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324"/>
  <workbookPr codeName="ThisWorkbook" defaultThemeVersion="124226"/>
  <mc:AlternateContent xmlns:mc="http://schemas.openxmlformats.org/markup-compatibility/2006">
    <mc:Choice Requires="x15">
      <x15ac:absPath xmlns:x15ac="http://schemas.microsoft.com/office/spreadsheetml/2010/11/ac" url="Z:\WORK\897_令和６年度水質汚濁防止法等の施行状況調査業務\07_報告書\"/>
    </mc:Choice>
  </mc:AlternateContent>
  <xr:revisionPtr revIDLastSave="0" documentId="13_ncr:1_{15CF9D86-A6A5-46FC-8344-88C71B7C745A}" xr6:coauthVersionLast="47" xr6:coauthVersionMax="47" xr10:uidLastSave="{00000000-0000-0000-0000-000000000000}"/>
  <bookViews>
    <workbookView xWindow="255" yWindow="195" windowWidth="19500" windowHeight="14700" tabRatio="750" xr2:uid="{00000000-000D-0000-FFFF-FFFF00000000}"/>
  </bookViews>
  <sheets>
    <sheet name="表１" sheetId="1" r:id="rId1"/>
    <sheet name="表２" sheetId="17" r:id="rId2"/>
    <sheet name="表３" sheetId="18" r:id="rId3"/>
    <sheet name="表４" sheetId="23" r:id="rId4"/>
    <sheet name="表５" sheetId="19" r:id="rId5"/>
    <sheet name="表６" sheetId="24" r:id="rId6"/>
    <sheet name="表７" sheetId="25" r:id="rId7"/>
    <sheet name="表７ (2)" sheetId="36" r:id="rId8"/>
    <sheet name="表８" sheetId="26" r:id="rId9"/>
    <sheet name="表９" sheetId="27" r:id="rId10"/>
    <sheet name="表10" sheetId="28" r:id="rId11"/>
    <sheet name="表11" sheetId="37" r:id="rId12"/>
    <sheet name="表12" sheetId="29" r:id="rId13"/>
    <sheet name="表13" sheetId="30" r:id="rId14"/>
    <sheet name="表14" sheetId="31" r:id="rId15"/>
    <sheet name="表15" sheetId="32" r:id="rId16"/>
    <sheet name="表16" sheetId="33" r:id="rId17"/>
    <sheet name="参考" sheetId="34" r:id="rId18"/>
    <sheet name="１水濁法" sheetId="4" r:id="rId19"/>
    <sheet name="２水濁総量規制" sheetId="5" r:id="rId20"/>
    <sheet name="３瀬戸内海法" sheetId="6" r:id="rId21"/>
    <sheet name="４湖沼法" sheetId="7" r:id="rId22"/>
    <sheet name="５特定業種調べ" sheetId="8" r:id="rId23"/>
    <sheet name="別紙様式１" sheetId="10" r:id="rId24"/>
    <sheet name="別紙様式１－２" sheetId="11" r:id="rId25"/>
    <sheet name="別紙様式２" sheetId="12" r:id="rId26"/>
    <sheet name="別紙様式３" sheetId="13" r:id="rId27"/>
    <sheet name="別紙様式４" sheetId="14" r:id="rId28"/>
    <sheet name="湖沼追加シート" sheetId="15" r:id="rId29"/>
    <sheet name="別紙様式４追加シート" sheetId="16" r:id="rId30"/>
    <sheet name="Sheet1" sheetId="35" r:id="rId31"/>
  </sheets>
  <definedNames>
    <definedName name="_1001_00_000">別紙様式３!$C$6:$C$796</definedName>
    <definedName name="_1001_01_001">別紙様式３!$D$6:$D$796</definedName>
    <definedName name="_1001_01_002">別紙様式３!$E$6:$E$796</definedName>
    <definedName name="_1001_01_003">別紙様式３!$F$6:$F$796</definedName>
    <definedName name="_1001_01_004">別紙様式３!$G$6:$G$796</definedName>
    <definedName name="_1001_01_005">別紙様式３!$H$6:$H$796</definedName>
    <definedName name="_1001_01_006">別紙様式３!$I$6:$I$796</definedName>
    <definedName name="_1001_01_007">別紙様式３!$J$6:$J$796</definedName>
    <definedName name="_1001_01_008">別紙様式３!$K$6:$K$796</definedName>
    <definedName name="_1001_01_009">別紙様式３!$L$6:$L$796</definedName>
    <definedName name="_1001_01_010">別紙様式３!$M$6:$M$796</definedName>
    <definedName name="_101_02_001">'１水濁法'!#REF!</definedName>
    <definedName name="_101_02_002">'１水濁法'!#REF!</definedName>
    <definedName name="_101_02_003">'１水濁法'!#REF!</definedName>
    <definedName name="_101_02_004">'１水濁法'!#REF!</definedName>
    <definedName name="_101_02_005">'１水濁法'!#REF!</definedName>
    <definedName name="_101_02_006">'１水濁法'!#REF!</definedName>
    <definedName name="_101_02_007">'１水濁法'!#REF!</definedName>
    <definedName name="_101_02_008">'１水濁法'!#REF!</definedName>
    <definedName name="_101_02_009">'１水濁法'!#REF!</definedName>
    <definedName name="_101_02_010">'１水濁法'!#REF!</definedName>
    <definedName name="_101_02_011">'１水濁法'!#REF!</definedName>
    <definedName name="_101_02_012">'１水濁法'!#REF!</definedName>
    <definedName name="_102_01_000">'１水濁法'!#REF!</definedName>
    <definedName name="_102_01_001">'１水濁法'!$M$6:$M$163</definedName>
    <definedName name="_102_01_002">'１水濁法'!$N$6:$N$163</definedName>
    <definedName name="_102_01_003">'１水濁法'!$O$6:$O$163</definedName>
    <definedName name="_102_01_004">'１水濁法'!$P$6:$P$163</definedName>
    <definedName name="_102_01_005">'１水濁法'!$Q$6:$Q$163</definedName>
    <definedName name="_102_01_006">'１水濁法'!$R$6:$R$163</definedName>
    <definedName name="_102_01_007">'１水濁法'!$S$6:$S$163</definedName>
    <definedName name="_102_01_008">'１水濁法'!$T$6:$T$163</definedName>
    <definedName name="_102_01_009">'１水濁法'!$U$6:$U$163</definedName>
    <definedName name="_102_01_010">'１水濁法'!$V$6:$V$163</definedName>
    <definedName name="_102_01_011">'１水濁法'!$W$6:$W$163</definedName>
    <definedName name="_102_02_002">'１水濁法'!$X$6:$X$163</definedName>
    <definedName name="_102_02_003">'１水濁法'!$Y$6:$Y$163</definedName>
    <definedName name="_102_02_004">'１水濁法'!$Z$6:$Z$163</definedName>
    <definedName name="_102_02_005">'１水濁法'!$AA$6:$AA$163</definedName>
    <definedName name="_102_02_006">'１水濁法'!$AB$6:$AB$163</definedName>
    <definedName name="_102_02_007">'１水濁法'!$AC$6:$AC$163</definedName>
    <definedName name="_102_02_008">'１水濁法'!$AD$6:$AD$163</definedName>
    <definedName name="_102_02_009">'１水濁法'!$AE$6:$AE$163</definedName>
    <definedName name="_102_02_010">'１水濁法'!$AF$6:$AF$163</definedName>
    <definedName name="_102_02_011">'１水濁法'!$AG$6:$AG$163</definedName>
    <definedName name="_102_02_012">'１水濁法'!$AH$6:$AH$163</definedName>
    <definedName name="_102_02_013">'１水濁法'!$AI$6:$AI$163</definedName>
    <definedName name="_102_03_101">'１水濁法'!#REF!</definedName>
    <definedName name="_102_03_102">'１水濁法'!#REF!</definedName>
    <definedName name="_102_03_103">'１水濁法'!#REF!</definedName>
    <definedName name="_102_03_104">'１水濁法'!#REF!</definedName>
    <definedName name="_102_03_105">'１水濁法'!#REF!</definedName>
    <definedName name="_102_03_106">'１水濁法'!#REF!</definedName>
    <definedName name="_102_03_107">'１水濁法'!#REF!</definedName>
    <definedName name="_102_03_108">'１水濁法'!#REF!</definedName>
    <definedName name="_102_03_109">'１水濁法'!#REF!</definedName>
    <definedName name="_102_03_110">'１水濁法'!#REF!</definedName>
    <definedName name="_102_03_111">'１水濁法'!#REF!</definedName>
    <definedName name="_102_03_112">'１水濁法'!#REF!</definedName>
    <definedName name="_102_03_113">'１水濁法'!#REF!</definedName>
    <definedName name="_102_03_114">'１水濁法'!#REF!</definedName>
    <definedName name="_102_03_201">'１水濁法'!#REF!</definedName>
    <definedName name="_102_03_202">'１水濁法'!#REF!</definedName>
    <definedName name="_102_03_203">'１水濁法'!#REF!</definedName>
    <definedName name="_102_03_204">'１水濁法'!#REF!</definedName>
    <definedName name="_102_03_205">'１水濁法'!#REF!</definedName>
    <definedName name="_102_03_206">'１水濁法'!#REF!</definedName>
    <definedName name="_102_03_207">'１水濁法'!#REF!</definedName>
    <definedName name="_102_03_208">'１水濁法'!#REF!</definedName>
    <definedName name="_102_03_209">'１水濁法'!#REF!</definedName>
    <definedName name="_102_03_210">'１水濁法'!#REF!</definedName>
    <definedName name="_102_03_211">'１水濁法'!#REF!</definedName>
    <definedName name="_102_03_212">'１水濁法'!#REF!</definedName>
    <definedName name="_102_03_213">'１水濁法'!#REF!</definedName>
    <definedName name="_102_03_214">'１水濁法'!#REF!</definedName>
    <definedName name="_102_03_301">'１水濁法'!#REF!</definedName>
    <definedName name="_102_03_302">'１水濁法'!#REF!</definedName>
    <definedName name="_102_03_303">'１水濁法'!#REF!</definedName>
    <definedName name="_102_03_304">'１水濁法'!#REF!</definedName>
    <definedName name="_102_03_305">'１水濁法'!#REF!</definedName>
    <definedName name="_102_03_306">'１水濁法'!#REF!</definedName>
    <definedName name="_102_03_307">'１水濁法'!#REF!</definedName>
    <definedName name="_102_03_308">'１水濁法'!#REF!</definedName>
    <definedName name="_102_03_309">'１水濁法'!#REF!</definedName>
    <definedName name="_102_03_310">'１水濁法'!#REF!</definedName>
    <definedName name="_102_03_311">'１水濁法'!#REF!</definedName>
    <definedName name="_102_03_312">'１水濁法'!#REF!</definedName>
    <definedName name="_102_03_313">'１水濁法'!#REF!</definedName>
    <definedName name="_102_03_314">'１水濁法'!#REF!</definedName>
    <definedName name="_103_01_101">'１水濁法'!$AJ$6:$AJ$163</definedName>
    <definedName name="_103_01_102">'１水濁法'!$AK$6:$AK$163</definedName>
    <definedName name="_103_01_103">'１水濁法'!$AL$6:$AL$163</definedName>
    <definedName name="_103_01_104">'１水濁法'!$AM$6:$AM$163</definedName>
    <definedName name="_103_01_105">'１水濁法'!$AN$6:$AN$163</definedName>
    <definedName name="_103_01_106">'１水濁法'!$AO$6:$AO$163</definedName>
    <definedName name="_103_01_107">'１水濁法'!$AP$6:$AP$163</definedName>
    <definedName name="_103_01_108">'１水濁法'!$AQ$6:$AQ$163</definedName>
    <definedName name="_103_01_109">'１水濁法'!$AR$6:$AR$163</definedName>
    <definedName name="_103_01_201">'１水濁法'!$AS$6:$AS$163</definedName>
    <definedName name="_103_01_202">'１水濁法'!$AT$6:$AT$163</definedName>
    <definedName name="_103_01_203">'１水濁法'!$AU$6:$AU$163</definedName>
    <definedName name="_103_01_204">'１水濁法'!$AV$6:$AV$163</definedName>
    <definedName name="_103_01_205">'１水濁法'!$AW$6:$AW$163</definedName>
    <definedName name="_103_01_206">'１水濁法'!$AX$6:$AX$163</definedName>
    <definedName name="_103_01_207">'１水濁法'!$AY$6:$AY$163</definedName>
    <definedName name="_103_01_208">'１水濁法'!$AZ$6:$AZ$163</definedName>
    <definedName name="_103_01_209">'１水濁法'!$BA$6:$BA$163</definedName>
    <definedName name="_103_01_210">'１水濁法'!$BB$6:$BB$163</definedName>
    <definedName name="_103_01_211">'１水濁法'!$BC$6:$BC$163</definedName>
    <definedName name="_103_01_212">'１水濁法'!$BD$6:$BD$163</definedName>
    <definedName name="_103_01_301">'１水濁法'!$BE$6:$BE$163</definedName>
    <definedName name="_103_01_302">'１水濁法'!$BF$6:$BF$163</definedName>
    <definedName name="_103_01_303">'１水濁法'!$BG$6:$BG$163</definedName>
    <definedName name="_103_02_111">'１水濁法'!$BH$6:$BH$163</definedName>
    <definedName name="_103_02_112">'１水濁法'!$BI$6:$BI$163</definedName>
    <definedName name="_103_02_113">'１水濁法'!$BJ$6:$BJ$163</definedName>
    <definedName name="_103_02_114">'１水濁法'!$BK$6:$BK$163</definedName>
    <definedName name="_103_02_121">'１水濁法'!$BL$6:$BL$163</definedName>
    <definedName name="_103_02_122">'１水濁法'!$BM$6:$BM$163</definedName>
    <definedName name="_103_02_123">'１水濁法'!$BN$6:$BN$163</definedName>
    <definedName name="_103_02_124">'１水濁法'!$BO$6:$BO$163</definedName>
    <definedName name="_103_02_131">'１水濁法'!$BP$6:$BP$163</definedName>
    <definedName name="_103_02_132">'１水濁法'!$BQ$6:$BQ$163</definedName>
    <definedName name="_103_02_133">'１水濁法'!$BR$6:$BR$163</definedName>
    <definedName name="_103_02_134">'１水濁法'!$BS$6:$BS$163</definedName>
    <definedName name="_103_02_211">'１水濁法'!$BT$6:$BT$163</definedName>
    <definedName name="_103_02_212">'１水濁法'!$BU$6:$BU$163</definedName>
    <definedName name="_103_02_213">'１水濁法'!$BV$6:$BV$163</definedName>
    <definedName name="_103_02_214">'１水濁法'!$BW$6:$BW$163</definedName>
    <definedName name="_103_02_215">'１水濁法'!$BX$6:$BX$163</definedName>
    <definedName name="_103_02_221">'１水濁法'!$BY$6:$BY$163</definedName>
    <definedName name="_103_02_222">'１水濁法'!$BZ$6:$BZ$163</definedName>
    <definedName name="_103_02_223">'１水濁法'!$CA$6:$CA$163</definedName>
    <definedName name="_103_02_224">'１水濁法'!$CB$6:$CB$163</definedName>
    <definedName name="_103_02_225">'１水濁法'!$CC$6:$CC$163</definedName>
    <definedName name="_103_02_231">'１水濁法'!$CD$6:$CD$163</definedName>
    <definedName name="_103_02_232">'１水濁法'!$CE$6:$CE$163</definedName>
    <definedName name="_103_02_233">'１水濁法'!$CF$6:$CF$163</definedName>
    <definedName name="_103_02_234">'１水濁法'!$CG$6:$CG$163</definedName>
    <definedName name="_103_02_235">'１水濁法'!$CH$6:$CH$163</definedName>
    <definedName name="_103_02_301">'１水濁法'!$CI$6:$CI$163</definedName>
    <definedName name="_103_02_302">'１水濁法'!$CJ$6:$CJ$163</definedName>
    <definedName name="_103_02_303">'１水濁法'!$CK$6:$CK$163</definedName>
    <definedName name="_103_03_111">'１水濁法'!$CL$6:$CL$163</definedName>
    <definedName name="_103_03_112">'１水濁法'!$CM$6:$CM$163</definedName>
    <definedName name="_103_03_113">'１水濁法'!$CN$6:$CN$163</definedName>
    <definedName name="_103_03_114">'１水濁法'!$CO$6:$CO$163</definedName>
    <definedName name="_103_03_121">'１水濁法'!$CP$6:$CP$163</definedName>
    <definedName name="_103_03_122">'１水濁法'!$CQ$6:$CQ$163</definedName>
    <definedName name="_103_03_123">'１水濁法'!$CR$6:$CR$163</definedName>
    <definedName name="_103_03_124">'１水濁法'!$CS$6:$CS$163</definedName>
    <definedName name="_103_03_131">'１水濁法'!$CT$6:$CT$163</definedName>
    <definedName name="_103_03_132">'１水濁法'!$CU$6:$CU$163</definedName>
    <definedName name="_103_03_133">'１水濁法'!$CV$6:$CV$163</definedName>
    <definedName name="_103_03_134">'１水濁法'!$CW$6:$CW$163</definedName>
    <definedName name="_103_03_211">'１水濁法'!$CX$6:$CX$163</definedName>
    <definedName name="_103_03_212">'１水濁法'!$CY$6:$CY$163</definedName>
    <definedName name="_103_03_213">'１水濁法'!$CZ$6:$CZ$163</definedName>
    <definedName name="_103_03_214">'１水濁法'!$DA$6:$DA$163</definedName>
    <definedName name="_103_03_215">'１水濁法'!$DB$6:$DB$163</definedName>
    <definedName name="_103_03_221">'１水濁法'!$DC$6:$DC$163</definedName>
    <definedName name="_103_03_222">'１水濁法'!$DD$6:$DD$163</definedName>
    <definedName name="_103_03_223">'１水濁法'!$DE$6:$DE$163</definedName>
    <definedName name="_103_03_224">'１水濁法'!$DF$6:$DF$163</definedName>
    <definedName name="_103_03_225">'１水濁法'!$DG$6:$DG$163</definedName>
    <definedName name="_103_03_231">'１水濁法'!$DH$6:$DH$163</definedName>
    <definedName name="_103_03_232">'１水濁法'!$DI$6:$DI$163</definedName>
    <definedName name="_103_03_233">'１水濁法'!$DJ$6:$DJ$163</definedName>
    <definedName name="_103_03_234">'１水濁法'!$DK$6:$DK$163</definedName>
    <definedName name="_103_03_235">'１水濁法'!$DL$6:$DL$163</definedName>
    <definedName name="_103_03_301">'１水濁法'!$DM$6:$DM$163</definedName>
    <definedName name="_103_03_302">'１水濁法'!$DN$6:$DN$163</definedName>
    <definedName name="_103_03_303">'１水濁法'!$DO$6:$DO$163</definedName>
    <definedName name="_103_04_111">'１水濁法'!$DP$6:$DP$163</definedName>
    <definedName name="_103_04_112">'１水濁法'!$DQ$6:$DQ$163</definedName>
    <definedName name="_103_04_121">'１水濁法'!$DR$6:$DR$163</definedName>
    <definedName name="_103_04_122">'１水濁法'!$DS$6:$DS$163</definedName>
    <definedName name="_103_04_131">'１水濁法'!$DT$6:$DT$163</definedName>
    <definedName name="_103_04_132">'１水濁法'!$DU$6:$DU$163</definedName>
    <definedName name="_103_04_211">'１水濁法'!$DV$6:$DV$163</definedName>
    <definedName name="_103_04_212">'１水濁法'!$DW$6:$DW$163</definedName>
    <definedName name="_103_04_221">'１水濁法'!$DX$6:$DX$163</definedName>
    <definedName name="_103_04_222">'１水濁法'!$DY$6:$DY$163</definedName>
    <definedName name="_103_04_231">'１水濁法'!$DZ$6:$DZ$163</definedName>
    <definedName name="_103_04_232">'１水濁法'!$EA$6:$EA$163</definedName>
    <definedName name="_103_05_111">'１水濁法'!$EB$6:$EB$163</definedName>
    <definedName name="_103_05_112">'１水濁法'!$EC$6:$EC$163</definedName>
    <definedName name="_103_05_113">'１水濁法'!$ED$6:$ED$163</definedName>
    <definedName name="_103_05_121">'１水濁法'!$EE$6:$EE$163</definedName>
    <definedName name="_103_05_122">'１水濁法'!$EF$6:$EF$163</definedName>
    <definedName name="_103_05_123">'１水濁法'!$EG$6:$EG$163</definedName>
    <definedName name="_103_05_131">'１水濁法'!$EH$6:$EH$163</definedName>
    <definedName name="_103_05_132">'１水濁法'!$EI$6:$EI$163</definedName>
    <definedName name="_103_05_133">'１水濁法'!$EJ$6:$EJ$163</definedName>
    <definedName name="_103_06_111">'１水濁法'!$EK$6:$EK$163</definedName>
    <definedName name="_103_06_112">'１水濁法'!$EL$6:$EL$163</definedName>
    <definedName name="_103_06_121">'１水濁法'!$EM$6:$EM$163</definedName>
    <definedName name="_103_06_122">'１水濁法'!$EN$6:$EN$163</definedName>
    <definedName name="_103_06_131">'１水濁法'!$EO$6:$EO$163</definedName>
    <definedName name="_103_06_132">'１水濁法'!$EP$6:$EP$163</definedName>
    <definedName name="_103_06_141">'１水濁法'!$EQ$6:$EQ$163</definedName>
    <definedName name="_103_06_142">'１水濁法'!$ER$6:$ER$163</definedName>
    <definedName name="_103_06_151">'１水濁法'!$ES$6:$ES$163</definedName>
    <definedName name="_103_06_152">'１水濁法'!$ET$6:$ET$163</definedName>
    <definedName name="_103_06_161">'１水濁法'!$EU$6:$EU$163</definedName>
    <definedName name="_103_06_162">'１水濁法'!$EV$6:$EV$163</definedName>
    <definedName name="_103_07_001">'１水濁法'!$EW$6:$EW$163</definedName>
    <definedName name="_103_08_101">'１水濁法'!$EX$6:$EX$163</definedName>
    <definedName name="_103_08_102">'１水濁法'!$EY$6:$EY$163</definedName>
    <definedName name="_103_08_103">'１水濁法'!$EZ$6:$EZ$163</definedName>
    <definedName name="_103_08_104">'１水濁法'!$FA$6:$FA$163</definedName>
    <definedName name="_103_08_201">'１水濁法'!$FB$6:$FB$163</definedName>
    <definedName name="_103_08_202">'１水濁法'!$FC$6:$FC$163</definedName>
    <definedName name="_103_08_203">'１水濁法'!$FD$6:$FD$163</definedName>
    <definedName name="_103_08_204">'１水濁法'!$FE$6:$FE$163</definedName>
    <definedName name="_103_08_301">'１水濁法'!$FF$6:$FF$163</definedName>
    <definedName name="_103_08_302">'１水濁法'!$FG$6:$FG$163</definedName>
    <definedName name="_103_08_303">'１水濁法'!$FH$6:$FH$163</definedName>
    <definedName name="_103_08_304">'１水濁法'!$FI$6:$FI$163</definedName>
    <definedName name="_103_09_101">'１水濁法'!$FJ$6:$FJ$163</definedName>
    <definedName name="_103_09_102">'１水濁法'!$FK$6:$FK$163</definedName>
    <definedName name="_103_09_103">'１水濁法'!$FL$6:$FL$163</definedName>
    <definedName name="_103_09_104">'１水濁法'!$FM$6:$FM$163</definedName>
    <definedName name="_103_09_201">'１水濁法'!$FN$6:$FN$163</definedName>
    <definedName name="_103_09_202">'１水濁法'!$FO$6:$FO$163</definedName>
    <definedName name="_103_09_203">'１水濁法'!$FP$6:$FP$163</definedName>
    <definedName name="_103_09_204">'１水濁法'!$FQ$6:$FQ$163</definedName>
    <definedName name="_103_09_301">'１水濁法'!$FR$6:$FR$163</definedName>
    <definedName name="_103_09_302">'１水濁法'!$FS$6:$FS$163</definedName>
    <definedName name="_103_09_303">'１水濁法'!$FT$6:$FT$163</definedName>
    <definedName name="_103_09_304">'１水濁法'!$FU$6:$FU$163</definedName>
    <definedName name="_103_10_001">'１水濁法'!$FV$6:$FV$163</definedName>
    <definedName name="_103_10_002">'１水濁法'!$FW$6:$FW$163</definedName>
    <definedName name="_103_10_003">'１水濁法'!$FX$6:$FX$163</definedName>
    <definedName name="_103_10_004">'１水濁法'!$FY$6:$FY$163</definedName>
    <definedName name="_103_10_005">'１水濁法'!$FZ$6:$FZ$163</definedName>
    <definedName name="_103_10_006">'１水濁法'!$GA$6:$GA$163</definedName>
    <definedName name="_103_10_007">'１水濁法'!$GB$6:$GB$163</definedName>
    <definedName name="_103_10_008">'１水濁法'!$GC$6:$GC$163</definedName>
    <definedName name="_103_10_009">'１水濁法'!$GD$6:$GD$163</definedName>
    <definedName name="_103_10_010">'１水濁法'!$GE$6:$GE$163</definedName>
    <definedName name="_103_10_011">'１水濁法'!$GF$6:$GF$163</definedName>
    <definedName name="_103_10_012">'１水濁法'!$GG$6:$GG$163</definedName>
    <definedName name="_103_10_012.">表７!$CU$7</definedName>
    <definedName name="_103_10_013">'１水濁法'!$GH$6:$GH$163</definedName>
    <definedName name="_103_10_014">'１水濁法'!$GI$6:$GI$163</definedName>
    <definedName name="_103_10_015">'１水濁法'!$GJ$6:$GJ$163</definedName>
    <definedName name="_103_10_016">'１水濁法'!$GK$6:$GK$163</definedName>
    <definedName name="_103_10_017">'１水濁法'!$GL$6:$GL$163</definedName>
    <definedName name="_103_10_018">'１水濁法'!$GM$6:$GM$163</definedName>
    <definedName name="_103_11_001">'１水濁法'!$GN$6:$GN$163</definedName>
    <definedName name="_103_11_002">'１水濁法'!$GO$6:$GO$163</definedName>
    <definedName name="_103_11_003">'１水濁法'!$GP$6:$GP$163</definedName>
    <definedName name="_103_11_004">'１水濁法'!$GQ$6:$GQ$163</definedName>
    <definedName name="_103_11_005">'１水濁法'!$GR$6:$GR$163</definedName>
    <definedName name="_103_11_006">'１水濁法'!$GS$6:$GS$163</definedName>
    <definedName name="_103_11_007">'１水濁法'!$GT$6:$GT$163</definedName>
    <definedName name="_103_11_008">'１水濁法'!$GU$6:$GU$163</definedName>
    <definedName name="_103_11_009">'１水濁法'!$GV$6:$GV$163</definedName>
    <definedName name="_103_11_010">'１水濁法'!$GW$6:$GW$163</definedName>
    <definedName name="_103_11_011">'１水濁法'!$GX$6:$GX$163</definedName>
    <definedName name="_103_11_012">'１水濁法'!$GY$6:$GY$163</definedName>
    <definedName name="_103_11_013">'１水濁法'!$GZ$6:$GZ$163</definedName>
    <definedName name="_103_11_014">'１水濁法'!$HA$6:$HA$163</definedName>
    <definedName name="_103_11_015">'１水濁法'!$HB$6:$HB$163</definedName>
    <definedName name="_103_11_016">'１水濁法'!$HC$6:$HC$163</definedName>
    <definedName name="_112_00_1">別紙様式４!$C$6:$C$163</definedName>
    <definedName name="_112_01_1">別紙様式４!$D$6:$D$163</definedName>
    <definedName name="_112_01_1_2">別紙様式４!$E$6:$E$163</definedName>
    <definedName name="_112_01_10">別紙様式４!$N$6:$N$163</definedName>
    <definedName name="_112_01_11">別紙様式４!$O$6:$O$163</definedName>
    <definedName name="_112_01_12">別紙様式４!$P$6:$P$163</definedName>
    <definedName name="_112_01_13">別紙様式４!$Q$6:$Q$163</definedName>
    <definedName name="_112_01_14">別紙様式４!$R$6:$R$163</definedName>
    <definedName name="_112_01_15">別紙様式４!$S$6:$S$163</definedName>
    <definedName name="_112_01_16">別紙様式４!$T$6:$T$163</definedName>
    <definedName name="_112_01_17">別紙様式４!$U$6:$U$163</definedName>
    <definedName name="_112_01_18">別紙様式４!$V$6:$V$163</definedName>
    <definedName name="_112_01_18_2">別紙様式４!$W$6:$W$163</definedName>
    <definedName name="_112_01_18_3">別紙様式４!$X$6:$X$163</definedName>
    <definedName name="_112_01_19">別紙様式４!$Y$6:$Y$163</definedName>
    <definedName name="_112_01_2">別紙様式４!$F$6:$F$163</definedName>
    <definedName name="_112_01_20">別紙様式４!$Z$6:$Z$163</definedName>
    <definedName name="_112_01_21">別紙様式４!$AA$6:$AA$163</definedName>
    <definedName name="_112_01_21_2">別紙様式４!$AB$6:$AB$163</definedName>
    <definedName name="_112_01_21_3">別紙様式４!$AC$6:$AC$163</definedName>
    <definedName name="_112_01_21_4">別紙様式４!$AD$6:$AD$163</definedName>
    <definedName name="_112_01_22">別紙様式４!$AE$6:$AE$163</definedName>
    <definedName name="_112_01_23">別紙様式４!$AF$6:$AF$163</definedName>
    <definedName name="_112_01_23_2">別紙様式４!$AG$6:$AG$163</definedName>
    <definedName name="_112_01_24">別紙様式４!$AH$6:$AH$163</definedName>
    <definedName name="_112_01_25">別紙様式４!$AI$6:$AI$163</definedName>
    <definedName name="_112_01_26">別紙様式４!$AJ$6:$AJ$163</definedName>
    <definedName name="_112_01_27">別紙様式４!$AK$6:$AK$163</definedName>
    <definedName name="_112_01_28">別紙様式４!$AL$6:$AL$163</definedName>
    <definedName name="_112_01_29">別紙様式４!$AM$6:$AM$163</definedName>
    <definedName name="_112_01_3">別紙様式４!$G$6:$G$163</definedName>
    <definedName name="_112_01_30">別紙様式４!$AN$6:$AN$163</definedName>
    <definedName name="_112_01_31">別紙様式４!$AO$6:$AO$163</definedName>
    <definedName name="_112_01_32">別紙様式４!$AP$6:$AP$163</definedName>
    <definedName name="_112_01_33">別紙様式４!$AQ$6:$AQ$163</definedName>
    <definedName name="_112_01_34">別紙様式４!$AR$6:$AR$163</definedName>
    <definedName name="_112_01_35">別紙様式４!$AS$6:$AS$163</definedName>
    <definedName name="_112_01_36">別紙様式４!$AT$6:$AT$163</definedName>
    <definedName name="_112_01_37">別紙様式４!$AU$6:$AU$163</definedName>
    <definedName name="_112_01_38">別紙様式４!$AV$6:$AV$163</definedName>
    <definedName name="_112_01_38_2">別紙様式４!$AW$6:$AW$163</definedName>
    <definedName name="_112_01_39">別紙様式４!$AX$6:$AX$163</definedName>
    <definedName name="_112_01_4">別紙様式４!$H$6:$H$163</definedName>
    <definedName name="_112_01_40">別紙様式４!$AY$6:$AY$163</definedName>
    <definedName name="_112_01_41">別紙様式４!$AZ$6:$AZ$163</definedName>
    <definedName name="_112_01_42">別紙様式４!$BA$6:$BA$163</definedName>
    <definedName name="_112_01_43">別紙様式４!$BB$6:$BB$163</definedName>
    <definedName name="_112_01_44">別紙様式４!$BC$6:$BC$163</definedName>
    <definedName name="_112_01_45">別紙様式４!$BD$6:$BD$163</definedName>
    <definedName name="_112_01_46">別紙様式４!$BE$6:$BE$163</definedName>
    <definedName name="_112_01_47">別紙様式４!$BF$6:$BF$163</definedName>
    <definedName name="_112_01_48">別紙様式４!$BG$6:$BG$163</definedName>
    <definedName name="_112_01_49">別紙様式４!$BH$6:$BH$163</definedName>
    <definedName name="_112_01_5">別紙様式４!$I$6:$I$163</definedName>
    <definedName name="_112_01_50">別紙様式４!$BI$6:$BI$163</definedName>
    <definedName name="_112_01_51">別紙様式４!$BJ$6:$BJ$163</definedName>
    <definedName name="_112_01_51_2">別紙様式４!$BK$6:$BK$163</definedName>
    <definedName name="_112_01_51_3">別紙様式４!$BL$6:$BL$163</definedName>
    <definedName name="_112_01_52">別紙様式４!$BM$6:$BM$163</definedName>
    <definedName name="_112_01_53">別紙様式４!$BN$6:$BN$163</definedName>
    <definedName name="_112_01_54">別紙様式４!$BO$6:$BO$163</definedName>
    <definedName name="_112_01_55">別紙様式４!$BP$6:$BP$163</definedName>
    <definedName name="_112_01_56">別紙様式４!$BQ$6:$BQ$163</definedName>
    <definedName name="_112_01_57">別紙様式４!$BR$6:$BR$163</definedName>
    <definedName name="_112_01_58">別紙様式４!$BS$6:$BS$163</definedName>
    <definedName name="_112_01_59">別紙様式４!$BT$6:$BT$163</definedName>
    <definedName name="_112_01_6">別紙様式４!$J$6:$J$163</definedName>
    <definedName name="_112_01_60">別紙様式４!$BU$6:$BU$163</definedName>
    <definedName name="_112_01_61">別紙様式４!$BV$6:$BV$163</definedName>
    <definedName name="_112_01_62">別紙様式４!$BW$6:$BW$163</definedName>
    <definedName name="_112_01_63">別紙様式４!$BX$6:$BX$163</definedName>
    <definedName name="_112_01_63_2">別紙様式４!$BY$6:$BY$163</definedName>
    <definedName name="_112_01_63_3">別紙様式４!$BZ$6:$BZ$163</definedName>
    <definedName name="_112_01_64">別紙様式４!$CA$6:$CA$163</definedName>
    <definedName name="_112_01_64_2">別紙様式４!$CB$6:$CB$163</definedName>
    <definedName name="_112_01_65">別紙様式４!$CC$6:$CC$163</definedName>
    <definedName name="_112_01_66">別紙様式４!$CD$6:$CD$163</definedName>
    <definedName name="_112_01_66_2">別紙様式４!$CE$6:$CE$163</definedName>
    <definedName name="_112_01_66_3">別紙様式４!$CF$6:$CF$163</definedName>
    <definedName name="_112_01_66_4">別紙様式４!$CG$6:$CG$163</definedName>
    <definedName name="_112_01_66_5">別紙様式４!$CH$6:$CH$163</definedName>
    <definedName name="_112_01_66_6">別紙様式４!$CI$6:$CI$163</definedName>
    <definedName name="_112_01_66_7">別紙様式４!$CJ$6:$CJ$163</definedName>
    <definedName name="_112_01_66_8">別紙様式４!$CK$6:$CK$163</definedName>
    <definedName name="_112_01_67">別紙様式４!$CL$6:$CL$163</definedName>
    <definedName name="_112_01_68">別紙様式４!$CM$6:$CM$163</definedName>
    <definedName name="_112_01_68_2">別紙様式４!$CN$6:$CN$163</definedName>
    <definedName name="_112_01_69">別紙様式４!$CO$6:$CO$163</definedName>
    <definedName name="_112_01_69_2">別紙様式４!$CP$6:$CP$163</definedName>
    <definedName name="_112_01_69_3">別紙様式４!$CQ$6:$CQ$163</definedName>
    <definedName name="_112_01_7">別紙様式４!$K$6:$K$163</definedName>
    <definedName name="_112_01_70">別紙様式４!$CR$6:$CR$163</definedName>
    <definedName name="_112_01_70_2">別紙様式４!$CS$6:$CS$163</definedName>
    <definedName name="_112_01_71">別紙様式４!$CT$6:$CT$163</definedName>
    <definedName name="_112_01_71_2">別紙様式４!$CU$6:$CU$163</definedName>
    <definedName name="_112_01_71_3">別紙様式４!$CV$6:$CV$163</definedName>
    <definedName name="_112_01_71_4">別紙様式４!$CW$6:$CW$163</definedName>
    <definedName name="_112_01_71_5">別紙様式４!$CX$6:$CX$163</definedName>
    <definedName name="_112_01_71_6">別紙様式４!$CY$6:$CY$163</definedName>
    <definedName name="_112_01_72">別紙様式４!$CZ$6:$CZ$163</definedName>
    <definedName name="_112_01_73">別紙様式４!$DA$6:$DA$163</definedName>
    <definedName name="_112_01_74">別紙様式４!$DB$6:$DB$163</definedName>
    <definedName name="_112_01_75">別紙様式４!$DC$6:$DC$163</definedName>
    <definedName name="_112_01_8">別紙様式４!$L$6:$L$163</definedName>
    <definedName name="_112_01_9">別紙様式４!$M$6:$M$163</definedName>
    <definedName name="_112_02_1">別紙様式４!$DD$6:$DD$163</definedName>
    <definedName name="_112_02_2">別紙様式４!$DE$6:$DE$163</definedName>
    <definedName name="_112_03_1">別紙様式４!$DF$6:$DF$163</definedName>
    <definedName name="_112_03_2">別紙様式４!$DG$6:$DG$163</definedName>
    <definedName name="_112_04_1">別紙様式４!$DH$6:$DH$163</definedName>
    <definedName name="_121_01_001">湖沼追加シート!$C$6:$C$163</definedName>
    <definedName name="_122_01_101">湖沼追加シート!$D$6:$D$163</definedName>
    <definedName name="_122_01_102">湖沼追加シート!$E$6:$E$163</definedName>
    <definedName name="_122_01_103">湖沼追加シート!$F$6:$F$163</definedName>
    <definedName name="_122_01_201">湖沼追加シート!$G$6:$G$163</definedName>
    <definedName name="_122_01_202">湖沼追加シート!$H$6:$H$163</definedName>
    <definedName name="_122_01_203">湖沼追加シート!$I$6:$I$163</definedName>
    <definedName name="_122_01_301">湖沼追加シート!$J$6:$J$163</definedName>
    <definedName name="_122_01_302">湖沼追加シート!$K$6:$K$163</definedName>
    <definedName name="_122_01_303">湖沼追加シート!$L$6:$L$163</definedName>
    <definedName name="_122_01_401">湖沼追加シート!$M$6:$M$163</definedName>
    <definedName name="_122_01_402">湖沼追加シート!$N$6:$N$163</definedName>
    <definedName name="_122_01_403">湖沼追加シート!$O$6:$O$163</definedName>
    <definedName name="_122_01_501">湖沼追加シート!$P$6:$P$163</definedName>
    <definedName name="_122_01_502">湖沼追加シート!$Q$6:$Q$163</definedName>
    <definedName name="_122_01_503">湖沼追加シート!$R$6:$R$163</definedName>
    <definedName name="_122_01_601">湖沼追加シート!$S$6:$S$163</definedName>
    <definedName name="_122_01_602">湖沼追加シート!$T$6:$T$163</definedName>
    <definedName name="_122_01_603">湖沼追加シート!$U$6:$U$163</definedName>
    <definedName name="_122_01_701">湖沼追加シート!$V$6:$V$163</definedName>
    <definedName name="_122_01_702">湖沼追加シート!$W$6:$W$163</definedName>
    <definedName name="_122_01_703">湖沼追加シート!$X$6:$X$163</definedName>
    <definedName name="_122_01_801">湖沼追加シート!$Y$6:$Y$163</definedName>
    <definedName name="_122_01_802">湖沼追加シート!$Z$6:$Z$163</definedName>
    <definedName name="_122_01_803">湖沼追加シート!$AA$6:$AA$163</definedName>
    <definedName name="_122_01_901">湖沼追加シート!$AB$6:$AB$163</definedName>
    <definedName name="_122_01_902">湖沼追加シート!$AC$6:$AC$163</definedName>
    <definedName name="_122_01_903">湖沼追加シート!$AD$6:$AD$163</definedName>
    <definedName name="_122_01_904">湖沼追加シート!$AE$6:$AE$163</definedName>
    <definedName name="_122_01_905">湖沼追加シート!$AF$6:$AF$163</definedName>
    <definedName name="_122_01_906">湖沼追加シート!$AG$6:$AG$163</definedName>
    <definedName name="_123_01_001">湖沼追加シート!$AH$6:$AH$163</definedName>
    <definedName name="_123_01_002">湖沼追加シート!$AI$6:$AI$163</definedName>
    <definedName name="_123_01_003">湖沼追加シート!$AJ$6:$AJ$163</definedName>
    <definedName name="_123_01_004">湖沼追加シート!$AK$6:$AK$163</definedName>
    <definedName name="_123_01_005">湖沼追加シート!$AL$6:$AL$163</definedName>
    <definedName name="_123_01_006">湖沼追加シート!$AM$6:$AM$163</definedName>
    <definedName name="_123_01_007">湖沼追加シート!$AN$6:$AN$163</definedName>
    <definedName name="_123_01_008">湖沼追加シート!$AO$6:$AO$163</definedName>
    <definedName name="_123_01_009">湖沼追加シート!$AP$6:$AP$163</definedName>
    <definedName name="_123_01_010">湖沼追加シート!$AQ$6:$AQ$163</definedName>
    <definedName name="_123_01_011">湖沼追加シート!$AR$6:$AR$163</definedName>
    <definedName name="_123_01_012">湖沼追加シート!$AS$6:$AS$163</definedName>
    <definedName name="_123_01_013">湖沼追加シート!$AT$6:$AT$163</definedName>
    <definedName name="_123_01_022">湖沼追加シート!$BC$6:$BC$163</definedName>
    <definedName name="_123_01_023">湖沼追加シート!$BD$6:$BD$163</definedName>
    <definedName name="_124_02_001">湖沼追加シート!$BR$6:$BR$163</definedName>
    <definedName name="_125_02_101">湖沼追加シート!$BS$6:$BS$163</definedName>
    <definedName name="_125_02_102">湖沼追加シート!$BT$6:$BT$163</definedName>
    <definedName name="_125_02_103">湖沼追加シート!$BU$6:$BU$163</definedName>
    <definedName name="_125_02_201">湖沼追加シート!$BV$6:$BV$163</definedName>
    <definedName name="_125_02_202">湖沼追加シート!$BW$6:$BW$163</definedName>
    <definedName name="_125_02_203">湖沼追加シート!$BX$6:$BX$163</definedName>
    <definedName name="_125_02_301">湖沼追加シート!$BY$6:$BY$163</definedName>
    <definedName name="_125_02_302">湖沼追加シート!$BZ$6:$BZ$163</definedName>
    <definedName name="_125_03_303">湖沼追加シート!$CA$6:$CA$163</definedName>
    <definedName name="_125_03_401">湖沼追加シート!$CB$6:$CB$163</definedName>
    <definedName name="_125_03_402">湖沼追加シート!$CC$6:$CC$163</definedName>
    <definedName name="_125_03_403">湖沼追加シート!$CD$6:$CD$163</definedName>
    <definedName name="_125_03_501">湖沼追加シート!$CE$6:$CE$163</definedName>
    <definedName name="_125_03_502">湖沼追加シート!$CF$6:$CF$163</definedName>
    <definedName name="_125_04_503">湖沼追加シート!$CG$6:$CG$163</definedName>
    <definedName name="_125_04_601">湖沼追加シート!$CH$6:$CH$163</definedName>
    <definedName name="_125_04_602">湖沼追加シート!$CI$6:$CI$163</definedName>
    <definedName name="_125_04_603">湖沼追加シート!$CJ$6:$CJ$163</definedName>
    <definedName name="_125_04_701">湖沼追加シート!$CK$6:$CK$163</definedName>
    <definedName name="_125_04_702">湖沼追加シート!$CL$6:$CL$163</definedName>
    <definedName name="_125_04_703">湖沼追加シート!$CM$6:$CM$163</definedName>
    <definedName name="_125_04_801">湖沼追加シート!$CN$6:$CN$163</definedName>
    <definedName name="_125_04_802">湖沼追加シート!$CO$6:$CO$163</definedName>
    <definedName name="_125_04_803">湖沼追加シート!$CP$6:$CP$163</definedName>
    <definedName name="_125_04_901">湖沼追加シート!$CQ$6:$CQ$163</definedName>
    <definedName name="_125_04_902">湖沼追加シート!$CR$6:$CR$163</definedName>
    <definedName name="_125_04_903">湖沼追加シート!$CS$6:$CS$163</definedName>
    <definedName name="_125_04_904">湖沼追加シート!$CT$6:$CT$163</definedName>
    <definedName name="_125_04_905">湖沼追加シート!$CU$6:$CU$163</definedName>
    <definedName name="_125_04_906">湖沼追加シート!$CV$6:$CV$163</definedName>
    <definedName name="_126_04_001">湖沼追加シート!$CW$6:$CW$163</definedName>
    <definedName name="_126_04_002">湖沼追加シート!$CX$6:$CX$163</definedName>
    <definedName name="_126_04_003">湖沼追加シート!$CY$6:$CY$163</definedName>
    <definedName name="_126_04_004">湖沼追加シート!$CZ$6:$CZ$163</definedName>
    <definedName name="_126_04_005">湖沼追加シート!$DA$6:$DA$163</definedName>
    <definedName name="_126_04_006">湖沼追加シート!$DB$6:$DB$163</definedName>
    <definedName name="_126_04_007">湖沼追加シート!$DC$6:$DC$163</definedName>
    <definedName name="_126_04_008">湖沼追加シート!$DD$6:$DD$163</definedName>
    <definedName name="_126_04_009">湖沼追加シート!$DE$6:$DE$163</definedName>
    <definedName name="_126_04_010">湖沼追加シート!$DF$6:$DF$163</definedName>
    <definedName name="_126_04_011">湖沼追加シート!$DG$6:$DG$163</definedName>
    <definedName name="_126_04_012">湖沼追加シート!$DH$6:$DH$163</definedName>
    <definedName name="_126_04_013">湖沼追加シート!$DI$6:$DI$163</definedName>
    <definedName name="_126_04_022">湖沼追加シート!$DR$6:$DR$163</definedName>
    <definedName name="_126_04_023">湖沼追加シート!$DS$6:$DS$163</definedName>
    <definedName name="_131_00_1">別紙様式４追加シート!$C$6:$C$163</definedName>
    <definedName name="_131_01_1">別紙様式４追加シート!$D$6:$D$163</definedName>
    <definedName name="_131_01_1_2">別紙様式４追加シート!$E$6:$E$163</definedName>
    <definedName name="_131_01_10">別紙様式４追加シート!$N$6:$N$163</definedName>
    <definedName name="_131_01_11">別紙様式４追加シート!$O$6:$O$163</definedName>
    <definedName name="_131_01_12">別紙様式４追加シート!$P$6:$P$163</definedName>
    <definedName name="_131_01_13">別紙様式４追加シート!$Q$6:$Q$163</definedName>
    <definedName name="_131_01_14">別紙様式４追加シート!$R$6:$R$163</definedName>
    <definedName name="_131_01_15">別紙様式４追加シート!$S$6:$S$163</definedName>
    <definedName name="_131_01_16">別紙様式４追加シート!$T$6:$T$163</definedName>
    <definedName name="_131_01_17">別紙様式４追加シート!$U$6:$U$163</definedName>
    <definedName name="_131_01_18">別紙様式４追加シート!$V$6:$V$163</definedName>
    <definedName name="_131_01_18_2">別紙様式４追加シート!$W$6:$W$163</definedName>
    <definedName name="_131_01_18_3">別紙様式４追加シート!$X$6:$X$163</definedName>
    <definedName name="_131_01_19">別紙様式４追加シート!$Y$6:$Y$163</definedName>
    <definedName name="_131_01_2">別紙様式４追加シート!$F$6:$F$163</definedName>
    <definedName name="_131_01_20">別紙様式４追加シート!$Z$6:$Z$163</definedName>
    <definedName name="_131_01_21">別紙様式４追加シート!$AA$6:$AA$163</definedName>
    <definedName name="_131_01_21_2">別紙様式４追加シート!$AB$6:$AB$163</definedName>
    <definedName name="_131_01_21_3">別紙様式４追加シート!$AC$6:$AC$163</definedName>
    <definedName name="_131_01_21_4">別紙様式４追加シート!$AD$6:$AD$163</definedName>
    <definedName name="_131_01_22">別紙様式４追加シート!$AE$6:$AE$163</definedName>
    <definedName name="_131_01_23">別紙様式４追加シート!$AF$6:$AF$163</definedName>
    <definedName name="_131_01_23_2">別紙様式４追加シート!$AG$6:$AG$163</definedName>
    <definedName name="_131_01_24">別紙様式４追加シート!$AH$6:$AH$163</definedName>
    <definedName name="_131_01_25">別紙様式４追加シート!$AI$6:$AI$163</definedName>
    <definedName name="_131_01_26">別紙様式４追加シート!$AJ$6:$AJ$163</definedName>
    <definedName name="_131_01_27">別紙様式４追加シート!$AK$6:$AK$163</definedName>
    <definedName name="_131_01_28">別紙様式４追加シート!$AL$6:$AL$163</definedName>
    <definedName name="_131_01_29">別紙様式４追加シート!$AM$6:$AM$163</definedName>
    <definedName name="_131_01_3">別紙様式４追加シート!$G$6:$G$163</definedName>
    <definedName name="_131_01_30">別紙様式４追加シート!$AN$6:$AN$163</definedName>
    <definedName name="_131_01_31">別紙様式４追加シート!$AO$6:$AO$163</definedName>
    <definedName name="_131_01_32">別紙様式４追加シート!$AP$6:$AP$163</definedName>
    <definedName name="_131_01_33">別紙様式４追加シート!$AQ$6:$AQ$163</definedName>
    <definedName name="_131_01_34">別紙様式４追加シート!$AR$6:$AR$163</definedName>
    <definedName name="_131_01_35">別紙様式４追加シート!$AS$6:$AS$163</definedName>
    <definedName name="_131_01_36">別紙様式４追加シート!$AT$6:$AT$163</definedName>
    <definedName name="_131_01_37">別紙様式４追加シート!$AU$6:$AU$163</definedName>
    <definedName name="_131_01_38">別紙様式４追加シート!$AV$6:$AV$163</definedName>
    <definedName name="_131_01_38_2">別紙様式４追加シート!$AW$6:$AW$163</definedName>
    <definedName name="_131_01_39">別紙様式４追加シート!$AX$6:$AX$163</definedName>
    <definedName name="_131_01_4">別紙様式４追加シート!$H$6:$H$163</definedName>
    <definedName name="_131_01_40">別紙様式４追加シート!$AY$6:$AY$163</definedName>
    <definedName name="_131_01_41">別紙様式４追加シート!$AZ$6:$AZ$163</definedName>
    <definedName name="_131_01_42">別紙様式４追加シート!$BA$6:$BA$163</definedName>
    <definedName name="_131_01_43">別紙様式４追加シート!$BB$6:$BB$163</definedName>
    <definedName name="_131_01_44">別紙様式４追加シート!$BC$6:$BC$163</definedName>
    <definedName name="_131_01_45">別紙様式４追加シート!$BD$6:$BD$163</definedName>
    <definedName name="_131_01_46">別紙様式４追加シート!$BE$6:$BE$163</definedName>
    <definedName name="_131_01_47">別紙様式４追加シート!$BF$6:$BF$163</definedName>
    <definedName name="_131_01_48">別紙様式４追加シート!$BG$6:$BG$163</definedName>
    <definedName name="_131_01_49">別紙様式４追加シート!$BH$6:$BH$163</definedName>
    <definedName name="_131_01_5">別紙様式４追加シート!$I$6:$I$163</definedName>
    <definedName name="_131_01_50">別紙様式４追加シート!$BI$6:$BI$163</definedName>
    <definedName name="_131_01_51">別紙様式４追加シート!$BJ$6:$BJ$163</definedName>
    <definedName name="_131_01_51_2">別紙様式４追加シート!$BK$6:$BK$163</definedName>
    <definedName name="_131_01_51_3">別紙様式４追加シート!$BL$6:$BL$163</definedName>
    <definedName name="_131_01_52">別紙様式４追加シート!$BM$6:$BM$163</definedName>
    <definedName name="_131_01_53">別紙様式４追加シート!$BN$6:$BN$163</definedName>
    <definedName name="_131_01_54">別紙様式４追加シート!$BO$6:$BO$163</definedName>
    <definedName name="_131_01_55">別紙様式４追加シート!$BP$6:$BP$163</definedName>
    <definedName name="_131_01_56">別紙様式４追加シート!$BQ$6:$BQ$163</definedName>
    <definedName name="_131_01_57">別紙様式４追加シート!$BR$6:$BR$163</definedName>
    <definedName name="_131_01_58">別紙様式４追加シート!$BS$6:$BS$163</definedName>
    <definedName name="_131_01_59">別紙様式４追加シート!$BT$6:$BT$163</definedName>
    <definedName name="_131_01_6">別紙様式４追加シート!$J$6:$J$163</definedName>
    <definedName name="_131_01_60">別紙様式４追加シート!$BU$6:$BU$163</definedName>
    <definedName name="_131_01_61">別紙様式４追加シート!$BV$6:$BV$163</definedName>
    <definedName name="_131_01_62">別紙様式４追加シート!$BW$6:$BW$163</definedName>
    <definedName name="_131_01_63">別紙様式４追加シート!$BX$6:$BX$163</definedName>
    <definedName name="_131_01_63_2">別紙様式４追加シート!$BY$6:$BY$163</definedName>
    <definedName name="_131_01_63_3">別紙様式４追加シート!$BZ$6:$BZ$163</definedName>
    <definedName name="_131_01_64">別紙様式４追加シート!$CA$6:$CA$163</definedName>
    <definedName name="_131_01_64_2">別紙様式４追加シート!$CB$6:$CB$163</definedName>
    <definedName name="_131_01_65">別紙様式４追加シート!$CC$6:$CC$163</definedName>
    <definedName name="_131_01_66">別紙様式４追加シート!$CD$6:$CD$163</definedName>
    <definedName name="_131_01_66_2">別紙様式４追加シート!$CE$6:$CE$163</definedName>
    <definedName name="_131_01_66_3">別紙様式４追加シート!$CF$6:$CF$163</definedName>
    <definedName name="_131_01_66_4">別紙様式４追加シート!$CG$6:$CG$163</definedName>
    <definedName name="_131_01_66_5">別紙様式４追加シート!$CH$6:$CH$163</definedName>
    <definedName name="_131_01_66_6">別紙様式４追加シート!$CI$6:$CI$163</definedName>
    <definedName name="_131_01_66_7">別紙様式４追加シート!$CJ$6:$CJ$163</definedName>
    <definedName name="_131_01_66_8">別紙様式４追加シート!$CK$6:$CK$163</definedName>
    <definedName name="_131_01_67">別紙様式４追加シート!$CL$6:$CL$163</definedName>
    <definedName name="_131_01_68">別紙様式４追加シート!$CM$6:$CM$163</definedName>
    <definedName name="_131_01_68_2">別紙様式４追加シート!$CN$6:$CN$163</definedName>
    <definedName name="_131_01_69">別紙様式４追加シート!$CO$6:$CO$163</definedName>
    <definedName name="_131_01_69_2">別紙様式４追加シート!$CP$6:$CP$163</definedName>
    <definedName name="_131_01_69_3">別紙様式４追加シート!$CQ$6:$CQ$163</definedName>
    <definedName name="_131_01_7">別紙様式４追加シート!$K$6:$K$163</definedName>
    <definedName name="_131_01_70">別紙様式４追加シート!$CR$6:$CR$163</definedName>
    <definedName name="_131_01_70_2">別紙様式４追加シート!$CS$6:$CS$163</definedName>
    <definedName name="_131_01_71">別紙様式４追加シート!$CT$6:$CT$163</definedName>
    <definedName name="_131_01_71_2">別紙様式４追加シート!$CU$6:$CU$163</definedName>
    <definedName name="_131_01_71_3">別紙様式４追加シート!$CV$6:$CV$163</definedName>
    <definedName name="_131_01_71_4">別紙様式４追加シート!$CW$6:$CW$163</definedName>
    <definedName name="_131_01_71_5">別紙様式４追加シート!$CX$6:$CX$163</definedName>
    <definedName name="_131_01_71_6">別紙様式４追加シート!$CY$6:$CY$163</definedName>
    <definedName name="_131_01_72">別紙様式４追加シート!$CZ$6:$CZ$163</definedName>
    <definedName name="_131_01_73">別紙様式４追加シート!$DA$6:$DA$163</definedName>
    <definedName name="_131_01_74">別紙様式４追加シート!$DB$6:$DB$163</definedName>
    <definedName name="_131_01_75">別紙様式４追加シート!$DC$6:$DC$163</definedName>
    <definedName name="_131_01_8">別紙様式４追加シート!$L$6:$L$163</definedName>
    <definedName name="_131_01_9">別紙様式４追加シート!$M$6:$M$163</definedName>
    <definedName name="_131_02_01">別紙様式４追加シート!$DD$6:$DD$163</definedName>
    <definedName name="_131_02_02">別紙様式４追加シート!$DE$6:$DE$163</definedName>
    <definedName name="_131_03_01">別紙様式４追加シート!$DF$6:$DF$163</definedName>
    <definedName name="_131_03_02">別紙様式４追加シート!$DG$6:$DG$163</definedName>
    <definedName name="_131_04_01">別紙様式４追加シート!$DH$6:$DH$163</definedName>
    <definedName name="_132_00_1">別紙様式４追加シート!$DI$6:$DI$163</definedName>
    <definedName name="_132_01_1">別紙様式４追加シート!$DJ$6:$DJ$163</definedName>
    <definedName name="_132_01_1_2">別紙様式４追加シート!$DK$6:$DK$163</definedName>
    <definedName name="_132_01_10">別紙様式４追加シート!$DT$6:$DT$163</definedName>
    <definedName name="_132_01_11">別紙様式４追加シート!$DU$6:$DU$163</definedName>
    <definedName name="_132_01_12">別紙様式４追加シート!$DV$6:$DV$163</definedName>
    <definedName name="_132_01_13">別紙様式４追加シート!$DW$6:$DW$163</definedName>
    <definedName name="_132_01_14">別紙様式４追加シート!$DX$6:$DX$163</definedName>
    <definedName name="_132_01_15">別紙様式４追加シート!$DY$6:$DY$163</definedName>
    <definedName name="_132_01_16">別紙様式４追加シート!$DZ$6:$DZ$163</definedName>
    <definedName name="_132_01_17">別紙様式４追加シート!$EA$6:$EA$163</definedName>
    <definedName name="_132_01_18">別紙様式４追加シート!$EB$6:$EB$163</definedName>
    <definedName name="_132_01_18_2">別紙様式４追加シート!$EC$6:$EC$163</definedName>
    <definedName name="_132_01_18_3">別紙様式４追加シート!$ED$6:$ED$163</definedName>
    <definedName name="_132_01_19">別紙様式４追加シート!$EE$6:$EE$163</definedName>
    <definedName name="_132_01_2">別紙様式４追加シート!$DL$6:$DL$163</definedName>
    <definedName name="_132_01_20">別紙様式４追加シート!$EF$6:$EF$163</definedName>
    <definedName name="_132_01_21">別紙様式４追加シート!$EG$6:$EG$163</definedName>
    <definedName name="_132_01_21_2">別紙様式４追加シート!$EH$6:$EH$163</definedName>
    <definedName name="_132_01_21_3">別紙様式４追加シート!$EI$6:$EI$163</definedName>
    <definedName name="_132_01_21_4">別紙様式４追加シート!$EJ$6:$EJ$163</definedName>
    <definedName name="_132_01_22">別紙様式４追加シート!$EK$6:$EK$163</definedName>
    <definedName name="_132_01_23">別紙様式４追加シート!$EL$6:$EL$163</definedName>
    <definedName name="_132_01_23_2">別紙様式４追加シート!$EM$6:$EM$163</definedName>
    <definedName name="_132_01_24">別紙様式４追加シート!$EN$6:$EN$163</definedName>
    <definedName name="_132_01_25">別紙様式４追加シート!$EO$6:$EO$163</definedName>
    <definedName name="_132_01_26">別紙様式４追加シート!$EP$6:$EP$163</definedName>
    <definedName name="_132_01_27">別紙様式４追加シート!$EQ$6:$EQ$163</definedName>
    <definedName name="_132_01_28">別紙様式４追加シート!$ER$6:$ER$163</definedName>
    <definedName name="_132_01_29">別紙様式４追加シート!$ES$6:$ES$163</definedName>
    <definedName name="_132_01_3">別紙様式４追加シート!$DM$6:$DM$163</definedName>
    <definedName name="_132_01_30">別紙様式４追加シート!$ET$6:$ET$163</definedName>
    <definedName name="_132_01_31">別紙様式４追加シート!$EU$6:$EU$163</definedName>
    <definedName name="_132_01_32">別紙様式４追加シート!$EV$6:$EV$163</definedName>
    <definedName name="_132_01_33">別紙様式４追加シート!$EW$6:$EW$163</definedName>
    <definedName name="_132_01_34">別紙様式４追加シート!$EX$6:$EX$163</definedName>
    <definedName name="_132_01_35">別紙様式４追加シート!$EY$6:$EY$163</definedName>
    <definedName name="_132_01_36">別紙様式４追加シート!$EZ$6:$EZ$163</definedName>
    <definedName name="_132_01_37">別紙様式４追加シート!$FA$6:$FA$163</definedName>
    <definedName name="_132_01_38">別紙様式４追加シート!$FB$6:$FB$163</definedName>
    <definedName name="_132_01_38_2">別紙様式４追加シート!$FC$6:$FC$163</definedName>
    <definedName name="_132_01_39">別紙様式４追加シート!$FD$6:$FD$163</definedName>
    <definedName name="_132_01_4">別紙様式４追加シート!$DN$6:$DN$163</definedName>
    <definedName name="_132_01_40">別紙様式４追加シート!$FE$6:$FE$163</definedName>
    <definedName name="_132_01_41">別紙様式４追加シート!$FF$6:$FF$163</definedName>
    <definedName name="_132_01_42">別紙様式４追加シート!$FG$6:$FG$163</definedName>
    <definedName name="_132_01_43">別紙様式４追加シート!$FH$6:$FH$163</definedName>
    <definedName name="_132_01_44">別紙様式４追加シート!$FI$6:$FI$163</definedName>
    <definedName name="_132_01_45">別紙様式４追加シート!$FJ$6:$FJ$163</definedName>
    <definedName name="_132_01_46">別紙様式４追加シート!$FK$6:$FK$163</definedName>
    <definedName name="_132_01_47">別紙様式４追加シート!$FL$6:$FL$163</definedName>
    <definedName name="_132_01_48">別紙様式４追加シート!$FM$6:$FM$163</definedName>
    <definedName name="_132_01_49">別紙様式４追加シート!$FN$6:$FN$163</definedName>
    <definedName name="_132_01_5">別紙様式４追加シート!$DO$6:$DO$163</definedName>
    <definedName name="_132_01_50">別紙様式４追加シート!$FO$6:$FO$163</definedName>
    <definedName name="_132_01_51">別紙様式４追加シート!$FP$6:$FP$163</definedName>
    <definedName name="_132_01_51_2">別紙様式４追加シート!$FQ$6:$FQ$163</definedName>
    <definedName name="_132_01_51_3">別紙様式４追加シート!$FR$6:$FR$163</definedName>
    <definedName name="_132_01_52">別紙様式４追加シート!$FS$6:$FS$163</definedName>
    <definedName name="_132_01_53">別紙様式４追加シート!$FT$6:$FT$163</definedName>
    <definedName name="_132_01_54">別紙様式４追加シート!$FU$6:$FU$163</definedName>
    <definedName name="_132_01_55">別紙様式４追加シート!$FV$6:$FV$163</definedName>
    <definedName name="_132_01_56">別紙様式４追加シート!$FW$6:$FW$163</definedName>
    <definedName name="_132_01_57">別紙様式４追加シート!$FX$6:$FX$163</definedName>
    <definedName name="_132_01_58">別紙様式４追加シート!$FY$6:$FY$163</definedName>
    <definedName name="_132_01_59">別紙様式４追加シート!$FZ$6:$FZ$163</definedName>
    <definedName name="_132_01_6">別紙様式４追加シート!$DP$6:$DP$163</definedName>
    <definedName name="_132_01_60">別紙様式４追加シート!$GA$6:$GA$163</definedName>
    <definedName name="_132_01_61">別紙様式４追加シート!$GB$6:$GB$163</definedName>
    <definedName name="_132_01_62">別紙様式４追加シート!$GC$6:$GC$163</definedName>
    <definedName name="_132_01_63">別紙様式４追加シート!$GD$6:$GD$163</definedName>
    <definedName name="_132_01_63_2">別紙様式４追加シート!$GE$6:$GE$163</definedName>
    <definedName name="_132_01_63_3">別紙様式４追加シート!$GF$6:$GF$163</definedName>
    <definedName name="_132_01_64">別紙様式４追加シート!$GG$6:$GG$163</definedName>
    <definedName name="_132_01_64_2">別紙様式４追加シート!$GH$6:$GH$163</definedName>
    <definedName name="_132_01_65">別紙様式４追加シート!$GI$6:$GI$163</definedName>
    <definedName name="_132_01_66">別紙様式４追加シート!$GJ$6:$GJ$163</definedName>
    <definedName name="_132_01_66_2">別紙様式４追加シート!$GK$6:$GK$163</definedName>
    <definedName name="_132_01_66_3">別紙様式４追加シート!$GL$6:$GL$163</definedName>
    <definedName name="_132_01_66_4">別紙様式４追加シート!$GM$6:$GM$163</definedName>
    <definedName name="_132_01_66_5">別紙様式４追加シート!$GN$6:$GN$163</definedName>
    <definedName name="_132_01_66_6">別紙様式４追加シート!$GO$6:$GO$163</definedName>
    <definedName name="_132_01_66_7">別紙様式４追加シート!$GP$6:$GP$163</definedName>
    <definedName name="_132_01_66_8">別紙様式４追加シート!$GQ$6:$GQ$163</definedName>
    <definedName name="_132_01_67">別紙様式４追加シート!$GR$6:$GR$163</definedName>
    <definedName name="_132_01_68">別紙様式４追加シート!$GS$6:$GS$163</definedName>
    <definedName name="_132_01_68_2">別紙様式４追加シート!$GT$6:$GT$163</definedName>
    <definedName name="_132_01_69">別紙様式４追加シート!$GU$6:$GU$163</definedName>
    <definedName name="_132_01_69_2">別紙様式４追加シート!$GV$6:$GV$163</definedName>
    <definedName name="_132_01_69_3">別紙様式４追加シート!$GW$6:$GW$163</definedName>
    <definedName name="_132_01_7">別紙様式４追加シート!$DQ$6:$DQ$163</definedName>
    <definedName name="_132_01_70">別紙様式４追加シート!$GX$6:$GX$163</definedName>
    <definedName name="_132_01_70_2">別紙様式４追加シート!$GY$6:$GY$163</definedName>
    <definedName name="_132_01_71">別紙様式４追加シート!$GZ$6:$GZ$163</definedName>
    <definedName name="_132_01_71_2">別紙様式４追加シート!$HA$6:$HA$163</definedName>
    <definedName name="_132_01_71_3">別紙様式４追加シート!$HB$6:$HB$163</definedName>
    <definedName name="_132_01_71_4">別紙様式４追加シート!$HC$6:$HC$163</definedName>
    <definedName name="_132_01_71_5">別紙様式４追加シート!$HD$6:$HD$163</definedName>
    <definedName name="_132_01_71_6">別紙様式４追加シート!$HE$6:$HE$163</definedName>
    <definedName name="_132_01_72">別紙様式４追加シート!$HF$6:$HF$163</definedName>
    <definedName name="_132_01_73">別紙様式４追加シート!$HG$6:$HG$163</definedName>
    <definedName name="_132_01_74">別紙様式４追加シート!$HH$6:$HH$163</definedName>
    <definedName name="_132_01_75">別紙様式４追加シート!$HI$6:$HI$163</definedName>
    <definedName name="_132_01_8">別紙様式４追加シート!$DR$6:$DR$163</definedName>
    <definedName name="_132_01_9">別紙様式４追加シート!$DS$6:$DS$163</definedName>
    <definedName name="_132_02_01">別紙様式４追加シート!$HJ$6:$HJ$163</definedName>
    <definedName name="_132_02_02">別紙様式４追加シート!$HK$6:$HK$163</definedName>
    <definedName name="_132_03_01">別紙様式４追加シート!$HL$6:$HL$163</definedName>
    <definedName name="_132_03_02">別紙様式４追加シート!$HM$6:$HM$163</definedName>
    <definedName name="_132_04_01">別紙様式４追加シート!$HN$6:$HN$163</definedName>
    <definedName name="_1自治体コード">'１水濁法'!$A$6:$A$163</definedName>
    <definedName name="_1地方公共団体名">'１水濁法'!$B$6:$B$163</definedName>
    <definedName name="_201_01_001">'２水濁総量規制'!$C$6:$C$163</definedName>
    <definedName name="_201_01_002">'２水濁総量規制'!$D$6:$D$163</definedName>
    <definedName name="_201_01_003">'２水濁総量規制'!$E$6:$E$163</definedName>
    <definedName name="_201_02_101">'２水濁総量規制'!$F$6:$F$163</definedName>
    <definedName name="_201_02_102">'２水濁総量規制'!$G$6:$G$163</definedName>
    <definedName name="_201_02_201">'２水濁総量規制'!$H$6:$H$163</definedName>
    <definedName name="_201_02_202">'２水濁総量規制'!$I$6:$I$163</definedName>
    <definedName name="_201_02_301">'２水濁総量規制'!$J$6:$J$163</definedName>
    <definedName name="_201_02_302">'２水濁総量規制'!$K$6:$K$163</definedName>
    <definedName name="_201_03_101">'２水濁総量規制'!$L$6:$L$163</definedName>
    <definedName name="_201_03_102">'２水濁総量規制'!$M$6:$M$163</definedName>
    <definedName name="_201_03_103">'２水濁総量規制'!$N$6:$N$163</definedName>
    <definedName name="_201_03_104">'２水濁総量規制'!$O$6:$O$163</definedName>
    <definedName name="_201_03_201">'２水濁総量規制'!$P$6:$P$163</definedName>
    <definedName name="_201_03_202">'２水濁総量規制'!$Q$6:$Q$163</definedName>
    <definedName name="_201_03_203">'２水濁総量規制'!$R$6:$R$163</definedName>
    <definedName name="_201_03_204">'２水濁総量規制'!$S$6:$S$163</definedName>
    <definedName name="_201_04_101">'２水濁総量規制'!$T$6:$T$163</definedName>
    <definedName name="_201_04_102">'２水濁総量規制'!$U$6:$U$163</definedName>
    <definedName name="_201_04_103">'２水濁総量規制'!$V$6:$V$163</definedName>
    <definedName name="_201_04_201">'２水濁総量規制'!$W$6:$W$163</definedName>
    <definedName name="_201_04_202">'２水濁総量規制'!$X$6:$X$163</definedName>
    <definedName name="_201_04_203">'２水濁総量規制'!$Y$6:$Y$163</definedName>
    <definedName name="_201_04_301">'２水濁総量規制'!$Z$6:$Z$163</definedName>
    <definedName name="_201_04_302">'２水濁総量規制'!$AA$6:$AA$163</definedName>
    <definedName name="_201_04_303">'２水濁総量規制'!$AB$6:$AB$163</definedName>
    <definedName name="_201_05_001">'２水濁総量規制'!$AC$6:$AC$163</definedName>
    <definedName name="_201_05_002">'２水濁総量規制'!$AD$6:$AD$163</definedName>
    <definedName name="_201_05_003">'２水濁総量規制'!$AE$6:$AE$163</definedName>
    <definedName name="_201_05_004">'２水濁総量規制'!$AF$6:$AF$163</definedName>
    <definedName name="_201_05_005">'２水濁総量規制'!$AG$6:$AG$163</definedName>
    <definedName name="_201_05_006">'２水濁総量規制'!$AH$6:$AH$163</definedName>
    <definedName name="_201_05_007">'２水濁総量規制'!$AI$6:$AI$163</definedName>
    <definedName name="_201_05_008">'２水濁総量規制'!$AJ$6:$AJ$163</definedName>
    <definedName name="_201_05_009">'２水濁総量規制'!$AK$6:$AK$163</definedName>
    <definedName name="_201_05_010">'２水濁総量規制'!$AL$6:$AL$163</definedName>
    <definedName name="_201_05_011">'２水濁総量規制'!$AM$6:$AM$163</definedName>
    <definedName name="_201_06_101">'２水濁総量規制'!$AN$6:$AN$163</definedName>
    <definedName name="_201_06_102">'２水濁総量規制'!$AO$6:$AO$163</definedName>
    <definedName name="_201_06_103">'２水濁総量規制'!$AP$6:$AP$163</definedName>
    <definedName name="_201_06_104">'２水濁総量規制'!$AQ$6:$AQ$163</definedName>
    <definedName name="_201_06_201">'２水濁総量規制'!$AR$6:$AR$163</definedName>
    <definedName name="_201_06_202">'２水濁総量規制'!$AS$6:$AS$163</definedName>
    <definedName name="_201_06_203">'２水濁総量規制'!$AT$6:$AT$163</definedName>
    <definedName name="_201_06_204">'２水濁総量規制'!$AU$6:$AU$163</definedName>
    <definedName name="_201_06_301">'２水濁総量規制'!$AV$6:$AV$163</definedName>
    <definedName name="_201_06_302">'２水濁総量規制'!$AW$6:$AW$163</definedName>
    <definedName name="_201_06_303">'２水濁総量規制'!$AX$6:$AX$163</definedName>
    <definedName name="_201_06_304">'２水濁総量規制'!$AY$6:$AY$163</definedName>
    <definedName name="_2自治体コード">'２水濁総量規制'!$A$6:$A$163</definedName>
    <definedName name="_2地方公共団体名">'２水濁総量規制'!$B$6:$B$163</definedName>
    <definedName name="_301_01_001">'３瀬戸内海法'!$C$6:$C$163</definedName>
    <definedName name="_302_01_001">'３瀬戸内海法'!$D$6:$D$163</definedName>
    <definedName name="_302_01_002">'３瀬戸内海法'!$E$6:$E$163</definedName>
    <definedName name="_302_01_003">'３瀬戸内海法'!$F$6:$F$163</definedName>
    <definedName name="_302_01_004">'３瀬戸内海法'!$G$6:$G$163</definedName>
    <definedName name="_302_01_005">'３瀬戸内海法'!$H$6:$H$163</definedName>
    <definedName name="_302_01_006">'３瀬戸内海法'!$I$6:$I$163</definedName>
    <definedName name="_302_01_007">'３瀬戸内海法'!$J$6:$J$163</definedName>
    <definedName name="_302_01_008">'３瀬戸内海法'!$K$6:$K$163</definedName>
    <definedName name="_302_01_009">'３瀬戸内海法'!$L$6:$L$163</definedName>
    <definedName name="_302_01_010">'３瀬戸内海法'!$M$6:$M$163</definedName>
    <definedName name="_302_01_011">'３瀬戸内海法'!$N$6:$N$163</definedName>
    <definedName name="_302_01_012">'３瀬戸内海法'!$O$6:$O$163</definedName>
    <definedName name="_302_01_013">'３瀬戸内海法'!$P$6:$P$163</definedName>
    <definedName name="_302_01_014">'３瀬戸内海法'!$Q$6:$Q$163</definedName>
    <definedName name="_302_01_015">'３瀬戸内海法'!$R$6:$R$163</definedName>
    <definedName name="_302_01_016">'３瀬戸内海法'!$S$6:$S$163</definedName>
    <definedName name="_302_01_017">'３瀬戸内海法'!$T$6:$T$163</definedName>
    <definedName name="_302_01_018">'３瀬戸内海法'!$U$6:$U$163</definedName>
    <definedName name="_302_01_019">'３瀬戸内海法'!$V$6:$V$163</definedName>
    <definedName name="_302_01_020">'３瀬戸内海法'!$W$6:$W$163</definedName>
    <definedName name="_302_01_021">'３瀬戸内海法'!$X$6:$X$163</definedName>
    <definedName name="_302_02_001">'３瀬戸内海法'!$Y$6:$Y$163</definedName>
    <definedName name="_302_02_002">'３瀬戸内海法'!$Z$6:$Z$163</definedName>
    <definedName name="_302_02_003">'３瀬戸内海法'!$AA$6:$AA$163</definedName>
    <definedName name="_302_02_004">'３瀬戸内海法'!$AB$6:$AB$163</definedName>
    <definedName name="_302_02_005">'３瀬戸内海法'!$AC$6:$AC$163</definedName>
    <definedName name="_302_02_006">'３瀬戸内海法'!$AD$6:$AD$163</definedName>
    <definedName name="_302_03_001">'３瀬戸内海法'!$AE$6:$AE$163</definedName>
    <definedName name="_302_03_002">'３瀬戸内海法'!$AF$6:$AF$163</definedName>
    <definedName name="_302_03_003">'３瀬戸内海法'!$AG$6:$AG$163</definedName>
    <definedName name="_302_03_004">'３瀬戸内海法'!$AH$6:$AH$163</definedName>
    <definedName name="_302_03_005">'３瀬戸内海法'!$AI$6:$AI$163</definedName>
    <definedName name="_302_03_006">'３瀬戸内海法'!$AJ$6:$AJ$163</definedName>
    <definedName name="_302_04_001">'３瀬戸内海法'!$AK$6:$AK$163</definedName>
    <definedName name="_302_04_002">'３瀬戸内海法'!$AL$6:$AL$163</definedName>
    <definedName name="_302_04_003">'３瀬戸内海法'!$AM$6:$AM$163</definedName>
    <definedName name="_302_04_004">'３瀬戸内海法'!$AN$6:$AN$163</definedName>
    <definedName name="_302_04_005">'３瀬戸内海法'!$AO$6:$AO$163</definedName>
    <definedName name="_302_04_006">'３瀬戸内海法'!$AP$6:$AP$163</definedName>
    <definedName name="_302_04_007">'３瀬戸内海法'!$AQ$6:$AQ$163</definedName>
    <definedName name="_302_04_008">'３瀬戸内海法'!$AR$6:$AR$163</definedName>
    <definedName name="_302_04_009">'３瀬戸内海法'!$AS$6:$AS$163</definedName>
    <definedName name="_302_04_010">'３瀬戸内海法'!$AT$6:$AT$163</definedName>
    <definedName name="_302_04_011">'３瀬戸内海法'!$AU$6:$AU$163</definedName>
    <definedName name="_302_04_012">'３瀬戸内海法'!$AV$6:$AV$163</definedName>
    <definedName name="_3瀬戸法自治体コード">'３瀬戸内海法'!$A$6:$A$163</definedName>
    <definedName name="_3地方公共団体名">'３瀬戸内海法'!$B$6:$B$163</definedName>
    <definedName name="_401_01_001">'４湖沼法'!$C$6:$C$163</definedName>
    <definedName name="_402_01_002">'４湖沼法'!$AI$6:$AI$163</definedName>
    <definedName name="_402_01_003">'４湖沼法'!$AJ$6:$AJ$163</definedName>
    <definedName name="_402_01_004">'４湖沼法'!$AK$6:$AK$163</definedName>
    <definedName name="_402_01_005">'４湖沼法'!$AL$6:$AL$163</definedName>
    <definedName name="_402_01_006">'４湖沼法'!$AM$6:$AM$163</definedName>
    <definedName name="_402_01_007">'４湖沼法'!$AN$6:$AN$163</definedName>
    <definedName name="_402_01_008">'４湖沼法'!$AO$6:$AO$163</definedName>
    <definedName name="_402_01_009">'４湖沼法'!$AP$6:$AP$163</definedName>
    <definedName name="_402_01_010">'４湖沼法'!$AQ$6:$AQ$163</definedName>
    <definedName name="_402_01_011">'４湖沼法'!$AR$6:$AR$163</definedName>
    <definedName name="_402_01_012">'４湖沼法'!$AS$6:$AS$163</definedName>
    <definedName name="_402_01_101">'４湖沼法'!$D$6:$D$163</definedName>
    <definedName name="_402_01_102">'４湖沼法'!$E$6:$E$163</definedName>
    <definedName name="_402_01_103">'４湖沼法'!$F$6:$F$163</definedName>
    <definedName name="_402_01_201">'４湖沼法'!$G$6:$G$163</definedName>
    <definedName name="_402_01_202">'４湖沼法'!$H$6:$H$163</definedName>
    <definedName name="_402_01_203">'４湖沼法'!$I$6:$I$163</definedName>
    <definedName name="_402_01_301">'４湖沼法'!$J$6:$J$163</definedName>
    <definedName name="_402_01_302">'４湖沼法'!$K$6:$K$163</definedName>
    <definedName name="_402_01_303">'４湖沼法'!$L$6:$L$163</definedName>
    <definedName name="_402_01_401">'４湖沼法'!$M$6:$M$163</definedName>
    <definedName name="_402_01_402">'４湖沼法'!$N$6:$N$163</definedName>
    <definedName name="_402_01_403">'４湖沼法'!$O$6:$O$163</definedName>
    <definedName name="_402_01_501">'４湖沼法'!$P$6:$P$163</definedName>
    <definedName name="_402_01_502">'４湖沼法'!$Q$6:$Q$163</definedName>
    <definedName name="_402_01_503">'４湖沼法'!$R$6:$R$163</definedName>
    <definedName name="_402_01_601">'４湖沼法'!$S$6:$S$163</definedName>
    <definedName name="_402_01_602">'４湖沼法'!$T$6:$T$163</definedName>
    <definedName name="_402_01_603">'４湖沼法'!$U$6:$U$163</definedName>
    <definedName name="_402_01_701">'４湖沼法'!$V$6:$V$163</definedName>
    <definedName name="_402_01_702">'４湖沼法'!$W$6:$W$163</definedName>
    <definedName name="_402_01_703">'４湖沼法'!$X$6:$X$163</definedName>
    <definedName name="_402_01_801">'４湖沼法'!$Y$6:$Y$163</definedName>
    <definedName name="_402_01_802">'４湖沼法'!$Z$6:$Z$163</definedName>
    <definedName name="_402_01_803">'４湖沼法'!$AA$6:$AA$163</definedName>
    <definedName name="_402_01_901">'４湖沼法'!$AB$6:$AB$163</definedName>
    <definedName name="_402_01_902">'４湖沼法'!$AC$6:$AC$163</definedName>
    <definedName name="_402_01_903">'４湖沼法'!$AD$6:$AD$163</definedName>
    <definedName name="_402_01_904">'４湖沼法'!$AE$6:$AE$163</definedName>
    <definedName name="_402_01_905">'４湖沼法'!$AF$6:$AF$163</definedName>
    <definedName name="_402_01_906">'４湖沼法'!$AG$6:$AG$163</definedName>
    <definedName name="_402_02_001">'４湖沼法'!$AT$6:$AT$163</definedName>
    <definedName name="_402_02_002">'４湖沼法'!$AU$6:$AU$163</definedName>
    <definedName name="_402_02_003">'４湖沼法'!$AV$6:$AV$163</definedName>
    <definedName name="_402_02_004">'４湖沼法'!$AW$6:$AW$163</definedName>
    <definedName name="_402_02_005">'４湖沼法'!$AX$6:$AX$163</definedName>
    <definedName name="_402_02_006">'４湖沼法'!$AY$6:$AY$163</definedName>
    <definedName name="_402_02_007">'４湖沼法'!$AZ$6:$AZ$163</definedName>
    <definedName name="_402_02_008">'４湖沼法'!$BA$6:$BA$163</definedName>
    <definedName name="_402_02_009">'４湖沼法'!$BB$6:$BB$163</definedName>
    <definedName name="_402_03_001">'４湖沼法'!$BC$6:$BC$163</definedName>
    <definedName name="_402_03_002">'４湖沼法'!$BD$6:$BD$163</definedName>
    <definedName name="_402_03_003">'４湖沼法'!$BE$6:$BE$163</definedName>
    <definedName name="_402_03_004">'４湖沼法'!$BF$6:$BF$163</definedName>
    <definedName name="_402_03_005">'４湖沼法'!$BG$6:$BG$163</definedName>
    <definedName name="_402_03_006">'４湖沼法'!$BH$6:$BH$163</definedName>
    <definedName name="_402_04_001">'４湖沼法'!$BI$6:$BI$163</definedName>
    <definedName name="_402_04_002">'４湖沼法'!$BJ$6:$BJ$163</definedName>
    <definedName name="_402_04_003">'４湖沼法'!$BK$6:$BK$163</definedName>
    <definedName name="_402_04_004">'４湖沼法'!$BL$6:$BL$163</definedName>
    <definedName name="_402_04_005">'４湖沼法'!$BM$6:$BM$163</definedName>
    <definedName name="_402_04_006">'４湖沼法'!$BN$6:$BN$163</definedName>
    <definedName name="_402_04_007">'４湖沼法'!$BO$6:$BO$163</definedName>
    <definedName name="_402_04_008">'４湖沼法'!$BP$6:$BP$163</definedName>
    <definedName name="_402_04_009">'４湖沼法'!$BQ$6:$BQ$163</definedName>
    <definedName name="_403_01_001">'４湖沼法'!$AH$6:$AH$163</definedName>
    <definedName name="_4自治体コード">'４湖沼法'!$A$6:$A$163</definedName>
    <definedName name="_4地方公共団体名">'４湖沼法'!$B$6:$B$163</definedName>
    <definedName name="_501_01_001">'５特定業種調べ'!$C$6:$C$163</definedName>
    <definedName name="_501_01_002">'５特定業種調べ'!$D$6:$D$163</definedName>
    <definedName name="_501_01_003">'５特定業種調べ'!$E$6:$E$163</definedName>
    <definedName name="_501_01_004">'５特定業種調べ'!$F$6:$F$163</definedName>
    <definedName name="_501_01_005">'５特定業種調べ'!$G$6:$G$163</definedName>
    <definedName name="_501_01_006">'５特定業種調べ'!$H$6:$H$163</definedName>
    <definedName name="_501_01_1001">'５特定業種調べ'!$BK$6:$BK$163</definedName>
    <definedName name="_501_01_1002">'５特定業種調べ'!$BL$6:$BL$163</definedName>
    <definedName name="_501_01_1003">'５特定業種調べ'!$BM$6:$BM$163</definedName>
    <definedName name="_501_01_1004">'５特定業種調べ'!$BN$6:$BN$163</definedName>
    <definedName name="_501_01_1005">'５特定業種調べ'!$BO$6:$BO$163</definedName>
    <definedName name="_501_01_1006">'５特定業種調べ'!$BP$6:$BP$163</definedName>
    <definedName name="_501_01_101">'５特定業種調べ'!$I$6:$I$163</definedName>
    <definedName name="_501_01_102">'５特定業種調べ'!$J$6:$J$163</definedName>
    <definedName name="_501_01_103">'５特定業種調べ'!$K$6:$K$163</definedName>
    <definedName name="_501_01_104">'５特定業種調べ'!$L$6:$L$163</definedName>
    <definedName name="_501_01_105">'５特定業種調べ'!$M$6:$M$163</definedName>
    <definedName name="_501_01_106">'５特定業種調べ'!$N$6:$N$163</definedName>
    <definedName name="_501_01_1101">'５特定業種調べ'!$BQ$6:$BQ$163</definedName>
    <definedName name="_501_01_1102">'５特定業種調べ'!$BR$6:$BR$163</definedName>
    <definedName name="_501_01_1103">'５特定業種調べ'!$BS$6:$BS$163</definedName>
    <definedName name="_501_01_1104">'５特定業種調べ'!$BT$6:$BT$163</definedName>
    <definedName name="_501_01_1105">'５特定業種調べ'!$BU$6:$BU$163</definedName>
    <definedName name="_501_01_1106">'５特定業種調べ'!$BV$6:$BV$163</definedName>
    <definedName name="_501_01_1201">'５特定業種調べ'!$BW$6:$BW$163</definedName>
    <definedName name="_501_01_1202">'５特定業種調べ'!$BX$6:$BX$163</definedName>
    <definedName name="_501_01_1203">'５特定業種調べ'!$BY$6:$BY$163</definedName>
    <definedName name="_501_01_1204">'５特定業種調べ'!$BZ$6:$BZ$163</definedName>
    <definedName name="_501_01_1205">'５特定業種調べ'!$CA$6:$CA$163</definedName>
    <definedName name="_501_01_1206">'５特定業種調べ'!$CB$6:$CB$163</definedName>
    <definedName name="_501_01_1301">'５特定業種調べ'!$CC$6:$CC$163</definedName>
    <definedName name="_501_01_1302">'５特定業種調べ'!$CD$6:$CD$163</definedName>
    <definedName name="_501_01_1303">'５特定業種調べ'!$CE$6:$CE$163</definedName>
    <definedName name="_501_01_1304">'５特定業種調べ'!$CF$6:$CF$163</definedName>
    <definedName name="_501_01_1305">'５特定業種調べ'!$CG$6:$CG$163</definedName>
    <definedName name="_501_01_1306">'５特定業種調べ'!$CH$6:$CH$163</definedName>
    <definedName name="_501_01_1401">'５特定業種調べ'!$CI$6:$CI$163</definedName>
    <definedName name="_501_01_1402">'５特定業種調べ'!$CJ$6:$CJ$163</definedName>
    <definedName name="_501_01_1403">'５特定業種調べ'!$CK$6:$CK$163</definedName>
    <definedName name="_501_01_1404">'５特定業種調べ'!$CL$6:$CL$163</definedName>
    <definedName name="_501_01_1405">'５特定業種調べ'!$CM$6:$CM$163</definedName>
    <definedName name="_501_01_1406">'５特定業種調べ'!$CN$6:$CN$163</definedName>
    <definedName name="_501_01_201">'５特定業種調べ'!$O$6:$O$163</definedName>
    <definedName name="_501_01_202">'５特定業種調べ'!$P$6:$P$163</definedName>
    <definedName name="_501_01_203">'５特定業種調べ'!$Q$6:$Q$163</definedName>
    <definedName name="_501_01_204">'５特定業種調べ'!$R$6:$R$163</definedName>
    <definedName name="_501_01_205">'５特定業種調べ'!$S$6:$S$163</definedName>
    <definedName name="_501_01_206">'５特定業種調べ'!$T$6:$T$163</definedName>
    <definedName name="_501_01_301">'５特定業種調べ'!$U$6:$U$163</definedName>
    <definedName name="_501_01_302">'５特定業種調べ'!$V$6:$V$163</definedName>
    <definedName name="_501_01_303">'５特定業種調べ'!$W$6:$W$163</definedName>
    <definedName name="_501_01_304">'５特定業種調べ'!$X$6:$X$163</definedName>
    <definedName name="_501_01_305">'５特定業種調べ'!$Y$6:$Y$163</definedName>
    <definedName name="_501_01_306">'５特定業種調べ'!$Z$6:$Z$163</definedName>
    <definedName name="_501_01_401">'５特定業種調べ'!$AA$6:$AA$163</definedName>
    <definedName name="_501_01_402">'５特定業種調べ'!$AB$6:$AB$163</definedName>
    <definedName name="_501_01_403">'５特定業種調べ'!$AC$6:$AC$163</definedName>
    <definedName name="_501_01_404">'５特定業種調べ'!$AD$6:$AD$163</definedName>
    <definedName name="_501_01_405">'５特定業種調べ'!$AE$6:$AE$163</definedName>
    <definedName name="_501_01_406">'５特定業種調べ'!$AF$6:$AF$163</definedName>
    <definedName name="_501_01_501">'５特定業種調べ'!$AG$6:$AG$163</definedName>
    <definedName name="_501_01_502">'５特定業種調べ'!$AH$6:$AH$163</definedName>
    <definedName name="_501_01_503">'５特定業種調べ'!$AI$6:$AI$163</definedName>
    <definedName name="_501_01_504">'５特定業種調べ'!$AJ$6:$AJ$163</definedName>
    <definedName name="_501_01_505">'５特定業種調べ'!$AK$6:$AK$163</definedName>
    <definedName name="_501_01_506">'５特定業種調べ'!$AL$6:$AL$163</definedName>
    <definedName name="_501_01_601">'５特定業種調べ'!$AM$6:$AM$163</definedName>
    <definedName name="_501_01_602">'５特定業種調べ'!$AN$6:$AN$163</definedName>
    <definedName name="_501_01_603">'５特定業種調べ'!$AO$6:$AO$163</definedName>
    <definedName name="_501_01_604">'５特定業種調べ'!$AP$6:$AP$163</definedName>
    <definedName name="_501_01_605">'５特定業種調べ'!$AQ$6:$AQ$163</definedName>
    <definedName name="_501_01_606">'５特定業種調べ'!$AR$6:$AR$163</definedName>
    <definedName name="_501_01_701">'５特定業種調べ'!$AS$6:$AS$163</definedName>
    <definedName name="_501_01_702">'５特定業種調べ'!$AT$6:$AT$163</definedName>
    <definedName name="_501_01_703">'５特定業種調べ'!$AU$6:$AU$163</definedName>
    <definedName name="_501_01_704">'５特定業種調べ'!$AV$6:$AV$163</definedName>
    <definedName name="_501_01_705">'５特定業種調べ'!$AW$6:$AW$163</definedName>
    <definedName name="_501_01_706">'５特定業種調べ'!$AX$6:$AX$163</definedName>
    <definedName name="_501_01_801">'５特定業種調べ'!$AY$6:$AY$163</definedName>
    <definedName name="_501_01_802">'５特定業種調べ'!$AZ$6:$AZ$163</definedName>
    <definedName name="_501_01_803">'５特定業種調べ'!$BA$6:$BA$163</definedName>
    <definedName name="_501_01_804">'５特定業種調べ'!$BB$6:$BB$163</definedName>
    <definedName name="_501_01_805">'５特定業種調べ'!$BC$6:$BC$163</definedName>
    <definedName name="_501_01_806">'５特定業種調べ'!$BD$6:$BD$163</definedName>
    <definedName name="_501_01_901">'５特定業種調べ'!$BE$6:$BE$163</definedName>
    <definedName name="_501_01_902">'５特定業種調べ'!$BF$6:$BF$163</definedName>
    <definedName name="_501_01_903">'５特定業種調べ'!$BG$6:$BG$163</definedName>
    <definedName name="_501_01_904">'５特定業種調べ'!$BH$6:$BH$163</definedName>
    <definedName name="_501_01_905">'５特定業種調べ'!$BI$6:$BI$163</definedName>
    <definedName name="_501_01_906">'５特定業種調べ'!$BJ$6:$BJ$163</definedName>
    <definedName name="_501_02_001">'５特定業種調べ'!#REF!</definedName>
    <definedName name="_501_02_002">'５特定業種調べ'!#REF!</definedName>
    <definedName name="_501_02_003">'５特定業種調べ'!#REF!</definedName>
    <definedName name="_501_02_004">'５特定業種調べ'!#REF!</definedName>
    <definedName name="_501_02_005">'５特定業種調べ'!#REF!</definedName>
    <definedName name="_501_02_006">'５特定業種調べ'!#REF!</definedName>
    <definedName name="_501_02_101">'５特定業種調べ'!$CO$6:$CO$163</definedName>
    <definedName name="_501_02_102">'５特定業種調べ'!$CP$6:$CP$163</definedName>
    <definedName name="_501_02_103">'５特定業種調べ'!$CQ$6:$CQ$163</definedName>
    <definedName name="_501_02_104">'５特定業種調べ'!$CR$6:$CR$163</definedName>
    <definedName name="_501_02_105">'５特定業種調べ'!$CS$6:$CS$163</definedName>
    <definedName name="_501_02_106">'５特定業種調べ'!$CT$6:$CT$163</definedName>
    <definedName name="_501_02_201">'５特定業種調べ'!#REF!</definedName>
    <definedName name="_501_02_202">'５特定業種調べ'!#REF!</definedName>
    <definedName name="_501_02_203">'５特定業種調べ'!#REF!</definedName>
    <definedName name="_501_02_204">'５特定業種調べ'!#REF!</definedName>
    <definedName name="_501_02_205">'５特定業種調べ'!#REF!</definedName>
    <definedName name="_501_02_206">'５特定業種調べ'!#REF!</definedName>
    <definedName name="_501_03_001">'５特定業種調べ'!$CU$6:$CU$163</definedName>
    <definedName name="_501_03_002">'５特定業種調べ'!$CV$6:$CV$163</definedName>
    <definedName name="_501_03_003">'５特定業種調べ'!$CW$6:$CW$163</definedName>
    <definedName name="_501_03_004">'５特定業種調べ'!$CX$6:$CX$163</definedName>
    <definedName name="_501_03_005">'５特定業種調べ'!$CY$6:$CY$163</definedName>
    <definedName name="_501_03_006">'５特定業種調べ'!$CZ$6:$CZ$163</definedName>
    <definedName name="_501_03_101">'５特定業種調べ'!#REF!</definedName>
    <definedName name="_501_03_102">'５特定業種調べ'!#REF!</definedName>
    <definedName name="_501_03_103">'５特定業種調べ'!#REF!</definedName>
    <definedName name="_501_03_104">'５特定業種調べ'!#REF!</definedName>
    <definedName name="_501_03_105">'５特定業種調べ'!#REF!</definedName>
    <definedName name="_501_03_106">'５特定業種調べ'!#REF!</definedName>
    <definedName name="_501_03_201">'５特定業種調べ'!#REF!</definedName>
    <definedName name="_501_03_202">'５特定業種調べ'!#REF!</definedName>
    <definedName name="_501_03_203">'５特定業種調べ'!#REF!</definedName>
    <definedName name="_501_03_204">'５特定業種調べ'!#REF!</definedName>
    <definedName name="_501_03_205">'５特定業種調べ'!#REF!</definedName>
    <definedName name="_501_03_206">'５特定業種調べ'!#REF!</definedName>
    <definedName name="_501_03_301">'５特定業種調べ'!#REF!</definedName>
    <definedName name="_501_03_302">'５特定業種調べ'!#REF!</definedName>
    <definedName name="_501_03_303">'５特定業種調べ'!#REF!</definedName>
    <definedName name="_501_03_304">'５特定業種調べ'!#REF!</definedName>
    <definedName name="_501_03_305">'５特定業種調べ'!#REF!</definedName>
    <definedName name="_501_03_306">'５特定業種調べ'!#REF!</definedName>
    <definedName name="_501_04_001">'５特定業種調べ'!#REF!</definedName>
    <definedName name="_501_04_002">'５特定業種調べ'!#REF!</definedName>
    <definedName name="_501_04_003">'５特定業種調べ'!#REF!</definedName>
    <definedName name="_501_04_004">'５特定業種調べ'!#REF!</definedName>
    <definedName name="_501_04_005">'５特定業種調べ'!#REF!</definedName>
    <definedName name="_501_04_006">'５特定業種調べ'!#REF!</definedName>
    <definedName name="_501_04_101">'５特定業種調べ'!#REF!</definedName>
    <definedName name="_501_04_102">'５特定業種調べ'!#REF!</definedName>
    <definedName name="_501_04_103">'５特定業種調べ'!#REF!</definedName>
    <definedName name="_501_04_104">'５特定業種調べ'!#REF!</definedName>
    <definedName name="_501_04_105">'５特定業種調べ'!#REF!</definedName>
    <definedName name="_501_04_106">'５特定業種調べ'!#REF!</definedName>
    <definedName name="_501_05_001">'５特定業種調べ'!#REF!</definedName>
    <definedName name="_501_05_002">'５特定業種調べ'!#REF!</definedName>
    <definedName name="_501_05_003">'５特定業種調べ'!#REF!</definedName>
    <definedName name="_501_05_004">'５特定業種調べ'!#REF!</definedName>
    <definedName name="_501_05_005">'５特定業種調べ'!#REF!</definedName>
    <definedName name="_501_05_006">'５特定業種調べ'!#REF!</definedName>
    <definedName name="_501_05_101">'５特定業種調べ'!#REF!</definedName>
    <definedName name="_501_05_102">'５特定業種調べ'!#REF!</definedName>
    <definedName name="_501_05_103">'５特定業種調べ'!#REF!</definedName>
    <definedName name="_501_05_104">'５特定業種調べ'!#REF!</definedName>
    <definedName name="_501_05_105">'５特定業種調べ'!#REF!</definedName>
    <definedName name="_501_05_106">'５特定業種調べ'!#REF!</definedName>
    <definedName name="_501_05_201">'５特定業種調べ'!#REF!</definedName>
    <definedName name="_501_05_202">'５特定業種調べ'!#REF!</definedName>
    <definedName name="_501_05_203">'５特定業種調べ'!#REF!</definedName>
    <definedName name="_501_05_204">'５特定業種調べ'!#REF!</definedName>
    <definedName name="_501_05_205">'５特定業種調べ'!#REF!</definedName>
    <definedName name="_501_05_206">'５特定業種調べ'!#REF!</definedName>
    <definedName name="_501_05_301">'５特定業種調べ'!#REF!</definedName>
    <definedName name="_501_05_302">'５特定業種調べ'!#REF!</definedName>
    <definedName name="_501_05_303">'５特定業種調べ'!#REF!</definedName>
    <definedName name="_501_05_304">'５特定業種調べ'!#REF!</definedName>
    <definedName name="_501_05_305">'５特定業種調べ'!#REF!</definedName>
    <definedName name="_501_05_306">'５特定業種調べ'!#REF!</definedName>
    <definedName name="_501_06_001">'５特定業種調べ'!#REF!</definedName>
    <definedName name="_501_06_002">'５特定業種調べ'!#REF!</definedName>
    <definedName name="_501_06_003">'５特定業種調べ'!#REF!</definedName>
    <definedName name="_501_06_004">'５特定業種調べ'!#REF!</definedName>
    <definedName name="_501_06_005">'５特定業種調べ'!#REF!</definedName>
    <definedName name="_501_06_006">'５特定業種調べ'!#REF!</definedName>
    <definedName name="_5自治体コード">'５特定業種調べ'!$A$6:$A$163</definedName>
    <definedName name="_5地方公共団体名">'５特定業種調べ'!$B$6:$B$163</definedName>
    <definedName name="_601_01_001">#REF!</definedName>
    <definedName name="_601_01_002">#REF!</definedName>
    <definedName name="_601_01_003">#REF!</definedName>
    <definedName name="_6自治体コード">#REF!</definedName>
    <definedName name="_6地方公共団体名">#REF!</definedName>
    <definedName name="_701_01_000">別紙様式１!$C$6:$C$16595</definedName>
    <definedName name="_701_01_001">別紙様式１!$D$6:$D$16595</definedName>
    <definedName name="_701_01_002">別紙様式１!$E$6:$E$16595</definedName>
    <definedName name="_701_01_003">別紙様式１!$F$6:$F$16595</definedName>
    <definedName name="_701_01_004">別紙様式１!$G$6:$G$16595</definedName>
    <definedName name="_701_01_005">別紙様式１!$H$6:$H$16595</definedName>
    <definedName name="_701_01_006">別紙様式１!$I$6:$I$16595</definedName>
    <definedName name="_701_01_007">別紙様式１!$J$6:$J$16595</definedName>
    <definedName name="_701_01_008">別紙様式１!$K$6:$K$16595</definedName>
    <definedName name="_801_01_001">'別紙様式１－２'!$C$6:$C$163</definedName>
    <definedName name="_801_01_002">'別紙様式１－２'!$D$6:$D$163</definedName>
    <definedName name="_801_01_003">'別紙様式１－２'!$E$6:$E$163</definedName>
    <definedName name="_801_01_004">'別紙様式１－２'!$F$6:$F$163</definedName>
    <definedName name="_801_01_005">'別紙様式１－２'!$G$6:$G$163</definedName>
    <definedName name="_801_01_006">'別紙様式１－２'!$H$6:$H$163</definedName>
    <definedName name="_801_01_007">'別紙様式１－２'!$I$6:$I$163</definedName>
    <definedName name="_901_01_000">別紙様式２!$C$6:$C$16273</definedName>
    <definedName name="_901_01_001">別紙様式２!$D$6:$D$16273</definedName>
    <definedName name="_901_01_002">別紙様式２!$E$6:$E$16273</definedName>
    <definedName name="_901_01_003">別紙様式２!$F$6:$F$16273</definedName>
    <definedName name="_901_01_004">別紙様式２!$G$6:$G$16273</definedName>
    <definedName name="_901_01_005">別紙様式２!$H$6:$H$16273</definedName>
    <definedName name="_xlnm._FilterDatabase" localSheetId="18" hidden="1">'１水濁法'!$A$5:$HC$163</definedName>
    <definedName name="_xlnm._FilterDatabase" localSheetId="19" hidden="1">'２水濁総量規制'!$A$5:$AY$163</definedName>
    <definedName name="_xlnm._FilterDatabase" localSheetId="20" hidden="1">'３瀬戸内海法'!$A$5:$AV$5</definedName>
    <definedName name="_xlnm._FilterDatabase" localSheetId="21" hidden="1">'４湖沼法'!$A$5:$BQ$5</definedName>
    <definedName name="_xlnm._FilterDatabase" localSheetId="22" hidden="1">'５特定業種調べ'!$A$5:$BQ$5</definedName>
    <definedName name="_xlnm._FilterDatabase" localSheetId="28" hidden="1">湖沼追加シート!$A$5:$DH$163</definedName>
    <definedName name="_xlnm._FilterDatabase" localSheetId="4" hidden="1">表５!$A$7:$AA$7</definedName>
    <definedName name="_xlnm._FilterDatabase" localSheetId="6" hidden="1">表７!$A$7:$CZ$57</definedName>
    <definedName name="_xlnm._FilterDatabase" localSheetId="7" hidden="1">'表７ (2)'!$A$7:$BV$7</definedName>
    <definedName name="_xlnm._FilterDatabase" localSheetId="8" hidden="1">表８!#REF!</definedName>
    <definedName name="_xlnm._FilterDatabase" localSheetId="23" hidden="1">別紙様式１!$A$5:$K$16595</definedName>
    <definedName name="_xlnm._FilterDatabase" localSheetId="24" hidden="1">'別紙様式１－２'!$A$5:$I$5</definedName>
    <definedName name="_xlnm._FilterDatabase" localSheetId="25" hidden="1">別紙様式２!$A$5:$H$16273</definedName>
    <definedName name="_xlnm._FilterDatabase" localSheetId="26" hidden="1">別紙様式３!$A$5:$M$5</definedName>
    <definedName name="_xlnm._FilterDatabase" localSheetId="27" hidden="1">別紙様式４!$A$5:$DH$164</definedName>
    <definedName name="_xlnm._FilterDatabase" localSheetId="29" hidden="1">別紙様式４追加シート!$A$5:$HN$163</definedName>
    <definedName name="_xlnm.Print_Area" localSheetId="17">参考!$A$1:$H$49</definedName>
    <definedName name="_xlnm.Print_Area" localSheetId="0">表１!$B$2:$S$40</definedName>
    <definedName name="_xlnm.Print_Area" localSheetId="10">表10!$A$1:$E$24</definedName>
    <definedName name="_xlnm.Print_Area" localSheetId="11">表11!$A$1:$E$23</definedName>
    <definedName name="_xlnm.Print_Area" localSheetId="12">表12!$B$1:$Q$110</definedName>
    <definedName name="_xlnm.Print_Area" localSheetId="13">表13!$A$1:$F$45</definedName>
    <definedName name="_xlnm.Print_Area" localSheetId="14">表14!$B$1:$T$50</definedName>
    <definedName name="_xlnm.Print_Area" localSheetId="15">表15!$A$1:$F$45</definedName>
    <definedName name="_xlnm.Print_Area" localSheetId="16">表16!$A$1:$AH$59</definedName>
    <definedName name="_xlnm.Print_Area" localSheetId="1">表２!$B$2:$R$190</definedName>
    <definedName name="_xlnm.Print_Area" localSheetId="2">表３!$B$2:$AD$131</definedName>
    <definedName name="_xlnm.Print_Area" localSheetId="3">表４!$A$1:$E$31</definedName>
    <definedName name="_xlnm.Print_Area" localSheetId="4">表５!$B$1:$K$374</definedName>
    <definedName name="_xlnm.Print_Area" localSheetId="5">表６!$B$1:$Q$185</definedName>
    <definedName name="_xlnm.Print_Area" localSheetId="6">表７!$B$1:$AT$186</definedName>
    <definedName name="_xlnm.Print_Area" localSheetId="7">'表７ (2)'!$B$1:$S$186</definedName>
    <definedName name="_xlnm.Print_Area" localSheetId="8">表８!$A$1:$C$17</definedName>
    <definedName name="_xlnm.Print_Area" localSheetId="9">表９!$B$1:$N$185</definedName>
    <definedName name="_xlnm.Print_Titles" localSheetId="16">表16!$1:$8</definedName>
    <definedName name="Z_125F6222_B42F_492C_9C2E_0D36040FDA24_.wvu.Cols" localSheetId="6" hidden="1">表７!$N:$O</definedName>
    <definedName name="Z_125F6222_B42F_492C_9C2E_0D36040FDA24_.wvu.Cols" localSheetId="7" hidden="1">'表７ (2)'!#REF!</definedName>
    <definedName name="Z_9D0CF006_7963_4ADA_9E1C_D51533F138E0_.wvu.PrintArea" localSheetId="13" hidden="1">表13!$A$1:$C$25</definedName>
    <definedName name="Z_B3B70E2E_6F47_44BF_8099_0D78E707526C_.wvu.PrintArea" localSheetId="13" hidden="1">表13!$A$1:$C$25</definedName>
    <definedName name="湖追自治体コード">湖沼追加シート!$A$6:$A$163</definedName>
    <definedName name="湖追地方公共団体名">湖沼追加シート!$B$6:$B$163</definedName>
    <definedName name="住所">'１水濁法'!$D$6:$D$163</definedName>
    <definedName name="担当者アドレス">'１水濁法'!$L$6:$L$163</definedName>
    <definedName name="担当者名">'１水濁法'!$I$6:$I$163</definedName>
    <definedName name="担当者名ｶﾅ">'１水濁法'!$J$6:$J$163</definedName>
    <definedName name="担当部局アドレス">'１水濁法'!$K$6:$K$163</definedName>
    <definedName name="担当部局名">'１水濁法'!$C$6:$C$163</definedName>
    <definedName name="電話番号等_FAX">'１水濁法'!$H$6:$H$163</definedName>
    <definedName name="電話番号等_代表">'１水濁法'!$E$6:$E$163</definedName>
    <definedName name="電話番号等_直通">'１水濁法'!$G$6:$G$163</definedName>
    <definedName name="電話番号等_内線">'１水濁法'!$F$6:$F$163</definedName>
    <definedName name="別1_2自治体コード">'別紙様式１－２'!$A$6:$A$163</definedName>
    <definedName name="別1_2地方公共団体名">'別紙様式１－２'!$B$6:$B$163</definedName>
    <definedName name="別1自治体コード">別紙様式１!$A$6:$A$16595</definedName>
    <definedName name="別1地方公共団体名">別紙様式１!$B$6:$B$16595</definedName>
    <definedName name="別2自治体コード">別紙様式２!$A$6:$A$16273</definedName>
    <definedName name="別2地方公共団体名">別紙様式２!$B$6:$B$16273</definedName>
    <definedName name="別3自治体コード">別紙様式３!$A$6:$A$796</definedName>
    <definedName name="別3地方公共団体名">別紙様式３!$B$6:$B$796</definedName>
    <definedName name="別4自治体コード">別紙様式４!$A$6:$A$163</definedName>
    <definedName name="別4地方公共団体名">別紙様式４!$B$6:$B$163</definedName>
    <definedName name="別4追自治体コード">別紙様式４追加シート!$A$6:$A$163</definedName>
    <definedName name="別4追地方公共団体名">別紙様式４追加シート!$B$6:$B$163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T16" i="17" l="1"/>
  <c r="F16" i="17"/>
  <c r="G16" i="17"/>
  <c r="E16" i="17"/>
  <c r="I16" i="17"/>
  <c r="W120" i="18"/>
  <c r="H16" i="17"/>
  <c r="H4" i="18" l="1"/>
  <c r="K48" i="33"/>
  <c r="K41" i="33"/>
  <c r="K15" i="33"/>
  <c r="K55" i="33"/>
  <c r="K36" i="33"/>
  <c r="K16" i="33"/>
  <c r="K46" i="33"/>
  <c r="K42" i="33"/>
  <c r="K12" i="33"/>
  <c r="K21" i="33"/>
  <c r="K43" i="33"/>
  <c r="K52" i="33"/>
  <c r="H136" i="18"/>
  <c r="K31" i="33"/>
  <c r="K50" i="33"/>
  <c r="I11" i="18"/>
  <c r="K54" i="33"/>
  <c r="K20" i="33"/>
  <c r="K47" i="33"/>
  <c r="K30" i="33"/>
  <c r="H11" i="18"/>
  <c r="K25" i="33"/>
  <c r="K40" i="33"/>
  <c r="K19" i="33"/>
  <c r="K27" i="33"/>
  <c r="K26" i="33"/>
  <c r="K18" i="33"/>
  <c r="K17" i="33"/>
  <c r="K39" i="33"/>
  <c r="K34" i="33"/>
  <c r="K37" i="33"/>
  <c r="K44" i="33"/>
  <c r="K33" i="33"/>
  <c r="K10" i="33"/>
  <c r="K38" i="33"/>
  <c r="K51" i="33"/>
  <c r="K45" i="33"/>
  <c r="K11" i="33"/>
  <c r="K35" i="33"/>
  <c r="K13" i="33"/>
  <c r="D16596" i="10" l="1"/>
  <c r="E16596" i="10"/>
  <c r="F16596" i="10"/>
  <c r="G16596" i="10"/>
  <c r="H16596" i="10"/>
  <c r="I16596" i="10"/>
  <c r="J16596" i="10"/>
  <c r="K16596" i="10"/>
  <c r="H16280" i="12"/>
  <c r="G16280" i="12"/>
  <c r="F16280" i="12"/>
  <c r="E16280" i="12"/>
  <c r="D16280" i="12"/>
  <c r="BQ164" i="7"/>
  <c r="BP164" i="7"/>
  <c r="BO164" i="7"/>
  <c r="BN164" i="7"/>
  <c r="BM164" i="7"/>
  <c r="BL164" i="7"/>
  <c r="BK164" i="7"/>
  <c r="BJ164" i="7"/>
  <c r="BI164" i="7"/>
  <c r="BH164" i="7"/>
  <c r="BG164" i="7"/>
  <c r="BF164" i="7"/>
  <c r="BE164" i="7"/>
  <c r="BD164" i="7"/>
  <c r="BC164" i="7"/>
  <c r="BB164" i="7"/>
  <c r="BA164" i="7"/>
  <c r="AZ164" i="7"/>
  <c r="AY164" i="7"/>
  <c r="AX164" i="7"/>
  <c r="AW164" i="7"/>
  <c r="AV164" i="7"/>
  <c r="AU164" i="7"/>
  <c r="AT164" i="7"/>
  <c r="AS164" i="7"/>
  <c r="AR164" i="7"/>
  <c r="AQ164" i="7"/>
  <c r="AP164" i="7"/>
  <c r="AO164" i="7"/>
  <c r="AN164" i="7"/>
  <c r="AM164" i="7"/>
  <c r="AL164" i="7"/>
  <c r="AK164" i="7"/>
  <c r="AJ164" i="7"/>
  <c r="AI164" i="7"/>
  <c r="AH164" i="7"/>
  <c r="AG164" i="7"/>
  <c r="AF164" i="7"/>
  <c r="AE164" i="7"/>
  <c r="AD164" i="7"/>
  <c r="AC164" i="7"/>
  <c r="AB164" i="7"/>
  <c r="AA164" i="7"/>
  <c r="Z164" i="7"/>
  <c r="Y164" i="7"/>
  <c r="X164" i="7"/>
  <c r="W164" i="7"/>
  <c r="V164" i="7"/>
  <c r="U164" i="7"/>
  <c r="T164" i="7"/>
  <c r="S164" i="7"/>
  <c r="R164" i="7"/>
  <c r="Q164" i="7"/>
  <c r="P164" i="7"/>
  <c r="O164" i="7"/>
  <c r="N164" i="7"/>
  <c r="M164" i="7"/>
  <c r="L164" i="7"/>
  <c r="K164" i="7"/>
  <c r="J164" i="7"/>
  <c r="I164" i="7"/>
  <c r="H164" i="7"/>
  <c r="G164" i="7"/>
  <c r="F164" i="7"/>
  <c r="E164" i="7"/>
  <c r="D164" i="7"/>
  <c r="C164" i="7"/>
  <c r="H10" i="18"/>
  <c r="HN164" i="16" l="1"/>
  <c r="HM164" i="16"/>
  <c r="HL164" i="16"/>
  <c r="HK164" i="16"/>
  <c r="HJ164" i="16"/>
  <c r="HI164" i="16"/>
  <c r="HH164" i="16"/>
  <c r="HG164" i="16"/>
  <c r="HF164" i="16"/>
  <c r="HE164" i="16"/>
  <c r="HD164" i="16"/>
  <c r="HC164" i="16"/>
  <c r="HB164" i="16"/>
  <c r="HA164" i="16"/>
  <c r="GZ164" i="16"/>
  <c r="GY164" i="16"/>
  <c r="GX164" i="16"/>
  <c r="GW164" i="16"/>
  <c r="GV164" i="16"/>
  <c r="GU164" i="16"/>
  <c r="GT164" i="16"/>
  <c r="GS164" i="16"/>
  <c r="GR164" i="16"/>
  <c r="GQ164" i="16"/>
  <c r="GP164" i="16"/>
  <c r="GO164" i="16"/>
  <c r="GN164" i="16"/>
  <c r="GM164" i="16"/>
  <c r="GL164" i="16"/>
  <c r="GK164" i="16"/>
  <c r="GJ164" i="16"/>
  <c r="GI164" i="16"/>
  <c r="GH164" i="16"/>
  <c r="GG164" i="16"/>
  <c r="GF164" i="16"/>
  <c r="GE164" i="16"/>
  <c r="GD164" i="16"/>
  <c r="GC164" i="16"/>
  <c r="GB164" i="16"/>
  <c r="GA164" i="16"/>
  <c r="FZ164" i="16"/>
  <c r="FY164" i="16"/>
  <c r="FX164" i="16"/>
  <c r="FW164" i="16"/>
  <c r="FV164" i="16"/>
  <c r="FU164" i="16"/>
  <c r="FT164" i="16"/>
  <c r="FS164" i="16"/>
  <c r="FR164" i="16"/>
  <c r="FQ164" i="16"/>
  <c r="FP164" i="16"/>
  <c r="FO164" i="16"/>
  <c r="FN164" i="16"/>
  <c r="FM164" i="16"/>
  <c r="FL164" i="16"/>
  <c r="FK164" i="16"/>
  <c r="FJ164" i="16"/>
  <c r="FI164" i="16"/>
  <c r="FH164" i="16"/>
  <c r="FG164" i="16"/>
  <c r="FF164" i="16"/>
  <c r="FE164" i="16"/>
  <c r="FD164" i="16"/>
  <c r="FC164" i="16"/>
  <c r="FB164" i="16"/>
  <c r="FA164" i="16"/>
  <c r="EZ164" i="16"/>
  <c r="EY164" i="16"/>
  <c r="EX164" i="16"/>
  <c r="EW164" i="16"/>
  <c r="EV164" i="16"/>
  <c r="EU164" i="16"/>
  <c r="ET164" i="16"/>
  <c r="ES164" i="16"/>
  <c r="ER164" i="16"/>
  <c r="EQ164" i="16"/>
  <c r="EP164" i="16"/>
  <c r="EO164" i="16"/>
  <c r="EN164" i="16"/>
  <c r="EM164" i="16"/>
  <c r="EL164" i="16"/>
  <c r="EK164" i="16"/>
  <c r="EJ164" i="16"/>
  <c r="EI164" i="16"/>
  <c r="EH164" i="16"/>
  <c r="EG164" i="16"/>
  <c r="EF164" i="16"/>
  <c r="EE164" i="16"/>
  <c r="ED164" i="16"/>
  <c r="EC164" i="16"/>
  <c r="EB164" i="16"/>
  <c r="EA164" i="16"/>
  <c r="DZ164" i="16"/>
  <c r="DY164" i="16"/>
  <c r="DX164" i="16"/>
  <c r="DW164" i="16"/>
  <c r="DV164" i="16"/>
  <c r="DU164" i="16"/>
  <c r="DT164" i="16"/>
  <c r="DS164" i="16"/>
  <c r="DR164" i="16"/>
  <c r="DQ164" i="16"/>
  <c r="DP164" i="16"/>
  <c r="DO164" i="16"/>
  <c r="DN164" i="16"/>
  <c r="DM164" i="16"/>
  <c r="DL164" i="16"/>
  <c r="DK164" i="16"/>
  <c r="DJ164" i="16"/>
  <c r="DI164" i="16"/>
  <c r="DH164" i="16"/>
  <c r="DG164" i="16"/>
  <c r="DF164" i="16"/>
  <c r="DE164" i="16"/>
  <c r="DD164" i="16"/>
  <c r="DC164" i="16"/>
  <c r="DB164" i="16"/>
  <c r="DA164" i="16"/>
  <c r="CZ164" i="16"/>
  <c r="CY164" i="16"/>
  <c r="CX164" i="16"/>
  <c r="CW164" i="16"/>
  <c r="CV164" i="16"/>
  <c r="CU164" i="16"/>
  <c r="CT164" i="16"/>
  <c r="CS164" i="16"/>
  <c r="CR164" i="16"/>
  <c r="CQ164" i="16"/>
  <c r="CP164" i="16"/>
  <c r="CO164" i="16"/>
  <c r="CN164" i="16"/>
  <c r="CM164" i="16"/>
  <c r="CL164" i="16"/>
  <c r="CK164" i="16"/>
  <c r="CJ164" i="16"/>
  <c r="CI164" i="16"/>
  <c r="CH164" i="16"/>
  <c r="CG164" i="16"/>
  <c r="CF164" i="16"/>
  <c r="CE164" i="16"/>
  <c r="CD164" i="16"/>
  <c r="CC164" i="16"/>
  <c r="CB164" i="16"/>
  <c r="CA164" i="16"/>
  <c r="BZ164" i="16"/>
  <c r="BY164" i="16"/>
  <c r="BX164" i="16"/>
  <c r="BW164" i="16"/>
  <c r="BV164" i="16"/>
  <c r="BU164" i="16"/>
  <c r="BT164" i="16"/>
  <c r="BS164" i="16"/>
  <c r="BR164" i="16"/>
  <c r="BQ164" i="16"/>
  <c r="BP164" i="16"/>
  <c r="BO164" i="16"/>
  <c r="BN164" i="16"/>
  <c r="BM164" i="16"/>
  <c r="BL164" i="16"/>
  <c r="BK164" i="16"/>
  <c r="BJ164" i="16"/>
  <c r="BI164" i="16"/>
  <c r="BH164" i="16"/>
  <c r="BG164" i="16"/>
  <c r="BF164" i="16"/>
  <c r="BE164" i="16"/>
  <c r="BD164" i="16"/>
  <c r="BC164" i="16"/>
  <c r="BB164" i="16"/>
  <c r="BA164" i="16"/>
  <c r="AZ164" i="16"/>
  <c r="AY164" i="16"/>
  <c r="AX164" i="16"/>
  <c r="AW164" i="16"/>
  <c r="AV164" i="16"/>
  <c r="AU164" i="16"/>
  <c r="AT164" i="16"/>
  <c r="AS164" i="16"/>
  <c r="AR164" i="16"/>
  <c r="AQ164" i="16"/>
  <c r="AP164" i="16"/>
  <c r="AO164" i="16"/>
  <c r="AN164" i="16"/>
  <c r="AM164" i="16"/>
  <c r="AL164" i="16"/>
  <c r="AK164" i="16"/>
  <c r="AJ164" i="16"/>
  <c r="AI164" i="16"/>
  <c r="AH164" i="16"/>
  <c r="AG164" i="16"/>
  <c r="AF164" i="16"/>
  <c r="AE164" i="16"/>
  <c r="AD164" i="16"/>
  <c r="AC164" i="16"/>
  <c r="AB164" i="16"/>
  <c r="AA164" i="16"/>
  <c r="Z164" i="16"/>
  <c r="Y164" i="16"/>
  <c r="X164" i="16"/>
  <c r="W164" i="16"/>
  <c r="V164" i="16"/>
  <c r="U164" i="16"/>
  <c r="T164" i="16"/>
  <c r="S164" i="16"/>
  <c r="R164" i="16"/>
  <c r="Q164" i="16"/>
  <c r="P164" i="16"/>
  <c r="O164" i="16"/>
  <c r="N164" i="16"/>
  <c r="M164" i="16"/>
  <c r="L164" i="16"/>
  <c r="K164" i="16"/>
  <c r="J164" i="16"/>
  <c r="I164" i="16"/>
  <c r="H164" i="16"/>
  <c r="G164" i="16"/>
  <c r="F164" i="16"/>
  <c r="E164" i="16"/>
  <c r="D164" i="16"/>
  <c r="C164" i="16"/>
  <c r="DH164" i="14"/>
  <c r="DG164" i="14"/>
  <c r="DF164" i="14"/>
  <c r="DE164" i="14"/>
  <c r="DD164" i="14"/>
  <c r="DC164" i="14"/>
  <c r="DB164" i="14"/>
  <c r="DA164" i="14"/>
  <c r="CZ164" i="14"/>
  <c r="CY164" i="14"/>
  <c r="CX164" i="14"/>
  <c r="CW164" i="14"/>
  <c r="CV164" i="14"/>
  <c r="CU164" i="14"/>
  <c r="CT164" i="14"/>
  <c r="CS164" i="14"/>
  <c r="CR164" i="14"/>
  <c r="CQ164" i="14"/>
  <c r="CP164" i="14"/>
  <c r="CO164" i="14"/>
  <c r="CN164" i="14"/>
  <c r="CM164" i="14"/>
  <c r="CL164" i="14"/>
  <c r="CK164" i="14"/>
  <c r="CJ164" i="14"/>
  <c r="CI164" i="14"/>
  <c r="CH164" i="14"/>
  <c r="CG164" i="14"/>
  <c r="CF164" i="14"/>
  <c r="CE164" i="14"/>
  <c r="CD164" i="14"/>
  <c r="CC164" i="14"/>
  <c r="CB164" i="14"/>
  <c r="CA164" i="14"/>
  <c r="BZ164" i="14"/>
  <c r="BY164" i="14"/>
  <c r="BX164" i="14"/>
  <c r="BW164" i="14"/>
  <c r="BV164" i="14"/>
  <c r="BU164" i="14"/>
  <c r="BT164" i="14"/>
  <c r="BS164" i="14"/>
  <c r="BR164" i="14"/>
  <c r="BQ164" i="14"/>
  <c r="BP164" i="14"/>
  <c r="BO164" i="14"/>
  <c r="BN164" i="14"/>
  <c r="BM164" i="14"/>
  <c r="BL164" i="14"/>
  <c r="BK164" i="14"/>
  <c r="BJ164" i="14"/>
  <c r="BI164" i="14"/>
  <c r="BH164" i="14"/>
  <c r="BG164" i="14"/>
  <c r="BF164" i="14"/>
  <c r="BE164" i="14"/>
  <c r="BD164" i="14"/>
  <c r="BC164" i="14"/>
  <c r="BB164" i="14"/>
  <c r="BA164" i="14"/>
  <c r="AZ164" i="14"/>
  <c r="AY164" i="14"/>
  <c r="AX164" i="14"/>
  <c r="AW164" i="14"/>
  <c r="AV164" i="14"/>
  <c r="AU164" i="14"/>
  <c r="AT164" i="14"/>
  <c r="AS164" i="14"/>
  <c r="AR164" i="14"/>
  <c r="AQ164" i="14"/>
  <c r="AP164" i="14"/>
  <c r="AO164" i="14"/>
  <c r="AN164" i="14"/>
  <c r="AM164" i="14"/>
  <c r="AL164" i="14"/>
  <c r="AK164" i="14"/>
  <c r="AJ164" i="14"/>
  <c r="AI164" i="14"/>
  <c r="AH164" i="14"/>
  <c r="AG164" i="14"/>
  <c r="AF164" i="14"/>
  <c r="AE164" i="14"/>
  <c r="AD164" i="14"/>
  <c r="AC164" i="14"/>
  <c r="AB164" i="14"/>
  <c r="AA164" i="14"/>
  <c r="Z164" i="14"/>
  <c r="Y164" i="14"/>
  <c r="X164" i="14"/>
  <c r="W164" i="14"/>
  <c r="V164" i="14"/>
  <c r="U164" i="14"/>
  <c r="T164" i="14"/>
  <c r="S164" i="14"/>
  <c r="R164" i="14"/>
  <c r="Q164" i="14"/>
  <c r="P164" i="14"/>
  <c r="O164" i="14"/>
  <c r="N164" i="14"/>
  <c r="M164" i="14"/>
  <c r="L164" i="14"/>
  <c r="K164" i="14"/>
  <c r="J164" i="14"/>
  <c r="I164" i="14"/>
  <c r="H164" i="14"/>
  <c r="G164" i="14"/>
  <c r="F164" i="14"/>
  <c r="E164" i="14"/>
  <c r="D164" i="14"/>
  <c r="C164" i="14"/>
  <c r="M796" i="13"/>
  <c r="L796" i="13"/>
  <c r="K796" i="13"/>
  <c r="J796" i="13"/>
  <c r="I796" i="13"/>
  <c r="H796" i="13"/>
  <c r="G796" i="13"/>
  <c r="F796" i="13"/>
  <c r="E796" i="13"/>
  <c r="D796" i="13"/>
  <c r="I164" i="11"/>
  <c r="H164" i="11"/>
  <c r="G164" i="11"/>
  <c r="F164" i="11"/>
  <c r="E164" i="11"/>
  <c r="D164" i="11"/>
  <c r="C164" i="11"/>
  <c r="CZ164" i="8"/>
  <c r="CY164" i="8"/>
  <c r="CX164" i="8"/>
  <c r="CW164" i="8"/>
  <c r="CV164" i="8"/>
  <c r="CU164" i="8"/>
  <c r="CT164" i="8"/>
  <c r="CS164" i="8"/>
  <c r="CR164" i="8"/>
  <c r="CQ164" i="8"/>
  <c r="CP164" i="8"/>
  <c r="CO164" i="8"/>
  <c r="CN164" i="8"/>
  <c r="CM164" i="8"/>
  <c r="CL164" i="8"/>
  <c r="CK164" i="8"/>
  <c r="CJ164" i="8"/>
  <c r="CI164" i="8"/>
  <c r="CH164" i="8"/>
  <c r="CG164" i="8"/>
  <c r="CF164" i="8"/>
  <c r="CE164" i="8"/>
  <c r="CD164" i="8"/>
  <c r="CC164" i="8"/>
  <c r="CB164" i="8"/>
  <c r="CA164" i="8"/>
  <c r="BZ164" i="8"/>
  <c r="BY164" i="8"/>
  <c r="BX164" i="8"/>
  <c r="BW164" i="8"/>
  <c r="BV164" i="8"/>
  <c r="BU164" i="8"/>
  <c r="BT164" i="8"/>
  <c r="BS164" i="8"/>
  <c r="BR164" i="8"/>
  <c r="BQ164" i="8"/>
  <c r="BP164" i="8"/>
  <c r="BO164" i="8"/>
  <c r="BN164" i="8"/>
  <c r="BM164" i="8"/>
  <c r="BL164" i="8"/>
  <c r="BK164" i="8"/>
  <c r="BJ164" i="8"/>
  <c r="BI164" i="8"/>
  <c r="BH164" i="8"/>
  <c r="BG164" i="8"/>
  <c r="BF164" i="8"/>
  <c r="BE164" i="8"/>
  <c r="BD164" i="8"/>
  <c r="BC164" i="8"/>
  <c r="BB164" i="8"/>
  <c r="BA164" i="8"/>
  <c r="AZ164" i="8"/>
  <c r="AY164" i="8"/>
  <c r="AX164" i="8"/>
  <c r="AW164" i="8"/>
  <c r="AV164" i="8"/>
  <c r="AU164" i="8"/>
  <c r="AT164" i="8"/>
  <c r="AS164" i="8"/>
  <c r="AR164" i="8"/>
  <c r="AQ164" i="8"/>
  <c r="AP164" i="8"/>
  <c r="AO164" i="8"/>
  <c r="AN164" i="8"/>
  <c r="AM164" i="8"/>
  <c r="AL164" i="8"/>
  <c r="AK164" i="8"/>
  <c r="AJ164" i="8"/>
  <c r="AI164" i="8"/>
  <c r="AH164" i="8"/>
  <c r="AG164" i="8"/>
  <c r="AF164" i="8"/>
  <c r="AE164" i="8"/>
  <c r="AD164" i="8"/>
  <c r="AC164" i="8"/>
  <c r="AB164" i="8"/>
  <c r="AA164" i="8"/>
  <c r="Z164" i="8"/>
  <c r="Y164" i="8"/>
  <c r="X164" i="8"/>
  <c r="W164" i="8"/>
  <c r="V164" i="8"/>
  <c r="U164" i="8"/>
  <c r="T164" i="8"/>
  <c r="S164" i="8"/>
  <c r="R164" i="8"/>
  <c r="Q164" i="8"/>
  <c r="P164" i="8"/>
  <c r="O164" i="8"/>
  <c r="N164" i="8"/>
  <c r="M164" i="8"/>
  <c r="L164" i="8"/>
  <c r="K164" i="8"/>
  <c r="J164" i="8"/>
  <c r="I164" i="8"/>
  <c r="H164" i="8"/>
  <c r="G164" i="8"/>
  <c r="F164" i="8"/>
  <c r="E164" i="8"/>
  <c r="D164" i="8"/>
  <c r="C164" i="8"/>
  <c r="AV164" i="6"/>
  <c r="AU164" i="6"/>
  <c r="AT164" i="6"/>
  <c r="AS164" i="6"/>
  <c r="AR164" i="6"/>
  <c r="AQ164" i="6"/>
  <c r="AP164" i="6"/>
  <c r="AO164" i="6"/>
  <c r="AN164" i="6"/>
  <c r="AM164" i="6"/>
  <c r="AL164" i="6"/>
  <c r="AK164" i="6"/>
  <c r="AJ164" i="6"/>
  <c r="AI164" i="6"/>
  <c r="AH164" i="6"/>
  <c r="AG164" i="6"/>
  <c r="AF164" i="6"/>
  <c r="AE164" i="6"/>
  <c r="AD164" i="6"/>
  <c r="AC164" i="6"/>
  <c r="AB164" i="6"/>
  <c r="AA164" i="6"/>
  <c r="Z164" i="6"/>
  <c r="Y164" i="6"/>
  <c r="X164" i="6"/>
  <c r="W164" i="6"/>
  <c r="V164" i="6"/>
  <c r="U164" i="6"/>
  <c r="T164" i="6"/>
  <c r="S164" i="6"/>
  <c r="R164" i="6"/>
  <c r="Q164" i="6"/>
  <c r="P164" i="6"/>
  <c r="O164" i="6"/>
  <c r="N164" i="6"/>
  <c r="M164" i="6"/>
  <c r="L164" i="6"/>
  <c r="K164" i="6"/>
  <c r="J164" i="6"/>
  <c r="I164" i="6"/>
  <c r="H164" i="6"/>
  <c r="G164" i="6"/>
  <c r="F164" i="6"/>
  <c r="E164" i="6"/>
  <c r="D164" i="6"/>
  <c r="C164" i="6"/>
  <c r="AY164" i="5"/>
  <c r="AX164" i="5"/>
  <c r="AW164" i="5"/>
  <c r="AV164" i="5"/>
  <c r="AU164" i="5"/>
  <c r="AT164" i="5"/>
  <c r="AS164" i="5"/>
  <c r="AR164" i="5"/>
  <c r="AQ164" i="5"/>
  <c r="AP164" i="5"/>
  <c r="AO164" i="5"/>
  <c r="AN164" i="5"/>
  <c r="AM164" i="5"/>
  <c r="AL164" i="5"/>
  <c r="AK164" i="5"/>
  <c r="AJ164" i="5"/>
  <c r="AI164" i="5"/>
  <c r="AH164" i="5"/>
  <c r="AG164" i="5"/>
  <c r="AF164" i="5"/>
  <c r="AE164" i="5"/>
  <c r="AD164" i="5"/>
  <c r="AC164" i="5"/>
  <c r="AB164" i="5"/>
  <c r="AA164" i="5"/>
  <c r="Z164" i="5"/>
  <c r="Y164" i="5"/>
  <c r="X164" i="5"/>
  <c r="W164" i="5"/>
  <c r="V164" i="5"/>
  <c r="U164" i="5"/>
  <c r="T164" i="5"/>
  <c r="S164" i="5"/>
  <c r="R164" i="5"/>
  <c r="Q164" i="5"/>
  <c r="P164" i="5"/>
  <c r="O164" i="5"/>
  <c r="N164" i="5"/>
  <c r="M164" i="5"/>
  <c r="L164" i="5"/>
  <c r="K164" i="5"/>
  <c r="J164" i="5"/>
  <c r="I164" i="5"/>
  <c r="H164" i="5"/>
  <c r="G164" i="5"/>
  <c r="F164" i="5"/>
  <c r="E164" i="5"/>
  <c r="D164" i="5"/>
  <c r="C164" i="5"/>
  <c r="HC164" i="4"/>
  <c r="HB164" i="4"/>
  <c r="HA164" i="4"/>
  <c r="GZ164" i="4"/>
  <c r="GY164" i="4"/>
  <c r="GX164" i="4"/>
  <c r="GW164" i="4"/>
  <c r="GV164" i="4"/>
  <c r="GU164" i="4"/>
  <c r="GT164" i="4"/>
  <c r="GS164" i="4"/>
  <c r="GR164" i="4"/>
  <c r="GQ164" i="4"/>
  <c r="GP164" i="4"/>
  <c r="GO164" i="4"/>
  <c r="GN164" i="4"/>
  <c r="GM164" i="4"/>
  <c r="GL164" i="4"/>
  <c r="GK164" i="4"/>
  <c r="GJ164" i="4"/>
  <c r="GI164" i="4"/>
  <c r="GH164" i="4"/>
  <c r="GG164" i="4"/>
  <c r="GF164" i="4"/>
  <c r="GE164" i="4"/>
  <c r="GD164" i="4"/>
  <c r="GC164" i="4"/>
  <c r="GB164" i="4"/>
  <c r="GA164" i="4"/>
  <c r="FZ164" i="4"/>
  <c r="FY164" i="4"/>
  <c r="FX164" i="4"/>
  <c r="FW164" i="4"/>
  <c r="FV164" i="4"/>
  <c r="FU164" i="4"/>
  <c r="FT164" i="4"/>
  <c r="FS164" i="4"/>
  <c r="FR164" i="4"/>
  <c r="FQ164" i="4"/>
  <c r="FP164" i="4"/>
  <c r="FO164" i="4"/>
  <c r="FN164" i="4"/>
  <c r="FM164" i="4"/>
  <c r="FL164" i="4"/>
  <c r="FK164" i="4"/>
  <c r="FJ164" i="4"/>
  <c r="FI164" i="4"/>
  <c r="FH164" i="4"/>
  <c r="FG164" i="4"/>
  <c r="FF164" i="4"/>
  <c r="FE164" i="4"/>
  <c r="FD164" i="4"/>
  <c r="FC164" i="4"/>
  <c r="FB164" i="4"/>
  <c r="FA164" i="4"/>
  <c r="EZ164" i="4"/>
  <c r="EY164" i="4"/>
  <c r="EX164" i="4"/>
  <c r="EW164" i="4"/>
  <c r="EV164" i="4"/>
  <c r="EU164" i="4"/>
  <c r="ET164" i="4"/>
  <c r="ES164" i="4"/>
  <c r="ER164" i="4"/>
  <c r="EQ164" i="4"/>
  <c r="EP164" i="4"/>
  <c r="EO164" i="4"/>
  <c r="EN164" i="4"/>
  <c r="EM164" i="4"/>
  <c r="EL164" i="4"/>
  <c r="EK164" i="4"/>
  <c r="EJ164" i="4"/>
  <c r="EI164" i="4"/>
  <c r="EH164" i="4"/>
  <c r="EG164" i="4"/>
  <c r="EF164" i="4"/>
  <c r="EE164" i="4"/>
  <c r="ED164" i="4"/>
  <c r="EC164" i="4"/>
  <c r="EB164" i="4"/>
  <c r="EA164" i="4"/>
  <c r="DZ164" i="4"/>
  <c r="DY164" i="4"/>
  <c r="DX164" i="4"/>
  <c r="DW164" i="4"/>
  <c r="DV164" i="4"/>
  <c r="DU164" i="4"/>
  <c r="DT164" i="4"/>
  <c r="DS164" i="4"/>
  <c r="DR164" i="4"/>
  <c r="DQ164" i="4"/>
  <c r="DP164" i="4"/>
  <c r="DO164" i="4"/>
  <c r="DN164" i="4"/>
  <c r="DM164" i="4"/>
  <c r="DL164" i="4"/>
  <c r="DK164" i="4"/>
  <c r="DJ164" i="4"/>
  <c r="DI164" i="4"/>
  <c r="DH164" i="4"/>
  <c r="DG164" i="4"/>
  <c r="DF164" i="4"/>
  <c r="DE164" i="4"/>
  <c r="DD164" i="4"/>
  <c r="DC164" i="4"/>
  <c r="DB164" i="4"/>
  <c r="DA164" i="4"/>
  <c r="CZ164" i="4"/>
  <c r="CY164" i="4"/>
  <c r="CX164" i="4"/>
  <c r="CW164" i="4"/>
  <c r="CV164" i="4"/>
  <c r="CU164" i="4"/>
  <c r="CT164" i="4"/>
  <c r="CS164" i="4"/>
  <c r="CR164" i="4"/>
  <c r="CQ164" i="4"/>
  <c r="CP164" i="4"/>
  <c r="CO164" i="4"/>
  <c r="CN164" i="4"/>
  <c r="CM164" i="4"/>
  <c r="CL164" i="4"/>
  <c r="CK164" i="4"/>
  <c r="CJ164" i="4"/>
  <c r="CI164" i="4"/>
  <c r="CH164" i="4"/>
  <c r="CG164" i="4"/>
  <c r="CF164" i="4"/>
  <c r="CE164" i="4"/>
  <c r="CD164" i="4"/>
  <c r="CC164" i="4"/>
  <c r="CB164" i="4"/>
  <c r="CA164" i="4"/>
  <c r="BZ164" i="4"/>
  <c r="BY164" i="4"/>
  <c r="BX164" i="4"/>
  <c r="BW164" i="4"/>
  <c r="BV164" i="4"/>
  <c r="BU164" i="4"/>
  <c r="BT164" i="4"/>
  <c r="BS164" i="4"/>
  <c r="BR164" i="4"/>
  <c r="BQ164" i="4"/>
  <c r="BP164" i="4"/>
  <c r="BO164" i="4"/>
  <c r="BN164" i="4"/>
  <c r="BM164" i="4"/>
  <c r="BL164" i="4"/>
  <c r="BK164" i="4"/>
  <c r="BJ164" i="4"/>
  <c r="BI164" i="4"/>
  <c r="BH164" i="4"/>
  <c r="BG164" i="4"/>
  <c r="BF164" i="4"/>
  <c r="BE164" i="4"/>
  <c r="BD164" i="4"/>
  <c r="BC164" i="4"/>
  <c r="BB164" i="4"/>
  <c r="BA164" i="4"/>
  <c r="AZ164" i="4"/>
  <c r="AY164" i="4"/>
  <c r="AX164" i="4"/>
  <c r="AW164" i="4"/>
  <c r="AV164" i="4"/>
  <c r="AU164" i="4"/>
  <c r="AT164" i="4"/>
  <c r="AS164" i="4"/>
  <c r="AR164" i="4"/>
  <c r="AQ164" i="4"/>
  <c r="AP164" i="4"/>
  <c r="AO164" i="4"/>
  <c r="AN164" i="4"/>
  <c r="AM164" i="4"/>
  <c r="AL164" i="4"/>
  <c r="AK164" i="4"/>
  <c r="AJ164" i="4"/>
  <c r="AI164" i="4"/>
  <c r="AH164" i="4"/>
  <c r="AG164" i="4"/>
  <c r="AF164" i="4"/>
  <c r="AE164" i="4"/>
  <c r="AD164" i="4"/>
  <c r="AC164" i="4"/>
  <c r="AB164" i="4"/>
  <c r="AA164" i="4"/>
  <c r="Z164" i="4"/>
  <c r="Y164" i="4"/>
  <c r="X164" i="4"/>
  <c r="W164" i="4"/>
  <c r="V164" i="4"/>
  <c r="U164" i="4"/>
  <c r="T164" i="4"/>
  <c r="S164" i="4"/>
  <c r="R164" i="4"/>
  <c r="Q164" i="4"/>
  <c r="P164" i="4"/>
  <c r="O164" i="4"/>
  <c r="N164" i="4"/>
  <c r="M164" i="4"/>
  <c r="L185" i="24"/>
  <c r="L184" i="24"/>
  <c r="L183" i="24"/>
  <c r="L182" i="24"/>
  <c r="L181" i="24"/>
  <c r="L180" i="24"/>
  <c r="L179" i="24"/>
  <c r="L178" i="24"/>
  <c r="L177" i="24"/>
  <c r="L176" i="24"/>
  <c r="L175" i="24"/>
  <c r="L174" i="24"/>
  <c r="L173" i="24"/>
  <c r="L172" i="24"/>
  <c r="L171" i="24"/>
  <c r="L170" i="24"/>
  <c r="L169" i="24"/>
  <c r="L168" i="24"/>
  <c r="L167" i="24"/>
  <c r="L166" i="24"/>
  <c r="L165" i="24"/>
  <c r="L164" i="24"/>
  <c r="L163" i="24"/>
  <c r="L162" i="24"/>
  <c r="L161" i="24"/>
  <c r="L160" i="24"/>
  <c r="L159" i="24"/>
  <c r="L158" i="24"/>
  <c r="L157" i="24"/>
  <c r="L156" i="24"/>
  <c r="L155" i="24"/>
  <c r="L154" i="24"/>
  <c r="L153" i="24"/>
  <c r="L152" i="24"/>
  <c r="L151" i="24"/>
  <c r="L150" i="24"/>
  <c r="L149" i="24"/>
  <c r="L148" i="24"/>
  <c r="L147" i="24"/>
  <c r="L146" i="24"/>
  <c r="L145" i="24"/>
  <c r="L144" i="24"/>
  <c r="L143" i="24"/>
  <c r="L142" i="24"/>
  <c r="L141" i="24"/>
  <c r="L140" i="24"/>
  <c r="L139" i="24"/>
  <c r="L138" i="24"/>
  <c r="L137" i="24"/>
  <c r="L136" i="24"/>
  <c r="L135" i="24"/>
  <c r="L134" i="24"/>
  <c r="L133" i="24"/>
  <c r="L132" i="24"/>
  <c r="L131" i="24"/>
  <c r="L130" i="24"/>
  <c r="L129" i="24"/>
  <c r="L120" i="24"/>
  <c r="L119" i="24"/>
  <c r="L118" i="24"/>
  <c r="L117" i="24"/>
  <c r="L116" i="24"/>
  <c r="L115" i="24"/>
  <c r="L114" i="24"/>
  <c r="L113" i="24"/>
  <c r="L112" i="24"/>
  <c r="L111" i="24"/>
  <c r="L110" i="24"/>
  <c r="L109" i="24"/>
  <c r="L108" i="24"/>
  <c r="L107" i="24"/>
  <c r="L106" i="24"/>
  <c r="L105" i="24"/>
  <c r="L104" i="24"/>
  <c r="L103" i="24"/>
  <c r="L102" i="24"/>
  <c r="L101" i="24"/>
  <c r="L100" i="24"/>
  <c r="L99" i="24"/>
  <c r="L98" i="24"/>
  <c r="L97" i="24"/>
  <c r="L96" i="24"/>
  <c r="L95" i="24"/>
  <c r="L94" i="24"/>
  <c r="L93" i="24"/>
  <c r="L92" i="24"/>
  <c r="L91" i="24"/>
  <c r="L90" i="24"/>
  <c r="L89" i="24"/>
  <c r="L88" i="24"/>
  <c r="L87" i="24"/>
  <c r="L86" i="24"/>
  <c r="L85" i="24"/>
  <c r="L84" i="24"/>
  <c r="L83" i="24"/>
  <c r="L82" i="24"/>
  <c r="L81" i="24"/>
  <c r="L80" i="24"/>
  <c r="L79" i="24"/>
  <c r="L78" i="24"/>
  <c r="L77" i="24"/>
  <c r="L76" i="24"/>
  <c r="L75" i="24"/>
  <c r="L74" i="24"/>
  <c r="L73" i="24"/>
  <c r="L72" i="24"/>
  <c r="L71" i="24"/>
  <c r="L70" i="24"/>
  <c r="L69" i="24"/>
  <c r="L68" i="24"/>
  <c r="L67" i="24"/>
  <c r="L66" i="24"/>
  <c r="L54" i="24"/>
  <c r="L53" i="24"/>
  <c r="L52" i="24"/>
  <c r="L51" i="24"/>
  <c r="L50" i="24"/>
  <c r="L49" i="24"/>
  <c r="L48" i="24"/>
  <c r="L47" i="24"/>
  <c r="L46" i="24"/>
  <c r="L45" i="24"/>
  <c r="L44" i="24"/>
  <c r="L43" i="24"/>
  <c r="L42" i="24"/>
  <c r="L41" i="24"/>
  <c r="L40" i="24"/>
  <c r="L39" i="24"/>
  <c r="L38" i="24"/>
  <c r="L37" i="24"/>
  <c r="L36" i="24"/>
  <c r="L35" i="24"/>
  <c r="L34" i="24"/>
  <c r="L33" i="24"/>
  <c r="L32" i="24"/>
  <c r="L31" i="24"/>
  <c r="L30" i="24"/>
  <c r="L29" i="24"/>
  <c r="L28" i="24"/>
  <c r="L27" i="24"/>
  <c r="L26" i="24"/>
  <c r="L25" i="24"/>
  <c r="L24" i="24"/>
  <c r="L23" i="24"/>
  <c r="L22" i="24"/>
  <c r="L21" i="24"/>
  <c r="L20" i="24"/>
  <c r="L19" i="24"/>
  <c r="L18" i="24"/>
  <c r="L17" i="24"/>
  <c r="L16" i="24"/>
  <c r="L15" i="24"/>
  <c r="L14" i="24"/>
  <c r="L13" i="24"/>
  <c r="L12" i="24"/>
  <c r="L11" i="24"/>
  <c r="L10" i="24"/>
  <c r="L9" i="24"/>
  <c r="L8" i="24"/>
  <c r="K370" i="19" l="1"/>
  <c r="H370" i="19"/>
  <c r="P44" i="33"/>
  <c r="I46" i="33"/>
  <c r="W44" i="33"/>
  <c r="T44" i="33"/>
  <c r="AF44" i="33"/>
  <c r="Q44" i="33"/>
  <c r="O44" i="33"/>
  <c r="M44" i="33"/>
  <c r="Y44" i="33"/>
  <c r="G44" i="33"/>
  <c r="U44" i="33"/>
  <c r="Z44" i="33"/>
  <c r="R44" i="33"/>
  <c r="AD44" i="33"/>
  <c r="C25" i="31"/>
  <c r="L44" i="33"/>
  <c r="N44" i="33"/>
  <c r="X44" i="33"/>
  <c r="E28" i="17"/>
  <c r="AA44" i="33"/>
  <c r="AB44" i="33"/>
  <c r="AE44" i="33"/>
  <c r="I44" i="33"/>
  <c r="AG44" i="33"/>
  <c r="H44" i="33"/>
  <c r="S44" i="33"/>
  <c r="V44" i="33"/>
  <c r="N27" i="27"/>
  <c r="J44" i="33"/>
  <c r="AC44" i="33"/>
  <c r="M25" i="31" l="1"/>
  <c r="M41" i="31"/>
  <c r="M114" i="27"/>
  <c r="M79" i="27"/>
  <c r="M146" i="27"/>
  <c r="M155" i="27"/>
  <c r="M113" i="27"/>
  <c r="J25" i="31"/>
  <c r="M119" i="27"/>
  <c r="M32" i="27"/>
  <c r="M183" i="27"/>
  <c r="AC54" i="25"/>
  <c r="M164" i="27"/>
  <c r="M20" i="27"/>
  <c r="M169" i="27"/>
  <c r="M50" i="27"/>
  <c r="M13" i="27"/>
  <c r="M165" i="27"/>
  <c r="M106" i="27"/>
  <c r="M35" i="27"/>
  <c r="G25" i="31"/>
  <c r="H10" i="33"/>
  <c r="M129" i="27"/>
  <c r="M120" i="27"/>
  <c r="M105" i="27"/>
  <c r="M30" i="27"/>
  <c r="C63" i="18"/>
  <c r="M168" i="27"/>
  <c r="M171" i="27"/>
  <c r="M51" i="27"/>
  <c r="L40" i="27"/>
  <c r="M16" i="27"/>
  <c r="M182" i="27"/>
  <c r="S25" i="31"/>
  <c r="M149" i="27"/>
  <c r="M134" i="27"/>
  <c r="M14" i="27"/>
  <c r="M48" i="27"/>
  <c r="M107" i="27"/>
  <c r="M173" i="27"/>
  <c r="AB25" i="31"/>
  <c r="F25" i="31"/>
  <c r="M137" i="27"/>
  <c r="M12" i="27"/>
  <c r="J330" i="19"/>
  <c r="M175" i="27"/>
  <c r="Z55" i="33"/>
  <c r="M180" i="27"/>
  <c r="G330" i="19"/>
  <c r="M143" i="27"/>
  <c r="M147" i="27"/>
  <c r="M18" i="27"/>
  <c r="M93" i="27"/>
  <c r="AE10" i="33"/>
  <c r="M150" i="27"/>
  <c r="M104" i="27"/>
  <c r="M38" i="27"/>
  <c r="M90" i="27"/>
  <c r="I54" i="33"/>
  <c r="M115" i="27"/>
  <c r="M103" i="27"/>
  <c r="E25" i="31"/>
  <c r="M28" i="27"/>
  <c r="M139" i="27"/>
  <c r="H25" i="31"/>
  <c r="M74" i="27"/>
  <c r="M24" i="27"/>
  <c r="M71" i="27"/>
  <c r="M100" i="27"/>
  <c r="M41" i="27"/>
  <c r="M33" i="27"/>
  <c r="M75" i="27"/>
  <c r="M29" i="27"/>
  <c r="M178" i="27"/>
  <c r="M159" i="27"/>
  <c r="M37" i="27"/>
  <c r="M70" i="27"/>
  <c r="M88" i="27"/>
  <c r="F330" i="19"/>
  <c r="M116" i="27"/>
  <c r="M43" i="27"/>
  <c r="M67" i="27"/>
  <c r="M25" i="27"/>
  <c r="M19" i="27"/>
  <c r="M141" i="27"/>
  <c r="M22" i="27"/>
  <c r="M156" i="27"/>
  <c r="M17" i="27"/>
  <c r="D25" i="31"/>
  <c r="M138" i="27"/>
  <c r="T55" i="33"/>
  <c r="M45" i="27"/>
  <c r="M131" i="27"/>
  <c r="M36" i="27"/>
  <c r="I25" i="31"/>
  <c r="M10" i="27"/>
  <c r="M148" i="27"/>
  <c r="M97" i="27"/>
  <c r="M23" i="27"/>
  <c r="M151" i="27"/>
  <c r="M99" i="27"/>
  <c r="M109" i="27"/>
  <c r="M117" i="27"/>
  <c r="M66" i="27"/>
  <c r="M52" i="27"/>
  <c r="M21" i="27"/>
  <c r="M26" i="27"/>
  <c r="M84" i="27"/>
  <c r="M144" i="27"/>
  <c r="M140" i="27"/>
  <c r="M72" i="27"/>
  <c r="AA64" i="18"/>
  <c r="M132" i="27"/>
  <c r="M184" i="27"/>
  <c r="F8" i="19"/>
  <c r="M68" i="27"/>
  <c r="M96" i="27"/>
  <c r="M42" i="27"/>
  <c r="AA25" i="31"/>
  <c r="M167" i="27"/>
  <c r="M145" i="27"/>
  <c r="M172" i="27"/>
  <c r="M176" i="27"/>
  <c r="J331" i="19"/>
  <c r="M154" i="27"/>
  <c r="C64" i="18"/>
  <c r="M179" i="27"/>
  <c r="M91" i="27"/>
  <c r="M92" i="27"/>
  <c r="G54" i="27"/>
  <c r="M112" i="27"/>
  <c r="V64" i="18"/>
  <c r="H330" i="19"/>
  <c r="M161" i="27"/>
  <c r="M53" i="27"/>
  <c r="M34" i="27"/>
  <c r="M160" i="27"/>
  <c r="M133" i="27"/>
  <c r="I331" i="19"/>
  <c r="M15" i="27"/>
  <c r="M40" i="27"/>
  <c r="M83" i="27"/>
  <c r="P25" i="31"/>
  <c r="M89" i="27"/>
  <c r="M49" i="27"/>
  <c r="M108" i="27"/>
  <c r="K330" i="19"/>
  <c r="F331" i="19"/>
  <c r="M174" i="27"/>
  <c r="M8" i="27"/>
  <c r="M157" i="27"/>
  <c r="M86" i="27"/>
  <c r="M31" i="27"/>
  <c r="M158" i="27"/>
  <c r="M69" i="27"/>
  <c r="M87" i="27"/>
  <c r="I330" i="19"/>
  <c r="M80" i="27"/>
  <c r="G331" i="19"/>
  <c r="M181" i="27"/>
  <c r="M136" i="27"/>
  <c r="M47" i="27"/>
  <c r="M152" i="27"/>
  <c r="L9" i="17"/>
  <c r="M135" i="27"/>
  <c r="L55" i="17"/>
  <c r="M73" i="27"/>
  <c r="M76" i="27"/>
  <c r="M166" i="27"/>
  <c r="M163" i="27"/>
  <c r="M101" i="27"/>
  <c r="M94" i="27"/>
  <c r="M11" i="27"/>
  <c r="M85" i="27"/>
  <c r="M162" i="27"/>
  <c r="M177" i="27"/>
  <c r="M110" i="27"/>
  <c r="M9" i="27"/>
  <c r="M130" i="27"/>
  <c r="M95" i="27"/>
  <c r="M78" i="27"/>
  <c r="M142" i="27"/>
  <c r="M39" i="27"/>
  <c r="M54" i="27"/>
  <c r="M98" i="27"/>
  <c r="M46" i="27"/>
  <c r="M27" i="27"/>
  <c r="M77" i="27"/>
  <c r="M102" i="27"/>
  <c r="Q25" i="31"/>
  <c r="M153" i="27"/>
  <c r="M81" i="27"/>
  <c r="M111" i="27"/>
  <c r="M170" i="27"/>
  <c r="N25" i="31"/>
  <c r="M118" i="27"/>
  <c r="M82" i="27"/>
  <c r="AA63" i="18"/>
  <c r="V63" i="18"/>
  <c r="M44" i="27"/>
  <c r="O25" i="31"/>
  <c r="J332" i="19" l="1"/>
  <c r="E331" i="19"/>
  <c r="H332" i="19"/>
  <c r="M55" i="27"/>
  <c r="K332" i="19"/>
  <c r="F332" i="19"/>
  <c r="E330" i="19"/>
  <c r="I332" i="19"/>
  <c r="G332" i="19"/>
  <c r="R25" i="31"/>
  <c r="V25" i="31"/>
  <c r="W25" i="31"/>
  <c r="AH44" i="33"/>
  <c r="AL126" i="18"/>
  <c r="AL124" i="18"/>
  <c r="AL123" i="18"/>
  <c r="AL121" i="18"/>
  <c r="AL120" i="18"/>
  <c r="AL119" i="18"/>
  <c r="AL118" i="18"/>
  <c r="AL117" i="18"/>
  <c r="AL116" i="18"/>
  <c r="AL115" i="18"/>
  <c r="AL114" i="18"/>
  <c r="AL113" i="18"/>
  <c r="AL112" i="18"/>
  <c r="AL111" i="18"/>
  <c r="AL110" i="18"/>
  <c r="AL109" i="18"/>
  <c r="AL108" i="18"/>
  <c r="AL107" i="18"/>
  <c r="AL106" i="18"/>
  <c r="AL105" i="18"/>
  <c r="AL104" i="18"/>
  <c r="AL103" i="18"/>
  <c r="AL102" i="18"/>
  <c r="AL101" i="18"/>
  <c r="AL100" i="18"/>
  <c r="AL99" i="18"/>
  <c r="AL98" i="18"/>
  <c r="AL97" i="18"/>
  <c r="AL96" i="18"/>
  <c r="AL95" i="18"/>
  <c r="AL94" i="18"/>
  <c r="AL93" i="18"/>
  <c r="AL92" i="18"/>
  <c r="AL91" i="18"/>
  <c r="AL90" i="18"/>
  <c r="AL89" i="18"/>
  <c r="AL88" i="18"/>
  <c r="AL87" i="18"/>
  <c r="AL86" i="18"/>
  <c r="AL85" i="18"/>
  <c r="AL84" i="18"/>
  <c r="AL83" i="18"/>
  <c r="AL82" i="18"/>
  <c r="AL81" i="18"/>
  <c r="AL80" i="18"/>
  <c r="AL79" i="18"/>
  <c r="AL78" i="18"/>
  <c r="AL77" i="18"/>
  <c r="AL76" i="18"/>
  <c r="AL75" i="18"/>
  <c r="AL74" i="18"/>
  <c r="AL73" i="18"/>
  <c r="AL62" i="18"/>
  <c r="AL61" i="18"/>
  <c r="AL60" i="18"/>
  <c r="AL59" i="18"/>
  <c r="AL58" i="18"/>
  <c r="AL57" i="18"/>
  <c r="AL56" i="18"/>
  <c r="AL55" i="18"/>
  <c r="AL54" i="18"/>
  <c r="AL53" i="18"/>
  <c r="AL52" i="18"/>
  <c r="AL51" i="18"/>
  <c r="AL50" i="18"/>
  <c r="AL49" i="18"/>
  <c r="AL48" i="18"/>
  <c r="AL47" i="18"/>
  <c r="AL46" i="18"/>
  <c r="AL45" i="18"/>
  <c r="AL44" i="18"/>
  <c r="AL43" i="18"/>
  <c r="AL42" i="18"/>
  <c r="AL41" i="18"/>
  <c r="AL40" i="18"/>
  <c r="AL39" i="18"/>
  <c r="AL38" i="18"/>
  <c r="AL37" i="18"/>
  <c r="AL36" i="18"/>
  <c r="AL35" i="18"/>
  <c r="AL34" i="18"/>
  <c r="AL33" i="18"/>
  <c r="AL32" i="18"/>
  <c r="AL31" i="18"/>
  <c r="AL30" i="18"/>
  <c r="AL29" i="18"/>
  <c r="AL28" i="18"/>
  <c r="AL27" i="18"/>
  <c r="AL26" i="18"/>
  <c r="AL25" i="18"/>
  <c r="AL24" i="18"/>
  <c r="AL23" i="18"/>
  <c r="AL22" i="18"/>
  <c r="AL21" i="18"/>
  <c r="AL20" i="18"/>
  <c r="AL19" i="18"/>
  <c r="AL18" i="18"/>
  <c r="AL17" i="18"/>
  <c r="AL16" i="18"/>
  <c r="AL15" i="18"/>
  <c r="AL14" i="18"/>
  <c r="AL13" i="18"/>
  <c r="AL12" i="18"/>
  <c r="AL11" i="18"/>
  <c r="AL10" i="18"/>
  <c r="AL9" i="18"/>
  <c r="E332" i="19" l="1"/>
  <c r="M332" i="19" s="1"/>
  <c r="D55" i="27"/>
  <c r="D185" i="27"/>
  <c r="D56" i="27" s="1"/>
  <c r="D57" i="27" l="1"/>
  <c r="H41" i="34" s="1"/>
  <c r="M34" i="31"/>
  <c r="L49" i="33"/>
  <c r="H19" i="34" l="1"/>
  <c r="AH24" i="33" l="1"/>
  <c r="AH23" i="33"/>
  <c r="AH22" i="33"/>
  <c r="L20" i="31" l="1"/>
  <c r="K20" i="31"/>
  <c r="N190" i="27" l="1"/>
  <c r="H190" i="27" l="1"/>
  <c r="I190" i="27"/>
  <c r="J190" i="27"/>
  <c r="K190" i="27"/>
  <c r="L190" i="27"/>
  <c r="G190" i="27"/>
  <c r="T49" i="31" l="1"/>
  <c r="L49" i="31"/>
  <c r="K49" i="31"/>
  <c r="M48" i="31"/>
  <c r="M47" i="31"/>
  <c r="M46" i="31"/>
  <c r="M45" i="31"/>
  <c r="M44" i="31"/>
  <c r="M43" i="31"/>
  <c r="M42" i="31"/>
  <c r="M40" i="31"/>
  <c r="M39" i="31"/>
  <c r="M38" i="31"/>
  <c r="M37" i="31"/>
  <c r="M36" i="31"/>
  <c r="M35" i="31"/>
  <c r="M33" i="31"/>
  <c r="M32" i="31"/>
  <c r="M31" i="31"/>
  <c r="M30" i="31"/>
  <c r="M26" i="31"/>
  <c r="M23" i="31"/>
  <c r="M22" i="31"/>
  <c r="M21" i="31"/>
  <c r="T20" i="31"/>
  <c r="M19" i="31"/>
  <c r="M18" i="31"/>
  <c r="M17" i="31"/>
  <c r="M16" i="31"/>
  <c r="M15" i="31"/>
  <c r="M14" i="31"/>
  <c r="M13" i="31"/>
  <c r="M12" i="31"/>
  <c r="M11" i="31"/>
  <c r="M10" i="31"/>
  <c r="M9" i="31"/>
  <c r="M8" i="31"/>
  <c r="M7" i="31"/>
  <c r="G108" i="29"/>
  <c r="G34" i="29" s="1"/>
  <c r="F108" i="29"/>
  <c r="F34" i="29" s="1"/>
  <c r="E108" i="29"/>
  <c r="G75" i="29"/>
  <c r="G18" i="29" s="1"/>
  <c r="F75" i="29"/>
  <c r="F18" i="29" s="1"/>
  <c r="E75" i="29"/>
  <c r="E18" i="29" s="1"/>
  <c r="G66" i="29"/>
  <c r="G12" i="29" s="1"/>
  <c r="F66" i="29"/>
  <c r="E66" i="29"/>
  <c r="E12" i="29" s="1"/>
  <c r="G33" i="29"/>
  <c r="F33" i="29"/>
  <c r="E33" i="29"/>
  <c r="G17" i="29"/>
  <c r="F17" i="29"/>
  <c r="E17" i="29"/>
  <c r="G11" i="29"/>
  <c r="F11" i="29"/>
  <c r="E11" i="29"/>
  <c r="F185" i="27"/>
  <c r="F56" i="27" s="1"/>
  <c r="E185" i="27"/>
  <c r="E56" i="27" s="1"/>
  <c r="F55" i="27"/>
  <c r="E55" i="27"/>
  <c r="F109" i="29" l="1"/>
  <c r="F12" i="29"/>
  <c r="F37" i="29" s="1"/>
  <c r="E36" i="29"/>
  <c r="G109" i="29"/>
  <c r="E57" i="27"/>
  <c r="H42" i="34" s="1"/>
  <c r="G37" i="29"/>
  <c r="M20" i="31"/>
  <c r="M49" i="31"/>
  <c r="L50" i="31"/>
  <c r="T50" i="31"/>
  <c r="G13" i="29"/>
  <c r="E109" i="29"/>
  <c r="G19" i="29"/>
  <c r="E19" i="29"/>
  <c r="G35" i="29"/>
  <c r="E34" i="29"/>
  <c r="E37" i="29" s="1"/>
  <c r="F36" i="29"/>
  <c r="F35" i="29"/>
  <c r="F19" i="29"/>
  <c r="E13" i="29"/>
  <c r="G36" i="29"/>
  <c r="K50" i="31"/>
  <c r="M50" i="31" s="1"/>
  <c r="F57" i="27"/>
  <c r="E38" i="29" l="1"/>
  <c r="G38" i="29"/>
  <c r="E35" i="29"/>
  <c r="F13" i="29"/>
  <c r="F38" i="29"/>
  <c r="O185" i="25" l="1"/>
  <c r="O56" i="25" s="1"/>
  <c r="N185" i="25"/>
  <c r="N56" i="25" s="1"/>
  <c r="AY63" i="25"/>
  <c r="AY62" i="25"/>
  <c r="AY61" i="25"/>
  <c r="AY60" i="25"/>
  <c r="AY59" i="25"/>
  <c r="AY58" i="25"/>
  <c r="F56" i="25"/>
  <c r="O55" i="25"/>
  <c r="N55" i="25"/>
  <c r="O57" i="25" l="1"/>
  <c r="N57" i="25"/>
  <c r="K185" i="24" l="1"/>
  <c r="K56" i="24" s="1"/>
  <c r="J185" i="24"/>
  <c r="J56" i="24" s="1"/>
  <c r="K55" i="24"/>
  <c r="J55" i="24"/>
  <c r="L55" i="24"/>
  <c r="L372" i="19"/>
  <c r="L373" i="19"/>
  <c r="L374" i="19"/>
  <c r="L375" i="19"/>
  <c r="M9" i="19"/>
  <c r="M11" i="19"/>
  <c r="L11" i="19" s="1"/>
  <c r="M12" i="19"/>
  <c r="L12" i="19" s="1"/>
  <c r="M14" i="19"/>
  <c r="L14" i="19" s="1"/>
  <c r="M15" i="19"/>
  <c r="L15" i="19" s="1"/>
  <c r="M17" i="19"/>
  <c r="L17" i="19" s="1"/>
  <c r="M18" i="19"/>
  <c r="L18" i="19" s="1"/>
  <c r="M20" i="19"/>
  <c r="L20" i="19" s="1"/>
  <c r="M21" i="19"/>
  <c r="L21" i="19" s="1"/>
  <c r="M23" i="19"/>
  <c r="L23" i="19" s="1"/>
  <c r="M24" i="19"/>
  <c r="L24" i="19" s="1"/>
  <c r="M26" i="19"/>
  <c r="L26" i="19" s="1"/>
  <c r="M27" i="19"/>
  <c r="L27" i="19" s="1"/>
  <c r="M29" i="19"/>
  <c r="L29" i="19" s="1"/>
  <c r="M30" i="19"/>
  <c r="L30" i="19" s="1"/>
  <c r="M32" i="19"/>
  <c r="L32" i="19" s="1"/>
  <c r="M33" i="19"/>
  <c r="L33" i="19" s="1"/>
  <c r="M35" i="19"/>
  <c r="L35" i="19" s="1"/>
  <c r="M36" i="19"/>
  <c r="L36" i="19" s="1"/>
  <c r="M38" i="19"/>
  <c r="L38" i="19" s="1"/>
  <c r="M39" i="19"/>
  <c r="L39" i="19" s="1"/>
  <c r="M41" i="19"/>
  <c r="L41" i="19" s="1"/>
  <c r="M42" i="19"/>
  <c r="L42" i="19" s="1"/>
  <c r="M44" i="19"/>
  <c r="L44" i="19" s="1"/>
  <c r="M45" i="19"/>
  <c r="L45" i="19" s="1"/>
  <c r="M47" i="19"/>
  <c r="L47" i="19" s="1"/>
  <c r="M48" i="19"/>
  <c r="L48" i="19" s="1"/>
  <c r="M50" i="19"/>
  <c r="L50" i="19" s="1"/>
  <c r="M51" i="19"/>
  <c r="L51" i="19" s="1"/>
  <c r="M57" i="19"/>
  <c r="L57" i="19" s="1"/>
  <c r="M61" i="19"/>
  <c r="L61" i="19" s="1"/>
  <c r="M62" i="19"/>
  <c r="L62" i="19" s="1"/>
  <c r="M64" i="19"/>
  <c r="L64" i="19" s="1"/>
  <c r="M65" i="19"/>
  <c r="L65" i="19" s="1"/>
  <c r="M67" i="19"/>
  <c r="L67" i="19" s="1"/>
  <c r="M68" i="19"/>
  <c r="L68" i="19" s="1"/>
  <c r="M70" i="19"/>
  <c r="L70" i="19" s="1"/>
  <c r="M71" i="19"/>
  <c r="L71" i="19" s="1"/>
  <c r="M73" i="19"/>
  <c r="L73" i="19" s="1"/>
  <c r="M74" i="19"/>
  <c r="L74" i="19" s="1"/>
  <c r="M76" i="19"/>
  <c r="L76" i="19" s="1"/>
  <c r="M77" i="19"/>
  <c r="L77" i="19" s="1"/>
  <c r="M79" i="19"/>
  <c r="L79" i="19" s="1"/>
  <c r="M80" i="19"/>
  <c r="L80" i="19" s="1"/>
  <c r="M82" i="19"/>
  <c r="L82" i="19" s="1"/>
  <c r="M83" i="19"/>
  <c r="L83" i="19" s="1"/>
  <c r="M85" i="19"/>
  <c r="L85" i="19" s="1"/>
  <c r="M86" i="19"/>
  <c r="L86" i="19" s="1"/>
  <c r="M88" i="19"/>
  <c r="L88" i="19" s="1"/>
  <c r="M89" i="19"/>
  <c r="L89" i="19" s="1"/>
  <c r="M91" i="19"/>
  <c r="L91" i="19" s="1"/>
  <c r="M92" i="19"/>
  <c r="L92" i="19" s="1"/>
  <c r="M94" i="19"/>
  <c r="L94" i="19" s="1"/>
  <c r="M95" i="19"/>
  <c r="L95" i="19" s="1"/>
  <c r="M97" i="19"/>
  <c r="L97" i="19" s="1"/>
  <c r="M98" i="19"/>
  <c r="L98" i="19" s="1"/>
  <c r="M100" i="19"/>
  <c r="L100" i="19" s="1"/>
  <c r="M101" i="19"/>
  <c r="L101" i="19" s="1"/>
  <c r="M103" i="19"/>
  <c r="L103" i="19" s="1"/>
  <c r="M104" i="19"/>
  <c r="L104" i="19" s="1"/>
  <c r="M114" i="19"/>
  <c r="L114" i="19" s="1"/>
  <c r="M115" i="19"/>
  <c r="L115" i="19" s="1"/>
  <c r="M117" i="19"/>
  <c r="L117" i="19" s="1"/>
  <c r="M118" i="19"/>
  <c r="L118" i="19" s="1"/>
  <c r="M120" i="19"/>
  <c r="L120" i="19" s="1"/>
  <c r="M121" i="19"/>
  <c r="L121" i="19" s="1"/>
  <c r="M123" i="19"/>
  <c r="L123" i="19" s="1"/>
  <c r="M124" i="19"/>
  <c r="L124" i="19" s="1"/>
  <c r="M126" i="19"/>
  <c r="L126" i="19" s="1"/>
  <c r="M127" i="19"/>
  <c r="L127" i="19" s="1"/>
  <c r="M129" i="19"/>
  <c r="L129" i="19" s="1"/>
  <c r="M130" i="19"/>
  <c r="L130" i="19" s="1"/>
  <c r="M132" i="19"/>
  <c r="L132" i="19" s="1"/>
  <c r="M133" i="19"/>
  <c r="L133" i="19" s="1"/>
  <c r="M135" i="19"/>
  <c r="L135" i="19" s="1"/>
  <c r="M136" i="19"/>
  <c r="L136" i="19" s="1"/>
  <c r="M138" i="19"/>
  <c r="L138" i="19" s="1"/>
  <c r="M139" i="19"/>
  <c r="L139" i="19" s="1"/>
  <c r="M141" i="19"/>
  <c r="L141" i="19" s="1"/>
  <c r="M142" i="19"/>
  <c r="L142" i="19" s="1"/>
  <c r="M144" i="19"/>
  <c r="L144" i="19" s="1"/>
  <c r="M145" i="19"/>
  <c r="L145" i="19" s="1"/>
  <c r="M147" i="19"/>
  <c r="L147" i="19" s="1"/>
  <c r="M148" i="19"/>
  <c r="L148" i="19" s="1"/>
  <c r="M150" i="19"/>
  <c r="L150" i="19" s="1"/>
  <c r="M151" i="19"/>
  <c r="L151" i="19" s="1"/>
  <c r="M153" i="19"/>
  <c r="L153" i="19" s="1"/>
  <c r="M154" i="19"/>
  <c r="L154" i="19" s="1"/>
  <c r="M156" i="19"/>
  <c r="L156" i="19" s="1"/>
  <c r="M157" i="19"/>
  <c r="L157" i="19" s="1"/>
  <c r="M168" i="19"/>
  <c r="L168" i="19" s="1"/>
  <c r="M169" i="19"/>
  <c r="L169" i="19" s="1"/>
  <c r="M171" i="19"/>
  <c r="L171" i="19" s="1"/>
  <c r="M172" i="19"/>
  <c r="L172" i="19" s="1"/>
  <c r="M174" i="19"/>
  <c r="L174" i="19" s="1"/>
  <c r="M175" i="19"/>
  <c r="L175" i="19" s="1"/>
  <c r="M177" i="19"/>
  <c r="L177" i="19" s="1"/>
  <c r="M178" i="19"/>
  <c r="L178" i="19" s="1"/>
  <c r="M180" i="19"/>
  <c r="L180" i="19" s="1"/>
  <c r="M181" i="19"/>
  <c r="L181" i="19" s="1"/>
  <c r="M183" i="19"/>
  <c r="L183" i="19" s="1"/>
  <c r="M184" i="19"/>
  <c r="L184" i="19" s="1"/>
  <c r="M186" i="19"/>
  <c r="L186" i="19" s="1"/>
  <c r="M187" i="19"/>
  <c r="L187" i="19" s="1"/>
  <c r="M189" i="19"/>
  <c r="L189" i="19" s="1"/>
  <c r="M190" i="19"/>
  <c r="L190" i="19" s="1"/>
  <c r="M192" i="19"/>
  <c r="L192" i="19" s="1"/>
  <c r="M193" i="19"/>
  <c r="L193" i="19" s="1"/>
  <c r="M195" i="19"/>
  <c r="L195" i="19" s="1"/>
  <c r="M196" i="19"/>
  <c r="L196" i="19" s="1"/>
  <c r="M198" i="19"/>
  <c r="L198" i="19" s="1"/>
  <c r="M199" i="19"/>
  <c r="L199" i="19" s="1"/>
  <c r="M201" i="19"/>
  <c r="L201" i="19" s="1"/>
  <c r="M202" i="19"/>
  <c r="L202" i="19" s="1"/>
  <c r="M204" i="19"/>
  <c r="L204" i="19" s="1"/>
  <c r="M205" i="19"/>
  <c r="L205" i="19" s="1"/>
  <c r="M207" i="19"/>
  <c r="L207" i="19" s="1"/>
  <c r="M208" i="19"/>
  <c r="L208" i="19" s="1"/>
  <c r="M210" i="19"/>
  <c r="L210" i="19" s="1"/>
  <c r="M211" i="19"/>
  <c r="L211" i="19" s="1"/>
  <c r="M221" i="19"/>
  <c r="L221" i="19" s="1"/>
  <c r="M222" i="19"/>
  <c r="L222" i="19" s="1"/>
  <c r="M224" i="19"/>
  <c r="L224" i="19" s="1"/>
  <c r="M225" i="19"/>
  <c r="L225" i="19" s="1"/>
  <c r="M227" i="19"/>
  <c r="L227" i="19" s="1"/>
  <c r="M228" i="19"/>
  <c r="L228" i="19" s="1"/>
  <c r="M230" i="19"/>
  <c r="L230" i="19" s="1"/>
  <c r="M231" i="19"/>
  <c r="L231" i="19" s="1"/>
  <c r="M233" i="19"/>
  <c r="L233" i="19" s="1"/>
  <c r="M234" i="19"/>
  <c r="L234" i="19" s="1"/>
  <c r="M236" i="19"/>
  <c r="L236" i="19" s="1"/>
  <c r="M237" i="19"/>
  <c r="L237" i="19" s="1"/>
  <c r="M239" i="19"/>
  <c r="L239" i="19" s="1"/>
  <c r="M240" i="19"/>
  <c r="L240" i="19" s="1"/>
  <c r="M242" i="19"/>
  <c r="L242" i="19" s="1"/>
  <c r="M243" i="19"/>
  <c r="L243" i="19" s="1"/>
  <c r="M245" i="19"/>
  <c r="L245" i="19" s="1"/>
  <c r="M246" i="19"/>
  <c r="L246" i="19" s="1"/>
  <c r="M248" i="19"/>
  <c r="L248" i="19" s="1"/>
  <c r="M249" i="19"/>
  <c r="L249" i="19" s="1"/>
  <c r="M251" i="19"/>
  <c r="L251" i="19" s="1"/>
  <c r="M252" i="19"/>
  <c r="L252" i="19" s="1"/>
  <c r="M254" i="19"/>
  <c r="L254" i="19" s="1"/>
  <c r="M255" i="19"/>
  <c r="L255" i="19" s="1"/>
  <c r="M257" i="19"/>
  <c r="L257" i="19" s="1"/>
  <c r="M258" i="19"/>
  <c r="L258" i="19" s="1"/>
  <c r="M260" i="19"/>
  <c r="L260" i="19" s="1"/>
  <c r="M261" i="19"/>
  <c r="L261" i="19" s="1"/>
  <c r="M263" i="19"/>
  <c r="L263" i="19" s="1"/>
  <c r="M264" i="19"/>
  <c r="L264" i="19" s="1"/>
  <c r="M274" i="19"/>
  <c r="L274" i="19" s="1"/>
  <c r="M275" i="19"/>
  <c r="L275" i="19" s="1"/>
  <c r="M277" i="19"/>
  <c r="L277" i="19" s="1"/>
  <c r="M278" i="19"/>
  <c r="L278" i="19" s="1"/>
  <c r="M280" i="19"/>
  <c r="L280" i="19" s="1"/>
  <c r="M281" i="19"/>
  <c r="L281" i="19" s="1"/>
  <c r="M283" i="19"/>
  <c r="L283" i="19" s="1"/>
  <c r="M284" i="19"/>
  <c r="L284" i="19" s="1"/>
  <c r="M286" i="19"/>
  <c r="L286" i="19" s="1"/>
  <c r="M287" i="19"/>
  <c r="L287" i="19" s="1"/>
  <c r="M289" i="19"/>
  <c r="L289" i="19" s="1"/>
  <c r="M290" i="19"/>
  <c r="L290" i="19" s="1"/>
  <c r="M292" i="19"/>
  <c r="L292" i="19" s="1"/>
  <c r="M293" i="19"/>
  <c r="L293" i="19" s="1"/>
  <c r="M295" i="19"/>
  <c r="L295" i="19" s="1"/>
  <c r="M296" i="19"/>
  <c r="L296" i="19" s="1"/>
  <c r="M298" i="19"/>
  <c r="L298" i="19" s="1"/>
  <c r="M299" i="19"/>
  <c r="L299" i="19" s="1"/>
  <c r="M301" i="19"/>
  <c r="L301" i="19" s="1"/>
  <c r="M302" i="19"/>
  <c r="L302" i="19" s="1"/>
  <c r="M304" i="19"/>
  <c r="L304" i="19" s="1"/>
  <c r="M305" i="19"/>
  <c r="L305" i="19" s="1"/>
  <c r="M307" i="19"/>
  <c r="L307" i="19" s="1"/>
  <c r="M308" i="19"/>
  <c r="L308" i="19" s="1"/>
  <c r="M310" i="19"/>
  <c r="L310" i="19" s="1"/>
  <c r="M311" i="19"/>
  <c r="L311" i="19" s="1"/>
  <c r="M313" i="19"/>
  <c r="L313" i="19" s="1"/>
  <c r="M314" i="19"/>
  <c r="L314" i="19" s="1"/>
  <c r="M316" i="19"/>
  <c r="L316" i="19" s="1"/>
  <c r="M317" i="19"/>
  <c r="L317" i="19" s="1"/>
  <c r="M327" i="19"/>
  <c r="L327" i="19" s="1"/>
  <c r="M328" i="19"/>
  <c r="L328" i="19" s="1"/>
  <c r="M333" i="19"/>
  <c r="L333" i="19" s="1"/>
  <c r="M334" i="19"/>
  <c r="L334" i="19" s="1"/>
  <c r="M336" i="19"/>
  <c r="L336" i="19" s="1"/>
  <c r="M337" i="19"/>
  <c r="L337" i="19" s="1"/>
  <c r="M339" i="19"/>
  <c r="L339" i="19" s="1"/>
  <c r="M340" i="19"/>
  <c r="L340" i="19" s="1"/>
  <c r="M342" i="19"/>
  <c r="L342" i="19" s="1"/>
  <c r="M343" i="19"/>
  <c r="L343" i="19" s="1"/>
  <c r="M345" i="19"/>
  <c r="L345" i="19" s="1"/>
  <c r="M346" i="19"/>
  <c r="L346" i="19" s="1"/>
  <c r="M348" i="19"/>
  <c r="L348" i="19" s="1"/>
  <c r="M349" i="19"/>
  <c r="L349" i="19" s="1"/>
  <c r="M351" i="19"/>
  <c r="L351" i="19" s="1"/>
  <c r="M352" i="19"/>
  <c r="L352" i="19" s="1"/>
  <c r="M354" i="19"/>
  <c r="L354" i="19" s="1"/>
  <c r="M355" i="19"/>
  <c r="L355" i="19" s="1"/>
  <c r="M357" i="19"/>
  <c r="L357" i="19" s="1"/>
  <c r="M358" i="19"/>
  <c r="L358" i="19" s="1"/>
  <c r="M360" i="19"/>
  <c r="L360" i="19" s="1"/>
  <c r="M361" i="19"/>
  <c r="L361" i="19" s="1"/>
  <c r="M363" i="19"/>
  <c r="L363" i="19" s="1"/>
  <c r="M364" i="19"/>
  <c r="L364" i="19" s="1"/>
  <c r="M369" i="19"/>
  <c r="L369" i="19" s="1"/>
  <c r="M370" i="19"/>
  <c r="L370" i="19" s="1"/>
  <c r="M8" i="19"/>
  <c r="L56" i="24" l="1"/>
  <c r="L57" i="24" s="1"/>
  <c r="H22" i="34" s="1"/>
  <c r="K57" i="24"/>
  <c r="J57" i="24"/>
  <c r="E367" i="19" l="1"/>
  <c r="AI124" i="18" l="1"/>
  <c r="AE124" i="18"/>
  <c r="AI123" i="18"/>
  <c r="AE123" i="18"/>
  <c r="AI121" i="18"/>
  <c r="AE121" i="18"/>
  <c r="AI120" i="18"/>
  <c r="AE120" i="18"/>
  <c r="AE126" i="18"/>
  <c r="AI126" i="18"/>
  <c r="AI119" i="18"/>
  <c r="AE119" i="18"/>
  <c r="AI118" i="18"/>
  <c r="AE118" i="18"/>
  <c r="AI117" i="18"/>
  <c r="AE117" i="18"/>
  <c r="AI116" i="18"/>
  <c r="AE116" i="18"/>
  <c r="AI115" i="18"/>
  <c r="AE115" i="18"/>
  <c r="AI114" i="18"/>
  <c r="AE114" i="18"/>
  <c r="AI113" i="18"/>
  <c r="AE113" i="18"/>
  <c r="AI112" i="18"/>
  <c r="AE112" i="18"/>
  <c r="AI111" i="18"/>
  <c r="AE111" i="18"/>
  <c r="AI110" i="18"/>
  <c r="AE110" i="18"/>
  <c r="AI109" i="18"/>
  <c r="AE109" i="18"/>
  <c r="AI108" i="18"/>
  <c r="AE108" i="18"/>
  <c r="AI107" i="18"/>
  <c r="AE107" i="18"/>
  <c r="AI106" i="18"/>
  <c r="AE106" i="18"/>
  <c r="AI105" i="18"/>
  <c r="AE105" i="18"/>
  <c r="AI104" i="18"/>
  <c r="AE104" i="18"/>
  <c r="AI103" i="18"/>
  <c r="AE103" i="18"/>
  <c r="AI102" i="18"/>
  <c r="AE102" i="18"/>
  <c r="AI101" i="18"/>
  <c r="AE101" i="18"/>
  <c r="AI100" i="18"/>
  <c r="AE100" i="18"/>
  <c r="AI99" i="18"/>
  <c r="AE99" i="18"/>
  <c r="AI98" i="18"/>
  <c r="AE98" i="18"/>
  <c r="AI97" i="18"/>
  <c r="AE97" i="18"/>
  <c r="AI96" i="18"/>
  <c r="AE96" i="18"/>
  <c r="AI95" i="18"/>
  <c r="AE95" i="18"/>
  <c r="AI94" i="18"/>
  <c r="AE94" i="18"/>
  <c r="AI93" i="18"/>
  <c r="AE93" i="18"/>
  <c r="AI92" i="18"/>
  <c r="AE92" i="18"/>
  <c r="AI91" i="18"/>
  <c r="AE91" i="18"/>
  <c r="AI90" i="18"/>
  <c r="AE90" i="18"/>
  <c r="AI89" i="18"/>
  <c r="AE89" i="18"/>
  <c r="AI88" i="18"/>
  <c r="AE88" i="18"/>
  <c r="AI87" i="18"/>
  <c r="AE87" i="18"/>
  <c r="AI86" i="18"/>
  <c r="AE86" i="18"/>
  <c r="AI85" i="18"/>
  <c r="AE85" i="18"/>
  <c r="AI84" i="18"/>
  <c r="AE84" i="18"/>
  <c r="AI83" i="18"/>
  <c r="AE83" i="18"/>
  <c r="AI82" i="18"/>
  <c r="AE82" i="18"/>
  <c r="AI81" i="18"/>
  <c r="AE81" i="18"/>
  <c r="AI80" i="18"/>
  <c r="AE80" i="18"/>
  <c r="AI79" i="18"/>
  <c r="AE79" i="18"/>
  <c r="AI78" i="18"/>
  <c r="AE78" i="18"/>
  <c r="AI77" i="18"/>
  <c r="AE77" i="18"/>
  <c r="AI76" i="18"/>
  <c r="AE76" i="18"/>
  <c r="AI75" i="18"/>
  <c r="AE75" i="18"/>
  <c r="AI74" i="18"/>
  <c r="AE74" i="18"/>
  <c r="AI73" i="18"/>
  <c r="AE73" i="18"/>
  <c r="AI10" i="18" l="1"/>
  <c r="AI11" i="18"/>
  <c r="AI12" i="18"/>
  <c r="AI13" i="18"/>
  <c r="AI14" i="18"/>
  <c r="AI15" i="18"/>
  <c r="AI16" i="18"/>
  <c r="AI17" i="18"/>
  <c r="AI18" i="18"/>
  <c r="AI19" i="18"/>
  <c r="AI20" i="18"/>
  <c r="AI21" i="18"/>
  <c r="AI22" i="18"/>
  <c r="AI23" i="18"/>
  <c r="AI24" i="18"/>
  <c r="AI25" i="18"/>
  <c r="AI26" i="18"/>
  <c r="AI27" i="18"/>
  <c r="AI28" i="18"/>
  <c r="AI29" i="18"/>
  <c r="AI30" i="18"/>
  <c r="AI31" i="18"/>
  <c r="AI32" i="18"/>
  <c r="AI33" i="18"/>
  <c r="AI34" i="18"/>
  <c r="AI35" i="18"/>
  <c r="AI36" i="18"/>
  <c r="AI37" i="18"/>
  <c r="AI38" i="18"/>
  <c r="AI39" i="18"/>
  <c r="AI40" i="18"/>
  <c r="AI41" i="18"/>
  <c r="AI42" i="18"/>
  <c r="AI43" i="18"/>
  <c r="AI44" i="18"/>
  <c r="AI45" i="18"/>
  <c r="AI46" i="18"/>
  <c r="AI47" i="18"/>
  <c r="AI48" i="18"/>
  <c r="AI49" i="18"/>
  <c r="AI50" i="18"/>
  <c r="AI51" i="18"/>
  <c r="AI52" i="18"/>
  <c r="AI53" i="18"/>
  <c r="AI54" i="18"/>
  <c r="AI55" i="18"/>
  <c r="AI56" i="18"/>
  <c r="AI57" i="18"/>
  <c r="AI58" i="18"/>
  <c r="AI59" i="18"/>
  <c r="AI60" i="18"/>
  <c r="AI61" i="18"/>
  <c r="AI62" i="18"/>
  <c r="AI9" i="18"/>
  <c r="Y4" i="18"/>
  <c r="R4" i="18"/>
  <c r="Q4" i="18"/>
  <c r="P4" i="18"/>
  <c r="M4" i="18"/>
  <c r="J4" i="18"/>
  <c r="F4" i="18"/>
  <c r="D4" i="18"/>
  <c r="N4" i="18" l="1"/>
  <c r="G4" i="18"/>
  <c r="AB4" i="18"/>
  <c r="U4" i="18"/>
  <c r="I4" i="18"/>
  <c r="T4" i="18"/>
  <c r="O4" i="18"/>
  <c r="W4" i="18"/>
  <c r="S4" i="18"/>
  <c r="L4" i="18"/>
  <c r="E4" i="18"/>
  <c r="Z4" i="18"/>
  <c r="K4" i="18"/>
  <c r="AC4" i="18"/>
  <c r="X4" i="18"/>
  <c r="AE10" i="18"/>
  <c r="AE11" i="18"/>
  <c r="AE12" i="18"/>
  <c r="AE13" i="18"/>
  <c r="AE14" i="18"/>
  <c r="AE15" i="18"/>
  <c r="AE16" i="18"/>
  <c r="AE17" i="18"/>
  <c r="AE18" i="18"/>
  <c r="AE19" i="18"/>
  <c r="AE20" i="18"/>
  <c r="AE21" i="18"/>
  <c r="AE22" i="18"/>
  <c r="AE23" i="18"/>
  <c r="AE24" i="18"/>
  <c r="AE25" i="18"/>
  <c r="AE26" i="18"/>
  <c r="AE27" i="18"/>
  <c r="AE28" i="18"/>
  <c r="AE29" i="18"/>
  <c r="AE30" i="18"/>
  <c r="AE31" i="18"/>
  <c r="AE32" i="18"/>
  <c r="AE33" i="18"/>
  <c r="AE34" i="18"/>
  <c r="AE35" i="18"/>
  <c r="AE36" i="18"/>
  <c r="AE37" i="18"/>
  <c r="AE38" i="18"/>
  <c r="AE39" i="18"/>
  <c r="AE40" i="18"/>
  <c r="AE41" i="18"/>
  <c r="AE42" i="18"/>
  <c r="AE43" i="18"/>
  <c r="AE44" i="18"/>
  <c r="AE45" i="18"/>
  <c r="AE46" i="18"/>
  <c r="AE47" i="18"/>
  <c r="AE48" i="18"/>
  <c r="AE49" i="18"/>
  <c r="AE50" i="18"/>
  <c r="AE51" i="18"/>
  <c r="AE52" i="18"/>
  <c r="AE53" i="18"/>
  <c r="AE54" i="18"/>
  <c r="AE55" i="18"/>
  <c r="AE56" i="18"/>
  <c r="AE57" i="18"/>
  <c r="AE58" i="18"/>
  <c r="AE59" i="18"/>
  <c r="AE60" i="18"/>
  <c r="AE61" i="18"/>
  <c r="AE62" i="18"/>
  <c r="AE9" i="18"/>
  <c r="AM132" i="17"/>
  <c r="AL132" i="17"/>
  <c r="AK132" i="17"/>
  <c r="AJ132" i="17"/>
  <c r="AI132" i="17"/>
  <c r="AH132" i="17"/>
  <c r="AM66" i="17"/>
  <c r="AL66" i="17"/>
  <c r="AK66" i="17"/>
  <c r="AJ66" i="17"/>
  <c r="AI66" i="17"/>
  <c r="AH66" i="17"/>
  <c r="AG10" i="17"/>
  <c r="AG11" i="17"/>
  <c r="AG12" i="17"/>
  <c r="AG13" i="17"/>
  <c r="AG14" i="17"/>
  <c r="AG15" i="17"/>
  <c r="AG16" i="17"/>
  <c r="AG17" i="17"/>
  <c r="AG18" i="17"/>
  <c r="AG19" i="17"/>
  <c r="AG20" i="17"/>
  <c r="AG21" i="17"/>
  <c r="AG22" i="17"/>
  <c r="AG23" i="17"/>
  <c r="AG24" i="17"/>
  <c r="AG25" i="17"/>
  <c r="AG26" i="17"/>
  <c r="AG27" i="17"/>
  <c r="AG28" i="17"/>
  <c r="AG29" i="17"/>
  <c r="AG30" i="17"/>
  <c r="AG31" i="17"/>
  <c r="AG32" i="17"/>
  <c r="AG33" i="17"/>
  <c r="AG34" i="17"/>
  <c r="AG35" i="17"/>
  <c r="AG36" i="17"/>
  <c r="AG37" i="17"/>
  <c r="AG38" i="17"/>
  <c r="AG39" i="17"/>
  <c r="AG40" i="17"/>
  <c r="AG41" i="17"/>
  <c r="AG42" i="17"/>
  <c r="AG43" i="17"/>
  <c r="AG44" i="17"/>
  <c r="AG45" i="17"/>
  <c r="AG46" i="17"/>
  <c r="AG47" i="17"/>
  <c r="AG48" i="17"/>
  <c r="AG49" i="17"/>
  <c r="AG50" i="17"/>
  <c r="AG51" i="17"/>
  <c r="AG52" i="17"/>
  <c r="AG53" i="17"/>
  <c r="AG54" i="17"/>
  <c r="AG55" i="17"/>
  <c r="AG9" i="17"/>
  <c r="AI8" i="17"/>
  <c r="AJ8" i="17"/>
  <c r="AK8" i="17"/>
  <c r="AL8" i="17"/>
  <c r="AM8" i="17"/>
  <c r="AH8" i="17"/>
  <c r="AC10" i="17"/>
  <c r="AC11" i="17"/>
  <c r="AC12" i="17"/>
  <c r="AC13" i="17"/>
  <c r="AC14" i="17"/>
  <c r="AC15" i="17"/>
  <c r="AC16" i="17"/>
  <c r="AC17" i="17"/>
  <c r="AC18" i="17"/>
  <c r="AC19" i="17"/>
  <c r="AC20" i="17"/>
  <c r="AC21" i="17"/>
  <c r="AC22" i="17"/>
  <c r="AC23" i="17"/>
  <c r="AC24" i="17"/>
  <c r="AC25" i="17"/>
  <c r="AC26" i="17"/>
  <c r="AC27" i="17"/>
  <c r="AC28" i="17"/>
  <c r="AC29" i="17"/>
  <c r="AC30" i="17"/>
  <c r="AC31" i="17"/>
  <c r="AC32" i="17"/>
  <c r="AC33" i="17"/>
  <c r="AC34" i="17"/>
  <c r="AC35" i="17"/>
  <c r="AC36" i="17"/>
  <c r="AC37" i="17"/>
  <c r="AC38" i="17"/>
  <c r="AC39" i="17"/>
  <c r="AC40" i="17"/>
  <c r="AC41" i="17"/>
  <c r="AC42" i="17"/>
  <c r="AC43" i="17"/>
  <c r="AC44" i="17"/>
  <c r="AC45" i="17"/>
  <c r="AC46" i="17"/>
  <c r="AC47" i="17"/>
  <c r="AC48" i="17"/>
  <c r="AC49" i="17"/>
  <c r="AC50" i="17"/>
  <c r="AC51" i="17"/>
  <c r="AC52" i="17"/>
  <c r="AC53" i="17"/>
  <c r="AC54" i="17"/>
  <c r="AC55" i="17"/>
  <c r="AC9" i="17"/>
  <c r="T55" i="17" l="1"/>
  <c r="T54" i="17"/>
  <c r="T53" i="17"/>
  <c r="T52" i="17"/>
  <c r="T51" i="17"/>
  <c r="T50" i="17"/>
  <c r="T49" i="17"/>
  <c r="T48" i="17"/>
  <c r="T47" i="17"/>
  <c r="T46" i="17"/>
  <c r="T45" i="17"/>
  <c r="T44" i="17"/>
  <c r="T43" i="17"/>
  <c r="T42" i="17"/>
  <c r="T41" i="17"/>
  <c r="T40" i="17"/>
  <c r="T39" i="17"/>
  <c r="T38" i="17"/>
  <c r="T37" i="17"/>
  <c r="T36" i="17"/>
  <c r="T35" i="17"/>
  <c r="T34" i="17"/>
  <c r="T33" i="17"/>
  <c r="T32" i="17"/>
  <c r="T31" i="17"/>
  <c r="T30" i="17"/>
  <c r="T29" i="17"/>
  <c r="T28" i="17"/>
  <c r="T27" i="17"/>
  <c r="T26" i="17"/>
  <c r="T25" i="17"/>
  <c r="T24" i="17"/>
  <c r="T23" i="17"/>
  <c r="T22" i="17"/>
  <c r="T21" i="17"/>
  <c r="T20" i="17"/>
  <c r="T19" i="17"/>
  <c r="T18" i="17"/>
  <c r="T17" i="17"/>
  <c r="T15" i="17"/>
  <c r="T14" i="17"/>
  <c r="T13" i="17"/>
  <c r="T12" i="17"/>
  <c r="T11" i="17"/>
  <c r="T10" i="17"/>
  <c r="T9" i="17"/>
  <c r="M185" i="27" l="1"/>
  <c r="M56" i="27" s="1"/>
  <c r="M57" i="27" s="1"/>
  <c r="BX39" i="25"/>
  <c r="AH137" i="24"/>
  <c r="BA155" i="25"/>
  <c r="CA12" i="25"/>
  <c r="Q103" i="29"/>
  <c r="AJ181" i="36"/>
  <c r="Y74" i="18"/>
  <c r="AJ93" i="36"/>
  <c r="BC152" i="25"/>
  <c r="BS99" i="25"/>
  <c r="AY37" i="25"/>
  <c r="F49" i="18"/>
  <c r="AY78" i="25"/>
  <c r="BR80" i="25"/>
  <c r="AO137" i="25"/>
  <c r="AL43" i="36"/>
  <c r="M87" i="18"/>
  <c r="AN166" i="25"/>
  <c r="BD15" i="25"/>
  <c r="I9" i="24"/>
  <c r="BY141" i="25"/>
  <c r="Q143" i="17"/>
  <c r="G180" i="19"/>
  <c r="U21" i="33"/>
  <c r="D73" i="24"/>
  <c r="CA46" i="25"/>
  <c r="G41" i="18"/>
  <c r="N96" i="29"/>
  <c r="AC89" i="24"/>
  <c r="U21" i="29"/>
  <c r="BE184" i="25"/>
  <c r="Q31" i="33"/>
  <c r="CA82" i="25"/>
  <c r="AD147" i="36"/>
  <c r="BM146" i="25"/>
  <c r="AY168" i="25"/>
  <c r="BH9" i="25"/>
  <c r="AC52" i="25"/>
  <c r="H176" i="27"/>
  <c r="AA137" i="36"/>
  <c r="AC12" i="29"/>
  <c r="W116" i="36"/>
  <c r="AR94" i="25"/>
  <c r="BP159" i="25"/>
  <c r="AB118" i="24"/>
  <c r="J115" i="18"/>
  <c r="K83" i="18"/>
  <c r="K80" i="29"/>
  <c r="AC135" i="36"/>
  <c r="AL42" i="36"/>
  <c r="BI87" i="25"/>
  <c r="AB36" i="31"/>
  <c r="W87" i="18"/>
  <c r="BD132" i="25"/>
  <c r="AB60" i="18"/>
  <c r="S126" i="18"/>
  <c r="Q84" i="29"/>
  <c r="BT37" i="25"/>
  <c r="G72" i="27"/>
  <c r="AL117" i="25"/>
  <c r="BZ177" i="25"/>
  <c r="BL148" i="25"/>
  <c r="BZ104" i="25"/>
  <c r="X60" i="29"/>
  <c r="M79" i="18"/>
  <c r="BB145" i="25"/>
  <c r="CA112" i="25"/>
  <c r="I182" i="24"/>
  <c r="AH129" i="24"/>
  <c r="BY16" i="25"/>
  <c r="F102" i="18"/>
  <c r="J44" i="19"/>
  <c r="O137" i="24"/>
  <c r="AC11" i="33"/>
  <c r="L66" i="27"/>
  <c r="AG181" i="25"/>
  <c r="O23" i="31"/>
  <c r="AA135" i="36"/>
  <c r="E11" i="18"/>
  <c r="G78" i="18"/>
  <c r="I23" i="27"/>
  <c r="R17" i="17"/>
  <c r="F139" i="24"/>
  <c r="F90" i="17"/>
  <c r="BH119" i="25"/>
  <c r="L57" i="18"/>
  <c r="U91" i="29"/>
  <c r="BU73" i="25"/>
  <c r="M106" i="18"/>
  <c r="T56" i="18"/>
  <c r="AA76" i="18"/>
  <c r="Y76" i="36"/>
  <c r="AB61" i="29"/>
  <c r="BP99" i="25"/>
  <c r="AC87" i="36"/>
  <c r="Q51" i="18"/>
  <c r="AR172" i="25"/>
  <c r="C29" i="31"/>
  <c r="AC83" i="29"/>
  <c r="Z91" i="18"/>
  <c r="X107" i="18"/>
  <c r="AY108" i="25"/>
  <c r="F93" i="18"/>
  <c r="AK46" i="36"/>
  <c r="T156" i="25"/>
  <c r="Y102" i="18"/>
  <c r="Z145" i="24"/>
  <c r="AF120" i="24"/>
  <c r="BV38" i="25"/>
  <c r="BJ67" i="25"/>
  <c r="S33" i="18"/>
  <c r="AI17" i="36"/>
  <c r="BE43" i="25"/>
  <c r="BE86" i="25"/>
  <c r="AR164" i="25"/>
  <c r="AD55" i="29"/>
  <c r="N59" i="18"/>
  <c r="E15" i="31"/>
  <c r="K61" i="18"/>
  <c r="CA36" i="25"/>
  <c r="X42" i="18"/>
  <c r="K23" i="17"/>
  <c r="AI59" i="24"/>
  <c r="L64" i="18"/>
  <c r="C41" i="31"/>
  <c r="H26" i="27"/>
  <c r="BN25" i="25"/>
  <c r="J88" i="27"/>
  <c r="AL153" i="36"/>
  <c r="CA68" i="25"/>
  <c r="N102" i="18"/>
  <c r="CA101" i="25"/>
  <c r="AF90" i="25"/>
  <c r="AF98" i="25"/>
  <c r="AZ74" i="25"/>
  <c r="Y81" i="18"/>
  <c r="AI136" i="36"/>
  <c r="AA13" i="36"/>
  <c r="Y53" i="18"/>
  <c r="Z49" i="36"/>
  <c r="AD154" i="36"/>
  <c r="K81" i="29"/>
  <c r="AB86" i="18"/>
  <c r="BH132" i="25"/>
  <c r="K107" i="18"/>
  <c r="AG72" i="24"/>
  <c r="O28" i="31"/>
  <c r="H91" i="18"/>
  <c r="BY26" i="25"/>
  <c r="F68" i="19"/>
  <c r="AI146" i="24"/>
  <c r="AB26" i="31"/>
  <c r="AA91" i="18"/>
  <c r="J12" i="33"/>
  <c r="CA30" i="25"/>
  <c r="Z103" i="18"/>
  <c r="P31" i="33"/>
  <c r="AA98" i="18"/>
  <c r="AI9" i="29"/>
  <c r="W51" i="33"/>
  <c r="Y102" i="36"/>
  <c r="R126" i="18"/>
  <c r="W26" i="29"/>
  <c r="AG76" i="36"/>
  <c r="BY152" i="25"/>
  <c r="I78" i="27"/>
  <c r="E41" i="31"/>
  <c r="W48" i="29"/>
  <c r="I52" i="27"/>
  <c r="BZ93" i="25"/>
  <c r="AI177" i="36"/>
  <c r="Y15" i="29"/>
  <c r="CA69" i="25"/>
  <c r="M76" i="18"/>
  <c r="P136" i="25"/>
  <c r="AH22" i="25"/>
  <c r="J32" i="18"/>
  <c r="BY159" i="25"/>
  <c r="O111" i="18"/>
  <c r="AC116" i="36"/>
  <c r="C102" i="18"/>
  <c r="AK73" i="24"/>
  <c r="BG77" i="25"/>
  <c r="AD176" i="24"/>
  <c r="AB56" i="18"/>
  <c r="R186" i="17"/>
  <c r="W30" i="18"/>
  <c r="AZ38" i="25"/>
  <c r="BK78" i="25"/>
  <c r="CA174" i="25"/>
  <c r="L46" i="18"/>
  <c r="G150" i="17"/>
  <c r="AB25" i="29"/>
  <c r="L181" i="17"/>
  <c r="Y119" i="36"/>
  <c r="R114" i="18"/>
  <c r="Z21" i="18"/>
  <c r="AA33" i="36"/>
  <c r="X89" i="36"/>
  <c r="AJ82" i="36"/>
  <c r="I136" i="24"/>
  <c r="U119" i="18"/>
  <c r="P131" i="25"/>
  <c r="BK98" i="25"/>
  <c r="AH58" i="29"/>
  <c r="AJ163" i="36"/>
  <c r="AI160" i="24"/>
  <c r="K82" i="17"/>
  <c r="BZ130" i="25"/>
  <c r="BK118" i="25"/>
  <c r="AO25" i="25"/>
  <c r="N55" i="18"/>
  <c r="AN88" i="25"/>
  <c r="Z45" i="18"/>
  <c r="BB11" i="25"/>
  <c r="O20" i="33"/>
  <c r="T115" i="25"/>
  <c r="BZ30" i="25"/>
  <c r="T28" i="18"/>
  <c r="R167" i="17"/>
  <c r="C9" i="18"/>
  <c r="AA74" i="36"/>
  <c r="BY118" i="25"/>
  <c r="Y134" i="25"/>
  <c r="X48" i="18"/>
  <c r="V27" i="33"/>
  <c r="AD10" i="25"/>
  <c r="AB105" i="18"/>
  <c r="AA123" i="18"/>
  <c r="K159" i="17"/>
  <c r="U54" i="29"/>
  <c r="AF37" i="24"/>
  <c r="AG46" i="36"/>
  <c r="E136" i="24"/>
  <c r="M116" i="24"/>
  <c r="AF158" i="24"/>
  <c r="BY97" i="25"/>
  <c r="O23" i="18"/>
  <c r="J180" i="17"/>
  <c r="D87" i="18"/>
  <c r="AA178" i="24"/>
  <c r="AE78" i="24"/>
  <c r="N109" i="18"/>
  <c r="BF85" i="25"/>
  <c r="I310" i="19"/>
  <c r="AZ116" i="25"/>
  <c r="J17" i="18"/>
  <c r="AI173" i="24"/>
  <c r="AC35" i="18"/>
  <c r="P45" i="31"/>
  <c r="N73" i="24"/>
  <c r="AJ170" i="24"/>
  <c r="AK111" i="25"/>
  <c r="X135" i="36"/>
  <c r="BL139" i="25"/>
  <c r="H75" i="17"/>
  <c r="U28" i="29"/>
  <c r="AD122" i="24"/>
  <c r="AI78" i="36"/>
  <c r="I98" i="24"/>
  <c r="AJ17" i="36"/>
  <c r="AE68" i="36"/>
  <c r="K12" i="18"/>
  <c r="Z121" i="18"/>
  <c r="D34" i="31"/>
  <c r="BK166" i="25"/>
  <c r="X111" i="36"/>
  <c r="AK67" i="24"/>
  <c r="BZ79" i="25"/>
  <c r="AF91" i="36"/>
  <c r="AI67" i="36"/>
  <c r="AP164" i="25"/>
  <c r="F88" i="18"/>
  <c r="N141" i="27"/>
  <c r="F54" i="18"/>
  <c r="D75" i="18"/>
  <c r="L72" i="29"/>
  <c r="BY157" i="25"/>
  <c r="AI145" i="36"/>
  <c r="AE92" i="24"/>
  <c r="G106" i="17"/>
  <c r="AD78" i="25"/>
  <c r="AC161" i="24"/>
  <c r="H95" i="18"/>
  <c r="M73" i="17"/>
  <c r="AA32" i="29"/>
  <c r="AB117" i="24"/>
  <c r="D45" i="18"/>
  <c r="R99" i="25"/>
  <c r="F115" i="18"/>
  <c r="J56" i="18"/>
  <c r="G132" i="19"/>
  <c r="C110" i="18"/>
  <c r="AN20" i="25"/>
  <c r="AL23" i="25"/>
  <c r="AS181" i="25"/>
  <c r="G33" i="33"/>
  <c r="AS148" i="25"/>
  <c r="AH75" i="25"/>
  <c r="CA74" i="25"/>
  <c r="L102" i="27"/>
  <c r="J108" i="18"/>
  <c r="BR114" i="25"/>
  <c r="N37" i="24"/>
  <c r="J47" i="33"/>
  <c r="AF54" i="33"/>
  <c r="BB13" i="25"/>
  <c r="AR161" i="25"/>
  <c r="AN110" i="25"/>
  <c r="C39" i="18"/>
  <c r="X23" i="18"/>
  <c r="AH99" i="36"/>
  <c r="AD133" i="25"/>
  <c r="BZ113" i="25"/>
  <c r="AH34" i="25"/>
  <c r="Y131" i="36"/>
  <c r="G154" i="27"/>
  <c r="F123" i="18"/>
  <c r="BL90" i="25"/>
  <c r="AA55" i="18"/>
  <c r="G108" i="17"/>
  <c r="L26" i="33"/>
  <c r="U87" i="29"/>
  <c r="AA184" i="36"/>
  <c r="AH79" i="36"/>
  <c r="Y97" i="25"/>
  <c r="AG91" i="36"/>
  <c r="BG90" i="25"/>
  <c r="I32" i="24"/>
  <c r="O159" i="24"/>
  <c r="AA85" i="24"/>
  <c r="C97" i="18"/>
  <c r="L46" i="33"/>
  <c r="CA172" i="25"/>
  <c r="L61" i="18"/>
  <c r="K60" i="18"/>
  <c r="U14" i="33"/>
  <c r="AG168" i="24"/>
  <c r="CA15" i="25"/>
  <c r="BQ28" i="25"/>
  <c r="Q84" i="25"/>
  <c r="J168" i="19"/>
  <c r="X118" i="36"/>
  <c r="AG71" i="25"/>
  <c r="CA98" i="25"/>
  <c r="F103" i="18"/>
  <c r="Y136" i="25"/>
  <c r="R103" i="18"/>
  <c r="BR28" i="25"/>
  <c r="BL98" i="25"/>
  <c r="K98" i="18"/>
  <c r="N48" i="33"/>
  <c r="R71" i="25"/>
  <c r="AZ148" i="25"/>
  <c r="BF68" i="25"/>
  <c r="BZ111" i="25"/>
  <c r="AI113" i="25"/>
  <c r="AB178" i="36"/>
  <c r="BO11" i="25"/>
  <c r="BT14" i="25"/>
  <c r="AZ80" i="25"/>
  <c r="AE16" i="36"/>
  <c r="O17" i="18"/>
  <c r="U78" i="29"/>
  <c r="L26" i="17"/>
  <c r="U29" i="18"/>
  <c r="I13" i="31"/>
  <c r="AB41" i="18"/>
  <c r="M19" i="18"/>
  <c r="U37" i="18"/>
  <c r="AJ88" i="36"/>
  <c r="O16" i="18"/>
  <c r="X49" i="33"/>
  <c r="H55" i="33"/>
  <c r="BI170" i="25"/>
  <c r="P27" i="33"/>
  <c r="AC109" i="25"/>
  <c r="Y163" i="25"/>
  <c r="AX158" i="25"/>
  <c r="BY112" i="25"/>
  <c r="BW77" i="25"/>
  <c r="AH86" i="29"/>
  <c r="BR115" i="25"/>
  <c r="R133" i="17"/>
  <c r="BN95" i="25"/>
  <c r="D22" i="18"/>
  <c r="L61" i="29"/>
  <c r="C75" i="18"/>
  <c r="E116" i="18"/>
  <c r="Q9" i="31"/>
  <c r="X35" i="29"/>
  <c r="BG109" i="25"/>
  <c r="CA94" i="25"/>
  <c r="AL95" i="25"/>
  <c r="BZ164" i="25"/>
  <c r="R114" i="17"/>
  <c r="X171" i="36"/>
  <c r="O44" i="24"/>
  <c r="V30" i="29"/>
  <c r="BD43" i="25"/>
  <c r="AH84" i="24"/>
  <c r="L73" i="18"/>
  <c r="AJ102" i="36"/>
  <c r="CA34" i="25"/>
  <c r="F99" i="18"/>
  <c r="F97" i="17"/>
  <c r="J48" i="18"/>
  <c r="J154" i="17"/>
  <c r="X58" i="18"/>
  <c r="AL40" i="25"/>
  <c r="AC117" i="18"/>
  <c r="Z91" i="29"/>
  <c r="AH169" i="24"/>
  <c r="J138" i="17"/>
  <c r="BF25" i="25"/>
  <c r="AE53" i="36"/>
  <c r="AD18" i="24"/>
  <c r="T21" i="18"/>
  <c r="Z28" i="33"/>
  <c r="G74" i="24"/>
  <c r="AD32" i="29"/>
  <c r="AB95" i="18"/>
  <c r="BY34" i="25"/>
  <c r="AF9" i="36"/>
  <c r="AC79" i="18"/>
  <c r="CA48" i="25"/>
  <c r="S10" i="33"/>
  <c r="I111" i="18"/>
  <c r="AC44" i="36"/>
  <c r="AI157" i="24"/>
  <c r="S166" i="25"/>
  <c r="D92" i="18"/>
  <c r="BO82" i="25"/>
  <c r="M101" i="29"/>
  <c r="AC88" i="18"/>
  <c r="K27" i="18"/>
  <c r="O53" i="24"/>
  <c r="W21" i="18"/>
  <c r="AA85" i="18"/>
  <c r="BZ86" i="25"/>
  <c r="K165" i="17"/>
  <c r="O30" i="33"/>
  <c r="Z42" i="18"/>
  <c r="W166" i="36"/>
  <c r="N30" i="31"/>
  <c r="J10" i="18"/>
  <c r="I12" i="24"/>
  <c r="J46" i="18"/>
  <c r="AE50" i="33"/>
  <c r="BS81" i="25"/>
  <c r="AD112" i="24"/>
  <c r="BT150" i="25"/>
  <c r="CA150" i="25"/>
  <c r="J118" i="18"/>
  <c r="BM107" i="25"/>
  <c r="BP50" i="25"/>
  <c r="E30" i="24"/>
  <c r="AQ9" i="25"/>
  <c r="BP137" i="25"/>
  <c r="AY145" i="25"/>
  <c r="AD102" i="25"/>
  <c r="P17" i="33"/>
  <c r="BZ175" i="25"/>
  <c r="O171" i="17"/>
  <c r="N119" i="18"/>
  <c r="O42" i="17"/>
  <c r="BD22" i="25"/>
  <c r="BH108" i="25"/>
  <c r="Z182" i="36"/>
  <c r="M14" i="18"/>
  <c r="AI84" i="36"/>
  <c r="AA41" i="31"/>
  <c r="Y36" i="18"/>
  <c r="V76" i="29"/>
  <c r="P78" i="17"/>
  <c r="AF162" i="24"/>
  <c r="AA29" i="31"/>
  <c r="J18" i="18"/>
  <c r="J81" i="18"/>
  <c r="L94" i="17"/>
  <c r="BZ137" i="25"/>
  <c r="AD126" i="24"/>
  <c r="D85" i="18"/>
  <c r="AD85" i="36"/>
  <c r="AC12" i="24"/>
  <c r="O101" i="18"/>
  <c r="BW135" i="25"/>
  <c r="P118" i="18"/>
  <c r="BZ85" i="25"/>
  <c r="Q38" i="33"/>
  <c r="BE143" i="25"/>
  <c r="T138" i="25"/>
  <c r="F167" i="24"/>
  <c r="V90" i="18"/>
  <c r="BZ143" i="25"/>
  <c r="Z137" i="24"/>
  <c r="X146" i="36"/>
  <c r="BC25" i="25"/>
  <c r="L169" i="27"/>
  <c r="H156" i="17"/>
  <c r="AE14" i="36"/>
  <c r="AN119" i="25"/>
  <c r="I103" i="18"/>
  <c r="BJ105" i="25"/>
  <c r="BP98" i="25"/>
  <c r="Y23" i="36"/>
  <c r="AJ184" i="36"/>
  <c r="H327" i="19"/>
  <c r="AG105" i="24"/>
  <c r="I44" i="18"/>
  <c r="AD51" i="25"/>
  <c r="F169" i="17"/>
  <c r="AC102" i="29"/>
  <c r="AH141" i="24"/>
  <c r="Y110" i="36"/>
  <c r="CA118" i="25"/>
  <c r="AL40" i="36"/>
  <c r="V95" i="18"/>
  <c r="L14" i="18"/>
  <c r="BF87" i="25"/>
  <c r="F283" i="19"/>
  <c r="C23" i="18"/>
  <c r="C12" i="31"/>
  <c r="BV89" i="25"/>
  <c r="N11" i="27"/>
  <c r="X163" i="36"/>
  <c r="O145" i="24"/>
  <c r="F145" i="17"/>
  <c r="AB24" i="29"/>
  <c r="AG19" i="24"/>
  <c r="E79" i="18"/>
  <c r="AA26" i="24"/>
  <c r="X85" i="36"/>
  <c r="E102" i="17"/>
  <c r="AD40" i="33"/>
  <c r="AB51" i="18"/>
  <c r="J76" i="18"/>
  <c r="AH85" i="25"/>
  <c r="H21" i="31"/>
  <c r="BB67" i="25"/>
  <c r="I142" i="17"/>
  <c r="U22" i="29"/>
  <c r="AC110" i="18"/>
  <c r="F74" i="17"/>
  <c r="BU133" i="25"/>
  <c r="Q107" i="18"/>
  <c r="AH50" i="36"/>
  <c r="AG50" i="36"/>
  <c r="Y105" i="18"/>
  <c r="M165" i="17"/>
  <c r="AB61" i="24"/>
  <c r="BA162" i="25"/>
  <c r="BI23" i="25"/>
  <c r="I43" i="24"/>
  <c r="AA8" i="24"/>
  <c r="BT105" i="25"/>
  <c r="F113" i="18"/>
  <c r="BC183" i="25"/>
  <c r="BR109" i="25"/>
  <c r="Q83" i="29"/>
  <c r="CA47" i="25"/>
  <c r="AI95" i="24"/>
  <c r="AA114" i="18"/>
  <c r="AE168" i="24"/>
  <c r="L33" i="33"/>
  <c r="AA17" i="18"/>
  <c r="M78" i="18"/>
  <c r="BH66" i="25"/>
  <c r="K96" i="18"/>
  <c r="C49" i="18"/>
  <c r="Q40" i="33"/>
  <c r="Z77" i="36"/>
  <c r="R29" i="17"/>
  <c r="J94" i="29"/>
  <c r="M75" i="18"/>
  <c r="R73" i="18"/>
  <c r="AA16" i="36"/>
  <c r="BL101" i="25"/>
  <c r="F34" i="24"/>
  <c r="G296" i="19"/>
  <c r="AD106" i="36"/>
  <c r="BX177" i="25"/>
  <c r="AI65" i="24"/>
  <c r="S92" i="18"/>
  <c r="L27" i="18"/>
  <c r="BD180" i="25"/>
  <c r="U103" i="18"/>
  <c r="Q72" i="29"/>
  <c r="M102" i="18"/>
  <c r="AP23" i="25"/>
  <c r="CA163" i="25"/>
  <c r="AX86" i="25"/>
  <c r="F87" i="18"/>
  <c r="I105" i="29"/>
  <c r="AD42" i="24"/>
  <c r="P38" i="33"/>
  <c r="AB106" i="18"/>
  <c r="AK60" i="24"/>
  <c r="S54" i="25"/>
  <c r="R40" i="33"/>
  <c r="N84" i="18"/>
  <c r="AC12" i="36"/>
  <c r="CA97" i="25"/>
  <c r="G59" i="18"/>
  <c r="T61" i="18"/>
  <c r="BS108" i="25"/>
  <c r="AE31" i="33"/>
  <c r="BY172" i="25"/>
  <c r="BS19" i="25"/>
  <c r="BJ179" i="25"/>
  <c r="I9" i="18"/>
  <c r="BP81" i="25"/>
  <c r="Z174" i="24"/>
  <c r="E105" i="17"/>
  <c r="S41" i="18"/>
  <c r="Y34" i="33"/>
  <c r="M126" i="18"/>
  <c r="AC44" i="24"/>
  <c r="AD93" i="29"/>
  <c r="X49" i="18"/>
  <c r="AA57" i="18"/>
  <c r="AH33" i="36"/>
  <c r="F307" i="19"/>
  <c r="AI61" i="29"/>
  <c r="H165" i="27"/>
  <c r="Z101" i="18"/>
  <c r="AG19" i="36"/>
  <c r="Z116" i="24"/>
  <c r="BY175" i="25"/>
  <c r="AE85" i="29"/>
  <c r="R162" i="17"/>
  <c r="N113" i="18"/>
  <c r="D116" i="18"/>
  <c r="AB62" i="24"/>
  <c r="Y21" i="33"/>
  <c r="AX33" i="25"/>
  <c r="W46" i="33"/>
  <c r="AH157" i="36"/>
  <c r="N14" i="31"/>
  <c r="T158" i="25"/>
  <c r="D113" i="18"/>
  <c r="BB112" i="25"/>
  <c r="I26" i="19"/>
  <c r="F100" i="18"/>
  <c r="AK53" i="24"/>
  <c r="F10" i="24"/>
  <c r="AD28" i="29"/>
  <c r="BY107" i="25"/>
  <c r="AC90" i="18"/>
  <c r="E56" i="18"/>
  <c r="S91" i="18"/>
  <c r="AI82" i="25"/>
  <c r="J28" i="18"/>
  <c r="AA82" i="18"/>
  <c r="AS37" i="25"/>
  <c r="V18" i="18"/>
  <c r="V16" i="29"/>
  <c r="BY74" i="25"/>
  <c r="AK39" i="36"/>
  <c r="H114" i="19"/>
  <c r="S26" i="33"/>
  <c r="BH13" i="25"/>
  <c r="BZ183" i="25"/>
  <c r="BC171" i="25"/>
  <c r="AC86" i="25"/>
  <c r="AG112" i="36"/>
  <c r="AC33" i="24"/>
  <c r="Z89" i="24"/>
  <c r="AE24" i="29"/>
  <c r="C17" i="18"/>
  <c r="D98" i="24"/>
  <c r="AD27" i="29"/>
  <c r="L76" i="27"/>
  <c r="M74" i="17"/>
  <c r="AR179" i="25"/>
  <c r="R53" i="33"/>
  <c r="AF110" i="24"/>
  <c r="AY169" i="25"/>
  <c r="CA171" i="25"/>
  <c r="BR172" i="25"/>
  <c r="F192" i="19"/>
  <c r="AL142" i="36"/>
  <c r="AA59" i="29"/>
  <c r="BZ45" i="25"/>
  <c r="AF165" i="25"/>
  <c r="N112" i="18"/>
  <c r="L59" i="29"/>
  <c r="S35" i="25"/>
  <c r="V121" i="18"/>
  <c r="K110" i="18"/>
  <c r="I114" i="18"/>
  <c r="X18" i="33"/>
  <c r="Y45" i="29"/>
  <c r="BW118" i="25"/>
  <c r="AC94" i="36"/>
  <c r="BS164" i="25"/>
  <c r="M52" i="33"/>
  <c r="D43" i="18"/>
  <c r="BJ46" i="25"/>
  <c r="BZ54" i="25"/>
  <c r="Z84" i="36"/>
  <c r="AH96" i="24"/>
  <c r="G30" i="31"/>
  <c r="AB95" i="24"/>
  <c r="Z85" i="18"/>
  <c r="N13" i="18"/>
  <c r="S109" i="18"/>
  <c r="AI143" i="24"/>
  <c r="F31" i="18"/>
  <c r="M15" i="24"/>
  <c r="AJ54" i="36"/>
  <c r="J84" i="18"/>
  <c r="X89" i="18"/>
  <c r="U176" i="25"/>
  <c r="BQ30" i="25"/>
  <c r="AE103" i="24"/>
  <c r="Y105" i="36"/>
  <c r="Y63" i="18"/>
  <c r="C48" i="31"/>
  <c r="I234" i="19"/>
  <c r="D146" i="24"/>
  <c r="AH46" i="24"/>
  <c r="AI27" i="25"/>
  <c r="E21" i="31"/>
  <c r="O179" i="17"/>
  <c r="BX148" i="25"/>
  <c r="AN47" i="25"/>
  <c r="J286" i="19"/>
  <c r="E77" i="18"/>
  <c r="W49" i="33"/>
  <c r="AK57" i="24"/>
  <c r="BT154" i="25"/>
  <c r="AC61" i="18"/>
  <c r="G31" i="31"/>
  <c r="Z45" i="29"/>
  <c r="W30" i="36"/>
  <c r="K139" i="27"/>
  <c r="AY131" i="25"/>
  <c r="BV93" i="25"/>
  <c r="CA141" i="25"/>
  <c r="AK109" i="36"/>
  <c r="AL160" i="25"/>
  <c r="C17" i="31"/>
  <c r="AJ105" i="24"/>
  <c r="BY76" i="25"/>
  <c r="U90" i="18"/>
  <c r="BG18" i="25"/>
  <c r="Z61" i="18"/>
  <c r="T51" i="18"/>
  <c r="AF40" i="36"/>
  <c r="S11" i="33"/>
  <c r="H145" i="17"/>
  <c r="AE74" i="36"/>
  <c r="AH46" i="36"/>
  <c r="D80" i="18"/>
  <c r="U17" i="25"/>
  <c r="Q166" i="24"/>
  <c r="Y10" i="33"/>
  <c r="AE15" i="24"/>
  <c r="Q109" i="18"/>
  <c r="CA40" i="25"/>
  <c r="W105" i="29"/>
  <c r="CA85" i="25"/>
  <c r="C52" i="18"/>
  <c r="Y44" i="25"/>
  <c r="AH155" i="24"/>
  <c r="Q37" i="18"/>
  <c r="Z32" i="36"/>
  <c r="E49" i="17"/>
  <c r="V114" i="18"/>
  <c r="CA28" i="25"/>
  <c r="T81" i="18"/>
  <c r="AD179" i="36"/>
  <c r="J78" i="18"/>
  <c r="AC79" i="29"/>
  <c r="E126" i="18"/>
  <c r="G173" i="17"/>
  <c r="L164" i="27"/>
  <c r="AC156" i="24"/>
  <c r="AL114" i="25"/>
  <c r="AH52" i="29"/>
  <c r="AZ18" i="25"/>
  <c r="AI81" i="36"/>
  <c r="Y43" i="29"/>
  <c r="AK69" i="24"/>
  <c r="C43" i="18"/>
  <c r="BN39" i="25"/>
  <c r="BY66" i="25"/>
  <c r="M154" i="24"/>
  <c r="N113" i="27"/>
  <c r="CA31" i="25"/>
  <c r="BK140" i="25"/>
  <c r="Z20" i="33"/>
  <c r="G21" i="33"/>
  <c r="AC69" i="24"/>
  <c r="AA49" i="29"/>
  <c r="D49" i="18"/>
  <c r="K44" i="18"/>
  <c r="S61" i="18"/>
  <c r="Y75" i="25"/>
  <c r="F100" i="17"/>
  <c r="R92" i="18"/>
  <c r="G13" i="27"/>
  <c r="CA119" i="25"/>
  <c r="K76" i="29"/>
  <c r="Z84" i="18"/>
  <c r="R56" i="18"/>
  <c r="P37" i="18"/>
  <c r="P73" i="18"/>
  <c r="AF20" i="25"/>
  <c r="L154" i="17"/>
  <c r="BR129" i="25"/>
  <c r="AX10" i="25"/>
  <c r="Y120" i="18"/>
  <c r="F91" i="18"/>
  <c r="Z86" i="29"/>
  <c r="AD93" i="25"/>
  <c r="L111" i="18"/>
  <c r="J205" i="19"/>
  <c r="M169" i="24"/>
  <c r="AB32" i="29"/>
  <c r="P111" i="18"/>
  <c r="AR158" i="25"/>
  <c r="D35" i="31"/>
  <c r="Z157" i="36"/>
  <c r="Y19" i="36"/>
  <c r="W45" i="29"/>
  <c r="F45" i="31"/>
  <c r="W52" i="18"/>
  <c r="J94" i="18"/>
  <c r="AQ159" i="25"/>
  <c r="H94" i="29"/>
  <c r="BI118" i="25"/>
  <c r="K20" i="17"/>
  <c r="R141" i="17"/>
  <c r="K34" i="18"/>
  <c r="AH37" i="24"/>
  <c r="Q42" i="31"/>
  <c r="U151" i="25"/>
  <c r="BP148" i="25"/>
  <c r="AK95" i="24"/>
  <c r="T27" i="18"/>
  <c r="E52" i="17"/>
  <c r="O30" i="18"/>
  <c r="BY87" i="25"/>
  <c r="BE89" i="25"/>
  <c r="E29" i="31"/>
  <c r="AG150" i="24"/>
  <c r="L167" i="27"/>
  <c r="Q167" i="17"/>
  <c r="F126" i="18"/>
  <c r="M156" i="24"/>
  <c r="E138" i="24"/>
  <c r="P41" i="33"/>
  <c r="N12" i="31"/>
  <c r="CA70" i="25"/>
  <c r="E163" i="17"/>
  <c r="L123" i="18"/>
  <c r="H29" i="31"/>
  <c r="AG50" i="33"/>
  <c r="F23" i="18"/>
  <c r="I83" i="18"/>
  <c r="N157" i="27"/>
  <c r="U13" i="33"/>
  <c r="D48" i="31"/>
  <c r="H42" i="31"/>
  <c r="T22" i="18"/>
  <c r="BZ162" i="25"/>
  <c r="Q36" i="24"/>
  <c r="BH114" i="25"/>
  <c r="J234" i="19"/>
  <c r="CA135" i="25"/>
  <c r="AC14" i="24"/>
  <c r="BB149" i="25"/>
  <c r="O55" i="33"/>
  <c r="H44" i="27"/>
  <c r="N177" i="24"/>
  <c r="CA11" i="25"/>
  <c r="BU94" i="25"/>
  <c r="BU77" i="25"/>
  <c r="G243" i="19"/>
  <c r="BW76" i="25"/>
  <c r="AY176" i="25"/>
  <c r="BY9" i="25"/>
  <c r="Y13" i="25"/>
  <c r="AI135" i="36"/>
  <c r="S100" i="18"/>
  <c r="N132" i="24"/>
  <c r="N156" i="27"/>
  <c r="AA79" i="18"/>
  <c r="F117" i="18"/>
  <c r="R89" i="18"/>
  <c r="O141" i="24"/>
  <c r="X166" i="36"/>
  <c r="L108" i="18"/>
  <c r="BV86" i="25"/>
  <c r="AB87" i="18"/>
  <c r="H9" i="18"/>
  <c r="V51" i="18"/>
  <c r="BV24" i="25"/>
  <c r="D90" i="18"/>
  <c r="BM167" i="25"/>
  <c r="AA118" i="36"/>
  <c r="BS85" i="25"/>
  <c r="R22" i="25"/>
  <c r="V113" i="18"/>
  <c r="W168" i="36"/>
  <c r="AO54" i="25"/>
  <c r="C116" i="18"/>
  <c r="J112" i="17"/>
  <c r="L27" i="29"/>
  <c r="BK66" i="25"/>
  <c r="AH85" i="36"/>
  <c r="J101" i="29"/>
  <c r="N41" i="31"/>
  <c r="AG39" i="33"/>
  <c r="U21" i="18"/>
  <c r="BZ81" i="25"/>
  <c r="AL113" i="25"/>
  <c r="AA53" i="33"/>
  <c r="BI36" i="25"/>
  <c r="BH19" i="25"/>
  <c r="BW165" i="25"/>
  <c r="BZ22" i="25"/>
  <c r="J47" i="17"/>
  <c r="AE88" i="36"/>
  <c r="D120" i="18"/>
  <c r="AR44" i="25"/>
  <c r="AE114" i="24"/>
  <c r="F73" i="18"/>
  <c r="G254" i="19"/>
  <c r="BN15" i="25"/>
  <c r="BT89" i="25"/>
  <c r="AD130" i="25"/>
  <c r="BZ12" i="25"/>
  <c r="F156" i="17"/>
  <c r="AE32" i="33"/>
  <c r="J126" i="18"/>
  <c r="BZ115" i="25"/>
  <c r="R100" i="18"/>
  <c r="AB28" i="31"/>
  <c r="AZ40" i="25"/>
  <c r="BO43" i="25"/>
  <c r="BK67" i="25"/>
  <c r="N12" i="33"/>
  <c r="AE43" i="24"/>
  <c r="AD174" i="24"/>
  <c r="P34" i="31"/>
  <c r="P187" i="17"/>
  <c r="O87" i="18"/>
  <c r="X49" i="29"/>
  <c r="G317" i="19"/>
  <c r="AE11" i="29"/>
  <c r="BZ152" i="25"/>
  <c r="AD28" i="25"/>
  <c r="I156" i="19"/>
  <c r="AC110" i="24"/>
  <c r="S41" i="31"/>
  <c r="AS174" i="25"/>
  <c r="AJ123" i="24"/>
  <c r="AB47" i="36"/>
  <c r="R26" i="33"/>
  <c r="CA146" i="25"/>
  <c r="BV47" i="25"/>
  <c r="AA79" i="24"/>
  <c r="BJ35" i="25"/>
  <c r="R83" i="18"/>
  <c r="AA97" i="18"/>
  <c r="J274" i="19"/>
  <c r="G87" i="17"/>
  <c r="M35" i="17"/>
  <c r="AF164" i="36"/>
  <c r="BG48" i="25"/>
  <c r="U121" i="18"/>
  <c r="AG108" i="25"/>
  <c r="O89" i="24"/>
  <c r="W85" i="36"/>
  <c r="AD172" i="36"/>
  <c r="BJ84" i="25"/>
  <c r="BB48" i="25"/>
  <c r="L94" i="18"/>
  <c r="BC148" i="25"/>
  <c r="Y85" i="29"/>
  <c r="H21" i="18"/>
  <c r="G21" i="18"/>
  <c r="AA141" i="24"/>
  <c r="H38" i="17"/>
  <c r="S83" i="18"/>
  <c r="BQ44" i="25"/>
  <c r="J184" i="17"/>
  <c r="J114" i="18"/>
  <c r="M107" i="17"/>
  <c r="BJ141" i="25"/>
  <c r="K86" i="17"/>
  <c r="Y116" i="36"/>
  <c r="AX134" i="25"/>
  <c r="S55" i="18"/>
  <c r="L76" i="18"/>
  <c r="Z144" i="36"/>
  <c r="BP9" i="25"/>
  <c r="CA154" i="25"/>
  <c r="N50" i="18"/>
  <c r="F17" i="18"/>
  <c r="Z116" i="18"/>
  <c r="AE42" i="33"/>
  <c r="S31" i="18"/>
  <c r="O88" i="18"/>
  <c r="R110" i="17"/>
  <c r="N176" i="27"/>
  <c r="BZ169" i="25"/>
  <c r="Q20" i="29"/>
  <c r="J103" i="18"/>
  <c r="AG119" i="25"/>
  <c r="AI96" i="36"/>
  <c r="AC55" i="33"/>
  <c r="AS66" i="25"/>
  <c r="AK179" i="36"/>
  <c r="AK101" i="36"/>
  <c r="AA174" i="36"/>
  <c r="AE34" i="33"/>
  <c r="BT96" i="25"/>
  <c r="AC59" i="29"/>
  <c r="AB45" i="36"/>
  <c r="C82" i="18"/>
  <c r="AC51" i="33"/>
  <c r="AN149" i="25"/>
  <c r="K15" i="18"/>
  <c r="F94" i="18"/>
  <c r="G38" i="24"/>
  <c r="AE119" i="36"/>
  <c r="F77" i="18"/>
  <c r="X130" i="36"/>
  <c r="AF135" i="25"/>
  <c r="AS68" i="25"/>
  <c r="AE108" i="24"/>
  <c r="F13" i="18"/>
  <c r="L55" i="18"/>
  <c r="AD88" i="36"/>
  <c r="W8" i="29"/>
  <c r="P102" i="18"/>
  <c r="BP177" i="25"/>
  <c r="V28" i="18"/>
  <c r="W98" i="29"/>
  <c r="BK139" i="25"/>
  <c r="AH53" i="25"/>
  <c r="F53" i="24"/>
  <c r="BT102" i="25"/>
  <c r="R175" i="25"/>
  <c r="N73" i="18"/>
  <c r="P81" i="25"/>
  <c r="I295" i="19"/>
  <c r="BG27" i="25"/>
  <c r="BT180" i="25"/>
  <c r="AL161" i="36"/>
  <c r="D89" i="18"/>
  <c r="F234" i="19"/>
  <c r="AR48" i="25"/>
  <c r="M62" i="18"/>
  <c r="W85" i="18"/>
  <c r="C87" i="18"/>
  <c r="AA101" i="29"/>
  <c r="L55" i="33"/>
  <c r="X30" i="18"/>
  <c r="Q153" i="24"/>
  <c r="W72" i="36"/>
  <c r="AX27" i="25"/>
  <c r="H107" i="29"/>
  <c r="E40" i="18"/>
  <c r="CA84" i="25"/>
  <c r="J119" i="18"/>
  <c r="BO136" i="25"/>
  <c r="F114" i="18"/>
  <c r="E32" i="31"/>
  <c r="BE111" i="25"/>
  <c r="E182" i="24"/>
  <c r="AC108" i="29"/>
  <c r="AX45" i="25"/>
  <c r="AC184" i="36"/>
  <c r="AB16" i="18"/>
  <c r="AL88" i="25"/>
  <c r="J120" i="18"/>
  <c r="Z44" i="18"/>
  <c r="L29" i="29"/>
  <c r="I102" i="18"/>
  <c r="N34" i="27"/>
  <c r="W113" i="18"/>
  <c r="AG91" i="25"/>
  <c r="AC24" i="29"/>
  <c r="W57" i="29"/>
  <c r="BT112" i="25"/>
  <c r="G19" i="33"/>
  <c r="F106" i="18"/>
  <c r="AA45" i="31"/>
  <c r="M96" i="18"/>
  <c r="N13" i="33"/>
  <c r="P32" i="25"/>
  <c r="H103" i="18"/>
  <c r="V51" i="33"/>
  <c r="AN141" i="25"/>
  <c r="AI71" i="36"/>
  <c r="S29" i="18"/>
  <c r="BS142" i="25"/>
  <c r="BV152" i="25"/>
  <c r="BD117" i="25"/>
  <c r="AF173" i="36"/>
  <c r="AH145" i="24"/>
  <c r="AJ34" i="24"/>
  <c r="AE105" i="36"/>
  <c r="R54" i="17"/>
  <c r="F62" i="18"/>
  <c r="O26" i="18"/>
  <c r="BZ165" i="25"/>
  <c r="Z13" i="36"/>
  <c r="O36" i="17"/>
  <c r="T11" i="18"/>
  <c r="P21" i="17"/>
  <c r="O33" i="18"/>
  <c r="AC75" i="18"/>
  <c r="J46" i="33"/>
  <c r="AK71" i="24"/>
  <c r="BX115" i="25"/>
  <c r="R37" i="25"/>
  <c r="V43" i="33"/>
  <c r="AC101" i="24"/>
  <c r="L177" i="27"/>
  <c r="H118" i="18"/>
  <c r="BU173" i="25"/>
  <c r="AK53" i="25"/>
  <c r="AC137" i="36"/>
  <c r="K186" i="19"/>
  <c r="AH178" i="36"/>
  <c r="CA157" i="25"/>
  <c r="K52" i="17"/>
  <c r="BX43" i="25"/>
  <c r="P29" i="17"/>
  <c r="Z18" i="29"/>
  <c r="N181" i="27"/>
  <c r="N76" i="27"/>
  <c r="AO92" i="25"/>
  <c r="BC161" i="25"/>
  <c r="L69" i="29"/>
  <c r="AE160" i="36"/>
  <c r="BV108" i="25"/>
  <c r="AD141" i="24"/>
  <c r="BY51" i="25"/>
  <c r="I120" i="24"/>
  <c r="AA57" i="29"/>
  <c r="BY17" i="25"/>
  <c r="BX161" i="25"/>
  <c r="BZ100" i="25"/>
  <c r="M59" i="18"/>
  <c r="Z51" i="33"/>
  <c r="AB132" i="36"/>
  <c r="K40" i="27"/>
  <c r="BY113" i="25"/>
  <c r="R16" i="18"/>
  <c r="AY76" i="25"/>
  <c r="P97" i="18"/>
  <c r="J99" i="18"/>
  <c r="H30" i="18"/>
  <c r="V45" i="18"/>
  <c r="H90" i="29"/>
  <c r="J51" i="18"/>
  <c r="BP89" i="25"/>
  <c r="D57" i="18"/>
  <c r="N28" i="31"/>
  <c r="F124" i="18"/>
  <c r="AC27" i="24"/>
  <c r="J132" i="27"/>
  <c r="BG24" i="25"/>
  <c r="P87" i="18"/>
  <c r="BQ142" i="25"/>
  <c r="BZ73" i="25"/>
  <c r="BY111" i="25"/>
  <c r="AX29" i="25"/>
  <c r="Q15" i="25"/>
  <c r="AL93" i="25"/>
  <c r="BR46" i="25"/>
  <c r="AC73" i="24"/>
  <c r="Y99" i="25"/>
  <c r="T31" i="18"/>
  <c r="O39" i="18"/>
  <c r="AG88" i="25"/>
  <c r="AR118" i="25"/>
  <c r="AD152" i="24"/>
  <c r="Z83" i="18"/>
  <c r="H73" i="29"/>
  <c r="Q77" i="29"/>
  <c r="AD179" i="24"/>
  <c r="J25" i="33"/>
  <c r="AA108" i="18"/>
  <c r="AF166" i="24"/>
  <c r="AG37" i="25"/>
  <c r="Y107" i="18"/>
  <c r="N79" i="27"/>
  <c r="AI58" i="24"/>
  <c r="G74" i="18"/>
  <c r="AC15" i="36"/>
  <c r="M136" i="17"/>
  <c r="BN141" i="25"/>
  <c r="AD36" i="33"/>
  <c r="E37" i="31"/>
  <c r="AH114" i="36"/>
  <c r="G64" i="18"/>
  <c r="AF175" i="36"/>
  <c r="N41" i="18"/>
  <c r="N61" i="18"/>
  <c r="AE165" i="24"/>
  <c r="BS15" i="25"/>
  <c r="G68" i="27"/>
  <c r="P109" i="18"/>
  <c r="CA134" i="25"/>
  <c r="U27" i="33"/>
  <c r="I55" i="17"/>
  <c r="AA183" i="24"/>
  <c r="AC21" i="36"/>
  <c r="AF171" i="24"/>
  <c r="F36" i="18"/>
  <c r="AC92" i="18"/>
  <c r="AD87" i="25"/>
  <c r="H53" i="29"/>
  <c r="I16" i="18"/>
  <c r="AP106" i="25"/>
  <c r="D88" i="29"/>
  <c r="AB104" i="29"/>
  <c r="BS172" i="25"/>
  <c r="P46" i="31"/>
  <c r="BM79" i="25"/>
  <c r="AI103" i="29"/>
  <c r="AE69" i="29"/>
  <c r="AF129" i="36"/>
  <c r="O9" i="18"/>
  <c r="BW71" i="25"/>
  <c r="AH141" i="36"/>
  <c r="BW39" i="25"/>
  <c r="AO75" i="25"/>
  <c r="M41" i="18"/>
  <c r="J10" i="27"/>
  <c r="N175" i="27"/>
  <c r="AF19" i="33"/>
  <c r="O187" i="17"/>
  <c r="F208" i="19"/>
  <c r="K17" i="18"/>
  <c r="BL174" i="25"/>
  <c r="BJ50" i="25"/>
  <c r="AF35" i="25"/>
  <c r="G99" i="24"/>
  <c r="AE27" i="29"/>
  <c r="Q35" i="17"/>
  <c r="E188" i="17"/>
  <c r="AE99" i="36"/>
  <c r="L78" i="18"/>
  <c r="BG106" i="25"/>
  <c r="BU10" i="25"/>
  <c r="K73" i="27"/>
  <c r="AC62" i="24"/>
  <c r="E34" i="24"/>
  <c r="BQ25" i="25"/>
  <c r="M73" i="18"/>
  <c r="Y101" i="18"/>
  <c r="AH131" i="24"/>
  <c r="U116" i="18"/>
  <c r="X114" i="18"/>
  <c r="AH156" i="25"/>
  <c r="M156" i="17"/>
  <c r="R38" i="25"/>
  <c r="X48" i="36"/>
  <c r="M20" i="18"/>
  <c r="X23" i="36"/>
  <c r="V19" i="18"/>
  <c r="CA99" i="25"/>
  <c r="BC134" i="25"/>
  <c r="N141" i="24"/>
  <c r="P28" i="18"/>
  <c r="AO181" i="25"/>
  <c r="BZ153" i="25"/>
  <c r="M33" i="33"/>
  <c r="I184" i="17"/>
  <c r="I29" i="29"/>
  <c r="AE30" i="33"/>
  <c r="AE111" i="29"/>
  <c r="BY173" i="25"/>
  <c r="I184" i="24"/>
  <c r="BM154" i="25"/>
  <c r="AL146" i="36"/>
  <c r="L48" i="33"/>
  <c r="BX48" i="25"/>
  <c r="CA111" i="25"/>
  <c r="G167" i="17"/>
  <c r="AR77" i="25"/>
  <c r="J91" i="27"/>
  <c r="D105" i="29"/>
  <c r="P18" i="31"/>
  <c r="AK24" i="24"/>
  <c r="AA40" i="33"/>
  <c r="AK38" i="36"/>
  <c r="G145" i="19"/>
  <c r="R12" i="18"/>
  <c r="Q31" i="18"/>
  <c r="AH149" i="25"/>
  <c r="AC118" i="24"/>
  <c r="H84" i="18"/>
  <c r="AA83" i="18"/>
  <c r="BD108" i="25"/>
  <c r="AE97" i="24"/>
  <c r="BX103" i="25"/>
  <c r="X19" i="36"/>
  <c r="AC174" i="25"/>
  <c r="X40" i="36"/>
  <c r="Z75" i="24"/>
  <c r="X120" i="18"/>
  <c r="L64" i="29"/>
  <c r="P90" i="18"/>
  <c r="R58" i="18"/>
  <c r="X35" i="18"/>
  <c r="BG95" i="25"/>
  <c r="P86" i="17"/>
  <c r="D105" i="24"/>
  <c r="J27" i="18"/>
  <c r="S167" i="25"/>
  <c r="H42" i="17"/>
  <c r="T47" i="25"/>
  <c r="AA104" i="18"/>
  <c r="V38" i="18"/>
  <c r="BE141" i="25"/>
  <c r="P34" i="25"/>
  <c r="Q53" i="18"/>
  <c r="AD108" i="25"/>
  <c r="BZ91" i="25"/>
  <c r="U60" i="18"/>
  <c r="AB77" i="18"/>
  <c r="AB31" i="36"/>
  <c r="M9" i="24"/>
  <c r="AL38" i="36"/>
  <c r="N67" i="27"/>
  <c r="AD87" i="36"/>
  <c r="W103" i="36"/>
  <c r="AA115" i="18"/>
  <c r="G27" i="31"/>
  <c r="BA110" i="25"/>
  <c r="H107" i="17"/>
  <c r="BZ180" i="25"/>
  <c r="D118" i="18"/>
  <c r="O34" i="31"/>
  <c r="G147" i="19"/>
  <c r="AE61" i="24"/>
  <c r="AE43" i="33"/>
  <c r="Z154" i="24"/>
  <c r="K86" i="29"/>
  <c r="H34" i="33"/>
  <c r="N153" i="27"/>
  <c r="AI152" i="25"/>
  <c r="I58" i="18"/>
  <c r="BR35" i="25"/>
  <c r="T74" i="25"/>
  <c r="V120" i="18"/>
  <c r="BJ111" i="25"/>
  <c r="AA85" i="29"/>
  <c r="AA36" i="31"/>
  <c r="AC47" i="18"/>
  <c r="Y37" i="33"/>
  <c r="O82" i="18"/>
  <c r="BJ170" i="25"/>
  <c r="Y79" i="29"/>
  <c r="AA147" i="24"/>
  <c r="Y46" i="36"/>
  <c r="Y110" i="18"/>
  <c r="CA100" i="25"/>
  <c r="F314" i="19"/>
  <c r="AA48" i="18"/>
  <c r="G161" i="27"/>
  <c r="G29" i="27"/>
  <c r="L81" i="18"/>
  <c r="AN165" i="25"/>
  <c r="BY10" i="25"/>
  <c r="AI131" i="36"/>
  <c r="Q178" i="24"/>
  <c r="E120" i="18"/>
  <c r="BF129" i="25"/>
  <c r="Y27" i="33"/>
  <c r="BK148" i="25"/>
  <c r="L91" i="17"/>
  <c r="M88" i="18"/>
  <c r="N63" i="18"/>
  <c r="BW159" i="25"/>
  <c r="AA155" i="24"/>
  <c r="AA143" i="36"/>
  <c r="H105" i="18"/>
  <c r="CA88" i="25"/>
  <c r="T76" i="18"/>
  <c r="J123" i="18"/>
  <c r="Y31" i="29"/>
  <c r="Y61" i="18"/>
  <c r="BY182" i="25"/>
  <c r="N48" i="24"/>
  <c r="AX153" i="25"/>
  <c r="F174" i="19"/>
  <c r="AQ49" i="25"/>
  <c r="F18" i="19"/>
  <c r="O76" i="18"/>
  <c r="BW148" i="25"/>
  <c r="J26" i="18"/>
  <c r="AH56" i="24"/>
  <c r="M50" i="17"/>
  <c r="AC36" i="33"/>
  <c r="Z54" i="29"/>
  <c r="I109" i="17"/>
  <c r="V54" i="29"/>
  <c r="I71" i="24"/>
  <c r="F111" i="18"/>
  <c r="BV35" i="25"/>
  <c r="F85" i="19"/>
  <c r="I24" i="18"/>
  <c r="C88" i="18"/>
  <c r="AB174" i="36"/>
  <c r="Y64" i="18"/>
  <c r="M77" i="18"/>
  <c r="BX176" i="25"/>
  <c r="AE29" i="24"/>
  <c r="BZ38" i="25"/>
  <c r="N12" i="27"/>
  <c r="AX15" i="25"/>
  <c r="CA37" i="25"/>
  <c r="W11" i="29"/>
  <c r="J95" i="18"/>
  <c r="P119" i="18"/>
  <c r="X83" i="18"/>
  <c r="Y23" i="29"/>
  <c r="L23" i="18"/>
  <c r="H43" i="17"/>
  <c r="X90" i="29"/>
  <c r="J50" i="18"/>
  <c r="AG77" i="25"/>
  <c r="AK169" i="36"/>
  <c r="T82" i="18"/>
  <c r="R96" i="18"/>
  <c r="AB13" i="33"/>
  <c r="AC137" i="24"/>
  <c r="J101" i="17"/>
  <c r="Q147" i="24"/>
  <c r="BW111" i="25"/>
  <c r="S115" i="25"/>
  <c r="BR130" i="25"/>
  <c r="U9" i="29"/>
  <c r="AB126" i="18"/>
  <c r="AD171" i="24"/>
  <c r="F153" i="24"/>
  <c r="Y108" i="36"/>
  <c r="AD113" i="36"/>
  <c r="AC26" i="25"/>
  <c r="I8" i="24"/>
  <c r="H16" i="33"/>
  <c r="Q45" i="17"/>
  <c r="BC88" i="25"/>
  <c r="BK80" i="25"/>
  <c r="H27" i="31"/>
  <c r="BW83" i="25"/>
  <c r="Y113" i="18"/>
  <c r="BT141" i="25"/>
  <c r="Q18" i="31"/>
  <c r="N96" i="18"/>
  <c r="AO85" i="25"/>
  <c r="F178" i="24"/>
  <c r="AG13" i="29"/>
  <c r="AA99" i="18"/>
  <c r="AA20" i="36"/>
  <c r="Q97" i="29"/>
  <c r="Q29" i="25"/>
  <c r="AB48" i="33"/>
  <c r="N64" i="18"/>
  <c r="X159" i="36"/>
  <c r="BY89" i="25"/>
  <c r="AB72" i="29"/>
  <c r="H97" i="18"/>
  <c r="G177" i="19"/>
  <c r="Z87" i="18"/>
  <c r="W45" i="36"/>
  <c r="G118" i="24"/>
  <c r="Z155" i="36"/>
  <c r="BG154" i="25"/>
  <c r="K29" i="33"/>
  <c r="BZ15" i="25"/>
  <c r="AL139" i="36"/>
  <c r="J79" i="29"/>
  <c r="T175" i="25"/>
  <c r="W79" i="36"/>
  <c r="AA13" i="33"/>
  <c r="BK182" i="25"/>
  <c r="AE170" i="36"/>
  <c r="CA16" i="25"/>
  <c r="AE31" i="36"/>
  <c r="M76" i="24"/>
  <c r="AF11" i="24"/>
  <c r="X26" i="36"/>
  <c r="R93" i="25"/>
  <c r="AI63" i="24"/>
  <c r="CA44" i="25"/>
  <c r="F11" i="18"/>
  <c r="CA166" i="25"/>
  <c r="AI134" i="25"/>
  <c r="AG12" i="29"/>
  <c r="AN174" i="25"/>
  <c r="K114" i="27"/>
  <c r="K118" i="18"/>
  <c r="U117" i="18"/>
  <c r="X40" i="33"/>
  <c r="S137" i="25"/>
  <c r="J364" i="19"/>
  <c r="H10" i="27"/>
  <c r="T37" i="18"/>
  <c r="D94" i="29"/>
  <c r="U33" i="25"/>
  <c r="AG89" i="29"/>
  <c r="AB54" i="24"/>
  <c r="AR146" i="25"/>
  <c r="AG51" i="33"/>
  <c r="P79" i="25"/>
  <c r="AB48" i="36"/>
  <c r="H188" i="17"/>
  <c r="P10" i="17"/>
  <c r="AH143" i="36"/>
  <c r="AG145" i="24"/>
  <c r="S101" i="18"/>
  <c r="BQ166" i="25"/>
  <c r="AA126" i="18"/>
  <c r="AA20" i="24"/>
  <c r="AJ106" i="36"/>
  <c r="AA109" i="29"/>
  <c r="P26" i="25"/>
  <c r="BZ84" i="25"/>
  <c r="AY30" i="25"/>
  <c r="BS159" i="25"/>
  <c r="BM110" i="25"/>
  <c r="AG147" i="25"/>
  <c r="S47" i="25"/>
  <c r="AK72" i="25"/>
  <c r="N27" i="33"/>
  <c r="Q91" i="17"/>
  <c r="AI142" i="25"/>
  <c r="AF182" i="25"/>
  <c r="BZ98" i="25"/>
  <c r="AA114" i="36"/>
  <c r="BC79" i="25"/>
  <c r="K227" i="19"/>
  <c r="BP116" i="25"/>
  <c r="AI160" i="36"/>
  <c r="BZ182" i="25"/>
  <c r="BE114" i="25"/>
  <c r="V30" i="18"/>
  <c r="BK177" i="25"/>
  <c r="AG146" i="25"/>
  <c r="BY146" i="25"/>
  <c r="AD67" i="24"/>
  <c r="AI168" i="25"/>
  <c r="AC21" i="24"/>
  <c r="AB40" i="24"/>
  <c r="J9" i="31"/>
  <c r="V42" i="33"/>
  <c r="AI153" i="36"/>
  <c r="BA54" i="25"/>
  <c r="BP114" i="25"/>
  <c r="AP135" i="25"/>
  <c r="E94" i="17"/>
  <c r="L52" i="27"/>
  <c r="E98" i="18"/>
  <c r="AE75" i="36"/>
  <c r="H52" i="18"/>
  <c r="AB113" i="18"/>
  <c r="P87" i="25"/>
  <c r="P110" i="18"/>
  <c r="X56" i="29"/>
  <c r="H32" i="31"/>
  <c r="M102" i="17"/>
  <c r="BJ151" i="25"/>
  <c r="V85" i="18"/>
  <c r="BX78" i="25"/>
  <c r="BW180" i="25"/>
  <c r="AK17" i="36"/>
  <c r="AG159" i="25"/>
  <c r="W115" i="36"/>
  <c r="AC10" i="18"/>
  <c r="BR144" i="25"/>
  <c r="M42" i="33"/>
  <c r="AA90" i="36"/>
  <c r="BI178" i="25"/>
  <c r="I28" i="31"/>
  <c r="X100" i="18"/>
  <c r="AE62" i="24"/>
  <c r="AI181" i="36"/>
  <c r="AB93" i="36"/>
  <c r="BI33" i="25"/>
  <c r="O31" i="18"/>
  <c r="G153" i="17"/>
  <c r="BZ78" i="25"/>
  <c r="AJ91" i="24"/>
  <c r="AL180" i="36"/>
  <c r="I49" i="18"/>
  <c r="M84" i="18"/>
  <c r="N70" i="27"/>
  <c r="AH183" i="25"/>
  <c r="BY45" i="25"/>
  <c r="P101" i="18"/>
  <c r="U56" i="18"/>
  <c r="D63" i="18"/>
  <c r="F84" i="18"/>
  <c r="AC143" i="24"/>
  <c r="BZ101" i="25"/>
  <c r="I164" i="27"/>
  <c r="AC77" i="25"/>
  <c r="C126" i="18"/>
  <c r="P70" i="25"/>
  <c r="AI59" i="29"/>
  <c r="BV85" i="25"/>
  <c r="BD16" i="25"/>
  <c r="AJ145" i="24"/>
  <c r="Y100" i="18"/>
  <c r="AH48" i="25"/>
  <c r="BQ49" i="25"/>
  <c r="F43" i="24"/>
  <c r="V74" i="18"/>
  <c r="AS31" i="25"/>
  <c r="Y14" i="36"/>
  <c r="H106" i="18"/>
  <c r="W40" i="36"/>
  <c r="BJ145" i="25"/>
  <c r="I96" i="18"/>
  <c r="Y22" i="29"/>
  <c r="BL70" i="25"/>
  <c r="Z31" i="36"/>
  <c r="H29" i="33"/>
  <c r="AK131" i="36"/>
  <c r="AQ152" i="25"/>
  <c r="BA94" i="25"/>
  <c r="Y46" i="18"/>
  <c r="M140" i="24"/>
  <c r="E9" i="18"/>
  <c r="AH26" i="24"/>
  <c r="G54" i="18"/>
  <c r="AZ153" i="25"/>
  <c r="AG91" i="29"/>
  <c r="K163" i="27"/>
  <c r="N83" i="18"/>
  <c r="P95" i="18"/>
  <c r="BY156" i="25"/>
  <c r="AF9" i="24"/>
  <c r="BZ146" i="25"/>
  <c r="G159" i="17"/>
  <c r="T50" i="25"/>
  <c r="AB130" i="36"/>
  <c r="L39" i="33"/>
  <c r="D15" i="18"/>
  <c r="N95" i="18"/>
  <c r="I80" i="18"/>
  <c r="BY72" i="25"/>
  <c r="AI139" i="24"/>
  <c r="R36" i="33"/>
  <c r="H154" i="17"/>
  <c r="BC73" i="25"/>
  <c r="CA131" i="25"/>
  <c r="BO108" i="25"/>
  <c r="BR41" i="25"/>
  <c r="BC129" i="25"/>
  <c r="AF97" i="25"/>
  <c r="K233" i="19"/>
  <c r="E74" i="18"/>
  <c r="Z75" i="18"/>
  <c r="J49" i="29"/>
  <c r="AR16" i="25"/>
  <c r="BB81" i="25"/>
  <c r="L103" i="29"/>
  <c r="BG112" i="25"/>
  <c r="AK114" i="36"/>
  <c r="H48" i="33"/>
  <c r="J116" i="17"/>
  <c r="AC91" i="18"/>
  <c r="R86" i="18"/>
  <c r="Z63" i="18"/>
  <c r="AP99" i="25"/>
  <c r="BS87" i="25"/>
  <c r="AE106" i="24"/>
  <c r="AC113" i="24"/>
  <c r="F98" i="18"/>
  <c r="BI145" i="25"/>
  <c r="AX183" i="25"/>
  <c r="BG46" i="25"/>
  <c r="AF181" i="25"/>
  <c r="AC23" i="25"/>
  <c r="C79" i="18"/>
  <c r="AB63" i="18"/>
  <c r="O121" i="17"/>
  <c r="M50" i="24"/>
  <c r="BZ161" i="25"/>
  <c r="AH171" i="36"/>
  <c r="AD116" i="36"/>
  <c r="AL98" i="36"/>
  <c r="AC183" i="36"/>
  <c r="V97" i="18"/>
  <c r="AP89" i="25"/>
  <c r="E20" i="24"/>
  <c r="AE26" i="36"/>
  <c r="K154" i="17"/>
  <c r="CA179" i="25"/>
  <c r="H173" i="27"/>
  <c r="I39" i="33"/>
  <c r="AI136" i="25"/>
  <c r="D93" i="18"/>
  <c r="J180" i="19"/>
  <c r="AC107" i="29"/>
  <c r="T102" i="18"/>
  <c r="D94" i="18"/>
  <c r="AL69" i="36"/>
  <c r="K114" i="18"/>
  <c r="D144" i="24"/>
  <c r="Q25" i="29"/>
  <c r="BY90" i="25"/>
  <c r="AD164" i="25"/>
  <c r="AH33" i="25"/>
  <c r="G96" i="18"/>
  <c r="D108" i="24"/>
  <c r="BZ28" i="25"/>
  <c r="I53" i="29"/>
  <c r="Y150" i="36"/>
  <c r="AA124" i="18"/>
  <c r="T146" i="25"/>
  <c r="P54" i="17"/>
  <c r="Y51" i="36"/>
  <c r="N117" i="18"/>
  <c r="T12" i="33"/>
  <c r="BY33" i="25"/>
  <c r="AF51" i="24"/>
  <c r="X106" i="18"/>
  <c r="L98" i="27"/>
  <c r="Z105" i="24"/>
  <c r="L45" i="27"/>
  <c r="Q52" i="18"/>
  <c r="BZ88" i="25"/>
  <c r="Q13" i="18"/>
  <c r="AA90" i="18"/>
  <c r="AS54" i="25"/>
  <c r="BX157" i="25"/>
  <c r="AS110" i="25"/>
  <c r="Y74" i="25"/>
  <c r="P80" i="18"/>
  <c r="F61" i="19"/>
  <c r="AL14" i="36"/>
  <c r="BO48" i="25"/>
  <c r="AB177" i="24"/>
  <c r="AG105" i="25"/>
  <c r="V93" i="29"/>
  <c r="AG17" i="33"/>
  <c r="BZ138" i="25"/>
  <c r="AH94" i="25"/>
  <c r="AC41" i="18"/>
  <c r="AB35" i="18"/>
  <c r="BW44" i="25"/>
  <c r="R61" i="18"/>
  <c r="BQ171" i="25"/>
  <c r="T27" i="33"/>
  <c r="BY181" i="25"/>
  <c r="BF95" i="25"/>
  <c r="Y82" i="25"/>
  <c r="AB103" i="18"/>
  <c r="V24" i="29"/>
  <c r="H43" i="27"/>
  <c r="K69" i="29"/>
  <c r="BZ92" i="25"/>
  <c r="BC143" i="25"/>
  <c r="U93" i="25"/>
  <c r="AF173" i="25"/>
  <c r="BZ87" i="25"/>
  <c r="N26" i="27"/>
  <c r="G171" i="27"/>
  <c r="W87" i="29"/>
  <c r="Q82" i="18"/>
  <c r="BO49" i="25"/>
  <c r="X112" i="18"/>
  <c r="J121" i="18"/>
  <c r="Y34" i="18"/>
  <c r="K153" i="19"/>
  <c r="M166" i="24"/>
  <c r="I342" i="19"/>
  <c r="BY117" i="25"/>
  <c r="F29" i="31"/>
  <c r="AF33" i="36"/>
  <c r="X34" i="18"/>
  <c r="H86" i="18"/>
  <c r="J169" i="17"/>
  <c r="BZ117" i="25"/>
  <c r="AC168" i="36"/>
  <c r="J110" i="18"/>
  <c r="BY105" i="25"/>
  <c r="J93" i="18"/>
  <c r="AD74" i="29"/>
  <c r="W131" i="36"/>
  <c r="AX49" i="25"/>
  <c r="Y19" i="33"/>
  <c r="F175" i="19"/>
  <c r="W174" i="36"/>
  <c r="BG51" i="25"/>
  <c r="CA170" i="25"/>
  <c r="BY170" i="25"/>
  <c r="BM181" i="25"/>
  <c r="J59" i="18"/>
  <c r="W23" i="18"/>
  <c r="AI39" i="29"/>
  <c r="O34" i="33"/>
  <c r="AB108" i="29"/>
  <c r="F184" i="24"/>
  <c r="AG172" i="25"/>
  <c r="L96" i="27"/>
  <c r="BD12" i="25"/>
  <c r="Q113" i="18"/>
  <c r="F141" i="17"/>
  <c r="AB82" i="24"/>
  <c r="BM17" i="25"/>
  <c r="M42" i="18"/>
  <c r="Y154" i="36"/>
  <c r="J172" i="17"/>
  <c r="BV181" i="25"/>
  <c r="X140" i="36"/>
  <c r="AQ50" i="25"/>
  <c r="H53" i="33"/>
  <c r="S111" i="18"/>
  <c r="BX32" i="25"/>
  <c r="Q91" i="29"/>
  <c r="BI174" i="25"/>
  <c r="X44" i="36"/>
  <c r="AE80" i="29"/>
  <c r="AR99" i="25"/>
  <c r="AK33" i="36"/>
  <c r="AD88" i="29"/>
  <c r="H19" i="18"/>
  <c r="J141" i="19"/>
  <c r="AX92" i="25"/>
  <c r="AF179" i="36"/>
  <c r="I90" i="18"/>
  <c r="Q40" i="17"/>
  <c r="BS25" i="25"/>
  <c r="AQ140" i="25"/>
  <c r="J71" i="27"/>
  <c r="AI56" i="24"/>
  <c r="AF31" i="36"/>
  <c r="F110" i="17"/>
  <c r="AL163" i="25"/>
  <c r="R115" i="18"/>
  <c r="AJ121" i="24"/>
  <c r="I82" i="19"/>
  <c r="AD113" i="25"/>
  <c r="U61" i="29"/>
  <c r="BY110" i="25"/>
  <c r="P115" i="18"/>
  <c r="BN77" i="25"/>
  <c r="J135" i="19"/>
  <c r="X134" i="36"/>
  <c r="AG156" i="24"/>
  <c r="AF96" i="36"/>
  <c r="G36" i="27"/>
  <c r="AA97" i="24"/>
  <c r="CA73" i="25"/>
  <c r="Q16" i="31"/>
  <c r="F142" i="17"/>
  <c r="R164" i="25"/>
  <c r="AY118" i="25"/>
  <c r="BB165" i="25"/>
  <c r="AA92" i="36"/>
  <c r="W106" i="36"/>
  <c r="N173" i="24"/>
  <c r="K32" i="19"/>
  <c r="AD112" i="25"/>
  <c r="G112" i="18"/>
  <c r="BK150" i="25"/>
  <c r="H95" i="17"/>
  <c r="CA52" i="25"/>
  <c r="X45" i="36"/>
  <c r="Q162" i="25"/>
  <c r="AQ28" i="25"/>
  <c r="AE116" i="24"/>
  <c r="G117" i="27"/>
  <c r="BY94" i="25"/>
  <c r="AZ24" i="25"/>
  <c r="M92" i="24"/>
  <c r="AF20" i="33"/>
  <c r="AI89" i="24"/>
  <c r="M149" i="24"/>
  <c r="BS48" i="25"/>
  <c r="AG95" i="36"/>
  <c r="W26" i="36"/>
  <c r="G48" i="27"/>
  <c r="AK26" i="36"/>
  <c r="Y77" i="18"/>
  <c r="BR154" i="25"/>
  <c r="BS84" i="25"/>
  <c r="G46" i="18"/>
  <c r="BL169" i="25"/>
  <c r="BH92" i="25"/>
  <c r="Z57" i="24"/>
  <c r="N104" i="27"/>
  <c r="BL28" i="25"/>
  <c r="D83" i="18"/>
  <c r="F46" i="17"/>
  <c r="N107" i="18"/>
  <c r="BS104" i="25"/>
  <c r="AA112" i="18"/>
  <c r="G95" i="27"/>
  <c r="N101" i="18"/>
  <c r="C34" i="31"/>
  <c r="F148" i="17"/>
  <c r="AI149" i="25"/>
  <c r="AC17" i="36"/>
  <c r="BR50" i="25"/>
  <c r="AS48" i="25"/>
  <c r="G13" i="18"/>
  <c r="H152" i="27"/>
  <c r="D106" i="18"/>
  <c r="O35" i="33"/>
  <c r="S51" i="33"/>
  <c r="Y119" i="18"/>
  <c r="Y104" i="18"/>
  <c r="V24" i="18"/>
  <c r="V91" i="18"/>
  <c r="BY153" i="25"/>
  <c r="N44" i="31"/>
  <c r="Z104" i="24"/>
  <c r="BG174" i="25"/>
  <c r="AN68" i="25"/>
  <c r="BY168" i="25"/>
  <c r="F211" i="19"/>
  <c r="Z183" i="36"/>
  <c r="Q49" i="18"/>
  <c r="Y109" i="18"/>
  <c r="F114" i="19"/>
  <c r="G87" i="18"/>
  <c r="U100" i="29"/>
  <c r="AC157" i="24"/>
  <c r="AB92" i="36"/>
  <c r="F52" i="17"/>
  <c r="R174" i="25"/>
  <c r="C113" i="18"/>
  <c r="F104" i="19"/>
  <c r="H160" i="27"/>
  <c r="BU35" i="25"/>
  <c r="BH48" i="25"/>
  <c r="N79" i="24"/>
  <c r="R42" i="25"/>
  <c r="P17" i="17"/>
  <c r="BO115" i="25"/>
  <c r="AK9" i="25"/>
  <c r="L82" i="27"/>
  <c r="AN114" i="25"/>
  <c r="CA133" i="25"/>
  <c r="S76" i="18"/>
  <c r="AA76" i="36"/>
  <c r="L41" i="18"/>
  <c r="AF28" i="36"/>
  <c r="H119" i="27"/>
  <c r="BN169" i="25"/>
  <c r="BE129" i="25"/>
  <c r="P158" i="25"/>
  <c r="I22" i="18"/>
  <c r="I118" i="19"/>
  <c r="AZ39" i="25"/>
  <c r="I46" i="27"/>
  <c r="AH144" i="24"/>
  <c r="AR144" i="25"/>
  <c r="AI95" i="36"/>
  <c r="K28" i="18"/>
  <c r="R159" i="25"/>
  <c r="G36" i="18"/>
  <c r="F20" i="19"/>
  <c r="CA67" i="25"/>
  <c r="AG165" i="25"/>
  <c r="BY49" i="25"/>
  <c r="BZ155" i="25"/>
  <c r="BP102" i="25"/>
  <c r="G210" i="19"/>
  <c r="Q55" i="29"/>
  <c r="O130" i="24"/>
  <c r="L172" i="17"/>
  <c r="BN111" i="25"/>
  <c r="AI37" i="24"/>
  <c r="H99" i="18"/>
  <c r="BX93" i="25"/>
  <c r="I31" i="18"/>
  <c r="G109" i="18"/>
  <c r="F64" i="18"/>
  <c r="M25" i="18"/>
  <c r="BP40" i="25"/>
  <c r="T52" i="18"/>
  <c r="BB110" i="25"/>
  <c r="Y46" i="29"/>
  <c r="Z39" i="29"/>
  <c r="J98" i="18"/>
  <c r="AZ99" i="25"/>
  <c r="AG51" i="36"/>
  <c r="AE47" i="36"/>
  <c r="AI73" i="36"/>
  <c r="AK154" i="25"/>
  <c r="H99" i="29"/>
  <c r="L136" i="27"/>
  <c r="T49" i="33"/>
  <c r="G156" i="27"/>
  <c r="AC151" i="24"/>
  <c r="W10" i="33"/>
  <c r="AC170" i="25"/>
  <c r="AB15" i="24"/>
  <c r="S108" i="18"/>
  <c r="J99" i="17"/>
  <c r="R90" i="18"/>
  <c r="D27" i="29"/>
  <c r="U137" i="25"/>
  <c r="AD35" i="33"/>
  <c r="R57" i="18"/>
  <c r="F63" i="18"/>
  <c r="E37" i="24"/>
  <c r="F53" i="18"/>
  <c r="BJ175" i="25"/>
  <c r="I364" i="19"/>
  <c r="U82" i="18"/>
  <c r="BY43" i="25"/>
  <c r="BU135" i="25"/>
  <c r="Q41" i="31"/>
  <c r="D61" i="18"/>
  <c r="AK18" i="24"/>
  <c r="U149" i="25"/>
  <c r="X16" i="33"/>
  <c r="BW52" i="25"/>
  <c r="AF178" i="36"/>
  <c r="AD114" i="24"/>
  <c r="AG100" i="36"/>
  <c r="BH145" i="25"/>
  <c r="AE46" i="33"/>
  <c r="Z68" i="24"/>
  <c r="S49" i="33"/>
  <c r="BO8" i="25"/>
  <c r="AA77" i="29"/>
  <c r="AI93" i="24"/>
  <c r="AQ139" i="25"/>
  <c r="BG159" i="25"/>
  <c r="E15" i="24"/>
  <c r="G34" i="27"/>
  <c r="F138" i="17"/>
  <c r="I107" i="29"/>
  <c r="I145" i="19"/>
  <c r="BS36" i="25"/>
  <c r="BT79" i="25"/>
  <c r="AF26" i="33"/>
  <c r="BC83" i="25"/>
  <c r="AH171" i="24"/>
  <c r="J80" i="18"/>
  <c r="X141" i="36"/>
  <c r="AI165" i="36"/>
  <c r="AK163" i="25"/>
  <c r="AB36" i="33"/>
  <c r="J117" i="18"/>
  <c r="AC104" i="18"/>
  <c r="D29" i="31"/>
  <c r="M101" i="18"/>
  <c r="AB34" i="31"/>
  <c r="L21" i="18"/>
  <c r="AL77" i="25"/>
  <c r="AE53" i="33"/>
  <c r="M63" i="18"/>
  <c r="AB41" i="29"/>
  <c r="BN136" i="25"/>
  <c r="I138" i="17"/>
  <c r="H142" i="17"/>
  <c r="AC139" i="36"/>
  <c r="Q75" i="17"/>
  <c r="AX151" i="25"/>
  <c r="N67" i="29"/>
  <c r="BR20" i="25"/>
  <c r="U59" i="18"/>
  <c r="L28" i="33"/>
  <c r="P81" i="18"/>
  <c r="I64" i="18"/>
  <c r="BO139" i="25"/>
  <c r="BR22" i="25"/>
  <c r="AJ80" i="36"/>
  <c r="P64" i="18"/>
  <c r="AA157" i="36"/>
  <c r="W64" i="29"/>
  <c r="AE36" i="24"/>
  <c r="AF152" i="25"/>
  <c r="J142" i="19"/>
  <c r="I114" i="17"/>
  <c r="AG55" i="33"/>
  <c r="K98" i="17"/>
  <c r="Q108" i="18"/>
  <c r="AA98" i="29"/>
  <c r="Q20" i="33"/>
  <c r="AL18" i="36"/>
  <c r="AZ108" i="25"/>
  <c r="I95" i="29"/>
  <c r="I71" i="27"/>
  <c r="AC64" i="18"/>
  <c r="N49" i="33"/>
  <c r="H102" i="17"/>
  <c r="AP143" i="25"/>
  <c r="J101" i="18"/>
  <c r="I73" i="18"/>
  <c r="Z61" i="24"/>
  <c r="V115" i="18"/>
  <c r="AG44" i="24"/>
  <c r="H46" i="18"/>
  <c r="Q126" i="18"/>
  <c r="R95" i="18"/>
  <c r="AH15" i="25"/>
  <c r="AI183" i="25"/>
  <c r="AG158" i="24"/>
  <c r="N99" i="24"/>
  <c r="CA107" i="25"/>
  <c r="O32" i="24"/>
  <c r="J60" i="29"/>
  <c r="BV84" i="25"/>
  <c r="BO98" i="25"/>
  <c r="AY33" i="25"/>
  <c r="N177" i="27"/>
  <c r="AH104" i="25"/>
  <c r="BH134" i="25"/>
  <c r="J77" i="29"/>
  <c r="Z95" i="36"/>
  <c r="BZ11" i="25"/>
  <c r="Y13" i="18"/>
  <c r="AD155" i="25"/>
  <c r="BW105" i="25"/>
  <c r="AD48" i="25"/>
  <c r="AC101" i="18"/>
  <c r="AG34" i="29"/>
  <c r="H19" i="17"/>
  <c r="Z30" i="29"/>
  <c r="X29" i="18"/>
  <c r="U9" i="18"/>
  <c r="BZ32" i="25"/>
  <c r="C84" i="18"/>
  <c r="R21" i="33"/>
  <c r="X86" i="36"/>
  <c r="AC8" i="29"/>
  <c r="BM45" i="25"/>
  <c r="Y83" i="25"/>
  <c r="G20" i="33"/>
  <c r="AB49" i="18"/>
  <c r="J167" i="27"/>
  <c r="AF39" i="36"/>
  <c r="AY180" i="25"/>
  <c r="O50" i="24"/>
  <c r="AF28" i="24"/>
  <c r="L41" i="33"/>
  <c r="M120" i="18"/>
  <c r="I121" i="17"/>
  <c r="R35" i="18"/>
  <c r="W138" i="36"/>
  <c r="Q87" i="24"/>
  <c r="AD26" i="24"/>
  <c r="AJ18" i="36"/>
  <c r="M32" i="33"/>
  <c r="D154" i="24"/>
  <c r="Y23" i="25"/>
  <c r="F42" i="31"/>
  <c r="V53" i="29"/>
  <c r="N54" i="33"/>
  <c r="AQ51" i="25"/>
  <c r="BY22" i="25"/>
  <c r="BY96" i="25"/>
  <c r="AI31" i="36"/>
  <c r="BT17" i="25"/>
  <c r="BL16" i="25"/>
  <c r="N111" i="27"/>
  <c r="BT107" i="25"/>
  <c r="AD99" i="24"/>
  <c r="G175" i="24"/>
  <c r="AD57" i="24"/>
  <c r="AC95" i="18"/>
  <c r="BG70" i="25"/>
  <c r="AK71" i="36"/>
  <c r="N163" i="27"/>
  <c r="K83" i="27"/>
  <c r="BI148" i="25"/>
  <c r="AI179" i="36"/>
  <c r="I67" i="17"/>
  <c r="L38" i="33"/>
  <c r="BZ166" i="25"/>
  <c r="AA33" i="24"/>
  <c r="I43" i="27"/>
  <c r="BD161" i="25"/>
  <c r="BM176" i="25"/>
  <c r="Q93" i="24"/>
  <c r="AJ162" i="36"/>
  <c r="Z44" i="36"/>
  <c r="P45" i="25"/>
  <c r="AD167" i="36"/>
  <c r="Z40" i="33"/>
  <c r="AA96" i="18"/>
  <c r="BY130" i="25"/>
  <c r="BO39" i="25"/>
  <c r="M75" i="17"/>
  <c r="BY31" i="25"/>
  <c r="H27" i="17"/>
  <c r="BF34" i="25"/>
  <c r="U40" i="18"/>
  <c r="AK80" i="25"/>
  <c r="Z61" i="29"/>
  <c r="AE155" i="24"/>
  <c r="M92" i="29"/>
  <c r="BZ135" i="25"/>
  <c r="AR156" i="25"/>
  <c r="BZ47" i="25"/>
  <c r="R39" i="25"/>
  <c r="BT106" i="25"/>
  <c r="N58" i="18"/>
  <c r="I91" i="29"/>
  <c r="AJ130" i="36"/>
  <c r="BX94" i="25"/>
  <c r="AG115" i="24"/>
  <c r="Q19" i="25"/>
  <c r="BI12" i="25"/>
  <c r="AC38" i="29"/>
  <c r="AF39" i="24"/>
  <c r="Q29" i="31"/>
  <c r="AK22" i="24"/>
  <c r="AJ61" i="24"/>
  <c r="Y12" i="36"/>
  <c r="U10" i="33"/>
  <c r="E15" i="18"/>
  <c r="O49" i="33"/>
  <c r="P113" i="25"/>
  <c r="AH179" i="36"/>
  <c r="AO23" i="25"/>
  <c r="CA167" i="25"/>
  <c r="L25" i="33"/>
  <c r="AC85" i="24"/>
  <c r="I21" i="19"/>
  <c r="AE23" i="29"/>
  <c r="K29" i="18"/>
  <c r="I149" i="17"/>
  <c r="BV78" i="25"/>
  <c r="AB83" i="18"/>
  <c r="I165" i="27"/>
  <c r="X91" i="18"/>
  <c r="X151" i="36"/>
  <c r="D111" i="24"/>
  <c r="I150" i="17"/>
  <c r="H45" i="18"/>
  <c r="BY38" i="25"/>
  <c r="AE184" i="36"/>
  <c r="C77" i="18"/>
  <c r="G85" i="27"/>
  <c r="H77" i="17"/>
  <c r="BD88" i="25"/>
  <c r="F110" i="18"/>
  <c r="AB13" i="36"/>
  <c r="Q73" i="25"/>
  <c r="AS93" i="25"/>
  <c r="Z9" i="18"/>
  <c r="AA120" i="36"/>
  <c r="AJ168" i="36"/>
  <c r="BY109" i="25"/>
  <c r="AA159" i="24"/>
  <c r="BH79" i="25"/>
  <c r="M46" i="24"/>
  <c r="AA35" i="36"/>
  <c r="I169" i="19"/>
  <c r="BC140" i="25"/>
  <c r="BY134" i="25"/>
  <c r="F151" i="24"/>
  <c r="BY155" i="25"/>
  <c r="CA115" i="25"/>
  <c r="H39" i="17"/>
  <c r="J28" i="33"/>
  <c r="BF119" i="25"/>
  <c r="C83" i="18"/>
  <c r="P112" i="18"/>
  <c r="L15" i="18"/>
  <c r="S100" i="25"/>
  <c r="N98" i="18"/>
  <c r="K176" i="17"/>
  <c r="BH163" i="25"/>
  <c r="AI92" i="36"/>
  <c r="D49" i="29"/>
  <c r="AK97" i="36"/>
  <c r="AN138" i="25"/>
  <c r="U103" i="25"/>
  <c r="L83" i="27"/>
  <c r="U140" i="25"/>
  <c r="BN84" i="25"/>
  <c r="AI23" i="36"/>
  <c r="C118" i="18"/>
  <c r="R51" i="25"/>
  <c r="V100" i="18"/>
  <c r="AF74" i="24"/>
  <c r="AK42" i="25"/>
  <c r="BT20" i="25"/>
  <c r="BZ10" i="25"/>
  <c r="I96" i="24"/>
  <c r="AA32" i="31"/>
  <c r="AS26" i="25"/>
  <c r="V53" i="33"/>
  <c r="AB42" i="36"/>
  <c r="G173" i="24"/>
  <c r="AE174" i="36"/>
  <c r="J89" i="18"/>
  <c r="AB107" i="24"/>
  <c r="AK89" i="24"/>
  <c r="BZ171" i="25"/>
  <c r="BF109" i="25"/>
  <c r="X137" i="36"/>
  <c r="K169" i="17"/>
  <c r="AD153" i="36"/>
  <c r="AA64" i="24"/>
  <c r="AK101" i="25"/>
  <c r="CA8" i="25"/>
  <c r="O26" i="33"/>
  <c r="BE78" i="25"/>
  <c r="W134" i="36"/>
  <c r="AG46" i="33"/>
  <c r="AA110" i="18"/>
  <c r="AC69" i="25"/>
  <c r="AB24" i="18"/>
  <c r="CA173" i="25"/>
  <c r="T15" i="33"/>
  <c r="AC180" i="24"/>
  <c r="M27" i="24"/>
  <c r="AE72" i="36"/>
  <c r="Q29" i="29"/>
  <c r="AD153" i="25"/>
  <c r="AI56" i="29"/>
  <c r="BI175" i="25"/>
  <c r="G169" i="19"/>
  <c r="BW142" i="25"/>
  <c r="D52" i="24"/>
  <c r="BY95" i="25"/>
  <c r="BY164" i="25"/>
  <c r="I14" i="29"/>
  <c r="G71" i="19"/>
  <c r="BF143" i="25"/>
  <c r="K45" i="17"/>
  <c r="BL34" i="25"/>
  <c r="G342" i="19"/>
  <c r="BR101" i="25"/>
  <c r="AC98" i="25"/>
  <c r="Y150" i="25"/>
  <c r="BF154" i="25"/>
  <c r="AE95" i="36"/>
  <c r="AA14" i="29"/>
  <c r="H70" i="29"/>
  <c r="P113" i="17"/>
  <c r="AA61" i="18"/>
  <c r="AJ147" i="36"/>
  <c r="Z119" i="36"/>
  <c r="L37" i="27"/>
  <c r="I41" i="17"/>
  <c r="BS86" i="25"/>
  <c r="I73" i="24"/>
  <c r="Y54" i="18"/>
  <c r="AC114" i="25"/>
  <c r="BW91" i="25"/>
  <c r="AO69" i="25"/>
  <c r="BY120" i="25"/>
  <c r="L95" i="29"/>
  <c r="AC109" i="36"/>
  <c r="N33" i="18"/>
  <c r="W162" i="36"/>
  <c r="P16" i="17"/>
  <c r="AZ149" i="25"/>
  <c r="BO54" i="25"/>
  <c r="BR175" i="25"/>
  <c r="AE137" i="36"/>
  <c r="G186" i="17"/>
  <c r="BK75" i="25"/>
  <c r="J19" i="33"/>
  <c r="V20" i="18"/>
  <c r="AI127" i="24"/>
  <c r="R11" i="18"/>
  <c r="AJ29" i="24"/>
  <c r="BO181" i="25"/>
  <c r="L33" i="27"/>
  <c r="L75" i="18"/>
  <c r="H98" i="27"/>
  <c r="R140" i="25"/>
  <c r="Y176" i="25"/>
  <c r="BY176" i="25"/>
  <c r="AA9" i="18"/>
  <c r="AB29" i="18"/>
  <c r="O151" i="17"/>
  <c r="W9" i="36"/>
  <c r="AL167" i="36"/>
  <c r="S52" i="18"/>
  <c r="AD21" i="24"/>
  <c r="AB107" i="18"/>
  <c r="AC71" i="36"/>
  <c r="AB100" i="18"/>
  <c r="K49" i="18"/>
  <c r="CA143" i="25"/>
  <c r="O37" i="17"/>
  <c r="R75" i="18"/>
  <c r="BH76" i="25"/>
  <c r="AE154" i="36"/>
  <c r="H76" i="27"/>
  <c r="U104" i="18"/>
  <c r="H104" i="18"/>
  <c r="CA54" i="25"/>
  <c r="AG166" i="24"/>
  <c r="BS90" i="25"/>
  <c r="H121" i="18"/>
  <c r="BE146" i="25"/>
  <c r="C74" i="18"/>
  <c r="R21" i="25"/>
  <c r="J62" i="18"/>
  <c r="Q115" i="24"/>
  <c r="AR143" i="25"/>
  <c r="K119" i="18"/>
  <c r="AX154" i="25"/>
  <c r="AO11" i="25"/>
  <c r="L106" i="27"/>
  <c r="BZ107" i="25"/>
  <c r="AA116" i="24"/>
  <c r="H192" i="19"/>
  <c r="Y118" i="18"/>
  <c r="BH158" i="25"/>
  <c r="N15" i="27"/>
  <c r="S19" i="25"/>
  <c r="BB74" i="25"/>
  <c r="AB22" i="18"/>
  <c r="BL105" i="25"/>
  <c r="S29" i="31"/>
  <c r="BZ41" i="25"/>
  <c r="AE53" i="29"/>
  <c r="AF85" i="25"/>
  <c r="BW113" i="25"/>
  <c r="C105" i="18"/>
  <c r="BU69" i="25"/>
  <c r="J112" i="18"/>
  <c r="AO19" i="25"/>
  <c r="AK33" i="24"/>
  <c r="AI79" i="29"/>
  <c r="BG139" i="25"/>
  <c r="S161" i="25"/>
  <c r="BV12" i="25"/>
  <c r="BA175" i="25"/>
  <c r="K113" i="17"/>
  <c r="N34" i="33"/>
  <c r="P77" i="25"/>
  <c r="AB150" i="36"/>
  <c r="S154" i="25"/>
  <c r="T105" i="18"/>
  <c r="R43" i="18"/>
  <c r="Y99" i="18"/>
  <c r="AS163" i="25"/>
  <c r="S48" i="33"/>
  <c r="AJ40" i="36"/>
  <c r="O38" i="33"/>
  <c r="AD16" i="33"/>
  <c r="AE42" i="36"/>
  <c r="W39" i="29"/>
  <c r="M16" i="24"/>
  <c r="BA169" i="25"/>
  <c r="M87" i="17"/>
  <c r="F42" i="24"/>
  <c r="K59" i="18"/>
  <c r="Y16" i="25"/>
  <c r="AO49" i="25"/>
  <c r="Z25" i="33"/>
  <c r="U50" i="33"/>
  <c r="Z18" i="33"/>
  <c r="AO107" i="25"/>
  <c r="AL168" i="36"/>
  <c r="U31" i="33"/>
  <c r="I131" i="27"/>
  <c r="L50" i="18"/>
  <c r="J104" i="18"/>
  <c r="D48" i="18"/>
  <c r="H143" i="17"/>
  <c r="AB11" i="31"/>
  <c r="AD90" i="24"/>
  <c r="Z48" i="33"/>
  <c r="BE75" i="25"/>
  <c r="M33" i="18"/>
  <c r="G112" i="24"/>
  <c r="Z100" i="18"/>
  <c r="CA75" i="25"/>
  <c r="Q46" i="31"/>
  <c r="K83" i="17"/>
  <c r="AI19" i="36"/>
  <c r="G45" i="19"/>
  <c r="BJ39" i="25"/>
  <c r="Q33" i="31"/>
  <c r="N89" i="18"/>
  <c r="E141" i="17"/>
  <c r="T38" i="18"/>
  <c r="E62" i="18"/>
  <c r="I13" i="27"/>
  <c r="BL119" i="25"/>
  <c r="AA65" i="29"/>
  <c r="AA158" i="36"/>
  <c r="AB52" i="33"/>
  <c r="C21" i="31"/>
  <c r="C78" i="18"/>
  <c r="BK96" i="25"/>
  <c r="AO29" i="25"/>
  <c r="Y63" i="29"/>
  <c r="AJ85" i="24"/>
  <c r="Q36" i="31"/>
  <c r="R19" i="33"/>
  <c r="T101" i="25"/>
  <c r="X95" i="29"/>
  <c r="U46" i="25"/>
  <c r="S84" i="18"/>
  <c r="G7" i="31"/>
  <c r="BH84" i="25"/>
  <c r="E104" i="17"/>
  <c r="L19" i="33"/>
  <c r="C26" i="18"/>
  <c r="AF46" i="25"/>
  <c r="AA127" i="24"/>
  <c r="BX44" i="25"/>
  <c r="M157" i="24"/>
  <c r="O119" i="24"/>
  <c r="AJ78" i="24"/>
  <c r="BG92" i="25"/>
  <c r="BI181" i="25"/>
  <c r="Q95" i="29"/>
  <c r="P114" i="18"/>
  <c r="AI106" i="36"/>
  <c r="AK107" i="24"/>
  <c r="K29" i="29"/>
  <c r="D41" i="31"/>
  <c r="BY154" i="25"/>
  <c r="BZ170" i="25"/>
  <c r="AD57" i="29"/>
  <c r="BR66" i="25"/>
  <c r="T20" i="18"/>
  <c r="J54" i="18"/>
  <c r="AA113" i="18"/>
  <c r="W43" i="18"/>
  <c r="BQ134" i="25"/>
  <c r="AC35" i="25"/>
  <c r="X45" i="33"/>
  <c r="G51" i="17"/>
  <c r="BC46" i="25"/>
  <c r="H183" i="17"/>
  <c r="G34" i="31"/>
  <c r="AC31" i="33"/>
  <c r="Q12" i="17"/>
  <c r="H160" i="17"/>
  <c r="CA116" i="25"/>
  <c r="R121" i="18"/>
  <c r="H174" i="17"/>
  <c r="AA87" i="36"/>
  <c r="BB183" i="25"/>
  <c r="AR160" i="25"/>
  <c r="AB14" i="29"/>
  <c r="BZ40" i="25"/>
  <c r="I95" i="27"/>
  <c r="P39" i="18"/>
  <c r="AE79" i="36"/>
  <c r="AB102" i="24"/>
  <c r="M152" i="17"/>
  <c r="Y165" i="25"/>
  <c r="I76" i="19"/>
  <c r="AL151" i="36"/>
  <c r="D100" i="18"/>
  <c r="Q63" i="18"/>
  <c r="CA104" i="25"/>
  <c r="BV66" i="25"/>
  <c r="J91" i="18"/>
  <c r="M137" i="24"/>
  <c r="CA23" i="25"/>
  <c r="X25" i="29"/>
  <c r="L34" i="33"/>
  <c r="S18" i="33"/>
  <c r="R97" i="25"/>
  <c r="X80" i="36"/>
  <c r="BA141" i="25"/>
  <c r="AD99" i="36"/>
  <c r="AJ37" i="36"/>
  <c r="AJ136" i="24"/>
  <c r="M9" i="18"/>
  <c r="X75" i="36"/>
  <c r="CA33" i="25"/>
  <c r="AK140" i="36"/>
  <c r="AH108" i="29"/>
  <c r="R118" i="25"/>
  <c r="I38" i="18"/>
  <c r="AI143" i="36"/>
  <c r="L10" i="17"/>
  <c r="Z15" i="24"/>
  <c r="L26" i="29"/>
  <c r="X144" i="36"/>
  <c r="Z27" i="24"/>
  <c r="S139" i="25"/>
  <c r="F251" i="19"/>
  <c r="P23" i="18"/>
  <c r="Q120" i="25"/>
  <c r="I156" i="27"/>
  <c r="Y121" i="18"/>
  <c r="BZ80" i="25"/>
  <c r="BY114" i="25"/>
  <c r="BF53" i="25"/>
  <c r="D28" i="31"/>
  <c r="AI41" i="29"/>
  <c r="K89" i="17"/>
  <c r="G155" i="17"/>
  <c r="AO93" i="25"/>
  <c r="AD32" i="24"/>
  <c r="AB26" i="18"/>
  <c r="M11" i="18"/>
  <c r="Q14" i="33"/>
  <c r="BZ154" i="25"/>
  <c r="AK135" i="25"/>
  <c r="Y129" i="36"/>
  <c r="AG39" i="36"/>
  <c r="S75" i="25"/>
  <c r="BN134" i="25"/>
  <c r="H169" i="27"/>
  <c r="F12" i="18"/>
  <c r="Z114" i="18"/>
  <c r="D88" i="18"/>
  <c r="Q8" i="25"/>
  <c r="J31" i="17"/>
  <c r="J28" i="27"/>
  <c r="Q105" i="29"/>
  <c r="N118" i="18"/>
  <c r="AB40" i="36"/>
  <c r="Q34" i="31"/>
  <c r="F24" i="17"/>
  <c r="P181" i="25"/>
  <c r="BZ142" i="25"/>
  <c r="CA183" i="25"/>
  <c r="AA55" i="29"/>
  <c r="AE76" i="29"/>
  <c r="BQ83" i="25"/>
  <c r="AF132" i="36"/>
  <c r="AK16" i="24"/>
  <c r="I366" i="19"/>
  <c r="AC115" i="36"/>
  <c r="G354" i="19"/>
  <c r="AJ140" i="24"/>
  <c r="E186" i="17"/>
  <c r="AL135" i="36"/>
  <c r="AA58" i="24"/>
  <c r="AY135" i="25"/>
  <c r="L113" i="18"/>
  <c r="BY180" i="25"/>
  <c r="AO163" i="25"/>
  <c r="P99" i="25"/>
  <c r="I76" i="17"/>
  <c r="J96" i="18"/>
  <c r="AQ69" i="25"/>
  <c r="D91" i="24"/>
  <c r="AJ89" i="36"/>
  <c r="N50" i="29"/>
  <c r="P39" i="17"/>
  <c r="AL134" i="36"/>
  <c r="L79" i="29"/>
  <c r="BR34" i="25"/>
  <c r="AC14" i="36"/>
  <c r="AD67" i="25"/>
  <c r="Y106" i="36"/>
  <c r="Z87" i="36"/>
  <c r="AY171" i="25"/>
  <c r="M49" i="29"/>
  <c r="BL113" i="25"/>
  <c r="U46" i="18"/>
  <c r="P75" i="18"/>
  <c r="BS43" i="25"/>
  <c r="AA30" i="33"/>
  <c r="I184" i="19"/>
  <c r="AE113" i="36"/>
  <c r="T80" i="25"/>
  <c r="E42" i="18"/>
  <c r="P31" i="18"/>
  <c r="AC119" i="18"/>
  <c r="BR165" i="25"/>
  <c r="U50" i="18"/>
  <c r="U15" i="29"/>
  <c r="AK163" i="36"/>
  <c r="S90" i="18"/>
  <c r="AH92" i="25"/>
  <c r="AH94" i="36"/>
  <c r="AG101" i="36"/>
  <c r="AE102" i="36"/>
  <c r="E75" i="17"/>
  <c r="AN82" i="25"/>
  <c r="AA51" i="33"/>
  <c r="F50" i="18"/>
  <c r="T48" i="18"/>
  <c r="J130" i="27"/>
  <c r="S46" i="18"/>
  <c r="Y12" i="18"/>
  <c r="BZ69" i="25"/>
  <c r="AG116" i="36"/>
  <c r="BF141" i="25"/>
  <c r="G175" i="27"/>
  <c r="BY149" i="25"/>
  <c r="W13" i="29"/>
  <c r="E83" i="24"/>
  <c r="J92" i="18"/>
  <c r="C86" i="18"/>
  <c r="C29" i="18"/>
  <c r="AZ13" i="25"/>
  <c r="AC119" i="24"/>
  <c r="D22" i="24"/>
  <c r="X81" i="29"/>
  <c r="AF77" i="24"/>
  <c r="E22" i="18"/>
  <c r="U92" i="18"/>
  <c r="AH23" i="29"/>
  <c r="O185" i="17"/>
  <c r="M159" i="17"/>
  <c r="I26" i="33"/>
  <c r="BF105" i="25"/>
  <c r="BD77" i="25"/>
  <c r="AF130" i="36"/>
  <c r="BJ106" i="25"/>
  <c r="E93" i="18"/>
  <c r="G310" i="19"/>
  <c r="AF106" i="36"/>
  <c r="P114" i="25"/>
  <c r="I169" i="27"/>
  <c r="AI61" i="24"/>
  <c r="AF152" i="36"/>
  <c r="AA9" i="31"/>
  <c r="AC167" i="36"/>
  <c r="AB11" i="33"/>
  <c r="AC30" i="33"/>
  <c r="Z28" i="29"/>
  <c r="H184" i="17"/>
  <c r="Q80" i="18"/>
  <c r="J35" i="19"/>
  <c r="O67" i="17"/>
  <c r="V116" i="18"/>
  <c r="AF89" i="25"/>
  <c r="O42" i="33"/>
  <c r="BL51" i="25"/>
  <c r="BZ70" i="25"/>
  <c r="Y85" i="25"/>
  <c r="X46" i="29"/>
  <c r="W29" i="29"/>
  <c r="Z75" i="36"/>
  <c r="Q65" i="29"/>
  <c r="R88" i="18"/>
  <c r="L106" i="18"/>
  <c r="E90" i="18"/>
  <c r="AA12" i="36"/>
  <c r="M34" i="24"/>
  <c r="Q56" i="29"/>
  <c r="Z27" i="36"/>
  <c r="U31" i="29"/>
  <c r="AE79" i="29"/>
  <c r="G141" i="27"/>
  <c r="R41" i="18"/>
  <c r="BP49" i="25"/>
  <c r="BP16" i="25"/>
  <c r="BR72" i="25"/>
  <c r="P48" i="33"/>
  <c r="L10" i="29"/>
  <c r="AE91" i="24"/>
  <c r="BS82" i="25"/>
  <c r="P96" i="25"/>
  <c r="AB39" i="29"/>
  <c r="I41" i="31"/>
  <c r="AJ106" i="24"/>
  <c r="AG49" i="25"/>
  <c r="AC165" i="36"/>
  <c r="CA102" i="25"/>
  <c r="L31" i="33"/>
  <c r="N18" i="33"/>
  <c r="H31" i="18"/>
  <c r="AO158" i="25"/>
  <c r="AE169" i="24"/>
  <c r="N39" i="24"/>
  <c r="BV29" i="25"/>
  <c r="X126" i="18"/>
  <c r="AJ94" i="36"/>
  <c r="AX143" i="25"/>
  <c r="BG9" i="25"/>
  <c r="BZ18" i="25"/>
  <c r="Y112" i="18"/>
  <c r="U17" i="29"/>
  <c r="F108" i="18"/>
  <c r="W24" i="18"/>
  <c r="AF32" i="33"/>
  <c r="C121" i="18"/>
  <c r="AK159" i="36"/>
  <c r="AA153" i="24"/>
  <c r="T43" i="18"/>
  <c r="I9" i="27"/>
  <c r="L87" i="18"/>
  <c r="AH63" i="24"/>
  <c r="F133" i="24"/>
  <c r="H52" i="29"/>
  <c r="X15" i="18"/>
  <c r="BZ44" i="25"/>
  <c r="AL150" i="25"/>
  <c r="K73" i="19"/>
  <c r="W100" i="18"/>
  <c r="H88" i="19"/>
  <c r="AJ179" i="24"/>
  <c r="W26" i="18"/>
  <c r="R116" i="18"/>
  <c r="V32" i="29"/>
  <c r="I30" i="18"/>
  <c r="AC18" i="33"/>
  <c r="D86" i="18"/>
  <c r="L84" i="17"/>
  <c r="P120" i="17"/>
  <c r="J175" i="17"/>
  <c r="G149" i="24"/>
  <c r="Z98" i="18"/>
  <c r="F181" i="19"/>
  <c r="AA38" i="18"/>
  <c r="AA93" i="18"/>
  <c r="H82" i="18"/>
  <c r="Q38" i="25"/>
  <c r="H41" i="18"/>
  <c r="Y71" i="25"/>
  <c r="AG166" i="25"/>
  <c r="V27" i="18"/>
  <c r="AD82" i="36"/>
  <c r="D67" i="29"/>
  <c r="Y78" i="18"/>
  <c r="AD110" i="29"/>
  <c r="J33" i="18"/>
  <c r="E8" i="24"/>
  <c r="BY138" i="25"/>
  <c r="BM26" i="25"/>
  <c r="Z102" i="36"/>
  <c r="C99" i="18"/>
  <c r="AC116" i="24"/>
  <c r="L20" i="18"/>
  <c r="W62" i="18"/>
  <c r="AS23" i="25"/>
  <c r="AC162" i="24"/>
  <c r="AK91" i="24"/>
  <c r="BW34" i="25"/>
  <c r="AD120" i="36"/>
  <c r="AL132" i="36"/>
  <c r="V14" i="18"/>
  <c r="Y16" i="18"/>
  <c r="I144" i="27"/>
  <c r="CA45" i="25"/>
  <c r="AB82" i="36"/>
  <c r="H22" i="18"/>
  <c r="K178" i="17"/>
  <c r="I115" i="17"/>
  <c r="P100" i="18"/>
  <c r="F109" i="18"/>
  <c r="J63" i="18"/>
  <c r="AF93" i="25"/>
  <c r="X36" i="29"/>
  <c r="H103" i="17"/>
  <c r="Z83" i="24"/>
  <c r="W10" i="18"/>
  <c r="BV10" i="25"/>
  <c r="AG40" i="36"/>
  <c r="AD10" i="33"/>
  <c r="D117" i="18"/>
  <c r="T103" i="18"/>
  <c r="AB62" i="29"/>
  <c r="BH36" i="25"/>
  <c r="P51" i="17"/>
  <c r="BS118" i="25"/>
  <c r="AR45" i="25"/>
  <c r="I94" i="29"/>
  <c r="AC133" i="24"/>
  <c r="AA106" i="36"/>
  <c r="E24" i="31"/>
  <c r="K157" i="17"/>
  <c r="O50" i="33"/>
  <c r="AR19" i="25"/>
  <c r="D74" i="18"/>
  <c r="P113" i="18"/>
  <c r="BI169" i="25"/>
  <c r="AB79" i="36"/>
  <c r="AE115" i="36"/>
  <c r="P96" i="18"/>
  <c r="G123" i="18"/>
  <c r="Q181" i="25"/>
  <c r="AG71" i="36"/>
  <c r="G29" i="24"/>
  <c r="BJ173" i="25"/>
  <c r="BT149" i="25"/>
  <c r="AE9" i="24"/>
  <c r="E54" i="24"/>
  <c r="U95" i="18"/>
  <c r="AH70" i="36"/>
  <c r="O29" i="17"/>
  <c r="M165" i="24"/>
  <c r="AE88" i="29"/>
  <c r="S38" i="25"/>
  <c r="L98" i="18"/>
  <c r="D55" i="18"/>
  <c r="O10" i="17"/>
  <c r="AG29" i="33"/>
  <c r="V103" i="18"/>
  <c r="F95" i="19"/>
  <c r="Z113" i="24"/>
  <c r="U16" i="18"/>
  <c r="AD13" i="29"/>
  <c r="W27" i="36"/>
  <c r="R33" i="18"/>
  <c r="AA77" i="18"/>
  <c r="Q113" i="17"/>
  <c r="BR40" i="25"/>
  <c r="Y7" i="29"/>
  <c r="AJ74" i="36"/>
  <c r="BY133" i="25"/>
  <c r="Q40" i="18"/>
  <c r="AL12" i="36"/>
  <c r="K9" i="18"/>
  <c r="X118" i="18"/>
  <c r="AA120" i="18"/>
  <c r="AA13" i="31"/>
  <c r="H83" i="29"/>
  <c r="AC146" i="25"/>
  <c r="AR11" i="25"/>
  <c r="X109" i="36"/>
  <c r="AG144" i="24"/>
  <c r="AL145" i="25"/>
  <c r="C22" i="18"/>
  <c r="BY171" i="25"/>
  <c r="AB29" i="36"/>
  <c r="H136" i="17"/>
  <c r="Z64" i="18"/>
  <c r="H32" i="33"/>
  <c r="U30" i="29"/>
  <c r="I164" i="24"/>
  <c r="AE143" i="24"/>
  <c r="F47" i="18"/>
  <c r="BS103" i="25"/>
  <c r="AA31" i="18"/>
  <c r="BY28" i="25"/>
  <c r="AH151" i="36"/>
  <c r="AE108" i="36"/>
  <c r="AJ120" i="24"/>
  <c r="I99" i="18"/>
  <c r="N22" i="27"/>
  <c r="M114" i="18"/>
  <c r="AX85" i="25"/>
  <c r="AI13" i="29"/>
  <c r="X21" i="33"/>
  <c r="C98" i="18"/>
  <c r="BQ9" i="25"/>
  <c r="Z167" i="36"/>
  <c r="G78" i="27"/>
  <c r="C44" i="18"/>
  <c r="O10" i="24"/>
  <c r="P120" i="18"/>
  <c r="T21" i="33"/>
  <c r="AD95" i="29"/>
  <c r="Y169" i="36"/>
  <c r="I18" i="19"/>
  <c r="BZ77" i="25"/>
  <c r="M107" i="29"/>
  <c r="Q132" i="24"/>
  <c r="AY13" i="25"/>
  <c r="I25" i="18"/>
  <c r="AA82" i="29"/>
  <c r="BA104" i="25"/>
  <c r="M26" i="17"/>
  <c r="AB84" i="18"/>
  <c r="BF150" i="25"/>
  <c r="Y133" i="25"/>
  <c r="F45" i="18"/>
  <c r="M97" i="18"/>
  <c r="W63" i="18"/>
  <c r="L152" i="27"/>
  <c r="AN37" i="25"/>
  <c r="BM95" i="25"/>
  <c r="G43" i="33"/>
  <c r="BY148" i="25"/>
  <c r="AL48" i="25"/>
  <c r="I86" i="19"/>
  <c r="AI162" i="25"/>
  <c r="AL23" i="36"/>
  <c r="AL151" i="25"/>
  <c r="AA17" i="31"/>
  <c r="AC24" i="24"/>
  <c r="J23" i="29"/>
  <c r="AB139" i="36"/>
  <c r="K39" i="18"/>
  <c r="I16" i="24"/>
  <c r="E13" i="31"/>
  <c r="BH151" i="25"/>
  <c r="M85" i="18"/>
  <c r="AA117" i="24"/>
  <c r="AX19" i="25"/>
  <c r="AE183" i="36"/>
  <c r="I88" i="18"/>
  <c r="Q46" i="33"/>
  <c r="AI155" i="25"/>
  <c r="AO120" i="25"/>
  <c r="Q55" i="17"/>
  <c r="AC105" i="25"/>
  <c r="N129" i="24"/>
  <c r="AF114" i="36"/>
  <c r="AI29" i="36"/>
  <c r="S94" i="18"/>
  <c r="D119" i="18"/>
  <c r="N85" i="27"/>
  <c r="O51" i="18"/>
  <c r="P15" i="17"/>
  <c r="J74" i="29"/>
  <c r="O48" i="18"/>
  <c r="D63" i="29"/>
  <c r="AG176" i="24"/>
  <c r="D114" i="18"/>
  <c r="Q50" i="18"/>
  <c r="H28" i="17"/>
  <c r="AA34" i="31"/>
  <c r="W33" i="33"/>
  <c r="AH162" i="25"/>
  <c r="F97" i="18"/>
  <c r="BU44" i="25"/>
  <c r="AC36" i="36"/>
  <c r="W57" i="18"/>
  <c r="L121" i="18"/>
  <c r="J76" i="29"/>
  <c r="AF166" i="25"/>
  <c r="AH32" i="29"/>
  <c r="X87" i="36"/>
  <c r="AG153" i="36"/>
  <c r="BM135" i="25"/>
  <c r="Y111" i="25"/>
  <c r="V45" i="33"/>
  <c r="AF32" i="25"/>
  <c r="R84" i="18"/>
  <c r="E79" i="24"/>
  <c r="U97" i="29"/>
  <c r="F9" i="19"/>
  <c r="AS24" i="25"/>
  <c r="O21" i="33"/>
  <c r="AF145" i="24"/>
  <c r="BY93" i="25"/>
  <c r="AB23" i="24"/>
  <c r="L16" i="33"/>
  <c r="AG13" i="25"/>
  <c r="AK162" i="36"/>
  <c r="E93" i="24"/>
  <c r="G149" i="17"/>
  <c r="AB102" i="18"/>
  <c r="W17" i="29"/>
  <c r="Z52" i="29"/>
  <c r="BE73" i="25"/>
  <c r="CA142" i="25"/>
  <c r="BW139" i="25"/>
  <c r="V96" i="18"/>
  <c r="AC22" i="24"/>
  <c r="E11" i="17"/>
  <c r="H168" i="17"/>
  <c r="D101" i="29"/>
  <c r="AG17" i="36"/>
  <c r="AC13" i="25"/>
  <c r="AB160" i="36"/>
  <c r="I101" i="29"/>
  <c r="AH138" i="25"/>
  <c r="H15" i="27"/>
  <c r="AL150" i="36"/>
  <c r="AG26" i="29"/>
  <c r="BO83" i="25"/>
  <c r="AS17" i="25"/>
  <c r="F61" i="18"/>
  <c r="W148" i="36"/>
  <c r="AH163" i="36"/>
  <c r="AA38" i="33"/>
  <c r="L175" i="17"/>
  <c r="AS42" i="25"/>
  <c r="AD83" i="29"/>
  <c r="BP19" i="25"/>
  <c r="BQ175" i="25"/>
  <c r="E166" i="17"/>
  <c r="AB114" i="36"/>
  <c r="AF104" i="36"/>
  <c r="AG116" i="25"/>
  <c r="BE116" i="25"/>
  <c r="BB30" i="25"/>
  <c r="I43" i="17"/>
  <c r="Y41" i="33"/>
  <c r="K41" i="27"/>
  <c r="CA103" i="25"/>
  <c r="AF112" i="25"/>
  <c r="AA81" i="18"/>
  <c r="Y37" i="18"/>
  <c r="H94" i="27"/>
  <c r="AI88" i="36"/>
  <c r="AN96" i="25"/>
  <c r="C11" i="31"/>
  <c r="N77" i="18"/>
  <c r="D134" i="24"/>
  <c r="BP115" i="25"/>
  <c r="X73" i="18"/>
  <c r="H120" i="27"/>
  <c r="F129" i="24"/>
  <c r="G113" i="27"/>
  <c r="CA9" i="25"/>
  <c r="X22" i="18"/>
  <c r="C31" i="18"/>
  <c r="BA86" i="25"/>
  <c r="AF17" i="25"/>
  <c r="BN9" i="25"/>
  <c r="AJ159" i="36"/>
  <c r="AF64" i="24"/>
  <c r="N180" i="24"/>
  <c r="T54" i="33"/>
  <c r="AE101" i="24"/>
  <c r="AA99" i="24"/>
  <c r="E32" i="18"/>
  <c r="Y95" i="18"/>
  <c r="I82" i="18"/>
  <c r="AB40" i="29"/>
  <c r="G360" i="19"/>
  <c r="BN178" i="25"/>
  <c r="AD13" i="25"/>
  <c r="AG37" i="29"/>
  <c r="Y69" i="36"/>
  <c r="C27" i="31"/>
  <c r="AZ101" i="25"/>
  <c r="AL67" i="36"/>
  <c r="AK94" i="25"/>
  <c r="BA152" i="25"/>
  <c r="BY68" i="25"/>
  <c r="Q156" i="25"/>
  <c r="K63" i="18"/>
  <c r="I14" i="31"/>
  <c r="L37" i="18"/>
  <c r="AC184" i="25"/>
  <c r="C56" i="18"/>
  <c r="Q74" i="18"/>
  <c r="Y59" i="18"/>
  <c r="AG73" i="24"/>
  <c r="CA90" i="25"/>
  <c r="AI99" i="29"/>
  <c r="F86" i="17"/>
  <c r="Z114" i="36"/>
  <c r="E179" i="24"/>
  <c r="BA44" i="25"/>
  <c r="M179" i="24"/>
  <c r="BZ129" i="25"/>
  <c r="U159" i="25"/>
  <c r="BC110" i="25"/>
  <c r="X80" i="29"/>
  <c r="AC42" i="33"/>
  <c r="AE120" i="36"/>
  <c r="AQ26" i="25"/>
  <c r="AB18" i="29"/>
  <c r="W88" i="29"/>
  <c r="AG13" i="33"/>
  <c r="AG140" i="36"/>
  <c r="BJ36" i="25"/>
  <c r="W107" i="18"/>
  <c r="BK51" i="25"/>
  <c r="AF91" i="25"/>
  <c r="L36" i="33"/>
  <c r="R46" i="18"/>
  <c r="V56" i="29"/>
  <c r="AG59" i="29"/>
  <c r="BE103" i="25"/>
  <c r="I117" i="18"/>
  <c r="G45" i="17"/>
  <c r="Z23" i="36"/>
  <c r="E28" i="31"/>
  <c r="BY100" i="25"/>
  <c r="Y28" i="36"/>
  <c r="R10" i="18"/>
  <c r="BC75" i="25"/>
  <c r="R78" i="25"/>
  <c r="BY36" i="25"/>
  <c r="AB81" i="36"/>
  <c r="AK155" i="24"/>
  <c r="E163" i="24"/>
  <c r="AL149" i="36"/>
  <c r="AF142" i="25"/>
  <c r="AP42" i="25"/>
  <c r="V88" i="18"/>
  <c r="AL85" i="36"/>
  <c r="AE147" i="36"/>
  <c r="BW152" i="25"/>
  <c r="E27" i="17"/>
  <c r="N84" i="27"/>
  <c r="H61" i="18"/>
  <c r="T73" i="18"/>
  <c r="H37" i="17"/>
  <c r="J44" i="31"/>
  <c r="AO177" i="25"/>
  <c r="R105" i="18"/>
  <c r="Z178" i="36"/>
  <c r="H100" i="19"/>
  <c r="F18" i="31"/>
  <c r="AC42" i="29"/>
  <c r="Q54" i="18"/>
  <c r="AI66" i="36"/>
  <c r="BY147" i="25"/>
  <c r="R42" i="33"/>
  <c r="F342" i="19"/>
  <c r="M26" i="24"/>
  <c r="I166" i="17"/>
  <c r="AC42" i="36"/>
  <c r="AC71" i="25"/>
  <c r="I101" i="27"/>
  <c r="AC8" i="36"/>
  <c r="BL49" i="25"/>
  <c r="I52" i="24"/>
  <c r="AJ44" i="24"/>
  <c r="AS141" i="25"/>
  <c r="Z66" i="24"/>
  <c r="N157" i="24"/>
  <c r="BM119" i="25"/>
  <c r="M54" i="18"/>
  <c r="AD70" i="25"/>
  <c r="U116" i="25"/>
  <c r="AA8" i="36"/>
  <c r="AC31" i="24"/>
  <c r="I55" i="33"/>
  <c r="AI107" i="24"/>
  <c r="AD163" i="25"/>
  <c r="AD50" i="29"/>
  <c r="G95" i="18"/>
  <c r="N109" i="24"/>
  <c r="P29" i="18"/>
  <c r="BA170" i="25"/>
  <c r="I10" i="29"/>
  <c r="AH76" i="36"/>
  <c r="Q29" i="17"/>
  <c r="G95" i="24"/>
  <c r="W142" i="36"/>
  <c r="G49" i="27"/>
  <c r="BG17" i="25"/>
  <c r="J185" i="17"/>
  <c r="BA69" i="25"/>
  <c r="AA33" i="31"/>
  <c r="N67" i="24"/>
  <c r="T60" i="18"/>
  <c r="H27" i="18"/>
  <c r="O73" i="24"/>
  <c r="AL106" i="36"/>
  <c r="X24" i="36"/>
  <c r="BY135" i="25"/>
  <c r="E88" i="18"/>
  <c r="AS29" i="25"/>
  <c r="U99" i="25"/>
  <c r="Y12" i="25"/>
  <c r="I81" i="24"/>
  <c r="AF14" i="24"/>
  <c r="E174" i="17"/>
  <c r="K80" i="17"/>
  <c r="T19" i="25"/>
  <c r="G56" i="18"/>
  <c r="AB48" i="24"/>
  <c r="AA78" i="18"/>
  <c r="BL143" i="25"/>
  <c r="Y108" i="18"/>
  <c r="AF47" i="25"/>
  <c r="BE140" i="25"/>
  <c r="AA71" i="36"/>
  <c r="AX88" i="25"/>
  <c r="AH135" i="36"/>
  <c r="BY160" i="25"/>
  <c r="BZ83" i="25"/>
  <c r="M116" i="18"/>
  <c r="BF112" i="25"/>
  <c r="L99" i="18"/>
  <c r="AY85" i="25"/>
  <c r="Y30" i="25"/>
  <c r="H13" i="17"/>
  <c r="BS16" i="25"/>
  <c r="J361" i="19"/>
  <c r="AG74" i="24"/>
  <c r="J61" i="18"/>
  <c r="N69" i="27"/>
  <c r="P20" i="17"/>
  <c r="O48" i="31"/>
  <c r="AS172" i="25"/>
  <c r="M51" i="18"/>
  <c r="Z17" i="33"/>
  <c r="BH180" i="25"/>
  <c r="M166" i="17"/>
  <c r="H26" i="19"/>
  <c r="L96" i="17"/>
  <c r="AK39" i="25"/>
  <c r="BF184" i="25"/>
  <c r="F89" i="19"/>
  <c r="AD132" i="36"/>
  <c r="AF83" i="24"/>
  <c r="P53" i="17"/>
  <c r="AY138" i="25"/>
  <c r="AA33" i="18"/>
  <c r="G41" i="27"/>
  <c r="F78" i="18"/>
  <c r="AG86" i="36"/>
  <c r="L170" i="17"/>
  <c r="AX22" i="25"/>
  <c r="O74" i="24"/>
  <c r="AA101" i="18"/>
  <c r="V87" i="18"/>
  <c r="E97" i="18"/>
  <c r="BZ105" i="25"/>
  <c r="AH110" i="29"/>
  <c r="N91" i="29"/>
  <c r="G11" i="17"/>
  <c r="BW48" i="25"/>
  <c r="X124" i="18"/>
  <c r="BP24" i="25"/>
  <c r="Z36" i="29"/>
  <c r="X81" i="36"/>
  <c r="AP159" i="25"/>
  <c r="G124" i="18"/>
  <c r="BI162" i="25"/>
  <c r="S163" i="25"/>
  <c r="AG69" i="36"/>
  <c r="AE97" i="36"/>
  <c r="AD165" i="36"/>
  <c r="G346" i="19"/>
  <c r="R96" i="17"/>
  <c r="AZ134" i="25"/>
  <c r="O168" i="17"/>
  <c r="S56" i="18"/>
  <c r="Q81" i="29"/>
  <c r="AF54" i="24"/>
  <c r="C38" i="18"/>
  <c r="AI101" i="25"/>
  <c r="AK95" i="25"/>
  <c r="AC36" i="29"/>
  <c r="E76" i="17"/>
  <c r="BU151" i="25"/>
  <c r="O24" i="18"/>
  <c r="BS39" i="25"/>
  <c r="Q88" i="18"/>
  <c r="P149" i="25"/>
  <c r="S62" i="18"/>
  <c r="Q42" i="17"/>
  <c r="AH172" i="25"/>
  <c r="X41" i="18"/>
  <c r="K81" i="18"/>
  <c r="N18" i="24"/>
  <c r="AF111" i="36"/>
  <c r="Y158" i="36"/>
  <c r="H92" i="27"/>
  <c r="AA21" i="18"/>
  <c r="G174" i="17"/>
  <c r="AN75" i="25"/>
  <c r="AD129" i="25"/>
  <c r="K103" i="29"/>
  <c r="L115" i="17"/>
  <c r="P52" i="33"/>
  <c r="I101" i="18"/>
  <c r="M49" i="33"/>
  <c r="AK46" i="24"/>
  <c r="AD139" i="36"/>
  <c r="BY30" i="25"/>
  <c r="BU170" i="25"/>
  <c r="BZ52" i="25"/>
  <c r="BL97" i="25"/>
  <c r="R113" i="18"/>
  <c r="L45" i="33"/>
  <c r="D19" i="18"/>
  <c r="O85" i="17"/>
  <c r="CA89" i="25"/>
  <c r="Z8" i="36"/>
  <c r="R106" i="18"/>
  <c r="S117" i="18"/>
  <c r="M12" i="24"/>
  <c r="I20" i="17"/>
  <c r="O98" i="18"/>
  <c r="AB16" i="29"/>
  <c r="W42" i="29"/>
  <c r="Q92" i="18"/>
  <c r="BH15" i="25"/>
  <c r="BS156" i="25"/>
  <c r="Y159" i="36"/>
  <c r="P180" i="25"/>
  <c r="Z72" i="29"/>
  <c r="C47" i="18"/>
  <c r="BP105" i="25"/>
  <c r="G90" i="17"/>
  <c r="AK10" i="36"/>
  <c r="BJ94" i="25"/>
  <c r="G231" i="19"/>
  <c r="AI137" i="25"/>
  <c r="BW20" i="25"/>
  <c r="Y32" i="29"/>
  <c r="Z21" i="33"/>
  <c r="I14" i="18"/>
  <c r="Z93" i="36"/>
  <c r="R52" i="18"/>
  <c r="BY35" i="25"/>
  <c r="P107" i="17"/>
  <c r="AC124" i="18"/>
  <c r="W106" i="18"/>
  <c r="Z104" i="18"/>
  <c r="BZ145" i="25"/>
  <c r="Q182" i="17"/>
  <c r="AI75" i="36"/>
  <c r="Q181" i="17"/>
  <c r="L114" i="17"/>
  <c r="BY85" i="25"/>
  <c r="F41" i="31"/>
  <c r="AC19" i="33"/>
  <c r="Q66" i="25"/>
  <c r="AK149" i="36"/>
  <c r="M29" i="29"/>
  <c r="AD20" i="25"/>
  <c r="G13" i="33"/>
  <c r="AH166" i="25"/>
  <c r="BB45" i="25"/>
  <c r="Z175" i="24"/>
  <c r="W98" i="18"/>
  <c r="N26" i="33"/>
  <c r="AC105" i="18"/>
  <c r="BI157" i="25"/>
  <c r="AC50" i="18"/>
  <c r="AK75" i="25"/>
  <c r="BX88" i="25"/>
  <c r="R108" i="18"/>
  <c r="Z138" i="24"/>
  <c r="AJ179" i="36"/>
  <c r="J20" i="33"/>
  <c r="BM94" i="25"/>
  <c r="AY157" i="25"/>
  <c r="W145" i="36"/>
  <c r="AF177" i="36"/>
  <c r="AG54" i="33"/>
  <c r="BW149" i="25"/>
  <c r="P78" i="25"/>
  <c r="G22" i="18"/>
  <c r="J55" i="18"/>
  <c r="Z48" i="36"/>
  <c r="L47" i="18"/>
  <c r="AE88" i="24"/>
  <c r="Y98" i="18"/>
  <c r="BO142" i="25"/>
  <c r="AE63" i="24"/>
  <c r="W103" i="18"/>
  <c r="F133" i="19"/>
  <c r="G108" i="24"/>
  <c r="AA74" i="29"/>
  <c r="R188" i="17"/>
  <c r="O36" i="24"/>
  <c r="AP26" i="25"/>
  <c r="Q61" i="29"/>
  <c r="L22" i="18"/>
  <c r="W46" i="36"/>
  <c r="AC13" i="33"/>
  <c r="AA31" i="36"/>
  <c r="BF27" i="25"/>
  <c r="Y87" i="18"/>
  <c r="E154" i="24"/>
  <c r="AX66" i="25"/>
  <c r="AS33" i="25"/>
  <c r="G27" i="19"/>
  <c r="N36" i="33"/>
  <c r="J34" i="31"/>
  <c r="V34" i="33"/>
  <c r="L29" i="33"/>
  <c r="BQ40" i="25"/>
  <c r="P28" i="31"/>
  <c r="L54" i="33"/>
  <c r="T28" i="25"/>
  <c r="I166" i="24"/>
  <c r="D49" i="24"/>
  <c r="BE96" i="25"/>
  <c r="BQ69" i="25"/>
  <c r="AJ101" i="36"/>
  <c r="X97" i="36"/>
  <c r="C108" i="18"/>
  <c r="M89" i="18"/>
  <c r="BX105" i="25"/>
  <c r="Q149" i="24"/>
  <c r="AO144" i="25"/>
  <c r="AI33" i="29"/>
  <c r="O138" i="17"/>
  <c r="AD18" i="36"/>
  <c r="L109" i="18"/>
  <c r="I95" i="19"/>
  <c r="P112" i="25"/>
  <c r="P31" i="31"/>
  <c r="H63" i="18"/>
  <c r="S47" i="18"/>
  <c r="Y83" i="18"/>
  <c r="I74" i="19"/>
  <c r="Y10" i="36"/>
  <c r="J78" i="27"/>
  <c r="C124" i="18"/>
  <c r="T113" i="18"/>
  <c r="K42" i="27"/>
  <c r="J182" i="17"/>
  <c r="AF167" i="25"/>
  <c r="G87" i="27"/>
  <c r="M100" i="17"/>
  <c r="D155" i="24"/>
  <c r="AZ32" i="25"/>
  <c r="AL80" i="36"/>
  <c r="AX23" i="25"/>
  <c r="AO159" i="25"/>
  <c r="BG68" i="25"/>
  <c r="AQ116" i="25"/>
  <c r="AK90" i="24"/>
  <c r="AF10" i="24"/>
  <c r="F19" i="18"/>
  <c r="AL31" i="36"/>
  <c r="I160" i="27"/>
  <c r="AB110" i="24"/>
  <c r="M157" i="17"/>
  <c r="P14" i="33"/>
  <c r="BY91" i="25"/>
  <c r="E73" i="18"/>
  <c r="AJ115" i="24"/>
  <c r="R44" i="25"/>
  <c r="U42" i="33"/>
  <c r="J176" i="17"/>
  <c r="BI13" i="25"/>
  <c r="AY9" i="25"/>
  <c r="N171" i="24"/>
  <c r="AZ178" i="25"/>
  <c r="G115" i="27"/>
  <c r="AA28" i="31"/>
  <c r="I178" i="27"/>
  <c r="G62" i="19"/>
  <c r="E134" i="24"/>
  <c r="W178" i="36"/>
  <c r="AH69" i="25"/>
  <c r="E182" i="17"/>
  <c r="BS94" i="25"/>
  <c r="AJ51" i="24"/>
  <c r="V104" i="18"/>
  <c r="AB141" i="24"/>
  <c r="BO72" i="25"/>
  <c r="J87" i="17"/>
  <c r="W94" i="36"/>
  <c r="BU54" i="25"/>
  <c r="AL37" i="25"/>
  <c r="R14" i="25"/>
  <c r="AI87" i="36"/>
  <c r="K18" i="18"/>
  <c r="I136" i="17"/>
  <c r="E70" i="17"/>
  <c r="V71" i="29"/>
  <c r="W39" i="18"/>
  <c r="W40" i="33"/>
  <c r="W29" i="18"/>
  <c r="BW164" i="25"/>
  <c r="H154" i="27"/>
  <c r="AC29" i="29"/>
  <c r="AD73" i="29"/>
  <c r="X36" i="36"/>
  <c r="AO15" i="25"/>
  <c r="I89" i="19"/>
  <c r="BZ21" i="25"/>
  <c r="BX102" i="25"/>
  <c r="I34" i="24"/>
  <c r="R102" i="18"/>
  <c r="AB155" i="24"/>
  <c r="H173" i="17"/>
  <c r="AL83" i="25"/>
  <c r="AF67" i="25"/>
  <c r="O37" i="31"/>
  <c r="CA168" i="25"/>
  <c r="AI19" i="29"/>
  <c r="U48" i="18"/>
  <c r="AC67" i="25"/>
  <c r="AL134" i="25"/>
  <c r="AO88" i="25"/>
  <c r="BG40" i="25"/>
  <c r="Y54" i="25"/>
  <c r="C95" i="18"/>
  <c r="P104" i="18"/>
  <c r="I11" i="19"/>
  <c r="X42" i="29"/>
  <c r="G99" i="18"/>
  <c r="BK172" i="25"/>
  <c r="AA133" i="36"/>
  <c r="AS170" i="25"/>
  <c r="L49" i="17"/>
  <c r="BW134" i="25"/>
  <c r="AB44" i="24"/>
  <c r="U19" i="33"/>
  <c r="J105" i="18"/>
  <c r="AG120" i="36"/>
  <c r="G69" i="24"/>
  <c r="BY115" i="25"/>
  <c r="AH81" i="29"/>
  <c r="N140" i="27"/>
  <c r="M49" i="24"/>
  <c r="C100" i="18"/>
  <c r="BX178" i="25"/>
  <c r="N180" i="27"/>
  <c r="AC77" i="29"/>
  <c r="AN52" i="25"/>
  <c r="H34" i="31"/>
  <c r="AQ44" i="25"/>
  <c r="AY29" i="25"/>
  <c r="P88" i="18"/>
  <c r="AI16" i="25"/>
  <c r="BQ104" i="25"/>
  <c r="BW42" i="25"/>
  <c r="O34" i="18"/>
  <c r="AJ165" i="36"/>
  <c r="BQ172" i="25"/>
  <c r="AC40" i="36"/>
  <c r="P163" i="25"/>
  <c r="K25" i="18"/>
  <c r="G24" i="27"/>
  <c r="Q110" i="18"/>
  <c r="J29" i="17"/>
  <c r="Z164" i="36"/>
  <c r="AB95" i="36"/>
  <c r="AC135" i="25"/>
  <c r="L104" i="27"/>
  <c r="AN9" i="25"/>
  <c r="AE60" i="29"/>
  <c r="AL177" i="25"/>
  <c r="P108" i="18"/>
  <c r="AE40" i="33"/>
  <c r="H36" i="17"/>
  <c r="AO146" i="25"/>
  <c r="J90" i="18"/>
  <c r="T19" i="33"/>
  <c r="Y17" i="36"/>
  <c r="E45" i="18"/>
  <c r="AB81" i="18"/>
  <c r="BD166" i="25"/>
  <c r="CA132" i="25"/>
  <c r="BZ66" i="25"/>
  <c r="AG56" i="29"/>
  <c r="Q85" i="18"/>
  <c r="X85" i="18"/>
  <c r="AI95" i="29"/>
  <c r="Z12" i="33"/>
  <c r="AC116" i="25"/>
  <c r="BS95" i="25"/>
  <c r="F121" i="18"/>
  <c r="V50" i="18"/>
  <c r="AK11" i="25"/>
  <c r="T72" i="25"/>
  <c r="AJ171" i="36"/>
  <c r="T144" i="25"/>
  <c r="H64" i="29"/>
  <c r="BM141" i="25"/>
  <c r="P99" i="18"/>
  <c r="AD69" i="25"/>
  <c r="AJ142" i="36"/>
  <c r="AO161" i="25"/>
  <c r="AJ174" i="36"/>
  <c r="H50" i="19"/>
  <c r="E96" i="18"/>
  <c r="N92" i="24"/>
  <c r="AY45" i="25"/>
  <c r="H171" i="19"/>
  <c r="H56" i="29"/>
  <c r="N53" i="33"/>
  <c r="K91" i="29"/>
  <c r="BO41" i="25"/>
  <c r="D97" i="29"/>
  <c r="AH73" i="24"/>
  <c r="AF51" i="33"/>
  <c r="AI150" i="24"/>
  <c r="AN97" i="25"/>
  <c r="AB154" i="36"/>
  <c r="AK132" i="36"/>
  <c r="X75" i="18"/>
  <c r="N31" i="31"/>
  <c r="BK116" i="25"/>
  <c r="I141" i="19"/>
  <c r="T174" i="25"/>
  <c r="BU110" i="25"/>
  <c r="I15" i="27"/>
  <c r="AE104" i="24"/>
  <c r="F90" i="18"/>
  <c r="O51" i="33"/>
  <c r="K31" i="18"/>
  <c r="U88" i="18"/>
  <c r="P121" i="18"/>
  <c r="AH175" i="36"/>
  <c r="AL9" i="36"/>
  <c r="R135" i="25"/>
  <c r="BB181" i="25"/>
  <c r="M64" i="18"/>
  <c r="P153" i="25"/>
  <c r="M94" i="18"/>
  <c r="CA79" i="25"/>
  <c r="V109" i="18"/>
  <c r="G9" i="24"/>
  <c r="U180" i="25"/>
  <c r="Z92" i="36"/>
  <c r="AF79" i="25"/>
  <c r="I98" i="19"/>
  <c r="BA165" i="25"/>
  <c r="H15" i="33"/>
  <c r="Q16" i="17"/>
  <c r="AG76" i="25"/>
  <c r="AC78" i="29"/>
  <c r="AL130" i="25"/>
  <c r="L138" i="27"/>
  <c r="BW144" i="25"/>
  <c r="D111" i="18"/>
  <c r="AY181" i="25"/>
  <c r="G178" i="19"/>
  <c r="BB113" i="25"/>
  <c r="AH37" i="29"/>
  <c r="AE9" i="36"/>
  <c r="AG82" i="25"/>
  <c r="AC126" i="24"/>
  <c r="H144" i="19"/>
  <c r="T140" i="25"/>
  <c r="AF94" i="36"/>
  <c r="I351" i="19"/>
  <c r="AJ181" i="24"/>
  <c r="AR13" i="25"/>
  <c r="BY20" i="25"/>
  <c r="CA93" i="25"/>
  <c r="H354" i="19"/>
  <c r="AL24" i="36"/>
  <c r="W66" i="29"/>
  <c r="X79" i="29"/>
  <c r="AN145" i="25"/>
  <c r="R177" i="25"/>
  <c r="X70" i="29"/>
  <c r="BU176" i="25"/>
  <c r="AE46" i="29"/>
  <c r="U24" i="18"/>
  <c r="AC24" i="36"/>
  <c r="AK87" i="24"/>
  <c r="D119" i="24"/>
  <c r="AB75" i="36"/>
  <c r="AB20" i="24"/>
  <c r="F12" i="19"/>
  <c r="AX14" i="25"/>
  <c r="AE44" i="24"/>
  <c r="AX170" i="25"/>
  <c r="BH93" i="25"/>
  <c r="AL78" i="36"/>
  <c r="AE20" i="33"/>
  <c r="O99" i="18"/>
  <c r="BQ157" i="25"/>
  <c r="E43" i="18"/>
  <c r="E117" i="24"/>
  <c r="AA16" i="29"/>
  <c r="W93" i="36"/>
  <c r="BC168" i="25"/>
  <c r="I164" i="17"/>
  <c r="AK67" i="25"/>
  <c r="W97" i="18"/>
  <c r="D73" i="18"/>
  <c r="BU96" i="25"/>
  <c r="I152" i="17"/>
  <c r="AN94" i="25"/>
  <c r="L74" i="27"/>
  <c r="BZ114" i="25"/>
  <c r="BS105" i="25"/>
  <c r="I327" i="19"/>
  <c r="BV142" i="25"/>
  <c r="Z141" i="24"/>
  <c r="R29" i="25"/>
  <c r="AS168" i="25"/>
  <c r="AC18" i="36"/>
  <c r="Y48" i="18"/>
  <c r="Y152" i="36"/>
  <c r="BI164" i="25"/>
  <c r="K37" i="18"/>
  <c r="J211" i="19"/>
  <c r="M80" i="29"/>
  <c r="C59" i="18"/>
  <c r="BD34" i="25"/>
  <c r="AA163" i="24"/>
  <c r="BX117" i="25"/>
  <c r="D44" i="18"/>
  <c r="N32" i="33"/>
  <c r="S17" i="18"/>
  <c r="Z89" i="18"/>
  <c r="AF52" i="33"/>
  <c r="BR139" i="25"/>
  <c r="X87" i="29"/>
  <c r="AI43" i="25"/>
  <c r="Y75" i="18"/>
  <c r="BY42" i="25"/>
  <c r="AZ171" i="25"/>
  <c r="AO183" i="25"/>
  <c r="BR174" i="25"/>
  <c r="H38" i="31"/>
  <c r="AC71" i="29"/>
  <c r="AB87" i="24"/>
  <c r="BQ119" i="25"/>
  <c r="AF15" i="33"/>
  <c r="BG133" i="25"/>
  <c r="T12" i="18"/>
  <c r="Y154" i="25"/>
  <c r="BY47" i="25"/>
  <c r="AL75" i="36"/>
  <c r="BI78" i="25"/>
  <c r="X100" i="29"/>
  <c r="AC132" i="36"/>
  <c r="J164" i="27"/>
  <c r="AF163" i="25"/>
  <c r="J179" i="17"/>
  <c r="Z112" i="18"/>
  <c r="Q101" i="18"/>
  <c r="R12" i="25"/>
  <c r="U74" i="25"/>
  <c r="J13" i="17"/>
  <c r="AH67" i="36"/>
  <c r="AO53" i="25"/>
  <c r="H180" i="17"/>
  <c r="Q109" i="24"/>
  <c r="W33" i="18"/>
  <c r="BK93" i="25"/>
  <c r="BK159" i="25"/>
  <c r="D25" i="24"/>
  <c r="BP120" i="25"/>
  <c r="BU13" i="25"/>
  <c r="BC26" i="25"/>
  <c r="S42" i="18"/>
  <c r="Q97" i="24"/>
  <c r="W20" i="36"/>
  <c r="S80" i="25"/>
  <c r="X113" i="18"/>
  <c r="Y21" i="36"/>
  <c r="O29" i="31"/>
  <c r="Z28" i="18"/>
  <c r="I141" i="17"/>
  <c r="BZ53" i="25"/>
  <c r="AG8" i="24"/>
  <c r="AP51" i="25"/>
  <c r="CA113" i="25"/>
  <c r="I36" i="27"/>
  <c r="AY112" i="25"/>
  <c r="N84" i="24"/>
  <c r="D107" i="18"/>
  <c r="AF134" i="36"/>
  <c r="AG117" i="25"/>
  <c r="BK44" i="25"/>
  <c r="N52" i="33"/>
  <c r="N36" i="18"/>
  <c r="I28" i="33"/>
  <c r="G27" i="17"/>
  <c r="BH85" i="25"/>
  <c r="G29" i="31"/>
  <c r="AZ8" i="25"/>
  <c r="BR18" i="25"/>
  <c r="W25" i="36"/>
  <c r="F8" i="31"/>
  <c r="BZ120" i="25"/>
  <c r="BC174" i="25"/>
  <c r="S64" i="18"/>
  <c r="BW75" i="25"/>
  <c r="CA152" i="25"/>
  <c r="AA42" i="36"/>
  <c r="BF30" i="25"/>
  <c r="G33" i="17"/>
  <c r="BZ75" i="25"/>
  <c r="I357" i="19"/>
  <c r="Q115" i="18"/>
  <c r="H187" i="17"/>
  <c r="Y169" i="25"/>
  <c r="W42" i="18"/>
  <c r="G37" i="18"/>
  <c r="M124" i="18"/>
  <c r="N7" i="29"/>
  <c r="AD76" i="29"/>
  <c r="X71" i="36"/>
  <c r="H117" i="18"/>
  <c r="F76" i="18"/>
  <c r="Q73" i="17"/>
  <c r="N38" i="33"/>
  <c r="AN16" i="25"/>
  <c r="X115" i="36"/>
  <c r="AI182" i="24"/>
  <c r="D14" i="29"/>
  <c r="BX51" i="25"/>
  <c r="AY67" i="25"/>
  <c r="K175" i="27"/>
  <c r="C50" i="18"/>
  <c r="F43" i="17"/>
  <c r="BZ96" i="25"/>
  <c r="AE120" i="24"/>
  <c r="AD102" i="36"/>
  <c r="AA128" i="24"/>
  <c r="N40" i="33"/>
  <c r="AI112" i="36"/>
  <c r="K27" i="29"/>
  <c r="H51" i="33"/>
  <c r="H94" i="17"/>
  <c r="AF122" i="24"/>
  <c r="AI36" i="29"/>
  <c r="R55" i="33"/>
  <c r="V108" i="18"/>
  <c r="AB55" i="33"/>
  <c r="P78" i="18"/>
  <c r="AB84" i="29"/>
  <c r="D84" i="29"/>
  <c r="AB101" i="18"/>
  <c r="Q27" i="33"/>
  <c r="C22" i="31"/>
  <c r="Q94" i="18"/>
  <c r="F55" i="18"/>
  <c r="AB167" i="36"/>
  <c r="X92" i="18"/>
  <c r="K121" i="17"/>
  <c r="AF15" i="36"/>
  <c r="M91" i="18"/>
  <c r="AB101" i="36"/>
  <c r="BU167" i="25"/>
  <c r="M14" i="33"/>
  <c r="Z18" i="18"/>
  <c r="U43" i="29"/>
  <c r="V83" i="18"/>
  <c r="L120" i="27"/>
  <c r="AK178" i="25"/>
  <c r="I299" i="19"/>
  <c r="J41" i="31"/>
  <c r="Y12" i="29"/>
  <c r="U113" i="25"/>
  <c r="BR31" i="25"/>
  <c r="K111" i="27"/>
  <c r="BY92" i="25"/>
  <c r="S114" i="25"/>
  <c r="R157" i="17"/>
  <c r="AF86" i="24"/>
  <c r="BM180" i="25"/>
  <c r="R63" i="18"/>
  <c r="X55" i="18"/>
  <c r="S50" i="18"/>
  <c r="AR147" i="25"/>
  <c r="T15" i="18"/>
  <c r="BI88" i="25"/>
  <c r="V101" i="18"/>
  <c r="AD34" i="36"/>
  <c r="V8" i="29"/>
  <c r="I106" i="18"/>
  <c r="AH31" i="25"/>
  <c r="J174" i="27"/>
  <c r="BU42" i="25"/>
  <c r="P58" i="18"/>
  <c r="AB70" i="29"/>
  <c r="N35" i="24"/>
  <c r="AA130" i="36"/>
  <c r="AA75" i="18"/>
  <c r="AD103" i="29"/>
  <c r="BZ174" i="25"/>
  <c r="Z180" i="24"/>
  <c r="R38" i="33"/>
  <c r="G98" i="24"/>
  <c r="BY54" i="25"/>
  <c r="AL183" i="36"/>
  <c r="I21" i="29"/>
  <c r="AJ144" i="24"/>
  <c r="AF171" i="25"/>
  <c r="AL106" i="25"/>
  <c r="AS21" i="25"/>
  <c r="V106" i="18"/>
  <c r="AB78" i="29"/>
  <c r="S67" i="25"/>
  <c r="BS51" i="25"/>
  <c r="BY21" i="25"/>
  <c r="BW129" i="25"/>
  <c r="BC133" i="25"/>
  <c r="N12" i="18"/>
  <c r="AB12" i="33"/>
  <c r="L14" i="29"/>
  <c r="L18" i="27"/>
  <c r="X51" i="29"/>
  <c r="BX29" i="25"/>
  <c r="BZ102" i="25"/>
  <c r="AI40" i="36"/>
  <c r="O47" i="18"/>
  <c r="BP161" i="25"/>
  <c r="AQ167" i="25"/>
  <c r="Y61" i="29"/>
  <c r="BZ17" i="25"/>
  <c r="BM34" i="25"/>
  <c r="N163" i="24"/>
  <c r="AZ130" i="25"/>
  <c r="W15" i="33"/>
  <c r="AI34" i="24"/>
  <c r="D19" i="24"/>
  <c r="AJ168" i="24"/>
  <c r="U81" i="18"/>
  <c r="F75" i="17"/>
  <c r="AO116" i="25"/>
  <c r="R50" i="18"/>
  <c r="U64" i="18"/>
  <c r="P95" i="17"/>
  <c r="BC115" i="25"/>
  <c r="S15" i="31"/>
  <c r="AO106" i="25"/>
  <c r="Q111" i="25"/>
  <c r="AI109" i="25"/>
  <c r="BH156" i="25"/>
  <c r="BH27" i="25"/>
  <c r="F34" i="31"/>
  <c r="AK157" i="24"/>
  <c r="N91" i="27"/>
  <c r="BD30" i="25"/>
  <c r="I81" i="18"/>
  <c r="U38" i="18"/>
  <c r="Z23" i="29"/>
  <c r="AE156" i="36"/>
  <c r="AH161" i="24"/>
  <c r="F112" i="18"/>
  <c r="E95" i="18"/>
  <c r="I32" i="18"/>
  <c r="L14" i="33"/>
  <c r="K60" i="29"/>
  <c r="AO174" i="25"/>
  <c r="O70" i="17"/>
  <c r="L11" i="18"/>
  <c r="M27" i="29"/>
  <c r="Y80" i="18"/>
  <c r="H25" i="17"/>
  <c r="L92" i="18"/>
  <c r="C123" i="18"/>
  <c r="BP96" i="25"/>
  <c r="R78" i="18"/>
  <c r="Q49" i="29"/>
  <c r="S119" i="18"/>
  <c r="N80" i="18"/>
  <c r="AD157" i="36"/>
  <c r="L95" i="18"/>
  <c r="BP146" i="25"/>
  <c r="J260" i="19"/>
  <c r="N13" i="27"/>
  <c r="X101" i="18"/>
  <c r="M43" i="24"/>
  <c r="V28" i="29"/>
  <c r="AK37" i="25"/>
  <c r="BY108" i="25"/>
  <c r="K99" i="17"/>
  <c r="M94" i="29"/>
  <c r="BK133" i="25"/>
  <c r="BX118" i="25"/>
  <c r="AD134" i="36"/>
  <c r="BY178" i="25"/>
  <c r="BP168" i="25"/>
  <c r="W19" i="18"/>
  <c r="O46" i="33"/>
  <c r="AC31" i="25"/>
  <c r="AH54" i="24"/>
  <c r="J310" i="19"/>
  <c r="S79" i="25"/>
  <c r="AD110" i="25"/>
  <c r="BY169" i="25"/>
  <c r="AD53" i="29"/>
  <c r="H89" i="18"/>
  <c r="X113" i="36"/>
  <c r="H132" i="27"/>
  <c r="BB135" i="25"/>
  <c r="AB73" i="18"/>
  <c r="AF37" i="33"/>
  <c r="U36" i="33"/>
  <c r="Y92" i="18"/>
  <c r="BO69" i="25"/>
  <c r="C36" i="18"/>
  <c r="BH135" i="25"/>
  <c r="AB105" i="29"/>
  <c r="BW169" i="25"/>
  <c r="N85" i="24"/>
  <c r="E33" i="17"/>
  <c r="G181" i="24"/>
  <c r="H283" i="19"/>
  <c r="AA115" i="24"/>
  <c r="N184" i="27"/>
  <c r="AH134" i="25"/>
  <c r="I114" i="19"/>
  <c r="AA53" i="29"/>
  <c r="R70" i="17"/>
  <c r="AX177" i="25"/>
  <c r="BV145" i="25"/>
  <c r="Q75" i="18"/>
  <c r="D65" i="29"/>
  <c r="K149" i="27"/>
  <c r="E67" i="24"/>
  <c r="U154" i="25"/>
  <c r="AF160" i="25"/>
  <c r="G47" i="33"/>
  <c r="Q91" i="18"/>
  <c r="F11" i="31"/>
  <c r="AJ76" i="36"/>
  <c r="M31" i="24"/>
  <c r="V37" i="18"/>
  <c r="AL179" i="36"/>
  <c r="AB146" i="36"/>
  <c r="Z107" i="18"/>
  <c r="I51" i="17"/>
  <c r="J37" i="18"/>
  <c r="Z110" i="29"/>
  <c r="F188" i="17"/>
  <c r="AR12" i="25"/>
  <c r="G336" i="19"/>
  <c r="H45" i="27"/>
  <c r="AB41" i="36"/>
  <c r="Z29" i="24"/>
  <c r="BP90" i="25"/>
  <c r="Y173" i="36"/>
  <c r="P68" i="17"/>
  <c r="J12" i="27"/>
  <c r="N86" i="24"/>
  <c r="E50" i="17"/>
  <c r="J88" i="18"/>
  <c r="K126" i="19"/>
  <c r="K310" i="19"/>
  <c r="BY183" i="25"/>
  <c r="AD19" i="24"/>
  <c r="BP13" i="25"/>
  <c r="O85" i="18"/>
  <c r="S45" i="33"/>
  <c r="D98" i="18"/>
  <c r="AA117" i="18"/>
  <c r="BX89" i="25"/>
  <c r="N11" i="31"/>
  <c r="W74" i="36"/>
  <c r="AH90" i="24"/>
  <c r="I84" i="29"/>
  <c r="AE52" i="29"/>
  <c r="Y111" i="29"/>
  <c r="G328" i="19"/>
  <c r="AF8" i="24"/>
  <c r="BP92" i="25"/>
  <c r="K47" i="27"/>
  <c r="P32" i="18"/>
  <c r="BE107" i="25"/>
  <c r="AD161" i="36"/>
  <c r="V21" i="33"/>
  <c r="AJ108" i="36"/>
  <c r="AE86" i="29"/>
  <c r="I82" i="29"/>
  <c r="AA45" i="18"/>
  <c r="BB21" i="25"/>
  <c r="D178" i="24"/>
  <c r="H78" i="18"/>
  <c r="U83" i="25"/>
  <c r="I172" i="17"/>
  <c r="E112" i="24"/>
  <c r="G164" i="27"/>
  <c r="BO109" i="25"/>
  <c r="AD92" i="29"/>
  <c r="AB38" i="33"/>
  <c r="BQ35" i="25"/>
  <c r="BA166" i="25"/>
  <c r="L10" i="27"/>
  <c r="L74" i="29"/>
  <c r="P173" i="17"/>
  <c r="AI82" i="36"/>
  <c r="AJ146" i="24"/>
  <c r="CA26" i="25"/>
  <c r="BU99" i="25"/>
  <c r="G38" i="18"/>
  <c r="BF160" i="25"/>
  <c r="AP83" i="25"/>
  <c r="W161" i="36"/>
  <c r="AS167" i="25"/>
  <c r="BU88" i="25"/>
  <c r="U49" i="18"/>
  <c r="AR152" i="25"/>
  <c r="AK158" i="24"/>
  <c r="AD40" i="24"/>
  <c r="CA83" i="25"/>
  <c r="N42" i="24"/>
  <c r="G29" i="19"/>
  <c r="BA91" i="25"/>
  <c r="AY155" i="25"/>
  <c r="AI71" i="25"/>
  <c r="AD15" i="25"/>
  <c r="K82" i="27"/>
  <c r="J160" i="27"/>
  <c r="I352" i="19"/>
  <c r="BZ20" i="25"/>
  <c r="L139" i="17"/>
  <c r="H186" i="19"/>
  <c r="AI102" i="29"/>
  <c r="X28" i="33"/>
  <c r="BM153" i="25"/>
  <c r="R144" i="25"/>
  <c r="X46" i="36"/>
  <c r="M27" i="18"/>
  <c r="P14" i="25"/>
  <c r="F143" i="24"/>
  <c r="BV119" i="25"/>
  <c r="H116" i="18"/>
  <c r="H39" i="31"/>
  <c r="AF19" i="36"/>
  <c r="AA74" i="18"/>
  <c r="J69" i="17"/>
  <c r="BB167" i="25"/>
  <c r="S35" i="31"/>
  <c r="Q10" i="31"/>
  <c r="BD102" i="25"/>
  <c r="BC119" i="25"/>
  <c r="BK69" i="25"/>
  <c r="T184" i="25"/>
  <c r="I138" i="24"/>
  <c r="Q12" i="33"/>
  <c r="D126" i="18"/>
  <c r="AH139" i="24"/>
  <c r="J15" i="33"/>
  <c r="AK153" i="25"/>
  <c r="AB144" i="36"/>
  <c r="BW99" i="25"/>
  <c r="H140" i="27"/>
  <c r="AJ115" i="36"/>
  <c r="AG129" i="24"/>
  <c r="BU16" i="25"/>
  <c r="BZ181" i="25"/>
  <c r="N14" i="24"/>
  <c r="BF16" i="25"/>
  <c r="L49" i="29"/>
  <c r="AL10" i="25"/>
  <c r="P89" i="18"/>
  <c r="M108" i="18"/>
  <c r="O39" i="33"/>
  <c r="E124" i="18"/>
  <c r="I99" i="27"/>
  <c r="S10" i="18"/>
  <c r="BY143" i="25"/>
  <c r="D64" i="18"/>
  <c r="BM138" i="25"/>
  <c r="AB115" i="36"/>
  <c r="AC99" i="18"/>
  <c r="Y25" i="18"/>
  <c r="AD90" i="29"/>
  <c r="V126" i="18"/>
  <c r="S31" i="33"/>
  <c r="H21" i="33"/>
  <c r="Y52" i="33"/>
  <c r="H41" i="19"/>
  <c r="BY103" i="25"/>
  <c r="BM152" i="25"/>
  <c r="AH37" i="36"/>
  <c r="K12" i="27"/>
  <c r="J155" i="27"/>
  <c r="AD79" i="36"/>
  <c r="BP38" i="25"/>
  <c r="U133" i="25"/>
  <c r="J180" i="27"/>
  <c r="AG163" i="24"/>
  <c r="AL166" i="25"/>
  <c r="AC160" i="24"/>
  <c r="BI74" i="25"/>
  <c r="AI123" i="24"/>
  <c r="CA32" i="25"/>
  <c r="J82" i="18"/>
  <c r="BN183" i="25"/>
  <c r="E119" i="18"/>
  <c r="AG113" i="36"/>
  <c r="AN17" i="25"/>
  <c r="AZ11" i="25"/>
  <c r="P20" i="18"/>
  <c r="G88" i="27"/>
  <c r="AC179" i="36"/>
  <c r="U35" i="33"/>
  <c r="Z45" i="36"/>
  <c r="AI83" i="24"/>
  <c r="N10" i="24"/>
  <c r="Z38" i="18"/>
  <c r="AG108" i="36"/>
  <c r="R19" i="25"/>
  <c r="O176" i="17"/>
  <c r="BR12" i="25"/>
  <c r="R17" i="18"/>
  <c r="AC111" i="18"/>
  <c r="AE136" i="36"/>
  <c r="F37" i="24"/>
  <c r="U18" i="18"/>
  <c r="X24" i="18"/>
  <c r="AI74" i="36"/>
  <c r="S23" i="18"/>
  <c r="Q96" i="18"/>
  <c r="N84" i="29"/>
  <c r="AE132" i="24"/>
  <c r="H153" i="19"/>
  <c r="AI77" i="25"/>
  <c r="AL155" i="25"/>
  <c r="AH10" i="36"/>
  <c r="T20" i="33"/>
  <c r="BB86" i="25"/>
  <c r="Q33" i="18"/>
  <c r="AP152" i="25"/>
  <c r="Q170" i="25"/>
  <c r="W45" i="33"/>
  <c r="BK112" i="25"/>
  <c r="CA147" i="25"/>
  <c r="CA91" i="25"/>
  <c r="AC88" i="36"/>
  <c r="M40" i="24"/>
  <c r="R185" i="17"/>
  <c r="BJ30" i="25"/>
  <c r="F14" i="19"/>
  <c r="AR66" i="25"/>
  <c r="AG172" i="24"/>
  <c r="P21" i="31"/>
  <c r="N7" i="31"/>
  <c r="P33" i="17"/>
  <c r="L53" i="29"/>
  <c r="J45" i="18"/>
  <c r="BR157" i="25"/>
  <c r="M38" i="24"/>
  <c r="J20" i="29"/>
  <c r="G83" i="17"/>
  <c r="BI140" i="25"/>
  <c r="BM163" i="25"/>
  <c r="I147" i="24"/>
  <c r="N110" i="24"/>
  <c r="K16" i="18"/>
  <c r="Z24" i="18"/>
  <c r="X88" i="36"/>
  <c r="AG13" i="24"/>
  <c r="N46" i="33"/>
  <c r="AD59" i="29"/>
  <c r="BX116" i="25"/>
  <c r="BF156" i="25"/>
  <c r="AG25" i="29"/>
  <c r="N104" i="29"/>
  <c r="M44" i="24"/>
  <c r="R35" i="17"/>
  <c r="AF45" i="33"/>
  <c r="AF144" i="24"/>
  <c r="AJ127" i="24"/>
  <c r="AG150" i="36"/>
  <c r="AC35" i="36"/>
  <c r="AD25" i="29"/>
  <c r="AR76" i="25"/>
  <c r="AF24" i="24"/>
  <c r="D10" i="24"/>
  <c r="BD152" i="25"/>
  <c r="AK98" i="36"/>
  <c r="BY177" i="25"/>
  <c r="BE42" i="25"/>
  <c r="BC10" i="25"/>
  <c r="BJ21" i="25"/>
  <c r="F284" i="19"/>
  <c r="AY142" i="25"/>
  <c r="AD104" i="25"/>
  <c r="D89" i="24"/>
  <c r="AE139" i="36"/>
  <c r="BP20" i="25"/>
  <c r="AX114" i="25"/>
  <c r="G249" i="19"/>
  <c r="AB91" i="29"/>
  <c r="Y102" i="29"/>
  <c r="J29" i="31"/>
  <c r="AA107" i="18"/>
  <c r="E14" i="18"/>
  <c r="H117" i="27"/>
  <c r="AK127" i="24"/>
  <c r="M56" i="18"/>
  <c r="E10" i="24"/>
  <c r="Q28" i="31"/>
  <c r="E110" i="18"/>
  <c r="BJ91" i="25"/>
  <c r="AA22" i="18"/>
  <c r="O17" i="33"/>
  <c r="K49" i="33"/>
  <c r="AG70" i="25"/>
  <c r="H333" i="19"/>
  <c r="AZ181" i="25"/>
  <c r="R34" i="18"/>
  <c r="BT21" i="25"/>
  <c r="G166" i="27"/>
  <c r="J302" i="19"/>
  <c r="AQ14" i="25"/>
  <c r="AG17" i="29"/>
  <c r="F26" i="18"/>
  <c r="K51" i="29"/>
  <c r="AI24" i="25"/>
  <c r="AC110" i="36"/>
  <c r="J35" i="31"/>
  <c r="U52" i="18"/>
  <c r="J13" i="18"/>
  <c r="AH32" i="25"/>
  <c r="BZ179" i="25"/>
  <c r="E73" i="17"/>
  <c r="AK130" i="25"/>
  <c r="X86" i="18"/>
  <c r="P18" i="17"/>
  <c r="AG104" i="36"/>
  <c r="AQ41" i="25"/>
  <c r="AK48" i="36"/>
  <c r="E79" i="17"/>
  <c r="L101" i="17"/>
  <c r="N53" i="18"/>
  <c r="BL149" i="25"/>
  <c r="BS109" i="25"/>
  <c r="K13" i="18"/>
  <c r="AJ149" i="36"/>
  <c r="X112" i="36"/>
  <c r="N24" i="29"/>
  <c r="G134" i="24"/>
  <c r="BZ42" i="25"/>
  <c r="J163" i="17"/>
  <c r="O40" i="24"/>
  <c r="H345" i="19"/>
  <c r="Q48" i="18"/>
  <c r="H45" i="31"/>
  <c r="AX168" i="25"/>
  <c r="Z155" i="24"/>
  <c r="Y71" i="36"/>
  <c r="X39" i="33"/>
  <c r="AJ162" i="24"/>
  <c r="BJ138" i="25"/>
  <c r="J9" i="27"/>
  <c r="AG97" i="29"/>
  <c r="Y106" i="18"/>
  <c r="BL48" i="25"/>
  <c r="N42" i="27"/>
  <c r="E12" i="18"/>
  <c r="BG34" i="25"/>
  <c r="H29" i="27"/>
  <c r="AC175" i="36"/>
  <c r="BV162" i="25"/>
  <c r="O8" i="24"/>
  <c r="H236" i="19"/>
  <c r="BR43" i="25"/>
  <c r="AP15" i="25"/>
  <c r="AL149" i="25"/>
  <c r="Q25" i="17"/>
  <c r="R101" i="25"/>
  <c r="BM8" i="25"/>
  <c r="Q41" i="17"/>
  <c r="AC20" i="29"/>
  <c r="BZ37" i="25"/>
  <c r="L43" i="33"/>
  <c r="AN38" i="25"/>
  <c r="F146" i="17"/>
  <c r="H167" i="27"/>
  <c r="P93" i="18"/>
  <c r="F51" i="17"/>
  <c r="AG147" i="36"/>
  <c r="M44" i="17"/>
  <c r="W34" i="36"/>
  <c r="G20" i="27"/>
  <c r="AG41" i="29"/>
  <c r="AC34" i="25"/>
  <c r="BT49" i="25"/>
  <c r="BF47" i="25"/>
  <c r="D33" i="18"/>
  <c r="AA61" i="29"/>
  <c r="I35" i="18"/>
  <c r="W22" i="18"/>
  <c r="X33" i="18"/>
  <c r="AD68" i="29"/>
  <c r="L147" i="17"/>
  <c r="Q35" i="18"/>
  <c r="X12" i="18"/>
  <c r="AK99" i="36"/>
  <c r="AL162" i="25"/>
  <c r="AI16" i="36"/>
  <c r="R21" i="18"/>
  <c r="BE154" i="25"/>
  <c r="AN35" i="25"/>
  <c r="AA43" i="18"/>
  <c r="AQ104" i="25"/>
  <c r="R32" i="25"/>
  <c r="AB31" i="29"/>
  <c r="AA75" i="24"/>
  <c r="G73" i="24"/>
  <c r="R11" i="25"/>
  <c r="AB25" i="36"/>
  <c r="R112" i="25"/>
  <c r="O93" i="24"/>
  <c r="AF18" i="36"/>
  <c r="J171" i="19"/>
  <c r="I143" i="27"/>
  <c r="G97" i="24"/>
  <c r="E100" i="17"/>
  <c r="AL78" i="25"/>
  <c r="BE183" i="25"/>
  <c r="BJ76" i="25"/>
  <c r="AD17" i="24"/>
  <c r="BM169" i="25"/>
  <c r="R166" i="25"/>
  <c r="AF22" i="25"/>
  <c r="AK117" i="24"/>
  <c r="C51" i="18"/>
  <c r="C27" i="18"/>
  <c r="AH148" i="24"/>
  <c r="AG184" i="25"/>
  <c r="H32" i="17"/>
  <c r="I97" i="29"/>
  <c r="BJ132" i="25"/>
  <c r="I298" i="19"/>
  <c r="AQ22" i="25"/>
  <c r="J60" i="18"/>
  <c r="AC45" i="36"/>
  <c r="R178" i="25"/>
  <c r="F39" i="18"/>
  <c r="AA152" i="36"/>
  <c r="BN113" i="25"/>
  <c r="AR101" i="25"/>
  <c r="G36" i="33"/>
  <c r="AE113" i="24"/>
  <c r="H106" i="17"/>
  <c r="W51" i="36"/>
  <c r="G113" i="17"/>
  <c r="K173" i="17"/>
  <c r="BJ178" i="25"/>
  <c r="G48" i="33"/>
  <c r="AA111" i="18"/>
  <c r="N40" i="18"/>
  <c r="O54" i="33"/>
  <c r="AB73" i="36"/>
  <c r="R47" i="17"/>
  <c r="AD34" i="29"/>
  <c r="BC53" i="25"/>
  <c r="N134" i="24"/>
  <c r="L86" i="27"/>
  <c r="AJ90" i="36"/>
  <c r="AZ110" i="25"/>
  <c r="Z44" i="29"/>
  <c r="AH44" i="29"/>
  <c r="AZ72" i="25"/>
  <c r="O95" i="18"/>
  <c r="O109" i="17"/>
  <c r="N100" i="18"/>
  <c r="Y130" i="25"/>
  <c r="AF150" i="24"/>
  <c r="N21" i="33"/>
  <c r="J64" i="29"/>
  <c r="AB33" i="31"/>
  <c r="O36" i="33"/>
  <c r="BK38" i="25"/>
  <c r="Y145" i="36"/>
  <c r="T168" i="25"/>
  <c r="AI161" i="36"/>
  <c r="AY53" i="25"/>
  <c r="L65" i="29"/>
  <c r="Q149" i="25"/>
  <c r="AH150" i="24"/>
  <c r="AC118" i="18"/>
  <c r="CA105" i="25"/>
  <c r="N47" i="18"/>
  <c r="C119" i="18"/>
  <c r="E30" i="18"/>
  <c r="V15" i="33"/>
  <c r="AL137" i="25"/>
  <c r="AB135" i="36"/>
  <c r="BQ54" i="25"/>
  <c r="BK88" i="25"/>
  <c r="Z66" i="29"/>
  <c r="AL30" i="25"/>
  <c r="I83" i="24"/>
  <c r="N145" i="27"/>
  <c r="CA164" i="25"/>
  <c r="W54" i="33"/>
  <c r="G98" i="18"/>
  <c r="AL114" i="36"/>
  <c r="L175" i="27"/>
  <c r="O11" i="33"/>
  <c r="J351" i="19"/>
  <c r="CA78" i="25"/>
  <c r="X182" i="36"/>
  <c r="Z15" i="36"/>
  <c r="BM108" i="25"/>
  <c r="U115" i="18"/>
  <c r="AQ166" i="25"/>
  <c r="P63" i="18"/>
  <c r="AE24" i="24"/>
  <c r="BY144" i="25"/>
  <c r="G18" i="24"/>
  <c r="AB102" i="29"/>
  <c r="Z120" i="18"/>
  <c r="R11" i="17"/>
  <c r="T143" i="25"/>
  <c r="BT45" i="25"/>
  <c r="AZ86" i="25"/>
  <c r="Y149" i="25"/>
  <c r="BY23" i="25"/>
  <c r="BO100" i="25"/>
  <c r="X56" i="18"/>
  <c r="G27" i="27"/>
  <c r="AS156" i="25"/>
  <c r="AB43" i="31"/>
  <c r="X34" i="33"/>
  <c r="BQ19" i="25"/>
  <c r="AN162" i="25"/>
  <c r="F178" i="19"/>
  <c r="D20" i="18"/>
  <c r="J42" i="19"/>
  <c r="AS138" i="25"/>
  <c r="W61" i="18"/>
  <c r="Z35" i="29"/>
  <c r="P173" i="25"/>
  <c r="R154" i="17"/>
  <c r="BN146" i="25"/>
  <c r="F176" i="17"/>
  <c r="G86" i="27"/>
  <c r="BZ148" i="25"/>
  <c r="AI133" i="25"/>
  <c r="Q11" i="24"/>
  <c r="AJ83" i="36"/>
  <c r="N147" i="27"/>
  <c r="BC93" i="25"/>
  <c r="P161" i="25"/>
  <c r="CA71" i="25"/>
  <c r="AB75" i="18"/>
  <c r="J11" i="18"/>
  <c r="AC76" i="18"/>
  <c r="G171" i="19"/>
  <c r="G164" i="24"/>
  <c r="AD166" i="24"/>
  <c r="BZ23" i="25"/>
  <c r="AI12" i="24"/>
  <c r="C92" i="18"/>
  <c r="BH46" i="25"/>
  <c r="AK109" i="25"/>
  <c r="K22" i="18"/>
  <c r="J116" i="18"/>
  <c r="M188" i="17"/>
  <c r="I121" i="18"/>
  <c r="AA160" i="36"/>
  <c r="AC152" i="36"/>
  <c r="AA60" i="24"/>
  <c r="AR180" i="25"/>
  <c r="AD86" i="25"/>
  <c r="N108" i="18"/>
  <c r="J36" i="33"/>
  <c r="W38" i="36"/>
  <c r="AC147" i="36"/>
  <c r="Q76" i="18"/>
  <c r="Q137" i="24"/>
  <c r="BH24" i="25"/>
  <c r="AS111" i="25"/>
  <c r="AD21" i="33"/>
  <c r="AH99" i="29"/>
  <c r="K138" i="19"/>
  <c r="AK175" i="24"/>
  <c r="I227" i="19"/>
  <c r="AY88" i="25"/>
  <c r="E110" i="17"/>
  <c r="M117" i="18"/>
  <c r="BZ116" i="25"/>
  <c r="H8" i="19"/>
  <c r="Y41" i="18"/>
  <c r="C91" i="18"/>
  <c r="I105" i="18"/>
  <c r="W49" i="29"/>
  <c r="AB41" i="31"/>
  <c r="M164" i="24"/>
  <c r="F189" i="19"/>
  <c r="I39" i="24"/>
  <c r="BI75" i="25"/>
  <c r="Y159" i="25"/>
  <c r="D181" i="24"/>
  <c r="AA139" i="36"/>
  <c r="AJ119" i="36"/>
  <c r="T15" i="25"/>
  <c r="Z50" i="33"/>
  <c r="AJ144" i="36"/>
  <c r="H257" i="19"/>
  <c r="BS38" i="25"/>
  <c r="BY162" i="25"/>
  <c r="U32" i="25"/>
  <c r="R9" i="18"/>
  <c r="BJ85" i="25"/>
  <c r="Z179" i="36"/>
  <c r="T63" i="18"/>
  <c r="S18" i="18"/>
  <c r="G41" i="33"/>
  <c r="BY83" i="25"/>
  <c r="Q54" i="24"/>
  <c r="X17" i="18"/>
  <c r="R24" i="25"/>
  <c r="AZ12" i="25"/>
  <c r="Z41" i="29"/>
  <c r="P11" i="33"/>
  <c r="BT90" i="25"/>
  <c r="M49" i="18"/>
  <c r="H114" i="18"/>
  <c r="H77" i="27"/>
  <c r="L94" i="29"/>
  <c r="BS178" i="25"/>
  <c r="BU119" i="25"/>
  <c r="D166" i="24"/>
  <c r="BT11" i="25"/>
  <c r="AH99" i="24"/>
  <c r="K105" i="27"/>
  <c r="K178" i="27"/>
  <c r="Z134" i="36"/>
  <c r="AC81" i="25"/>
  <c r="N101" i="29"/>
  <c r="G94" i="18"/>
  <c r="L105" i="27"/>
  <c r="BY161" i="25"/>
  <c r="AD104" i="29"/>
  <c r="AJ173" i="36"/>
  <c r="U129" i="25"/>
  <c r="V52" i="18"/>
  <c r="BP117" i="25"/>
  <c r="AC103" i="29"/>
  <c r="BR171" i="25"/>
  <c r="X96" i="18"/>
  <c r="BN90" i="25"/>
  <c r="BK47" i="25"/>
  <c r="I240" i="19"/>
  <c r="V54" i="18"/>
  <c r="P83" i="18"/>
  <c r="K94" i="29"/>
  <c r="BI69" i="25"/>
  <c r="AC82" i="29"/>
  <c r="N78" i="29"/>
  <c r="CA120" i="25"/>
  <c r="J354" i="19"/>
  <c r="G129" i="19"/>
  <c r="BD44" i="25"/>
  <c r="AC16" i="29"/>
  <c r="BF80" i="25"/>
  <c r="BJ42" i="25"/>
  <c r="X59" i="18"/>
  <c r="AE80" i="36"/>
  <c r="U81" i="25"/>
  <c r="O90" i="18"/>
  <c r="BH32" i="25"/>
  <c r="D78" i="29"/>
  <c r="D21" i="31"/>
  <c r="BZ14" i="25"/>
  <c r="R112" i="18"/>
  <c r="Z79" i="29"/>
  <c r="AE12" i="24"/>
  <c r="Y103" i="18"/>
  <c r="I334" i="19"/>
  <c r="N45" i="18"/>
  <c r="AI18" i="36"/>
  <c r="Z37" i="36"/>
  <c r="Z69" i="36"/>
  <c r="BZ149" i="25"/>
  <c r="Q155" i="25"/>
  <c r="AA177" i="36"/>
  <c r="S54" i="33"/>
  <c r="P35" i="18"/>
  <c r="G169" i="27"/>
  <c r="AD79" i="29"/>
  <c r="S24" i="18"/>
  <c r="BD120" i="25"/>
  <c r="X169" i="36"/>
  <c r="U29" i="33"/>
  <c r="F119" i="18"/>
  <c r="V36" i="33"/>
  <c r="BD133" i="25"/>
  <c r="AD43" i="33"/>
  <c r="Q67" i="24"/>
  <c r="I138" i="27"/>
  <c r="P54" i="18"/>
  <c r="U39" i="18"/>
  <c r="T108" i="18"/>
  <c r="O28" i="33"/>
  <c r="Q80" i="24"/>
  <c r="AB172" i="36"/>
  <c r="BJ89" i="25"/>
  <c r="J111" i="18"/>
  <c r="S93" i="18"/>
  <c r="G10" i="17"/>
  <c r="F40" i="17"/>
  <c r="AC80" i="18"/>
  <c r="AE24" i="36"/>
  <c r="Q150" i="24"/>
  <c r="Z27" i="18"/>
  <c r="BY41" i="25"/>
  <c r="CA39" i="25"/>
  <c r="AD140" i="36"/>
  <c r="BB75" i="25"/>
  <c r="C62" i="18"/>
  <c r="BT97" i="25"/>
  <c r="BM151" i="25"/>
  <c r="P17" i="25"/>
  <c r="BW79" i="25"/>
  <c r="M46" i="33"/>
  <c r="AA112" i="36"/>
  <c r="BS27" i="25"/>
  <c r="N37" i="18"/>
  <c r="F260" i="19"/>
  <c r="AH107" i="36"/>
  <c r="X79" i="18"/>
  <c r="CA20" i="25"/>
  <c r="E91" i="18"/>
  <c r="BP11" i="25"/>
  <c r="AG28" i="24"/>
  <c r="BN151" i="25"/>
  <c r="AB43" i="18"/>
  <c r="BT53" i="25"/>
  <c r="N151" i="27"/>
  <c r="D10" i="18"/>
  <c r="S99" i="25"/>
  <c r="BY101" i="25"/>
  <c r="D71" i="24"/>
  <c r="Z62" i="29"/>
  <c r="P98" i="18"/>
  <c r="R30" i="25"/>
  <c r="AO70" i="25"/>
  <c r="BN137" i="25"/>
  <c r="Z115" i="18"/>
  <c r="S20" i="18"/>
  <c r="AB68" i="29"/>
  <c r="Z123" i="18"/>
  <c r="CA108" i="25"/>
  <c r="AE90" i="36"/>
  <c r="BA24" i="25"/>
  <c r="G120" i="24"/>
  <c r="Y68" i="36"/>
  <c r="AD12" i="24"/>
  <c r="M36" i="33"/>
  <c r="AD111" i="36"/>
  <c r="P9" i="25"/>
  <c r="Z39" i="18"/>
  <c r="Q83" i="18"/>
  <c r="H13" i="18"/>
  <c r="AR93" i="25"/>
  <c r="M76" i="29"/>
  <c r="H88" i="18"/>
  <c r="Q86" i="29"/>
  <c r="AK105" i="36"/>
  <c r="AF121" i="24"/>
  <c r="I41" i="33"/>
  <c r="AL25" i="36"/>
  <c r="J156" i="17"/>
  <c r="BT140" i="25"/>
  <c r="N34" i="31"/>
  <c r="AP21" i="25"/>
  <c r="C107" i="18"/>
  <c r="Q73" i="18"/>
  <c r="M99" i="18"/>
  <c r="Q60" i="18"/>
  <c r="N30" i="33"/>
  <c r="AA92" i="29"/>
  <c r="O86" i="24"/>
  <c r="AD78" i="36"/>
  <c r="BG75" i="25"/>
  <c r="F171" i="17"/>
  <c r="E95" i="17"/>
  <c r="AF18" i="33"/>
  <c r="AK98" i="24"/>
  <c r="R46" i="33"/>
  <c r="AL8" i="36"/>
  <c r="AG29" i="25"/>
  <c r="T119" i="25"/>
  <c r="AZ145" i="25"/>
  <c r="O104" i="17"/>
  <c r="C85" i="18"/>
  <c r="N131" i="27"/>
  <c r="R107" i="18"/>
  <c r="BE101" i="25"/>
  <c r="C35" i="18"/>
  <c r="C15" i="18"/>
  <c r="J132" i="19"/>
  <c r="J264" i="19"/>
  <c r="AH51" i="25"/>
  <c r="AJ12" i="36"/>
  <c r="AJ155" i="36"/>
  <c r="I12" i="18"/>
  <c r="AI106" i="29"/>
  <c r="BN161" i="25"/>
  <c r="I28" i="18"/>
  <c r="G286" i="19"/>
  <c r="T165" i="25"/>
  <c r="X87" i="18"/>
  <c r="G162" i="17"/>
  <c r="S48" i="25"/>
  <c r="Z62" i="24"/>
  <c r="AA46" i="18"/>
  <c r="I257" i="19"/>
  <c r="BA18" i="25"/>
  <c r="H23" i="19"/>
  <c r="U53" i="25"/>
  <c r="AC152" i="24"/>
  <c r="I109" i="27"/>
  <c r="BJ29" i="25"/>
  <c r="U19" i="18"/>
  <c r="L100" i="17"/>
  <c r="AA95" i="24"/>
  <c r="O46" i="24"/>
  <c r="AR100" i="25"/>
  <c r="AB15" i="31"/>
  <c r="AC174" i="36"/>
  <c r="AD180" i="36"/>
  <c r="BY184" i="25"/>
  <c r="O45" i="31"/>
  <c r="AJ52" i="36"/>
  <c r="I90" i="17"/>
  <c r="AE42" i="29"/>
  <c r="AB15" i="29"/>
  <c r="AE90" i="29"/>
  <c r="F207" i="19"/>
  <c r="J51" i="29"/>
  <c r="H33" i="18"/>
  <c r="G67" i="24"/>
  <c r="AC92" i="24"/>
  <c r="BK45" i="25"/>
  <c r="AC176" i="25"/>
  <c r="Y20" i="18"/>
  <c r="AH59" i="24"/>
  <c r="O66" i="24"/>
  <c r="N34" i="24"/>
  <c r="H55" i="18"/>
  <c r="BP133" i="25"/>
  <c r="AP144" i="25"/>
  <c r="BU142" i="25"/>
  <c r="AH26" i="29"/>
  <c r="D45" i="24"/>
  <c r="P93" i="25"/>
  <c r="N102" i="27"/>
  <c r="AK106" i="24"/>
  <c r="X13" i="18"/>
  <c r="G166" i="24"/>
  <c r="AD106" i="25"/>
  <c r="BX142" i="25"/>
  <c r="AD14" i="33"/>
  <c r="Q180" i="24"/>
  <c r="L25" i="29"/>
  <c r="BB18" i="25"/>
  <c r="K139" i="17"/>
  <c r="AD45" i="25"/>
  <c r="AF162" i="36"/>
  <c r="F21" i="18"/>
  <c r="AG171" i="24"/>
  <c r="AJ182" i="36"/>
  <c r="X51" i="33"/>
  <c r="AF8" i="36"/>
  <c r="BD129" i="25"/>
  <c r="C8" i="31"/>
  <c r="BQ12" i="25"/>
  <c r="AK178" i="24"/>
  <c r="U150" i="25"/>
  <c r="X88" i="29"/>
  <c r="BJ26" i="25"/>
  <c r="Y15" i="33"/>
  <c r="BU39" i="25"/>
  <c r="F98" i="19"/>
  <c r="AL39" i="25"/>
  <c r="V38" i="29"/>
  <c r="I56" i="29"/>
  <c r="N38" i="31"/>
  <c r="AC73" i="36"/>
  <c r="AF70" i="25"/>
  <c r="J340" i="19"/>
  <c r="AI17" i="24"/>
  <c r="BF20" i="25"/>
  <c r="K95" i="18"/>
  <c r="W95" i="29"/>
  <c r="J40" i="17"/>
  <c r="AD94" i="25"/>
  <c r="K152" i="17"/>
  <c r="AG33" i="24"/>
  <c r="G13" i="17"/>
  <c r="I75" i="18"/>
  <c r="AG167" i="36"/>
  <c r="L34" i="27"/>
  <c r="BH17" i="25"/>
  <c r="Q118" i="18"/>
  <c r="O30" i="17"/>
  <c r="F179" i="17"/>
  <c r="AC22" i="25"/>
  <c r="AK177" i="36"/>
  <c r="Q32" i="24"/>
  <c r="C111" i="18"/>
  <c r="M175" i="17"/>
  <c r="K22" i="17"/>
  <c r="J9" i="18"/>
  <c r="AJ131" i="36"/>
  <c r="Z84" i="29"/>
  <c r="N87" i="18"/>
  <c r="AF65" i="24"/>
  <c r="BF102" i="25"/>
  <c r="Q16" i="24"/>
  <c r="I45" i="24"/>
  <c r="I31" i="24"/>
  <c r="Y57" i="18"/>
  <c r="P38" i="31"/>
  <c r="AG104" i="29"/>
  <c r="AX174" i="25"/>
  <c r="AK115" i="24"/>
  <c r="H35" i="31"/>
  <c r="V100" i="29"/>
  <c r="F72" i="24"/>
  <c r="AO40" i="25"/>
  <c r="G221" i="19"/>
  <c r="BO38" i="25"/>
  <c r="BO37" i="25"/>
  <c r="Q51" i="17"/>
  <c r="BB34" i="25"/>
  <c r="V29" i="33"/>
  <c r="AB110" i="36"/>
  <c r="AI23" i="24"/>
  <c r="BG165" i="25"/>
  <c r="Y78" i="25"/>
  <c r="AQ172" i="25"/>
  <c r="I85" i="18"/>
  <c r="AH158" i="36"/>
  <c r="W78" i="36"/>
  <c r="AI60" i="29"/>
  <c r="N99" i="29"/>
  <c r="AA156" i="24"/>
  <c r="BV14" i="25"/>
  <c r="D73" i="29"/>
  <c r="J43" i="31"/>
  <c r="K109" i="27"/>
  <c r="Z39" i="24"/>
  <c r="N39" i="18"/>
  <c r="BS155" i="25"/>
  <c r="Z51" i="29"/>
  <c r="S26" i="18"/>
  <c r="F26" i="31"/>
  <c r="AH111" i="29"/>
  <c r="AF131" i="36"/>
  <c r="T26" i="33"/>
  <c r="BT169" i="25"/>
  <c r="BO67" i="25"/>
  <c r="D99" i="29"/>
  <c r="BM142" i="25"/>
  <c r="AG95" i="29"/>
  <c r="AJ62" i="24"/>
  <c r="W110" i="18"/>
  <c r="BJ130" i="25"/>
  <c r="O40" i="33"/>
  <c r="I21" i="24"/>
  <c r="J336" i="19"/>
  <c r="O43" i="33"/>
  <c r="I102" i="17"/>
  <c r="M36" i="18"/>
  <c r="AH44" i="24"/>
  <c r="AA19" i="18"/>
  <c r="Z182" i="24"/>
  <c r="AD55" i="33"/>
  <c r="AA20" i="18"/>
  <c r="BG97" i="25"/>
  <c r="BG151" i="25"/>
  <c r="F132" i="24"/>
  <c r="AD9" i="25"/>
  <c r="O45" i="33"/>
  <c r="D46" i="18"/>
  <c r="AK83" i="36"/>
  <c r="AG84" i="36"/>
  <c r="BZ109" i="25"/>
  <c r="AE28" i="29"/>
  <c r="F38" i="18"/>
  <c r="Z73" i="29"/>
  <c r="AI83" i="36"/>
  <c r="O35" i="18"/>
  <c r="Q142" i="17"/>
  <c r="AA89" i="18"/>
  <c r="Q118" i="25"/>
  <c r="AP19" i="25"/>
  <c r="AA100" i="18"/>
  <c r="G9" i="17"/>
  <c r="AD83" i="25"/>
  <c r="AD75" i="36"/>
  <c r="AF139" i="24"/>
  <c r="F22" i="18"/>
  <c r="N8" i="27"/>
  <c r="K55" i="17"/>
  <c r="D99" i="18"/>
  <c r="E104" i="18"/>
  <c r="AB33" i="33"/>
  <c r="P24" i="18"/>
  <c r="AG164" i="25"/>
  <c r="BH26" i="25"/>
  <c r="K67" i="27"/>
  <c r="AD39" i="36"/>
  <c r="M155" i="24"/>
  <c r="Q161" i="24"/>
  <c r="BC139" i="25"/>
  <c r="P79" i="18"/>
  <c r="AB41" i="33"/>
  <c r="AS39" i="25"/>
  <c r="J184" i="19"/>
  <c r="R20" i="25"/>
  <c r="M163" i="17"/>
  <c r="BF52" i="25"/>
  <c r="U78" i="25"/>
  <c r="K137" i="17"/>
  <c r="P149" i="17"/>
  <c r="BF91" i="25"/>
  <c r="L24" i="29"/>
  <c r="BF94" i="25"/>
  <c r="M45" i="33"/>
  <c r="M21" i="29"/>
  <c r="K99" i="18"/>
  <c r="I28" i="27"/>
  <c r="L83" i="29"/>
  <c r="AA173" i="36"/>
  <c r="Q78" i="18"/>
  <c r="H58" i="18"/>
  <c r="R28" i="33"/>
  <c r="Q106" i="18"/>
  <c r="AD24" i="25"/>
  <c r="CA130" i="25"/>
  <c r="BX42" i="25"/>
  <c r="BS75" i="25"/>
  <c r="E22" i="24"/>
  <c r="BC112" i="25"/>
  <c r="E99" i="18"/>
  <c r="G29" i="18"/>
  <c r="AD159" i="25"/>
  <c r="Q114" i="24"/>
  <c r="AA89" i="36"/>
  <c r="AK183" i="24"/>
  <c r="Q19" i="17"/>
  <c r="D136" i="24"/>
  <c r="J38" i="33"/>
  <c r="H30" i="29"/>
  <c r="T167" i="25"/>
  <c r="BP162" i="25"/>
  <c r="AD168" i="36"/>
  <c r="D9" i="18"/>
  <c r="T19" i="18"/>
  <c r="AJ153" i="36"/>
  <c r="BC144" i="25"/>
  <c r="I78" i="29"/>
  <c r="BA100" i="25"/>
  <c r="BC80" i="25"/>
  <c r="BC141" i="25"/>
  <c r="AA109" i="36"/>
  <c r="I77" i="29"/>
  <c r="AO36" i="25"/>
  <c r="H86" i="29"/>
  <c r="AB44" i="36"/>
  <c r="S132" i="25"/>
  <c r="AB52" i="29"/>
  <c r="E119" i="24"/>
  <c r="AH139" i="36"/>
  <c r="AA7" i="31"/>
  <c r="AB70" i="36"/>
  <c r="AI104" i="24"/>
  <c r="AC68" i="25"/>
  <c r="AA10" i="36"/>
  <c r="G159" i="27"/>
  <c r="E31" i="18"/>
  <c r="P137" i="25"/>
  <c r="F141" i="19"/>
  <c r="AG162" i="36"/>
  <c r="G52" i="18"/>
  <c r="AR73" i="25"/>
  <c r="L105" i="18"/>
  <c r="AI13" i="25"/>
  <c r="AA46" i="24"/>
  <c r="S50" i="25"/>
  <c r="BN143" i="25"/>
  <c r="AC50" i="29"/>
  <c r="BE50" i="25"/>
  <c r="AF105" i="25"/>
  <c r="AC101" i="36"/>
  <c r="F117" i="17"/>
  <c r="N16" i="31"/>
  <c r="AN74" i="25"/>
  <c r="G97" i="18"/>
  <c r="I95" i="17"/>
  <c r="AX43" i="25"/>
  <c r="Q28" i="29"/>
  <c r="AG52" i="33"/>
  <c r="AH19" i="29"/>
  <c r="AQ80" i="25"/>
  <c r="X8" i="29"/>
  <c r="M84" i="17"/>
  <c r="BK175" i="25"/>
  <c r="J87" i="29"/>
  <c r="T170" i="25"/>
  <c r="AG142" i="24"/>
  <c r="J10" i="33"/>
  <c r="BA16" i="25"/>
  <c r="AF158" i="36"/>
  <c r="P56" i="18"/>
  <c r="Y82" i="18"/>
  <c r="D46" i="31"/>
  <c r="AH89" i="24"/>
  <c r="AG130" i="36"/>
  <c r="Y53" i="25"/>
  <c r="W28" i="33"/>
  <c r="I360" i="19"/>
  <c r="AL183" i="25"/>
  <c r="Y86" i="36"/>
  <c r="AF176" i="36"/>
  <c r="BL67" i="25"/>
  <c r="N22" i="24"/>
  <c r="I283" i="19"/>
  <c r="AL46" i="25"/>
  <c r="G53" i="33"/>
  <c r="N17" i="31"/>
  <c r="J75" i="17"/>
  <c r="BU89" i="25"/>
  <c r="AH74" i="29"/>
  <c r="Z33" i="18"/>
  <c r="BL181" i="25"/>
  <c r="AB37" i="36"/>
  <c r="H79" i="18"/>
  <c r="C81" i="18"/>
  <c r="L77" i="17"/>
  <c r="I251" i="19"/>
  <c r="Q146" i="17"/>
  <c r="Y34" i="25"/>
  <c r="BT117" i="25"/>
  <c r="AH76" i="24"/>
  <c r="V50" i="33"/>
  <c r="AE43" i="36"/>
  <c r="Y11" i="25"/>
  <c r="W93" i="18"/>
  <c r="I102" i="27"/>
  <c r="BE99" i="25"/>
  <c r="Q87" i="29"/>
  <c r="P166" i="17"/>
  <c r="AE141" i="36"/>
  <c r="F116" i="18"/>
  <c r="Y174" i="36"/>
  <c r="G14" i="19"/>
  <c r="R110" i="25"/>
  <c r="U169" i="25"/>
  <c r="AA9" i="36"/>
  <c r="BG132" i="25"/>
  <c r="W84" i="18"/>
  <c r="BL129" i="25"/>
  <c r="BS10" i="25"/>
  <c r="AA45" i="36"/>
  <c r="AN98" i="25"/>
  <c r="AS46" i="25"/>
  <c r="BJ114" i="25"/>
  <c r="AF78" i="36"/>
  <c r="P28" i="33"/>
  <c r="BU153" i="25"/>
  <c r="AI48" i="36"/>
  <c r="J18" i="33"/>
  <c r="H102" i="27"/>
  <c r="Z49" i="24"/>
  <c r="K64" i="18"/>
  <c r="AB101" i="29"/>
  <c r="AC156" i="25"/>
  <c r="BA168" i="25"/>
  <c r="E11" i="31"/>
  <c r="AG30" i="29"/>
  <c r="L54" i="27"/>
  <c r="AN44" i="25"/>
  <c r="BA34" i="25"/>
  <c r="BP76" i="25"/>
  <c r="AD84" i="36"/>
  <c r="M18" i="24"/>
  <c r="W82" i="18"/>
  <c r="AC81" i="29"/>
  <c r="R76" i="18"/>
  <c r="AD157" i="24"/>
  <c r="U101" i="18"/>
  <c r="M28" i="18"/>
  <c r="I149" i="27"/>
  <c r="F153" i="19"/>
  <c r="F86" i="18"/>
  <c r="AK107" i="25"/>
  <c r="AJ36" i="24"/>
  <c r="Z100" i="29"/>
  <c r="N82" i="18"/>
  <c r="T116" i="18"/>
  <c r="AG143" i="25"/>
  <c r="H76" i="18"/>
  <c r="I40" i="24"/>
  <c r="N31" i="18"/>
  <c r="G42" i="31"/>
  <c r="P43" i="18"/>
  <c r="N19" i="33"/>
  <c r="BI147" i="25"/>
  <c r="BL53" i="25"/>
  <c r="AG26" i="36"/>
  <c r="Z151" i="24"/>
  <c r="AG81" i="36"/>
  <c r="BL96" i="25"/>
  <c r="AB19" i="31"/>
  <c r="Y75" i="29"/>
  <c r="AS91" i="25"/>
  <c r="R93" i="18"/>
  <c r="Z105" i="36"/>
  <c r="K56" i="18"/>
  <c r="G24" i="31"/>
  <c r="AF61" i="24"/>
  <c r="L180" i="17"/>
  <c r="J175" i="19"/>
  <c r="D102" i="18"/>
  <c r="L126" i="18"/>
  <c r="BD48" i="25"/>
  <c r="G73" i="18"/>
  <c r="AL147" i="25"/>
  <c r="P50" i="17"/>
  <c r="L81" i="29"/>
  <c r="H41" i="31"/>
  <c r="G35" i="18"/>
  <c r="N53" i="24"/>
  <c r="AA63" i="29"/>
  <c r="X53" i="18"/>
  <c r="BU155" i="25"/>
  <c r="F60" i="18"/>
  <c r="G140" i="27"/>
  <c r="N161" i="27"/>
  <c r="Z93" i="18"/>
  <c r="BV151" i="25"/>
  <c r="J119" i="27"/>
  <c r="P33" i="31"/>
  <c r="L131" i="27"/>
  <c r="BK25" i="25"/>
  <c r="BZ141" i="25"/>
  <c r="Q174" i="17"/>
  <c r="I110" i="18"/>
  <c r="L56" i="18"/>
  <c r="BV45" i="25"/>
  <c r="N104" i="24"/>
  <c r="N181" i="24"/>
  <c r="I151" i="19"/>
  <c r="AK19" i="36"/>
  <c r="AC99" i="36"/>
  <c r="F150" i="24"/>
  <c r="AG54" i="29"/>
  <c r="N97" i="18"/>
  <c r="G22" i="27"/>
  <c r="AX97" i="25"/>
  <c r="F28" i="18"/>
  <c r="Y52" i="29"/>
  <c r="AG78" i="36"/>
  <c r="BT145" i="25"/>
  <c r="AE112" i="24"/>
  <c r="Z118" i="18"/>
  <c r="AI49" i="25"/>
  <c r="AP177" i="25"/>
  <c r="BG30" i="25"/>
  <c r="AD107" i="25"/>
  <c r="AI183" i="36"/>
  <c r="Y47" i="29"/>
  <c r="G9" i="19"/>
  <c r="F96" i="18"/>
  <c r="BA171" i="25"/>
  <c r="I48" i="19"/>
  <c r="AR117" i="25"/>
  <c r="BS18" i="25"/>
  <c r="L75" i="27"/>
  <c r="U76" i="29"/>
  <c r="AD32" i="25"/>
  <c r="Z116" i="36"/>
  <c r="S52" i="25"/>
  <c r="G44" i="31"/>
  <c r="G85" i="18"/>
  <c r="Y15" i="36"/>
  <c r="AJ69" i="36"/>
  <c r="W15" i="18"/>
  <c r="Y56" i="18"/>
  <c r="N183" i="24"/>
  <c r="BH116" i="25"/>
  <c r="X32" i="18"/>
  <c r="AN167" i="25"/>
  <c r="AJ89" i="24"/>
  <c r="N31" i="24"/>
  <c r="AI85" i="36"/>
  <c r="H44" i="18"/>
  <c r="H144" i="17"/>
  <c r="L73" i="17"/>
  <c r="CA144" i="25"/>
  <c r="V102" i="18"/>
  <c r="H242" i="19"/>
  <c r="BO10" i="25"/>
  <c r="U63" i="29"/>
  <c r="AS136" i="25"/>
  <c r="BG22" i="25"/>
  <c r="L54" i="29"/>
  <c r="E20" i="17"/>
  <c r="AC103" i="18"/>
  <c r="F52" i="18"/>
  <c r="AH35" i="36"/>
  <c r="G11" i="18"/>
  <c r="AI44" i="25"/>
  <c r="BL40" i="25"/>
  <c r="BS170" i="25"/>
  <c r="G143" i="17"/>
  <c r="R98" i="17"/>
  <c r="AO76" i="25"/>
  <c r="W104" i="18"/>
  <c r="BX38" i="25"/>
  <c r="O163" i="24"/>
  <c r="AH150" i="25"/>
  <c r="AG60" i="24"/>
  <c r="J170" i="17"/>
  <c r="X29" i="36"/>
  <c r="K179" i="17"/>
  <c r="Q112" i="24"/>
  <c r="P168" i="17"/>
  <c r="X105" i="18"/>
  <c r="J116" i="27"/>
  <c r="AJ38" i="24"/>
  <c r="I280" i="19"/>
  <c r="AK151" i="24"/>
  <c r="AE13" i="33"/>
  <c r="Y146" i="25"/>
  <c r="AD78" i="24"/>
  <c r="BX81" i="25"/>
  <c r="R15" i="17"/>
  <c r="AP43" i="25"/>
  <c r="AF127" i="24"/>
  <c r="M45" i="18"/>
  <c r="Z77" i="24"/>
  <c r="G108" i="18"/>
  <c r="AN73" i="25"/>
  <c r="AF33" i="25"/>
  <c r="N20" i="33"/>
  <c r="BD79" i="25"/>
  <c r="AN156" i="25"/>
  <c r="P86" i="18"/>
  <c r="U94" i="18"/>
  <c r="T137" i="25"/>
  <c r="AK59" i="24"/>
  <c r="G22" i="31"/>
  <c r="AA11" i="33"/>
  <c r="O123" i="18"/>
  <c r="O67" i="24"/>
  <c r="L110" i="18"/>
  <c r="X21" i="18"/>
  <c r="I70" i="24"/>
  <c r="AG27" i="24"/>
  <c r="CA43" i="25"/>
  <c r="AC14" i="18"/>
  <c r="AG75" i="24"/>
  <c r="AD135" i="25"/>
  <c r="AA51" i="18"/>
  <c r="L53" i="18"/>
  <c r="BP147" i="25"/>
  <c r="BF155" i="25"/>
  <c r="C25" i="18"/>
  <c r="BG23" i="25"/>
  <c r="AD17" i="36"/>
  <c r="I94" i="18"/>
  <c r="AH132" i="24"/>
  <c r="AB107" i="36"/>
  <c r="AD109" i="25"/>
  <c r="I95" i="24"/>
  <c r="AL120" i="25"/>
  <c r="G100" i="18"/>
  <c r="BL76" i="25"/>
  <c r="AL132" i="25"/>
  <c r="AR43" i="25"/>
  <c r="I151" i="24"/>
  <c r="M34" i="18"/>
  <c r="AE70" i="29"/>
  <c r="AG102" i="36"/>
  <c r="X176" i="36"/>
  <c r="AG145" i="36"/>
  <c r="K43" i="17"/>
  <c r="BX14" i="25"/>
  <c r="K170" i="17"/>
  <c r="K8" i="29"/>
  <c r="H47" i="33"/>
  <c r="X63" i="18"/>
  <c r="Q23" i="24"/>
  <c r="F45" i="17"/>
  <c r="BX137" i="25"/>
  <c r="AY69" i="25"/>
  <c r="AL89" i="25"/>
  <c r="AA99" i="29"/>
  <c r="D62" i="29"/>
  <c r="AS36" i="25"/>
  <c r="BU137" i="25"/>
  <c r="AI89" i="29"/>
  <c r="M182" i="24"/>
  <c r="T47" i="33"/>
  <c r="AI68" i="25"/>
  <c r="AH152" i="25"/>
  <c r="R43" i="17"/>
  <c r="N130" i="24"/>
  <c r="AG35" i="29"/>
  <c r="F44" i="19"/>
  <c r="BA88" i="25"/>
  <c r="AH25" i="36"/>
  <c r="AR148" i="25"/>
  <c r="BF110" i="25"/>
  <c r="L47" i="33"/>
  <c r="AH10" i="25"/>
  <c r="D18" i="18"/>
  <c r="AY26" i="25"/>
  <c r="Q117" i="17"/>
  <c r="BK153" i="25"/>
  <c r="Q107" i="24"/>
  <c r="AE58" i="29"/>
  <c r="S96" i="18"/>
  <c r="R27" i="18"/>
  <c r="BL165" i="25"/>
  <c r="X121" i="18"/>
  <c r="AG42" i="29"/>
  <c r="AJ24" i="36"/>
  <c r="CA41" i="25"/>
  <c r="G105" i="24"/>
  <c r="F29" i="24"/>
  <c r="P32" i="31"/>
  <c r="I97" i="18"/>
  <c r="C28" i="31"/>
  <c r="D107" i="29"/>
  <c r="Z157" i="24"/>
  <c r="J261" i="19"/>
  <c r="BZ25" i="25"/>
  <c r="U98" i="25"/>
  <c r="Y33" i="33"/>
  <c r="AB30" i="33"/>
  <c r="M120" i="17"/>
  <c r="L35" i="18"/>
  <c r="AR131" i="25"/>
  <c r="X69" i="36"/>
  <c r="AH40" i="29"/>
  <c r="AC163" i="24"/>
  <c r="H162" i="27"/>
  <c r="AK68" i="24"/>
  <c r="O113" i="18"/>
  <c r="CA129" i="25"/>
  <c r="F51" i="24"/>
  <c r="AC160" i="25"/>
  <c r="AY86" i="25"/>
  <c r="P182" i="25"/>
  <c r="AP38" i="25"/>
  <c r="AI145" i="25"/>
  <c r="AI98" i="36"/>
  <c r="R95" i="17"/>
  <c r="AD180" i="25"/>
  <c r="N106" i="24"/>
  <c r="E30" i="31"/>
  <c r="F157" i="24"/>
  <c r="I96" i="29"/>
  <c r="AC17" i="29"/>
  <c r="I53" i="24"/>
  <c r="L12" i="17"/>
  <c r="R91" i="18"/>
  <c r="K73" i="29"/>
  <c r="P138" i="25"/>
  <c r="AC107" i="36"/>
  <c r="P100" i="25"/>
  <c r="F108" i="17"/>
  <c r="AG9" i="24"/>
  <c r="R116" i="17"/>
  <c r="Z20" i="36"/>
  <c r="P105" i="18"/>
  <c r="BN29" i="25"/>
  <c r="S30" i="18"/>
  <c r="AF46" i="33"/>
  <c r="AK44" i="36"/>
  <c r="BT175" i="25"/>
  <c r="J147" i="19"/>
  <c r="AJ180" i="24"/>
  <c r="Y16" i="29"/>
  <c r="N52" i="18"/>
  <c r="BT24" i="25"/>
  <c r="O94" i="24"/>
  <c r="M144" i="24"/>
  <c r="I51" i="33"/>
  <c r="R179" i="25"/>
  <c r="AF78" i="25"/>
  <c r="X116" i="36"/>
  <c r="AG42" i="36"/>
  <c r="Z74" i="24"/>
  <c r="AS112" i="25"/>
  <c r="L63" i="18"/>
  <c r="BS151" i="25"/>
  <c r="P84" i="18"/>
  <c r="BP22" i="25"/>
  <c r="BL151" i="25"/>
  <c r="BZ133" i="25"/>
  <c r="AD72" i="36"/>
  <c r="H74" i="27"/>
  <c r="AL140" i="36"/>
  <c r="AE81" i="29"/>
  <c r="G105" i="18"/>
  <c r="M48" i="33"/>
  <c r="S47" i="33"/>
  <c r="V73" i="18"/>
  <c r="BE84" i="25"/>
  <c r="AO140" i="25"/>
  <c r="AY48" i="25"/>
  <c r="V31" i="33"/>
  <c r="E32" i="17"/>
  <c r="BQ97" i="25"/>
  <c r="AQ178" i="25"/>
  <c r="AH161" i="36"/>
  <c r="BJ97" i="25"/>
  <c r="AD35" i="24"/>
  <c r="Z56" i="24"/>
  <c r="G51" i="33"/>
  <c r="Q14" i="18"/>
  <c r="AY27" i="25"/>
  <c r="BP18" i="25"/>
  <c r="H120" i="18"/>
  <c r="G76" i="17"/>
  <c r="AH92" i="36"/>
  <c r="AK85" i="25"/>
  <c r="T34" i="33"/>
  <c r="AJ118" i="36"/>
  <c r="AK65" i="24"/>
  <c r="BF93" i="25"/>
  <c r="AI26" i="36"/>
  <c r="BF8" i="25"/>
  <c r="BY145" i="25"/>
  <c r="G12" i="24"/>
  <c r="D112" i="24"/>
  <c r="AS75" i="25"/>
  <c r="BY129" i="25"/>
  <c r="AG73" i="29"/>
  <c r="L156" i="17"/>
  <c r="AA106" i="24"/>
  <c r="Z34" i="24"/>
  <c r="BB19" i="25"/>
  <c r="AK54" i="24"/>
  <c r="R10" i="33"/>
  <c r="D69" i="24"/>
  <c r="AI146" i="25"/>
  <c r="F168" i="19"/>
  <c r="F42" i="19"/>
  <c r="Q33" i="17"/>
  <c r="Z49" i="33"/>
  <c r="H109" i="18"/>
  <c r="AD148" i="36"/>
  <c r="K171" i="19"/>
  <c r="Y69" i="29"/>
  <c r="T39" i="18"/>
  <c r="Q104" i="24"/>
  <c r="X23" i="29"/>
  <c r="M43" i="33"/>
  <c r="BY132" i="25"/>
  <c r="W92" i="18"/>
  <c r="F182" i="24"/>
  <c r="N115" i="27"/>
  <c r="BS70" i="25"/>
  <c r="C12" i="18"/>
  <c r="AC96" i="18"/>
  <c r="N101" i="27"/>
  <c r="J12" i="31"/>
  <c r="BH167" i="25"/>
  <c r="AC48" i="29"/>
  <c r="G35" i="33"/>
  <c r="AA96" i="29"/>
  <c r="AA12" i="33"/>
  <c r="BP43" i="25"/>
  <c r="BE166" i="25"/>
  <c r="BP45" i="25"/>
  <c r="N14" i="29"/>
  <c r="Z80" i="18"/>
  <c r="BD98" i="25"/>
  <c r="BM102" i="25"/>
  <c r="AG82" i="29"/>
  <c r="AY140" i="25"/>
  <c r="X39" i="18"/>
  <c r="W35" i="29"/>
  <c r="AK16" i="25"/>
  <c r="BY98" i="25"/>
  <c r="BZ103" i="25"/>
  <c r="Y105" i="29"/>
  <c r="Z29" i="33"/>
  <c r="AK117" i="25"/>
  <c r="C37" i="18"/>
  <c r="M171" i="24"/>
  <c r="BS50" i="25"/>
  <c r="BL130" i="25"/>
  <c r="W70" i="36"/>
  <c r="AD47" i="25"/>
  <c r="Y124" i="18"/>
  <c r="T41" i="33"/>
  <c r="AL9" i="25"/>
  <c r="M113" i="18"/>
  <c r="AG32" i="29"/>
  <c r="AH19" i="36"/>
  <c r="U165" i="25"/>
  <c r="V13" i="18"/>
  <c r="P50" i="33"/>
  <c r="AD9" i="36"/>
  <c r="AQ67" i="25"/>
  <c r="E21" i="18"/>
  <c r="V57" i="29"/>
  <c r="L50" i="33"/>
  <c r="BY39" i="25"/>
  <c r="I18" i="24"/>
  <c r="N172" i="24"/>
  <c r="AZ161" i="25"/>
  <c r="AJ18" i="24"/>
  <c r="AA86" i="18"/>
  <c r="Q89" i="18"/>
  <c r="AG75" i="29"/>
  <c r="BE131" i="25"/>
  <c r="Z37" i="18"/>
  <c r="CA14" i="25"/>
  <c r="S57" i="18"/>
  <c r="Q15" i="18"/>
  <c r="N143" i="27"/>
  <c r="AG32" i="36"/>
  <c r="BY73" i="25"/>
  <c r="AL184" i="25"/>
  <c r="AQ180" i="25"/>
  <c r="O31" i="24"/>
  <c r="AJ20" i="24"/>
  <c r="H120" i="17"/>
  <c r="AC66" i="24"/>
  <c r="BJ22" i="25"/>
  <c r="BT13" i="25"/>
  <c r="BY70" i="25"/>
  <c r="D153" i="24"/>
  <c r="U32" i="33"/>
  <c r="G101" i="18"/>
  <c r="N87" i="29"/>
  <c r="L67" i="29"/>
  <c r="D82" i="18"/>
  <c r="I33" i="24"/>
  <c r="K126" i="18"/>
  <c r="AG22" i="25"/>
  <c r="I91" i="17"/>
  <c r="BV21" i="25"/>
  <c r="D159" i="24"/>
  <c r="J120" i="27"/>
  <c r="BC97" i="25"/>
  <c r="G363" i="19"/>
  <c r="N103" i="18"/>
  <c r="BK84" i="25"/>
  <c r="G184" i="24"/>
  <c r="V48" i="29"/>
  <c r="BT161" i="25"/>
  <c r="AE9" i="29"/>
  <c r="V37" i="29"/>
  <c r="L104" i="18"/>
  <c r="Z165" i="36"/>
  <c r="D138" i="24"/>
  <c r="H177" i="27"/>
  <c r="BC138" i="25"/>
  <c r="H105" i="17"/>
  <c r="Q83" i="25"/>
  <c r="P26" i="17"/>
  <c r="AL81" i="25"/>
  <c r="CA106" i="25"/>
  <c r="H104" i="17"/>
  <c r="I61" i="18"/>
  <c r="AF172" i="24"/>
  <c r="Q77" i="18"/>
  <c r="H182" i="17"/>
  <c r="H169" i="17"/>
  <c r="F56" i="18"/>
  <c r="J107" i="27"/>
  <c r="CA139" i="25"/>
  <c r="AF40" i="25"/>
  <c r="AI118" i="36"/>
  <c r="AF52" i="24"/>
  <c r="AK62" i="24"/>
  <c r="R94" i="18"/>
  <c r="BS147" i="25"/>
  <c r="AQ84" i="25"/>
  <c r="AD107" i="24"/>
  <c r="Q79" i="25"/>
  <c r="K174" i="27"/>
  <c r="N45" i="27"/>
  <c r="BV150" i="25"/>
  <c r="K96" i="29"/>
  <c r="F81" i="17"/>
  <c r="R37" i="18"/>
  <c r="BE81" i="25"/>
  <c r="AK28" i="25"/>
  <c r="R21" i="17"/>
  <c r="AA50" i="33"/>
  <c r="H9" i="29"/>
  <c r="H77" i="18"/>
  <c r="W86" i="18"/>
  <c r="E55" i="18"/>
  <c r="AX141" i="25"/>
  <c r="I246" i="19"/>
  <c r="AX37" i="25"/>
  <c r="Y174" i="25"/>
  <c r="BI76" i="25"/>
  <c r="AK89" i="25"/>
  <c r="V26" i="33"/>
  <c r="Q121" i="18"/>
  <c r="BF166" i="25"/>
  <c r="O42" i="31"/>
  <c r="G46" i="17"/>
  <c r="N142" i="24"/>
  <c r="Z11" i="18"/>
  <c r="AF129" i="24"/>
  <c r="CA155" i="25"/>
  <c r="K78" i="17"/>
  <c r="F210" i="19"/>
  <c r="M29" i="33"/>
  <c r="I30" i="24"/>
  <c r="L19" i="18"/>
  <c r="BR104" i="25"/>
  <c r="AY90" i="25"/>
  <c r="Q55" i="18"/>
  <c r="J64" i="18"/>
  <c r="U25" i="29"/>
  <c r="AG12" i="33"/>
  <c r="BL137" i="25"/>
  <c r="I19" i="31"/>
  <c r="P144" i="17"/>
  <c r="Z74" i="18"/>
  <c r="BJ152" i="25"/>
  <c r="T36" i="33"/>
  <c r="Y110" i="25"/>
  <c r="L34" i="17"/>
  <c r="Z86" i="36"/>
  <c r="AO39" i="25"/>
  <c r="AF37" i="25"/>
  <c r="BG130" i="25"/>
  <c r="N64" i="29"/>
  <c r="AJ132" i="36"/>
  <c r="E18" i="31"/>
  <c r="BR164" i="25"/>
  <c r="P40" i="18"/>
  <c r="BP93" i="25"/>
  <c r="G140" i="24"/>
  <c r="AD111" i="24"/>
  <c r="AA40" i="31"/>
  <c r="AF182" i="36"/>
  <c r="AL84" i="25"/>
  <c r="S7" i="31"/>
  <c r="Y172" i="36"/>
  <c r="G93" i="18"/>
  <c r="M21" i="17"/>
  <c r="AL72" i="36"/>
  <c r="O117" i="18"/>
  <c r="T57" i="18"/>
  <c r="Z36" i="33"/>
  <c r="AG14" i="33"/>
  <c r="BF51" i="25"/>
  <c r="X47" i="18"/>
  <c r="F107" i="18"/>
  <c r="BJ44" i="25"/>
  <c r="L80" i="29"/>
  <c r="BU129" i="25"/>
  <c r="AI49" i="24"/>
  <c r="AK143" i="24"/>
  <c r="AR74" i="25"/>
  <c r="AX109" i="25"/>
  <c r="AK54" i="36"/>
  <c r="Z71" i="29"/>
  <c r="AK137" i="25"/>
  <c r="G148" i="17"/>
  <c r="R150" i="25"/>
  <c r="BW108" i="25"/>
  <c r="BM97" i="25"/>
  <c r="Q32" i="29"/>
  <c r="U118" i="25"/>
  <c r="AY19" i="25"/>
  <c r="X14" i="33"/>
  <c r="U93" i="18"/>
  <c r="Q16" i="29"/>
  <c r="AC56" i="24"/>
  <c r="AK81" i="25"/>
  <c r="N83" i="24"/>
  <c r="O174" i="24"/>
  <c r="BJ182" i="25"/>
  <c r="AJ46" i="24"/>
  <c r="AD20" i="24"/>
  <c r="BA134" i="25"/>
  <c r="Q80" i="17"/>
  <c r="I16" i="27"/>
  <c r="U126" i="18"/>
  <c r="P55" i="33"/>
  <c r="H63" i="29"/>
  <c r="BC159" i="25"/>
  <c r="I20" i="18"/>
  <c r="AL90" i="36"/>
  <c r="AH21" i="29"/>
  <c r="BE32" i="25"/>
  <c r="J100" i="29"/>
  <c r="BF86" i="25"/>
  <c r="AF38" i="33"/>
  <c r="G181" i="19"/>
  <c r="Y11" i="33"/>
  <c r="BW26" i="25"/>
  <c r="K117" i="19"/>
  <c r="F26" i="19"/>
  <c r="BU134" i="25"/>
  <c r="BC74" i="25"/>
  <c r="Q87" i="18"/>
  <c r="AL90" i="25"/>
  <c r="E47" i="18"/>
  <c r="AB84" i="24"/>
  <c r="Y92" i="36"/>
  <c r="I188" i="17"/>
  <c r="M68" i="24"/>
  <c r="R44" i="17"/>
  <c r="BD94" i="25"/>
  <c r="AH41" i="36"/>
  <c r="BN173" i="25"/>
  <c r="Z94" i="36"/>
  <c r="H105" i="27"/>
  <c r="CA10" i="25"/>
  <c r="H56" i="18"/>
  <c r="BR112" i="25"/>
  <c r="K180" i="27"/>
  <c r="H54" i="27"/>
  <c r="K24" i="18"/>
  <c r="Q24" i="29"/>
  <c r="Q8" i="24"/>
  <c r="AF115" i="36"/>
  <c r="AC84" i="18"/>
  <c r="F22" i="17"/>
  <c r="K148" i="17"/>
  <c r="AR176" i="25"/>
  <c r="BE36" i="25"/>
  <c r="F106" i="17"/>
  <c r="BO183" i="25"/>
  <c r="I93" i="17"/>
  <c r="AN90" i="25"/>
  <c r="U111" i="18"/>
  <c r="AL170" i="25"/>
  <c r="R121" i="17"/>
  <c r="BL167" i="25"/>
  <c r="BN35" i="25"/>
  <c r="H176" i="17"/>
  <c r="Y11" i="18"/>
  <c r="AK99" i="25"/>
  <c r="AI54" i="24"/>
  <c r="AB123" i="18"/>
  <c r="BY69" i="25"/>
  <c r="BB36" i="25"/>
  <c r="AE20" i="24"/>
  <c r="AP53" i="25"/>
  <c r="K183" i="19"/>
  <c r="D123" i="18"/>
  <c r="AR134" i="25"/>
  <c r="J109" i="18"/>
  <c r="CA160" i="25"/>
  <c r="BG35" i="25"/>
  <c r="N94" i="29"/>
  <c r="L144" i="27"/>
  <c r="M117" i="24"/>
  <c r="V60" i="18"/>
  <c r="BD145" i="25"/>
  <c r="AJ177" i="36"/>
  <c r="X95" i="18"/>
  <c r="AC141" i="24"/>
  <c r="Z24" i="24"/>
  <c r="AD49" i="33"/>
  <c r="BK154" i="25"/>
  <c r="I64" i="19"/>
  <c r="F91" i="19"/>
  <c r="AC153" i="24"/>
  <c r="AD144" i="36"/>
  <c r="BD137" i="25"/>
  <c r="AG86" i="29"/>
  <c r="Z97" i="36"/>
  <c r="T64" i="18"/>
  <c r="AA55" i="24"/>
  <c r="Z76" i="18"/>
  <c r="Q118" i="17"/>
  <c r="AA56" i="18"/>
  <c r="CA27" i="25"/>
  <c r="AK33" i="25"/>
  <c r="AD32" i="33"/>
  <c r="U113" i="18"/>
  <c r="J39" i="19"/>
  <c r="K248" i="19"/>
  <c r="K105" i="18"/>
  <c r="S36" i="18"/>
  <c r="AL36" i="36"/>
  <c r="BY46" i="25"/>
  <c r="I81" i="29"/>
  <c r="I135" i="27"/>
  <c r="BP110" i="25"/>
  <c r="L86" i="17"/>
  <c r="L185" i="17"/>
  <c r="BU140" i="25"/>
  <c r="AY105" i="25"/>
  <c r="O49" i="24"/>
  <c r="AB89" i="36"/>
  <c r="AH77" i="25"/>
  <c r="AQ113" i="25"/>
  <c r="AA81" i="29"/>
  <c r="K158" i="27"/>
  <c r="W102" i="36"/>
  <c r="BX72" i="25"/>
  <c r="O15" i="18"/>
  <c r="BD36" i="25"/>
  <c r="J105" i="29"/>
  <c r="AL34" i="36"/>
  <c r="AB44" i="18"/>
  <c r="L159" i="17"/>
  <c r="AH42" i="29"/>
  <c r="T155" i="25"/>
  <c r="AC42" i="18"/>
  <c r="U93" i="29"/>
  <c r="AD71" i="29"/>
  <c r="AK139" i="24"/>
  <c r="AB148" i="24"/>
  <c r="J117" i="27"/>
  <c r="CA38" i="25"/>
  <c r="BE26" i="25"/>
  <c r="AG61" i="29"/>
  <c r="U110" i="18"/>
  <c r="BT67" i="25"/>
  <c r="T18" i="18"/>
  <c r="AG26" i="24"/>
  <c r="BL68" i="25"/>
  <c r="F39" i="24"/>
  <c r="BM178" i="25"/>
  <c r="AL10" i="36"/>
  <c r="S45" i="18"/>
  <c r="T98" i="18"/>
  <c r="BB72" i="25"/>
  <c r="AE37" i="36"/>
  <c r="J17" i="33"/>
  <c r="AX156" i="25"/>
  <c r="L49" i="18"/>
  <c r="Y73" i="36"/>
  <c r="AD29" i="29"/>
  <c r="P72" i="25"/>
  <c r="AC49" i="24"/>
  <c r="W106" i="29"/>
  <c r="K298" i="19"/>
  <c r="P139" i="25"/>
  <c r="F147" i="17"/>
  <c r="AC159" i="36"/>
  <c r="K7" i="29"/>
  <c r="BO159" i="25"/>
  <c r="W55" i="18"/>
  <c r="AF108" i="24"/>
  <c r="S152" i="25"/>
  <c r="R104" i="25"/>
  <c r="J105" i="27"/>
  <c r="X54" i="18"/>
  <c r="S8" i="31"/>
  <c r="O69" i="17"/>
  <c r="F179" i="24"/>
  <c r="AK158" i="36"/>
  <c r="AC47" i="24"/>
  <c r="I38" i="24"/>
  <c r="AL20" i="36"/>
  <c r="BB98" i="25"/>
  <c r="BI171" i="25"/>
  <c r="E96" i="17"/>
  <c r="AK88" i="36"/>
  <c r="Y51" i="18"/>
  <c r="V107" i="18"/>
  <c r="AE29" i="29"/>
  <c r="BR10" i="25"/>
  <c r="AI166" i="24"/>
  <c r="AC93" i="25"/>
  <c r="E108" i="18"/>
  <c r="J43" i="27"/>
  <c r="Z104" i="29"/>
  <c r="AK144" i="24"/>
  <c r="BJ53" i="25"/>
  <c r="AF40" i="33"/>
  <c r="AQ13" i="25"/>
  <c r="W126" i="18"/>
  <c r="AY36" i="25"/>
  <c r="BN26" i="25"/>
  <c r="AC113" i="36"/>
  <c r="AE77" i="36"/>
  <c r="AD182" i="36"/>
  <c r="AX120" i="25"/>
  <c r="AJ79" i="24"/>
  <c r="J66" i="27"/>
  <c r="Q172" i="24"/>
  <c r="P48" i="31"/>
  <c r="BS40" i="25"/>
  <c r="M139" i="24"/>
  <c r="AH71" i="25"/>
  <c r="BU157" i="25"/>
  <c r="F81" i="18"/>
  <c r="AI49" i="36"/>
  <c r="J41" i="33"/>
  <c r="AB42" i="24"/>
  <c r="AJ92" i="36"/>
  <c r="AQ17" i="25"/>
  <c r="E48" i="18"/>
  <c r="L153" i="27"/>
  <c r="BT35" i="25"/>
  <c r="AH77" i="36"/>
  <c r="R120" i="18"/>
  <c r="G21" i="31"/>
  <c r="AG45" i="33"/>
  <c r="AI83" i="25"/>
  <c r="R142" i="25"/>
  <c r="BG117" i="25"/>
  <c r="BH174" i="25"/>
  <c r="X27" i="33"/>
  <c r="T89" i="18"/>
  <c r="M118" i="18"/>
  <c r="G25" i="27"/>
  <c r="J31" i="31"/>
  <c r="AC142" i="25"/>
  <c r="Z32" i="24"/>
  <c r="BN172" i="25"/>
  <c r="BX181" i="25"/>
  <c r="AD28" i="36"/>
  <c r="AE87" i="24"/>
  <c r="W20" i="18"/>
  <c r="AG141" i="25"/>
  <c r="Q144" i="25"/>
  <c r="AH81" i="36"/>
  <c r="V34" i="18"/>
  <c r="CA18" i="25"/>
  <c r="AE13" i="29"/>
  <c r="BR162" i="25"/>
  <c r="J195" i="19"/>
  <c r="L153" i="17"/>
  <c r="AF13" i="36"/>
  <c r="Y83" i="36"/>
  <c r="AL164" i="25"/>
  <c r="AL174" i="36"/>
  <c r="AQ37" i="25"/>
  <c r="BY78" i="25"/>
  <c r="F101" i="17"/>
  <c r="J11" i="27"/>
  <c r="AA25" i="29"/>
  <c r="AL109" i="36"/>
  <c r="AA49" i="18"/>
  <c r="R51" i="18"/>
  <c r="O28" i="18"/>
  <c r="BB44" i="25"/>
  <c r="G110" i="17"/>
  <c r="F123" i="19"/>
  <c r="AA26" i="33"/>
  <c r="M41" i="33"/>
  <c r="K129" i="27"/>
  <c r="AF21" i="25"/>
  <c r="O103" i="18"/>
  <c r="AC92" i="29"/>
  <c r="J59" i="29"/>
  <c r="F82" i="19"/>
  <c r="I49" i="33"/>
  <c r="L90" i="29"/>
  <c r="U41" i="25"/>
  <c r="BY179" i="25"/>
  <c r="I26" i="27"/>
  <c r="AC35" i="33"/>
  <c r="AK108" i="25"/>
  <c r="G44" i="19"/>
  <c r="J30" i="31"/>
  <c r="AF184" i="25"/>
  <c r="O112" i="18"/>
  <c r="CA80" i="25"/>
  <c r="O56" i="18"/>
  <c r="U107" i="25"/>
  <c r="C73" i="18"/>
  <c r="G40" i="17"/>
  <c r="AC75" i="24"/>
  <c r="V106" i="29"/>
  <c r="AA9" i="29"/>
  <c r="BD86" i="25"/>
  <c r="F172" i="19"/>
  <c r="Q116" i="18"/>
  <c r="AG41" i="33"/>
  <c r="P37" i="17"/>
  <c r="F104" i="17"/>
  <c r="BZ150" i="25"/>
  <c r="AA151" i="36"/>
  <c r="BJ45" i="25"/>
  <c r="Y95" i="29"/>
  <c r="K77" i="18"/>
  <c r="BJ180" i="25"/>
  <c r="AL100" i="36"/>
  <c r="AD144" i="24"/>
  <c r="BO140" i="25"/>
  <c r="AB35" i="31"/>
  <c r="AL175" i="36"/>
  <c r="G364" i="19"/>
  <c r="AG93" i="29"/>
  <c r="AA90" i="24"/>
  <c r="G138" i="19"/>
  <c r="R50" i="33"/>
  <c r="BF133" i="25"/>
  <c r="J26" i="31"/>
  <c r="BE159" i="25"/>
  <c r="J28" i="31"/>
  <c r="T69" i="25"/>
  <c r="BY67" i="25"/>
  <c r="H115" i="18"/>
  <c r="Y21" i="29"/>
  <c r="X40" i="18"/>
  <c r="AC141" i="25"/>
  <c r="L158" i="27"/>
  <c r="AE55" i="33"/>
  <c r="CA50" i="25"/>
  <c r="BY106" i="25"/>
  <c r="BN145" i="25"/>
  <c r="Y17" i="33"/>
  <c r="BK14" i="25"/>
  <c r="Y58" i="18"/>
  <c r="BY75" i="25"/>
  <c r="BM46" i="25"/>
  <c r="G19" i="24"/>
  <c r="S38" i="18"/>
  <c r="AI175" i="36"/>
  <c r="T17" i="18"/>
  <c r="K52" i="18"/>
  <c r="AL141" i="36"/>
  <c r="Q160" i="24"/>
  <c r="F37" i="18"/>
  <c r="BS32" i="25"/>
  <c r="G104" i="17"/>
  <c r="E116" i="24"/>
  <c r="AD143" i="25"/>
  <c r="AZ97" i="25"/>
  <c r="F202" i="19"/>
  <c r="AL85" i="25"/>
  <c r="I96" i="17"/>
  <c r="BY99" i="25"/>
  <c r="F12" i="17"/>
  <c r="H111" i="17"/>
  <c r="BR134" i="25"/>
  <c r="D79" i="18"/>
  <c r="U40" i="33"/>
  <c r="BB173" i="25"/>
  <c r="G169" i="17"/>
  <c r="AD171" i="25"/>
  <c r="W12" i="29"/>
  <c r="S63" i="18"/>
  <c r="AF66" i="25"/>
  <c r="W89" i="18"/>
  <c r="BF92" i="25"/>
  <c r="L77" i="18"/>
  <c r="M181" i="17"/>
  <c r="BX179" i="25"/>
  <c r="Z36" i="24"/>
  <c r="BM18" i="25"/>
  <c r="BV19" i="25"/>
  <c r="AY148" i="25"/>
  <c r="AB44" i="31"/>
  <c r="J113" i="18"/>
  <c r="CA72" i="25"/>
  <c r="F142" i="19"/>
  <c r="G156" i="17"/>
  <c r="D102" i="29"/>
  <c r="J357" i="19"/>
  <c r="Y114" i="18"/>
  <c r="W91" i="18"/>
  <c r="BD149" i="25"/>
  <c r="AE81" i="36"/>
  <c r="AY79" i="25"/>
  <c r="AG53" i="33"/>
  <c r="T114" i="25"/>
  <c r="BR25" i="25"/>
  <c r="Z33" i="33"/>
  <c r="AG24" i="29"/>
  <c r="L91" i="18"/>
  <c r="U11" i="25"/>
  <c r="AD65" i="24"/>
  <c r="E179" i="17"/>
  <c r="R89" i="25"/>
  <c r="AC57" i="29"/>
  <c r="H40" i="18"/>
  <c r="K14" i="33"/>
  <c r="G67" i="27"/>
  <c r="C20" i="18"/>
  <c r="AA10" i="18"/>
  <c r="AE71" i="24"/>
  <c r="AA179" i="36"/>
  <c r="R46" i="25"/>
  <c r="AB116" i="18"/>
  <c r="F37" i="17"/>
  <c r="R28" i="17"/>
  <c r="M145" i="17"/>
  <c r="J11" i="31"/>
  <c r="H101" i="29"/>
  <c r="P42" i="18"/>
  <c r="BN88" i="25"/>
  <c r="AH80" i="25"/>
  <c r="G68" i="17"/>
  <c r="R109" i="18"/>
  <c r="AC34" i="29"/>
  <c r="BO87" i="25"/>
  <c r="AB137" i="24"/>
  <c r="G50" i="24"/>
  <c r="AH115" i="25"/>
  <c r="BX108" i="25"/>
  <c r="AE39" i="29"/>
  <c r="X110" i="18"/>
  <c r="BT130" i="25"/>
  <c r="J58" i="18"/>
  <c r="CA151" i="25"/>
  <c r="M117" i="17"/>
  <c r="AX164" i="25"/>
  <c r="W21" i="29"/>
  <c r="T39" i="33"/>
  <c r="BI131" i="25"/>
  <c r="AX48" i="25"/>
  <c r="H139" i="17"/>
  <c r="AK148" i="24"/>
  <c r="V11" i="33"/>
  <c r="BO68" i="25"/>
  <c r="AC42" i="25"/>
  <c r="BT91" i="25"/>
  <c r="Y93" i="36"/>
  <c r="F135" i="24"/>
  <c r="AE25" i="33"/>
  <c r="Y43" i="36"/>
  <c r="AO99" i="25"/>
  <c r="AH28" i="29"/>
  <c r="F38" i="31"/>
  <c r="J17" i="17"/>
  <c r="BT115" i="25"/>
  <c r="X68" i="29"/>
  <c r="BO134" i="25"/>
  <c r="I86" i="24"/>
  <c r="G38" i="31"/>
  <c r="T62" i="18"/>
  <c r="N46" i="18"/>
  <c r="J284" i="19"/>
  <c r="BH70" i="25"/>
  <c r="F17" i="31"/>
  <c r="Y49" i="36"/>
  <c r="BN162" i="25"/>
  <c r="CA53" i="25"/>
  <c r="G284" i="19"/>
  <c r="F103" i="19"/>
  <c r="AF180" i="36"/>
  <c r="AI120" i="24"/>
  <c r="M36" i="17"/>
  <c r="AE109" i="36"/>
  <c r="J47" i="29"/>
  <c r="L30" i="27"/>
  <c r="AY42" i="25"/>
  <c r="J231" i="19"/>
  <c r="AH42" i="24"/>
  <c r="G131" i="27"/>
  <c r="N25" i="33"/>
  <c r="Q78" i="24"/>
  <c r="J178" i="19"/>
  <c r="V48" i="18"/>
  <c r="BF139" i="25"/>
  <c r="W21" i="36"/>
  <c r="AJ51" i="36"/>
  <c r="J101" i="27"/>
  <c r="T106" i="18"/>
  <c r="AI137" i="24"/>
  <c r="AA25" i="33"/>
  <c r="AR115" i="25"/>
  <c r="U42" i="29"/>
  <c r="R59" i="18"/>
  <c r="Y28" i="18"/>
  <c r="I32" i="17"/>
  <c r="AK35" i="25"/>
  <c r="W103" i="29"/>
  <c r="H31" i="33"/>
  <c r="BC149" i="25"/>
  <c r="Z138" i="36"/>
  <c r="O43" i="18"/>
  <c r="AE161" i="24"/>
  <c r="AZ67" i="25"/>
  <c r="AB74" i="18"/>
  <c r="M17" i="17"/>
  <c r="T78" i="18"/>
  <c r="AD33" i="24"/>
  <c r="K53" i="33"/>
  <c r="E113" i="18"/>
  <c r="AR129" i="25"/>
  <c r="BU101" i="25"/>
  <c r="J86" i="18"/>
  <c r="BK92" i="25"/>
  <c r="X25" i="36"/>
  <c r="AB58" i="29"/>
  <c r="N123" i="18"/>
  <c r="AA19" i="24"/>
  <c r="N20" i="18"/>
  <c r="AI42" i="24"/>
  <c r="G78" i="17"/>
  <c r="H84" i="27"/>
  <c r="N18" i="31"/>
  <c r="X123" i="18"/>
  <c r="Y18" i="18"/>
  <c r="BL82" i="25"/>
  <c r="X38" i="33"/>
  <c r="AD98" i="25"/>
  <c r="AF53" i="25"/>
  <c r="BN45" i="25"/>
  <c r="X28" i="18"/>
  <c r="Q92" i="17"/>
  <c r="AL175" i="25"/>
  <c r="T103" i="25"/>
  <c r="L51" i="18"/>
  <c r="AD52" i="29"/>
  <c r="AL27" i="36"/>
  <c r="AD66" i="24"/>
  <c r="D48" i="29"/>
  <c r="AE130" i="36"/>
  <c r="AE178" i="36"/>
  <c r="X85" i="29"/>
  <c r="Z14" i="18"/>
  <c r="Z126" i="18"/>
  <c r="F114" i="24"/>
  <c r="AF48" i="24"/>
  <c r="I13" i="33"/>
  <c r="N42" i="31"/>
  <c r="M97" i="17"/>
  <c r="AK88" i="24"/>
  <c r="AA182" i="36"/>
  <c r="AE127" i="24"/>
  <c r="I117" i="19"/>
  <c r="Y161" i="25"/>
  <c r="AB54" i="18"/>
  <c r="AN178" i="25"/>
  <c r="W136" i="36"/>
  <c r="AF165" i="36"/>
  <c r="U32" i="29"/>
  <c r="AC178" i="24"/>
  <c r="AK134" i="36"/>
  <c r="BC51" i="25"/>
  <c r="W104" i="29"/>
  <c r="Q26" i="17"/>
  <c r="Q169" i="24"/>
  <c r="I202" i="19"/>
  <c r="M27" i="17"/>
  <c r="AO97" i="25"/>
  <c r="W83" i="18"/>
  <c r="U43" i="33"/>
  <c r="G351" i="19"/>
  <c r="CA92" i="25"/>
  <c r="AK47" i="36"/>
  <c r="S51" i="25"/>
  <c r="Z53" i="18"/>
  <c r="AL148" i="25"/>
  <c r="K88" i="19"/>
  <c r="K19" i="18"/>
  <c r="I177" i="27"/>
  <c r="S42" i="25"/>
  <c r="BI89" i="25"/>
  <c r="AO98" i="25"/>
  <c r="BJ167" i="25"/>
  <c r="M83" i="29"/>
  <c r="K43" i="18"/>
  <c r="W104" i="36"/>
  <c r="AC66" i="25"/>
  <c r="O148" i="17"/>
  <c r="AF130" i="25"/>
  <c r="AI19" i="24"/>
  <c r="BA38" i="25"/>
  <c r="AB103" i="29"/>
  <c r="E16" i="18"/>
  <c r="J134" i="27"/>
  <c r="G32" i="24"/>
  <c r="AD22" i="25"/>
  <c r="E105" i="24"/>
  <c r="R145" i="25"/>
  <c r="AK111" i="24"/>
  <c r="T173" i="25"/>
  <c r="BU179" i="25"/>
  <c r="BL24" i="25"/>
  <c r="AC21" i="18"/>
  <c r="S15" i="33"/>
  <c r="U114" i="18"/>
  <c r="J98" i="27"/>
  <c r="V22" i="29"/>
  <c r="L13" i="33"/>
  <c r="AD44" i="29"/>
  <c r="S129" i="25"/>
  <c r="AG155" i="25"/>
  <c r="J78" i="17"/>
  <c r="AC180" i="25"/>
  <c r="AN70" i="25"/>
  <c r="X157" i="36"/>
  <c r="AO103" i="25"/>
  <c r="BT31" i="25"/>
  <c r="O113" i="17"/>
  <c r="AG176" i="36"/>
  <c r="AA183" i="36"/>
  <c r="AQ73" i="25"/>
  <c r="Q85" i="25"/>
  <c r="AE33" i="24"/>
  <c r="AL101" i="36"/>
  <c r="AB159" i="24"/>
  <c r="AI180" i="36"/>
  <c r="H68" i="27"/>
  <c r="AI116" i="25"/>
  <c r="H17" i="17"/>
  <c r="AO47" i="25"/>
  <c r="J290" i="19"/>
  <c r="M42" i="24"/>
  <c r="Q132" i="25"/>
  <c r="BD173" i="25"/>
  <c r="V75" i="18"/>
  <c r="AF8" i="25"/>
  <c r="P111" i="17"/>
  <c r="X45" i="29"/>
  <c r="AA91" i="29"/>
  <c r="AE175" i="24"/>
  <c r="O36" i="18"/>
  <c r="M154" i="17"/>
  <c r="BX140" i="25"/>
  <c r="AI115" i="24"/>
  <c r="H164" i="17"/>
  <c r="O108" i="18"/>
  <c r="AB108" i="36"/>
  <c r="N15" i="33"/>
  <c r="F154" i="24"/>
  <c r="E178" i="17"/>
  <c r="X78" i="18"/>
  <c r="H19" i="33"/>
  <c r="AH22" i="29"/>
  <c r="AC107" i="18"/>
  <c r="Q100" i="18"/>
  <c r="T79" i="18"/>
  <c r="BZ13" i="25"/>
  <c r="AH75" i="36"/>
  <c r="Z78" i="36"/>
  <c r="AB86" i="29"/>
  <c r="BA13" i="25"/>
  <c r="O48" i="33"/>
  <c r="AK31" i="24"/>
  <c r="AC114" i="24"/>
  <c r="AJ105" i="36"/>
  <c r="BS76" i="25"/>
  <c r="BR87" i="25"/>
  <c r="AR171" i="25"/>
  <c r="BE35" i="25"/>
  <c r="AH170" i="25"/>
  <c r="T88" i="18"/>
  <c r="N27" i="29"/>
  <c r="Z16" i="29"/>
  <c r="BX35" i="25"/>
  <c r="AD86" i="24"/>
  <c r="AA102" i="18"/>
  <c r="V42" i="29"/>
  <c r="S8" i="25"/>
  <c r="AK97" i="24"/>
  <c r="BG183" i="25"/>
  <c r="M140" i="17"/>
  <c r="AG107" i="36"/>
  <c r="F139" i="17"/>
  <c r="AG95" i="25"/>
  <c r="K41" i="18"/>
  <c r="M97" i="29"/>
  <c r="W25" i="29"/>
  <c r="BL171" i="25"/>
  <c r="AK14" i="24"/>
  <c r="AD118" i="24"/>
  <c r="AA15" i="24"/>
  <c r="BD131" i="25"/>
  <c r="S35" i="18"/>
  <c r="X142" i="36"/>
  <c r="H17" i="19"/>
  <c r="AD155" i="24"/>
  <c r="O37" i="33"/>
  <c r="G39" i="31"/>
  <c r="H147" i="19"/>
  <c r="AB32" i="18"/>
  <c r="G236" i="19"/>
  <c r="H70" i="19"/>
  <c r="AE17" i="33"/>
  <c r="L46" i="17"/>
  <c r="Q35" i="31"/>
  <c r="Z26" i="33"/>
  <c r="M18" i="33"/>
  <c r="AO21" i="25"/>
  <c r="AL30" i="36"/>
  <c r="O77" i="17"/>
  <c r="BG88" i="25"/>
  <c r="AB124" i="18"/>
  <c r="BO86" i="25"/>
  <c r="AF89" i="24"/>
  <c r="Y112" i="36"/>
  <c r="AC179" i="24"/>
  <c r="AD160" i="25"/>
  <c r="V96" i="29"/>
  <c r="I111" i="27"/>
  <c r="AC140" i="25"/>
  <c r="BC72" i="25"/>
  <c r="F317" i="19"/>
  <c r="L18" i="18"/>
  <c r="T13" i="18"/>
  <c r="BT178" i="25"/>
  <c r="D16" i="31"/>
  <c r="W53" i="18"/>
  <c r="AB9" i="31"/>
  <c r="K38" i="27"/>
  <c r="N46" i="27"/>
  <c r="G333" i="19"/>
  <c r="Y141" i="25"/>
  <c r="I91" i="24"/>
  <c r="W181" i="36"/>
  <c r="Q160" i="25"/>
  <c r="AH68" i="29"/>
  <c r="BB164" i="25"/>
  <c r="K163" i="17"/>
  <c r="N45" i="31"/>
  <c r="AI79" i="24"/>
  <c r="AS178" i="25"/>
  <c r="AJ108" i="24"/>
  <c r="N80" i="29"/>
  <c r="X119" i="36"/>
  <c r="BN89" i="25"/>
  <c r="H342" i="19"/>
  <c r="AN71" i="25"/>
  <c r="Q79" i="24"/>
  <c r="BQ66" i="25"/>
  <c r="V105" i="18"/>
  <c r="AR169" i="25"/>
  <c r="S39" i="18"/>
  <c r="N159" i="27"/>
  <c r="X46" i="33"/>
  <c r="AJ39" i="24"/>
  <c r="AC142" i="36"/>
  <c r="R52" i="33"/>
  <c r="N166" i="27"/>
  <c r="AI115" i="36"/>
  <c r="E175" i="17"/>
  <c r="H73" i="19"/>
  <c r="U12" i="18"/>
  <c r="F17" i="19"/>
  <c r="Z20" i="24"/>
  <c r="U181" i="25"/>
  <c r="P109" i="17"/>
  <c r="T177" i="25"/>
  <c r="J77" i="17"/>
  <c r="K136" i="27"/>
  <c r="AC97" i="24"/>
  <c r="AA48" i="33"/>
  <c r="D38" i="18"/>
  <c r="P19" i="33"/>
  <c r="P44" i="17"/>
  <c r="AB13" i="31"/>
  <c r="G178" i="17"/>
  <c r="AO46" i="25"/>
  <c r="AA54" i="29"/>
  <c r="E33" i="24"/>
  <c r="AA27" i="18"/>
  <c r="G26" i="27"/>
  <c r="AN26" i="25"/>
  <c r="BZ89" i="25"/>
  <c r="BZ119" i="25"/>
  <c r="BZ16" i="25"/>
  <c r="CA114" i="25"/>
  <c r="AO82" i="25"/>
  <c r="BZ82" i="25"/>
  <c r="F117" i="24"/>
  <c r="BY18" i="25"/>
  <c r="AL87" i="25"/>
  <c r="BU15" i="25"/>
  <c r="J193" i="19"/>
  <c r="BZ48" i="25"/>
  <c r="K131" i="27"/>
  <c r="BZ50" i="25"/>
  <c r="R71" i="17"/>
  <c r="AK104" i="24"/>
  <c r="G103" i="18"/>
  <c r="BK54" i="25"/>
  <c r="BM145" i="25"/>
  <c r="AH95" i="29"/>
  <c r="W33" i="36"/>
  <c r="L157" i="27"/>
  <c r="AG32" i="24"/>
  <c r="BM156" i="25"/>
  <c r="Y41" i="36"/>
  <c r="H58" i="29"/>
  <c r="W90" i="18"/>
  <c r="U63" i="18"/>
  <c r="J84" i="17"/>
  <c r="V118" i="18"/>
  <c r="AI49" i="29"/>
  <c r="Y115" i="25"/>
  <c r="O146" i="24"/>
  <c r="AA54" i="24"/>
  <c r="M47" i="18"/>
  <c r="AR78" i="25"/>
  <c r="L48" i="17"/>
  <c r="AB183" i="36"/>
  <c r="AS173" i="25"/>
  <c r="O106" i="18"/>
  <c r="AB89" i="24"/>
  <c r="CA96" i="25"/>
  <c r="G152" i="27"/>
  <c r="M45" i="24"/>
  <c r="O12" i="24"/>
  <c r="P22" i="18"/>
  <c r="BE93" i="25"/>
  <c r="AG70" i="24"/>
  <c r="L83" i="18"/>
  <c r="H44" i="17"/>
  <c r="F257" i="19"/>
  <c r="AB147" i="36"/>
  <c r="BF48" i="25"/>
  <c r="AA36" i="29"/>
  <c r="F32" i="24"/>
  <c r="M115" i="18"/>
  <c r="BB111" i="25"/>
  <c r="U74" i="29"/>
  <c r="G121" i="19"/>
  <c r="I93" i="18"/>
  <c r="N168" i="24"/>
  <c r="R48" i="25"/>
  <c r="Q104" i="18"/>
  <c r="BZ118" i="25"/>
  <c r="AA55" i="33"/>
  <c r="D39" i="31"/>
  <c r="O147" i="24"/>
  <c r="T48" i="33"/>
  <c r="AG57" i="24"/>
  <c r="AE175" i="36"/>
  <c r="AJ167" i="36"/>
  <c r="AD77" i="36"/>
  <c r="AC43" i="33"/>
  <c r="Z82" i="18"/>
  <c r="P17" i="18"/>
  <c r="H30" i="33"/>
  <c r="P140" i="17"/>
  <c r="Z149" i="36"/>
  <c r="AF161" i="25"/>
  <c r="BM29" i="25"/>
  <c r="BY19" i="25"/>
  <c r="AA20" i="33"/>
  <c r="O16" i="33"/>
  <c r="AJ68" i="24"/>
  <c r="G295" i="19"/>
  <c r="O83" i="24"/>
  <c r="AZ112" i="25"/>
  <c r="BR17" i="25"/>
  <c r="Z43" i="24"/>
  <c r="BG101" i="25"/>
  <c r="AK86" i="36"/>
  <c r="AD80" i="25"/>
  <c r="H28" i="18"/>
  <c r="Q31" i="24"/>
  <c r="S96" i="25"/>
  <c r="AD103" i="24"/>
  <c r="BG79" i="25"/>
  <c r="U45" i="29"/>
  <c r="AA95" i="29"/>
  <c r="M90" i="18"/>
  <c r="N51" i="29"/>
  <c r="Y84" i="18"/>
  <c r="AH82" i="36"/>
  <c r="AH65" i="24"/>
  <c r="N51" i="18"/>
  <c r="H363" i="19"/>
  <c r="AC22" i="18"/>
  <c r="AE131" i="24"/>
  <c r="BV112" i="25"/>
  <c r="G98" i="19"/>
  <c r="BE49" i="25"/>
  <c r="N51" i="33"/>
  <c r="Q41" i="33"/>
  <c r="AK112" i="24"/>
  <c r="Y155" i="36"/>
  <c r="AD48" i="36"/>
  <c r="R77" i="17"/>
  <c r="Q97" i="18"/>
  <c r="BA114" i="25"/>
  <c r="AE16" i="33"/>
  <c r="N17" i="18"/>
  <c r="AG80" i="24"/>
  <c r="J173" i="27"/>
  <c r="AJ74" i="24"/>
  <c r="Q167" i="24"/>
  <c r="BN31" i="25"/>
  <c r="I167" i="27"/>
  <c r="R9" i="25"/>
  <c r="C93" i="18"/>
  <c r="Y18" i="25"/>
  <c r="L22" i="27"/>
  <c r="AG18" i="36"/>
  <c r="D13" i="31"/>
  <c r="Q37" i="17"/>
  <c r="AE38" i="33"/>
  <c r="AL182" i="36"/>
  <c r="Z181" i="36"/>
  <c r="AE183" i="24"/>
  <c r="O19" i="31"/>
  <c r="O108" i="24"/>
  <c r="BB100" i="25"/>
  <c r="J95" i="27"/>
  <c r="AB112" i="18"/>
  <c r="H163" i="27"/>
  <c r="M103" i="18"/>
  <c r="H108" i="17"/>
  <c r="BS73" i="25"/>
  <c r="N176" i="24"/>
  <c r="AB62" i="18"/>
  <c r="G91" i="27"/>
  <c r="N72" i="24"/>
  <c r="BL104" i="25"/>
  <c r="AB61" i="18"/>
  <c r="I25" i="27"/>
  <c r="X101" i="36"/>
  <c r="F78" i="24"/>
  <c r="BA9" i="25"/>
  <c r="G83" i="24"/>
  <c r="AA56" i="29"/>
  <c r="K135" i="27"/>
  <c r="X111" i="29"/>
  <c r="O64" i="18"/>
  <c r="K90" i="29"/>
  <c r="J243" i="19"/>
  <c r="AC120" i="25"/>
  <c r="AH166" i="36"/>
  <c r="BA130" i="25"/>
  <c r="L163" i="17"/>
  <c r="BA72" i="25"/>
  <c r="L166" i="27"/>
  <c r="G154" i="19"/>
  <c r="AH106" i="24"/>
  <c r="I76" i="27"/>
  <c r="AZ70" i="25"/>
  <c r="BX91" i="25"/>
  <c r="AA15" i="18"/>
  <c r="D15" i="31"/>
  <c r="E18" i="18"/>
  <c r="BY32" i="25"/>
  <c r="AA99" i="36"/>
  <c r="V104" i="29"/>
  <c r="AB73" i="24"/>
  <c r="BE22" i="25"/>
  <c r="N144" i="27"/>
  <c r="BD169" i="25"/>
  <c r="S37" i="31"/>
  <c r="I22" i="17"/>
  <c r="J24" i="17"/>
  <c r="BC114" i="25"/>
  <c r="T148" i="25"/>
  <c r="N168" i="27"/>
  <c r="D41" i="18"/>
  <c r="L11" i="27"/>
  <c r="U46" i="33"/>
  <c r="W94" i="29"/>
  <c r="I97" i="24"/>
  <c r="BF37" i="25"/>
  <c r="AK79" i="24"/>
  <c r="AC157" i="36"/>
  <c r="I162" i="27"/>
  <c r="AJ20" i="36"/>
  <c r="I13" i="18"/>
  <c r="Q161" i="25"/>
  <c r="BO110" i="25"/>
  <c r="O98" i="24"/>
  <c r="Y42" i="18"/>
  <c r="BD101" i="25"/>
  <c r="Y104" i="36"/>
  <c r="Q38" i="24"/>
  <c r="D24" i="31"/>
  <c r="H12" i="27"/>
  <c r="BU92" i="25"/>
  <c r="AR112" i="25"/>
  <c r="X179" i="36"/>
  <c r="AZ77" i="25"/>
  <c r="S114" i="18"/>
  <c r="AD142" i="25"/>
  <c r="O96" i="18"/>
  <c r="F252" i="19"/>
  <c r="P19" i="31"/>
  <c r="G33" i="27"/>
  <c r="F83" i="18"/>
  <c r="BH89" i="25"/>
  <c r="M158" i="24"/>
  <c r="BH97" i="25"/>
  <c r="AL136" i="36"/>
  <c r="T86" i="18"/>
  <c r="AH154" i="24"/>
  <c r="Y49" i="25"/>
  <c r="U25" i="18"/>
  <c r="AB103" i="24"/>
  <c r="BC35" i="25"/>
  <c r="AG124" i="24"/>
  <c r="C90" i="18"/>
  <c r="AH164" i="25"/>
  <c r="P42" i="17"/>
  <c r="J145" i="17"/>
  <c r="AG114" i="24"/>
  <c r="P93" i="17"/>
  <c r="Q54" i="33"/>
  <c r="BK29" i="25"/>
  <c r="H99" i="27"/>
  <c r="Q39" i="31"/>
  <c r="BR13" i="25"/>
  <c r="Q13" i="25"/>
  <c r="R22" i="18"/>
  <c r="BF90" i="25"/>
  <c r="BP163" i="25"/>
  <c r="AG132" i="25"/>
  <c r="AF43" i="36"/>
  <c r="AB19" i="18"/>
  <c r="AG146" i="24"/>
  <c r="AY153" i="25"/>
  <c r="X38" i="18"/>
  <c r="AQ141" i="25"/>
  <c r="H109" i="17"/>
  <c r="BN103" i="25"/>
  <c r="C106" i="18"/>
  <c r="Z81" i="29"/>
  <c r="N52" i="29"/>
  <c r="J52" i="33"/>
  <c r="S34" i="31"/>
  <c r="AF135" i="24"/>
  <c r="BN82" i="25"/>
  <c r="BV54" i="25"/>
  <c r="K28" i="33"/>
  <c r="F94" i="17"/>
  <c r="Q111" i="18"/>
  <c r="BU158" i="25"/>
  <c r="BZ94" i="25"/>
  <c r="J167" i="17"/>
  <c r="BZ106" i="25"/>
  <c r="AH78" i="36"/>
  <c r="AI149" i="24"/>
  <c r="Q56" i="18"/>
  <c r="Q140" i="25"/>
  <c r="AB17" i="18"/>
  <c r="AD68" i="24"/>
  <c r="Q104" i="29"/>
  <c r="AC83" i="24"/>
  <c r="J314" i="19"/>
  <c r="P45" i="17"/>
  <c r="Z41" i="18"/>
  <c r="BN46" i="25"/>
  <c r="G167" i="24"/>
  <c r="F21" i="17"/>
  <c r="BZ108" i="25"/>
  <c r="BN43" i="25"/>
  <c r="AJ131" i="24"/>
  <c r="M43" i="18"/>
  <c r="W54" i="29"/>
  <c r="D51" i="18"/>
  <c r="F29" i="17"/>
  <c r="AZ113" i="25"/>
  <c r="E73" i="24"/>
  <c r="BH142" i="25"/>
  <c r="BZ178" i="25"/>
  <c r="P29" i="31"/>
  <c r="V40" i="33"/>
  <c r="U13" i="29"/>
  <c r="BF178" i="25"/>
  <c r="Z42" i="29"/>
  <c r="BZ29" i="25"/>
  <c r="F181" i="24"/>
  <c r="G30" i="33"/>
  <c r="R101" i="18"/>
  <c r="J16" i="18"/>
  <c r="AE100" i="29"/>
  <c r="AI80" i="25"/>
  <c r="K123" i="19"/>
  <c r="AD35" i="36"/>
  <c r="N23" i="27"/>
  <c r="Q152" i="25"/>
  <c r="O35" i="24"/>
  <c r="CA165" i="25"/>
  <c r="AC43" i="36"/>
  <c r="D168" i="24"/>
  <c r="O84" i="18"/>
  <c r="AL167" i="25"/>
  <c r="AY21" i="25"/>
  <c r="BZ95" i="25"/>
  <c r="C96" i="18"/>
  <c r="N117" i="27"/>
  <c r="AH109" i="25"/>
  <c r="AH17" i="24"/>
  <c r="F204" i="19"/>
  <c r="AA95" i="18"/>
  <c r="H189" i="19"/>
  <c r="G52" i="33"/>
  <c r="AB27" i="31"/>
  <c r="I84" i="24"/>
  <c r="I175" i="24"/>
  <c r="R13" i="25"/>
  <c r="Z12" i="29"/>
  <c r="AB111" i="36"/>
  <c r="J146" i="17"/>
  <c r="X150" i="36"/>
  <c r="Q89" i="17"/>
  <c r="Z35" i="18"/>
  <c r="AF184" i="36"/>
  <c r="Z160" i="36"/>
  <c r="AR103" i="25"/>
  <c r="AE163" i="36"/>
  <c r="M86" i="24"/>
  <c r="Y107" i="25"/>
  <c r="AI80" i="29"/>
  <c r="I46" i="24"/>
  <c r="J123" i="19"/>
  <c r="AL148" i="36"/>
  <c r="I148" i="19"/>
  <c r="V33" i="18"/>
  <c r="D106" i="24"/>
  <c r="D32" i="29"/>
  <c r="AE140" i="24"/>
  <c r="AH52" i="24"/>
  <c r="BX41" i="25"/>
  <c r="BE106" i="25"/>
  <c r="AD17" i="33"/>
  <c r="J28" i="29"/>
  <c r="AC182" i="24"/>
  <c r="I92" i="18"/>
  <c r="J34" i="18"/>
  <c r="H116" i="17"/>
  <c r="AD152" i="36"/>
  <c r="AA70" i="24"/>
  <c r="AF163" i="36"/>
  <c r="J49" i="27"/>
  <c r="J230" i="19"/>
  <c r="R10" i="17"/>
  <c r="AD86" i="29"/>
  <c r="AC82" i="25"/>
  <c r="Q22" i="31"/>
  <c r="Q18" i="17"/>
  <c r="N133" i="27"/>
  <c r="AN87" i="25"/>
  <c r="AA107" i="29"/>
  <c r="N138" i="27"/>
  <c r="Y42" i="25"/>
  <c r="AJ56" i="24"/>
  <c r="F101" i="18"/>
  <c r="Q90" i="18"/>
  <c r="AC166" i="24"/>
  <c r="G96" i="24"/>
  <c r="L89" i="29"/>
  <c r="AG10" i="25"/>
  <c r="BU106" i="25"/>
  <c r="T110" i="18"/>
  <c r="N32" i="27"/>
  <c r="K44" i="27"/>
  <c r="AJ27" i="36"/>
  <c r="Z106" i="24"/>
  <c r="AD34" i="33"/>
  <c r="AD90" i="25"/>
  <c r="U32" i="18"/>
  <c r="BR98" i="25"/>
  <c r="D77" i="24"/>
  <c r="BK144" i="25"/>
  <c r="L15" i="33"/>
  <c r="BO151" i="25"/>
  <c r="L20" i="33"/>
  <c r="AD27" i="33"/>
  <c r="F135" i="17"/>
  <c r="AD79" i="24"/>
  <c r="M44" i="18"/>
  <c r="AI99" i="36"/>
  <c r="BY14" i="25"/>
  <c r="BY139" i="25"/>
  <c r="Q124" i="18"/>
  <c r="AF16" i="25"/>
  <c r="F82" i="18"/>
  <c r="AB31" i="24"/>
  <c r="F14" i="24"/>
  <c r="G113" i="24"/>
  <c r="E25" i="18"/>
  <c r="D58" i="29"/>
  <c r="AJ177" i="24"/>
  <c r="Q112" i="18"/>
  <c r="P15" i="33"/>
  <c r="AD45" i="29"/>
  <c r="BM74" i="25"/>
  <c r="H104" i="27"/>
  <c r="AL115" i="25"/>
  <c r="Z71" i="36"/>
  <c r="AC95" i="25"/>
  <c r="AF51" i="36"/>
  <c r="W150" i="36"/>
  <c r="AQ184" i="25"/>
  <c r="AF167" i="36"/>
  <c r="I83" i="17"/>
  <c r="BF132" i="25"/>
  <c r="J11" i="17"/>
  <c r="AO24" i="25"/>
  <c r="BY81" i="25"/>
  <c r="M12" i="18"/>
  <c r="O14" i="33"/>
  <c r="I47" i="31"/>
  <c r="G12" i="18"/>
  <c r="AC51" i="24"/>
  <c r="F275" i="19"/>
  <c r="P116" i="18"/>
  <c r="O44" i="17"/>
  <c r="AA27" i="29"/>
  <c r="BN120" i="25"/>
  <c r="M83" i="24"/>
  <c r="T102" i="25"/>
  <c r="O156" i="17"/>
  <c r="BG134" i="25"/>
  <c r="AC34" i="36"/>
  <c r="R83" i="25"/>
  <c r="AA48" i="24"/>
  <c r="AD20" i="33"/>
  <c r="AA168" i="36"/>
  <c r="E180" i="24"/>
  <c r="AI163" i="36"/>
  <c r="J102" i="18"/>
  <c r="L54" i="17"/>
  <c r="O107" i="18"/>
  <c r="D27" i="18"/>
  <c r="K157" i="27"/>
  <c r="Z82" i="29"/>
  <c r="G224" i="19"/>
  <c r="W10" i="36"/>
  <c r="O129" i="24"/>
  <c r="AJ43" i="36"/>
  <c r="I261" i="19"/>
  <c r="Y34" i="36"/>
  <c r="M62" i="29"/>
  <c r="AD142" i="24"/>
  <c r="AN39" i="25"/>
  <c r="I29" i="27"/>
  <c r="L17" i="33"/>
  <c r="AC103" i="36"/>
  <c r="R69" i="25"/>
  <c r="AA132" i="24"/>
  <c r="L70" i="17"/>
  <c r="G50" i="33"/>
  <c r="M24" i="18"/>
  <c r="AS16" i="25"/>
  <c r="BX75" i="25"/>
  <c r="S18" i="25"/>
  <c r="I58" i="29"/>
  <c r="AA17" i="36"/>
  <c r="AB111" i="24"/>
  <c r="CA87" i="25"/>
  <c r="AX79" i="25"/>
  <c r="AC32" i="33"/>
  <c r="S149" i="25"/>
  <c r="BU27" i="25"/>
  <c r="AS72" i="25"/>
  <c r="AL13" i="36"/>
  <c r="BN98" i="25"/>
  <c r="BL180" i="25"/>
  <c r="J97" i="19"/>
  <c r="AG103" i="36"/>
  <c r="BU17" i="25"/>
  <c r="I68" i="19"/>
  <c r="AC12" i="18"/>
  <c r="F36" i="24"/>
  <c r="Q114" i="25"/>
  <c r="AI85" i="24"/>
  <c r="AK23" i="36"/>
  <c r="H18" i="33"/>
  <c r="AF32" i="36"/>
  <c r="M136" i="24"/>
  <c r="AD105" i="36"/>
  <c r="AK91" i="25"/>
  <c r="U75" i="18"/>
  <c r="E130" i="24"/>
  <c r="AG106" i="29"/>
  <c r="BY150" i="25"/>
  <c r="BN54" i="25"/>
  <c r="J94" i="27"/>
  <c r="J74" i="17"/>
  <c r="AF140" i="24"/>
  <c r="BG33" i="25"/>
  <c r="I22" i="24"/>
  <c r="C32" i="18"/>
  <c r="AY51" i="25"/>
  <c r="G170" i="17"/>
  <c r="P91" i="18"/>
  <c r="AC172" i="25"/>
  <c r="AG141" i="36"/>
  <c r="Q18" i="18"/>
  <c r="BZ151" i="25"/>
  <c r="G46" i="27"/>
  <c r="L37" i="33"/>
  <c r="AF36" i="33"/>
  <c r="AJ58" i="24"/>
  <c r="BY102" i="25"/>
  <c r="BZ33" i="25"/>
  <c r="AP168" i="25"/>
  <c r="H62" i="18"/>
  <c r="N92" i="18"/>
  <c r="AC120" i="36"/>
  <c r="Y155" i="25"/>
  <c r="BI104" i="25"/>
  <c r="AK102" i="36"/>
  <c r="M95" i="18"/>
  <c r="AJ137" i="36"/>
  <c r="P14" i="18"/>
  <c r="G10" i="24"/>
  <c r="R85" i="18"/>
  <c r="AB93" i="18"/>
  <c r="AD46" i="36"/>
  <c r="G184" i="19"/>
  <c r="AA73" i="18"/>
  <c r="AF102" i="24"/>
  <c r="J106" i="18"/>
  <c r="BY52" i="25"/>
  <c r="BW107" i="25"/>
  <c r="AC154" i="25"/>
  <c r="K22" i="27"/>
  <c r="BB153" i="25"/>
  <c r="V21" i="29"/>
  <c r="BS102" i="25"/>
  <c r="AB31" i="31"/>
  <c r="AC117" i="25"/>
  <c r="AA41" i="33"/>
  <c r="P101" i="25"/>
  <c r="E33" i="18"/>
  <c r="O69" i="24"/>
  <c r="AP169" i="25"/>
  <c r="F25" i="18"/>
  <c r="AL173" i="36"/>
  <c r="Q90" i="29"/>
  <c r="G73" i="19"/>
  <c r="O110" i="24"/>
  <c r="I83" i="27"/>
  <c r="Q162" i="24"/>
  <c r="J44" i="17"/>
  <c r="J139" i="19"/>
  <c r="AE94" i="36"/>
  <c r="I102" i="29"/>
  <c r="AH54" i="36"/>
  <c r="N47" i="33"/>
  <c r="AG26" i="25"/>
  <c r="V92" i="18"/>
  <c r="X37" i="18"/>
  <c r="R19" i="18"/>
  <c r="M99" i="29"/>
  <c r="AL103" i="36"/>
  <c r="BZ9" i="25"/>
  <c r="BF29" i="25"/>
  <c r="BS158" i="25"/>
  <c r="E142" i="24"/>
  <c r="J48" i="27"/>
  <c r="AJ82" i="24"/>
  <c r="I26" i="24"/>
  <c r="AH58" i="24"/>
  <c r="AG37" i="24"/>
  <c r="Y24" i="36"/>
  <c r="AC58" i="29"/>
  <c r="BZ43" i="25"/>
  <c r="Z132" i="36"/>
  <c r="F104" i="18"/>
  <c r="BI151" i="25"/>
  <c r="G52" i="24"/>
  <c r="AB46" i="33"/>
  <c r="Q42" i="18"/>
  <c r="D103" i="18"/>
  <c r="AX69" i="25"/>
  <c r="J337" i="19"/>
  <c r="Z52" i="36"/>
  <c r="AI141" i="36"/>
  <c r="F231" i="19"/>
  <c r="AG174" i="25"/>
  <c r="BW151" i="25"/>
  <c r="E54" i="18"/>
  <c r="BC135" i="25"/>
  <c r="D175" i="24"/>
  <c r="AI184" i="24"/>
  <c r="BO178" i="25"/>
  <c r="BL36" i="25"/>
  <c r="Q143" i="24"/>
  <c r="U54" i="18"/>
  <c r="AX101" i="25"/>
  <c r="AO26" i="25"/>
  <c r="P116" i="25"/>
  <c r="V82" i="18"/>
  <c r="L9" i="18"/>
  <c r="I82" i="27"/>
  <c r="AH112" i="25"/>
  <c r="V89" i="18"/>
  <c r="E93" i="17"/>
  <c r="BN71" i="25"/>
  <c r="AN177" i="25"/>
  <c r="I248" i="19"/>
  <c r="D81" i="24"/>
  <c r="Q49" i="25"/>
  <c r="AY18" i="25"/>
  <c r="K186" i="17"/>
  <c r="AI38" i="36"/>
  <c r="AE63" i="29"/>
  <c r="H11" i="27"/>
  <c r="BW19" i="25"/>
  <c r="BM93" i="25"/>
  <c r="BY165" i="25"/>
  <c r="J45" i="17"/>
  <c r="AH45" i="29"/>
  <c r="BA120" i="25"/>
  <c r="S118" i="25"/>
  <c r="I63" i="18"/>
  <c r="BI30" i="25"/>
  <c r="AD90" i="36"/>
  <c r="Z71" i="24"/>
  <c r="L176" i="27"/>
  <c r="W14" i="33"/>
  <c r="BO22" i="25"/>
  <c r="V43" i="18"/>
  <c r="AI28" i="24"/>
  <c r="BZ90" i="25"/>
  <c r="AX166" i="25"/>
  <c r="BG131" i="25"/>
  <c r="T30" i="25"/>
  <c r="Y109" i="36"/>
  <c r="AH129" i="36"/>
  <c r="O35" i="31"/>
  <c r="BL10" i="25"/>
  <c r="W41" i="18"/>
  <c r="AH174" i="25"/>
  <c r="Q173" i="25"/>
  <c r="F355" i="19"/>
  <c r="N104" i="18"/>
  <c r="J96" i="27"/>
  <c r="AK18" i="36"/>
  <c r="I23" i="31"/>
  <c r="O12" i="33"/>
  <c r="I86" i="18"/>
  <c r="J183" i="19"/>
  <c r="AQ176" i="25"/>
  <c r="AZ172" i="25"/>
  <c r="AE182" i="24"/>
  <c r="BG114" i="25"/>
  <c r="AF110" i="25"/>
  <c r="Q8" i="31"/>
  <c r="G160" i="17"/>
  <c r="AP136" i="25"/>
  <c r="E181" i="24"/>
  <c r="AI31" i="29"/>
  <c r="BT119" i="25"/>
  <c r="K155" i="17"/>
  <c r="BV94" i="25"/>
  <c r="J21" i="27"/>
  <c r="AB79" i="18"/>
  <c r="I153" i="27"/>
  <c r="AN134" i="25"/>
  <c r="K65" i="29"/>
  <c r="D42" i="18"/>
  <c r="BI47" i="25"/>
  <c r="Y17" i="29"/>
  <c r="AG68" i="36"/>
  <c r="BS161" i="25"/>
  <c r="K84" i="18"/>
  <c r="I233" i="19"/>
  <c r="G117" i="18"/>
  <c r="AD137" i="36"/>
  <c r="N26" i="18"/>
  <c r="Z22" i="18"/>
  <c r="Y73" i="18"/>
  <c r="AJ104" i="24"/>
  <c r="Q43" i="31"/>
  <c r="K90" i="18"/>
  <c r="P26" i="18"/>
  <c r="K68" i="27"/>
  <c r="L135" i="27"/>
  <c r="AY95" i="25"/>
  <c r="F177" i="19"/>
  <c r="AZ48" i="25"/>
  <c r="BX11" i="25"/>
  <c r="Z170" i="36"/>
  <c r="AA110" i="36"/>
  <c r="G151" i="19"/>
  <c r="J41" i="19"/>
  <c r="K156" i="27"/>
  <c r="J301" i="19"/>
  <c r="I89" i="18"/>
  <c r="AD26" i="25"/>
  <c r="Z43" i="36"/>
  <c r="H50" i="18"/>
  <c r="C14" i="18"/>
  <c r="G8" i="27"/>
  <c r="AD54" i="36"/>
  <c r="Y22" i="18"/>
  <c r="Q85" i="24"/>
  <c r="AD96" i="24"/>
  <c r="K236" i="19"/>
  <c r="AZ14" i="25"/>
  <c r="P126" i="18"/>
  <c r="Y26" i="36"/>
  <c r="I354" i="19"/>
  <c r="AF53" i="33"/>
  <c r="BB161" i="25"/>
  <c r="AC41" i="29"/>
  <c r="X105" i="36"/>
  <c r="AB18" i="24"/>
  <c r="BJ149" i="25"/>
  <c r="H129" i="19"/>
  <c r="AC9" i="29"/>
  <c r="AQ83" i="25"/>
  <c r="T30" i="33"/>
  <c r="CA162" i="25"/>
  <c r="Q73" i="29"/>
  <c r="BI156" i="25"/>
  <c r="AE34" i="29"/>
  <c r="AF114" i="25"/>
  <c r="AQ106" i="25"/>
  <c r="AD88" i="25"/>
  <c r="AI43" i="24"/>
  <c r="F38" i="24"/>
  <c r="J48" i="33"/>
  <c r="K84" i="27"/>
  <c r="BL111" i="25"/>
  <c r="Q39" i="33"/>
  <c r="AC41" i="36"/>
  <c r="O183" i="17"/>
  <c r="AK87" i="36"/>
  <c r="AD95" i="24"/>
  <c r="BQ21" i="25"/>
  <c r="BK109" i="25"/>
  <c r="T42" i="33"/>
  <c r="BG38" i="25"/>
  <c r="N50" i="33"/>
  <c r="BQ11" i="25"/>
  <c r="W124" i="18"/>
  <c r="I132" i="19"/>
  <c r="L82" i="18"/>
  <c r="BT22" i="25"/>
  <c r="G36" i="31"/>
  <c r="BE20" i="25"/>
  <c r="BJ153" i="25"/>
  <c r="J22" i="18"/>
  <c r="L181" i="27"/>
  <c r="Y160" i="36"/>
  <c r="AI140" i="25"/>
  <c r="N46" i="31"/>
  <c r="M94" i="17"/>
  <c r="BE147" i="25"/>
  <c r="U111" i="25"/>
  <c r="AS90" i="25"/>
  <c r="AA42" i="31"/>
  <c r="Y43" i="33"/>
  <c r="BI39" i="25"/>
  <c r="S48" i="31"/>
  <c r="AC35" i="29"/>
  <c r="BZ167" i="25"/>
  <c r="Z36" i="36"/>
  <c r="K87" i="27"/>
  <c r="AA95" i="36"/>
  <c r="G121" i="17"/>
  <c r="X152" i="36"/>
  <c r="BX33" i="25"/>
  <c r="AF151" i="36"/>
  <c r="BK87" i="25"/>
  <c r="E72" i="17"/>
  <c r="AA15" i="31"/>
  <c r="BO52" i="25"/>
  <c r="L147" i="27"/>
  <c r="G47" i="18"/>
  <c r="Q105" i="18"/>
  <c r="E101" i="18"/>
  <c r="H111" i="27"/>
  <c r="AB57" i="18"/>
  <c r="J54" i="29"/>
  <c r="BI19" i="25"/>
  <c r="BL162" i="25"/>
  <c r="E43" i="17"/>
  <c r="I18" i="31"/>
  <c r="AI76" i="25"/>
  <c r="W27" i="29"/>
  <c r="AJ133" i="24"/>
  <c r="F95" i="18"/>
  <c r="BV90" i="25"/>
  <c r="AZ15" i="25"/>
  <c r="K147" i="17"/>
  <c r="V123" i="18"/>
  <c r="AB86" i="24"/>
  <c r="AI20" i="25"/>
  <c r="Y52" i="18"/>
  <c r="F293" i="19"/>
  <c r="C44" i="31"/>
  <c r="BI167" i="25"/>
  <c r="BJ33" i="25"/>
  <c r="K50" i="27"/>
  <c r="BM115" i="25"/>
  <c r="AK74" i="25"/>
  <c r="U89" i="29"/>
  <c r="U27" i="29"/>
  <c r="BK89" i="25"/>
  <c r="H73" i="18"/>
  <c r="I91" i="27"/>
  <c r="AC139" i="24"/>
  <c r="K301" i="19"/>
  <c r="O162" i="24"/>
  <c r="G41" i="31"/>
  <c r="AQ15" i="25"/>
  <c r="AC103" i="25"/>
  <c r="AS164" i="25"/>
  <c r="O36" i="31"/>
  <c r="U143" i="25"/>
  <c r="AS87" i="25"/>
  <c r="V58" i="29"/>
  <c r="M80" i="18"/>
  <c r="AL144" i="36"/>
  <c r="Q32" i="18"/>
  <c r="G88" i="17"/>
  <c r="BY104" i="25"/>
  <c r="AK143" i="36"/>
  <c r="G14" i="33"/>
  <c r="BI80" i="25"/>
  <c r="R64" i="18"/>
  <c r="BM161" i="25"/>
  <c r="I144" i="17"/>
  <c r="E87" i="18"/>
  <c r="I108" i="18"/>
  <c r="Z117" i="18"/>
  <c r="P21" i="18"/>
  <c r="J39" i="17"/>
  <c r="BB39" i="25"/>
  <c r="AE107" i="29"/>
  <c r="P119" i="25"/>
  <c r="T47" i="18"/>
  <c r="AK82" i="24"/>
  <c r="AB133" i="36"/>
  <c r="I47" i="18"/>
  <c r="U38" i="33"/>
  <c r="M86" i="29"/>
  <c r="F193" i="19"/>
  <c r="J109" i="17"/>
  <c r="AX179" i="25"/>
  <c r="AE180" i="36"/>
  <c r="BJ78" i="25"/>
  <c r="F150" i="19"/>
  <c r="AO45" i="25"/>
  <c r="G111" i="18"/>
  <c r="BF39" i="25"/>
  <c r="J198" i="19"/>
  <c r="AE57" i="29"/>
  <c r="AG109" i="24"/>
  <c r="BQ16" i="25"/>
  <c r="BE178" i="25"/>
  <c r="M31" i="18"/>
  <c r="AC112" i="36"/>
  <c r="O169" i="17"/>
  <c r="R77" i="18"/>
  <c r="AH117" i="36"/>
  <c r="W21" i="33"/>
  <c r="AE99" i="29"/>
  <c r="AJ156" i="36"/>
  <c r="AK46" i="25"/>
  <c r="I70" i="29"/>
  <c r="AD31" i="29"/>
  <c r="N62" i="18"/>
  <c r="AK96" i="36"/>
  <c r="Y149" i="36"/>
  <c r="G116" i="27"/>
  <c r="X94" i="36"/>
  <c r="Z85" i="36"/>
  <c r="AF28" i="33"/>
  <c r="BP164" i="25"/>
  <c r="V82" i="29"/>
  <c r="I190" i="19"/>
  <c r="BO129" i="25"/>
  <c r="BW181" i="25"/>
  <c r="D101" i="24"/>
  <c r="I54" i="29"/>
  <c r="BC118" i="25"/>
  <c r="W97" i="29"/>
  <c r="I97" i="17"/>
  <c r="AC178" i="25"/>
  <c r="S53" i="18"/>
  <c r="M114" i="24"/>
  <c r="Q47" i="31"/>
  <c r="V98" i="18"/>
  <c r="BW84" i="25"/>
  <c r="T95" i="18"/>
  <c r="H183" i="19"/>
  <c r="BW114" i="25"/>
  <c r="E185" i="17"/>
  <c r="K89" i="29"/>
  <c r="AC53" i="24"/>
  <c r="Q68" i="29"/>
  <c r="AH18" i="29"/>
  <c r="AJ164" i="36"/>
  <c r="Q175" i="25"/>
  <c r="BA71" i="25"/>
  <c r="S31" i="31"/>
  <c r="G110" i="18"/>
  <c r="T43" i="25"/>
  <c r="BG89" i="25"/>
  <c r="BK74" i="25"/>
  <c r="AC149" i="36"/>
  <c r="M103" i="24"/>
  <c r="C61" i="18"/>
  <c r="AO74" i="25"/>
  <c r="E100" i="18"/>
  <c r="AA53" i="18"/>
  <c r="I48" i="18"/>
  <c r="W73" i="18"/>
  <c r="I154" i="17"/>
  <c r="AQ68" i="25"/>
  <c r="K35" i="19"/>
  <c r="AG162" i="25"/>
  <c r="V59" i="18"/>
  <c r="Z55" i="29"/>
  <c r="Y31" i="18"/>
  <c r="J120" i="19"/>
  <c r="H48" i="31"/>
  <c r="BZ160" i="25"/>
  <c r="BJ177" i="25"/>
  <c r="AA18" i="18"/>
  <c r="Z107" i="29"/>
  <c r="Q87" i="25"/>
  <c r="BC155" i="25"/>
  <c r="L162" i="17"/>
  <c r="BG53" i="25"/>
  <c r="AH118" i="25"/>
  <c r="AN41" i="25"/>
  <c r="BM78" i="25"/>
  <c r="BO19" i="25"/>
  <c r="BK26" i="25"/>
  <c r="AE10" i="24"/>
  <c r="BY84" i="25"/>
  <c r="U72" i="29"/>
  <c r="I42" i="31"/>
  <c r="K110" i="17"/>
  <c r="Y88" i="18"/>
  <c r="G18" i="17"/>
  <c r="Q138" i="25"/>
  <c r="L32" i="17"/>
  <c r="AD101" i="29"/>
  <c r="O38" i="18"/>
  <c r="N33" i="33"/>
  <c r="J102" i="27"/>
  <c r="J121" i="17"/>
  <c r="BF38" i="25"/>
  <c r="Y51" i="29"/>
  <c r="J120" i="17"/>
  <c r="H40" i="33"/>
  <c r="BY44" i="25"/>
  <c r="AC108" i="18"/>
  <c r="T104" i="18"/>
  <c r="BX166" i="25"/>
  <c r="H15" i="18"/>
  <c r="G132" i="24"/>
  <c r="S146" i="25"/>
  <c r="AK34" i="36"/>
  <c r="AF59" i="24"/>
  <c r="AB90" i="18"/>
  <c r="AB144" i="24"/>
  <c r="J26" i="17"/>
  <c r="BZ176" i="25"/>
  <c r="K146" i="17"/>
  <c r="I31" i="27"/>
  <c r="O27" i="18"/>
  <c r="AD78" i="29"/>
  <c r="M143" i="17"/>
  <c r="AI111" i="29"/>
  <c r="Q33" i="24"/>
  <c r="I37" i="27"/>
  <c r="N39" i="31"/>
  <c r="I163" i="17"/>
  <c r="AC8" i="24"/>
  <c r="BE72" i="25"/>
  <c r="AQ97" i="25"/>
  <c r="I159" i="24"/>
  <c r="I160" i="17"/>
  <c r="AF72" i="25"/>
  <c r="BE158" i="25"/>
  <c r="I173" i="17"/>
  <c r="X52" i="33"/>
  <c r="M85" i="24"/>
  <c r="F227" i="19"/>
  <c r="Z176" i="36"/>
  <c r="O114" i="24"/>
  <c r="AC175" i="24"/>
  <c r="AS98" i="25"/>
  <c r="BX136" i="25"/>
  <c r="BG12" i="25"/>
  <c r="M150" i="17"/>
  <c r="S46" i="31"/>
  <c r="AL73" i="25"/>
  <c r="Y114" i="25"/>
  <c r="Z79" i="24"/>
  <c r="C80" i="18"/>
  <c r="AK165" i="24"/>
  <c r="AB23" i="36"/>
  <c r="BA74" i="25"/>
  <c r="I65" i="19"/>
  <c r="AA46" i="29"/>
  <c r="AK41" i="24"/>
  <c r="O120" i="24"/>
  <c r="AR75" i="25"/>
  <c r="AG18" i="24"/>
  <c r="D103" i="29"/>
  <c r="AG139" i="24"/>
  <c r="AX129" i="25"/>
  <c r="AD23" i="29"/>
  <c r="BJ41" i="25"/>
  <c r="H69" i="29"/>
  <c r="AI23" i="25"/>
  <c r="AI53" i="29"/>
  <c r="T35" i="33"/>
  <c r="AB19" i="36"/>
  <c r="AN133" i="25"/>
  <c r="AI112" i="24"/>
  <c r="L30" i="18"/>
  <c r="BO32" i="25"/>
  <c r="AO153" i="25"/>
  <c r="V29" i="18"/>
  <c r="G54" i="24"/>
  <c r="X18" i="18"/>
  <c r="AD172" i="24"/>
  <c r="AA84" i="18"/>
  <c r="P10" i="25"/>
  <c r="R87" i="25"/>
  <c r="G145" i="24"/>
  <c r="AI183" i="24"/>
  <c r="E29" i="18"/>
  <c r="AR35" i="25"/>
  <c r="G79" i="18"/>
  <c r="AC113" i="18"/>
  <c r="C13" i="18"/>
  <c r="AI20" i="24"/>
  <c r="AE97" i="29"/>
  <c r="AB37" i="33"/>
  <c r="AH111" i="36"/>
  <c r="AC31" i="18"/>
  <c r="G165" i="17"/>
  <c r="Z74" i="29"/>
  <c r="I17" i="31"/>
  <c r="AE109" i="29"/>
  <c r="H153" i="17"/>
  <c r="AJ45" i="36"/>
  <c r="I249" i="19"/>
  <c r="J82" i="27"/>
  <c r="H112" i="17"/>
  <c r="Z176" i="24"/>
  <c r="BV169" i="25"/>
  <c r="L60" i="29"/>
  <c r="N118" i="24"/>
  <c r="G84" i="17"/>
  <c r="AI30" i="29"/>
  <c r="P174" i="25"/>
  <c r="Q10" i="24"/>
  <c r="E24" i="18"/>
  <c r="J23" i="17"/>
  <c r="AE153" i="36"/>
  <c r="I30" i="31"/>
  <c r="F286" i="19"/>
  <c r="Y47" i="36"/>
  <c r="O92" i="18"/>
  <c r="H170" i="27"/>
  <c r="U96" i="25"/>
  <c r="AK51" i="25"/>
  <c r="E133" i="24"/>
  <c r="I139" i="17"/>
  <c r="I112" i="24"/>
  <c r="G109" i="17"/>
  <c r="T21" i="25"/>
  <c r="G144" i="17"/>
  <c r="I161" i="24"/>
  <c r="AI147" i="24"/>
  <c r="AB57" i="24"/>
  <c r="AD27" i="24"/>
  <c r="AA91" i="24"/>
  <c r="BP29" i="25"/>
  <c r="BA157" i="25"/>
  <c r="AB17" i="31"/>
  <c r="Y42" i="33"/>
  <c r="L13" i="27"/>
  <c r="BA106" i="25"/>
  <c r="H62" i="29"/>
  <c r="AP22" i="25"/>
  <c r="BR90" i="25"/>
  <c r="Y102" i="25"/>
  <c r="AJ157" i="36"/>
  <c r="AD47" i="29"/>
  <c r="D25" i="18"/>
  <c r="K13" i="27"/>
  <c r="AH69" i="29"/>
  <c r="P137" i="17"/>
  <c r="Y81" i="29"/>
  <c r="K91" i="18"/>
  <c r="AB158" i="36"/>
  <c r="D91" i="29"/>
  <c r="AF180" i="24"/>
  <c r="T18" i="33"/>
  <c r="BS130" i="25"/>
  <c r="J35" i="33"/>
  <c r="X33" i="33"/>
  <c r="AC32" i="29"/>
  <c r="L23" i="17"/>
  <c r="BI86" i="25"/>
  <c r="AX118" i="25"/>
  <c r="AH156" i="24"/>
  <c r="AH11" i="29"/>
  <c r="BC28" i="25"/>
  <c r="Q160" i="17"/>
  <c r="BG19" i="25"/>
  <c r="BN49" i="25"/>
  <c r="AG76" i="29"/>
  <c r="H175" i="27"/>
  <c r="AF183" i="24"/>
  <c r="G98" i="27"/>
  <c r="V98" i="29"/>
  <c r="AG96" i="36"/>
  <c r="W59" i="18"/>
  <c r="G135" i="24"/>
  <c r="AD101" i="24"/>
  <c r="Z24" i="29"/>
  <c r="H23" i="17"/>
  <c r="X96" i="29"/>
  <c r="X50" i="36"/>
  <c r="P22" i="17"/>
  <c r="BQ154" i="25"/>
  <c r="D17" i="18"/>
  <c r="L141" i="27"/>
  <c r="D40" i="18"/>
  <c r="AA30" i="18"/>
  <c r="E87" i="24"/>
  <c r="H85" i="27"/>
  <c r="AI161" i="24"/>
  <c r="E146" i="17"/>
  <c r="Z21" i="29"/>
  <c r="K188" i="17"/>
  <c r="I31" i="29"/>
  <c r="V124" i="18"/>
  <c r="BC146" i="25"/>
  <c r="Q54" i="29"/>
  <c r="S15" i="18"/>
  <c r="AE30" i="36"/>
  <c r="AA107" i="36"/>
  <c r="BX36" i="25"/>
  <c r="J222" i="19"/>
  <c r="BH110" i="25"/>
  <c r="AH34" i="29"/>
  <c r="J55" i="17"/>
  <c r="BY136" i="25"/>
  <c r="Z48" i="18"/>
  <c r="AD108" i="36"/>
  <c r="AG140" i="24"/>
  <c r="BY131" i="25"/>
  <c r="X29" i="33"/>
  <c r="G248" i="19"/>
  <c r="D21" i="29"/>
  <c r="I336" i="19"/>
  <c r="AB29" i="31"/>
  <c r="U144" i="25"/>
  <c r="AP36" i="25"/>
  <c r="S28" i="31"/>
  <c r="AI25" i="29"/>
  <c r="BF41" i="25"/>
  <c r="C57" i="18"/>
  <c r="X20" i="29"/>
  <c r="K73" i="18"/>
  <c r="Y123" i="18"/>
  <c r="AJ64" i="24"/>
  <c r="BP94" i="25"/>
  <c r="BW68" i="25"/>
  <c r="S95" i="25"/>
  <c r="AQ45" i="25"/>
  <c r="AH39" i="29"/>
  <c r="BH120" i="25"/>
  <c r="AC81" i="18"/>
  <c r="H13" i="33"/>
  <c r="AH73" i="36"/>
  <c r="O53" i="33"/>
  <c r="G38" i="19"/>
  <c r="BW90" i="25"/>
  <c r="AL42" i="25"/>
  <c r="AB74" i="36"/>
  <c r="BK20" i="25"/>
  <c r="D29" i="18"/>
  <c r="AG160" i="24"/>
  <c r="Q102" i="18"/>
  <c r="AO30" i="25"/>
  <c r="K82" i="29"/>
  <c r="BK97" i="25"/>
  <c r="Z66" i="36"/>
  <c r="H11" i="17"/>
  <c r="U71" i="29"/>
  <c r="E103" i="24"/>
  <c r="J71" i="19"/>
  <c r="H42" i="33"/>
  <c r="AB16" i="33"/>
  <c r="S13" i="18"/>
  <c r="AN77" i="25"/>
  <c r="AB104" i="36"/>
  <c r="U40" i="29"/>
  <c r="CA181" i="25"/>
  <c r="BQ95" i="25"/>
  <c r="BI51" i="25"/>
  <c r="F166" i="24"/>
  <c r="U90" i="29"/>
  <c r="CA17" i="25"/>
  <c r="Q86" i="18"/>
  <c r="V47" i="18"/>
  <c r="AD182" i="24"/>
  <c r="L103" i="18"/>
  <c r="BB24" i="25"/>
  <c r="Y115" i="18"/>
  <c r="BB76" i="25"/>
  <c r="P52" i="18"/>
  <c r="BU79" i="25"/>
  <c r="H26" i="33"/>
  <c r="Z111" i="18"/>
  <c r="AB140" i="24"/>
  <c r="P140" i="25"/>
  <c r="J16" i="17"/>
  <c r="Z106" i="18"/>
  <c r="U100" i="18"/>
  <c r="BB178" i="25"/>
  <c r="U28" i="33"/>
  <c r="P147" i="25"/>
  <c r="M83" i="18"/>
  <c r="D44" i="24"/>
  <c r="AE180" i="24"/>
  <c r="F164" i="17"/>
  <c r="J138" i="27"/>
  <c r="AN168" i="25"/>
  <c r="M143" i="24"/>
  <c r="AB150" i="24"/>
  <c r="AF116" i="36"/>
  <c r="J109" i="27"/>
  <c r="AQ46" i="25"/>
  <c r="Z45" i="33"/>
  <c r="BB105" i="25"/>
  <c r="Z32" i="33"/>
  <c r="AA146" i="24"/>
  <c r="R97" i="18"/>
  <c r="Z179" i="24"/>
  <c r="K111" i="17"/>
  <c r="S74" i="18"/>
  <c r="AL36" i="25"/>
  <c r="F46" i="24"/>
  <c r="AG184" i="36"/>
  <c r="BL80" i="25"/>
  <c r="R81" i="25"/>
  <c r="AJ129" i="36"/>
  <c r="G101" i="27"/>
  <c r="P94" i="18"/>
  <c r="K86" i="18"/>
  <c r="I46" i="18"/>
  <c r="Q51" i="29"/>
  <c r="E17" i="18"/>
  <c r="BW98" i="25"/>
  <c r="AJ129" i="24"/>
  <c r="AA121" i="18"/>
  <c r="Z34" i="29"/>
  <c r="AG62" i="24"/>
  <c r="BR106" i="25"/>
  <c r="AG157" i="25"/>
  <c r="BR38" i="25"/>
  <c r="Q63" i="29"/>
  <c r="AK12" i="25"/>
  <c r="Z51" i="24"/>
  <c r="AO71" i="25"/>
  <c r="V32" i="33"/>
  <c r="AD74" i="25"/>
  <c r="P76" i="18"/>
  <c r="G84" i="18"/>
  <c r="AG100" i="24"/>
  <c r="AE38" i="24"/>
  <c r="I87" i="17"/>
  <c r="AR89" i="25"/>
  <c r="AF10" i="36"/>
  <c r="AI91" i="25"/>
  <c r="AD128" i="24"/>
  <c r="AA60" i="29"/>
  <c r="AI170" i="25"/>
  <c r="G93" i="27"/>
  <c r="K280" i="19"/>
  <c r="D88" i="24"/>
  <c r="J104" i="27"/>
  <c r="AF94" i="24"/>
  <c r="O117" i="24"/>
  <c r="AC159" i="24"/>
  <c r="F83" i="24"/>
  <c r="U100" i="25"/>
  <c r="AE31" i="29"/>
  <c r="AD131" i="24"/>
  <c r="D167" i="24"/>
  <c r="BC130" i="25"/>
  <c r="X22" i="36"/>
  <c r="Q20" i="18"/>
  <c r="AN109" i="25"/>
  <c r="AC73" i="18"/>
  <c r="Z78" i="24"/>
  <c r="T117" i="18"/>
  <c r="BJ66" i="25"/>
  <c r="BE156" i="25"/>
  <c r="AE45" i="36"/>
  <c r="Q158" i="25"/>
  <c r="BA46" i="25"/>
  <c r="R10" i="25"/>
  <c r="AF138" i="25"/>
  <c r="AZ82" i="25"/>
  <c r="O109" i="18"/>
  <c r="AP119" i="25"/>
  <c r="AH184" i="24"/>
  <c r="L35" i="33"/>
  <c r="AG50" i="24"/>
  <c r="BW178" i="25"/>
  <c r="AE18" i="36"/>
  <c r="J208" i="19"/>
  <c r="AL118" i="36"/>
  <c r="BR97" i="25"/>
  <c r="AA40" i="24"/>
  <c r="BX8" i="25"/>
  <c r="D152" i="24"/>
  <c r="BN108" i="25"/>
  <c r="Q40" i="24"/>
  <c r="AH31" i="36"/>
  <c r="AE36" i="33"/>
  <c r="BC16" i="25"/>
  <c r="H351" i="19"/>
  <c r="BM67" i="25"/>
  <c r="BM134" i="25"/>
  <c r="AB143" i="24"/>
  <c r="AX100" i="25"/>
  <c r="R181" i="17"/>
  <c r="Q88" i="29"/>
  <c r="G184" i="27"/>
  <c r="BQ108" i="25"/>
  <c r="W74" i="18"/>
  <c r="G156" i="19"/>
  <c r="BT147" i="25"/>
  <c r="BZ71" i="25"/>
  <c r="M98" i="29"/>
  <c r="BQ52" i="25"/>
  <c r="BE168" i="25"/>
  <c r="K184" i="17"/>
  <c r="AI111" i="36"/>
  <c r="X59" i="29"/>
  <c r="J33" i="33"/>
  <c r="D8" i="24"/>
  <c r="F180" i="24"/>
  <c r="BD87" i="25"/>
  <c r="AB76" i="29"/>
  <c r="I45" i="18"/>
  <c r="T58" i="18"/>
  <c r="L93" i="18"/>
  <c r="AZ26" i="25"/>
  <c r="AI78" i="25"/>
  <c r="BB176" i="25"/>
  <c r="P13" i="18"/>
  <c r="BQ78" i="25"/>
  <c r="W51" i="29"/>
  <c r="CA158" i="25"/>
  <c r="AC100" i="18"/>
  <c r="AA136" i="24"/>
  <c r="W43" i="36"/>
  <c r="G85" i="24"/>
  <c r="Y94" i="18"/>
  <c r="J15" i="18"/>
  <c r="Y168" i="25"/>
  <c r="G50" i="17"/>
  <c r="AE167" i="36"/>
  <c r="X54" i="33"/>
  <c r="AJ178" i="36"/>
  <c r="F36" i="17"/>
  <c r="I67" i="27"/>
  <c r="AA84" i="24"/>
  <c r="N81" i="18"/>
  <c r="P19" i="18"/>
  <c r="AQ25" i="25"/>
  <c r="H204" i="19"/>
  <c r="N8" i="31"/>
  <c r="BM82" i="25"/>
  <c r="Y112" i="25"/>
  <c r="I47" i="19"/>
  <c r="E160" i="17"/>
  <c r="G100" i="24"/>
  <c r="AC138" i="36"/>
  <c r="BL83" i="25"/>
  <c r="AY161" i="25"/>
  <c r="J9" i="29"/>
  <c r="BA39" i="25"/>
  <c r="Y91" i="36"/>
  <c r="AA148" i="24"/>
  <c r="AF20" i="36"/>
  <c r="AD145" i="25"/>
  <c r="AC60" i="18"/>
  <c r="BL13" i="25"/>
  <c r="V13" i="33"/>
  <c r="AH45" i="25"/>
  <c r="L11" i="33"/>
  <c r="T150" i="25"/>
  <c r="R25" i="25"/>
  <c r="H74" i="18"/>
  <c r="I107" i="24"/>
  <c r="Q9" i="18"/>
  <c r="G14" i="31"/>
  <c r="BE152" i="25"/>
  <c r="AD80" i="29"/>
  <c r="K54" i="29"/>
  <c r="Q58" i="18"/>
  <c r="AE45" i="24"/>
  <c r="AJ98" i="36"/>
  <c r="J21" i="19"/>
  <c r="AH93" i="24"/>
  <c r="BZ36" i="25"/>
  <c r="AJ87" i="24"/>
  <c r="S98" i="25"/>
  <c r="AI60" i="24"/>
  <c r="G52" i="27"/>
  <c r="Q64" i="29"/>
  <c r="AI109" i="29"/>
  <c r="J74" i="18"/>
  <c r="AX182" i="25"/>
  <c r="N45" i="24"/>
  <c r="BE88" i="25"/>
  <c r="AK175" i="36"/>
  <c r="BH16" i="25"/>
  <c r="U174" i="25"/>
  <c r="G28" i="18"/>
  <c r="X111" i="18"/>
  <c r="Q133" i="17"/>
  <c r="N8" i="24"/>
  <c r="I53" i="33"/>
  <c r="BP182" i="25"/>
  <c r="W151" i="36"/>
  <c r="E139" i="17"/>
  <c r="Y156" i="36"/>
  <c r="CA184" i="25"/>
  <c r="BA66" i="25"/>
  <c r="AH76" i="29"/>
  <c r="BM20" i="25"/>
  <c r="R110" i="18"/>
  <c r="AY77" i="25"/>
  <c r="BH184" i="25"/>
  <c r="AF11" i="33"/>
  <c r="I88" i="19"/>
  <c r="Q166" i="25"/>
  <c r="BR113" i="25"/>
  <c r="Y98" i="29"/>
  <c r="BZ158" i="25"/>
  <c r="Z10" i="18"/>
  <c r="BZ173" i="25"/>
  <c r="AF12" i="25"/>
  <c r="X18" i="29"/>
  <c r="BJ92" i="25"/>
  <c r="BG118" i="25"/>
  <c r="G81" i="17"/>
  <c r="AJ152" i="36"/>
  <c r="P169" i="17"/>
  <c r="BB134" i="25"/>
  <c r="BC105" i="25"/>
  <c r="T14" i="18"/>
  <c r="AX30" i="25"/>
  <c r="L56" i="29"/>
  <c r="P77" i="18"/>
  <c r="CA145" i="25"/>
  <c r="BA172" i="25"/>
  <c r="Y178" i="36"/>
  <c r="BA156" i="25"/>
  <c r="O95" i="17"/>
  <c r="O13" i="17"/>
  <c r="AE60" i="24"/>
  <c r="G97" i="27"/>
  <c r="Z96" i="29"/>
  <c r="L68" i="29"/>
  <c r="O33" i="24"/>
  <c r="BZ74" i="25"/>
  <c r="AX12" i="25"/>
  <c r="AC54" i="36"/>
  <c r="AE181" i="36"/>
  <c r="F46" i="18"/>
  <c r="Y8" i="25"/>
  <c r="CA95" i="25"/>
  <c r="L110" i="17"/>
  <c r="K153" i="27"/>
  <c r="AJ44" i="36"/>
  <c r="D104" i="18"/>
  <c r="L15" i="29"/>
  <c r="U29" i="29"/>
  <c r="AJ176" i="36"/>
  <c r="N121" i="18"/>
  <c r="AB34" i="33"/>
  <c r="N46" i="24"/>
  <c r="R31" i="18"/>
  <c r="AD48" i="24"/>
  <c r="AC95" i="29"/>
  <c r="AC90" i="24"/>
  <c r="BK156" i="25"/>
  <c r="Z158" i="36"/>
  <c r="I86" i="29"/>
  <c r="E39" i="18"/>
  <c r="M104" i="18"/>
  <c r="T136" i="25"/>
  <c r="Q146" i="25"/>
  <c r="AD119" i="36"/>
  <c r="F152" i="17"/>
  <c r="AA58" i="18"/>
  <c r="AD53" i="36"/>
  <c r="AC16" i="25"/>
  <c r="BL94" i="25"/>
  <c r="AN154" i="25"/>
  <c r="BY158" i="25"/>
  <c r="K180" i="17"/>
  <c r="CA42" i="25"/>
  <c r="AE23" i="36"/>
  <c r="O18" i="17"/>
  <c r="AH42" i="25"/>
  <c r="L17" i="17"/>
  <c r="BE51" i="25"/>
  <c r="M101" i="24"/>
  <c r="G99" i="27"/>
  <c r="AB132" i="24"/>
  <c r="AJ28" i="36"/>
  <c r="P172" i="17"/>
  <c r="J155" i="17"/>
  <c r="K13" i="17"/>
  <c r="X183" i="36"/>
  <c r="AC37" i="36"/>
  <c r="G114" i="24"/>
  <c r="BQ75" i="25"/>
  <c r="AK124" i="24"/>
  <c r="I20" i="19"/>
  <c r="X13" i="33"/>
  <c r="AA176" i="24"/>
  <c r="BA173" i="25"/>
  <c r="BL158" i="25"/>
  <c r="Y177" i="36"/>
  <c r="R104" i="18"/>
  <c r="O32" i="18"/>
  <c r="BV183" i="25"/>
  <c r="G92" i="18"/>
  <c r="AI109" i="36"/>
  <c r="I145" i="27"/>
  <c r="F79" i="18"/>
  <c r="AQ54" i="25"/>
  <c r="S70" i="25"/>
  <c r="AG164" i="36"/>
  <c r="AE28" i="33"/>
  <c r="BC76" i="25"/>
  <c r="U18" i="25"/>
  <c r="BI99" i="25"/>
  <c r="AY182" i="25"/>
  <c r="CA175" i="25"/>
  <c r="AK181" i="36"/>
  <c r="H87" i="18"/>
  <c r="Z84" i="24"/>
  <c r="BW147" i="25"/>
  <c r="G61" i="19"/>
  <c r="I100" i="18"/>
  <c r="AO84" i="25"/>
  <c r="AO91" i="25"/>
  <c r="U65" i="29"/>
  <c r="N42" i="33"/>
  <c r="N47" i="31"/>
  <c r="AO44" i="25"/>
  <c r="J363" i="19"/>
  <c r="AD26" i="36"/>
  <c r="CA159" i="25"/>
  <c r="AX95" i="25"/>
  <c r="AB164" i="36"/>
  <c r="E170" i="17"/>
  <c r="AA73" i="24"/>
  <c r="H42" i="18"/>
  <c r="G27" i="18"/>
  <c r="AG52" i="25"/>
  <c r="I343" i="19"/>
  <c r="C58" i="18"/>
  <c r="V40" i="18"/>
  <c r="AA165" i="36"/>
  <c r="BN74" i="25"/>
  <c r="AE59" i="29"/>
  <c r="V86" i="18"/>
  <c r="I142" i="24"/>
  <c r="M27" i="33"/>
  <c r="BQ43" i="25"/>
  <c r="W180" i="36"/>
  <c r="E172" i="17"/>
  <c r="BY53" i="25"/>
  <c r="AX11" i="25"/>
  <c r="G207" i="19"/>
  <c r="D92" i="29"/>
  <c r="W82" i="36"/>
  <c r="AA80" i="24"/>
  <c r="L32" i="33"/>
  <c r="Y87" i="25"/>
  <c r="O38" i="17"/>
  <c r="P73" i="25"/>
  <c r="Y156" i="25"/>
  <c r="AP37" i="25"/>
  <c r="J53" i="17"/>
  <c r="BX113" i="25"/>
  <c r="AJ95" i="24"/>
  <c r="Z16" i="18"/>
  <c r="L16" i="18"/>
  <c r="AA48" i="31"/>
  <c r="AI53" i="36"/>
  <c r="D53" i="18"/>
  <c r="AB10" i="18"/>
  <c r="H106" i="29"/>
  <c r="H49" i="17"/>
  <c r="Q172" i="17"/>
  <c r="BJ70" i="25"/>
  <c r="AB146" i="24"/>
  <c r="BB147" i="25"/>
  <c r="AG44" i="36"/>
  <c r="S24" i="31"/>
  <c r="E46" i="18"/>
  <c r="I29" i="33"/>
  <c r="N74" i="29"/>
  <c r="BI94" i="25"/>
  <c r="M17" i="18"/>
  <c r="AS137" i="25"/>
  <c r="AL80" i="25"/>
  <c r="AI18" i="25"/>
  <c r="AH37" i="25"/>
  <c r="U147" i="25"/>
  <c r="BL141" i="25"/>
  <c r="AG113" i="24"/>
  <c r="V9" i="18"/>
  <c r="AD59" i="24"/>
  <c r="AY172" i="25"/>
  <c r="AK159" i="24"/>
  <c r="I86" i="27"/>
  <c r="AI86" i="36"/>
  <c r="AL129" i="25"/>
  <c r="AD162" i="24"/>
  <c r="AH102" i="36"/>
  <c r="AI117" i="24"/>
  <c r="BG47" i="25"/>
  <c r="BD32" i="25"/>
  <c r="Q62" i="18"/>
  <c r="AK77" i="25"/>
  <c r="AR119" i="25"/>
  <c r="AK168" i="25"/>
  <c r="W69" i="36"/>
  <c r="BM172" i="25"/>
  <c r="G237" i="19"/>
  <c r="S32" i="18"/>
  <c r="I154" i="19"/>
  <c r="AD16" i="25"/>
  <c r="BZ156" i="25"/>
  <c r="X77" i="36"/>
  <c r="Y96" i="18"/>
  <c r="AX26" i="25"/>
  <c r="AE117" i="24"/>
  <c r="BB8" i="25"/>
  <c r="BI40" i="25"/>
  <c r="AD142" i="36"/>
  <c r="T82" i="25"/>
  <c r="BU48" i="25"/>
  <c r="E82" i="18"/>
  <c r="V49" i="18"/>
  <c r="BA140" i="25"/>
  <c r="M74" i="18"/>
  <c r="CA81" i="25"/>
  <c r="K9" i="27"/>
  <c r="I65" i="29"/>
  <c r="X55" i="29"/>
  <c r="AG137" i="36"/>
  <c r="BX169" i="25"/>
  <c r="G16" i="18"/>
  <c r="AR135" i="25"/>
  <c r="L115" i="27"/>
  <c r="K111" i="18"/>
  <c r="AC102" i="18"/>
  <c r="O25" i="33"/>
  <c r="BU111" i="25"/>
  <c r="Y89" i="36"/>
  <c r="BR42" i="25"/>
  <c r="J179" i="27"/>
  <c r="BX138" i="25"/>
  <c r="K140" i="17"/>
  <c r="J162" i="17"/>
  <c r="V43" i="29"/>
  <c r="BD11" i="25"/>
  <c r="I24" i="29"/>
  <c r="BC19" i="25"/>
  <c r="BZ35" i="25"/>
  <c r="I34" i="31"/>
  <c r="I84" i="18"/>
  <c r="AD47" i="33"/>
  <c r="U69" i="25"/>
  <c r="I50" i="17"/>
  <c r="AJ133" i="36"/>
  <c r="Q101" i="25"/>
  <c r="AR47" i="25"/>
  <c r="Q20" i="25"/>
  <c r="AD49" i="24"/>
  <c r="D137" i="24"/>
  <c r="BV136" i="25"/>
  <c r="P129" i="25"/>
  <c r="AF155" i="24"/>
  <c r="I176" i="17"/>
  <c r="AB74" i="29"/>
  <c r="L92" i="17"/>
  <c r="AG115" i="25"/>
  <c r="AF102" i="36"/>
  <c r="M47" i="17"/>
  <c r="AI67" i="25"/>
  <c r="I39" i="27"/>
  <c r="AK37" i="24"/>
  <c r="W13" i="33"/>
  <c r="E172" i="24"/>
  <c r="Q136" i="24"/>
  <c r="Q70" i="25"/>
  <c r="C18" i="31"/>
  <c r="BH54" i="25"/>
  <c r="N66" i="24"/>
  <c r="H161" i="17"/>
  <c r="K135" i="17"/>
  <c r="AY141" i="25"/>
  <c r="R168" i="17"/>
  <c r="AD39" i="29"/>
  <c r="L53" i="33"/>
  <c r="U64" i="29"/>
  <c r="AL92" i="36"/>
  <c r="BX111" i="25"/>
  <c r="L118" i="17"/>
  <c r="L139" i="27"/>
  <c r="V20" i="33"/>
  <c r="AE93" i="29"/>
  <c r="W47" i="33"/>
  <c r="AK89" i="36"/>
  <c r="AB32" i="36"/>
  <c r="AC107" i="24"/>
  <c r="AD12" i="33"/>
  <c r="M147" i="17"/>
  <c r="BA23" i="25"/>
  <c r="I181" i="19"/>
  <c r="BC181" i="25"/>
  <c r="AF152" i="24"/>
  <c r="AD97" i="29"/>
  <c r="E29" i="17"/>
  <c r="BC86" i="25"/>
  <c r="G357" i="19"/>
  <c r="BQ109" i="25"/>
  <c r="AJ40" i="24"/>
  <c r="N76" i="18"/>
  <c r="AO22" i="25"/>
  <c r="V94" i="29"/>
  <c r="Q11" i="17"/>
  <c r="U51" i="25"/>
  <c r="AS80" i="25"/>
  <c r="G147" i="27"/>
  <c r="AC154" i="24"/>
  <c r="AI70" i="24"/>
  <c r="Y39" i="29"/>
  <c r="V74" i="29"/>
  <c r="AQ109" i="25"/>
  <c r="AI132" i="36"/>
  <c r="X136" i="36"/>
  <c r="BD106" i="25"/>
  <c r="AN50" i="25"/>
  <c r="AL53" i="25"/>
  <c r="O18" i="18"/>
  <c r="P18" i="33"/>
  <c r="U112" i="18"/>
  <c r="AZ20" i="25"/>
  <c r="Z11" i="33"/>
  <c r="V81" i="18"/>
  <c r="K40" i="18"/>
  <c r="BY79" i="25"/>
  <c r="AA88" i="18"/>
  <c r="AK69" i="36"/>
  <c r="Z100" i="24"/>
  <c r="Z79" i="18"/>
  <c r="D54" i="18"/>
  <c r="AF158" i="25"/>
  <c r="L119" i="18"/>
  <c r="AD137" i="25"/>
  <c r="V38" i="33"/>
  <c r="AF13" i="24"/>
  <c r="AH19" i="24"/>
  <c r="BZ24" i="25"/>
  <c r="I146" i="17"/>
  <c r="L13" i="17"/>
  <c r="BZ172" i="25"/>
  <c r="P31" i="17"/>
  <c r="BW175" i="25"/>
  <c r="BF69" i="25"/>
  <c r="S109" i="25"/>
  <c r="H100" i="18"/>
  <c r="D85" i="24"/>
  <c r="AS129" i="25"/>
  <c r="M92" i="18"/>
  <c r="X33" i="36"/>
  <c r="Z30" i="18"/>
  <c r="BX90" i="25"/>
  <c r="AB36" i="18"/>
  <c r="BP48" i="25"/>
  <c r="AD35" i="25"/>
  <c r="V79" i="18"/>
  <c r="S22" i="18"/>
  <c r="P82" i="18"/>
  <c r="S73" i="18"/>
  <c r="L72" i="17"/>
  <c r="J54" i="33"/>
  <c r="Q26" i="25"/>
  <c r="AJ148" i="24"/>
  <c r="BZ19" i="25"/>
  <c r="BR103" i="25"/>
  <c r="AC11" i="29"/>
  <c r="AB42" i="31"/>
  <c r="AH146" i="24"/>
  <c r="BL176" i="25"/>
  <c r="AH130" i="25"/>
  <c r="AH136" i="24"/>
  <c r="F41" i="24"/>
  <c r="J92" i="19"/>
  <c r="P26" i="31"/>
  <c r="AB145" i="36"/>
  <c r="I258" i="19"/>
  <c r="AF83" i="36"/>
  <c r="AC50" i="24"/>
  <c r="AN92" i="25"/>
  <c r="W61" i="29"/>
  <c r="Z16" i="36"/>
  <c r="H79" i="27"/>
  <c r="H32" i="19"/>
  <c r="BM131" i="25"/>
  <c r="BT134" i="25"/>
  <c r="AC50" i="33"/>
  <c r="AF149" i="36"/>
  <c r="AI137" i="36"/>
  <c r="AD177" i="36"/>
  <c r="BF142" i="25"/>
  <c r="F30" i="24"/>
  <c r="G41" i="24"/>
  <c r="AF87" i="24"/>
  <c r="AI40" i="29"/>
  <c r="BJ75" i="25"/>
  <c r="V26" i="29"/>
  <c r="H117" i="19"/>
  <c r="N111" i="24"/>
  <c r="AZ76" i="25"/>
  <c r="O157" i="24"/>
  <c r="Q21" i="24"/>
  <c r="N44" i="18"/>
  <c r="Y38" i="25"/>
  <c r="R135" i="17"/>
  <c r="BP104" i="25"/>
  <c r="AE106" i="29"/>
  <c r="Z80" i="24"/>
  <c r="I9" i="29"/>
  <c r="M39" i="18"/>
  <c r="AA76" i="24"/>
  <c r="BK43" i="25"/>
  <c r="AI155" i="36"/>
  <c r="P110" i="17"/>
  <c r="K144" i="19"/>
  <c r="Z52" i="18"/>
  <c r="BM144" i="25"/>
  <c r="X19" i="33"/>
  <c r="AD11" i="29"/>
  <c r="U44" i="29"/>
  <c r="AD36" i="24"/>
  <c r="E118" i="17"/>
  <c r="E90" i="24"/>
  <c r="U61" i="18"/>
  <c r="M29" i="24"/>
  <c r="G179" i="17"/>
  <c r="AB20" i="29"/>
  <c r="BA180" i="25"/>
  <c r="G137" i="24"/>
  <c r="AB167" i="24"/>
  <c r="BK10" i="25"/>
  <c r="J221" i="19"/>
  <c r="Y117" i="18"/>
  <c r="Q82" i="29"/>
  <c r="AJ42" i="36"/>
  <c r="BI53" i="25"/>
  <c r="Z43" i="33"/>
  <c r="T107" i="18"/>
  <c r="T115" i="18"/>
  <c r="U105" i="18"/>
  <c r="F41" i="18"/>
  <c r="R99" i="17"/>
  <c r="AH53" i="24"/>
  <c r="H103" i="29"/>
  <c r="BG44" i="25"/>
  <c r="AG146" i="36"/>
  <c r="M16" i="33"/>
  <c r="Y76" i="18"/>
  <c r="N66" i="27"/>
  <c r="AG11" i="36"/>
  <c r="S165" i="25"/>
  <c r="AS9" i="25"/>
  <c r="BF106" i="25"/>
  <c r="U77" i="18"/>
  <c r="D16" i="24"/>
  <c r="BJ184" i="25"/>
  <c r="BD54" i="25"/>
  <c r="BU147" i="25"/>
  <c r="BS53" i="25"/>
  <c r="H72" i="27"/>
  <c r="BQ101" i="25"/>
  <c r="BP167" i="25"/>
  <c r="BN75" i="25"/>
  <c r="E44" i="17"/>
  <c r="AC141" i="36"/>
  <c r="AO151" i="25"/>
  <c r="P82" i="25"/>
  <c r="M77" i="17"/>
  <c r="BE98" i="25"/>
  <c r="BP118" i="25"/>
  <c r="AH74" i="25"/>
  <c r="AE82" i="36"/>
  <c r="T29" i="18"/>
  <c r="R119" i="18"/>
  <c r="O76" i="24"/>
  <c r="O15" i="33"/>
  <c r="AH150" i="36"/>
  <c r="N16" i="33"/>
  <c r="L84" i="29"/>
  <c r="N56" i="29"/>
  <c r="U20" i="29"/>
  <c r="AZ68" i="25"/>
  <c r="M112" i="18"/>
  <c r="BK130" i="25"/>
  <c r="H94" i="18"/>
  <c r="Z100" i="36"/>
  <c r="J90" i="29"/>
  <c r="S92" i="25"/>
  <c r="AK123" i="24"/>
  <c r="U82" i="29"/>
  <c r="AA37" i="18"/>
  <c r="AZ173" i="25"/>
  <c r="K41" i="17"/>
  <c r="BJ115" i="25"/>
  <c r="AF159" i="24"/>
  <c r="AX8" i="25"/>
  <c r="AF16" i="24"/>
  <c r="AA64" i="29"/>
  <c r="K92" i="18"/>
  <c r="W133" i="36"/>
  <c r="Z90" i="18"/>
  <c r="D91" i="18"/>
  <c r="K101" i="29"/>
  <c r="I38" i="31"/>
  <c r="AH12" i="36"/>
  <c r="K123" i="18"/>
  <c r="AB97" i="24"/>
  <c r="H87" i="27"/>
  <c r="BR89" i="25"/>
  <c r="AF123" i="24"/>
  <c r="BM111" i="25"/>
  <c r="AY24" i="25"/>
  <c r="BI136" i="25"/>
  <c r="AB121" i="24"/>
  <c r="R84" i="17"/>
  <c r="J298" i="19"/>
  <c r="G20" i="18"/>
  <c r="G15" i="19"/>
  <c r="AF38" i="25"/>
  <c r="BX141" i="25"/>
  <c r="Y82" i="29"/>
  <c r="T91" i="25"/>
  <c r="G234" i="19"/>
  <c r="N102" i="24"/>
  <c r="M10" i="18"/>
  <c r="J14" i="19"/>
  <c r="AD163" i="36"/>
  <c r="J348" i="19"/>
  <c r="K177" i="17"/>
  <c r="T87" i="18"/>
  <c r="AC120" i="24"/>
  <c r="AG142" i="25"/>
  <c r="AB17" i="29"/>
  <c r="BC66" i="25"/>
  <c r="BU68" i="25"/>
  <c r="AJ54" i="24"/>
  <c r="AH114" i="25"/>
  <c r="T24" i="25"/>
  <c r="G168" i="24"/>
  <c r="BP174" i="25"/>
  <c r="J34" i="27"/>
  <c r="O163" i="17"/>
  <c r="R137" i="25"/>
  <c r="F68" i="24"/>
  <c r="Y97" i="29"/>
  <c r="BN184" i="25"/>
  <c r="AA14" i="36"/>
  <c r="AG11" i="24"/>
  <c r="X170" i="36"/>
  <c r="AA131" i="36"/>
  <c r="K138" i="27"/>
  <c r="X22" i="29"/>
  <c r="AK10" i="24"/>
  <c r="Q24" i="25"/>
  <c r="AB71" i="36"/>
  <c r="P36" i="18"/>
  <c r="L24" i="17"/>
  <c r="J151" i="27"/>
  <c r="AG90" i="25"/>
  <c r="O71" i="17"/>
  <c r="I15" i="33"/>
  <c r="E37" i="17"/>
  <c r="BS179" i="25"/>
  <c r="Z147" i="24"/>
  <c r="BD109" i="25"/>
  <c r="J75" i="18"/>
  <c r="P117" i="18"/>
  <c r="I51" i="19"/>
  <c r="R54" i="33"/>
  <c r="AB13" i="29"/>
  <c r="BY163" i="25"/>
  <c r="AC124" i="24"/>
  <c r="N112" i="24"/>
  <c r="AD162" i="25"/>
  <c r="AA116" i="18"/>
  <c r="AZ33" i="25"/>
  <c r="AF170" i="36"/>
  <c r="BX21" i="25"/>
  <c r="S123" i="18"/>
  <c r="AB88" i="29"/>
  <c r="P43" i="17"/>
  <c r="N34" i="18"/>
  <c r="Q102" i="25"/>
  <c r="I12" i="17"/>
  <c r="H85" i="18"/>
  <c r="F36" i="19"/>
  <c r="BV68" i="25"/>
  <c r="AK184" i="25"/>
  <c r="BT155" i="25"/>
  <c r="U170" i="25"/>
  <c r="D31" i="29"/>
  <c r="BY142" i="25"/>
  <c r="BV9" i="25"/>
  <c r="BT159" i="25"/>
  <c r="F22" i="24"/>
  <c r="BW72" i="25"/>
  <c r="Q79" i="17"/>
  <c r="U11" i="29"/>
  <c r="AF98" i="24"/>
  <c r="AI176" i="24"/>
  <c r="V39" i="29"/>
  <c r="X64" i="18"/>
  <c r="F80" i="19"/>
  <c r="AD95" i="25"/>
  <c r="X61" i="29"/>
  <c r="F27" i="17"/>
  <c r="BA138" i="25"/>
  <c r="AC37" i="18"/>
  <c r="AC13" i="36"/>
  <c r="AD181" i="36"/>
  <c r="AA69" i="29"/>
  <c r="K85" i="18"/>
  <c r="AJ86" i="36"/>
  <c r="AF119" i="36"/>
  <c r="AQ142" i="25"/>
  <c r="BH69" i="25"/>
  <c r="AG80" i="36"/>
  <c r="AD47" i="36"/>
  <c r="AI42" i="29"/>
  <c r="J157" i="19"/>
  <c r="AB111" i="18"/>
  <c r="U96" i="18"/>
  <c r="AH22" i="24"/>
  <c r="P30" i="18"/>
  <c r="K21" i="27"/>
  <c r="T32" i="25"/>
  <c r="BG28" i="25"/>
  <c r="AA13" i="29"/>
  <c r="AD30" i="29"/>
  <c r="BY71" i="25"/>
  <c r="L113" i="27"/>
  <c r="F239" i="19"/>
  <c r="AE114" i="36"/>
  <c r="AF34" i="36"/>
  <c r="BI139" i="25"/>
  <c r="Y147" i="36"/>
  <c r="BN91" i="25"/>
  <c r="AK84" i="36"/>
  <c r="AL21" i="25"/>
  <c r="K172" i="17"/>
  <c r="BD17" i="25"/>
  <c r="AD70" i="24"/>
  <c r="BB22" i="25"/>
  <c r="BP27" i="25"/>
  <c r="AS116" i="25"/>
  <c r="V39" i="18"/>
  <c r="N115" i="24"/>
  <c r="R9" i="17"/>
  <c r="M48" i="29"/>
  <c r="G33" i="18"/>
  <c r="CA25" i="25"/>
  <c r="G45" i="33"/>
  <c r="BH80" i="25"/>
  <c r="Q92" i="24"/>
  <c r="BS26" i="25"/>
  <c r="AB19" i="29"/>
  <c r="AH90" i="36"/>
  <c r="Q82" i="24"/>
  <c r="J23" i="27"/>
  <c r="W14" i="36"/>
  <c r="W16" i="36"/>
  <c r="J78" i="29"/>
  <c r="AF69" i="25"/>
  <c r="G32" i="33"/>
  <c r="D70" i="24"/>
  <c r="AD54" i="24"/>
  <c r="V46" i="33"/>
  <c r="F47" i="17"/>
  <c r="N166" i="24"/>
  <c r="AG143" i="24"/>
  <c r="D77" i="29"/>
  <c r="P47" i="33"/>
  <c r="G139" i="19"/>
  <c r="G11" i="31"/>
  <c r="X26" i="29"/>
  <c r="O97" i="17"/>
  <c r="BN102" i="25"/>
  <c r="U107" i="18"/>
  <c r="F172" i="17"/>
  <c r="AG49" i="24"/>
  <c r="O121" i="18"/>
  <c r="I39" i="17"/>
  <c r="BL73" i="25"/>
  <c r="K143" i="27"/>
  <c r="U175" i="25"/>
  <c r="BL118" i="25"/>
  <c r="BP30" i="25"/>
  <c r="Y96" i="29"/>
  <c r="AG18" i="33"/>
  <c r="AG34" i="36"/>
  <c r="I13" i="24"/>
  <c r="O116" i="17"/>
  <c r="AC101" i="25"/>
  <c r="J328" i="19"/>
  <c r="Z146" i="24"/>
  <c r="D50" i="29"/>
  <c r="S43" i="33"/>
  <c r="BV116" i="25"/>
  <c r="P75" i="17"/>
  <c r="AI164" i="36"/>
  <c r="AD168" i="25"/>
  <c r="BD181" i="25"/>
  <c r="BK49" i="25"/>
  <c r="AE162" i="24"/>
  <c r="Y14" i="18"/>
  <c r="F71" i="17"/>
  <c r="BK180" i="25"/>
  <c r="S81" i="25"/>
  <c r="AB85" i="24"/>
  <c r="AF31" i="33"/>
  <c r="L87" i="17"/>
  <c r="Y69" i="25"/>
  <c r="AS102" i="25"/>
  <c r="BP153" i="25"/>
  <c r="I37" i="18"/>
  <c r="O84" i="17"/>
  <c r="E14" i="31"/>
  <c r="X31" i="33"/>
  <c r="O25" i="17"/>
  <c r="C16" i="18"/>
  <c r="U102" i="29"/>
  <c r="BO170" i="25"/>
  <c r="AB59" i="24"/>
  <c r="U15" i="33"/>
  <c r="BY11" i="25"/>
  <c r="AR90" i="25"/>
  <c r="Z139" i="24"/>
  <c r="J43" i="33"/>
  <c r="D179" i="24"/>
  <c r="BA177" i="25"/>
  <c r="C48" i="18"/>
  <c r="P156" i="17"/>
  <c r="BW156" i="25"/>
  <c r="AB99" i="36"/>
  <c r="F70" i="17"/>
  <c r="BK37" i="25"/>
  <c r="AF120" i="36"/>
  <c r="Y99" i="29"/>
  <c r="BZ46" i="25"/>
  <c r="G65" i="19"/>
  <c r="AE117" i="36"/>
  <c r="AE89" i="36"/>
  <c r="AC72" i="29"/>
  <c r="J101" i="19"/>
  <c r="BQ100" i="25"/>
  <c r="G45" i="27"/>
  <c r="M45" i="17"/>
  <c r="AC50" i="36"/>
  <c r="N13" i="24"/>
  <c r="AH117" i="25"/>
  <c r="AP180" i="25"/>
  <c r="M161" i="17"/>
  <c r="L140" i="17"/>
  <c r="I177" i="19"/>
  <c r="L109" i="17"/>
  <c r="BW54" i="25"/>
  <c r="M105" i="18"/>
  <c r="Z91" i="36"/>
  <c r="K34" i="27"/>
  <c r="J115" i="27"/>
  <c r="AL107" i="36"/>
  <c r="AO149" i="25"/>
  <c r="BG144" i="25"/>
  <c r="AB118" i="18"/>
  <c r="AH173" i="25"/>
  <c r="AI174" i="25"/>
  <c r="AB171" i="24"/>
  <c r="AH19" i="25"/>
  <c r="AH16" i="24"/>
  <c r="AY130" i="25"/>
  <c r="AH69" i="36"/>
  <c r="F30" i="18"/>
  <c r="BO155" i="25"/>
  <c r="E41" i="18"/>
  <c r="AQ101" i="25"/>
  <c r="T142" i="25"/>
  <c r="BL131" i="25"/>
  <c r="BV28" i="25"/>
  <c r="Z173" i="36"/>
  <c r="BJ150" i="25"/>
  <c r="AD92" i="36"/>
  <c r="M13" i="17"/>
  <c r="AD143" i="24"/>
  <c r="AB35" i="29"/>
  <c r="BJ144" i="25"/>
  <c r="O147" i="17"/>
  <c r="AA26" i="36"/>
  <c r="AC145" i="25"/>
  <c r="AI52" i="24"/>
  <c r="AK115" i="25"/>
  <c r="AI97" i="36"/>
  <c r="W155" i="36"/>
  <c r="E50" i="18"/>
  <c r="AI8" i="25"/>
  <c r="BE160" i="25"/>
  <c r="AA131" i="24"/>
  <c r="S153" i="25"/>
  <c r="BS101" i="25"/>
  <c r="D61" i="29"/>
  <c r="F20" i="24"/>
  <c r="S110" i="18"/>
  <c r="I12" i="33"/>
  <c r="G30" i="19"/>
  <c r="G80" i="24"/>
  <c r="AI103" i="24"/>
  <c r="J42" i="31"/>
  <c r="X93" i="18"/>
  <c r="AA118" i="24"/>
  <c r="AE143" i="36"/>
  <c r="M135" i="24"/>
  <c r="BE138" i="25"/>
  <c r="AK19" i="25"/>
  <c r="R81" i="18"/>
  <c r="AZ103" i="25"/>
  <c r="BL45" i="25"/>
  <c r="J153" i="17"/>
  <c r="F92" i="18"/>
  <c r="H108" i="18"/>
  <c r="G114" i="19"/>
  <c r="AG102" i="25"/>
  <c r="M21" i="24"/>
  <c r="Q164" i="25"/>
  <c r="AD109" i="29"/>
  <c r="L60" i="18"/>
  <c r="U30" i="25"/>
  <c r="F25" i="17"/>
  <c r="O75" i="18"/>
  <c r="AL26" i="25"/>
  <c r="Q50" i="17"/>
  <c r="G308" i="19"/>
  <c r="J172" i="27"/>
  <c r="J90" i="27"/>
  <c r="J73" i="19"/>
  <c r="O172" i="24"/>
  <c r="I78" i="17"/>
  <c r="BU66" i="25"/>
  <c r="R80" i="18"/>
  <c r="F184" i="17"/>
  <c r="BX20" i="25"/>
  <c r="AK61" i="24"/>
  <c r="X154" i="36"/>
  <c r="I42" i="33"/>
  <c r="P70" i="17"/>
  <c r="U124" i="18"/>
  <c r="M80" i="24"/>
  <c r="T41" i="18"/>
  <c r="R173" i="17"/>
  <c r="BZ134" i="25"/>
  <c r="AB117" i="18"/>
  <c r="BY140" i="25"/>
  <c r="AC92" i="36"/>
  <c r="AA73" i="36"/>
  <c r="N133" i="24"/>
  <c r="AK174" i="25"/>
  <c r="F124" i="19"/>
  <c r="N36" i="27"/>
  <c r="D108" i="18"/>
  <c r="BZ49" i="25"/>
  <c r="BB84" i="25"/>
  <c r="M95" i="24"/>
  <c r="D7" i="31"/>
  <c r="I37" i="33"/>
  <c r="O43" i="24"/>
  <c r="AG40" i="24"/>
  <c r="BV87" i="25"/>
  <c r="Y162" i="25"/>
  <c r="H24" i="17"/>
  <c r="Y79" i="36"/>
  <c r="I41" i="24"/>
  <c r="AI68" i="24"/>
  <c r="N27" i="24"/>
  <c r="BT54" i="25"/>
  <c r="G119" i="27"/>
  <c r="U47" i="33"/>
  <c r="AK81" i="36"/>
  <c r="AG33" i="29"/>
  <c r="H149" i="17"/>
  <c r="Q19" i="31"/>
  <c r="AK136" i="25"/>
  <c r="J14" i="18"/>
  <c r="S113" i="25"/>
  <c r="AF147" i="36"/>
  <c r="G32" i="31"/>
  <c r="E45" i="24"/>
  <c r="AE45" i="29"/>
  <c r="C41" i="18"/>
  <c r="BW171" i="25"/>
  <c r="H52" i="33"/>
  <c r="CA19" i="25"/>
  <c r="AH35" i="24"/>
  <c r="AB45" i="24"/>
  <c r="T111" i="18"/>
  <c r="BO92" i="25"/>
  <c r="AJ45" i="24"/>
  <c r="D133" i="24"/>
  <c r="AC79" i="36"/>
  <c r="Y104" i="25"/>
  <c r="BC151" i="25"/>
  <c r="J30" i="29"/>
  <c r="F100" i="19"/>
  <c r="G348" i="19"/>
  <c r="S86" i="25"/>
  <c r="S44" i="25"/>
  <c r="M86" i="18"/>
  <c r="J42" i="33"/>
  <c r="K183" i="17"/>
  <c r="K14" i="19"/>
  <c r="U164" i="25"/>
  <c r="AH177" i="36"/>
  <c r="W23" i="29"/>
  <c r="AB50" i="29"/>
  <c r="K118" i="27"/>
  <c r="BK22" i="25"/>
  <c r="Z109" i="18"/>
  <c r="N10" i="31"/>
  <c r="E48" i="24"/>
  <c r="X60" i="18"/>
  <c r="AE95" i="29"/>
  <c r="N23" i="24"/>
  <c r="Z9" i="24"/>
  <c r="S39" i="33"/>
  <c r="F7" i="31"/>
  <c r="W54" i="18"/>
  <c r="BN133" i="25"/>
  <c r="F173" i="17"/>
  <c r="AH49" i="36"/>
  <c r="J87" i="27"/>
  <c r="M105" i="29"/>
  <c r="R39" i="18"/>
  <c r="AB131" i="36"/>
  <c r="K74" i="18"/>
  <c r="I153" i="17"/>
  <c r="BE24" i="25"/>
  <c r="BQ132" i="25"/>
  <c r="AP14" i="25"/>
  <c r="Q17" i="31"/>
  <c r="F79" i="24"/>
  <c r="P13" i="17"/>
  <c r="AG148" i="24"/>
  <c r="I181" i="27"/>
  <c r="P41" i="18"/>
  <c r="AY151" i="25"/>
  <c r="AH34" i="24"/>
  <c r="I10" i="18"/>
  <c r="AG109" i="29"/>
  <c r="AA37" i="33"/>
  <c r="AK77" i="24"/>
  <c r="L116" i="27"/>
  <c r="AC100" i="36"/>
  <c r="AC121" i="18"/>
  <c r="AA169" i="24"/>
  <c r="D147" i="24"/>
  <c r="AC66" i="36"/>
  <c r="N88" i="24"/>
  <c r="AI105" i="25"/>
  <c r="E162" i="24"/>
  <c r="AK128" i="24"/>
  <c r="G37" i="31"/>
  <c r="F308" i="19"/>
  <c r="H150" i="27"/>
  <c r="G168" i="17"/>
  <c r="AF162" i="25"/>
  <c r="F198" i="19"/>
  <c r="I170" i="27"/>
  <c r="BQ37" i="25"/>
  <c r="BR131" i="25"/>
  <c r="AF178" i="25"/>
  <c r="BX76" i="25"/>
  <c r="AC53" i="25"/>
  <c r="Q30" i="29"/>
  <c r="I92" i="29"/>
  <c r="M160" i="24"/>
  <c r="O48" i="17"/>
  <c r="AA90" i="29"/>
  <c r="G170" i="24"/>
  <c r="Z21" i="36"/>
  <c r="S66" i="25"/>
  <c r="AK63" i="24"/>
  <c r="AH75" i="29"/>
  <c r="BI132" i="25"/>
  <c r="AF99" i="36"/>
  <c r="AE128" i="24"/>
  <c r="AK87" i="25"/>
  <c r="T90" i="18"/>
  <c r="W159" i="36"/>
  <c r="BX27" i="25"/>
  <c r="BT172" i="25"/>
  <c r="T53" i="18"/>
  <c r="E48" i="31"/>
  <c r="J21" i="33"/>
  <c r="AB15" i="36"/>
  <c r="BU50" i="25"/>
  <c r="H22" i="17"/>
  <c r="R13" i="33"/>
  <c r="I35" i="33"/>
  <c r="BV139" i="25"/>
  <c r="M121" i="18"/>
  <c r="AH82" i="25"/>
  <c r="AJ139" i="24"/>
  <c r="AI32" i="29"/>
  <c r="AC56" i="18"/>
  <c r="M46" i="18"/>
  <c r="AZ43" i="25"/>
  <c r="G153" i="19"/>
  <c r="P27" i="18"/>
  <c r="F168" i="17"/>
  <c r="N11" i="33"/>
  <c r="D58" i="18"/>
  <c r="AE40" i="36"/>
  <c r="N73" i="27"/>
  <c r="D117" i="24"/>
  <c r="BL166" i="25"/>
  <c r="AX130" i="25"/>
  <c r="E14" i="24"/>
  <c r="P103" i="18"/>
  <c r="AF13" i="25"/>
  <c r="Z25" i="18"/>
  <c r="BL182" i="25"/>
  <c r="Z95" i="29"/>
  <c r="E46" i="24"/>
  <c r="Z181" i="24"/>
  <c r="BF161" i="25"/>
  <c r="U74" i="18"/>
  <c r="AH164" i="36"/>
  <c r="H36" i="33"/>
  <c r="AB68" i="36"/>
  <c r="X35" i="33"/>
  <c r="P51" i="33"/>
  <c r="AN155" i="25"/>
  <c r="Z49" i="18"/>
  <c r="V46" i="18"/>
  <c r="X50" i="29"/>
  <c r="N23" i="18"/>
  <c r="AS32" i="25"/>
  <c r="H46" i="33"/>
  <c r="U70" i="29"/>
  <c r="V11" i="29"/>
  <c r="BN20" i="25"/>
  <c r="Y96" i="25"/>
  <c r="P32" i="17"/>
  <c r="Q16" i="18"/>
  <c r="G30" i="27"/>
  <c r="BQ98" i="25"/>
  <c r="AO100" i="25"/>
  <c r="BM36" i="25"/>
  <c r="L28" i="17"/>
  <c r="O177" i="17"/>
  <c r="Y89" i="18"/>
  <c r="BG15" i="25"/>
  <c r="AD147" i="24"/>
  <c r="E81" i="17"/>
  <c r="AD31" i="33"/>
  <c r="K75" i="18"/>
  <c r="AQ102" i="25"/>
  <c r="F10" i="18"/>
  <c r="AD174" i="36"/>
  <c r="BT113" i="25"/>
  <c r="Z140" i="36"/>
  <c r="O26" i="24"/>
  <c r="Y100" i="25"/>
  <c r="N79" i="18"/>
  <c r="Z169" i="36"/>
  <c r="AL109" i="25"/>
  <c r="AA92" i="18"/>
  <c r="N155" i="24"/>
  <c r="AD30" i="36"/>
  <c r="R86" i="17"/>
  <c r="AI47" i="29"/>
  <c r="AX91" i="25"/>
  <c r="G117" i="17"/>
  <c r="I23" i="19"/>
  <c r="AA40" i="18"/>
  <c r="BO17" i="25"/>
  <c r="BL43" i="25"/>
  <c r="AE35" i="24"/>
  <c r="AE98" i="36"/>
  <c r="O29" i="18"/>
  <c r="AD107" i="29"/>
  <c r="BO113" i="25"/>
  <c r="BJ72" i="25"/>
  <c r="G53" i="24"/>
  <c r="G264" i="19"/>
  <c r="AB37" i="24"/>
  <c r="H105" i="29"/>
  <c r="AI107" i="29"/>
  <c r="AP147" i="25"/>
  <c r="BJ160" i="25"/>
  <c r="K132" i="27"/>
  <c r="BD72" i="25"/>
  <c r="AI69" i="24"/>
  <c r="D114" i="24"/>
  <c r="BL26" i="25"/>
  <c r="Q88" i="24"/>
  <c r="BA14" i="25"/>
  <c r="AA35" i="24"/>
  <c r="AZ120" i="25"/>
  <c r="T44" i="18"/>
  <c r="L27" i="33"/>
  <c r="U80" i="29"/>
  <c r="AD41" i="29"/>
  <c r="Z68" i="36"/>
  <c r="J136" i="19"/>
  <c r="AD36" i="29"/>
  <c r="AC39" i="25"/>
  <c r="BM132" i="25"/>
  <c r="AL180" i="25"/>
  <c r="X47" i="33"/>
  <c r="O79" i="17"/>
  <c r="BL116" i="25"/>
  <c r="BH146" i="25"/>
  <c r="AJ66" i="36"/>
  <c r="AH113" i="36"/>
  <c r="AS19" i="25"/>
  <c r="K48" i="29"/>
  <c r="J67" i="29"/>
  <c r="O14" i="18"/>
  <c r="BE100" i="25"/>
  <c r="BR160" i="25"/>
  <c r="AL82" i="25"/>
  <c r="E82" i="24"/>
  <c r="F80" i="18"/>
  <c r="BS133" i="25"/>
  <c r="Q37" i="24"/>
  <c r="Q11" i="18"/>
  <c r="AX147" i="25"/>
  <c r="G120" i="18"/>
  <c r="AG85" i="24"/>
  <c r="AL20" i="25"/>
  <c r="AF111" i="24"/>
  <c r="Q49" i="17"/>
  <c r="BI168" i="25"/>
  <c r="AD149" i="25"/>
  <c r="AC106" i="36"/>
  <c r="K112" i="27"/>
  <c r="AX39" i="25"/>
  <c r="Q76" i="25"/>
  <c r="AG71" i="24"/>
  <c r="AK51" i="24"/>
  <c r="BP156" i="25"/>
  <c r="D96" i="18"/>
  <c r="AD100" i="24"/>
  <c r="R14" i="17"/>
  <c r="R17" i="25"/>
  <c r="U145" i="25"/>
  <c r="AS105" i="25"/>
  <c r="AQ23" i="25"/>
  <c r="Y183" i="36"/>
  <c r="J22" i="27"/>
  <c r="R94" i="17"/>
  <c r="M35" i="33"/>
  <c r="N107" i="24"/>
  <c r="AD10" i="29"/>
  <c r="J95" i="29"/>
  <c r="R164" i="17"/>
  <c r="G115" i="24"/>
  <c r="BZ27" i="25"/>
  <c r="AF10" i="33"/>
  <c r="AB109" i="24"/>
  <c r="O7" i="31"/>
  <c r="R98" i="18"/>
  <c r="V103" i="29"/>
  <c r="Q123" i="18"/>
  <c r="AL184" i="36"/>
  <c r="AC7" i="29"/>
  <c r="AB93" i="24"/>
  <c r="P40" i="33"/>
  <c r="J31" i="18"/>
  <c r="BT47" i="25"/>
  <c r="AD37" i="24"/>
  <c r="L137" i="27"/>
  <c r="AL112" i="25"/>
  <c r="AI118" i="25"/>
  <c r="BL109" i="25"/>
  <c r="AJ31" i="24"/>
  <c r="AZ31" i="25"/>
  <c r="BZ144" i="25"/>
  <c r="BQ138" i="25"/>
  <c r="AC43" i="24"/>
  <c r="K26" i="18"/>
  <c r="BC22" i="25"/>
  <c r="AA43" i="24"/>
  <c r="V90" i="29"/>
  <c r="G129" i="27"/>
  <c r="BN8" i="25"/>
  <c r="I72" i="24"/>
  <c r="AF66" i="24"/>
  <c r="J10" i="17"/>
  <c r="Y49" i="18"/>
  <c r="BX146" i="25"/>
  <c r="K57" i="18"/>
  <c r="O34" i="17"/>
  <c r="AG46" i="29"/>
  <c r="AO113" i="25"/>
  <c r="AA50" i="18"/>
  <c r="J204" i="19"/>
  <c r="AF73" i="25"/>
  <c r="AF181" i="36"/>
  <c r="AI172" i="36"/>
  <c r="J37" i="33"/>
  <c r="AK32" i="36"/>
  <c r="Q14" i="29"/>
  <c r="M52" i="18"/>
  <c r="AK29" i="24"/>
  <c r="M119" i="18"/>
  <c r="I168" i="27"/>
  <c r="BQ146" i="25"/>
  <c r="L178" i="17"/>
  <c r="H64" i="19"/>
  <c r="AK147" i="24"/>
  <c r="Y28" i="33"/>
  <c r="J23" i="31"/>
  <c r="Z58" i="24"/>
  <c r="J169" i="19"/>
  <c r="G88" i="18"/>
  <c r="AD23" i="36"/>
  <c r="I40" i="17"/>
  <c r="AD27" i="25"/>
  <c r="AE93" i="24"/>
  <c r="AF91" i="24"/>
  <c r="AL108" i="25"/>
  <c r="BI35" i="25"/>
  <c r="L133" i="17"/>
  <c r="Y166" i="25"/>
  <c r="BQ87" i="25"/>
  <c r="AA53" i="24"/>
  <c r="G175" i="19"/>
  <c r="W79" i="18"/>
  <c r="N24" i="31"/>
  <c r="AI110" i="36"/>
  <c r="P26" i="33"/>
  <c r="AN53" i="25"/>
  <c r="J144" i="27"/>
  <c r="H100" i="17"/>
  <c r="K35" i="17"/>
  <c r="O126" i="18"/>
  <c r="K64" i="19"/>
  <c r="G20" i="19"/>
  <c r="Y84" i="36"/>
  <c r="AS96" i="25"/>
  <c r="BV22" i="25"/>
  <c r="AP27" i="25"/>
  <c r="K32" i="18"/>
  <c r="O73" i="17"/>
  <c r="AI96" i="29"/>
  <c r="AJ38" i="36"/>
  <c r="S156" i="25"/>
  <c r="F71" i="24"/>
  <c r="V36" i="29"/>
  <c r="G107" i="18"/>
  <c r="J91" i="17"/>
  <c r="BK72" i="25"/>
  <c r="Y67" i="36"/>
  <c r="J201" i="19"/>
  <c r="BP10" i="25"/>
  <c r="N25" i="29"/>
  <c r="I167" i="24"/>
  <c r="F243" i="19"/>
  <c r="BD9" i="25"/>
  <c r="G102" i="27"/>
  <c r="Q176" i="25"/>
  <c r="AR71" i="25"/>
  <c r="AS177" i="25"/>
  <c r="BA176" i="25"/>
  <c r="AI50" i="25"/>
  <c r="W17" i="36"/>
  <c r="AC132" i="25"/>
  <c r="AJ113" i="24"/>
  <c r="C42" i="31"/>
  <c r="I93" i="27"/>
  <c r="T30" i="18"/>
  <c r="H162" i="17"/>
  <c r="Y170" i="36"/>
  <c r="AI19" i="25"/>
  <c r="AC88" i="25"/>
  <c r="M60" i="18"/>
  <c r="AB179" i="24"/>
  <c r="D36" i="31"/>
  <c r="AC84" i="25"/>
  <c r="AG20" i="33"/>
  <c r="Y79" i="25"/>
  <c r="M57" i="29"/>
  <c r="AN79" i="25"/>
  <c r="BC38" i="25"/>
  <c r="BD51" i="25"/>
  <c r="BW93" i="25"/>
  <c r="W183" i="36"/>
  <c r="Q166" i="17"/>
  <c r="AD139" i="24"/>
  <c r="AC41" i="25"/>
  <c r="BO30" i="25"/>
  <c r="L69" i="17"/>
  <c r="AG163" i="25"/>
  <c r="P91" i="17"/>
  <c r="AC144" i="24"/>
  <c r="L86" i="18"/>
  <c r="F116" i="24"/>
  <c r="Q11" i="31"/>
  <c r="AF82" i="24"/>
  <c r="AG16" i="33"/>
  <c r="AB180" i="36"/>
  <c r="N54" i="18"/>
  <c r="E53" i="24"/>
  <c r="W13" i="18"/>
  <c r="F15" i="17"/>
  <c r="Z88" i="36"/>
  <c r="AL146" i="25"/>
  <c r="BC182" i="25"/>
  <c r="BE83" i="25"/>
  <c r="AA10" i="33"/>
  <c r="F67" i="17"/>
  <c r="J227" i="19"/>
  <c r="R146" i="17"/>
  <c r="I17" i="19"/>
  <c r="AA68" i="29"/>
  <c r="H111" i="18"/>
  <c r="AH78" i="24"/>
  <c r="T100" i="18"/>
  <c r="BA26" i="25"/>
  <c r="BJ13" i="25"/>
  <c r="L53" i="17"/>
  <c r="I142" i="27"/>
  <c r="BZ26" i="25"/>
  <c r="AD12" i="29"/>
  <c r="AG27" i="25"/>
  <c r="BH170" i="25"/>
  <c r="AF168" i="36"/>
  <c r="BP44" i="25"/>
  <c r="AJ52" i="24"/>
  <c r="AC151" i="36"/>
  <c r="Z120" i="24"/>
  <c r="BJ172" i="25"/>
  <c r="AI83" i="29"/>
  <c r="L107" i="17"/>
  <c r="S18" i="31"/>
  <c r="AK25" i="36"/>
  <c r="AH92" i="29"/>
  <c r="BN117" i="25"/>
  <c r="AG24" i="25"/>
  <c r="N110" i="27"/>
  <c r="Y25" i="33"/>
  <c r="J153" i="19"/>
  <c r="AC80" i="29"/>
  <c r="G100" i="19"/>
  <c r="BB32" i="25"/>
  <c r="W177" i="36"/>
  <c r="AC32" i="36"/>
  <c r="K168" i="17"/>
  <c r="I179" i="24"/>
  <c r="S21" i="31"/>
  <c r="AA11" i="18"/>
  <c r="AF129" i="25"/>
  <c r="X149" i="36"/>
  <c r="AH170" i="36"/>
  <c r="AD81" i="24"/>
  <c r="AB138" i="24"/>
  <c r="AN23" i="25"/>
  <c r="S34" i="25"/>
  <c r="L47" i="17"/>
  <c r="CA35" i="25"/>
  <c r="X12" i="33"/>
  <c r="AL147" i="36"/>
  <c r="M33" i="24"/>
  <c r="AD82" i="25"/>
  <c r="AG64" i="29"/>
  <c r="P38" i="18"/>
  <c r="F33" i="18"/>
  <c r="J142" i="17"/>
  <c r="AE41" i="33"/>
  <c r="AG48" i="36"/>
  <c r="BH141" i="25"/>
  <c r="BE155" i="25"/>
  <c r="T159" i="25"/>
  <c r="AK34" i="24"/>
  <c r="H141" i="19"/>
  <c r="AC112" i="18"/>
  <c r="BQ107" i="25"/>
  <c r="AZ92" i="25"/>
  <c r="O75" i="24"/>
  <c r="BR177" i="25"/>
  <c r="AL170" i="36"/>
  <c r="AH106" i="36"/>
  <c r="BG177" i="25"/>
  <c r="M51" i="33"/>
  <c r="M70" i="29"/>
  <c r="AD32" i="36"/>
  <c r="BE37" i="25"/>
  <c r="I94" i="17"/>
  <c r="R89" i="17"/>
  <c r="I34" i="33"/>
  <c r="BC137" i="25"/>
  <c r="O27" i="24"/>
  <c r="AE10" i="36"/>
  <c r="BB170" i="25"/>
  <c r="Z67" i="24"/>
  <c r="O18" i="24"/>
  <c r="Q27" i="31"/>
  <c r="AK158" i="25"/>
  <c r="V78" i="18"/>
  <c r="Q33" i="33"/>
  <c r="F24" i="31"/>
  <c r="G45" i="18"/>
  <c r="U89" i="25"/>
  <c r="BC95" i="25"/>
  <c r="BX155" i="25"/>
  <c r="AA70" i="29"/>
  <c r="BB179" i="25"/>
  <c r="U79" i="25"/>
  <c r="K120" i="17"/>
  <c r="BC153" i="25"/>
  <c r="Q81" i="25"/>
  <c r="AY175" i="25"/>
  <c r="G15" i="18"/>
  <c r="AC139" i="25"/>
  <c r="BN167" i="25"/>
  <c r="E59" i="18"/>
  <c r="AG98" i="25"/>
  <c r="U162" i="25"/>
  <c r="R182" i="25"/>
  <c r="AE34" i="24"/>
  <c r="Z31" i="29"/>
  <c r="N131" i="24"/>
  <c r="AF139" i="25"/>
  <c r="AH96" i="36"/>
  <c r="I53" i="27"/>
  <c r="L51" i="17"/>
  <c r="AC131" i="24"/>
  <c r="Y180" i="25"/>
  <c r="X165" i="36"/>
  <c r="BU98" i="25"/>
  <c r="X72" i="29"/>
  <c r="Q156" i="17"/>
  <c r="H16" i="18"/>
  <c r="Q95" i="25"/>
  <c r="BR142" i="25"/>
  <c r="AL11" i="36"/>
  <c r="AD21" i="29"/>
  <c r="AG104" i="25"/>
  <c r="P50" i="25"/>
  <c r="AK164" i="24"/>
  <c r="L149" i="27"/>
  <c r="AQ174" i="25"/>
  <c r="BX31" i="25"/>
  <c r="J18" i="31"/>
  <c r="H254" i="19"/>
  <c r="AF80" i="25"/>
  <c r="I148" i="24"/>
  <c r="M120" i="24"/>
  <c r="AD41" i="33"/>
  <c r="AG118" i="25"/>
  <c r="N90" i="18"/>
  <c r="AX28" i="25"/>
  <c r="K51" i="18"/>
  <c r="E135" i="17"/>
  <c r="AC67" i="29"/>
  <c r="BK81" i="25"/>
  <c r="AH13" i="24"/>
  <c r="J50" i="19"/>
  <c r="AN42" i="25"/>
  <c r="P12" i="33"/>
  <c r="BV101" i="25"/>
  <c r="O91" i="18"/>
  <c r="AD39" i="24"/>
  <c r="N86" i="18"/>
  <c r="AG17" i="25"/>
  <c r="AS184" i="25"/>
  <c r="BX156" i="25"/>
  <c r="I289" i="19"/>
  <c r="M57" i="18"/>
  <c r="BR184" i="25"/>
  <c r="AK180" i="36"/>
  <c r="J166" i="27"/>
  <c r="T123" i="18"/>
  <c r="G30" i="24"/>
  <c r="V19" i="29"/>
  <c r="K181" i="17"/>
  <c r="AI122" i="24"/>
  <c r="BG84" i="25"/>
  <c r="Z137" i="36"/>
  <c r="AG109" i="36"/>
  <c r="AI140" i="36"/>
  <c r="AD131" i="36"/>
  <c r="AJ110" i="24"/>
  <c r="J70" i="19"/>
  <c r="O78" i="17"/>
  <c r="T17" i="25"/>
  <c r="AC74" i="24"/>
  <c r="E42" i="17"/>
  <c r="Q99" i="17"/>
  <c r="I24" i="24"/>
  <c r="BA161" i="25"/>
  <c r="AI9" i="36"/>
  <c r="BL85" i="25"/>
  <c r="H33" i="33"/>
  <c r="BL138" i="25"/>
  <c r="R37" i="17"/>
  <c r="AH43" i="25"/>
  <c r="X82" i="36"/>
  <c r="BM37" i="25"/>
  <c r="Q47" i="18"/>
  <c r="Q13" i="31"/>
  <c r="P112" i="17"/>
  <c r="J40" i="18"/>
  <c r="AH43" i="24"/>
  <c r="AF141" i="36"/>
  <c r="H124" i="18"/>
  <c r="S88" i="18"/>
  <c r="AC51" i="25"/>
  <c r="G113" i="18"/>
  <c r="BN17" i="25"/>
  <c r="G343" i="19"/>
  <c r="V30" i="33"/>
  <c r="BU120" i="25"/>
  <c r="H95" i="27"/>
  <c r="BV156" i="25"/>
  <c r="BS17" i="25"/>
  <c r="AS51" i="25"/>
  <c r="Q72" i="25"/>
  <c r="P25" i="33"/>
  <c r="AD114" i="36"/>
  <c r="P151" i="17"/>
  <c r="G274" i="19"/>
  <c r="BB106" i="25"/>
  <c r="R55" i="17"/>
  <c r="U171" i="25"/>
  <c r="U58" i="29"/>
  <c r="AC49" i="36"/>
  <c r="F64" i="19"/>
  <c r="AL105" i="36"/>
  <c r="BT182" i="25"/>
  <c r="G111" i="27"/>
  <c r="C33" i="18"/>
  <c r="AI171" i="36"/>
  <c r="S40" i="18"/>
  <c r="AG52" i="36"/>
  <c r="R23" i="25"/>
  <c r="Q30" i="17"/>
  <c r="AB45" i="31"/>
  <c r="AC25" i="36"/>
  <c r="BT72" i="25"/>
  <c r="BK82" i="25"/>
  <c r="J39" i="33"/>
  <c r="L105" i="29"/>
  <c r="C18" i="18"/>
  <c r="T70" i="25"/>
  <c r="BZ184" i="25"/>
  <c r="BI100" i="25"/>
  <c r="BE28" i="25"/>
  <c r="C120" i="18"/>
  <c r="AY84" i="25"/>
  <c r="F233" i="19"/>
  <c r="AG177" i="24"/>
  <c r="AL44" i="25"/>
  <c r="I109" i="18"/>
  <c r="I79" i="24"/>
  <c r="AC19" i="29"/>
  <c r="G184" i="17"/>
  <c r="AF88" i="24"/>
  <c r="L188" i="17"/>
  <c r="AB67" i="29"/>
  <c r="Z110" i="36"/>
  <c r="AQ74" i="25"/>
  <c r="F44" i="31"/>
  <c r="V119" i="18"/>
  <c r="R74" i="18"/>
  <c r="AD154" i="25"/>
  <c r="BK105" i="25"/>
  <c r="M51" i="29"/>
  <c r="K144" i="17"/>
  <c r="AH103" i="24"/>
  <c r="O31" i="33"/>
  <c r="AE170" i="24"/>
  <c r="L124" i="18"/>
  <c r="BQ68" i="25"/>
  <c r="BH173" i="25"/>
  <c r="BS180" i="25"/>
  <c r="AY82" i="25"/>
  <c r="G34" i="18"/>
  <c r="K142" i="17"/>
  <c r="BB89" i="25"/>
  <c r="L38" i="18"/>
  <c r="V37" i="33"/>
  <c r="G44" i="18"/>
  <c r="BJ103" i="25"/>
  <c r="Q138" i="24"/>
  <c r="G82" i="19"/>
  <c r="J85" i="29"/>
  <c r="W60" i="18"/>
  <c r="N17" i="24"/>
  <c r="V42" i="18"/>
  <c r="AZ49" i="25"/>
  <c r="J144" i="17"/>
  <c r="H20" i="18"/>
  <c r="S133" i="25"/>
  <c r="L41" i="27"/>
  <c r="BQ163" i="25"/>
  <c r="AL11" i="25"/>
  <c r="Y50" i="36"/>
  <c r="AA100" i="36"/>
  <c r="E102" i="18"/>
  <c r="O74" i="18"/>
  <c r="P146" i="25"/>
  <c r="AG103" i="25"/>
  <c r="E20" i="18"/>
  <c r="W15" i="36"/>
  <c r="H307" i="19"/>
  <c r="BI97" i="25"/>
  <c r="Z171" i="36"/>
  <c r="U22" i="25"/>
  <c r="AC162" i="25"/>
  <c r="Q20" i="24"/>
  <c r="U141" i="25"/>
  <c r="O114" i="17"/>
  <c r="J150" i="27"/>
  <c r="P14" i="17"/>
  <c r="Y179" i="25"/>
  <c r="BD26" i="25"/>
  <c r="AK144" i="25"/>
  <c r="AZ154" i="25"/>
  <c r="E92" i="17"/>
  <c r="U79" i="29"/>
  <c r="BO96" i="25"/>
  <c r="E155" i="24"/>
  <c r="S16" i="18"/>
  <c r="AH93" i="36"/>
  <c r="N115" i="18"/>
  <c r="W16" i="29"/>
  <c r="BT94" i="25"/>
  <c r="J345" i="19"/>
  <c r="J105" i="17"/>
  <c r="H48" i="27"/>
  <c r="AF182" i="24"/>
  <c r="AG111" i="29"/>
  <c r="AX53" i="25"/>
  <c r="BD53" i="25"/>
  <c r="S33" i="33"/>
  <c r="H138" i="17"/>
  <c r="P61" i="18"/>
  <c r="AH161" i="25"/>
  <c r="AK106" i="25"/>
  <c r="AD24" i="24"/>
  <c r="AE53" i="24"/>
  <c r="J84" i="29"/>
  <c r="BB68" i="25"/>
  <c r="BL160" i="25"/>
  <c r="M138" i="24"/>
  <c r="J86" i="27"/>
  <c r="AF98" i="36"/>
  <c r="AB27" i="18"/>
  <c r="S13" i="25"/>
  <c r="X98" i="36"/>
  <c r="AE21" i="24"/>
  <c r="AG49" i="29"/>
  <c r="BF43" i="25"/>
  <c r="Z90" i="36"/>
  <c r="V77" i="29"/>
  <c r="L85" i="29"/>
  <c r="BB156" i="25"/>
  <c r="AC39" i="29"/>
  <c r="G24" i="17"/>
  <c r="AQ118" i="25"/>
  <c r="AD115" i="24"/>
  <c r="BR49" i="25"/>
  <c r="V14" i="29"/>
  <c r="AF21" i="36"/>
  <c r="AJ65" i="24"/>
  <c r="BL91" i="25"/>
  <c r="U104" i="29"/>
  <c r="BK106" i="25"/>
  <c r="U48" i="25"/>
  <c r="AE105" i="24"/>
  <c r="BL110" i="25"/>
  <c r="BK137" i="25"/>
  <c r="N25" i="18"/>
  <c r="AE92" i="36"/>
  <c r="Y25" i="25"/>
  <c r="O89" i="18"/>
  <c r="L15" i="17"/>
  <c r="AN136" i="25"/>
  <c r="I66" i="24"/>
  <c r="AG79" i="25"/>
  <c r="Q121" i="17"/>
  <c r="U119" i="25"/>
  <c r="AZ69" i="25"/>
  <c r="AQ77" i="25"/>
  <c r="D72" i="24"/>
  <c r="H23" i="18"/>
  <c r="BR150" i="25"/>
  <c r="AP118" i="25"/>
  <c r="BE157" i="25"/>
  <c r="F98" i="24"/>
  <c r="AI110" i="29"/>
  <c r="BP151" i="25"/>
  <c r="I119" i="17"/>
  <c r="H82" i="19"/>
  <c r="BQ90" i="25"/>
  <c r="AS84" i="25"/>
  <c r="AH140" i="24"/>
  <c r="AC89" i="18"/>
  <c r="H151" i="17"/>
  <c r="AA104" i="24"/>
  <c r="S32" i="25"/>
  <c r="I85" i="29"/>
  <c r="BU34" i="25"/>
  <c r="D112" i="18"/>
  <c r="BR94" i="25"/>
  <c r="K15" i="27"/>
  <c r="I44" i="27"/>
  <c r="H150" i="17"/>
  <c r="AG31" i="33"/>
  <c r="D71" i="29"/>
  <c r="W100" i="29"/>
  <c r="BJ165" i="25"/>
  <c r="BO42" i="25"/>
  <c r="AG15" i="29"/>
  <c r="J54" i="27"/>
  <c r="BV133" i="25"/>
  <c r="AF16" i="33"/>
  <c r="AF33" i="24"/>
  <c r="X156" i="36"/>
  <c r="AG40" i="25"/>
  <c r="H42" i="27"/>
  <c r="AJ102" i="24"/>
  <c r="L168" i="27"/>
  <c r="I7" i="29"/>
  <c r="G39" i="27"/>
  <c r="AS52" i="25"/>
  <c r="AA41" i="36"/>
  <c r="AK111" i="36"/>
  <c r="AD164" i="36"/>
  <c r="G48" i="18"/>
  <c r="BO93" i="25"/>
  <c r="AO16" i="25"/>
  <c r="J20" i="27"/>
  <c r="AD77" i="29"/>
  <c r="Z55" i="18"/>
  <c r="Z119" i="18"/>
  <c r="Z97" i="29"/>
  <c r="BI161" i="25"/>
  <c r="BC30" i="25"/>
  <c r="CA49" i="25"/>
  <c r="AC165" i="25"/>
  <c r="S180" i="25"/>
  <c r="F77" i="19"/>
  <c r="AC78" i="24"/>
  <c r="X70" i="36"/>
  <c r="AK76" i="36"/>
  <c r="BS174" i="25"/>
  <c r="X110" i="29"/>
  <c r="S136" i="25"/>
  <c r="L21" i="33"/>
  <c r="AD37" i="29"/>
  <c r="AK135" i="36"/>
  <c r="AF93" i="24"/>
  <c r="AF27" i="24"/>
  <c r="X15" i="29"/>
  <c r="J94" i="19"/>
  <c r="U27" i="18"/>
  <c r="AI91" i="36"/>
  <c r="BJ82" i="25"/>
  <c r="X97" i="29"/>
  <c r="AJ117" i="24"/>
  <c r="P45" i="18"/>
  <c r="I76" i="29"/>
  <c r="AN115" i="25"/>
  <c r="I93" i="24"/>
  <c r="AG105" i="29"/>
  <c r="AS166" i="25"/>
  <c r="U23" i="25"/>
  <c r="M56" i="29"/>
  <c r="AK35" i="36"/>
  <c r="G79" i="17"/>
  <c r="E31" i="31"/>
  <c r="R33" i="17"/>
  <c r="BT133" i="25"/>
  <c r="AG85" i="36"/>
  <c r="AF27" i="36"/>
  <c r="H221" i="19"/>
  <c r="BV79" i="25"/>
  <c r="U85" i="29"/>
  <c r="M184" i="24"/>
  <c r="AH85" i="29"/>
  <c r="D30" i="31"/>
  <c r="BC82" i="25"/>
  <c r="M104" i="17"/>
  <c r="Q108" i="25"/>
  <c r="BN149" i="25"/>
  <c r="BA117" i="25"/>
  <c r="G21" i="17"/>
  <c r="C89" i="18"/>
  <c r="BV26" i="25"/>
  <c r="AI172" i="24"/>
  <c r="AP170" i="25"/>
  <c r="AD38" i="24"/>
  <c r="Q117" i="24"/>
  <c r="K71" i="29"/>
  <c r="AD91" i="36"/>
  <c r="BA160" i="25"/>
  <c r="I161" i="27"/>
  <c r="AE26" i="33"/>
  <c r="I14" i="33"/>
  <c r="BW51" i="25"/>
  <c r="AG18" i="29"/>
  <c r="AG161" i="25"/>
  <c r="M118" i="17"/>
  <c r="AQ35" i="25"/>
  <c r="AA105" i="18"/>
  <c r="AA43" i="31"/>
  <c r="L51" i="33"/>
  <c r="AF115" i="25"/>
  <c r="AZ139" i="25"/>
  <c r="F138" i="19"/>
  <c r="Z172" i="24"/>
  <c r="T85" i="18"/>
  <c r="Q71" i="29"/>
  <c r="O27" i="17"/>
  <c r="X44" i="18"/>
  <c r="I103" i="17"/>
  <c r="BP160" i="25"/>
  <c r="AC90" i="25"/>
  <c r="BW179" i="25"/>
  <c r="BL157" i="25"/>
  <c r="BG182" i="25"/>
  <c r="L38" i="17"/>
  <c r="N54" i="29"/>
  <c r="O26" i="31"/>
  <c r="BU14" i="25"/>
  <c r="AA120" i="24"/>
  <c r="AC89" i="29"/>
  <c r="W19" i="33"/>
  <c r="BC68" i="25"/>
  <c r="Y109" i="29"/>
  <c r="R117" i="18"/>
  <c r="AF96" i="24"/>
  <c r="AH173" i="24"/>
  <c r="Y64" i="29"/>
  <c r="H48" i="29"/>
  <c r="H120" i="19"/>
  <c r="AY49" i="25"/>
  <c r="BU146" i="25"/>
  <c r="M19" i="24"/>
  <c r="X50" i="18"/>
  <c r="Q182" i="24"/>
  <c r="V61" i="18"/>
  <c r="AR107" i="25"/>
  <c r="AF157" i="24"/>
  <c r="AC74" i="18"/>
  <c r="D24" i="18"/>
  <c r="BC14" i="25"/>
  <c r="BB137" i="25"/>
  <c r="AD18" i="29"/>
  <c r="BS139" i="25"/>
  <c r="BJ181" i="25"/>
  <c r="U41" i="29"/>
  <c r="AP54" i="25"/>
  <c r="X88" i="18"/>
  <c r="M142" i="17"/>
  <c r="G83" i="18"/>
  <c r="AA167" i="36"/>
  <c r="AH162" i="24"/>
  <c r="AF101" i="24"/>
  <c r="D82" i="29"/>
  <c r="G177" i="17"/>
  <c r="T79" i="25"/>
  <c r="K73" i="17"/>
  <c r="T129" i="25"/>
  <c r="W54" i="36"/>
  <c r="M159" i="24"/>
  <c r="AK27" i="25"/>
  <c r="AA51" i="36"/>
  <c r="AS40" i="25"/>
  <c r="J121" i="19"/>
  <c r="AK30" i="24"/>
  <c r="AB66" i="24"/>
  <c r="R162" i="25"/>
  <c r="BU8" i="25"/>
  <c r="S148" i="25"/>
  <c r="Z37" i="33"/>
  <c r="D12" i="18"/>
  <c r="R170" i="17"/>
  <c r="BO163" i="25"/>
  <c r="Z15" i="18"/>
  <c r="N96" i="27"/>
  <c r="Q57" i="18"/>
  <c r="AA169" i="36"/>
  <c r="BE113" i="25"/>
  <c r="F9" i="18"/>
  <c r="BF66" i="25"/>
  <c r="F15" i="18"/>
  <c r="AA175" i="36"/>
  <c r="BL12" i="25"/>
  <c r="AD20" i="36"/>
  <c r="BH50" i="25"/>
  <c r="AD113" i="24"/>
  <c r="BY166" i="25"/>
  <c r="AS43" i="25"/>
  <c r="BG158" i="25"/>
  <c r="I26" i="18"/>
  <c r="AA106" i="18"/>
  <c r="N21" i="18"/>
  <c r="X30" i="29"/>
  <c r="Z29" i="18"/>
  <c r="X114" i="36"/>
  <c r="AL45" i="36"/>
  <c r="Y126" i="18"/>
  <c r="AJ31" i="36"/>
  <c r="D124" i="18"/>
  <c r="AD51" i="24"/>
  <c r="G154" i="24"/>
  <c r="AF103" i="24"/>
  <c r="G100" i="27"/>
  <c r="AH155" i="36"/>
  <c r="AE84" i="36"/>
  <c r="J163" i="27"/>
  <c r="I15" i="29"/>
  <c r="BI133" i="25"/>
  <c r="L87" i="29"/>
  <c r="AC91" i="25"/>
  <c r="N15" i="24"/>
  <c r="BP130" i="25"/>
  <c r="Y135" i="36"/>
  <c r="BF72" i="25"/>
  <c r="N38" i="27"/>
  <c r="BN152" i="25"/>
  <c r="BF164" i="25"/>
  <c r="P107" i="18"/>
  <c r="G208" i="19"/>
  <c r="D77" i="18"/>
  <c r="AD31" i="36"/>
  <c r="AQ96" i="25"/>
  <c r="S17" i="33"/>
  <c r="AH168" i="25"/>
  <c r="S71" i="25"/>
  <c r="H115" i="27"/>
  <c r="G32" i="27"/>
  <c r="BR15" i="25"/>
  <c r="BU26" i="25"/>
  <c r="R96" i="25"/>
  <c r="K81" i="17"/>
  <c r="AB21" i="18"/>
  <c r="AD54" i="25"/>
  <c r="K32" i="29"/>
  <c r="BF35" i="25"/>
  <c r="L167" i="17"/>
  <c r="BK145" i="25"/>
  <c r="H316" i="19"/>
  <c r="H96" i="18"/>
  <c r="BO25" i="25"/>
  <c r="M102" i="24"/>
  <c r="AF133" i="36"/>
  <c r="O18" i="33"/>
  <c r="F32" i="19"/>
  <c r="F105" i="18"/>
  <c r="N113" i="24"/>
  <c r="AY20" i="25"/>
  <c r="BH71" i="25"/>
  <c r="AJ116" i="24"/>
  <c r="P159" i="25"/>
  <c r="G115" i="17"/>
  <c r="AD110" i="36"/>
  <c r="AB46" i="29"/>
  <c r="K10" i="18"/>
  <c r="R32" i="18"/>
  <c r="R37" i="33"/>
  <c r="BY77" i="25"/>
  <c r="BC34" i="25"/>
  <c r="Q151" i="25"/>
  <c r="AA57" i="24"/>
  <c r="AD11" i="33"/>
  <c r="H97" i="27"/>
  <c r="AP115" i="25"/>
  <c r="Z26" i="24"/>
  <c r="AC15" i="29"/>
  <c r="AC74" i="25"/>
  <c r="AK129" i="24"/>
  <c r="AJ14" i="24"/>
  <c r="AF49" i="36"/>
  <c r="AI70" i="36"/>
  <c r="U44" i="25"/>
  <c r="AF24" i="25"/>
  <c r="BL50" i="25"/>
  <c r="AA105" i="36"/>
  <c r="W56" i="18"/>
  <c r="R109" i="17"/>
  <c r="Z92" i="29"/>
  <c r="AQ93" i="25"/>
  <c r="Z172" i="36"/>
  <c r="U83" i="29"/>
  <c r="I77" i="19"/>
  <c r="N24" i="24"/>
  <c r="W71" i="29"/>
  <c r="O112" i="17"/>
  <c r="W17" i="18"/>
  <c r="K103" i="19"/>
  <c r="AC91" i="24"/>
  <c r="BO172" i="25"/>
  <c r="L71" i="17"/>
  <c r="AN118" i="25"/>
  <c r="N78" i="27"/>
  <c r="E10" i="31"/>
  <c r="P21" i="25"/>
  <c r="AI57" i="29"/>
  <c r="P15" i="31"/>
  <c r="R155" i="17"/>
  <c r="AH70" i="29"/>
  <c r="BE41" i="25"/>
  <c r="F147" i="19"/>
  <c r="AA108" i="24"/>
  <c r="AK13" i="25"/>
  <c r="AH156" i="36"/>
  <c r="K124" i="18"/>
  <c r="X46" i="18"/>
  <c r="AJ166" i="24"/>
  <c r="AH118" i="24"/>
  <c r="AC170" i="36"/>
  <c r="O142" i="17"/>
  <c r="I263" i="19"/>
  <c r="AB82" i="29"/>
  <c r="N111" i="18"/>
  <c r="P94" i="25"/>
  <c r="BN93" i="25"/>
  <c r="D69" i="29"/>
  <c r="AE29" i="33"/>
  <c r="Z67" i="29"/>
  <c r="T112" i="18"/>
  <c r="R15" i="25"/>
  <c r="AG63" i="24"/>
  <c r="BG16" i="25"/>
  <c r="N89" i="29"/>
  <c r="AA33" i="33"/>
  <c r="P115" i="17"/>
  <c r="AZ73" i="25"/>
  <c r="I87" i="29"/>
  <c r="G21" i="19"/>
  <c r="M105" i="24"/>
  <c r="W27" i="33"/>
  <c r="G24" i="24"/>
  <c r="W12" i="36"/>
  <c r="AD81" i="29"/>
  <c r="U31" i="18"/>
  <c r="AX135" i="25"/>
  <c r="X11" i="33"/>
  <c r="X11" i="18"/>
  <c r="R106" i="25"/>
  <c r="AL111" i="36"/>
  <c r="S40" i="25"/>
  <c r="AA15" i="36"/>
  <c r="J157" i="27"/>
  <c r="D46" i="24"/>
  <c r="BT120" i="25"/>
  <c r="BJ164" i="25"/>
  <c r="Q51" i="25"/>
  <c r="N142" i="27"/>
  <c r="AK44" i="24"/>
  <c r="I52" i="18"/>
  <c r="W112" i="18"/>
  <c r="I62" i="18"/>
  <c r="X168" i="36"/>
  <c r="G94" i="17"/>
  <c r="AJ53" i="24"/>
  <c r="M102" i="29"/>
  <c r="AK79" i="36"/>
  <c r="Q93" i="25"/>
  <c r="G161" i="24"/>
  <c r="BO148" i="25"/>
  <c r="F39" i="17"/>
  <c r="AJ101" i="24"/>
  <c r="AJ145" i="36"/>
  <c r="AI173" i="36"/>
  <c r="AH9" i="24"/>
  <c r="Q22" i="18"/>
  <c r="U81" i="29"/>
  <c r="R44" i="18"/>
  <c r="O72" i="17"/>
  <c r="AI93" i="36"/>
  <c r="AP137" i="25"/>
  <c r="AD8" i="29"/>
  <c r="AA134" i="36"/>
  <c r="CA110" i="25"/>
  <c r="AB147" i="24"/>
  <c r="AB30" i="36"/>
  <c r="L33" i="18"/>
  <c r="H81" i="18"/>
  <c r="E64" i="18"/>
  <c r="AB162" i="36"/>
  <c r="V84" i="18"/>
  <c r="BJ117" i="25"/>
  <c r="J69" i="29"/>
  <c r="BF74" i="25"/>
  <c r="K47" i="19"/>
  <c r="F155" i="17"/>
  <c r="AQ108" i="25"/>
  <c r="L12" i="33"/>
  <c r="M99" i="17"/>
  <c r="K33" i="17"/>
  <c r="Y104" i="29"/>
  <c r="AG89" i="25"/>
  <c r="AB50" i="18"/>
  <c r="AG111" i="24"/>
  <c r="AK11" i="24"/>
  <c r="Y35" i="18"/>
  <c r="L75" i="17"/>
  <c r="AC28" i="24"/>
  <c r="AH98" i="36"/>
  <c r="AO67" i="25"/>
  <c r="V17" i="18"/>
  <c r="AB27" i="29"/>
  <c r="P75" i="25"/>
  <c r="BX153" i="25"/>
  <c r="K141" i="19"/>
  <c r="BM158" i="25"/>
  <c r="AY25" i="25"/>
  <c r="N95" i="24"/>
  <c r="L45" i="18"/>
  <c r="T114" i="18"/>
  <c r="P155" i="25"/>
  <c r="AD162" i="36"/>
  <c r="I14" i="19"/>
  <c r="CA178" i="25"/>
  <c r="K101" i="18"/>
  <c r="E76" i="24"/>
  <c r="AA93" i="29"/>
  <c r="T42" i="18"/>
  <c r="AG164" i="24"/>
  <c r="Q15" i="33"/>
  <c r="BG166" i="25"/>
  <c r="E120" i="24"/>
  <c r="AF132" i="25"/>
  <c r="W111" i="36"/>
  <c r="AC74" i="36"/>
  <c r="R27" i="25"/>
  <c r="F263" i="19"/>
  <c r="S120" i="18"/>
  <c r="H46" i="27"/>
  <c r="AN148" i="25"/>
  <c r="AS20" i="25"/>
  <c r="O21" i="17"/>
  <c r="AJ154" i="24"/>
  <c r="BC87" i="25"/>
  <c r="Z113" i="36"/>
  <c r="AC110" i="29"/>
  <c r="L67" i="27"/>
  <c r="BY82" i="25"/>
  <c r="S11" i="18"/>
  <c r="AC49" i="33"/>
  <c r="BV99" i="25"/>
  <c r="V10" i="29"/>
  <c r="AE52" i="24"/>
  <c r="H75" i="27"/>
  <c r="CA29" i="25"/>
  <c r="AD8" i="36"/>
  <c r="AB151" i="24"/>
  <c r="W179" i="36"/>
  <c r="AC16" i="18"/>
  <c r="X97" i="18"/>
  <c r="M134" i="24"/>
  <c r="Z76" i="36"/>
  <c r="G114" i="27"/>
  <c r="AB24" i="24"/>
  <c r="BT71" i="25"/>
  <c r="AF113" i="25"/>
  <c r="AI40" i="24"/>
  <c r="AC122" i="24"/>
  <c r="Q151" i="17"/>
  <c r="Y54" i="33"/>
  <c r="H33" i="17"/>
  <c r="G150" i="27"/>
  <c r="AZ117" i="25"/>
  <c r="H144" i="27"/>
  <c r="AP33" i="25"/>
  <c r="V64" i="29"/>
  <c r="K142" i="27"/>
  <c r="K53" i="18"/>
  <c r="BS9" i="25"/>
  <c r="L112" i="17"/>
  <c r="BE80" i="25"/>
  <c r="K47" i="29"/>
  <c r="BG153" i="25"/>
  <c r="U54" i="33"/>
  <c r="BY48" i="25"/>
  <c r="AB54" i="36"/>
  <c r="AD108" i="24"/>
  <c r="R38" i="17"/>
  <c r="J91" i="29"/>
  <c r="P60" i="18"/>
  <c r="M118" i="24"/>
  <c r="BZ136" i="25"/>
  <c r="AD105" i="25"/>
  <c r="G11" i="24"/>
  <c r="AF120" i="25"/>
  <c r="AD91" i="25"/>
  <c r="BE77" i="25"/>
  <c r="BP25" i="25"/>
  <c r="AK180" i="24"/>
  <c r="AE38" i="29"/>
  <c r="BA132" i="25"/>
  <c r="BQ114" i="25"/>
  <c r="Z62" i="18"/>
  <c r="BV83" i="25"/>
  <c r="D86" i="24"/>
  <c r="BI28" i="25"/>
  <c r="AA50" i="24"/>
  <c r="BL154" i="25"/>
  <c r="AX32" i="25"/>
  <c r="Q89" i="29"/>
  <c r="BC158" i="25"/>
  <c r="F156" i="24"/>
  <c r="BN157" i="25"/>
  <c r="K37" i="27"/>
  <c r="BJ93" i="25"/>
  <c r="I117" i="27"/>
  <c r="BX110" i="25"/>
  <c r="G23" i="17"/>
  <c r="T84" i="18"/>
  <c r="W53" i="33"/>
  <c r="H43" i="31"/>
  <c r="AB163" i="24"/>
  <c r="AZ89" i="25"/>
  <c r="AR114" i="25"/>
  <c r="L95" i="27"/>
  <c r="BO176" i="25"/>
  <c r="AL27" i="25"/>
  <c r="AK162" i="24"/>
  <c r="AK143" i="25"/>
  <c r="G75" i="17"/>
  <c r="AF42" i="25"/>
  <c r="I165" i="24"/>
  <c r="J33" i="31"/>
  <c r="E72" i="24"/>
  <c r="L137" i="17"/>
  <c r="AB31" i="33"/>
  <c r="Z81" i="18"/>
  <c r="H119" i="17"/>
  <c r="J65" i="19"/>
  <c r="AC41" i="24"/>
  <c r="BW160" i="25"/>
  <c r="S19" i="31"/>
  <c r="Y170" i="25"/>
  <c r="V99" i="29"/>
  <c r="AI112" i="25"/>
  <c r="K103" i="27"/>
  <c r="E23" i="18"/>
  <c r="AC48" i="36"/>
  <c r="H38" i="19"/>
  <c r="S90" i="25"/>
  <c r="F51" i="19"/>
  <c r="BA30" i="25"/>
  <c r="Q115" i="17"/>
  <c r="Y182" i="36"/>
  <c r="BF177" i="25"/>
  <c r="J98" i="29"/>
  <c r="F14" i="17"/>
  <c r="Z97" i="24"/>
  <c r="U117" i="25"/>
  <c r="H179" i="17"/>
  <c r="AA33" i="29"/>
  <c r="W77" i="36"/>
  <c r="H113" i="27"/>
  <c r="G28" i="33"/>
  <c r="BN52" i="25"/>
  <c r="AD181" i="24"/>
  <c r="BM12" i="25"/>
  <c r="H52" i="27"/>
  <c r="S181" i="25"/>
  <c r="H121" i="17"/>
  <c r="G174" i="27"/>
  <c r="BY24" i="25"/>
  <c r="L110" i="27"/>
  <c r="I63" i="29"/>
  <c r="Z121" i="24"/>
  <c r="N27" i="31"/>
  <c r="BB163" i="25"/>
  <c r="AI32" i="25"/>
  <c r="AI144" i="24"/>
  <c r="F70" i="19"/>
  <c r="AG32" i="25"/>
  <c r="AH132" i="25"/>
  <c r="Z88" i="18"/>
  <c r="AI163" i="25"/>
  <c r="H156" i="27"/>
  <c r="AX93" i="25"/>
  <c r="F327" i="19"/>
  <c r="AL14" i="25"/>
  <c r="G28" i="24"/>
  <c r="Z120" i="36"/>
  <c r="G47" i="31"/>
  <c r="BX152" i="25"/>
  <c r="AR46" i="25"/>
  <c r="AJ163" i="24"/>
  <c r="G80" i="18"/>
  <c r="AC44" i="25"/>
  <c r="O180" i="24"/>
  <c r="O115" i="18"/>
  <c r="BH12" i="25"/>
  <c r="AK173" i="36"/>
  <c r="BG25" i="25"/>
  <c r="BW81" i="25"/>
  <c r="AF100" i="25"/>
  <c r="AD130" i="36"/>
  <c r="J158" i="27"/>
  <c r="BY151" i="25"/>
  <c r="AC27" i="18"/>
  <c r="AO72" i="25"/>
  <c r="J333" i="19"/>
  <c r="AC133" i="25"/>
  <c r="I287" i="19"/>
  <c r="J252" i="19"/>
  <c r="AG67" i="25"/>
  <c r="BG103" i="25"/>
  <c r="M80" i="17"/>
  <c r="J47" i="19"/>
  <c r="Y137" i="36"/>
  <c r="AG136" i="25"/>
  <c r="R33" i="25"/>
  <c r="AF164" i="25"/>
  <c r="AJ17" i="24"/>
  <c r="BD31" i="25"/>
  <c r="BM177" i="25"/>
  <c r="Q26" i="33"/>
  <c r="BT144" i="25"/>
  <c r="H41" i="33"/>
  <c r="R114" i="25"/>
  <c r="E165" i="17"/>
  <c r="AD99" i="25"/>
  <c r="X120" i="36"/>
  <c r="AH135" i="24"/>
  <c r="BR53" i="25"/>
  <c r="AA118" i="18"/>
  <c r="AB39" i="36"/>
  <c r="BT101" i="25"/>
  <c r="F157" i="17"/>
  <c r="BM120" i="25"/>
  <c r="N60" i="29"/>
  <c r="R26" i="18"/>
  <c r="AC81" i="36"/>
  <c r="BX30" i="25"/>
  <c r="BY12" i="25"/>
  <c r="U89" i="18"/>
  <c r="Z50" i="18"/>
  <c r="AY158" i="25"/>
  <c r="AL182" i="25"/>
  <c r="AI99" i="25"/>
  <c r="AE65" i="24"/>
  <c r="AB39" i="18"/>
  <c r="V112" i="18"/>
  <c r="AC50" i="25"/>
  <c r="AC131" i="36"/>
  <c r="AF151" i="24"/>
  <c r="Y86" i="18"/>
  <c r="X145" i="36"/>
  <c r="U46" i="29"/>
  <c r="BV120" i="25"/>
  <c r="CA156" i="25"/>
  <c r="AA61" i="24"/>
  <c r="H20" i="17"/>
  <c r="S45" i="25"/>
  <c r="F74" i="18"/>
  <c r="U45" i="25"/>
  <c r="BG176" i="25"/>
  <c r="R55" i="18"/>
  <c r="Z43" i="18"/>
  <c r="H172" i="27"/>
  <c r="O92" i="24"/>
  <c r="K342" i="19"/>
  <c r="Z96" i="36"/>
  <c r="U22" i="18"/>
  <c r="BN140" i="25"/>
  <c r="AN170" i="25"/>
  <c r="BF136" i="25"/>
  <c r="AE54" i="36"/>
  <c r="AF63" i="24"/>
  <c r="G96" i="27"/>
  <c r="AK41" i="25"/>
  <c r="E35" i="18"/>
  <c r="Z128" i="24"/>
  <c r="J228" i="19"/>
  <c r="I83" i="29"/>
  <c r="K32" i="33"/>
  <c r="R32" i="33"/>
  <c r="BD156" i="25"/>
  <c r="AQ110" i="25"/>
  <c r="AK80" i="24"/>
  <c r="BC36" i="25"/>
  <c r="Z40" i="24"/>
  <c r="Q106" i="17"/>
  <c r="AF41" i="24"/>
  <c r="H139" i="27"/>
  <c r="AZ168" i="25"/>
  <c r="AK146" i="36"/>
  <c r="G63" i="18"/>
  <c r="BN159" i="25"/>
  <c r="K42" i="18"/>
  <c r="N43" i="24"/>
  <c r="R18" i="17"/>
  <c r="Z142" i="24"/>
  <c r="AY74" i="25"/>
  <c r="J82" i="17"/>
  <c r="BU148" i="25"/>
  <c r="AC13" i="18"/>
  <c r="AK100" i="24"/>
  <c r="V12" i="18"/>
  <c r="AS119" i="25"/>
  <c r="L23" i="29"/>
  <c r="AF157" i="36"/>
  <c r="I114" i="27"/>
  <c r="BB130" i="25"/>
  <c r="O182" i="17"/>
  <c r="G21" i="27"/>
  <c r="P48" i="25"/>
  <c r="W42" i="33"/>
  <c r="BC166" i="25"/>
  <c r="AL94" i="25"/>
  <c r="BN119" i="25"/>
  <c r="W55" i="29"/>
  <c r="AR95" i="25"/>
  <c r="D16" i="18"/>
  <c r="Z105" i="29"/>
  <c r="F65" i="19"/>
  <c r="G148" i="24"/>
  <c r="G45" i="24"/>
  <c r="N28" i="33"/>
  <c r="AE83" i="29"/>
  <c r="AH165" i="25"/>
  <c r="P98" i="17"/>
  <c r="AL28" i="36"/>
  <c r="E34" i="31"/>
  <c r="U52" i="33"/>
  <c r="Q157" i="25"/>
  <c r="AY133" i="25"/>
  <c r="Q35" i="33"/>
  <c r="BS83" i="25"/>
  <c r="AA31" i="31"/>
  <c r="I33" i="33"/>
  <c r="Y53" i="33"/>
  <c r="AF92" i="24"/>
  <c r="AF97" i="24"/>
  <c r="AH13" i="25"/>
  <c r="E92" i="18"/>
  <c r="AF134" i="24"/>
  <c r="BG171" i="25"/>
  <c r="E45" i="31"/>
  <c r="AY166" i="25"/>
  <c r="K198" i="19"/>
  <c r="N135" i="27"/>
  <c r="AE129" i="24"/>
  <c r="U14" i="25"/>
  <c r="AQ137" i="25"/>
  <c r="AI106" i="24"/>
  <c r="AN84" i="25"/>
  <c r="AS152" i="25"/>
  <c r="AG139" i="25"/>
  <c r="AD160" i="36"/>
  <c r="H118" i="27"/>
  <c r="T68" i="25"/>
  <c r="AB91" i="24"/>
  <c r="AG81" i="29"/>
  <c r="AX31" i="25"/>
  <c r="BE153" i="25"/>
  <c r="AD63" i="29"/>
  <c r="G172" i="17"/>
  <c r="J151" i="17"/>
  <c r="AI66" i="25"/>
  <c r="BT23" i="25"/>
  <c r="AE17" i="36"/>
  <c r="AG58" i="24"/>
  <c r="F165" i="24"/>
  <c r="L151" i="27"/>
  <c r="Y184" i="36"/>
  <c r="G43" i="31"/>
  <c r="P49" i="18"/>
  <c r="M144" i="17"/>
  <c r="AD62" i="24"/>
  <c r="T112" i="25"/>
  <c r="AG31" i="29"/>
  <c r="AG36" i="29"/>
  <c r="N49" i="29"/>
  <c r="AC16" i="36"/>
  <c r="AG46" i="24"/>
  <c r="BI182" i="25"/>
  <c r="Y40" i="36"/>
  <c r="M167" i="24"/>
  <c r="I230" i="19"/>
  <c r="AH77" i="29"/>
  <c r="AF150" i="36"/>
  <c r="AJ71" i="24"/>
  <c r="D45" i="31"/>
  <c r="R13" i="17"/>
  <c r="Z26" i="18"/>
  <c r="BO95" i="25"/>
  <c r="D14" i="31"/>
  <c r="BF18" i="25"/>
  <c r="X25" i="18"/>
  <c r="BJ80" i="25"/>
  <c r="AG11" i="29"/>
  <c r="AL66" i="36"/>
  <c r="F35" i="18"/>
  <c r="AK100" i="25"/>
  <c r="AF172" i="25"/>
  <c r="AB19" i="24"/>
  <c r="T105" i="25"/>
  <c r="AK75" i="24"/>
  <c r="AD53" i="25"/>
  <c r="BP173" i="25"/>
  <c r="AF175" i="24"/>
  <c r="O177" i="24"/>
  <c r="H91" i="19"/>
  <c r="AF117" i="36"/>
  <c r="AI170" i="24"/>
  <c r="T46" i="33"/>
  <c r="BB102" i="25"/>
  <c r="AI44" i="29"/>
  <c r="AJ97" i="36"/>
  <c r="AX21" i="25"/>
  <c r="X133" i="36"/>
  <c r="AE112" i="36"/>
  <c r="BM137" i="25"/>
  <c r="BL115" i="25"/>
  <c r="AB60" i="24"/>
  <c r="AC166" i="25"/>
  <c r="M69" i="17"/>
  <c r="J77" i="18"/>
  <c r="E103" i="17"/>
  <c r="AG160" i="36"/>
  <c r="E84" i="17"/>
  <c r="BI110" i="25"/>
  <c r="Z34" i="36"/>
  <c r="AK157" i="25"/>
  <c r="BJ19" i="25"/>
  <c r="BW155" i="25"/>
  <c r="BQ130" i="25"/>
  <c r="N14" i="33"/>
  <c r="AH95" i="25"/>
  <c r="AB154" i="24"/>
  <c r="U86" i="25"/>
  <c r="Q24" i="24"/>
  <c r="BK52" i="25"/>
  <c r="G86" i="24"/>
  <c r="O98" i="17"/>
  <c r="H79" i="17"/>
  <c r="AL99" i="36"/>
  <c r="I243" i="19"/>
  <c r="AR42" i="25"/>
  <c r="H92" i="18"/>
  <c r="J10" i="31"/>
  <c r="BA178" i="25"/>
  <c r="BP84" i="25"/>
  <c r="G337" i="19"/>
  <c r="AD24" i="29"/>
  <c r="F169" i="24"/>
  <c r="BX109" i="25"/>
  <c r="N99" i="27"/>
  <c r="E18" i="17"/>
  <c r="P153" i="17"/>
  <c r="BU164" i="25"/>
  <c r="AZ27" i="25"/>
  <c r="AG101" i="25"/>
  <c r="Y140" i="36"/>
  <c r="R11" i="33"/>
  <c r="Y175" i="36"/>
  <c r="AI17" i="29"/>
  <c r="BV148" i="25"/>
  <c r="AH77" i="24"/>
  <c r="AA68" i="36"/>
  <c r="Z162" i="36"/>
  <c r="O164" i="17"/>
  <c r="H15" i="31"/>
  <c r="BD21" i="25"/>
  <c r="BQ183" i="25"/>
  <c r="AI14" i="36"/>
  <c r="Q12" i="24"/>
  <c r="O47" i="31"/>
  <c r="N68" i="24"/>
  <c r="L119" i="17"/>
  <c r="BW25" i="25"/>
  <c r="M85" i="29"/>
  <c r="AL48" i="36"/>
  <c r="AF74" i="36"/>
  <c r="AD29" i="24"/>
  <c r="AC36" i="24"/>
  <c r="AI100" i="36"/>
  <c r="BY13" i="25"/>
  <c r="W18" i="18"/>
  <c r="J14" i="17"/>
  <c r="Z130" i="24"/>
  <c r="J182" i="27"/>
  <c r="BT183" i="25"/>
  <c r="E8" i="31"/>
  <c r="Y157" i="36"/>
  <c r="H50" i="29"/>
  <c r="K78" i="27"/>
  <c r="S48" i="18"/>
  <c r="BS100" i="25"/>
  <c r="AH172" i="24"/>
  <c r="I337" i="19"/>
  <c r="AF31" i="25"/>
  <c r="Z25" i="29"/>
  <c r="T92" i="25"/>
  <c r="AF177" i="25"/>
  <c r="Q94" i="17"/>
  <c r="AC9" i="36"/>
  <c r="BT16" i="25"/>
  <c r="Y70" i="25"/>
  <c r="AZ169" i="25"/>
  <c r="AB112" i="36"/>
  <c r="M54" i="24"/>
  <c r="Y132" i="36"/>
  <c r="V52" i="29"/>
  <c r="S75" i="18"/>
  <c r="O13" i="18"/>
  <c r="M137" i="17"/>
  <c r="BY50" i="25"/>
  <c r="P105" i="25"/>
  <c r="O82" i="24"/>
  <c r="R13" i="18"/>
  <c r="Y29" i="25"/>
  <c r="AY162" i="25"/>
  <c r="M186" i="17"/>
  <c r="AG66" i="29"/>
  <c r="BD40" i="25"/>
  <c r="S53" i="25"/>
  <c r="L24" i="18"/>
  <c r="AJ76" i="24"/>
  <c r="S25" i="25"/>
  <c r="AY54" i="25"/>
  <c r="F186" i="17"/>
  <c r="Q46" i="25"/>
  <c r="V27" i="29"/>
  <c r="Y29" i="18"/>
  <c r="I39" i="31"/>
  <c r="Z22" i="29"/>
  <c r="AC104" i="29"/>
  <c r="BS143" i="25"/>
  <c r="Y118" i="36"/>
  <c r="AC126" i="18"/>
  <c r="BV140" i="25"/>
  <c r="AC171" i="25"/>
  <c r="O167" i="17"/>
  <c r="AF88" i="36"/>
  <c r="L7" i="29"/>
  <c r="AD174" i="25"/>
  <c r="Y145" i="25"/>
  <c r="AC161" i="25"/>
  <c r="N98" i="24"/>
  <c r="AB78" i="36"/>
  <c r="AR138" i="25"/>
  <c r="G61" i="18"/>
  <c r="P21" i="33"/>
  <c r="X83" i="29"/>
  <c r="BU161" i="25"/>
  <c r="BL22" i="25"/>
  <c r="P184" i="17"/>
  <c r="Q72" i="17"/>
  <c r="O160" i="17"/>
  <c r="AD123" i="24"/>
  <c r="S30" i="31"/>
  <c r="Y19" i="25"/>
  <c r="D15" i="24"/>
  <c r="E111" i="17"/>
  <c r="BE90" i="25"/>
  <c r="M82" i="18"/>
  <c r="AR52" i="25"/>
  <c r="AK133" i="24"/>
  <c r="AI46" i="36"/>
  <c r="AH132" i="36"/>
  <c r="AK149" i="24"/>
  <c r="BK158" i="25"/>
  <c r="G30" i="18"/>
  <c r="BD90" i="25"/>
  <c r="AH21" i="25"/>
  <c r="AJ165" i="24"/>
  <c r="AQ133" i="25"/>
  <c r="AK40" i="24"/>
  <c r="F136" i="17"/>
  <c r="I305" i="19"/>
  <c r="AH65" i="29"/>
  <c r="BF171" i="25"/>
  <c r="Y111" i="18"/>
  <c r="AH44" i="25"/>
  <c r="O97" i="24"/>
  <c r="G187" i="17"/>
  <c r="AQ156" i="25"/>
  <c r="AA164" i="24"/>
  <c r="AI167" i="25"/>
  <c r="F29" i="19"/>
  <c r="S41" i="33"/>
  <c r="AG28" i="33"/>
  <c r="G21" i="24"/>
  <c r="AH96" i="25"/>
  <c r="AK28" i="36"/>
  <c r="G55" i="33"/>
  <c r="W91" i="29"/>
  <c r="Y17" i="18"/>
  <c r="AI108" i="29"/>
  <c r="Q171" i="24"/>
  <c r="M90" i="24"/>
  <c r="Y38" i="29"/>
  <c r="S38" i="33"/>
  <c r="BY37" i="25"/>
  <c r="BS173" i="25"/>
  <c r="D31" i="18"/>
  <c r="CA76" i="25"/>
  <c r="Z77" i="18"/>
  <c r="R15" i="18"/>
  <c r="F177" i="17"/>
  <c r="T26" i="18"/>
  <c r="Y90" i="25"/>
  <c r="AE126" i="24"/>
  <c r="O119" i="18"/>
  <c r="AZ79" i="25"/>
  <c r="O40" i="17"/>
  <c r="AG25" i="25"/>
  <c r="O50" i="17"/>
  <c r="D62" i="18"/>
  <c r="W147" i="36"/>
  <c r="E49" i="18"/>
  <c r="BI113" i="25"/>
  <c r="AB13" i="24"/>
  <c r="AG118" i="36"/>
  <c r="W62" i="29"/>
  <c r="W11" i="18"/>
  <c r="AF101" i="36"/>
  <c r="U55" i="18"/>
  <c r="I293" i="19"/>
  <c r="AK29" i="25"/>
  <c r="S22" i="31"/>
  <c r="BR83" i="25"/>
  <c r="AQ88" i="25"/>
  <c r="BO114" i="25"/>
  <c r="U62" i="29"/>
  <c r="BQ165" i="25"/>
  <c r="D28" i="18"/>
  <c r="AA119" i="24"/>
  <c r="AF126" i="24"/>
  <c r="F28" i="24"/>
  <c r="AI72" i="24"/>
  <c r="I36" i="17"/>
  <c r="BB136" i="25"/>
  <c r="K103" i="18"/>
  <c r="BV172" i="25"/>
  <c r="T176" i="25"/>
  <c r="L117" i="17"/>
  <c r="O119" i="17"/>
  <c r="G132" i="27"/>
  <c r="H83" i="27"/>
  <c r="AI167" i="36"/>
  <c r="F101" i="19"/>
  <c r="AC167" i="24"/>
  <c r="Z148" i="36"/>
  <c r="F79" i="19"/>
  <c r="BN14" i="25"/>
  <c r="J148" i="19"/>
  <c r="AC106" i="18"/>
  <c r="AC144" i="25"/>
  <c r="Y143" i="25"/>
  <c r="R24" i="18"/>
  <c r="AX173" i="25"/>
  <c r="S84" i="25"/>
  <c r="AI164" i="25"/>
  <c r="AG20" i="36"/>
  <c r="U20" i="33"/>
  <c r="Q100" i="29"/>
  <c r="I105" i="27"/>
  <c r="BE47" i="25"/>
  <c r="E166" i="24"/>
  <c r="BU51" i="25"/>
  <c r="AG78" i="29"/>
  <c r="BI159" i="25"/>
  <c r="BN105" i="25"/>
  <c r="M35" i="24"/>
  <c r="AD134" i="25"/>
  <c r="BW40" i="25"/>
  <c r="Y77" i="29"/>
  <c r="BX150" i="25"/>
  <c r="BN85" i="25"/>
  <c r="AI82" i="29"/>
  <c r="AI69" i="36"/>
  <c r="AB99" i="24"/>
  <c r="AZ66" i="25"/>
  <c r="AB33" i="18"/>
  <c r="K137" i="27"/>
  <c r="BJ51" i="25"/>
  <c r="N78" i="18"/>
  <c r="BV159" i="25"/>
  <c r="Q99" i="29"/>
  <c r="S34" i="33"/>
  <c r="AZ96" i="25"/>
  <c r="D54" i="29"/>
  <c r="AC143" i="36"/>
  <c r="AK26" i="24"/>
  <c r="AA26" i="18"/>
  <c r="S107" i="25"/>
  <c r="AE124" i="24"/>
  <c r="I152" i="24"/>
  <c r="I92" i="27"/>
  <c r="AG149" i="24"/>
  <c r="AK92" i="36"/>
  <c r="AA52" i="24"/>
  <c r="AA51" i="24"/>
  <c r="AG29" i="36"/>
  <c r="F136" i="19"/>
  <c r="P37" i="31"/>
  <c r="U66" i="25"/>
  <c r="P90" i="25"/>
  <c r="P28" i="25"/>
  <c r="E11" i="24"/>
  <c r="N105" i="29"/>
  <c r="BX119" i="25"/>
  <c r="I23" i="18"/>
  <c r="AH39" i="24"/>
  <c r="AC134" i="25"/>
  <c r="AC45" i="25"/>
  <c r="I57" i="18"/>
  <c r="BF84" i="25"/>
  <c r="K50" i="18"/>
  <c r="AC56" i="29"/>
  <c r="AH152" i="36"/>
  <c r="I25" i="17"/>
  <c r="AA93" i="24"/>
  <c r="AC28" i="25"/>
  <c r="BR163" i="25"/>
  <c r="E139" i="24"/>
  <c r="AK118" i="25"/>
  <c r="I99" i="29"/>
  <c r="I59" i="18"/>
  <c r="BM21" i="25"/>
  <c r="AA14" i="18"/>
  <c r="E168" i="24"/>
  <c r="AC49" i="25"/>
  <c r="S14" i="25"/>
  <c r="F170" i="17"/>
  <c r="BT156" i="25"/>
  <c r="J189" i="19"/>
  <c r="BR161" i="25"/>
  <c r="AE166" i="24"/>
  <c r="AN78" i="25"/>
  <c r="Q74" i="17"/>
  <c r="L21" i="29"/>
  <c r="W115" i="18"/>
  <c r="AK113" i="24"/>
  <c r="CA153" i="25"/>
  <c r="BW8" i="25"/>
  <c r="K64" i="29"/>
  <c r="BY29" i="25"/>
  <c r="AE36" i="29"/>
  <c r="T25" i="33"/>
  <c r="V93" i="18"/>
  <c r="Z78" i="29"/>
  <c r="F81" i="24"/>
  <c r="BJ174" i="25"/>
  <c r="Y39" i="18"/>
  <c r="L42" i="33"/>
  <c r="AI134" i="36"/>
  <c r="P154" i="25"/>
  <c r="H251" i="19"/>
  <c r="AA23" i="18"/>
  <c r="I74" i="24"/>
  <c r="AE30" i="24"/>
  <c r="AD75" i="25"/>
  <c r="BI158" i="25"/>
  <c r="R118" i="18"/>
  <c r="W41" i="29"/>
  <c r="I50" i="18"/>
  <c r="AC118" i="36"/>
  <c r="O55" i="17"/>
  <c r="F42" i="17"/>
  <c r="G53" i="17"/>
  <c r="AC53" i="29"/>
  <c r="H360" i="19"/>
  <c r="BQ143" i="25"/>
  <c r="BL153" i="25"/>
  <c r="E21" i="17"/>
  <c r="F94" i="24"/>
  <c r="S44" i="18"/>
  <c r="BQ13" i="25"/>
  <c r="Y65" i="29"/>
  <c r="AD44" i="36"/>
  <c r="AB79" i="29"/>
  <c r="AA158" i="24"/>
  <c r="W44" i="29"/>
  <c r="BT139" i="25"/>
  <c r="U34" i="25"/>
  <c r="J44" i="18"/>
  <c r="BR74" i="25"/>
  <c r="AI77" i="29"/>
  <c r="AI105" i="29"/>
  <c r="Q175" i="24"/>
  <c r="BR170" i="25"/>
  <c r="AH53" i="29"/>
  <c r="P46" i="18"/>
  <c r="AH27" i="29"/>
  <c r="F66" i="24"/>
  <c r="G93" i="17"/>
  <c r="AJ134" i="36"/>
  <c r="H73" i="27"/>
  <c r="BN153" i="25"/>
  <c r="M91" i="24"/>
  <c r="Q154" i="25"/>
  <c r="Y47" i="25"/>
  <c r="BR135" i="25"/>
  <c r="AF171" i="36"/>
  <c r="AN40" i="25"/>
  <c r="Q103" i="18"/>
  <c r="T26" i="25"/>
  <c r="M160" i="17"/>
  <c r="AC100" i="24"/>
  <c r="M28" i="24"/>
  <c r="BS98" i="25"/>
  <c r="M32" i="29"/>
  <c r="BP144" i="25"/>
  <c r="I152" i="27"/>
  <c r="G43" i="18"/>
  <c r="BZ39" i="25"/>
  <c r="AI22" i="29"/>
  <c r="AI43" i="29"/>
  <c r="Y25" i="36"/>
  <c r="AA111" i="29"/>
  <c r="K245" i="19"/>
  <c r="AA38" i="36"/>
  <c r="AC118" i="25"/>
  <c r="O99" i="24"/>
  <c r="Q68" i="24"/>
  <c r="F278" i="19"/>
  <c r="AO48" i="25"/>
  <c r="W101" i="29"/>
  <c r="D92" i="24"/>
  <c r="BG96" i="25"/>
  <c r="M11" i="33"/>
  <c r="AL45" i="25"/>
  <c r="W65" i="29"/>
  <c r="AF25" i="36"/>
  <c r="BM72" i="25"/>
  <c r="W48" i="33"/>
  <c r="AK121" i="24"/>
  <c r="M71" i="17"/>
  <c r="AR142" i="25"/>
  <c r="AZ104" i="25"/>
  <c r="F154" i="19"/>
  <c r="F41" i="19"/>
  <c r="AI7" i="29"/>
  <c r="J13" i="33"/>
  <c r="P135" i="25"/>
  <c r="AF17" i="36"/>
  <c r="AK116" i="25"/>
  <c r="Q117" i="18"/>
  <c r="S107" i="18"/>
  <c r="AI111" i="24"/>
  <c r="N170" i="24"/>
  <c r="AQ136" i="25"/>
  <c r="AY116" i="25"/>
  <c r="N29" i="31"/>
  <c r="X57" i="29"/>
  <c r="BL112" i="25"/>
  <c r="AQ148" i="25"/>
  <c r="F48" i="17"/>
  <c r="G91" i="19"/>
  <c r="J27" i="31"/>
  <c r="R178" i="17"/>
  <c r="G166" i="17"/>
  <c r="BJ40" i="25"/>
  <c r="Q91" i="25"/>
  <c r="AK181" i="24"/>
  <c r="BU150" i="25"/>
  <c r="E44" i="18"/>
  <c r="AH136" i="36"/>
  <c r="BY119" i="25"/>
  <c r="AI13" i="24"/>
  <c r="BT85" i="25"/>
  <c r="AE21" i="36"/>
  <c r="AF50" i="36"/>
  <c r="H91" i="29"/>
  <c r="AB133" i="24"/>
  <c r="BR108" i="25"/>
  <c r="D35" i="24"/>
  <c r="AI117" i="36"/>
  <c r="J186" i="19"/>
  <c r="AB37" i="31"/>
  <c r="D80" i="29"/>
  <c r="T11" i="33"/>
  <c r="AZ50" i="25"/>
  <c r="W132" i="36"/>
  <c r="AI11" i="25"/>
  <c r="Y31" i="36"/>
  <c r="I75" i="17"/>
  <c r="N174" i="27"/>
  <c r="T12" i="25"/>
  <c r="AH27" i="36"/>
  <c r="AI153" i="24"/>
  <c r="M147" i="24"/>
  <c r="K26" i="27"/>
  <c r="AF80" i="36"/>
  <c r="AG20" i="29"/>
  <c r="BS49" i="25"/>
  <c r="BY174" i="25"/>
  <c r="AR25" i="25"/>
  <c r="T36" i="25"/>
  <c r="AR67" i="25"/>
  <c r="AS131" i="25"/>
  <c r="AL41" i="36"/>
  <c r="BF108" i="25"/>
  <c r="BI42" i="25"/>
  <c r="AG30" i="24"/>
  <c r="G107" i="17"/>
  <c r="Y113" i="25"/>
  <c r="BE148" i="25"/>
  <c r="AB18" i="18"/>
  <c r="AA39" i="36"/>
  <c r="AN164" i="25"/>
  <c r="Y93" i="18"/>
  <c r="BE33" i="25"/>
  <c r="AC54" i="33"/>
  <c r="F23" i="19"/>
  <c r="AG15" i="25"/>
  <c r="AI180" i="25"/>
  <c r="E38" i="24"/>
  <c r="AJ130" i="24"/>
  <c r="AA129" i="24"/>
  <c r="AB108" i="18"/>
  <c r="O120" i="17"/>
  <c r="AC164" i="36"/>
  <c r="J36" i="31"/>
  <c r="BX40" i="25"/>
  <c r="D148" i="24"/>
  <c r="AF125" i="24"/>
  <c r="BG73" i="25"/>
  <c r="BO167" i="25"/>
  <c r="F11" i="19"/>
  <c r="I85" i="27"/>
  <c r="AI169" i="24"/>
  <c r="H245" i="19"/>
  <c r="BL106" i="25"/>
  <c r="AB143" i="36"/>
  <c r="I135" i="24"/>
  <c r="AB123" i="24"/>
  <c r="AF10" i="25"/>
  <c r="I9" i="31"/>
  <c r="K8" i="27"/>
  <c r="S89" i="18"/>
  <c r="T49" i="25"/>
  <c r="Z19" i="18"/>
  <c r="N9" i="29"/>
  <c r="BZ163" i="25"/>
  <c r="U26" i="33"/>
  <c r="X29" i="29"/>
  <c r="N134" i="27"/>
  <c r="AG33" i="33"/>
  <c r="Z89" i="36"/>
  <c r="AK96" i="24"/>
  <c r="L8" i="27"/>
  <c r="J38" i="27"/>
  <c r="Q142" i="25"/>
  <c r="K9" i="29"/>
  <c r="N82" i="29"/>
  <c r="D81" i="18"/>
  <c r="AH133" i="24"/>
  <c r="M64" i="29"/>
  <c r="BE23" i="25"/>
  <c r="AI25" i="25"/>
  <c r="K115" i="18"/>
  <c r="AD80" i="36"/>
  <c r="AL79" i="25"/>
  <c r="O41" i="18"/>
  <c r="AN151" i="25"/>
  <c r="AG180" i="36"/>
  <c r="G142" i="24"/>
  <c r="F88" i="19"/>
  <c r="AD54" i="29"/>
  <c r="X53" i="36"/>
  <c r="AK84" i="25"/>
  <c r="AH55" i="24"/>
  <c r="AE85" i="24"/>
  <c r="M30" i="33"/>
  <c r="AQ10" i="25"/>
  <c r="Z12" i="18"/>
  <c r="K45" i="18"/>
  <c r="AN147" i="25"/>
  <c r="K88" i="17"/>
  <c r="N110" i="18"/>
  <c r="AP95" i="25"/>
  <c r="C7" i="31"/>
  <c r="AH54" i="25"/>
  <c r="BO36" i="25"/>
  <c r="U37" i="29"/>
  <c r="D35" i="18"/>
  <c r="J152" i="27"/>
  <c r="Z33" i="36"/>
  <c r="D95" i="24"/>
  <c r="AG75" i="36"/>
  <c r="W74" i="29"/>
  <c r="G27" i="24"/>
  <c r="Z72" i="24"/>
  <c r="AH79" i="25"/>
  <c r="H69" i="17"/>
  <c r="X81" i="18"/>
  <c r="AB134" i="24"/>
  <c r="AG41" i="24"/>
  <c r="F77" i="17"/>
  <c r="X71" i="29"/>
  <c r="D183" i="24"/>
  <c r="R134" i="17"/>
  <c r="C38" i="31"/>
  <c r="AK155" i="25"/>
  <c r="V65" i="29"/>
  <c r="D171" i="24"/>
  <c r="I108" i="24"/>
  <c r="AF12" i="24"/>
  <c r="AC98" i="36"/>
  <c r="L35" i="17"/>
  <c r="J295" i="19"/>
  <c r="K66" i="27"/>
  <c r="AC79" i="24"/>
  <c r="G103" i="27"/>
  <c r="N132" i="27"/>
  <c r="AK134" i="25"/>
  <c r="I51" i="27"/>
  <c r="J114" i="19"/>
  <c r="K93" i="18"/>
  <c r="AC130" i="25"/>
  <c r="BF174" i="25"/>
  <c r="L31" i="29"/>
  <c r="AK103" i="36"/>
  <c r="G281" i="19"/>
  <c r="BH147" i="25"/>
  <c r="Q51" i="33"/>
  <c r="V77" i="18"/>
  <c r="AC68" i="29"/>
  <c r="AR82" i="25"/>
  <c r="BF181" i="25"/>
  <c r="AG103" i="29"/>
  <c r="Y92" i="29"/>
  <c r="BB87" i="25"/>
  <c r="K162" i="17"/>
  <c r="J40" i="31"/>
  <c r="BV132" i="25"/>
  <c r="AH170" i="24"/>
  <c r="R29" i="18"/>
  <c r="AK181" i="25"/>
  <c r="AF14" i="33"/>
  <c r="AK139" i="25"/>
  <c r="W91" i="36"/>
  <c r="K20" i="19"/>
  <c r="H165" i="17"/>
  <c r="H140" i="17"/>
  <c r="P118" i="17"/>
  <c r="BQ173" i="25"/>
  <c r="I91" i="18"/>
  <c r="Q23" i="18"/>
  <c r="BW150" i="25"/>
  <c r="AZ100" i="25"/>
  <c r="I162" i="24"/>
  <c r="Q39" i="24"/>
  <c r="G361" i="19"/>
  <c r="BT26" i="25"/>
  <c r="BA163" i="25"/>
  <c r="AH25" i="29"/>
  <c r="AK48" i="25"/>
  <c r="L76" i="29"/>
  <c r="M71" i="29"/>
  <c r="N12" i="24"/>
  <c r="G23" i="18"/>
  <c r="BK170" i="25"/>
  <c r="D104" i="24"/>
  <c r="BK111" i="25"/>
  <c r="Y100" i="36"/>
  <c r="Q32" i="17"/>
  <c r="Q49" i="33"/>
  <c r="AJ75" i="36"/>
  <c r="BD118" i="25"/>
  <c r="N55" i="33"/>
  <c r="Q186" i="17"/>
  <c r="Y171" i="36"/>
  <c r="I137" i="17"/>
  <c r="E107" i="24"/>
  <c r="AY43" i="25"/>
  <c r="AB45" i="29"/>
  <c r="AD120" i="24"/>
  <c r="K133" i="27"/>
  <c r="W23" i="36"/>
  <c r="BN81" i="25"/>
  <c r="N169" i="27"/>
  <c r="H54" i="29"/>
  <c r="Y88" i="29"/>
  <c r="AE45" i="33"/>
  <c r="BS137" i="25"/>
  <c r="AP84" i="25"/>
  <c r="Y18" i="33"/>
  <c r="AS114" i="25"/>
  <c r="E74" i="24"/>
  <c r="G145" i="17"/>
  <c r="Z92" i="24"/>
  <c r="BH45" i="25"/>
  <c r="CA77" i="25"/>
  <c r="AA119" i="18"/>
  <c r="D39" i="24"/>
  <c r="D13" i="18"/>
  <c r="AD71" i="24"/>
  <c r="AE18" i="33"/>
  <c r="L29" i="27"/>
  <c r="Z184" i="36"/>
  <c r="T100" i="25"/>
  <c r="G107" i="24"/>
  <c r="AR15" i="25"/>
  <c r="R130" i="25"/>
  <c r="D38" i="31"/>
  <c r="AK172" i="36"/>
  <c r="I77" i="27"/>
  <c r="I38" i="17"/>
  <c r="BF116" i="25"/>
  <c r="F98" i="17"/>
  <c r="G16" i="31"/>
  <c r="AC119" i="36"/>
  <c r="H80" i="18"/>
  <c r="K17" i="19"/>
  <c r="I79" i="18"/>
  <c r="S106" i="18"/>
  <c r="AB21" i="33"/>
  <c r="D22" i="31"/>
  <c r="E94" i="18"/>
  <c r="AA16" i="33"/>
  <c r="F183" i="17"/>
  <c r="AE172" i="24"/>
  <c r="Q149" i="17"/>
  <c r="BT41" i="25"/>
  <c r="P156" i="25"/>
  <c r="AC92" i="25"/>
  <c r="BR51" i="25"/>
  <c r="BB107" i="25"/>
  <c r="G156" i="24"/>
  <c r="AI75" i="24"/>
  <c r="BM75" i="25"/>
  <c r="K307" i="19"/>
  <c r="U53" i="33"/>
  <c r="BU163" i="25"/>
  <c r="BO12" i="25"/>
  <c r="I36" i="18"/>
  <c r="Y50" i="29"/>
  <c r="T160" i="25"/>
  <c r="D39" i="18"/>
  <c r="M10" i="17"/>
  <c r="D34" i="18"/>
  <c r="D94" i="24"/>
  <c r="F28" i="31"/>
  <c r="W80" i="29"/>
  <c r="AH88" i="24"/>
  <c r="BP47" i="25"/>
  <c r="BL142" i="25"/>
  <c r="AK50" i="36"/>
  <c r="BL32" i="25"/>
  <c r="F80" i="24"/>
  <c r="AK10" i="25"/>
  <c r="G298" i="19"/>
  <c r="R20" i="18"/>
  <c r="BS132" i="25"/>
  <c r="K107" i="29"/>
  <c r="AQ160" i="25"/>
  <c r="F120" i="18"/>
  <c r="L166" i="17"/>
  <c r="J111" i="17"/>
  <c r="C101" i="18"/>
  <c r="BK160" i="25"/>
  <c r="AA154" i="24"/>
  <c r="AB85" i="18"/>
  <c r="AC148" i="36"/>
  <c r="AC49" i="29"/>
  <c r="AE51" i="29"/>
  <c r="G149" i="27"/>
  <c r="AH23" i="25"/>
  <c r="Q140" i="17"/>
  <c r="H76" i="29"/>
  <c r="S20" i="33"/>
  <c r="G70" i="24"/>
  <c r="AZ160" i="25"/>
  <c r="K48" i="18"/>
  <c r="M90" i="17"/>
  <c r="AF159" i="25"/>
  <c r="BC8" i="25"/>
  <c r="K87" i="18"/>
  <c r="O115" i="17"/>
  <c r="K52" i="27"/>
  <c r="R30" i="33"/>
  <c r="Q133" i="24"/>
  <c r="G142" i="17"/>
  <c r="J53" i="18"/>
  <c r="AK24" i="36"/>
  <c r="E150" i="17"/>
  <c r="AC99" i="29"/>
  <c r="BC96" i="25"/>
  <c r="M93" i="24"/>
  <c r="AG9" i="25"/>
  <c r="AA23" i="24"/>
  <c r="AH57" i="29"/>
  <c r="AC24" i="18"/>
  <c r="AY16" i="25"/>
  <c r="AZ133" i="25"/>
  <c r="J102" i="17"/>
  <c r="AC85" i="18"/>
  <c r="F35" i="19"/>
  <c r="S12" i="31"/>
  <c r="E111" i="24"/>
  <c r="P42" i="25"/>
  <c r="F159" i="17"/>
  <c r="K336" i="19"/>
  <c r="M31" i="29"/>
  <c r="G183" i="19"/>
  <c r="M12" i="17"/>
  <c r="AY46" i="25"/>
  <c r="W102" i="29"/>
  <c r="O20" i="24"/>
  <c r="AC34" i="18"/>
  <c r="AH64" i="29"/>
  <c r="AL21" i="36"/>
  <c r="P50" i="18"/>
  <c r="O10" i="33"/>
  <c r="J12" i="17"/>
  <c r="F62" i="19"/>
  <c r="K91" i="27"/>
  <c r="K61" i="19"/>
  <c r="AC32" i="24"/>
  <c r="AQ30" i="25"/>
  <c r="BG80" i="25"/>
  <c r="M70" i="17"/>
  <c r="J56" i="29"/>
  <c r="N15" i="18"/>
  <c r="S103" i="25"/>
  <c r="U21" i="25"/>
  <c r="M30" i="24"/>
  <c r="AX98" i="25"/>
  <c r="Y137" i="25"/>
  <c r="T109" i="18"/>
  <c r="J36" i="27"/>
  <c r="I169" i="24"/>
  <c r="AB110" i="18"/>
  <c r="P183" i="25"/>
  <c r="Z83" i="29"/>
  <c r="AB38" i="29"/>
  <c r="AG87" i="29"/>
  <c r="H28" i="27"/>
  <c r="J246" i="19"/>
  <c r="F102" i="24"/>
  <c r="H61" i="29"/>
  <c r="AL116" i="36"/>
  <c r="O170" i="17"/>
  <c r="Y84" i="25"/>
  <c r="M170" i="24"/>
  <c r="AG55" i="29"/>
  <c r="I134" i="17"/>
  <c r="AE70" i="36"/>
  <c r="AG136" i="24"/>
  <c r="O175" i="24"/>
  <c r="AB92" i="18"/>
  <c r="H36" i="27"/>
  <c r="AA34" i="36"/>
  <c r="BA179" i="25"/>
  <c r="BV69" i="25"/>
  <c r="I80" i="19"/>
  <c r="BK147" i="25"/>
  <c r="AY114" i="25"/>
  <c r="G16" i="33"/>
  <c r="AF155" i="36"/>
  <c r="H38" i="18"/>
  <c r="AD98" i="29"/>
  <c r="G112" i="27"/>
  <c r="AG104" i="24"/>
  <c r="AF151" i="25"/>
  <c r="P176" i="17"/>
  <c r="R101" i="17"/>
  <c r="BI117" i="25"/>
  <c r="BJ154" i="25"/>
  <c r="N116" i="18"/>
  <c r="H81" i="27"/>
  <c r="AY152" i="25"/>
  <c r="AF147" i="25"/>
  <c r="P139" i="17"/>
  <c r="AC106" i="25"/>
  <c r="AS100" i="25"/>
  <c r="AE184" i="24"/>
  <c r="BV134" i="25"/>
  <c r="BX17" i="25"/>
  <c r="AH17" i="25"/>
  <c r="AR18" i="25"/>
  <c r="F102" i="17"/>
  <c r="BD142" i="25"/>
  <c r="G43" i="17"/>
  <c r="G89" i="17"/>
  <c r="AD97" i="24"/>
  <c r="BJ87" i="25"/>
  <c r="P184" i="25"/>
  <c r="BG178" i="25"/>
  <c r="P15" i="25"/>
  <c r="AZ46" i="25"/>
  <c r="AZ34" i="25"/>
  <c r="P14" i="31"/>
  <c r="D75" i="24"/>
  <c r="K117" i="18"/>
  <c r="L88" i="18"/>
  <c r="O15" i="31"/>
  <c r="AC173" i="24"/>
  <c r="BH91" i="25"/>
  <c r="BJ54" i="25"/>
  <c r="H274" i="19"/>
  <c r="W28" i="36"/>
  <c r="Q162" i="17"/>
  <c r="I201" i="19"/>
  <c r="J99" i="27"/>
  <c r="W31" i="36"/>
  <c r="U18" i="29"/>
  <c r="AG38" i="29"/>
  <c r="BX12" i="25"/>
  <c r="BY88" i="25"/>
  <c r="J17" i="31"/>
  <c r="F165" i="17"/>
  <c r="AG106" i="25"/>
  <c r="M77" i="24"/>
  <c r="AZ143" i="25"/>
  <c r="BB47" i="25"/>
  <c r="AA149" i="24"/>
  <c r="AG174" i="36"/>
  <c r="E19" i="17"/>
  <c r="AG50" i="29"/>
  <c r="V95" i="29"/>
  <c r="BH106" i="25"/>
  <c r="W35" i="18"/>
  <c r="BW106" i="25"/>
  <c r="BY15" i="25"/>
  <c r="BB129" i="25"/>
  <c r="BW50" i="25"/>
  <c r="W29" i="33"/>
  <c r="AI20" i="29"/>
  <c r="AI35" i="36"/>
  <c r="F19" i="24"/>
  <c r="J30" i="27"/>
  <c r="AG42" i="25"/>
  <c r="AE87" i="36"/>
  <c r="AL105" i="25"/>
  <c r="AJ116" i="36"/>
  <c r="AF107" i="36"/>
  <c r="AP72" i="25"/>
  <c r="CA137" i="25"/>
  <c r="AF138" i="36"/>
  <c r="AC109" i="24"/>
  <c r="BA35" i="25"/>
  <c r="F292" i="19"/>
  <c r="Q70" i="29"/>
  <c r="X77" i="18"/>
  <c r="Z60" i="29"/>
  <c r="BU172" i="25"/>
  <c r="BK167" i="25"/>
  <c r="J53" i="27"/>
  <c r="K251" i="19"/>
  <c r="AB86" i="36"/>
  <c r="Z31" i="18"/>
  <c r="I349" i="19"/>
  <c r="J87" i="18"/>
  <c r="AO171" i="25"/>
  <c r="F23" i="31"/>
  <c r="BM106" i="25"/>
  <c r="W38" i="33"/>
  <c r="K50" i="29"/>
  <c r="E108" i="17"/>
  <c r="BN50" i="25"/>
  <c r="AA28" i="33"/>
  <c r="BA10" i="25"/>
  <c r="AC130" i="24"/>
  <c r="CA13" i="25"/>
  <c r="BW158" i="25"/>
  <c r="AC36" i="18"/>
  <c r="BI106" i="25"/>
  <c r="BK76" i="25"/>
  <c r="L174" i="27"/>
  <c r="BR149" i="25"/>
  <c r="AC78" i="25"/>
  <c r="E35" i="24"/>
  <c r="R94" i="25"/>
  <c r="BP31" i="25"/>
  <c r="AA75" i="36"/>
  <c r="AK49" i="24"/>
  <c r="J48" i="29"/>
  <c r="AA97" i="36"/>
  <c r="AH97" i="25"/>
  <c r="F280" i="19"/>
  <c r="BM113" i="25"/>
  <c r="BL74" i="25"/>
  <c r="I171" i="27"/>
  <c r="K148" i="27"/>
  <c r="R52" i="17"/>
  <c r="AG34" i="33"/>
  <c r="AG103" i="24"/>
  <c r="AA54" i="36"/>
  <c r="BU174" i="25"/>
  <c r="E26" i="18"/>
  <c r="AF156" i="36"/>
  <c r="BV144" i="25"/>
  <c r="J100" i="18"/>
  <c r="Q135" i="25"/>
  <c r="AI166" i="36"/>
  <c r="AY146" i="25"/>
  <c r="I70" i="19"/>
  <c r="BK8" i="25"/>
  <c r="O27" i="33"/>
  <c r="AK142" i="36"/>
  <c r="AK176" i="25"/>
  <c r="AZ163" i="25"/>
  <c r="O93" i="17"/>
  <c r="S33" i="25"/>
  <c r="K110" i="27"/>
  <c r="J162" i="27"/>
  <c r="L36" i="18"/>
  <c r="J360" i="19"/>
  <c r="BQ137" i="25"/>
  <c r="AS82" i="25"/>
  <c r="AC129" i="25"/>
  <c r="AC23" i="29"/>
  <c r="AC45" i="24"/>
  <c r="AK17" i="24"/>
  <c r="AO152" i="25"/>
  <c r="BH41" i="25"/>
  <c r="AK27" i="36"/>
  <c r="G49" i="33"/>
  <c r="P13" i="25"/>
  <c r="N144" i="24"/>
  <c r="F52" i="24"/>
  <c r="AD136" i="25"/>
  <c r="G180" i="17"/>
  <c r="J79" i="18"/>
  <c r="BE119" i="25"/>
  <c r="O111" i="17"/>
  <c r="L118" i="18"/>
  <c r="F349" i="19"/>
  <c r="Z58" i="29"/>
  <c r="BT135" i="25"/>
  <c r="AY17" i="25"/>
  <c r="AF137" i="36"/>
  <c r="F87" i="24"/>
  <c r="AK64" i="24"/>
  <c r="AY44" i="25"/>
  <c r="AJ146" i="36"/>
  <c r="AH147" i="25"/>
  <c r="AG10" i="33"/>
  <c r="E114" i="18"/>
  <c r="BU45" i="25"/>
  <c r="AE68" i="29"/>
  <c r="AK24" i="25"/>
  <c r="AK170" i="25"/>
  <c r="AZ22" i="25"/>
  <c r="AL96" i="25"/>
  <c r="M114" i="17"/>
  <c r="AF112" i="24"/>
  <c r="BU76" i="25"/>
  <c r="J187" i="19"/>
  <c r="K99" i="27"/>
  <c r="AI82" i="24"/>
  <c r="BN40" i="25"/>
  <c r="J77" i="27"/>
  <c r="P136" i="17"/>
  <c r="P94" i="17"/>
  <c r="H97" i="17"/>
  <c r="O14" i="17"/>
  <c r="I74" i="27"/>
  <c r="AL171" i="36"/>
  <c r="AL16" i="36"/>
  <c r="J58" i="29"/>
  <c r="AC15" i="18"/>
  <c r="Y72" i="36"/>
  <c r="O14" i="31"/>
  <c r="AO9" i="25"/>
  <c r="AC169" i="36"/>
  <c r="I14" i="27"/>
  <c r="N100" i="24"/>
  <c r="I156" i="24"/>
  <c r="AE150" i="24"/>
  <c r="AA73" i="29"/>
  <c r="E44" i="24"/>
  <c r="BK169" i="25"/>
  <c r="Q17" i="18"/>
  <c r="Q36" i="17"/>
  <c r="E13" i="18"/>
  <c r="Y73" i="25"/>
  <c r="AH182" i="25"/>
  <c r="T38" i="25"/>
  <c r="U106" i="29"/>
  <c r="AA24" i="29"/>
  <c r="Q84" i="18"/>
  <c r="BL33" i="25"/>
  <c r="AK146" i="25"/>
  <c r="BE40" i="25"/>
  <c r="F336" i="19"/>
  <c r="AS71" i="25"/>
  <c r="BO26" i="25"/>
  <c r="L107" i="18"/>
  <c r="J45" i="31"/>
  <c r="AF116" i="25"/>
  <c r="BV30" i="25"/>
  <c r="BA82" i="25"/>
  <c r="Q59" i="18"/>
  <c r="AK66" i="25"/>
  <c r="X13" i="29"/>
  <c r="O54" i="17"/>
  <c r="H126" i="19"/>
  <c r="BV16" i="25"/>
  <c r="I16" i="29"/>
  <c r="AQ31" i="25"/>
  <c r="Q18" i="24"/>
  <c r="T91" i="18"/>
  <c r="AF50" i="25"/>
  <c r="Q182" i="25"/>
  <c r="J61" i="19"/>
  <c r="AK151" i="25"/>
  <c r="AC37" i="33"/>
  <c r="AG47" i="29"/>
  <c r="I30" i="17"/>
  <c r="O109" i="24"/>
  <c r="AF130" i="24"/>
  <c r="O78" i="18"/>
  <c r="AA126" i="24"/>
  <c r="BO119" i="25"/>
  <c r="F43" i="18"/>
  <c r="G283" i="19"/>
  <c r="N35" i="27"/>
  <c r="BK117" i="25"/>
  <c r="I131" i="24"/>
  <c r="V28" i="33"/>
  <c r="AD18" i="33"/>
  <c r="K164" i="27"/>
  <c r="W19" i="29"/>
  <c r="AK154" i="36"/>
  <c r="AK167" i="25"/>
  <c r="W70" i="29"/>
  <c r="O81" i="18"/>
  <c r="C53" i="18"/>
  <c r="AD106" i="29"/>
  <c r="S119" i="25"/>
  <c r="AA66" i="24"/>
  <c r="Y76" i="25"/>
  <c r="BF182" i="25"/>
  <c r="AE158" i="24"/>
  <c r="BI66" i="25"/>
  <c r="N161" i="24"/>
  <c r="BG146" i="25"/>
  <c r="H11" i="19"/>
  <c r="AD50" i="36"/>
  <c r="BI111" i="25"/>
  <c r="Q129" i="25"/>
  <c r="AX20" i="25"/>
  <c r="AK88" i="25"/>
  <c r="AH177" i="24"/>
  <c r="Z10" i="29"/>
  <c r="AH8" i="36"/>
  <c r="M104" i="29"/>
  <c r="AF105" i="24"/>
  <c r="AB102" i="36"/>
  <c r="G165" i="27"/>
  <c r="E149" i="17"/>
  <c r="AK112" i="25"/>
  <c r="BT173" i="25"/>
  <c r="Y90" i="36"/>
  <c r="AD86" i="36"/>
  <c r="BU177" i="25"/>
  <c r="BE139" i="25"/>
  <c r="K145" i="27"/>
  <c r="J24" i="19"/>
  <c r="AK106" i="36"/>
  <c r="AB20" i="18"/>
  <c r="W101" i="36"/>
  <c r="X47" i="29"/>
  <c r="P188" i="17"/>
  <c r="O41" i="17"/>
  <c r="R171" i="25"/>
  <c r="E53" i="18"/>
  <c r="AO176" i="25"/>
  <c r="F343" i="19"/>
  <c r="N43" i="33"/>
  <c r="AG51" i="29"/>
  <c r="AP165" i="25"/>
  <c r="AH178" i="24"/>
  <c r="S164" i="25"/>
  <c r="AB131" i="24"/>
  <c r="AC169" i="25"/>
  <c r="L150" i="27"/>
  <c r="T80" i="18"/>
  <c r="AS101" i="25"/>
  <c r="AF157" i="25"/>
  <c r="AO52" i="25"/>
  <c r="BF179" i="25"/>
  <c r="AA119" i="36"/>
  <c r="AD52" i="24"/>
  <c r="I110" i="27"/>
  <c r="AN105" i="25"/>
  <c r="V12" i="29"/>
  <c r="J118" i="17"/>
  <c r="C28" i="18"/>
  <c r="AK52" i="36"/>
  <c r="BH164" i="25"/>
  <c r="S49" i="18"/>
  <c r="X17" i="33"/>
  <c r="I48" i="31"/>
  <c r="N60" i="18"/>
  <c r="AH71" i="36"/>
  <c r="BZ8" i="25"/>
  <c r="K150" i="27"/>
  <c r="Y45" i="18"/>
  <c r="Q150" i="25"/>
  <c r="AI142" i="24"/>
  <c r="F40" i="18"/>
  <c r="E47" i="31"/>
  <c r="K104" i="17"/>
  <c r="F337" i="19"/>
  <c r="AA150" i="36"/>
  <c r="L149" i="17"/>
  <c r="BP54" i="25"/>
  <c r="M99" i="24"/>
  <c r="U37" i="25"/>
  <c r="AY178" i="25"/>
  <c r="AB34" i="24"/>
  <c r="I187" i="19"/>
  <c r="V80" i="18"/>
  <c r="AG10" i="29"/>
  <c r="V58" i="18"/>
  <c r="AD111" i="29"/>
  <c r="O111" i="24"/>
  <c r="L105" i="17"/>
  <c r="AH100" i="24"/>
  <c r="AC70" i="29"/>
  <c r="I17" i="27"/>
  <c r="AC64" i="24"/>
  <c r="BW130" i="25"/>
  <c r="AB149" i="24"/>
  <c r="K286" i="19"/>
  <c r="AF142" i="24"/>
  <c r="AO38" i="25"/>
  <c r="AC21" i="29"/>
  <c r="Y37" i="36"/>
  <c r="N23" i="31"/>
  <c r="G62" i="18"/>
  <c r="AP112" i="25"/>
  <c r="BP70" i="25"/>
  <c r="AG131" i="24"/>
  <c r="E138" i="17"/>
  <c r="AL88" i="36"/>
  <c r="BU160" i="25"/>
  <c r="AI72" i="36"/>
  <c r="AI85" i="29"/>
  <c r="BH154" i="25"/>
  <c r="F153" i="17"/>
  <c r="I54" i="18"/>
  <c r="BT157" i="25"/>
  <c r="H147" i="17"/>
  <c r="AJ117" i="36"/>
  <c r="Q145" i="17"/>
  <c r="E144" i="17"/>
  <c r="I239" i="19"/>
  <c r="J158" i="17"/>
  <c r="AP167" i="25"/>
  <c r="R131" i="25"/>
  <c r="BG42" i="25"/>
  <c r="AE51" i="36"/>
  <c r="AK43" i="36"/>
  <c r="BY116" i="25"/>
  <c r="J129" i="27"/>
  <c r="O46" i="18"/>
  <c r="AI22" i="25"/>
  <c r="U109" i="18"/>
  <c r="Q83" i="24"/>
  <c r="BA96" i="25"/>
  <c r="AZ157" i="25"/>
  <c r="AC38" i="33"/>
  <c r="AH102" i="29"/>
  <c r="I345" i="19"/>
  <c r="E69" i="17"/>
  <c r="AC136" i="25"/>
  <c r="Q94" i="25"/>
  <c r="BH42" i="25"/>
  <c r="AG58" i="29"/>
  <c r="BG10" i="25"/>
  <c r="I69" i="17"/>
  <c r="AH179" i="25"/>
  <c r="F148" i="24"/>
  <c r="O166" i="17"/>
  <c r="E42" i="31"/>
  <c r="J15" i="31"/>
  <c r="E25" i="24"/>
  <c r="BW138" i="25"/>
  <c r="AA71" i="24"/>
  <c r="BD163" i="25"/>
  <c r="AG179" i="24"/>
  <c r="AL99" i="25"/>
  <c r="AI45" i="36"/>
  <c r="BH159" i="25"/>
  <c r="U55" i="33"/>
  <c r="BI109" i="25"/>
  <c r="Z63" i="29"/>
  <c r="BF107" i="25"/>
  <c r="D64" i="29"/>
  <c r="AE50" i="36"/>
  <c r="V76" i="18"/>
  <c r="AP73" i="25"/>
  <c r="X117" i="18"/>
  <c r="AF146" i="36"/>
  <c r="AK171" i="24"/>
  <c r="N75" i="24"/>
  <c r="O17" i="24"/>
  <c r="AA139" i="24"/>
  <c r="AO182" i="25"/>
  <c r="F316" i="19"/>
  <c r="BX73" i="25"/>
  <c r="BJ112" i="25"/>
  <c r="BK53" i="25"/>
  <c r="L80" i="27"/>
  <c r="H12" i="18"/>
  <c r="C19" i="18"/>
  <c r="F30" i="17"/>
  <c r="BK31" i="25"/>
  <c r="BY40" i="25"/>
  <c r="G77" i="17"/>
  <c r="BP88" i="25"/>
  <c r="BA111" i="25"/>
  <c r="C103" i="18"/>
  <c r="AB183" i="24"/>
  <c r="F134" i="17"/>
  <c r="P12" i="31"/>
  <c r="AX99" i="25"/>
  <c r="G195" i="19"/>
  <c r="Q75" i="25"/>
  <c r="L116" i="18"/>
  <c r="Y38" i="36"/>
  <c r="N152" i="27"/>
  <c r="AO154" i="25"/>
  <c r="J181" i="27"/>
  <c r="AF138" i="24"/>
  <c r="AI15" i="36"/>
  <c r="X104" i="18"/>
  <c r="I55" i="29"/>
  <c r="I50" i="27"/>
  <c r="BK86" i="25"/>
  <c r="AB176" i="36"/>
  <c r="AC178" i="36"/>
  <c r="AB17" i="33"/>
  <c r="AD8" i="25"/>
  <c r="AA18" i="29"/>
  <c r="AP153" i="25"/>
  <c r="AG182" i="36"/>
  <c r="BH31" i="25"/>
  <c r="AC173" i="36"/>
  <c r="AN102" i="25"/>
  <c r="BS77" i="25"/>
  <c r="AC106" i="29"/>
  <c r="L101" i="18"/>
  <c r="H138" i="19"/>
  <c r="BA17" i="25"/>
  <c r="H298" i="19"/>
  <c r="I358" i="19"/>
  <c r="U47" i="29"/>
  <c r="CA22" i="25"/>
  <c r="W109" i="29"/>
  <c r="BN174" i="25"/>
  <c r="C30" i="18"/>
  <c r="I277" i="19"/>
  <c r="BJ47" i="25"/>
  <c r="Q42" i="33"/>
  <c r="AG97" i="36"/>
  <c r="AC63" i="18"/>
  <c r="H36" i="31"/>
  <c r="I316" i="19"/>
  <c r="G304" i="19"/>
  <c r="BJ157" i="25"/>
  <c r="I85" i="19"/>
  <c r="S73" i="25"/>
  <c r="P92" i="18"/>
  <c r="AC84" i="36"/>
  <c r="R54" i="25"/>
  <c r="Y27" i="36"/>
  <c r="F38" i="19"/>
  <c r="O113" i="24"/>
  <c r="I180" i="24"/>
  <c r="BV174" i="25"/>
  <c r="BC92" i="25"/>
  <c r="L97" i="17"/>
  <c r="AC85" i="29"/>
  <c r="G126" i="18"/>
  <c r="BP83" i="25"/>
  <c r="AI156" i="24"/>
  <c r="BA21" i="25"/>
  <c r="J148" i="27"/>
  <c r="AF44" i="25"/>
  <c r="AN104" i="25"/>
  <c r="Y135" i="25"/>
  <c r="BH53" i="25"/>
  <c r="AJ171" i="24"/>
  <c r="F105" i="17"/>
  <c r="AA27" i="31"/>
  <c r="N136" i="24"/>
  <c r="BS166" i="25"/>
  <c r="W111" i="18"/>
  <c r="AH148" i="25"/>
  <c r="N33" i="31"/>
  <c r="AE39" i="36"/>
  <c r="AE159" i="24"/>
  <c r="AE67" i="24"/>
  <c r="BB119" i="25"/>
  <c r="I16" i="31"/>
  <c r="AY41" i="25"/>
  <c r="M146" i="17"/>
  <c r="Z30" i="36"/>
  <c r="T28" i="33"/>
  <c r="G26" i="18"/>
  <c r="U16" i="33"/>
  <c r="BF31" i="25"/>
  <c r="AB169" i="36"/>
  <c r="AF84" i="36"/>
  <c r="P8" i="25"/>
  <c r="AI58" i="29"/>
  <c r="AJ151" i="36"/>
  <c r="D76" i="29"/>
  <c r="Z59" i="18"/>
  <c r="BR44" i="25"/>
  <c r="BU36" i="25"/>
  <c r="AH11" i="36"/>
  <c r="AC102" i="25"/>
  <c r="BX71" i="25"/>
  <c r="W27" i="18"/>
  <c r="Z25" i="36"/>
  <c r="V11" i="18"/>
  <c r="Y60" i="29"/>
  <c r="M22" i="29"/>
  <c r="BV97" i="25"/>
  <c r="S32" i="31"/>
  <c r="M25" i="33"/>
  <c r="T108" i="25"/>
  <c r="H106" i="27"/>
  <c r="BR16" i="25"/>
  <c r="BT143" i="25"/>
  <c r="AI70" i="25"/>
  <c r="G123" i="19"/>
  <c r="X32" i="29"/>
  <c r="M100" i="18"/>
  <c r="BF170" i="25"/>
  <c r="Z73" i="24"/>
  <c r="BJ137" i="25"/>
  <c r="AL159" i="25"/>
  <c r="Q167" i="25"/>
  <c r="AK94" i="36"/>
  <c r="H108" i="27"/>
  <c r="Y91" i="18"/>
  <c r="AJ47" i="36"/>
  <c r="AG97" i="24"/>
  <c r="Y100" i="29"/>
  <c r="M19" i="33"/>
  <c r="BO91" i="25"/>
  <c r="S79" i="18"/>
  <c r="AC28" i="33"/>
  <c r="N153" i="24"/>
  <c r="BU81" i="25"/>
  <c r="X38" i="36"/>
  <c r="BH150" i="25"/>
  <c r="AC43" i="29"/>
  <c r="BW96" i="25"/>
  <c r="BT32" i="25"/>
  <c r="I110" i="24"/>
  <c r="I75" i="24"/>
  <c r="K117" i="17"/>
  <c r="AF48" i="25"/>
  <c r="Z136" i="24"/>
  <c r="BB70" i="25"/>
  <c r="H286" i="19"/>
  <c r="AB72" i="36"/>
  <c r="AI33" i="36"/>
  <c r="AG32" i="33"/>
  <c r="R118" i="17"/>
  <c r="G13" i="24"/>
  <c r="Q14" i="31"/>
  <c r="Y35" i="25"/>
  <c r="AC108" i="36"/>
  <c r="BC156" i="25"/>
  <c r="I204" i="19"/>
  <c r="AA144" i="36"/>
  <c r="BI137" i="25"/>
  <c r="BH88" i="25"/>
  <c r="AI27" i="29"/>
  <c r="BX19" i="25"/>
  <c r="AK32" i="25"/>
  <c r="BB52" i="25"/>
  <c r="BM133" i="25"/>
  <c r="AD22" i="24"/>
  <c r="F45" i="19"/>
  <c r="AL135" i="25"/>
  <c r="D105" i="18"/>
  <c r="AC161" i="36"/>
  <c r="BR136" i="25"/>
  <c r="Z131" i="24"/>
  <c r="H230" i="19"/>
  <c r="BZ159" i="25"/>
  <c r="F107" i="24"/>
  <c r="AP103" i="25"/>
  <c r="Q93" i="18"/>
  <c r="I121" i="19"/>
  <c r="N41" i="27"/>
  <c r="BG32" i="25"/>
  <c r="L78" i="29"/>
  <c r="I39" i="18"/>
  <c r="R36" i="17"/>
  <c r="AH169" i="36"/>
  <c r="G163" i="24"/>
  <c r="U52" i="25"/>
  <c r="Q163" i="17"/>
  <c r="BY8" i="25"/>
  <c r="F118" i="18"/>
  <c r="F172" i="24"/>
  <c r="BG116" i="25"/>
  <c r="AZ109" i="25"/>
  <c r="BX160" i="25"/>
  <c r="N8" i="29"/>
  <c r="AF181" i="24"/>
  <c r="AL68" i="36"/>
  <c r="D21" i="18"/>
  <c r="N39" i="33"/>
  <c r="X34" i="36"/>
  <c r="AJ175" i="36"/>
  <c r="R18" i="18"/>
  <c r="BI77" i="25"/>
  <c r="Y105" i="25"/>
  <c r="AI74" i="25"/>
  <c r="U30" i="33"/>
  <c r="W9" i="18"/>
  <c r="BX106" i="25"/>
  <c r="X16" i="18"/>
  <c r="AI68" i="36"/>
  <c r="AL51" i="36"/>
  <c r="BX147" i="25"/>
  <c r="BU107" i="25"/>
  <c r="AA34" i="29"/>
  <c r="L157" i="17"/>
  <c r="AB10" i="31"/>
  <c r="G118" i="17"/>
  <c r="AA144" i="24"/>
  <c r="BJ37" i="25"/>
  <c r="G121" i="18"/>
  <c r="P57" i="18"/>
  <c r="G178" i="27"/>
  <c r="O79" i="18"/>
  <c r="AR184" i="25"/>
  <c r="I278" i="19"/>
  <c r="N96" i="24"/>
  <c r="R80" i="25"/>
  <c r="N17" i="33"/>
  <c r="AQ165" i="25"/>
  <c r="BO51" i="25"/>
  <c r="BI54" i="25"/>
  <c r="AD37" i="25"/>
  <c r="AI8" i="24"/>
  <c r="G10" i="27"/>
  <c r="Y181" i="25"/>
  <c r="S111" i="25"/>
  <c r="AG28" i="36"/>
  <c r="AF35" i="36"/>
  <c r="BB103" i="25"/>
  <c r="R66" i="25"/>
  <c r="AB28" i="36"/>
  <c r="BD155" i="25"/>
  <c r="D53" i="29"/>
  <c r="H16" i="31"/>
  <c r="BE45" i="25"/>
  <c r="W83" i="29"/>
  <c r="AL117" i="36"/>
  <c r="BV76" i="25"/>
  <c r="AB32" i="24"/>
  <c r="V53" i="18"/>
  <c r="F160" i="24"/>
  <c r="BS80" i="25"/>
  <c r="AB136" i="36"/>
  <c r="AF144" i="25"/>
  <c r="BS111" i="25"/>
  <c r="AY81" i="25"/>
  <c r="AG183" i="25"/>
  <c r="BH67" i="25"/>
  <c r="AG158" i="25"/>
  <c r="BV165" i="25"/>
  <c r="AH92" i="24"/>
  <c r="BW70" i="25"/>
  <c r="V66" i="29"/>
  <c r="T97" i="18"/>
  <c r="Q107" i="29"/>
  <c r="O22" i="18"/>
  <c r="AJ24" i="24"/>
  <c r="AI38" i="25"/>
  <c r="AA8" i="29"/>
  <c r="J39" i="31"/>
  <c r="BB118" i="25"/>
  <c r="AD41" i="36"/>
  <c r="AE67" i="36"/>
  <c r="X73" i="29"/>
  <c r="AC132" i="24"/>
  <c r="Q92" i="25"/>
  <c r="Q33" i="25"/>
  <c r="AE15" i="29"/>
  <c r="F112" i="24"/>
  <c r="BA32" i="25"/>
  <c r="AB51" i="29"/>
  <c r="W107" i="36"/>
  <c r="R175" i="17"/>
  <c r="E158" i="17"/>
  <c r="AC63" i="24"/>
  <c r="L26" i="18"/>
  <c r="N42" i="18"/>
  <c r="R106" i="17"/>
  <c r="BF76" i="25"/>
  <c r="D24" i="24"/>
  <c r="E135" i="24"/>
  <c r="S80" i="18"/>
  <c r="AC98" i="18"/>
  <c r="T40" i="25"/>
  <c r="H9" i="31"/>
  <c r="AL103" i="25"/>
  <c r="Z68" i="29"/>
  <c r="BR27" i="25"/>
  <c r="BF147" i="25"/>
  <c r="I245" i="19"/>
  <c r="I313" i="19"/>
  <c r="F44" i="18"/>
  <c r="AD121" i="24"/>
  <c r="E31" i="17"/>
  <c r="AF100" i="24"/>
  <c r="AA52" i="33"/>
  <c r="G85" i="19"/>
  <c r="AG165" i="24"/>
  <c r="AA143" i="24"/>
  <c r="I120" i="18"/>
  <c r="K97" i="27"/>
  <c r="L171" i="27"/>
  <c r="G160" i="27"/>
  <c r="AI135" i="24"/>
  <c r="R45" i="18"/>
  <c r="BA70" i="25"/>
  <c r="I286" i="19"/>
  <c r="BX129" i="25"/>
  <c r="AJ120" i="36"/>
  <c r="AX136" i="25"/>
  <c r="AI159" i="25"/>
  <c r="AB36" i="24"/>
  <c r="U78" i="18"/>
  <c r="AZ21" i="25"/>
  <c r="F51" i="18"/>
  <c r="AA30" i="36"/>
  <c r="Y52" i="36"/>
  <c r="BX25" i="25"/>
  <c r="AH119" i="36"/>
  <c r="BK100" i="25"/>
  <c r="K207" i="19"/>
  <c r="AG105" i="36"/>
  <c r="M28" i="29"/>
  <c r="Q111" i="24"/>
  <c r="K177" i="27"/>
  <c r="F131" i="24"/>
  <c r="AY174" i="25"/>
  <c r="AE29" i="36"/>
  <c r="N81" i="29"/>
  <c r="I69" i="29"/>
  <c r="AD72" i="25"/>
  <c r="AD19" i="29"/>
  <c r="BF26" i="25"/>
  <c r="AC58" i="24"/>
  <c r="O53" i="18"/>
  <c r="T24" i="18"/>
  <c r="P33" i="18"/>
  <c r="AB43" i="24"/>
  <c r="H40" i="27"/>
  <c r="AE79" i="24"/>
  <c r="AL8" i="25"/>
  <c r="AC38" i="25"/>
  <c r="BI46" i="25"/>
  <c r="W107" i="29"/>
  <c r="AI21" i="24"/>
  <c r="F31" i="31"/>
  <c r="I48" i="29"/>
  <c r="AF23" i="36"/>
  <c r="F103" i="24"/>
  <c r="AQ38" i="25"/>
  <c r="BF46" i="25"/>
  <c r="Q62" i="29"/>
  <c r="J62" i="29"/>
  <c r="D96" i="24"/>
  <c r="I116" i="27"/>
  <c r="J175" i="27"/>
  <c r="E86" i="18"/>
  <c r="G152" i="17"/>
  <c r="AF47" i="36"/>
  <c r="D160" i="24"/>
  <c r="BW80" i="25"/>
  <c r="G230" i="19"/>
  <c r="AB121" i="18"/>
  <c r="I15" i="17"/>
  <c r="I109" i="24"/>
  <c r="AL74" i="25"/>
  <c r="Q11" i="25"/>
  <c r="AL92" i="25"/>
  <c r="AC175" i="25"/>
  <c r="Z82" i="36"/>
  <c r="AX167" i="25"/>
  <c r="AI159" i="36"/>
  <c r="N32" i="29"/>
  <c r="H33" i="31"/>
  <c r="O45" i="24"/>
  <c r="AD91" i="24"/>
  <c r="R182" i="17"/>
  <c r="H96" i="29"/>
  <c r="AI76" i="24"/>
  <c r="AI47" i="36"/>
  <c r="W11" i="33"/>
  <c r="AC23" i="36"/>
  <c r="AG74" i="29"/>
  <c r="E17" i="31"/>
  <c r="AL67" i="25"/>
  <c r="BL52" i="25"/>
  <c r="AB177" i="36"/>
  <c r="H155" i="17"/>
  <c r="C115" i="18"/>
  <c r="I34" i="17"/>
  <c r="G289" i="19"/>
  <c r="BJ162" i="25"/>
  <c r="BT163" i="25"/>
  <c r="U35" i="29"/>
  <c r="K69" i="17"/>
  <c r="AG40" i="33"/>
  <c r="BT10" i="25"/>
  <c r="AG69" i="25"/>
  <c r="Z73" i="18"/>
  <c r="BU178" i="25"/>
  <c r="AE145" i="24"/>
  <c r="AP176" i="25"/>
  <c r="BP79" i="25"/>
  <c r="W92" i="29"/>
  <c r="G17" i="18"/>
  <c r="Z13" i="24"/>
  <c r="Z168" i="24"/>
  <c r="AQ81" i="25"/>
  <c r="AD168" i="24"/>
  <c r="P148" i="25"/>
  <c r="AO117" i="25"/>
  <c r="AI100" i="29"/>
  <c r="I46" i="31"/>
  <c r="AJ30" i="36"/>
  <c r="AB26" i="33"/>
  <c r="G80" i="19"/>
  <c r="K113" i="27"/>
  <c r="AA29" i="33"/>
  <c r="X47" i="36"/>
  <c r="T120" i="25"/>
  <c r="R91" i="25"/>
  <c r="N103" i="24"/>
  <c r="AG82" i="36"/>
  <c r="BX34" i="25"/>
  <c r="BX66" i="25"/>
  <c r="K174" i="19"/>
  <c r="AE21" i="33"/>
  <c r="AC153" i="25"/>
  <c r="AI164" i="24"/>
  <c r="AG48" i="33"/>
  <c r="W73" i="36"/>
  <c r="Q9" i="29"/>
  <c r="BJ18" i="25"/>
  <c r="BQ182" i="25"/>
  <c r="X9" i="18"/>
  <c r="BG102" i="25"/>
  <c r="W52" i="33"/>
  <c r="AX50" i="25"/>
  <c r="BV36" i="25"/>
  <c r="BO76" i="25"/>
  <c r="AB17" i="36"/>
  <c r="Q103" i="24"/>
  <c r="G275" i="19"/>
  <c r="AD177" i="25"/>
  <c r="AH9" i="25"/>
  <c r="AD30" i="25"/>
  <c r="AF52" i="25"/>
  <c r="Z163" i="24"/>
  <c r="BJ12" i="25"/>
  <c r="AD169" i="24"/>
  <c r="R15" i="33"/>
  <c r="N10" i="33"/>
  <c r="BA68" i="25"/>
  <c r="F85" i="18"/>
  <c r="BS150" i="25"/>
  <c r="T34" i="18"/>
  <c r="BP87" i="25"/>
  <c r="H14" i="31"/>
  <c r="R28" i="25"/>
  <c r="Z101" i="24"/>
  <c r="G25" i="24"/>
  <c r="G119" i="17"/>
  <c r="N21" i="24"/>
  <c r="AI149" i="36"/>
  <c r="E101" i="24"/>
  <c r="AB9" i="36"/>
  <c r="D182" i="24"/>
  <c r="G97" i="17"/>
  <c r="AK92" i="25"/>
  <c r="AC33" i="36"/>
  <c r="J106" i="17"/>
  <c r="AI54" i="29"/>
  <c r="M98" i="18"/>
  <c r="BN180" i="25"/>
  <c r="AF18" i="25"/>
  <c r="BE175" i="25"/>
  <c r="I102" i="24"/>
  <c r="X82" i="18"/>
  <c r="AJ184" i="24"/>
  <c r="AD50" i="24"/>
  <c r="AB11" i="29"/>
  <c r="AA86" i="29"/>
  <c r="M48" i="17"/>
  <c r="AG126" i="24"/>
  <c r="F35" i="24"/>
  <c r="AF178" i="24"/>
  <c r="AK86" i="25"/>
  <c r="T133" i="25"/>
  <c r="AL102" i="36"/>
  <c r="S11" i="31"/>
  <c r="BC169" i="25"/>
  <c r="M130" i="24"/>
  <c r="AA72" i="36"/>
  <c r="AL178" i="25"/>
  <c r="AG137" i="25"/>
  <c r="K102" i="17"/>
  <c r="G8" i="24"/>
  <c r="J70" i="27"/>
  <c r="R147" i="25"/>
  <c r="BF167" i="25"/>
  <c r="AI11" i="29"/>
  <c r="I308" i="19"/>
  <c r="E117" i="18"/>
  <c r="AQ175" i="25"/>
  <c r="AK93" i="25"/>
  <c r="Z38" i="24"/>
  <c r="AA105" i="29"/>
  <c r="I51" i="29"/>
  <c r="BC47" i="25"/>
  <c r="BW11" i="25"/>
  <c r="I11" i="24"/>
  <c r="U109" i="25"/>
  <c r="AC47" i="25"/>
  <c r="S97" i="25"/>
  <c r="AB76" i="36"/>
  <c r="AA29" i="29"/>
  <c r="BK142" i="25"/>
  <c r="M91" i="17"/>
  <c r="L102" i="17"/>
  <c r="M25" i="29"/>
  <c r="D118" i="24"/>
  <c r="N108" i="27"/>
  <c r="AF30" i="33"/>
  <c r="Q130" i="24"/>
  <c r="BU131" i="25"/>
  <c r="AI98" i="24"/>
  <c r="E121" i="17"/>
  <c r="Y90" i="18"/>
  <c r="N30" i="27"/>
  <c r="R165" i="17"/>
  <c r="Y21" i="18"/>
  <c r="AB52" i="36"/>
  <c r="M30" i="17"/>
  <c r="BY80" i="25"/>
  <c r="BX28" i="25"/>
  <c r="AG75" i="25"/>
  <c r="I155" i="24"/>
  <c r="O120" i="18"/>
  <c r="BT78" i="25"/>
  <c r="AL34" i="25"/>
  <c r="W31" i="18"/>
  <c r="AL152" i="36"/>
  <c r="O37" i="24"/>
  <c r="V117" i="18"/>
  <c r="BL79" i="25"/>
  <c r="AY98" i="25"/>
  <c r="P41" i="17"/>
  <c r="N105" i="27"/>
  <c r="Z91" i="24"/>
  <c r="K201" i="19"/>
  <c r="Y8" i="29"/>
  <c r="O83" i="18"/>
  <c r="I116" i="24"/>
  <c r="AL81" i="36"/>
  <c r="Q177" i="17"/>
  <c r="Z80" i="36"/>
  <c r="E123" i="18"/>
  <c r="G84" i="24"/>
  <c r="F127" i="19"/>
  <c r="AY91" i="25"/>
  <c r="K37" i="17"/>
  <c r="BM87" i="25"/>
  <c r="BO180" i="25"/>
  <c r="AA94" i="18"/>
  <c r="AY165" i="25"/>
  <c r="BN170" i="25"/>
  <c r="C117" i="18"/>
  <c r="BS115" i="25"/>
  <c r="AI79" i="36"/>
  <c r="V49" i="33"/>
  <c r="AI21" i="36"/>
  <c r="Z31" i="33"/>
  <c r="BR100" i="25"/>
  <c r="G42" i="24"/>
  <c r="F148" i="19"/>
  <c r="BC40" i="25"/>
  <c r="J83" i="29"/>
  <c r="U53" i="18"/>
  <c r="E84" i="24"/>
  <c r="L116" i="17"/>
  <c r="E150" i="24"/>
  <c r="BD165" i="25"/>
  <c r="BQ106" i="25"/>
  <c r="E97" i="17"/>
  <c r="J304" i="19"/>
  <c r="AE133" i="24"/>
  <c r="AG27" i="33"/>
  <c r="L97" i="27"/>
  <c r="L12" i="27"/>
  <c r="AG28" i="29"/>
  <c r="AH78" i="25"/>
  <c r="P133" i="17"/>
  <c r="Q44" i="17"/>
  <c r="AK78" i="24"/>
  <c r="I260" i="19"/>
  <c r="R104" i="17"/>
  <c r="E29" i="24"/>
  <c r="AB15" i="18"/>
  <c r="AC165" i="24"/>
  <c r="F175" i="24"/>
  <c r="AH33" i="29"/>
  <c r="BC106" i="25"/>
  <c r="BH172" i="25"/>
  <c r="AS117" i="25"/>
  <c r="AC49" i="18"/>
  <c r="Y88" i="36"/>
  <c r="T169" i="25"/>
  <c r="AX115" i="25"/>
  <c r="L44" i="17"/>
  <c r="AE151" i="36"/>
  <c r="R47" i="18"/>
  <c r="AL138" i="36"/>
  <c r="AH140" i="36"/>
  <c r="J79" i="19"/>
  <c r="F108" i="24"/>
  <c r="AG73" i="36"/>
  <c r="AB34" i="36"/>
  <c r="AB170" i="24"/>
  <c r="AG120" i="25"/>
  <c r="BU118" i="25"/>
  <c r="AP76" i="25"/>
  <c r="AS158" i="25"/>
  <c r="BI142" i="25"/>
  <c r="AB51" i="24"/>
  <c r="I304" i="19"/>
  <c r="I85" i="17"/>
  <c r="I66" i="27"/>
  <c r="BO84" i="25"/>
  <c r="I176" i="27"/>
  <c r="I98" i="18"/>
  <c r="N116" i="24"/>
  <c r="G98" i="17"/>
  <c r="D163" i="24"/>
  <c r="AL49" i="36"/>
  <c r="BQ22" i="25"/>
  <c r="AJ150" i="36"/>
  <c r="K53" i="17"/>
  <c r="H84" i="17"/>
  <c r="J41" i="18"/>
  <c r="N35" i="18"/>
  <c r="AN172" i="25"/>
  <c r="N101" i="24"/>
  <c r="J177" i="19"/>
  <c r="AC155" i="24"/>
  <c r="X98" i="29"/>
  <c r="N97" i="27"/>
  <c r="P11" i="25"/>
  <c r="BK146" i="25"/>
  <c r="T37" i="25"/>
  <c r="M9" i="17"/>
  <c r="AB21" i="24"/>
  <c r="AZ159" i="25"/>
  <c r="E46" i="31"/>
  <c r="AS118" i="25"/>
  <c r="Y97" i="36"/>
  <c r="AC97" i="18"/>
  <c r="L87" i="27"/>
  <c r="Y178" i="25"/>
  <c r="Q96" i="17"/>
  <c r="J7" i="31"/>
  <c r="Y148" i="25"/>
  <c r="L25" i="18"/>
  <c r="AJ151" i="24"/>
  <c r="J311" i="19"/>
  <c r="X109" i="18"/>
  <c r="AF27" i="25"/>
  <c r="Z76" i="24"/>
  <c r="I74" i="17"/>
  <c r="AK150" i="36"/>
  <c r="AN106" i="25"/>
  <c r="P34" i="33"/>
  <c r="F89" i="18"/>
  <c r="G187" i="19"/>
  <c r="O175" i="17"/>
  <c r="V69" i="29"/>
  <c r="R98" i="25"/>
  <c r="AI26" i="29"/>
  <c r="AK66" i="24"/>
  <c r="Q88" i="17"/>
  <c r="AI117" i="25"/>
  <c r="Q164" i="17"/>
  <c r="BK120" i="25"/>
  <c r="AP120" i="25"/>
  <c r="AI89" i="25"/>
  <c r="F104" i="24"/>
  <c r="AR173" i="25"/>
  <c r="L79" i="27"/>
  <c r="N47" i="29"/>
  <c r="AF36" i="25"/>
  <c r="BO144" i="25"/>
  <c r="J85" i="19"/>
  <c r="AI9" i="25"/>
  <c r="R43" i="25"/>
  <c r="BR178" i="25"/>
  <c r="Y19" i="18"/>
  <c r="K88" i="18"/>
  <c r="BE133" i="25"/>
  <c r="J74" i="27"/>
  <c r="AN146" i="25"/>
  <c r="BT51" i="25"/>
  <c r="T25" i="18"/>
  <c r="J80" i="29"/>
  <c r="G38" i="33"/>
  <c r="Y42" i="36"/>
  <c r="AK42" i="36"/>
  <c r="AB80" i="29"/>
  <c r="BS28" i="25"/>
  <c r="AG55" i="24"/>
  <c r="AQ34" i="25"/>
  <c r="AB161" i="36"/>
  <c r="F166" i="17"/>
  <c r="T32" i="33"/>
  <c r="AF141" i="24"/>
  <c r="AH153" i="24"/>
  <c r="AB78" i="18"/>
  <c r="O100" i="24"/>
  <c r="AR9" i="25"/>
  <c r="Z69" i="24"/>
  <c r="U15" i="18"/>
  <c r="C37" i="31"/>
  <c r="BK17" i="25"/>
  <c r="S12" i="18"/>
  <c r="AB64" i="18"/>
  <c r="AI75" i="29"/>
  <c r="AA140" i="24"/>
  <c r="Y108" i="25"/>
  <c r="Q111" i="17"/>
  <c r="CA138" i="25"/>
  <c r="G51" i="18"/>
  <c r="Q25" i="33"/>
  <c r="AZ47" i="25"/>
  <c r="BA77" i="25"/>
  <c r="AC81" i="24"/>
  <c r="Y129" i="25"/>
  <c r="AZ152" i="25"/>
  <c r="AC44" i="18"/>
  <c r="AG21" i="33"/>
  <c r="W81" i="36"/>
  <c r="R99" i="18"/>
  <c r="AE49" i="24"/>
  <c r="R28" i="18"/>
  <c r="AD140" i="25"/>
  <c r="BW33" i="25"/>
  <c r="Q40" i="31"/>
  <c r="L78" i="17"/>
  <c r="K19" i="17"/>
  <c r="K106" i="27"/>
  <c r="AA31" i="24"/>
  <c r="AB136" i="24"/>
  <c r="O114" i="18"/>
  <c r="AH175" i="24"/>
  <c r="AJ173" i="24"/>
  <c r="BY25" i="25"/>
  <c r="P177" i="17"/>
  <c r="H224" i="19"/>
  <c r="AH110" i="24"/>
  <c r="I42" i="19"/>
  <c r="AJ85" i="36"/>
  <c r="AO78" i="25"/>
  <c r="AY134" i="25"/>
  <c r="BZ168" i="25"/>
  <c r="AB96" i="18"/>
  <c r="AO14" i="25"/>
  <c r="Q110" i="24"/>
  <c r="H43" i="18"/>
  <c r="BW92" i="25"/>
  <c r="X35" i="36"/>
  <c r="AQ144" i="25"/>
  <c r="BJ90" i="25"/>
  <c r="J342" i="19"/>
  <c r="G141" i="17"/>
  <c r="H12" i="33"/>
  <c r="O154" i="17"/>
  <c r="BQ45" i="25"/>
  <c r="AB8" i="24"/>
  <c r="Z57" i="18"/>
  <c r="I113" i="17"/>
  <c r="U75" i="25"/>
  <c r="AE26" i="29"/>
  <c r="H103" i="27"/>
  <c r="M55" i="17"/>
  <c r="BX80" i="25"/>
  <c r="I94" i="27"/>
  <c r="O110" i="18"/>
  <c r="BR119" i="25"/>
  <c r="BO184" i="25"/>
  <c r="AY71" i="25"/>
  <c r="F304" i="19"/>
  <c r="BF138" i="25"/>
  <c r="BX95" i="25"/>
  <c r="AK54" i="25"/>
  <c r="AI95" i="25"/>
  <c r="AB105" i="36"/>
  <c r="AC43" i="25"/>
  <c r="BN18" i="25"/>
  <c r="BU180" i="25"/>
  <c r="AJ175" i="24"/>
  <c r="W36" i="29"/>
  <c r="AS22" i="25"/>
  <c r="AA47" i="18"/>
  <c r="G314" i="19"/>
  <c r="AL157" i="36"/>
  <c r="BV143" i="25"/>
  <c r="AD108" i="29"/>
  <c r="AG178" i="24"/>
  <c r="AJ8" i="36"/>
  <c r="AL130" i="36"/>
  <c r="AE37" i="24"/>
  <c r="BT131" i="25"/>
  <c r="AN45" i="25"/>
  <c r="N9" i="27"/>
  <c r="BT174" i="25"/>
  <c r="M141" i="17"/>
  <c r="Q84" i="24"/>
  <c r="BJ135" i="25"/>
  <c r="H29" i="17"/>
  <c r="P120" i="25"/>
  <c r="E75" i="24"/>
  <c r="BU41" i="25"/>
  <c r="Z64" i="24"/>
  <c r="Z105" i="18"/>
  <c r="R90" i="17"/>
  <c r="G146" i="27"/>
  <c r="AK71" i="25"/>
  <c r="S15" i="25"/>
  <c r="Q77" i="17"/>
  <c r="BM40" i="25"/>
  <c r="AR116" i="25"/>
  <c r="H159" i="27"/>
  <c r="R153" i="17"/>
  <c r="BA45" i="25"/>
  <c r="BQ74" i="25"/>
  <c r="U39" i="29"/>
  <c r="W83" i="36"/>
  <c r="X106" i="29"/>
  <c r="G106" i="27"/>
  <c r="BE16" i="25"/>
  <c r="Q28" i="18"/>
  <c r="M100" i="29"/>
  <c r="AH9" i="29"/>
  <c r="F40" i="31"/>
  <c r="E15" i="17"/>
  <c r="AA36" i="24"/>
  <c r="AF31" i="24"/>
  <c r="T53" i="33"/>
  <c r="Q184" i="25"/>
  <c r="Q48" i="31"/>
  <c r="AE41" i="24"/>
  <c r="AH9" i="36"/>
  <c r="N77" i="29"/>
  <c r="Q36" i="25"/>
  <c r="AN153" i="25"/>
  <c r="AX94" i="25"/>
  <c r="D82" i="24"/>
  <c r="BQ148" i="25"/>
  <c r="G89" i="27"/>
  <c r="AG169" i="24"/>
  <c r="AG77" i="36"/>
  <c r="BC78" i="25"/>
  <c r="Y95" i="36"/>
  <c r="I53" i="18"/>
  <c r="AJ135" i="36"/>
  <c r="BF104" i="25"/>
  <c r="BE137" i="25"/>
  <c r="O143" i="17"/>
  <c r="AK142" i="25"/>
  <c r="K104" i="29"/>
  <c r="J86" i="29"/>
  <c r="AG84" i="24"/>
  <c r="H107" i="18"/>
  <c r="BF134" i="25"/>
  <c r="S21" i="25"/>
  <c r="G301" i="19"/>
  <c r="T18" i="25"/>
  <c r="AA28" i="18"/>
  <c r="K86" i="27"/>
  <c r="BI107" i="25"/>
  <c r="V17" i="33"/>
  <c r="U157" i="25"/>
  <c r="AO119" i="25"/>
  <c r="AC109" i="29"/>
  <c r="AA38" i="31"/>
  <c r="AP96" i="25"/>
  <c r="AA46" i="36"/>
  <c r="AB119" i="18"/>
  <c r="W105" i="18"/>
  <c r="BR23" i="25"/>
  <c r="Y91" i="29"/>
  <c r="I170" i="24"/>
  <c r="Q21" i="33"/>
  <c r="S138" i="25"/>
  <c r="K31" i="17"/>
  <c r="D60" i="29"/>
  <c r="BJ27" i="25"/>
  <c r="AG18" i="25"/>
  <c r="G174" i="19"/>
  <c r="AK42" i="24"/>
  <c r="Q29" i="18"/>
  <c r="L43" i="27"/>
  <c r="F155" i="24"/>
  <c r="AA38" i="24"/>
  <c r="AG38" i="24"/>
  <c r="AG179" i="25"/>
  <c r="BO145" i="25"/>
  <c r="H17" i="33"/>
  <c r="AH61" i="24"/>
  <c r="BZ147" i="25"/>
  <c r="H84" i="29"/>
  <c r="F117" i="19"/>
  <c r="AD83" i="36"/>
  <c r="Y10" i="29"/>
  <c r="N57" i="29"/>
  <c r="E145" i="17"/>
  <c r="AB52" i="18"/>
  <c r="BF153" i="25"/>
  <c r="N28" i="29"/>
  <c r="O105" i="18"/>
  <c r="BJ143" i="25"/>
  <c r="T75" i="25"/>
  <c r="J156" i="19"/>
  <c r="BC13" i="25"/>
  <c r="G305" i="19"/>
  <c r="AH169" i="25"/>
  <c r="J42" i="17"/>
  <c r="Z147" i="36"/>
  <c r="BB38" i="25"/>
  <c r="BF14" i="25"/>
  <c r="C34" i="18"/>
  <c r="BU159" i="25"/>
  <c r="O9" i="24"/>
  <c r="AE111" i="24"/>
  <c r="BH90" i="25"/>
  <c r="AH86" i="36"/>
  <c r="BA139" i="25"/>
  <c r="AP78" i="25"/>
  <c r="AF84" i="24"/>
  <c r="L77" i="29"/>
  <c r="AF134" i="25"/>
  <c r="AL159" i="36"/>
  <c r="AF76" i="25"/>
  <c r="H86" i="17"/>
  <c r="Y35" i="36"/>
  <c r="BA164" i="25"/>
  <c r="BD47" i="25"/>
  <c r="L108" i="17"/>
  <c r="AI107" i="36"/>
  <c r="AD71" i="25"/>
  <c r="J51" i="19"/>
  <c r="BW87" i="25"/>
  <c r="E140" i="24"/>
  <c r="C114" i="18"/>
  <c r="BG152" i="25"/>
  <c r="Z103" i="29"/>
  <c r="Y179" i="36"/>
  <c r="BQ92" i="25"/>
  <c r="K87" i="17"/>
  <c r="AA41" i="29"/>
  <c r="BO20" i="25"/>
  <c r="AE136" i="24"/>
  <c r="BD111" i="25"/>
  <c r="AR40" i="25"/>
  <c r="F115" i="24"/>
  <c r="AP183" i="25"/>
  <c r="N48" i="27"/>
  <c r="O33" i="33"/>
  <c r="P47" i="17"/>
  <c r="F50" i="19"/>
  <c r="BU18" i="25"/>
  <c r="R40" i="18"/>
  <c r="AG88" i="24"/>
  <c r="BE181" i="25"/>
  <c r="AK101" i="24"/>
  <c r="M50" i="33"/>
  <c r="AJ152" i="24"/>
  <c r="AA42" i="33"/>
  <c r="BH72" i="25"/>
  <c r="E104" i="24"/>
  <c r="P44" i="18"/>
  <c r="J129" i="19"/>
  <c r="BN115" i="25"/>
  <c r="D80" i="24"/>
  <c r="AK154" i="24"/>
  <c r="AR8" i="25"/>
  <c r="K36" i="17"/>
  <c r="Q75" i="24"/>
  <c r="Y82" i="36"/>
  <c r="BM150" i="25"/>
  <c r="Z124" i="24"/>
  <c r="G130" i="24"/>
  <c r="AC20" i="24"/>
  <c r="AD175" i="36"/>
  <c r="R151" i="17"/>
  <c r="M181" i="24"/>
  <c r="BX100" i="25"/>
  <c r="Z74" i="36"/>
  <c r="K59" i="29"/>
  <c r="AJ57" i="24"/>
  <c r="AS182" i="25"/>
  <c r="P79" i="17"/>
  <c r="AB141" i="36"/>
  <c r="Z88" i="29"/>
  <c r="AK38" i="25"/>
  <c r="W75" i="18"/>
  <c r="I89" i="27"/>
  <c r="J104" i="17"/>
  <c r="BL86" i="25"/>
  <c r="G280" i="19"/>
  <c r="Q21" i="17"/>
  <c r="Z17" i="18"/>
  <c r="K32" i="27"/>
  <c r="AC29" i="18"/>
  <c r="M59" i="29"/>
  <c r="AC72" i="25"/>
  <c r="M14" i="24"/>
  <c r="BJ74" i="25"/>
  <c r="AB26" i="29"/>
  <c r="O60" i="18"/>
  <c r="K179" i="27"/>
  <c r="Z163" i="36"/>
  <c r="I176" i="24"/>
  <c r="K112" i="17"/>
  <c r="AX24" i="25"/>
  <c r="AJ91" i="36"/>
  <c r="J40" i="27"/>
  <c r="AC115" i="25"/>
  <c r="AH104" i="24"/>
  <c r="V36" i="18"/>
  <c r="AB39" i="24"/>
  <c r="BV180" i="25"/>
  <c r="H15" i="29"/>
  <c r="C45" i="18"/>
  <c r="U48" i="29"/>
  <c r="M70" i="24"/>
  <c r="K23" i="29"/>
  <c r="Y36" i="33"/>
  <c r="AI101" i="36"/>
  <c r="U105" i="29"/>
  <c r="AA47" i="29"/>
  <c r="BG86" i="25"/>
  <c r="M119" i="17"/>
  <c r="Z57" i="29"/>
  <c r="AE33" i="33"/>
  <c r="F42" i="18"/>
  <c r="O61" i="18"/>
  <c r="V10" i="33"/>
  <c r="BJ168" i="25"/>
  <c r="AA23" i="29"/>
  <c r="AF13" i="33"/>
  <c r="AC52" i="29"/>
  <c r="R159" i="17"/>
  <c r="Z98" i="24"/>
  <c r="N116" i="27"/>
  <c r="R133" i="25"/>
  <c r="C24" i="31"/>
  <c r="E141" i="24"/>
  <c r="Y116" i="18"/>
  <c r="BN109" i="25"/>
  <c r="AA150" i="24"/>
  <c r="AL32" i="25"/>
  <c r="AD82" i="29"/>
  <c r="AD117" i="25"/>
  <c r="M24" i="29"/>
  <c r="AC181" i="25"/>
  <c r="AI140" i="24"/>
  <c r="J49" i="17"/>
  <c r="Y35" i="33"/>
  <c r="R81" i="17"/>
  <c r="AO156" i="25"/>
  <c r="N159" i="24"/>
  <c r="AF99" i="24"/>
  <c r="BN36" i="25"/>
  <c r="AG10" i="24"/>
  <c r="AH70" i="24"/>
  <c r="AA42" i="18"/>
  <c r="AR154" i="25"/>
  <c r="BB53" i="25"/>
  <c r="BW82" i="25"/>
  <c r="BV48" i="25"/>
  <c r="M123" i="18"/>
  <c r="G96" i="17"/>
  <c r="G92" i="19"/>
  <c r="N175" i="24"/>
  <c r="BW119" i="25"/>
  <c r="BC163" i="25"/>
  <c r="J33" i="19"/>
  <c r="Z13" i="18"/>
  <c r="AO10" i="25"/>
  <c r="M173" i="24"/>
  <c r="AL98" i="25"/>
  <c r="O54" i="18"/>
  <c r="P49" i="17"/>
  <c r="L71" i="29"/>
  <c r="AF147" i="24"/>
  <c r="R45" i="17"/>
  <c r="Y96" i="36"/>
  <c r="BE70" i="25"/>
  <c r="Z150" i="36"/>
  <c r="P39" i="25"/>
  <c r="D8" i="29"/>
  <c r="AQ171" i="25"/>
  <c r="BG108" i="25"/>
  <c r="M164" i="17"/>
  <c r="O29" i="24"/>
  <c r="AC30" i="18"/>
  <c r="BI101" i="25"/>
  <c r="BK181" i="25"/>
  <c r="AE104" i="36"/>
  <c r="I163" i="24"/>
  <c r="AH142" i="36"/>
  <c r="AH107" i="24"/>
  <c r="Q158" i="24"/>
  <c r="BW28" i="25"/>
  <c r="AQ8" i="25"/>
  <c r="M79" i="17"/>
  <c r="P92" i="25"/>
  <c r="AE84" i="24"/>
  <c r="Q39" i="25"/>
  <c r="W88" i="36"/>
  <c r="AE92" i="29"/>
  <c r="BK99" i="25"/>
  <c r="AA17" i="24"/>
  <c r="Q68" i="25"/>
  <c r="S112" i="25"/>
  <c r="Y53" i="36"/>
  <c r="P72" i="17"/>
  <c r="F182" i="17"/>
  <c r="AC83" i="25"/>
  <c r="BT176" i="25"/>
  <c r="Y12" i="33"/>
  <c r="BX162" i="25"/>
  <c r="BX180" i="25"/>
  <c r="AL76" i="36"/>
  <c r="AB88" i="36"/>
  <c r="N28" i="18"/>
  <c r="AJ26" i="24"/>
  <c r="F48" i="31"/>
  <c r="I59" i="29"/>
  <c r="L89" i="27"/>
  <c r="F27" i="24"/>
  <c r="G32" i="17"/>
  <c r="Z23" i="18"/>
  <c r="AA50" i="29"/>
  <c r="K152" i="27"/>
  <c r="AG35" i="25"/>
  <c r="AC12" i="33"/>
  <c r="G106" i="18"/>
  <c r="BJ23" i="25"/>
  <c r="AA21" i="24"/>
  <c r="BL37" i="25"/>
  <c r="AQ157" i="25"/>
  <c r="I148" i="27"/>
  <c r="AA161" i="24"/>
  <c r="O80" i="17"/>
  <c r="J181" i="19"/>
  <c r="AF49" i="25"/>
  <c r="AC177" i="36"/>
  <c r="BF131" i="25"/>
  <c r="AG178" i="25"/>
  <c r="AI28" i="25"/>
  <c r="W99" i="18"/>
  <c r="AC87" i="29"/>
  <c r="AB89" i="18"/>
  <c r="BN177" i="25"/>
  <c r="G48" i="31"/>
  <c r="F177" i="24"/>
  <c r="R105" i="17"/>
  <c r="AA32" i="36"/>
  <c r="AG19" i="25"/>
  <c r="AH30" i="24"/>
  <c r="G133" i="17"/>
  <c r="H47" i="17"/>
  <c r="Y151" i="36"/>
  <c r="J143" i="27"/>
  <c r="BC179" i="25"/>
  <c r="BN66" i="25"/>
  <c r="Z90" i="29"/>
  <c r="T92" i="18"/>
  <c r="AH21" i="36"/>
  <c r="AF44" i="36"/>
  <c r="AC75" i="25"/>
  <c r="AI130" i="36"/>
  <c r="AX70" i="25"/>
  <c r="BL30" i="25"/>
  <c r="E63" i="18"/>
  <c r="F18" i="18"/>
  <c r="R16" i="33"/>
  <c r="J44" i="27"/>
  <c r="AA47" i="24"/>
  <c r="L25" i="27"/>
  <c r="I237" i="19"/>
  <c r="Y86" i="29"/>
  <c r="G70" i="19"/>
  <c r="BW37" i="25"/>
  <c r="BK157" i="25"/>
  <c r="Q54" i="25"/>
  <c r="BP28" i="25"/>
  <c r="AC99" i="24"/>
  <c r="G76" i="27"/>
  <c r="Y79" i="18"/>
  <c r="E111" i="18"/>
  <c r="Y164" i="25"/>
  <c r="AI120" i="25"/>
  <c r="AH94" i="24"/>
  <c r="AA12" i="18"/>
  <c r="AD14" i="24"/>
  <c r="AL86" i="36"/>
  <c r="W156" i="36"/>
  <c r="BA73" i="25"/>
  <c r="AD100" i="36"/>
  <c r="Q47" i="29"/>
  <c r="E160" i="24"/>
  <c r="AG20" i="25"/>
  <c r="I143" i="24"/>
  <c r="N53" i="29"/>
  <c r="BU23" i="25"/>
  <c r="AK92" i="24"/>
  <c r="I93" i="29"/>
  <c r="P30" i="31"/>
  <c r="F32" i="18"/>
  <c r="X30" i="33"/>
  <c r="P12" i="25"/>
  <c r="BU156" i="25"/>
  <c r="AG11" i="33"/>
  <c r="BD38" i="25"/>
  <c r="I333" i="19"/>
  <c r="BX120" i="25"/>
  <c r="BB28" i="25"/>
  <c r="AD16" i="24"/>
  <c r="AK161" i="36"/>
  <c r="AB117" i="36"/>
  <c r="CA180" i="25"/>
  <c r="AA167" i="24"/>
  <c r="H39" i="18"/>
  <c r="O25" i="24"/>
  <c r="H75" i="18"/>
  <c r="BI179" i="25"/>
  <c r="AB89" i="29"/>
  <c r="BC109" i="25"/>
  <c r="K161" i="27"/>
  <c r="L85" i="17"/>
  <c r="BG74" i="25"/>
  <c r="Q45" i="18"/>
  <c r="M39" i="17"/>
  <c r="N81" i="24"/>
  <c r="AH128" i="24"/>
  <c r="K108" i="18"/>
  <c r="G172" i="27"/>
  <c r="M151" i="24"/>
  <c r="AI44" i="36"/>
  <c r="BH143" i="25"/>
  <c r="AD167" i="25"/>
  <c r="AL82" i="36"/>
  <c r="AB40" i="18"/>
  <c r="BS163" i="25"/>
  <c r="J38" i="18"/>
  <c r="AR14" i="25"/>
  <c r="BF40" i="25"/>
  <c r="J224" i="19"/>
  <c r="K176" i="27"/>
  <c r="BP67" i="25"/>
  <c r="AL68" i="25"/>
  <c r="S78" i="18"/>
  <c r="G82" i="27"/>
  <c r="BM10" i="25"/>
  <c r="N49" i="24"/>
  <c r="BQ14" i="25"/>
  <c r="BN24" i="25"/>
  <c r="H49" i="29"/>
  <c r="AO90" i="25"/>
  <c r="J32" i="31"/>
  <c r="AE171" i="24"/>
  <c r="O63" i="18"/>
  <c r="AG93" i="24"/>
  <c r="J95" i="19"/>
  <c r="BC84" i="25"/>
  <c r="AL28" i="25"/>
  <c r="AK81" i="24"/>
  <c r="E85" i="24"/>
  <c r="S38" i="31"/>
  <c r="BA147" i="25"/>
  <c r="G38" i="27"/>
  <c r="BD68" i="25"/>
  <c r="E158" i="24"/>
  <c r="AF29" i="33"/>
  <c r="AC28" i="18"/>
  <c r="AB116" i="24"/>
  <c r="M12" i="33"/>
  <c r="V46" i="29"/>
  <c r="BJ107" i="25"/>
  <c r="AQ98" i="25"/>
  <c r="U115" i="25"/>
  <c r="R18" i="25"/>
  <c r="AF77" i="25"/>
  <c r="AJ86" i="24"/>
  <c r="L14" i="17"/>
  <c r="AH181" i="36"/>
  <c r="AX17" i="25"/>
  <c r="AP139" i="25"/>
  <c r="L40" i="33"/>
  <c r="G202" i="19"/>
  <c r="J21" i="29"/>
  <c r="F15" i="31"/>
  <c r="R77" i="25"/>
  <c r="G152" i="24"/>
  <c r="L76" i="17"/>
  <c r="R39" i="17"/>
  <c r="BN16" i="25"/>
  <c r="BI108" i="25"/>
  <c r="AK68" i="25"/>
  <c r="AI48" i="29"/>
  <c r="BB83" i="25"/>
  <c r="AG155" i="36"/>
  <c r="BN51" i="25"/>
  <c r="AQ111" i="25"/>
  <c r="X162" i="36"/>
  <c r="H27" i="29"/>
  <c r="AK51" i="36"/>
  <c r="M187" i="17"/>
  <c r="P44" i="31"/>
  <c r="AQ78" i="25"/>
  <c r="AA32" i="33"/>
  <c r="K187" i="17"/>
  <c r="AK140" i="25"/>
  <c r="Z108" i="29"/>
  <c r="AH38" i="36"/>
  <c r="J72" i="27"/>
  <c r="BJ158" i="25"/>
  <c r="F120" i="19"/>
  <c r="G193" i="19"/>
  <c r="AE11" i="36"/>
  <c r="C42" i="18"/>
  <c r="AA171" i="24"/>
  <c r="X76" i="36"/>
  <c r="U70" i="25"/>
  <c r="BN41" i="25"/>
  <c r="BZ76" i="25"/>
  <c r="AJ110" i="36"/>
  <c r="K99" i="29"/>
  <c r="BO171" i="25"/>
  <c r="R181" i="25"/>
  <c r="AC15" i="24"/>
  <c r="G138" i="27"/>
  <c r="AO134" i="25"/>
  <c r="AI22" i="24"/>
  <c r="BM43" i="25"/>
  <c r="AA51" i="29"/>
  <c r="Y55" i="29"/>
  <c r="I47" i="17"/>
  <c r="Z53" i="24"/>
  <c r="BK39" i="25"/>
  <c r="BV155" i="25"/>
  <c r="Q26" i="24"/>
  <c r="AG113" i="25"/>
  <c r="W73" i="29"/>
  <c r="Z111" i="24"/>
  <c r="AL141" i="25"/>
  <c r="AN83" i="25"/>
  <c r="Y87" i="29"/>
  <c r="U108" i="25"/>
  <c r="AX112" i="25"/>
  <c r="L173" i="17"/>
  <c r="AC95" i="36"/>
  <c r="BI41" i="25"/>
  <c r="AA107" i="24"/>
  <c r="L97" i="18"/>
  <c r="M60" i="29"/>
  <c r="AI98" i="25"/>
  <c r="AC30" i="25"/>
  <c r="R139" i="17"/>
  <c r="U76" i="18"/>
  <c r="I24" i="19"/>
  <c r="I105" i="17"/>
  <c r="W42" i="36"/>
  <c r="K118" i="17"/>
  <c r="AG44" i="25"/>
  <c r="U13" i="18"/>
  <c r="G47" i="17"/>
  <c r="K51" i="27"/>
  <c r="G83" i="27"/>
  <c r="AB48" i="29"/>
  <c r="K43" i="27"/>
  <c r="F114" i="17"/>
  <c r="X68" i="36"/>
  <c r="AC45" i="33"/>
  <c r="AN116" i="25"/>
  <c r="AI88" i="29"/>
  <c r="M93" i="18"/>
  <c r="P146" i="17"/>
  <c r="Z40" i="36"/>
  <c r="K116" i="17"/>
  <c r="BN165" i="25"/>
  <c r="AP93" i="25"/>
  <c r="BD134" i="25"/>
  <c r="BG169" i="25"/>
  <c r="BH51" i="25"/>
  <c r="AI30" i="36"/>
  <c r="BH103" i="25"/>
  <c r="BA158" i="25"/>
  <c r="M183" i="17"/>
  <c r="O140" i="24"/>
  <c r="D47" i="18"/>
  <c r="AP94" i="25"/>
  <c r="BI114" i="25"/>
  <c r="AQ112" i="25"/>
  <c r="T45" i="25"/>
  <c r="BK134" i="25"/>
  <c r="BA135" i="25"/>
  <c r="M34" i="33"/>
  <c r="I35" i="24"/>
  <c r="W30" i="29"/>
  <c r="AI31" i="24"/>
  <c r="AC47" i="29"/>
  <c r="H146" i="27"/>
  <c r="AG24" i="24"/>
  <c r="Y51" i="33"/>
  <c r="S88" i="25"/>
  <c r="L134" i="17"/>
  <c r="Q79" i="29"/>
  <c r="M15" i="33"/>
  <c r="BG113" i="25"/>
  <c r="H40" i="17"/>
  <c r="BV107" i="25"/>
  <c r="AH31" i="29"/>
  <c r="T119" i="18"/>
  <c r="BR145" i="25"/>
  <c r="CA176" i="25"/>
  <c r="AX72" i="25"/>
  <c r="J119" i="17"/>
  <c r="AL131" i="36"/>
  <c r="BW177" i="25"/>
  <c r="BL78" i="25"/>
  <c r="J82" i="29"/>
  <c r="R155" i="25"/>
  <c r="BW43" i="25"/>
  <c r="BT38" i="25"/>
  <c r="AD10" i="36"/>
  <c r="BL23" i="25"/>
  <c r="AG11" i="25"/>
  <c r="AA103" i="24"/>
  <c r="C104" i="18"/>
  <c r="R74" i="25"/>
  <c r="M65" i="29"/>
  <c r="O62" i="18"/>
  <c r="AK113" i="36"/>
  <c r="AO155" i="25"/>
  <c r="G23" i="19"/>
  <c r="J103" i="27"/>
  <c r="AP13" i="25"/>
  <c r="AB142" i="24"/>
  <c r="Q53" i="29"/>
  <c r="AD91" i="29"/>
  <c r="X90" i="18"/>
  <c r="BB131" i="25"/>
  <c r="U99" i="18"/>
  <c r="N160" i="27"/>
  <c r="Q52" i="25"/>
  <c r="AQ29" i="25"/>
  <c r="BD168" i="25"/>
  <c r="BY137" i="25"/>
  <c r="Z22" i="24"/>
  <c r="M54" i="17"/>
  <c r="R184" i="25"/>
  <c r="Z117" i="36"/>
  <c r="Q68" i="17"/>
  <c r="L71" i="27"/>
  <c r="K97" i="29"/>
  <c r="BF54" i="25"/>
  <c r="AG88" i="36"/>
  <c r="BJ11" i="25"/>
  <c r="BP23" i="25"/>
  <c r="AR111" i="25"/>
  <c r="AG172" i="36"/>
  <c r="S86" i="18"/>
  <c r="F334" i="19"/>
  <c r="J141" i="27"/>
  <c r="AG184" i="24"/>
  <c r="T33" i="18"/>
  <c r="N24" i="18"/>
  <c r="BS157" i="25"/>
  <c r="W50" i="29"/>
  <c r="O173" i="17"/>
  <c r="K62" i="29"/>
  <c r="AG141" i="24"/>
  <c r="AD28" i="24"/>
  <c r="BU30" i="25"/>
  <c r="AH81" i="25"/>
  <c r="BE163" i="25"/>
  <c r="BN112" i="25"/>
  <c r="N178" i="24"/>
  <c r="AY14" i="25"/>
  <c r="S176" i="25"/>
  <c r="O52" i="24"/>
  <c r="AG117" i="24"/>
  <c r="BB66" i="25"/>
  <c r="AZ135" i="25"/>
  <c r="S151" i="25"/>
  <c r="U87" i="18"/>
  <c r="K39" i="17"/>
  <c r="AB173" i="36"/>
  <c r="AA108" i="29"/>
  <c r="AL143" i="36"/>
  <c r="I8" i="27"/>
  <c r="AD29" i="33"/>
  <c r="AN113" i="25"/>
  <c r="BK16" i="25"/>
  <c r="D34" i="24"/>
  <c r="W102" i="18"/>
  <c r="AK74" i="24"/>
  <c r="F73" i="19"/>
  <c r="O131" i="24"/>
  <c r="AJ22" i="36"/>
  <c r="Y40" i="29"/>
  <c r="AF146" i="24"/>
  <c r="BG160" i="25"/>
  <c r="AI103" i="25"/>
  <c r="AB85" i="29"/>
  <c r="BH148" i="25"/>
  <c r="AH44" i="36"/>
  <c r="AI29" i="25"/>
  <c r="L79" i="17"/>
  <c r="AZ140" i="25"/>
  <c r="Y49" i="29"/>
  <c r="BB148" i="25"/>
  <c r="N140" i="24"/>
  <c r="S19" i="18"/>
  <c r="R53" i="17"/>
  <c r="AL160" i="36"/>
  <c r="BQ156" i="25"/>
  <c r="O184" i="17"/>
  <c r="F183" i="24"/>
  <c r="F121" i="17"/>
  <c r="AP138" i="25"/>
  <c r="BN76" i="25"/>
  <c r="J113" i="27"/>
  <c r="BX18" i="25"/>
  <c r="AI75" i="25"/>
  <c r="W16" i="18"/>
  <c r="X104" i="36"/>
  <c r="M133" i="24"/>
  <c r="U47" i="18"/>
  <c r="AK36" i="25"/>
  <c r="AO43" i="25"/>
  <c r="D149" i="24"/>
  <c r="V23" i="29"/>
  <c r="T51" i="33"/>
  <c r="AK105" i="24"/>
  <c r="AG162" i="24"/>
  <c r="V21" i="18"/>
  <c r="AC93" i="18"/>
  <c r="X31" i="36"/>
  <c r="E147" i="24"/>
  <c r="AK165" i="25"/>
  <c r="Z35" i="36"/>
  <c r="H82" i="27"/>
  <c r="F361" i="19"/>
  <c r="Y66" i="36"/>
  <c r="I141" i="24"/>
  <c r="I101" i="24"/>
  <c r="BT28" i="25"/>
  <c r="P27" i="31"/>
  <c r="AD172" i="25"/>
  <c r="AN27" i="25"/>
  <c r="O141" i="17"/>
  <c r="AI130" i="24"/>
  <c r="O152" i="24"/>
  <c r="N25" i="24"/>
  <c r="AC129" i="36"/>
  <c r="H44" i="19"/>
  <c r="J83" i="18"/>
  <c r="L108" i="27"/>
  <c r="BV39" i="25"/>
  <c r="AH64" i="24"/>
  <c r="X21" i="36"/>
  <c r="AE70" i="24"/>
  <c r="Z154" i="36"/>
  <c r="BD73" i="25"/>
  <c r="BE182" i="25"/>
  <c r="N92" i="27"/>
  <c r="BT181" i="25"/>
  <c r="AF71" i="24"/>
  <c r="AD26" i="33"/>
  <c r="E153" i="17"/>
  <c r="Q171" i="25"/>
  <c r="AK120" i="25"/>
  <c r="AH109" i="29"/>
  <c r="AR155" i="25"/>
  <c r="AE73" i="29"/>
  <c r="BJ71" i="25"/>
  <c r="BK83" i="25"/>
  <c r="AA26" i="31"/>
  <c r="J70" i="17"/>
  <c r="BP52" i="25"/>
  <c r="M115" i="17"/>
  <c r="H98" i="18"/>
  <c r="AP32" i="25"/>
  <c r="AH181" i="24"/>
  <c r="BS153" i="25"/>
  <c r="G178" i="24"/>
  <c r="S28" i="18"/>
  <c r="AX132" i="25"/>
  <c r="AI181" i="24"/>
  <c r="E36" i="31"/>
  <c r="T52" i="33"/>
  <c r="F100" i="24"/>
  <c r="G10" i="18"/>
  <c r="AI86" i="29"/>
  <c r="Y20" i="36"/>
  <c r="BS135" i="25"/>
  <c r="AH173" i="36"/>
  <c r="M55" i="33"/>
  <c r="Q30" i="33"/>
  <c r="AI50" i="24"/>
  <c r="AO101" i="25"/>
  <c r="D106" i="29"/>
  <c r="AC83" i="36"/>
  <c r="AK183" i="36"/>
  <c r="BF50" i="25"/>
  <c r="I33" i="17"/>
  <c r="AY28" i="25"/>
  <c r="AK177" i="24"/>
  <c r="K100" i="29"/>
  <c r="Z166" i="36"/>
  <c r="Z143" i="36"/>
  <c r="D37" i="24"/>
  <c r="W12" i="18"/>
  <c r="BB139" i="25"/>
  <c r="M104" i="24"/>
  <c r="J26" i="27"/>
  <c r="N146" i="24"/>
  <c r="AD178" i="25"/>
  <c r="BF22" i="25"/>
  <c r="H14" i="27"/>
  <c r="AF161" i="36"/>
  <c r="AG122" i="24"/>
  <c r="AY109" i="25"/>
  <c r="BS129" i="25"/>
  <c r="AA160" i="24"/>
  <c r="H8" i="27"/>
  <c r="AB54" i="29"/>
  <c r="R49" i="33"/>
  <c r="H22" i="27"/>
  <c r="AB20" i="33"/>
  <c r="BI83" i="25"/>
  <c r="AH29" i="25"/>
  <c r="F20" i="18"/>
  <c r="AG167" i="25"/>
  <c r="J90" i="17"/>
  <c r="BQ145" i="25"/>
  <c r="AL52" i="36"/>
  <c r="AD58" i="24"/>
  <c r="N151" i="24"/>
  <c r="J358" i="19"/>
  <c r="AB120" i="18"/>
  <c r="BH165" i="25"/>
  <c r="AC52" i="24"/>
  <c r="Y68" i="29"/>
  <c r="H289" i="19"/>
  <c r="H10" i="31"/>
  <c r="X67" i="36"/>
  <c r="AE10" i="29"/>
  <c r="AD175" i="25"/>
  <c r="N27" i="18"/>
  <c r="X84" i="18"/>
  <c r="E9" i="31"/>
  <c r="AE72" i="29"/>
  <c r="CA148" i="25"/>
  <c r="AS28" i="25"/>
  <c r="AB53" i="33"/>
  <c r="M84" i="24"/>
  <c r="P142" i="25"/>
  <c r="BW85" i="25"/>
  <c r="E61" i="18"/>
  <c r="P46" i="17"/>
  <c r="H64" i="18"/>
  <c r="AA109" i="18"/>
  <c r="AH67" i="25"/>
  <c r="AQ100" i="25"/>
  <c r="P85" i="18"/>
  <c r="AD71" i="36"/>
  <c r="G9" i="18"/>
  <c r="BV173" i="25"/>
  <c r="F221" i="19"/>
  <c r="P39" i="31"/>
  <c r="AX149" i="25"/>
  <c r="AG110" i="24"/>
  <c r="I32" i="27"/>
  <c r="AL12" i="25"/>
  <c r="BI153" i="25"/>
  <c r="K77" i="29"/>
  <c r="N106" i="27"/>
  <c r="I26" i="17"/>
  <c r="BS21" i="25"/>
  <c r="BA181" i="25"/>
  <c r="X94" i="18"/>
  <c r="Q53" i="33"/>
  <c r="P52" i="25"/>
  <c r="AG107" i="25"/>
  <c r="S121" i="18"/>
  <c r="BB79" i="25"/>
  <c r="Q10" i="18"/>
  <c r="I80" i="24"/>
  <c r="AC26" i="18"/>
  <c r="BW140" i="25"/>
  <c r="BC170" i="25"/>
  <c r="AB54" i="33"/>
  <c r="Q30" i="31"/>
  <c r="AI157" i="25"/>
  <c r="S58" i="18"/>
  <c r="AD15" i="24"/>
  <c r="S184" i="25"/>
  <c r="P124" i="18"/>
  <c r="E16" i="24"/>
  <c r="BC100" i="25"/>
  <c r="W109" i="18"/>
  <c r="BJ133" i="25"/>
  <c r="H51" i="27"/>
  <c r="AB73" i="29"/>
  <c r="BF151" i="25"/>
  <c r="AC45" i="18"/>
  <c r="AA16" i="31"/>
  <c r="BP71" i="25"/>
  <c r="F255" i="19"/>
  <c r="AC68" i="24"/>
  <c r="BS162" i="25"/>
  <c r="J100" i="19"/>
  <c r="T52" i="25"/>
  <c r="G77" i="24"/>
  <c r="AZ184" i="25"/>
  <c r="M17" i="33"/>
  <c r="L99" i="17"/>
  <c r="H28" i="31"/>
  <c r="AD21" i="36"/>
  <c r="J14" i="27"/>
  <c r="N174" i="24"/>
  <c r="AN140" i="25"/>
  <c r="J32" i="33"/>
  <c r="BB132" i="25"/>
  <c r="AE44" i="29"/>
  <c r="AK141" i="25"/>
  <c r="H178" i="27"/>
  <c r="BN118" i="25"/>
  <c r="I175" i="19"/>
  <c r="AA21" i="36"/>
  <c r="H23" i="27"/>
  <c r="AG156" i="36"/>
  <c r="F88" i="24"/>
  <c r="L18" i="17"/>
  <c r="F118" i="19"/>
  <c r="AK117" i="36"/>
  <c r="I27" i="18"/>
  <c r="Q46" i="24"/>
  <c r="BO161" i="25"/>
  <c r="N14" i="18"/>
  <c r="AC115" i="24"/>
  <c r="M19" i="17"/>
  <c r="AG133" i="25"/>
  <c r="K23" i="18"/>
  <c r="AA181" i="24"/>
  <c r="AI24" i="29"/>
  <c r="BN148" i="25"/>
  <c r="G103" i="24"/>
  <c r="W16" i="33"/>
  <c r="BG82" i="25"/>
  <c r="N124" i="18"/>
  <c r="AH66" i="24"/>
  <c r="H135" i="19"/>
  <c r="AI90" i="36"/>
  <c r="R79" i="25"/>
  <c r="G181" i="27"/>
  <c r="U19" i="25"/>
  <c r="P180" i="17"/>
  <c r="AH166" i="24"/>
  <c r="AR53" i="25"/>
  <c r="Z98" i="29"/>
  <c r="AL84" i="36"/>
  <c r="BC164" i="25"/>
  <c r="P20" i="33"/>
  <c r="AH109" i="36"/>
  <c r="AS113" i="25"/>
  <c r="AP79" i="25"/>
  <c r="O22" i="31"/>
  <c r="AC112" i="25"/>
  <c r="M148" i="17"/>
  <c r="AD183" i="25"/>
  <c r="U158" i="25"/>
  <c r="BU181" i="25"/>
  <c r="X89" i="29"/>
  <c r="BE29" i="25"/>
  <c r="Z75" i="29"/>
  <c r="AG7" i="29"/>
  <c r="I153" i="24"/>
  <c r="BW182" i="25"/>
  <c r="BA153" i="25"/>
  <c r="AK15" i="25"/>
  <c r="J115" i="19"/>
  <c r="BW67" i="25"/>
  <c r="AS67" i="25"/>
  <c r="E32" i="24"/>
  <c r="BU103" i="25"/>
  <c r="F84" i="17"/>
  <c r="K230" i="19"/>
  <c r="F83" i="17"/>
  <c r="M95" i="17"/>
  <c r="AN15" i="25"/>
  <c r="R165" i="25"/>
  <c r="R108" i="25"/>
  <c r="U91" i="18"/>
  <c r="T45" i="33"/>
  <c r="AF184" i="24"/>
  <c r="U77" i="25"/>
  <c r="R172" i="25"/>
  <c r="AG34" i="25"/>
  <c r="AG68" i="24"/>
  <c r="AK93" i="36"/>
  <c r="E67" i="17"/>
  <c r="K75" i="17"/>
  <c r="F346" i="19"/>
  <c r="W8" i="36"/>
  <c r="AD73" i="24"/>
  <c r="I311" i="19"/>
  <c r="BE164" i="25"/>
  <c r="Q74" i="24"/>
  <c r="H11" i="33"/>
  <c r="G23" i="24"/>
  <c r="J80" i="27"/>
  <c r="I12" i="19"/>
  <c r="BV44" i="25"/>
  <c r="Q34" i="18"/>
  <c r="BO112" i="25"/>
  <c r="S169" i="25"/>
  <c r="AI55" i="24"/>
  <c r="AG43" i="25"/>
  <c r="G88" i="24"/>
  <c r="L42" i="27"/>
  <c r="BM86" i="25"/>
  <c r="O30" i="31"/>
  <c r="AJ55" i="24"/>
  <c r="AK9" i="24"/>
  <c r="T53" i="25"/>
  <c r="Q22" i="29"/>
  <c r="BW32" i="25"/>
  <c r="N43" i="18"/>
  <c r="AK99" i="24"/>
  <c r="AI131" i="25"/>
  <c r="G287" i="19"/>
  <c r="BR71" i="25"/>
  <c r="AH89" i="36"/>
  <c r="O124" i="18"/>
  <c r="AE17" i="29"/>
  <c r="AA106" i="29"/>
  <c r="AP104" i="25"/>
  <c r="AD30" i="33"/>
  <c r="BE11" i="25"/>
  <c r="M121" i="17"/>
  <c r="AF57" i="24"/>
  <c r="AG93" i="25"/>
  <c r="S179" i="25"/>
  <c r="AX142" i="25"/>
  <c r="W160" i="36"/>
  <c r="Y115" i="36"/>
  <c r="AL76" i="25"/>
  <c r="AG183" i="24"/>
  <c r="P76" i="25"/>
  <c r="AL71" i="25"/>
  <c r="AD119" i="25"/>
  <c r="AZ10" i="25"/>
  <c r="Z42" i="36"/>
  <c r="AH113" i="25"/>
  <c r="CA161" i="25"/>
  <c r="AH164" i="24"/>
  <c r="AG23" i="24"/>
  <c r="S27" i="25"/>
  <c r="BK119" i="25"/>
  <c r="G201" i="19"/>
  <c r="W81" i="18"/>
  <c r="BB97" i="25"/>
  <c r="CA136" i="25"/>
  <c r="AG144" i="25"/>
  <c r="D162" i="24"/>
  <c r="BU141" i="25"/>
  <c r="AA147" i="36"/>
  <c r="E159" i="24"/>
  <c r="M96" i="29"/>
  <c r="O70" i="24"/>
  <c r="AB98" i="36"/>
  <c r="L119" i="27"/>
  <c r="AB166" i="36"/>
  <c r="U50" i="25"/>
  <c r="AH40" i="24"/>
  <c r="O15" i="24"/>
  <c r="AP174" i="25"/>
  <c r="AF68" i="25"/>
  <c r="W15" i="29"/>
  <c r="AC115" i="18"/>
  <c r="BP97" i="25"/>
  <c r="V44" i="18"/>
  <c r="AK105" i="25"/>
  <c r="C94" i="18"/>
  <c r="AF38" i="24"/>
  <c r="M82" i="17"/>
  <c r="G188" i="17"/>
  <c r="AH60" i="24"/>
  <c r="AH130" i="36"/>
  <c r="AJ141" i="24"/>
  <c r="AB46" i="18"/>
  <c r="AI85" i="25"/>
  <c r="M79" i="29"/>
  <c r="AL44" i="36"/>
  <c r="BQ112" i="25"/>
  <c r="BZ68" i="25"/>
  <c r="AR137" i="25"/>
  <c r="E27" i="18"/>
  <c r="H24" i="29"/>
  <c r="AP151" i="25"/>
  <c r="W47" i="36"/>
  <c r="AA10" i="29"/>
  <c r="T9" i="25"/>
  <c r="BB25" i="25"/>
  <c r="E106" i="18"/>
  <c r="Q102" i="17"/>
  <c r="AH101" i="36"/>
  <c r="AE142" i="36"/>
  <c r="L129" i="27"/>
  <c r="I98" i="17"/>
  <c r="S102" i="18"/>
  <c r="BR152" i="25"/>
  <c r="AC29" i="24"/>
  <c r="AF107" i="24"/>
  <c r="D103" i="24"/>
  <c r="AA67" i="29"/>
  <c r="Y38" i="18"/>
  <c r="I69" i="27"/>
  <c r="AG27" i="29"/>
  <c r="AY102" i="25"/>
  <c r="Z86" i="18"/>
  <c r="I104" i="17"/>
  <c r="S105" i="25"/>
  <c r="E87" i="17"/>
  <c r="AJ49" i="36"/>
  <c r="I146" i="27"/>
  <c r="AH119" i="24"/>
  <c r="BC107" i="25"/>
  <c r="G18" i="19"/>
  <c r="E110" i="24"/>
  <c r="I37" i="24"/>
  <c r="AQ150" i="25"/>
  <c r="Y131" i="25"/>
  <c r="Q38" i="31"/>
  <c r="I138" i="19"/>
  <c r="AE85" i="36"/>
  <c r="AG36" i="24"/>
  <c r="K160" i="27"/>
  <c r="X108" i="29"/>
  <c r="BO105" i="25"/>
  <c r="J62" i="19"/>
  <c r="BM15" i="25"/>
  <c r="Q78" i="29"/>
  <c r="N45" i="33"/>
  <c r="Q141" i="25"/>
  <c r="S25" i="33"/>
  <c r="J133" i="17"/>
  <c r="V29" i="29"/>
  <c r="M14" i="17"/>
  <c r="Q48" i="25"/>
  <c r="M16" i="18"/>
  <c r="Q89" i="25"/>
  <c r="D47" i="29"/>
  <c r="AJ100" i="36"/>
  <c r="BH34" i="25"/>
  <c r="Q79" i="18"/>
  <c r="BU102" i="25"/>
  <c r="I35" i="31"/>
  <c r="AJ93" i="24"/>
  <c r="AF43" i="33"/>
  <c r="G117" i="24"/>
  <c r="BB71" i="25"/>
  <c r="X64" i="29"/>
  <c r="U24" i="29"/>
  <c r="Y173" i="25"/>
  <c r="AH17" i="36"/>
  <c r="H93" i="27"/>
  <c r="AG48" i="29"/>
  <c r="AN101" i="25"/>
  <c r="N178" i="27"/>
  <c r="AG157" i="24"/>
  <c r="AA156" i="36"/>
  <c r="O32" i="17"/>
  <c r="Y62" i="29"/>
  <c r="T31" i="25"/>
  <c r="AG101" i="29"/>
  <c r="Y27" i="18"/>
  <c r="M75" i="24"/>
  <c r="Y18" i="36"/>
  <c r="AD130" i="24"/>
  <c r="U136" i="25"/>
  <c r="G163" i="27"/>
  <c r="AA66" i="29"/>
  <c r="AG94" i="29"/>
  <c r="AF95" i="36"/>
  <c r="AH134" i="24"/>
  <c r="AJ84" i="24"/>
  <c r="AI25" i="24"/>
  <c r="M103" i="17"/>
  <c r="AN28" i="25"/>
  <c r="I108" i="17"/>
  <c r="I89" i="24"/>
  <c r="X43" i="33"/>
  <c r="AF33" i="33"/>
  <c r="AI34" i="29"/>
  <c r="M55" i="29"/>
  <c r="AK147" i="25"/>
  <c r="V45" i="29"/>
  <c r="BA183" i="25"/>
  <c r="H90" i="18"/>
  <c r="AC138" i="24"/>
  <c r="H339" i="19"/>
  <c r="AK184" i="36"/>
  <c r="AJ107" i="36"/>
  <c r="E40" i="31"/>
  <c r="AH149" i="36"/>
  <c r="U86" i="18"/>
  <c r="AD19" i="36"/>
  <c r="AA21" i="31"/>
  <c r="C112" i="18"/>
  <c r="BH30" i="25"/>
  <c r="BL81" i="25"/>
  <c r="J149" i="17"/>
  <c r="BD13" i="25"/>
  <c r="U57" i="18"/>
  <c r="M111" i="24"/>
  <c r="AI142" i="36"/>
  <c r="AX133" i="25"/>
  <c r="AC97" i="36"/>
  <c r="Y36" i="25"/>
  <c r="J24" i="18"/>
  <c r="G12" i="31"/>
  <c r="BA146" i="25"/>
  <c r="AR88" i="25"/>
  <c r="W67" i="36"/>
  <c r="U67" i="29"/>
  <c r="O158" i="24"/>
  <c r="AC54" i="18"/>
  <c r="AA84" i="29"/>
  <c r="N107" i="27"/>
  <c r="K242" i="19"/>
  <c r="E57" i="18"/>
  <c r="H93" i="17"/>
  <c r="J103" i="17"/>
  <c r="AA24" i="31"/>
  <c r="H301" i="19"/>
  <c r="AB114" i="24"/>
  <c r="J17" i="19"/>
  <c r="AF71" i="25"/>
  <c r="U17" i="18"/>
  <c r="AC181" i="24"/>
  <c r="AZ71" i="25"/>
  <c r="R115" i="25"/>
  <c r="BQ129" i="25"/>
  <c r="L135" i="17"/>
  <c r="J76" i="17"/>
  <c r="T77" i="25"/>
  <c r="AI98" i="29"/>
  <c r="AG163" i="36"/>
  <c r="BU71" i="25"/>
  <c r="BU83" i="25"/>
  <c r="AK25" i="24"/>
  <c r="AK166" i="36"/>
  <c r="G169" i="24"/>
  <c r="R136" i="25"/>
  <c r="E145" i="24"/>
  <c r="M170" i="17"/>
  <c r="O79" i="24"/>
  <c r="BE109" i="25"/>
  <c r="M81" i="18"/>
  <c r="AC39" i="36"/>
  <c r="BH118" i="25"/>
  <c r="AF117" i="24"/>
  <c r="AP117" i="25"/>
  <c r="AG59" i="24"/>
  <c r="J85" i="18"/>
  <c r="I117" i="24"/>
  <c r="BM104" i="25"/>
  <c r="T33" i="25"/>
  <c r="R123" i="18"/>
  <c r="Q152" i="17"/>
  <c r="H37" i="18"/>
  <c r="AA27" i="24"/>
  <c r="E180" i="17"/>
  <c r="I38" i="33"/>
  <c r="S26" i="25"/>
  <c r="H34" i="18"/>
  <c r="BZ97" i="25"/>
  <c r="AI102" i="36"/>
  <c r="I87" i="18"/>
  <c r="F159" i="24"/>
  <c r="H7" i="31"/>
  <c r="BO18" i="25"/>
  <c r="N74" i="24"/>
  <c r="M139" i="17"/>
  <c r="AD42" i="33"/>
  <c r="Q32" i="25"/>
  <c r="BE76" i="25"/>
  <c r="I35" i="19"/>
  <c r="F67" i="24"/>
  <c r="BQ176" i="25"/>
  <c r="P34" i="18"/>
  <c r="AX77" i="25"/>
  <c r="F339" i="19"/>
  <c r="U23" i="18"/>
  <c r="P147" i="17"/>
  <c r="R82" i="25"/>
  <c r="AI80" i="24"/>
  <c r="BM51" i="25"/>
  <c r="AC48" i="33"/>
  <c r="BW174" i="25"/>
  <c r="U73" i="18"/>
  <c r="BR105" i="25"/>
  <c r="AQ36" i="25"/>
  <c r="AB51" i="33"/>
  <c r="U101" i="25"/>
  <c r="M69" i="29"/>
  <c r="Z67" i="36"/>
  <c r="L46" i="27"/>
  <c r="AI155" i="24"/>
  <c r="L43" i="17"/>
  <c r="D33" i="31"/>
  <c r="BB182" i="25"/>
  <c r="AF102" i="25"/>
  <c r="W63" i="29"/>
  <c r="M13" i="24"/>
  <c r="BU132" i="25"/>
  <c r="AE46" i="36"/>
  <c r="AQ87" i="25"/>
  <c r="I17" i="24"/>
  <c r="L27" i="27"/>
  <c r="AG48" i="24"/>
  <c r="CA177" i="25"/>
  <c r="AY103" i="25"/>
  <c r="BO46" i="25"/>
  <c r="AR37" i="25"/>
  <c r="AJ111" i="24"/>
  <c r="C9" i="31"/>
  <c r="AH43" i="36"/>
  <c r="AE49" i="36"/>
  <c r="BQ131" i="25"/>
  <c r="W37" i="33"/>
  <c r="J251" i="19"/>
  <c r="BN106" i="25"/>
  <c r="AR20" i="25"/>
  <c r="S9" i="25"/>
  <c r="AK153" i="36"/>
  <c r="AO86" i="25"/>
  <c r="AH178" i="25"/>
  <c r="AF74" i="25"/>
  <c r="AB80" i="36"/>
  <c r="AG132" i="36"/>
  <c r="M173" i="17"/>
  <c r="BT15" i="25"/>
  <c r="Y50" i="18"/>
  <c r="F184" i="19"/>
  <c r="AS81" i="25"/>
  <c r="J50" i="27"/>
  <c r="U55" i="29"/>
  <c r="Q165" i="25"/>
  <c r="AS171" i="25"/>
  <c r="AX107" i="25"/>
  <c r="AI170" i="36"/>
  <c r="R82" i="18"/>
  <c r="AI47" i="24"/>
  <c r="O173" i="24"/>
  <c r="AE20" i="29"/>
  <c r="BX53" i="25"/>
  <c r="BK178" i="25"/>
  <c r="Z19" i="33"/>
  <c r="AH15" i="24"/>
  <c r="F36" i="31"/>
  <c r="O183" i="24"/>
  <c r="AF29" i="25"/>
  <c r="J24" i="27"/>
  <c r="BH104" i="25"/>
  <c r="W38" i="18"/>
  <c r="BP26" i="25"/>
  <c r="Y143" i="36"/>
  <c r="AJ170" i="36"/>
  <c r="M68" i="17"/>
  <c r="R60" i="18"/>
  <c r="BT108" i="25"/>
  <c r="AI70" i="29"/>
  <c r="G18" i="18"/>
  <c r="AI42" i="36"/>
  <c r="BV115" i="25"/>
  <c r="AH90" i="25"/>
  <c r="BM162" i="25"/>
  <c r="H32" i="18"/>
  <c r="BE39" i="25"/>
  <c r="AA8" i="31"/>
  <c r="C36" i="31"/>
  <c r="L107" i="27"/>
  <c r="BZ34" i="25"/>
  <c r="AC158" i="36"/>
  <c r="AG138" i="36"/>
  <c r="BL19" i="25"/>
  <c r="H69" i="27"/>
  <c r="K68" i="29"/>
  <c r="AP8" i="25"/>
  <c r="AC169" i="24"/>
  <c r="K16" i="29"/>
  <c r="AG147" i="24"/>
  <c r="H110" i="18"/>
  <c r="Z167" i="24"/>
  <c r="BE18" i="25"/>
  <c r="BP68" i="25"/>
  <c r="AG182" i="24"/>
  <c r="J293" i="19"/>
  <c r="K134" i="17"/>
  <c r="J42" i="27"/>
  <c r="K29" i="19"/>
  <c r="S42" i="31"/>
  <c r="M67" i="24"/>
  <c r="AH180" i="25"/>
  <c r="Z130" i="36"/>
  <c r="AD101" i="25"/>
  <c r="AC63" i="29"/>
  <c r="BO66" i="25"/>
  <c r="Y29" i="36"/>
  <c r="AP74" i="25"/>
  <c r="K89" i="27"/>
  <c r="D43" i="24"/>
  <c r="AK9" i="36"/>
  <c r="L169" i="17"/>
  <c r="N88" i="18"/>
  <c r="BQ178" i="25"/>
  <c r="BR78" i="25"/>
  <c r="L59" i="18"/>
  <c r="N97" i="29"/>
  <c r="L47" i="29"/>
  <c r="BH21" i="25"/>
  <c r="L183" i="27"/>
  <c r="P76" i="17"/>
  <c r="AL181" i="36"/>
  <c r="AX165" i="25"/>
  <c r="BO116" i="25"/>
  <c r="AG107" i="24"/>
  <c r="G116" i="18"/>
  <c r="AC23" i="24"/>
  <c r="L115" i="18"/>
  <c r="AH11" i="24"/>
  <c r="R23" i="18"/>
  <c r="AP146" i="25"/>
  <c r="Z180" i="36"/>
  <c r="K55" i="18"/>
  <c r="AG106" i="24"/>
  <c r="AD169" i="36"/>
  <c r="AE101" i="29"/>
  <c r="I157" i="27"/>
  <c r="Q171" i="17"/>
  <c r="K366" i="19"/>
  <c r="BO21" i="25"/>
  <c r="O133" i="24"/>
  <c r="BX83" i="25"/>
  <c r="H158" i="17"/>
  <c r="Q36" i="18"/>
  <c r="H50" i="33"/>
  <c r="K79" i="17"/>
  <c r="Z115" i="24"/>
  <c r="AB58" i="18"/>
  <c r="AG114" i="36"/>
  <c r="AB122" i="24"/>
  <c r="AF76" i="36"/>
  <c r="J316" i="19"/>
  <c r="H94" i="19"/>
  <c r="G15" i="24"/>
  <c r="BJ110" i="25"/>
  <c r="D83" i="24"/>
  <c r="AD37" i="33"/>
  <c r="BT167" i="25"/>
  <c r="I12" i="31"/>
  <c r="AX74" i="25"/>
  <c r="AH104" i="36"/>
  <c r="AA62" i="18"/>
  <c r="AH26" i="25"/>
  <c r="AB24" i="31"/>
  <c r="O91" i="24"/>
  <c r="D90" i="29"/>
  <c r="M73" i="24"/>
  <c r="AB78" i="24"/>
  <c r="AB18" i="31"/>
  <c r="AJ174" i="24"/>
  <c r="BK131" i="25"/>
  <c r="AF156" i="24"/>
  <c r="BG168" i="25"/>
  <c r="Z95" i="18"/>
  <c r="V61" i="29"/>
  <c r="I107" i="17"/>
  <c r="W35" i="33"/>
  <c r="F161" i="17"/>
  <c r="BN22" i="25"/>
  <c r="BM39" i="25"/>
  <c r="AD26" i="29"/>
  <c r="L171" i="17"/>
  <c r="W110" i="36"/>
  <c r="AL161" i="25"/>
  <c r="Q106" i="25"/>
  <c r="P172" i="25"/>
  <c r="K11" i="17"/>
  <c r="AB23" i="29"/>
  <c r="Z18" i="24"/>
  <c r="J107" i="18"/>
  <c r="AY173" i="25"/>
  <c r="U11" i="18"/>
  <c r="BM25" i="25"/>
  <c r="I33" i="31"/>
  <c r="AA19" i="33"/>
  <c r="F35" i="17"/>
  <c r="G327" i="19"/>
  <c r="AK152" i="25"/>
  <c r="F18" i="17"/>
  <c r="T124" i="18"/>
  <c r="Z44" i="24"/>
  <c r="Q146" i="24"/>
  <c r="AH174" i="36"/>
  <c r="AH27" i="25"/>
  <c r="AG120" i="24"/>
  <c r="AD66" i="36"/>
  <c r="AH29" i="36"/>
  <c r="X172" i="36"/>
  <c r="AJ136" i="36"/>
  <c r="V35" i="33"/>
  <c r="BI71" i="25"/>
  <c r="AC41" i="33"/>
  <c r="W14" i="18"/>
  <c r="AA32" i="18"/>
  <c r="Y32" i="25"/>
  <c r="D21" i="24"/>
  <c r="AA54" i="18"/>
  <c r="BG87" i="25"/>
  <c r="AF21" i="33"/>
  <c r="BH166" i="25"/>
  <c r="K145" i="17"/>
  <c r="X48" i="33"/>
  <c r="BJ77" i="25"/>
  <c r="V55" i="18"/>
  <c r="J254" i="19"/>
  <c r="S17" i="31"/>
  <c r="G135" i="27"/>
  <c r="AR98" i="25"/>
  <c r="BG157" i="25"/>
  <c r="AE177" i="36"/>
  <c r="Q48" i="33"/>
  <c r="BI72" i="25"/>
  <c r="M24" i="24"/>
  <c r="E50" i="24"/>
  <c r="AK37" i="36"/>
  <c r="BM14" i="25"/>
  <c r="BD19" i="25"/>
  <c r="G83" i="19"/>
  <c r="AB41" i="24"/>
  <c r="M119" i="24"/>
  <c r="D116" i="24"/>
  <c r="AE142" i="24"/>
  <c r="W96" i="18"/>
  <c r="L36" i="27"/>
  <c r="R41" i="17"/>
  <c r="I43" i="31"/>
  <c r="AQ151" i="25"/>
  <c r="J10" i="29"/>
  <c r="S36" i="25"/>
  <c r="AG16" i="29"/>
  <c r="AE144" i="36"/>
  <c r="N47" i="27"/>
  <c r="AA63" i="24"/>
  <c r="AH95" i="24"/>
  <c r="AF67" i="36"/>
  <c r="AX113" i="25"/>
  <c r="BG54" i="25"/>
  <c r="I180" i="17"/>
  <c r="R187" i="17"/>
  <c r="V49" i="29"/>
  <c r="AI88" i="25"/>
  <c r="BE108" i="25"/>
  <c r="N21" i="27"/>
  <c r="H109" i="27"/>
  <c r="U34" i="18"/>
  <c r="AA48" i="29"/>
  <c r="BR19" i="25"/>
  <c r="BL92" i="25"/>
  <c r="AA108" i="36"/>
  <c r="R53" i="25"/>
  <c r="AG159" i="36"/>
  <c r="J133" i="19"/>
  <c r="BW104" i="25"/>
  <c r="AK17" i="25"/>
  <c r="AN93" i="25"/>
  <c r="AB153" i="24"/>
  <c r="BJ43" i="25"/>
  <c r="AK107" i="36"/>
  <c r="W175" i="36"/>
  <c r="AZ54" i="25"/>
  <c r="AO33" i="25"/>
  <c r="AD138" i="24"/>
  <c r="G97" i="19"/>
  <c r="AN11" i="25"/>
  <c r="AN150" i="25"/>
  <c r="BV153" i="25"/>
  <c r="P185" i="17"/>
  <c r="AZ142" i="25"/>
  <c r="AL13" i="25"/>
  <c r="G147" i="17"/>
  <c r="J41" i="17"/>
  <c r="I80" i="29"/>
  <c r="AG42" i="33"/>
  <c r="BA143" i="25"/>
  <c r="E58" i="18"/>
  <c r="AE33" i="36"/>
  <c r="D180" i="24"/>
  <c r="AZ174" i="25"/>
  <c r="G165" i="24"/>
  <c r="AD141" i="25"/>
  <c r="BU28" i="25"/>
  <c r="H37" i="31"/>
  <c r="BJ116" i="25"/>
  <c r="Z76" i="29"/>
  <c r="P178" i="25"/>
  <c r="AG151" i="24"/>
  <c r="J38" i="31"/>
  <c r="F313" i="19"/>
  <c r="I47" i="27"/>
  <c r="AJ160" i="24"/>
  <c r="O116" i="18"/>
  <c r="AJ73" i="24"/>
  <c r="J366" i="19"/>
  <c r="T46" i="18"/>
  <c r="Z107" i="24"/>
  <c r="J100" i="17"/>
  <c r="AD146" i="24"/>
  <c r="J57" i="18"/>
  <c r="AA81" i="36"/>
  <c r="E28" i="18"/>
  <c r="N120" i="24"/>
  <c r="AD58" i="29"/>
  <c r="BT158" i="25"/>
  <c r="BQ102" i="25"/>
  <c r="H59" i="29"/>
  <c r="AZ170" i="25"/>
  <c r="E38" i="17"/>
  <c r="M21" i="18"/>
  <c r="S19" i="33"/>
  <c r="Q30" i="25"/>
  <c r="O80" i="24"/>
  <c r="Z152" i="36"/>
  <c r="AK132" i="25"/>
  <c r="AA53" i="36"/>
  <c r="P23" i="31"/>
  <c r="L172" i="27"/>
  <c r="BI14" i="25"/>
  <c r="AZ118" i="25"/>
  <c r="AB151" i="36"/>
  <c r="BA78" i="25"/>
  <c r="Q44" i="24"/>
  <c r="AH155" i="25"/>
  <c r="AP92" i="25"/>
  <c r="J38" i="19"/>
  <c r="L98" i="29"/>
  <c r="AH72" i="24"/>
  <c r="W123" i="18"/>
  <c r="C45" i="31"/>
  <c r="E85" i="17"/>
  <c r="G42" i="18"/>
  <c r="V26" i="18"/>
  <c r="BB104" i="25"/>
  <c r="I67" i="29"/>
  <c r="O12" i="18"/>
  <c r="BJ155" i="25"/>
  <c r="AG89" i="36"/>
  <c r="AD165" i="25"/>
  <c r="J118" i="27"/>
  <c r="BA149" i="25"/>
  <c r="L148" i="17"/>
  <c r="I178" i="19"/>
  <c r="AO170" i="25"/>
  <c r="AG13" i="36"/>
  <c r="AX171" i="25"/>
  <c r="BS78" i="25"/>
  <c r="M22" i="17"/>
  <c r="AH140" i="25"/>
  <c r="F9" i="31"/>
  <c r="S17" i="25"/>
  <c r="AJ72" i="24"/>
  <c r="AH13" i="36"/>
  <c r="I108" i="27"/>
  <c r="AF104" i="25"/>
  <c r="AH16" i="36"/>
  <c r="U36" i="18"/>
  <c r="P106" i="18"/>
  <c r="P121" i="17"/>
  <c r="AB31" i="18"/>
  <c r="AC93" i="29"/>
  <c r="D115" i="18"/>
  <c r="X106" i="36"/>
  <c r="T130" i="25"/>
  <c r="Y107" i="36"/>
  <c r="G154" i="17"/>
  <c r="AX184" i="25"/>
  <c r="AG82" i="24"/>
  <c r="J118" i="19"/>
  <c r="J255" i="19"/>
  <c r="W41" i="33"/>
  <c r="G34" i="33"/>
  <c r="X27" i="36"/>
  <c r="U29" i="25"/>
  <c r="L103" i="17"/>
  <c r="K339" i="19"/>
  <c r="S174" i="25"/>
  <c r="Q41" i="18"/>
  <c r="BZ67" i="25"/>
  <c r="O72" i="24"/>
  <c r="M109" i="18"/>
  <c r="AZ138" i="25"/>
  <c r="J139" i="27"/>
  <c r="CA21" i="25"/>
  <c r="F20" i="17"/>
  <c r="AP48" i="25"/>
  <c r="P51" i="25"/>
  <c r="BD175" i="25"/>
  <c r="J42" i="18"/>
  <c r="Z102" i="24"/>
  <c r="I133" i="24"/>
  <c r="Z96" i="18"/>
  <c r="AA105" i="24"/>
  <c r="N162" i="27"/>
  <c r="U35" i="18"/>
  <c r="AG53" i="36"/>
  <c r="E112" i="17"/>
  <c r="T134" i="25"/>
  <c r="I104" i="24"/>
  <c r="J30" i="17"/>
  <c r="Y94" i="36"/>
  <c r="AI104" i="29"/>
  <c r="F59" i="18"/>
  <c r="BA174" i="25"/>
  <c r="AZ87" i="25"/>
  <c r="AA19" i="29"/>
  <c r="AH88" i="25"/>
  <c r="BH136" i="25"/>
  <c r="F33" i="17"/>
  <c r="AF133" i="24"/>
  <c r="AC94" i="24"/>
  <c r="L44" i="18"/>
  <c r="AG37" i="36"/>
  <c r="AD135" i="24"/>
  <c r="U14" i="18"/>
  <c r="AG102" i="24"/>
  <c r="H60" i="18"/>
  <c r="Z64" i="29"/>
  <c r="H170" i="17"/>
  <c r="AK69" i="25"/>
  <c r="AP140" i="25"/>
  <c r="G116" i="17"/>
  <c r="BC15" i="25"/>
  <c r="BM38" i="25"/>
  <c r="BV37" i="25"/>
  <c r="O20" i="17"/>
  <c r="AC38" i="18"/>
  <c r="M161" i="24"/>
  <c r="AK156" i="25"/>
  <c r="AE118" i="36"/>
  <c r="I301" i="19"/>
  <c r="BO9" i="25"/>
  <c r="AL166" i="36"/>
  <c r="Q93" i="17"/>
  <c r="E132" i="24"/>
  <c r="BK35" i="25"/>
  <c r="AP9" i="25"/>
  <c r="Q100" i="24"/>
  <c r="AH45" i="36"/>
  <c r="AR39" i="25"/>
  <c r="K25" i="29"/>
  <c r="BA109" i="25"/>
  <c r="F50" i="24"/>
  <c r="BQ160" i="25"/>
  <c r="F196" i="19"/>
  <c r="BD170" i="25"/>
  <c r="BK24" i="25"/>
  <c r="R12" i="33"/>
  <c r="BU104" i="25"/>
  <c r="AB39" i="31"/>
  <c r="J26" i="29"/>
  <c r="AG70" i="29"/>
  <c r="AZ150" i="25"/>
  <c r="K116" i="18"/>
  <c r="AI67" i="24"/>
  <c r="H14" i="18"/>
  <c r="S82" i="25"/>
  <c r="BI50" i="25"/>
  <c r="E100" i="24"/>
  <c r="G25" i="17"/>
  <c r="AK36" i="36"/>
  <c r="AI97" i="29"/>
  <c r="AH39" i="36"/>
  <c r="AK8" i="25"/>
  <c r="O58" i="18"/>
  <c r="AE134" i="36"/>
  <c r="P11" i="18"/>
  <c r="O49" i="18"/>
  <c r="AI42" i="25"/>
  <c r="N50" i="27"/>
  <c r="AG169" i="36"/>
  <c r="AD178" i="24"/>
  <c r="AB50" i="33"/>
  <c r="BQ179" i="25"/>
  <c r="Q21" i="29"/>
  <c r="L10" i="33"/>
  <c r="BS148" i="25"/>
  <c r="G240" i="19"/>
  <c r="H67" i="27"/>
  <c r="L52" i="33"/>
  <c r="F24" i="19"/>
  <c r="G25" i="33"/>
  <c r="Z136" i="36"/>
  <c r="G19" i="18"/>
  <c r="AS120" i="25"/>
  <c r="G153" i="24"/>
  <c r="AF45" i="25"/>
  <c r="F366" i="19"/>
  <c r="AL157" i="25"/>
  <c r="Q97" i="17"/>
  <c r="N22" i="18"/>
  <c r="Q91" i="24"/>
  <c r="I346" i="19"/>
  <c r="AA132" i="36"/>
  <c r="Q16" i="33"/>
  <c r="BP149" i="25"/>
  <c r="BV27" i="25"/>
  <c r="K95" i="17"/>
  <c r="N164" i="24"/>
  <c r="BB10" i="25"/>
  <c r="Z54" i="36"/>
  <c r="Y184" i="25"/>
  <c r="I132" i="24"/>
  <c r="AC33" i="18"/>
  <c r="AO31" i="25"/>
  <c r="I42" i="27"/>
  <c r="P81" i="17"/>
  <c r="P43" i="33"/>
  <c r="F240" i="19"/>
  <c r="Y17" i="25"/>
  <c r="G36" i="19"/>
  <c r="G13" i="31"/>
  <c r="J79" i="27"/>
  <c r="AI94" i="24"/>
  <c r="AC174" i="24"/>
  <c r="H54" i="18"/>
  <c r="K316" i="19"/>
  <c r="AG47" i="25"/>
  <c r="H148" i="17"/>
  <c r="U90" i="25"/>
  <c r="AH62" i="24"/>
  <c r="AA7" i="29"/>
  <c r="F351" i="19"/>
  <c r="AH142" i="25"/>
  <c r="D41" i="24"/>
  <c r="AB38" i="36"/>
  <c r="AH85" i="24"/>
  <c r="O100" i="17"/>
  <c r="BG119" i="25"/>
  <c r="M28" i="33"/>
  <c r="X12" i="29"/>
  <c r="AN48" i="25"/>
  <c r="T104" i="25"/>
  <c r="I264" i="19"/>
  <c r="P106" i="17"/>
  <c r="O81" i="24"/>
  <c r="AJ178" i="24"/>
  <c r="X33" i="29"/>
  <c r="J307" i="19"/>
  <c r="O159" i="17"/>
  <c r="P9" i="18"/>
  <c r="U123" i="18"/>
  <c r="F54" i="24"/>
  <c r="AJ63" i="24"/>
  <c r="J151" i="19"/>
  <c r="Q89" i="24"/>
  <c r="BX79" i="25"/>
  <c r="AY38" i="25"/>
  <c r="BM143" i="25"/>
  <c r="W76" i="36"/>
  <c r="AA86" i="36"/>
  <c r="P67" i="25"/>
  <c r="AA46" i="31"/>
  <c r="M81" i="29"/>
  <c r="AG99" i="36"/>
  <c r="BI16" i="25"/>
  <c r="H43" i="33"/>
  <c r="J14" i="29"/>
  <c r="AD149" i="36"/>
  <c r="AC18" i="25"/>
  <c r="F69" i="24"/>
  <c r="M23" i="17"/>
  <c r="Y85" i="18"/>
  <c r="BF173" i="25"/>
  <c r="AZ19" i="25"/>
  <c r="H136" i="27"/>
  <c r="BU74" i="25"/>
  <c r="L17" i="27"/>
  <c r="AS73" i="25"/>
  <c r="AI45" i="25"/>
  <c r="I177" i="17"/>
  <c r="V33" i="29"/>
  <c r="AE165" i="36"/>
  <c r="H55" i="29"/>
  <c r="K21" i="17"/>
  <c r="Z126" i="24"/>
  <c r="E78" i="24"/>
  <c r="AO51" i="25"/>
  <c r="E112" i="18"/>
  <c r="Q92" i="29"/>
  <c r="AD9" i="24"/>
  <c r="I119" i="24"/>
  <c r="G19" i="27"/>
  <c r="BB23" i="25"/>
  <c r="F76" i="19"/>
  <c r="R47" i="33"/>
  <c r="AK151" i="36"/>
  <c r="J126" i="19"/>
  <c r="BV135" i="25"/>
  <c r="AI119" i="25"/>
  <c r="AK49" i="25"/>
  <c r="AB51" i="36"/>
  <c r="Q99" i="25"/>
  <c r="BW30" i="25"/>
  <c r="AD171" i="36"/>
  <c r="AE37" i="29"/>
  <c r="AG174" i="24"/>
  <c r="J35" i="27"/>
  <c r="P22" i="31"/>
  <c r="R169" i="17"/>
  <c r="W184" i="36"/>
  <c r="BX163" i="25"/>
  <c r="N100" i="29"/>
  <c r="D26" i="24"/>
  <c r="AD84" i="24"/>
  <c r="AS159" i="25"/>
  <c r="L32" i="18"/>
  <c r="W10" i="29"/>
  <c r="X67" i="29"/>
  <c r="AG96" i="29"/>
  <c r="BH152" i="25"/>
  <c r="AQ114" i="25"/>
  <c r="AC83" i="18"/>
  <c r="AF135" i="36"/>
  <c r="N91" i="18"/>
  <c r="Y70" i="29"/>
  <c r="AG129" i="25"/>
  <c r="M53" i="24"/>
  <c r="AH135" i="25"/>
  <c r="H32" i="29"/>
  <c r="AC145" i="24"/>
  <c r="BG39" i="25"/>
  <c r="AH84" i="36"/>
  <c r="AB23" i="18"/>
  <c r="H239" i="19"/>
  <c r="F22" i="31"/>
  <c r="N43" i="27"/>
  <c r="AB124" i="24"/>
  <c r="Z11" i="29"/>
  <c r="F224" i="19"/>
  <c r="AC155" i="25"/>
  <c r="Q113" i="25"/>
  <c r="AK26" i="25"/>
  <c r="Z102" i="18"/>
  <c r="Z127" i="24"/>
  <c r="BP35" i="25"/>
  <c r="U25" i="33"/>
  <c r="G90" i="27"/>
  <c r="AI108" i="25"/>
  <c r="AH8" i="29"/>
  <c r="H53" i="18"/>
  <c r="D140" i="24"/>
  <c r="J77" i="19"/>
  <c r="AA153" i="36"/>
  <c r="AE110" i="29"/>
  <c r="X36" i="18"/>
  <c r="V73" i="29"/>
  <c r="AE161" i="36"/>
  <c r="BL114" i="25"/>
  <c r="AJ87" i="36"/>
  <c r="Z158" i="24"/>
  <c r="Z70" i="24"/>
  <c r="G141" i="24"/>
  <c r="BH131" i="25"/>
  <c r="AX181" i="25"/>
  <c r="AD85" i="25"/>
  <c r="BB17" i="25"/>
  <c r="AJ122" i="24"/>
  <c r="BX139" i="25"/>
  <c r="J8" i="29"/>
  <c r="G155" i="24"/>
  <c r="E85" i="18"/>
  <c r="BA50" i="25"/>
  <c r="AG118" i="24"/>
  <c r="BM30" i="25"/>
  <c r="AC27" i="36"/>
  <c r="G144" i="27"/>
  <c r="N21" i="31"/>
  <c r="AO28" i="25"/>
  <c r="BR158" i="25"/>
  <c r="N58" i="29"/>
  <c r="AB40" i="33"/>
  <c r="M51" i="24"/>
  <c r="AA134" i="24"/>
  <c r="X51" i="18"/>
  <c r="AP108" i="25"/>
  <c r="U101" i="29"/>
  <c r="U86" i="29"/>
  <c r="BT12" i="25"/>
  <c r="AI52" i="36"/>
  <c r="N130" i="27"/>
  <c r="N87" i="27"/>
  <c r="AN180" i="25"/>
  <c r="J19" i="31"/>
  <c r="Z20" i="18"/>
  <c r="AA52" i="18"/>
  <c r="L133" i="27"/>
  <c r="N74" i="27"/>
  <c r="Y158" i="25"/>
  <c r="G352" i="19"/>
  <c r="I179" i="27"/>
  <c r="AH14" i="25"/>
  <c r="AA88" i="36"/>
  <c r="AI72" i="25"/>
  <c r="D59" i="18"/>
  <c r="D43" i="31"/>
  <c r="AE46" i="24"/>
  <c r="AJ114" i="36"/>
  <c r="BT151" i="25"/>
  <c r="Y37" i="25"/>
  <c r="W53" i="29"/>
  <c r="BO173" i="25"/>
  <c r="AJ33" i="36"/>
  <c r="S16" i="33"/>
  <c r="Q57" i="29"/>
  <c r="X42" i="36"/>
  <c r="S46" i="25"/>
  <c r="H185" i="17"/>
  <c r="K20" i="18"/>
  <c r="BH38" i="25"/>
  <c r="AZ45" i="25"/>
  <c r="Y48" i="29"/>
  <c r="J73" i="17"/>
  <c r="AK14" i="36"/>
  <c r="Y139" i="36"/>
  <c r="R87" i="18"/>
  <c r="F10" i="17"/>
  <c r="U20" i="18"/>
  <c r="M151" i="17"/>
  <c r="AE48" i="36"/>
  <c r="BR141" i="25"/>
  <c r="BC18" i="25"/>
  <c r="BN21" i="25"/>
  <c r="AH61" i="29"/>
  <c r="N75" i="27"/>
  <c r="BB78" i="25"/>
  <c r="G43" i="24"/>
  <c r="AA34" i="18"/>
  <c r="AJ23" i="24"/>
  <c r="AH87" i="29"/>
  <c r="K14" i="29"/>
  <c r="Y165" i="36"/>
  <c r="H70" i="27"/>
  <c r="BB96" i="25"/>
  <c r="BH155" i="25"/>
  <c r="AB28" i="29"/>
  <c r="P25" i="17"/>
  <c r="BT74" i="25"/>
  <c r="O91" i="17"/>
  <c r="O41" i="33"/>
  <c r="I24" i="27"/>
  <c r="BP109" i="25"/>
  <c r="Q46" i="17"/>
  <c r="J15" i="17"/>
  <c r="W34" i="33"/>
  <c r="P49" i="33"/>
  <c r="AD170" i="25"/>
  <c r="J23" i="18"/>
  <c r="D78" i="18"/>
  <c r="BB54" i="25"/>
  <c r="U20" i="25"/>
  <c r="AA101" i="36"/>
  <c r="G17" i="17"/>
  <c r="Y142" i="36"/>
  <c r="BQ31" i="25"/>
  <c r="H57" i="29"/>
  <c r="D56" i="29"/>
  <c r="AF12" i="36"/>
  <c r="U25" i="25"/>
  <c r="H35" i="33"/>
  <c r="V94" i="18"/>
  <c r="AB72" i="24"/>
  <c r="AI158" i="25"/>
  <c r="Q26" i="18"/>
  <c r="BD144" i="25"/>
  <c r="BQ34" i="25"/>
  <c r="T46" i="25"/>
  <c r="AS11" i="25"/>
  <c r="AC31" i="29"/>
  <c r="AD11" i="24"/>
  <c r="I183" i="27"/>
  <c r="K140" i="27"/>
  <c r="Z108" i="36"/>
  <c r="I8" i="19"/>
  <c r="AG72" i="25"/>
  <c r="BK141" i="25"/>
  <c r="BD113" i="25"/>
  <c r="AQ155" i="25"/>
  <c r="AZ102" i="25"/>
  <c r="BR138" i="25"/>
  <c r="AK139" i="36"/>
  <c r="X115" i="18"/>
  <c r="T23" i="25"/>
  <c r="AZ93" i="25"/>
  <c r="AC53" i="33"/>
  <c r="BB37" i="25"/>
  <c r="F92" i="19"/>
  <c r="AX152" i="25"/>
  <c r="AI81" i="25"/>
  <c r="BP129" i="25"/>
  <c r="AJ70" i="36"/>
  <c r="Q102" i="29"/>
  <c r="BS31" i="25"/>
  <c r="AX111" i="25"/>
  <c r="AE146" i="24"/>
  <c r="AJ83" i="24"/>
  <c r="J34" i="17"/>
  <c r="BB9" i="25"/>
  <c r="I106" i="29"/>
  <c r="AK172" i="25"/>
  <c r="R168" i="25"/>
  <c r="BF70" i="25"/>
  <c r="X184" i="36"/>
  <c r="F187" i="17"/>
  <c r="E89" i="18"/>
  <c r="I87" i="27"/>
  <c r="BM16" i="25"/>
  <c r="L91" i="29"/>
  <c r="BW115" i="25"/>
  <c r="H47" i="19"/>
  <c r="AA184" i="24"/>
  <c r="BC89" i="25"/>
  <c r="BA145" i="25"/>
  <c r="Z165" i="24"/>
  <c r="BR39" i="25"/>
  <c r="BV96" i="25"/>
  <c r="J334" i="19"/>
  <c r="F21" i="24"/>
  <c r="AC86" i="36"/>
  <c r="Q144" i="24"/>
  <c r="AB65" i="24"/>
  <c r="T111" i="25"/>
  <c r="BD81" i="25"/>
  <c r="AB25" i="33"/>
  <c r="J20" i="17"/>
  <c r="O8" i="31"/>
  <c r="BE12" i="25"/>
  <c r="J199" i="19"/>
  <c r="I100" i="27"/>
  <c r="AD35" i="29"/>
  <c r="BG14" i="25"/>
  <c r="X16" i="29"/>
  <c r="P152" i="25"/>
  <c r="O34" i="24"/>
  <c r="F91" i="17"/>
  <c r="BV158" i="25"/>
  <c r="K11" i="27"/>
  <c r="P47" i="25"/>
  <c r="AI115" i="25"/>
  <c r="AZ36" i="25"/>
  <c r="U44" i="18"/>
  <c r="AA79" i="36"/>
  <c r="J83" i="17"/>
  <c r="J169" i="27"/>
  <c r="Q22" i="17"/>
  <c r="O108" i="17"/>
  <c r="AG31" i="36"/>
  <c r="AK148" i="36"/>
  <c r="E153" i="24"/>
  <c r="AD49" i="29"/>
  <c r="AA173" i="24"/>
  <c r="AC69" i="29"/>
  <c r="BT82" i="25"/>
  <c r="BA108" i="25"/>
  <c r="K136" i="17"/>
  <c r="AD69" i="29"/>
  <c r="BK36" i="25"/>
  <c r="S175" i="25"/>
  <c r="Z94" i="18"/>
  <c r="U182" i="25"/>
  <c r="K95" i="27"/>
  <c r="BM147" i="25"/>
  <c r="V91" i="29"/>
  <c r="BS30" i="25"/>
  <c r="BI183" i="25"/>
  <c r="N33" i="24"/>
  <c r="BL159" i="25"/>
  <c r="S116" i="25"/>
  <c r="AK68" i="36"/>
  <c r="U168" i="25"/>
  <c r="X93" i="36"/>
  <c r="AH103" i="36"/>
  <c r="BL87" i="25"/>
  <c r="J145" i="19"/>
  <c r="R75" i="17"/>
  <c r="BU182" i="25"/>
  <c r="BV170" i="25"/>
  <c r="D9" i="29"/>
  <c r="AJ34" i="36"/>
  <c r="L88" i="27"/>
  <c r="BJ134" i="25"/>
  <c r="BH137" i="25"/>
  <c r="J130" i="19"/>
  <c r="S95" i="18"/>
  <c r="BN37" i="25"/>
  <c r="G313" i="19"/>
  <c r="BA93" i="25"/>
  <c r="AE96" i="36"/>
  <c r="I174" i="24"/>
  <c r="AD36" i="25"/>
  <c r="O42" i="24"/>
  <c r="BG29" i="25"/>
  <c r="AK161" i="24"/>
  <c r="AL83" i="36"/>
  <c r="BU37" i="25"/>
  <c r="S12" i="33"/>
  <c r="AE156" i="24"/>
  <c r="BR167" i="25"/>
  <c r="Y49" i="33"/>
  <c r="V111" i="18"/>
  <c r="I126" i="18"/>
  <c r="Z85" i="24"/>
  <c r="F77" i="24"/>
  <c r="AE48" i="29"/>
  <c r="BE130" i="25"/>
  <c r="AG79" i="24"/>
  <c r="Z99" i="18"/>
  <c r="P183" i="17"/>
  <c r="BC69" i="25"/>
  <c r="AI17" i="25"/>
  <c r="AB40" i="31"/>
  <c r="AN8" i="25"/>
  <c r="Y93" i="29"/>
  <c r="BG93" i="25"/>
  <c r="Z140" i="24"/>
  <c r="BD174" i="25"/>
  <c r="W84" i="36"/>
  <c r="Y139" i="25"/>
  <c r="AG153" i="25"/>
  <c r="P148" i="17"/>
  <c r="AG154" i="24"/>
  <c r="AA94" i="36"/>
  <c r="BV130" i="25"/>
  <c r="BO158" i="25"/>
  <c r="E31" i="24"/>
  <c r="G14" i="18"/>
  <c r="F144" i="24"/>
  <c r="I34" i="18"/>
  <c r="AC9" i="18"/>
  <c r="AE28" i="24"/>
  <c r="V20" i="29"/>
  <c r="AH151" i="25"/>
  <c r="E168" i="17"/>
  <c r="X90" i="36"/>
  <c r="AJ180" i="36"/>
  <c r="AQ147" i="25"/>
  <c r="AP67" i="25"/>
  <c r="AC51" i="29"/>
  <c r="P123" i="18"/>
  <c r="AH180" i="36"/>
  <c r="AD40" i="25"/>
  <c r="I14" i="17"/>
  <c r="AK82" i="25"/>
  <c r="BL161" i="25"/>
  <c r="BJ102" i="25"/>
  <c r="W68" i="29"/>
  <c r="Q109" i="17"/>
  <c r="AB85" i="36"/>
  <c r="AG108" i="24"/>
  <c r="E143" i="24"/>
  <c r="AI10" i="24"/>
  <c r="Q119" i="17"/>
  <c r="BR79" i="25"/>
  <c r="K260" i="19"/>
  <c r="AD77" i="24"/>
  <c r="D101" i="18"/>
  <c r="AN173" i="25"/>
  <c r="Y70" i="36"/>
  <c r="AB139" i="24"/>
  <c r="BQ18" i="25"/>
  <c r="U38" i="25"/>
  <c r="BH169" i="25"/>
  <c r="D110" i="18"/>
  <c r="BT76" i="25"/>
  <c r="P59" i="18"/>
  <c r="P116" i="17"/>
  <c r="J111" i="27"/>
  <c r="U26" i="29"/>
  <c r="AK159" i="25"/>
  <c r="BM71" i="25"/>
  <c r="BB14" i="25"/>
  <c r="S46" i="33"/>
  <c r="K20" i="29"/>
  <c r="I97" i="27"/>
  <c r="Q44" i="18"/>
  <c r="Q78" i="25"/>
  <c r="F242" i="19"/>
  <c r="AS14" i="25"/>
  <c r="S182" i="25"/>
  <c r="H100" i="27"/>
  <c r="BF83" i="25"/>
  <c r="AB12" i="18"/>
  <c r="E109" i="24"/>
  <c r="AA87" i="18"/>
  <c r="R31" i="17"/>
  <c r="AC30" i="29"/>
  <c r="AB12" i="31"/>
  <c r="N30" i="29"/>
  <c r="W37" i="29"/>
  <c r="AH66" i="25"/>
  <c r="J47" i="27"/>
  <c r="E26" i="31"/>
  <c r="F29" i="18"/>
  <c r="X143" i="36"/>
  <c r="I42" i="17"/>
  <c r="BX183" i="25"/>
  <c r="E159" i="17"/>
  <c r="AD40" i="36"/>
  <c r="R14" i="18"/>
  <c r="BQ15" i="25"/>
  <c r="AC26" i="29"/>
  <c r="AK147" i="36"/>
  <c r="AR84" i="25"/>
  <c r="H47" i="18"/>
  <c r="AB110" i="29"/>
  <c r="BW95" i="25"/>
  <c r="BK48" i="25"/>
  <c r="BM183" i="25"/>
  <c r="BN78" i="25"/>
  <c r="X20" i="18"/>
  <c r="E109" i="18"/>
  <c r="H277" i="19"/>
  <c r="I135" i="19"/>
  <c r="I80" i="17"/>
  <c r="AF142" i="36"/>
  <c r="BU144" i="25"/>
  <c r="P37" i="25"/>
  <c r="BK104" i="25"/>
  <c r="I161" i="17"/>
  <c r="BQ103" i="25"/>
  <c r="AB12" i="29"/>
  <c r="H27" i="27"/>
  <c r="AR21" i="25"/>
  <c r="AG69" i="29"/>
  <c r="AN161" i="25"/>
  <c r="AE83" i="24"/>
  <c r="N170" i="27"/>
  <c r="W121" i="18"/>
  <c r="BP180" i="25"/>
  <c r="S83" i="25"/>
  <c r="AH125" i="24"/>
  <c r="AY47" i="25"/>
  <c r="G68" i="24"/>
  <c r="U31" i="25"/>
  <c r="W68" i="36"/>
  <c r="U80" i="25"/>
  <c r="AC21" i="25"/>
  <c r="BX101" i="25"/>
  <c r="BP131" i="25"/>
  <c r="BV18" i="25"/>
  <c r="AH171" i="25"/>
  <c r="BC21" i="25"/>
  <c r="X69" i="29"/>
  <c r="BO138" i="25"/>
  <c r="E101" i="17"/>
  <c r="O9" i="31"/>
  <c r="AA25" i="18"/>
  <c r="Q168" i="25"/>
  <c r="AL15" i="36"/>
  <c r="AP100" i="25"/>
  <c r="Q49" i="24"/>
  <c r="BB143" i="25"/>
  <c r="AH72" i="29"/>
  <c r="AC48" i="24"/>
  <c r="BQ39" i="25"/>
  <c r="H116" i="27"/>
  <c r="R25" i="17"/>
  <c r="AI21" i="25"/>
  <c r="AH144" i="25"/>
  <c r="F113" i="17"/>
  <c r="I26" i="29"/>
  <c r="AA172" i="36"/>
  <c r="AY144" i="25"/>
  <c r="BE110" i="25"/>
  <c r="D27" i="31"/>
  <c r="F16" i="24"/>
  <c r="I144" i="24"/>
  <c r="N11" i="24"/>
  <c r="AE138" i="36"/>
  <c r="F174" i="24"/>
  <c r="K351" i="19"/>
  <c r="AH158" i="24"/>
  <c r="AI154" i="25"/>
  <c r="H16" i="27"/>
  <c r="U99" i="29"/>
  <c r="AI13" i="36"/>
  <c r="Z124" i="18"/>
  <c r="M25" i="17"/>
  <c r="AF154" i="36"/>
  <c r="AR31" i="25"/>
  <c r="J225" i="19"/>
  <c r="AI152" i="24"/>
  <c r="X58" i="29"/>
  <c r="S74" i="25"/>
  <c r="AX25" i="25"/>
  <c r="AB8" i="36"/>
  <c r="BJ140" i="25"/>
  <c r="CA51" i="25"/>
  <c r="AZ85" i="25"/>
  <c r="Y73" i="29"/>
  <c r="AA44" i="29"/>
  <c r="BC120" i="25"/>
  <c r="N28" i="27"/>
  <c r="AI52" i="29"/>
  <c r="BC101" i="25"/>
  <c r="AK133" i="36"/>
  <c r="K30" i="29"/>
  <c r="Y98" i="25"/>
  <c r="O153" i="17"/>
  <c r="C109" i="18"/>
  <c r="AF52" i="36"/>
  <c r="K189" i="19"/>
  <c r="J165" i="27"/>
  <c r="BX46" i="25"/>
  <c r="H98" i="17"/>
  <c r="AH138" i="24"/>
  <c r="Z17" i="36"/>
  <c r="R35" i="33"/>
  <c r="K100" i="19"/>
  <c r="BU32" i="25"/>
  <c r="M47" i="29"/>
  <c r="I10" i="17"/>
  <c r="D97" i="18"/>
  <c r="AL66" i="25"/>
  <c r="AC46" i="36"/>
  <c r="AA103" i="36"/>
  <c r="J30" i="18"/>
  <c r="AR168" i="25"/>
  <c r="Z37" i="24"/>
  <c r="Y46" i="33"/>
  <c r="Y97" i="18"/>
  <c r="T50" i="18"/>
  <c r="BM70" i="25"/>
  <c r="L85" i="27"/>
  <c r="Z58" i="18"/>
  <c r="BU175" i="25"/>
  <c r="AC10" i="25"/>
  <c r="P92" i="17"/>
  <c r="W12" i="33"/>
  <c r="G182" i="17"/>
  <c r="AC125" i="24"/>
  <c r="AH14" i="24"/>
  <c r="X79" i="36"/>
  <c r="I183" i="24"/>
  <c r="Y40" i="18"/>
  <c r="R158" i="17"/>
  <c r="AA41" i="18"/>
  <c r="AL111" i="25"/>
  <c r="O149" i="17"/>
  <c r="AC14" i="25"/>
  <c r="S30" i="25"/>
  <c r="AJ172" i="24"/>
  <c r="BD41" i="25"/>
  <c r="AJ48" i="36"/>
  <c r="AR81" i="25"/>
  <c r="AB115" i="18"/>
  <c r="AZ98" i="25"/>
  <c r="AG100" i="29"/>
  <c r="AS53" i="25"/>
  <c r="BT52" i="25"/>
  <c r="AG87" i="24"/>
  <c r="W46" i="18"/>
  <c r="O41" i="31"/>
  <c r="G104" i="27"/>
  <c r="AD103" i="36"/>
  <c r="BG129" i="25"/>
  <c r="H260" i="19"/>
  <c r="BX15" i="25"/>
  <c r="AB77" i="36"/>
  <c r="G37" i="17"/>
  <c r="Q21" i="25"/>
  <c r="BQ144" i="25"/>
  <c r="BX151" i="25"/>
  <c r="AQ129" i="25"/>
  <c r="J27" i="19"/>
  <c r="BM166" i="25"/>
  <c r="AH22" i="36"/>
  <c r="S110" i="25"/>
  <c r="I99" i="24"/>
  <c r="K79" i="19"/>
  <c r="I50" i="24"/>
  <c r="F75" i="24"/>
  <c r="AK22" i="36"/>
  <c r="O77" i="18"/>
  <c r="BJ48" i="25"/>
  <c r="AI68" i="29"/>
  <c r="AY83" i="25"/>
  <c r="AO41" i="25"/>
  <c r="BW103" i="25"/>
  <c r="Q95" i="24"/>
  <c r="D20" i="29"/>
  <c r="BC104" i="25"/>
  <c r="K8" i="19"/>
  <c r="BV70" i="25"/>
  <c r="I68" i="17"/>
  <c r="T86" i="25"/>
  <c r="BQ10" i="25"/>
  <c r="BH179" i="25"/>
  <c r="BU84" i="25"/>
  <c r="K327" i="19"/>
  <c r="AP161" i="25"/>
  <c r="BT27" i="25"/>
  <c r="BH99" i="25"/>
  <c r="U102" i="18"/>
  <c r="AA34" i="33"/>
  <c r="G54" i="17"/>
  <c r="D17" i="31"/>
  <c r="CA149" i="25"/>
  <c r="BB166" i="25"/>
  <c r="AB137" i="36"/>
  <c r="K169" i="27"/>
  <c r="E165" i="24"/>
  <c r="AC10" i="29"/>
  <c r="I33" i="27"/>
  <c r="I21" i="18"/>
  <c r="Y14" i="33"/>
  <c r="AE123" i="24"/>
  <c r="AY93" i="25"/>
  <c r="BR168" i="25"/>
  <c r="AA101" i="24"/>
  <c r="O169" i="24"/>
  <c r="BS183" i="25"/>
  <c r="U94" i="29"/>
  <c r="K120" i="19"/>
  <c r="J53" i="29"/>
  <c r="O12" i="31"/>
  <c r="H126" i="18"/>
  <c r="AJ59" i="24"/>
  <c r="BI17" i="25"/>
  <c r="AA116" i="36"/>
  <c r="BH23" i="25"/>
  <c r="BS41" i="25"/>
  <c r="AD13" i="24"/>
  <c r="T99" i="18"/>
  <c r="AP50" i="25"/>
  <c r="N37" i="33"/>
  <c r="AK161" i="25"/>
  <c r="BW166" i="25"/>
  <c r="BL72" i="25"/>
  <c r="E12" i="24"/>
  <c r="AC33" i="33"/>
  <c r="BI10" i="25"/>
  <c r="P138" i="17"/>
  <c r="AA159" i="36"/>
  <c r="J51" i="17"/>
  <c r="BC37" i="25"/>
  <c r="AL47" i="36"/>
  <c r="X11" i="29"/>
  <c r="AG94" i="25"/>
  <c r="AC40" i="18"/>
  <c r="P19" i="17"/>
  <c r="O96" i="24"/>
  <c r="L48" i="27"/>
  <c r="AP114" i="25"/>
  <c r="AH49" i="29"/>
  <c r="AR157" i="25"/>
  <c r="AL163" i="36"/>
  <c r="AH68" i="24"/>
  <c r="L156" i="27"/>
  <c r="AK23" i="25"/>
  <c r="W52" i="29"/>
  <c r="AD102" i="24"/>
  <c r="Z10" i="36"/>
  <c r="AF87" i="25"/>
  <c r="AS150" i="25"/>
  <c r="G90" i="18"/>
  <c r="L88" i="29"/>
  <c r="BT111" i="25"/>
  <c r="BG11" i="25"/>
  <c r="F57" i="18"/>
  <c r="AC46" i="29"/>
  <c r="R74" i="17"/>
  <c r="I113" i="27"/>
  <c r="I33" i="18"/>
  <c r="AD152" i="25"/>
  <c r="BM129" i="25"/>
  <c r="AH10" i="29"/>
  <c r="AI14" i="29"/>
  <c r="AH46" i="29"/>
  <c r="AC96" i="24"/>
  <c r="AK44" i="25"/>
  <c r="J43" i="17"/>
  <c r="N112" i="27"/>
  <c r="N183" i="27"/>
  <c r="AH118" i="36"/>
  <c r="AJ153" i="24"/>
  <c r="AI118" i="24"/>
  <c r="BQ149" i="25"/>
  <c r="AR133" i="25"/>
  <c r="K120" i="18"/>
  <c r="AD28" i="33"/>
  <c r="AE87" i="29"/>
  <c r="D76" i="18"/>
  <c r="W18" i="33"/>
  <c r="AG85" i="29"/>
  <c r="AI50" i="29"/>
  <c r="CA66" i="25"/>
  <c r="D30" i="24"/>
  <c r="AD53" i="24"/>
  <c r="AC57" i="18"/>
  <c r="AB27" i="36"/>
  <c r="D89" i="29"/>
  <c r="AF81" i="24"/>
  <c r="Q28" i="17"/>
  <c r="AA34" i="24"/>
  <c r="Q41" i="25"/>
  <c r="L184" i="27"/>
  <c r="I56" i="18"/>
  <c r="AA46" i="33"/>
  <c r="BW137" i="25"/>
  <c r="AC77" i="36"/>
  <c r="T10" i="25"/>
  <c r="Z25" i="24"/>
  <c r="F109" i="17"/>
  <c r="J173" i="17"/>
  <c r="G307" i="19"/>
  <c r="AL77" i="36"/>
  <c r="AD166" i="36"/>
  <c r="M90" i="29"/>
  <c r="BZ157" i="25"/>
  <c r="BN110" i="25"/>
  <c r="I17" i="33"/>
  <c r="N30" i="18"/>
  <c r="BK95" i="25"/>
  <c r="J114" i="17"/>
  <c r="K54" i="27"/>
  <c r="H26" i="18"/>
  <c r="BE144" i="25"/>
  <c r="I27" i="17"/>
  <c r="L48" i="18"/>
  <c r="I101" i="17"/>
  <c r="BN99" i="25"/>
  <c r="G9" i="27"/>
  <c r="BE104" i="25"/>
  <c r="H37" i="33"/>
  <c r="E74" i="17"/>
  <c r="Y88" i="25"/>
  <c r="D18" i="24"/>
  <c r="BJ146" i="25"/>
  <c r="AA70" i="36"/>
  <c r="AJ137" i="24"/>
  <c r="O118" i="24"/>
  <c r="K74" i="29"/>
  <c r="AF144" i="36"/>
  <c r="BM91" i="25"/>
  <c r="BE74" i="25"/>
  <c r="D40" i="31"/>
  <c r="H68" i="29"/>
  <c r="R136" i="17"/>
  <c r="BX165" i="25"/>
  <c r="F97" i="24"/>
  <c r="AF159" i="36"/>
  <c r="E98" i="17"/>
  <c r="BR29" i="25"/>
  <c r="P161" i="17"/>
  <c r="Y118" i="25"/>
  <c r="AP44" i="25"/>
  <c r="AK142" i="24"/>
  <c r="I10" i="31"/>
  <c r="Q90" i="17"/>
  <c r="AA170" i="36"/>
  <c r="P186" i="17"/>
  <c r="U67" i="25"/>
  <c r="AG8" i="25"/>
  <c r="Z86" i="24"/>
  <c r="R88" i="17"/>
  <c r="J45" i="27"/>
  <c r="S78" i="25"/>
  <c r="K74" i="27"/>
  <c r="C30" i="31"/>
  <c r="Z106" i="36"/>
  <c r="V99" i="18"/>
  <c r="E107" i="18"/>
  <c r="F174" i="17"/>
  <c r="AF18" i="24"/>
  <c r="BZ139" i="25"/>
  <c r="AA145" i="24"/>
  <c r="BO182" i="25"/>
  <c r="BE132" i="25"/>
  <c r="F140" i="17"/>
  <c r="H33" i="27"/>
  <c r="AD104" i="36"/>
  <c r="P13" i="33"/>
  <c r="AK113" i="25"/>
  <c r="BO53" i="25"/>
  <c r="BE142" i="25"/>
  <c r="J156" i="27"/>
  <c r="P103" i="17"/>
  <c r="AC74" i="29"/>
  <c r="N152" i="24"/>
  <c r="AI161" i="25"/>
  <c r="AJ114" i="24"/>
  <c r="AJ26" i="36"/>
  <c r="S141" i="25"/>
  <c r="AD175" i="24"/>
  <c r="AS76" i="25"/>
  <c r="Y167" i="36"/>
  <c r="W22" i="29"/>
  <c r="AX110" i="25"/>
  <c r="N109" i="27"/>
  <c r="R53" i="18"/>
  <c r="AI150" i="36"/>
  <c r="CA86" i="25"/>
  <c r="F13" i="17"/>
  <c r="E134" i="17"/>
  <c r="O13" i="33"/>
  <c r="BA92" i="25"/>
  <c r="Q48" i="29"/>
  <c r="AA36" i="18"/>
  <c r="K20" i="27"/>
  <c r="AC105" i="29"/>
  <c r="AC10" i="24"/>
  <c r="AP29" i="25"/>
  <c r="I67" i="24"/>
  <c r="F91" i="24"/>
  <c r="AB156" i="24"/>
  <c r="V16" i="18"/>
  <c r="AA62" i="29"/>
  <c r="J12" i="18"/>
  <c r="Q158" i="17"/>
  <c r="E147" i="17"/>
  <c r="BV23" i="25"/>
  <c r="Z97" i="18"/>
  <c r="X99" i="18"/>
  <c r="N19" i="24"/>
  <c r="AO105" i="25"/>
  <c r="BU136" i="25"/>
  <c r="AC37" i="29"/>
  <c r="Z21" i="24"/>
  <c r="AE66" i="29"/>
  <c r="E115" i="17"/>
  <c r="AP86" i="25"/>
  <c r="Z119" i="24"/>
  <c r="AA37" i="36"/>
  <c r="G111" i="24"/>
  <c r="BD24" i="25"/>
  <c r="E33" i="31"/>
  <c r="AF50" i="33"/>
  <c r="Z108" i="18"/>
  <c r="AA15" i="29"/>
  <c r="P23" i="17"/>
  <c r="AK116" i="36"/>
  <c r="T13" i="33"/>
  <c r="AA142" i="24"/>
  <c r="AC25" i="29"/>
  <c r="BW97" i="25"/>
  <c r="AB175" i="36"/>
  <c r="H366" i="19"/>
  <c r="W89" i="29"/>
  <c r="BJ142" i="25"/>
  <c r="BC42" i="25"/>
  <c r="V16" i="33"/>
  <c r="BC172" i="25"/>
  <c r="AH120" i="24"/>
  <c r="M101" i="17"/>
  <c r="Z174" i="36"/>
  <c r="AD84" i="25"/>
  <c r="K28" i="17"/>
  <c r="Z93" i="29"/>
  <c r="AY183" i="25"/>
  <c r="Z106" i="29"/>
  <c r="H118" i="17"/>
  <c r="Q12" i="31"/>
  <c r="BF23" i="25"/>
  <c r="I110" i="17"/>
  <c r="K113" i="18"/>
  <c r="H80" i="27"/>
  <c r="J127" i="19"/>
  <c r="BF99" i="25"/>
  <c r="G153" i="27"/>
  <c r="I123" i="19"/>
  <c r="G198" i="19"/>
  <c r="E117" i="17"/>
  <c r="AH24" i="29"/>
  <c r="BV166" i="25"/>
  <c r="AY34" i="25"/>
  <c r="AF96" i="25"/>
  <c r="BH157" i="25"/>
  <c r="AB13" i="18"/>
  <c r="Q43" i="18"/>
  <c r="AA65" i="24"/>
  <c r="E28" i="24"/>
  <c r="U45" i="18"/>
  <c r="Y32" i="33"/>
  <c r="N54" i="27"/>
  <c r="M40" i="33"/>
  <c r="BO15" i="25"/>
  <c r="V47" i="29"/>
  <c r="AK20" i="36"/>
  <c r="AB38" i="24"/>
  <c r="AC87" i="25"/>
  <c r="AF150" i="25"/>
  <c r="P166" i="25"/>
  <c r="BV81" i="25"/>
  <c r="Y11" i="29"/>
  <c r="G299" i="19"/>
  <c r="F18" i="24"/>
  <c r="BR69" i="25"/>
  <c r="AI178" i="24"/>
  <c r="AC46" i="25"/>
  <c r="T120" i="18"/>
  <c r="O102" i="17"/>
  <c r="AE67" i="29"/>
  <c r="AX105" i="25"/>
  <c r="BN97" i="25"/>
  <c r="AC65" i="24"/>
  <c r="I69" i="24"/>
  <c r="M168" i="17"/>
  <c r="I104" i="29"/>
  <c r="F152" i="24"/>
  <c r="AB69" i="29"/>
  <c r="J104" i="19"/>
  <c r="BU97" i="25"/>
  <c r="AH136" i="25"/>
  <c r="AR151" i="25"/>
  <c r="K100" i="18"/>
  <c r="E183" i="17"/>
  <c r="T55" i="18"/>
  <c r="BM164" i="25"/>
  <c r="K156" i="19"/>
  <c r="G146" i="24"/>
  <c r="AA47" i="33"/>
  <c r="AI14" i="25"/>
  <c r="N57" i="18"/>
  <c r="I115" i="24"/>
  <c r="AG109" i="25"/>
  <c r="AP16" i="25"/>
  <c r="BU43" i="25"/>
  <c r="AA39" i="24"/>
  <c r="AI46" i="24"/>
  <c r="AA161" i="36"/>
  <c r="AR145" i="25"/>
  <c r="J96" i="17"/>
  <c r="R111" i="18"/>
  <c r="AQ53" i="25"/>
  <c r="L91" i="27"/>
  <c r="AN139" i="25"/>
  <c r="D29" i="29"/>
  <c r="AG130" i="25"/>
  <c r="H87" i="17"/>
  <c r="AC29" i="36"/>
  <c r="AB168" i="36"/>
  <c r="U75" i="29"/>
  <c r="O155" i="17"/>
  <c r="AF45" i="24"/>
  <c r="AH48" i="24"/>
  <c r="U30" i="18"/>
  <c r="K144" i="27"/>
  <c r="BG179" i="25"/>
  <c r="P25" i="18"/>
  <c r="BK173" i="25"/>
  <c r="BS165" i="25"/>
  <c r="AI80" i="36"/>
  <c r="BH171" i="25"/>
  <c r="J25" i="29"/>
  <c r="AR27" i="25"/>
  <c r="Q18" i="25"/>
  <c r="Q100" i="17"/>
  <c r="BI172" i="25"/>
  <c r="AC48" i="25"/>
  <c r="AC98" i="29"/>
  <c r="AG136" i="36"/>
  <c r="AI114" i="24"/>
  <c r="AS15" i="25"/>
  <c r="BA8" i="25"/>
  <c r="AH89" i="25"/>
  <c r="O48" i="24"/>
  <c r="Q48" i="17"/>
  <c r="O23" i="24"/>
  <c r="AG79" i="36"/>
  <c r="AB45" i="18"/>
  <c r="AA60" i="18"/>
  <c r="AG110" i="36"/>
  <c r="AK70" i="25"/>
  <c r="AE31" i="24"/>
  <c r="F92" i="17"/>
  <c r="AG156" i="25"/>
  <c r="M84" i="29"/>
  <c r="Y39" i="33"/>
  <c r="AF69" i="36"/>
  <c r="AL172" i="36"/>
  <c r="L174" i="17"/>
  <c r="AB90" i="29"/>
  <c r="AA84" i="36"/>
  <c r="N139" i="24"/>
  <c r="H52" i="17"/>
  <c r="BZ140" i="25"/>
  <c r="J81" i="27"/>
  <c r="W28" i="29"/>
  <c r="BQ26" i="25"/>
  <c r="BA150" i="25"/>
  <c r="E9" i="17"/>
  <c r="N10" i="18"/>
  <c r="Z60" i="18"/>
  <c r="AZ182" i="25"/>
  <c r="AS103" i="25"/>
  <c r="J63" i="29"/>
  <c r="AI110" i="25"/>
  <c r="Z102" i="29"/>
  <c r="CA24" i="25"/>
  <c r="N85" i="29"/>
  <c r="AP68" i="25"/>
  <c r="F305" i="19"/>
  <c r="BE173" i="25"/>
  <c r="AH18" i="36"/>
  <c r="G28" i="27"/>
  <c r="AE137" i="24"/>
  <c r="AG96" i="24"/>
  <c r="BF157" i="25"/>
  <c r="Z48" i="24"/>
  <c r="M152" i="24"/>
  <c r="K313" i="19"/>
  <c r="Z59" i="24"/>
  <c r="I139" i="27"/>
  <c r="J52" i="17"/>
  <c r="AH105" i="29"/>
  <c r="BX158" i="25"/>
  <c r="AB26" i="36"/>
  <c r="H45" i="17"/>
  <c r="G18" i="33"/>
  <c r="Y11" i="36"/>
  <c r="BO153" i="25"/>
  <c r="O154" i="24"/>
  <c r="P36" i="25"/>
  <c r="AG77" i="29"/>
  <c r="U52" i="29"/>
  <c r="AB166" i="24"/>
  <c r="AO13" i="25"/>
  <c r="H89" i="27"/>
  <c r="AI10" i="29"/>
  <c r="AD156" i="25"/>
  <c r="AF75" i="24"/>
  <c r="L13" i="18"/>
  <c r="AP46" i="25"/>
  <c r="H82" i="17"/>
  <c r="J24" i="29"/>
  <c r="I118" i="27"/>
  <c r="I27" i="33"/>
  <c r="AH180" i="24"/>
  <c r="U49" i="33"/>
  <c r="AF75" i="25"/>
  <c r="S27" i="33"/>
  <c r="AA163" i="36"/>
  <c r="AP25" i="25"/>
  <c r="G51" i="19"/>
  <c r="AA39" i="18"/>
  <c r="AP81" i="25"/>
  <c r="G133" i="24"/>
  <c r="AC155" i="36"/>
  <c r="AB184" i="36"/>
  <c r="BA48" i="25"/>
  <c r="AC60" i="24"/>
  <c r="BF32" i="25"/>
  <c r="BE136" i="25"/>
  <c r="BC99" i="25"/>
  <c r="AK182" i="36"/>
  <c r="I136" i="27"/>
  <c r="O117" i="17"/>
  <c r="AF118" i="36"/>
  <c r="K182" i="17"/>
  <c r="BA112" i="25"/>
  <c r="AK73" i="36"/>
  <c r="AS183" i="25"/>
  <c r="K47" i="18"/>
  <c r="AG29" i="24"/>
  <c r="AG38" i="25"/>
  <c r="AB104" i="18"/>
  <c r="AK145" i="24"/>
  <c r="AK146" i="24"/>
  <c r="G91" i="24"/>
  <c r="AG52" i="29"/>
  <c r="BN94" i="25"/>
  <c r="AC144" i="36"/>
  <c r="BI68" i="25"/>
  <c r="Y24" i="25"/>
  <c r="E113" i="17"/>
  <c r="G138" i="17"/>
  <c r="G17" i="24"/>
  <c r="BC184" i="25"/>
  <c r="BR14" i="25"/>
  <c r="K277" i="19"/>
  <c r="AJ148" i="36"/>
  <c r="G49" i="18"/>
  <c r="Q50" i="25"/>
  <c r="I117" i="17"/>
  <c r="BB115" i="25"/>
  <c r="M40" i="17"/>
  <c r="O19" i="33"/>
  <c r="BT104" i="25"/>
  <c r="BA99" i="25"/>
  <c r="X177" i="36"/>
  <c r="AC40" i="29"/>
  <c r="BL163" i="25"/>
  <c r="Y157" i="25"/>
  <c r="S168" i="25"/>
  <c r="BB146" i="25"/>
  <c r="AC51" i="18"/>
  <c r="Q69" i="29"/>
  <c r="I70" i="27"/>
  <c r="Q14" i="25"/>
  <c r="P30" i="25"/>
  <c r="AA136" i="36"/>
  <c r="S43" i="18"/>
  <c r="AB35" i="33"/>
  <c r="H295" i="19"/>
  <c r="G70" i="27"/>
  <c r="AF153" i="25"/>
  <c r="BP158" i="25"/>
  <c r="O47" i="17"/>
  <c r="AJ109" i="24"/>
  <c r="J115" i="17"/>
  <c r="T23" i="18"/>
  <c r="K164" i="17"/>
  <c r="AH47" i="29"/>
  <c r="BS34" i="25"/>
  <c r="AA103" i="29"/>
  <c r="X25" i="33"/>
  <c r="H163" i="17"/>
  <c r="AB46" i="24"/>
  <c r="L183" i="17"/>
  <c r="AR150" i="25"/>
  <c r="AN66" i="25"/>
  <c r="AH74" i="24"/>
  <c r="F47" i="24"/>
  <c r="AB181" i="36"/>
  <c r="R177" i="17"/>
  <c r="BL15" i="25"/>
  <c r="R145" i="17"/>
  <c r="AF81" i="36"/>
  <c r="AL15" i="25"/>
  <c r="AG16" i="24"/>
  <c r="N85" i="18"/>
  <c r="AA83" i="24"/>
  <c r="H207" i="19"/>
  <c r="K53" i="27"/>
  <c r="AX87" i="25"/>
  <c r="E184" i="24"/>
  <c r="AS50" i="25"/>
  <c r="J30" i="19"/>
  <c r="AC116" i="18"/>
  <c r="L90" i="17"/>
  <c r="AN107" i="25"/>
  <c r="BW16" i="25"/>
  <c r="AI54" i="36"/>
  <c r="Q86" i="25"/>
  <c r="BH95" i="25"/>
  <c r="J43" i="18"/>
  <c r="L165" i="27"/>
  <c r="AH31" i="24"/>
  <c r="S142" i="25"/>
  <c r="N59" i="29"/>
  <c r="AJ132" i="24"/>
  <c r="M88" i="29"/>
  <c r="AG57" i="29"/>
  <c r="BI73" i="25"/>
  <c r="W39" i="33"/>
  <c r="BB15" i="25"/>
  <c r="BT34" i="25"/>
  <c r="N160" i="24"/>
  <c r="AE23" i="24"/>
  <c r="N87" i="24"/>
  <c r="BR102" i="25"/>
  <c r="AC48" i="18"/>
  <c r="BV114" i="25"/>
  <c r="J55" i="33"/>
  <c r="AF164" i="24"/>
  <c r="BL77" i="25"/>
  <c r="S11" i="25"/>
  <c r="M78" i="24"/>
  <c r="H22" i="29"/>
  <c r="AJ103" i="24"/>
  <c r="K47" i="17"/>
  <c r="N165" i="24"/>
  <c r="AO87" i="25"/>
  <c r="AE27" i="36"/>
  <c r="M108" i="17"/>
  <c r="AY104" i="25"/>
  <c r="BZ131" i="25"/>
  <c r="AG134" i="36"/>
  <c r="BK34" i="25"/>
  <c r="P152" i="17"/>
  <c r="D12" i="24"/>
  <c r="AB104" i="24"/>
  <c r="N167" i="24"/>
  <c r="BI44" i="25"/>
  <c r="AK141" i="24"/>
  <c r="AI147" i="25"/>
  <c r="BX114" i="25"/>
  <c r="Y30" i="18"/>
  <c r="AI15" i="24"/>
  <c r="O148" i="24"/>
  <c r="G168" i="27"/>
  <c r="AX40" i="25"/>
  <c r="E12" i="31"/>
  <c r="BE82" i="25"/>
  <c r="L89" i="17"/>
  <c r="I20" i="33"/>
  <c r="AG23" i="36"/>
  <c r="BG72" i="25"/>
  <c r="R152" i="25"/>
  <c r="BA184" i="25"/>
  <c r="M20" i="24"/>
  <c r="AI51" i="36"/>
  <c r="BU22" i="25"/>
  <c r="AB170" i="36"/>
  <c r="L130" i="27"/>
  <c r="S101" i="25"/>
  <c r="AG68" i="25"/>
  <c r="U184" i="25"/>
  <c r="BT95" i="25"/>
  <c r="R38" i="18"/>
  <c r="BH10" i="25"/>
  <c r="AE28" i="36"/>
  <c r="Q115" i="25"/>
  <c r="AC100" i="25"/>
  <c r="O165" i="24"/>
  <c r="AH8" i="25"/>
  <c r="BT88" i="25"/>
  <c r="CA182" i="25"/>
  <c r="AD61" i="24"/>
  <c r="D33" i="24"/>
  <c r="AN12" i="25"/>
  <c r="Y120" i="25"/>
  <c r="J52" i="29"/>
  <c r="AE100" i="36"/>
  <c r="BI84" i="25"/>
  <c r="AL50" i="25"/>
  <c r="J51" i="33"/>
  <c r="R100" i="25"/>
  <c r="N76" i="29"/>
  <c r="O171" i="24"/>
  <c r="K67" i="29"/>
  <c r="P24" i="25"/>
  <c r="AX44" i="25"/>
  <c r="AZ106" i="25"/>
  <c r="Q95" i="18"/>
  <c r="Q21" i="18"/>
  <c r="AS149" i="25"/>
  <c r="AJ169" i="24"/>
  <c r="V10" i="18"/>
  <c r="J16" i="29"/>
  <c r="L37" i="17"/>
  <c r="BD75" i="25"/>
  <c r="V85" i="29"/>
  <c r="AP142" i="25"/>
  <c r="BW36" i="25"/>
  <c r="AN152" i="25"/>
  <c r="BE19" i="25"/>
  <c r="Q53" i="17"/>
  <c r="I158" i="27"/>
  <c r="P19" i="25"/>
  <c r="AG110" i="29"/>
  <c r="G94" i="27"/>
  <c r="R24" i="17"/>
  <c r="AY137" i="25"/>
  <c r="BP172" i="25"/>
  <c r="G129" i="24"/>
  <c r="AD183" i="24"/>
  <c r="AI134" i="24"/>
  <c r="AB140" i="36"/>
  <c r="N56" i="18"/>
  <c r="X109" i="29"/>
  <c r="F12" i="24"/>
  <c r="AA9" i="24"/>
  <c r="BS24" i="25"/>
  <c r="Z133" i="24"/>
  <c r="R36" i="18"/>
  <c r="O20" i="18"/>
  <c r="AF15" i="25"/>
  <c r="BB77" i="25"/>
  <c r="I27" i="19"/>
  <c r="Q139" i="25"/>
  <c r="E39" i="24"/>
  <c r="AE15" i="33"/>
  <c r="E133" i="17"/>
  <c r="X53" i="29"/>
  <c r="AK80" i="36"/>
  <c r="P74" i="18"/>
  <c r="K96" i="17"/>
  <c r="BR75" i="25"/>
  <c r="Y57" i="29"/>
  <c r="I361" i="19"/>
  <c r="AK75" i="36"/>
  <c r="J174" i="19"/>
  <c r="BP78" i="25"/>
  <c r="J13" i="31"/>
  <c r="AS133" i="25"/>
  <c r="BF97" i="25"/>
  <c r="G29" i="17"/>
  <c r="BV72" i="25"/>
  <c r="AR108" i="25"/>
  <c r="BO77" i="25"/>
  <c r="AA21" i="29"/>
  <c r="AD85" i="29"/>
  <c r="BK12" i="25"/>
  <c r="AK171" i="25"/>
  <c r="Q119" i="25"/>
  <c r="AE35" i="29"/>
  <c r="BF15" i="25"/>
  <c r="BS54" i="25"/>
  <c r="Q52" i="29"/>
  <c r="L146" i="27"/>
  <c r="BQ94" i="25"/>
  <c r="K107" i="17"/>
  <c r="AF55" i="33"/>
  <c r="Q120" i="18"/>
  <c r="AY111" i="25"/>
  <c r="BT99" i="25"/>
  <c r="AJ10" i="36"/>
  <c r="M16" i="29"/>
  <c r="AQ82" i="25"/>
  <c r="AY110" i="25"/>
  <c r="I94" i="24"/>
  <c r="G18" i="27"/>
  <c r="BM22" i="25"/>
  <c r="BU105" i="25"/>
  <c r="AI156" i="36"/>
  <c r="AC82" i="18"/>
  <c r="AE153" i="24"/>
  <c r="BU116" i="25"/>
  <c r="S97" i="18"/>
  <c r="J71" i="17"/>
  <c r="AC39" i="33"/>
  <c r="J32" i="27"/>
  <c r="I116" i="17"/>
  <c r="AA117" i="36"/>
  <c r="BW47" i="25"/>
  <c r="BV71" i="25"/>
  <c r="T83" i="25"/>
  <c r="W77" i="18"/>
  <c r="AH73" i="29"/>
  <c r="AK145" i="25"/>
  <c r="AK119" i="25"/>
  <c r="AK45" i="24"/>
  <c r="BU31" i="25"/>
  <c r="M95" i="29"/>
  <c r="Y9" i="29"/>
  <c r="AD116" i="25"/>
  <c r="AR24" i="25"/>
  <c r="W41" i="36"/>
  <c r="AI124" i="24"/>
  <c r="E143" i="17"/>
  <c r="O31" i="17"/>
  <c r="BT132" i="25"/>
  <c r="BW18" i="25"/>
  <c r="K48" i="27"/>
  <c r="L16" i="29"/>
  <c r="S32" i="33"/>
  <c r="X83" i="36"/>
  <c r="Q64" i="18"/>
  <c r="N137" i="27"/>
  <c r="AJ50" i="24"/>
  <c r="N69" i="24"/>
  <c r="G31" i="33"/>
  <c r="AH40" i="25"/>
  <c r="O174" i="17"/>
  <c r="I95" i="18"/>
  <c r="L28" i="18"/>
  <c r="AD84" i="29"/>
  <c r="AA10" i="24"/>
  <c r="I54" i="17"/>
  <c r="R160" i="25"/>
  <c r="U97" i="25"/>
  <c r="W149" i="36"/>
  <c r="S24" i="25"/>
  <c r="AF137" i="25"/>
  <c r="W50" i="18"/>
  <c r="M26" i="18"/>
  <c r="AD178" i="36"/>
  <c r="AB149" i="36"/>
  <c r="U131" i="25"/>
  <c r="AB172" i="24"/>
  <c r="AO132" i="25"/>
  <c r="G177" i="24"/>
  <c r="L186" i="17"/>
  <c r="D14" i="18"/>
  <c r="M131" i="24"/>
  <c r="K89" i="18"/>
  <c r="I45" i="19"/>
  <c r="W38" i="29"/>
  <c r="Y18" i="29"/>
  <c r="BA151" i="25"/>
  <c r="X10" i="18"/>
  <c r="N70" i="24"/>
  <c r="AA154" i="36"/>
  <c r="AO81" i="25"/>
  <c r="AA100" i="24"/>
  <c r="Y15" i="18"/>
  <c r="AE99" i="24"/>
  <c r="CA169" i="25"/>
  <c r="X66" i="36"/>
  <c r="I41" i="19"/>
  <c r="G120" i="27"/>
  <c r="J67" i="19"/>
  <c r="AC55" i="24"/>
  <c r="P10" i="33"/>
  <c r="AC47" i="33"/>
  <c r="H152" i="17"/>
  <c r="L55" i="29"/>
  <c r="AG12" i="24"/>
  <c r="AB71" i="24"/>
  <c r="AB112" i="24"/>
  <c r="AI91" i="24"/>
  <c r="F264" i="19"/>
  <c r="AG21" i="36"/>
  <c r="S104" i="25"/>
  <c r="Q42" i="24"/>
  <c r="AA180" i="36"/>
  <c r="AZ144" i="25"/>
  <c r="X40" i="29"/>
  <c r="Q77" i="25"/>
  <c r="AE96" i="29"/>
  <c r="AB70" i="24"/>
  <c r="AB109" i="29"/>
  <c r="H72" i="29"/>
  <c r="AK184" i="24"/>
  <c r="AG137" i="24"/>
  <c r="U35" i="25"/>
  <c r="K345" i="19"/>
  <c r="BP21" i="25"/>
  <c r="M37" i="24"/>
  <c r="AF103" i="36"/>
  <c r="N22" i="29"/>
  <c r="BN47" i="25"/>
  <c r="BE134" i="25"/>
  <c r="G44" i="17"/>
  <c r="AD150" i="25"/>
  <c r="BP37" i="25"/>
  <c r="I275" i="19"/>
  <c r="Q43" i="17"/>
  <c r="AG25" i="24"/>
  <c r="S50" i="33"/>
  <c r="T135" i="25"/>
  <c r="Q174" i="25"/>
  <c r="Y153" i="36"/>
  <c r="Y136" i="36"/>
  <c r="L145" i="27"/>
  <c r="AG72" i="29"/>
  <c r="G115" i="18"/>
  <c r="E152" i="24"/>
  <c r="H78" i="27"/>
  <c r="BF75" i="25"/>
  <c r="E155" i="17"/>
  <c r="AE11" i="24"/>
  <c r="BK149" i="25"/>
  <c r="W24" i="29"/>
  <c r="AL120" i="36"/>
  <c r="AE59" i="24"/>
  <c r="AI86" i="25"/>
  <c r="AA26" i="29"/>
  <c r="N13" i="31"/>
  <c r="Q116" i="17"/>
  <c r="Q148" i="17"/>
  <c r="N82" i="27"/>
  <c r="Q71" i="17"/>
  <c r="BI38" i="25"/>
  <c r="AB47" i="33"/>
  <c r="BT84" i="25"/>
  <c r="AJ25" i="36"/>
  <c r="Q145" i="25"/>
  <c r="H86" i="27"/>
  <c r="F93" i="17"/>
  <c r="D48" i="24"/>
  <c r="E27" i="24"/>
  <c r="G45" i="31"/>
  <c r="H21" i="17"/>
  <c r="AN183" i="25"/>
  <c r="Z133" i="36"/>
  <c r="AG98" i="24"/>
  <c r="Q80" i="29"/>
  <c r="G186" i="19"/>
  <c r="BN79" i="25"/>
  <c r="BX70" i="25"/>
  <c r="AB115" i="24"/>
  <c r="M24" i="17"/>
  <c r="AE182" i="36"/>
  <c r="AE26" i="24"/>
  <c r="S99" i="18"/>
  <c r="W40" i="18"/>
  <c r="AD21" i="25"/>
  <c r="S115" i="18"/>
  <c r="V39" i="33"/>
  <c r="AB32" i="31"/>
  <c r="BW46" i="25"/>
  <c r="T99" i="25"/>
  <c r="M88" i="24"/>
  <c r="W113" i="36"/>
  <c r="E86" i="24"/>
  <c r="BR120" i="25"/>
  <c r="BA20" i="25"/>
  <c r="U48" i="33"/>
  <c r="I112" i="27"/>
  <c r="J181" i="17"/>
  <c r="AA31" i="33"/>
  <c r="AZ44" i="25"/>
  <c r="BM50" i="25"/>
  <c r="BW141" i="25"/>
  <c r="G33" i="19"/>
  <c r="AA102" i="29"/>
  <c r="AI51" i="29"/>
  <c r="U72" i="25"/>
  <c r="Y76" i="29"/>
  <c r="BM88" i="25"/>
  <c r="Y47" i="33"/>
  <c r="D17" i="24"/>
  <c r="BC71" i="25"/>
  <c r="V55" i="29"/>
  <c r="K17" i="27"/>
  <c r="AE157" i="36"/>
  <c r="I231" i="19"/>
  <c r="AE56" i="29"/>
  <c r="L80" i="17"/>
  <c r="U95" i="25"/>
  <c r="AB22" i="24"/>
  <c r="AO110" i="25"/>
  <c r="BH96" i="25"/>
  <c r="AD105" i="29"/>
  <c r="AD43" i="36"/>
  <c r="J35" i="17"/>
  <c r="AG80" i="29"/>
  <c r="I73" i="19"/>
  <c r="G139" i="27"/>
  <c r="N138" i="24"/>
  <c r="AE96" i="24"/>
  <c r="E39" i="31"/>
  <c r="K221" i="19"/>
  <c r="O41" i="24"/>
  <c r="AE94" i="24"/>
  <c r="AE115" i="24"/>
  <c r="AR72" i="25"/>
  <c r="Y146" i="36"/>
  <c r="P89" i="17"/>
  <c r="BV178" i="25"/>
  <c r="M182" i="17"/>
  <c r="R163" i="17"/>
  <c r="BT66" i="25"/>
  <c r="X44" i="29"/>
  <c r="AA59" i="18"/>
  <c r="BC27" i="25"/>
  <c r="M176" i="24"/>
  <c r="S158" i="25"/>
  <c r="Q42" i="25"/>
  <c r="Y48" i="25"/>
  <c r="BV137" i="25"/>
  <c r="AK18" i="25"/>
  <c r="AC18" i="18"/>
  <c r="X30" i="36"/>
  <c r="BZ51" i="25"/>
  <c r="G103" i="17"/>
  <c r="BC102" i="25"/>
  <c r="AD12" i="25"/>
  <c r="AI53" i="25"/>
  <c r="Y111" i="36"/>
  <c r="L72" i="27"/>
  <c r="AN14" i="25"/>
  <c r="T17" i="33"/>
  <c r="AG30" i="36"/>
  <c r="BF135" i="25"/>
  <c r="U23" i="29"/>
  <c r="BA167" i="25"/>
  <c r="AD15" i="29"/>
  <c r="X84" i="36"/>
  <c r="AC89" i="36"/>
  <c r="BW86" i="25"/>
  <c r="BT137" i="25"/>
  <c r="BN27" i="25"/>
  <c r="BR96" i="25"/>
  <c r="AH36" i="24"/>
  <c r="H292" i="19"/>
  <c r="AE89" i="29"/>
  <c r="S60" i="18"/>
  <c r="N32" i="24"/>
  <c r="AI8" i="36"/>
  <c r="H47" i="27"/>
  <c r="AF107" i="25"/>
  <c r="G17" i="27"/>
  <c r="G30" i="17"/>
  <c r="T10" i="33"/>
  <c r="BQ168" i="25"/>
  <c r="AQ47" i="25"/>
  <c r="J95" i="17"/>
  <c r="AQ173" i="25"/>
  <c r="N93" i="18"/>
  <c r="G74" i="27"/>
  <c r="J52" i="18"/>
  <c r="AH63" i="29"/>
  <c r="AZ176" i="25"/>
  <c r="F163" i="17"/>
  <c r="J64" i="19"/>
  <c r="AK13" i="36"/>
  <c r="S159" i="25"/>
  <c r="H8" i="31"/>
  <c r="M34" i="17"/>
  <c r="H50" i="17"/>
  <c r="AN135" i="25"/>
  <c r="Q159" i="17"/>
  <c r="Q163" i="25"/>
  <c r="AD92" i="24"/>
  <c r="M172" i="17"/>
  <c r="I27" i="27"/>
  <c r="AK152" i="36"/>
  <c r="AG31" i="24"/>
  <c r="AI71" i="29"/>
  <c r="AP149" i="25"/>
  <c r="G183" i="24"/>
  <c r="Q30" i="24"/>
  <c r="BG98" i="25"/>
  <c r="AB109" i="36"/>
  <c r="T163" i="25"/>
  <c r="AR22" i="25"/>
  <c r="BF24" i="25"/>
  <c r="AF149" i="24"/>
  <c r="O88" i="24"/>
  <c r="D169" i="24"/>
  <c r="M109" i="24"/>
  <c r="AD19" i="25"/>
  <c r="M74" i="29"/>
  <c r="Q53" i="25"/>
  <c r="AB23" i="31"/>
  <c r="J80" i="17"/>
  <c r="BX67" i="25"/>
  <c r="AD42" i="36"/>
  <c r="E103" i="18"/>
  <c r="BI8" i="25"/>
  <c r="G42" i="19"/>
  <c r="AO8" i="25"/>
  <c r="BV168" i="25"/>
  <c r="I158" i="17"/>
  <c r="H175" i="17"/>
  <c r="V50" i="29"/>
  <c r="L35" i="27"/>
  <c r="H41" i="17"/>
  <c r="AH84" i="25"/>
  <c r="AQ169" i="25"/>
  <c r="X139" i="36"/>
  <c r="V34" i="29"/>
  <c r="L134" i="27"/>
  <c r="BV161" i="25"/>
  <c r="BA33" i="25"/>
  <c r="D11" i="24"/>
  <c r="BM89" i="25"/>
  <c r="AD119" i="24"/>
  <c r="Y9" i="18"/>
  <c r="D22" i="29"/>
  <c r="BP132" i="25"/>
  <c r="K15" i="17"/>
  <c r="AG40" i="29"/>
  <c r="AX75" i="25"/>
  <c r="F170" i="24"/>
  <c r="Z149" i="24"/>
  <c r="AH33" i="24"/>
  <c r="P164" i="17"/>
  <c r="I76" i="18"/>
  <c r="D161" i="24"/>
  <c r="J98" i="19"/>
  <c r="L51" i="29"/>
  <c r="AF137" i="24"/>
  <c r="AG66" i="36"/>
  <c r="D84" i="24"/>
  <c r="J93" i="29"/>
  <c r="BT164" i="25"/>
  <c r="AH123" i="24"/>
  <c r="BF163" i="25"/>
  <c r="E34" i="17"/>
  <c r="K85" i="17"/>
  <c r="AD34" i="24"/>
  <c r="AJ124" i="24"/>
  <c r="Q32" i="31"/>
  <c r="BL95" i="25"/>
  <c r="BU169" i="25"/>
  <c r="M66" i="24"/>
  <c r="AO108" i="25"/>
  <c r="AD36" i="36"/>
  <c r="T71" i="25"/>
  <c r="Q78" i="17"/>
  <c r="AC152" i="25"/>
  <c r="AG135" i="36"/>
  <c r="H18" i="31"/>
  <c r="P104" i="17"/>
  <c r="BM109" i="25"/>
  <c r="AI177" i="25"/>
  <c r="E184" i="17"/>
  <c r="O139" i="17"/>
  <c r="AI102" i="24"/>
  <c r="AB165" i="36"/>
  <c r="BG110" i="25"/>
  <c r="AN21" i="25"/>
  <c r="R30" i="17"/>
  <c r="AB49" i="29"/>
  <c r="G16" i="24"/>
  <c r="BG138" i="25"/>
  <c r="U53" i="29"/>
  <c r="F85" i="24"/>
  <c r="R124" i="18"/>
  <c r="AA37" i="24"/>
  <c r="N136" i="27"/>
  <c r="N179" i="27"/>
  <c r="W117" i="18"/>
  <c r="N19" i="18"/>
  <c r="M17" i="24"/>
  <c r="D158" i="24"/>
  <c r="N20" i="29"/>
  <c r="AA44" i="18"/>
  <c r="H25" i="18"/>
  <c r="E148" i="24"/>
  <c r="BO28" i="25"/>
  <c r="L99" i="27"/>
  <c r="AE50" i="24"/>
  <c r="G44" i="24"/>
  <c r="AA113" i="36"/>
  <c r="AC24" i="25"/>
  <c r="S9" i="31"/>
  <c r="AE131" i="36"/>
  <c r="G86" i="17"/>
  <c r="AD48" i="33"/>
  <c r="K166" i="17"/>
  <c r="BP75" i="25"/>
  <c r="BE94" i="25"/>
  <c r="AK122" i="24"/>
  <c r="W7" i="29"/>
  <c r="AF148" i="36"/>
  <c r="S102" i="25"/>
  <c r="BF172" i="25"/>
  <c r="K70" i="17"/>
  <c r="D26" i="18"/>
  <c r="AX116" i="25"/>
  <c r="BZ99" i="25"/>
  <c r="J144" i="19"/>
  <c r="F237" i="19"/>
  <c r="Y81" i="36"/>
  <c r="AE179" i="24"/>
  <c r="AH24" i="24"/>
  <c r="BG148" i="25"/>
  <c r="AH73" i="25"/>
  <c r="K21" i="29"/>
  <c r="AE118" i="24"/>
  <c r="AC145" i="36"/>
  <c r="AC93" i="36"/>
  <c r="K173" i="27"/>
  <c r="K97" i="19"/>
  <c r="O38" i="24"/>
  <c r="L187" i="17"/>
  <c r="J239" i="19"/>
  <c r="F34" i="17"/>
  <c r="BQ24" i="25"/>
  <c r="BC24" i="25"/>
  <c r="Z13" i="29"/>
  <c r="AS176" i="25"/>
  <c r="AK166" i="24"/>
  <c r="BR148" i="25"/>
  <c r="J292" i="19"/>
  <c r="J21" i="18"/>
  <c r="G11" i="19"/>
  <c r="AK93" i="24"/>
  <c r="AH49" i="25"/>
  <c r="E176" i="24"/>
  <c r="AK140" i="24"/>
  <c r="G345" i="19"/>
  <c r="I307" i="19"/>
  <c r="N165" i="27"/>
  <c r="F17" i="17"/>
  <c r="BA102" i="25"/>
  <c r="BQ118" i="25"/>
  <c r="AE94" i="29"/>
  <c r="AK109" i="24"/>
  <c r="AG108" i="29"/>
  <c r="AB30" i="31"/>
  <c r="O49" i="17"/>
  <c r="Y99" i="36"/>
  <c r="AA43" i="29"/>
  <c r="F249" i="19"/>
  <c r="AC158" i="24"/>
  <c r="Z10" i="24"/>
  <c r="U92" i="25"/>
  <c r="BI31" i="25"/>
  <c r="AX146" i="25"/>
  <c r="AE164" i="24"/>
  <c r="AX163" i="25"/>
  <c r="BL11" i="25"/>
  <c r="I75" i="27"/>
  <c r="BK94" i="25"/>
  <c r="N99" i="18"/>
  <c r="H79" i="19"/>
  <c r="K14" i="17"/>
  <c r="AB45" i="33"/>
  <c r="AK155" i="36"/>
  <c r="BL20" i="25"/>
  <c r="AA78" i="36"/>
  <c r="AH168" i="36"/>
  <c r="T93" i="25"/>
  <c r="AD60" i="24"/>
  <c r="BT179" i="25"/>
  <c r="R156" i="25"/>
  <c r="S43" i="25"/>
  <c r="U79" i="18"/>
  <c r="AA79" i="29"/>
  <c r="AF19" i="25"/>
  <c r="Z38" i="33"/>
  <c r="L100" i="18"/>
  <c r="AH32" i="24"/>
  <c r="M98" i="24"/>
  <c r="E142" i="17"/>
  <c r="AC77" i="24"/>
  <c r="BK73" i="25"/>
  <c r="AD151" i="24"/>
  <c r="O16" i="17"/>
  <c r="M31" i="17"/>
  <c r="Q69" i="24"/>
  <c r="F68" i="17"/>
  <c r="E176" i="17"/>
  <c r="J22" i="17"/>
  <c r="BC150" i="25"/>
  <c r="AR96" i="25"/>
  <c r="AA94" i="29"/>
  <c r="AP34" i="25"/>
  <c r="O90" i="17"/>
  <c r="AL22" i="25"/>
  <c r="K55" i="29"/>
  <c r="BM33" i="25"/>
  <c r="BB154" i="25"/>
  <c r="AB29" i="33"/>
  <c r="AA30" i="24"/>
  <c r="BW101" i="25"/>
  <c r="AB119" i="24"/>
  <c r="Z36" i="18"/>
  <c r="AH113" i="24"/>
  <c r="AP90" i="25"/>
  <c r="Q81" i="18"/>
  <c r="Z23" i="24"/>
  <c r="AH41" i="24"/>
  <c r="AP87" i="25"/>
  <c r="AI37" i="36"/>
  <c r="I89" i="29"/>
  <c r="BR179" i="25"/>
  <c r="L106" i="17"/>
  <c r="AH120" i="36"/>
  <c r="AX104" i="25"/>
  <c r="AB127" i="24"/>
  <c r="BV117" i="25"/>
  <c r="S93" i="25"/>
  <c r="BA52" i="25"/>
  <c r="Z145" i="36"/>
  <c r="BX174" i="25"/>
  <c r="I42" i="24"/>
  <c r="J22" i="31"/>
  <c r="I29" i="31"/>
  <c r="X43" i="29"/>
  <c r="BA80" i="25"/>
  <c r="BS176" i="25"/>
  <c r="H28" i="33"/>
  <c r="BI9" i="25"/>
  <c r="AE149" i="36"/>
  <c r="N40" i="24"/>
  <c r="N75" i="18"/>
  <c r="U39" i="25"/>
  <c r="AH109" i="24"/>
  <c r="H186" i="17"/>
  <c r="AH121" i="24"/>
  <c r="Y74" i="29"/>
  <c r="BS96" i="25"/>
  <c r="P35" i="33"/>
  <c r="BS8" i="25"/>
  <c r="AC96" i="29"/>
  <c r="AR109" i="25"/>
  <c r="J305" i="19"/>
  <c r="AH138" i="36"/>
  <c r="BO120" i="25"/>
  <c r="AZ95" i="25"/>
  <c r="BM99" i="25"/>
  <c r="O10" i="31"/>
  <c r="BH144" i="25"/>
  <c r="J39" i="27"/>
  <c r="AB11" i="18"/>
  <c r="BX49" i="25"/>
  <c r="W93" i="29"/>
  <c r="L102" i="18"/>
  <c r="AK67" i="36"/>
  <c r="X73" i="36"/>
  <c r="M89" i="17"/>
  <c r="F75" i="18"/>
  <c r="AH20" i="24"/>
  <c r="BB12" i="25"/>
  <c r="AG183" i="36"/>
  <c r="G69" i="17"/>
  <c r="BS116" i="25"/>
  <c r="AC11" i="36"/>
  <c r="BW167" i="25"/>
  <c r="Z11" i="24"/>
  <c r="Z47" i="29"/>
  <c r="BJ81" i="25"/>
  <c r="I252" i="19"/>
  <c r="AG100" i="25"/>
  <c r="AC52" i="36"/>
  <c r="V70" i="29"/>
  <c r="AH29" i="24"/>
  <c r="AP47" i="25"/>
  <c r="AI65" i="29"/>
  <c r="X54" i="29"/>
  <c r="Z56" i="29"/>
  <c r="AI113" i="36"/>
  <c r="BD80" i="25"/>
  <c r="Z53" i="36"/>
  <c r="AH108" i="36"/>
  <c r="AJ138" i="24"/>
  <c r="G64" i="19"/>
  <c r="Q131" i="24"/>
  <c r="J37" i="27"/>
  <c r="BF175" i="25"/>
  <c r="BO24" i="25"/>
  <c r="K21" i="18"/>
  <c r="J86" i="17"/>
  <c r="E77" i="17"/>
  <c r="AA72" i="24"/>
  <c r="X75" i="29"/>
  <c r="AI138" i="24"/>
  <c r="BN176" i="25"/>
  <c r="X72" i="36"/>
  <c r="J76" i="27"/>
  <c r="D32" i="31"/>
  <c r="AH101" i="29"/>
  <c r="AD39" i="25"/>
  <c r="AL181" i="25"/>
  <c r="BQ77" i="25"/>
  <c r="L100" i="27"/>
  <c r="J196" i="19"/>
  <c r="BH178" i="25"/>
  <c r="AL79" i="36"/>
  <c r="D15" i="29"/>
  <c r="I17" i="17"/>
  <c r="M10" i="29"/>
  <c r="K62" i="18"/>
  <c r="AR23" i="25"/>
  <c r="AA102" i="24"/>
  <c r="P68" i="25"/>
  <c r="BD42" i="25"/>
  <c r="BL103" i="25"/>
  <c r="BX182" i="25"/>
  <c r="AD22" i="29"/>
  <c r="Q86" i="24"/>
  <c r="AC106" i="24"/>
  <c r="AH47" i="24"/>
  <c r="AI54" i="25"/>
  <c r="E42" i="24"/>
  <c r="BC180" i="25"/>
  <c r="AB180" i="24"/>
  <c r="BE97" i="25"/>
  <c r="Q131" i="25"/>
  <c r="AN36" i="25"/>
  <c r="AA88" i="29"/>
  <c r="J140" i="27"/>
  <c r="AF155" i="25"/>
  <c r="E120" i="17"/>
  <c r="BD93" i="25"/>
  <c r="BD70" i="25"/>
  <c r="AA87" i="24"/>
  <c r="K149" i="17"/>
  <c r="AX144" i="25"/>
  <c r="H40" i="31"/>
  <c r="AA39" i="29"/>
  <c r="P133" i="25"/>
  <c r="G242" i="19"/>
  <c r="AZ78" i="25"/>
  <c r="G139" i="24"/>
  <c r="E118" i="24"/>
  <c r="AA40" i="36"/>
  <c r="AD158" i="24"/>
  <c r="AC70" i="25"/>
  <c r="P85" i="25"/>
  <c r="Q156" i="24"/>
  <c r="AI9" i="24"/>
  <c r="AE141" i="24"/>
  <c r="AL119" i="36"/>
  <c r="AL74" i="36"/>
  <c r="AD170" i="36"/>
  <c r="AX161" i="25"/>
  <c r="S135" i="25"/>
  <c r="AI36" i="25"/>
  <c r="J30" i="33"/>
  <c r="AF53" i="24"/>
  <c r="AI119" i="24"/>
  <c r="AK136" i="24"/>
  <c r="G135" i="17"/>
  <c r="BH176" i="25"/>
  <c r="R79" i="18"/>
  <c r="AX90" i="25"/>
  <c r="AG170" i="36"/>
  <c r="BD95" i="25"/>
  <c r="BC117" i="25"/>
  <c r="AE49" i="29"/>
  <c r="G92" i="17"/>
  <c r="AH57" i="24"/>
  <c r="BN80" i="25"/>
  <c r="S29" i="25"/>
  <c r="AE91" i="36"/>
  <c r="AD67" i="36"/>
  <c r="N20" i="24"/>
  <c r="C55" i="18"/>
  <c r="G127" i="19"/>
  <c r="AH27" i="24"/>
  <c r="W67" i="29"/>
  <c r="Q159" i="24"/>
  <c r="X36" i="33"/>
  <c r="BL173" i="25"/>
  <c r="AC140" i="24"/>
  <c r="AJ159" i="24"/>
  <c r="AA14" i="33"/>
  <c r="Q41" i="24"/>
  <c r="I98" i="27"/>
  <c r="G48" i="24"/>
  <c r="AE119" i="24"/>
  <c r="F39" i="31"/>
  <c r="AN130" i="25"/>
  <c r="AQ11" i="25"/>
  <c r="E171" i="17"/>
  <c r="BH111" i="25"/>
  <c r="X119" i="18"/>
  <c r="AJ46" i="36"/>
  <c r="F15" i="24"/>
  <c r="X7" i="29"/>
  <c r="I328" i="19"/>
  <c r="AA25" i="24"/>
  <c r="Y33" i="36"/>
  <c r="G110" i="27"/>
  <c r="Q95" i="17"/>
  <c r="BQ80" i="25"/>
  <c r="Z14" i="36"/>
  <c r="AS180" i="25"/>
  <c r="Y151" i="25"/>
  <c r="BC9" i="25"/>
  <c r="K17" i="17"/>
  <c r="U8" i="29"/>
  <c r="AA54" i="33"/>
  <c r="Q10" i="17"/>
  <c r="BO90" i="25"/>
  <c r="M132" i="24"/>
  <c r="BL71" i="25"/>
  <c r="AH126" i="24"/>
  <c r="AO184" i="25"/>
  <c r="G124" i="19"/>
  <c r="AG39" i="24"/>
  <c r="AB106" i="24"/>
  <c r="AD109" i="36"/>
  <c r="X17" i="29"/>
  <c r="F30" i="19"/>
  <c r="BT43" i="25"/>
  <c r="AF116" i="24"/>
  <c r="AY113" i="25"/>
  <c r="G182" i="24"/>
  <c r="BH18" i="25"/>
  <c r="AS109" i="25"/>
  <c r="X20" i="36"/>
  <c r="H135" i="17"/>
  <c r="BT93" i="25"/>
  <c r="AD49" i="36"/>
  <c r="H166" i="27"/>
  <c r="E177" i="24"/>
  <c r="J48" i="17"/>
  <c r="J29" i="19"/>
  <c r="BF111" i="25"/>
  <c r="N26" i="29"/>
  <c r="O167" i="24"/>
  <c r="E48" i="17"/>
  <c r="X91" i="36"/>
  <c r="AH50" i="29"/>
  <c r="BN23" i="25"/>
  <c r="G164" i="17"/>
  <c r="AE39" i="24"/>
  <c r="N94" i="24"/>
  <c r="AG148" i="36"/>
  <c r="K85" i="29"/>
  <c r="M89" i="29"/>
  <c r="Q107" i="17"/>
  <c r="AF35" i="33"/>
  <c r="BH43" i="25"/>
  <c r="AG143" i="36"/>
  <c r="BP80" i="25"/>
  <c r="AE51" i="24"/>
  <c r="G67" i="19"/>
  <c r="AI114" i="25"/>
  <c r="AG52" i="24"/>
  <c r="AX138" i="25"/>
  <c r="AJ16" i="36"/>
  <c r="BP53" i="25"/>
  <c r="BH87" i="25"/>
  <c r="V33" i="33"/>
  <c r="BH29" i="25"/>
  <c r="AS108" i="25"/>
  <c r="H47" i="29"/>
  <c r="O166" i="24"/>
  <c r="I37" i="17"/>
  <c r="R103" i="17"/>
  <c r="AI138" i="36"/>
  <c r="N91" i="24"/>
  <c r="H53" i="27"/>
  <c r="E149" i="24"/>
  <c r="AH102" i="25"/>
  <c r="AI69" i="25"/>
  <c r="AF9" i="25"/>
  <c r="P10" i="31"/>
  <c r="AD148" i="25"/>
  <c r="AF89" i="36"/>
  <c r="G46" i="31"/>
  <c r="D42" i="31"/>
  <c r="BA81" i="25"/>
  <c r="AA44" i="24"/>
  <c r="Q98" i="18"/>
  <c r="Q24" i="18"/>
  <c r="Q134" i="25"/>
  <c r="G94" i="24"/>
  <c r="Q31" i="17"/>
  <c r="G15" i="31"/>
  <c r="I61" i="19"/>
  <c r="BL25" i="25"/>
  <c r="AJ75" i="24"/>
  <c r="BT184" i="25"/>
  <c r="AH172" i="36"/>
  <c r="AA39" i="33"/>
  <c r="F76" i="17"/>
  <c r="AZ9" i="25"/>
  <c r="AF131" i="25"/>
  <c r="G41" i="17"/>
  <c r="AI159" i="24"/>
  <c r="AH154" i="36"/>
  <c r="AI28" i="36"/>
  <c r="L11" i="17"/>
  <c r="X78" i="29"/>
  <c r="AH38" i="25"/>
  <c r="O140" i="17"/>
  <c r="P83" i="17"/>
  <c r="CA109" i="25"/>
  <c r="AS139" i="25"/>
  <c r="I221" i="19"/>
  <c r="H98" i="29"/>
  <c r="Z18" i="36"/>
  <c r="AG30" i="25"/>
  <c r="AZ114" i="25"/>
  <c r="AK58" i="24"/>
  <c r="AD144" i="25"/>
  <c r="T172" i="25"/>
  <c r="J14" i="33"/>
  <c r="F58" i="18"/>
  <c r="G71" i="17"/>
  <c r="BX54" i="25"/>
  <c r="BL136" i="25"/>
  <c r="X181" i="36"/>
  <c r="S85" i="18"/>
  <c r="AR51" i="25"/>
  <c r="F348" i="19"/>
  <c r="AF77" i="36"/>
  <c r="R92" i="17"/>
  <c r="P97" i="17"/>
  <c r="D60" i="18"/>
  <c r="O35" i="17"/>
  <c r="K141" i="27"/>
  <c r="BC43" i="25"/>
  <c r="BH75" i="25"/>
  <c r="I180" i="19"/>
  <c r="M109" i="17"/>
  <c r="AC105" i="36"/>
  <c r="BO50" i="25"/>
  <c r="I47" i="24"/>
  <c r="E46" i="17"/>
  <c r="O21" i="18"/>
  <c r="Q103" i="25"/>
  <c r="AL33" i="25"/>
  <c r="Q77" i="24"/>
  <c r="U9" i="25"/>
  <c r="L146" i="17"/>
  <c r="AC130" i="36"/>
  <c r="J37" i="17"/>
  <c r="L155" i="17"/>
  <c r="AC75" i="29"/>
  <c r="O150" i="17"/>
  <c r="F27" i="19"/>
  <c r="U58" i="18"/>
  <c r="L47" i="27"/>
  <c r="Q150" i="17"/>
  <c r="W92" i="36"/>
  <c r="S145" i="25"/>
  <c r="AR32" i="25"/>
  <c r="AF72" i="36"/>
  <c r="AK96" i="25"/>
  <c r="M10" i="33"/>
  <c r="BC173" i="25"/>
  <c r="AF97" i="36"/>
  <c r="J29" i="33"/>
  <c r="O19" i="24"/>
  <c r="AF143" i="36"/>
  <c r="AP133" i="25"/>
  <c r="Y172" i="25"/>
  <c r="AB34" i="29"/>
  <c r="J106" i="27"/>
  <c r="X82" i="29"/>
  <c r="AP178" i="25"/>
  <c r="BM73" i="25"/>
  <c r="Y30" i="29"/>
  <c r="G159" i="24"/>
  <c r="Y39" i="36"/>
  <c r="L101" i="29"/>
  <c r="N52" i="24"/>
  <c r="AI92" i="29"/>
  <c r="G77" i="27"/>
  <c r="I71" i="17"/>
  <c r="AC66" i="29"/>
  <c r="E81" i="18"/>
  <c r="O134" i="17"/>
  <c r="X57" i="18"/>
  <c r="S27" i="31"/>
  <c r="W95" i="36"/>
  <c r="G31" i="27"/>
  <c r="O47" i="33"/>
  <c r="V59" i="29"/>
  <c r="BV102" i="25"/>
  <c r="M52" i="17"/>
  <c r="F54" i="17"/>
  <c r="AH56" i="29"/>
  <c r="BM13" i="25"/>
  <c r="BE118" i="25"/>
  <c r="Q135" i="17"/>
  <c r="AC44" i="29"/>
  <c r="AF166" i="36"/>
  <c r="Y27" i="29"/>
  <c r="AH148" i="36"/>
  <c r="W108" i="36"/>
  <c r="Q173" i="17"/>
  <c r="AC149" i="24"/>
  <c r="G302" i="19"/>
  <c r="AG180" i="25"/>
  <c r="BP15" i="25"/>
  <c r="AR149" i="25"/>
  <c r="N29" i="27"/>
  <c r="N9" i="24"/>
  <c r="BE105" i="25"/>
  <c r="O150" i="24"/>
  <c r="BQ72" i="25"/>
  <c r="O87" i="17"/>
  <c r="BB180" i="25"/>
  <c r="AE41" i="36"/>
  <c r="J97" i="18"/>
  <c r="AD52" i="33"/>
  <c r="AE110" i="36"/>
  <c r="X17" i="36"/>
  <c r="AG73" i="25"/>
  <c r="AJ67" i="36"/>
  <c r="AI105" i="24"/>
  <c r="R26" i="17"/>
  <c r="S40" i="33"/>
  <c r="I114" i="24"/>
  <c r="AB157" i="36"/>
  <c r="H97" i="19"/>
  <c r="M175" i="24"/>
  <c r="J236" i="19"/>
  <c r="I57" i="29"/>
  <c r="K119" i="17"/>
  <c r="Y13" i="36"/>
  <c r="AG8" i="29"/>
  <c r="AE102" i="29"/>
  <c r="BM44" i="25"/>
  <c r="AA18" i="36"/>
  <c r="D68" i="24"/>
  <c r="P162" i="25"/>
  <c r="AR87" i="25"/>
  <c r="G102" i="18"/>
  <c r="T118" i="18"/>
  <c r="K9" i="17"/>
  <c r="H73" i="17"/>
  <c r="S45" i="31"/>
  <c r="L40" i="17"/>
  <c r="K102" i="18"/>
  <c r="U135" i="25"/>
  <c r="H21" i="29"/>
  <c r="BC132" i="25"/>
  <c r="X108" i="18"/>
  <c r="V110" i="18"/>
  <c r="G147" i="24"/>
  <c r="P30" i="33"/>
  <c r="AF81" i="25"/>
  <c r="AH153" i="36"/>
  <c r="U51" i="29"/>
  <c r="BW161" i="25"/>
  <c r="BJ148" i="25"/>
  <c r="D113" i="24"/>
  <c r="AS49" i="25"/>
  <c r="R161" i="17"/>
  <c r="BH20" i="25"/>
  <c r="T13" i="25"/>
  <c r="AK110" i="36"/>
  <c r="AQ39" i="25"/>
  <c r="O80" i="18"/>
  <c r="C13" i="31"/>
  <c r="AD184" i="25"/>
  <c r="H41" i="27"/>
  <c r="H134" i="17"/>
  <c r="AS175" i="25"/>
  <c r="AY159" i="25"/>
  <c r="BE150" i="25"/>
  <c r="I19" i="17"/>
  <c r="AF146" i="25"/>
  <c r="AI105" i="36"/>
  <c r="J50" i="17"/>
  <c r="AG157" i="36"/>
  <c r="L45" i="17"/>
  <c r="AJ164" i="24"/>
  <c r="AI166" i="25"/>
  <c r="AE78" i="29"/>
  <c r="AJ66" i="24"/>
  <c r="BM101" i="25"/>
  <c r="Q18" i="33"/>
  <c r="AB148" i="36"/>
  <c r="S29" i="33"/>
  <c r="AA19" i="31"/>
  <c r="BA19" i="25"/>
  <c r="BZ112" i="25"/>
  <c r="AE103" i="36"/>
  <c r="AK126" i="24"/>
  <c r="BQ82" i="25"/>
  <c r="AE106" i="36"/>
  <c r="L9" i="27"/>
  <c r="BV51" i="25"/>
  <c r="AF183" i="25"/>
  <c r="W85" i="29"/>
  <c r="K69" i="27"/>
  <c r="AH143" i="24"/>
  <c r="AG39" i="29"/>
  <c r="F180" i="19"/>
  <c r="I146" i="24"/>
  <c r="AJ172" i="36"/>
  <c r="BA51" i="25"/>
  <c r="AS85" i="25"/>
  <c r="AH153" i="25"/>
  <c r="M18" i="18"/>
  <c r="N137" i="24"/>
  <c r="Z98" i="36"/>
  <c r="I100" i="24"/>
  <c r="BJ119" i="25"/>
  <c r="AS143" i="25"/>
  <c r="L180" i="27"/>
  <c r="AS70" i="25"/>
  <c r="D184" i="24"/>
  <c r="N40" i="31"/>
  <c r="O37" i="18"/>
  <c r="X19" i="29"/>
  <c r="AP172" i="25"/>
  <c r="Z19" i="36"/>
  <c r="L117" i="27"/>
  <c r="I162" i="17"/>
  <c r="I129" i="27"/>
  <c r="P11" i="17"/>
  <c r="BD76" i="25"/>
  <c r="BC162" i="25"/>
  <c r="BD154" i="25"/>
  <c r="AF68" i="24"/>
  <c r="P103" i="25"/>
  <c r="AA43" i="36"/>
  <c r="Y45" i="25"/>
  <c r="BM168" i="25"/>
  <c r="S13" i="31"/>
  <c r="I89" i="17"/>
  <c r="U17" i="33"/>
  <c r="AA145" i="36"/>
  <c r="O29" i="33"/>
  <c r="W64" i="18"/>
  <c r="AE176" i="36"/>
  <c r="BP178" i="25"/>
  <c r="Q31" i="31"/>
  <c r="BM114" i="25"/>
  <c r="AH71" i="24"/>
  <c r="F19" i="31"/>
  <c r="AK162" i="25"/>
  <c r="F90" i="24"/>
  <c r="AH181" i="25"/>
  <c r="BE30" i="25"/>
  <c r="BB151" i="25"/>
  <c r="Q45" i="25"/>
  <c r="K29" i="27"/>
  <c r="AG106" i="36"/>
  <c r="C32" i="31"/>
  <c r="AE174" i="24"/>
  <c r="K68" i="17"/>
  <c r="F135" i="19"/>
  <c r="BG164" i="25"/>
  <c r="U114" i="25"/>
  <c r="BV167" i="25"/>
  <c r="G349" i="19"/>
  <c r="AC29" i="33"/>
  <c r="E26" i="24"/>
  <c r="K97" i="17"/>
  <c r="BS140" i="25"/>
  <c r="H82" i="29"/>
  <c r="H114" i="27"/>
  <c r="X26" i="33"/>
  <c r="AI30" i="24"/>
  <c r="X161" i="36"/>
  <c r="H18" i="27"/>
  <c r="AA109" i="24"/>
  <c r="AK103" i="24"/>
  <c r="AC150" i="36"/>
  <c r="BN130" i="25"/>
  <c r="AC19" i="25"/>
  <c r="AY23" i="25"/>
  <c r="BE79" i="25"/>
  <c r="O144" i="17"/>
  <c r="AB49" i="24"/>
  <c r="Z53" i="33"/>
  <c r="AD96" i="29"/>
  <c r="G15" i="27"/>
  <c r="AY119" i="25"/>
  <c r="AF88" i="25"/>
  <c r="BN30" i="25"/>
  <c r="BA103" i="25"/>
  <c r="AK78" i="36"/>
  <c r="C26" i="31"/>
  <c r="BT50" i="25"/>
  <c r="J35" i="18"/>
  <c r="J83" i="19"/>
  <c r="AI178" i="25"/>
  <c r="BH109" i="25"/>
  <c r="BS97" i="25"/>
  <c r="R134" i="25"/>
  <c r="AA47" i="31"/>
  <c r="AG78" i="24"/>
  <c r="D27" i="24"/>
  <c r="G50" i="27"/>
  <c r="N86" i="27"/>
  <c r="Q27" i="18"/>
  <c r="BT146" i="25"/>
  <c r="AG176" i="25"/>
  <c r="BP171" i="25"/>
  <c r="I18" i="27"/>
  <c r="J22" i="29"/>
  <c r="K82" i="18"/>
  <c r="I9" i="19"/>
  <c r="I136" i="19"/>
  <c r="AL35" i="36"/>
  <c r="U19" i="29"/>
  <c r="AO135" i="25"/>
  <c r="H12" i="31"/>
  <c r="BG31" i="25"/>
  <c r="AF29" i="36"/>
  <c r="AY115" i="25"/>
  <c r="S89" i="25"/>
  <c r="S81" i="18"/>
  <c r="M106" i="17"/>
  <c r="AE80" i="24"/>
  <c r="I120" i="17"/>
  <c r="AO179" i="25"/>
  <c r="H39" i="27"/>
  <c r="I127" i="19"/>
  <c r="BM32" i="25"/>
  <c r="AK85" i="24"/>
  <c r="AD87" i="24"/>
  <c r="L28" i="29"/>
  <c r="P102" i="25"/>
  <c r="AS165" i="25"/>
  <c r="P33" i="33"/>
  <c r="AK20" i="25"/>
  <c r="G277" i="19"/>
  <c r="S130" i="25"/>
  <c r="BE145" i="25"/>
  <c r="K180" i="19"/>
  <c r="AE108" i="29"/>
  <c r="AA44" i="31"/>
  <c r="BQ110" i="25"/>
  <c r="G112" i="17"/>
  <c r="E30" i="17"/>
  <c r="AJ125" i="24"/>
  <c r="U134" i="25"/>
  <c r="T149" i="25"/>
  <c r="BQ91" i="25"/>
  <c r="AA28" i="36"/>
  <c r="AE19" i="36"/>
  <c r="AF68" i="36"/>
  <c r="U28" i="25"/>
  <c r="AG19" i="33"/>
  <c r="AI26" i="24"/>
  <c r="I51" i="18"/>
  <c r="AH108" i="24"/>
  <c r="P84" i="25"/>
  <c r="AA49" i="24"/>
  <c r="D37" i="31"/>
  <c r="AK77" i="36"/>
  <c r="AL171" i="25"/>
  <c r="I22" i="27"/>
  <c r="AI114" i="36"/>
  <c r="I30" i="19"/>
  <c r="W152" i="36"/>
  <c r="BO102" i="25"/>
  <c r="Y86" i="25"/>
  <c r="F89" i="17"/>
  <c r="O27" i="31"/>
  <c r="H161" i="27"/>
  <c r="CC8" i="25"/>
  <c r="AK98" i="25"/>
  <c r="E17" i="17"/>
  <c r="BH14" i="25"/>
  <c r="G31" i="18"/>
  <c r="AS38" i="25"/>
  <c r="BW53" i="25"/>
  <c r="R49" i="17"/>
  <c r="I150" i="27"/>
  <c r="BB133" i="25"/>
  <c r="L138" i="17"/>
  <c r="AG50" i="25"/>
  <c r="AN108" i="25"/>
  <c r="AB164" i="24"/>
  <c r="BH117" i="25"/>
  <c r="K115" i="17"/>
  <c r="N105" i="24"/>
  <c r="Q178" i="25"/>
  <c r="F163" i="24"/>
  <c r="Q37" i="25"/>
  <c r="H70" i="17"/>
  <c r="H151" i="27"/>
  <c r="AQ138" i="25"/>
  <c r="C33" i="31"/>
  <c r="K360" i="19"/>
  <c r="AD145" i="36"/>
  <c r="AE173" i="24"/>
  <c r="AE155" i="36"/>
  <c r="AK23" i="24"/>
  <c r="N139" i="27"/>
  <c r="BJ88" i="25"/>
  <c r="AI108" i="36"/>
  <c r="F44" i="24"/>
  <c r="G72" i="17"/>
  <c r="O96" i="17"/>
  <c r="BS67" i="25"/>
  <c r="AR105" i="25"/>
  <c r="AR10" i="25"/>
  <c r="L39" i="27"/>
  <c r="AI33" i="24"/>
  <c r="AQ20" i="25"/>
  <c r="AA83" i="29"/>
  <c r="G366" i="19"/>
  <c r="AD180" i="24"/>
  <c r="BL102" i="25"/>
  <c r="BU70" i="25"/>
  <c r="R51" i="17"/>
  <c r="H85" i="29"/>
  <c r="I11" i="33"/>
  <c r="K54" i="18"/>
  <c r="G114" i="17"/>
  <c r="Z168" i="36"/>
  <c r="G137" i="27"/>
  <c r="BP14" i="25"/>
  <c r="BQ23" i="25"/>
  <c r="P164" i="25"/>
  <c r="BI18" i="25"/>
  <c r="AB90" i="36"/>
  <c r="AC82" i="24"/>
  <c r="BJ113" i="25"/>
  <c r="P104" i="25"/>
  <c r="AN157" i="25"/>
  <c r="AF119" i="25"/>
  <c r="P55" i="17"/>
  <c r="F79" i="17"/>
  <c r="BD67" i="25"/>
  <c r="AD153" i="24"/>
  <c r="G177" i="27"/>
  <c r="G12" i="19"/>
  <c r="K80" i="18"/>
  <c r="N88" i="29"/>
  <c r="AP20" i="25"/>
  <c r="AC142" i="24"/>
  <c r="AA97" i="29"/>
  <c r="BM157" i="25"/>
  <c r="N80" i="27"/>
  <c r="O59" i="18"/>
  <c r="AC32" i="18"/>
  <c r="K30" i="17"/>
  <c r="Q24" i="31"/>
  <c r="AG173" i="25"/>
  <c r="G15" i="33"/>
  <c r="AJ155" i="24"/>
  <c r="G74" i="19"/>
  <c r="W77" i="29"/>
  <c r="I48" i="24"/>
  <c r="AE61" i="29"/>
  <c r="AK14" i="25"/>
  <c r="BO94" i="25"/>
  <c r="AB118" i="36"/>
  <c r="BH115" i="25"/>
  <c r="AO131" i="25"/>
  <c r="Q179" i="24"/>
  <c r="U160" i="25"/>
  <c r="M185" i="17"/>
  <c r="N93" i="29"/>
  <c r="AI107" i="25"/>
  <c r="M16" i="17"/>
  <c r="AB48" i="31"/>
  <c r="AI91" i="29"/>
  <c r="D100" i="24"/>
  <c r="AD109" i="24"/>
  <c r="R180" i="25"/>
  <c r="O16" i="31"/>
  <c r="Q114" i="18"/>
  <c r="AI77" i="36"/>
  <c r="AF169" i="24"/>
  <c r="S23" i="25"/>
  <c r="AC14" i="33"/>
  <c r="R120" i="25"/>
  <c r="M103" i="29"/>
  <c r="O51" i="17"/>
  <c r="J67" i="27"/>
  <c r="U85" i="25"/>
  <c r="X41" i="33"/>
  <c r="U73" i="25"/>
  <c r="Q76" i="24"/>
  <c r="F156" i="19"/>
  <c r="K167" i="27"/>
  <c r="AA94" i="24"/>
  <c r="T96" i="25"/>
  <c r="BC176" i="25"/>
  <c r="D145" i="24"/>
  <c r="K14" i="18"/>
  <c r="J18" i="17"/>
  <c r="F225" i="19"/>
  <c r="H49" i="27"/>
  <c r="W129" i="36"/>
  <c r="AH184" i="25"/>
  <c r="AD85" i="24"/>
  <c r="D74" i="24"/>
  <c r="T39" i="25"/>
  <c r="G18" i="31"/>
  <c r="BA182" i="25"/>
  <c r="I30" i="27"/>
  <c r="J170" i="27"/>
  <c r="Y33" i="29"/>
  <c r="T83" i="18"/>
  <c r="R150" i="17"/>
  <c r="BA116" i="25"/>
  <c r="J104" i="29"/>
  <c r="N103" i="29"/>
  <c r="Z134" i="24"/>
  <c r="BI90" i="25"/>
  <c r="H263" i="19"/>
  <c r="G11" i="27"/>
  <c r="BP183" i="25"/>
  <c r="AC148" i="25"/>
  <c r="K94" i="18"/>
  <c r="BR24" i="25"/>
  <c r="BP72" i="25"/>
  <c r="AJ79" i="36"/>
  <c r="Z59" i="29"/>
  <c r="K52" i="29"/>
  <c r="U51" i="18"/>
  <c r="D32" i="18"/>
  <c r="F310" i="19"/>
  <c r="AR38" i="25"/>
  <c r="P74" i="25"/>
  <c r="U43" i="18"/>
  <c r="J110" i="27"/>
  <c r="BK114" i="25"/>
  <c r="AC177" i="24"/>
  <c r="AA76" i="29"/>
  <c r="Y40" i="25"/>
  <c r="AE121" i="24"/>
  <c r="Z99" i="29"/>
  <c r="Y103" i="29"/>
  <c r="X8" i="36"/>
  <c r="AJ32" i="36"/>
  <c r="BU168" i="25"/>
  <c r="AD125" i="24"/>
  <c r="U7" i="29"/>
  <c r="Q105" i="24"/>
  <c r="AH34" i="36"/>
  <c r="AJ33" i="24"/>
  <c r="AG83" i="24"/>
  <c r="G41" i="19"/>
  <c r="AY40" i="25"/>
  <c r="J68" i="19"/>
  <c r="M184" i="17"/>
  <c r="X54" i="36"/>
  <c r="AH23" i="24"/>
  <c r="I189" i="19"/>
  <c r="AI141" i="24"/>
  <c r="D157" i="24"/>
  <c r="E54" i="17"/>
  <c r="M180" i="24"/>
  <c r="AB10" i="24"/>
  <c r="AO180" i="25"/>
  <c r="U85" i="18"/>
  <c r="Y78" i="29"/>
  <c r="J275" i="19"/>
  <c r="AE54" i="24"/>
  <c r="J166" i="17"/>
  <c r="BT73" i="25"/>
  <c r="G143" i="27"/>
  <c r="O24" i="31"/>
  <c r="AB24" i="36"/>
  <c r="BI150" i="25"/>
  <c r="BC20" i="25"/>
  <c r="BV103" i="25"/>
  <c r="AH49" i="24"/>
  <c r="AA123" i="24"/>
  <c r="G81" i="18"/>
  <c r="T35" i="18"/>
  <c r="Z46" i="29"/>
  <c r="AY129" i="25"/>
  <c r="BA36" i="25"/>
  <c r="AA24" i="24"/>
  <c r="AP107" i="25"/>
  <c r="AB53" i="36"/>
  <c r="T54" i="18"/>
  <c r="AZ147" i="25"/>
  <c r="G136" i="17"/>
  <c r="BK132" i="25"/>
  <c r="AN29" i="25"/>
  <c r="U34" i="29"/>
  <c r="Q134" i="24"/>
  <c r="AH87" i="36"/>
  <c r="AB94" i="18"/>
  <c r="BO85" i="25"/>
  <c r="AH167" i="24"/>
  <c r="AJ84" i="36"/>
  <c r="J171" i="27"/>
  <c r="S12" i="25"/>
  <c r="AF17" i="33"/>
  <c r="BP166" i="25"/>
  <c r="AI175" i="24"/>
  <c r="I52" i="17"/>
  <c r="AF11" i="36"/>
  <c r="AK12" i="24"/>
  <c r="AC133" i="36"/>
  <c r="Q185" i="17"/>
  <c r="AF128" i="24"/>
  <c r="Q85" i="29"/>
  <c r="AN85" i="25"/>
  <c r="G40" i="18"/>
  <c r="G120" i="17"/>
  <c r="G39" i="18"/>
  <c r="E173" i="24"/>
  <c r="H93" i="29"/>
  <c r="G50" i="19"/>
  <c r="BK79" i="25"/>
  <c r="AK74" i="36"/>
  <c r="H164" i="27"/>
  <c r="M79" i="24"/>
  <c r="M142" i="24"/>
  <c r="S59" i="18"/>
  <c r="AO32" i="25"/>
  <c r="AC59" i="24"/>
  <c r="AF136" i="25"/>
  <c r="P43" i="25"/>
  <c r="G109" i="24"/>
  <c r="BR26" i="25"/>
  <c r="O11" i="24"/>
  <c r="AF48" i="33"/>
  <c r="AG139" i="36"/>
  <c r="J88" i="29"/>
  <c r="AD148" i="24"/>
  <c r="G35" i="27"/>
  <c r="U172" i="25"/>
  <c r="L120" i="17"/>
  <c r="R72" i="17"/>
  <c r="AH36" i="29"/>
  <c r="H97" i="29"/>
  <c r="AD10" i="24"/>
  <c r="E175" i="24"/>
  <c r="AP155" i="25"/>
  <c r="AN51" i="25"/>
  <c r="O13" i="31"/>
  <c r="U33" i="33"/>
  <c r="AB22" i="31"/>
  <c r="BO132" i="25"/>
  <c r="AC75" i="36"/>
  <c r="AB152" i="24"/>
  <c r="R132" i="25"/>
  <c r="I186" i="19"/>
  <c r="AL107" i="25"/>
  <c r="AB16" i="36"/>
  <c r="AF46" i="24"/>
  <c r="AX46" i="25"/>
  <c r="AF44" i="24"/>
  <c r="I44" i="17"/>
  <c r="Q67" i="29"/>
  <c r="N36" i="31"/>
  <c r="AB114" i="18"/>
  <c r="Q39" i="18"/>
  <c r="AB80" i="18"/>
  <c r="BI67" i="25"/>
  <c r="AF92" i="36"/>
  <c r="AH157" i="25"/>
  <c r="H46" i="31"/>
  <c r="BR88" i="25"/>
  <c r="K135" i="19"/>
  <c r="AK31" i="25"/>
  <c r="F136" i="24"/>
  <c r="AE107" i="24"/>
  <c r="BP91" i="25"/>
  <c r="P24" i="31"/>
  <c r="I17" i="18"/>
  <c r="K96" i="27"/>
  <c r="S87" i="18"/>
  <c r="AD14" i="29"/>
  <c r="L177" i="17"/>
  <c r="F150" i="17"/>
  <c r="J277" i="19"/>
  <c r="G239" i="19"/>
  <c r="AQ153" i="25"/>
  <c r="O17" i="31"/>
  <c r="P67" i="17"/>
  <c r="AA113" i="24"/>
  <c r="BT75" i="25"/>
  <c r="R32" i="17"/>
  <c r="J75" i="27"/>
  <c r="D109" i="18"/>
  <c r="BI138" i="25"/>
  <c r="U11" i="33"/>
  <c r="H23" i="31"/>
  <c r="AS142" i="25"/>
  <c r="AI103" i="36"/>
  <c r="BI102" i="25"/>
  <c r="L100" i="29"/>
  <c r="R92" i="25"/>
  <c r="AB9" i="18"/>
  <c r="Q69" i="25"/>
  <c r="BV17" i="25"/>
  <c r="BL168" i="25"/>
  <c r="S14" i="31"/>
  <c r="I150" i="19"/>
  <c r="AD161" i="24"/>
  <c r="F50" i="17"/>
  <c r="Q31" i="25"/>
  <c r="AB11" i="36"/>
  <c r="I292" i="19"/>
  <c r="O180" i="17"/>
  <c r="BB29" i="25"/>
  <c r="R117" i="17"/>
  <c r="AD22" i="36"/>
  <c r="Z49" i="29"/>
  <c r="AL17" i="25"/>
  <c r="N146" i="27"/>
  <c r="V41" i="29"/>
  <c r="P119" i="17"/>
  <c r="AD173" i="36"/>
  <c r="K105" i="29"/>
  <c r="AY75" i="25"/>
  <c r="E38" i="18"/>
  <c r="P53" i="33"/>
  <c r="O28" i="17"/>
  <c r="N47" i="24"/>
  <c r="AI33" i="25"/>
  <c r="L154" i="27"/>
  <c r="AC80" i="36"/>
  <c r="AE176" i="24"/>
  <c r="O103" i="17"/>
  <c r="Y117" i="25"/>
  <c r="AK43" i="24"/>
  <c r="J67" i="17"/>
  <c r="BI25" i="25"/>
  <c r="U28" i="18"/>
  <c r="G80" i="27"/>
  <c r="AH134" i="36"/>
  <c r="AI97" i="24"/>
  <c r="P181" i="17"/>
  <c r="P145" i="25"/>
  <c r="BF113" i="25"/>
  <c r="K107" i="27"/>
  <c r="AK112" i="36"/>
  <c r="Q139" i="24"/>
  <c r="Z99" i="24"/>
  <c r="P100" i="17"/>
  <c r="BB85" i="25"/>
  <c r="H198" i="19"/>
  <c r="AS146" i="25"/>
  <c r="BQ73" i="25"/>
  <c r="Y130" i="36"/>
  <c r="I73" i="17"/>
  <c r="Q143" i="25"/>
  <c r="BD14" i="25"/>
  <c r="C10" i="18"/>
  <c r="AH14" i="29"/>
  <c r="Z80" i="29"/>
  <c r="R154" i="25"/>
  <c r="M39" i="24"/>
  <c r="AQ179" i="25"/>
  <c r="BW24" i="25"/>
  <c r="Q96" i="25"/>
  <c r="I174" i="19"/>
  <c r="N184" i="24"/>
  <c r="AD20" i="29"/>
  <c r="AL87" i="36"/>
  <c r="F277" i="19"/>
  <c r="BO44" i="25"/>
  <c r="H101" i="17"/>
  <c r="AN24" i="25"/>
  <c r="AD88" i="24"/>
  <c r="Q80" i="25"/>
  <c r="AC36" i="25"/>
  <c r="AI119" i="36"/>
  <c r="AF109" i="25"/>
  <c r="K57" i="29"/>
  <c r="AC164" i="24"/>
  <c r="AK134" i="24"/>
  <c r="AL33" i="36"/>
  <c r="J152" i="17"/>
  <c r="AJ35" i="36"/>
  <c r="U142" i="25"/>
  <c r="J299" i="19"/>
  <c r="J26" i="19"/>
  <c r="BF103" i="25"/>
  <c r="AF173" i="24"/>
  <c r="X34" i="29"/>
  <c r="K95" i="29"/>
  <c r="K12" i="17"/>
  <c r="AH104" i="29"/>
  <c r="AG131" i="36"/>
  <c r="AX78" i="25"/>
  <c r="K102" i="29"/>
  <c r="AH28" i="24"/>
  <c r="BH161" i="25"/>
  <c r="E97" i="24"/>
  <c r="U33" i="18"/>
  <c r="R25" i="18"/>
  <c r="AS86" i="25"/>
  <c r="K10" i="27"/>
  <c r="L163" i="27"/>
  <c r="J54" i="17"/>
  <c r="K39" i="27"/>
  <c r="R48" i="33"/>
  <c r="U156" i="25"/>
  <c r="P115" i="25"/>
  <c r="I157" i="24"/>
  <c r="P77" i="17"/>
  <c r="AY72" i="25"/>
  <c r="I149" i="24"/>
  <c r="BV92" i="25"/>
  <c r="BQ155" i="25"/>
  <c r="BC33" i="25"/>
  <c r="AK21" i="25"/>
  <c r="N68" i="29"/>
  <c r="K109" i="17"/>
  <c r="BX77" i="25"/>
  <c r="AN89" i="25"/>
  <c r="AA75" i="29"/>
  <c r="Z40" i="29"/>
  <c r="J154" i="27"/>
  <c r="AF25" i="33"/>
  <c r="AH133" i="25"/>
  <c r="I62" i="19"/>
  <c r="I43" i="33"/>
  <c r="AK129" i="25"/>
  <c r="Y84" i="29"/>
  <c r="G48" i="17"/>
  <c r="AE163" i="24"/>
  <c r="K175" i="17"/>
  <c r="AE148" i="24"/>
  <c r="Z32" i="29"/>
  <c r="BS68" i="25"/>
  <c r="I19" i="27"/>
  <c r="AH81" i="24"/>
  <c r="H30" i="31"/>
  <c r="Q137" i="17"/>
  <c r="W165" i="36"/>
  <c r="AD18" i="25"/>
  <c r="AB169" i="24"/>
  <c r="Z111" i="36"/>
  <c r="AX96" i="25"/>
  <c r="F48" i="24"/>
  <c r="K22" i="29"/>
  <c r="G79" i="19"/>
  <c r="P174" i="17"/>
  <c r="BX98" i="25"/>
  <c r="BE17" i="25"/>
  <c r="R176" i="25"/>
  <c r="E14" i="17"/>
  <c r="BI160" i="25"/>
  <c r="AD163" i="24"/>
  <c r="AB88" i="18"/>
  <c r="AE33" i="29"/>
  <c r="O182" i="24"/>
  <c r="BE34" i="25"/>
  <c r="N16" i="24"/>
  <c r="F115" i="19"/>
  <c r="BF162" i="25"/>
  <c r="J20" i="19"/>
  <c r="O46" i="17"/>
  <c r="P38" i="17"/>
  <c r="AD51" i="36"/>
  <c r="E89" i="24"/>
  <c r="BR183" i="25"/>
  <c r="AZ91" i="25"/>
  <c r="M145" i="24"/>
  <c r="AE30" i="29"/>
  <c r="BK113" i="25"/>
  <c r="N154" i="27"/>
  <c r="AB100" i="24"/>
  <c r="F76" i="24"/>
  <c r="AB37" i="29"/>
  <c r="G16" i="27"/>
  <c r="Q99" i="18"/>
  <c r="AI133" i="24"/>
  <c r="E75" i="18"/>
  <c r="AE27" i="33"/>
  <c r="BF9" i="25"/>
  <c r="AC76" i="36"/>
  <c r="Z13" i="33"/>
  <c r="AQ170" i="25"/>
  <c r="G211" i="19"/>
  <c r="AB103" i="36"/>
  <c r="AB53" i="18"/>
  <c r="BS160" i="25"/>
  <c r="F352" i="19"/>
  <c r="D109" i="24"/>
  <c r="Y140" i="25"/>
  <c r="BX130" i="25"/>
  <c r="X10" i="29"/>
  <c r="BD153" i="25"/>
  <c r="Y26" i="33"/>
  <c r="AN163" i="25"/>
  <c r="T14" i="25"/>
  <c r="Y120" i="36"/>
  <c r="G35" i="24"/>
  <c r="AE68" i="24"/>
  <c r="W96" i="29"/>
  <c r="AG158" i="36"/>
  <c r="O28" i="24"/>
  <c r="I168" i="24"/>
  <c r="AJ88" i="24"/>
  <c r="Y74" i="36"/>
  <c r="F87" i="17"/>
  <c r="BO97" i="25"/>
  <c r="AA44" i="36"/>
  <c r="Y8" i="36"/>
  <c r="BP154" i="25"/>
  <c r="J11" i="19"/>
  <c r="P38" i="25"/>
  <c r="AH75" i="24"/>
  <c r="R45" i="25"/>
  <c r="U15" i="25"/>
  <c r="AH66" i="36"/>
  <c r="P159" i="17"/>
  <c r="D79" i="29"/>
  <c r="BG69" i="25"/>
  <c r="K363" i="19"/>
  <c r="M177" i="17"/>
  <c r="J50" i="33"/>
  <c r="AE145" i="36"/>
  <c r="G179" i="27"/>
  <c r="AF160" i="24"/>
  <c r="BC177" i="25"/>
  <c r="J52" i="27"/>
  <c r="H104" i="29"/>
  <c r="AG114" i="25"/>
  <c r="R35" i="25"/>
  <c r="T40" i="18"/>
  <c r="I50" i="29"/>
  <c r="AH29" i="29"/>
  <c r="J92" i="17"/>
  <c r="BT103" i="25"/>
  <c r="BD85" i="25"/>
  <c r="I135" i="17"/>
  <c r="BK77" i="25"/>
  <c r="BT46" i="25"/>
  <c r="AB65" i="29"/>
  <c r="E161" i="17"/>
  <c r="H14" i="33"/>
  <c r="K61" i="29"/>
  <c r="L165" i="17"/>
  <c r="BC113" i="25"/>
  <c r="AI101" i="24"/>
  <c r="G148" i="27"/>
  <c r="M129" i="24"/>
  <c r="AD116" i="24"/>
  <c r="T110" i="25"/>
  <c r="Y38" i="33"/>
  <c r="AJ90" i="24"/>
  <c r="BP51" i="25"/>
  <c r="N20" i="27"/>
  <c r="AN179" i="25"/>
  <c r="AC38" i="24"/>
  <c r="BB73" i="25"/>
  <c r="I130" i="24"/>
  <c r="BQ167" i="25"/>
  <c r="AL37" i="36"/>
  <c r="V25" i="18"/>
  <c r="S14" i="18"/>
  <c r="G53" i="27"/>
  <c r="F126" i="19"/>
  <c r="R146" i="25"/>
  <c r="P170" i="17"/>
  <c r="E44" i="31"/>
  <c r="AI36" i="36"/>
  <c r="R68" i="25"/>
  <c r="Q110" i="17"/>
  <c r="W141" i="36"/>
  <c r="W88" i="18"/>
  <c r="J245" i="19"/>
  <c r="F175" i="17"/>
  <c r="P143" i="25"/>
  <c r="AR113" i="25"/>
  <c r="AN46" i="25"/>
  <c r="L112" i="18"/>
  <c r="BG81" i="25"/>
  <c r="AB63" i="24"/>
  <c r="AR29" i="25"/>
  <c r="AE7" i="29"/>
  <c r="BQ150" i="25"/>
  <c r="N53" i="27"/>
  <c r="D90" i="24"/>
  <c r="BN70" i="25"/>
  <c r="I23" i="24"/>
  <c r="AH40" i="36"/>
  <c r="AQ119" i="25"/>
  <c r="AE12" i="29"/>
  <c r="BW9" i="25"/>
  <c r="L93" i="29"/>
  <c r="AZ37" i="25"/>
  <c r="BG45" i="25"/>
  <c r="AA164" i="36"/>
  <c r="AF30" i="25"/>
  <c r="G17" i="31"/>
  <c r="L86" i="29"/>
  <c r="I77" i="17"/>
  <c r="AF73" i="24"/>
  <c r="AR181" i="25"/>
  <c r="W158" i="36"/>
  <c r="AF42" i="24"/>
  <c r="AD97" i="36"/>
  <c r="BY27" i="25"/>
  <c r="R51" i="33"/>
  <c r="X78" i="36"/>
  <c r="N49" i="18"/>
  <c r="I88" i="24"/>
  <c r="BQ89" i="25"/>
  <c r="F180" i="17"/>
  <c r="C60" i="18"/>
  <c r="BP41" i="25"/>
  <c r="K90" i="17"/>
  <c r="AG29" i="29"/>
  <c r="AC84" i="24"/>
  <c r="AO143" i="25"/>
  <c r="Q181" i="24"/>
  <c r="BG36" i="25"/>
  <c r="H177" i="19"/>
  <c r="H21" i="27"/>
  <c r="G10" i="31"/>
  <c r="Q38" i="18"/>
  <c r="AF43" i="24"/>
  <c r="BH40" i="25"/>
  <c r="T164" i="25"/>
  <c r="AF103" i="25"/>
  <c r="W108" i="18"/>
  <c r="O54" i="24"/>
  <c r="BC167" i="25"/>
  <c r="BI103" i="25"/>
  <c r="BR84" i="25"/>
  <c r="N36" i="24"/>
  <c r="V79" i="29"/>
  <c r="AN117" i="25"/>
  <c r="I27" i="29"/>
  <c r="K70" i="19"/>
  <c r="BJ68" i="25"/>
  <c r="Z55" i="24"/>
  <c r="Q184" i="17"/>
  <c r="BS146" i="25"/>
  <c r="E47" i="24"/>
  <c r="W35" i="36"/>
  <c r="AC128" i="24"/>
  <c r="I88" i="17"/>
  <c r="Z31" i="24"/>
  <c r="E35" i="31"/>
  <c r="J92" i="29"/>
  <c r="F158" i="24"/>
  <c r="I163" i="27"/>
  <c r="G40" i="24"/>
  <c r="U84" i="18"/>
  <c r="F74" i="19"/>
  <c r="P29" i="25"/>
  <c r="V9" i="29"/>
  <c r="E151" i="17"/>
  <c r="I179" i="17"/>
  <c r="AI182" i="36"/>
  <c r="BJ108" i="25"/>
  <c r="AO34" i="25"/>
  <c r="M28" i="17"/>
  <c r="M113" i="24"/>
  <c r="AG132" i="24"/>
  <c r="K88" i="29"/>
  <c r="AN30" i="25"/>
  <c r="AK39" i="24"/>
  <c r="L22" i="17"/>
  <c r="G90" i="24"/>
  <c r="AA11" i="29"/>
  <c r="BW13" i="25"/>
  <c r="BC54" i="25"/>
  <c r="AD97" i="25"/>
  <c r="Q50" i="33"/>
  <c r="O43" i="31"/>
  <c r="T162" i="25"/>
  <c r="BG76" i="25"/>
  <c r="Y144" i="36"/>
  <c r="BT114" i="25"/>
  <c r="AD33" i="33"/>
  <c r="BJ136" i="25"/>
  <c r="AD33" i="25"/>
  <c r="G252" i="19"/>
  <c r="BX37" i="25"/>
  <c r="G134" i="27"/>
  <c r="AB134" i="36"/>
  <c r="G58" i="18"/>
  <c r="E68" i="17"/>
  <c r="I115" i="27"/>
  <c r="Y80" i="29"/>
  <c r="S36" i="33"/>
  <c r="AX159" i="25"/>
  <c r="Y9" i="25"/>
  <c r="Z24" i="36"/>
  <c r="K167" i="17"/>
  <c r="AH131" i="25"/>
  <c r="AJ15" i="24"/>
  <c r="BO74" i="25"/>
  <c r="I13" i="17"/>
  <c r="I71" i="29"/>
  <c r="Y134" i="36"/>
  <c r="BW89" i="25"/>
  <c r="AJ140" i="36"/>
  <c r="O161" i="17"/>
  <c r="AA98" i="24"/>
  <c r="AH145" i="25"/>
  <c r="AI113" i="24"/>
  <c r="AK145" i="36"/>
  <c r="O137" i="17"/>
  <c r="AI25" i="36"/>
  <c r="K25" i="27"/>
  <c r="L89" i="18"/>
  <c r="F149" i="17"/>
  <c r="BL178" i="25"/>
  <c r="AB77" i="29"/>
  <c r="BB27" i="25"/>
  <c r="J184" i="27"/>
  <c r="BH183" i="25"/>
  <c r="Q105" i="17"/>
  <c r="M48" i="18"/>
  <c r="AD183" i="36"/>
  <c r="BU11" i="25"/>
  <c r="Q70" i="17"/>
  <c r="AI143" i="25"/>
  <c r="L117" i="18"/>
  <c r="AE49" i="33"/>
  <c r="F132" i="19"/>
  <c r="AP35" i="25"/>
  <c r="D26" i="29"/>
  <c r="BB174" i="25"/>
  <c r="K224" i="19"/>
  <c r="Y176" i="36"/>
  <c r="AH105" i="25"/>
  <c r="D173" i="24"/>
  <c r="AF169" i="25"/>
  <c r="AK141" i="36"/>
  <c r="L80" i="18"/>
  <c r="G44" i="27"/>
  <c r="J12" i="19"/>
  <c r="AB181" i="24"/>
  <c r="M54" i="33"/>
  <c r="U12" i="25"/>
  <c r="E27" i="31"/>
  <c r="Q180" i="25"/>
  <c r="AI150" i="25"/>
  <c r="T54" i="25"/>
  <c r="O94" i="17"/>
  <c r="AQ18" i="25"/>
  <c r="O73" i="18"/>
  <c r="BI141" i="25"/>
  <c r="BN150" i="25"/>
  <c r="Z70" i="36"/>
  <c r="BT70" i="25"/>
  <c r="BQ181" i="25"/>
  <c r="Z183" i="24"/>
  <c r="BB82" i="25"/>
  <c r="G17" i="33"/>
  <c r="AE12" i="33"/>
  <c r="AF26" i="24"/>
  <c r="T43" i="33"/>
  <c r="AB18" i="33"/>
  <c r="N52" i="27"/>
  <c r="Q155" i="17"/>
  <c r="AG54" i="24"/>
  <c r="P9" i="31"/>
  <c r="AX117" i="25"/>
  <c r="AJ32" i="24"/>
  <c r="BZ132" i="25"/>
  <c r="AQ183" i="25"/>
  <c r="AD46" i="29"/>
  <c r="K147" i="27"/>
  <c r="AY170" i="25"/>
  <c r="BH25" i="25"/>
  <c r="AC40" i="24"/>
  <c r="I290" i="19"/>
  <c r="Q71" i="25"/>
  <c r="O139" i="24"/>
  <c r="AJ25" i="24"/>
  <c r="AY99" i="25"/>
  <c r="Q43" i="33"/>
  <c r="S16" i="25"/>
  <c r="U49" i="25"/>
  <c r="L152" i="17"/>
  <c r="AP18" i="25"/>
  <c r="Z60" i="24"/>
  <c r="AC123" i="24"/>
  <c r="U51" i="33"/>
  <c r="AH103" i="25"/>
  <c r="AI169" i="25"/>
  <c r="K210" i="19"/>
  <c r="N167" i="27"/>
  <c r="AE100" i="24"/>
  <c r="AF11" i="25"/>
  <c r="AK131" i="25"/>
  <c r="BJ24" i="25"/>
  <c r="AH97" i="36"/>
  <c r="BJ8" i="25"/>
  <c r="AG23" i="29"/>
  <c r="BW38" i="25"/>
  <c r="N11" i="18"/>
  <c r="AC87" i="24"/>
  <c r="AF113" i="36"/>
  <c r="AA91" i="36"/>
  <c r="J352" i="19"/>
  <c r="Q176" i="17"/>
  <c r="E23" i="24"/>
  <c r="AD93" i="24"/>
  <c r="AE27" i="24"/>
  <c r="AB46" i="36"/>
  <c r="BV75" i="25"/>
  <c r="BS107" i="25"/>
  <c r="BU19" i="25"/>
  <c r="L40" i="18"/>
  <c r="BV105" i="25"/>
  <c r="AB92" i="24"/>
  <c r="AB125" i="24"/>
  <c r="Y175" i="25"/>
  <c r="BN142" i="25"/>
  <c r="H233" i="19"/>
  <c r="H49" i="18"/>
  <c r="O31" i="31"/>
  <c r="O93" i="18"/>
  <c r="K84" i="17"/>
  <c r="R17" i="33"/>
  <c r="O132" i="24"/>
  <c r="AI148" i="36"/>
  <c r="AF36" i="24"/>
  <c r="AS145" i="25"/>
  <c r="E41" i="17"/>
  <c r="AS18" i="25"/>
  <c r="AZ84" i="25"/>
  <c r="BO162" i="25"/>
  <c r="F95" i="24"/>
  <c r="M58" i="18"/>
  <c r="Q120" i="17"/>
  <c r="J27" i="17"/>
  <c r="BN107" i="25"/>
  <c r="BW172" i="25"/>
  <c r="D16" i="29"/>
  <c r="AH80" i="29"/>
  <c r="O25" i="18"/>
  <c r="G17" i="19"/>
  <c r="BV50" i="25"/>
  <c r="AB56" i="29"/>
  <c r="AC9" i="25"/>
  <c r="AD181" i="25"/>
  <c r="AK16" i="36"/>
  <c r="L121" i="17"/>
  <c r="AK178" i="36"/>
  <c r="AD42" i="29"/>
  <c r="S42" i="33"/>
  <c r="I340" i="19"/>
  <c r="BV46" i="25"/>
  <c r="I104" i="18"/>
  <c r="AH17" i="29"/>
  <c r="AE50" i="29"/>
  <c r="C21" i="18"/>
  <c r="I151" i="17"/>
  <c r="F13" i="24"/>
  <c r="C23" i="31"/>
  <c r="AZ162" i="25"/>
  <c r="AG70" i="36"/>
  <c r="AB94" i="24"/>
  <c r="R20" i="17"/>
  <c r="K71" i="27"/>
  <c r="BC44" i="25"/>
  <c r="S143" i="25"/>
  <c r="BC48" i="25"/>
  <c r="BC98" i="25"/>
  <c r="BA105" i="25"/>
  <c r="G95" i="17"/>
  <c r="BK143" i="25"/>
  <c r="O11" i="18"/>
  <c r="G158" i="24"/>
  <c r="G31" i="24"/>
  <c r="AA170" i="24"/>
  <c r="AC25" i="33"/>
  <c r="Z16" i="33"/>
  <c r="AG159" i="24"/>
  <c r="Z9" i="36"/>
  <c r="U107" i="29"/>
  <c r="Y167" i="25"/>
  <c r="J15" i="27"/>
  <c r="K23" i="19"/>
  <c r="BE167" i="25"/>
  <c r="I132" i="27"/>
  <c r="W49" i="18"/>
  <c r="M176" i="17"/>
  <c r="AC14" i="29"/>
  <c r="F16" i="18"/>
  <c r="N79" i="29"/>
  <c r="BS177" i="25"/>
  <c r="F129" i="19"/>
  <c r="T94" i="25"/>
  <c r="W111" i="29"/>
  <c r="G183" i="27"/>
  <c r="AC90" i="36"/>
  <c r="AB161" i="24"/>
  <c r="AC153" i="36"/>
  <c r="I236" i="19"/>
  <c r="BW143" i="25"/>
  <c r="X15" i="36"/>
  <c r="AK94" i="24"/>
  <c r="O33" i="31"/>
  <c r="P109" i="25"/>
  <c r="M150" i="24"/>
  <c r="H167" i="17"/>
  <c r="AC39" i="24"/>
  <c r="AF174" i="25"/>
  <c r="AQ99" i="25"/>
  <c r="J46" i="27"/>
  <c r="F109" i="24"/>
  <c r="AK118" i="36"/>
  <c r="AI109" i="24"/>
  <c r="AC26" i="33"/>
  <c r="I52" i="33"/>
  <c r="L27" i="17"/>
  <c r="U98" i="29"/>
  <c r="AA36" i="36"/>
  <c r="AH165" i="36"/>
  <c r="AX71" i="25"/>
  <c r="AX103" i="25"/>
  <c r="G71" i="27"/>
  <c r="AH163" i="25"/>
  <c r="AC46" i="33"/>
  <c r="O17" i="17"/>
  <c r="Y45" i="33"/>
  <c r="X74" i="18"/>
  <c r="F46" i="31"/>
  <c r="Q155" i="24"/>
  <c r="J72" i="29"/>
  <c r="X65" i="29"/>
  <c r="W81" i="29"/>
  <c r="AL49" i="25"/>
  <c r="AG9" i="29"/>
  <c r="M107" i="18"/>
  <c r="Y32" i="18"/>
  <c r="AK52" i="24"/>
  <c r="I137" i="24"/>
  <c r="K151" i="17"/>
  <c r="AE32" i="36"/>
  <c r="N135" i="24"/>
  <c r="K70" i="27"/>
  <c r="AB106" i="36"/>
  <c r="G118" i="19"/>
  <c r="BV160" i="25"/>
  <c r="F167" i="17"/>
  <c r="AE15" i="36"/>
  <c r="S27" i="18"/>
  <c r="BX172" i="25"/>
  <c r="I225" i="19"/>
  <c r="K44" i="17"/>
  <c r="U26" i="25"/>
  <c r="AF170" i="25"/>
  <c r="D121" i="18"/>
  <c r="J39" i="18"/>
  <c r="Z122" i="24"/>
  <c r="G137" i="17"/>
  <c r="M88" i="17"/>
  <c r="J190" i="19"/>
  <c r="AJ81" i="24"/>
  <c r="AA41" i="24"/>
  <c r="AD161" i="25"/>
  <c r="BU109" i="25"/>
  <c r="G20" i="24"/>
  <c r="BK30" i="25"/>
  <c r="AC9" i="24"/>
  <c r="AG138" i="25"/>
  <c r="AD74" i="24"/>
  <c r="AE41" i="29"/>
  <c r="AD70" i="29"/>
  <c r="N71" i="24"/>
  <c r="AF36" i="36"/>
  <c r="AG83" i="36"/>
  <c r="BP100" i="25"/>
  <c r="AL158" i="36"/>
  <c r="BD18" i="25"/>
  <c r="AN132" i="25"/>
  <c r="I42" i="18"/>
  <c r="Z52" i="33"/>
  <c r="J53" i="33"/>
  <c r="AI181" i="25"/>
  <c r="I78" i="18"/>
  <c r="AD138" i="25"/>
  <c r="H34" i="27"/>
  <c r="G258" i="19"/>
  <c r="BA148" i="25"/>
  <c r="F45" i="24"/>
  <c r="Z69" i="29"/>
  <c r="BI152" i="25"/>
  <c r="O74" i="17"/>
  <c r="U84" i="29"/>
  <c r="Q69" i="17"/>
  <c r="AB98" i="29"/>
  <c r="N39" i="27"/>
  <c r="G69" i="27"/>
  <c r="Y80" i="36"/>
  <c r="O77" i="24"/>
  <c r="AF141" i="25"/>
  <c r="O116" i="24"/>
  <c r="N74" i="18"/>
  <c r="AD173" i="25"/>
  <c r="P114" i="17"/>
  <c r="G95" i="19"/>
  <c r="BM165" i="25"/>
  <c r="AI97" i="25"/>
  <c r="Q106" i="29"/>
  <c r="AI12" i="29"/>
  <c r="AQ86" i="25"/>
  <c r="K94" i="27"/>
  <c r="M42" i="17"/>
  <c r="H166" i="17"/>
  <c r="AQ130" i="25"/>
  <c r="AE140" i="36"/>
  <c r="I55" i="18"/>
  <c r="BT170" i="25"/>
  <c r="O39" i="31"/>
  <c r="G86" i="18"/>
  <c r="AP154" i="25"/>
  <c r="I32" i="31"/>
  <c r="AL29" i="25"/>
  <c r="Q109" i="25"/>
  <c r="G103" i="19"/>
  <c r="AK30" i="25"/>
  <c r="BK27" i="25"/>
  <c r="AL144" i="25"/>
  <c r="U16" i="29"/>
  <c r="J88" i="17"/>
  <c r="O161" i="24"/>
  <c r="G84" i="27"/>
  <c r="F145" i="24"/>
  <c r="K35" i="18"/>
  <c r="AI12" i="25"/>
  <c r="AC34" i="24"/>
  <c r="F147" i="24"/>
  <c r="X96" i="36"/>
  <c r="K50" i="17"/>
  <c r="T171" i="25"/>
  <c r="AB98" i="18"/>
  <c r="I90" i="24"/>
  <c r="BV40" i="25"/>
  <c r="Z166" i="24"/>
  <c r="AB7" i="29"/>
  <c r="AF113" i="24"/>
  <c r="I145" i="17"/>
  <c r="F363" i="19"/>
  <c r="X129" i="36"/>
  <c r="BN34" i="25"/>
  <c r="AN175" i="25"/>
  <c r="AH45" i="24"/>
  <c r="H31" i="17"/>
  <c r="BE21" i="25"/>
  <c r="K54" i="17"/>
  <c r="AK31" i="36"/>
  <c r="G40" i="31"/>
  <c r="BQ153" i="25"/>
  <c r="AD133" i="36"/>
  <c r="T34" i="25"/>
  <c r="AI94" i="36"/>
  <c r="AG16" i="25"/>
  <c r="W139" i="36"/>
  <c r="AD74" i="36"/>
  <c r="AB60" i="29"/>
  <c r="I35" i="27"/>
  <c r="BD182" i="25"/>
  <c r="Q133" i="25"/>
  <c r="Q170" i="17"/>
  <c r="AI146" i="36"/>
  <c r="AB145" i="24"/>
  <c r="AK90" i="25"/>
  <c r="AB75" i="29"/>
  <c r="H51" i="18"/>
  <c r="E19" i="31"/>
  <c r="G89" i="19"/>
  <c r="AZ52" i="25"/>
  <c r="E91" i="17"/>
  <c r="AO89" i="25"/>
  <c r="AA124" i="24"/>
  <c r="I363" i="19"/>
  <c r="Z65" i="24"/>
  <c r="M23" i="29"/>
  <c r="AI78" i="24"/>
  <c r="K76" i="27"/>
  <c r="E83" i="18"/>
  <c r="O40" i="31"/>
  <c r="G37" i="27"/>
  <c r="BA79" i="25"/>
  <c r="D81" i="29"/>
  <c r="BP157" i="25"/>
  <c r="BS72" i="25"/>
  <c r="AE110" i="24"/>
  <c r="AA48" i="36"/>
  <c r="U178" i="25"/>
  <c r="AK43" i="25"/>
  <c r="G40" i="33"/>
  <c r="W144" i="36"/>
  <c r="W114" i="36"/>
  <c r="J136" i="17"/>
  <c r="I184" i="27"/>
  <c r="BK183" i="25"/>
  <c r="Z8" i="24"/>
  <c r="C47" i="31"/>
  <c r="Z56" i="18"/>
  <c r="BO78" i="25"/>
  <c r="Z39" i="33"/>
  <c r="G173" i="27"/>
  <c r="BA75" i="25"/>
  <c r="S103" i="18"/>
  <c r="I100" i="29"/>
  <c r="H159" i="17"/>
  <c r="K38" i="18"/>
  <c r="I8" i="29"/>
  <c r="F111" i="24"/>
  <c r="BJ129" i="25"/>
  <c r="T94" i="18"/>
  <c r="AC164" i="25"/>
  <c r="D54" i="24"/>
  <c r="J29" i="18"/>
  <c r="AP101" i="25"/>
  <c r="BH181" i="25"/>
  <c r="G50" i="18"/>
  <c r="BB101" i="25"/>
  <c r="BU47" i="25"/>
  <c r="G36" i="17"/>
  <c r="BA113" i="25"/>
  <c r="X14" i="18"/>
  <c r="L43" i="18"/>
  <c r="BV15" i="25"/>
  <c r="AD167" i="24"/>
  <c r="AN22" i="25"/>
  <c r="H45" i="33"/>
  <c r="BK40" i="25"/>
  <c r="F55" i="17"/>
  <c r="AL155" i="36"/>
  <c r="Q34" i="33"/>
  <c r="K354" i="19"/>
  <c r="AH52" i="25"/>
  <c r="K130" i="27"/>
  <c r="BQ27" i="25"/>
  <c r="O9" i="17"/>
  <c r="BF42" i="25"/>
  <c r="BQ99" i="25"/>
  <c r="AP175" i="25"/>
  <c r="E99" i="17"/>
  <c r="M169" i="17"/>
  <c r="BI49" i="25"/>
  <c r="AA74" i="24"/>
  <c r="D28" i="29"/>
  <c r="R79" i="17"/>
  <c r="AH159" i="25"/>
  <c r="F23" i="17"/>
  <c r="AZ158" i="25"/>
  <c r="V31" i="29"/>
  <c r="AJ80" i="24"/>
  <c r="AG81" i="24"/>
  <c r="BR182" i="25"/>
  <c r="Y36" i="29"/>
  <c r="N147" i="24"/>
  <c r="O101" i="24"/>
  <c r="BO135" i="25"/>
  <c r="AC82" i="36"/>
  <c r="Y53" i="29"/>
  <c r="P154" i="17"/>
  <c r="BD115" i="25"/>
  <c r="AP113" i="25"/>
  <c r="AB152" i="36"/>
  <c r="AG39" i="25"/>
  <c r="P40" i="31"/>
  <c r="D132" i="24"/>
  <c r="AD9" i="29"/>
  <c r="BL31" i="25"/>
  <c r="AA67" i="36"/>
  <c r="Z141" i="36"/>
  <c r="BI85" i="25"/>
  <c r="L25" i="17"/>
  <c r="AD14" i="36"/>
  <c r="H10" i="29"/>
  <c r="AG160" i="25"/>
  <c r="BC147" i="25"/>
  <c r="R163" i="25"/>
  <c r="S37" i="18"/>
  <c r="AB16" i="24"/>
  <c r="AL19" i="36"/>
  <c r="I18" i="33"/>
  <c r="Q102" i="24"/>
  <c r="AP131" i="25"/>
  <c r="AG67" i="36"/>
  <c r="AC163" i="25"/>
  <c r="AI96" i="24"/>
  <c r="M73" i="29"/>
  <c r="AH32" i="36"/>
  <c r="BE53" i="25"/>
  <c r="AG123" i="24"/>
  <c r="BW183" i="25"/>
  <c r="U87" i="25"/>
  <c r="I107" i="27"/>
  <c r="Z50" i="29"/>
  <c r="BO40" i="25"/>
  <c r="BA67" i="25"/>
  <c r="G290" i="19"/>
  <c r="K182" i="27"/>
  <c r="AB16" i="31"/>
  <c r="BP85" i="25"/>
  <c r="AE157" i="24"/>
  <c r="K116" i="27"/>
  <c r="S28" i="33"/>
  <c r="AD150" i="36"/>
  <c r="BE135" i="25"/>
  <c r="Y161" i="36"/>
  <c r="AE107" i="36"/>
  <c r="M174" i="24"/>
  <c r="BI15" i="25"/>
  <c r="AG138" i="24"/>
  <c r="W59" i="29"/>
  <c r="H168" i="19"/>
  <c r="Q183" i="17"/>
  <c r="AD177" i="24"/>
  <c r="BK138" i="25"/>
  <c r="BA142" i="25"/>
  <c r="BX173" i="25"/>
  <c r="BW14" i="25"/>
  <c r="Z81" i="36"/>
  <c r="Q119" i="24"/>
  <c r="Q45" i="31"/>
  <c r="BT98" i="25"/>
  <c r="AS160" i="25"/>
  <c r="BH139" i="25"/>
  <c r="H93" i="18"/>
  <c r="AC111" i="24"/>
  <c r="AR174" i="25"/>
  <c r="S21" i="18"/>
  <c r="K77" i="17"/>
  <c r="J240" i="19"/>
  <c r="N77" i="27"/>
  <c r="H66" i="27"/>
  <c r="AH119" i="25"/>
  <c r="I187" i="17"/>
  <c r="AH48" i="36"/>
  <c r="S68" i="25"/>
  <c r="Y19" i="29"/>
  <c r="AJ183" i="24"/>
  <c r="BR116" i="25"/>
  <c r="AG30" i="33"/>
  <c r="P96" i="17"/>
  <c r="L114" i="18"/>
  <c r="M111" i="18"/>
  <c r="BX134" i="25"/>
  <c r="G99" i="17"/>
  <c r="Y23" i="18"/>
  <c r="M41" i="17"/>
  <c r="H9" i="17"/>
  <c r="AS97" i="25"/>
  <c r="AE48" i="24"/>
  <c r="C35" i="31"/>
  <c r="K77" i="27"/>
  <c r="AL89" i="36"/>
  <c r="Y20" i="33"/>
  <c r="AQ89" i="25"/>
  <c r="L58" i="29"/>
  <c r="F178" i="17"/>
  <c r="BP36" i="25"/>
  <c r="AD50" i="25"/>
  <c r="AI144" i="36"/>
  <c r="BL44" i="25"/>
  <c r="Z150" i="24"/>
  <c r="X107" i="29"/>
  <c r="AZ141" i="25"/>
  <c r="R16" i="25"/>
  <c r="AK30" i="36"/>
  <c r="BK13" i="25"/>
  <c r="BW120" i="25"/>
  <c r="BL46" i="25"/>
  <c r="AX106" i="25"/>
  <c r="AD56" i="24"/>
  <c r="Q23" i="17"/>
  <c r="AY101" i="25"/>
  <c r="W48" i="36"/>
  <c r="R45" i="33"/>
  <c r="Q110" i="25"/>
  <c r="D156" i="24"/>
  <c r="E23" i="17"/>
  <c r="AL31" i="25"/>
  <c r="AX36" i="25"/>
  <c r="AI15" i="25"/>
  <c r="Y153" i="25"/>
  <c r="Q14" i="17"/>
  <c r="Z12" i="24"/>
  <c r="BW109" i="25"/>
  <c r="AH137" i="36"/>
  <c r="H99" i="17"/>
  <c r="BS44" i="25"/>
  <c r="AK110" i="25"/>
  <c r="AK171" i="36"/>
  <c r="BT44" i="25"/>
  <c r="AB34" i="18"/>
  <c r="AE25" i="29"/>
  <c r="H48" i="18"/>
  <c r="K239" i="19"/>
  <c r="K177" i="19"/>
  <c r="I224" i="19"/>
  <c r="AH42" i="36"/>
  <c r="BF144" i="25"/>
  <c r="R161" i="25"/>
  <c r="F116" i="17"/>
  <c r="AF93" i="36"/>
  <c r="AI69" i="29"/>
  <c r="T181" i="25"/>
  <c r="W33" i="29"/>
  <c r="H10" i="17"/>
  <c r="P108" i="25"/>
  <c r="BS35" i="25"/>
  <c r="I112" i="17"/>
  <c r="G355" i="19"/>
  <c r="AC72" i="24"/>
  <c r="R103" i="25"/>
  <c r="AA157" i="24"/>
  <c r="BU91" i="25"/>
  <c r="Y59" i="29"/>
  <c r="BK129" i="25"/>
  <c r="J177" i="27"/>
  <c r="AZ83" i="25"/>
  <c r="AB53" i="29"/>
  <c r="H31" i="31"/>
  <c r="F31" i="24"/>
  <c r="G91" i="17"/>
  <c r="I32" i="33"/>
  <c r="U10" i="25"/>
  <c r="AD137" i="24"/>
  <c r="J147" i="27"/>
  <c r="H171" i="17"/>
  <c r="E21" i="24"/>
  <c r="M55" i="18"/>
  <c r="Q27" i="24"/>
  <c r="AA102" i="36"/>
  <c r="O152" i="17"/>
  <c r="AP41" i="25"/>
  <c r="N29" i="33"/>
  <c r="AI31" i="25"/>
  <c r="F97" i="19"/>
  <c r="T121" i="18"/>
  <c r="U88" i="29"/>
  <c r="J103" i="19"/>
  <c r="AC134" i="36"/>
  <c r="AA58" i="29"/>
  <c r="O106" i="24"/>
  <c r="U41" i="18"/>
  <c r="AC182" i="25"/>
  <c r="BK155" i="25"/>
  <c r="Z109" i="29"/>
  <c r="Z110" i="24"/>
  <c r="AD94" i="29"/>
  <c r="I106" i="27"/>
  <c r="I133" i="27"/>
  <c r="AH98" i="24"/>
  <c r="L26" i="27"/>
  <c r="N65" i="29"/>
  <c r="Y68" i="25"/>
  <c r="M8" i="24"/>
  <c r="G31" i="17"/>
  <c r="D87" i="29"/>
  <c r="D79" i="24"/>
  <c r="BI165" i="25"/>
  <c r="AE101" i="36"/>
  <c r="AF54" i="25"/>
  <c r="K30" i="27"/>
  <c r="L78" i="27"/>
  <c r="AR178" i="25"/>
  <c r="AJ21" i="24"/>
  <c r="AG14" i="25"/>
  <c r="K46" i="17"/>
  <c r="AE54" i="33"/>
  <c r="AA111" i="36"/>
  <c r="U41" i="33"/>
  <c r="I64" i="29"/>
  <c r="AX150" i="25"/>
  <c r="O155" i="24"/>
  <c r="Q35" i="25"/>
  <c r="I348" i="19"/>
  <c r="P118" i="25"/>
  <c r="F143" i="17"/>
  <c r="J19" i="17"/>
  <c r="Z111" i="29"/>
  <c r="AQ161" i="25"/>
  <c r="M68" i="29"/>
  <c r="I39" i="19"/>
  <c r="E7" i="31"/>
  <c r="K108" i="27"/>
  <c r="AK156" i="36"/>
  <c r="W101" i="18"/>
  <c r="BC157" i="25"/>
  <c r="BL175" i="25"/>
  <c r="AL19" i="25"/>
  <c r="AG67" i="24"/>
  <c r="BW110" i="25"/>
  <c r="AH108" i="25"/>
  <c r="AH184" i="36"/>
  <c r="F84" i="24"/>
  <c r="AE21" i="29"/>
  <c r="I281" i="19"/>
  <c r="D74" i="29"/>
  <c r="K183" i="27"/>
  <c r="V110" i="29"/>
  <c r="AJ11" i="24"/>
  <c r="AI47" i="25"/>
  <c r="H72" i="17"/>
  <c r="AA77" i="36"/>
  <c r="BW29" i="25"/>
  <c r="BI81" i="25"/>
  <c r="I11" i="17"/>
  <c r="P165" i="17"/>
  <c r="AF49" i="24"/>
  <c r="BW170" i="25"/>
  <c r="BA101" i="25"/>
  <c r="O144" i="24"/>
  <c r="AD69" i="36"/>
  <c r="R148" i="25"/>
  <c r="M32" i="24"/>
  <c r="BJ169" i="25"/>
  <c r="Z103" i="36"/>
  <c r="BK71" i="25"/>
  <c r="AK136" i="36"/>
  <c r="AF76" i="24"/>
  <c r="AD15" i="36"/>
  <c r="E181" i="17"/>
  <c r="G311" i="19"/>
  <c r="BN154" i="25"/>
  <c r="AO129" i="25"/>
  <c r="AD72" i="24"/>
  <c r="BZ110" i="25"/>
  <c r="AN160" i="25"/>
  <c r="AC147" i="25"/>
  <c r="BQ159" i="25"/>
  <c r="AA179" i="24"/>
  <c r="AF80" i="24"/>
  <c r="C76" i="18"/>
  <c r="D141" i="24"/>
  <c r="Z178" i="24"/>
  <c r="S105" i="18"/>
  <c r="AH28" i="36"/>
  <c r="AK52" i="25"/>
  <c r="H53" i="17"/>
  <c r="AB50" i="36"/>
  <c r="V14" i="33"/>
  <c r="BD10" i="25"/>
  <c r="X9" i="36"/>
  <c r="I73" i="29"/>
  <c r="H91" i="17"/>
  <c r="Z146" i="36"/>
  <c r="AG45" i="25"/>
  <c r="BX145" i="25"/>
  <c r="AA12" i="24"/>
  <c r="AO77" i="25"/>
  <c r="X52" i="29"/>
  <c r="AR102" i="25"/>
  <c r="AH116" i="25"/>
  <c r="BV42" i="25"/>
  <c r="D19" i="31"/>
  <c r="AQ94" i="25"/>
  <c r="AI29" i="29"/>
  <c r="K155" i="27"/>
  <c r="Z33" i="24"/>
  <c r="AC183" i="25"/>
  <c r="BC67" i="25"/>
  <c r="P18" i="18"/>
  <c r="D93" i="24"/>
  <c r="P98" i="25"/>
  <c r="AL97" i="36"/>
  <c r="E22" i="31"/>
  <c r="L162" i="27"/>
  <c r="AE43" i="29"/>
  <c r="K304" i="19"/>
  <c r="H74" i="29"/>
  <c r="W173" i="36"/>
  <c r="W56" i="29"/>
  <c r="U102" i="25"/>
  <c r="E45" i="17"/>
  <c r="P16" i="33"/>
  <c r="AC42" i="24"/>
  <c r="G39" i="24"/>
  <c r="AP129" i="25"/>
  <c r="K158" i="17"/>
  <c r="BX167" i="25"/>
  <c r="AB17" i="24"/>
  <c r="AL41" i="25"/>
  <c r="BR81" i="25"/>
  <c r="I24" i="17"/>
  <c r="AB28" i="18"/>
  <c r="I159" i="17"/>
  <c r="W25" i="33"/>
  <c r="AB9" i="29"/>
  <c r="N51" i="27"/>
  <c r="AH13" i="29"/>
  <c r="BV110" i="25"/>
  <c r="AO42" i="25"/>
  <c r="AA35" i="29"/>
  <c r="BO99" i="25"/>
  <c r="AK114" i="24"/>
  <c r="U139" i="25"/>
  <c r="D100" i="29"/>
  <c r="O51" i="24"/>
  <c r="BT118" i="25"/>
  <c r="I106" i="17"/>
  <c r="X31" i="29"/>
  <c r="G180" i="27"/>
  <c r="Z27" i="33"/>
  <c r="AD65" i="29"/>
  <c r="R73" i="17"/>
  <c r="AR86" i="25"/>
  <c r="AK21" i="36"/>
  <c r="P141" i="25"/>
  <c r="J71" i="29"/>
  <c r="BX10" i="25"/>
  <c r="H78" i="29"/>
  <c r="BN87" i="25"/>
  <c r="AK76" i="25"/>
  <c r="BM69" i="25"/>
  <c r="Q50" i="24"/>
  <c r="G180" i="24"/>
  <c r="R48" i="18"/>
  <c r="BK174" i="25"/>
  <c r="AC52" i="18"/>
  <c r="BG181" i="25"/>
  <c r="G182" i="27"/>
  <c r="AH82" i="24"/>
  <c r="BV141" i="25"/>
  <c r="T126" i="18"/>
  <c r="Y93" i="25"/>
  <c r="AE164" i="36"/>
  <c r="AI35" i="29"/>
  <c r="I198" i="19"/>
  <c r="Z19" i="24"/>
  <c r="BU46" i="25"/>
  <c r="D165" i="24"/>
  <c r="O50" i="18"/>
  <c r="W53" i="36"/>
  <c r="R115" i="17"/>
  <c r="AE35" i="36"/>
  <c r="L29" i="18"/>
  <c r="G189" i="19"/>
  <c r="P44" i="25"/>
  <c r="BA22" i="25"/>
  <c r="AB35" i="36"/>
  <c r="AY97" i="25"/>
  <c r="AE144" i="24"/>
  <c r="D26" i="31"/>
  <c r="AI11" i="36"/>
  <c r="F30" i="31"/>
  <c r="AD52" i="36"/>
  <c r="R140" i="17"/>
  <c r="AS151" i="25"/>
  <c r="F33" i="24"/>
  <c r="AX13" i="25"/>
  <c r="F298" i="19"/>
  <c r="AH102" i="24"/>
  <c r="AH116" i="24"/>
  <c r="BX144" i="25"/>
  <c r="M18" i="17"/>
  <c r="AL54" i="25"/>
  <c r="AI129" i="24"/>
  <c r="AN131" i="25"/>
  <c r="I45" i="33"/>
  <c r="BH11" i="25"/>
  <c r="G11" i="33"/>
  <c r="E129" i="24"/>
  <c r="BT33" i="25"/>
  <c r="N76" i="24"/>
  <c r="AB42" i="29"/>
  <c r="J41" i="27"/>
  <c r="K102" i="27"/>
  <c r="R107" i="25"/>
  <c r="AH90" i="29"/>
  <c r="E95" i="24"/>
  <c r="BJ101" i="25"/>
  <c r="L143" i="17"/>
  <c r="BO27" i="25"/>
  <c r="N19" i="27"/>
  <c r="Z109" i="24"/>
  <c r="O92" i="17"/>
  <c r="I68" i="29"/>
  <c r="AG23" i="25"/>
  <c r="H77" i="29"/>
  <c r="H81" i="17"/>
  <c r="AE22" i="29"/>
  <c r="BO89" i="25"/>
  <c r="BR82" i="25"/>
  <c r="P91" i="25"/>
  <c r="BD39" i="25"/>
  <c r="BD28" i="25"/>
  <c r="BL84" i="25"/>
  <c r="AD156" i="24"/>
  <c r="AD80" i="24"/>
  <c r="AD43" i="29"/>
  <c r="AH103" i="29"/>
  <c r="BQ184" i="25"/>
  <c r="AR162" i="25"/>
  <c r="K23" i="27"/>
  <c r="H81" i="29"/>
  <c r="N71" i="27"/>
  <c r="Q9" i="24"/>
  <c r="P8" i="31"/>
  <c r="D84" i="18"/>
  <c r="BE13" i="25"/>
  <c r="P145" i="17"/>
  <c r="BN32" i="25"/>
  <c r="AG38" i="36"/>
  <c r="U155" i="25"/>
  <c r="Q11" i="33"/>
  <c r="Y144" i="25"/>
  <c r="G102" i="17"/>
  <c r="P150" i="17"/>
  <c r="D151" i="24"/>
  <c r="AG115" i="36"/>
  <c r="J161" i="27"/>
  <c r="AC19" i="36"/>
  <c r="F345" i="19"/>
  <c r="O135" i="24"/>
  <c r="E40" i="24"/>
  <c r="O100" i="18"/>
  <c r="U82" i="25"/>
  <c r="AQ158" i="25"/>
  <c r="AC109" i="18"/>
  <c r="I28" i="29"/>
  <c r="L120" i="18"/>
  <c r="AE132" i="36"/>
  <c r="AE111" i="36"/>
  <c r="AL73" i="36"/>
  <c r="L50" i="27"/>
  <c r="G160" i="24"/>
  <c r="F236" i="19"/>
  <c r="AD38" i="33"/>
  <c r="F111" i="17"/>
  <c r="AK90" i="36"/>
  <c r="AI84" i="24"/>
  <c r="BS112" i="25"/>
  <c r="AB38" i="18"/>
  <c r="BN10" i="25"/>
  <c r="AN182" i="25"/>
  <c r="G130" i="27"/>
  <c r="Y41" i="29"/>
  <c r="AB90" i="24"/>
  <c r="AD68" i="25"/>
  <c r="Y55" i="18"/>
  <c r="BU20" i="25"/>
  <c r="AH69" i="24"/>
  <c r="BN38" i="25"/>
  <c r="U173" i="25"/>
  <c r="AA20" i="29"/>
  <c r="G49" i="17"/>
  <c r="AD89" i="36"/>
  <c r="J349" i="19"/>
  <c r="BJ131" i="25"/>
  <c r="F47" i="31"/>
  <c r="M36" i="24"/>
  <c r="H17" i="27"/>
  <c r="L14" i="27"/>
  <c r="AF145" i="36"/>
  <c r="H180" i="19"/>
  <c r="Z118" i="24"/>
  <c r="D23" i="18"/>
  <c r="G33" i="24"/>
  <c r="AC137" i="25"/>
  <c r="U106" i="25"/>
  <c r="AE86" i="36"/>
  <c r="AK180" i="25"/>
  <c r="I172" i="27"/>
  <c r="BL170" i="25"/>
  <c r="BF115" i="25"/>
  <c r="AD56" i="29"/>
  <c r="BG107" i="25"/>
  <c r="Y152" i="25"/>
  <c r="AX102" i="25"/>
  <c r="AQ12" i="25"/>
  <c r="AI154" i="36"/>
  <c r="P108" i="17"/>
  <c r="AF136" i="24"/>
  <c r="M155" i="17"/>
  <c r="W110" i="29"/>
  <c r="AF106" i="25"/>
  <c r="BI37" i="25"/>
  <c r="Y41" i="25"/>
  <c r="X49" i="36"/>
  <c r="AH30" i="25"/>
  <c r="AH38" i="24"/>
  <c r="X105" i="29"/>
  <c r="T180" i="25"/>
  <c r="AE104" i="29"/>
  <c r="AF119" i="24"/>
  <c r="AB37" i="18"/>
  <c r="J48" i="19"/>
  <c r="AF131" i="24"/>
  <c r="H133" i="27"/>
  <c r="AX16" i="25"/>
  <c r="I10" i="33"/>
  <c r="AB22" i="29"/>
  <c r="AH97" i="24"/>
  <c r="AG14" i="36"/>
  <c r="D97" i="24"/>
  <c r="O186" i="17"/>
  <c r="H107" i="27"/>
  <c r="J100" i="27"/>
  <c r="F95" i="17"/>
  <c r="P105" i="17"/>
  <c r="H146" i="17"/>
  <c r="AC46" i="18"/>
  <c r="BR95" i="25"/>
  <c r="X62" i="29"/>
  <c r="Q30" i="18"/>
  <c r="K357" i="19"/>
  <c r="I211" i="19"/>
  <c r="AB97" i="29"/>
  <c r="P165" i="25"/>
  <c r="L24" i="27"/>
  <c r="BH177" i="25"/>
  <c r="F41" i="17"/>
  <c r="AJ72" i="36"/>
  <c r="AE65" i="29"/>
  <c r="AI8" i="29"/>
  <c r="X92" i="29"/>
  <c r="E162" i="17"/>
  <c r="I168" i="17"/>
  <c r="AD45" i="33"/>
  <c r="W47" i="18"/>
  <c r="AQ21" i="25"/>
  <c r="Z54" i="18"/>
  <c r="D95" i="18"/>
  <c r="AF55" i="24"/>
  <c r="Q23" i="31"/>
  <c r="E36" i="24"/>
  <c r="BL150" i="25"/>
  <c r="I144" i="19"/>
  <c r="AB21" i="31"/>
  <c r="I30" i="29"/>
  <c r="AN129" i="25"/>
  <c r="AR50" i="25"/>
  <c r="AF83" i="25"/>
  <c r="I45" i="17"/>
  <c r="P7" i="31"/>
  <c r="J210" i="19"/>
  <c r="AI94" i="25"/>
  <c r="R20" i="33"/>
  <c r="AI92" i="25"/>
  <c r="T178" i="25"/>
  <c r="U68" i="25"/>
  <c r="V25" i="33"/>
  <c r="X98" i="18"/>
  <c r="BK101" i="25"/>
  <c r="AA155" i="36"/>
  <c r="N118" i="27"/>
  <c r="L93" i="17"/>
  <c r="AJ47" i="24"/>
  <c r="Q20" i="17"/>
  <c r="G105" i="27"/>
  <c r="AI41" i="24"/>
  <c r="N16" i="18"/>
  <c r="AX54" i="25"/>
  <c r="AO147" i="25"/>
  <c r="BI177" i="25"/>
  <c r="AI36" i="24"/>
  <c r="L96" i="29"/>
  <c r="H46" i="17"/>
  <c r="BP107" i="25"/>
  <c r="O53" i="17"/>
  <c r="BV33" i="25"/>
  <c r="Z22" i="36"/>
  <c r="Q96" i="29"/>
  <c r="Q94" i="29"/>
  <c r="R80" i="17"/>
  <c r="AL101" i="25"/>
  <c r="M105" i="17"/>
  <c r="N54" i="24"/>
  <c r="AF90" i="36"/>
  <c r="AD176" i="25"/>
  <c r="P54" i="25"/>
  <c r="Q148" i="24"/>
  <c r="BA131" i="25"/>
  <c r="I123" i="18"/>
  <c r="T36" i="18"/>
  <c r="N78" i="24"/>
  <c r="Z26" i="36"/>
  <c r="Q47" i="17"/>
  <c r="BD35" i="25"/>
  <c r="Y33" i="18"/>
  <c r="O85" i="24"/>
  <c r="I36" i="33"/>
  <c r="C40" i="31"/>
  <c r="AZ167" i="25"/>
  <c r="BH138" i="25"/>
  <c r="T153" i="25"/>
  <c r="L90" i="18"/>
  <c r="S94" i="25"/>
  <c r="BH8" i="25"/>
  <c r="L142" i="27"/>
  <c r="AK183" i="25"/>
  <c r="BW168" i="25"/>
  <c r="F28" i="17"/>
  <c r="AJ37" i="24"/>
  <c r="K108" i="17"/>
  <c r="J136" i="27"/>
  <c r="BQ46" i="25"/>
  <c r="U130" i="25"/>
  <c r="H26" i="17"/>
  <c r="K51" i="17"/>
  <c r="F88" i="17"/>
  <c r="AH79" i="29"/>
  <c r="BH37" i="25"/>
  <c r="AG145" i="25"/>
  <c r="AB69" i="36"/>
  <c r="Y13" i="29"/>
  <c r="BU78" i="25"/>
  <c r="N162" i="24"/>
  <c r="H143" i="27"/>
  <c r="D85" i="29"/>
  <c r="E152" i="17"/>
  <c r="N95" i="27"/>
  <c r="X92" i="36"/>
  <c r="AP158" i="25"/>
  <c r="I15" i="31"/>
  <c r="H25" i="27"/>
  <c r="AN176" i="25"/>
  <c r="BS154" i="25"/>
  <c r="M178" i="17"/>
  <c r="G49" i="24"/>
  <c r="BS169" i="25"/>
  <c r="AA88" i="24"/>
  <c r="AG54" i="36"/>
  <c r="I112" i="18"/>
  <c r="AB111" i="29"/>
  <c r="AI50" i="36"/>
  <c r="P46" i="33"/>
  <c r="AQ132" i="25"/>
  <c r="BN13" i="25"/>
  <c r="AG76" i="24"/>
  <c r="G339" i="19"/>
  <c r="P107" i="25"/>
  <c r="AR26" i="25"/>
  <c r="AI35" i="25"/>
  <c r="AD29" i="36"/>
  <c r="AF154" i="24"/>
  <c r="BM42" i="25"/>
  <c r="AJ48" i="24"/>
  <c r="I104" i="27"/>
  <c r="M30" i="29"/>
  <c r="AC182" i="36"/>
  <c r="H30" i="27"/>
  <c r="O103" i="24"/>
  <c r="I159" i="27"/>
  <c r="BC85" i="25"/>
  <c r="D12" i="31"/>
  <c r="AE34" i="36"/>
  <c r="BO117" i="25"/>
  <c r="W45" i="18"/>
  <c r="AD61" i="29"/>
  <c r="AZ180" i="25"/>
  <c r="AA38" i="29"/>
  <c r="BQ84" i="25"/>
  <c r="Q187" i="17"/>
  <c r="L19" i="17"/>
  <c r="M92" i="17"/>
  <c r="M30" i="18"/>
  <c r="AA22" i="24"/>
  <c r="W95" i="18"/>
  <c r="Q169" i="25"/>
  <c r="AZ155" i="25"/>
  <c r="Z79" i="36"/>
  <c r="BB184" i="25"/>
  <c r="AI84" i="25"/>
  <c r="X103" i="18"/>
  <c r="M32" i="18"/>
  <c r="L85" i="18"/>
  <c r="G233" i="19"/>
  <c r="I82" i="24"/>
  <c r="BM19" i="25"/>
  <c r="BC154" i="25"/>
  <c r="I88" i="27"/>
  <c r="P36" i="31"/>
  <c r="S87" i="25"/>
  <c r="Z113" i="18"/>
  <c r="AK119" i="24"/>
  <c r="BP108" i="25"/>
  <c r="P171" i="25"/>
  <c r="J98" i="17"/>
  <c r="AI106" i="25"/>
  <c r="BR117" i="25"/>
  <c r="BA43" i="25"/>
  <c r="AI41" i="36"/>
  <c r="AE11" i="33"/>
  <c r="BB94" i="25"/>
  <c r="I174" i="27"/>
  <c r="Q93" i="29"/>
  <c r="W50" i="33"/>
  <c r="E18" i="24"/>
  <c r="BC52" i="25"/>
  <c r="Q17" i="17"/>
  <c r="AB44" i="29"/>
  <c r="BO168" i="25"/>
  <c r="AJ11" i="36"/>
  <c r="Z83" i="36"/>
  <c r="BJ25" i="25"/>
  <c r="I143" i="17"/>
  <c r="F99" i="17"/>
  <c r="BG37" i="25"/>
  <c r="AC40" i="33"/>
  <c r="AS78" i="25"/>
  <c r="AD76" i="36"/>
  <c r="L52" i="17"/>
  <c r="BM103" i="25"/>
  <c r="J28" i="17"/>
  <c r="H47" i="31"/>
  <c r="AR80" i="25"/>
  <c r="AD147" i="25"/>
  <c r="Q90" i="24"/>
  <c r="S13" i="33"/>
  <c r="BQ67" i="25"/>
  <c r="BW73" i="25"/>
  <c r="Y108" i="29"/>
  <c r="AA162" i="24"/>
  <c r="BQ105" i="25"/>
  <c r="AG14" i="24"/>
  <c r="O105" i="24"/>
  <c r="Q27" i="25"/>
  <c r="O142" i="24"/>
  <c r="U108" i="18"/>
  <c r="E171" i="24"/>
  <c r="AQ181" i="25"/>
  <c r="M67" i="29"/>
  <c r="I302" i="19"/>
  <c r="S144" i="25"/>
  <c r="AI156" i="25"/>
  <c r="I134" i="24"/>
  <c r="AH100" i="25"/>
  <c r="BB171" i="25"/>
  <c r="AH105" i="36"/>
  <c r="AF20" i="24"/>
  <c r="V108" i="29"/>
  <c r="M158" i="17"/>
  <c r="AS107" i="25"/>
  <c r="AC88" i="29"/>
  <c r="BK163" i="25"/>
  <c r="BA136" i="25"/>
  <c r="AL38" i="25"/>
  <c r="K70" i="29"/>
  <c r="AI15" i="29"/>
  <c r="I31" i="33"/>
  <c r="L178" i="27"/>
  <c r="BI166" i="25"/>
  <c r="F67" i="19"/>
  <c r="H13" i="27"/>
  <c r="AL72" i="25"/>
  <c r="H158" i="27"/>
  <c r="D8" i="31"/>
  <c r="Z38" i="29"/>
  <c r="AI81" i="29"/>
  <c r="T182" i="25"/>
  <c r="Q100" i="25"/>
  <c r="G25" i="18"/>
  <c r="D174" i="24"/>
  <c r="AB48" i="18"/>
  <c r="D129" i="24"/>
  <c r="R75" i="25"/>
  <c r="D67" i="24"/>
  <c r="H20" i="29"/>
  <c r="BP165" i="25"/>
  <c r="O102" i="18"/>
  <c r="J134" i="17"/>
  <c r="F25" i="24"/>
  <c r="BB140" i="25"/>
  <c r="AK28" i="24"/>
  <c r="BE95" i="25"/>
  <c r="O45" i="18"/>
  <c r="I147" i="27"/>
  <c r="BK91" i="25"/>
  <c r="AF84" i="25"/>
  <c r="BO45" i="25"/>
  <c r="AH176" i="25"/>
  <c r="P29" i="33"/>
  <c r="W112" i="36"/>
  <c r="BG167" i="25"/>
  <c r="BR8" i="25"/>
  <c r="BP86" i="25"/>
  <c r="AL53" i="36"/>
  <c r="Z93" i="24"/>
  <c r="J124" i="18"/>
  <c r="Z30" i="24"/>
  <c r="H38" i="33"/>
  <c r="I77" i="24"/>
  <c r="J74" i="19"/>
  <c r="AB52" i="24"/>
  <c r="Y29" i="29"/>
  <c r="AF176" i="24"/>
  <c r="G34" i="24"/>
  <c r="BQ151" i="25"/>
  <c r="Y36" i="36"/>
  <c r="W72" i="29"/>
  <c r="P47" i="31"/>
  <c r="Q161" i="17"/>
  <c r="I68" i="24"/>
  <c r="Q98" i="25"/>
  <c r="BF82" i="25"/>
  <c r="BQ51" i="25"/>
  <c r="Q112" i="17"/>
  <c r="AD170" i="24"/>
  <c r="BD139" i="25"/>
  <c r="AH47" i="25"/>
  <c r="BX135" i="25"/>
  <c r="W58" i="18"/>
  <c r="AE71" i="29"/>
  <c r="BA98" i="25"/>
  <c r="G39" i="17"/>
  <c r="BP82" i="25"/>
  <c r="AL119" i="25"/>
  <c r="J339" i="19"/>
  <c r="N156" i="24"/>
  <c r="O118" i="18"/>
  <c r="Q183" i="24"/>
  <c r="BI144" i="25"/>
  <c r="Y39" i="25"/>
  <c r="H24" i="31"/>
  <c r="AG92" i="36"/>
  <c r="AG178" i="36"/>
  <c r="AR30" i="25"/>
  <c r="U12" i="33"/>
  <c r="T31" i="33"/>
  <c r="I193" i="19"/>
  <c r="Q176" i="24"/>
  <c r="V52" i="33"/>
  <c r="L52" i="29"/>
  <c r="V32" i="18"/>
  <c r="O52" i="33"/>
  <c r="AF183" i="36"/>
  <c r="BM140" i="25"/>
  <c r="AL26" i="36"/>
  <c r="AB94" i="36"/>
  <c r="BT86" i="25"/>
  <c r="BU12" i="25"/>
  <c r="AO157" i="25"/>
  <c r="BV13" i="25"/>
  <c r="AJ9" i="36"/>
  <c r="AP148" i="25"/>
  <c r="K76" i="18"/>
  <c r="AD89" i="25"/>
  <c r="AZ28" i="25"/>
  <c r="U16" i="25"/>
  <c r="K18" i="27"/>
  <c r="AR136" i="25"/>
  <c r="AC99" i="25"/>
  <c r="N44" i="24"/>
  <c r="AB128" i="24"/>
  <c r="J157" i="17"/>
  <c r="H101" i="18"/>
  <c r="BC178" i="25"/>
  <c r="M37" i="18"/>
  <c r="J27" i="33"/>
  <c r="AC13" i="29"/>
  <c r="AX47" i="25"/>
  <c r="J141" i="17"/>
  <c r="BB160" i="25"/>
  <c r="I139" i="19"/>
  <c r="I100" i="17"/>
  <c r="Q173" i="24"/>
  <c r="AC55" i="18"/>
  <c r="AH159" i="24"/>
  <c r="AI154" i="24"/>
  <c r="BN155" i="25"/>
  <c r="J15" i="29"/>
  <c r="I81" i="17"/>
  <c r="AD24" i="36"/>
  <c r="F258" i="19"/>
  <c r="BP17" i="25"/>
  <c r="AB18" i="36"/>
  <c r="M37" i="33"/>
  <c r="Q59" i="29"/>
  <c r="X102" i="18"/>
  <c r="Z48" i="29"/>
  <c r="U106" i="18"/>
  <c r="H25" i="33"/>
  <c r="AO178" i="25"/>
  <c r="I168" i="19"/>
  <c r="E24" i="24"/>
  <c r="W14" i="29"/>
  <c r="G51" i="24"/>
  <c r="P49" i="25"/>
  <c r="AO142" i="25"/>
  <c r="AX137" i="25"/>
  <c r="J31" i="33"/>
  <c r="AI48" i="25"/>
  <c r="BB51" i="25"/>
  <c r="AX108" i="25"/>
  <c r="AF37" i="36"/>
  <c r="AD132" i="25"/>
  <c r="BF137" i="25"/>
  <c r="P82" i="17"/>
  <c r="AA86" i="24"/>
  <c r="AB81" i="24"/>
  <c r="BT116" i="25"/>
  <c r="P54" i="33"/>
  <c r="AD23" i="25"/>
  <c r="AD44" i="25"/>
  <c r="AK48" i="24"/>
  <c r="AN100" i="25"/>
  <c r="N29" i="18"/>
  <c r="I98" i="29"/>
  <c r="BT165" i="25"/>
  <c r="J80" i="19"/>
  <c r="BS45" i="25"/>
  <c r="Y103" i="36"/>
  <c r="E116" i="17"/>
  <c r="N77" i="24"/>
  <c r="AG69" i="24"/>
  <c r="AB74" i="24"/>
  <c r="Q157" i="17"/>
  <c r="N126" i="18"/>
  <c r="AG83" i="25"/>
  <c r="AG127" i="24"/>
  <c r="BE87" i="25"/>
  <c r="BM96" i="25"/>
  <c r="T145" i="25"/>
  <c r="H357" i="19"/>
  <c r="T183" i="25"/>
  <c r="AC131" i="25"/>
  <c r="AG26" i="33"/>
  <c r="D95" i="29"/>
  <c r="K11" i="19"/>
  <c r="BV8" i="25"/>
  <c r="Q26" i="29"/>
  <c r="AG9" i="36"/>
  <c r="X15" i="33"/>
  <c r="BA42" i="25"/>
  <c r="AK76" i="24"/>
  <c r="Q107" i="25"/>
  <c r="X37" i="36"/>
  <c r="R147" i="17"/>
  <c r="AE13" i="36"/>
  <c r="U38" i="29"/>
  <c r="AB126" i="24"/>
  <c r="F164" i="24"/>
  <c r="Q104" i="17"/>
  <c r="M153" i="17"/>
  <c r="L17" i="18"/>
  <c r="BK161" i="25"/>
  <c r="Q13" i="33"/>
  <c r="G114" i="18"/>
  <c r="AB47" i="24"/>
  <c r="AJ41" i="24"/>
  <c r="AX68" i="25"/>
  <c r="AG111" i="25"/>
  <c r="AC69" i="36"/>
  <c r="BR91" i="25"/>
  <c r="I171" i="24"/>
  <c r="BK108" i="25"/>
  <c r="I119" i="27"/>
  <c r="BQ53" i="25"/>
  <c r="AA17" i="33"/>
  <c r="BR45" i="25"/>
  <c r="Y163" i="36"/>
  <c r="N169" i="24"/>
  <c r="AS95" i="25"/>
  <c r="T109" i="25"/>
  <c r="BV74" i="25"/>
  <c r="E80" i="17"/>
  <c r="AB30" i="18"/>
  <c r="G293" i="19"/>
  <c r="I148" i="17"/>
  <c r="M23" i="24"/>
  <c r="BH74" i="25"/>
  <c r="F37" i="31"/>
  <c r="AC76" i="24"/>
  <c r="AK138" i="24"/>
  <c r="AB25" i="24"/>
  <c r="AO83" i="25"/>
  <c r="Q12" i="25"/>
  <c r="N29" i="24"/>
  <c r="W58" i="29"/>
  <c r="AC26" i="36"/>
  <c r="E156" i="17"/>
  <c r="G171" i="24"/>
  <c r="AL136" i="25"/>
  <c r="N106" i="29"/>
  <c r="AG95" i="24"/>
  <c r="P110" i="25"/>
  <c r="AR139" i="25"/>
  <c r="BF165" i="25"/>
  <c r="AF133" i="25"/>
  <c r="BM116" i="25"/>
  <c r="Z28" i="24"/>
  <c r="I27" i="31"/>
  <c r="BW12" i="25"/>
  <c r="AD92" i="25"/>
  <c r="N69" i="29"/>
  <c r="E24" i="17"/>
  <c r="G101" i="19"/>
  <c r="Z170" i="24"/>
  <c r="BT100" i="25"/>
  <c r="AC43" i="18"/>
  <c r="BL14" i="25"/>
  <c r="AB109" i="18"/>
  <c r="BC111" i="25"/>
  <c r="I178" i="17"/>
  <c r="U37" i="33"/>
  <c r="H182" i="27"/>
  <c r="J159" i="27"/>
  <c r="AI71" i="24"/>
  <c r="AG154" i="36"/>
  <c r="AL35" i="25"/>
  <c r="M53" i="17"/>
  <c r="AZ35" i="25"/>
  <c r="AQ131" i="25"/>
  <c r="F248" i="19"/>
  <c r="M69" i="24"/>
  <c r="H110" i="17"/>
  <c r="Q177" i="25"/>
  <c r="BP142" i="25"/>
  <c r="H20" i="19"/>
  <c r="AY11" i="25"/>
  <c r="AF71" i="36"/>
  <c r="G100" i="17"/>
  <c r="AI153" i="25"/>
  <c r="P16" i="31"/>
  <c r="Z81" i="24"/>
  <c r="AI151" i="25"/>
  <c r="BP143" i="25"/>
  <c r="S150" i="25"/>
  <c r="AA82" i="24"/>
  <c r="P39" i="33"/>
  <c r="AH116" i="36"/>
  <c r="P80" i="17"/>
  <c r="AC16" i="24"/>
  <c r="I79" i="29"/>
  <c r="BR9" i="25"/>
  <c r="Y16" i="36"/>
  <c r="S54" i="18"/>
  <c r="W39" i="36"/>
  <c r="O44" i="18"/>
  <c r="AE8" i="36"/>
  <c r="W34" i="18"/>
  <c r="I169" i="17"/>
  <c r="J25" i="17"/>
  <c r="L98" i="17"/>
  <c r="L142" i="17"/>
  <c r="AF14" i="36"/>
  <c r="K166" i="27"/>
  <c r="S77" i="18"/>
  <c r="D40" i="24"/>
  <c r="AF153" i="36"/>
  <c r="F137" i="24"/>
  <c r="K147" i="19"/>
  <c r="F158" i="17"/>
  <c r="BP106" i="25"/>
  <c r="BF17" i="25"/>
  <c r="AG121" i="24"/>
  <c r="AG154" i="25"/>
  <c r="BG104" i="25"/>
  <c r="AA29" i="36"/>
  <c r="H115" i="17"/>
  <c r="AN143" i="25"/>
  <c r="AG168" i="25"/>
  <c r="S85" i="25"/>
  <c r="BV49" i="25"/>
  <c r="G32" i="18"/>
  <c r="R108" i="17"/>
  <c r="AQ42" i="25"/>
  <c r="V80" i="29"/>
  <c r="H36" i="18"/>
  <c r="AH98" i="25"/>
  <c r="AB27" i="24"/>
  <c r="F168" i="24"/>
  <c r="J13" i="27"/>
  <c r="AC150" i="25"/>
  <c r="BO166" i="25"/>
  <c r="O151" i="24"/>
  <c r="H27" i="33"/>
  <c r="X27" i="29"/>
  <c r="AE83" i="36"/>
  <c r="AB67" i="24"/>
  <c r="D96" i="29"/>
  <c r="AL140" i="25"/>
  <c r="Q119" i="18"/>
  <c r="P85" i="17"/>
  <c r="R113" i="25"/>
  <c r="AA21" i="33"/>
  <c r="BG13" i="25"/>
  <c r="S51" i="18"/>
  <c r="O24" i="17"/>
  <c r="T27" i="25"/>
  <c r="E164" i="17"/>
  <c r="Y119" i="25"/>
  <c r="Q86" i="17"/>
  <c r="Q179" i="25"/>
  <c r="X103" i="36"/>
  <c r="BI26" i="25"/>
  <c r="V78" i="29"/>
  <c r="U132" i="25"/>
  <c r="BW22" i="25"/>
  <c r="F299" i="19"/>
  <c r="AP162" i="25"/>
  <c r="Q184" i="24"/>
  <c r="BD141" i="25"/>
  <c r="H11" i="31"/>
  <c r="L30" i="17"/>
  <c r="F72" i="17"/>
  <c r="AO12" i="25"/>
  <c r="Q163" i="24"/>
  <c r="M33" i="17"/>
  <c r="W17" i="33"/>
  <c r="AQ52" i="25"/>
  <c r="Y43" i="18"/>
  <c r="G88" i="19"/>
  <c r="Y94" i="29"/>
  <c r="H80" i="29"/>
  <c r="BK9" i="25"/>
  <c r="F119" i="24"/>
  <c r="AN99" i="25"/>
  <c r="H14" i="17"/>
  <c r="R137" i="17"/>
  <c r="AY10" i="25"/>
  <c r="AF79" i="36"/>
  <c r="G358" i="19"/>
  <c r="E83" i="17"/>
  <c r="M71" i="24"/>
  <c r="BP73" i="25"/>
  <c r="I118" i="24"/>
  <c r="Y132" i="25"/>
  <c r="S22" i="25"/>
  <c r="G19" i="31"/>
  <c r="AG171" i="25"/>
  <c r="G179" i="24"/>
  <c r="AA49" i="36"/>
  <c r="BS52" i="25"/>
  <c r="AJ104" i="36"/>
  <c r="AH50" i="25"/>
  <c r="AX155" i="25"/>
  <c r="AY12" i="25"/>
  <c r="AI168" i="24"/>
  <c r="M82" i="29"/>
  <c r="K93" i="29"/>
  <c r="F47" i="19"/>
  <c r="BM23" i="25"/>
  <c r="AR183" i="25"/>
  <c r="M13" i="33"/>
  <c r="N83" i="29"/>
  <c r="H67" i="17"/>
  <c r="BG94" i="25"/>
  <c r="AL176" i="25"/>
  <c r="L15" i="27"/>
  <c r="J257" i="19"/>
  <c r="V35" i="18"/>
  <c r="AX148" i="25"/>
  <c r="AH168" i="24"/>
  <c r="BR111" i="25"/>
  <c r="BR86" i="25"/>
  <c r="AB97" i="18"/>
  <c r="F14" i="18"/>
  <c r="BU87" i="25"/>
  <c r="AB83" i="36"/>
  <c r="BP101" i="25"/>
  <c r="Q151" i="24"/>
  <c r="AG92" i="24"/>
  <c r="O32" i="33"/>
  <c r="AG181" i="36"/>
  <c r="AE71" i="36"/>
  <c r="M15" i="17"/>
  <c r="H134" i="27"/>
  <c r="AF70" i="24"/>
  <c r="K100" i="27"/>
  <c r="AO115" i="25"/>
  <c r="AC119" i="25"/>
  <c r="U43" i="25"/>
  <c r="T8" i="25"/>
  <c r="BU93" i="25"/>
  <c r="M41" i="24"/>
  <c r="AA35" i="33"/>
  <c r="E49" i="24"/>
  <c r="BW21" i="25"/>
  <c r="BF12" i="25"/>
  <c r="H25" i="29"/>
  <c r="AF43" i="25"/>
  <c r="AK165" i="36"/>
  <c r="Y14" i="25"/>
  <c r="AH183" i="24"/>
  <c r="Z77" i="29"/>
  <c r="P41" i="25"/>
  <c r="BD69" i="25"/>
  <c r="H49" i="33"/>
  <c r="AL50" i="36"/>
  <c r="BS184" i="25"/>
  <c r="W140" i="36"/>
  <c r="AK50" i="25"/>
  <c r="T113" i="25"/>
  <c r="AS83" i="25"/>
  <c r="CA117" i="25"/>
  <c r="G46" i="24"/>
  <c r="L109" i="27"/>
  <c r="X51" i="36"/>
  <c r="E102" i="24"/>
  <c r="AE154" i="24"/>
  <c r="T48" i="25"/>
  <c r="AA43" i="33"/>
  <c r="I72" i="17"/>
  <c r="O112" i="24"/>
  <c r="AS69" i="25"/>
  <c r="W13" i="36"/>
  <c r="BN158" i="25"/>
  <c r="AG15" i="33"/>
  <c r="F118" i="24"/>
  <c r="I115" i="18"/>
  <c r="AD138" i="36"/>
  <c r="AY80" i="25"/>
  <c r="K109" i="18"/>
  <c r="AC179" i="25"/>
  <c r="AK29" i="36"/>
  <c r="P22" i="25"/>
  <c r="F23" i="24"/>
  <c r="R46" i="17"/>
  <c r="G35" i="31"/>
  <c r="F27" i="31"/>
  <c r="AO168" i="25"/>
  <c r="J40" i="33"/>
  <c r="AE16" i="24"/>
  <c r="L34" i="18"/>
  <c r="AH176" i="24"/>
  <c r="BK28" i="25"/>
  <c r="AG68" i="29"/>
  <c r="H28" i="29"/>
  <c r="W20" i="33"/>
  <c r="BN92" i="25"/>
  <c r="AD38" i="29"/>
  <c r="J86" i="19"/>
  <c r="BX16" i="25"/>
  <c r="BL39" i="25"/>
  <c r="AF169" i="36"/>
  <c r="BV73" i="25"/>
  <c r="J142" i="27"/>
  <c r="AF180" i="25"/>
  <c r="BI143" i="25"/>
  <c r="AD54" i="33"/>
  <c r="BC32" i="25"/>
  <c r="BC145" i="25"/>
  <c r="AD81" i="25"/>
  <c r="E144" i="24"/>
  <c r="L99" i="29"/>
  <c r="AF15" i="24"/>
  <c r="AG179" i="36"/>
  <c r="U167" i="25"/>
  <c r="BH175" i="25"/>
  <c r="AA130" i="24"/>
  <c r="AI79" i="25"/>
  <c r="AC18" i="24"/>
  <c r="AB14" i="36"/>
  <c r="AF99" i="25"/>
  <c r="K72" i="27"/>
  <c r="K150" i="17"/>
  <c r="AI74" i="24"/>
  <c r="AH88" i="36"/>
  <c r="L12" i="18"/>
  <c r="AD31" i="24"/>
  <c r="S30" i="33"/>
  <c r="P43" i="31"/>
  <c r="Z92" i="18"/>
  <c r="AJ143" i="36"/>
  <c r="Y58" i="29"/>
  <c r="J84" i="27"/>
  <c r="AA66" i="36"/>
  <c r="Z15" i="33"/>
  <c r="G42" i="27"/>
  <c r="AN159" i="25"/>
  <c r="AD25" i="24"/>
  <c r="Z88" i="24"/>
  <c r="F296" i="19"/>
  <c r="AL177" i="36"/>
  <c r="AL174" i="25"/>
  <c r="BP169" i="25"/>
  <c r="AC30" i="24"/>
  <c r="AH12" i="29"/>
  <c r="W30" i="33"/>
  <c r="U27" i="25"/>
  <c r="AH99" i="25"/>
  <c r="AF56" i="24"/>
  <c r="P52" i="17"/>
  <c r="I85" i="24"/>
  <c r="W90" i="29"/>
  <c r="G39" i="33"/>
  <c r="AL17" i="36"/>
  <c r="AI20" i="36"/>
  <c r="C40" i="18"/>
  <c r="R76" i="17"/>
  <c r="AA56" i="24"/>
  <c r="AE82" i="24"/>
  <c r="F86" i="24"/>
  <c r="AR163" i="25"/>
  <c r="L77" i="27"/>
  <c r="F82" i="24"/>
  <c r="BX97" i="25"/>
  <c r="BQ177" i="25"/>
  <c r="E38" i="31"/>
  <c r="V56" i="18"/>
  <c r="AG133" i="36"/>
  <c r="I18" i="18"/>
  <c r="V111" i="29"/>
  <c r="I84" i="27"/>
  <c r="I41" i="18"/>
  <c r="I23" i="17"/>
  <c r="E36" i="18"/>
  <c r="L182" i="17"/>
  <c r="AO148" i="25"/>
  <c r="AJ39" i="36"/>
  <c r="G136" i="24"/>
  <c r="Z109" i="36"/>
  <c r="AP17" i="25"/>
  <c r="BW176" i="25"/>
  <c r="BM160" i="25"/>
  <c r="AD94" i="24"/>
  <c r="U73" i="29"/>
  <c r="AD66" i="25"/>
  <c r="T74" i="18"/>
  <c r="T117" i="25"/>
  <c r="AR36" i="25"/>
  <c r="BR180" i="25"/>
  <c r="AC27" i="33"/>
  <c r="P95" i="25"/>
  <c r="BD138" i="25"/>
  <c r="Q144" i="17"/>
  <c r="E80" i="24"/>
  <c r="G257" i="19"/>
  <c r="AY117" i="25"/>
  <c r="O55" i="18"/>
  <c r="I181" i="24"/>
  <c r="AH72" i="36"/>
  <c r="BV53" i="25"/>
  <c r="G340" i="19"/>
  <c r="BP42" i="25"/>
  <c r="N48" i="18"/>
  <c r="AN49" i="25"/>
  <c r="AG38" i="33"/>
  <c r="BE165" i="25"/>
  <c r="BH39" i="25"/>
  <c r="AK125" i="24"/>
  <c r="G60" i="18"/>
  <c r="N98" i="29"/>
  <c r="AY149" i="25"/>
  <c r="H29" i="19"/>
  <c r="AH15" i="29"/>
  <c r="AB97" i="36"/>
  <c r="F112" i="17"/>
  <c r="N63" i="29"/>
  <c r="BD78" i="25"/>
  <c r="AI180" i="24"/>
  <c r="AF70" i="36"/>
  <c r="W44" i="18"/>
  <c r="BD105" i="25"/>
  <c r="G22" i="17"/>
  <c r="BR68" i="25"/>
  <c r="I40" i="31"/>
  <c r="M148" i="24"/>
  <c r="BD25" i="25"/>
  <c r="AO79" i="25"/>
  <c r="K82" i="19"/>
  <c r="AO73" i="25"/>
  <c r="I210" i="19"/>
  <c r="AD118" i="25"/>
  <c r="BL152" i="25"/>
  <c r="BI29" i="25"/>
  <c r="BV41" i="25"/>
  <c r="AK152" i="24"/>
  <c r="AE152" i="36"/>
  <c r="BM11" i="25"/>
  <c r="AF86" i="36"/>
  <c r="P106" i="25"/>
  <c r="H35" i="18"/>
  <c r="AJ19" i="24"/>
  <c r="Y91" i="25"/>
  <c r="BI119" i="25"/>
  <c r="S82" i="18"/>
  <c r="AE150" i="36"/>
  <c r="BC136" i="25"/>
  <c r="AH110" i="25"/>
  <c r="AB91" i="18"/>
  <c r="G157" i="24"/>
  <c r="AB76" i="18"/>
  <c r="Q138" i="17"/>
  <c r="BW184" i="25"/>
  <c r="I20" i="24"/>
  <c r="AX9" i="25"/>
  <c r="AH94" i="29"/>
  <c r="AR165" i="25"/>
  <c r="BO147" i="25"/>
  <c r="M61" i="29"/>
  <c r="BS74" i="25"/>
  <c r="AI121" i="24"/>
  <c r="AQ164" i="25"/>
  <c r="AF92" i="25"/>
  <c r="M74" i="24"/>
  <c r="I157" i="17"/>
  <c r="BQ42" i="25"/>
  <c r="U118" i="18"/>
  <c r="E76" i="18"/>
  <c r="AJ119" i="24"/>
  <c r="AB49" i="36"/>
  <c r="BI96" i="25"/>
  <c r="AB55" i="18"/>
  <c r="T9" i="18"/>
  <c r="E121" i="18"/>
  <c r="I79" i="19"/>
  <c r="P168" i="25"/>
  <c r="N179" i="24"/>
  <c r="AA89" i="24"/>
  <c r="I49" i="29"/>
  <c r="BP32" i="25"/>
  <c r="Q25" i="24"/>
  <c r="BB172" i="25"/>
  <c r="Z34" i="33"/>
  <c r="S157" i="25"/>
  <c r="E55" i="17"/>
  <c r="AJ111" i="36"/>
  <c r="R49" i="25"/>
  <c r="D56" i="18"/>
  <c r="BO169" i="25"/>
  <c r="H8" i="29"/>
  <c r="P71" i="25"/>
  <c r="AS30" i="25"/>
  <c r="V60" i="29"/>
  <c r="W52" i="36"/>
  <c r="N23" i="29"/>
  <c r="AI51" i="25"/>
  <c r="X53" i="33"/>
  <c r="AH74" i="36"/>
  <c r="K93" i="17"/>
  <c r="M72" i="29"/>
  <c r="I31" i="17"/>
  <c r="AG112" i="24"/>
  <c r="BU49" i="25"/>
  <c r="AA10" i="31"/>
  <c r="V54" i="33"/>
  <c r="AB160" i="24"/>
  <c r="I49" i="24"/>
  <c r="F27" i="18"/>
  <c r="AE19" i="24"/>
  <c r="AX119" i="25"/>
  <c r="AH10" i="24"/>
  <c r="X77" i="29"/>
  <c r="U148" i="25"/>
  <c r="U77" i="29"/>
  <c r="AO96" i="25"/>
  <c r="N158" i="27"/>
  <c r="D143" i="24"/>
  <c r="AF24" i="36"/>
  <c r="S134" i="25"/>
  <c r="BE176" i="25"/>
  <c r="AD118" i="36"/>
  <c r="AD143" i="36"/>
  <c r="I120" i="19"/>
  <c r="AB21" i="29"/>
  <c r="N48" i="29"/>
  <c r="AI163" i="24"/>
  <c r="H92" i="17"/>
  <c r="AF172" i="36"/>
  <c r="AG88" i="29"/>
  <c r="AK174" i="24"/>
  <c r="AC10" i="33"/>
  <c r="BS152" i="25"/>
  <c r="I88" i="29"/>
  <c r="AG36" i="36"/>
  <c r="J46" i="31"/>
  <c r="BQ170" i="25"/>
  <c r="AB101" i="24"/>
  <c r="BI146" i="25"/>
  <c r="W32" i="29"/>
  <c r="M135" i="17"/>
  <c r="BO23" i="25"/>
  <c r="AF148" i="24"/>
  <c r="Q7" i="29"/>
  <c r="I41" i="27"/>
  <c r="J26" i="33"/>
  <c r="V87" i="29"/>
  <c r="AZ129" i="25"/>
  <c r="M21" i="33"/>
  <c r="H123" i="19"/>
  <c r="BU114" i="25"/>
  <c r="AK173" i="25"/>
  <c r="AH55" i="29"/>
  <c r="R167" i="25"/>
  <c r="Z14" i="29"/>
  <c r="P86" i="25"/>
  <c r="U84" i="25"/>
  <c r="K16" i="27"/>
  <c r="T131" i="25"/>
  <c r="AF58" i="24"/>
  <c r="F89" i="24"/>
  <c r="R27" i="17"/>
  <c r="AH87" i="25"/>
  <c r="AC117" i="36"/>
  <c r="AY89" i="25"/>
  <c r="AQ107" i="25"/>
  <c r="BW41" i="25"/>
  <c r="BO79" i="25"/>
  <c r="H31" i="27"/>
  <c r="R41" i="33"/>
  <c r="AL156" i="36"/>
  <c r="BR107" i="25"/>
  <c r="W87" i="36"/>
  <c r="X14" i="36"/>
  <c r="Q85" i="17"/>
  <c r="R40" i="17"/>
  <c r="AF79" i="24"/>
  <c r="BB155" i="25"/>
  <c r="Q136" i="17"/>
  <c r="Y48" i="36"/>
  <c r="E106" i="24"/>
  <c r="AX157" i="25"/>
  <c r="BK70" i="25"/>
  <c r="AE39" i="33"/>
  <c r="AA59" i="24"/>
  <c r="I199" i="19"/>
  <c r="BX170" i="25"/>
  <c r="AI76" i="36"/>
  <c r="Q28" i="24"/>
  <c r="N14" i="27"/>
  <c r="BA76" i="25"/>
  <c r="N182" i="24"/>
  <c r="W114" i="18"/>
  <c r="X116" i="18"/>
  <c r="AY106" i="25"/>
  <c r="E36" i="17"/>
  <c r="G26" i="33"/>
  <c r="BA15" i="25"/>
  <c r="W94" i="18"/>
  <c r="BU100" i="25"/>
  <c r="AB43" i="36"/>
  <c r="AQ91" i="25"/>
  <c r="BD178" i="25"/>
  <c r="J15" i="19"/>
  <c r="AI120" i="36"/>
  <c r="AG135" i="25"/>
  <c r="AA81" i="24"/>
  <c r="AG44" i="29"/>
  <c r="AD151" i="36"/>
  <c r="D42" i="24"/>
  <c r="AH83" i="29"/>
  <c r="R105" i="25"/>
  <c r="AH53" i="36"/>
  <c r="AN144" i="25"/>
  <c r="BJ49" i="25"/>
  <c r="AD79" i="25"/>
  <c r="AI151" i="24"/>
  <c r="I28" i="24"/>
  <c r="D66" i="24"/>
  <c r="O105" i="17"/>
  <c r="AL153" i="25"/>
  <c r="K92" i="29"/>
  <c r="AC77" i="18"/>
  <c r="BK164" i="25"/>
  <c r="BD46" i="25"/>
  <c r="BJ109" i="25"/>
  <c r="AF153" i="24"/>
  <c r="BO160" i="25"/>
  <c r="J8" i="19"/>
  <c r="BU80" i="25"/>
  <c r="BM148" i="25"/>
  <c r="BI98" i="25"/>
  <c r="P11" i="31"/>
  <c r="Z152" i="24"/>
  <c r="BM118" i="25"/>
  <c r="AF60" i="24"/>
  <c r="AI132" i="25"/>
  <c r="F157" i="19"/>
  <c r="Q10" i="29"/>
  <c r="AB159" i="36"/>
  <c r="AJ92" i="24"/>
  <c r="AD141" i="36"/>
  <c r="I78" i="24"/>
  <c r="I100" i="19"/>
  <c r="AB179" i="36"/>
  <c r="AA138" i="24"/>
  <c r="Z53" i="29"/>
  <c r="Q175" i="17"/>
  <c r="BE69" i="25"/>
  <c r="H20" i="27"/>
  <c r="BP170" i="25"/>
  <c r="BL89" i="25"/>
  <c r="Q108" i="17"/>
  <c r="L111" i="17"/>
  <c r="S183" i="25"/>
  <c r="BD45" i="25"/>
  <c r="AQ103" i="25"/>
  <c r="AO164" i="25"/>
  <c r="R183" i="25"/>
  <c r="Z144" i="24"/>
  <c r="W26" i="33"/>
  <c r="F140" i="24"/>
  <c r="W29" i="36"/>
  <c r="K94" i="17"/>
  <c r="BV138" i="25"/>
  <c r="AL169" i="36"/>
  <c r="W31" i="33"/>
  <c r="BQ136" i="25"/>
  <c r="BW173" i="25"/>
  <c r="R111" i="17"/>
  <c r="AH66" i="29"/>
  <c r="BB99" i="25"/>
  <c r="F115" i="17"/>
  <c r="BM149" i="25"/>
  <c r="Q50" i="29"/>
  <c r="BU40" i="25"/>
  <c r="BF33" i="25"/>
  <c r="BX184" i="25"/>
  <c r="Q169" i="17"/>
  <c r="E167" i="17"/>
  <c r="AJ161" i="36"/>
  <c r="L23" i="27"/>
  <c r="AI128" i="24"/>
  <c r="AS77" i="25"/>
  <c r="BJ99" i="25"/>
  <c r="J81" i="17"/>
  <c r="I49" i="17"/>
  <c r="F14" i="31"/>
  <c r="K195" i="19"/>
  <c r="G120" i="19"/>
  <c r="Y89" i="29"/>
  <c r="AG86" i="24"/>
  <c r="BJ147" i="25"/>
  <c r="AG182" i="25"/>
  <c r="O99" i="17"/>
  <c r="AP163" i="25"/>
  <c r="BE177" i="25"/>
  <c r="AK83" i="24"/>
  <c r="BW132" i="25"/>
  <c r="O86" i="17"/>
  <c r="Q34" i="24"/>
  <c r="AP116" i="25"/>
  <c r="R102" i="17"/>
  <c r="AK173" i="24"/>
  <c r="J202" i="19"/>
  <c r="X42" i="33"/>
  <c r="BD20" i="25"/>
  <c r="AE37" i="33"/>
  <c r="AC61" i="24"/>
  <c r="D142" i="24"/>
  <c r="D170" i="24"/>
  <c r="BM77" i="25"/>
  <c r="O184" i="24"/>
  <c r="BI116" i="25"/>
  <c r="V88" i="29"/>
  <c r="R157" i="25"/>
  <c r="BD74" i="25"/>
  <c r="AD11" i="25"/>
  <c r="O32" i="31"/>
  <c r="N149" i="24"/>
  <c r="T157" i="25"/>
  <c r="AP71" i="25"/>
  <c r="AD15" i="33"/>
  <c r="AQ117" i="25"/>
  <c r="Y13" i="33"/>
  <c r="AE54" i="29"/>
  <c r="AL178" i="36"/>
  <c r="R109" i="25"/>
  <c r="G12" i="33"/>
  <c r="AE40" i="29"/>
  <c r="AI174" i="36"/>
  <c r="BK151" i="25"/>
  <c r="K36" i="18"/>
  <c r="AD33" i="36"/>
  <c r="BF44" i="25"/>
  <c r="BH149" i="25"/>
  <c r="P83" i="25"/>
  <c r="BL38" i="25"/>
  <c r="P32" i="33"/>
  <c r="K34" i="17"/>
  <c r="AE35" i="33"/>
  <c r="Z164" i="24"/>
  <c r="M134" i="17"/>
  <c r="K67" i="19"/>
  <c r="J16" i="31"/>
  <c r="AD33" i="29"/>
  <c r="BU33" i="25"/>
  <c r="AX160" i="25"/>
  <c r="J69" i="27"/>
  <c r="BH100" i="25"/>
  <c r="Y164" i="36"/>
  <c r="AA47" i="36"/>
  <c r="I173" i="27"/>
  <c r="G192" i="19"/>
  <c r="BM173" i="25"/>
  <c r="AE74" i="24"/>
  <c r="AE56" i="24"/>
  <c r="Q9" i="17"/>
  <c r="AB129" i="24"/>
  <c r="G196" i="19"/>
  <c r="AI78" i="29"/>
  <c r="AY132" i="25"/>
  <c r="AB56" i="24"/>
  <c r="Q38" i="17"/>
  <c r="Y43" i="25"/>
  <c r="BD176" i="25"/>
  <c r="G144" i="19"/>
  <c r="BL66" i="25"/>
  <c r="Q97" i="25"/>
  <c r="R85" i="17"/>
  <c r="N30" i="24"/>
  <c r="R113" i="17"/>
  <c r="BW157" i="25"/>
  <c r="D9" i="31"/>
  <c r="N35" i="33"/>
  <c r="BN129" i="25"/>
  <c r="D55" i="29"/>
  <c r="AA14" i="24"/>
  <c r="BR93" i="25"/>
  <c r="BW163" i="25"/>
  <c r="BK162" i="25"/>
  <c r="Y42" i="29"/>
  <c r="AH60" i="29"/>
  <c r="Z85" i="29"/>
  <c r="AG80" i="25"/>
  <c r="G14" i="27"/>
  <c r="BR166" i="25"/>
  <c r="O83" i="17"/>
  <c r="AI46" i="29"/>
  <c r="O107" i="24"/>
  <c r="K112" i="18"/>
  <c r="AC20" i="25"/>
  <c r="AE64" i="29"/>
  <c r="N102" i="29"/>
  <c r="AH83" i="24"/>
  <c r="S171" i="25"/>
  <c r="BF145" i="25"/>
  <c r="E68" i="24"/>
  <c r="I153" i="19"/>
  <c r="AX145" i="25"/>
  <c r="BT138" i="25"/>
  <c r="F171" i="24"/>
  <c r="BM83" i="25"/>
  <c r="AE73" i="36"/>
  <c r="AX180" i="25"/>
  <c r="AC68" i="36"/>
  <c r="M83" i="17"/>
  <c r="F24" i="24"/>
  <c r="H184" i="27"/>
  <c r="H181" i="27"/>
  <c r="AD76" i="25"/>
  <c r="AO139" i="25"/>
  <c r="AQ40" i="25"/>
  <c r="BP112" i="25"/>
  <c r="G54" i="33"/>
  <c r="AK72" i="36"/>
  <c r="BQ41" i="25"/>
  <c r="AR28" i="25"/>
  <c r="AG21" i="29"/>
  <c r="AA29" i="18"/>
  <c r="I48" i="27"/>
  <c r="AC172" i="24"/>
  <c r="F151" i="17"/>
  <c r="AB28" i="33"/>
  <c r="J296" i="19"/>
  <c r="AK110" i="24"/>
  <c r="P30" i="17"/>
  <c r="P62" i="18"/>
  <c r="AQ48" i="25"/>
  <c r="BI155" i="25"/>
  <c r="BH82" i="25"/>
  <c r="G136" i="19"/>
  <c r="G92" i="24"/>
  <c r="AI37" i="25"/>
  <c r="J8" i="31"/>
  <c r="AJ9" i="24"/>
  <c r="P35" i="17"/>
  <c r="BG52" i="25"/>
  <c r="BP34" i="25"/>
  <c r="AI64" i="24"/>
  <c r="F176" i="24"/>
  <c r="AG12" i="36"/>
  <c r="AH174" i="24"/>
  <c r="BJ9" i="25"/>
  <c r="AK169" i="25"/>
  <c r="Y77" i="36"/>
  <c r="AH122" i="24"/>
  <c r="G75" i="18"/>
  <c r="Q37" i="33"/>
  <c r="O44" i="31"/>
  <c r="G26" i="24"/>
  <c r="Z161" i="36"/>
  <c r="BD171" i="25"/>
  <c r="N107" i="29"/>
  <c r="S43" i="31"/>
  <c r="R39" i="33"/>
  <c r="P66" i="25"/>
  <c r="AZ105" i="25"/>
  <c r="BU75" i="25"/>
  <c r="BD84" i="25"/>
  <c r="V83" i="29"/>
  <c r="Q14" i="24"/>
  <c r="AY139" i="25"/>
  <c r="E148" i="17"/>
  <c r="BN44" i="25"/>
  <c r="BH133" i="25"/>
  <c r="K263" i="19"/>
  <c r="X55" i="33"/>
  <c r="M48" i="24"/>
  <c r="W120" i="36"/>
  <c r="BN164" i="25"/>
  <c r="Z175" i="36"/>
  <c r="K84" i="29"/>
  <c r="AF174" i="24"/>
  <c r="AK53" i="36"/>
  <c r="M47" i="24"/>
  <c r="X99" i="36"/>
  <c r="P69" i="17"/>
  <c r="BW15" i="25"/>
  <c r="G66" i="27"/>
  <c r="R129" i="25"/>
  <c r="BE66" i="25"/>
  <c r="L107" i="29"/>
  <c r="AG166" i="36"/>
  <c r="Z129" i="36"/>
  <c r="E156" i="24"/>
  <c r="H17" i="31"/>
  <c r="BR137" i="25"/>
  <c r="X178" i="36"/>
  <c r="D38" i="24"/>
  <c r="J137" i="17"/>
  <c r="AH12" i="24"/>
  <c r="P42" i="31"/>
  <c r="AA45" i="24"/>
  <c r="AF47" i="24"/>
  <c r="S26" i="31"/>
  <c r="AE178" i="24"/>
  <c r="AI151" i="36"/>
  <c r="I167" i="17"/>
  <c r="AF82" i="36"/>
  <c r="E154" i="17"/>
  <c r="AB182" i="24"/>
  <c r="AG90" i="36"/>
  <c r="T95" i="25"/>
  <c r="AD44" i="24"/>
  <c r="M78" i="17"/>
  <c r="F40" i="24"/>
  <c r="L141" i="17"/>
  <c r="AL110" i="25"/>
  <c r="AH112" i="36"/>
  <c r="R166" i="17"/>
  <c r="AI88" i="24"/>
  <c r="AP85" i="25"/>
  <c r="AY136" i="25"/>
  <c r="AI48" i="24"/>
  <c r="W40" i="29"/>
  <c r="Y77" i="25"/>
  <c r="J97" i="29"/>
  <c r="AG77" i="24"/>
  <c r="AS44" i="25"/>
  <c r="D29" i="24"/>
  <c r="Q83" i="17"/>
  <c r="P17" i="31"/>
  <c r="AI90" i="25"/>
  <c r="AB68" i="24"/>
  <c r="P155" i="17"/>
  <c r="V62" i="18"/>
  <c r="I130" i="19"/>
  <c r="L90" i="27"/>
  <c r="AJ182" i="24"/>
  <c r="BC49" i="25"/>
  <c r="BG41" i="25"/>
  <c r="M29" i="18"/>
  <c r="BQ117" i="25"/>
  <c r="AB165" i="24"/>
  <c r="L170" i="27"/>
  <c r="AF140" i="25"/>
  <c r="AI24" i="24"/>
  <c r="H50" i="27"/>
  <c r="I25" i="29"/>
  <c r="K93" i="27"/>
  <c r="AD107" i="36"/>
  <c r="H15" i="17"/>
  <c r="I180" i="27"/>
  <c r="H132" i="19"/>
  <c r="BG91" i="25"/>
  <c r="BT40" i="25"/>
  <c r="AE167" i="24"/>
  <c r="Q180" i="17"/>
  <c r="AS155" i="25"/>
  <c r="AA110" i="29"/>
  <c r="I156" i="17"/>
  <c r="O136" i="17"/>
  <c r="AB29" i="29"/>
  <c r="Y26" i="29"/>
  <c r="AD117" i="36"/>
  <c r="AC67" i="24"/>
  <c r="J237" i="19"/>
  <c r="F187" i="19"/>
  <c r="AE25" i="36"/>
  <c r="BG184" i="25"/>
  <c r="BG145" i="25"/>
  <c r="BA159" i="25"/>
  <c r="AJ68" i="36"/>
  <c r="AI104" i="25"/>
  <c r="BE115" i="25"/>
  <c r="BB144" i="25"/>
  <c r="AY92" i="25"/>
  <c r="AE12" i="36"/>
  <c r="AC85" i="36"/>
  <c r="BJ69" i="25"/>
  <c r="M180" i="17"/>
  <c r="T66" i="25"/>
  <c r="E173" i="17"/>
  <c r="AI76" i="29"/>
  <c r="H113" i="17"/>
  <c r="AN184" i="25"/>
  <c r="X39" i="29"/>
  <c r="L73" i="29"/>
  <c r="AL113" i="36"/>
  <c r="I105" i="24"/>
  <c r="C10" i="31"/>
  <c r="Y54" i="29"/>
  <c r="AP105" i="25"/>
  <c r="E41" i="24"/>
  <c r="I113" i="18"/>
  <c r="R27" i="33"/>
  <c r="G133" i="19"/>
  <c r="O162" i="17"/>
  <c r="AO102" i="25"/>
  <c r="F120" i="24"/>
  <c r="O178" i="17"/>
  <c r="I84" i="17"/>
  <c r="AB82" i="18"/>
  <c r="AD82" i="24"/>
  <c r="N120" i="27"/>
  <c r="BS33" i="25"/>
  <c r="I11" i="31"/>
  <c r="BC103" i="25"/>
  <c r="Y148" i="36"/>
  <c r="AI136" i="24"/>
  <c r="AL112" i="36"/>
  <c r="Y181" i="36"/>
  <c r="BI48" i="25"/>
  <c r="P135" i="17"/>
  <c r="X37" i="33"/>
  <c r="Q116" i="24"/>
  <c r="Z50" i="24"/>
  <c r="E71" i="24"/>
  <c r="F101" i="24"/>
  <c r="Y46" i="25"/>
  <c r="N15" i="31"/>
  <c r="Q53" i="24"/>
  <c r="H304" i="19"/>
  <c r="AH147" i="24"/>
  <c r="BD71" i="25"/>
  <c r="AP102" i="25"/>
  <c r="O38" i="31"/>
  <c r="BU184" i="25"/>
  <c r="E60" i="18"/>
  <c r="AB38" i="31"/>
  <c r="W119" i="18"/>
  <c r="AF50" i="24"/>
  <c r="BQ85" i="25"/>
  <c r="G190" i="19"/>
  <c r="U68" i="29"/>
  <c r="I175" i="17"/>
  <c r="G176" i="24"/>
  <c r="Y31" i="25"/>
  <c r="BM31" i="25"/>
  <c r="BN166" i="25"/>
  <c r="BS89" i="25"/>
  <c r="AJ99" i="36"/>
  <c r="AA112" i="24"/>
  <c r="AB46" i="31"/>
  <c r="AC12" i="25"/>
  <c r="N88" i="27"/>
  <c r="F48" i="18"/>
  <c r="BL35" i="25"/>
  <c r="Q19" i="33"/>
  <c r="N21" i="29"/>
  <c r="Q19" i="18"/>
  <c r="BJ139" i="25"/>
  <c r="G174" i="24"/>
  <c r="M29" i="17"/>
  <c r="AA135" i="24"/>
  <c r="L113" i="17"/>
  <c r="J355" i="19"/>
  <c r="BH113" i="25"/>
  <c r="O82" i="17"/>
  <c r="AD75" i="24"/>
  <c r="J93" i="27"/>
  <c r="AH177" i="25"/>
  <c r="O30" i="24"/>
  <c r="BN181" i="25"/>
  <c r="G92" i="27"/>
  <c r="AH35" i="25"/>
  <c r="K154" i="27"/>
  <c r="T10" i="18"/>
  <c r="M168" i="24"/>
  <c r="AA12" i="31"/>
  <c r="J174" i="17"/>
  <c r="L21" i="27"/>
  <c r="BN179" i="25"/>
  <c r="AO95" i="25"/>
  <c r="F137" i="17"/>
  <c r="AF27" i="33"/>
  <c r="L16" i="17"/>
  <c r="V55" i="33"/>
  <c r="AQ71" i="25"/>
  <c r="N90" i="27"/>
  <c r="AB7" i="31"/>
  <c r="P102" i="17"/>
  <c r="F85" i="17"/>
  <c r="AH101" i="24"/>
  <c r="AA67" i="24"/>
  <c r="AC104" i="36"/>
  <c r="F160" i="17"/>
  <c r="AI99" i="24"/>
  <c r="BK107" i="25"/>
  <c r="K75" i="27"/>
  <c r="AB98" i="24"/>
  <c r="BO143" i="25"/>
  <c r="J32" i="29"/>
  <c r="AC26" i="24"/>
  <c r="M153" i="24"/>
  <c r="AC143" i="25"/>
  <c r="BD130" i="25"/>
  <c r="W137" i="36"/>
  <c r="I196" i="19"/>
  <c r="E187" i="17"/>
  <c r="U56" i="29"/>
  <c r="Y51" i="25"/>
  <c r="AS153" i="25"/>
  <c r="X41" i="36"/>
  <c r="Q134" i="17"/>
  <c r="F141" i="24"/>
  <c r="R52" i="25"/>
  <c r="BD27" i="25"/>
  <c r="Y10" i="25"/>
  <c r="G163" i="17"/>
  <c r="G94" i="19"/>
  <c r="BI34" i="25"/>
  <c r="Q13" i="24"/>
  <c r="E183" i="24"/>
  <c r="AG65" i="24"/>
  <c r="P99" i="17"/>
  <c r="H59" i="18"/>
  <c r="M174" i="17"/>
  <c r="M113" i="17"/>
  <c r="F161" i="24"/>
  <c r="BS141" i="25"/>
  <c r="M54" i="29"/>
  <c r="J107" i="29"/>
  <c r="AE162" i="36"/>
  <c r="AE57" i="24"/>
  <c r="AA11" i="24"/>
  <c r="AB12" i="36"/>
  <c r="BK21" i="25"/>
  <c r="R91" i="17"/>
  <c r="AX175" i="25"/>
  <c r="AC102" i="36"/>
  <c r="J65" i="29"/>
  <c r="O45" i="17"/>
  <c r="D53" i="24"/>
  <c r="BC11" i="25"/>
  <c r="AD145" i="24"/>
  <c r="T81" i="25"/>
  <c r="AB30" i="29"/>
  <c r="AH67" i="29"/>
  <c r="Q101" i="24"/>
  <c r="Q116" i="25"/>
  <c r="X104" i="29"/>
  <c r="BB162" i="25"/>
  <c r="AB22" i="36"/>
  <c r="F119" i="17"/>
  <c r="BJ10" i="25"/>
  <c r="AF66" i="36"/>
  <c r="L161" i="17"/>
  <c r="Z129" i="24"/>
  <c r="AA42" i="29"/>
  <c r="G161" i="17"/>
  <c r="AA146" i="36"/>
  <c r="BO150" i="25"/>
  <c r="BK41" i="25"/>
  <c r="X28" i="29"/>
  <c r="BD50" i="25"/>
  <c r="AR49" i="25"/>
  <c r="BV20" i="25"/>
  <c r="AL164" i="36"/>
  <c r="AI167" i="24"/>
  <c r="N62" i="29"/>
  <c r="BU112" i="25"/>
  <c r="AF136" i="36"/>
  <c r="AJ154" i="36"/>
  <c r="W119" i="36"/>
  <c r="AR83" i="25"/>
  <c r="AR91" i="25"/>
  <c r="AD25" i="36"/>
  <c r="AF41" i="25"/>
  <c r="AH51" i="29"/>
  <c r="H90" i="27"/>
  <c r="AK36" i="24"/>
  <c r="BO174" i="25"/>
  <c r="BH86" i="25"/>
  <c r="L94" i="27"/>
  <c r="BO101" i="25"/>
  <c r="I92" i="24"/>
  <c r="AR159" i="25"/>
  <c r="BX131" i="25"/>
  <c r="R93" i="17"/>
  <c r="AE52" i="36"/>
  <c r="R33" i="33"/>
  <c r="AD76" i="24"/>
  <c r="I150" i="24"/>
  <c r="W69" i="29"/>
  <c r="AE116" i="36"/>
  <c r="Z26" i="29"/>
  <c r="H60" i="29"/>
  <c r="AH97" i="29"/>
  <c r="AN112" i="25"/>
  <c r="AE109" i="24"/>
  <c r="H156" i="19"/>
  <c r="AH39" i="25"/>
  <c r="AD129" i="36"/>
  <c r="R119" i="17"/>
  <c r="H67" i="19"/>
  <c r="J89" i="29"/>
  <c r="AD14" i="25"/>
  <c r="AH80" i="36"/>
  <c r="D10" i="29"/>
  <c r="Q32" i="33"/>
  <c r="AI77" i="24"/>
  <c r="AZ81" i="25"/>
  <c r="W109" i="36"/>
  <c r="BJ159" i="25"/>
  <c r="BT19" i="25"/>
  <c r="BI149" i="25"/>
  <c r="F26" i="24"/>
  <c r="AD50" i="33"/>
  <c r="AA168" i="24"/>
  <c r="BN48" i="25"/>
  <c r="AL32" i="36"/>
  <c r="BT25" i="25"/>
  <c r="J7" i="29"/>
  <c r="AF115" i="24"/>
  <c r="N26" i="31"/>
  <c r="H155" i="27"/>
  <c r="AK160" i="25"/>
  <c r="W164" i="36"/>
  <c r="AC52" i="33"/>
  <c r="F154" i="17"/>
  <c r="AE58" i="24"/>
  <c r="AQ72" i="25"/>
  <c r="AH100" i="36"/>
  <c r="H26" i="31"/>
  <c r="AB33" i="29"/>
  <c r="S52" i="33"/>
  <c r="E88" i="17"/>
  <c r="J147" i="17"/>
  <c r="AG169" i="25"/>
  <c r="J283" i="19"/>
  <c r="K171" i="27"/>
  <c r="AJ126" i="24"/>
  <c r="AY70" i="25"/>
  <c r="AC168" i="24"/>
  <c r="AP132" i="25"/>
  <c r="N149" i="27"/>
  <c r="AD55" i="24"/>
  <c r="AB47" i="18"/>
  <c r="AX18" i="25"/>
  <c r="J33" i="27"/>
  <c r="Z94" i="24"/>
  <c r="BS47" i="25"/>
  <c r="R14" i="33"/>
  <c r="AQ16" i="25"/>
  <c r="E151" i="24"/>
  <c r="AK177" i="25"/>
  <c r="AB100" i="29"/>
  <c r="G76" i="19"/>
  <c r="N117" i="24"/>
  <c r="L96" i="18"/>
  <c r="V72" i="29"/>
  <c r="E43" i="24"/>
  <c r="AS144" i="25"/>
  <c r="AE84" i="29"/>
  <c r="AL129" i="36"/>
  <c r="AL18" i="25"/>
  <c r="AA22" i="31"/>
  <c r="G136" i="27"/>
  <c r="AS12" i="25"/>
  <c r="AG49" i="33"/>
  <c r="AN169" i="25"/>
  <c r="P9" i="17"/>
  <c r="BX74" i="25"/>
  <c r="S140" i="25"/>
  <c r="J83" i="27"/>
  <c r="AC156" i="36"/>
  <c r="Q9" i="25"/>
  <c r="K49" i="29"/>
  <c r="AI87" i="24"/>
  <c r="Z153" i="36"/>
  <c r="AH88" i="29"/>
  <c r="AG129" i="36"/>
  <c r="BH83" i="25"/>
  <c r="R111" i="25"/>
  <c r="AG66" i="24"/>
  <c r="BJ73" i="25"/>
  <c r="AG43" i="29"/>
  <c r="X10" i="33"/>
  <c r="BS13" i="25"/>
  <c r="R84" i="25"/>
  <c r="H348" i="19"/>
  <c r="BM112" i="25"/>
  <c r="N92" i="29"/>
  <c r="AK95" i="36"/>
  <c r="N93" i="24"/>
  <c r="I186" i="17"/>
  <c r="W75" i="29"/>
  <c r="AA138" i="36"/>
  <c r="Z78" i="18"/>
  <c r="AH25" i="24"/>
  <c r="I82" i="17"/>
  <c r="AG165" i="36"/>
  <c r="BH182" i="25"/>
  <c r="AH21" i="24"/>
  <c r="AX76" i="25"/>
  <c r="K101" i="27"/>
  <c r="AC96" i="36"/>
  <c r="H129" i="27"/>
  <c r="BU72" i="25"/>
  <c r="Z14" i="33"/>
  <c r="H44" i="31"/>
  <c r="AK19" i="24"/>
  <c r="H39" i="33"/>
  <c r="AE169" i="36"/>
  <c r="R12" i="17"/>
  <c r="H100" i="29"/>
  <c r="AG48" i="25"/>
  <c r="AH89" i="29"/>
  <c r="AJ60" i="24"/>
  <c r="AZ30" i="25"/>
  <c r="AC176" i="24"/>
  <c r="M112" i="24"/>
  <c r="BV129" i="25"/>
  <c r="AK130" i="24"/>
  <c r="AG35" i="36"/>
  <c r="F17" i="24"/>
  <c r="Z104" i="36"/>
  <c r="P35" i="31"/>
  <c r="Y133" i="36"/>
  <c r="AN103" i="25"/>
  <c r="F94" i="19"/>
  <c r="M52" i="29"/>
  <c r="G15" i="17"/>
  <c r="S104" i="18"/>
  <c r="AL91" i="36"/>
  <c r="AH115" i="24"/>
  <c r="X117" i="36"/>
  <c r="AI53" i="24"/>
  <c r="BA11" i="25"/>
  <c r="AA80" i="36"/>
  <c r="BP33" i="25"/>
  <c r="BR70" i="25"/>
  <c r="M15" i="18"/>
  <c r="AK70" i="24"/>
  <c r="F287" i="19"/>
  <c r="I29" i="17"/>
  <c r="BH78" i="25"/>
  <c r="AF16" i="36"/>
  <c r="BS120" i="25"/>
  <c r="AD46" i="24"/>
  <c r="N173" i="27"/>
  <c r="BC94" i="25"/>
  <c r="AY184" i="25"/>
  <c r="AH98" i="29"/>
  <c r="D31" i="24"/>
  <c r="Z89" i="29"/>
  <c r="O153" i="24"/>
  <c r="AB35" i="24"/>
  <c r="BE68" i="25"/>
  <c r="H16" i="29"/>
  <c r="AA30" i="31"/>
  <c r="AJ158" i="24"/>
  <c r="BQ180" i="25"/>
  <c r="Q164" i="24"/>
  <c r="BR143" i="25"/>
  <c r="I21" i="31"/>
  <c r="AF139" i="36"/>
  <c r="N16" i="27"/>
  <c r="AJ21" i="36"/>
  <c r="R25" i="33"/>
  <c r="L38" i="27"/>
  <c r="AC150" i="24"/>
  <c r="AJ28" i="24"/>
  <c r="U80" i="18"/>
  <c r="I83" i="19"/>
  <c r="Q52" i="17"/>
  <c r="Y30" i="33"/>
  <c r="S35" i="33"/>
  <c r="BD112" i="25"/>
  <c r="BT168" i="25"/>
  <c r="G53" i="18"/>
  <c r="J346" i="19"/>
  <c r="P97" i="25"/>
  <c r="K46" i="27"/>
  <c r="AG84" i="29"/>
  <c r="BW94" i="25"/>
  <c r="AA114" i="24"/>
  <c r="S36" i="31"/>
  <c r="BD140" i="25"/>
  <c r="J61" i="29"/>
  <c r="BL134" i="25"/>
  <c r="AD23" i="24"/>
  <c r="BV77" i="25"/>
  <c r="AZ17" i="25"/>
  <c r="S34" i="18"/>
  <c r="BS37" i="25"/>
  <c r="M50" i="18"/>
  <c r="AI51" i="24"/>
  <c r="AH93" i="25"/>
  <c r="BQ158" i="25"/>
  <c r="AF109" i="36"/>
  <c r="AZ137" i="25"/>
  <c r="AE17" i="24"/>
  <c r="F48" i="19"/>
  <c r="Z148" i="24"/>
  <c r="J317" i="19"/>
  <c r="N33" i="27"/>
  <c r="K79" i="27"/>
  <c r="Z34" i="18"/>
  <c r="Z101" i="36"/>
  <c r="BT81" i="25"/>
  <c r="H135" i="27"/>
  <c r="AG134" i="24"/>
  <c r="AH87" i="24"/>
  <c r="M20" i="29"/>
  <c r="P45" i="33"/>
  <c r="E88" i="24"/>
  <c r="BR92" i="25"/>
  <c r="O149" i="24"/>
  <c r="AI93" i="25"/>
  <c r="H123" i="18"/>
  <c r="E115" i="18"/>
  <c r="K87" i="29"/>
  <c r="O12" i="17"/>
  <c r="G75" i="27"/>
  <c r="I15" i="18"/>
  <c r="AD7" i="29"/>
  <c r="BN73" i="25"/>
  <c r="M22" i="24"/>
  <c r="AI184" i="36"/>
  <c r="AS161" i="25"/>
  <c r="U103" i="29"/>
  <c r="AI171" i="25"/>
  <c r="F96" i="17"/>
  <c r="BX159" i="25"/>
  <c r="R151" i="25"/>
  <c r="I38" i="19"/>
  <c r="AD29" i="25"/>
  <c r="BL132" i="25"/>
  <c r="BS12" i="25"/>
  <c r="AL142" i="25"/>
  <c r="BX68" i="25"/>
  <c r="BB26" i="25"/>
  <c r="L73" i="27"/>
  <c r="BT69" i="25"/>
  <c r="F26" i="17"/>
  <c r="X94" i="29"/>
  <c r="L50" i="29"/>
  <c r="U112" i="25"/>
  <c r="AH160" i="36"/>
  <c r="Q147" i="17"/>
  <c r="R26" i="25"/>
  <c r="AJ156" i="24"/>
  <c r="BC131" i="25"/>
  <c r="R16" i="17"/>
  <c r="BR159" i="25"/>
  <c r="O115" i="24"/>
  <c r="C11" i="18"/>
  <c r="AJ69" i="24"/>
  <c r="S39" i="31"/>
  <c r="T77" i="18"/>
  <c r="AO145" i="25"/>
  <c r="BA133" i="25"/>
  <c r="AJ158" i="36"/>
  <c r="F8" i="24"/>
  <c r="AH137" i="25"/>
  <c r="AB87" i="36"/>
  <c r="L68" i="27"/>
  <c r="AG135" i="24"/>
  <c r="BA129" i="25"/>
  <c r="G115" i="19"/>
  <c r="Y109" i="25"/>
  <c r="U69" i="29"/>
  <c r="AI55" i="29"/>
  <c r="BE52" i="25"/>
  <c r="X100" i="36"/>
  <c r="F171" i="19"/>
  <c r="G172" i="19"/>
  <c r="M93" i="17"/>
  <c r="K85" i="27"/>
  <c r="AA31" i="29"/>
  <c r="N120" i="18"/>
  <c r="AB116" i="36"/>
  <c r="BX107" i="25"/>
  <c r="BO16" i="25"/>
  <c r="F245" i="19"/>
  <c r="G150" i="24"/>
  <c r="AK137" i="36"/>
  <c r="AH20" i="29"/>
  <c r="I40" i="18"/>
  <c r="BM80" i="25"/>
  <c r="AI148" i="25"/>
  <c r="BE172" i="25"/>
  <c r="BV163" i="25"/>
  <c r="V67" i="29"/>
  <c r="Q106" i="24"/>
  <c r="AC31" i="36"/>
  <c r="AO18" i="25"/>
  <c r="AB11" i="24"/>
  <c r="BR155" i="25"/>
  <c r="BL47" i="25"/>
  <c r="AD106" i="24"/>
  <c r="R179" i="17"/>
  <c r="AF22" i="36"/>
  <c r="I111" i="24"/>
  <c r="BD119" i="25"/>
  <c r="AC127" i="24"/>
  <c r="I52" i="29"/>
  <c r="E37" i="18"/>
  <c r="AS8" i="25"/>
  <c r="AE86" i="24"/>
  <c r="E22" i="17"/>
  <c r="AC73" i="25"/>
  <c r="P42" i="33"/>
  <c r="BB169" i="25"/>
  <c r="Y24" i="18"/>
  <c r="AN120" i="25"/>
  <c r="N29" i="29"/>
  <c r="D139" i="24"/>
  <c r="BV95" i="25"/>
  <c r="BV177" i="25"/>
  <c r="H88" i="17"/>
  <c r="AK40" i="36"/>
  <c r="BS144" i="25"/>
  <c r="AI110" i="24"/>
  <c r="Q21" i="31"/>
  <c r="BT30" i="25"/>
  <c r="AE25" i="24"/>
  <c r="J16" i="27"/>
  <c r="BS145" i="25"/>
  <c r="H74" i="17"/>
  <c r="R120" i="17"/>
  <c r="AC181" i="36"/>
  <c r="AI26" i="25"/>
  <c r="L33" i="17"/>
  <c r="E70" i="24"/>
  <c r="D7" i="29"/>
  <c r="AK25" i="25"/>
  <c r="Q10" i="25"/>
  <c r="N31" i="33"/>
  <c r="AI73" i="24"/>
  <c r="AE14" i="24"/>
  <c r="J81" i="29"/>
  <c r="BV182" i="25"/>
  <c r="AG86" i="25"/>
  <c r="Q17" i="33"/>
  <c r="Q15" i="17"/>
  <c r="BX143" i="25"/>
  <c r="AP134" i="25"/>
  <c r="AI27" i="36"/>
  <c r="F357" i="19"/>
  <c r="I11" i="27"/>
  <c r="BS171" i="25"/>
  <c r="AC17" i="25"/>
  <c r="X76" i="18"/>
  <c r="L32" i="27"/>
  <c r="Z90" i="24"/>
  <c r="AA165" i="24"/>
  <c r="AE22" i="24"/>
  <c r="M167" i="17"/>
  <c r="U91" i="25"/>
  <c r="G47" i="19"/>
  <c r="I242" i="19"/>
  <c r="P46" i="25"/>
  <c r="G245" i="19"/>
  <c r="X61" i="18"/>
  <c r="AA13" i="18"/>
  <c r="BB142" i="25"/>
  <c r="AD159" i="36"/>
  <c r="BI32" i="25"/>
  <c r="AG98" i="29"/>
  <c r="J242" i="19"/>
  <c r="AI129" i="36"/>
  <c r="Y20" i="29"/>
  <c r="M110" i="24"/>
  <c r="AO166" i="25"/>
  <c r="BB95" i="25"/>
  <c r="W31" i="29"/>
  <c r="G119" i="24"/>
  <c r="S25" i="18"/>
  <c r="S69" i="25"/>
  <c r="AG140" i="25"/>
  <c r="AD30" i="24"/>
  <c r="J117" i="19"/>
  <c r="H183" i="27"/>
  <c r="BR140" i="25"/>
  <c r="T147" i="25"/>
  <c r="J150" i="19"/>
  <c r="AP110" i="25"/>
  <c r="AG74" i="36"/>
  <c r="AI90" i="24"/>
  <c r="AG98" i="36"/>
  <c r="AH20" i="25"/>
  <c r="H96" i="17"/>
  <c r="BV104" i="25"/>
  <c r="AE66" i="24"/>
  <c r="BM41" i="25"/>
  <c r="BV157" i="25"/>
  <c r="AK15" i="24"/>
  <c r="Y75" i="36"/>
  <c r="AA166" i="24"/>
  <c r="AE42" i="24"/>
  <c r="BP111" i="25"/>
  <c r="BF169" i="25"/>
  <c r="H178" i="17"/>
  <c r="P10" i="18"/>
  <c r="BQ36" i="25"/>
  <c r="BV11" i="25"/>
  <c r="H153" i="27"/>
  <c r="Y62" i="18"/>
  <c r="AP166" i="25"/>
  <c r="AP80" i="25"/>
  <c r="AE38" i="36"/>
  <c r="BM76" i="25"/>
  <c r="AZ42" i="25"/>
  <c r="BB175" i="25"/>
  <c r="R78" i="17"/>
  <c r="I228" i="19"/>
  <c r="X132" i="36"/>
  <c r="AB57" i="29"/>
  <c r="L8" i="29"/>
  <c r="AK160" i="36"/>
  <c r="AD16" i="36"/>
  <c r="AC148" i="24"/>
  <c r="AH130" i="24"/>
  <c r="BU139" i="25"/>
  <c r="AB162" i="24"/>
  <c r="M100" i="24"/>
  <c r="F105" i="24"/>
  <c r="J32" i="17"/>
  <c r="H138" i="27"/>
  <c r="H87" i="29"/>
  <c r="O87" i="24"/>
  <c r="M110" i="18"/>
  <c r="AF148" i="25"/>
  <c r="I171" i="19"/>
  <c r="I20" i="27"/>
  <c r="P41" i="31"/>
  <c r="J38" i="17"/>
  <c r="AO111" i="25"/>
  <c r="AP173" i="25"/>
  <c r="E174" i="24"/>
  <c r="AZ94" i="25"/>
  <c r="Q177" i="24"/>
  <c r="I44" i="24"/>
  <c r="I119" i="18"/>
  <c r="AC121" i="24"/>
  <c r="BE8" i="25"/>
  <c r="G170" i="27"/>
  <c r="AP40" i="25"/>
  <c r="BO154" i="25"/>
  <c r="H51" i="17"/>
  <c r="AL100" i="25"/>
  <c r="H71" i="27"/>
  <c r="BV109" i="25"/>
  <c r="BQ135" i="25"/>
  <c r="Q105" i="25"/>
  <c r="AA83" i="36"/>
  <c r="E177" i="17"/>
  <c r="Z95" i="24"/>
  <c r="AO130" i="25"/>
  <c r="AK84" i="24"/>
  <c r="AG14" i="29"/>
  <c r="AF167" i="24"/>
  <c r="X80" i="18"/>
  <c r="AA72" i="29"/>
  <c r="BO70" i="25"/>
  <c r="AD104" i="24"/>
  <c r="AB43" i="33"/>
  <c r="W108" i="29"/>
  <c r="I79" i="27"/>
  <c r="AF94" i="25"/>
  <c r="AL29" i="36"/>
  <c r="Y177" i="25"/>
  <c r="AG133" i="24"/>
  <c r="AF168" i="24"/>
  <c r="U36" i="25"/>
  <c r="O81" i="17"/>
  <c r="AF175" i="25"/>
  <c r="G144" i="24"/>
  <c r="Z15" i="29"/>
  <c r="AY39" i="25"/>
  <c r="H137" i="17"/>
  <c r="BZ72" i="25"/>
  <c r="BR118" i="25"/>
  <c r="AA13" i="24"/>
  <c r="Y16" i="33"/>
  <c r="O84" i="24"/>
  <c r="F13" i="31"/>
  <c r="AP75" i="25"/>
  <c r="AE177" i="24"/>
  <c r="J287" i="19"/>
  <c r="W169" i="36"/>
  <c r="AF143" i="25"/>
  <c r="N154" i="24"/>
  <c r="AI173" i="25"/>
  <c r="P88" i="17"/>
  <c r="AG97" i="25"/>
  <c r="AF78" i="24"/>
  <c r="AG53" i="24"/>
  <c r="BL140" i="25"/>
  <c r="R42" i="17"/>
  <c r="C43" i="31"/>
  <c r="I284" i="19"/>
  <c r="W154" i="36"/>
  <c r="AH182" i="24"/>
  <c r="BP74" i="25"/>
  <c r="AK150" i="24"/>
  <c r="AB15" i="33"/>
  <c r="BC90" i="25"/>
  <c r="Q157" i="24"/>
  <c r="I15" i="19"/>
  <c r="BA119" i="25"/>
  <c r="AL46" i="36"/>
  <c r="G26" i="17"/>
  <c r="M162" i="17"/>
  <c r="AD48" i="29"/>
  <c r="H61" i="19"/>
  <c r="H9" i="27"/>
  <c r="H48" i="17"/>
  <c r="Y81" i="25"/>
  <c r="BD99" i="25"/>
  <c r="AS92" i="25"/>
  <c r="R174" i="17"/>
  <c r="AB96" i="29"/>
  <c r="AD93" i="36"/>
  <c r="I101" i="19"/>
  <c r="K80" i="27"/>
  <c r="AH86" i="25"/>
  <c r="AL168" i="25"/>
  <c r="L160" i="17"/>
  <c r="AG42" i="24"/>
  <c r="D102" i="24"/>
  <c r="AQ27" i="25"/>
  <c r="AS104" i="25"/>
  <c r="BV131" i="25"/>
  <c r="W116" i="18"/>
  <c r="Y138" i="36"/>
  <c r="AC89" i="25"/>
  <c r="F9" i="24"/>
  <c r="BT87" i="25"/>
  <c r="M38" i="18"/>
  <c r="G111" i="17"/>
  <c r="J113" i="17"/>
  <c r="I185" i="17"/>
  <c r="J133" i="27"/>
  <c r="AI147" i="36"/>
  <c r="AL22" i="36"/>
  <c r="AC101" i="29"/>
  <c r="AB53" i="24"/>
  <c r="N35" i="31"/>
  <c r="F301" i="19"/>
  <c r="I147" i="17"/>
  <c r="AQ92" i="25"/>
  <c r="X148" i="36"/>
  <c r="H177" i="17"/>
  <c r="AC78" i="36"/>
  <c r="AB93" i="29"/>
  <c r="AB63" i="29"/>
  <c r="AD67" i="29"/>
  <c r="BB46" i="25"/>
  <c r="BL183" i="25"/>
  <c r="AN76" i="25"/>
  <c r="BO164" i="25"/>
  <c r="AG28" i="25"/>
  <c r="O143" i="24"/>
  <c r="L74" i="17"/>
  <c r="AK120" i="24"/>
  <c r="BB41" i="25"/>
  <c r="AG43" i="24"/>
  <c r="Z169" i="24"/>
  <c r="BI70" i="25"/>
  <c r="D11" i="18"/>
  <c r="U26" i="18"/>
  <c r="G57" i="18"/>
  <c r="J36" i="19"/>
  <c r="AH145" i="36"/>
  <c r="BQ113" i="25"/>
  <c r="Q61" i="18"/>
  <c r="D36" i="24"/>
  <c r="AK55" i="24"/>
  <c r="F93" i="24"/>
  <c r="BW136" i="25"/>
  <c r="BT68" i="25"/>
  <c r="M111" i="17"/>
  <c r="L32" i="29"/>
  <c r="AD34" i="25"/>
  <c r="AE8" i="29"/>
  <c r="AG33" i="36"/>
  <c r="BV25" i="25"/>
  <c r="G157" i="17"/>
  <c r="BJ20" i="25"/>
  <c r="Z41" i="33"/>
  <c r="BA115" i="25"/>
  <c r="BN104" i="25"/>
  <c r="BP66" i="25"/>
  <c r="H17" i="18"/>
  <c r="E96" i="24"/>
  <c r="H12" i="17"/>
  <c r="AA24" i="18"/>
  <c r="AB99" i="18"/>
  <c r="AB66" i="29"/>
  <c r="G110" i="24"/>
  <c r="F354" i="19"/>
  <c r="BF19" i="25"/>
  <c r="AE95" i="24"/>
  <c r="P27" i="25"/>
  <c r="AP97" i="25"/>
  <c r="M77" i="29"/>
  <c r="BJ17" i="25"/>
  <c r="P111" i="25"/>
  <c r="AH107" i="25"/>
  <c r="N80" i="24"/>
  <c r="AD73" i="25"/>
  <c r="AG119" i="24"/>
  <c r="AC105" i="24"/>
  <c r="AA121" i="24"/>
  <c r="BQ79" i="25"/>
  <c r="I106" i="24"/>
  <c r="BS88" i="25"/>
  <c r="V92" i="29"/>
  <c r="BA137" i="25"/>
  <c r="AZ16" i="25"/>
  <c r="BV67" i="25"/>
  <c r="X74" i="36"/>
  <c r="BX99" i="25"/>
  <c r="BU143" i="25"/>
  <c r="AE14" i="33"/>
  <c r="L30" i="33"/>
  <c r="I36" i="19"/>
  <c r="J135" i="17"/>
  <c r="BG150" i="25"/>
  <c r="BE112" i="25"/>
  <c r="BJ16" i="25"/>
  <c r="H174" i="27"/>
  <c r="I77" i="18"/>
  <c r="AL133" i="36"/>
  <c r="BE9" i="25"/>
  <c r="Q141" i="17"/>
  <c r="Y67" i="29"/>
  <c r="AD83" i="24"/>
  <c r="AB105" i="24"/>
  <c r="AK72" i="24"/>
  <c r="AP181" i="25"/>
  <c r="AB184" i="24"/>
  <c r="AF85" i="24"/>
  <c r="W80" i="36"/>
  <c r="AO114" i="25"/>
  <c r="G167" i="27"/>
  <c r="J27" i="29"/>
  <c r="J11" i="33"/>
  <c r="AH25" i="25"/>
  <c r="AF154" i="25"/>
  <c r="AS134" i="25"/>
  <c r="AK8" i="24"/>
  <c r="S177" i="25"/>
  <c r="AG130" i="24"/>
  <c r="AG167" i="24"/>
  <c r="BQ38" i="25"/>
  <c r="H7" i="29"/>
  <c r="I21" i="27"/>
  <c r="BN131" i="25"/>
  <c r="J178" i="27"/>
  <c r="BF158" i="25"/>
  <c r="P74" i="17"/>
  <c r="BN116" i="25"/>
  <c r="H89" i="17"/>
  <c r="K26" i="17"/>
  <c r="O104" i="18"/>
  <c r="W36" i="33"/>
  <c r="E140" i="17"/>
  <c r="BG83" i="25"/>
  <c r="AK49" i="36"/>
  <c r="G135" i="19"/>
  <c r="BW112" i="25"/>
  <c r="BA154" i="25"/>
  <c r="AS115" i="25"/>
  <c r="G66" i="24"/>
  <c r="AD131" i="25"/>
  <c r="X21" i="29"/>
  <c r="BG105" i="25"/>
  <c r="X12" i="36"/>
  <c r="J45" i="33"/>
  <c r="BM9" i="25"/>
  <c r="T29" i="33"/>
  <c r="AE98" i="29"/>
  <c r="BK176" i="25"/>
  <c r="T85" i="25"/>
  <c r="I107" i="18"/>
  <c r="AB107" i="29"/>
  <c r="T97" i="25"/>
  <c r="BS175" i="25"/>
  <c r="I103" i="29"/>
  <c r="BO177" i="25"/>
  <c r="BG142" i="25"/>
  <c r="BV113" i="25"/>
  <c r="BT18" i="25"/>
  <c r="G141" i="19"/>
  <c r="E109" i="17"/>
  <c r="AH59" i="29"/>
  <c r="K74" i="17"/>
  <c r="X37" i="29"/>
  <c r="K160" i="17"/>
  <c r="AG62" i="29"/>
  <c r="W60" i="29"/>
  <c r="S33" i="31"/>
  <c r="G43" i="27"/>
  <c r="AH68" i="36"/>
  <c r="AK22" i="25"/>
  <c r="BC116" i="25"/>
  <c r="J31" i="29"/>
  <c r="AK170" i="36"/>
  <c r="G68" i="19"/>
  <c r="AI38" i="24"/>
  <c r="BI45" i="25"/>
  <c r="H90" i="17"/>
  <c r="P84" i="17"/>
  <c r="G130" i="19"/>
  <c r="F139" i="19"/>
  <c r="AL71" i="36"/>
  <c r="BO175" i="25"/>
  <c r="AA151" i="24"/>
  <c r="V89" i="29"/>
  <c r="E34" i="18"/>
  <c r="AE64" i="24"/>
  <c r="H29" i="29"/>
  <c r="J55" i="29"/>
  <c r="D13" i="24"/>
  <c r="AC147" i="24"/>
  <c r="M22" i="18"/>
  <c r="X26" i="18"/>
  <c r="AO68" i="25"/>
  <c r="AL118" i="25"/>
  <c r="AK41" i="36"/>
  <c r="L161" i="27"/>
  <c r="AP157" i="25"/>
  <c r="AA175" i="24"/>
  <c r="BU162" i="25"/>
  <c r="Z87" i="29"/>
  <c r="AD63" i="24"/>
  <c r="R116" i="25"/>
  <c r="AH48" i="29"/>
  <c r="AR153" i="25"/>
  <c r="R68" i="17"/>
  <c r="BX171" i="25"/>
  <c r="AD139" i="25"/>
  <c r="BS119" i="25"/>
  <c r="J135" i="27"/>
  <c r="Q81" i="24"/>
  <c r="AK157" i="36"/>
  <c r="AI148" i="24"/>
  <c r="BA87" i="25"/>
  <c r="AE91" i="29"/>
  <c r="BA90" i="25"/>
  <c r="AX83" i="25"/>
  <c r="AD101" i="36"/>
  <c r="AZ25" i="25"/>
  <c r="AK27" i="24"/>
  <c r="BG173" i="25"/>
  <c r="N44" i="27"/>
  <c r="AI87" i="25"/>
  <c r="AC79" i="25"/>
  <c r="AK163" i="24"/>
  <c r="BW88" i="25"/>
  <c r="BW154" i="25"/>
  <c r="U110" i="25"/>
  <c r="AB155" i="36"/>
  <c r="AA11" i="31"/>
  <c r="F31" i="17"/>
  <c r="E90" i="17"/>
  <c r="AK102" i="24"/>
  <c r="Q23" i="25"/>
  <c r="L184" i="17"/>
  <c r="N26" i="24"/>
  <c r="V109" i="29"/>
  <c r="BJ28" i="25"/>
  <c r="BJ32" i="25"/>
  <c r="D23" i="24"/>
  <c r="K46" i="18"/>
  <c r="AD64" i="24"/>
  <c r="AC176" i="36"/>
  <c r="U36" i="29"/>
  <c r="AB14" i="33"/>
  <c r="AF25" i="25"/>
  <c r="F99" i="24"/>
  <c r="AE32" i="29"/>
  <c r="K129" i="19"/>
  <c r="F110" i="24"/>
  <c r="Z159" i="24"/>
  <c r="AH120" i="25"/>
  <c r="F173" i="24"/>
  <c r="AH78" i="29"/>
  <c r="V13" i="29"/>
  <c r="AY66" i="25"/>
  <c r="AI72" i="29"/>
  <c r="O22" i="24"/>
  <c r="S21" i="33"/>
  <c r="AB106" i="29"/>
  <c r="G70" i="17"/>
  <c r="AL154" i="25"/>
  <c r="AJ112" i="36"/>
  <c r="AF95" i="24"/>
  <c r="AK45" i="36"/>
  <c r="H68" i="17"/>
  <c r="R34" i="17"/>
  <c r="F222" i="19"/>
  <c r="AI62" i="29"/>
  <c r="K114" i="19"/>
  <c r="BO13" i="25"/>
  <c r="S49" i="25"/>
  <c r="AG170" i="24"/>
  <c r="U13" i="25"/>
  <c r="L106" i="29"/>
  <c r="D135" i="24"/>
  <c r="AL172" i="25"/>
  <c r="BS168" i="25"/>
  <c r="K146" i="27"/>
  <c r="AO138" i="25"/>
  <c r="F113" i="24"/>
  <c r="AC29" i="25"/>
  <c r="O15" i="17"/>
  <c r="AJ29" i="36"/>
  <c r="BM52" i="25"/>
  <c r="BI79" i="25"/>
  <c r="AB113" i="24"/>
  <c r="G71" i="24"/>
  <c r="BG147" i="25"/>
  <c r="BT48" i="25"/>
  <c r="E9" i="24"/>
  <c r="BN182" i="25"/>
  <c r="V41" i="18"/>
  <c r="AD12" i="36"/>
  <c r="BC31" i="25"/>
  <c r="BK15" i="25"/>
  <c r="U24" i="25"/>
  <c r="BU9" i="25"/>
  <c r="AH143" i="25"/>
  <c r="BB138" i="25"/>
  <c r="AH84" i="29"/>
  <c r="AK182" i="25"/>
  <c r="R31" i="33"/>
  <c r="Q45" i="33"/>
  <c r="AI30" i="25"/>
  <c r="AI139" i="36"/>
  <c r="AF75" i="36"/>
  <c r="AR106" i="25"/>
  <c r="X175" i="36"/>
  <c r="N71" i="29"/>
  <c r="J33" i="17"/>
  <c r="BO156" i="25"/>
  <c r="F201" i="19"/>
  <c r="AI160" i="25"/>
  <c r="P53" i="25"/>
  <c r="AC46" i="24"/>
  <c r="AI37" i="29"/>
  <c r="S10" i="31"/>
  <c r="E84" i="18"/>
  <c r="J343" i="19"/>
  <c r="AI145" i="24"/>
  <c r="AD42" i="25"/>
  <c r="AK20" i="24"/>
  <c r="K76" i="17"/>
  <c r="P23" i="25"/>
  <c r="BQ93" i="25"/>
  <c r="BI92" i="25"/>
  <c r="L58" i="18"/>
  <c r="AD103" i="25"/>
  <c r="J29" i="29"/>
  <c r="BP95" i="25"/>
  <c r="BV34" i="25"/>
  <c r="M23" i="18"/>
  <c r="AY177" i="25"/>
  <c r="BM179" i="25"/>
  <c r="BN83" i="25"/>
  <c r="Y94" i="25"/>
  <c r="AC58" i="18"/>
  <c r="L31" i="27"/>
  <c r="S76" i="25"/>
  <c r="K78" i="18"/>
  <c r="X99" i="29"/>
  <c r="G34" i="17"/>
  <c r="AO35" i="25"/>
  <c r="AB84" i="36"/>
  <c r="AB75" i="24"/>
  <c r="Z114" i="24"/>
  <c r="AA22" i="36"/>
  <c r="Y168" i="36"/>
  <c r="M20" i="17"/>
  <c r="E98" i="24"/>
  <c r="P87" i="17"/>
  <c r="AB10" i="36"/>
  <c r="BQ76" i="25"/>
  <c r="AA178" i="36"/>
  <c r="AC91" i="36"/>
  <c r="BD148" i="25"/>
  <c r="N72" i="27"/>
  <c r="BS20" i="25"/>
  <c r="E23" i="31"/>
  <c r="Z65" i="29"/>
  <c r="L82" i="17"/>
  <c r="BH94" i="25"/>
  <c r="AP88" i="25"/>
  <c r="AD158" i="25"/>
  <c r="AA110" i="24"/>
  <c r="BP113" i="25"/>
  <c r="S120" i="25"/>
  <c r="AA180" i="24"/>
  <c r="F185" i="17"/>
  <c r="BL17" i="25"/>
  <c r="AF177" i="24"/>
  <c r="BE162" i="25"/>
  <c r="M11" i="17"/>
  <c r="G204" i="19"/>
  <c r="AC22" i="36"/>
  <c r="AD150" i="24"/>
  <c r="I72" i="29"/>
  <c r="AG151" i="25"/>
  <c r="AQ177" i="25"/>
  <c r="J49" i="33"/>
  <c r="AI43" i="36"/>
  <c r="BQ169" i="25"/>
  <c r="BC17" i="25"/>
  <c r="J45" i="19"/>
  <c r="AB36" i="29"/>
  <c r="J165" i="17"/>
  <c r="V48" i="33"/>
  <c r="BK102" i="25"/>
  <c r="V68" i="29"/>
  <c r="BX112" i="25"/>
  <c r="J8" i="27"/>
  <c r="AP66" i="25"/>
  <c r="AI46" i="25"/>
  <c r="J24" i="31"/>
  <c r="AF95" i="25"/>
  <c r="N93" i="27"/>
  <c r="M146" i="24"/>
  <c r="N50" i="24"/>
  <c r="AH114" i="24"/>
  <c r="BG120" i="25"/>
  <c r="AC25" i="24"/>
  <c r="V57" i="18"/>
  <c r="AJ19" i="36"/>
  <c r="L31" i="17"/>
  <c r="BT39" i="25"/>
  <c r="D44" i="31"/>
  <c r="Y47" i="18"/>
  <c r="G82" i="17"/>
  <c r="AK83" i="25"/>
  <c r="F261" i="19"/>
  <c r="Z171" i="24"/>
  <c r="K348" i="19"/>
  <c r="AD11" i="36"/>
  <c r="K72" i="29"/>
  <c r="I31" i="31"/>
  <c r="Q104" i="25"/>
  <c r="K91" i="17"/>
  <c r="AA23" i="31"/>
  <c r="L143" i="27"/>
  <c r="N51" i="24"/>
  <c r="Z51" i="18"/>
  <c r="Q13" i="17"/>
  <c r="AH38" i="29"/>
  <c r="AI45" i="29"/>
  <c r="AI39" i="24"/>
  <c r="Z8" i="29"/>
  <c r="AX176" i="25"/>
  <c r="T11" i="25"/>
  <c r="H35" i="19"/>
  <c r="AD68" i="36"/>
  <c r="AQ76" i="25"/>
  <c r="S91" i="25"/>
  <c r="AN181" i="25"/>
  <c r="AZ51" i="25"/>
  <c r="AK160" i="24"/>
  <c r="Z177" i="36"/>
  <c r="AK167" i="36"/>
  <c r="AX51" i="25"/>
  <c r="N114" i="24"/>
  <c r="H14" i="29"/>
  <c r="AL43" i="25"/>
  <c r="AJ14" i="36"/>
  <c r="AI34" i="25"/>
  <c r="AB58" i="24"/>
  <c r="M38" i="17"/>
  <c r="J19" i="18"/>
  <c r="L95" i="17"/>
  <c r="K85" i="19"/>
  <c r="AP12" i="25"/>
  <c r="BK42" i="25"/>
  <c r="BI130" i="25"/>
  <c r="K79" i="29"/>
  <c r="W22" i="36"/>
  <c r="H313" i="19"/>
  <c r="BN11" i="25"/>
  <c r="AI84" i="29"/>
  <c r="BK33" i="25"/>
  <c r="AS27" i="25"/>
  <c r="BG155" i="25"/>
  <c r="Z123" i="24"/>
  <c r="AB81" i="29"/>
  <c r="G79" i="27"/>
  <c r="O26" i="17"/>
  <c r="AK179" i="25"/>
  <c r="AB100" i="36"/>
  <c r="Z45" i="24"/>
  <c r="P163" i="17"/>
  <c r="Y55" i="33"/>
  <c r="BT92" i="25"/>
  <c r="AN86" i="25"/>
  <c r="AK45" i="25"/>
  <c r="L9" i="29"/>
  <c r="C46" i="31"/>
  <c r="H310" i="19"/>
  <c r="M39" i="33"/>
  <c r="AG91" i="24"/>
  <c r="W19" i="36"/>
  <c r="BI184" i="25"/>
  <c r="Y160" i="25"/>
  <c r="BQ115" i="25"/>
  <c r="Q12" i="18"/>
  <c r="AG177" i="36"/>
  <c r="K151" i="27"/>
  <c r="AH18" i="25"/>
  <c r="BV82" i="25"/>
  <c r="AC84" i="29"/>
  <c r="BE85" i="25"/>
  <c r="AB96" i="36"/>
  <c r="AH86" i="24"/>
  <c r="N94" i="18"/>
  <c r="AE133" i="36"/>
  <c r="V18" i="29"/>
  <c r="M86" i="17"/>
  <c r="AG99" i="25"/>
  <c r="BB35" i="25"/>
  <c r="AG149" i="36"/>
  <c r="AR177" i="25"/>
  <c r="I139" i="24"/>
  <c r="U60" i="29"/>
  <c r="E40" i="17"/>
  <c r="AJ98" i="24"/>
  <c r="I103" i="19"/>
  <c r="BT77" i="25"/>
  <c r="BV149" i="25"/>
  <c r="AH141" i="25"/>
  <c r="E108" i="24"/>
  <c r="AG173" i="36"/>
  <c r="AX139" i="25"/>
  <c r="AC59" i="18"/>
  <c r="AG25" i="33"/>
  <c r="AG72" i="36"/>
  <c r="BV164" i="25"/>
  <c r="BN163" i="25"/>
  <c r="AE171" i="36"/>
  <c r="G89" i="24"/>
  <c r="W167" i="36"/>
  <c r="BS11" i="25"/>
  <c r="L49" i="27"/>
  <c r="AA35" i="18"/>
  <c r="AX140" i="25"/>
  <c r="L81" i="17"/>
  <c r="AA69" i="36"/>
  <c r="Q48" i="24"/>
  <c r="BE120" i="25"/>
  <c r="AK21" i="24"/>
  <c r="AY73" i="25"/>
  <c r="AG161" i="24"/>
  <c r="K292" i="19"/>
  <c r="W11" i="36"/>
  <c r="BN69" i="25"/>
  <c r="BA40" i="25"/>
  <c r="AF23" i="24"/>
  <c r="E114" i="17"/>
  <c r="P141" i="17"/>
  <c r="AC146" i="36"/>
  <c r="G72" i="24"/>
  <c r="AI108" i="24"/>
  <c r="Z10" i="33"/>
  <c r="H113" i="18"/>
  <c r="F86" i="19"/>
  <c r="AS13" i="25"/>
  <c r="AE55" i="29"/>
  <c r="AE69" i="36"/>
  <c r="N148" i="24"/>
  <c r="AI10" i="36"/>
  <c r="BG111" i="25"/>
  <c r="Y24" i="29"/>
  <c r="AC13" i="24"/>
  <c r="AG16" i="36"/>
  <c r="AJ67" i="24"/>
  <c r="E157" i="24"/>
  <c r="AH72" i="25"/>
  <c r="Z73" i="36"/>
  <c r="AG134" i="25"/>
  <c r="AQ90" i="25"/>
  <c r="J138" i="19"/>
  <c r="L179" i="17"/>
  <c r="W43" i="29"/>
  <c r="BD29" i="25"/>
  <c r="BV88" i="25"/>
  <c r="BA53" i="25"/>
  <c r="R22" i="17"/>
  <c r="Y32" i="36"/>
  <c r="Q15" i="24"/>
  <c r="K42" i="17"/>
  <c r="AH51" i="24"/>
  <c r="AA80" i="29"/>
  <c r="AH147" i="36"/>
  <c r="L36" i="17"/>
  <c r="BT109" i="25"/>
  <c r="AR68" i="25"/>
  <c r="G38" i="17"/>
  <c r="AI158" i="24"/>
  <c r="BV31" i="25"/>
  <c r="AR167" i="25"/>
  <c r="Z161" i="24"/>
  <c r="AK32" i="24"/>
  <c r="BL75" i="25"/>
  <c r="U94" i="25"/>
  <c r="AC149" i="25"/>
  <c r="BF180" i="25"/>
  <c r="H71" i="29"/>
  <c r="F33" i="31"/>
  <c r="O23" i="17"/>
  <c r="BW146" i="25"/>
  <c r="R138" i="17"/>
  <c r="X103" i="29"/>
  <c r="P167" i="17"/>
  <c r="I37" i="31"/>
  <c r="I10" i="24"/>
  <c r="I339" i="19"/>
  <c r="K38" i="19"/>
  <c r="AE47" i="29"/>
  <c r="AL138" i="25"/>
  <c r="K117" i="27"/>
  <c r="I29" i="24"/>
  <c r="AJ71" i="36"/>
  <c r="I151" i="27"/>
  <c r="N22" i="31"/>
  <c r="BL69" i="25"/>
  <c r="AF145" i="25"/>
  <c r="BN19" i="25"/>
  <c r="AA96" i="36"/>
  <c r="I137" i="27"/>
  <c r="AA62" i="24"/>
  <c r="I25" i="33"/>
  <c r="G19" i="17"/>
  <c r="X19" i="18"/>
  <c r="AK115" i="36"/>
  <c r="U47" i="25"/>
  <c r="AH15" i="36"/>
  <c r="BV179" i="25"/>
  <c r="BS138" i="25"/>
  <c r="J73" i="18"/>
  <c r="AR141" i="25"/>
  <c r="BV118" i="25"/>
  <c r="AD151" i="25"/>
  <c r="I208" i="19"/>
  <c r="AI14" i="24"/>
  <c r="AC172" i="36"/>
  <c r="G140" i="17"/>
  <c r="G104" i="24"/>
  <c r="K41" i="19"/>
  <c r="BO88" i="25"/>
  <c r="BH160" i="25"/>
  <c r="D14" i="24"/>
  <c r="J47" i="18"/>
  <c r="L42" i="18"/>
  <c r="K120" i="27"/>
  <c r="BN12" i="25"/>
  <c r="AC87" i="18"/>
  <c r="AA149" i="36"/>
  <c r="AE179" i="36"/>
  <c r="BP184" i="25"/>
  <c r="AY96" i="25"/>
  <c r="BC175" i="25"/>
  <c r="D87" i="24"/>
  <c r="AB92" i="29"/>
  <c r="AK102" i="25"/>
  <c r="R8" i="25"/>
  <c r="E89" i="17"/>
  <c r="BG8" i="25"/>
  <c r="Y14" i="29"/>
  <c r="K174" i="17"/>
  <c r="R158" i="25"/>
  <c r="P40" i="17"/>
  <c r="BC50" i="25"/>
  <c r="BS22" i="25"/>
  <c r="AG22" i="24"/>
  <c r="AG20" i="24"/>
  <c r="AG31" i="25"/>
  <c r="AI73" i="29"/>
  <c r="BE14" i="25"/>
  <c r="BE10" i="25"/>
  <c r="AB175" i="24"/>
  <c r="AJ103" i="36"/>
  <c r="BK18" i="25"/>
  <c r="M47" i="33"/>
  <c r="AD94" i="36"/>
  <c r="R73" i="25"/>
  <c r="BJ183" i="25"/>
  <c r="AI73" i="25"/>
  <c r="E137" i="17"/>
  <c r="AY52" i="25"/>
  <c r="BJ156" i="25"/>
  <c r="BL145" i="25"/>
  <c r="Y162" i="36"/>
  <c r="G35" i="19"/>
  <c r="S41" i="25"/>
  <c r="BQ111" i="25"/>
  <c r="P150" i="25"/>
  <c r="AL145" i="36"/>
  <c r="AX73" i="25"/>
  <c r="L79" i="18"/>
  <c r="Q82" i="17"/>
  <c r="O14" i="24"/>
  <c r="AL39" i="36"/>
  <c r="AQ79" i="25"/>
  <c r="Q15" i="31"/>
  <c r="S23" i="31"/>
  <c r="J91" i="19"/>
  <c r="BL156" i="25"/>
  <c r="AH107" i="29"/>
  <c r="BE117" i="25"/>
  <c r="G105" i="17"/>
  <c r="Y26" i="25"/>
  <c r="P89" i="25"/>
  <c r="BW31" i="25"/>
  <c r="AH183" i="36"/>
  <c r="H280" i="19"/>
  <c r="AL69" i="25"/>
  <c r="G55" i="18"/>
  <c r="AO94" i="25"/>
  <c r="O101" i="17"/>
  <c r="AG47" i="33"/>
  <c r="F144" i="19"/>
  <c r="BS29" i="25"/>
  <c r="AF23" i="25"/>
  <c r="AG37" i="33"/>
  <c r="AR85" i="25"/>
  <c r="AC11" i="25"/>
  <c r="AI101" i="29"/>
  <c r="P80" i="25"/>
  <c r="G205" i="19"/>
  <c r="BQ174" i="25"/>
  <c r="M93" i="29"/>
  <c r="AE82" i="29"/>
  <c r="E35" i="17"/>
  <c r="AZ146" i="25"/>
  <c r="I43" i="18"/>
  <c r="BX154" i="25"/>
  <c r="N172" i="27"/>
  <c r="Y37" i="29"/>
  <c r="AA92" i="24"/>
  <c r="BB152" i="25"/>
  <c r="X10" i="36"/>
  <c r="AC27" i="25"/>
  <c r="AN32" i="25"/>
  <c r="P15" i="18"/>
  <c r="AD98" i="36"/>
  <c r="N143" i="24"/>
  <c r="AI178" i="36"/>
  <c r="BO35" i="25"/>
  <c r="K32" i="17"/>
  <c r="N105" i="18"/>
  <c r="AF22" i="24"/>
  <c r="J159" i="17"/>
  <c r="AK56" i="24"/>
  <c r="BC108" i="25"/>
  <c r="I49" i="27"/>
  <c r="G42" i="33"/>
  <c r="M149" i="17"/>
  <c r="AR166" i="25"/>
  <c r="Q60" i="29"/>
  <c r="AD165" i="24"/>
  <c r="N114" i="18"/>
  <c r="G133" i="27"/>
  <c r="AC20" i="18"/>
  <c r="U95" i="29"/>
  <c r="W98" i="36"/>
  <c r="AZ165" i="25"/>
  <c r="I72" i="27"/>
  <c r="BF77" i="25"/>
  <c r="BR147" i="25"/>
  <c r="M82" i="24"/>
  <c r="BX168" i="25"/>
  <c r="D25" i="29"/>
  <c r="AB14" i="31"/>
  <c r="Z28" i="36"/>
  <c r="AG22" i="29"/>
  <c r="M106" i="24"/>
  <c r="BC77" i="25"/>
  <c r="T45" i="18"/>
  <c r="K104" i="18"/>
  <c r="J25" i="27"/>
  <c r="BI91" i="25"/>
  <c r="BR67" i="25"/>
  <c r="AK169" i="24"/>
  <c r="AZ132" i="25"/>
  <c r="AE78" i="36"/>
  <c r="AC159" i="25"/>
  <c r="AF28" i="25"/>
  <c r="N150" i="27"/>
  <c r="AA14" i="31"/>
  <c r="AC107" i="25"/>
  <c r="BW102" i="25"/>
  <c r="AL179" i="25"/>
  <c r="AD135" i="36"/>
  <c r="I195" i="19"/>
  <c r="BX47" i="25"/>
  <c r="O168" i="24"/>
  <c r="AS140" i="25"/>
  <c r="AH106" i="29"/>
  <c r="X101" i="29"/>
  <c r="H51" i="29"/>
  <c r="AG94" i="24"/>
  <c r="AK137" i="24"/>
  <c r="R50" i="17"/>
  <c r="AN158" i="25"/>
  <c r="K29" i="17"/>
  <c r="AE135" i="36"/>
  <c r="AI16" i="24"/>
  <c r="I19" i="24"/>
  <c r="U10" i="29"/>
  <c r="AB108" i="24"/>
  <c r="BB159" i="25"/>
  <c r="H130" i="27"/>
  <c r="N95" i="29"/>
  <c r="W47" i="29"/>
  <c r="F151" i="19"/>
  <c r="AC34" i="33"/>
  <c r="G107" i="27"/>
  <c r="D47" i="24"/>
  <c r="AK129" i="36"/>
  <c r="BU183" i="25"/>
  <c r="BS42" i="25"/>
  <c r="N83" i="27"/>
  <c r="BE102" i="25"/>
  <c r="AJ78" i="36"/>
  <c r="J117" i="17"/>
  <c r="BX96" i="25"/>
  <c r="O178" i="24"/>
  <c r="L20" i="29"/>
  <c r="AD99" i="29"/>
  <c r="K53" i="29"/>
  <c r="AF19" i="24"/>
  <c r="R143" i="25"/>
  <c r="AC39" i="18"/>
  <c r="AG43" i="36"/>
  <c r="S37" i="33"/>
  <c r="D11" i="31"/>
  <c r="N89" i="24"/>
  <c r="AK174" i="36"/>
  <c r="AE47" i="24"/>
  <c r="R160" i="17"/>
  <c r="N86" i="29"/>
  <c r="Q47" i="24"/>
  <c r="M7" i="29"/>
  <c r="AB49" i="33"/>
  <c r="AI41" i="25"/>
  <c r="AI139" i="25"/>
  <c r="AC37" i="24"/>
  <c r="M110" i="17"/>
  <c r="BK135" i="25"/>
  <c r="AL97" i="25"/>
  <c r="AK156" i="24"/>
  <c r="T42" i="25"/>
  <c r="AI157" i="36"/>
  <c r="D30" i="29"/>
  <c r="F69" i="17"/>
  <c r="Y25" i="29"/>
  <c r="E52" i="18"/>
  <c r="AC53" i="18"/>
  <c r="O160" i="24"/>
  <c r="BJ14" i="25"/>
  <c r="AR132" i="25"/>
  <c r="AL154" i="36"/>
  <c r="V62" i="29"/>
  <c r="G12" i="27"/>
  <c r="L68" i="17"/>
  <c r="AC120" i="18"/>
  <c r="Y44" i="36"/>
  <c r="BM24" i="25"/>
  <c r="AB33" i="24"/>
  <c r="G24" i="19"/>
  <c r="F181" i="17"/>
  <c r="AR54" i="25"/>
  <c r="O97" i="18"/>
  <c r="AC54" i="24"/>
  <c r="W80" i="18"/>
  <c r="R95" i="25"/>
  <c r="BO106" i="25"/>
  <c r="S172" i="25"/>
  <c r="AI132" i="24"/>
  <c r="AA45" i="33"/>
  <c r="AQ135" i="25"/>
  <c r="R42" i="18"/>
  <c r="H18" i="17"/>
  <c r="BU145" i="25"/>
  <c r="I16" i="33"/>
  <c r="O40" i="18"/>
  <c r="BI95" i="25"/>
  <c r="AQ43" i="25"/>
  <c r="Y20" i="25"/>
  <c r="AQ32" i="25"/>
  <c r="P178" i="17"/>
  <c r="BD23" i="25"/>
  <c r="J82" i="19"/>
  <c r="Q46" i="18"/>
  <c r="AJ107" i="24"/>
  <c r="Q159" i="25"/>
  <c r="I124" i="18"/>
  <c r="BF13" i="25"/>
  <c r="BX86" i="25"/>
  <c r="BD150" i="25"/>
  <c r="AJ100" i="24"/>
  <c r="K97" i="18"/>
  <c r="G116" i="24"/>
  <c r="O172" i="17"/>
  <c r="AD149" i="24"/>
  <c r="AF140" i="36"/>
  <c r="AH176" i="36"/>
  <c r="AC38" i="36"/>
  <c r="S10" i="25"/>
  <c r="AE51" i="33"/>
  <c r="J97" i="27"/>
  <c r="S53" i="33"/>
  <c r="BO73" i="25"/>
  <c r="AA77" i="24"/>
  <c r="I115" i="19"/>
  <c r="BJ95" i="25"/>
  <c r="BG99" i="25"/>
  <c r="BE161" i="25"/>
  <c r="I50" i="19"/>
  <c r="BH49" i="25"/>
  <c r="E39" i="17"/>
  <c r="I207" i="19"/>
  <c r="L136" i="17"/>
  <c r="AJ176" i="24"/>
  <c r="AF174" i="36"/>
  <c r="AH16" i="29"/>
  <c r="AC113" i="25"/>
  <c r="L148" i="27"/>
  <c r="BK46" i="25"/>
  <c r="W32" i="18"/>
  <c r="AG74" i="25"/>
  <c r="AO141" i="25"/>
  <c r="L132" i="27"/>
  <c r="Q67" i="17"/>
  <c r="AI179" i="24"/>
  <c r="BD104" i="25"/>
  <c r="AH46" i="25"/>
  <c r="AC129" i="24"/>
  <c r="J289" i="19"/>
  <c r="G142" i="19"/>
  <c r="AC135" i="24"/>
  <c r="BL135" i="25"/>
  <c r="I355" i="19"/>
  <c r="L111" i="27"/>
  <c r="BF152" i="25"/>
  <c r="BF96" i="25"/>
  <c r="AE69" i="24"/>
  <c r="T116" i="25"/>
  <c r="BU86" i="25"/>
  <c r="C15" i="31"/>
  <c r="G55" i="17"/>
  <c r="AC112" i="24"/>
  <c r="AF104" i="24"/>
  <c r="BM155" i="25"/>
  <c r="H145" i="27"/>
  <c r="O158" i="17"/>
  <c r="U138" i="25"/>
  <c r="H141" i="17"/>
  <c r="E19" i="18"/>
  <c r="AC162" i="36"/>
  <c r="K50" i="19"/>
  <c r="AE138" i="24"/>
  <c r="BV146" i="25"/>
  <c r="X45" i="18"/>
  <c r="AO112" i="25"/>
  <c r="G261" i="19"/>
  <c r="D10" i="31"/>
  <c r="P101" i="17"/>
  <c r="K185" i="17"/>
  <c r="BB114" i="25"/>
  <c r="AB39" i="33"/>
  <c r="AB59" i="18"/>
  <c r="BW10" i="25"/>
  <c r="T88" i="25"/>
  <c r="BV106" i="25"/>
  <c r="P13" i="31"/>
  <c r="Z162" i="24"/>
  <c r="G176" i="17"/>
  <c r="F199" i="19"/>
  <c r="R70" i="25"/>
  <c r="K153" i="17"/>
  <c r="BD164" i="25"/>
  <c r="K133" i="17"/>
  <c r="Z35" i="33"/>
  <c r="N41" i="24"/>
  <c r="AC80" i="25"/>
  <c r="D131" i="24"/>
  <c r="H133" i="17"/>
  <c r="BU53" i="25"/>
  <c r="AD140" i="24"/>
  <c r="H67" i="29"/>
  <c r="AD51" i="33"/>
  <c r="W118" i="18"/>
  <c r="BX26" i="25"/>
  <c r="K24" i="17"/>
  <c r="Y72" i="29"/>
  <c r="K106" i="17"/>
  <c r="H80" i="17"/>
  <c r="BI135" i="25"/>
  <c r="M37" i="17"/>
  <c r="R170" i="25"/>
  <c r="AD17" i="25"/>
  <c r="Y66" i="29"/>
  <c r="AF34" i="24"/>
  <c r="D57" i="29"/>
  <c r="L18" i="33"/>
  <c r="S9" i="18"/>
  <c r="AF111" i="25"/>
  <c r="Y9" i="36"/>
  <c r="AS147" i="25"/>
  <c r="G148" i="19"/>
  <c r="BV43" i="25"/>
  <c r="AH26" i="36"/>
  <c r="AG51" i="25"/>
  <c r="AI44" i="24"/>
  <c r="BH162" i="25"/>
  <c r="BQ32" i="25"/>
  <c r="AD100" i="29"/>
  <c r="BU21" i="25"/>
  <c r="K31" i="27"/>
  <c r="AX172" i="25"/>
  <c r="AS47" i="25"/>
  <c r="I118" i="18"/>
  <c r="BE46" i="25"/>
  <c r="W28" i="18"/>
  <c r="G227" i="19"/>
  <c r="L10" i="18"/>
  <c r="Z110" i="18"/>
  <c r="AA148" i="36"/>
  <c r="J50" i="29"/>
  <c r="I130" i="27"/>
  <c r="BA85" i="25"/>
  <c r="AH146" i="36"/>
  <c r="Z156" i="24"/>
  <c r="G118" i="18"/>
  <c r="Q66" i="24"/>
  <c r="BT136" i="25"/>
  <c r="BJ120" i="25"/>
  <c r="M177" i="24"/>
  <c r="AA85" i="36"/>
  <c r="AG24" i="36"/>
  <c r="BR77" i="25"/>
  <c r="N15" i="29"/>
  <c r="AJ10" i="24"/>
  <c r="S173" i="25"/>
  <c r="AA104" i="36"/>
  <c r="N171" i="27"/>
  <c r="AC183" i="24"/>
  <c r="D52" i="29"/>
  <c r="AI93" i="29"/>
  <c r="I67" i="19"/>
  <c r="AG168" i="36"/>
  <c r="G75" i="24"/>
  <c r="AH91" i="29"/>
  <c r="G260" i="19"/>
  <c r="AL104" i="25"/>
  <c r="O10" i="18"/>
  <c r="M97" i="24"/>
  <c r="F340" i="19"/>
  <c r="AJ53" i="36"/>
  <c r="AK130" i="36"/>
  <c r="BW49" i="25"/>
  <c r="N97" i="24"/>
  <c r="AP77" i="25"/>
  <c r="D130" i="24"/>
  <c r="BQ164" i="25"/>
  <c r="W172" i="36"/>
  <c r="AN33" i="25"/>
  <c r="E10" i="18"/>
  <c r="AJ36" i="36"/>
  <c r="BK19" i="25"/>
  <c r="AP24" i="25"/>
  <c r="AF112" i="36"/>
  <c r="AE172" i="36"/>
  <c r="AG155" i="24"/>
  <c r="BS93" i="25"/>
  <c r="AF161" i="24"/>
  <c r="AD182" i="25"/>
  <c r="F24" i="18"/>
  <c r="O57" i="18"/>
  <c r="M8" i="29"/>
  <c r="AR17" i="25"/>
  <c r="AG61" i="24"/>
  <c r="BP152" i="25"/>
  <c r="AE147" i="24"/>
  <c r="P90" i="17"/>
  <c r="BH33" i="25"/>
  <c r="M53" i="18"/>
  <c r="AC21" i="33"/>
  <c r="I113" i="24"/>
  <c r="BT148" i="25"/>
  <c r="Y44" i="29"/>
  <c r="L67" i="17"/>
  <c r="AB142" i="36"/>
  <c r="G151" i="17"/>
  <c r="AF46" i="36"/>
  <c r="BA118" i="25"/>
  <c r="AY32" i="25"/>
  <c r="L158" i="17"/>
  <c r="G85" i="17"/>
  <c r="R88" i="25"/>
  <c r="Z143" i="24"/>
  <c r="AE76" i="36"/>
  <c r="AG144" i="36"/>
  <c r="W78" i="29"/>
  <c r="F34" i="18"/>
  <c r="R67" i="25"/>
  <c r="P16" i="18"/>
  <c r="P53" i="18"/>
  <c r="AF143" i="24"/>
  <c r="G37" i="33"/>
  <c r="AD127" i="24"/>
  <c r="AH105" i="24"/>
  <c r="S106" i="25"/>
  <c r="G151" i="24"/>
  <c r="E51" i="18"/>
  <c r="F130" i="24"/>
  <c r="AC111" i="29"/>
  <c r="H114" i="17"/>
  <c r="Q118" i="24"/>
  <c r="Z125" i="24"/>
  <c r="Q31" i="29"/>
  <c r="AA16" i="18"/>
  <c r="Q51" i="24"/>
  <c r="AZ151" i="25"/>
  <c r="BU85" i="25"/>
  <c r="G24" i="18"/>
  <c r="AB33" i="36"/>
  <c r="AD156" i="36"/>
  <c r="BG67" i="25"/>
  <c r="M98" i="17"/>
  <c r="J186" i="17"/>
  <c r="BX69" i="25"/>
  <c r="AH179" i="24"/>
  <c r="AL24" i="25"/>
  <c r="BL172" i="25"/>
  <c r="BI129" i="25"/>
  <c r="K106" i="18"/>
  <c r="AL47" i="25"/>
  <c r="AC76" i="25"/>
  <c r="N37" i="31"/>
  <c r="M116" i="17"/>
  <c r="AH12" i="25"/>
  <c r="G106" i="24"/>
  <c r="L53" i="27"/>
  <c r="U45" i="33"/>
  <c r="I192" i="19"/>
  <c r="Q47" i="33"/>
  <c r="F71" i="19"/>
  <c r="AC86" i="29"/>
  <c r="BP175" i="25"/>
  <c r="F121" i="19"/>
  <c r="AX67" i="25"/>
  <c r="Z156" i="36"/>
  <c r="BG20" i="25"/>
  <c r="AE159" i="36"/>
  <c r="BR11" i="25"/>
  <c r="Y142" i="25"/>
  <c r="D36" i="18"/>
  <c r="AE152" i="24"/>
  <c r="BO107" i="25"/>
  <c r="AH152" i="24"/>
  <c r="AH157" i="24"/>
  <c r="G86" i="19"/>
  <c r="M96" i="17"/>
  <c r="BM54" i="25"/>
  <c r="AB83" i="29"/>
  <c r="AD184" i="36"/>
  <c r="R82" i="17"/>
  <c r="Z32" i="18"/>
  <c r="AJ142" i="24"/>
  <c r="Y90" i="29"/>
  <c r="BG78" i="25"/>
  <c r="P25" i="25"/>
  <c r="BO118" i="25"/>
  <c r="AS157" i="25"/>
  <c r="M53" i="33"/>
  <c r="BF118" i="25"/>
  <c r="BA37" i="25"/>
  <c r="X131" i="36"/>
  <c r="AD184" i="24"/>
  <c r="L112" i="27"/>
  <c r="BL18" i="25"/>
  <c r="O107" i="17"/>
  <c r="Q136" i="25"/>
  <c r="BK165" i="25"/>
  <c r="F162" i="17"/>
  <c r="BQ88" i="25"/>
  <c r="AL16" i="25"/>
  <c r="K143" i="17"/>
  <c r="BX164" i="25"/>
  <c r="E13" i="17"/>
  <c r="AP130" i="25"/>
  <c r="S55" i="33"/>
  <c r="AN171" i="25"/>
  <c r="I33" i="19"/>
  <c r="AD169" i="25"/>
  <c r="BN171" i="25"/>
  <c r="AC16" i="33"/>
  <c r="AD95" i="36"/>
  <c r="I46" i="17"/>
  <c r="V18" i="33"/>
  <c r="BU108" i="25"/>
  <c r="AF12" i="33"/>
  <c r="AF34" i="25"/>
  <c r="AC10" i="36"/>
  <c r="AR69" i="25"/>
  <c r="BQ47" i="25"/>
  <c r="AG22" i="36"/>
  <c r="F274" i="19"/>
  <c r="AL108" i="36"/>
  <c r="Q52" i="24"/>
  <c r="BS131" i="25"/>
  <c r="AI131" i="24"/>
  <c r="O39" i="24"/>
  <c r="D51" i="24"/>
  <c r="E53" i="17"/>
  <c r="R47" i="25"/>
  <c r="K56" i="29"/>
  <c r="J20" i="18"/>
  <c r="AO20" i="25"/>
  <c r="D98" i="29"/>
  <c r="BA97" i="25"/>
  <c r="BX132" i="25"/>
  <c r="AE181" i="24"/>
  <c r="J107" i="17"/>
  <c r="AA52" i="29"/>
  <c r="H95" i="29"/>
  <c r="AK182" i="24"/>
  <c r="J23" i="19"/>
  <c r="Q168" i="17"/>
  <c r="P28" i="17"/>
  <c r="F49" i="17"/>
  <c r="U120" i="25"/>
  <c r="T118" i="25"/>
  <c r="S116" i="18"/>
  <c r="BM35" i="25"/>
  <c r="H19" i="27"/>
  <c r="O110" i="17"/>
  <c r="P12" i="18"/>
  <c r="S117" i="25"/>
  <c r="I155" i="17"/>
  <c r="F364" i="19"/>
  <c r="C39" i="31"/>
  <c r="AC94" i="18"/>
  <c r="BT83" i="25"/>
  <c r="D115" i="24"/>
  <c r="BU149" i="25"/>
  <c r="K274" i="19"/>
  <c r="AK168" i="24"/>
  <c r="AY35" i="25"/>
  <c r="M78" i="29"/>
  <c r="AX178" i="25"/>
  <c r="BQ120" i="25"/>
  <c r="H65" i="29"/>
  <c r="AE173" i="36"/>
  <c r="AH20" i="36"/>
  <c r="R156" i="17"/>
  <c r="E178" i="24"/>
  <c r="P71" i="17"/>
  <c r="Z20" i="29"/>
  <c r="Q27" i="29"/>
  <c r="AA32" i="24"/>
  <c r="K134" i="27"/>
  <c r="G28" i="17"/>
  <c r="X108" i="36"/>
  <c r="AL70" i="25"/>
  <c r="J103" i="29"/>
  <c r="AF25" i="24"/>
  <c r="BD179" i="25"/>
  <c r="AE18" i="29"/>
  <c r="AE148" i="36"/>
  <c r="G47" i="27"/>
  <c r="Q71" i="24"/>
  <c r="K141" i="17"/>
  <c r="Z107" i="36"/>
  <c r="AK144" i="36"/>
  <c r="F32" i="31"/>
  <c r="AB47" i="31"/>
  <c r="F92" i="24"/>
  <c r="W99" i="29"/>
  <c r="AC23" i="18"/>
  <c r="AI176" i="36"/>
  <c r="J177" i="17"/>
  <c r="W32" i="33"/>
  <c r="AB29" i="24"/>
  <c r="U54" i="25"/>
  <c r="I25" i="24"/>
  <c r="AJ157" i="24"/>
  <c r="AS74" i="25"/>
  <c r="L22" i="29"/>
  <c r="AE160" i="24"/>
  <c r="I165" i="17"/>
  <c r="AX162" i="25"/>
  <c r="BU154" i="25"/>
  <c r="AB96" i="24"/>
  <c r="AG175" i="36"/>
  <c r="M112" i="17"/>
  <c r="AD146" i="25"/>
  <c r="H22" i="31"/>
  <c r="E51" i="17"/>
  <c r="Q165" i="24"/>
  <c r="AK150" i="25"/>
  <c r="S77" i="25"/>
  <c r="AE18" i="24"/>
  <c r="L114" i="27"/>
  <c r="M13" i="18"/>
  <c r="H150" i="19"/>
  <c r="AH41" i="25"/>
  <c r="P34" i="17"/>
  <c r="AG93" i="36"/>
  <c r="Z153" i="24"/>
  <c r="N90" i="24"/>
  <c r="AJ15" i="36"/>
  <c r="BM28" i="25"/>
  <c r="U120" i="18"/>
  <c r="G185" i="17"/>
  <c r="Z41" i="24"/>
  <c r="Q108" i="24"/>
  <c r="Y182" i="25"/>
  <c r="H148" i="27"/>
  <c r="R40" i="25"/>
  <c r="AB182" i="36"/>
  <c r="BR54" i="25"/>
  <c r="BX50" i="25"/>
  <c r="BN144" i="25"/>
  <c r="AI87" i="29"/>
  <c r="Z9" i="29"/>
  <c r="AG116" i="24"/>
  <c r="AC108" i="24"/>
  <c r="AD159" i="24"/>
  <c r="BB150" i="25"/>
  <c r="AQ24" i="25"/>
  <c r="W34" i="29"/>
  <c r="M76" i="17"/>
  <c r="U179" i="25"/>
  <c r="N61" i="29"/>
  <c r="BK152" i="25"/>
  <c r="BA47" i="25"/>
  <c r="BG50" i="25"/>
  <c r="BT162" i="25"/>
  <c r="AF108" i="36"/>
  <c r="AI179" i="25"/>
  <c r="BU138" i="25"/>
  <c r="BL88" i="25"/>
  <c r="BM174" i="25"/>
  <c r="T73" i="25"/>
  <c r="AN111" i="25"/>
  <c r="V7" i="29"/>
  <c r="AB14" i="18"/>
  <c r="AZ90" i="25"/>
  <c r="AC96" i="25"/>
  <c r="L179" i="27"/>
  <c r="AC17" i="18"/>
  <c r="I47" i="33"/>
  <c r="X9" i="29"/>
  <c r="I175" i="27"/>
  <c r="G40" i="27"/>
  <c r="L51" i="27"/>
  <c r="Y30" i="36"/>
  <c r="M178" i="24"/>
  <c r="Y78" i="36"/>
  <c r="Q103" i="17"/>
  <c r="AJ112" i="24"/>
  <c r="AB158" i="24"/>
  <c r="AI29" i="24"/>
  <c r="AD40" i="29"/>
  <c r="G263" i="19"/>
  <c r="AD60" i="29"/>
  <c r="Y71" i="29"/>
  <c r="AB10" i="33"/>
  <c r="AD96" i="36"/>
  <c r="AD38" i="36"/>
  <c r="AL156" i="25"/>
  <c r="BG137" i="25"/>
  <c r="AH83" i="36"/>
  <c r="BM136" i="25"/>
  <c r="AE93" i="36"/>
  <c r="BL8" i="25"/>
  <c r="Q7" i="31"/>
  <c r="D99" i="24"/>
  <c r="W170" i="36"/>
  <c r="N32" i="31"/>
  <c r="AD70" i="36"/>
  <c r="AD112" i="36"/>
  <c r="F96" i="24"/>
  <c r="L84" i="18"/>
  <c r="I154" i="27"/>
  <c r="G77" i="19"/>
  <c r="L92" i="29"/>
  <c r="BR169" i="25"/>
  <c r="U42" i="25"/>
  <c r="AJ77" i="36"/>
  <c r="X31" i="18"/>
  <c r="E43" i="31"/>
  <c r="BF140" i="25"/>
  <c r="AG35" i="33"/>
  <c r="K25" i="17"/>
  <c r="I74" i="18"/>
  <c r="J9" i="17"/>
  <c r="AK133" i="25"/>
  <c r="H179" i="27"/>
  <c r="AH163" i="24"/>
  <c r="G51" i="27"/>
  <c r="BU90" i="25"/>
  <c r="AH41" i="29"/>
  <c r="Y60" i="18"/>
  <c r="AC134" i="24"/>
  <c r="I62" i="29"/>
  <c r="L160" i="27"/>
  <c r="AL165" i="25"/>
  <c r="AJ135" i="24"/>
  <c r="BT110" i="25"/>
  <c r="AB47" i="29"/>
  <c r="F228" i="19"/>
  <c r="J143" i="17"/>
  <c r="E77" i="24"/>
  <c r="K18" i="17"/>
  <c r="BG156" i="25"/>
  <c r="O89" i="17"/>
  <c r="AE66" i="36"/>
  <c r="L62" i="29"/>
  <c r="AG181" i="24"/>
  <c r="BA144" i="25"/>
  <c r="AP52" i="25"/>
  <c r="L62" i="18"/>
  <c r="AH47" i="36"/>
  <c r="Y34" i="29"/>
  <c r="AB119" i="36"/>
  <c r="Q29" i="24"/>
  <c r="AK38" i="24"/>
  <c r="G14" i="17"/>
  <c r="I174" i="17"/>
  <c r="BG149" i="25"/>
  <c r="BG135" i="25"/>
  <c r="AI152" i="36"/>
  <c r="BI11" i="25"/>
  <c r="AG67" i="29"/>
  <c r="R85" i="25"/>
  <c r="O13" i="24"/>
  <c r="S20" i="25"/>
  <c r="S44" i="31"/>
  <c r="BV32" i="25"/>
  <c r="AF32" i="24"/>
  <c r="AB66" i="36"/>
  <c r="BP155" i="25"/>
  <c r="AZ88" i="25"/>
  <c r="BA95" i="25"/>
  <c r="I172" i="19"/>
  <c r="Z54" i="24"/>
  <c r="W37" i="18"/>
  <c r="BP8" i="25"/>
  <c r="AE81" i="24"/>
  <c r="AC19" i="24"/>
  <c r="AS135" i="25"/>
  <c r="BJ38" i="25"/>
  <c r="AG112" i="25"/>
  <c r="Z96" i="24"/>
  <c r="BQ48" i="25"/>
  <c r="BA28" i="25"/>
  <c r="F146" i="24"/>
  <c r="AG47" i="36"/>
  <c r="H32" i="27"/>
  <c r="BD49" i="25"/>
  <c r="AB55" i="29"/>
  <c r="AC136" i="24"/>
  <c r="W37" i="36"/>
  <c r="BH129" i="25"/>
  <c r="R142" i="17"/>
  <c r="BH168" i="25"/>
  <c r="AC171" i="36"/>
  <c r="T20" i="25"/>
  <c r="BD92" i="25"/>
  <c r="O71" i="24"/>
  <c r="AD132" i="24"/>
  <c r="BL120" i="25"/>
  <c r="H20" i="33"/>
  <c r="R171" i="17"/>
  <c r="AK176" i="36"/>
  <c r="BQ50" i="25"/>
  <c r="AX34" i="25"/>
  <c r="W171" i="36"/>
  <c r="J110" i="17"/>
  <c r="AG94" i="36"/>
  <c r="F35" i="31"/>
  <c r="AS179" i="25"/>
  <c r="F230" i="19"/>
  <c r="L101" i="27"/>
  <c r="AA69" i="24"/>
  <c r="BD172" i="25"/>
  <c r="Y29" i="33"/>
  <c r="AR33" i="25"/>
  <c r="K295" i="19"/>
  <c r="BD97" i="25"/>
  <c r="Z47" i="24"/>
  <c r="AH68" i="25"/>
  <c r="J47" i="31"/>
  <c r="AQ134" i="25"/>
  <c r="BS110" i="25"/>
  <c r="AH154" i="25"/>
  <c r="AH36" i="25"/>
  <c r="X52" i="36"/>
  <c r="G73" i="27"/>
  <c r="BR48" i="25"/>
  <c r="BR110" i="25"/>
  <c r="J258" i="19"/>
  <c r="AO66" i="25"/>
  <c r="AA103" i="18"/>
  <c r="AR120" i="25"/>
  <c r="AS89" i="25"/>
  <c r="Y114" i="36"/>
  <c r="I73" i="27"/>
  <c r="G36" i="24"/>
  <c r="AG84" i="25"/>
  <c r="AG173" i="24"/>
  <c r="Y171" i="25"/>
  <c r="AF49" i="33"/>
  <c r="AF100" i="36"/>
  <c r="D18" i="31"/>
  <c r="N37" i="27"/>
  <c r="AC70" i="24"/>
  <c r="AB21" i="36"/>
  <c r="AI21" i="29"/>
  <c r="AF47" i="33"/>
  <c r="H141" i="27"/>
  <c r="AX131" i="25"/>
  <c r="Y44" i="18"/>
  <c r="T76" i="25"/>
  <c r="X74" i="29"/>
  <c r="AF90" i="24"/>
  <c r="V17" i="29"/>
  <c r="G28" i="31"/>
  <c r="AK164" i="36"/>
  <c r="AG99" i="29"/>
  <c r="AI94" i="29"/>
  <c r="E12" i="17"/>
  <c r="AG92" i="29"/>
  <c r="BM175" i="25"/>
  <c r="AE103" i="29"/>
  <c r="BM130" i="25"/>
  <c r="I171" i="17"/>
  <c r="AK135" i="24"/>
  <c r="AX169" i="25"/>
  <c r="D23" i="31"/>
  <c r="BR151" i="25"/>
  <c r="AG71" i="29"/>
  <c r="AB76" i="24"/>
  <c r="I20" i="29"/>
  <c r="AS79" i="25"/>
  <c r="BR52" i="25"/>
  <c r="AI39" i="36"/>
  <c r="J172" i="19"/>
  <c r="BQ17" i="25"/>
  <c r="AO169" i="25"/>
  <c r="AG45" i="24"/>
  <c r="X110" i="36"/>
  <c r="I274" i="19"/>
  <c r="G79" i="24"/>
  <c r="AA37" i="31"/>
  <c r="AH28" i="25"/>
  <c r="AB59" i="29"/>
  <c r="W71" i="36"/>
  <c r="AN31" i="25"/>
  <c r="BD110" i="25"/>
  <c r="R67" i="17"/>
  <c r="Q37" i="31"/>
  <c r="N25" i="27"/>
  <c r="I10" i="27"/>
  <c r="J140" i="17"/>
  <c r="G255" i="19"/>
  <c r="AI16" i="29"/>
  <c r="AC110" i="25"/>
  <c r="BN86" i="25"/>
  <c r="D120" i="24"/>
  <c r="BD8" i="25"/>
  <c r="AA42" i="24"/>
  <c r="J34" i="33"/>
  <c r="I118" i="17"/>
  <c r="J85" i="27"/>
  <c r="G32" i="19"/>
  <c r="AA40" i="29"/>
  <c r="AG79" i="29"/>
  <c r="G35" i="17"/>
  <c r="BS134" i="25"/>
  <c r="I205" i="19"/>
  <c r="AF114" i="24"/>
  <c r="AS154" i="25"/>
  <c r="AP28" i="25"/>
  <c r="BU38" i="25"/>
  <c r="G151" i="27"/>
  <c r="AG117" i="36"/>
  <c r="L29" i="17"/>
  <c r="O11" i="31"/>
  <c r="AK138" i="36"/>
  <c r="AD105" i="24"/>
  <c r="AA181" i="36"/>
  <c r="G131" i="24"/>
  <c r="AX41" i="25"/>
  <c r="G48" i="19"/>
  <c r="L39" i="17"/>
  <c r="BB141" i="25"/>
  <c r="AK86" i="24"/>
  <c r="I99" i="17"/>
  <c r="N28" i="24"/>
  <c r="AJ81" i="36"/>
  <c r="BL21" i="25"/>
  <c r="Q170" i="24"/>
  <c r="E169" i="24"/>
  <c r="BX23" i="25"/>
  <c r="AE72" i="24"/>
  <c r="BN28" i="25"/>
  <c r="Y48" i="33"/>
  <c r="AO136" i="25"/>
  <c r="AI172" i="25"/>
  <c r="H168" i="27"/>
  <c r="I133" i="17"/>
  <c r="D50" i="18"/>
  <c r="AZ107" i="25"/>
  <c r="H71" i="17"/>
  <c r="AG161" i="36"/>
  <c r="X167" i="36"/>
  <c r="BQ116" i="25"/>
  <c r="AC22" i="29"/>
  <c r="AZ131" i="25"/>
  <c r="P160" i="17"/>
  <c r="U42" i="18"/>
  <c r="F134" i="24"/>
  <c r="U49" i="29"/>
  <c r="BM84" i="25"/>
  <c r="J149" i="27"/>
  <c r="BM27" i="25"/>
  <c r="Q87" i="17"/>
  <c r="G73" i="17"/>
  <c r="G81" i="24"/>
  <c r="AE146" i="36"/>
  <c r="AR104" i="25"/>
  <c r="U97" i="18"/>
  <c r="I173" i="24"/>
  <c r="O68" i="17"/>
  <c r="K83" i="29"/>
  <c r="F142" i="24"/>
  <c r="AI165" i="24"/>
  <c r="G52" i="17"/>
  <c r="BS181" i="25"/>
  <c r="AN13" i="25"/>
  <c r="AD115" i="36"/>
  <c r="BE179" i="25"/>
  <c r="AS41" i="25"/>
  <c r="I22" i="31"/>
  <c r="T96" i="18"/>
  <c r="F289" i="19"/>
  <c r="W130" i="36"/>
  <c r="AG8" i="36"/>
  <c r="H34" i="17"/>
  <c r="Y101" i="29"/>
  <c r="Z42" i="24"/>
  <c r="I9" i="17"/>
  <c r="BJ15" i="25"/>
  <c r="BD89" i="25"/>
  <c r="AB27" i="33"/>
  <c r="AE55" i="24"/>
  <c r="H142" i="27"/>
  <c r="BX104" i="25"/>
  <c r="AF105" i="36"/>
  <c r="AF40" i="24"/>
  <c r="R149" i="25"/>
  <c r="Y27" i="25"/>
  <c r="K172" i="27"/>
  <c r="I19" i="18"/>
  <c r="BN132" i="25"/>
  <c r="F11" i="24"/>
  <c r="BA107" i="25"/>
  <c r="AP91" i="25"/>
  <c r="G175" i="17"/>
  <c r="AB55" i="24"/>
  <c r="BS117" i="25"/>
  <c r="AB99" i="29"/>
  <c r="AC157" i="25"/>
  <c r="AA17" i="29"/>
  <c r="AA78" i="29"/>
  <c r="AG41" i="36"/>
  <c r="BG49" i="25"/>
  <c r="AJ161" i="24"/>
  <c r="Q15" i="29"/>
  <c r="AF163" i="24"/>
  <c r="BD184" i="25"/>
  <c r="BN175" i="25"/>
  <c r="H78" i="17"/>
  <c r="G138" i="24"/>
  <c r="AQ70" i="25"/>
  <c r="AD46" i="25"/>
  <c r="BE180" i="25"/>
  <c r="BV175" i="25"/>
  <c r="W49" i="36"/>
  <c r="AC71" i="24"/>
  <c r="K92" i="27"/>
  <c r="M40" i="18"/>
  <c r="AX38" i="25"/>
  <c r="H147" i="27"/>
  <c r="Q130" i="25"/>
  <c r="AG175" i="25"/>
  <c r="BV176" i="25"/>
  <c r="X28" i="36"/>
  <c r="BC39" i="25"/>
  <c r="AJ134" i="24"/>
  <c r="BX22" i="25"/>
  <c r="AF41" i="36"/>
  <c r="AO37" i="25"/>
  <c r="AD45" i="36"/>
  <c r="BR73" i="25"/>
  <c r="AH159" i="36"/>
  <c r="U57" i="29"/>
  <c r="Z11" i="36"/>
  <c r="AE89" i="24"/>
  <c r="Q25" i="25"/>
  <c r="K10" i="17"/>
  <c r="AL75" i="25"/>
  <c r="BS46" i="25"/>
  <c r="AC70" i="36"/>
  <c r="W89" i="36"/>
  <c r="AC64" i="29"/>
  <c r="BJ98" i="25"/>
  <c r="BT29" i="25"/>
  <c r="P134" i="17"/>
  <c r="AF53" i="36"/>
  <c r="AP150" i="25"/>
  <c r="AG149" i="25"/>
  <c r="K289" i="19"/>
  <c r="Z131" i="36"/>
  <c r="T14" i="33"/>
  <c r="R50" i="25"/>
  <c r="D52" i="18"/>
  <c r="AP10" i="25"/>
  <c r="AK78" i="25"/>
  <c r="G183" i="17"/>
  <c r="AH131" i="36"/>
  <c r="I103" i="27"/>
  <c r="J57" i="29"/>
  <c r="AJ22" i="24"/>
  <c r="AP145" i="25"/>
  <c r="R139" i="25"/>
  <c r="Y101" i="36"/>
  <c r="BF45" i="25"/>
  <c r="AH79" i="24"/>
  <c r="T107" i="25"/>
  <c r="BP134" i="25"/>
  <c r="AI116" i="24"/>
  <c r="AZ115" i="25"/>
  <c r="H336" i="19"/>
  <c r="AK114" i="25"/>
  <c r="Z70" i="29"/>
  <c r="AI67" i="29"/>
  <c r="W18" i="29"/>
  <c r="J278" i="19"/>
  <c r="G82" i="18"/>
  <c r="M133" i="17"/>
  <c r="AG128" i="24"/>
  <c r="AY120" i="25"/>
  <c r="K88" i="27"/>
  <c r="K14" i="27"/>
  <c r="F360" i="19"/>
  <c r="BA83" i="25"/>
  <c r="N9" i="18"/>
  <c r="BD167" i="25"/>
  <c r="J70" i="29"/>
  <c r="J18" i="27"/>
  <c r="H13" i="31"/>
  <c r="AF117" i="25"/>
  <c r="AE151" i="24"/>
  <c r="AD41" i="25"/>
  <c r="Y106" i="29"/>
  <c r="BE169" i="25"/>
  <c r="H23" i="29"/>
  <c r="F78" i="17"/>
  <c r="BM159" i="25"/>
  <c r="AB19" i="33"/>
  <c r="Q73" i="24"/>
  <c r="AH117" i="24"/>
  <c r="AA52" i="36"/>
  <c r="BI134" i="25"/>
  <c r="E118" i="18"/>
  <c r="AQ19" i="25"/>
  <c r="AZ179" i="25"/>
  <c r="J68" i="29"/>
  <c r="E10" i="17"/>
  <c r="BA41" i="25"/>
  <c r="AK153" i="24"/>
  <c r="G76" i="24"/>
  <c r="G157" i="27"/>
  <c r="AB20" i="36"/>
  <c r="AH142" i="24"/>
  <c r="AG111" i="36"/>
  <c r="L84" i="27"/>
  <c r="Y147" i="25"/>
  <c r="I140" i="24"/>
  <c r="I254" i="19"/>
  <c r="AI144" i="25"/>
  <c r="R138" i="25"/>
  <c r="Z29" i="36"/>
  <c r="K76" i="19"/>
  <c r="P12" i="17"/>
  <c r="BI93" i="25"/>
  <c r="AI182" i="25"/>
  <c r="BF183" i="25"/>
  <c r="F120" i="17"/>
  <c r="F195" i="19"/>
  <c r="AH23" i="36"/>
  <c r="BW66" i="25"/>
  <c r="Q168" i="24"/>
  <c r="L150" i="17"/>
  <c r="AE129" i="36"/>
  <c r="BR32" i="25"/>
  <c r="Y89" i="25"/>
  <c r="I92" i="17"/>
  <c r="AQ182" i="25"/>
  <c r="AA140" i="36"/>
  <c r="X138" i="36"/>
  <c r="BS66" i="25"/>
  <c r="BB88" i="25"/>
  <c r="AC168" i="25"/>
  <c r="K31" i="29"/>
  <c r="AR110" i="25"/>
  <c r="K161" i="17"/>
  <c r="U104" i="25"/>
  <c r="AJ13" i="36"/>
  <c r="AB163" i="36"/>
  <c r="E92" i="24"/>
  <c r="AN34" i="25"/>
  <c r="P69" i="25"/>
  <c r="AA37" i="29"/>
  <c r="P37" i="33"/>
  <c r="AN10" i="25"/>
  <c r="C14" i="31"/>
  <c r="D76" i="24"/>
  <c r="AI168" i="36"/>
  <c r="P20" i="25"/>
  <c r="H29" i="18"/>
  <c r="AG21" i="24"/>
  <c r="G10" i="33"/>
  <c r="L57" i="29"/>
  <c r="BD177" i="25"/>
  <c r="I158" i="24"/>
  <c r="J124" i="19"/>
  <c r="Z173" i="24"/>
  <c r="AI176" i="25"/>
  <c r="BC160" i="25"/>
  <c r="I80" i="27"/>
  <c r="BO133" i="25"/>
  <c r="I60" i="18"/>
  <c r="I36" i="24"/>
  <c r="Y138" i="25"/>
  <c r="AG25" i="36"/>
  <c r="J51" i="27"/>
  <c r="AK119" i="36"/>
  <c r="BT129" i="25"/>
  <c r="T151" i="25"/>
  <c r="BI180" i="25"/>
  <c r="T33" i="33"/>
  <c r="D164" i="24"/>
  <c r="AY68" i="25"/>
  <c r="I26" i="31"/>
  <c r="G158" i="17"/>
  <c r="M81" i="17"/>
  <c r="AI18" i="24"/>
  <c r="AS162" i="25"/>
  <c r="AF14" i="25"/>
  <c r="BI163" i="25"/>
  <c r="M89" i="24"/>
  <c r="BR85" i="25"/>
  <c r="AF42" i="33"/>
  <c r="AA27" i="33"/>
  <c r="I183" i="19"/>
  <c r="AF73" i="36"/>
  <c r="AD124" i="24"/>
  <c r="AE135" i="24"/>
  <c r="N17" i="27"/>
  <c r="G37" i="24"/>
  <c r="BK85" i="25"/>
  <c r="AK85" i="36"/>
  <c r="N90" i="29"/>
  <c r="BH22" i="25"/>
  <c r="I126" i="19"/>
  <c r="D24" i="29"/>
  <c r="AI126" i="24"/>
  <c r="J188" i="17"/>
  <c r="J19" i="27"/>
  <c r="K165" i="27"/>
  <c r="AI175" i="25"/>
  <c r="BF28" i="25"/>
  <c r="AF21" i="24"/>
  <c r="S113" i="18"/>
  <c r="X50" i="33"/>
  <c r="AF82" i="25"/>
  <c r="G145" i="27"/>
  <c r="AG90" i="24"/>
  <c r="L93" i="27"/>
  <c r="Z29" i="29"/>
  <c r="AC76" i="29"/>
  <c r="AH67" i="24"/>
  <c r="AG17" i="24"/>
  <c r="BI52" i="25"/>
  <c r="AH24" i="36"/>
  <c r="U66" i="29"/>
  <c r="K81" i="27"/>
  <c r="BU115" i="25"/>
  <c r="BG170" i="25"/>
  <c r="AD158" i="36"/>
  <c r="BB117" i="25"/>
  <c r="AS130" i="25"/>
  <c r="G42" i="17"/>
  <c r="K15" i="29"/>
  <c r="BW116" i="25"/>
  <c r="K91" i="19"/>
  <c r="AY143" i="25"/>
  <c r="V86" i="29"/>
  <c r="E161" i="24"/>
  <c r="I111" i="17"/>
  <c r="BF73" i="25"/>
  <c r="V105" i="29"/>
  <c r="R107" i="17"/>
  <c r="W76" i="18"/>
  <c r="AG65" i="29"/>
  <c r="AH129" i="25"/>
  <c r="Q28" i="33"/>
  <c r="Q43" i="24"/>
  <c r="BL184" i="25"/>
  <c r="AG15" i="36"/>
  <c r="BN160" i="25"/>
  <c r="J183" i="17"/>
  <c r="K119" i="27"/>
  <c r="BR33" i="25"/>
  <c r="G334" i="19"/>
  <c r="BC91" i="25"/>
  <c r="AY150" i="25"/>
  <c r="AG89" i="24"/>
  <c r="H35" i="17"/>
  <c r="Q154" i="17"/>
  <c r="F281" i="19"/>
  <c r="R29" i="33"/>
  <c r="M87" i="29"/>
  <c r="BP135" i="25"/>
  <c r="W44" i="36"/>
  <c r="Q52" i="33"/>
  <c r="BG161" i="25"/>
  <c r="BN67" i="25"/>
  <c r="H227" i="19"/>
  <c r="L144" i="17"/>
  <c r="AA19" i="36"/>
  <c r="Q45" i="24"/>
  <c r="AH110" i="36"/>
  <c r="AI116" i="36"/>
  <c r="AA98" i="36"/>
  <c r="F9" i="17"/>
  <c r="AY154" i="25"/>
  <c r="BH81" i="25"/>
  <c r="AZ111" i="25"/>
  <c r="P176" i="25"/>
  <c r="W90" i="36"/>
  <c r="BJ52" i="25"/>
  <c r="BR181" i="25"/>
  <c r="AC15" i="33"/>
  <c r="AE20" i="36"/>
  <c r="T29" i="25"/>
  <c r="L70" i="29"/>
  <c r="AC61" i="29"/>
  <c r="U12" i="29"/>
  <c r="AC28" i="36"/>
  <c r="P48" i="18"/>
  <c r="K58" i="18"/>
  <c r="H19" i="31"/>
  <c r="BO29" i="25"/>
  <c r="AA12" i="29"/>
  <c r="O179" i="24"/>
  <c r="N31" i="27"/>
  <c r="BG163" i="25"/>
  <c r="G119" i="18"/>
  <c r="I21" i="17"/>
  <c r="X38" i="29"/>
  <c r="K192" i="19"/>
  <c r="BR36" i="25"/>
  <c r="Q72" i="24"/>
  <c r="J313" i="19"/>
  <c r="S37" i="25"/>
  <c r="BC29" i="25"/>
  <c r="AE134" i="24"/>
  <c r="BF117" i="25"/>
  <c r="H201" i="19"/>
  <c r="BD147" i="25"/>
  <c r="Q34" i="17"/>
  <c r="BI22" i="25"/>
  <c r="S72" i="25"/>
  <c r="P179" i="17"/>
  <c r="I44" i="19"/>
  <c r="M172" i="24"/>
  <c r="J102" i="29"/>
  <c r="J114" i="27"/>
  <c r="Y21" i="25"/>
  <c r="J139" i="17"/>
  <c r="BV184" i="25"/>
  <c r="BU166" i="25"/>
  <c r="O170" i="24"/>
  <c r="AK108" i="24"/>
  <c r="R49" i="18"/>
  <c r="J48" i="31"/>
  <c r="T25" i="25"/>
  <c r="O135" i="17"/>
  <c r="P175" i="25"/>
  <c r="AC90" i="29"/>
  <c r="H103" i="19"/>
  <c r="AL176" i="36"/>
  <c r="AF67" i="24"/>
  <c r="S14" i="33"/>
  <c r="AB25" i="18"/>
  <c r="AN54" i="25"/>
  <c r="V41" i="33"/>
  <c r="BI120" i="25"/>
  <c r="H195" i="19"/>
  <c r="AB176" i="24"/>
  <c r="G46" i="33"/>
  <c r="U161" i="25"/>
  <c r="AL115" i="36"/>
  <c r="R169" i="25"/>
  <c r="AP69" i="25"/>
  <c r="W153" i="36"/>
  <c r="BG180" i="25"/>
  <c r="Q142" i="24"/>
  <c r="L19" i="27"/>
  <c r="BF146" i="25"/>
  <c r="O11" i="17"/>
  <c r="J46" i="17"/>
  <c r="AH127" i="24"/>
  <c r="R62" i="18"/>
  <c r="S131" i="25"/>
  <c r="AI125" i="24"/>
  <c r="T44" i="25"/>
  <c r="BB20" i="25"/>
  <c r="AJ160" i="36"/>
  <c r="AY15" i="25"/>
  <c r="I181" i="17"/>
  <c r="I70" i="17"/>
  <c r="AZ166" i="25"/>
  <c r="BQ71" i="25"/>
  <c r="AH124" i="24"/>
  <c r="I90" i="27"/>
  <c r="H149" i="27"/>
  <c r="H26" i="29"/>
  <c r="AC114" i="18"/>
  <c r="G225" i="19"/>
  <c r="AD43" i="24"/>
  <c r="J68" i="27"/>
  <c r="BB109" i="25"/>
  <c r="AC177" i="25"/>
  <c r="H157" i="27"/>
  <c r="AA182" i="24"/>
  <c r="AY164" i="25"/>
  <c r="AI28" i="29"/>
  <c r="J9" i="19"/>
  <c r="BN147" i="25"/>
  <c r="U8" i="25"/>
  <c r="X18" i="36"/>
  <c r="I182" i="27"/>
  <c r="Q84" i="17"/>
  <c r="U146" i="25"/>
  <c r="BA27" i="25"/>
  <c r="AJ23" i="36"/>
  <c r="H14" i="19"/>
  <c r="O94" i="18"/>
  <c r="AL110" i="36"/>
  <c r="BM182" i="25"/>
  <c r="AI27" i="24"/>
  <c r="E94" i="24"/>
  <c r="O102" i="24"/>
  <c r="Y180" i="36"/>
  <c r="AG15" i="24"/>
  <c r="I81" i="27"/>
  <c r="AP39" i="25"/>
  <c r="AF86" i="25"/>
  <c r="D31" i="31"/>
  <c r="M53" i="29"/>
  <c r="K49" i="27"/>
  <c r="BF148" i="25"/>
  <c r="N49" i="27"/>
  <c r="L88" i="17"/>
  <c r="L31" i="18"/>
  <c r="BH112" i="25"/>
  <c r="AG60" i="29"/>
  <c r="P27" i="17"/>
  <c r="AI81" i="24"/>
  <c r="AH160" i="25"/>
  <c r="AB153" i="36"/>
  <c r="BS71" i="25"/>
  <c r="AB156" i="36"/>
  <c r="AG34" i="24"/>
  <c r="AF62" i="24"/>
  <c r="AX89" i="25"/>
  <c r="AB88" i="24"/>
  <c r="L164" i="17"/>
  <c r="AF149" i="25"/>
  <c r="BW131" i="25"/>
  <c r="AQ105" i="25"/>
  <c r="AZ23" i="25"/>
  <c r="AP182" i="25"/>
  <c r="AG99" i="24"/>
  <c r="G82" i="24"/>
  <c r="H157" i="17"/>
  <c r="T40" i="33"/>
  <c r="BT36" i="25"/>
  <c r="V81" i="29"/>
  <c r="D20" i="24"/>
  <c r="Z39" i="36"/>
  <c r="BT177" i="25"/>
  <c r="AF41" i="33"/>
  <c r="P36" i="17"/>
  <c r="S112" i="18"/>
  <c r="BN168" i="25"/>
  <c r="J233" i="19"/>
  <c r="AG131" i="25"/>
  <c r="AD154" i="24"/>
  <c r="AB64" i="24"/>
  <c r="BK136" i="25"/>
  <c r="D37" i="18"/>
  <c r="R119" i="25"/>
  <c r="AC53" i="36"/>
  <c r="AY167" i="25"/>
  <c r="AF179" i="24"/>
  <c r="AH167" i="25"/>
  <c r="AZ183" i="25"/>
  <c r="G168" i="19"/>
  <c r="Q154" i="24"/>
  <c r="AE32" i="24"/>
  <c r="BI24" i="25"/>
  <c r="Y33" i="25"/>
  <c r="AA39" i="31"/>
  <c r="N129" i="27"/>
  <c r="Y50" i="33"/>
  <c r="J17" i="27"/>
  <c r="AH96" i="29"/>
  <c r="T41" i="25"/>
  <c r="AB79" i="24"/>
  <c r="CA140" i="25"/>
  <c r="E106" i="17"/>
  <c r="K36" i="27"/>
  <c r="N106" i="18"/>
  <c r="AF34" i="33"/>
  <c r="N16" i="29"/>
  <c r="AO109" i="25"/>
  <c r="AP45" i="25"/>
  <c r="J145" i="27"/>
  <c r="I76" i="24"/>
  <c r="J148" i="17"/>
  <c r="AD39" i="33"/>
  <c r="AI34" i="36"/>
  <c r="BK115" i="25"/>
  <c r="AO27" i="25"/>
  <c r="AI100" i="24"/>
  <c r="AD27" i="36"/>
  <c r="BG162" i="25"/>
  <c r="BP140" i="25"/>
  <c r="N94" i="27"/>
  <c r="I170" i="17"/>
  <c r="BI112" i="25"/>
  <c r="I18" i="17"/>
  <c r="D47" i="31"/>
  <c r="BD146" i="25"/>
  <c r="AK34" i="25"/>
  <c r="AE74" i="29"/>
  <c r="X107" i="36"/>
  <c r="AG170" i="25"/>
  <c r="P175" i="17"/>
  <c r="AG53" i="25"/>
  <c r="E47" i="17"/>
  <c r="BC23" i="25"/>
  <c r="AF45" i="36"/>
  <c r="H83" i="17"/>
  <c r="BX45" i="25"/>
  <c r="AK66" i="36"/>
  <c r="Z87" i="24"/>
  <c r="AK138" i="25"/>
  <c r="X155" i="36"/>
  <c r="K44" i="19"/>
  <c r="M58" i="29"/>
  <c r="BO131" i="25"/>
  <c r="K90" i="27"/>
  <c r="AN142" i="25"/>
  <c r="AJ12" i="24"/>
  <c r="AK103" i="25"/>
  <c r="AO50" i="25"/>
  <c r="AH50" i="24"/>
  <c r="AI111" i="25"/>
  <c r="L16" i="27"/>
  <c r="AD75" i="29"/>
  <c r="X11" i="36"/>
  <c r="AA18" i="24"/>
  <c r="AS34" i="25"/>
  <c r="H83" i="18"/>
  <c r="Y110" i="29"/>
  <c r="G26" i="19"/>
  <c r="AL25" i="25"/>
  <c r="O46" i="31"/>
  <c r="AA36" i="33"/>
  <c r="Y45" i="36"/>
  <c r="AC136" i="36"/>
  <c r="AG21" i="25"/>
  <c r="AI102" i="25"/>
  <c r="H55" i="17"/>
  <c r="H117" i="17"/>
  <c r="AC65" i="29"/>
  <c r="T101" i="18"/>
  <c r="Q112" i="25"/>
  <c r="L168" i="17"/>
  <c r="X14" i="29"/>
  <c r="AA71" i="29"/>
  <c r="AC20" i="36"/>
  <c r="I103" i="24"/>
  <c r="BL27" i="25"/>
  <c r="K63" i="29"/>
  <c r="AZ29" i="25"/>
  <c r="BO33" i="25"/>
  <c r="AK12" i="36"/>
  <c r="Q165" i="17"/>
  <c r="P167" i="25"/>
  <c r="BR173" i="25"/>
  <c r="G228" i="19"/>
  <c r="BX175" i="25"/>
  <c r="AA174" i="24"/>
  <c r="BM170" i="25"/>
  <c r="L176" i="17"/>
  <c r="R43" i="33"/>
  <c r="AA171" i="36"/>
  <c r="Q82" i="25"/>
  <c r="I8" i="31"/>
  <c r="AO175" i="25"/>
  <c r="O42" i="18"/>
  <c r="Z38" i="36"/>
  <c r="J89" i="17"/>
  <c r="X39" i="36"/>
  <c r="AC28" i="29"/>
  <c r="AD164" i="24"/>
  <c r="F80" i="17"/>
  <c r="BU24" i="25"/>
  <c r="AA27" i="36"/>
  <c r="O39" i="17"/>
  <c r="I160" i="24"/>
  <c r="G78" i="24"/>
  <c r="AZ156" i="25"/>
  <c r="H89" i="29"/>
  <c r="I45" i="27"/>
  <c r="D107" i="24"/>
  <c r="AC117" i="24"/>
  <c r="BH101" i="25"/>
  <c r="AH175" i="25"/>
  <c r="AJ96" i="36"/>
  <c r="BN139" i="25"/>
  <c r="I44" i="31"/>
  <c r="F183" i="19"/>
  <c r="AB36" i="36"/>
  <c r="S178" i="25"/>
  <c r="V22" i="18"/>
  <c r="AB9" i="24"/>
  <c r="AE47" i="33"/>
  <c r="M183" i="24"/>
  <c r="Q178" i="17"/>
  <c r="AG36" i="25"/>
  <c r="AG78" i="25"/>
  <c r="AO118" i="25"/>
  <c r="AN137" i="25"/>
  <c r="AA25" i="36"/>
  <c r="AG45" i="29"/>
  <c r="AC54" i="29"/>
  <c r="P151" i="25"/>
  <c r="AI130" i="25"/>
  <c r="P47" i="18"/>
  <c r="W50" i="36"/>
  <c r="G101" i="24"/>
  <c r="Q174" i="24"/>
  <c r="L20" i="27"/>
  <c r="H92" i="29"/>
  <c r="E131" i="24"/>
  <c r="BU67" i="25"/>
  <c r="G104" i="18"/>
  <c r="E19" i="24"/>
  <c r="AS25" i="25"/>
  <c r="F103" i="17"/>
  <c r="X164" i="36"/>
  <c r="BM100" i="25"/>
  <c r="X84" i="29"/>
  <c r="AY107" i="25"/>
  <c r="W48" i="18"/>
  <c r="AN19" i="25"/>
  <c r="S160" i="25"/>
  <c r="K105" i="17"/>
  <c r="AC62" i="29"/>
  <c r="AF118" i="24"/>
  <c r="BF81" i="25"/>
  <c r="M94" i="24"/>
  <c r="T22" i="25"/>
  <c r="BO137" i="25"/>
  <c r="BG26" i="25"/>
  <c r="BG141" i="25"/>
  <c r="AJ41" i="36"/>
  <c r="AI63" i="29"/>
  <c r="Z17" i="24"/>
  <c r="BR153" i="25"/>
  <c r="AI162" i="24"/>
  <c r="BE171" i="25"/>
  <c r="AE98" i="24"/>
  <c r="P18" i="25"/>
  <c r="AI104" i="36"/>
  <c r="BK23" i="25"/>
  <c r="AL95" i="36"/>
  <c r="BR21" i="25"/>
  <c r="BX9" i="25"/>
  <c r="M35" i="18"/>
  <c r="N18" i="27"/>
  <c r="AB77" i="24"/>
  <c r="BD82" i="25"/>
  <c r="AJ183" i="36"/>
  <c r="O95" i="24"/>
  <c r="BW17" i="25"/>
  <c r="AL158" i="25"/>
  <c r="K283" i="19"/>
  <c r="K101" i="17"/>
  <c r="AA80" i="18"/>
  <c r="AG87" i="25"/>
  <c r="AC47" i="36"/>
  <c r="BC165" i="25"/>
  <c r="BV100" i="25"/>
  <c r="AP171" i="25"/>
  <c r="AG151" i="36"/>
  <c r="AY160" i="25"/>
  <c r="T139" i="25"/>
  <c r="AG41" i="25"/>
  <c r="G12" i="17"/>
  <c r="I50" i="33"/>
  <c r="BB91" i="25"/>
  <c r="J72" i="17"/>
  <c r="F254" i="19"/>
  <c r="AH7" i="29"/>
  <c r="AF72" i="24"/>
  <c r="AE158" i="36"/>
  <c r="AB173" i="24"/>
  <c r="L50" i="17"/>
  <c r="I34" i="27"/>
  <c r="H112" i="18"/>
  <c r="M51" i="17"/>
  <c r="I94" i="19"/>
  <c r="Z7" i="29"/>
  <c r="BQ147" i="25"/>
  <c r="AL143" i="25"/>
  <c r="G22" i="24"/>
  <c r="J18" i="19"/>
  <c r="Q43" i="25"/>
  <c r="AH100" i="29"/>
  <c r="AX52" i="25"/>
  <c r="W20" i="29"/>
  <c r="AH151" i="24"/>
  <c r="V19" i="33"/>
  <c r="M49" i="17"/>
  <c r="E91" i="24"/>
  <c r="BY86" i="25"/>
  <c r="BD151" i="25"/>
  <c r="AH167" i="36"/>
  <c r="BG66" i="25"/>
  <c r="AC123" i="18"/>
  <c r="AP49" i="25"/>
  <c r="V15" i="29"/>
  <c r="BT8" i="25"/>
  <c r="F21" i="19"/>
  <c r="P117" i="25"/>
  <c r="W157" i="36"/>
  <c r="AJ139" i="36"/>
  <c r="F10" i="31"/>
  <c r="AG107" i="29"/>
  <c r="AF42" i="36"/>
  <c r="AD64" i="29"/>
  <c r="BS92" i="25"/>
  <c r="BP119" i="25"/>
  <c r="Y22" i="25"/>
  <c r="AL152" i="25"/>
  <c r="R102" i="25"/>
  <c r="AD69" i="24"/>
  <c r="F290" i="19"/>
  <c r="AB14" i="24"/>
  <c r="AA78" i="24"/>
  <c r="L70" i="27"/>
  <c r="R184" i="17"/>
  <c r="H35" i="27"/>
  <c r="X160" i="36"/>
  <c r="BF100" i="25"/>
  <c r="AI138" i="25"/>
  <c r="AG53" i="29"/>
  <c r="AB64" i="29"/>
  <c r="T38" i="33"/>
  <c r="AD136" i="36"/>
  <c r="AC15" i="25"/>
  <c r="BM117" i="25"/>
  <c r="Z51" i="36"/>
  <c r="J85" i="17"/>
  <c r="AR130" i="25"/>
  <c r="AC151" i="25"/>
  <c r="BU171" i="25"/>
  <c r="AK164" i="25"/>
  <c r="I40" i="27"/>
  <c r="F328" i="19"/>
  <c r="M115" i="24"/>
  <c r="BP103" i="25"/>
  <c r="AI62" i="24"/>
  <c r="U153" i="25"/>
  <c r="BG100" i="25"/>
  <c r="AD53" i="33"/>
  <c r="K27" i="17"/>
  <c r="AA137" i="24"/>
  <c r="Z160" i="24"/>
  <c r="BO104" i="25"/>
  <c r="K92" i="17"/>
  <c r="F38" i="17"/>
  <c r="M11" i="24"/>
  <c r="AH52" i="36"/>
  <c r="N98" i="27"/>
  <c r="G109" i="27"/>
  <c r="G292" i="19"/>
  <c r="AB32" i="33"/>
  <c r="W118" i="36"/>
  <c r="AG110" i="25"/>
  <c r="BD33" i="25"/>
  <c r="AL93" i="36"/>
  <c r="G67" i="17"/>
  <c r="AI169" i="36"/>
  <c r="AC30" i="36"/>
  <c r="L151" i="17"/>
  <c r="Q96" i="24"/>
  <c r="AB67" i="36"/>
  <c r="AC80" i="24"/>
  <c r="BX149" i="25"/>
  <c r="G108" i="27"/>
  <c r="I142" i="19"/>
  <c r="AS169" i="25"/>
  <c r="AF106" i="24"/>
  <c r="AA24" i="36"/>
  <c r="BP176" i="25"/>
  <c r="V101" i="29"/>
  <c r="AS88" i="25"/>
  <c r="BB116" i="25"/>
  <c r="D86" i="29"/>
  <c r="BU25" i="25"/>
  <c r="AG96" i="25"/>
  <c r="D150" i="24"/>
  <c r="G26" i="31"/>
  <c r="U14" i="29"/>
  <c r="AJ150" i="24"/>
  <c r="K72" i="17"/>
  <c r="AJ167" i="24"/>
  <c r="K28" i="29"/>
  <c r="BX133" i="25"/>
  <c r="P134" i="25"/>
  <c r="R117" i="25"/>
  <c r="O43" i="17"/>
  <c r="M72" i="17"/>
  <c r="AO160" i="25"/>
  <c r="N182" i="27"/>
  <c r="Q137" i="25"/>
  <c r="D32" i="24"/>
  <c r="BX13" i="25"/>
  <c r="S47" i="31"/>
  <c r="AC104" i="25"/>
  <c r="O76" i="17"/>
  <c r="AB12" i="24"/>
  <c r="X153" i="36"/>
  <c r="X174" i="36"/>
  <c r="X63" i="29"/>
  <c r="AD133" i="24"/>
  <c r="F12" i="31"/>
  <c r="AC78" i="18"/>
  <c r="BJ79" i="25"/>
  <c r="I96" i="27"/>
  <c r="R34" i="33"/>
  <c r="O22" i="17"/>
  <c r="H54" i="17"/>
  <c r="AG64" i="24"/>
  <c r="E80" i="18"/>
  <c r="J21" i="17"/>
  <c r="N38" i="18"/>
  <c r="BW133" i="25"/>
  <c r="AC140" i="36"/>
  <c r="S124" i="18"/>
  <c r="R34" i="25"/>
  <c r="T51" i="25"/>
  <c r="AO17" i="25"/>
  <c r="AG102" i="29"/>
  <c r="J27" i="27"/>
  <c r="AH111" i="24"/>
  <c r="Z142" i="36"/>
  <c r="V12" i="33"/>
  <c r="L21" i="17"/>
  <c r="K26" i="29"/>
  <c r="I92" i="19"/>
  <c r="F246" i="19"/>
  <c r="J16" i="33"/>
  <c r="G171" i="17"/>
  <c r="L54" i="18"/>
  <c r="BL107" i="25"/>
  <c r="AX80" i="25"/>
  <c r="Z16" i="24"/>
  <c r="Q183" i="25"/>
  <c r="P169" i="25"/>
  <c r="F145" i="19"/>
  <c r="O88" i="17"/>
  <c r="AI129" i="25"/>
  <c r="L182" i="27"/>
  <c r="AC154" i="36"/>
  <c r="K104" i="27"/>
  <c r="AE102" i="24"/>
  <c r="Y106" i="25"/>
  <c r="BF67" i="25"/>
  <c r="J154" i="19"/>
  <c r="BH140" i="25"/>
  <c r="BS149" i="25"/>
  <c r="Y101" i="25"/>
  <c r="W146" i="36"/>
  <c r="K27" i="27"/>
  <c r="F149" i="24"/>
  <c r="BR37" i="25"/>
  <c r="X86" i="29"/>
  <c r="M108" i="24"/>
  <c r="AK73" i="25"/>
  <c r="P36" i="33"/>
  <c r="BL146" i="25"/>
  <c r="Z139" i="36"/>
  <c r="T93" i="18"/>
  <c r="BM66" i="25"/>
  <c r="Y103" i="25"/>
  <c r="BP139" i="25"/>
  <c r="BD135" i="25"/>
  <c r="AL91" i="25"/>
  <c r="AH133" i="36"/>
  <c r="F190" i="19"/>
  <c r="AB120" i="36"/>
  <c r="AB157" i="24"/>
  <c r="AP111" i="25"/>
  <c r="AP109" i="25"/>
  <c r="V75" i="29"/>
  <c r="M46" i="17"/>
  <c r="V35" i="29"/>
  <c r="AK104" i="25"/>
  <c r="AI38" i="29"/>
  <c r="AX35" i="25"/>
  <c r="BA84" i="25"/>
  <c r="Z46" i="24"/>
  <c r="D72" i="29"/>
  <c r="BX82" i="25"/>
  <c r="AE13" i="24"/>
  <c r="G316" i="19"/>
  <c r="AH182" i="36"/>
  <c r="AR70" i="25"/>
  <c r="F15" i="19"/>
  <c r="AH149" i="24"/>
  <c r="BI176" i="25"/>
  <c r="AI39" i="25"/>
  <c r="V51" i="29"/>
  <c r="AI23" i="29"/>
  <c r="G117" i="19"/>
  <c r="AK176" i="24"/>
  <c r="M26" i="33"/>
  <c r="AB10" i="29"/>
  <c r="Q39" i="17"/>
  <c r="AD110" i="24"/>
  <c r="BZ31" i="25"/>
  <c r="Y66" i="25"/>
  <c r="AA142" i="36"/>
  <c r="F11" i="17"/>
  <c r="M20" i="33"/>
  <c r="BW100" i="25"/>
  <c r="K38" i="17"/>
  <c r="AR34" i="25"/>
  <c r="H88" i="27"/>
  <c r="BM92" i="25"/>
  <c r="G23" i="27"/>
  <c r="L140" i="27"/>
  <c r="BO165" i="25"/>
  <c r="F49" i="24"/>
  <c r="AG150" i="25"/>
  <c r="Y83" i="29"/>
  <c r="AD13" i="36"/>
  <c r="AJ97" i="24"/>
  <c r="AI141" i="25"/>
  <c r="R141" i="25"/>
  <c r="N119" i="24"/>
  <c r="BV171" i="25"/>
  <c r="I54" i="24"/>
  <c r="AG180" i="24"/>
  <c r="AG119" i="36"/>
  <c r="AY100" i="25"/>
  <c r="AO167" i="25"/>
  <c r="AC55" i="29"/>
  <c r="W79" i="29"/>
  <c r="I32" i="19"/>
  <c r="C46" i="18"/>
  <c r="V102" i="29"/>
  <c r="BA89" i="25"/>
  <c r="BD160" i="25"/>
  <c r="AD176" i="36"/>
  <c r="AK120" i="36"/>
  <c r="BQ141" i="25"/>
  <c r="BF88" i="25"/>
  <c r="AI10" i="25"/>
  <c r="AH70" i="25"/>
  <c r="N158" i="24"/>
  <c r="BP150" i="25"/>
  <c r="AJ113" i="36"/>
  <c r="AC166" i="36"/>
  <c r="AE16" i="29"/>
  <c r="BL117" i="25"/>
  <c r="U39" i="33"/>
  <c r="AO162" i="25"/>
  <c r="I71" i="19"/>
  <c r="Q148" i="25"/>
  <c r="Q25" i="18"/>
  <c r="BP145" i="25"/>
  <c r="H91" i="27"/>
  <c r="Q29" i="33"/>
  <c r="E114" i="24"/>
  <c r="AC100" i="29"/>
  <c r="AH106" i="25"/>
  <c r="BO179" i="25"/>
  <c r="E170" i="24"/>
  <c r="Y95" i="25"/>
  <c r="F70" i="24"/>
  <c r="AK70" i="36"/>
  <c r="BL133" i="25"/>
  <c r="H38" i="27"/>
  <c r="AS94" i="25"/>
  <c r="F21" i="31"/>
  <c r="E78" i="17"/>
  <c r="V97" i="29"/>
  <c r="AC25" i="18"/>
  <c r="AA96" i="24"/>
  <c r="BB158" i="25"/>
  <c r="M25" i="24"/>
  <c r="J92" i="27"/>
  <c r="O52" i="17"/>
  <c r="D30" i="18"/>
  <c r="BC142" i="25"/>
  <c r="BD114" i="25"/>
  <c r="J89" i="27"/>
  <c r="Q47" i="25"/>
  <c r="H102" i="18"/>
  <c r="L82" i="29"/>
  <c r="AD47" i="24"/>
  <c r="Y15" i="25"/>
  <c r="E17" i="24"/>
  <c r="Q153" i="25"/>
  <c r="T35" i="25"/>
  <c r="AJ16" i="24"/>
  <c r="AN80" i="25"/>
  <c r="J37" i="31"/>
  <c r="AQ154" i="25"/>
  <c r="BK68" i="25"/>
  <c r="AC167" i="25"/>
  <c r="D78" i="24"/>
  <c r="W18" i="36"/>
  <c r="L42" i="17"/>
  <c r="AJ43" i="24"/>
  <c r="Z151" i="36"/>
  <c r="AD38" i="25"/>
  <c r="AJ42" i="24"/>
  <c r="I157" i="19"/>
  <c r="BH44" i="25"/>
  <c r="AY94" i="25"/>
  <c r="J21" i="31"/>
  <c r="AD157" i="25"/>
  <c r="AL52" i="25"/>
  <c r="AE168" i="36"/>
  <c r="AC98" i="24"/>
  <c r="AS106" i="25"/>
  <c r="N150" i="24"/>
  <c r="BE71" i="25"/>
  <c r="AE122" i="24"/>
  <c r="R19" i="17"/>
  <c r="BX87" i="25"/>
  <c r="BL54" i="25"/>
  <c r="N10" i="27"/>
  <c r="AF108" i="25"/>
  <c r="AH91" i="24"/>
  <c r="Q19" i="24"/>
  <c r="K49" i="17"/>
  <c r="J106" i="29"/>
  <c r="AH139" i="25"/>
  <c r="BQ96" i="25"/>
  <c r="K204" i="19"/>
  <c r="BF36" i="25"/>
  <c r="I79" i="17"/>
  <c r="AI12" i="36"/>
  <c r="BH35" i="25"/>
  <c r="E164" i="24"/>
  <c r="Y98" i="36"/>
  <c r="U71" i="25"/>
  <c r="AG56" i="24"/>
  <c r="U59" i="29"/>
  <c r="BE151" i="25"/>
  <c r="G9" i="31"/>
  <c r="AB174" i="24"/>
  <c r="BD96" i="25"/>
  <c r="BQ86" i="25"/>
  <c r="T87" i="25"/>
  <c r="E167" i="24"/>
  <c r="M85" i="17"/>
  <c r="BH98" i="25"/>
  <c r="BS106" i="25"/>
  <c r="AO104" i="25"/>
  <c r="AA115" i="36"/>
  <c r="AJ27" i="24"/>
  <c r="J99" i="29"/>
  <c r="AA111" i="24"/>
  <c r="Y85" i="36"/>
  <c r="BT152" i="25"/>
  <c r="E78" i="18"/>
  <c r="I27" i="24"/>
  <c r="BQ29" i="25"/>
  <c r="BE92" i="25"/>
  <c r="Z17" i="29"/>
  <c r="Z54" i="33"/>
  <c r="X62" i="18"/>
  <c r="K181" i="27"/>
  <c r="G199" i="19"/>
  <c r="BL164" i="25"/>
  <c r="I182" i="17"/>
  <c r="I21" i="33"/>
  <c r="E16" i="31"/>
  <c r="X102" i="36"/>
  <c r="AD8" i="24"/>
  <c r="Q17" i="25"/>
  <c r="AB43" i="29"/>
  <c r="Y166" i="36"/>
  <c r="AL94" i="36"/>
  <c r="M107" i="24"/>
  <c r="AF124" i="24"/>
  <c r="AI45" i="24"/>
  <c r="O75" i="17"/>
  <c r="AQ143" i="25"/>
  <c r="AD46" i="33"/>
  <c r="BQ140" i="25"/>
  <c r="P33" i="25"/>
  <c r="AB42" i="33"/>
  <c r="BU52" i="25"/>
  <c r="P170" i="25"/>
  <c r="Z47" i="33"/>
  <c r="AD89" i="29"/>
  <c r="L41" i="17"/>
  <c r="G143" i="24"/>
  <c r="BL93" i="25"/>
  <c r="BJ86" i="25"/>
  <c r="W117" i="36"/>
  <c r="BE170" i="25"/>
  <c r="V84" i="29"/>
  <c r="P130" i="25"/>
  <c r="AJ169" i="36"/>
  <c r="Z135" i="24"/>
  <c r="H210" i="19"/>
  <c r="BB50" i="25"/>
  <c r="AI165" i="25"/>
  <c r="BG71" i="25"/>
  <c r="AI24" i="36"/>
  <c r="AC102" i="24"/>
  <c r="BH52" i="25"/>
  <c r="AP70" i="25"/>
  <c r="X158" i="36"/>
  <c r="G87" i="24"/>
  <c r="AA28" i="29"/>
  <c r="W105" i="36"/>
  <c r="AA125" i="24"/>
  <c r="U34" i="33"/>
  <c r="O104" i="24"/>
  <c r="L81" i="27"/>
  <c r="U76" i="25"/>
  <c r="BF149" i="25"/>
  <c r="AR79" i="25"/>
  <c r="BI21" i="25"/>
  <c r="Z46" i="18"/>
  <c r="Z63" i="24"/>
  <c r="Z108" i="24"/>
  <c r="AP11" i="25"/>
  <c r="K71" i="17"/>
  <c r="AI66" i="24"/>
  <c r="N43" i="31"/>
  <c r="G251" i="19"/>
  <c r="Z99" i="36"/>
  <c r="BF114" i="25"/>
  <c r="S155" i="25"/>
  <c r="AD13" i="33"/>
  <c r="AF35" i="24"/>
  <c r="BM139" i="25"/>
  <c r="Q135" i="24"/>
  <c r="AQ95" i="25"/>
  <c r="Q94" i="24"/>
  <c r="Z117" i="24"/>
  <c r="BD116" i="25"/>
  <c r="J178" i="17"/>
  <c r="AD155" i="36"/>
  <c r="AA82" i="36"/>
  <c r="W135" i="36"/>
  <c r="Z72" i="36"/>
  <c r="M50" i="29"/>
  <c r="R153" i="25"/>
  <c r="O19" i="17"/>
  <c r="T49" i="18"/>
  <c r="R180" i="17"/>
  <c r="M61" i="18"/>
  <c r="AD73" i="36"/>
  <c r="AK8" i="36"/>
  <c r="BH73" i="25"/>
  <c r="H248" i="19"/>
  <c r="AO133" i="25"/>
  <c r="G93" i="24"/>
  <c r="BU113" i="25"/>
  <c r="I32" i="29"/>
  <c r="AY22" i="25"/>
  <c r="BB69" i="25"/>
  <c r="BF49" i="25"/>
  <c r="AG35" i="24"/>
  <c r="AL137" i="36"/>
  <c r="I120" i="27"/>
  <c r="X48" i="29"/>
  <c r="BO71" i="25"/>
  <c r="O136" i="24"/>
  <c r="J308" i="19"/>
  <c r="T152" i="25"/>
  <c r="G80" i="17"/>
  <c r="BE15" i="25"/>
  <c r="BM105" i="25"/>
  <c r="AF132" i="24"/>
  <c r="U40" i="25"/>
  <c r="AI96" i="25"/>
  <c r="BO152" i="25"/>
  <c r="BN72" i="25"/>
  <c r="BR156" i="25"/>
  <c r="O133" i="17"/>
  <c r="L92" i="27"/>
  <c r="BA49" i="25"/>
  <c r="Q140" i="24"/>
  <c r="AE139" i="24"/>
  <c r="AD31" i="25"/>
  <c r="R144" i="17"/>
  <c r="X76" i="29"/>
  <c r="BM98" i="25"/>
  <c r="K67" i="17"/>
  <c r="H24" i="27"/>
  <c r="BN156" i="25"/>
  <c r="BV111" i="25"/>
  <c r="AA23" i="36"/>
  <c r="I90" i="29"/>
  <c r="BU95" i="25"/>
  <c r="AI100" i="25"/>
  <c r="AG152" i="24"/>
  <c r="AE90" i="24"/>
  <c r="AZ75" i="25"/>
  <c r="K40" i="17"/>
  <c r="BJ171" i="25"/>
  <c r="BP12" i="25"/>
  <c r="BJ100" i="25"/>
  <c r="BQ33" i="25"/>
  <c r="AL165" i="36"/>
  <c r="AA18" i="31"/>
  <c r="AQ146" i="25"/>
  <c r="E51" i="24"/>
  <c r="AC95" i="24"/>
  <c r="Z35" i="24"/>
  <c r="AB87" i="29"/>
  <c r="BB92" i="25"/>
  <c r="S31" i="25"/>
  <c r="AC93" i="24"/>
  <c r="Q23" i="29"/>
  <c r="AC11" i="18"/>
  <c r="AC17" i="24"/>
  <c r="AF156" i="25"/>
  <c r="T106" i="25"/>
  <c r="Z112" i="36"/>
  <c r="AH158" i="25"/>
  <c r="AB71" i="29"/>
  <c r="M72" i="24"/>
  <c r="D59" i="29"/>
  <c r="BA31" i="25"/>
  <c r="AG153" i="24"/>
  <c r="P182" i="17"/>
  <c r="J160" i="17"/>
  <c r="W46" i="29"/>
  <c r="D51" i="29"/>
  <c r="G162" i="27"/>
  <c r="BS136" i="25"/>
  <c r="BB43" i="25"/>
  <c r="AY8" i="25"/>
  <c r="BB120" i="25"/>
  <c r="AC86" i="18"/>
  <c r="AA30" i="29"/>
  <c r="P143" i="17"/>
  <c r="AF109" i="24"/>
  <c r="W182" i="36"/>
  <c r="AA29" i="24"/>
  <c r="AA177" i="24"/>
  <c r="AJ8" i="24"/>
  <c r="N148" i="27"/>
  <c r="Y107" i="29"/>
  <c r="H171" i="27"/>
  <c r="AF168" i="25"/>
  <c r="AF26" i="25"/>
  <c r="AI184" i="25"/>
  <c r="AK104" i="36"/>
  <c r="Y40" i="33"/>
  <c r="AG19" i="29"/>
  <c r="BH102" i="25"/>
  <c r="AD120" i="25"/>
  <c r="J164" i="17"/>
  <c r="G181" i="17"/>
  <c r="BK90" i="25"/>
  <c r="AY179" i="25"/>
  <c r="X13" i="36"/>
  <c r="AD52" i="25"/>
  <c r="BE174" i="25"/>
  <c r="R176" i="17"/>
  <c r="I140" i="17"/>
  <c r="AD111" i="25"/>
  <c r="X27" i="18"/>
  <c r="K79" i="18"/>
  <c r="AR182" i="25"/>
  <c r="Z47" i="18"/>
  <c r="AD17" i="29"/>
  <c r="BE54" i="25"/>
  <c r="AC97" i="29"/>
  <c r="AG27" i="36"/>
  <c r="AA89" i="29"/>
  <c r="AE62" i="29"/>
  <c r="I116" i="18"/>
  <c r="AL131" i="25"/>
  <c r="U10" i="18"/>
  <c r="BJ34" i="25"/>
  <c r="H54" i="33"/>
  <c r="O181" i="17"/>
  <c r="AI40" i="25"/>
  <c r="AC111" i="25"/>
  <c r="O19" i="18"/>
  <c r="Q44" i="31"/>
  <c r="U166" i="25"/>
  <c r="R36" i="25"/>
  <c r="BY167" i="25"/>
  <c r="AD16" i="29"/>
  <c r="K98" i="27"/>
  <c r="AI22" i="36"/>
  <c r="AG49" i="36"/>
  <c r="BD91" i="25"/>
  <c r="BF168" i="25"/>
  <c r="BL41" i="25"/>
  <c r="AN25" i="25"/>
  <c r="AG10" i="36"/>
  <c r="AA93" i="36"/>
  <c r="AG54" i="25"/>
  <c r="T37" i="33"/>
  <c r="BO111" i="25"/>
  <c r="BN68" i="25"/>
  <c r="AB28" i="24"/>
  <c r="AE40" i="24"/>
  <c r="Q117" i="25"/>
  <c r="J280" i="19"/>
  <c r="F107" i="17"/>
  <c r="M9" i="29"/>
  <c r="AG46" i="25"/>
  <c r="P144" i="25"/>
  <c r="BU82" i="25"/>
  <c r="AI177" i="24"/>
  <c r="BM81" i="25"/>
  <c r="D172" i="24"/>
  <c r="C24" i="18"/>
  <c r="AI11" i="24"/>
  <c r="F162" i="24"/>
  <c r="AC33" i="29"/>
  <c r="K162" i="27"/>
  <c r="D68" i="29"/>
  <c r="BW78" i="25"/>
  <c r="N24" i="27"/>
  <c r="Q152" i="24"/>
  <c r="AE14" i="29"/>
  <c r="H37" i="27"/>
  <c r="BB177" i="25"/>
  <c r="AQ168" i="25"/>
  <c r="AD115" i="25"/>
  <c r="BA12" i="25"/>
  <c r="W163" i="36"/>
  <c r="BC12" i="25"/>
  <c r="H131" i="27"/>
  <c r="AC94" i="29"/>
  <c r="BP141" i="25"/>
  <c r="E169" i="17"/>
  <c r="I15" i="24"/>
  <c r="AY163" i="25"/>
  <c r="AB83" i="24"/>
  <c r="F333" i="19"/>
  <c r="Z52" i="24"/>
  <c r="AY87" i="25"/>
  <c r="AK100" i="36"/>
  <c r="AB8" i="29"/>
  <c r="AP98" i="25"/>
  <c r="AB8" i="31"/>
  <c r="W66" i="36"/>
  <c r="AC146" i="24"/>
  <c r="AA15" i="33"/>
  <c r="Y54" i="36"/>
  <c r="G102" i="24"/>
  <c r="BP138" i="25"/>
  <c r="E26" i="17"/>
  <c r="BV52" i="25"/>
  <c r="BM184" i="25"/>
  <c r="AF26" i="36"/>
  <c r="BF78" i="25"/>
  <c r="AJ35" i="24"/>
  <c r="E82" i="17"/>
  <c r="BW117" i="25"/>
  <c r="E25" i="17"/>
  <c r="J73" i="27"/>
  <c r="F53" i="17"/>
  <c r="D177" i="24"/>
  <c r="AD62" i="29"/>
  <c r="BL155" i="25"/>
  <c r="H172" i="17"/>
  <c r="AJ70" i="24"/>
  <c r="BV98" i="25"/>
  <c r="O165" i="17"/>
  <c r="AB178" i="24"/>
  <c r="O138" i="24"/>
  <c r="AH54" i="29"/>
  <c r="BR47" i="25"/>
  <c r="R148" i="17"/>
  <c r="M106" i="29"/>
  <c r="K150" i="19"/>
  <c r="K168" i="27"/>
  <c r="I60" i="29"/>
  <c r="AC37" i="25"/>
  <c r="K184" i="27"/>
  <c r="N73" i="29"/>
  <c r="H31" i="29"/>
  <c r="J248" i="19"/>
  <c r="AD173" i="24"/>
  <c r="BO146" i="25"/>
  <c r="Q90" i="25"/>
  <c r="AB113" i="36"/>
  <c r="R48" i="17"/>
  <c r="I28" i="17"/>
  <c r="J68" i="17"/>
  <c r="AC18" i="29"/>
  <c r="AH30" i="36"/>
  <c r="AC104" i="24"/>
  <c r="AG152" i="25"/>
  <c r="C16" i="31"/>
  <c r="AL70" i="36"/>
  <c r="I134" i="27"/>
  <c r="O134" i="24"/>
  <c r="AA176" i="36"/>
  <c r="AC73" i="29"/>
  <c r="BB80" i="25"/>
  <c r="AC57" i="24"/>
  <c r="O24" i="24"/>
  <c r="BM85" i="25"/>
  <c r="P160" i="25"/>
  <c r="AD146" i="36"/>
  <c r="AC19" i="18"/>
  <c r="AK13" i="24"/>
  <c r="G246" i="19"/>
  <c r="P31" i="25"/>
  <c r="K78" i="29"/>
  <c r="BB40" i="25"/>
  <c r="Q172" i="25"/>
  <c r="BK11" i="25"/>
  <c r="AL169" i="25"/>
  <c r="AC45" i="29"/>
  <c r="R149" i="17"/>
  <c r="Q74" i="29"/>
  <c r="J88" i="19"/>
  <c r="Q153" i="17"/>
  <c r="Z94" i="29"/>
  <c r="N72" i="29"/>
  <c r="J183" i="27"/>
  <c r="G23" i="31"/>
  <c r="P142" i="17"/>
  <c r="AC163" i="36"/>
  <c r="BR132" i="25"/>
  <c r="H102" i="29"/>
  <c r="AH14" i="36"/>
  <c r="Q74" i="25"/>
  <c r="BF10" i="25"/>
  <c r="AY31" i="25"/>
  <c r="L173" i="27"/>
  <c r="E119" i="17"/>
  <c r="AK97" i="25"/>
  <c r="AE77" i="24"/>
  <c r="I51" i="24"/>
  <c r="AC103" i="24"/>
  <c r="X95" i="36"/>
  <c r="X52" i="18"/>
  <c r="AJ138" i="36"/>
  <c r="Q10" i="33"/>
  <c r="BQ133" i="25"/>
  <c r="AF101" i="25"/>
  <c r="BH153" i="25"/>
  <c r="BI20" i="25"/>
  <c r="K100" i="17"/>
  <c r="BI154" i="25"/>
  <c r="W96" i="36"/>
  <c r="BD136" i="25"/>
  <c r="AY147" i="25"/>
  <c r="P179" i="25"/>
  <c r="G139" i="17"/>
  <c r="BD103" i="25"/>
  <c r="BQ161" i="25"/>
  <c r="BM49" i="25"/>
  <c r="AD129" i="24"/>
  <c r="AC97" i="25"/>
  <c r="N10" i="29"/>
  <c r="W84" i="29"/>
  <c r="BJ118" i="25"/>
  <c r="AA28" i="24"/>
  <c r="X32" i="36"/>
  <c r="AE76" i="24"/>
  <c r="W86" i="36"/>
  <c r="O21" i="31"/>
  <c r="L104" i="17"/>
  <c r="AB129" i="36"/>
  <c r="L155" i="27"/>
  <c r="Z43" i="29"/>
  <c r="AI35" i="24"/>
  <c r="K33" i="27"/>
  <c r="H112" i="27"/>
  <c r="Z30" i="33"/>
  <c r="BJ31" i="25"/>
  <c r="AE48" i="33"/>
  <c r="Y50" i="25"/>
  <c r="R152" i="17"/>
  <c r="F295" i="19"/>
  <c r="BM68" i="25"/>
  <c r="Q99" i="24"/>
  <c r="AJ94" i="24"/>
  <c r="E105" i="18"/>
  <c r="AI32" i="24"/>
  <c r="Z46" i="33"/>
  <c r="AQ66" i="25"/>
  <c r="BQ152" i="25"/>
  <c r="Z40" i="18"/>
  <c r="S39" i="25"/>
  <c r="G89" i="18"/>
  <c r="BT142" i="25"/>
  <c r="T32" i="18"/>
  <c r="AF69" i="24"/>
  <c r="T75" i="18"/>
  <c r="F74" i="24"/>
  <c r="AC20" i="33"/>
  <c r="O164" i="24"/>
  <c r="G222" i="19"/>
  <c r="BL42" i="25"/>
  <c r="Q98" i="29"/>
  <c r="E157" i="17"/>
  <c r="H85" i="17"/>
  <c r="K30" i="18"/>
  <c r="H76" i="19"/>
  <c r="BI173" i="25"/>
  <c r="M87" i="24"/>
  <c r="AA162" i="36"/>
  <c r="AC91" i="29"/>
  <c r="I314" i="19"/>
  <c r="AC86" i="24"/>
  <c r="Q34" i="25"/>
  <c r="AK35" i="24"/>
  <c r="N164" i="27"/>
  <c r="I155" i="27"/>
  <c r="V40" i="29"/>
  <c r="BU130" i="25"/>
  <c r="Y22" i="36"/>
  <c r="AB26" i="24"/>
  <c r="BL144" i="25"/>
  <c r="BR176" i="25"/>
  <c r="F44" i="17"/>
  <c r="AC62" i="18"/>
  <c r="G91" i="18"/>
  <c r="AL116" i="25"/>
  <c r="AJ73" i="36"/>
  <c r="AG36" i="33"/>
  <c r="BJ96" i="25"/>
  <c r="AE75" i="29"/>
  <c r="I129" i="19"/>
  <c r="BG143" i="25"/>
  <c r="AH62" i="29"/>
  <c r="L39" i="18"/>
  <c r="L104" i="29"/>
  <c r="Y31" i="33"/>
  <c r="J93" i="17"/>
  <c r="BQ20" i="25"/>
  <c r="BD143" i="25"/>
  <c r="BI115" i="25"/>
  <c r="T166" i="25"/>
  <c r="BI43" i="25"/>
  <c r="AK91" i="36"/>
  <c r="AH24" i="25"/>
  <c r="AG152" i="36"/>
  <c r="J108" i="27"/>
  <c r="O176" i="24"/>
  <c r="BI27" i="25"/>
  <c r="AD37" i="36"/>
  <c r="BL147" i="25"/>
  <c r="BB49" i="25"/>
  <c r="K106" i="29"/>
  <c r="Y26" i="18"/>
  <c r="AC72" i="36"/>
  <c r="AH144" i="36"/>
  <c r="W55" i="33"/>
  <c r="L83" i="17"/>
  <c r="R86" i="25"/>
  <c r="BL99" i="25"/>
  <c r="G27" i="33"/>
  <c r="D9" i="24"/>
  <c r="N108" i="24"/>
  <c r="AJ128" i="24"/>
  <c r="M91" i="29"/>
  <c r="AK170" i="24"/>
  <c r="BK168" i="25"/>
  <c r="BJ161" i="25"/>
  <c r="BV147" i="25"/>
  <c r="AH91" i="25"/>
  <c r="AP82" i="25"/>
  <c r="I36" i="31"/>
  <c r="BB93" i="25"/>
  <c r="AE125" i="24"/>
  <c r="J25" i="18"/>
  <c r="AX42" i="25"/>
  <c r="K94" i="19"/>
  <c r="BW153" i="25"/>
  <c r="I29" i="18"/>
  <c r="AN69" i="25"/>
  <c r="AA22" i="29"/>
  <c r="BH130" i="25"/>
  <c r="K121" i="18"/>
  <c r="D110" i="24"/>
  <c r="BE149" i="25"/>
  <c r="J73" i="29"/>
  <c r="AK47" i="25"/>
  <c r="AH18" i="24"/>
  <c r="AB30" i="24"/>
  <c r="AD89" i="24"/>
  <c r="AI52" i="25"/>
  <c r="AF87" i="36"/>
  <c r="AK108" i="36"/>
  <c r="N145" i="24"/>
  <c r="J31" i="27"/>
  <c r="AG175" i="24"/>
  <c r="E13" i="24"/>
  <c r="O188" i="17"/>
  <c r="BE67" i="25"/>
  <c r="Q26" i="31"/>
  <c r="AF39" i="33"/>
  <c r="BD66" i="25"/>
  <c r="Q40" i="25"/>
  <c r="AI171" i="24"/>
  <c r="O52" i="18"/>
  <c r="R100" i="17"/>
  <c r="AD160" i="24"/>
  <c r="BD158" i="25"/>
  <c r="Q141" i="24"/>
  <c r="AA129" i="36"/>
  <c r="AH82" i="29"/>
  <c r="AQ33" i="25"/>
  <c r="Y52" i="25"/>
  <c r="G278" i="19"/>
  <c r="BF89" i="25"/>
  <c r="W176" i="36"/>
  <c r="J187" i="17"/>
  <c r="N48" i="31"/>
  <c r="O86" i="18"/>
  <c r="T84" i="25"/>
  <c r="AG177" i="25"/>
  <c r="AE166" i="36"/>
  <c r="AR175" i="25"/>
  <c r="Q76" i="29"/>
  <c r="AP156" i="25"/>
  <c r="AN43" i="25"/>
  <c r="T78" i="25"/>
  <c r="F311" i="19"/>
  <c r="BS114" i="25"/>
  <c r="AD166" i="25"/>
  <c r="BK50" i="25"/>
  <c r="X147" i="36"/>
  <c r="R97" i="17"/>
  <c r="AH101" i="25"/>
  <c r="BJ163" i="25"/>
  <c r="S162" i="25"/>
  <c r="AG33" i="25"/>
  <c r="K19" i="27"/>
  <c r="AG142" i="36"/>
  <c r="F82" i="17"/>
  <c r="R172" i="17"/>
  <c r="BD37" i="25"/>
  <c r="BM47" i="25"/>
  <c r="AC184" i="24"/>
  <c r="AE19" i="33"/>
  <c r="Q139" i="17"/>
  <c r="I140" i="27"/>
  <c r="AQ75" i="25"/>
  <c r="BQ8" i="25"/>
  <c r="X24" i="29"/>
  <c r="E99" i="24"/>
  <c r="N41" i="33"/>
  <c r="AA87" i="29"/>
  <c r="U33" i="29"/>
  <c r="R173" i="25"/>
  <c r="H174" i="19"/>
  <c r="BG85" i="25"/>
  <c r="U62" i="18"/>
  <c r="BB168" i="25"/>
  <c r="G20" i="17"/>
  <c r="Z46" i="36"/>
  <c r="AF30" i="24"/>
  <c r="AK168" i="36"/>
  <c r="T154" i="25"/>
  <c r="N81" i="27"/>
  <c r="AJ166" i="36"/>
  <c r="Q44" i="25"/>
  <c r="V47" i="33"/>
  <c r="Z118" i="36"/>
  <c r="AP141" i="25"/>
  <c r="G142" i="27"/>
  <c r="G104" i="19"/>
  <c r="M52" i="24"/>
  <c r="AC170" i="24"/>
  <c r="G150" i="19"/>
  <c r="AF170" i="24"/>
  <c r="F32" i="17"/>
  <c r="AA11" i="36"/>
  <c r="AF160" i="36"/>
  <c r="Q101" i="29"/>
  <c r="V15" i="18"/>
  <c r="BD159" i="25"/>
  <c r="AN72" i="25"/>
  <c r="AC171" i="24"/>
  <c r="L74" i="18"/>
  <c r="BN53" i="25"/>
  <c r="T50" i="33"/>
  <c r="BM48" i="25"/>
  <c r="AL51" i="25"/>
  <c r="I124" i="19"/>
  <c r="AC173" i="25"/>
  <c r="H76" i="17"/>
  <c r="BO157" i="25"/>
  <c r="AD117" i="24"/>
  <c r="BO149" i="25"/>
  <c r="AK175" i="25"/>
  <c r="BP69" i="25"/>
  <c r="J327" i="19"/>
  <c r="M63" i="29"/>
  <c r="BN96" i="25"/>
  <c r="R41" i="25"/>
  <c r="R30" i="18"/>
  <c r="BF21" i="25"/>
  <c r="Q129" i="24"/>
  <c r="Z115" i="36"/>
  <c r="AI92" i="24"/>
  <c r="AK172" i="24"/>
  <c r="AQ115" i="25"/>
  <c r="U88" i="25"/>
  <c r="AC40" i="25"/>
  <c r="I48" i="17"/>
  <c r="BR30" i="25"/>
  <c r="P88" i="25"/>
  <c r="Q113" i="24"/>
  <c r="AB138" i="36"/>
  <c r="U96" i="29"/>
  <c r="AH115" i="36"/>
  <c r="T90" i="25"/>
  <c r="AO165" i="25"/>
  <c r="AF54" i="36"/>
  <c r="F33" i="19"/>
  <c r="AI18" i="29"/>
  <c r="BF71" i="25"/>
  <c r="Q67" i="25"/>
  <c r="W97" i="36"/>
  <c r="Z47" i="36"/>
  <c r="AD45" i="24"/>
  <c r="Q88" i="25"/>
  <c r="BA29" i="25"/>
  <c r="K138" i="17"/>
  <c r="I87" i="24"/>
  <c r="Z159" i="36"/>
  <c r="AS132" i="25"/>
  <c r="Q36" i="33"/>
  <c r="BJ166" i="25"/>
  <c r="AK167" i="24"/>
  <c r="F358" i="19"/>
  <c r="S98" i="18"/>
  <c r="AK148" i="25"/>
  <c r="R83" i="17"/>
  <c r="H24" i="18"/>
  <c r="J36" i="17"/>
  <c r="I129" i="24"/>
  <c r="BJ104" i="25"/>
  <c r="G158" i="27"/>
  <c r="AX84" i="25"/>
  <c r="N70" i="29"/>
  <c r="I147" i="19"/>
  <c r="Y67" i="25"/>
  <c r="AO80" i="25"/>
  <c r="H96" i="27"/>
  <c r="AD41" i="24"/>
  <c r="AE36" i="36"/>
  <c r="E137" i="24"/>
  <c r="G74" i="17"/>
  <c r="Q120" i="24"/>
  <c r="AG85" i="25"/>
  <c r="AH111" i="25"/>
  <c r="W32" i="36"/>
  <c r="I48" i="33"/>
  <c r="P48" i="17"/>
  <c r="AN18" i="25"/>
  <c r="AB168" i="24"/>
  <c r="BK184" i="25"/>
  <c r="BK171" i="25"/>
  <c r="K98" i="29"/>
  <c r="S28" i="25"/>
  <c r="G8" i="31"/>
  <c r="I38" i="27"/>
  <c r="AF38" i="36"/>
  <c r="G29" i="33"/>
  <c r="BT42" i="25"/>
  <c r="AK11" i="36"/>
  <c r="M14" i="29"/>
  <c r="O33" i="17"/>
  <c r="T179" i="25"/>
  <c r="X41" i="29"/>
  <c r="AN95" i="25"/>
  <c r="U152" i="25"/>
  <c r="F39" i="19"/>
  <c r="AK40" i="25"/>
  <c r="AE19" i="29"/>
  <c r="Y113" i="36"/>
  <c r="AI57" i="24"/>
  <c r="G47" i="24"/>
  <c r="Z103" i="24"/>
  <c r="F73" i="17"/>
  <c r="P55" i="18"/>
  <c r="W76" i="29"/>
  <c r="I178" i="24"/>
  <c r="P73" i="17"/>
  <c r="I74" i="29"/>
  <c r="D83" i="29"/>
  <c r="AN91" i="25"/>
  <c r="Q98" i="17"/>
  <c r="AJ149" i="24"/>
  <c r="W143" i="36"/>
  <c r="AF179" i="25"/>
  <c r="Y35" i="29"/>
  <c r="P132" i="25"/>
  <c r="BU29" i="25"/>
  <c r="Q17" i="24"/>
  <c r="BH68" i="25"/>
  <c r="K171" i="17"/>
  <c r="X93" i="29"/>
  <c r="AH160" i="24"/>
  <c r="BD183" i="25"/>
  <c r="BF159" i="25"/>
  <c r="AI162" i="36"/>
  <c r="U50" i="29"/>
  <c r="AE105" i="29"/>
  <c r="BH107" i="25"/>
  <c r="AC108" i="25"/>
  <c r="I166" i="27"/>
  <c r="X180" i="36"/>
  <c r="N68" i="27"/>
  <c r="AG12" i="25"/>
  <c r="I45" i="31"/>
  <c r="BG43" i="25"/>
  <c r="AC17" i="33"/>
  <c r="AD66" i="29"/>
  <c r="BW45" i="25"/>
  <c r="AK179" i="24"/>
  <c r="V25" i="29"/>
  <c r="G157" i="19"/>
  <c r="J153" i="27"/>
  <c r="AF17" i="24"/>
  <c r="BH105" i="25"/>
  <c r="AG87" i="36"/>
  <c r="AS10" i="25"/>
  <c r="AP160" i="25"/>
  <c r="I40" i="33"/>
  <c r="BT171" i="25"/>
  <c r="G118" i="27"/>
  <c r="AX81" i="25"/>
  <c r="BT9" i="25"/>
  <c r="T98" i="25"/>
  <c r="R87" i="17"/>
  <c r="BO75" i="25"/>
  <c r="BD100" i="25"/>
  <c r="AG45" i="36"/>
  <c r="AH95" i="36"/>
  <c r="I133" i="19"/>
  <c r="I145" i="24"/>
  <c r="N103" i="27"/>
  <c r="AH43" i="29"/>
  <c r="AL133" i="25"/>
  <c r="BT80" i="25"/>
  <c r="L103" i="27"/>
  <c r="AA133" i="24"/>
  <c r="P117" i="17"/>
  <c r="AC138" i="25"/>
  <c r="E136" i="17"/>
  <c r="L159" i="27"/>
  <c r="BE44" i="25"/>
  <c r="AK132" i="24"/>
  <c r="AJ30" i="24"/>
  <c r="AD49" i="25"/>
  <c r="BS23" i="25"/>
  <c r="AE73" i="24"/>
  <c r="AC160" i="36"/>
  <c r="BQ162" i="25"/>
  <c r="AI89" i="36"/>
  <c r="Y28" i="29"/>
  <c r="J79" i="17"/>
  <c r="I29" i="19"/>
  <c r="P162" i="17"/>
  <c r="G39" i="19"/>
  <c r="BB42" i="25"/>
  <c r="AI66" i="29"/>
  <c r="J32" i="19"/>
  <c r="AE75" i="24"/>
  <c r="AG125" i="24"/>
  <c r="I7" i="31"/>
  <c r="AJ147" i="24"/>
  <c r="AA18" i="33"/>
  <c r="E71" i="17"/>
  <c r="BW23" i="25"/>
  <c r="BQ81" i="25"/>
  <c r="P157" i="25"/>
  <c r="AG171" i="36"/>
  <c r="AE52" i="33"/>
  <c r="I23" i="29"/>
  <c r="Z132" i="24"/>
  <c r="AD72" i="29"/>
  <c r="BN101" i="25"/>
  <c r="AH91" i="36"/>
  <c r="F16" i="31"/>
  <c r="J96" i="29"/>
  <c r="Z27" i="29"/>
  <c r="BG136" i="25"/>
  <c r="N38" i="24"/>
  <c r="P40" i="25"/>
  <c r="G134" i="17"/>
  <c r="I222" i="19"/>
  <c r="R112" i="17"/>
  <c r="O47" i="24"/>
  <c r="F106" i="24"/>
  <c r="O106" i="17"/>
  <c r="L118" i="27"/>
  <c r="AI32" i="36"/>
  <c r="I86" i="17"/>
  <c r="W25" i="18"/>
  <c r="Q28" i="25"/>
  <c r="X43" i="18"/>
  <c r="C54" i="18"/>
  <c r="BL9" i="25"/>
  <c r="AJ77" i="24"/>
  <c r="AA68" i="24"/>
  <c r="O21" i="24"/>
  <c r="AK131" i="24"/>
  <c r="M43" i="17"/>
  <c r="R54" i="18"/>
  <c r="K159" i="27"/>
  <c r="BD162" i="25"/>
  <c r="BF11" i="25"/>
  <c r="O68" i="24"/>
  <c r="I22" i="29"/>
  <c r="L69" i="27"/>
  <c r="AC32" i="25"/>
  <c r="BF101" i="25"/>
  <c r="I24" i="31"/>
  <c r="N40" i="27"/>
  <c r="E69" i="24"/>
  <c r="AA166" i="36"/>
  <c r="AZ177" i="25"/>
  <c r="AR92" i="25"/>
  <c r="F302" i="19"/>
  <c r="G126" i="19"/>
  <c r="U83" i="18"/>
  <c r="I12" i="27"/>
  <c r="BV91" i="25"/>
  <c r="BQ70" i="25"/>
  <c r="G14" i="24"/>
  <c r="AF110" i="36"/>
  <c r="AH162" i="36"/>
  <c r="AH146" i="25"/>
  <c r="J161" i="17"/>
  <c r="AQ145" i="25"/>
  <c r="F130" i="19"/>
  <c r="I54" i="27"/>
  <c r="X43" i="36"/>
  <c r="BL177" i="25"/>
  <c r="BM90" i="25"/>
  <c r="L20" i="17"/>
  <c r="AL173" i="25"/>
  <c r="BO141" i="25"/>
  <c r="E86" i="17"/>
  <c r="AG90" i="29"/>
  <c r="U98" i="18"/>
  <c r="L102" i="29"/>
  <c r="K257" i="19"/>
  <c r="Q27" i="17"/>
  <c r="AL162" i="36"/>
  <c r="AH30" i="29"/>
  <c r="S118" i="18"/>
  <c r="K170" i="27"/>
  <c r="W75" i="36"/>
  <c r="J108" i="17"/>
  <c r="Z42" i="33"/>
  <c r="T89" i="25"/>
  <c r="H79" i="29"/>
  <c r="H137" i="27"/>
  <c r="Z37" i="29"/>
  <c r="AZ136" i="25"/>
  <c r="I255" i="19"/>
  <c r="BX92" i="25"/>
  <c r="AE22" i="36"/>
  <c r="K24" i="29"/>
  <c r="AQ149" i="25"/>
  <c r="AB95" i="29"/>
  <c r="J29" i="27"/>
  <c r="D28" i="24"/>
  <c r="BH47" i="25"/>
  <c r="D93" i="29"/>
  <c r="G146" i="17"/>
  <c r="W86" i="29"/>
  <c r="Y80" i="25"/>
  <c r="J14" i="31"/>
  <c r="O156" i="24"/>
  <c r="AB130" i="24"/>
  <c r="AZ53" i="25"/>
  <c r="BS113" i="25"/>
  <c r="L52" i="18"/>
  <c r="P51" i="18"/>
  <c r="AD102" i="29"/>
  <c r="AF118" i="25"/>
  <c r="BU152" i="25"/>
  <c r="BD83" i="25"/>
  <c r="O16" i="24"/>
  <c r="K35" i="27"/>
  <c r="J168" i="27"/>
  <c r="E81" i="24"/>
  <c r="F73" i="24"/>
  <c r="AO150" i="25"/>
  <c r="L28" i="27"/>
  <c r="N100" i="27"/>
  <c r="G76" i="18"/>
  <c r="AC67" i="36"/>
  <c r="L97" i="29"/>
  <c r="E113" i="24"/>
  <c r="BE27" i="25"/>
  <c r="AC88" i="24"/>
  <c r="AK15" i="36"/>
  <c r="I53" i="17"/>
  <c r="AC85" i="25"/>
  <c r="N32" i="18"/>
  <c r="AD134" i="24"/>
  <c r="Q76" i="17"/>
  <c r="Y141" i="36"/>
  <c r="Y72" i="25"/>
  <c r="Z177" i="24"/>
  <c r="M38" i="33"/>
  <c r="W43" i="33"/>
  <c r="AD25" i="33"/>
  <c r="D104" i="29"/>
  <c r="Y116" i="25"/>
  <c r="Z14" i="24"/>
  <c r="G33" i="31"/>
  <c r="O118" i="17"/>
  <c r="O157" i="17"/>
  <c r="H181" i="17"/>
  <c r="M81" i="24"/>
  <c r="BR146" i="25"/>
  <c r="I91" i="19"/>
  <c r="AL102" i="25"/>
  <c r="AK47" i="24"/>
  <c r="M162" i="24"/>
  <c r="BF98" i="25"/>
  <c r="M31" i="33"/>
  <c r="AC114" i="36"/>
  <c r="BX24" i="25"/>
  <c r="BO130" i="25"/>
  <c r="AB91" i="36"/>
  <c r="AZ164" i="25"/>
  <c r="Q58" i="29"/>
  <c r="F138" i="24"/>
  <c r="I104" i="19"/>
  <c r="AB120" i="24"/>
  <c r="AZ175" i="25"/>
  <c r="I61" i="29"/>
  <c r="H18" i="18"/>
  <c r="BP181" i="25"/>
  <c r="P16" i="25"/>
  <c r="Z12" i="36"/>
  <c r="BR76" i="25"/>
  <c r="BI105" i="25"/>
  <c r="AI174" i="24"/>
  <c r="G176" i="27"/>
  <c r="J76" i="19"/>
  <c r="BK32" i="25"/>
  <c r="H119" i="18"/>
  <c r="AG66" i="25"/>
  <c r="AF51" i="25"/>
  <c r="BN42" i="25"/>
  <c r="T132" i="25"/>
  <c r="BF176" i="25"/>
  <c r="Q16" i="25"/>
  <c r="AC33" i="25"/>
  <c r="AC11" i="24"/>
  <c r="N114" i="27"/>
  <c r="P24" i="17"/>
  <c r="G81" i="27"/>
  <c r="BS167" i="25"/>
  <c r="BP46" i="25"/>
  <c r="R76" i="25"/>
  <c r="BD52" i="25"/>
  <c r="AD87" i="29"/>
  <c r="F19" i="17"/>
  <c r="BR99" i="25"/>
  <c r="BG175" i="25"/>
  <c r="BW27" i="25"/>
  <c r="AD43" i="25"/>
  <c r="I35" i="17"/>
  <c r="G155" i="27"/>
  <c r="BB157" i="25"/>
  <c r="Z41" i="36"/>
  <c r="BJ83" i="25"/>
  <c r="BW145" i="25"/>
  <c r="AL54" i="36"/>
  <c r="D70" i="29"/>
  <c r="F118" i="17"/>
  <c r="BF79" i="25"/>
  <c r="AG81" i="25"/>
  <c r="AG43" i="33"/>
  <c r="BC70" i="25"/>
  <c r="AJ99" i="24"/>
  <c r="AF165" i="24"/>
  <c r="BL179" i="25"/>
  <c r="F169" i="19"/>
  <c r="BP77" i="25"/>
  <c r="AG47" i="24"/>
  <c r="Z135" i="36"/>
  <c r="X32" i="33"/>
  <c r="AJ109" i="36"/>
  <c r="AL96" i="36"/>
  <c r="Z82" i="24"/>
  <c r="M163" i="24"/>
  <c r="BQ139" i="25"/>
  <c r="X16" i="36"/>
  <c r="E107" i="17"/>
  <c r="J207" i="19"/>
  <c r="AA141" i="36"/>
  <c r="I317" i="19"/>
  <c r="AR170" i="25"/>
  <c r="S108" i="25"/>
  <c r="BO47" i="25"/>
  <c r="AH112" i="24"/>
  <c r="K45" i="27"/>
  <c r="K33" i="18"/>
  <c r="BP179" i="25"/>
  <c r="BC81" i="25"/>
  <c r="BO80" i="25"/>
  <c r="AB135" i="24"/>
  <c r="V107" i="29"/>
  <c r="W24" i="36"/>
  <c r="AK118" i="24"/>
  <c r="K156" i="17"/>
  <c r="AD100" i="25"/>
  <c r="J94" i="17"/>
  <c r="AO172" i="25"/>
  <c r="AD96" i="25"/>
  <c r="AE44" i="36"/>
  <c r="AA45" i="29"/>
  <c r="AB69" i="24"/>
  <c r="BO34" i="25"/>
  <c r="D176" i="24"/>
  <c r="BF130" i="25"/>
  <c r="J89" i="19"/>
  <c r="K28" i="27"/>
  <c r="R18" i="33"/>
  <c r="L145" i="17"/>
  <c r="BC41" i="25"/>
  <c r="Q114" i="17"/>
  <c r="AD136" i="24"/>
  <c r="I68" i="27"/>
  <c r="K115" i="27"/>
  <c r="AQ162" i="25"/>
  <c r="P158" i="17"/>
  <c r="I296" i="19"/>
  <c r="K16" i="17"/>
  <c r="AE130" i="24"/>
  <c r="AF39" i="25"/>
  <c r="AD77" i="25"/>
  <c r="BB90" i="25"/>
  <c r="BC45" i="25"/>
  <c r="BN135" i="25"/>
  <c r="K26" i="19"/>
  <c r="U183" i="25"/>
  <c r="Q147" i="25"/>
  <c r="O90" i="24"/>
  <c r="AH76" i="25"/>
  <c r="F144" i="17"/>
  <c r="J49" i="18"/>
  <c r="BH77" i="25"/>
  <c r="Y87" i="36"/>
  <c r="BO103" i="25"/>
  <c r="J192" i="19"/>
  <c r="R69" i="17"/>
  <c r="K58" i="29"/>
  <c r="K254" i="19"/>
  <c r="Z33" i="29"/>
  <c r="AC111" i="36"/>
  <c r="T141" i="25"/>
  <c r="M10" i="24"/>
  <c r="X66" i="29"/>
  <c r="AA35" i="31"/>
  <c r="AS45" i="25"/>
  <c r="AH71" i="29"/>
  <c r="AC25" i="25"/>
  <c r="BG172" i="25"/>
  <c r="AK116" i="24"/>
  <c r="AG51" i="24"/>
  <c r="AP31" i="25"/>
  <c r="BV80" i="25"/>
  <c r="BV154" i="25"/>
  <c r="AD25" i="25"/>
  <c r="AJ95" i="36"/>
  <c r="M179" i="17"/>
  <c r="AD98" i="24"/>
  <c r="O146" i="17"/>
  <c r="BB16" i="25"/>
  <c r="R183" i="17"/>
  <c r="AH51" i="36"/>
  <c r="N9" i="31"/>
  <c r="AB42" i="18"/>
  <c r="AF176" i="25"/>
  <c r="V31" i="18"/>
  <c r="AN67" i="25"/>
  <c r="F83" i="19"/>
  <c r="M141" i="24"/>
  <c r="AA152" i="24"/>
  <c r="AB171" i="36"/>
  <c r="D23" i="29"/>
  <c r="N31" i="29"/>
  <c r="AI90" i="29"/>
  <c r="AO173" i="25"/>
  <c r="Q188" i="17"/>
  <c r="BO31" i="25"/>
  <c r="BO14" i="25"/>
  <c r="J137" i="27"/>
  <c r="X173" i="36"/>
  <c r="Y117" i="36"/>
  <c r="AA104" i="29"/>
  <c r="K103" i="17"/>
  <c r="K132" i="19"/>
  <c r="BJ176" i="25"/>
  <c r="H85" i="19"/>
  <c r="X91" i="29"/>
  <c r="Z19" i="29"/>
  <c r="J112" i="27"/>
  <c r="AF85" i="36"/>
  <c r="AA50" i="36"/>
  <c r="BW35" i="25"/>
  <c r="AJ96" i="24"/>
  <c r="AK50" i="24"/>
  <c r="AI64" i="29"/>
  <c r="C31" i="31"/>
  <c r="J249" i="19"/>
  <c r="T67" i="25"/>
  <c r="G172" i="24"/>
  <c r="W78" i="18"/>
  <c r="BT153" i="25"/>
  <c r="BB108" i="25"/>
  <c r="C19" i="31"/>
  <c r="Q8" i="29"/>
  <c r="J171" i="17"/>
  <c r="Z112" i="24"/>
  <c r="AH16" i="25"/>
  <c r="M171" i="17"/>
  <c r="L63" i="29"/>
  <c r="AK166" i="25"/>
  <c r="Y92" i="25"/>
  <c r="BB31" i="25"/>
  <c r="V23" i="18"/>
  <c r="N155" i="27"/>
  <c r="O145" i="17"/>
  <c r="AY50" i="25"/>
  <c r="AG83" i="29"/>
  <c r="BU165" i="25"/>
  <c r="AL104" i="36"/>
  <c r="Q24" i="17"/>
  <c r="O181" i="24"/>
  <c r="AP30" i="25"/>
  <c r="AC8" i="25"/>
  <c r="BE31" i="25"/>
  <c r="K114" i="17"/>
  <c r="K48" i="17"/>
  <c r="AH93" i="29"/>
  <c r="BA25" i="25"/>
  <c r="AI86" i="24"/>
  <c r="I19" i="33"/>
  <c r="AB50" i="24"/>
  <c r="BL108" i="25"/>
  <c r="BK179" i="25"/>
  <c r="BS14" i="25"/>
  <c r="M15" i="29"/>
  <c r="BG140" i="25"/>
  <c r="Z101" i="29"/>
  <c r="BE48" i="25"/>
  <c r="U177" i="25"/>
  <c r="J176" i="27"/>
  <c r="I14" i="24"/>
  <c r="S170" i="25"/>
  <c r="BN138" i="25"/>
  <c r="AD51" i="29"/>
  <c r="AK149" i="25"/>
  <c r="BN100" i="25"/>
  <c r="BS91" i="25"/>
  <c r="BL29" i="25"/>
  <c r="AK79" i="25"/>
  <c r="BF120" i="25"/>
  <c r="BM53" i="25"/>
  <c r="W51" i="18"/>
  <c r="D50" i="24"/>
  <c r="AG63" i="29"/>
  <c r="AN81" i="25"/>
  <c r="Y28" i="25"/>
  <c r="I183" i="17"/>
  <c r="BD157" i="25"/>
  <c r="R90" i="25"/>
  <c r="F186" i="19"/>
  <c r="Q81" i="17"/>
  <c r="AK82" i="36"/>
  <c r="I97" i="19"/>
  <c r="AG92" i="25"/>
  <c r="K10" i="29"/>
  <c r="F205" i="19"/>
  <c r="Q54" i="17"/>
  <c r="BG21" i="25"/>
  <c r="AH8" i="24"/>
  <c r="O18" i="31"/>
  <c r="Q145" i="24"/>
  <c r="H30" i="17"/>
  <c r="R31" i="25"/>
  <c r="AQ85" i="25"/>
  <c r="E146" i="24"/>
  <c r="Y183" i="25"/>
  <c r="AH11" i="25"/>
  <c r="E115" i="24"/>
  <c r="J131" i="27"/>
  <c r="BR133" i="25"/>
  <c r="R23" i="17"/>
  <c r="AG148" i="25"/>
  <c r="AI133" i="36"/>
  <c r="AH80" i="24"/>
  <c r="Y10" i="18"/>
  <c r="BP39" i="25"/>
  <c r="Q101" i="17"/>
  <c r="BG115" i="25"/>
  <c r="AA172" i="24"/>
  <c r="U18" i="33"/>
  <c r="X102" i="29"/>
  <c r="BT166" i="25"/>
  <c r="AD114" i="25"/>
  <c r="K11" i="18"/>
  <c r="AI74" i="29"/>
  <c r="AH165" i="24"/>
  <c r="AI158" i="36"/>
  <c r="Q35" i="24"/>
  <c r="L48" i="29"/>
  <c r="AX82" i="25"/>
  <c r="Q98" i="24"/>
  <c r="U92" i="29"/>
  <c r="J263" i="19"/>
  <c r="N55" i="29"/>
  <c r="AC94" i="25"/>
  <c r="K168" i="19"/>
  <c r="AR97" i="25"/>
  <c r="Q70" i="24"/>
  <c r="U163" i="25"/>
  <c r="K333" i="19"/>
  <c r="F43" i="31"/>
  <c r="BH28" i="25"/>
  <c r="BD107" i="25"/>
  <c r="BT160" i="25"/>
  <c r="K24" i="27"/>
  <c r="AR41" i="25"/>
  <c r="AF30" i="36"/>
  <c r="M26" i="29"/>
  <c r="F133" i="17"/>
  <c r="AR140" i="25"/>
  <c r="I177" i="24"/>
  <c r="AA16" i="24"/>
  <c r="W100" i="36"/>
  <c r="AB94" i="29"/>
  <c r="N19" i="31"/>
  <c r="I47" i="29"/>
  <c r="BO81" i="25"/>
  <c r="BX84" i="25"/>
  <c r="J168" i="17"/>
  <c r="V44" i="29"/>
  <c r="BM171" i="25"/>
  <c r="AC180" i="36"/>
  <c r="AE77" i="29"/>
  <c r="AC158" i="25"/>
  <c r="E66" i="24"/>
  <c r="BN114" i="25"/>
  <c r="AP179" i="25"/>
  <c r="BN33" i="25"/>
  <c r="AE149" i="24"/>
  <c r="P177" i="25"/>
  <c r="M67" i="17"/>
  <c r="AJ50" i="36"/>
  <c r="AG101" i="24"/>
  <c r="G162" i="24"/>
  <c r="BL100" i="25"/>
  <c r="AL86" i="25"/>
  <c r="W36" i="36"/>
  <c r="W9" i="29"/>
  <c r="AF29" i="24"/>
  <c r="G8" i="19"/>
  <c r="BE25" i="25"/>
  <c r="AJ141" i="36"/>
  <c r="BK103" i="25"/>
  <c r="AD81" i="36"/>
  <c r="I172" i="24"/>
  <c r="T59" i="18"/>
  <c r="Z184" i="24"/>
  <c r="J281" i="19"/>
  <c r="AA49" i="33"/>
  <c r="AS99" i="25"/>
  <c r="AC51" i="36"/>
  <c r="AQ120" i="25"/>
  <c r="I141" i="27"/>
  <c r="I30" i="33"/>
  <c r="V63" i="29"/>
  <c r="BW162" i="25"/>
  <c r="BS79" i="25"/>
  <c r="N18" i="18"/>
  <c r="AB80" i="24"/>
  <c r="N89" i="27"/>
  <c r="Q22" i="25"/>
  <c r="AS35" i="25"/>
  <c r="X20" i="33"/>
  <c r="BP136" i="25"/>
  <c r="AA100" i="29"/>
  <c r="AC60" i="29"/>
  <c r="AQ163" i="25"/>
  <c r="AD179" i="25"/>
  <c r="AF48" i="36"/>
  <c r="U105" i="25"/>
  <c r="M32" i="17"/>
  <c r="BW74" i="25"/>
  <c r="Y56" i="29"/>
  <c r="I154" i="24"/>
  <c r="G101" i="17"/>
  <c r="Z50" i="36"/>
  <c r="P35" i="25"/>
  <c r="N82" i="24"/>
  <c r="AH83" i="25"/>
  <c r="AY156" i="25"/>
  <c r="S40" i="31"/>
  <c r="G77" i="18"/>
  <c r="O78" i="24"/>
  <c r="BX52" i="25"/>
  <c r="AP184" i="25"/>
  <c r="W99" i="36"/>
  <c r="J36" i="18"/>
  <c r="AH36" i="36"/>
  <c r="P157" i="17"/>
  <c r="AJ143" i="24"/>
  <c r="R72" i="25"/>
  <c r="BU117" i="25"/>
  <c r="L44" i="27"/>
  <c r="BW69" i="25"/>
  <c r="AI135" i="25"/>
  <c r="J146" i="27"/>
  <c r="AJ13" i="24"/>
  <c r="AL139" i="25"/>
  <c r="AE8" i="24"/>
  <c r="AJ49" i="24"/>
  <c r="T161" i="25"/>
  <c r="H180" i="27"/>
  <c r="J150" i="17"/>
  <c r="BB33" i="25"/>
  <c r="M96" i="24"/>
  <c r="AH35" i="29"/>
  <c r="BE38" i="25"/>
  <c r="AA122" i="24"/>
  <c r="BS69" i="25"/>
  <c r="S147" i="25"/>
  <c r="J97" i="17"/>
  <c r="N119" i="27"/>
  <c r="E52" i="24"/>
  <c r="W36" i="18"/>
  <c r="BK110" i="25"/>
  <c r="AZ41" i="25"/>
  <c r="H110" i="27"/>
  <c r="BS182" i="25"/>
  <c r="BE91" i="25"/>
  <c r="AC35" i="24"/>
  <c r="AZ119" i="25"/>
  <c r="S16" i="31"/>
  <c r="Q179" i="17"/>
  <c r="H88" i="29"/>
  <c r="AD19" i="33"/>
  <c r="BI82" i="25"/>
  <c r="R143" i="17"/>
  <c r="H101" i="27"/>
  <c r="M138" i="17"/>
  <c r="BX85" i="25"/>
  <c r="W82" i="29"/>
  <c r="AJ118" i="24"/>
  <c r="AC27" i="29"/>
  <c r="H57" i="18"/>
  <c r="L30" i="29"/>
  <c r="Q22" i="24"/>
  <c r="P171" i="17"/>
  <c r="K182" i="25" l="1"/>
  <c r="K69" i="25"/>
  <c r="X72" i="25"/>
  <c r="O36" i="36"/>
  <c r="D99" i="36"/>
  <c r="P82" i="24"/>
  <c r="V35" i="25"/>
  <c r="G50" i="36"/>
  <c r="M48" i="36"/>
  <c r="J136" i="25"/>
  <c r="W22" i="25"/>
  <c r="K79" i="25"/>
  <c r="J51" i="36"/>
  <c r="K81" i="36"/>
  <c r="Q141" i="36"/>
  <c r="G10" i="19"/>
  <c r="G369" i="19"/>
  <c r="D36" i="36"/>
  <c r="Q50" i="36"/>
  <c r="M123" i="17"/>
  <c r="V177" i="25"/>
  <c r="E185" i="24"/>
  <c r="E56" i="24" s="1"/>
  <c r="AE158" i="25"/>
  <c r="J180" i="36"/>
  <c r="I171" i="25"/>
  <c r="I66" i="29"/>
  <c r="D100" i="36"/>
  <c r="M30" i="36"/>
  <c r="E107" i="25"/>
  <c r="K335" i="19"/>
  <c r="K170" i="19"/>
  <c r="AE94" i="25"/>
  <c r="J265" i="19"/>
  <c r="O92" i="29"/>
  <c r="D82" i="25"/>
  <c r="P158" i="36"/>
  <c r="H115" i="25"/>
  <c r="J39" i="25"/>
  <c r="P133" i="36"/>
  <c r="X31" i="25"/>
  <c r="H21" i="25"/>
  <c r="E205" i="19"/>
  <c r="I99" i="19"/>
  <c r="R82" i="36"/>
  <c r="F188" i="19"/>
  <c r="E186" i="19"/>
  <c r="E188" i="19" s="1"/>
  <c r="M188" i="19" s="1"/>
  <c r="X90" i="25"/>
  <c r="E157" i="25"/>
  <c r="AT81" i="25"/>
  <c r="P63" i="29"/>
  <c r="H50" i="24"/>
  <c r="I53" i="25"/>
  <c r="AM79" i="25"/>
  <c r="K91" i="25"/>
  <c r="AM149" i="25"/>
  <c r="H140" i="25"/>
  <c r="K14" i="25"/>
  <c r="G25" i="25"/>
  <c r="AC55" i="25"/>
  <c r="AE8" i="25"/>
  <c r="S104" i="36"/>
  <c r="V104" i="36" s="1"/>
  <c r="P83" i="29"/>
  <c r="N145" i="17"/>
  <c r="AM166" i="25"/>
  <c r="V19" i="31"/>
  <c r="V31" i="31"/>
  <c r="H50" i="36"/>
  <c r="M85" i="36"/>
  <c r="H87" i="19"/>
  <c r="F176" i="25"/>
  <c r="K134" i="19"/>
  <c r="F117" i="36"/>
  <c r="E173" i="36"/>
  <c r="I171" i="36"/>
  <c r="E83" i="19"/>
  <c r="AT67" i="25"/>
  <c r="AJ176" i="25"/>
  <c r="O51" i="36"/>
  <c r="N146" i="17"/>
  <c r="Q95" i="36"/>
  <c r="H172" i="25"/>
  <c r="AE25" i="25"/>
  <c r="J111" i="36"/>
  <c r="K256" i="19"/>
  <c r="J194" i="19"/>
  <c r="F87" i="36"/>
  <c r="W147" i="25"/>
  <c r="K28" i="19"/>
  <c r="AJ39" i="25"/>
  <c r="D16" i="17"/>
  <c r="H176" i="24"/>
  <c r="L44" i="36"/>
  <c r="D24" i="36"/>
  <c r="J179" i="25"/>
  <c r="H141" i="36"/>
  <c r="J209" i="19"/>
  <c r="D107" i="17"/>
  <c r="E16" i="36"/>
  <c r="S96" i="36"/>
  <c r="Q109" i="36"/>
  <c r="G135" i="36"/>
  <c r="J77" i="25"/>
  <c r="E169" i="19"/>
  <c r="S54" i="36"/>
  <c r="F83" i="25"/>
  <c r="G41" i="36"/>
  <c r="H175" i="25"/>
  <c r="E52" i="25"/>
  <c r="X76" i="25"/>
  <c r="J46" i="25"/>
  <c r="K167" i="25"/>
  <c r="AE33" i="25"/>
  <c r="W16" i="25"/>
  <c r="AJ51" i="25"/>
  <c r="J78" i="19"/>
  <c r="G12" i="36"/>
  <c r="V16" i="25"/>
  <c r="J181" i="25"/>
  <c r="I91" i="36"/>
  <c r="J114" i="36"/>
  <c r="I93" i="19"/>
  <c r="N157" i="17"/>
  <c r="N118" i="17"/>
  <c r="W33" i="31"/>
  <c r="F141" i="36"/>
  <c r="AE85" i="25"/>
  <c r="R15" i="36"/>
  <c r="J67" i="36"/>
  <c r="E83" i="25"/>
  <c r="AJ118" i="25"/>
  <c r="K113" i="25"/>
  <c r="H28" i="24"/>
  <c r="L22" i="36"/>
  <c r="D75" i="36"/>
  <c r="S162" i="36"/>
  <c r="K259" i="19"/>
  <c r="P90" i="29"/>
  <c r="D86" i="17"/>
  <c r="I90" i="25"/>
  <c r="E43" i="36"/>
  <c r="E130" i="19"/>
  <c r="O162" i="36"/>
  <c r="M110" i="36"/>
  <c r="G128" i="19"/>
  <c r="E302" i="19"/>
  <c r="H166" i="36"/>
  <c r="AE32" i="25"/>
  <c r="E162" i="25"/>
  <c r="AD54" i="18"/>
  <c r="W28" i="25"/>
  <c r="P32" i="36"/>
  <c r="N106" i="17"/>
  <c r="V40" i="25"/>
  <c r="P38" i="24"/>
  <c r="H136" i="25"/>
  <c r="O91" i="36"/>
  <c r="N171" i="36"/>
  <c r="V157" i="25"/>
  <c r="D71" i="17"/>
  <c r="I20" i="31"/>
  <c r="J34" i="19"/>
  <c r="I31" i="19"/>
  <c r="P89" i="36"/>
  <c r="J160" i="36"/>
  <c r="K23" i="25"/>
  <c r="D136" i="17"/>
  <c r="AE138" i="25"/>
  <c r="O95" i="36"/>
  <c r="N45" i="36"/>
  <c r="E100" i="25"/>
  <c r="D81" i="25"/>
  <c r="N87" i="36"/>
  <c r="H43" i="25"/>
  <c r="E180" i="36"/>
  <c r="AE108" i="25"/>
  <c r="O50" i="29"/>
  <c r="P162" i="36"/>
  <c r="E183" i="25"/>
  <c r="V132" i="25"/>
  <c r="AJ179" i="25"/>
  <c r="D143" i="36"/>
  <c r="AT91" i="25"/>
  <c r="F113" i="36"/>
  <c r="AM40" i="25"/>
  <c r="E39" i="19"/>
  <c r="AT95" i="25"/>
  <c r="N33" i="17"/>
  <c r="M17" i="29"/>
  <c r="R11" i="36"/>
  <c r="AH29" i="33"/>
  <c r="M38" i="36"/>
  <c r="W8" i="31"/>
  <c r="AT18" i="25"/>
  <c r="D32" i="36"/>
  <c r="L36" i="36"/>
  <c r="I149" i="19"/>
  <c r="D84" i="25"/>
  <c r="F104" i="25"/>
  <c r="AM148" i="25"/>
  <c r="E358" i="19"/>
  <c r="F166" i="25"/>
  <c r="G159" i="36"/>
  <c r="G29" i="25"/>
  <c r="W88" i="25"/>
  <c r="G47" i="36"/>
  <c r="D97" i="36"/>
  <c r="W67" i="25"/>
  <c r="E33" i="19"/>
  <c r="M54" i="36"/>
  <c r="O115" i="36"/>
  <c r="O96" i="29"/>
  <c r="I138" i="36"/>
  <c r="V88" i="25"/>
  <c r="AE40" i="25"/>
  <c r="G115" i="36"/>
  <c r="X41" i="25"/>
  <c r="J329" i="19"/>
  <c r="J69" i="25"/>
  <c r="AM175" i="25"/>
  <c r="AE173" i="25"/>
  <c r="I48" i="25"/>
  <c r="AT72" i="25"/>
  <c r="E159" i="25"/>
  <c r="M160" i="36"/>
  <c r="H11" i="36"/>
  <c r="G152" i="19"/>
  <c r="G118" i="36"/>
  <c r="W44" i="25"/>
  <c r="Q166" i="36"/>
  <c r="R168" i="36"/>
  <c r="G46" i="36"/>
  <c r="H85" i="25"/>
  <c r="H176" i="19"/>
  <c r="X173" i="25"/>
  <c r="I47" i="25"/>
  <c r="E37" i="25"/>
  <c r="N142" i="36"/>
  <c r="F163" i="25"/>
  <c r="E147" i="36"/>
  <c r="K114" i="25"/>
  <c r="E311" i="19"/>
  <c r="AT43" i="25"/>
  <c r="Q108" i="29"/>
  <c r="Q34" i="29" s="1"/>
  <c r="L166" i="36"/>
  <c r="D176" i="36"/>
  <c r="H129" i="36"/>
  <c r="E158" i="25"/>
  <c r="W40" i="25"/>
  <c r="E66" i="25"/>
  <c r="N188" i="17"/>
  <c r="P145" i="24"/>
  <c r="R108" i="36"/>
  <c r="M87" i="36"/>
  <c r="AM47" i="25"/>
  <c r="H110" i="24"/>
  <c r="AT69" i="25"/>
  <c r="K96" i="19"/>
  <c r="D42" i="25"/>
  <c r="F161" i="25"/>
  <c r="P108" i="24"/>
  <c r="H9" i="24"/>
  <c r="AH27" i="33"/>
  <c r="X86" i="25"/>
  <c r="O144" i="36"/>
  <c r="J72" i="36"/>
  <c r="K37" i="36"/>
  <c r="N152" i="36"/>
  <c r="R91" i="36"/>
  <c r="E143" i="25"/>
  <c r="H143" i="25"/>
  <c r="I131" i="19"/>
  <c r="F96" i="25"/>
  <c r="Q73" i="36"/>
  <c r="F22" i="36"/>
  <c r="W34" i="25"/>
  <c r="H162" i="36"/>
  <c r="H78" i="19"/>
  <c r="D157" i="17"/>
  <c r="I68" i="25"/>
  <c r="F297" i="19"/>
  <c r="E295" i="19"/>
  <c r="F31" i="25"/>
  <c r="I129" i="36"/>
  <c r="O49" i="31"/>
  <c r="D86" i="36"/>
  <c r="E32" i="36"/>
  <c r="F118" i="25"/>
  <c r="AE97" i="25"/>
  <c r="I49" i="25"/>
  <c r="E103" i="25"/>
  <c r="V179" i="25"/>
  <c r="E136" i="25"/>
  <c r="D96" i="36"/>
  <c r="AJ101" i="25"/>
  <c r="Q138" i="36"/>
  <c r="E95" i="36"/>
  <c r="AM97" i="25"/>
  <c r="D119" i="17"/>
  <c r="W74" i="25"/>
  <c r="O14" i="36"/>
  <c r="J163" i="36"/>
  <c r="W23" i="31"/>
  <c r="J90" i="19"/>
  <c r="W172" i="25"/>
  <c r="V31" i="25"/>
  <c r="K146" i="36"/>
  <c r="V160" i="25"/>
  <c r="I85" i="25"/>
  <c r="H176" i="36"/>
  <c r="S70" i="36"/>
  <c r="V16" i="31"/>
  <c r="O30" i="36"/>
  <c r="I113" i="36"/>
  <c r="W90" i="25"/>
  <c r="J250" i="19"/>
  <c r="AE37" i="25"/>
  <c r="K152" i="19"/>
  <c r="N165" i="17"/>
  <c r="H177" i="24"/>
  <c r="D25" i="17"/>
  <c r="D82" i="17"/>
  <c r="M26" i="36"/>
  <c r="I184" i="25"/>
  <c r="D26" i="17"/>
  <c r="J138" i="25"/>
  <c r="F54" i="36"/>
  <c r="D66" i="36"/>
  <c r="R100" i="36"/>
  <c r="F335" i="19"/>
  <c r="E333" i="19"/>
  <c r="D169" i="17"/>
  <c r="J141" i="25"/>
  <c r="D163" i="36"/>
  <c r="G12" i="25"/>
  <c r="AD24" i="18"/>
  <c r="H172" i="24"/>
  <c r="I81" i="25"/>
  <c r="V144" i="25"/>
  <c r="J282" i="19"/>
  <c r="W117" i="25"/>
  <c r="H93" i="36"/>
  <c r="N10" i="36"/>
  <c r="AT25" i="25"/>
  <c r="E91" i="25"/>
  <c r="N49" i="36"/>
  <c r="P22" i="36"/>
  <c r="L167" i="25"/>
  <c r="M167" i="25"/>
  <c r="X36" i="25"/>
  <c r="AE111" i="25"/>
  <c r="N181" i="17"/>
  <c r="F34" i="25"/>
  <c r="N27" i="36"/>
  <c r="E13" i="36"/>
  <c r="R104" i="36"/>
  <c r="AJ26" i="25"/>
  <c r="AJ168" i="25"/>
  <c r="D182" i="36"/>
  <c r="K136" i="25"/>
  <c r="G31" i="25"/>
  <c r="G112" i="36"/>
  <c r="AJ156" i="25"/>
  <c r="S165" i="36"/>
  <c r="F100" i="25"/>
  <c r="J12" i="25"/>
  <c r="F171" i="25"/>
  <c r="H23" i="36"/>
  <c r="K123" i="17"/>
  <c r="I98" i="25"/>
  <c r="G49" i="25"/>
  <c r="N133" i="17"/>
  <c r="I105" i="25"/>
  <c r="S137" i="36"/>
  <c r="H250" i="19"/>
  <c r="R8" i="36"/>
  <c r="K73" i="36"/>
  <c r="N19" i="17"/>
  <c r="X153" i="25"/>
  <c r="G72" i="36"/>
  <c r="D135" i="36"/>
  <c r="H82" i="36"/>
  <c r="K155" i="36"/>
  <c r="E116" i="25"/>
  <c r="I139" i="25"/>
  <c r="G99" i="36"/>
  <c r="G253" i="19"/>
  <c r="D105" i="36"/>
  <c r="E158" i="36"/>
  <c r="P24" i="36"/>
  <c r="H71" i="25"/>
  <c r="H212" i="19"/>
  <c r="Q169" i="36"/>
  <c r="V130" i="25"/>
  <c r="D117" i="36"/>
  <c r="F86" i="25"/>
  <c r="V170" i="25"/>
  <c r="V33" i="25"/>
  <c r="N75" i="17"/>
  <c r="S94" i="36"/>
  <c r="F166" i="36"/>
  <c r="W17" i="25"/>
  <c r="E102" i="36"/>
  <c r="F85" i="36"/>
  <c r="H115" i="36"/>
  <c r="K106" i="25"/>
  <c r="E96" i="25"/>
  <c r="W9" i="31"/>
  <c r="O59" i="29"/>
  <c r="F98" i="36"/>
  <c r="P12" i="36"/>
  <c r="K206" i="19"/>
  <c r="AJ108" i="25"/>
  <c r="P150" i="24"/>
  <c r="L168" i="36"/>
  <c r="J49" i="31"/>
  <c r="G151" i="36"/>
  <c r="D18" i="36"/>
  <c r="H78" i="24"/>
  <c r="AE167" i="25"/>
  <c r="AT80" i="25"/>
  <c r="W153" i="25"/>
  <c r="W47" i="25"/>
  <c r="E114" i="25"/>
  <c r="N52" i="17"/>
  <c r="D78" i="17"/>
  <c r="F49" i="31"/>
  <c r="R70" i="36"/>
  <c r="J145" i="25"/>
  <c r="W148" i="25"/>
  <c r="J166" i="36"/>
  <c r="Q113" i="36"/>
  <c r="J150" i="25"/>
  <c r="P158" i="24"/>
  <c r="R120" i="36"/>
  <c r="K176" i="36"/>
  <c r="E160" i="25"/>
  <c r="G89" i="25"/>
  <c r="AD46" i="18"/>
  <c r="I34" i="19"/>
  <c r="N119" i="36"/>
  <c r="P119" i="24"/>
  <c r="X141" i="25"/>
  <c r="K13" i="36"/>
  <c r="I92" i="25"/>
  <c r="H142" i="36"/>
  <c r="G119" i="19"/>
  <c r="E15" i="19"/>
  <c r="O182" i="36"/>
  <c r="G318" i="19"/>
  <c r="G84" i="25"/>
  <c r="D35" i="25"/>
  <c r="AM104" i="25"/>
  <c r="I120" i="36"/>
  <c r="E190" i="19"/>
  <c r="O133" i="36"/>
  <c r="E135" i="25"/>
  <c r="J139" i="25"/>
  <c r="I66" i="25"/>
  <c r="G139" i="36"/>
  <c r="AM73" i="25"/>
  <c r="D146" i="36"/>
  <c r="K149" i="25"/>
  <c r="J154" i="36"/>
  <c r="AI185" i="25"/>
  <c r="AI56" i="25" s="1"/>
  <c r="N88" i="17"/>
  <c r="E145" i="19"/>
  <c r="V169" i="25"/>
  <c r="W183" i="25"/>
  <c r="D80" i="25"/>
  <c r="E246" i="19"/>
  <c r="G142" i="36"/>
  <c r="P102" i="29"/>
  <c r="X34" i="25"/>
  <c r="J140" i="36"/>
  <c r="N22" i="17"/>
  <c r="F79" i="25"/>
  <c r="E174" i="36"/>
  <c r="E153" i="36"/>
  <c r="N76" i="17"/>
  <c r="AE104" i="25"/>
  <c r="H32" i="24"/>
  <c r="W137" i="25"/>
  <c r="N43" i="17"/>
  <c r="X117" i="25"/>
  <c r="V134" i="25"/>
  <c r="O14" i="29"/>
  <c r="W26" i="31"/>
  <c r="H150" i="24"/>
  <c r="J176" i="25"/>
  <c r="H24" i="36"/>
  <c r="I67" i="36"/>
  <c r="J30" i="36"/>
  <c r="P169" i="36"/>
  <c r="G123" i="17"/>
  <c r="S93" i="36"/>
  <c r="E33" i="25"/>
  <c r="D118" i="36"/>
  <c r="G294" i="19"/>
  <c r="O52" i="36"/>
  <c r="H100" i="25"/>
  <c r="J103" i="25"/>
  <c r="E328" i="19"/>
  <c r="AM164" i="25"/>
  <c r="AE151" i="25"/>
  <c r="G51" i="36"/>
  <c r="I117" i="25"/>
  <c r="AE15" i="25"/>
  <c r="K136" i="36"/>
  <c r="U136" i="36" s="1"/>
  <c r="P53" i="29"/>
  <c r="E160" i="36"/>
  <c r="E290" i="19"/>
  <c r="X102" i="25"/>
  <c r="J119" i="25"/>
  <c r="K92" i="25"/>
  <c r="M42" i="36"/>
  <c r="P107" i="29"/>
  <c r="Q139" i="36"/>
  <c r="D157" i="36"/>
  <c r="V117" i="25"/>
  <c r="E21" i="19"/>
  <c r="AC125" i="18"/>
  <c r="H66" i="25"/>
  <c r="O167" i="36"/>
  <c r="E151" i="25"/>
  <c r="M86" i="25"/>
  <c r="L86" i="25"/>
  <c r="D52" i="25"/>
  <c r="W43" i="25"/>
  <c r="I96" i="19"/>
  <c r="L158" i="36"/>
  <c r="F256" i="19"/>
  <c r="E254" i="19"/>
  <c r="N151" i="36"/>
  <c r="J47" i="36"/>
  <c r="K285" i="19"/>
  <c r="Q183" i="36"/>
  <c r="E82" i="25"/>
  <c r="S95" i="36"/>
  <c r="P104" i="36"/>
  <c r="V18" i="25"/>
  <c r="Q41" i="36"/>
  <c r="H141" i="25"/>
  <c r="H26" i="25"/>
  <c r="AT19" i="25"/>
  <c r="I100" i="25"/>
  <c r="E164" i="36"/>
  <c r="D50" i="36"/>
  <c r="V151" i="25"/>
  <c r="H25" i="36"/>
  <c r="AT137" i="25"/>
  <c r="I36" i="36"/>
  <c r="E183" i="19"/>
  <c r="F185" i="19"/>
  <c r="Q96" i="36"/>
  <c r="H107" i="24"/>
  <c r="N39" i="17"/>
  <c r="H27" i="36"/>
  <c r="E39" i="36"/>
  <c r="G38" i="36"/>
  <c r="W82" i="25"/>
  <c r="H171" i="36"/>
  <c r="I170" i="25"/>
  <c r="V167" i="25"/>
  <c r="R12" i="36"/>
  <c r="J20" i="36"/>
  <c r="W112" i="25"/>
  <c r="J136" i="36"/>
  <c r="F45" i="36"/>
  <c r="G28" i="19"/>
  <c r="E11" i="36"/>
  <c r="AM103" i="25"/>
  <c r="AT142" i="25"/>
  <c r="K46" i="19"/>
  <c r="E155" i="36"/>
  <c r="AM138" i="25"/>
  <c r="R66" i="36"/>
  <c r="M45" i="36"/>
  <c r="D47" i="17"/>
  <c r="E107" i="36"/>
  <c r="AM34" i="25"/>
  <c r="E146" i="25"/>
  <c r="J140" i="25"/>
  <c r="H162" i="25"/>
  <c r="K27" i="36"/>
  <c r="P34" i="36"/>
  <c r="D106" i="17"/>
  <c r="N185" i="27"/>
  <c r="N56" i="27" s="1"/>
  <c r="G170" i="19"/>
  <c r="J53" i="36"/>
  <c r="X119" i="25"/>
  <c r="J235" i="19"/>
  <c r="G39" i="36"/>
  <c r="H20" i="24"/>
  <c r="AJ149" i="25"/>
  <c r="D89" i="25"/>
  <c r="I156" i="36"/>
  <c r="K71" i="25"/>
  <c r="I153" i="36"/>
  <c r="P60" i="29"/>
  <c r="AJ86" i="25"/>
  <c r="F180" i="36"/>
  <c r="I182" i="25"/>
  <c r="S110" i="36"/>
  <c r="H16" i="19"/>
  <c r="Q23" i="36"/>
  <c r="G27" i="25"/>
  <c r="E18" i="36"/>
  <c r="U55" i="25"/>
  <c r="J370" i="19"/>
  <c r="AE177" i="25"/>
  <c r="Q160" i="36"/>
  <c r="N11" i="17"/>
  <c r="H180" i="25"/>
  <c r="D153" i="36"/>
  <c r="X169" i="25"/>
  <c r="S115" i="36"/>
  <c r="AH46" i="33"/>
  <c r="H197" i="19"/>
  <c r="AT54" i="25"/>
  <c r="S176" i="36"/>
  <c r="H105" i="19"/>
  <c r="V175" i="25"/>
  <c r="N135" i="17"/>
  <c r="I46" i="19"/>
  <c r="E147" i="25"/>
  <c r="H203" i="19"/>
  <c r="J315" i="19"/>
  <c r="K194" i="19"/>
  <c r="H163" i="25"/>
  <c r="J28" i="36"/>
  <c r="L20" i="36"/>
  <c r="F52" i="25"/>
  <c r="D90" i="36"/>
  <c r="V176" i="25"/>
  <c r="F56" i="17"/>
  <c r="F122" i="17" s="1"/>
  <c r="H98" i="36"/>
  <c r="P116" i="36"/>
  <c r="O110" i="36"/>
  <c r="H19" i="36"/>
  <c r="H229" i="19"/>
  <c r="H161" i="25"/>
  <c r="D44" i="36"/>
  <c r="J135" i="25"/>
  <c r="E281" i="19"/>
  <c r="N15" i="36"/>
  <c r="AH185" i="25"/>
  <c r="AH56" i="25" s="1"/>
  <c r="P65" i="29"/>
  <c r="K93" i="19"/>
  <c r="K158" i="36"/>
  <c r="H170" i="25"/>
  <c r="O24" i="36"/>
  <c r="AJ82" i="25"/>
  <c r="I128" i="19"/>
  <c r="R85" i="36"/>
  <c r="M73" i="36"/>
  <c r="I185" i="19"/>
  <c r="AJ14" i="25"/>
  <c r="H164" i="24"/>
  <c r="R119" i="36"/>
  <c r="N25" i="36"/>
  <c r="E177" i="25"/>
  <c r="AH10" i="33"/>
  <c r="V20" i="25"/>
  <c r="P168" i="36"/>
  <c r="H76" i="24"/>
  <c r="V14" i="31"/>
  <c r="AT10" i="25"/>
  <c r="V69" i="25"/>
  <c r="AT34" i="25"/>
  <c r="AW34" i="25" s="1"/>
  <c r="I163" i="36"/>
  <c r="Q13" i="36"/>
  <c r="AE168" i="25"/>
  <c r="K66" i="25"/>
  <c r="E138" i="36"/>
  <c r="H140" i="36"/>
  <c r="L129" i="36"/>
  <c r="O23" i="36"/>
  <c r="E195" i="19"/>
  <c r="F197" i="19"/>
  <c r="K78" i="19"/>
  <c r="G29" i="36"/>
  <c r="X138" i="25"/>
  <c r="I256" i="19"/>
  <c r="N111" i="36"/>
  <c r="I20" i="36"/>
  <c r="G41" i="25"/>
  <c r="D10" i="17"/>
  <c r="H52" i="36"/>
  <c r="I159" i="25"/>
  <c r="AJ117" i="25"/>
  <c r="E167" i="25"/>
  <c r="N122" i="18"/>
  <c r="G83" i="25"/>
  <c r="F362" i="19"/>
  <c r="E360" i="19"/>
  <c r="AM114" i="25"/>
  <c r="H338" i="19"/>
  <c r="J134" i="25"/>
  <c r="F101" i="36"/>
  <c r="X139" i="25"/>
  <c r="O131" i="36"/>
  <c r="AM78" i="25"/>
  <c r="X50" i="25"/>
  <c r="G131" i="36"/>
  <c r="K291" i="19"/>
  <c r="M53" i="36"/>
  <c r="F98" i="25"/>
  <c r="D89" i="36"/>
  <c r="J70" i="36"/>
  <c r="K46" i="25"/>
  <c r="W25" i="25"/>
  <c r="G11" i="36"/>
  <c r="O57" i="29"/>
  <c r="O159" i="36"/>
  <c r="K45" i="36"/>
  <c r="M41" i="36"/>
  <c r="E28" i="36"/>
  <c r="W130" i="25"/>
  <c r="D38" i="25"/>
  <c r="D49" i="36"/>
  <c r="E184" i="25"/>
  <c r="H49" i="25"/>
  <c r="N41" i="36"/>
  <c r="AE157" i="25"/>
  <c r="K117" i="25"/>
  <c r="G107" i="25"/>
  <c r="X149" i="25"/>
  <c r="M105" i="36"/>
  <c r="E89" i="25"/>
  <c r="F15" i="25"/>
  <c r="I56" i="17"/>
  <c r="I122" i="17" s="1"/>
  <c r="N8" i="36"/>
  <c r="D130" i="36"/>
  <c r="F291" i="19"/>
  <c r="E289" i="19"/>
  <c r="K115" i="36"/>
  <c r="AT13" i="25"/>
  <c r="K181" i="25"/>
  <c r="N68" i="17"/>
  <c r="L146" i="36"/>
  <c r="I27" i="25"/>
  <c r="I84" i="25"/>
  <c r="O49" i="29"/>
  <c r="E167" i="36"/>
  <c r="N161" i="36"/>
  <c r="Q81" i="36"/>
  <c r="P28" i="24"/>
  <c r="D41" i="25"/>
  <c r="H181" i="36"/>
  <c r="R138" i="36"/>
  <c r="N117" i="36"/>
  <c r="K134" i="25"/>
  <c r="P79" i="29"/>
  <c r="G34" i="19"/>
  <c r="E8" i="25"/>
  <c r="H120" i="24"/>
  <c r="AE110" i="25"/>
  <c r="R123" i="17"/>
  <c r="E110" i="25"/>
  <c r="AT31" i="25"/>
  <c r="D71" i="36"/>
  <c r="I276" i="19"/>
  <c r="E110" i="36"/>
  <c r="P39" i="36"/>
  <c r="I33" i="29"/>
  <c r="P71" i="29"/>
  <c r="D169" i="25"/>
  <c r="I130" i="25"/>
  <c r="I175" i="25"/>
  <c r="P92" i="29"/>
  <c r="D12" i="17"/>
  <c r="P99" i="29"/>
  <c r="R164" i="36"/>
  <c r="W28" i="31"/>
  <c r="D131" i="25"/>
  <c r="I21" i="36"/>
  <c r="M100" i="36"/>
  <c r="F114" i="36"/>
  <c r="E52" i="36"/>
  <c r="K110" i="25"/>
  <c r="E97" i="25"/>
  <c r="K297" i="19"/>
  <c r="E172" i="25"/>
  <c r="E230" i="19"/>
  <c r="F232" i="19"/>
  <c r="N94" i="36"/>
  <c r="D171" i="36"/>
  <c r="D34" i="25"/>
  <c r="R176" i="36"/>
  <c r="E92" i="25"/>
  <c r="J171" i="36"/>
  <c r="D37" i="36"/>
  <c r="E49" i="25"/>
  <c r="N47" i="36"/>
  <c r="G28" i="25"/>
  <c r="F38" i="25"/>
  <c r="J8" i="25"/>
  <c r="G95" i="25"/>
  <c r="J155" i="25"/>
  <c r="I66" i="36"/>
  <c r="X85" i="25"/>
  <c r="P67" i="29"/>
  <c r="P152" i="36"/>
  <c r="H135" i="25"/>
  <c r="H149" i="25"/>
  <c r="I119" i="36"/>
  <c r="O47" i="36"/>
  <c r="G144" i="25"/>
  <c r="L66" i="36"/>
  <c r="N89" i="17"/>
  <c r="H156" i="25"/>
  <c r="E228" i="19"/>
  <c r="AM133" i="25"/>
  <c r="J56" i="17"/>
  <c r="J122" i="17" s="1"/>
  <c r="Q77" i="36"/>
  <c r="K112" i="36"/>
  <c r="K70" i="36"/>
  <c r="D170" i="36"/>
  <c r="H99" i="24"/>
  <c r="Q20" i="31"/>
  <c r="L93" i="36"/>
  <c r="I136" i="25"/>
  <c r="O83" i="36"/>
  <c r="H137" i="25"/>
  <c r="K38" i="36"/>
  <c r="K96" i="36"/>
  <c r="G265" i="19"/>
  <c r="F78" i="36"/>
  <c r="F30" i="36"/>
  <c r="AE96" i="25"/>
  <c r="AT111" i="25"/>
  <c r="I174" i="25"/>
  <c r="M108" i="36"/>
  <c r="H50" i="25"/>
  <c r="G47" i="25"/>
  <c r="I182" i="36"/>
  <c r="X40" i="25"/>
  <c r="I28" i="25"/>
  <c r="Q15" i="36"/>
  <c r="P90" i="24"/>
  <c r="N93" i="36"/>
  <c r="H152" i="19"/>
  <c r="AM150" i="25"/>
  <c r="D51" i="17"/>
  <c r="N175" i="36"/>
  <c r="D162" i="25"/>
  <c r="P176" i="36"/>
  <c r="R144" i="36"/>
  <c r="G107" i="36"/>
  <c r="L148" i="36"/>
  <c r="E179" i="25"/>
  <c r="E108" i="36"/>
  <c r="O20" i="36"/>
  <c r="L173" i="36"/>
  <c r="D178" i="25"/>
  <c r="K276" i="19"/>
  <c r="H115" i="24"/>
  <c r="V39" i="31"/>
  <c r="E364" i="19"/>
  <c r="N110" i="17"/>
  <c r="I35" i="25"/>
  <c r="J25" i="19"/>
  <c r="G97" i="25"/>
  <c r="X47" i="25"/>
  <c r="D53" i="17"/>
  <c r="H51" i="24"/>
  <c r="K131" i="25"/>
  <c r="S108" i="36"/>
  <c r="F276" i="19"/>
  <c r="E274" i="19"/>
  <c r="N22" i="36"/>
  <c r="J10" i="36"/>
  <c r="AJ34" i="25"/>
  <c r="K95" i="36"/>
  <c r="AT171" i="25"/>
  <c r="D13" i="17"/>
  <c r="W136" i="25"/>
  <c r="N107" i="17"/>
  <c r="E131" i="36"/>
  <c r="G37" i="25"/>
  <c r="V25" i="25"/>
  <c r="H78" i="25"/>
  <c r="K184" i="36"/>
  <c r="I54" i="25"/>
  <c r="L159" i="36"/>
  <c r="H20" i="25"/>
  <c r="G156" i="36"/>
  <c r="D67" i="25"/>
  <c r="E121" i="19"/>
  <c r="J175" i="25"/>
  <c r="E71" i="19"/>
  <c r="I194" i="19"/>
  <c r="AE76" i="25"/>
  <c r="H67" i="25"/>
  <c r="K156" i="36"/>
  <c r="I33" i="36"/>
  <c r="AH37" i="33"/>
  <c r="X67" i="25"/>
  <c r="N144" i="36"/>
  <c r="L76" i="36"/>
  <c r="X88" i="25"/>
  <c r="G118" i="25"/>
  <c r="M46" i="36"/>
  <c r="I142" i="36"/>
  <c r="L123" i="17"/>
  <c r="J152" i="25"/>
  <c r="K93" i="25"/>
  <c r="L172" i="36"/>
  <c r="M112" i="36"/>
  <c r="Q36" i="36"/>
  <c r="AT33" i="25"/>
  <c r="D172" i="36"/>
  <c r="H130" i="24"/>
  <c r="P97" i="24"/>
  <c r="R130" i="36"/>
  <c r="Q53" i="36"/>
  <c r="E340" i="19"/>
  <c r="G262" i="19"/>
  <c r="N168" i="36"/>
  <c r="I69" i="19"/>
  <c r="H104" i="36"/>
  <c r="N24" i="36"/>
  <c r="H85" i="36"/>
  <c r="F120" i="25"/>
  <c r="Q185" i="24"/>
  <c r="Q56" i="24" s="1"/>
  <c r="O146" i="36"/>
  <c r="G85" i="25"/>
  <c r="H148" i="36"/>
  <c r="G229" i="19"/>
  <c r="D172" i="25"/>
  <c r="O26" i="36"/>
  <c r="F9" i="36"/>
  <c r="AJ111" i="25"/>
  <c r="S122" i="18"/>
  <c r="X170" i="25"/>
  <c r="H75" i="29"/>
  <c r="H18" i="29" s="1"/>
  <c r="H131" i="24"/>
  <c r="AE80" i="25"/>
  <c r="P41" i="24"/>
  <c r="E164" i="25"/>
  <c r="X70" i="25"/>
  <c r="E199" i="19"/>
  <c r="R13" i="31"/>
  <c r="K52" i="19"/>
  <c r="J162" i="36"/>
  <c r="N158" i="17"/>
  <c r="I155" i="25"/>
  <c r="V15" i="31"/>
  <c r="J291" i="19"/>
  <c r="E104" i="25"/>
  <c r="Q123" i="17"/>
  <c r="AE113" i="25"/>
  <c r="M174" i="36"/>
  <c r="I209" i="19"/>
  <c r="D39" i="17"/>
  <c r="I52" i="19"/>
  <c r="H99" i="25"/>
  <c r="F95" i="25"/>
  <c r="J38" i="36"/>
  <c r="O176" i="36"/>
  <c r="M140" i="36"/>
  <c r="N172" i="17"/>
  <c r="E150" i="25"/>
  <c r="W159" i="25"/>
  <c r="J84" i="19"/>
  <c r="E23" i="25"/>
  <c r="X95" i="25"/>
  <c r="I24" i="25"/>
  <c r="F44" i="36"/>
  <c r="S154" i="36"/>
  <c r="F14" i="25"/>
  <c r="P157" i="36"/>
  <c r="M11" i="29"/>
  <c r="R174" i="36"/>
  <c r="P89" i="24"/>
  <c r="N43" i="36"/>
  <c r="X143" i="25"/>
  <c r="L33" i="29"/>
  <c r="Q78" i="36"/>
  <c r="K42" i="25"/>
  <c r="R129" i="36"/>
  <c r="H47" i="24"/>
  <c r="E151" i="19"/>
  <c r="O10" i="29"/>
  <c r="L135" i="36"/>
  <c r="AT158" i="25"/>
  <c r="I197" i="19"/>
  <c r="K135" i="36"/>
  <c r="AE107" i="25"/>
  <c r="AJ28" i="25"/>
  <c r="AE159" i="25"/>
  <c r="L78" i="36"/>
  <c r="P22" i="29"/>
  <c r="G28" i="36"/>
  <c r="D98" i="36"/>
  <c r="O95" i="29"/>
  <c r="AH42" i="33"/>
  <c r="P178" i="36"/>
  <c r="P143" i="24"/>
  <c r="K98" i="36"/>
  <c r="AT32" i="25"/>
  <c r="AE27" i="25"/>
  <c r="E10" i="36"/>
  <c r="D35" i="17"/>
  <c r="V80" i="25"/>
  <c r="AE11" i="25"/>
  <c r="AJ23" i="25"/>
  <c r="K29" i="25"/>
  <c r="F146" i="19"/>
  <c r="E144" i="19"/>
  <c r="E146" i="19" s="1"/>
  <c r="M146" i="19" s="1"/>
  <c r="N101" i="17"/>
  <c r="H282" i="19"/>
  <c r="O183" i="36"/>
  <c r="V89" i="25"/>
  <c r="J93" i="19"/>
  <c r="S39" i="36"/>
  <c r="D73" i="25"/>
  <c r="S145" i="36"/>
  <c r="V150" i="25"/>
  <c r="G37" i="19"/>
  <c r="F162" i="36"/>
  <c r="F156" i="25"/>
  <c r="D137" i="17"/>
  <c r="F183" i="25"/>
  <c r="X73" i="25"/>
  <c r="K94" i="36"/>
  <c r="Q103" i="36"/>
  <c r="K22" i="25"/>
  <c r="X158" i="25"/>
  <c r="H8" i="25"/>
  <c r="D89" i="17"/>
  <c r="R55" i="25"/>
  <c r="X8" i="25"/>
  <c r="AM102" i="25"/>
  <c r="H87" i="24"/>
  <c r="J184" i="25"/>
  <c r="L179" i="36"/>
  <c r="H149" i="36"/>
  <c r="H14" i="24"/>
  <c r="K43" i="19"/>
  <c r="J172" i="36"/>
  <c r="K138" i="25"/>
  <c r="O15" i="36"/>
  <c r="R115" i="36"/>
  <c r="H96" i="36"/>
  <c r="AJ145" i="25"/>
  <c r="Q71" i="36"/>
  <c r="K40" i="19"/>
  <c r="I341" i="19"/>
  <c r="N23" i="17"/>
  <c r="AE149" i="25"/>
  <c r="O147" i="36"/>
  <c r="F32" i="36"/>
  <c r="G53" i="25"/>
  <c r="E29" i="25"/>
  <c r="J140" i="19"/>
  <c r="G73" i="36"/>
  <c r="N16" i="36"/>
  <c r="H111" i="25"/>
  <c r="P10" i="36"/>
  <c r="P148" i="24"/>
  <c r="L69" i="36"/>
  <c r="E86" i="19"/>
  <c r="J146" i="36"/>
  <c r="D114" i="17"/>
  <c r="G40" i="25"/>
  <c r="D11" i="36"/>
  <c r="K294" i="19"/>
  <c r="H69" i="36"/>
  <c r="D140" i="25"/>
  <c r="K11" i="25"/>
  <c r="D167" i="36"/>
  <c r="L171" i="36"/>
  <c r="N72" i="36"/>
  <c r="D139" i="25"/>
  <c r="N173" i="36"/>
  <c r="I105" i="19"/>
  <c r="D40" i="17"/>
  <c r="O60" i="29"/>
  <c r="N149" i="36"/>
  <c r="L133" i="36"/>
  <c r="I96" i="36"/>
  <c r="N177" i="36"/>
  <c r="D19" i="36"/>
  <c r="H312" i="19"/>
  <c r="V46" i="31"/>
  <c r="AM45" i="25"/>
  <c r="AT86" i="25"/>
  <c r="I100" i="36"/>
  <c r="AM179" i="25"/>
  <c r="N26" i="17"/>
  <c r="H155" i="25"/>
  <c r="H315" i="19"/>
  <c r="D22" i="36"/>
  <c r="K87" i="19"/>
  <c r="Q14" i="36"/>
  <c r="H17" i="29"/>
  <c r="H19" i="29" s="1"/>
  <c r="P114" i="24"/>
  <c r="D51" i="25"/>
  <c r="R167" i="36"/>
  <c r="G177" i="36"/>
  <c r="AT181" i="25"/>
  <c r="K68" i="36"/>
  <c r="H37" i="19"/>
  <c r="D176" i="25"/>
  <c r="P51" i="24"/>
  <c r="W104" i="25"/>
  <c r="K11" i="36"/>
  <c r="K350" i="19"/>
  <c r="E261" i="19"/>
  <c r="AM83" i="25"/>
  <c r="Q19" i="36"/>
  <c r="H120" i="25"/>
  <c r="P50" i="24"/>
  <c r="AJ95" i="25"/>
  <c r="J55" i="27"/>
  <c r="P43" i="36"/>
  <c r="J22" i="36"/>
  <c r="G206" i="19"/>
  <c r="J113" i="25"/>
  <c r="K20" i="25"/>
  <c r="E148" i="25"/>
  <c r="J91" i="36"/>
  <c r="H178" i="36"/>
  <c r="I10" i="36"/>
  <c r="F168" i="36"/>
  <c r="H22" i="36"/>
  <c r="I84" i="36"/>
  <c r="I179" i="25"/>
  <c r="J95" i="25"/>
  <c r="V23" i="25"/>
  <c r="V53" i="25"/>
  <c r="F203" i="19"/>
  <c r="E201" i="19"/>
  <c r="E203" i="19" s="1"/>
  <c r="M203" i="19" s="1"/>
  <c r="E175" i="36"/>
  <c r="M75" i="36"/>
  <c r="P139" i="36"/>
  <c r="AM182" i="25"/>
  <c r="K12" i="36"/>
  <c r="H147" i="25"/>
  <c r="I52" i="25"/>
  <c r="Q29" i="36"/>
  <c r="N15" i="17"/>
  <c r="AE29" i="25"/>
  <c r="K168" i="25"/>
  <c r="H135" i="24"/>
  <c r="K116" i="19"/>
  <c r="E222" i="19"/>
  <c r="R45" i="36"/>
  <c r="Q112" i="36"/>
  <c r="K131" i="19"/>
  <c r="AJ25" i="25"/>
  <c r="AV25" i="25" s="1"/>
  <c r="J176" i="36"/>
  <c r="H23" i="24"/>
  <c r="F32" i="25"/>
  <c r="F28" i="25"/>
  <c r="P26" i="24"/>
  <c r="W23" i="25"/>
  <c r="D90" i="17"/>
  <c r="I155" i="36"/>
  <c r="AE79" i="25"/>
  <c r="H173" i="25"/>
  <c r="K101" i="36"/>
  <c r="U101" i="36" s="1"/>
  <c r="D83" i="25"/>
  <c r="G90" i="25"/>
  <c r="G87" i="25"/>
  <c r="R157" i="36"/>
  <c r="K119" i="25"/>
  <c r="X116" i="25"/>
  <c r="R41" i="36"/>
  <c r="H13" i="24"/>
  <c r="S71" i="36"/>
  <c r="E139" i="19"/>
  <c r="R170" i="36"/>
  <c r="AM22" i="25"/>
  <c r="O68" i="36"/>
  <c r="P62" i="29"/>
  <c r="D109" i="17"/>
  <c r="G143" i="19"/>
  <c r="H142" i="25"/>
  <c r="K175" i="25"/>
  <c r="I9" i="25"/>
  <c r="E12" i="36"/>
  <c r="H105" i="25"/>
  <c r="G185" i="24"/>
  <c r="G56" i="24" s="1"/>
  <c r="G154" i="25"/>
  <c r="G137" i="19"/>
  <c r="R49" i="36"/>
  <c r="H83" i="25"/>
  <c r="D140" i="17"/>
  <c r="H11" i="29"/>
  <c r="AJ154" i="25"/>
  <c r="D80" i="36"/>
  <c r="S133" i="36"/>
  <c r="F16" i="25"/>
  <c r="H150" i="25"/>
  <c r="E74" i="36"/>
  <c r="G137" i="25"/>
  <c r="K88" i="25"/>
  <c r="P80" i="24"/>
  <c r="V111" i="25"/>
  <c r="F17" i="25"/>
  <c r="V27" i="25"/>
  <c r="E354" i="19"/>
  <c r="F356" i="19"/>
  <c r="J66" i="25"/>
  <c r="G115" i="25"/>
  <c r="F20" i="25"/>
  <c r="N33" i="36"/>
  <c r="H36" i="24"/>
  <c r="O145" i="36"/>
  <c r="AT76" i="25"/>
  <c r="J78" i="36"/>
  <c r="E148" i="36"/>
  <c r="E301" i="19"/>
  <c r="F303" i="19"/>
  <c r="S22" i="36"/>
  <c r="P147" i="36"/>
  <c r="AE89" i="25"/>
  <c r="F138" i="36"/>
  <c r="H102" i="24"/>
  <c r="K93" i="36"/>
  <c r="E99" i="25"/>
  <c r="H63" i="19"/>
  <c r="S46" i="36"/>
  <c r="G119" i="25"/>
  <c r="J74" i="25"/>
  <c r="D154" i="36"/>
  <c r="V43" i="31"/>
  <c r="P154" i="24"/>
  <c r="AJ143" i="25"/>
  <c r="D169" i="36"/>
  <c r="AJ175" i="25"/>
  <c r="N81" i="17"/>
  <c r="S29" i="36"/>
  <c r="AJ94" i="25"/>
  <c r="P14" i="29"/>
  <c r="D177" i="17"/>
  <c r="H83" i="36"/>
  <c r="W105" i="25"/>
  <c r="R41" i="31"/>
  <c r="I173" i="19"/>
  <c r="AJ148" i="25"/>
  <c r="K16" i="36"/>
  <c r="R160" i="36"/>
  <c r="E132" i="36"/>
  <c r="I76" i="25"/>
  <c r="L38" i="36"/>
  <c r="J111" i="25"/>
  <c r="F75" i="36"/>
  <c r="I41" i="25"/>
  <c r="N98" i="36"/>
  <c r="N74" i="36"/>
  <c r="J152" i="19"/>
  <c r="J119" i="19"/>
  <c r="P129" i="36"/>
  <c r="J244" i="19"/>
  <c r="P98" i="29"/>
  <c r="K159" i="36"/>
  <c r="G247" i="19"/>
  <c r="V46" i="25"/>
  <c r="I244" i="19"/>
  <c r="G49" i="19"/>
  <c r="AE17" i="25"/>
  <c r="K171" i="25"/>
  <c r="F359" i="19"/>
  <c r="E357" i="19"/>
  <c r="P27" i="36"/>
  <c r="W10" i="25"/>
  <c r="AM25" i="25"/>
  <c r="D11" i="29"/>
  <c r="J181" i="36"/>
  <c r="K145" i="25"/>
  <c r="Q49" i="31"/>
  <c r="K144" i="25"/>
  <c r="R40" i="36"/>
  <c r="H139" i="24"/>
  <c r="AT120" i="25"/>
  <c r="AW120" i="25" s="1"/>
  <c r="AE73" i="25"/>
  <c r="D22" i="17"/>
  <c r="AS55" i="25"/>
  <c r="E119" i="25"/>
  <c r="M22" i="36"/>
  <c r="J31" i="36"/>
  <c r="I80" i="25"/>
  <c r="R137" i="36"/>
  <c r="F247" i="19"/>
  <c r="E245" i="19"/>
  <c r="I116" i="36"/>
  <c r="F173" i="19"/>
  <c r="E171" i="19"/>
  <c r="E100" i="36"/>
  <c r="O69" i="29"/>
  <c r="G129" i="25"/>
  <c r="I87" i="36"/>
  <c r="F55" i="24"/>
  <c r="Q158" i="36"/>
  <c r="G133" i="25"/>
  <c r="AD11" i="18"/>
  <c r="X26" i="25"/>
  <c r="O160" i="36"/>
  <c r="K12" i="25"/>
  <c r="I40" i="19"/>
  <c r="X151" i="25"/>
  <c r="O103" i="29"/>
  <c r="P184" i="36"/>
  <c r="N12" i="17"/>
  <c r="H125" i="18"/>
  <c r="M33" i="29"/>
  <c r="G101" i="36"/>
  <c r="E48" i="19"/>
  <c r="M109" i="36"/>
  <c r="K37" i="25"/>
  <c r="E140" i="25"/>
  <c r="P84" i="29"/>
  <c r="V97" i="25"/>
  <c r="E112" i="25"/>
  <c r="Q21" i="36"/>
  <c r="M139" i="36"/>
  <c r="I49" i="31"/>
  <c r="H31" i="24"/>
  <c r="K120" i="25"/>
  <c r="M16" i="36"/>
  <c r="E287" i="19"/>
  <c r="J33" i="25"/>
  <c r="H80" i="36"/>
  <c r="G11" i="25"/>
  <c r="E117" i="36"/>
  <c r="S91" i="36"/>
  <c r="F96" i="19"/>
  <c r="E94" i="19"/>
  <c r="AT103" i="25"/>
  <c r="F133" i="36"/>
  <c r="R35" i="31"/>
  <c r="G104" i="36"/>
  <c r="N35" i="36"/>
  <c r="L169" i="36"/>
  <c r="H185" i="27"/>
  <c r="H56" i="27" s="1"/>
  <c r="J96" i="36"/>
  <c r="D76" i="25"/>
  <c r="N165" i="36"/>
  <c r="H138" i="36"/>
  <c r="P93" i="24"/>
  <c r="R95" i="36"/>
  <c r="I112" i="25"/>
  <c r="H350" i="19"/>
  <c r="X84" i="25"/>
  <c r="K13" i="25"/>
  <c r="F73" i="25"/>
  <c r="X111" i="25"/>
  <c r="N129" i="36"/>
  <c r="G153" i="36"/>
  <c r="W9" i="25"/>
  <c r="J156" i="36"/>
  <c r="P56" i="17"/>
  <c r="P122" i="17" s="1"/>
  <c r="AT169" i="25"/>
  <c r="S129" i="36"/>
  <c r="P117" i="24"/>
  <c r="G78" i="19"/>
  <c r="AM177" i="25"/>
  <c r="K47" i="25"/>
  <c r="D18" i="25"/>
  <c r="J285" i="19"/>
  <c r="D88" i="17"/>
  <c r="O100" i="36"/>
  <c r="D164" i="36"/>
  <c r="AM160" i="25"/>
  <c r="J11" i="29"/>
  <c r="S32" i="36"/>
  <c r="F159" i="25"/>
  <c r="D109" i="36"/>
  <c r="O80" i="36"/>
  <c r="H69" i="19"/>
  <c r="K129" i="36"/>
  <c r="H158" i="19"/>
  <c r="AT112" i="25"/>
  <c r="L116" i="36"/>
  <c r="L52" i="36"/>
  <c r="AJ41" i="25"/>
  <c r="K25" i="36"/>
  <c r="D119" i="36"/>
  <c r="Q154" i="36"/>
  <c r="M136" i="36"/>
  <c r="S164" i="36"/>
  <c r="E50" i="25"/>
  <c r="H146" i="36"/>
  <c r="M66" i="36"/>
  <c r="F10" i="25"/>
  <c r="I22" i="36"/>
  <c r="W116" i="25"/>
  <c r="H53" i="24"/>
  <c r="N45" i="17"/>
  <c r="J102" i="36"/>
  <c r="D175" i="25"/>
  <c r="I12" i="36"/>
  <c r="L162" i="36"/>
  <c r="K141" i="25"/>
  <c r="G96" i="19"/>
  <c r="E27" i="25"/>
  <c r="X52" i="25"/>
  <c r="E41" i="36"/>
  <c r="O56" i="29"/>
  <c r="D187" i="17"/>
  <c r="D137" i="36"/>
  <c r="E130" i="25"/>
  <c r="AE143" i="25"/>
  <c r="J104" i="36"/>
  <c r="N82" i="17"/>
  <c r="F139" i="25"/>
  <c r="AE12" i="25"/>
  <c r="Q99" i="36"/>
  <c r="K89" i="25"/>
  <c r="I31" i="25"/>
  <c r="O68" i="29"/>
  <c r="E71" i="25"/>
  <c r="H306" i="19"/>
  <c r="F181" i="36"/>
  <c r="S112" i="36"/>
  <c r="F148" i="36"/>
  <c r="K33" i="25"/>
  <c r="N178" i="17"/>
  <c r="N162" i="17"/>
  <c r="V10" i="31"/>
  <c r="S113" i="36"/>
  <c r="AT184" i="25"/>
  <c r="D173" i="17"/>
  <c r="F69" i="25"/>
  <c r="J85" i="36"/>
  <c r="L12" i="36"/>
  <c r="Q68" i="36"/>
  <c r="G159" i="25"/>
  <c r="H145" i="25"/>
  <c r="H184" i="25"/>
  <c r="L25" i="36"/>
  <c r="E187" i="19"/>
  <c r="K117" i="36"/>
  <c r="U117" i="36" s="1"/>
  <c r="N136" i="17"/>
  <c r="H91" i="25"/>
  <c r="H134" i="19"/>
  <c r="K107" i="36"/>
  <c r="AJ140" i="25"/>
  <c r="H41" i="25"/>
  <c r="R17" i="31"/>
  <c r="H29" i="24"/>
  <c r="O112" i="36"/>
  <c r="N90" i="36"/>
  <c r="D154" i="17"/>
  <c r="M82" i="36"/>
  <c r="P151" i="36"/>
  <c r="R42" i="31"/>
  <c r="H38" i="24"/>
  <c r="E178" i="36"/>
  <c r="G129" i="36"/>
  <c r="N166" i="36"/>
  <c r="R185" i="25"/>
  <c r="R56" i="25" s="1"/>
  <c r="X129" i="25"/>
  <c r="E99" i="36"/>
  <c r="R53" i="36"/>
  <c r="G175" i="36"/>
  <c r="D120" i="36"/>
  <c r="K265" i="19"/>
  <c r="D148" i="17"/>
  <c r="E84" i="25"/>
  <c r="V66" i="25"/>
  <c r="E171" i="25"/>
  <c r="G161" i="36"/>
  <c r="F77" i="36"/>
  <c r="AM169" i="25"/>
  <c r="F9" i="25"/>
  <c r="N12" i="36"/>
  <c r="J34" i="25"/>
  <c r="H52" i="25"/>
  <c r="P21" i="29"/>
  <c r="R72" i="36"/>
  <c r="AH54" i="33"/>
  <c r="J112" i="25"/>
  <c r="J68" i="36"/>
  <c r="D180" i="25"/>
  <c r="L73" i="36"/>
  <c r="I83" i="25"/>
  <c r="D145" i="25"/>
  <c r="I155" i="19"/>
  <c r="AE20" i="25"/>
  <c r="N83" i="17"/>
  <c r="P30" i="24"/>
  <c r="W97" i="25"/>
  <c r="G146" i="19"/>
  <c r="E176" i="25"/>
  <c r="Q56" i="17"/>
  <c r="Q122" i="17" s="1"/>
  <c r="I173" i="25"/>
  <c r="G194" i="19"/>
  <c r="H47" i="36"/>
  <c r="F164" i="36"/>
  <c r="D160" i="25"/>
  <c r="K69" i="19"/>
  <c r="V83" i="25"/>
  <c r="K33" i="36"/>
  <c r="P174" i="36"/>
  <c r="AH12" i="33"/>
  <c r="X109" i="25"/>
  <c r="S178" i="36"/>
  <c r="V178" i="36" s="1"/>
  <c r="P149" i="24"/>
  <c r="E74" i="25"/>
  <c r="X157" i="25"/>
  <c r="I77" i="25"/>
  <c r="H170" i="24"/>
  <c r="H142" i="24"/>
  <c r="E20" i="25"/>
  <c r="N86" i="17"/>
  <c r="N99" i="17"/>
  <c r="F147" i="25"/>
  <c r="G122" i="19"/>
  <c r="K197" i="19"/>
  <c r="F99" i="25"/>
  <c r="Q161" i="36"/>
  <c r="D167" i="17"/>
  <c r="I149" i="25"/>
  <c r="S169" i="36"/>
  <c r="V169" i="36" s="1"/>
  <c r="D29" i="36"/>
  <c r="X183" i="25"/>
  <c r="E45" i="25"/>
  <c r="J170" i="25"/>
  <c r="I179" i="36"/>
  <c r="I102" i="19"/>
  <c r="K141" i="36"/>
  <c r="I159" i="36"/>
  <c r="E157" i="19"/>
  <c r="I118" i="25"/>
  <c r="R11" i="31"/>
  <c r="I148" i="25"/>
  <c r="J369" i="19"/>
  <c r="J10" i="19"/>
  <c r="F109" i="25"/>
  <c r="E46" i="25"/>
  <c r="N105" i="17"/>
  <c r="D185" i="24"/>
  <c r="D56" i="24" s="1"/>
  <c r="H66" i="24"/>
  <c r="F49" i="25"/>
  <c r="AT144" i="25"/>
  <c r="O53" i="36"/>
  <c r="X105" i="25"/>
  <c r="H42" i="24"/>
  <c r="K151" i="36"/>
  <c r="P120" i="36"/>
  <c r="E178" i="25"/>
  <c r="I43" i="36"/>
  <c r="G15" i="25"/>
  <c r="AH26" i="33"/>
  <c r="D36" i="17"/>
  <c r="P182" i="24"/>
  <c r="G76" i="25"/>
  <c r="P76" i="36"/>
  <c r="D157" i="25"/>
  <c r="F48" i="36"/>
  <c r="E14" i="36"/>
  <c r="D87" i="36"/>
  <c r="S156" i="36"/>
  <c r="J117" i="36"/>
  <c r="V86" i="25"/>
  <c r="X167" i="25"/>
  <c r="AM173" i="25"/>
  <c r="H125" i="19"/>
  <c r="Q11" i="29"/>
  <c r="N36" i="36"/>
  <c r="K152" i="25"/>
  <c r="P88" i="29"/>
  <c r="M172" i="36"/>
  <c r="I122" i="19"/>
  <c r="K143" i="36"/>
  <c r="K118" i="36"/>
  <c r="M24" i="36"/>
  <c r="H143" i="24"/>
  <c r="O77" i="29"/>
  <c r="D119" i="25"/>
  <c r="O74" i="36"/>
  <c r="D52" i="36"/>
  <c r="V71" i="25"/>
  <c r="X49" i="25"/>
  <c r="Q111" i="36"/>
  <c r="D55" i="17"/>
  <c r="J32" i="25"/>
  <c r="P179" i="24"/>
  <c r="V168" i="25"/>
  <c r="I81" i="19"/>
  <c r="T122" i="18"/>
  <c r="I49" i="36"/>
  <c r="AJ92" i="25"/>
  <c r="K74" i="25"/>
  <c r="D9" i="25"/>
  <c r="L150" i="36"/>
  <c r="V106" i="25"/>
  <c r="M86" i="36"/>
  <c r="I11" i="25"/>
  <c r="L152" i="36"/>
  <c r="I212" i="19"/>
  <c r="K84" i="19"/>
  <c r="E25" i="25"/>
  <c r="E105" i="25"/>
  <c r="M70" i="36"/>
  <c r="E78" i="25"/>
  <c r="I97" i="36"/>
  <c r="H31" i="19"/>
  <c r="AT49" i="25"/>
  <c r="J42" i="25"/>
  <c r="O72" i="36"/>
  <c r="G259" i="19"/>
  <c r="E138" i="25"/>
  <c r="V95" i="25"/>
  <c r="O73" i="29"/>
  <c r="I160" i="25"/>
  <c r="G109" i="36"/>
  <c r="Q39" i="36"/>
  <c r="N133" i="36"/>
  <c r="AD40" i="18"/>
  <c r="P20" i="36"/>
  <c r="S17" i="36"/>
  <c r="AH39" i="33"/>
  <c r="J169" i="25"/>
  <c r="S177" i="36"/>
  <c r="E296" i="19"/>
  <c r="AT159" i="25"/>
  <c r="H66" i="36"/>
  <c r="Q143" i="36"/>
  <c r="R43" i="31"/>
  <c r="O88" i="36"/>
  <c r="AJ99" i="25"/>
  <c r="I14" i="36"/>
  <c r="N179" i="36"/>
  <c r="AJ180" i="25"/>
  <c r="M169" i="36"/>
  <c r="P68" i="29"/>
  <c r="W35" i="31"/>
  <c r="V22" i="25"/>
  <c r="R29" i="36"/>
  <c r="AE179" i="25"/>
  <c r="K138" i="36"/>
  <c r="U138" i="36" s="1"/>
  <c r="D13" i="36"/>
  <c r="E51" i="36"/>
  <c r="AM50" i="25"/>
  <c r="D140" i="36"/>
  <c r="K184" i="25"/>
  <c r="S50" i="36"/>
  <c r="E69" i="25"/>
  <c r="V41" i="25"/>
  <c r="R165" i="36"/>
  <c r="AJ43" i="25"/>
  <c r="T55" i="25"/>
  <c r="AE119" i="25"/>
  <c r="L71" i="36"/>
  <c r="N181" i="36"/>
  <c r="J101" i="25"/>
  <c r="I83" i="36"/>
  <c r="D148" i="25"/>
  <c r="J259" i="19"/>
  <c r="H94" i="25"/>
  <c r="H123" i="17"/>
  <c r="I23" i="25"/>
  <c r="E47" i="19"/>
  <c r="F49" i="19"/>
  <c r="D155" i="25"/>
  <c r="Q104" i="36"/>
  <c r="K52" i="25"/>
  <c r="H49" i="36"/>
  <c r="W19" i="31"/>
  <c r="J73" i="25"/>
  <c r="D83" i="17"/>
  <c r="M79" i="36"/>
  <c r="AT99" i="25"/>
  <c r="G90" i="19"/>
  <c r="E141" i="25"/>
  <c r="E299" i="19"/>
  <c r="E103" i="36"/>
  <c r="W179" i="25"/>
  <c r="D164" i="17"/>
  <c r="N24" i="17"/>
  <c r="H13" i="25"/>
  <c r="X113" i="25"/>
  <c r="L83" i="36"/>
  <c r="AE150" i="25"/>
  <c r="AT143" i="25"/>
  <c r="H29" i="36"/>
  <c r="H104" i="25"/>
  <c r="J106" i="25"/>
  <c r="K149" i="19"/>
  <c r="M153" i="36"/>
  <c r="H40" i="24"/>
  <c r="M14" i="36"/>
  <c r="L8" i="36"/>
  <c r="D39" i="36"/>
  <c r="F16" i="36"/>
  <c r="O116" i="36"/>
  <c r="J143" i="25"/>
  <c r="R16" i="31"/>
  <c r="M71" i="36"/>
  <c r="H22" i="19"/>
  <c r="J142" i="25"/>
  <c r="W177" i="25"/>
  <c r="E248" i="19"/>
  <c r="F250" i="19"/>
  <c r="N154" i="36"/>
  <c r="D24" i="17"/>
  <c r="I116" i="25"/>
  <c r="AJ133" i="25"/>
  <c r="V110" i="25"/>
  <c r="D156" i="17"/>
  <c r="J26" i="36"/>
  <c r="P29" i="24"/>
  <c r="W12" i="25"/>
  <c r="D80" i="17"/>
  <c r="P169" i="24"/>
  <c r="F163" i="36"/>
  <c r="J69" i="36"/>
  <c r="D68" i="25"/>
  <c r="L13" i="36"/>
  <c r="E37" i="36"/>
  <c r="W107" i="25"/>
  <c r="G42" i="25"/>
  <c r="N9" i="36"/>
  <c r="K13" i="19"/>
  <c r="AE131" i="25"/>
  <c r="H359" i="19"/>
  <c r="I96" i="25"/>
  <c r="P77" i="24"/>
  <c r="D116" i="17"/>
  <c r="F103" i="36"/>
  <c r="K45" i="25"/>
  <c r="AT100" i="25"/>
  <c r="M37" i="36"/>
  <c r="D108" i="25"/>
  <c r="D137" i="25"/>
  <c r="V49" i="25"/>
  <c r="I170" i="19"/>
  <c r="I18" i="36"/>
  <c r="J17" i="25"/>
  <c r="E258" i="19"/>
  <c r="K24" i="36"/>
  <c r="D47" i="25"/>
  <c r="P44" i="24"/>
  <c r="AE99" i="25"/>
  <c r="Q9" i="36"/>
  <c r="I94" i="36"/>
  <c r="S26" i="36"/>
  <c r="I140" i="25"/>
  <c r="M183" i="36"/>
  <c r="N178" i="36"/>
  <c r="N92" i="36"/>
  <c r="P156" i="24"/>
  <c r="J341" i="19"/>
  <c r="J82" i="25"/>
  <c r="G98" i="25"/>
  <c r="E139" i="25"/>
  <c r="W98" i="25"/>
  <c r="R47" i="31"/>
  <c r="F36" i="36"/>
  <c r="S53" i="36"/>
  <c r="J86" i="25"/>
  <c r="H167" i="25"/>
  <c r="D112" i="36"/>
  <c r="AJ84" i="25"/>
  <c r="J165" i="25"/>
  <c r="H33" i="29"/>
  <c r="H67" i="24"/>
  <c r="X75" i="25"/>
  <c r="H129" i="24"/>
  <c r="H174" i="24"/>
  <c r="W100" i="25"/>
  <c r="F69" i="19"/>
  <c r="E67" i="19"/>
  <c r="G136" i="25"/>
  <c r="O105" i="36"/>
  <c r="M75" i="29"/>
  <c r="M18" i="29" s="1"/>
  <c r="W27" i="25"/>
  <c r="I103" i="25"/>
  <c r="K76" i="36"/>
  <c r="U76" i="36" s="1"/>
  <c r="H37" i="25"/>
  <c r="F25" i="25"/>
  <c r="G83" i="36"/>
  <c r="Q11" i="36"/>
  <c r="P41" i="36"/>
  <c r="G43" i="25"/>
  <c r="V171" i="25"/>
  <c r="J108" i="25"/>
  <c r="R36" i="31"/>
  <c r="I19" i="25"/>
  <c r="G235" i="19"/>
  <c r="G79" i="36"/>
  <c r="W169" i="25"/>
  <c r="L34" i="36"/>
  <c r="J182" i="36"/>
  <c r="I42" i="25"/>
  <c r="K29" i="36"/>
  <c r="V107" i="25"/>
  <c r="G341" i="19"/>
  <c r="P50" i="36"/>
  <c r="N54" i="36"/>
  <c r="K169" i="25"/>
  <c r="K154" i="25"/>
  <c r="AT176" i="25"/>
  <c r="E92" i="36"/>
  <c r="D152" i="17"/>
  <c r="P162" i="24"/>
  <c r="I69" i="36"/>
  <c r="AM183" i="25"/>
  <c r="V40" i="31"/>
  <c r="E35" i="25"/>
  <c r="G26" i="36"/>
  <c r="P78" i="24"/>
  <c r="I125" i="18"/>
  <c r="G131" i="25"/>
  <c r="V54" i="25"/>
  <c r="M90" i="36"/>
  <c r="P54" i="24"/>
  <c r="G22" i="36"/>
  <c r="N53" i="17"/>
  <c r="J107" i="25"/>
  <c r="D54" i="25"/>
  <c r="H155" i="36"/>
  <c r="J212" i="19"/>
  <c r="P20" i="31"/>
  <c r="R7" i="31"/>
  <c r="AJ83" i="25"/>
  <c r="AV83" i="25" s="1"/>
  <c r="AN185" i="25"/>
  <c r="AT129" i="25"/>
  <c r="AW129" i="25" s="1"/>
  <c r="I146" i="19"/>
  <c r="D162" i="17"/>
  <c r="Q72" i="36"/>
  <c r="V165" i="25"/>
  <c r="K359" i="19"/>
  <c r="N186" i="17"/>
  <c r="H97" i="24"/>
  <c r="N14" i="36"/>
  <c r="D16" i="25"/>
  <c r="E49" i="36"/>
  <c r="AJ106" i="25"/>
  <c r="P154" i="36"/>
  <c r="D102" i="25"/>
  <c r="H107" i="25"/>
  <c r="AM180" i="25"/>
  <c r="L86" i="36"/>
  <c r="AE137" i="25"/>
  <c r="H182" i="19"/>
  <c r="M145" i="36"/>
  <c r="F131" i="25"/>
  <c r="K89" i="36"/>
  <c r="AT182" i="25"/>
  <c r="AW182" i="25" s="1"/>
  <c r="K112" i="25"/>
  <c r="R90" i="36"/>
  <c r="F238" i="19"/>
  <c r="E236" i="19"/>
  <c r="S73" i="36"/>
  <c r="L111" i="36"/>
  <c r="L132" i="36"/>
  <c r="F347" i="19"/>
  <c r="E347" i="19" s="1"/>
  <c r="M347" i="19" s="1"/>
  <c r="E345" i="19"/>
  <c r="J19" i="36"/>
  <c r="N115" i="36"/>
  <c r="H151" i="24"/>
  <c r="N38" i="36"/>
  <c r="R8" i="31"/>
  <c r="E28" i="25"/>
  <c r="E39" i="25"/>
  <c r="V91" i="25"/>
  <c r="N92" i="17"/>
  <c r="F101" i="25"/>
  <c r="X107" i="25"/>
  <c r="P76" i="24"/>
  <c r="AH11" i="33"/>
  <c r="AT131" i="25"/>
  <c r="F300" i="19"/>
  <c r="E298" i="19"/>
  <c r="D13" i="25"/>
  <c r="K52" i="36"/>
  <c r="P11" i="36"/>
  <c r="I35" i="36"/>
  <c r="G22" i="25"/>
  <c r="V44" i="25"/>
  <c r="G191" i="19"/>
  <c r="L35" i="36"/>
  <c r="D53" i="36"/>
  <c r="H165" i="24"/>
  <c r="I200" i="19"/>
  <c r="L164" i="36"/>
  <c r="H181" i="25"/>
  <c r="I69" i="25"/>
  <c r="AM76" i="25"/>
  <c r="V141" i="25"/>
  <c r="R21" i="36"/>
  <c r="AP185" i="25"/>
  <c r="AP56" i="25" s="1"/>
  <c r="D45" i="17"/>
  <c r="D173" i="36"/>
  <c r="K306" i="19"/>
  <c r="S97" i="36"/>
  <c r="V98" i="25"/>
  <c r="H93" i="24"/>
  <c r="AE183" i="25"/>
  <c r="G146" i="36"/>
  <c r="E9" i="36"/>
  <c r="E10" i="25"/>
  <c r="I50" i="36"/>
  <c r="AM52" i="25"/>
  <c r="O28" i="36"/>
  <c r="H141" i="24"/>
  <c r="AD76" i="18"/>
  <c r="AE147" i="25"/>
  <c r="AT160" i="25"/>
  <c r="AO185" i="25"/>
  <c r="AO56" i="25" s="1"/>
  <c r="D181" i="17"/>
  <c r="K15" i="36"/>
  <c r="R136" i="36"/>
  <c r="G103" i="36"/>
  <c r="F169" i="25"/>
  <c r="X148" i="25"/>
  <c r="K69" i="36"/>
  <c r="G101" i="25"/>
  <c r="H77" i="36"/>
  <c r="O184" i="36"/>
  <c r="R156" i="36"/>
  <c r="E20" i="31"/>
  <c r="V118" i="25"/>
  <c r="I350" i="19"/>
  <c r="W35" i="25"/>
  <c r="D150" i="25"/>
  <c r="H111" i="36"/>
  <c r="AJ54" i="25"/>
  <c r="L101" i="36"/>
  <c r="H79" i="24"/>
  <c r="M55" i="24"/>
  <c r="AE182" i="25"/>
  <c r="J134" i="36"/>
  <c r="J105" i="19"/>
  <c r="O88" i="29"/>
  <c r="E97" i="19"/>
  <c r="F99" i="19"/>
  <c r="N152" i="17"/>
  <c r="H102" i="36"/>
  <c r="X103" i="25"/>
  <c r="K35" i="25"/>
  <c r="V108" i="25"/>
  <c r="M93" i="36"/>
  <c r="X161" i="25"/>
  <c r="O42" i="36"/>
  <c r="I226" i="19"/>
  <c r="K179" i="19"/>
  <c r="K241" i="19"/>
  <c r="R171" i="36"/>
  <c r="AM110" i="25"/>
  <c r="K44" i="25"/>
  <c r="O137" i="36"/>
  <c r="D36" i="25"/>
  <c r="D23" i="17"/>
  <c r="H156" i="24"/>
  <c r="W110" i="25"/>
  <c r="D48" i="36"/>
  <c r="D106" i="25"/>
  <c r="R30" i="36"/>
  <c r="X16" i="25"/>
  <c r="P144" i="36"/>
  <c r="J36" i="25"/>
  <c r="S89" i="36"/>
  <c r="V35" i="31"/>
  <c r="H56" i="17"/>
  <c r="H122" i="17" s="1"/>
  <c r="H124" i="17" s="1"/>
  <c r="O48" i="36"/>
  <c r="G81" i="36"/>
  <c r="G142" i="25"/>
  <c r="H170" i="19"/>
  <c r="L107" i="36"/>
  <c r="F161" i="36"/>
  <c r="K150" i="36"/>
  <c r="J85" i="25"/>
  <c r="G67" i="25"/>
  <c r="O32" i="36"/>
  <c r="AE163" i="25"/>
  <c r="N67" i="36"/>
  <c r="S19" i="36"/>
  <c r="X163" i="25"/>
  <c r="K14" i="36"/>
  <c r="G141" i="36"/>
  <c r="H67" i="36"/>
  <c r="H132" i="24"/>
  <c r="R40" i="31"/>
  <c r="I152" i="36"/>
  <c r="E115" i="25"/>
  <c r="J82" i="36"/>
  <c r="P147" i="24"/>
  <c r="D99" i="17"/>
  <c r="O56" i="17"/>
  <c r="O122" i="17" s="1"/>
  <c r="N9" i="17"/>
  <c r="K356" i="19"/>
  <c r="S155" i="36"/>
  <c r="AT22" i="25"/>
  <c r="G113" i="25"/>
  <c r="H54" i="24"/>
  <c r="AE164" i="25"/>
  <c r="F129" i="25"/>
  <c r="G75" i="25"/>
  <c r="V47" i="31"/>
  <c r="D114" i="36"/>
  <c r="D144" i="36"/>
  <c r="AH40" i="33"/>
  <c r="AM43" i="25"/>
  <c r="H48" i="36"/>
  <c r="K72" i="25"/>
  <c r="J157" i="25"/>
  <c r="G79" i="25"/>
  <c r="I365" i="19"/>
  <c r="D91" i="17"/>
  <c r="AM90" i="25"/>
  <c r="P146" i="36"/>
  <c r="W133" i="25"/>
  <c r="E182" i="25"/>
  <c r="K74" i="36"/>
  <c r="D139" i="36"/>
  <c r="P94" i="36"/>
  <c r="K133" i="36"/>
  <c r="U133" i="36" s="1"/>
  <c r="W40" i="31"/>
  <c r="R31" i="36"/>
  <c r="AT175" i="25"/>
  <c r="E129" i="36"/>
  <c r="F365" i="19"/>
  <c r="E363" i="19"/>
  <c r="E96" i="36"/>
  <c r="O16" i="29"/>
  <c r="AM30" i="25"/>
  <c r="G105" i="19"/>
  <c r="W109" i="25"/>
  <c r="L140" i="36"/>
  <c r="I165" i="25"/>
  <c r="AJ141" i="25"/>
  <c r="F80" i="36"/>
  <c r="O84" i="29"/>
  <c r="N74" i="17"/>
  <c r="G148" i="25"/>
  <c r="AT132" i="25"/>
  <c r="E18" i="25"/>
  <c r="S158" i="36"/>
  <c r="J100" i="25"/>
  <c r="N83" i="36"/>
  <c r="M36" i="36"/>
  <c r="P71" i="24"/>
  <c r="AJ170" i="25"/>
  <c r="L15" i="36"/>
  <c r="I106" i="36"/>
  <c r="P135" i="24"/>
  <c r="L32" i="36"/>
  <c r="P9" i="29"/>
  <c r="N17" i="17"/>
  <c r="D103" i="25"/>
  <c r="D71" i="25"/>
  <c r="O165" i="36"/>
  <c r="H36" i="36"/>
  <c r="O98" i="29"/>
  <c r="R118" i="36"/>
  <c r="AJ174" i="25"/>
  <c r="V109" i="25"/>
  <c r="E15" i="36"/>
  <c r="I238" i="19"/>
  <c r="J153" i="36"/>
  <c r="J90" i="36"/>
  <c r="F131" i="19"/>
  <c r="E129" i="19"/>
  <c r="K177" i="25"/>
  <c r="K25" i="19"/>
  <c r="O107" i="29"/>
  <c r="G9" i="36"/>
  <c r="G105" i="25"/>
  <c r="N70" i="36"/>
  <c r="V23" i="31"/>
  <c r="AD21" i="18"/>
  <c r="R178" i="36"/>
  <c r="R16" i="36"/>
  <c r="AE9" i="25"/>
  <c r="G19" i="19"/>
  <c r="D41" i="17"/>
  <c r="P148" i="36"/>
  <c r="H235" i="19"/>
  <c r="K107" i="25"/>
  <c r="I46" i="36"/>
  <c r="H91" i="36"/>
  <c r="M113" i="36"/>
  <c r="P23" i="29"/>
  <c r="F8" i="25"/>
  <c r="O97" i="36"/>
  <c r="F24" i="25"/>
  <c r="AM131" i="25"/>
  <c r="AJ11" i="25"/>
  <c r="K212" i="19"/>
  <c r="W71" i="25"/>
  <c r="D117" i="25"/>
  <c r="R9" i="31"/>
  <c r="AH17" i="33"/>
  <c r="G70" i="36"/>
  <c r="N94" i="17"/>
  <c r="W180" i="25"/>
  <c r="R141" i="36"/>
  <c r="AJ169" i="25"/>
  <c r="H173" i="24"/>
  <c r="F176" i="36"/>
  <c r="K226" i="19"/>
  <c r="E132" i="19"/>
  <c r="F134" i="19"/>
  <c r="K183" i="36"/>
  <c r="P25" i="36"/>
  <c r="N137" i="17"/>
  <c r="R145" i="36"/>
  <c r="N161" i="17"/>
  <c r="Q140" i="36"/>
  <c r="F134" i="36"/>
  <c r="G24" i="36"/>
  <c r="D159" i="25"/>
  <c r="D68" i="17"/>
  <c r="I134" i="36"/>
  <c r="F136" i="25"/>
  <c r="F144" i="36"/>
  <c r="H76" i="25"/>
  <c r="AT30" i="25"/>
  <c r="F108" i="25"/>
  <c r="P182" i="36"/>
  <c r="D151" i="17"/>
  <c r="V29" i="25"/>
  <c r="E74" i="19"/>
  <c r="D35" i="36"/>
  <c r="K146" i="25"/>
  <c r="F68" i="25"/>
  <c r="K72" i="19"/>
  <c r="AT117" i="25"/>
  <c r="AW117" i="25" s="1"/>
  <c r="P36" i="24"/>
  <c r="AJ103" i="25"/>
  <c r="W10" i="31"/>
  <c r="H179" i="19"/>
  <c r="H36" i="25"/>
  <c r="P29" i="29"/>
  <c r="J41" i="25"/>
  <c r="AD60" i="18"/>
  <c r="E78" i="36"/>
  <c r="L27" i="25"/>
  <c r="M27" i="25"/>
  <c r="K97" i="36"/>
  <c r="D158" i="36"/>
  <c r="W17" i="31"/>
  <c r="AJ30" i="25"/>
  <c r="AV30" i="25" s="1"/>
  <c r="H164" i="36"/>
  <c r="H45" i="25"/>
  <c r="O40" i="36"/>
  <c r="H90" i="24"/>
  <c r="H81" i="25"/>
  <c r="AT46" i="25"/>
  <c r="V143" i="25"/>
  <c r="J247" i="19"/>
  <c r="D141" i="36"/>
  <c r="X68" i="25"/>
  <c r="P36" i="36"/>
  <c r="X146" i="25"/>
  <c r="E126" i="19"/>
  <c r="F128" i="19"/>
  <c r="S37" i="36"/>
  <c r="AT179" i="25"/>
  <c r="AW179" i="25" s="1"/>
  <c r="J51" i="25"/>
  <c r="D161" i="17"/>
  <c r="E85" i="25"/>
  <c r="X35" i="25"/>
  <c r="L145" i="36"/>
  <c r="K365" i="19"/>
  <c r="H69" i="25"/>
  <c r="O66" i="36"/>
  <c r="X45" i="25"/>
  <c r="V38" i="25"/>
  <c r="J13" i="19"/>
  <c r="J154" i="25"/>
  <c r="F8" i="36"/>
  <c r="H44" i="36"/>
  <c r="F74" i="36"/>
  <c r="N158" i="36"/>
  <c r="F120" i="36"/>
  <c r="AT163" i="25"/>
  <c r="AW163" i="25" s="1"/>
  <c r="E153" i="25"/>
  <c r="H109" i="24"/>
  <c r="E352" i="19"/>
  <c r="K160" i="25"/>
  <c r="I103" i="36"/>
  <c r="J76" i="36"/>
  <c r="K51" i="36"/>
  <c r="N46" i="17"/>
  <c r="J22" i="19"/>
  <c r="E115" i="19"/>
  <c r="P16" i="24"/>
  <c r="D14" i="17"/>
  <c r="X176" i="25"/>
  <c r="G81" i="19"/>
  <c r="D96" i="25"/>
  <c r="G111" i="36"/>
  <c r="D165" i="36"/>
  <c r="K68" i="25"/>
  <c r="AK185" i="25"/>
  <c r="AK56" i="25" s="1"/>
  <c r="AM129" i="25"/>
  <c r="AT89" i="25"/>
  <c r="AM21" i="25"/>
  <c r="V115" i="25"/>
  <c r="D78" i="25"/>
  <c r="N131" i="36"/>
  <c r="J28" i="19"/>
  <c r="Q35" i="36"/>
  <c r="S33" i="36"/>
  <c r="V33" i="36" s="1"/>
  <c r="AJ109" i="25"/>
  <c r="P119" i="36"/>
  <c r="AE36" i="25"/>
  <c r="W80" i="25"/>
  <c r="AT24" i="25"/>
  <c r="E277" i="19"/>
  <c r="F279" i="19"/>
  <c r="S87" i="36"/>
  <c r="P184" i="24"/>
  <c r="I176" i="19"/>
  <c r="W96" i="25"/>
  <c r="X154" i="25"/>
  <c r="AD10" i="18"/>
  <c r="E14" i="25"/>
  <c r="W143" i="25"/>
  <c r="F130" i="36"/>
  <c r="H200" i="19"/>
  <c r="R112" i="36"/>
  <c r="V145" i="25"/>
  <c r="O134" i="36"/>
  <c r="J123" i="17"/>
  <c r="N103" i="17"/>
  <c r="J80" i="36"/>
  <c r="P47" i="24"/>
  <c r="N28" i="17"/>
  <c r="K173" i="36"/>
  <c r="K22" i="36"/>
  <c r="U22" i="36" s="1"/>
  <c r="N180" i="17"/>
  <c r="I294" i="19"/>
  <c r="I11" i="36"/>
  <c r="W31" i="25"/>
  <c r="I152" i="19"/>
  <c r="W69" i="25"/>
  <c r="AB122" i="18"/>
  <c r="X92" i="25"/>
  <c r="P103" i="36"/>
  <c r="P123" i="17"/>
  <c r="G241" i="19"/>
  <c r="J279" i="19"/>
  <c r="J91" i="25"/>
  <c r="AM31" i="25"/>
  <c r="K137" i="19"/>
  <c r="M92" i="36"/>
  <c r="Q75" i="29"/>
  <c r="Q18" i="29" s="1"/>
  <c r="D46" i="25"/>
  <c r="I16" i="36"/>
  <c r="I188" i="19"/>
  <c r="X132" i="25"/>
  <c r="J75" i="36"/>
  <c r="AT51" i="25"/>
  <c r="N139" i="36"/>
  <c r="V43" i="25"/>
  <c r="AJ136" i="25"/>
  <c r="R74" i="36"/>
  <c r="G52" i="19"/>
  <c r="AT85" i="25"/>
  <c r="J133" i="36"/>
  <c r="M11" i="36"/>
  <c r="J166" i="25"/>
  <c r="Q84" i="36"/>
  <c r="O87" i="36"/>
  <c r="AT29" i="25"/>
  <c r="I53" i="36"/>
  <c r="G36" i="25"/>
  <c r="I24" i="36"/>
  <c r="D54" i="17"/>
  <c r="H157" i="24"/>
  <c r="I191" i="19"/>
  <c r="E54" i="36"/>
  <c r="G43" i="19"/>
  <c r="O34" i="36"/>
  <c r="O7" i="29"/>
  <c r="Q32" i="36"/>
  <c r="E8" i="36"/>
  <c r="V74" i="25"/>
  <c r="F312" i="19"/>
  <c r="E310" i="19"/>
  <c r="Q79" i="36"/>
  <c r="J72" i="25"/>
  <c r="AE148" i="25"/>
  <c r="J183" i="25"/>
  <c r="H265" i="19"/>
  <c r="G116" i="25"/>
  <c r="G182" i="25"/>
  <c r="W18" i="31"/>
  <c r="H74" i="24"/>
  <c r="D129" i="36"/>
  <c r="E225" i="19"/>
  <c r="H145" i="24"/>
  <c r="E156" i="19"/>
  <c r="F158" i="19"/>
  <c r="N51" i="17"/>
  <c r="X120" i="25"/>
  <c r="P77" i="36"/>
  <c r="X180" i="25"/>
  <c r="H100" i="24"/>
  <c r="I118" i="36"/>
  <c r="AM14" i="25"/>
  <c r="AH15" i="33"/>
  <c r="I157" i="25"/>
  <c r="E67" i="25"/>
  <c r="AJ119" i="25"/>
  <c r="AV119" i="25" s="1"/>
  <c r="AT157" i="25"/>
  <c r="V104" i="25"/>
  <c r="F113" i="25"/>
  <c r="I90" i="36"/>
  <c r="V164" i="25"/>
  <c r="J14" i="25"/>
  <c r="G168" i="36"/>
  <c r="G368" i="19"/>
  <c r="K67" i="25"/>
  <c r="N96" i="17"/>
  <c r="P108" i="36"/>
  <c r="F88" i="25"/>
  <c r="L155" i="36"/>
  <c r="K145" i="36"/>
  <c r="K362" i="19"/>
  <c r="V33" i="31"/>
  <c r="W37" i="25"/>
  <c r="W178" i="25"/>
  <c r="P105" i="24"/>
  <c r="AT108" i="25"/>
  <c r="D17" i="17"/>
  <c r="AM98" i="25"/>
  <c r="D152" i="36"/>
  <c r="P114" i="36"/>
  <c r="R77" i="36"/>
  <c r="V84" i="25"/>
  <c r="M68" i="36"/>
  <c r="L19" i="36"/>
  <c r="H28" i="36"/>
  <c r="D30" i="17"/>
  <c r="K182" i="19"/>
  <c r="G279" i="19"/>
  <c r="AM20" i="25"/>
  <c r="V102" i="25"/>
  <c r="I32" i="25"/>
  <c r="M29" i="36"/>
  <c r="H31" i="25"/>
  <c r="S35" i="36"/>
  <c r="I370" i="19"/>
  <c r="J171" i="25"/>
  <c r="H27" i="24"/>
  <c r="X134" i="25"/>
  <c r="K97" i="25"/>
  <c r="V26" i="31"/>
  <c r="R78" i="36"/>
  <c r="G103" i="25"/>
  <c r="AJ88" i="25"/>
  <c r="N144" i="17"/>
  <c r="AE19" i="25"/>
  <c r="J150" i="36"/>
  <c r="E161" i="36"/>
  <c r="K140" i="25"/>
  <c r="H164" i="25"/>
  <c r="E135" i="19"/>
  <c r="F137" i="19"/>
  <c r="V32" i="31"/>
  <c r="N106" i="36"/>
  <c r="W45" i="25"/>
  <c r="AM162" i="25"/>
  <c r="I114" i="25"/>
  <c r="J178" i="25"/>
  <c r="L176" i="36"/>
  <c r="H145" i="36"/>
  <c r="I168" i="25"/>
  <c r="H43" i="36"/>
  <c r="V103" i="25"/>
  <c r="E154" i="25"/>
  <c r="E76" i="25"/>
  <c r="I185" i="27"/>
  <c r="I56" i="27" s="1"/>
  <c r="G19" i="36"/>
  <c r="H184" i="24"/>
  <c r="F119" i="25"/>
  <c r="G98" i="36"/>
  <c r="P137" i="24"/>
  <c r="G51" i="25"/>
  <c r="Q172" i="36"/>
  <c r="E180" i="19"/>
  <c r="F182" i="19"/>
  <c r="AJ183" i="25"/>
  <c r="L106" i="36"/>
  <c r="L103" i="36"/>
  <c r="G19" i="25"/>
  <c r="I148" i="36"/>
  <c r="I101" i="25"/>
  <c r="N157" i="36"/>
  <c r="P105" i="36"/>
  <c r="AJ146" i="25"/>
  <c r="V13" i="31"/>
  <c r="R110" i="36"/>
  <c r="H113" i="24"/>
  <c r="F148" i="25"/>
  <c r="O51" i="29"/>
  <c r="O153" i="36"/>
  <c r="AJ81" i="25"/>
  <c r="K56" i="17"/>
  <c r="K122" i="17" s="1"/>
  <c r="V162" i="25"/>
  <c r="H68" i="24"/>
  <c r="H18" i="36"/>
  <c r="I44" i="25"/>
  <c r="P8" i="29"/>
  <c r="F13" i="36"/>
  <c r="J238" i="19"/>
  <c r="H99" i="19"/>
  <c r="I157" i="36"/>
  <c r="Q67" i="36"/>
  <c r="E17" i="36"/>
  <c r="L110" i="36"/>
  <c r="L41" i="36"/>
  <c r="N87" i="17"/>
  <c r="P9" i="24"/>
  <c r="J15" i="25"/>
  <c r="D108" i="36"/>
  <c r="O148" i="36"/>
  <c r="M166" i="36"/>
  <c r="I13" i="25"/>
  <c r="D95" i="36"/>
  <c r="N134" i="17"/>
  <c r="P52" i="24"/>
  <c r="F39" i="36"/>
  <c r="I73" i="25"/>
  <c r="M143" i="36"/>
  <c r="M97" i="36"/>
  <c r="AM96" i="25"/>
  <c r="M72" i="36"/>
  <c r="D92" i="36"/>
  <c r="E27" i="19"/>
  <c r="N150" i="17"/>
  <c r="J130" i="36"/>
  <c r="W103" i="25"/>
  <c r="D46" i="17"/>
  <c r="J105" i="36"/>
  <c r="I182" i="19"/>
  <c r="N35" i="17"/>
  <c r="M77" i="36"/>
  <c r="F350" i="19"/>
  <c r="E348" i="19"/>
  <c r="E181" i="36"/>
  <c r="G18" i="36"/>
  <c r="I223" i="19"/>
  <c r="N140" i="17"/>
  <c r="P28" i="36"/>
  <c r="O154" i="36"/>
  <c r="AJ131" i="25"/>
  <c r="AV131" i="25" s="1"/>
  <c r="O172" i="36"/>
  <c r="I63" i="19"/>
  <c r="W15" i="31"/>
  <c r="W134" i="25"/>
  <c r="G81" i="25"/>
  <c r="W46" i="31"/>
  <c r="M89" i="36"/>
  <c r="R10" i="31"/>
  <c r="AJ9" i="25"/>
  <c r="P91" i="24"/>
  <c r="P138" i="36"/>
  <c r="H66" i="29"/>
  <c r="J53" i="25"/>
  <c r="Q16" i="36"/>
  <c r="D138" i="25"/>
  <c r="G69" i="19"/>
  <c r="J80" i="25"/>
  <c r="N143" i="36"/>
  <c r="N148" i="36"/>
  <c r="P94" i="24"/>
  <c r="E91" i="36"/>
  <c r="D48" i="17"/>
  <c r="J31" i="19"/>
  <c r="K49" i="36"/>
  <c r="E20" i="36"/>
  <c r="E30" i="19"/>
  <c r="K109" i="36"/>
  <c r="O8" i="29"/>
  <c r="G14" i="36"/>
  <c r="F33" i="36"/>
  <c r="Q46" i="36"/>
  <c r="D171" i="17"/>
  <c r="AT130" i="25"/>
  <c r="AD55" i="18"/>
  <c r="P20" i="24"/>
  <c r="K67" i="36"/>
  <c r="L91" i="36"/>
  <c r="E95" i="25"/>
  <c r="N170" i="36"/>
  <c r="D90" i="25"/>
  <c r="D161" i="25"/>
  <c r="K170" i="36"/>
  <c r="S74" i="36"/>
  <c r="V74" i="36" s="1"/>
  <c r="S119" i="36"/>
  <c r="V119" i="36" s="1"/>
  <c r="V85" i="25"/>
  <c r="AE70" i="25"/>
  <c r="H40" i="36"/>
  <c r="G244" i="19"/>
  <c r="V133" i="25"/>
  <c r="D144" i="25"/>
  <c r="E70" i="25"/>
  <c r="E93" i="25"/>
  <c r="D120" i="17"/>
  <c r="AJ155" i="25"/>
  <c r="AT36" i="25"/>
  <c r="W131" i="25"/>
  <c r="E42" i="25"/>
  <c r="V68" i="25"/>
  <c r="S79" i="36"/>
  <c r="E72" i="36"/>
  <c r="D77" i="17"/>
  <c r="G66" i="19"/>
  <c r="O108" i="36"/>
  <c r="G53" i="36"/>
  <c r="E80" i="25"/>
  <c r="P113" i="36"/>
  <c r="J52" i="36"/>
  <c r="F81" i="25"/>
  <c r="J11" i="36"/>
  <c r="K116" i="25"/>
  <c r="N183" i="36"/>
  <c r="E73" i="36"/>
  <c r="R67" i="36"/>
  <c r="I99" i="25"/>
  <c r="O138" i="36"/>
  <c r="K8" i="25"/>
  <c r="K96" i="25"/>
  <c r="P40" i="24"/>
  <c r="L149" i="36"/>
  <c r="K176" i="25"/>
  <c r="G80" i="25"/>
  <c r="G145" i="36"/>
  <c r="G52" i="25"/>
  <c r="D104" i="25"/>
  <c r="O120" i="36"/>
  <c r="P37" i="36"/>
  <c r="I33" i="25"/>
  <c r="N90" i="17"/>
  <c r="D176" i="17"/>
  <c r="N16" i="17"/>
  <c r="D142" i="17"/>
  <c r="AJ19" i="25"/>
  <c r="AV19" i="25" s="1"/>
  <c r="X156" i="25"/>
  <c r="O168" i="36"/>
  <c r="H78" i="36"/>
  <c r="R155" i="36"/>
  <c r="H81" i="19"/>
  <c r="D163" i="25"/>
  <c r="D146" i="25"/>
  <c r="E249" i="19"/>
  <c r="F99" i="36"/>
  <c r="N49" i="17"/>
  <c r="G102" i="25"/>
  <c r="I309" i="19"/>
  <c r="G347" i="19"/>
  <c r="G13" i="19"/>
  <c r="J294" i="19"/>
  <c r="J241" i="19"/>
  <c r="K99" i="19"/>
  <c r="J93" i="36"/>
  <c r="J145" i="36"/>
  <c r="H148" i="25"/>
  <c r="F81" i="36"/>
  <c r="E237" i="19"/>
  <c r="J146" i="19"/>
  <c r="D116" i="25"/>
  <c r="M148" i="36"/>
  <c r="J75" i="25"/>
  <c r="L131" i="36"/>
  <c r="AE24" i="25"/>
  <c r="H113" i="36"/>
  <c r="N33" i="29"/>
  <c r="N35" i="29" s="1"/>
  <c r="H158" i="24"/>
  <c r="O53" i="29"/>
  <c r="H138" i="25"/>
  <c r="AT21" i="25"/>
  <c r="AW21" i="25" s="1"/>
  <c r="H110" i="25"/>
  <c r="I165" i="36"/>
  <c r="N139" i="17"/>
  <c r="D184" i="17"/>
  <c r="I109" i="25"/>
  <c r="N135" i="36"/>
  <c r="AE152" i="25"/>
  <c r="K36" i="36"/>
  <c r="M185" i="24"/>
  <c r="M56" i="24" s="1"/>
  <c r="D34" i="17"/>
  <c r="H84" i="24"/>
  <c r="N66" i="36"/>
  <c r="H161" i="24"/>
  <c r="D75" i="25"/>
  <c r="J132" i="25"/>
  <c r="Y122" i="18"/>
  <c r="I89" i="25"/>
  <c r="H11" i="24"/>
  <c r="G33" i="25"/>
  <c r="E139" i="36"/>
  <c r="AO55" i="25"/>
  <c r="AO57" i="25" s="1"/>
  <c r="K42" i="36"/>
  <c r="W53" i="25"/>
  <c r="H169" i="24"/>
  <c r="I109" i="36"/>
  <c r="H98" i="25"/>
  <c r="R152" i="36"/>
  <c r="W163" i="25"/>
  <c r="AT135" i="25"/>
  <c r="R13" i="36"/>
  <c r="J66" i="19"/>
  <c r="AJ107" i="25"/>
  <c r="AV107" i="25" s="1"/>
  <c r="P8" i="36"/>
  <c r="P32" i="24"/>
  <c r="H294" i="19"/>
  <c r="J89" i="36"/>
  <c r="E84" i="36"/>
  <c r="G167" i="25"/>
  <c r="O23" i="29"/>
  <c r="N30" i="36"/>
  <c r="AT14" i="25"/>
  <c r="F111" i="36"/>
  <c r="E30" i="36"/>
  <c r="AM18" i="25"/>
  <c r="W42" i="25"/>
  <c r="F146" i="36"/>
  <c r="K223" i="19"/>
  <c r="P138" i="24"/>
  <c r="I75" i="19"/>
  <c r="P80" i="29"/>
  <c r="K43" i="36"/>
  <c r="L157" i="36"/>
  <c r="H17" i="24"/>
  <c r="I88" i="25"/>
  <c r="I50" i="25"/>
  <c r="G20" i="25"/>
  <c r="D113" i="36"/>
  <c r="L182" i="36"/>
  <c r="G188" i="19"/>
  <c r="G133" i="36"/>
  <c r="AT183" i="25"/>
  <c r="W45" i="31"/>
  <c r="H48" i="24"/>
  <c r="W145" i="25"/>
  <c r="Q25" i="36"/>
  <c r="S120" i="36"/>
  <c r="D155" i="17"/>
  <c r="P72" i="29"/>
  <c r="F136" i="36"/>
  <c r="F153" i="36"/>
  <c r="W174" i="25"/>
  <c r="J37" i="25"/>
  <c r="M103" i="36"/>
  <c r="J21" i="25"/>
  <c r="K347" i="19"/>
  <c r="W77" i="25"/>
  <c r="H180" i="36"/>
  <c r="N21" i="36"/>
  <c r="E264" i="19"/>
  <c r="J69" i="19"/>
  <c r="I43" i="19"/>
  <c r="E66" i="36"/>
  <c r="H154" i="36"/>
  <c r="P70" i="24"/>
  <c r="G151" i="25"/>
  <c r="I149" i="36"/>
  <c r="K178" i="36"/>
  <c r="AJ137" i="25"/>
  <c r="D149" i="36"/>
  <c r="X160" i="25"/>
  <c r="N174" i="17"/>
  <c r="AH31" i="33"/>
  <c r="P69" i="24"/>
  <c r="E83" i="36"/>
  <c r="N31" i="17"/>
  <c r="D143" i="17"/>
  <c r="D41" i="36"/>
  <c r="AM119" i="25"/>
  <c r="AM145" i="25"/>
  <c r="H117" i="36"/>
  <c r="P156" i="36"/>
  <c r="I22" i="25"/>
  <c r="Q10" i="36"/>
  <c r="K54" i="25"/>
  <c r="W119" i="25"/>
  <c r="AM171" i="25"/>
  <c r="J78" i="25"/>
  <c r="J176" i="19"/>
  <c r="R75" i="36"/>
  <c r="R80" i="36"/>
  <c r="D133" i="17"/>
  <c r="W139" i="25"/>
  <c r="AJ15" i="25"/>
  <c r="AV15" i="25" s="1"/>
  <c r="K24" i="25"/>
  <c r="I140" i="36"/>
  <c r="J172" i="25"/>
  <c r="V19" i="25"/>
  <c r="AT152" i="25"/>
  <c r="E75" i="25"/>
  <c r="D44" i="25"/>
  <c r="V24" i="25"/>
  <c r="K75" i="29"/>
  <c r="K18" i="29" s="1"/>
  <c r="N108" i="29"/>
  <c r="N34" i="29" s="1"/>
  <c r="X100" i="25"/>
  <c r="L100" i="36"/>
  <c r="AT12" i="25"/>
  <c r="H33" i="24"/>
  <c r="AH55" i="25"/>
  <c r="AH57" i="25" s="1"/>
  <c r="AE100" i="25"/>
  <c r="W115" i="25"/>
  <c r="L28" i="36"/>
  <c r="I170" i="36"/>
  <c r="P51" i="36"/>
  <c r="G184" i="25"/>
  <c r="X152" i="25"/>
  <c r="H72" i="25"/>
  <c r="N23" i="36"/>
  <c r="D40" i="25"/>
  <c r="P167" i="24"/>
  <c r="H12" i="24"/>
  <c r="N134" i="36"/>
  <c r="L27" i="36"/>
  <c r="P165" i="24"/>
  <c r="P87" i="24"/>
  <c r="P160" i="24"/>
  <c r="P57" i="29"/>
  <c r="W86" i="25"/>
  <c r="P54" i="36"/>
  <c r="AT107" i="25"/>
  <c r="D87" i="25"/>
  <c r="H209" i="19"/>
  <c r="M81" i="36"/>
  <c r="I181" i="36"/>
  <c r="AT66" i="25"/>
  <c r="K34" i="25"/>
  <c r="N47" i="17"/>
  <c r="J158" i="25"/>
  <c r="AJ153" i="25"/>
  <c r="H297" i="19"/>
  <c r="H136" i="36"/>
  <c r="V30" i="25"/>
  <c r="W14" i="25"/>
  <c r="E177" i="36"/>
  <c r="G99" i="25"/>
  <c r="W50" i="25"/>
  <c r="Q148" i="36"/>
  <c r="K279" i="19"/>
  <c r="D113" i="17"/>
  <c r="J144" i="36"/>
  <c r="P52" i="29"/>
  <c r="R73" i="36"/>
  <c r="G112" i="25"/>
  <c r="M118" i="36"/>
  <c r="N117" i="17"/>
  <c r="R182" i="36"/>
  <c r="G48" i="25"/>
  <c r="I184" i="36"/>
  <c r="J155" i="36"/>
  <c r="H163" i="36"/>
  <c r="AJ75" i="25"/>
  <c r="O52" i="29"/>
  <c r="P77" i="29"/>
  <c r="V36" i="25"/>
  <c r="F11" i="36"/>
  <c r="AH18" i="33"/>
  <c r="I26" i="36"/>
  <c r="K315" i="19"/>
  <c r="O18" i="36"/>
  <c r="E305" i="19"/>
  <c r="E56" i="17"/>
  <c r="D9" i="17"/>
  <c r="G150" i="25"/>
  <c r="P139" i="24"/>
  <c r="H84" i="36"/>
  <c r="S172" i="36"/>
  <c r="M69" i="36"/>
  <c r="AM70" i="25"/>
  <c r="N110" i="36"/>
  <c r="N79" i="36"/>
  <c r="G8" i="25"/>
  <c r="N136" i="36"/>
  <c r="AE48" i="25"/>
  <c r="W18" i="25"/>
  <c r="P80" i="36"/>
  <c r="K165" i="25"/>
  <c r="H179" i="25"/>
  <c r="N155" i="17"/>
  <c r="I168" i="36"/>
  <c r="J29" i="36"/>
  <c r="AT139" i="25"/>
  <c r="H161" i="36"/>
  <c r="K158" i="19"/>
  <c r="I164" i="25"/>
  <c r="D183" i="17"/>
  <c r="D105" i="25"/>
  <c r="N102" i="17"/>
  <c r="AE46" i="25"/>
  <c r="V166" i="25"/>
  <c r="AJ150" i="25"/>
  <c r="AE87" i="25"/>
  <c r="R20" i="36"/>
  <c r="AJ96" i="25"/>
  <c r="D117" i="17"/>
  <c r="G200" i="19"/>
  <c r="I125" i="19"/>
  <c r="G174" i="36"/>
  <c r="F142" i="25"/>
  <c r="H368" i="19"/>
  <c r="I175" i="36"/>
  <c r="R116" i="36"/>
  <c r="E24" i="25"/>
  <c r="H37" i="36"/>
  <c r="D115" i="17"/>
  <c r="P19" i="24"/>
  <c r="D147" i="17"/>
  <c r="G92" i="25"/>
  <c r="D134" i="17"/>
  <c r="P150" i="36"/>
  <c r="D110" i="25"/>
  <c r="F167" i="36"/>
  <c r="Q26" i="36"/>
  <c r="P152" i="24"/>
  <c r="AM113" i="25"/>
  <c r="K104" i="36"/>
  <c r="G106" i="36"/>
  <c r="V30" i="31"/>
  <c r="AG55" i="25"/>
  <c r="H170" i="36"/>
  <c r="D98" i="17"/>
  <c r="M159" i="36"/>
  <c r="I91" i="25"/>
  <c r="M144" i="36"/>
  <c r="H70" i="36"/>
  <c r="F146" i="25"/>
  <c r="H18" i="24"/>
  <c r="D74" i="17"/>
  <c r="K166" i="36"/>
  <c r="S77" i="36"/>
  <c r="G309" i="19"/>
  <c r="J77" i="36"/>
  <c r="W41" i="25"/>
  <c r="I27" i="36"/>
  <c r="H30" i="24"/>
  <c r="P85" i="29"/>
  <c r="O118" i="36"/>
  <c r="AM44" i="25"/>
  <c r="I129" i="25"/>
  <c r="H11" i="25"/>
  <c r="AJ87" i="25"/>
  <c r="AV87" i="25" s="1"/>
  <c r="G10" i="36"/>
  <c r="AM23" i="25"/>
  <c r="S163" i="36"/>
  <c r="S47" i="36"/>
  <c r="V47" i="36" s="1"/>
  <c r="H159" i="36"/>
  <c r="AM161" i="25"/>
  <c r="K41" i="25"/>
  <c r="H116" i="36"/>
  <c r="K122" i="19"/>
  <c r="O94" i="29"/>
  <c r="K183" i="25"/>
  <c r="I137" i="36"/>
  <c r="K329" i="19"/>
  <c r="K10" i="19"/>
  <c r="K369" i="19"/>
  <c r="D33" i="29"/>
  <c r="F48" i="25"/>
  <c r="R22" i="36"/>
  <c r="K81" i="19"/>
  <c r="O22" i="36"/>
  <c r="I166" i="25"/>
  <c r="AQ185" i="25"/>
  <c r="AQ56" i="25" s="1"/>
  <c r="W21" i="25"/>
  <c r="I77" i="36"/>
  <c r="H262" i="19"/>
  <c r="H129" i="25"/>
  <c r="K103" i="36"/>
  <c r="P100" i="29"/>
  <c r="Q48" i="36"/>
  <c r="E41" i="25"/>
  <c r="AE14" i="25"/>
  <c r="N149" i="17"/>
  <c r="E79" i="36"/>
  <c r="AE10" i="25"/>
  <c r="I70" i="25"/>
  <c r="H103" i="36"/>
  <c r="J46" i="36"/>
  <c r="M66" i="29"/>
  <c r="K102" i="19"/>
  <c r="G17" i="36"/>
  <c r="K191" i="19"/>
  <c r="M52" i="36"/>
  <c r="AD109" i="18"/>
  <c r="N153" i="17"/>
  <c r="R133" i="36"/>
  <c r="F140" i="25"/>
  <c r="I8" i="36"/>
  <c r="D25" i="25"/>
  <c r="M154" i="36"/>
  <c r="P13" i="36"/>
  <c r="O99" i="29"/>
  <c r="K353" i="19"/>
  <c r="L138" i="36"/>
  <c r="P11" i="24"/>
  <c r="H172" i="36"/>
  <c r="S15" i="36"/>
  <c r="W168" i="25"/>
  <c r="D101" i="17"/>
  <c r="J131" i="25"/>
  <c r="AE21" i="25"/>
  <c r="D68" i="36"/>
  <c r="J180" i="25"/>
  <c r="AT161" i="25"/>
  <c r="P69" i="29"/>
  <c r="V37" i="25"/>
  <c r="M142" i="36"/>
  <c r="I137" i="19"/>
  <c r="H279" i="19"/>
  <c r="I183" i="25"/>
  <c r="R147" i="36"/>
  <c r="K40" i="36"/>
  <c r="D159" i="17"/>
  <c r="E143" i="36"/>
  <c r="E242" i="19"/>
  <c r="F244" i="19"/>
  <c r="W78" i="25"/>
  <c r="K33" i="29"/>
  <c r="I71" i="25"/>
  <c r="AM159" i="25"/>
  <c r="O26" i="29"/>
  <c r="F70" i="36"/>
  <c r="AT173" i="25"/>
  <c r="AW173" i="25" s="1"/>
  <c r="K262" i="19"/>
  <c r="I85" i="36"/>
  <c r="F102" i="25"/>
  <c r="AM82" i="25"/>
  <c r="O180" i="36"/>
  <c r="P125" i="18"/>
  <c r="Q180" i="36"/>
  <c r="E90" i="36"/>
  <c r="D168" i="17"/>
  <c r="AC122" i="18"/>
  <c r="H94" i="36"/>
  <c r="D84" i="36"/>
  <c r="E174" i="25"/>
  <c r="H93" i="25"/>
  <c r="AT8" i="25"/>
  <c r="AN55" i="25"/>
  <c r="S83" i="36"/>
  <c r="V83" i="36" s="1"/>
  <c r="H29" i="25"/>
  <c r="L96" i="36"/>
  <c r="G93" i="25"/>
  <c r="G315" i="19"/>
  <c r="F134" i="25"/>
  <c r="Q34" i="36"/>
  <c r="O103" i="36"/>
  <c r="E93" i="36"/>
  <c r="R68" i="36"/>
  <c r="P33" i="24"/>
  <c r="K30" i="25"/>
  <c r="I147" i="25"/>
  <c r="G108" i="25"/>
  <c r="R148" i="36"/>
  <c r="N31" i="36"/>
  <c r="N108" i="17"/>
  <c r="H79" i="36"/>
  <c r="V47" i="25"/>
  <c r="V152" i="25"/>
  <c r="H14" i="25"/>
  <c r="E81" i="25"/>
  <c r="J86" i="36"/>
  <c r="G145" i="25"/>
  <c r="H49" i="19"/>
  <c r="I16" i="25"/>
  <c r="E184" i="36"/>
  <c r="X168" i="25"/>
  <c r="AM172" i="25"/>
  <c r="D111" i="25"/>
  <c r="K31" i="25"/>
  <c r="Q70" i="36"/>
  <c r="J129" i="25"/>
  <c r="D152" i="25"/>
  <c r="E92" i="19"/>
  <c r="R139" i="36"/>
  <c r="E113" i="25"/>
  <c r="E8" i="19"/>
  <c r="I369" i="19"/>
  <c r="I10" i="19"/>
  <c r="G108" i="36"/>
  <c r="E144" i="25"/>
  <c r="M12" i="36"/>
  <c r="F142" i="36"/>
  <c r="H101" i="36"/>
  <c r="J109" i="25"/>
  <c r="N91" i="17"/>
  <c r="F165" i="36"/>
  <c r="K17" i="29"/>
  <c r="K19" i="29" s="1"/>
  <c r="L48" i="36"/>
  <c r="F139" i="36"/>
  <c r="R14" i="36"/>
  <c r="E42" i="36"/>
  <c r="Q33" i="36"/>
  <c r="Q114" i="36"/>
  <c r="H88" i="36"/>
  <c r="AT180" i="25"/>
  <c r="P52" i="36"/>
  <c r="O86" i="29"/>
  <c r="O101" i="29"/>
  <c r="N49" i="31"/>
  <c r="J27" i="36"/>
  <c r="I30" i="25"/>
  <c r="G50" i="25"/>
  <c r="D181" i="25"/>
  <c r="Q87" i="36"/>
  <c r="L161" i="36"/>
  <c r="H153" i="36"/>
  <c r="H140" i="24"/>
  <c r="J35" i="25"/>
  <c r="AM26" i="25"/>
  <c r="W113" i="25"/>
  <c r="AE155" i="25"/>
  <c r="E224" i="19"/>
  <c r="F226" i="19"/>
  <c r="E226" i="19" s="1"/>
  <c r="M226" i="19" s="1"/>
  <c r="H241" i="19"/>
  <c r="O84" i="36"/>
  <c r="H39" i="25"/>
  <c r="AG185" i="25"/>
  <c r="AG56" i="25" s="1"/>
  <c r="M135" i="36"/>
  <c r="P96" i="29"/>
  <c r="H26" i="24"/>
  <c r="D184" i="36"/>
  <c r="R22" i="31"/>
  <c r="K171" i="36"/>
  <c r="W99" i="25"/>
  <c r="I51" i="36"/>
  <c r="AM49" i="25"/>
  <c r="J128" i="19"/>
  <c r="R151" i="36"/>
  <c r="F78" i="19"/>
  <c r="E76" i="19"/>
  <c r="L165" i="36"/>
  <c r="AE18" i="25"/>
  <c r="K149" i="36"/>
  <c r="J17" i="29"/>
  <c r="N99" i="36"/>
  <c r="V67" i="25"/>
  <c r="H86" i="36"/>
  <c r="D76" i="36"/>
  <c r="I143" i="25"/>
  <c r="U125" i="18"/>
  <c r="P122" i="18"/>
  <c r="N159" i="17"/>
  <c r="J309" i="19"/>
  <c r="AT48" i="25"/>
  <c r="H119" i="25"/>
  <c r="N100" i="17"/>
  <c r="I38" i="36"/>
  <c r="H41" i="24"/>
  <c r="E351" i="19"/>
  <c r="F353" i="19"/>
  <c r="K318" i="19"/>
  <c r="W13" i="31"/>
  <c r="E240" i="19"/>
  <c r="G54" i="36"/>
  <c r="P164" i="24"/>
  <c r="J149" i="25"/>
  <c r="H132" i="36"/>
  <c r="E366" i="19"/>
  <c r="F368" i="19"/>
  <c r="AJ45" i="25"/>
  <c r="G136" i="36"/>
  <c r="AH25" i="33"/>
  <c r="E24" i="19"/>
  <c r="K148" i="25"/>
  <c r="N169" i="36"/>
  <c r="L134" i="36"/>
  <c r="AK55" i="25"/>
  <c r="AK57" i="25" s="1"/>
  <c r="AM8" i="25"/>
  <c r="O39" i="36"/>
  <c r="R36" i="36"/>
  <c r="P70" i="29"/>
  <c r="E170" i="25"/>
  <c r="E196" i="19"/>
  <c r="G109" i="25"/>
  <c r="O45" i="36"/>
  <c r="S166" i="36"/>
  <c r="I303" i="19"/>
  <c r="L118" i="36"/>
  <c r="AM156" i="25"/>
  <c r="N20" i="17"/>
  <c r="I38" i="25"/>
  <c r="AM69" i="25"/>
  <c r="N37" i="36"/>
  <c r="G174" i="25"/>
  <c r="F94" i="36"/>
  <c r="D112" i="17"/>
  <c r="N53" i="36"/>
  <c r="E175" i="25"/>
  <c r="V51" i="25"/>
  <c r="K341" i="19"/>
  <c r="E27" i="36"/>
  <c r="AH34" i="33"/>
  <c r="D184" i="25"/>
  <c r="F107" i="36"/>
  <c r="E106" i="36"/>
  <c r="O16" i="36"/>
  <c r="AJ104" i="25"/>
  <c r="O13" i="36"/>
  <c r="K78" i="25"/>
  <c r="D171" i="25"/>
  <c r="N13" i="36"/>
  <c r="G149" i="25"/>
  <c r="N89" i="36"/>
  <c r="F155" i="25"/>
  <c r="I75" i="29"/>
  <c r="I18" i="29" s="1"/>
  <c r="D85" i="17"/>
  <c r="V45" i="31"/>
  <c r="W125" i="18"/>
  <c r="J40" i="19"/>
  <c r="G78" i="25"/>
  <c r="I151" i="36"/>
  <c r="R23" i="31"/>
  <c r="H53" i="36"/>
  <c r="AM132" i="25"/>
  <c r="G152" i="36"/>
  <c r="W30" i="25"/>
  <c r="D38" i="17"/>
  <c r="P120" i="24"/>
  <c r="H81" i="36"/>
  <c r="J368" i="19"/>
  <c r="F315" i="19"/>
  <c r="E313" i="19"/>
  <c r="V178" i="25"/>
  <c r="F116" i="25"/>
  <c r="H180" i="24"/>
  <c r="L33" i="36"/>
  <c r="G143" i="25"/>
  <c r="AT150" i="25"/>
  <c r="AT11" i="25"/>
  <c r="G99" i="19"/>
  <c r="D175" i="36"/>
  <c r="R107" i="36"/>
  <c r="F43" i="25"/>
  <c r="AT93" i="25"/>
  <c r="AM17" i="25"/>
  <c r="N159" i="36"/>
  <c r="X53" i="25"/>
  <c r="H108" i="36"/>
  <c r="H54" i="25"/>
  <c r="D113" i="25"/>
  <c r="M67" i="36"/>
  <c r="L144" i="36"/>
  <c r="P16" i="29"/>
  <c r="H116" i="24"/>
  <c r="E19" i="25"/>
  <c r="I14" i="25"/>
  <c r="R37" i="36"/>
  <c r="L177" i="36"/>
  <c r="H157" i="25"/>
  <c r="J256" i="19"/>
  <c r="F77" i="25"/>
  <c r="H87" i="25"/>
  <c r="H21" i="24"/>
  <c r="Q136" i="36"/>
  <c r="E172" i="36"/>
  <c r="O29" i="36"/>
  <c r="K66" i="36"/>
  <c r="O174" i="36"/>
  <c r="AM152" i="25"/>
  <c r="G329" i="19"/>
  <c r="I25" i="25"/>
  <c r="V172" i="25"/>
  <c r="W106" i="25"/>
  <c r="D110" i="36"/>
  <c r="I39" i="25"/>
  <c r="H168" i="25"/>
  <c r="O104" i="36"/>
  <c r="D74" i="25"/>
  <c r="H83" i="24"/>
  <c r="F110" i="25"/>
  <c r="H96" i="19"/>
  <c r="J318" i="19"/>
  <c r="M76" i="36"/>
  <c r="N114" i="36"/>
  <c r="K368" i="19"/>
  <c r="K169" i="36"/>
  <c r="G180" i="36"/>
  <c r="D165" i="25"/>
  <c r="S181" i="36"/>
  <c r="V181" i="36" s="1"/>
  <c r="L66" i="29"/>
  <c r="R9" i="36"/>
  <c r="H43" i="24"/>
  <c r="F29" i="36"/>
  <c r="G130" i="36"/>
  <c r="K31" i="19"/>
  <c r="J68" i="25"/>
  <c r="AP55" i="25"/>
  <c r="N138" i="36"/>
  <c r="J158" i="36"/>
  <c r="V36" i="31"/>
  <c r="I162" i="25"/>
  <c r="P42" i="36"/>
  <c r="Q170" i="36"/>
  <c r="F143" i="36"/>
  <c r="J26" i="25"/>
  <c r="AJ29" i="25"/>
  <c r="AV29" i="25" s="1"/>
  <c r="P170" i="36"/>
  <c r="D107" i="25"/>
  <c r="W165" i="25"/>
  <c r="O55" i="29"/>
  <c r="E184" i="19"/>
  <c r="N132" i="36"/>
  <c r="I80" i="36"/>
  <c r="AJ74" i="25"/>
  <c r="R153" i="36"/>
  <c r="J253" i="19"/>
  <c r="L49" i="36"/>
  <c r="O43" i="36"/>
  <c r="V9" i="31"/>
  <c r="L46" i="36"/>
  <c r="AJ102" i="25"/>
  <c r="G67" i="36"/>
  <c r="I51" i="25"/>
  <c r="X82" i="25"/>
  <c r="F341" i="19"/>
  <c r="E339" i="19"/>
  <c r="D77" i="25"/>
  <c r="I37" i="19"/>
  <c r="W32" i="25"/>
  <c r="P74" i="24"/>
  <c r="H20" i="31"/>
  <c r="P102" i="36"/>
  <c r="D180" i="17"/>
  <c r="R125" i="18"/>
  <c r="I104" i="25"/>
  <c r="J39" i="36"/>
  <c r="X136" i="25"/>
  <c r="R166" i="36"/>
  <c r="N163" i="36"/>
  <c r="X115" i="25"/>
  <c r="AJ71" i="25"/>
  <c r="J19" i="19"/>
  <c r="H303" i="19"/>
  <c r="K244" i="19"/>
  <c r="O67" i="29"/>
  <c r="D67" i="36"/>
  <c r="G146" i="25"/>
  <c r="W12" i="31"/>
  <c r="J97" i="36"/>
  <c r="D133" i="25"/>
  <c r="P142" i="36"/>
  <c r="E13" i="25"/>
  <c r="AD112" i="18"/>
  <c r="K19" i="36"/>
  <c r="U19" i="36" s="1"/>
  <c r="O149" i="36"/>
  <c r="Q107" i="36"/>
  <c r="R184" i="36"/>
  <c r="H341" i="19"/>
  <c r="G183" i="25"/>
  <c r="AM147" i="25"/>
  <c r="AT28" i="25"/>
  <c r="M95" i="36"/>
  <c r="P94" i="29"/>
  <c r="F18" i="36"/>
  <c r="P101" i="29"/>
  <c r="N32" i="17"/>
  <c r="H156" i="36"/>
  <c r="AT101" i="25"/>
  <c r="P48" i="29"/>
  <c r="O17" i="36"/>
  <c r="O24" i="29"/>
  <c r="Q100" i="36"/>
  <c r="D66" i="29"/>
  <c r="W89" i="25"/>
  <c r="W48" i="25"/>
  <c r="W141" i="25"/>
  <c r="I15" i="25"/>
  <c r="L85" i="36"/>
  <c r="I140" i="19"/>
  <c r="Q49" i="36"/>
  <c r="D87" i="17"/>
  <c r="P27" i="29"/>
  <c r="H103" i="24"/>
  <c r="L185" i="27"/>
  <c r="L56" i="27" s="1"/>
  <c r="L142" i="36"/>
  <c r="O101" i="36"/>
  <c r="D47" i="36"/>
  <c r="S44" i="36"/>
  <c r="O130" i="36"/>
  <c r="AD94" i="18"/>
  <c r="AM105" i="25"/>
  <c r="J97" i="25"/>
  <c r="AJ68" i="25"/>
  <c r="I166" i="36"/>
  <c r="I98" i="36"/>
  <c r="H147" i="36"/>
  <c r="H162" i="24"/>
  <c r="G203" i="19"/>
  <c r="G42" i="36"/>
  <c r="V76" i="25"/>
  <c r="F115" i="36"/>
  <c r="D160" i="36"/>
  <c r="D142" i="25"/>
  <c r="O89" i="36"/>
  <c r="I86" i="25"/>
  <c r="D8" i="36"/>
  <c r="E346" i="19"/>
  <c r="D67" i="17"/>
  <c r="E123" i="17"/>
  <c r="R93" i="36"/>
  <c r="X172" i="25"/>
  <c r="X108" i="25"/>
  <c r="X165" i="25"/>
  <c r="AT15" i="25"/>
  <c r="K232" i="19"/>
  <c r="AM15" i="25"/>
  <c r="G153" i="25"/>
  <c r="P7" i="29"/>
  <c r="P11" i="29" s="1"/>
  <c r="AE112" i="25"/>
  <c r="O109" i="36"/>
  <c r="S84" i="36"/>
  <c r="X79" i="25"/>
  <c r="P90" i="36"/>
  <c r="H137" i="19"/>
  <c r="H82" i="25"/>
  <c r="R117" i="36"/>
  <c r="E118" i="19"/>
  <c r="N156" i="36"/>
  <c r="H21" i="36"/>
  <c r="AM141" i="25"/>
  <c r="AT140" i="25"/>
  <c r="P174" i="24"/>
  <c r="K21" i="36"/>
  <c r="U21" i="36" s="1"/>
  <c r="J102" i="19"/>
  <c r="K162" i="25"/>
  <c r="E255" i="19"/>
  <c r="J71" i="25"/>
  <c r="F133" i="25"/>
  <c r="V52" i="25"/>
  <c r="G181" i="25"/>
  <c r="K21" i="25"/>
  <c r="D149" i="25"/>
  <c r="R39" i="31"/>
  <c r="F223" i="19"/>
  <c r="E221" i="19"/>
  <c r="G122" i="18"/>
  <c r="K71" i="36"/>
  <c r="V142" i="25"/>
  <c r="E67" i="36"/>
  <c r="H291" i="19"/>
  <c r="P151" i="24"/>
  <c r="S52" i="36"/>
  <c r="H55" i="27"/>
  <c r="K129" i="25"/>
  <c r="M161" i="36"/>
  <c r="P146" i="24"/>
  <c r="H37" i="24"/>
  <c r="G143" i="36"/>
  <c r="G166" i="36"/>
  <c r="R183" i="36"/>
  <c r="J83" i="36"/>
  <c r="O173" i="36"/>
  <c r="K135" i="25"/>
  <c r="F20" i="36"/>
  <c r="D132" i="25"/>
  <c r="K153" i="25"/>
  <c r="J52" i="25"/>
  <c r="F71" i="25"/>
  <c r="AM120" i="25"/>
  <c r="W171" i="25"/>
  <c r="D153" i="17"/>
  <c r="E73" i="25"/>
  <c r="G154" i="36"/>
  <c r="E21" i="36"/>
  <c r="H46" i="19"/>
  <c r="J129" i="36"/>
  <c r="P25" i="24"/>
  <c r="N141" i="17"/>
  <c r="AT27" i="25"/>
  <c r="R27" i="31"/>
  <c r="F66" i="36"/>
  <c r="E361" i="19"/>
  <c r="G35" i="36"/>
  <c r="AM165" i="25"/>
  <c r="E31" i="36"/>
  <c r="H149" i="24"/>
  <c r="AM36" i="25"/>
  <c r="E104" i="36"/>
  <c r="N184" i="17"/>
  <c r="S160" i="36"/>
  <c r="P140" i="24"/>
  <c r="O44" i="36"/>
  <c r="H160" i="25"/>
  <c r="Q22" i="36"/>
  <c r="E73" i="19"/>
  <c r="E75" i="19" s="1"/>
  <c r="M75" i="19" s="1"/>
  <c r="F75" i="19"/>
  <c r="H34" i="24"/>
  <c r="AT113" i="25"/>
  <c r="I55" i="27"/>
  <c r="S143" i="36"/>
  <c r="V143" i="36" s="1"/>
  <c r="I173" i="36"/>
  <c r="P178" i="24"/>
  <c r="N173" i="17"/>
  <c r="K157" i="25"/>
  <c r="E334" i="19"/>
  <c r="N172" i="36"/>
  <c r="J23" i="25"/>
  <c r="F11" i="25"/>
  <c r="N88" i="36"/>
  <c r="G117" i="36"/>
  <c r="X184" i="25"/>
  <c r="L137" i="25"/>
  <c r="M137" i="25"/>
  <c r="E168" i="25"/>
  <c r="W52" i="25"/>
  <c r="G25" i="19"/>
  <c r="R113" i="36"/>
  <c r="X74" i="25"/>
  <c r="AD104" i="18"/>
  <c r="K10" i="36"/>
  <c r="X155" i="25"/>
  <c r="S131" i="36"/>
  <c r="D72" i="25"/>
  <c r="H113" i="25"/>
  <c r="G135" i="25"/>
  <c r="G158" i="25"/>
  <c r="P30" i="36"/>
  <c r="H169" i="25"/>
  <c r="E134" i="25"/>
  <c r="G40" i="36"/>
  <c r="AT116" i="25"/>
  <c r="E68" i="36"/>
  <c r="D42" i="36"/>
  <c r="AE30" i="25"/>
  <c r="J95" i="36"/>
  <c r="D112" i="25"/>
  <c r="AT83" i="25"/>
  <c r="I43" i="25"/>
  <c r="X181" i="25"/>
  <c r="Q110" i="36"/>
  <c r="E76" i="36"/>
  <c r="AD42" i="18"/>
  <c r="L11" i="36"/>
  <c r="F122" i="19"/>
  <c r="E120" i="19"/>
  <c r="E122" i="19" s="1"/>
  <c r="M122" i="19" s="1"/>
  <c r="F158" i="25"/>
  <c r="O38" i="36"/>
  <c r="AM140" i="25"/>
  <c r="R44" i="31"/>
  <c r="R51" i="36"/>
  <c r="E162" i="36"/>
  <c r="N155" i="36"/>
  <c r="AM68" i="25"/>
  <c r="X77" i="25"/>
  <c r="D17" i="25"/>
  <c r="O181" i="36"/>
  <c r="AJ77" i="25"/>
  <c r="X18" i="25"/>
  <c r="F107" i="25"/>
  <c r="E68" i="25"/>
  <c r="G147" i="25"/>
  <c r="P49" i="24"/>
  <c r="I10" i="25"/>
  <c r="J67" i="25"/>
  <c r="J226" i="19"/>
  <c r="K163" i="25"/>
  <c r="S82" i="36"/>
  <c r="P44" i="36"/>
  <c r="P81" i="24"/>
  <c r="H74" i="25"/>
  <c r="I117" i="36"/>
  <c r="R161" i="36"/>
  <c r="I335" i="19"/>
  <c r="E38" i="25"/>
  <c r="V12" i="25"/>
  <c r="R30" i="31"/>
  <c r="Q66" i="29"/>
  <c r="K100" i="36"/>
  <c r="G73" i="25"/>
  <c r="D156" i="36"/>
  <c r="S86" i="36"/>
  <c r="J28" i="25"/>
  <c r="W54" i="25"/>
  <c r="G72" i="19"/>
  <c r="D70" i="25"/>
  <c r="P130" i="36"/>
  <c r="AE75" i="25"/>
  <c r="M44" i="36"/>
  <c r="O21" i="36"/>
  <c r="F151" i="36"/>
  <c r="H32" i="36"/>
  <c r="W48" i="31"/>
  <c r="J177" i="36"/>
  <c r="AJ49" i="25"/>
  <c r="AV49" i="25" s="1"/>
  <c r="N80" i="17"/>
  <c r="F23" i="25"/>
  <c r="I88" i="36"/>
  <c r="S76" i="36"/>
  <c r="AE83" i="25"/>
  <c r="F53" i="36"/>
  <c r="W68" i="25"/>
  <c r="D88" i="36"/>
  <c r="W39" i="25"/>
  <c r="V92" i="25"/>
  <c r="AQ55" i="25"/>
  <c r="O142" i="36"/>
  <c r="L104" i="36"/>
  <c r="H108" i="25"/>
  <c r="V39" i="25"/>
  <c r="G150" i="36"/>
  <c r="F96" i="36"/>
  <c r="P175" i="24"/>
  <c r="M125" i="18"/>
  <c r="P159" i="24"/>
  <c r="AE181" i="25"/>
  <c r="V24" i="31"/>
  <c r="X133" i="25"/>
  <c r="F168" i="25"/>
  <c r="H86" i="25"/>
  <c r="O105" i="29"/>
  <c r="P101" i="36"/>
  <c r="O48" i="29"/>
  <c r="AD45" i="18"/>
  <c r="AE115" i="25"/>
  <c r="Q91" i="36"/>
  <c r="D24" i="25"/>
  <c r="G163" i="36"/>
  <c r="F74" i="25"/>
  <c r="AE72" i="25"/>
  <c r="G282" i="19"/>
  <c r="AM38" i="25"/>
  <c r="I141" i="36"/>
  <c r="G74" i="36"/>
  <c r="K175" i="36"/>
  <c r="I150" i="25"/>
  <c r="F82" i="36"/>
  <c r="AR55" i="25"/>
  <c r="H80" i="24"/>
  <c r="J131" i="19"/>
  <c r="F52" i="19"/>
  <c r="E50" i="19"/>
  <c r="E52" i="19" s="1"/>
  <c r="M52" i="19" s="1"/>
  <c r="E111" i="25"/>
  <c r="F179" i="36"/>
  <c r="H152" i="25"/>
  <c r="AD114" i="18"/>
  <c r="P107" i="36"/>
  <c r="E47" i="25"/>
  <c r="G164" i="25"/>
  <c r="F35" i="36"/>
  <c r="AJ76" i="25"/>
  <c r="S159" i="36"/>
  <c r="V159" i="36" s="1"/>
  <c r="AJ134" i="25"/>
  <c r="G139" i="25"/>
  <c r="O86" i="36"/>
  <c r="AD34" i="18"/>
  <c r="G147" i="36"/>
  <c r="J158" i="19"/>
  <c r="F143" i="25"/>
  <c r="D145" i="17"/>
  <c r="K83" i="36"/>
  <c r="F119" i="19"/>
  <c r="E117" i="19"/>
  <c r="G176" i="19"/>
  <c r="F27" i="25"/>
  <c r="H46" i="36"/>
  <c r="G303" i="19"/>
  <c r="AM142" i="25"/>
  <c r="N143" i="17"/>
  <c r="Q135" i="36"/>
  <c r="F95" i="36"/>
  <c r="N77" i="36"/>
  <c r="H82" i="24"/>
  <c r="D94" i="25"/>
  <c r="AT153" i="25"/>
  <c r="W36" i="25"/>
  <c r="O9" i="36"/>
  <c r="W184" i="25"/>
  <c r="D15" i="17"/>
  <c r="D83" i="36"/>
  <c r="G45" i="25"/>
  <c r="I40" i="25"/>
  <c r="AM71" i="25"/>
  <c r="V120" i="25"/>
  <c r="F135" i="25"/>
  <c r="AT45" i="25"/>
  <c r="S130" i="36"/>
  <c r="Q8" i="36"/>
  <c r="S157" i="36"/>
  <c r="V157" i="36" s="1"/>
  <c r="AE43" i="25"/>
  <c r="I105" i="36"/>
  <c r="AM54" i="25"/>
  <c r="F306" i="19"/>
  <c r="E306" i="19" s="1"/>
  <c r="M306" i="19" s="1"/>
  <c r="E304" i="19"/>
  <c r="N154" i="17"/>
  <c r="J344" i="19"/>
  <c r="F90" i="25"/>
  <c r="E35" i="36"/>
  <c r="Q85" i="36"/>
  <c r="H226" i="19"/>
  <c r="M25" i="25"/>
  <c r="L25" i="25"/>
  <c r="D81" i="36"/>
  <c r="Y185" i="25"/>
  <c r="Y56" i="25" s="1"/>
  <c r="G77" i="25"/>
  <c r="V37" i="31"/>
  <c r="I161" i="36"/>
  <c r="K28" i="25"/>
  <c r="R42" i="36"/>
  <c r="F42" i="36"/>
  <c r="AH38" i="33"/>
  <c r="AT146" i="25"/>
  <c r="X43" i="25"/>
  <c r="J87" i="19"/>
  <c r="AJ36" i="25"/>
  <c r="N66" i="29"/>
  <c r="X98" i="25"/>
  <c r="N175" i="17"/>
  <c r="AT106" i="25"/>
  <c r="AW106" i="25" s="1"/>
  <c r="R150" i="36"/>
  <c r="AJ27" i="25"/>
  <c r="AV27" i="25" s="1"/>
  <c r="J20" i="31"/>
  <c r="F97" i="36"/>
  <c r="M56" i="17"/>
  <c r="M122" i="17" s="1"/>
  <c r="M124" i="17" s="1"/>
  <c r="V11" i="25"/>
  <c r="J179" i="19"/>
  <c r="P101" i="24"/>
  <c r="AT172" i="25"/>
  <c r="Q150" i="36"/>
  <c r="S49" i="36"/>
  <c r="H163" i="24"/>
  <c r="P116" i="24"/>
  <c r="I306" i="19"/>
  <c r="I34" i="36"/>
  <c r="N73" i="36"/>
  <c r="J81" i="19"/>
  <c r="O140" i="36"/>
  <c r="S138" i="36"/>
  <c r="V138" i="36" s="1"/>
  <c r="L151" i="36"/>
  <c r="D115" i="25"/>
  <c r="F88" i="36"/>
  <c r="I262" i="19"/>
  <c r="P28" i="29"/>
  <c r="J306" i="19"/>
  <c r="D97" i="17"/>
  <c r="E165" i="25"/>
  <c r="E148" i="19"/>
  <c r="P21" i="36"/>
  <c r="P79" i="36"/>
  <c r="K115" i="25"/>
  <c r="AD117" i="18"/>
  <c r="I87" i="25"/>
  <c r="E127" i="19"/>
  <c r="E125" i="18"/>
  <c r="G80" i="36"/>
  <c r="S81" i="36"/>
  <c r="K203" i="19"/>
  <c r="S152" i="36"/>
  <c r="L80" i="25"/>
  <c r="M80" i="25"/>
  <c r="I52" i="36"/>
  <c r="D121" i="17"/>
  <c r="H118" i="24"/>
  <c r="I76" i="36"/>
  <c r="AE47" i="25"/>
  <c r="AM93" i="25"/>
  <c r="X147" i="25"/>
  <c r="G55" i="24"/>
  <c r="G57" i="24" s="1"/>
  <c r="H72" i="36"/>
  <c r="S102" i="36"/>
  <c r="V102" i="36" s="1"/>
  <c r="AM86" i="25"/>
  <c r="AJ18" i="25"/>
  <c r="AV18" i="25" s="1"/>
  <c r="J33" i="36"/>
  <c r="AM92" i="25"/>
  <c r="H182" i="24"/>
  <c r="I9" i="36"/>
  <c r="P149" i="36"/>
  <c r="P21" i="24"/>
  <c r="X28" i="25"/>
  <c r="J87" i="25"/>
  <c r="K150" i="25"/>
  <c r="G68" i="25"/>
  <c r="F12" i="25"/>
  <c r="AJ52" i="25"/>
  <c r="I17" i="36"/>
  <c r="D50" i="25"/>
  <c r="H102" i="25"/>
  <c r="X122" i="18"/>
  <c r="F18" i="25"/>
  <c r="D73" i="36"/>
  <c r="AE153" i="25"/>
  <c r="K176" i="19"/>
  <c r="N82" i="36"/>
  <c r="P103" i="24"/>
  <c r="X91" i="25"/>
  <c r="E47" i="36"/>
  <c r="Q30" i="36"/>
  <c r="V148" i="25"/>
  <c r="J79" i="25"/>
  <c r="F162" i="25"/>
  <c r="G291" i="19"/>
  <c r="AD115" i="18"/>
  <c r="I177" i="36"/>
  <c r="P74" i="29"/>
  <c r="J23" i="36"/>
  <c r="P47" i="36"/>
  <c r="P159" i="36"/>
  <c r="D167" i="25"/>
  <c r="G82" i="36"/>
  <c r="AE175" i="25"/>
  <c r="W11" i="25"/>
  <c r="G232" i="19"/>
  <c r="H160" i="24"/>
  <c r="M47" i="36"/>
  <c r="H96" i="24"/>
  <c r="M23" i="36"/>
  <c r="AE38" i="25"/>
  <c r="AL55" i="25"/>
  <c r="AL57" i="25" s="1"/>
  <c r="L29" i="36"/>
  <c r="N105" i="36"/>
  <c r="K209" i="19"/>
  <c r="O119" i="36"/>
  <c r="F52" i="36"/>
  <c r="H30" i="36"/>
  <c r="D136" i="25"/>
  <c r="Q120" i="36"/>
  <c r="I288" i="19"/>
  <c r="G70" i="25"/>
  <c r="G87" i="19"/>
  <c r="D31" i="17"/>
  <c r="I315" i="19"/>
  <c r="I247" i="19"/>
  <c r="H24" i="24"/>
  <c r="D158" i="17"/>
  <c r="D107" i="36"/>
  <c r="G32" i="25"/>
  <c r="W33" i="25"/>
  <c r="W92" i="25"/>
  <c r="L67" i="36"/>
  <c r="K41" i="36"/>
  <c r="K111" i="25"/>
  <c r="AJ144" i="25"/>
  <c r="I136" i="36"/>
  <c r="K80" i="25"/>
  <c r="S117" i="36"/>
  <c r="E155" i="25"/>
  <c r="I28" i="36"/>
  <c r="X66" i="25"/>
  <c r="M35" i="36"/>
  <c r="N28" i="36"/>
  <c r="X80" i="25"/>
  <c r="P96" i="24"/>
  <c r="F37" i="25"/>
  <c r="S51" i="36"/>
  <c r="P68" i="36"/>
  <c r="W122" i="18"/>
  <c r="Q175" i="36"/>
  <c r="E34" i="36"/>
  <c r="S68" i="36"/>
  <c r="H116" i="25"/>
  <c r="L8" i="25"/>
  <c r="M8" i="25"/>
  <c r="O169" i="36"/>
  <c r="H32" i="25"/>
  <c r="H232" i="19"/>
  <c r="J161" i="36"/>
  <c r="E45" i="19"/>
  <c r="I133" i="25"/>
  <c r="AM32" i="25"/>
  <c r="H144" i="36"/>
  <c r="I206" i="19"/>
  <c r="J108" i="36"/>
  <c r="P33" i="36"/>
  <c r="I72" i="36"/>
  <c r="H288" i="19"/>
  <c r="AJ48" i="25"/>
  <c r="AV48" i="25" s="1"/>
  <c r="E38" i="36"/>
  <c r="P153" i="24"/>
  <c r="Q47" i="36"/>
  <c r="R94" i="36"/>
  <c r="W167" i="25"/>
  <c r="F137" i="25"/>
  <c r="G125" i="19"/>
  <c r="G25" i="36"/>
  <c r="AE102" i="25"/>
  <c r="O11" i="36"/>
  <c r="D108" i="29"/>
  <c r="D34" i="29" s="1"/>
  <c r="Q151" i="36"/>
  <c r="V8" i="25"/>
  <c r="P55" i="25"/>
  <c r="M84" i="36"/>
  <c r="I169" i="36"/>
  <c r="G30" i="36"/>
  <c r="L39" i="36"/>
  <c r="K166" i="25"/>
  <c r="P136" i="24"/>
  <c r="AT104" i="25"/>
  <c r="AW104" i="25" s="1"/>
  <c r="AJ44" i="25"/>
  <c r="AV44" i="25" s="1"/>
  <c r="G21" i="25"/>
  <c r="J83" i="25"/>
  <c r="F40" i="19"/>
  <c r="E38" i="19"/>
  <c r="F27" i="36"/>
  <c r="X54" i="25"/>
  <c r="J84" i="36"/>
  <c r="I87" i="19"/>
  <c r="F157" i="25"/>
  <c r="G306" i="19"/>
  <c r="I318" i="19"/>
  <c r="N97" i="36"/>
  <c r="F47" i="25"/>
  <c r="I279" i="19"/>
  <c r="AD30" i="18"/>
  <c r="O47" i="29"/>
  <c r="H300" i="19"/>
  <c r="G17" i="25"/>
  <c r="H140" i="19"/>
  <c r="K77" i="25"/>
  <c r="AT102" i="25"/>
  <c r="J173" i="36"/>
  <c r="N182" i="36"/>
  <c r="AD55" i="25"/>
  <c r="J178" i="36"/>
  <c r="I176" i="36"/>
  <c r="P15" i="36"/>
  <c r="F38" i="36"/>
  <c r="W75" i="25"/>
  <c r="G197" i="19"/>
  <c r="D99" i="25"/>
  <c r="R12" i="31"/>
  <c r="AD103" i="18"/>
  <c r="G111" i="25"/>
  <c r="J88" i="25"/>
  <c r="L40" i="25"/>
  <c r="M40" i="25"/>
  <c r="AD19" i="18"/>
  <c r="F112" i="25"/>
  <c r="F318" i="19"/>
  <c r="E316" i="19"/>
  <c r="P75" i="24"/>
  <c r="M146" i="36"/>
  <c r="L50" i="36"/>
  <c r="P45" i="36"/>
  <c r="E163" i="25"/>
  <c r="N166" i="17"/>
  <c r="H10" i="25"/>
  <c r="P58" i="29"/>
  <c r="W94" i="25"/>
  <c r="AE136" i="25"/>
  <c r="D69" i="17"/>
  <c r="I347" i="19"/>
  <c r="G96" i="25"/>
  <c r="J185" i="27"/>
  <c r="J56" i="27" s="1"/>
  <c r="L116" i="25"/>
  <c r="M116" i="25"/>
  <c r="R43" i="36"/>
  <c r="L51" i="36"/>
  <c r="H42" i="25"/>
  <c r="X131" i="25"/>
  <c r="I241" i="19"/>
  <c r="D144" i="17"/>
  <c r="Q117" i="36"/>
  <c r="P72" i="36"/>
  <c r="S88" i="36"/>
  <c r="V88" i="36" s="1"/>
  <c r="D138" i="17"/>
  <c r="J70" i="25"/>
  <c r="F37" i="36"/>
  <c r="K288" i="19"/>
  <c r="P10" i="29"/>
  <c r="J54" i="25"/>
  <c r="H150" i="36"/>
  <c r="E337" i="19"/>
  <c r="W150" i="25"/>
  <c r="O71" i="36"/>
  <c r="R52" i="36"/>
  <c r="AD28" i="18"/>
  <c r="AT105" i="25"/>
  <c r="AW105" i="25" s="1"/>
  <c r="H119" i="36"/>
  <c r="AJ157" i="25"/>
  <c r="AV157" i="25" s="1"/>
  <c r="AE169" i="25"/>
  <c r="P51" i="29"/>
  <c r="E343" i="19"/>
  <c r="X171" i="25"/>
  <c r="N41" i="17"/>
  <c r="D101" i="36"/>
  <c r="R106" i="36"/>
  <c r="K86" i="36"/>
  <c r="F90" i="36"/>
  <c r="AM112" i="25"/>
  <c r="D149" i="17"/>
  <c r="I102" i="36"/>
  <c r="O8" i="36"/>
  <c r="AM88" i="25"/>
  <c r="D20" i="25"/>
  <c r="Q185" i="25"/>
  <c r="Q56" i="25" s="1"/>
  <c r="W129" i="25"/>
  <c r="K50" i="36"/>
  <c r="H13" i="19"/>
  <c r="H146" i="25"/>
  <c r="P161" i="24"/>
  <c r="AD53" i="18"/>
  <c r="AM167" i="25"/>
  <c r="R154" i="36"/>
  <c r="G285" i="19"/>
  <c r="P47" i="29"/>
  <c r="AM151" i="25"/>
  <c r="J63" i="19"/>
  <c r="W182" i="25"/>
  <c r="AJ50" i="25"/>
  <c r="AV50" i="25" s="1"/>
  <c r="H128" i="19"/>
  <c r="N54" i="17"/>
  <c r="AM66" i="25"/>
  <c r="G82" i="25"/>
  <c r="AJ116" i="25"/>
  <c r="F338" i="19"/>
  <c r="E336" i="19"/>
  <c r="AM146" i="25"/>
  <c r="O106" i="29"/>
  <c r="P100" i="24"/>
  <c r="J169" i="36"/>
  <c r="F72" i="36"/>
  <c r="S16" i="36"/>
  <c r="V16" i="36" s="1"/>
  <c r="S171" i="36"/>
  <c r="N14" i="17"/>
  <c r="AM170" i="25"/>
  <c r="AM24" i="25"/>
  <c r="Q146" i="36"/>
  <c r="M137" i="36"/>
  <c r="E349" i="19"/>
  <c r="N111" i="17"/>
  <c r="P144" i="24"/>
  <c r="V13" i="25"/>
  <c r="AH49" i="33"/>
  <c r="R27" i="36"/>
  <c r="AC185" i="25"/>
  <c r="AC56" i="25" s="1"/>
  <c r="AE129" i="25"/>
  <c r="J362" i="19"/>
  <c r="N93" i="17"/>
  <c r="AM176" i="25"/>
  <c r="R142" i="36"/>
  <c r="I72" i="19"/>
  <c r="P166" i="36"/>
  <c r="W135" i="25"/>
  <c r="M156" i="36"/>
  <c r="H54" i="36"/>
  <c r="I113" i="25"/>
  <c r="F282" i="19"/>
  <c r="E280" i="19"/>
  <c r="H97" i="36"/>
  <c r="H75" i="36"/>
  <c r="J31" i="25"/>
  <c r="X94" i="25"/>
  <c r="AE78" i="25"/>
  <c r="G10" i="25"/>
  <c r="D108" i="17"/>
  <c r="I106" i="25"/>
  <c r="I86" i="36"/>
  <c r="K253" i="19"/>
  <c r="E292" i="19"/>
  <c r="F294" i="19"/>
  <c r="E294" i="19" s="1"/>
  <c r="M294" i="19" s="1"/>
  <c r="G35" i="25"/>
  <c r="M138" i="36"/>
  <c r="M107" i="36"/>
  <c r="Q116" i="36"/>
  <c r="L87" i="36"/>
  <c r="P35" i="36"/>
  <c r="L15" i="25"/>
  <c r="M15" i="25"/>
  <c r="P50" i="29"/>
  <c r="D19" i="17"/>
  <c r="N174" i="36"/>
  <c r="M88" i="25"/>
  <c r="L88" i="25"/>
  <c r="D31" i="36"/>
  <c r="I203" i="19"/>
  <c r="D28" i="36"/>
  <c r="H276" i="19"/>
  <c r="F54" i="25"/>
  <c r="H75" i="24"/>
  <c r="R14" i="31"/>
  <c r="V15" i="25"/>
  <c r="H178" i="25"/>
  <c r="V184" i="25"/>
  <c r="F87" i="25"/>
  <c r="E142" i="25"/>
  <c r="AE106" i="25"/>
  <c r="AJ147" i="25"/>
  <c r="F154" i="25"/>
  <c r="AJ151" i="25"/>
  <c r="AV151" i="25" s="1"/>
  <c r="M155" i="36"/>
  <c r="AH16" i="33"/>
  <c r="G179" i="25"/>
  <c r="H34" i="36"/>
  <c r="L70" i="36"/>
  <c r="P55" i="29"/>
  <c r="N170" i="17"/>
  <c r="S116" i="36"/>
  <c r="P87" i="29"/>
  <c r="V183" i="25"/>
  <c r="D98" i="25"/>
  <c r="H80" i="25"/>
  <c r="K63" i="19"/>
  <c r="E62" i="19"/>
  <c r="S21" i="36"/>
  <c r="V21" i="36" s="1"/>
  <c r="G185" i="19"/>
  <c r="K338" i="19"/>
  <c r="V42" i="25"/>
  <c r="F37" i="19"/>
  <c r="E35" i="19"/>
  <c r="D150" i="17"/>
  <c r="R24" i="36"/>
  <c r="N115" i="17"/>
  <c r="AJ159" i="25"/>
  <c r="H108" i="29"/>
  <c r="H34" i="29" s="1"/>
  <c r="J148" i="36"/>
  <c r="AD101" i="18"/>
  <c r="K132" i="25"/>
  <c r="G300" i="19"/>
  <c r="AM10" i="25"/>
  <c r="R50" i="36"/>
  <c r="J47" i="25"/>
  <c r="H94" i="24"/>
  <c r="K309" i="19"/>
  <c r="I75" i="25"/>
  <c r="AE92" i="25"/>
  <c r="V156" i="25"/>
  <c r="K19" i="19"/>
  <c r="J119" i="36"/>
  <c r="W16" i="31"/>
  <c r="R172" i="36"/>
  <c r="X130" i="25"/>
  <c r="G184" i="36"/>
  <c r="H39" i="24"/>
  <c r="K137" i="25"/>
  <c r="D23" i="36"/>
  <c r="F171" i="36"/>
  <c r="E118" i="25"/>
  <c r="Q75" i="36"/>
  <c r="F100" i="36"/>
  <c r="H104" i="24"/>
  <c r="P12" i="24"/>
  <c r="L108" i="29"/>
  <c r="L34" i="29" s="1"/>
  <c r="AM48" i="25"/>
  <c r="G163" i="25"/>
  <c r="K22" i="19"/>
  <c r="D91" i="36"/>
  <c r="AM139" i="25"/>
  <c r="AM181" i="25"/>
  <c r="P103" i="29"/>
  <c r="R103" i="36"/>
  <c r="AE130" i="25"/>
  <c r="J116" i="19"/>
  <c r="AM134" i="25"/>
  <c r="J297" i="19"/>
  <c r="J98" i="36"/>
  <c r="H171" i="24"/>
  <c r="AM155" i="25"/>
  <c r="V38" i="31"/>
  <c r="H183" i="24"/>
  <c r="N75" i="36"/>
  <c r="H95" i="24"/>
  <c r="G33" i="36"/>
  <c r="V7" i="31"/>
  <c r="C20" i="31"/>
  <c r="AT147" i="25"/>
  <c r="AW147" i="25" s="1"/>
  <c r="AM84" i="25"/>
  <c r="E53" i="36"/>
  <c r="E88" i="19"/>
  <c r="F90" i="19"/>
  <c r="N180" i="36"/>
  <c r="AT151" i="25"/>
  <c r="AW151" i="25" s="1"/>
  <c r="K80" i="36"/>
  <c r="W142" i="25"/>
  <c r="L55" i="27"/>
  <c r="G89" i="36"/>
  <c r="K55" i="27"/>
  <c r="AJ10" i="25"/>
  <c r="I143" i="36"/>
  <c r="H247" i="19"/>
  <c r="F13" i="19"/>
  <c r="E11" i="19"/>
  <c r="F369" i="19"/>
  <c r="E369" i="19" s="1"/>
  <c r="H73" i="25"/>
  <c r="H148" i="24"/>
  <c r="J164" i="36"/>
  <c r="N120" i="17"/>
  <c r="F25" i="19"/>
  <c r="E23" i="19"/>
  <c r="E25" i="19" s="1"/>
  <c r="M25" i="19" s="1"/>
  <c r="AT164" i="25"/>
  <c r="AW164" i="25" s="1"/>
  <c r="H39" i="36"/>
  <c r="S41" i="36"/>
  <c r="M174" i="25"/>
  <c r="L174" i="25"/>
  <c r="K49" i="25"/>
  <c r="P20" i="29"/>
  <c r="M80" i="36"/>
  <c r="O27" i="36"/>
  <c r="F31" i="36"/>
  <c r="D132" i="36"/>
  <c r="J188" i="19"/>
  <c r="P117" i="36"/>
  <c r="H35" i="24"/>
  <c r="M50" i="36"/>
  <c r="L21" i="36"/>
  <c r="L119" i="25"/>
  <c r="M119" i="25"/>
  <c r="O136" i="36"/>
  <c r="W91" i="25"/>
  <c r="F40" i="25"/>
  <c r="G93" i="19"/>
  <c r="P170" i="24"/>
  <c r="AM116" i="25"/>
  <c r="M17" i="36"/>
  <c r="V135" i="25"/>
  <c r="F43" i="19"/>
  <c r="E41" i="19"/>
  <c r="E154" i="19"/>
  <c r="I72" i="25"/>
  <c r="M25" i="36"/>
  <c r="H96" i="25"/>
  <c r="H92" i="24"/>
  <c r="E278" i="19"/>
  <c r="AE118" i="25"/>
  <c r="H38" i="36"/>
  <c r="K247" i="19"/>
  <c r="F25" i="36"/>
  <c r="J144" i="25"/>
  <c r="K98" i="25"/>
  <c r="AT40" i="25"/>
  <c r="AW40" i="25" s="1"/>
  <c r="M171" i="36"/>
  <c r="W154" i="25"/>
  <c r="Q134" i="36"/>
  <c r="F185" i="24"/>
  <c r="F56" i="24" s="1"/>
  <c r="K44" i="36"/>
  <c r="U44" i="36" s="1"/>
  <c r="D21" i="17"/>
  <c r="H362" i="19"/>
  <c r="N55" i="17"/>
  <c r="J118" i="36"/>
  <c r="H253" i="19"/>
  <c r="V154" i="25"/>
  <c r="P134" i="36"/>
  <c r="F174" i="25"/>
  <c r="M29" i="25"/>
  <c r="L29" i="25"/>
  <c r="AT78" i="25"/>
  <c r="J191" i="19"/>
  <c r="AE49" i="25"/>
  <c r="I21" i="25"/>
  <c r="AM118" i="25"/>
  <c r="AE28" i="25"/>
  <c r="O152" i="36"/>
  <c r="AE45" i="25"/>
  <c r="AE134" i="25"/>
  <c r="V28" i="25"/>
  <c r="V90" i="25"/>
  <c r="R37" i="31"/>
  <c r="E136" i="19"/>
  <c r="N29" i="36"/>
  <c r="R92" i="36"/>
  <c r="J143" i="36"/>
  <c r="F51" i="25"/>
  <c r="P69" i="36"/>
  <c r="P78" i="29"/>
  <c r="N20" i="36"/>
  <c r="D173" i="25"/>
  <c r="AE144" i="25"/>
  <c r="F81" i="19"/>
  <c r="E79" i="19"/>
  <c r="G148" i="36"/>
  <c r="E101" i="19"/>
  <c r="P167" i="36"/>
  <c r="N119" i="17"/>
  <c r="O62" i="29"/>
  <c r="AM29" i="25"/>
  <c r="M101" i="36"/>
  <c r="N118" i="36"/>
  <c r="D147" i="36"/>
  <c r="N50" i="17"/>
  <c r="N40" i="17"/>
  <c r="K173" i="25"/>
  <c r="M37" i="25"/>
  <c r="L37" i="25"/>
  <c r="AH55" i="33"/>
  <c r="R28" i="36"/>
  <c r="F31" i="19"/>
  <c r="E29" i="19"/>
  <c r="E90" i="25"/>
  <c r="O132" i="36"/>
  <c r="P46" i="36"/>
  <c r="D111" i="17"/>
  <c r="H15" i="24"/>
  <c r="N160" i="17"/>
  <c r="I78" i="36"/>
  <c r="P98" i="24"/>
  <c r="AE161" i="25"/>
  <c r="L11" i="29"/>
  <c r="M88" i="36"/>
  <c r="N167" i="17"/>
  <c r="AE171" i="25"/>
  <c r="F118" i="36"/>
  <c r="K143" i="25"/>
  <c r="W46" i="25"/>
  <c r="E40" i="25"/>
  <c r="V105" i="25"/>
  <c r="M50" i="25"/>
  <c r="L50" i="25"/>
  <c r="F132" i="36"/>
  <c r="I112" i="36"/>
  <c r="J9" i="36"/>
  <c r="AJ177" i="25"/>
  <c r="AV177" i="25" s="1"/>
  <c r="AJ31" i="25"/>
  <c r="K100" i="25"/>
  <c r="F157" i="36"/>
  <c r="M13" i="25"/>
  <c r="L13" i="25"/>
  <c r="P100" i="36"/>
  <c r="M74" i="36"/>
  <c r="S48" i="36"/>
  <c r="P68" i="24"/>
  <c r="P14" i="36"/>
  <c r="E21" i="25"/>
  <c r="N164" i="17"/>
  <c r="G162" i="36"/>
  <c r="H68" i="36"/>
  <c r="F175" i="36"/>
  <c r="F140" i="36"/>
  <c r="D18" i="17"/>
  <c r="J84" i="25"/>
  <c r="G178" i="25"/>
  <c r="S99" i="36"/>
  <c r="V99" i="36" s="1"/>
  <c r="N98" i="17"/>
  <c r="F19" i="25"/>
  <c r="AM157" i="25"/>
  <c r="G34" i="36"/>
  <c r="D84" i="17"/>
  <c r="N160" i="36"/>
  <c r="D103" i="17"/>
  <c r="AE166" i="25"/>
  <c r="I137" i="25"/>
  <c r="L112" i="36"/>
  <c r="E133" i="36"/>
  <c r="D21" i="25"/>
  <c r="Q97" i="36"/>
  <c r="M117" i="36"/>
  <c r="H93" i="19"/>
  <c r="J173" i="25"/>
  <c r="AJ172" i="25"/>
  <c r="AM100" i="25"/>
  <c r="S66" i="36"/>
  <c r="V66" i="36" s="1"/>
  <c r="F80" i="25"/>
  <c r="M150" i="36"/>
  <c r="I232" i="19"/>
  <c r="F40" i="36"/>
  <c r="J16" i="36"/>
  <c r="P31" i="29"/>
  <c r="W43" i="31"/>
  <c r="F184" i="36"/>
  <c r="L17" i="36"/>
  <c r="D31" i="25"/>
  <c r="P81" i="29"/>
  <c r="K160" i="36"/>
  <c r="AT84" i="25"/>
  <c r="AW84" i="25" s="1"/>
  <c r="K200" i="19"/>
  <c r="H171" i="25"/>
  <c r="K83" i="25"/>
  <c r="W157" i="25"/>
  <c r="S28" i="36"/>
  <c r="E65" i="19"/>
  <c r="V48" i="25"/>
  <c r="N182" i="17"/>
  <c r="M157" i="36"/>
  <c r="P43" i="24"/>
  <c r="R146" i="36"/>
  <c r="E156" i="25"/>
  <c r="AM41" i="25"/>
  <c r="L54" i="36"/>
  <c r="AT170" i="25"/>
  <c r="AW170" i="25" s="1"/>
  <c r="G96" i="36"/>
  <c r="K344" i="19"/>
  <c r="H176" i="25"/>
  <c r="E145" i="36"/>
  <c r="J131" i="36"/>
  <c r="AE50" i="25"/>
  <c r="M12" i="25"/>
  <c r="L12" i="25"/>
  <c r="J81" i="36"/>
  <c r="I120" i="25"/>
  <c r="I39" i="36"/>
  <c r="E120" i="36"/>
  <c r="D165" i="17"/>
  <c r="X114" i="25"/>
  <c r="I177" i="25"/>
  <c r="E31" i="25"/>
  <c r="AJ164" i="25"/>
  <c r="AV164" i="25" s="1"/>
  <c r="X33" i="25"/>
  <c r="F137" i="36"/>
  <c r="J49" i="19"/>
  <c r="H103" i="25"/>
  <c r="AE133" i="25"/>
  <c r="J335" i="19"/>
  <c r="L151" i="25"/>
  <c r="M151" i="25"/>
  <c r="K130" i="36"/>
  <c r="AJ100" i="25"/>
  <c r="H25" i="25"/>
  <c r="R173" i="36"/>
  <c r="AE44" i="25"/>
  <c r="W47" i="31"/>
  <c r="G120" i="36"/>
  <c r="F329" i="19"/>
  <c r="E329" i="19" s="1"/>
  <c r="M329" i="19" s="1"/>
  <c r="E327" i="19"/>
  <c r="D93" i="25"/>
  <c r="E70" i="19"/>
  <c r="E72" i="19" s="1"/>
  <c r="M72" i="19" s="1"/>
  <c r="F72" i="19"/>
  <c r="L24" i="25"/>
  <c r="M24" i="25"/>
  <c r="I12" i="25"/>
  <c r="AH28" i="33"/>
  <c r="D77" i="36"/>
  <c r="F182" i="36"/>
  <c r="G30" i="25"/>
  <c r="E51" i="19"/>
  <c r="H40" i="19"/>
  <c r="J48" i="36"/>
  <c r="AJ42" i="25"/>
  <c r="AV42" i="25" s="1"/>
  <c r="AM143" i="25"/>
  <c r="F93" i="25"/>
  <c r="D32" i="25"/>
  <c r="H86" i="24"/>
  <c r="G132" i="25"/>
  <c r="J25" i="25"/>
  <c r="AJ120" i="25"/>
  <c r="I54" i="36"/>
  <c r="L48" i="25"/>
  <c r="M48" i="25"/>
  <c r="H153" i="25"/>
  <c r="K66" i="29"/>
  <c r="K9" i="25"/>
  <c r="AJ113" i="25"/>
  <c r="AV113" i="25" s="1"/>
  <c r="G76" i="36"/>
  <c r="D179" i="36"/>
  <c r="K8" i="36"/>
  <c r="M82" i="25"/>
  <c r="L82" i="25"/>
  <c r="G113" i="36"/>
  <c r="N21" i="17"/>
  <c r="AT148" i="25"/>
  <c r="F265" i="19"/>
  <c r="E263" i="19"/>
  <c r="X27" i="25"/>
  <c r="J74" i="36"/>
  <c r="D111" i="36"/>
  <c r="AJ132" i="25"/>
  <c r="H166" i="25"/>
  <c r="I16" i="19"/>
  <c r="K162" i="36"/>
  <c r="V155" i="25"/>
  <c r="P95" i="24"/>
  <c r="I158" i="25"/>
  <c r="K143" i="19"/>
  <c r="V75" i="25"/>
  <c r="O98" i="36"/>
  <c r="K49" i="19"/>
  <c r="F117" i="25"/>
  <c r="I162" i="36"/>
  <c r="I30" i="36"/>
  <c r="H134" i="36"/>
  <c r="P93" i="36"/>
  <c r="N72" i="17"/>
  <c r="O81" i="29"/>
  <c r="P173" i="36"/>
  <c r="Q145" i="36"/>
  <c r="W93" i="25"/>
  <c r="R79" i="36"/>
  <c r="E168" i="36"/>
  <c r="W51" i="25"/>
  <c r="F164" i="25"/>
  <c r="H46" i="24"/>
  <c r="H15" i="36"/>
  <c r="S111" i="36"/>
  <c r="X106" i="25"/>
  <c r="D135" i="25"/>
  <c r="D12" i="36"/>
  <c r="H16" i="25"/>
  <c r="X15" i="25"/>
  <c r="V94" i="25"/>
  <c r="I265" i="19"/>
  <c r="N142" i="17"/>
  <c r="J170" i="36"/>
  <c r="O156" i="36"/>
  <c r="AM13" i="25"/>
  <c r="F149" i="19"/>
  <c r="E147" i="19"/>
  <c r="E149" i="19" s="1"/>
  <c r="M149" i="19" s="1"/>
  <c r="R15" i="31"/>
  <c r="V21" i="25"/>
  <c r="AT118" i="25"/>
  <c r="K105" i="19"/>
  <c r="N112" i="17"/>
  <c r="P24" i="24"/>
  <c r="O83" i="29"/>
  <c r="G172" i="36"/>
  <c r="H105" i="36"/>
  <c r="AJ24" i="25"/>
  <c r="AV24" i="25" s="1"/>
  <c r="P70" i="36"/>
  <c r="M49" i="36"/>
  <c r="AE74" i="25"/>
  <c r="W151" i="25"/>
  <c r="M77" i="25"/>
  <c r="L77" i="25"/>
  <c r="K110" i="36"/>
  <c r="V159" i="25"/>
  <c r="P113" i="24"/>
  <c r="F34" i="19"/>
  <c r="E32" i="19"/>
  <c r="M133" i="36"/>
  <c r="H318" i="19"/>
  <c r="AE54" i="25"/>
  <c r="X96" i="25"/>
  <c r="K31" i="36"/>
  <c r="U31" i="36" s="1"/>
  <c r="F135" i="36"/>
  <c r="J130" i="25"/>
  <c r="P15" i="24"/>
  <c r="AE91" i="25"/>
  <c r="L84" i="36"/>
  <c r="O155" i="36"/>
  <c r="Q31" i="36"/>
  <c r="S45" i="36"/>
  <c r="E114" i="36"/>
  <c r="H158" i="25"/>
  <c r="M166" i="25"/>
  <c r="L166" i="25"/>
  <c r="K20" i="36"/>
  <c r="H175" i="36"/>
  <c r="F122" i="18"/>
  <c r="H169" i="36"/>
  <c r="X162" i="25"/>
  <c r="H51" i="36"/>
  <c r="AM27" i="25"/>
  <c r="D54" i="36"/>
  <c r="T185" i="25"/>
  <c r="T56" i="25" s="1"/>
  <c r="H167" i="36"/>
  <c r="F181" i="25"/>
  <c r="K139" i="25"/>
  <c r="H122" i="19"/>
  <c r="H182" i="25"/>
  <c r="AE90" i="25"/>
  <c r="J160" i="25"/>
  <c r="N27" i="17"/>
  <c r="F140" i="19"/>
  <c r="E138" i="19"/>
  <c r="E140" i="19" s="1"/>
  <c r="M140" i="19" s="1"/>
  <c r="AJ115" i="25"/>
  <c r="G160" i="25"/>
  <c r="K91" i="36"/>
  <c r="U91" i="36" s="1"/>
  <c r="AD89" i="18"/>
  <c r="G117" i="25"/>
  <c r="W108" i="25"/>
  <c r="O85" i="29"/>
  <c r="H223" i="19"/>
  <c r="M27" i="36"/>
  <c r="N85" i="36"/>
  <c r="R35" i="36"/>
  <c r="P105" i="29"/>
  <c r="AT115" i="25"/>
  <c r="I108" i="29"/>
  <c r="I34" i="29" s="1"/>
  <c r="F82" i="25"/>
  <c r="P91" i="36"/>
  <c r="J96" i="19"/>
  <c r="R135" i="36"/>
  <c r="K174" i="25"/>
  <c r="R76" i="36"/>
  <c r="E70" i="36"/>
  <c r="E77" i="19"/>
  <c r="AE165" i="25"/>
  <c r="K164" i="36"/>
  <c r="R111" i="36"/>
  <c r="H41" i="36"/>
  <c r="I11" i="29"/>
  <c r="E156" i="36"/>
  <c r="P15" i="29"/>
  <c r="F165" i="25"/>
  <c r="H84" i="19"/>
  <c r="J151" i="25"/>
  <c r="H72" i="24"/>
  <c r="I185" i="24"/>
  <c r="I56" i="24" s="1"/>
  <c r="AT136" i="25"/>
  <c r="L92" i="36"/>
  <c r="O104" i="29"/>
  <c r="M21" i="36"/>
  <c r="G90" i="36"/>
  <c r="P49" i="29"/>
  <c r="E98" i="36"/>
  <c r="M98" i="36"/>
  <c r="AM106" i="25"/>
  <c r="E53" i="25"/>
  <c r="D53" i="25"/>
  <c r="J347" i="19"/>
  <c r="O93" i="36"/>
  <c r="O79" i="29"/>
  <c r="D92" i="17"/>
  <c r="AM144" i="25"/>
  <c r="E26" i="25"/>
  <c r="N114" i="17"/>
  <c r="AE162" i="25"/>
  <c r="G171" i="36"/>
  <c r="H309" i="19"/>
  <c r="D15" i="36"/>
  <c r="V146" i="25"/>
  <c r="H100" i="36"/>
  <c r="F50" i="36"/>
  <c r="P17" i="24"/>
  <c r="G84" i="19"/>
  <c r="F103" i="25"/>
  <c r="K180" i="25"/>
  <c r="G110" i="36"/>
  <c r="E233" i="19"/>
  <c r="F235" i="19"/>
  <c r="AD120" i="18"/>
  <c r="AD18" i="18"/>
  <c r="J25" i="36"/>
  <c r="X23" i="25"/>
  <c r="N52" i="36"/>
  <c r="P171" i="36"/>
  <c r="AD33" i="18"/>
  <c r="S105" i="36"/>
  <c r="F66" i="19"/>
  <c r="E64" i="19"/>
  <c r="E66" i="19" s="1"/>
  <c r="M66" i="19" s="1"/>
  <c r="J49" i="36"/>
  <c r="O58" i="29"/>
  <c r="G276" i="19"/>
  <c r="K114" i="36"/>
  <c r="W72" i="25"/>
  <c r="K17" i="25"/>
  <c r="AE51" i="25"/>
  <c r="M141" i="36"/>
  <c r="I37" i="25"/>
  <c r="E82" i="36"/>
  <c r="P9" i="36"/>
  <c r="G161" i="25"/>
  <c r="D42" i="17"/>
  <c r="N78" i="17"/>
  <c r="J72" i="19"/>
  <c r="K131" i="36"/>
  <c r="P140" i="36"/>
  <c r="N109" i="36"/>
  <c r="G137" i="36"/>
  <c r="H84" i="25"/>
  <c r="T125" i="18"/>
  <c r="R180" i="36"/>
  <c r="I291" i="19"/>
  <c r="AT42" i="25"/>
  <c r="AW42" i="25" s="1"/>
  <c r="J52" i="19"/>
  <c r="D135" i="17"/>
  <c r="D28" i="25"/>
  <c r="AJ80" i="25"/>
  <c r="H256" i="19"/>
  <c r="V50" i="25"/>
  <c r="S11" i="36"/>
  <c r="W95" i="25"/>
  <c r="E165" i="36"/>
  <c r="O96" i="36"/>
  <c r="AJ139" i="25"/>
  <c r="P131" i="24"/>
  <c r="X182" i="25"/>
  <c r="AE139" i="25"/>
  <c r="W81" i="25"/>
  <c r="AM158" i="25"/>
  <c r="L10" i="36"/>
  <c r="K32" i="36"/>
  <c r="H177" i="25"/>
  <c r="O106" i="36"/>
  <c r="S170" i="36"/>
  <c r="H143" i="19"/>
  <c r="N48" i="36"/>
  <c r="P64" i="29"/>
  <c r="S147" i="36"/>
  <c r="AT23" i="25"/>
  <c r="O170" i="36"/>
  <c r="E149" i="36"/>
  <c r="AF185" i="25"/>
  <c r="AF56" i="25" s="1"/>
  <c r="AJ129" i="25"/>
  <c r="S49" i="31"/>
  <c r="J32" i="36"/>
  <c r="D177" i="36"/>
  <c r="G102" i="19"/>
  <c r="J155" i="19"/>
  <c r="R25" i="36"/>
  <c r="F172" i="25"/>
  <c r="J151" i="36"/>
  <c r="J44" i="25"/>
  <c r="M168" i="36"/>
  <c r="F13" i="25"/>
  <c r="G26" i="25"/>
  <c r="I19" i="19"/>
  <c r="J229" i="19"/>
  <c r="F123" i="17"/>
  <c r="G88" i="36"/>
  <c r="I180" i="36"/>
  <c r="AE41" i="25"/>
  <c r="D183" i="36"/>
  <c r="E51" i="25"/>
  <c r="AT79" i="25"/>
  <c r="AW79" i="25" s="1"/>
  <c r="AE84" i="25"/>
  <c r="AE88" i="25"/>
  <c r="F170" i="36"/>
  <c r="V42" i="31"/>
  <c r="AE132" i="25"/>
  <c r="D17" i="36"/>
  <c r="G176" i="25"/>
  <c r="W176" i="25"/>
  <c r="E9" i="25"/>
  <c r="E243" i="19"/>
  <c r="J10" i="25"/>
  <c r="J203" i="19"/>
  <c r="F67" i="36"/>
  <c r="Q38" i="36"/>
  <c r="N73" i="17"/>
  <c r="F84" i="36"/>
  <c r="G22" i="19"/>
  <c r="K66" i="19"/>
  <c r="AT53" i="25"/>
  <c r="P110" i="36"/>
  <c r="K23" i="36"/>
  <c r="H66" i="19"/>
  <c r="Q17" i="29"/>
  <c r="Q19" i="29" s="1"/>
  <c r="R32" i="36"/>
  <c r="P172" i="36"/>
  <c r="M181" i="36"/>
  <c r="AJ73" i="25"/>
  <c r="J206" i="19"/>
  <c r="N34" i="17"/>
  <c r="G185" i="27"/>
  <c r="G56" i="27" s="1"/>
  <c r="S184" i="36"/>
  <c r="Q125" i="18"/>
  <c r="O20" i="31"/>
  <c r="P107" i="24"/>
  <c r="F183" i="36"/>
  <c r="X17" i="25"/>
  <c r="J156" i="25"/>
  <c r="W76" i="25"/>
  <c r="D39" i="25"/>
  <c r="J106" i="36"/>
  <c r="D147" i="25"/>
  <c r="K133" i="25"/>
  <c r="J75" i="29"/>
  <c r="J18" i="29" s="1"/>
  <c r="O113" i="36"/>
  <c r="Q66" i="36"/>
  <c r="N79" i="17"/>
  <c r="I132" i="25"/>
  <c r="AE39" i="25"/>
  <c r="G68" i="36"/>
  <c r="O80" i="29"/>
  <c r="G14" i="25"/>
  <c r="H114" i="24"/>
  <c r="E72" i="25"/>
  <c r="F160" i="25"/>
  <c r="F72" i="25"/>
  <c r="L98" i="36"/>
  <c r="I25" i="19"/>
  <c r="D91" i="25"/>
  <c r="K30" i="36"/>
  <c r="P155" i="24"/>
  <c r="G169" i="36"/>
  <c r="G140" i="36"/>
  <c r="K174" i="36"/>
  <c r="D81" i="17"/>
  <c r="H15" i="25"/>
  <c r="N177" i="17"/>
  <c r="I36" i="25"/>
  <c r="O70" i="29"/>
  <c r="AT155" i="25"/>
  <c r="I68" i="36"/>
  <c r="O164" i="36"/>
  <c r="AJ13" i="25"/>
  <c r="D130" i="25"/>
  <c r="H117" i="24"/>
  <c r="L40" i="36"/>
  <c r="G155" i="19"/>
  <c r="I15" i="36"/>
  <c r="D159" i="36"/>
  <c r="AM87" i="25"/>
  <c r="M99" i="36"/>
  <c r="G21" i="36"/>
  <c r="N48" i="17"/>
  <c r="AE53" i="25"/>
  <c r="AJ178" i="25"/>
  <c r="F200" i="19"/>
  <c r="E198" i="19"/>
  <c r="AJ162" i="25"/>
  <c r="E308" i="19"/>
  <c r="W37" i="31"/>
  <c r="P88" i="24"/>
  <c r="J66" i="36"/>
  <c r="H147" i="24"/>
  <c r="J100" i="36"/>
  <c r="I131" i="36"/>
  <c r="O49" i="36"/>
  <c r="F20" i="31"/>
  <c r="F50" i="31" s="1"/>
  <c r="P23" i="24"/>
  <c r="O177" i="36"/>
  <c r="K16" i="19"/>
  <c r="G350" i="19"/>
  <c r="F102" i="19"/>
  <c r="E100" i="19"/>
  <c r="E102" i="19" s="1"/>
  <c r="M102" i="19" s="1"/>
  <c r="J79" i="36"/>
  <c r="H133" i="24"/>
  <c r="AD41" i="18"/>
  <c r="W32" i="31"/>
  <c r="M147" i="36"/>
  <c r="AM136" i="25"/>
  <c r="R81" i="36"/>
  <c r="P27" i="24"/>
  <c r="F79" i="36"/>
  <c r="D20" i="31"/>
  <c r="E124" i="19"/>
  <c r="AM174" i="25"/>
  <c r="P133" i="24"/>
  <c r="H73" i="36"/>
  <c r="J92" i="36"/>
  <c r="M140" i="25"/>
  <c r="L140" i="25"/>
  <c r="E154" i="36"/>
  <c r="J75" i="19"/>
  <c r="W164" i="25"/>
  <c r="G116" i="19"/>
  <c r="AM19" i="25"/>
  <c r="L143" i="36"/>
  <c r="K101" i="25"/>
  <c r="AI55" i="25"/>
  <c r="D155" i="36"/>
  <c r="P97" i="36"/>
  <c r="AM115" i="25"/>
  <c r="AE145" i="25"/>
  <c r="H26" i="36"/>
  <c r="N147" i="17"/>
  <c r="F144" i="25"/>
  <c r="K92" i="36"/>
  <c r="F150" i="25"/>
  <c r="G173" i="36"/>
  <c r="O69" i="36"/>
  <c r="H144" i="25"/>
  <c r="S107" i="36"/>
  <c r="V107" i="36" s="1"/>
  <c r="G91" i="36"/>
  <c r="I179" i="19"/>
  <c r="P13" i="24"/>
  <c r="J50" i="36"/>
  <c r="L89" i="36"/>
  <c r="L117" i="36"/>
  <c r="M120" i="36"/>
  <c r="I99" i="36"/>
  <c r="AD48" i="18"/>
  <c r="G177" i="25"/>
  <c r="H179" i="24"/>
  <c r="L11" i="25"/>
  <c r="M11" i="25"/>
  <c r="O102" i="29"/>
  <c r="AD16" i="18"/>
  <c r="N25" i="17"/>
  <c r="N84" i="17"/>
  <c r="J153" i="25"/>
  <c r="E181" i="25"/>
  <c r="P164" i="36"/>
  <c r="AE101" i="25"/>
  <c r="N116" i="17"/>
  <c r="N34" i="36"/>
  <c r="J30" i="25"/>
  <c r="N97" i="17"/>
  <c r="W11" i="31"/>
  <c r="P166" i="24"/>
  <c r="H70" i="24"/>
  <c r="AH32" i="33"/>
  <c r="AJ69" i="25"/>
  <c r="D16" i="36"/>
  <c r="D14" i="36"/>
  <c r="O90" i="36"/>
  <c r="K26" i="25"/>
  <c r="AH45" i="33"/>
  <c r="R56" i="17"/>
  <c r="R122" i="17" s="1"/>
  <c r="R124" i="17" s="1"/>
  <c r="P115" i="24"/>
  <c r="J27" i="25"/>
  <c r="E17" i="25"/>
  <c r="R84" i="36"/>
  <c r="F147" i="36"/>
  <c r="M34" i="36"/>
  <c r="L114" i="36"/>
  <c r="F241" i="19"/>
  <c r="E239" i="19"/>
  <c r="L71" i="25"/>
  <c r="M71" i="25"/>
  <c r="H28" i="25"/>
  <c r="K47" i="36"/>
  <c r="U47" i="36" s="1"/>
  <c r="N80" i="36"/>
  <c r="M119" i="36"/>
  <c r="Q86" i="36"/>
  <c r="K181" i="36"/>
  <c r="J13" i="36"/>
  <c r="G138" i="25"/>
  <c r="E80" i="19"/>
  <c r="L142" i="25"/>
  <c r="M142" i="25"/>
  <c r="AM184" i="25"/>
  <c r="E36" i="19"/>
  <c r="W102" i="25"/>
  <c r="S125" i="18"/>
  <c r="M170" i="36"/>
  <c r="P112" i="24"/>
  <c r="M163" i="25"/>
  <c r="L163" i="25"/>
  <c r="E109" i="25"/>
  <c r="K179" i="25"/>
  <c r="D37" i="17"/>
  <c r="N71" i="17"/>
  <c r="I71" i="36"/>
  <c r="W24" i="25"/>
  <c r="H131" i="36"/>
  <c r="E170" i="36"/>
  <c r="H14" i="36"/>
  <c r="X137" i="25"/>
  <c r="N163" i="17"/>
  <c r="J174" i="25"/>
  <c r="J350" i="19"/>
  <c r="K163" i="36"/>
  <c r="J16" i="19"/>
  <c r="P102" i="24"/>
  <c r="AJ38" i="25"/>
  <c r="J300" i="19"/>
  <c r="I111" i="25"/>
  <c r="K125" i="18"/>
  <c r="O12" i="36"/>
  <c r="D133" i="36"/>
  <c r="D8" i="25"/>
  <c r="F115" i="25"/>
  <c r="O82" i="29"/>
  <c r="G100" i="36"/>
  <c r="O20" i="29"/>
  <c r="O150" i="36"/>
  <c r="L82" i="36"/>
  <c r="J118" i="25"/>
  <c r="V82" i="25"/>
  <c r="J141" i="36"/>
  <c r="D44" i="17"/>
  <c r="J167" i="25"/>
  <c r="K53" i="25"/>
  <c r="E54" i="25"/>
  <c r="F184" i="25"/>
  <c r="H16" i="24"/>
  <c r="N11" i="36"/>
  <c r="N146" i="36"/>
  <c r="H44" i="25"/>
  <c r="Q42" i="36"/>
  <c r="J223" i="19"/>
  <c r="G180" i="25"/>
  <c r="D118" i="17"/>
  <c r="I144" i="25"/>
  <c r="K146" i="19"/>
  <c r="P155" i="36"/>
  <c r="J104" i="25"/>
  <c r="P111" i="24"/>
  <c r="H119" i="19"/>
  <c r="F75" i="25"/>
  <c r="K177" i="36"/>
  <c r="P137" i="36"/>
  <c r="M149" i="36"/>
  <c r="I131" i="25"/>
  <c r="H34" i="19"/>
  <c r="G16" i="36"/>
  <c r="AT92" i="25"/>
  <c r="AW92" i="25" s="1"/>
  <c r="M83" i="36"/>
  <c r="I145" i="36"/>
  <c r="R26" i="31"/>
  <c r="W26" i="25"/>
  <c r="J48" i="25"/>
  <c r="E33" i="36"/>
  <c r="AS185" i="25"/>
  <c r="AS56" i="25" s="1"/>
  <c r="H85" i="24"/>
  <c r="AJ158" i="25"/>
  <c r="R69" i="36"/>
  <c r="L79" i="25"/>
  <c r="M79" i="25"/>
  <c r="AT50" i="25"/>
  <c r="E106" i="25"/>
  <c r="E136" i="36"/>
  <c r="P132" i="36"/>
  <c r="G359" i="19"/>
  <c r="D29" i="17"/>
  <c r="G23" i="25"/>
  <c r="I32" i="36"/>
  <c r="R89" i="36"/>
  <c r="S92" i="36"/>
  <c r="V92" i="36" s="1"/>
  <c r="O64" i="29"/>
  <c r="P66" i="24"/>
  <c r="N185" i="24"/>
  <c r="N56" i="24" s="1"/>
  <c r="V18" i="31"/>
  <c r="W70" i="25"/>
  <c r="M102" i="36"/>
  <c r="V129" i="25"/>
  <c r="P185" i="25"/>
  <c r="P56" i="25" s="1"/>
  <c r="H137" i="24"/>
  <c r="W20" i="25"/>
  <c r="W101" i="25"/>
  <c r="Q133" i="36"/>
  <c r="E11" i="25"/>
  <c r="F89" i="36"/>
  <c r="N137" i="36"/>
  <c r="G140" i="25"/>
  <c r="K142" i="36"/>
  <c r="U142" i="36" s="1"/>
  <c r="D26" i="25"/>
  <c r="E77" i="36"/>
  <c r="I172" i="25"/>
  <c r="D69" i="36"/>
  <c r="AM168" i="25"/>
  <c r="AM77" i="25"/>
  <c r="E32" i="25"/>
  <c r="H47" i="25"/>
  <c r="O102" i="36"/>
  <c r="AL185" i="25"/>
  <c r="AL56" i="25" s="1"/>
  <c r="P86" i="36"/>
  <c r="V122" i="18"/>
  <c r="V127" i="18" s="1"/>
  <c r="N44" i="36"/>
  <c r="F70" i="25"/>
  <c r="P53" i="36"/>
  <c r="V73" i="25"/>
  <c r="N38" i="17"/>
  <c r="D82" i="36"/>
  <c r="G209" i="19"/>
  <c r="D11" i="25"/>
  <c r="M53" i="25"/>
  <c r="L53" i="25"/>
  <c r="D172" i="17"/>
  <c r="D180" i="36"/>
  <c r="H165" i="36"/>
  <c r="AD58" i="18"/>
  <c r="D170" i="17"/>
  <c r="I164" i="36"/>
  <c r="D95" i="25"/>
  <c r="K26" i="36"/>
  <c r="U26" i="36" s="1"/>
  <c r="J365" i="19"/>
  <c r="O65" i="29"/>
  <c r="G63" i="19"/>
  <c r="R181" i="36"/>
  <c r="N164" i="36"/>
  <c r="P109" i="36"/>
  <c r="F177" i="36"/>
  <c r="G173" i="25"/>
  <c r="I22" i="19"/>
  <c r="J37" i="36"/>
  <c r="E183" i="36"/>
  <c r="Q28" i="36"/>
  <c r="N18" i="17"/>
  <c r="L23" i="36"/>
  <c r="M158" i="25"/>
  <c r="L158" i="25"/>
  <c r="AT154" i="25"/>
  <c r="AE16" i="25"/>
  <c r="K53" i="36"/>
  <c r="K119" i="36"/>
  <c r="W146" i="25"/>
  <c r="G158" i="36"/>
  <c r="P46" i="24"/>
  <c r="Q176" i="36"/>
  <c r="O29" i="29"/>
  <c r="Q44" i="36"/>
  <c r="Y55" i="25"/>
  <c r="L181" i="36"/>
  <c r="J54" i="36"/>
  <c r="D12" i="25"/>
  <c r="N13" i="17"/>
  <c r="N95" i="17"/>
  <c r="G156" i="25"/>
  <c r="F178" i="36"/>
  <c r="G172" i="25"/>
  <c r="D30" i="25"/>
  <c r="Q152" i="36"/>
  <c r="H118" i="25"/>
  <c r="F92" i="25"/>
  <c r="AJ12" i="25"/>
  <c r="AV12" i="25" s="1"/>
  <c r="W166" i="25"/>
  <c r="I90" i="19"/>
  <c r="I20" i="25"/>
  <c r="G66" i="25"/>
  <c r="F156" i="36"/>
  <c r="D139" i="17"/>
  <c r="D151" i="36"/>
  <c r="J182" i="25"/>
  <c r="P8" i="24"/>
  <c r="N55" i="24"/>
  <c r="N57" i="24" s="1"/>
  <c r="R175" i="36"/>
  <c r="P45" i="24"/>
  <c r="D182" i="25"/>
  <c r="Q98" i="36"/>
  <c r="W14" i="31"/>
  <c r="Q122" i="18"/>
  <c r="X25" i="25"/>
  <c r="M20" i="36"/>
  <c r="F91" i="36"/>
  <c r="G39" i="25"/>
  <c r="J138" i="36"/>
  <c r="D160" i="17"/>
  <c r="I49" i="19"/>
  <c r="I82" i="25"/>
  <c r="H206" i="19"/>
  <c r="Q178" i="36"/>
  <c r="L167" i="36"/>
  <c r="D43" i="36"/>
  <c r="E87" i="25"/>
  <c r="D55" i="24"/>
  <c r="H8" i="24"/>
  <c r="P111" i="36"/>
  <c r="G158" i="19"/>
  <c r="D100" i="25"/>
  <c r="I134" i="25"/>
  <c r="I67" i="25"/>
  <c r="H353" i="19"/>
  <c r="O31" i="36"/>
  <c r="H152" i="24"/>
  <c r="S118" i="36"/>
  <c r="V118" i="36" s="1"/>
  <c r="L18" i="36"/>
  <c r="AJ138" i="25"/>
  <c r="AV138" i="25" s="1"/>
  <c r="X10" i="25"/>
  <c r="G46" i="25"/>
  <c r="W158" i="25"/>
  <c r="L45" i="36"/>
  <c r="F66" i="25"/>
  <c r="AT109" i="25"/>
  <c r="E22" i="36"/>
  <c r="H167" i="24"/>
  <c r="H88" i="24"/>
  <c r="K282" i="19"/>
  <c r="M10" i="36"/>
  <c r="AM12" i="25"/>
  <c r="Q129" i="36"/>
  <c r="X81" i="25"/>
  <c r="N184" i="36"/>
  <c r="M116" i="36"/>
  <c r="AT168" i="25"/>
  <c r="H44" i="24"/>
  <c r="V147" i="25"/>
  <c r="V140" i="25"/>
  <c r="O90" i="29"/>
  <c r="I104" i="36"/>
  <c r="AT77" i="25"/>
  <c r="O71" i="29"/>
  <c r="G66" i="36"/>
  <c r="I74" i="36"/>
  <c r="G40" i="19"/>
  <c r="O73" i="36"/>
  <c r="J94" i="25"/>
  <c r="Y125" i="18"/>
  <c r="AD57" i="18"/>
  <c r="I338" i="19"/>
  <c r="G250" i="19"/>
  <c r="L131" i="25"/>
  <c r="M131" i="25"/>
  <c r="K108" i="36"/>
  <c r="L136" i="25"/>
  <c r="M136" i="25"/>
  <c r="H107" i="36"/>
  <c r="L30" i="36"/>
  <c r="D146" i="17"/>
  <c r="E50" i="36"/>
  <c r="N96" i="36"/>
  <c r="P76" i="29"/>
  <c r="H19" i="25"/>
  <c r="D118" i="25"/>
  <c r="K130" i="25"/>
  <c r="I158" i="36"/>
  <c r="Q157" i="36"/>
  <c r="G106" i="25"/>
  <c r="G157" i="25"/>
  <c r="J29" i="25"/>
  <c r="AM51" i="25"/>
  <c r="F47" i="36"/>
  <c r="F288" i="19"/>
  <c r="E288" i="19" s="1"/>
  <c r="M288" i="19" s="1"/>
  <c r="E286" i="19"/>
  <c r="L153" i="36"/>
  <c r="V174" i="25"/>
  <c r="P118" i="24"/>
  <c r="Q45" i="36"/>
  <c r="O111" i="36"/>
  <c r="AD13" i="18"/>
  <c r="X87" i="25"/>
  <c r="V10" i="25"/>
  <c r="AT133" i="25"/>
  <c r="I19" i="36"/>
  <c r="F41" i="25"/>
  <c r="D129" i="25"/>
  <c r="G74" i="25"/>
  <c r="I23" i="36"/>
  <c r="AD80" i="18"/>
  <c r="H12" i="25"/>
  <c r="G176" i="36"/>
  <c r="E227" i="19"/>
  <c r="F229" i="19"/>
  <c r="AJ72" i="25"/>
  <c r="AV72" i="25" s="1"/>
  <c r="R34" i="36"/>
  <c r="M44" i="25"/>
  <c r="L44" i="25"/>
  <c r="W138" i="25"/>
  <c r="O72" i="29"/>
  <c r="M84" i="25"/>
  <c r="L84" i="25"/>
  <c r="I78" i="25"/>
  <c r="AT41" i="25"/>
  <c r="H53" i="25"/>
  <c r="W87" i="25"/>
  <c r="F177" i="25"/>
  <c r="J122" i="19"/>
  <c r="K37" i="19"/>
  <c r="AD61" i="18"/>
  <c r="J149" i="36"/>
  <c r="H89" i="25"/>
  <c r="G71" i="25"/>
  <c r="W175" i="25"/>
  <c r="Q164" i="36"/>
  <c r="D185" i="17"/>
  <c r="H185" i="19"/>
  <c r="AE178" i="25"/>
  <c r="H101" i="24"/>
  <c r="J164" i="25"/>
  <c r="G85" i="36"/>
  <c r="E94" i="36"/>
  <c r="F149" i="36"/>
  <c r="R96" i="36"/>
  <c r="AM46" i="25"/>
  <c r="Q156" i="36"/>
  <c r="O117" i="36"/>
  <c r="N169" i="17"/>
  <c r="J112" i="36"/>
  <c r="J200" i="19"/>
  <c r="F152" i="19"/>
  <c r="E150" i="19"/>
  <c r="F78" i="25"/>
  <c r="L180" i="36"/>
  <c r="D179" i="25"/>
  <c r="E193" i="19"/>
  <c r="I133" i="36"/>
  <c r="V119" i="25"/>
  <c r="I161" i="25"/>
  <c r="AH14" i="33"/>
  <c r="R143" i="36"/>
  <c r="L104" i="25"/>
  <c r="M104" i="25"/>
  <c r="S144" i="36"/>
  <c r="V144" i="36" s="1"/>
  <c r="AE103" i="25"/>
  <c r="W41" i="31"/>
  <c r="K303" i="19"/>
  <c r="O27" i="29"/>
  <c r="O89" i="29"/>
  <c r="AM74" i="25"/>
  <c r="I115" i="25"/>
  <c r="F33" i="25"/>
  <c r="V44" i="31"/>
  <c r="E293" i="19"/>
  <c r="V125" i="18"/>
  <c r="D43" i="17"/>
  <c r="D72" i="17"/>
  <c r="M151" i="36"/>
  <c r="E152" i="36"/>
  <c r="H95" i="36"/>
  <c r="G36" i="36"/>
  <c r="F160" i="36"/>
  <c r="F153" i="25"/>
  <c r="W36" i="31"/>
  <c r="I134" i="19"/>
  <c r="H38" i="25"/>
  <c r="R87" i="36"/>
  <c r="N183" i="17"/>
  <c r="J41" i="36"/>
  <c r="AJ114" i="25"/>
  <c r="H131" i="19"/>
  <c r="F149" i="25"/>
  <c r="E105" i="36"/>
  <c r="I356" i="19"/>
  <c r="F26" i="36"/>
  <c r="K238" i="19"/>
  <c r="K54" i="36"/>
  <c r="U54" i="36" s="1"/>
  <c r="G55" i="27"/>
  <c r="AD14" i="18"/>
  <c r="G43" i="36"/>
  <c r="J303" i="19"/>
  <c r="J43" i="19"/>
  <c r="H110" i="36"/>
  <c r="G170" i="36"/>
  <c r="F179" i="19"/>
  <c r="E177" i="19"/>
  <c r="E179" i="19" s="1"/>
  <c r="M179" i="19" s="1"/>
  <c r="K137" i="36"/>
  <c r="I235" i="19"/>
  <c r="K161" i="25"/>
  <c r="N68" i="36"/>
  <c r="AT134" i="25"/>
  <c r="AW134" i="25" s="1"/>
  <c r="AJ110" i="25"/>
  <c r="AV110" i="25" s="1"/>
  <c r="H114" i="25"/>
  <c r="J185" i="19"/>
  <c r="R18" i="36"/>
  <c r="E355" i="19"/>
  <c r="W173" i="25"/>
  <c r="O129" i="36"/>
  <c r="F109" i="36"/>
  <c r="H131" i="25"/>
  <c r="D166" i="25"/>
  <c r="K90" i="36"/>
  <c r="U90" i="36" s="1"/>
  <c r="G120" i="25"/>
  <c r="L165" i="25"/>
  <c r="M165" i="25"/>
  <c r="I93" i="25"/>
  <c r="P38" i="36"/>
  <c r="W49" i="25"/>
  <c r="H81" i="24"/>
  <c r="I250" i="19"/>
  <c r="AT177" i="25"/>
  <c r="AW177" i="25" s="1"/>
  <c r="D93" i="17"/>
  <c r="L122" i="18"/>
  <c r="V116" i="25"/>
  <c r="D101" i="25"/>
  <c r="H175" i="24"/>
  <c r="E231" i="19"/>
  <c r="P141" i="36"/>
  <c r="G52" i="36"/>
  <c r="D69" i="25"/>
  <c r="G132" i="36"/>
  <c r="F24" i="36"/>
  <c r="K158" i="25"/>
  <c r="S103" i="36"/>
  <c r="V103" i="36" s="1"/>
  <c r="O54" i="36"/>
  <c r="L94" i="36"/>
  <c r="G75" i="19"/>
  <c r="S173" i="36"/>
  <c r="V101" i="25"/>
  <c r="AE117" i="25"/>
  <c r="K102" i="25"/>
  <c r="AE154" i="25"/>
  <c r="M52" i="25"/>
  <c r="L52" i="25"/>
  <c r="K46" i="36"/>
  <c r="Q137" i="36"/>
  <c r="R102" i="36"/>
  <c r="J120" i="36"/>
  <c r="M102" i="25"/>
  <c r="L102" i="25"/>
  <c r="N141" i="36"/>
  <c r="AE172" i="25"/>
  <c r="AD32" i="18"/>
  <c r="H33" i="25"/>
  <c r="M150" i="25"/>
  <c r="L150" i="25"/>
  <c r="P106" i="29"/>
  <c r="AM91" i="25"/>
  <c r="K105" i="36"/>
  <c r="M32" i="36"/>
  <c r="R23" i="36"/>
  <c r="W114" i="25"/>
  <c r="N103" i="36"/>
  <c r="J99" i="19"/>
  <c r="S13" i="36"/>
  <c r="D79" i="25"/>
  <c r="H17" i="36"/>
  <c r="AH50" i="33"/>
  <c r="X69" i="25"/>
  <c r="J103" i="36"/>
  <c r="AT39" i="25"/>
  <c r="F34" i="36"/>
  <c r="Q43" i="36"/>
  <c r="D10" i="36"/>
  <c r="G226" i="19"/>
  <c r="P163" i="36"/>
  <c r="H168" i="36"/>
  <c r="X83" i="25"/>
  <c r="J34" i="36"/>
  <c r="H134" i="25"/>
  <c r="N156" i="17"/>
  <c r="N44" i="17"/>
  <c r="E275" i="19"/>
  <c r="L81" i="25"/>
  <c r="M81" i="25"/>
  <c r="M167" i="36"/>
  <c r="D150" i="36"/>
  <c r="M51" i="36"/>
  <c r="AE95" i="25"/>
  <c r="G71" i="36"/>
  <c r="I74" i="25"/>
  <c r="AJ16" i="25"/>
  <c r="M139" i="25"/>
  <c r="L139" i="25"/>
  <c r="L14" i="25"/>
  <c r="M14" i="25"/>
  <c r="P99" i="36"/>
  <c r="H77" i="24"/>
  <c r="Q27" i="36"/>
  <c r="AT87" i="25"/>
  <c r="AW87" i="25" s="1"/>
  <c r="AE82" i="25"/>
  <c r="J232" i="19"/>
  <c r="M163" i="36"/>
  <c r="K152" i="36"/>
  <c r="H106" i="24"/>
  <c r="S148" i="36"/>
  <c r="V148" i="36" s="1"/>
  <c r="J125" i="19"/>
  <c r="L163" i="36"/>
  <c r="G160" i="36"/>
  <c r="M184" i="36"/>
  <c r="E150" i="36"/>
  <c r="I111" i="36"/>
  <c r="X13" i="25"/>
  <c r="AH52" i="33"/>
  <c r="H191" i="19"/>
  <c r="E204" i="19"/>
  <c r="E206" i="19" s="1"/>
  <c r="M206" i="19" s="1"/>
  <c r="F206" i="19"/>
  <c r="AD96" i="18"/>
  <c r="H168" i="24"/>
  <c r="J43" i="36"/>
  <c r="W152" i="25"/>
  <c r="K35" i="36"/>
  <c r="U35" i="36" s="1"/>
  <c r="K125" i="19"/>
  <c r="AH30" i="33"/>
  <c r="R29" i="31"/>
  <c r="W140" i="25"/>
  <c r="O78" i="36"/>
  <c r="AD106" i="18"/>
  <c r="M43" i="36"/>
  <c r="J163" i="25"/>
  <c r="W13" i="25"/>
  <c r="AD90" i="18"/>
  <c r="S136" i="36"/>
  <c r="V136" i="36" s="1"/>
  <c r="R19" i="31"/>
  <c r="E252" i="19"/>
  <c r="E179" i="36"/>
  <c r="F104" i="36"/>
  <c r="E101" i="25"/>
  <c r="W161" i="25"/>
  <c r="Q20" i="36"/>
  <c r="J157" i="36"/>
  <c r="E169" i="25"/>
  <c r="H99" i="36"/>
  <c r="L32" i="25"/>
  <c r="M32" i="25"/>
  <c r="G72" i="25"/>
  <c r="G130" i="25"/>
  <c r="O166" i="36"/>
  <c r="AE120" i="25"/>
  <c r="G9" i="25"/>
  <c r="E101" i="36"/>
  <c r="P72" i="24"/>
  <c r="P176" i="24"/>
  <c r="K73" i="25"/>
  <c r="G181" i="36"/>
  <c r="S182" i="36"/>
  <c r="V182" i="36" s="1"/>
  <c r="N18" i="36"/>
  <c r="AD93" i="18"/>
  <c r="X9" i="25"/>
  <c r="G114" i="25"/>
  <c r="K48" i="36"/>
  <c r="U48" i="36" s="1"/>
  <c r="F155" i="36"/>
  <c r="H365" i="19"/>
  <c r="O82" i="36"/>
  <c r="H79" i="25"/>
  <c r="R86" i="36"/>
  <c r="H101" i="25"/>
  <c r="G297" i="19"/>
  <c r="L19" i="25"/>
  <c r="M19" i="25"/>
  <c r="I29" i="25"/>
  <c r="AJ161" i="25"/>
  <c r="G149" i="36"/>
  <c r="K77" i="36"/>
  <c r="Q167" i="36"/>
  <c r="L175" i="36"/>
  <c r="X48" i="25"/>
  <c r="P168" i="24"/>
  <c r="O74" i="29"/>
  <c r="I147" i="36"/>
  <c r="E257" i="19"/>
  <c r="F259" i="19"/>
  <c r="I183" i="36"/>
  <c r="F41" i="36"/>
  <c r="I156" i="25"/>
  <c r="D33" i="36"/>
  <c r="I145" i="25"/>
  <c r="M18" i="25"/>
  <c r="L18" i="25"/>
  <c r="AT26" i="25"/>
  <c r="AW26" i="25" s="1"/>
  <c r="E17" i="19"/>
  <c r="F19" i="19"/>
  <c r="H75" i="19"/>
  <c r="D175" i="17"/>
  <c r="P115" i="36"/>
  <c r="J142" i="36"/>
  <c r="AT71" i="25"/>
  <c r="AW71" i="25" s="1"/>
  <c r="H344" i="19"/>
  <c r="E119" i="36"/>
  <c r="W160" i="25"/>
  <c r="D181" i="36"/>
  <c r="G335" i="19"/>
  <c r="E317" i="19"/>
  <c r="AE140" i="25"/>
  <c r="F112" i="36"/>
  <c r="H88" i="25"/>
  <c r="N77" i="17"/>
  <c r="S30" i="36"/>
  <c r="V30" i="36" s="1"/>
  <c r="H72" i="19"/>
  <c r="G238" i="19"/>
  <c r="H149" i="19"/>
  <c r="W39" i="31"/>
  <c r="H19" i="19"/>
  <c r="E142" i="36"/>
  <c r="E131" i="25"/>
  <c r="N107" i="36"/>
  <c r="H183" i="25"/>
  <c r="S55" i="25"/>
  <c r="K76" i="25"/>
  <c r="Q105" i="36"/>
  <c r="G13" i="25"/>
  <c r="G78" i="36"/>
  <c r="O75" i="36"/>
  <c r="D178" i="17"/>
  <c r="I108" i="36"/>
  <c r="AJ8" i="25"/>
  <c r="AF55" i="25"/>
  <c r="AF57" i="25" s="1"/>
  <c r="E173" i="25"/>
  <c r="W132" i="25"/>
  <c r="P180" i="36"/>
  <c r="S101" i="36"/>
  <c r="W85" i="25"/>
  <c r="H183" i="36"/>
  <c r="N176" i="36"/>
  <c r="N113" i="17"/>
  <c r="E157" i="36"/>
  <c r="AT70" i="25"/>
  <c r="AW70" i="25" s="1"/>
  <c r="AE180" i="25"/>
  <c r="S185" i="25"/>
  <c r="S56" i="25" s="1"/>
  <c r="X145" i="25"/>
  <c r="G38" i="25"/>
  <c r="AJ130" i="25"/>
  <c r="AV130" i="25" s="1"/>
  <c r="N148" i="17"/>
  <c r="AE66" i="25"/>
  <c r="D104" i="36"/>
  <c r="F167" i="25"/>
  <c r="K90" i="19"/>
  <c r="R47" i="36"/>
  <c r="G353" i="19"/>
  <c r="R134" i="36"/>
  <c r="O32" i="29"/>
  <c r="M165" i="36"/>
  <c r="D136" i="36"/>
  <c r="AT178" i="25"/>
  <c r="I119" i="19"/>
  <c r="H182" i="36"/>
  <c r="L178" i="36"/>
  <c r="L130" i="36"/>
  <c r="S27" i="36"/>
  <c r="V27" i="36" s="1"/>
  <c r="AJ53" i="25"/>
  <c r="AV53" i="25" s="1"/>
  <c r="X125" i="18"/>
  <c r="N125" i="18"/>
  <c r="E25" i="36"/>
  <c r="AR185" i="25"/>
  <c r="AR56" i="25" s="1"/>
  <c r="G138" i="36"/>
  <c r="AM35" i="25"/>
  <c r="Q51" i="36"/>
  <c r="D21" i="36"/>
  <c r="J66" i="29"/>
  <c r="L109" i="36"/>
  <c r="M180" i="36"/>
  <c r="E103" i="19"/>
  <c r="F105" i="19"/>
  <c r="F49" i="36"/>
  <c r="W38" i="31"/>
  <c r="F43" i="36"/>
  <c r="F93" i="36"/>
  <c r="AE42" i="25"/>
  <c r="D48" i="25"/>
  <c r="D164" i="25"/>
  <c r="X46" i="25"/>
  <c r="H179" i="36"/>
  <c r="AD20" i="18"/>
  <c r="X89" i="25"/>
  <c r="D179" i="17"/>
  <c r="P24" i="29"/>
  <c r="L81" i="36"/>
  <c r="E149" i="25"/>
  <c r="J359" i="19"/>
  <c r="E142" i="19"/>
  <c r="I18" i="25"/>
  <c r="AJ66" i="25"/>
  <c r="L99" i="25"/>
  <c r="M99" i="25"/>
  <c r="E202" i="19"/>
  <c r="K32" i="25"/>
  <c r="S141" i="36"/>
  <c r="P175" i="36"/>
  <c r="I46" i="25"/>
  <c r="L75" i="25"/>
  <c r="M75" i="25"/>
  <c r="L106" i="25"/>
  <c r="M106" i="25"/>
  <c r="AE141" i="25"/>
  <c r="M67" i="25"/>
  <c r="L67" i="25"/>
  <c r="G140" i="19"/>
  <c r="P93" i="29"/>
  <c r="S175" i="36"/>
  <c r="S100" i="36"/>
  <c r="F180" i="25"/>
  <c r="F45" i="25"/>
  <c r="H151" i="36"/>
  <c r="E172" i="19"/>
  <c r="E86" i="25"/>
  <c r="AD73" i="18"/>
  <c r="AJ184" i="25"/>
  <c r="G46" i="19"/>
  <c r="AM108" i="25"/>
  <c r="M179" i="25"/>
  <c r="L179" i="25"/>
  <c r="E82" i="19"/>
  <c r="E84" i="19" s="1"/>
  <c r="M84" i="19" s="1"/>
  <c r="F84" i="19"/>
  <c r="AJ21" i="25"/>
  <c r="AV21" i="25" s="1"/>
  <c r="K185" i="27"/>
  <c r="K56" i="27" s="1"/>
  <c r="F125" i="19"/>
  <c r="E123" i="19"/>
  <c r="E125" i="19" s="1"/>
  <c r="M125" i="19" s="1"/>
  <c r="S109" i="36"/>
  <c r="L78" i="25"/>
  <c r="M78" i="25"/>
  <c r="S174" i="36"/>
  <c r="F83" i="36"/>
  <c r="M13" i="36"/>
  <c r="J197" i="19"/>
  <c r="O81" i="36"/>
  <c r="W144" i="25"/>
  <c r="K28" i="36"/>
  <c r="U28" i="36" s="1"/>
  <c r="AE142" i="25"/>
  <c r="H117" i="25"/>
  <c r="X142" i="25"/>
  <c r="W21" i="31"/>
  <c r="G49" i="31"/>
  <c r="O77" i="36"/>
  <c r="Q92" i="36"/>
  <c r="P49" i="36"/>
  <c r="K40" i="25"/>
  <c r="R48" i="31"/>
  <c r="D120" i="25"/>
  <c r="K182" i="36"/>
  <c r="L77" i="36"/>
  <c r="J113" i="36"/>
  <c r="F53" i="25"/>
  <c r="AE93" i="25"/>
  <c r="R88" i="36"/>
  <c r="D96" i="17"/>
  <c r="S20" i="36"/>
  <c r="V20" i="36" s="1"/>
  <c r="R158" i="36"/>
  <c r="N69" i="17"/>
  <c r="X104" i="25"/>
  <c r="K11" i="29"/>
  <c r="J159" i="36"/>
  <c r="V139" i="25"/>
  <c r="K300" i="19"/>
  <c r="V72" i="25"/>
  <c r="F73" i="36"/>
  <c r="D156" i="25"/>
  <c r="L37" i="36"/>
  <c r="S10" i="36"/>
  <c r="V10" i="36" s="1"/>
  <c r="I178" i="25"/>
  <c r="P61" i="29"/>
  <c r="O93" i="29"/>
  <c r="S34" i="36"/>
  <c r="V34" i="36" s="1"/>
  <c r="E36" i="25"/>
  <c r="D102" i="36"/>
  <c r="I89" i="36"/>
  <c r="J110" i="25"/>
  <c r="M46" i="25"/>
  <c r="L46" i="25"/>
  <c r="S36" i="36"/>
  <c r="K250" i="19"/>
  <c r="AM33" i="25"/>
  <c r="G97" i="36"/>
  <c r="P86" i="29"/>
  <c r="E137" i="25"/>
  <c r="K144" i="36"/>
  <c r="U144" i="36" s="1"/>
  <c r="F93" i="19"/>
  <c r="E91" i="19"/>
  <c r="I66" i="19"/>
  <c r="Q177" i="36"/>
  <c r="E145" i="25"/>
  <c r="H35" i="25"/>
  <c r="D125" i="18"/>
  <c r="K185" i="19"/>
  <c r="M69" i="25"/>
  <c r="L69" i="25"/>
  <c r="AB125" i="18"/>
  <c r="AM99" i="25"/>
  <c r="AT90" i="25"/>
  <c r="AW90" i="25" s="1"/>
  <c r="M115" i="36"/>
  <c r="Q55" i="24"/>
  <c r="G94" i="36"/>
  <c r="O41" i="36"/>
  <c r="E94" i="25"/>
  <c r="F92" i="36"/>
  <c r="E26" i="19"/>
  <c r="F28" i="19"/>
  <c r="K119" i="19"/>
  <c r="S90" i="36"/>
  <c r="G134" i="25"/>
  <c r="F182" i="25"/>
  <c r="P83" i="24"/>
  <c r="AM81" i="25"/>
  <c r="I97" i="25"/>
  <c r="X150" i="25"/>
  <c r="AM137" i="25"/>
  <c r="R54" i="36"/>
  <c r="D109" i="25"/>
  <c r="F44" i="25"/>
  <c r="S72" i="36"/>
  <c r="V72" i="36" s="1"/>
  <c r="F172" i="36"/>
  <c r="S20" i="31"/>
  <c r="M182" i="36"/>
  <c r="J93" i="25"/>
  <c r="Q132" i="36"/>
  <c r="H130" i="25"/>
  <c r="AJ37" i="25"/>
  <c r="G86" i="36"/>
  <c r="F152" i="25"/>
  <c r="O25" i="29"/>
  <c r="F212" i="19"/>
  <c r="E210" i="19"/>
  <c r="P142" i="24"/>
  <c r="AM89" i="25"/>
  <c r="D37" i="25"/>
  <c r="D141" i="25"/>
  <c r="AM28" i="25"/>
  <c r="W79" i="25"/>
  <c r="K147" i="25"/>
  <c r="P118" i="36"/>
  <c r="AJ40" i="25"/>
  <c r="W83" i="25"/>
  <c r="H138" i="24"/>
  <c r="G165" i="36"/>
  <c r="G365" i="19"/>
  <c r="H159" i="24"/>
  <c r="L75" i="29"/>
  <c r="L18" i="29" s="1"/>
  <c r="H153" i="24"/>
  <c r="L70" i="25"/>
  <c r="M70" i="25"/>
  <c r="F22" i="25"/>
  <c r="M73" i="25"/>
  <c r="L73" i="25"/>
  <c r="N32" i="36"/>
  <c r="P172" i="24"/>
  <c r="M39" i="25"/>
  <c r="L39" i="25"/>
  <c r="K9" i="36"/>
  <c r="U9" i="36" s="1"/>
  <c r="O19" i="36"/>
  <c r="P32" i="29"/>
  <c r="D70" i="36"/>
  <c r="K50" i="25"/>
  <c r="AD37" i="18"/>
  <c r="AM117" i="25"/>
  <c r="M98" i="25"/>
  <c r="L98" i="25"/>
  <c r="AM16" i="25"/>
  <c r="P82" i="29"/>
  <c r="I102" i="25"/>
  <c r="E98" i="25"/>
  <c r="N17" i="29"/>
  <c r="J45" i="25"/>
  <c r="J43" i="25"/>
  <c r="AH35" i="33"/>
  <c r="AD12" i="18"/>
  <c r="K70" i="25"/>
  <c r="M132" i="25"/>
  <c r="L132" i="25"/>
  <c r="K173" i="19"/>
  <c r="K148" i="36"/>
  <c r="E42" i="19"/>
  <c r="F170" i="19"/>
  <c r="E168" i="19"/>
  <c r="E170" i="19" s="1"/>
  <c r="M170" i="19" s="1"/>
  <c r="H69" i="24"/>
  <c r="P73" i="29"/>
  <c r="M129" i="25"/>
  <c r="L129" i="25"/>
  <c r="H112" i="24"/>
  <c r="M145" i="25"/>
  <c r="L145" i="25"/>
  <c r="P26" i="36"/>
  <c r="Q118" i="36"/>
  <c r="AM85" i="25"/>
  <c r="O92" i="36"/>
  <c r="J18" i="25"/>
  <c r="AH51" i="33"/>
  <c r="F97" i="25"/>
  <c r="O161" i="36"/>
  <c r="D32" i="17"/>
  <c r="S140" i="36"/>
  <c r="V140" i="36" s="1"/>
  <c r="K72" i="36"/>
  <c r="U72" i="36" s="1"/>
  <c r="J22" i="25"/>
  <c r="K151" i="25"/>
  <c r="N42" i="36"/>
  <c r="E116" i="36"/>
  <c r="AJ78" i="25"/>
  <c r="X179" i="25"/>
  <c r="J149" i="19"/>
  <c r="R44" i="36"/>
  <c r="G20" i="36"/>
  <c r="V100" i="25"/>
  <c r="J107" i="36"/>
  <c r="V138" i="25"/>
  <c r="P106" i="24"/>
  <c r="P98" i="36"/>
  <c r="V182" i="25"/>
  <c r="AE160" i="25"/>
  <c r="E69" i="36"/>
  <c r="V28" i="31"/>
  <c r="R32" i="31"/>
  <c r="Q24" i="36"/>
  <c r="O25" i="36"/>
  <c r="G88" i="25"/>
  <c r="F46" i="19"/>
  <c r="E44" i="19"/>
  <c r="P130" i="24"/>
  <c r="N145" i="36"/>
  <c r="E176" i="36"/>
  <c r="N102" i="36"/>
  <c r="I107" i="36"/>
  <c r="K17" i="36"/>
  <c r="U17" i="36" s="1"/>
  <c r="H23" i="25"/>
  <c r="AD25" i="18"/>
  <c r="J147" i="25"/>
  <c r="O125" i="18"/>
  <c r="W22" i="31"/>
  <c r="AT156" i="25"/>
  <c r="E79" i="25"/>
  <c r="AJ33" i="25"/>
  <c r="AT73" i="25"/>
  <c r="I282" i="19"/>
  <c r="E29" i="36"/>
  <c r="K170" i="25"/>
  <c r="O35" i="36"/>
  <c r="D20" i="17"/>
  <c r="H22" i="25"/>
  <c r="O63" i="29"/>
  <c r="H244" i="19"/>
  <c r="P85" i="36"/>
  <c r="P31" i="24"/>
  <c r="AT167" i="25"/>
  <c r="P183" i="24"/>
  <c r="Q69" i="36"/>
  <c r="F15" i="36"/>
  <c r="W44" i="31"/>
  <c r="G116" i="36"/>
  <c r="O76" i="29"/>
  <c r="K18" i="25"/>
  <c r="G171" i="25"/>
  <c r="G370" i="19"/>
  <c r="P183" i="36"/>
  <c r="H30" i="25"/>
  <c r="N78" i="36"/>
  <c r="D97" i="25"/>
  <c r="P54" i="29"/>
  <c r="J99" i="36"/>
  <c r="R19" i="36"/>
  <c r="P181" i="24"/>
  <c r="P104" i="24"/>
  <c r="R33" i="31"/>
  <c r="P53" i="24"/>
  <c r="E48" i="25"/>
  <c r="W24" i="31"/>
  <c r="G105" i="36"/>
  <c r="N81" i="36"/>
  <c r="N26" i="36"/>
  <c r="W42" i="31"/>
  <c r="AM107" i="25"/>
  <c r="E153" i="19"/>
  <c r="E155" i="19" s="1"/>
  <c r="M155" i="19" s="1"/>
  <c r="F155" i="19"/>
  <c r="K84" i="36"/>
  <c r="J76" i="25"/>
  <c r="G34" i="25"/>
  <c r="AT44" i="25"/>
  <c r="P30" i="29"/>
  <c r="G168" i="25"/>
  <c r="AE156" i="25"/>
  <c r="P48" i="36"/>
  <c r="M78" i="36"/>
  <c r="F114" i="25"/>
  <c r="AT98" i="25"/>
  <c r="AW98" i="25" s="1"/>
  <c r="H45" i="36"/>
  <c r="K10" i="25"/>
  <c r="H132" i="25"/>
  <c r="H9" i="36"/>
  <c r="X110" i="25"/>
  <c r="G16" i="19"/>
  <c r="F174" i="36"/>
  <c r="L141" i="36"/>
  <c r="L43" i="36"/>
  <c r="I253" i="19"/>
  <c r="AD81" i="18"/>
  <c r="I37" i="36"/>
  <c r="AH53" i="33"/>
  <c r="I285" i="19"/>
  <c r="P22" i="24"/>
  <c r="M176" i="36"/>
  <c r="F86" i="36"/>
  <c r="I362" i="19"/>
  <c r="N130" i="36"/>
  <c r="M158" i="36"/>
  <c r="G16" i="25"/>
  <c r="D43" i="25"/>
  <c r="AT74" i="25"/>
  <c r="AW74" i="25" s="1"/>
  <c r="J101" i="36"/>
  <c r="AJ105" i="25"/>
  <c r="N162" i="36"/>
  <c r="E141" i="19"/>
  <c r="F143" i="19"/>
  <c r="V137" i="25"/>
  <c r="H10" i="36"/>
  <c r="AE68" i="25"/>
  <c r="I70" i="36"/>
  <c r="O139" i="36"/>
  <c r="I44" i="36"/>
  <c r="H109" i="36"/>
  <c r="G100" i="25"/>
  <c r="Q153" i="36"/>
  <c r="D122" i="18"/>
  <c r="D127" i="18" s="1"/>
  <c r="K168" i="36"/>
  <c r="U168" i="36" s="1"/>
  <c r="J162" i="25"/>
  <c r="H136" i="24"/>
  <c r="H89" i="36"/>
  <c r="K75" i="25"/>
  <c r="H173" i="36"/>
  <c r="X20" i="25"/>
  <c r="K39" i="36"/>
  <c r="U39" i="36" s="1"/>
  <c r="N55" i="27"/>
  <c r="K75" i="36"/>
  <c r="U75" i="36" s="1"/>
  <c r="G56" i="17"/>
  <c r="G122" i="17" s="1"/>
  <c r="W118" i="25"/>
  <c r="P83" i="36"/>
  <c r="N84" i="36"/>
  <c r="R83" i="36"/>
  <c r="H151" i="25"/>
  <c r="H97" i="25"/>
  <c r="J338" i="19"/>
  <c r="F130" i="25"/>
  <c r="P95" i="29"/>
  <c r="I142" i="25"/>
  <c r="M131" i="36"/>
  <c r="K155" i="25"/>
  <c r="D78" i="36"/>
  <c r="O158" i="36"/>
  <c r="H165" i="25"/>
  <c r="I110" i="36"/>
  <c r="G223" i="19"/>
  <c r="D174" i="25"/>
  <c r="P104" i="29"/>
  <c r="R38" i="31"/>
  <c r="Q131" i="36"/>
  <c r="J122" i="18"/>
  <c r="AD111" i="18"/>
  <c r="R177" i="36"/>
  <c r="AE22" i="25"/>
  <c r="N30" i="17"/>
  <c r="N167" i="36"/>
  <c r="AJ70" i="25"/>
  <c r="J73" i="36"/>
  <c r="E98" i="19"/>
  <c r="F26" i="25"/>
  <c r="V8" i="31"/>
  <c r="E129" i="25"/>
  <c r="M8" i="36"/>
  <c r="Q182" i="36"/>
  <c r="M162" i="36"/>
  <c r="V93" i="25"/>
  <c r="H45" i="24"/>
  <c r="J133" i="25"/>
  <c r="P34" i="24"/>
  <c r="O185" i="24"/>
  <c r="O56" i="24" s="1"/>
  <c r="AE176" i="25"/>
  <c r="F209" i="19"/>
  <c r="E207" i="19"/>
  <c r="Q52" i="36"/>
  <c r="L184" i="25"/>
  <c r="M184" i="25"/>
  <c r="K180" i="36"/>
  <c r="U180" i="36" s="1"/>
  <c r="J174" i="36"/>
  <c r="F29" i="25"/>
  <c r="H25" i="19"/>
  <c r="G18" i="25"/>
  <c r="I259" i="19"/>
  <c r="G288" i="19"/>
  <c r="Q155" i="36"/>
  <c r="Q12" i="36"/>
  <c r="J134" i="19"/>
  <c r="AD15" i="18"/>
  <c r="AD35" i="18"/>
  <c r="AD85" i="18"/>
  <c r="N104" i="17"/>
  <c r="S8" i="36"/>
  <c r="D95" i="17"/>
  <c r="H75" i="25"/>
  <c r="K78" i="36"/>
  <c r="AD107" i="18"/>
  <c r="S25" i="36"/>
  <c r="V25" i="36" s="1"/>
  <c r="R105" i="36"/>
  <c r="M108" i="29"/>
  <c r="M34" i="29" s="1"/>
  <c r="V9" i="25"/>
  <c r="K111" i="36"/>
  <c r="F68" i="36"/>
  <c r="G24" i="25"/>
  <c r="L90" i="36"/>
  <c r="Z125" i="18"/>
  <c r="X30" i="25"/>
  <c r="H71" i="24"/>
  <c r="L101" i="25"/>
  <c r="M101" i="25"/>
  <c r="J11" i="25"/>
  <c r="O107" i="36"/>
  <c r="F262" i="19"/>
  <c r="E262" i="19" s="1"/>
  <c r="M262" i="19" s="1"/>
  <c r="E260" i="19"/>
  <c r="K27" i="25"/>
  <c r="H112" i="36"/>
  <c r="V17" i="25"/>
  <c r="I151" i="25"/>
  <c r="AD62" i="18"/>
  <c r="K140" i="36"/>
  <c r="L41" i="25"/>
  <c r="M41" i="25"/>
  <c r="L24" i="36"/>
  <c r="F89" i="25"/>
  <c r="I172" i="36"/>
  <c r="E133" i="25"/>
  <c r="E169" i="36"/>
  <c r="E120" i="25"/>
  <c r="H177" i="36"/>
  <c r="W155" i="25"/>
  <c r="G69" i="36"/>
  <c r="G37" i="36"/>
  <c r="P18" i="36"/>
  <c r="D49" i="31"/>
  <c r="L80" i="36"/>
  <c r="F42" i="25"/>
  <c r="E44" i="25"/>
  <c r="G131" i="19"/>
  <c r="J356" i="19"/>
  <c r="J117" i="25"/>
  <c r="U185" i="25"/>
  <c r="U56" i="25" s="1"/>
  <c r="Q173" i="36"/>
  <c r="L161" i="25"/>
  <c r="M161" i="25"/>
  <c r="AE81" i="25"/>
  <c r="G134" i="36"/>
  <c r="H166" i="24"/>
  <c r="K178" i="25"/>
  <c r="X24" i="25"/>
  <c r="M83" i="25"/>
  <c r="L83" i="25"/>
  <c r="AH41" i="33"/>
  <c r="G179" i="36"/>
  <c r="F85" i="25"/>
  <c r="R122" i="18"/>
  <c r="M162" i="25"/>
  <c r="L162" i="25"/>
  <c r="K38" i="25"/>
  <c r="H259" i="19"/>
  <c r="Q144" i="36"/>
  <c r="Q119" i="36"/>
  <c r="H139" i="36"/>
  <c r="H181" i="24"/>
  <c r="F191" i="19"/>
  <c r="E189" i="19"/>
  <c r="E191" i="19" s="1"/>
  <c r="M191" i="19" s="1"/>
  <c r="AD91" i="18"/>
  <c r="H369" i="19"/>
  <c r="H10" i="19"/>
  <c r="D110" i="17"/>
  <c r="I229" i="19"/>
  <c r="K140" i="19"/>
  <c r="J147" i="36"/>
  <c r="D38" i="36"/>
  <c r="J152" i="36"/>
  <c r="H160" i="36"/>
  <c r="AM109" i="25"/>
  <c r="AD92" i="18"/>
  <c r="G173" i="19"/>
  <c r="V161" i="25"/>
  <c r="Q83" i="36"/>
  <c r="V173" i="25"/>
  <c r="E178" i="19"/>
  <c r="AT162" i="25"/>
  <c r="L23" i="25"/>
  <c r="M23" i="25"/>
  <c r="L144" i="25"/>
  <c r="M144" i="25"/>
  <c r="I108" i="25"/>
  <c r="G15" i="36"/>
  <c r="E182" i="36"/>
  <c r="J353" i="19"/>
  <c r="S114" i="36"/>
  <c r="V114" i="36" s="1"/>
  <c r="I135" i="36"/>
  <c r="AD119" i="18"/>
  <c r="W149" i="25"/>
  <c r="P161" i="36"/>
  <c r="F145" i="36"/>
  <c r="N109" i="17"/>
  <c r="Q90" i="36"/>
  <c r="P134" i="24"/>
  <c r="I73" i="36"/>
  <c r="AH48" i="33"/>
  <c r="F178" i="25"/>
  <c r="D51" i="36"/>
  <c r="AH36" i="33"/>
  <c r="H152" i="36"/>
  <c r="X178" i="25"/>
  <c r="J45" i="36"/>
  <c r="I300" i="19"/>
  <c r="F132" i="25"/>
  <c r="AD27" i="18"/>
  <c r="AD51" i="18"/>
  <c r="AJ22" i="25"/>
  <c r="X166" i="25"/>
  <c r="I169" i="25"/>
  <c r="F76" i="25"/>
  <c r="D100" i="17"/>
  <c r="J173" i="19"/>
  <c r="M18" i="36"/>
  <c r="X112" i="25"/>
  <c r="I25" i="36"/>
  <c r="X11" i="25"/>
  <c r="X32" i="25"/>
  <c r="AT35" i="25"/>
  <c r="AW35" i="25" s="1"/>
  <c r="P16" i="36"/>
  <c r="R99" i="36"/>
  <c r="AE34" i="25"/>
  <c r="D34" i="36"/>
  <c r="N147" i="36"/>
  <c r="AT38" i="25"/>
  <c r="I8" i="25"/>
  <c r="X101" i="25"/>
  <c r="H238" i="19"/>
  <c r="O55" i="24"/>
  <c r="J175" i="36"/>
  <c r="H34" i="25"/>
  <c r="P97" i="29"/>
  <c r="F138" i="25"/>
  <c r="F71" i="36"/>
  <c r="D168" i="25"/>
  <c r="H347" i="19"/>
  <c r="E112" i="36"/>
  <c r="Q149" i="36"/>
  <c r="K109" i="25"/>
  <c r="D79" i="17"/>
  <c r="R48" i="36"/>
  <c r="N104" i="36"/>
  <c r="AM130" i="25"/>
  <c r="D73" i="17"/>
  <c r="J110" i="36"/>
  <c r="H335" i="19"/>
  <c r="F91" i="25"/>
  <c r="D114" i="25"/>
  <c r="J20" i="25"/>
  <c r="L139" i="36"/>
  <c r="H89" i="24"/>
  <c r="E284" i="19"/>
  <c r="F21" i="25"/>
  <c r="L177" i="25"/>
  <c r="M177" i="25"/>
  <c r="R98" i="36"/>
  <c r="E152" i="25"/>
  <c r="H10" i="24"/>
  <c r="J35" i="36"/>
  <c r="N150" i="36"/>
  <c r="P25" i="29"/>
  <c r="E88" i="36"/>
  <c r="P110" i="24"/>
  <c r="I163" i="25"/>
  <c r="J33" i="29"/>
  <c r="N20" i="31"/>
  <c r="N50" i="31" s="1"/>
  <c r="P49" i="31"/>
  <c r="R21" i="31"/>
  <c r="F16" i="19"/>
  <c r="E14" i="19"/>
  <c r="F30" i="25"/>
  <c r="J88" i="36"/>
  <c r="W170" i="25"/>
  <c r="O10" i="36"/>
  <c r="H155" i="19"/>
  <c r="P74" i="36"/>
  <c r="L136" i="36"/>
  <c r="N176" i="17"/>
  <c r="X19" i="25"/>
  <c r="N108" i="36"/>
  <c r="P10" i="24"/>
  <c r="G45" i="36"/>
  <c r="J179" i="36"/>
  <c r="AT17" i="25"/>
  <c r="AW17" i="25" s="1"/>
  <c r="N113" i="36"/>
  <c r="J38" i="25"/>
  <c r="K79" i="36"/>
  <c r="U79" i="36" s="1"/>
  <c r="O37" i="36"/>
  <c r="I152" i="25"/>
  <c r="L103" i="25"/>
  <c r="M103" i="25"/>
  <c r="H43" i="19"/>
  <c r="I115" i="36"/>
  <c r="I138" i="25"/>
  <c r="AD64" i="18"/>
  <c r="M143" i="25"/>
  <c r="L143" i="25"/>
  <c r="P14" i="24"/>
  <c r="Q115" i="36"/>
  <c r="I144" i="36"/>
  <c r="AM153" i="25"/>
  <c r="E102" i="25"/>
  <c r="M19" i="36"/>
  <c r="V14" i="25"/>
  <c r="E46" i="36"/>
  <c r="X144" i="25"/>
  <c r="I153" i="25"/>
  <c r="H188" i="19"/>
  <c r="G91" i="25"/>
  <c r="G31" i="19"/>
  <c r="P42" i="24"/>
  <c r="D161" i="36"/>
  <c r="P82" i="36"/>
  <c r="G166" i="25"/>
  <c r="H178" i="24"/>
  <c r="Q108" i="36"/>
  <c r="K161" i="36"/>
  <c r="J92" i="25"/>
  <c r="D74" i="36"/>
  <c r="J13" i="25"/>
  <c r="L183" i="25"/>
  <c r="M183" i="25"/>
  <c r="K312" i="19"/>
  <c r="K128" i="19"/>
  <c r="D50" i="17"/>
  <c r="P86" i="24"/>
  <c r="F173" i="36"/>
  <c r="J90" i="25"/>
  <c r="I41" i="36"/>
  <c r="G338" i="19"/>
  <c r="I146" i="36"/>
  <c r="S179" i="36"/>
  <c r="V179" i="36" s="1"/>
  <c r="Q76" i="36"/>
  <c r="AH47" i="33"/>
  <c r="AJ160" i="25"/>
  <c r="AV160" i="25" s="1"/>
  <c r="D177" i="25"/>
  <c r="I116" i="19"/>
  <c r="H285" i="19"/>
  <c r="D33" i="17"/>
  <c r="P85" i="24"/>
  <c r="AD36" i="18"/>
  <c r="E113" i="36"/>
  <c r="L169" i="25"/>
  <c r="M169" i="25"/>
  <c r="J312" i="19"/>
  <c r="AE31" i="25"/>
  <c r="J168" i="25"/>
  <c r="L178" i="25"/>
  <c r="M178" i="25"/>
  <c r="K134" i="36"/>
  <c r="U134" i="36" s="1"/>
  <c r="L108" i="25"/>
  <c r="M108" i="25"/>
  <c r="AM37" i="25"/>
  <c r="J262" i="19"/>
  <c r="J146" i="25"/>
  <c r="K157" i="36"/>
  <c r="J96" i="25"/>
  <c r="AD123" i="18"/>
  <c r="C125" i="18"/>
  <c r="N70" i="17"/>
  <c r="L156" i="36"/>
  <c r="E30" i="25"/>
  <c r="W111" i="25"/>
  <c r="H19" i="24"/>
  <c r="P163" i="24"/>
  <c r="I34" i="25"/>
  <c r="J161" i="25"/>
  <c r="P40" i="36"/>
  <c r="L17" i="29"/>
  <c r="M21" i="25"/>
  <c r="L21" i="25"/>
  <c r="K51" i="25"/>
  <c r="AJ171" i="25"/>
  <c r="S183" i="36"/>
  <c r="V183" i="36" s="1"/>
  <c r="M54" i="25"/>
  <c r="L54" i="25"/>
  <c r="H130" i="36"/>
  <c r="P35" i="24"/>
  <c r="K34" i="36"/>
  <c r="U34" i="36" s="1"/>
  <c r="I180" i="25"/>
  <c r="L92" i="25"/>
  <c r="M92" i="25"/>
  <c r="AM178" i="25"/>
  <c r="I101" i="36"/>
  <c r="M15" i="36"/>
  <c r="I167" i="36"/>
  <c r="V22" i="31"/>
  <c r="P112" i="36"/>
  <c r="K102" i="36"/>
  <c r="AD50" i="18"/>
  <c r="D17" i="29"/>
  <c r="E115" i="36"/>
  <c r="AT16" i="25"/>
  <c r="E71" i="36"/>
  <c r="N11" i="29"/>
  <c r="I359" i="19"/>
  <c r="H42" i="36"/>
  <c r="D25" i="36"/>
  <c r="W29" i="31"/>
  <c r="M134" i="36"/>
  <c r="P84" i="24"/>
  <c r="F21" i="36"/>
  <c r="D20" i="36"/>
  <c r="J120" i="25"/>
  <c r="H25" i="24"/>
  <c r="O67" i="36"/>
  <c r="X12" i="25"/>
  <c r="AJ163" i="25"/>
  <c r="AV163" i="25" s="1"/>
  <c r="J132" i="36"/>
  <c r="S75" i="36"/>
  <c r="V75" i="36" s="1"/>
  <c r="M47" i="25"/>
  <c r="L47" i="25"/>
  <c r="H133" i="25"/>
  <c r="L42" i="25"/>
  <c r="M42" i="25"/>
  <c r="E34" i="25"/>
  <c r="AD59" i="18"/>
  <c r="F152" i="36"/>
  <c r="J18" i="36"/>
  <c r="X29" i="25"/>
  <c r="I329" i="19"/>
  <c r="K105" i="25"/>
  <c r="AT94" i="25"/>
  <c r="AM67" i="25"/>
  <c r="D93" i="36"/>
  <c r="S78" i="36"/>
  <c r="D170" i="25"/>
  <c r="D14" i="25"/>
  <c r="E12" i="19"/>
  <c r="I75" i="36"/>
  <c r="H119" i="24"/>
  <c r="J24" i="36"/>
  <c r="X177" i="25"/>
  <c r="AT145" i="25"/>
  <c r="S24" i="36"/>
  <c r="H356" i="19"/>
  <c r="L20" i="25"/>
  <c r="M20" i="25"/>
  <c r="I353" i="19"/>
  <c r="M94" i="36"/>
  <c r="H146" i="19"/>
  <c r="L9" i="36"/>
  <c r="G165" i="25"/>
  <c r="AJ79" i="25"/>
  <c r="AV79" i="25" s="1"/>
  <c r="G92" i="36"/>
  <c r="V153" i="25"/>
  <c r="X135" i="25"/>
  <c r="S9" i="36"/>
  <c r="V9" i="36" s="1"/>
  <c r="O175" i="36"/>
  <c r="I143" i="19"/>
  <c r="R132" i="36"/>
  <c r="I154" i="36"/>
  <c r="AT97" i="25"/>
  <c r="H173" i="19"/>
  <c r="P92" i="24"/>
  <c r="H52" i="19"/>
  <c r="Q174" i="36"/>
  <c r="Q142" i="36"/>
  <c r="I141" i="25"/>
  <c r="Q171" i="36"/>
  <c r="AM11" i="25"/>
  <c r="K95" i="25"/>
  <c r="AE116" i="25"/>
  <c r="P56" i="29"/>
  <c r="E166" i="25"/>
  <c r="F17" i="36"/>
  <c r="AT9" i="25"/>
  <c r="AE135" i="25"/>
  <c r="I95" i="36"/>
  <c r="G164" i="36"/>
  <c r="V163" i="25"/>
  <c r="J40" i="36"/>
  <c r="Q165" i="36"/>
  <c r="AT52" i="25"/>
  <c r="AD100" i="18"/>
  <c r="M115" i="25"/>
  <c r="L115" i="25"/>
  <c r="N120" i="36"/>
  <c r="H133" i="36"/>
  <c r="I13" i="19"/>
  <c r="AD95" i="18"/>
  <c r="H40" i="25"/>
  <c r="AE67" i="25"/>
  <c r="AJ67" i="25"/>
  <c r="E36" i="36"/>
  <c r="D70" i="17"/>
  <c r="P87" i="36"/>
  <c r="X14" i="25"/>
  <c r="D94" i="36"/>
  <c r="K94" i="25"/>
  <c r="D182" i="17"/>
  <c r="D178" i="36"/>
  <c r="P171" i="24"/>
  <c r="X44" i="25"/>
  <c r="M91" i="25"/>
  <c r="L91" i="25"/>
  <c r="S31" i="36"/>
  <c r="H68" i="25"/>
  <c r="D23" i="25"/>
  <c r="S80" i="36"/>
  <c r="H155" i="24"/>
  <c r="AJ167" i="25"/>
  <c r="AV167" i="25" s="1"/>
  <c r="AD124" i="18"/>
  <c r="F10" i="36"/>
  <c r="R31" i="31"/>
  <c r="V112" i="25"/>
  <c r="K18" i="36"/>
  <c r="U18" i="36" s="1"/>
  <c r="N138" i="17"/>
  <c r="AD108" i="18"/>
  <c r="E97" i="36"/>
  <c r="Q101" i="36"/>
  <c r="H49" i="24"/>
  <c r="R28" i="31"/>
  <c r="D66" i="25"/>
  <c r="H31" i="36"/>
  <c r="D46" i="36"/>
  <c r="E133" i="19"/>
  <c r="G48" i="36"/>
  <c r="V78" i="25"/>
  <c r="M177" i="36"/>
  <c r="D145" i="36"/>
  <c r="I94" i="25"/>
  <c r="Q179" i="36"/>
  <c r="AM75" i="25"/>
  <c r="AH13" i="33"/>
  <c r="R149" i="36"/>
  <c r="W66" i="25"/>
  <c r="M85" i="25"/>
  <c r="L85" i="25"/>
  <c r="P75" i="36"/>
  <c r="M35" i="25"/>
  <c r="L35" i="25"/>
  <c r="G93" i="36"/>
  <c r="F94" i="25"/>
  <c r="R10" i="36"/>
  <c r="J105" i="25"/>
  <c r="AD47" i="18"/>
  <c r="V180" i="25"/>
  <c r="F159" i="36"/>
  <c r="K156" i="25"/>
  <c r="G8" i="36"/>
  <c r="N85" i="17"/>
  <c r="M30" i="25"/>
  <c r="L30" i="25"/>
  <c r="K139" i="36"/>
  <c r="AD185" i="25"/>
  <c r="AD56" i="25" s="1"/>
  <c r="AT75" i="25"/>
  <c r="F158" i="36"/>
  <c r="M111" i="36"/>
  <c r="P18" i="24"/>
  <c r="V149" i="25"/>
  <c r="K39" i="25"/>
  <c r="D76" i="17"/>
  <c r="AM95" i="25"/>
  <c r="AD38" i="18"/>
  <c r="N168" i="17"/>
  <c r="K165" i="36"/>
  <c r="U165" i="36" s="1"/>
  <c r="L97" i="36"/>
  <c r="N69" i="36"/>
  <c r="E81" i="36"/>
  <c r="J24" i="25"/>
  <c r="D22" i="25"/>
  <c r="N86" i="36"/>
  <c r="K132" i="36"/>
  <c r="E89" i="19"/>
  <c r="AM39" i="25"/>
  <c r="H28" i="19"/>
  <c r="K16" i="25"/>
  <c r="M160" i="25"/>
  <c r="L160" i="25"/>
  <c r="O135" i="36"/>
  <c r="D88" i="25"/>
  <c r="H71" i="36"/>
  <c r="AJ47" i="25"/>
  <c r="AV47" i="25" s="1"/>
  <c r="D174" i="17"/>
  <c r="M135" i="25"/>
  <c r="L135" i="25"/>
  <c r="E24" i="36"/>
  <c r="S106" i="36"/>
  <c r="P67" i="24"/>
  <c r="G69" i="25"/>
  <c r="H17" i="25"/>
  <c r="D142" i="36"/>
  <c r="O76" i="36"/>
  <c r="G170" i="25"/>
  <c r="P109" i="24"/>
  <c r="H8" i="36"/>
  <c r="I119" i="25"/>
  <c r="P157" i="24"/>
  <c r="J8" i="36"/>
  <c r="AE71" i="25"/>
  <c r="J42" i="36"/>
  <c r="F344" i="19"/>
  <c r="E342" i="19"/>
  <c r="M147" i="25"/>
  <c r="L147" i="25"/>
  <c r="P66" i="36"/>
  <c r="H102" i="19"/>
  <c r="G178" i="36"/>
  <c r="D27" i="17"/>
  <c r="L147" i="36"/>
  <c r="S85" i="36"/>
  <c r="V85" i="36" s="1"/>
  <c r="AJ142" i="25"/>
  <c r="S149" i="36"/>
  <c r="V149" i="36" s="1"/>
  <c r="I81" i="36"/>
  <c r="L36" i="25"/>
  <c r="M36" i="25"/>
  <c r="X78" i="25"/>
  <c r="F28" i="36"/>
  <c r="M100" i="25"/>
  <c r="L100" i="25"/>
  <c r="G23" i="36"/>
  <c r="P59" i="29"/>
  <c r="AJ91" i="25"/>
  <c r="F36" i="25"/>
  <c r="N140" i="36"/>
  <c r="L120" i="36"/>
  <c r="G44" i="25"/>
  <c r="G114" i="36"/>
  <c r="AD56" i="18"/>
  <c r="AE184" i="25"/>
  <c r="W156" i="25"/>
  <c r="L68" i="25"/>
  <c r="M68" i="25"/>
  <c r="G152" i="25"/>
  <c r="AM94" i="25"/>
  <c r="S67" i="36"/>
  <c r="V27" i="31"/>
  <c r="F69" i="36"/>
  <c r="G362" i="19"/>
  <c r="P180" i="24"/>
  <c r="Q159" i="36"/>
  <c r="AJ17" i="25"/>
  <c r="G86" i="25"/>
  <c r="AD31" i="18"/>
  <c r="J115" i="25"/>
  <c r="H134" i="24"/>
  <c r="V11" i="31"/>
  <c r="AT96" i="25"/>
  <c r="AW96" i="25" s="1"/>
  <c r="P88" i="36"/>
  <c r="AJ112" i="25"/>
  <c r="M104" i="36"/>
  <c r="I114" i="36"/>
  <c r="D166" i="17"/>
  <c r="J19" i="25"/>
  <c r="O163" i="36"/>
  <c r="D148" i="36"/>
  <c r="P26" i="29"/>
  <c r="S150" i="36"/>
  <c r="V150" i="36" s="1"/>
  <c r="I160" i="36"/>
  <c r="AE13" i="25"/>
  <c r="N17" i="36"/>
  <c r="D11" i="17"/>
  <c r="R162" i="36"/>
  <c r="M93" i="25"/>
  <c r="L93" i="25"/>
  <c r="F10" i="19"/>
  <c r="E9" i="19"/>
  <c r="F370" i="19"/>
  <c r="O97" i="29"/>
  <c r="AJ32" i="25"/>
  <c r="AV32" i="25" s="1"/>
  <c r="I135" i="25"/>
  <c r="N153" i="36"/>
  <c r="E87" i="36"/>
  <c r="AJ166" i="25"/>
  <c r="AV166" i="25" s="1"/>
  <c r="J108" i="29"/>
  <c r="J34" i="29" s="1"/>
  <c r="J36" i="36"/>
  <c r="D28" i="17"/>
  <c r="P29" i="36"/>
  <c r="M114" i="36"/>
  <c r="P129" i="24"/>
  <c r="AE105" i="25"/>
  <c r="L183" i="36"/>
  <c r="D19" i="25"/>
  <c r="I139" i="36"/>
  <c r="S23" i="36"/>
  <c r="V23" i="36" s="1"/>
  <c r="L148" i="25"/>
  <c r="M148" i="25"/>
  <c r="AH43" i="33"/>
  <c r="I95" i="25"/>
  <c r="AT37" i="25"/>
  <c r="AW37" i="25" s="1"/>
  <c r="G104" i="25"/>
  <c r="F169" i="36"/>
  <c r="AD44" i="18"/>
  <c r="G167" i="36"/>
  <c r="AD98" i="18"/>
  <c r="D85" i="25"/>
  <c r="L108" i="36"/>
  <c r="O151" i="36"/>
  <c r="L28" i="25"/>
  <c r="M28" i="25"/>
  <c r="K103" i="25"/>
  <c r="O30" i="29"/>
  <c r="I29" i="36"/>
  <c r="M171" i="25"/>
  <c r="L171" i="25"/>
  <c r="AD22" i="18"/>
  <c r="E109" i="36"/>
  <c r="AE146" i="25"/>
  <c r="K122" i="18"/>
  <c r="K127" i="18" s="1"/>
  <c r="S12" i="36"/>
  <c r="L133" i="25"/>
  <c r="M133" i="25"/>
  <c r="Q74" i="36"/>
  <c r="D27" i="36"/>
  <c r="E95" i="19"/>
  <c r="N10" i="17"/>
  <c r="N29" i="17"/>
  <c r="O70" i="36"/>
  <c r="F173" i="25"/>
  <c r="N71" i="36"/>
  <c r="W181" i="25"/>
  <c r="G125" i="18"/>
  <c r="L115" i="36"/>
  <c r="I79" i="36"/>
  <c r="H106" i="36"/>
  <c r="K118" i="25"/>
  <c r="N40" i="36"/>
  <c r="AJ93" i="25"/>
  <c r="I82" i="36"/>
  <c r="S132" i="36"/>
  <c r="K120" i="36"/>
  <c r="AD99" i="18"/>
  <c r="G102" i="36"/>
  <c r="I26" i="25"/>
  <c r="L138" i="25"/>
  <c r="M138" i="25"/>
  <c r="E55" i="24"/>
  <c r="E57" i="24" s="1"/>
  <c r="D75" i="29"/>
  <c r="D18" i="29" s="1"/>
  <c r="K82" i="36"/>
  <c r="U82" i="36" s="1"/>
  <c r="W38" i="25"/>
  <c r="E181" i="19"/>
  <c r="H90" i="19"/>
  <c r="K75" i="19"/>
  <c r="R159" i="36"/>
  <c r="AD121" i="18"/>
  <c r="H9" i="25"/>
  <c r="D143" i="25"/>
  <c r="Q94" i="36"/>
  <c r="P39" i="24"/>
  <c r="J165" i="36"/>
  <c r="V96" i="25"/>
  <c r="K82" i="25"/>
  <c r="J16" i="25"/>
  <c r="J49" i="25"/>
  <c r="O31" i="29"/>
  <c r="G27" i="36"/>
  <c r="H12" i="36"/>
  <c r="G75" i="36"/>
  <c r="AJ89" i="25"/>
  <c r="AV89" i="25" s="1"/>
  <c r="O123" i="17"/>
  <c r="N67" i="17"/>
  <c r="J37" i="19"/>
  <c r="J167" i="36"/>
  <c r="M152" i="36"/>
  <c r="V114" i="25"/>
  <c r="M106" i="36"/>
  <c r="G312" i="19"/>
  <c r="F106" i="25"/>
  <c r="M130" i="36"/>
  <c r="E77" i="25"/>
  <c r="N185" i="17"/>
  <c r="H22" i="24"/>
  <c r="AD29" i="18"/>
  <c r="AD86" i="18"/>
  <c r="L149" i="25"/>
  <c r="M149" i="25"/>
  <c r="N116" i="36"/>
  <c r="AT82" i="25"/>
  <c r="D75" i="17"/>
  <c r="L102" i="36"/>
  <c r="N101" i="36"/>
  <c r="O94" i="36"/>
  <c r="R163" i="36"/>
  <c r="O15" i="29"/>
  <c r="L113" i="36"/>
  <c r="K43" i="25"/>
  <c r="G87" i="36"/>
  <c r="F106" i="36"/>
  <c r="J14" i="36"/>
  <c r="S134" i="36"/>
  <c r="V134" i="36" s="1"/>
  <c r="Q89" i="36"/>
  <c r="H91" i="24"/>
  <c r="V99" i="25"/>
  <c r="M180" i="25"/>
  <c r="L180" i="25"/>
  <c r="S135" i="36"/>
  <c r="V135" i="36" s="1"/>
  <c r="D186" i="17"/>
  <c r="G356" i="19"/>
  <c r="J115" i="36"/>
  <c r="I368" i="19"/>
  <c r="M132" i="36"/>
  <c r="V181" i="25"/>
  <c r="I40" i="36"/>
  <c r="W8" i="25"/>
  <c r="Q55" i="25"/>
  <c r="N39" i="36"/>
  <c r="F129" i="36"/>
  <c r="AM135" i="25"/>
  <c r="L114" i="25"/>
  <c r="M114" i="25"/>
  <c r="W120" i="25"/>
  <c r="F253" i="19"/>
  <c r="E253" i="19" s="1"/>
  <c r="M253" i="19" s="1"/>
  <c r="E251" i="19"/>
  <c r="E144" i="36"/>
  <c r="L56" i="17"/>
  <c r="L122" i="17" s="1"/>
  <c r="P143" i="36"/>
  <c r="X118" i="25"/>
  <c r="R140" i="36"/>
  <c r="E75" i="36"/>
  <c r="M122" i="18"/>
  <c r="M127" i="18" s="1"/>
  <c r="Q37" i="36"/>
  <c r="K99" i="36"/>
  <c r="U99" i="36" s="1"/>
  <c r="G141" i="25"/>
  <c r="E80" i="36"/>
  <c r="X97" i="25"/>
  <c r="S151" i="36"/>
  <c r="I78" i="19"/>
  <c r="L79" i="36"/>
  <c r="H87" i="36"/>
  <c r="W34" i="31"/>
  <c r="AE35" i="25"/>
  <c r="L154" i="25"/>
  <c r="M154" i="25"/>
  <c r="P106" i="36"/>
  <c r="H92" i="25"/>
  <c r="AJ46" i="25"/>
  <c r="AV46" i="25" s="1"/>
  <c r="AD26" i="18"/>
  <c r="D104" i="17"/>
  <c r="G20" i="31"/>
  <c r="W7" i="31"/>
  <c r="AD78" i="18"/>
  <c r="V21" i="31"/>
  <c r="C49" i="31"/>
  <c r="H158" i="36"/>
  <c r="D141" i="17"/>
  <c r="F39" i="25"/>
  <c r="P19" i="36"/>
  <c r="S168" i="36"/>
  <c r="V168" i="36" s="1"/>
  <c r="G169" i="25"/>
  <c r="L42" i="36"/>
  <c r="Q40" i="36"/>
  <c r="I150" i="36"/>
  <c r="V77" i="25"/>
  <c r="G175" i="25"/>
  <c r="H139" i="25"/>
  <c r="AD105" i="18"/>
  <c r="AJ85" i="25"/>
  <c r="H194" i="19"/>
  <c r="D154" i="25"/>
  <c r="X21" i="25"/>
  <c r="AD74" i="18"/>
  <c r="K90" i="25"/>
  <c r="L154" i="36"/>
  <c r="N37" i="17"/>
  <c r="J71" i="36"/>
  <c r="S167" i="36"/>
  <c r="V167" i="36" s="1"/>
  <c r="D9" i="36"/>
  <c r="N151" i="17"/>
  <c r="AA122" i="18"/>
  <c r="AA127" i="18" s="1"/>
  <c r="L176" i="25"/>
  <c r="M176" i="25"/>
  <c r="X140" i="25"/>
  <c r="L137" i="36"/>
  <c r="D162" i="36"/>
  <c r="J109" i="36"/>
  <c r="M120" i="25"/>
  <c r="L120" i="25"/>
  <c r="AE114" i="25"/>
  <c r="K86" i="25"/>
  <c r="G119" i="36"/>
  <c r="Q147" i="36"/>
  <c r="L95" i="36"/>
  <c r="AE98" i="25"/>
  <c r="G344" i="19"/>
  <c r="I17" i="29"/>
  <c r="I19" i="29" s="1"/>
  <c r="M164" i="25"/>
  <c r="L164" i="25"/>
  <c r="L95" i="25"/>
  <c r="M95" i="25"/>
  <c r="H52" i="24"/>
  <c r="L72" i="36"/>
  <c r="AE69" i="25"/>
  <c r="D134" i="36"/>
  <c r="AM101" i="25"/>
  <c r="K153" i="36"/>
  <c r="U153" i="36" s="1"/>
  <c r="E137" i="36"/>
  <c r="L174" i="36"/>
  <c r="I42" i="36"/>
  <c r="AM42" i="25"/>
  <c r="X51" i="25"/>
  <c r="AD118" i="18"/>
  <c r="P23" i="36"/>
  <c r="AT138" i="25"/>
  <c r="R97" i="36"/>
  <c r="P92" i="36"/>
  <c r="AD83" i="18"/>
  <c r="M155" i="25"/>
  <c r="L155" i="25"/>
  <c r="L134" i="25"/>
  <c r="M134" i="25"/>
  <c r="H35" i="36"/>
  <c r="M109" i="25"/>
  <c r="L109" i="25"/>
  <c r="Q168" i="36"/>
  <c r="H120" i="36"/>
  <c r="Z122" i="18"/>
  <c r="Z127" i="18" s="1"/>
  <c r="W73" i="25"/>
  <c r="I13" i="36"/>
  <c r="E88" i="25"/>
  <c r="AD77" i="18"/>
  <c r="L184" i="36"/>
  <c r="M38" i="25"/>
  <c r="L38" i="25"/>
  <c r="H111" i="24"/>
  <c r="E151" i="36"/>
  <c r="O179" i="36"/>
  <c r="V113" i="25"/>
  <c r="F12" i="36"/>
  <c r="W19" i="25"/>
  <c r="Q130" i="36"/>
  <c r="X39" i="25"/>
  <c r="AM80" i="25"/>
  <c r="M31" i="25"/>
  <c r="L31" i="25"/>
  <c r="L130" i="25"/>
  <c r="M130" i="25"/>
  <c r="K167" i="36"/>
  <c r="V45" i="25"/>
  <c r="G44" i="36"/>
  <c r="Q162" i="36"/>
  <c r="I176" i="25"/>
  <c r="E161" i="25"/>
  <c r="I123" i="17"/>
  <c r="P179" i="36"/>
  <c r="R71" i="36"/>
  <c r="H70" i="25"/>
  <c r="P31" i="36"/>
  <c r="M96" i="25"/>
  <c r="L96" i="25"/>
  <c r="L22" i="25"/>
  <c r="M22" i="25"/>
  <c r="H154" i="24"/>
  <c r="Q18" i="36"/>
  <c r="D138" i="36"/>
  <c r="M39" i="36"/>
  <c r="AH20" i="33"/>
  <c r="I45" i="25"/>
  <c r="E86" i="36"/>
  <c r="AD84" i="18"/>
  <c r="U122" i="18"/>
  <c r="U127" i="18" s="1"/>
  <c r="G95" i="36"/>
  <c r="P99" i="24"/>
  <c r="S18" i="36"/>
  <c r="V18" i="36" s="1"/>
  <c r="AJ152" i="25"/>
  <c r="AV152" i="25" s="1"/>
  <c r="H157" i="36"/>
  <c r="Q80" i="36"/>
  <c r="N75" i="29"/>
  <c r="N18" i="29" s="1"/>
  <c r="D151" i="25"/>
  <c r="J139" i="36"/>
  <c r="AM163" i="25"/>
  <c r="P165" i="36"/>
  <c r="E141" i="36"/>
  <c r="K36" i="25"/>
  <c r="H159" i="25"/>
  <c r="N100" i="36"/>
  <c r="M178" i="36"/>
  <c r="M43" i="25"/>
  <c r="L43" i="25"/>
  <c r="F175" i="25"/>
  <c r="AE170" i="25"/>
  <c r="AM154" i="25"/>
  <c r="P73" i="36"/>
  <c r="L47" i="36"/>
  <c r="N51" i="36"/>
  <c r="J40" i="25"/>
  <c r="G212" i="19"/>
  <c r="J102" i="25"/>
  <c r="L49" i="25"/>
  <c r="M49" i="25"/>
  <c r="F22" i="19"/>
  <c r="E20" i="19"/>
  <c r="X159" i="25"/>
  <c r="P95" i="36"/>
  <c r="V158" i="25"/>
  <c r="M28" i="36"/>
  <c r="H76" i="36"/>
  <c r="AT114" i="25"/>
  <c r="AW114" i="25" s="1"/>
  <c r="AM9" i="25"/>
  <c r="X42" i="25"/>
  <c r="P79" i="24"/>
  <c r="E104" i="19"/>
  <c r="AD113" i="18"/>
  <c r="X174" i="25"/>
  <c r="I92" i="36"/>
  <c r="O100" i="29"/>
  <c r="E114" i="19"/>
  <c r="F116" i="19"/>
  <c r="G183" i="36"/>
  <c r="E211" i="19"/>
  <c r="M168" i="25"/>
  <c r="L168" i="25"/>
  <c r="AT68" i="25"/>
  <c r="AW68" i="25" s="1"/>
  <c r="H174" i="25"/>
  <c r="L153" i="25"/>
  <c r="M153" i="25"/>
  <c r="J17" i="36"/>
  <c r="V34" i="31"/>
  <c r="K104" i="25"/>
  <c r="K84" i="25"/>
  <c r="R26" i="36"/>
  <c r="D26" i="36"/>
  <c r="N95" i="36"/>
  <c r="K48" i="25"/>
  <c r="L94" i="25"/>
  <c r="M94" i="25"/>
  <c r="W162" i="25"/>
  <c r="E45" i="36"/>
  <c r="K34" i="19"/>
  <c r="P173" i="24"/>
  <c r="D106" i="36"/>
  <c r="H92" i="36"/>
  <c r="X164" i="25"/>
  <c r="M96" i="36"/>
  <c r="E134" i="36"/>
  <c r="J137" i="19"/>
  <c r="L110" i="25"/>
  <c r="M110" i="25"/>
  <c r="O61" i="29"/>
  <c r="I84" i="19"/>
  <c r="M31" i="36"/>
  <c r="K25" i="25"/>
  <c r="M179" i="36"/>
  <c r="D92" i="25"/>
  <c r="J143" i="19"/>
  <c r="R33" i="36"/>
  <c r="E44" i="36"/>
  <c r="E140" i="36"/>
  <c r="F154" i="36"/>
  <c r="I17" i="25"/>
  <c r="E12" i="25"/>
  <c r="I181" i="25"/>
  <c r="L170" i="25"/>
  <c r="M170" i="25"/>
  <c r="H51" i="25"/>
  <c r="D174" i="36"/>
  <c r="E175" i="19"/>
  <c r="D49" i="25"/>
  <c r="D131" i="36"/>
  <c r="L105" i="25"/>
  <c r="M105" i="25"/>
  <c r="J168" i="36"/>
  <c r="M33" i="36"/>
  <c r="L117" i="25"/>
  <c r="M117" i="25"/>
  <c r="I344" i="19"/>
  <c r="K155" i="19"/>
  <c r="AJ173" i="25"/>
  <c r="L181" i="25"/>
  <c r="M181" i="25"/>
  <c r="S14" i="36"/>
  <c r="E61" i="19"/>
  <c r="F63" i="19"/>
  <c r="L33" i="25"/>
  <c r="M33" i="25"/>
  <c r="F51" i="36"/>
  <c r="F150" i="36"/>
  <c r="H108" i="24"/>
  <c r="M90" i="25"/>
  <c r="L90" i="25"/>
  <c r="H144" i="24"/>
  <c r="S69" i="36"/>
  <c r="J182" i="19"/>
  <c r="L26" i="36"/>
  <c r="J183" i="36"/>
  <c r="S98" i="36"/>
  <c r="V98" i="36" s="1"/>
  <c r="K116" i="36"/>
  <c r="O171" i="36"/>
  <c r="N121" i="17"/>
  <c r="AD79" i="18"/>
  <c r="AE23" i="25"/>
  <c r="AJ181" i="25"/>
  <c r="AV181" i="25" s="1"/>
  <c r="H46" i="25"/>
  <c r="D183" i="25"/>
  <c r="K87" i="25"/>
  <c r="R114" i="36"/>
  <c r="H112" i="25"/>
  <c r="K235" i="19"/>
  <c r="AJ97" i="25"/>
  <c r="M72" i="25"/>
  <c r="L72" i="25"/>
  <c r="I130" i="36"/>
  <c r="M156" i="25"/>
  <c r="L156" i="25"/>
  <c r="P91" i="29"/>
  <c r="E122" i="18"/>
  <c r="G94" i="25"/>
  <c r="R131" i="36"/>
  <c r="G31" i="36"/>
  <c r="F145" i="25"/>
  <c r="D40" i="36"/>
  <c r="F14" i="36"/>
  <c r="E16" i="25"/>
  <c r="V70" i="25"/>
  <c r="AD126" i="18"/>
  <c r="AE77" i="25"/>
  <c r="AD63" i="18"/>
  <c r="L45" i="25"/>
  <c r="M45" i="25"/>
  <c r="S180" i="36"/>
  <c r="I93" i="36"/>
  <c r="P181" i="36"/>
  <c r="H90" i="36"/>
  <c r="D115" i="36"/>
  <c r="R17" i="36"/>
  <c r="F151" i="25"/>
  <c r="V87" i="25"/>
  <c r="L75" i="36"/>
  <c r="D94" i="17"/>
  <c r="J114" i="25"/>
  <c r="G54" i="25"/>
  <c r="P153" i="36"/>
  <c r="L146" i="25"/>
  <c r="M146" i="25"/>
  <c r="P160" i="36"/>
  <c r="J116" i="25"/>
  <c r="K229" i="19"/>
  <c r="H114" i="36"/>
  <c r="AJ182" i="25"/>
  <c r="AV182" i="25" s="1"/>
  <c r="AM72" i="25"/>
  <c r="I110" i="25"/>
  <c r="K159" i="25"/>
  <c r="V26" i="25"/>
  <c r="Q106" i="36"/>
  <c r="O143" i="36"/>
  <c r="I48" i="36"/>
  <c r="V79" i="25"/>
  <c r="P89" i="29"/>
  <c r="AT174" i="25"/>
  <c r="AW174" i="25" s="1"/>
  <c r="X93" i="25"/>
  <c r="E26" i="36"/>
  <c r="L31" i="36"/>
  <c r="L170" i="36"/>
  <c r="D79" i="36"/>
  <c r="S139" i="36"/>
  <c r="H154" i="25"/>
  <c r="G155" i="36"/>
  <c r="D45" i="36"/>
  <c r="G179" i="19"/>
  <c r="M89" i="25"/>
  <c r="L89" i="25"/>
  <c r="E159" i="36"/>
  <c r="W29" i="25"/>
  <c r="H20" i="36"/>
  <c r="I55" i="24"/>
  <c r="AE26" i="25"/>
  <c r="K113" i="36"/>
  <c r="F108" i="36"/>
  <c r="O9" i="29"/>
  <c r="R169" i="36"/>
  <c r="D15" i="25"/>
  <c r="I174" i="36"/>
  <c r="AD88" i="18"/>
  <c r="F87" i="19"/>
  <c r="E85" i="19"/>
  <c r="E87" i="19" s="1"/>
  <c r="M87" i="19" s="1"/>
  <c r="E18" i="19"/>
  <c r="F176" i="19"/>
  <c r="E174" i="19"/>
  <c r="D153" i="25"/>
  <c r="P48" i="24"/>
  <c r="M182" i="25"/>
  <c r="L182" i="25"/>
  <c r="J125" i="18"/>
  <c r="H143" i="36"/>
  <c r="P131" i="36"/>
  <c r="L10" i="25"/>
  <c r="M10" i="25"/>
  <c r="AT165" i="25"/>
  <c r="E314" i="19"/>
  <c r="F46" i="36"/>
  <c r="F170" i="25"/>
  <c r="F111" i="25"/>
  <c r="G149" i="19"/>
  <c r="G110" i="25"/>
  <c r="W27" i="31"/>
  <c r="D103" i="36"/>
  <c r="K87" i="36"/>
  <c r="S38" i="36"/>
  <c r="V38" i="36" s="1"/>
  <c r="I31" i="36"/>
  <c r="V34" i="25"/>
  <c r="H105" i="24"/>
  <c r="H95" i="25"/>
  <c r="E40" i="36"/>
  <c r="AE174" i="25"/>
  <c r="E19" i="36"/>
  <c r="E108" i="25"/>
  <c r="R38" i="36"/>
  <c r="R18" i="31"/>
  <c r="S146" i="36"/>
  <c r="V146" i="36" s="1"/>
  <c r="I154" i="25"/>
  <c r="M173" i="25"/>
  <c r="L173" i="25"/>
  <c r="P141" i="24"/>
  <c r="E23" i="36"/>
  <c r="E48" i="36"/>
  <c r="X38" i="25"/>
  <c r="H106" i="25"/>
  <c r="L99" i="36"/>
  <c r="D188" i="17"/>
  <c r="AJ35" i="25"/>
  <c r="F50" i="25"/>
  <c r="E208" i="19"/>
  <c r="N187" i="17"/>
  <c r="O141" i="36"/>
  <c r="O122" i="18"/>
  <c r="O127" i="18" s="1"/>
  <c r="M129" i="36"/>
  <c r="I79" i="25"/>
  <c r="R46" i="31"/>
  <c r="K172" i="25"/>
  <c r="J21" i="36"/>
  <c r="K15" i="25"/>
  <c r="M175" i="36"/>
  <c r="O114" i="36"/>
  <c r="J15" i="36"/>
  <c r="W15" i="25"/>
  <c r="D29" i="25"/>
  <c r="L111" i="25"/>
  <c r="M111" i="25"/>
  <c r="H24" i="25"/>
  <c r="J89" i="25"/>
  <c r="L113" i="25"/>
  <c r="M113" i="25"/>
  <c r="I132" i="36"/>
  <c r="M17" i="25"/>
  <c r="L17" i="25"/>
  <c r="M51" i="25"/>
  <c r="L51" i="25"/>
  <c r="L160" i="36"/>
  <c r="O178" i="36"/>
  <c r="K188" i="19"/>
  <c r="J137" i="36"/>
  <c r="AM53" i="25"/>
  <c r="X37" i="25"/>
  <c r="N36" i="17"/>
  <c r="G13" i="36"/>
  <c r="L105" i="36"/>
  <c r="M173" i="36"/>
  <c r="E117" i="25"/>
  <c r="K142" i="25"/>
  <c r="P71" i="36"/>
  <c r="AT141" i="25"/>
  <c r="V32" i="25"/>
  <c r="AH19" i="33"/>
  <c r="J184" i="36"/>
  <c r="D45" i="25"/>
  <c r="D27" i="25"/>
  <c r="D72" i="36"/>
  <c r="AD87" i="18"/>
  <c r="E234" i="19"/>
  <c r="S161" i="36"/>
  <c r="V161" i="36" s="1"/>
  <c r="H27" i="25"/>
  <c r="I297" i="19"/>
  <c r="V81" i="25"/>
  <c r="X175" i="25"/>
  <c r="J177" i="25"/>
  <c r="K88" i="36"/>
  <c r="AJ135" i="25"/>
  <c r="E130" i="36"/>
  <c r="L119" i="36"/>
  <c r="AT149" i="25"/>
  <c r="AD82" i="18"/>
  <c r="I45" i="36"/>
  <c r="H174" i="36"/>
  <c r="R101" i="36"/>
  <c r="R179" i="36"/>
  <c r="P96" i="36"/>
  <c r="Q33" i="29"/>
  <c r="Q35" i="29" s="1"/>
  <c r="J9" i="25"/>
  <c r="G144" i="36"/>
  <c r="D134" i="25"/>
  <c r="F116" i="36"/>
  <c r="F141" i="25"/>
  <c r="F84" i="25"/>
  <c r="K172" i="36"/>
  <c r="D85" i="36"/>
  <c r="H48" i="25"/>
  <c r="M164" i="36"/>
  <c r="J276" i="19"/>
  <c r="F35" i="25"/>
  <c r="I47" i="36"/>
  <c r="I158" i="19"/>
  <c r="R34" i="31"/>
  <c r="G256" i="19"/>
  <c r="L88" i="36"/>
  <c r="O85" i="36"/>
  <c r="AD116" i="18"/>
  <c r="D168" i="36"/>
  <c r="X22" i="25"/>
  <c r="K85" i="25"/>
  <c r="H118" i="36"/>
  <c r="I167" i="25"/>
  <c r="H122" i="18"/>
  <c r="E166" i="36"/>
  <c r="P132" i="24"/>
  <c r="P135" i="36"/>
  <c r="M9" i="25"/>
  <c r="L9" i="25"/>
  <c r="P177" i="24"/>
  <c r="L125" i="18"/>
  <c r="D163" i="17"/>
  <c r="M87" i="25"/>
  <c r="L87" i="25"/>
  <c r="D52" i="17"/>
  <c r="J148" i="25"/>
  <c r="F19" i="36"/>
  <c r="G157" i="36"/>
  <c r="D10" i="25"/>
  <c r="AJ20" i="25"/>
  <c r="K108" i="29"/>
  <c r="K34" i="29" s="1"/>
  <c r="K35" i="29" s="1"/>
  <c r="AH21" i="33"/>
  <c r="L66" i="25"/>
  <c r="M66" i="25"/>
  <c r="AD43" i="18"/>
  <c r="P81" i="36"/>
  <c r="K179" i="36"/>
  <c r="D49" i="17"/>
  <c r="G32" i="36"/>
  <c r="AD52" i="18"/>
  <c r="O46" i="36"/>
  <c r="L74" i="36"/>
  <c r="M40" i="36"/>
  <c r="H18" i="25"/>
  <c r="M76" i="25"/>
  <c r="L76" i="25"/>
  <c r="V17" i="31"/>
  <c r="R109" i="36"/>
  <c r="D30" i="36"/>
  <c r="W31" i="31"/>
  <c r="J288" i="19"/>
  <c r="AT47" i="25"/>
  <c r="N179" i="17"/>
  <c r="E49" i="31"/>
  <c r="H146" i="24"/>
  <c r="V48" i="31"/>
  <c r="F105" i="36"/>
  <c r="Q54" i="36"/>
  <c r="W30" i="31"/>
  <c r="G84" i="36"/>
  <c r="F46" i="25"/>
  <c r="K164" i="25"/>
  <c r="J94" i="36"/>
  <c r="AJ165" i="25"/>
  <c r="S142" i="36"/>
  <c r="F194" i="19"/>
  <c r="E192" i="19"/>
  <c r="E194" i="19" s="1"/>
  <c r="M194" i="19" s="1"/>
  <c r="H98" i="24"/>
  <c r="AD17" i="18"/>
  <c r="N112" i="36"/>
  <c r="AE86" i="25"/>
  <c r="H116" i="19"/>
  <c r="R39" i="36"/>
  <c r="M74" i="25"/>
  <c r="L74" i="25"/>
  <c r="M107" i="25"/>
  <c r="L107" i="25"/>
  <c r="I28" i="19"/>
  <c r="O157" i="36"/>
  <c r="D33" i="25"/>
  <c r="M175" i="25"/>
  <c r="L175" i="25"/>
  <c r="N19" i="36"/>
  <c r="F309" i="19"/>
  <c r="E309" i="19" s="1"/>
  <c r="M309" i="19" s="1"/>
  <c r="E307" i="19"/>
  <c r="O33" i="36"/>
  <c r="D105" i="17"/>
  <c r="J81" i="25"/>
  <c r="I122" i="18"/>
  <c r="F179" i="25"/>
  <c r="K19" i="25"/>
  <c r="L172" i="25"/>
  <c r="M172" i="25"/>
  <c r="K108" i="25"/>
  <c r="J12" i="36"/>
  <c r="D86" i="25"/>
  <c r="E180" i="25"/>
  <c r="K106" i="36"/>
  <c r="H16" i="36"/>
  <c r="G77" i="36"/>
  <c r="AD49" i="18"/>
  <c r="G162" i="25"/>
  <c r="N50" i="36"/>
  <c r="O50" i="36"/>
  <c r="O22" i="29"/>
  <c r="H49" i="31"/>
  <c r="D102" i="17"/>
  <c r="E85" i="36"/>
  <c r="E163" i="36"/>
  <c r="V12" i="31"/>
  <c r="AD23" i="18"/>
  <c r="F285" i="19"/>
  <c r="E283" i="19"/>
  <c r="S40" i="36"/>
  <c r="F110" i="36"/>
  <c r="H329" i="19"/>
  <c r="Q184" i="36"/>
  <c r="F23" i="36"/>
  <c r="J98" i="25"/>
  <c r="F105" i="25"/>
  <c r="AT119" i="25"/>
  <c r="L14" i="36"/>
  <c r="E146" i="36"/>
  <c r="K85" i="36"/>
  <c r="U85" i="36" s="1"/>
  <c r="P84" i="36"/>
  <c r="G182" i="36"/>
  <c r="E22" i="25"/>
  <c r="N42" i="17"/>
  <c r="N171" i="17"/>
  <c r="J137" i="25"/>
  <c r="J50" i="25"/>
  <c r="I107" i="25"/>
  <c r="K81" i="25"/>
  <c r="D166" i="36"/>
  <c r="J44" i="36"/>
  <c r="M9" i="36"/>
  <c r="M34" i="25"/>
  <c r="L34" i="25"/>
  <c r="L53" i="36"/>
  <c r="Q102" i="36"/>
  <c r="E43" i="25"/>
  <c r="E171" i="36"/>
  <c r="H109" i="25"/>
  <c r="AD75" i="18"/>
  <c r="M112" i="25"/>
  <c r="L112" i="25"/>
  <c r="D158" i="25"/>
  <c r="AE109" i="25"/>
  <c r="Q88" i="36"/>
  <c r="O78" i="29"/>
  <c r="L16" i="36"/>
  <c r="I178" i="36"/>
  <c r="X71" i="25"/>
  <c r="E118" i="36"/>
  <c r="J170" i="19"/>
  <c r="W84" i="25"/>
  <c r="AD97" i="18"/>
  <c r="H90" i="25"/>
  <c r="N91" i="36"/>
  <c r="O79" i="36"/>
  <c r="H184" i="36"/>
  <c r="O87" i="29"/>
  <c r="F125" i="18"/>
  <c r="F131" i="36"/>
  <c r="O99" i="36"/>
  <c r="AD39" i="18"/>
  <c r="AT110" i="25"/>
  <c r="AW110" i="25" s="1"/>
  <c r="P37" i="24"/>
  <c r="AH33" i="33"/>
  <c r="AT20" i="25"/>
  <c r="AW20" i="25" s="1"/>
  <c r="AD110" i="18"/>
  <c r="G134" i="19"/>
  <c r="X99" i="25"/>
  <c r="P145" i="36"/>
  <c r="L157" i="25"/>
  <c r="M157" i="25"/>
  <c r="P67" i="36"/>
  <c r="M91" i="36"/>
  <c r="E111" i="36"/>
  <c r="L68" i="36"/>
  <c r="Q17" i="36"/>
  <c r="P78" i="36"/>
  <c r="O28" i="29"/>
  <c r="E135" i="36"/>
  <c r="AM111" i="25"/>
  <c r="P73" i="24"/>
  <c r="R45" i="31"/>
  <c r="I312" i="19"/>
  <c r="L97" i="25"/>
  <c r="M97" i="25"/>
  <c r="N46" i="36"/>
  <c r="O54" i="29"/>
  <c r="AA125" i="18"/>
  <c r="M118" i="25"/>
  <c r="L118" i="25"/>
  <c r="H74" i="36"/>
  <c r="C122" i="18"/>
  <c r="C127" i="18" s="1"/>
  <c r="AD9" i="18"/>
  <c r="AT88" i="25"/>
  <c r="Q163" i="36"/>
  <c r="V131" i="25"/>
  <c r="Q82" i="36"/>
  <c r="E89" i="36"/>
  <c r="H33" i="36"/>
  <c r="F119" i="36"/>
  <c r="H77" i="25"/>
  <c r="AD102" i="18"/>
  <c r="J116" i="36"/>
  <c r="L159" i="25"/>
  <c r="M159" i="25"/>
  <c r="V136" i="25"/>
  <c r="P177" i="36"/>
  <c r="M152" i="25"/>
  <c r="L152" i="25"/>
  <c r="N76" i="36"/>
  <c r="F102" i="36"/>
  <c r="E68" i="19"/>
  <c r="M26" i="25"/>
  <c r="L26" i="25"/>
  <c r="K154" i="36"/>
  <c r="G49" i="36"/>
  <c r="H13" i="36"/>
  <c r="P136" i="36"/>
  <c r="AJ98" i="25"/>
  <c r="AJ90" i="25"/>
  <c r="AV90" i="25" s="1"/>
  <c r="S153" i="36"/>
  <c r="V41" i="31"/>
  <c r="P17" i="36"/>
  <c r="F67" i="25"/>
  <c r="R46" i="36"/>
  <c r="V29" i="31"/>
  <c r="J87" i="36"/>
  <c r="J99" i="25"/>
  <c r="F76" i="36"/>
  <c r="O91" i="29"/>
  <c r="H135" i="36"/>
  <c r="J46" i="19"/>
  <c r="L16" i="25"/>
  <c r="M16" i="25"/>
  <c r="E132" i="25"/>
  <c r="S42" i="36"/>
  <c r="V42" i="36" s="1"/>
  <c r="J135" i="36"/>
  <c r="J159" i="25"/>
  <c r="D116" i="36"/>
  <c r="H137" i="36"/>
  <c r="AE52" i="25"/>
  <c r="I146" i="25"/>
  <c r="K147" i="36"/>
  <c r="U147" i="36" s="1"/>
  <c r="O21" i="29"/>
  <c r="H73" i="24"/>
  <c r="G182" i="19"/>
  <c r="M141" i="25"/>
  <c r="L141" i="25"/>
  <c r="E15" i="25"/>
  <c r="AT166" i="25"/>
  <c r="S43" i="36"/>
  <c r="K99" i="25"/>
  <c r="Q93" i="36"/>
  <c r="Q181" i="36"/>
  <c r="G155" i="25"/>
  <c r="K124" i="17" l="1"/>
  <c r="AW138" i="25"/>
  <c r="E93" i="19"/>
  <c r="M93" i="19" s="1"/>
  <c r="AV172" i="25"/>
  <c r="U163" i="36"/>
  <c r="U160" i="36"/>
  <c r="U148" i="36"/>
  <c r="E49" i="19"/>
  <c r="M49" i="19" s="1"/>
  <c r="U114" i="36"/>
  <c r="AV165" i="25"/>
  <c r="N57" i="27"/>
  <c r="H36" i="34" s="1"/>
  <c r="AV150" i="25"/>
  <c r="U98" i="36"/>
  <c r="AV20" i="25"/>
  <c r="Q127" i="18"/>
  <c r="U130" i="36"/>
  <c r="AC127" i="18"/>
  <c r="V35" i="36"/>
  <c r="AW22" i="25"/>
  <c r="U113" i="36"/>
  <c r="V14" i="36"/>
  <c r="E116" i="19"/>
  <c r="M116" i="19" s="1"/>
  <c r="AW97" i="25"/>
  <c r="AV33" i="25"/>
  <c r="AW41" i="25"/>
  <c r="E34" i="19"/>
  <c r="M34" i="19" s="1"/>
  <c r="E318" i="19"/>
  <c r="M318" i="19" s="1"/>
  <c r="V49" i="36"/>
  <c r="AW83" i="25"/>
  <c r="AP57" i="25"/>
  <c r="AV137" i="25"/>
  <c r="U36" i="36"/>
  <c r="AI57" i="25"/>
  <c r="F185" i="36"/>
  <c r="F56" i="36" s="1"/>
  <c r="E16" i="19"/>
  <c r="M16" i="19" s="1"/>
  <c r="U179" i="36"/>
  <c r="V163" i="36"/>
  <c r="V13" i="36"/>
  <c r="AV17" i="25"/>
  <c r="AW166" i="25"/>
  <c r="AV161" i="25"/>
  <c r="AV16" i="25"/>
  <c r="AW149" i="25"/>
  <c r="L124" i="17"/>
  <c r="AW50" i="25"/>
  <c r="AV94" i="25"/>
  <c r="U87" i="36"/>
  <c r="V24" i="36"/>
  <c r="AV40" i="25"/>
  <c r="AV66" i="25"/>
  <c r="J55" i="36"/>
  <c r="U166" i="36"/>
  <c r="U161" i="36"/>
  <c r="AV73" i="25"/>
  <c r="AV104" i="25"/>
  <c r="U106" i="36"/>
  <c r="AV147" i="25"/>
  <c r="U77" i="36"/>
  <c r="Y57" i="25"/>
  <c r="D19" i="29"/>
  <c r="E22" i="19"/>
  <c r="M22" i="19" s="1"/>
  <c r="V174" i="36"/>
  <c r="AV78" i="25"/>
  <c r="AW103" i="25"/>
  <c r="AW113" i="25"/>
  <c r="J124" i="17"/>
  <c r="N14" i="1" s="1"/>
  <c r="N10" i="1" s="1"/>
  <c r="J50" i="31"/>
  <c r="AV102" i="25"/>
  <c r="AV108" i="25"/>
  <c r="AW165" i="25"/>
  <c r="AW150" i="25"/>
  <c r="AW45" i="25"/>
  <c r="V43" i="36"/>
  <c r="V117" i="36"/>
  <c r="E350" i="19"/>
  <c r="M350" i="19" s="1"/>
  <c r="E63" i="19"/>
  <c r="M63" i="19" s="1"/>
  <c r="R127" i="18"/>
  <c r="AV159" i="25"/>
  <c r="V172" i="36"/>
  <c r="U84" i="36"/>
  <c r="E81" i="19"/>
  <c r="M81" i="19" s="1"/>
  <c r="I57" i="27"/>
  <c r="V77" i="36"/>
  <c r="AV183" i="25"/>
  <c r="AW153" i="25"/>
  <c r="P55" i="36"/>
  <c r="AV81" i="25"/>
  <c r="U145" i="36"/>
  <c r="V26" i="36"/>
  <c r="AV43" i="25"/>
  <c r="AW181" i="25"/>
  <c r="AV28" i="25"/>
  <c r="E291" i="19"/>
  <c r="M291" i="19" s="1"/>
  <c r="U155" i="36"/>
  <c r="AW72" i="25"/>
  <c r="U81" i="36"/>
  <c r="E182" i="19"/>
  <c r="M182" i="19" s="1"/>
  <c r="E300" i="19"/>
  <c r="M300" i="19" s="1"/>
  <c r="AV180" i="25"/>
  <c r="M35" i="29"/>
  <c r="I35" i="29"/>
  <c r="AV176" i="25"/>
  <c r="AW101" i="25"/>
  <c r="E353" i="19"/>
  <c r="M353" i="19" s="1"/>
  <c r="J19" i="29"/>
  <c r="AW51" i="25"/>
  <c r="AB127" i="18"/>
  <c r="AV141" i="25"/>
  <c r="E99" i="19"/>
  <c r="M99" i="19" s="1"/>
  <c r="AW131" i="25"/>
  <c r="U16" i="36"/>
  <c r="J57" i="27"/>
  <c r="U135" i="36"/>
  <c r="AV82" i="25"/>
  <c r="V176" i="36"/>
  <c r="AW142" i="25"/>
  <c r="M19" i="29"/>
  <c r="AW67" i="25"/>
  <c r="AW183" i="25"/>
  <c r="AV99" i="25"/>
  <c r="J35" i="29"/>
  <c r="AQ57" i="25"/>
  <c r="AW161" i="25"/>
  <c r="E241" i="19"/>
  <c r="M241" i="19" s="1"/>
  <c r="E223" i="19"/>
  <c r="M223" i="19" s="1"/>
  <c r="AW77" i="25"/>
  <c r="M57" i="24"/>
  <c r="AV168" i="25"/>
  <c r="AW155" i="25"/>
  <c r="U132" i="36"/>
  <c r="AW172" i="25"/>
  <c r="V82" i="36"/>
  <c r="AV135" i="25"/>
  <c r="AW141" i="25"/>
  <c r="I57" i="24"/>
  <c r="U88" i="36"/>
  <c r="AV173" i="25"/>
  <c r="AW145" i="25"/>
  <c r="AW162" i="25"/>
  <c r="AV105" i="25"/>
  <c r="AW44" i="25"/>
  <c r="AV158" i="25"/>
  <c r="V170" i="36"/>
  <c r="V45" i="36"/>
  <c r="AW148" i="25"/>
  <c r="V41" i="36"/>
  <c r="AW102" i="25"/>
  <c r="V15" i="36"/>
  <c r="E158" i="19"/>
  <c r="M158" i="19" s="1"/>
  <c r="E370" i="19"/>
  <c r="V67" i="36"/>
  <c r="V106" i="36"/>
  <c r="U140" i="36"/>
  <c r="AW156" i="25"/>
  <c r="V90" i="36"/>
  <c r="V109" i="36"/>
  <c r="U177" i="36"/>
  <c r="W127" i="18"/>
  <c r="AW146" i="25"/>
  <c r="V177" i="36"/>
  <c r="AW119" i="25"/>
  <c r="I127" i="18"/>
  <c r="AV97" i="25"/>
  <c r="V151" i="36"/>
  <c r="AW82" i="25"/>
  <c r="V132" i="36"/>
  <c r="AV112" i="25"/>
  <c r="U139" i="36"/>
  <c r="L19" i="29"/>
  <c r="AW38" i="25"/>
  <c r="U111" i="36"/>
  <c r="AW167" i="25"/>
  <c r="V173" i="36"/>
  <c r="E152" i="19"/>
  <c r="M152" i="19" s="1"/>
  <c r="AW168" i="25"/>
  <c r="U53" i="36"/>
  <c r="U181" i="36"/>
  <c r="AV80" i="25"/>
  <c r="U164" i="36"/>
  <c r="V48" i="36"/>
  <c r="E31" i="19"/>
  <c r="M31" i="19" s="1"/>
  <c r="E40" i="19"/>
  <c r="M40" i="19" s="1"/>
  <c r="V152" i="36"/>
  <c r="H57" i="27"/>
  <c r="E341" i="19"/>
  <c r="M341" i="19" s="1"/>
  <c r="AW175" i="25"/>
  <c r="AW160" i="25"/>
  <c r="Q124" i="17"/>
  <c r="V22" i="36"/>
  <c r="E50" i="31"/>
  <c r="G185" i="36"/>
  <c r="G56" i="36" s="1"/>
  <c r="M185" i="36"/>
  <c r="M56" i="36" s="1"/>
  <c r="E176" i="19"/>
  <c r="M176" i="19" s="1"/>
  <c r="V69" i="36"/>
  <c r="U167" i="36"/>
  <c r="AV85" i="25"/>
  <c r="N123" i="17"/>
  <c r="AV22" i="25"/>
  <c r="J127" i="18"/>
  <c r="M185" i="25"/>
  <c r="M56" i="25" s="1"/>
  <c r="S50" i="31"/>
  <c r="E28" i="19"/>
  <c r="M28" i="19" s="1"/>
  <c r="V175" i="36"/>
  <c r="D50" i="31"/>
  <c r="E37" i="19"/>
  <c r="M37" i="19" s="1"/>
  <c r="U50" i="36"/>
  <c r="U83" i="36"/>
  <c r="V52" i="36"/>
  <c r="V44" i="36"/>
  <c r="AW93" i="25"/>
  <c r="M109" i="29"/>
  <c r="M12" i="29"/>
  <c r="M37" i="29" s="1"/>
  <c r="U43" i="36"/>
  <c r="AW130" i="25"/>
  <c r="U150" i="36"/>
  <c r="U52" i="36"/>
  <c r="AW143" i="25"/>
  <c r="V17" i="36"/>
  <c r="H56" i="24"/>
  <c r="X185" i="25"/>
  <c r="X56" i="25" s="1"/>
  <c r="U107" i="36"/>
  <c r="V113" i="36"/>
  <c r="AW112" i="25"/>
  <c r="F57" i="24"/>
  <c r="E303" i="19"/>
  <c r="M303" i="19" s="1"/>
  <c r="AW86" i="25"/>
  <c r="U112" i="36"/>
  <c r="U115" i="36"/>
  <c r="U57" i="25"/>
  <c r="AW19" i="25"/>
  <c r="K57" i="17"/>
  <c r="K58" i="17" s="1"/>
  <c r="P13" i="1" s="1"/>
  <c r="K189" i="17"/>
  <c r="AW69" i="25"/>
  <c r="I50" i="31"/>
  <c r="G371" i="19"/>
  <c r="L12" i="29"/>
  <c r="L37" i="29" s="1"/>
  <c r="L109" i="29"/>
  <c r="M36" i="29"/>
  <c r="J55" i="25"/>
  <c r="P108" i="29"/>
  <c r="P34" i="29" s="1"/>
  <c r="AW88" i="25"/>
  <c r="O189" i="17"/>
  <c r="O57" i="17"/>
  <c r="O58" i="17" s="1"/>
  <c r="H17" i="1" s="1"/>
  <c r="AV93" i="25"/>
  <c r="G57" i="27"/>
  <c r="P55" i="24"/>
  <c r="AW154" i="25"/>
  <c r="AV38" i="25"/>
  <c r="U174" i="36"/>
  <c r="V184" i="36"/>
  <c r="U32" i="36"/>
  <c r="U80" i="36"/>
  <c r="W185" i="25"/>
  <c r="W56" i="25" s="1"/>
  <c r="X127" i="18"/>
  <c r="V81" i="36"/>
  <c r="AW116" i="25"/>
  <c r="AW139" i="25"/>
  <c r="V120" i="36"/>
  <c r="AV88" i="25"/>
  <c r="AV136" i="25"/>
  <c r="P57" i="17"/>
  <c r="P58" i="17" s="1"/>
  <c r="J17" i="1" s="1"/>
  <c r="J38" i="1" s="1"/>
  <c r="P189" i="17"/>
  <c r="J57" i="17"/>
  <c r="J58" i="17" s="1"/>
  <c r="J189" i="17"/>
  <c r="AW24" i="25"/>
  <c r="AV103" i="25"/>
  <c r="AV169" i="25"/>
  <c r="U29" i="36"/>
  <c r="AV84" i="25"/>
  <c r="AW100" i="25"/>
  <c r="T57" i="25"/>
  <c r="AV143" i="25"/>
  <c r="U68" i="36"/>
  <c r="AV23" i="25"/>
  <c r="AW33" i="25"/>
  <c r="U156" i="36"/>
  <c r="AW111" i="25"/>
  <c r="V93" i="36"/>
  <c r="V94" i="36"/>
  <c r="AD122" i="18"/>
  <c r="AJ55" i="25"/>
  <c r="AV8" i="25"/>
  <c r="U8" i="36"/>
  <c r="K55" i="36"/>
  <c r="J185" i="25"/>
  <c r="J56" i="25" s="1"/>
  <c r="S185" i="36"/>
  <c r="S56" i="36" s="1"/>
  <c r="V129" i="36"/>
  <c r="M55" i="36"/>
  <c r="M57" i="36" s="1"/>
  <c r="AW76" i="25"/>
  <c r="N55" i="36"/>
  <c r="W55" i="25"/>
  <c r="AV142" i="25"/>
  <c r="H55" i="36"/>
  <c r="N36" i="29"/>
  <c r="U78" i="36"/>
  <c r="E185" i="25"/>
  <c r="E56" i="25" s="1"/>
  <c r="Q57" i="24"/>
  <c r="E105" i="19"/>
  <c r="M105" i="19" s="1"/>
  <c r="E229" i="19"/>
  <c r="M229" i="19" s="1"/>
  <c r="U30" i="36"/>
  <c r="AV129" i="25"/>
  <c r="AJ185" i="25"/>
  <c r="E235" i="19"/>
  <c r="M235" i="19" s="1"/>
  <c r="U162" i="36"/>
  <c r="L36" i="29"/>
  <c r="E43" i="19"/>
  <c r="M43" i="19" s="1"/>
  <c r="E90" i="19"/>
  <c r="M90" i="19" s="1"/>
  <c r="O55" i="36"/>
  <c r="AV52" i="25"/>
  <c r="Q55" i="36"/>
  <c r="AW27" i="25"/>
  <c r="U71" i="36"/>
  <c r="AW140" i="25"/>
  <c r="AW11" i="25"/>
  <c r="U149" i="36"/>
  <c r="AW8" i="25"/>
  <c r="AV96" i="25"/>
  <c r="E122" i="17"/>
  <c r="E124" i="17" s="1"/>
  <c r="D56" i="17"/>
  <c r="D122" i="17" s="1"/>
  <c r="AV153" i="25"/>
  <c r="AW12" i="25"/>
  <c r="K55" i="25"/>
  <c r="H109" i="29"/>
  <c r="H12" i="29"/>
  <c r="H37" i="29" s="1"/>
  <c r="AV109" i="25"/>
  <c r="V37" i="36"/>
  <c r="U74" i="36"/>
  <c r="P50" i="31"/>
  <c r="V53" i="36"/>
  <c r="Q36" i="29"/>
  <c r="P124" i="17"/>
  <c r="E173" i="19"/>
  <c r="M173" i="19" s="1"/>
  <c r="U159" i="36"/>
  <c r="AV148" i="25"/>
  <c r="AV95" i="25"/>
  <c r="AW171" i="25"/>
  <c r="I124" i="17"/>
  <c r="U45" i="36"/>
  <c r="AW10" i="25"/>
  <c r="F124" i="17"/>
  <c r="AW54" i="25"/>
  <c r="V110" i="36"/>
  <c r="U13" i="36"/>
  <c r="V165" i="36"/>
  <c r="I185" i="36"/>
  <c r="I56" i="36" s="1"/>
  <c r="AC57" i="25"/>
  <c r="AM55" i="25"/>
  <c r="AW47" i="25"/>
  <c r="E131" i="19"/>
  <c r="M131" i="19" s="1"/>
  <c r="V153" i="36"/>
  <c r="V40" i="36"/>
  <c r="AV35" i="25"/>
  <c r="AW52" i="25"/>
  <c r="V78" i="36"/>
  <c r="G124" i="17"/>
  <c r="J14" i="1" s="1"/>
  <c r="E212" i="19"/>
  <c r="M212" i="19" s="1"/>
  <c r="E19" i="19"/>
  <c r="M19" i="19" s="1"/>
  <c r="AV69" i="25"/>
  <c r="F189" i="17"/>
  <c r="F57" i="17"/>
  <c r="F58" i="17" s="1"/>
  <c r="J13" i="1" s="1"/>
  <c r="AV115" i="25"/>
  <c r="AV31" i="25"/>
  <c r="V171" i="36"/>
  <c r="V130" i="36"/>
  <c r="G127" i="18"/>
  <c r="AW15" i="25"/>
  <c r="U169" i="36"/>
  <c r="D35" i="29"/>
  <c r="AW135" i="25"/>
  <c r="V79" i="36"/>
  <c r="U109" i="36"/>
  <c r="V73" i="36"/>
  <c r="AV106" i="25"/>
  <c r="V50" i="36"/>
  <c r="V112" i="36"/>
  <c r="V133" i="36"/>
  <c r="V145" i="36"/>
  <c r="AW158" i="25"/>
  <c r="V154" i="36"/>
  <c r="U95" i="36"/>
  <c r="U96" i="36"/>
  <c r="V95" i="36"/>
  <c r="AV156" i="25"/>
  <c r="U37" i="36"/>
  <c r="AW95" i="25"/>
  <c r="I12" i="29"/>
  <c r="I37" i="29" s="1"/>
  <c r="I109" i="29"/>
  <c r="V12" i="36"/>
  <c r="AT55" i="25"/>
  <c r="V142" i="36"/>
  <c r="AW16" i="25"/>
  <c r="AW178" i="25"/>
  <c r="O33" i="29"/>
  <c r="O35" i="29" s="1"/>
  <c r="F127" i="18"/>
  <c r="M55" i="25"/>
  <c r="AR57" i="25"/>
  <c r="AV77" i="25"/>
  <c r="I55" i="36"/>
  <c r="U170" i="36"/>
  <c r="F55" i="36"/>
  <c r="F57" i="36" s="1"/>
  <c r="E128" i="19"/>
  <c r="M128" i="19" s="1"/>
  <c r="U97" i="36"/>
  <c r="U69" i="36"/>
  <c r="U33" i="36"/>
  <c r="V32" i="36"/>
  <c r="V46" i="36"/>
  <c r="X55" i="25"/>
  <c r="AW32" i="25"/>
  <c r="L189" i="17"/>
  <c r="L57" i="17"/>
  <c r="L58" i="17" s="1"/>
  <c r="S9" i="1" s="1"/>
  <c r="AV34" i="25"/>
  <c r="U38" i="36"/>
  <c r="U158" i="36"/>
  <c r="E335" i="19"/>
  <c r="M335" i="19" s="1"/>
  <c r="AV39" i="25"/>
  <c r="U100" i="36"/>
  <c r="Q57" i="25"/>
  <c r="AW169" i="25"/>
  <c r="AE55" i="25"/>
  <c r="V139" i="36"/>
  <c r="AV98" i="25"/>
  <c r="E285" i="19"/>
  <c r="M285" i="19" s="1"/>
  <c r="E127" i="18"/>
  <c r="V8" i="36"/>
  <c r="S55" i="36"/>
  <c r="U182" i="36"/>
  <c r="AV184" i="25"/>
  <c r="J109" i="29"/>
  <c r="J12" i="29"/>
  <c r="J37" i="29" s="1"/>
  <c r="U46" i="36"/>
  <c r="U137" i="36"/>
  <c r="AV13" i="25"/>
  <c r="AV139" i="25"/>
  <c r="AV132" i="25"/>
  <c r="K12" i="29"/>
  <c r="K37" i="29" s="1"/>
  <c r="K109" i="29"/>
  <c r="AW78" i="25"/>
  <c r="E13" i="19"/>
  <c r="M13" i="19" s="1"/>
  <c r="P66" i="29"/>
  <c r="L55" i="25"/>
  <c r="AV134" i="25"/>
  <c r="J185" i="36"/>
  <c r="J56" i="36" s="1"/>
  <c r="J57" i="36" s="1"/>
  <c r="E78" i="19"/>
  <c r="M78" i="19" s="1"/>
  <c r="K371" i="19"/>
  <c r="I185" i="25"/>
  <c r="I56" i="25" s="1"/>
  <c r="AV9" i="25"/>
  <c r="AW29" i="25"/>
  <c r="AV170" i="25"/>
  <c r="U14" i="36"/>
  <c r="E238" i="19"/>
  <c r="M238" i="19" s="1"/>
  <c r="E69" i="19"/>
  <c r="M69" i="19" s="1"/>
  <c r="U24" i="36"/>
  <c r="L55" i="36"/>
  <c r="H189" i="17"/>
  <c r="H57" i="17"/>
  <c r="H58" i="17" s="1"/>
  <c r="L13" i="1" s="1"/>
  <c r="V164" i="36"/>
  <c r="J36" i="29"/>
  <c r="P185" i="36"/>
  <c r="P56" i="36" s="1"/>
  <c r="P57" i="36" s="1"/>
  <c r="AV154" i="25"/>
  <c r="R57" i="25"/>
  <c r="V39" i="36"/>
  <c r="AW31" i="25"/>
  <c r="V115" i="36"/>
  <c r="AV86" i="25"/>
  <c r="U27" i="36"/>
  <c r="E185" i="19"/>
  <c r="M185" i="19" s="1"/>
  <c r="U73" i="36"/>
  <c r="E297" i="19"/>
  <c r="M297" i="19" s="1"/>
  <c r="V54" i="36"/>
  <c r="O108" i="29"/>
  <c r="O34" i="29" s="1"/>
  <c r="E46" i="19"/>
  <c r="M46" i="19" s="1"/>
  <c r="AV114" i="25"/>
  <c r="U92" i="36"/>
  <c r="AV162" i="25"/>
  <c r="AW23" i="25"/>
  <c r="U20" i="36"/>
  <c r="AV100" i="25"/>
  <c r="V20" i="31"/>
  <c r="C50" i="31"/>
  <c r="AE185" i="25"/>
  <c r="AE56" i="25" s="1"/>
  <c r="N12" i="29"/>
  <c r="N37" i="29" s="1"/>
  <c r="N109" i="29"/>
  <c r="H50" i="31"/>
  <c r="U66" i="36"/>
  <c r="AW66" i="25"/>
  <c r="U49" i="36"/>
  <c r="AV146" i="25"/>
  <c r="V89" i="36"/>
  <c r="AV133" i="25"/>
  <c r="U151" i="36"/>
  <c r="N185" i="36"/>
  <c r="N56" i="36" s="1"/>
  <c r="E247" i="19"/>
  <c r="M247" i="19" s="1"/>
  <c r="D36" i="29"/>
  <c r="H36" i="29"/>
  <c r="H38" i="29" s="1"/>
  <c r="H13" i="29"/>
  <c r="Q57" i="17"/>
  <c r="Q58" i="17" s="1"/>
  <c r="L17" i="1" s="1"/>
  <c r="L38" i="1" s="1"/>
  <c r="Q189" i="17"/>
  <c r="R55" i="36"/>
  <c r="AW25" i="25"/>
  <c r="V162" i="36"/>
  <c r="G57" i="17"/>
  <c r="G58" i="17" s="1"/>
  <c r="G189" i="17"/>
  <c r="V180" i="36"/>
  <c r="AV91" i="25"/>
  <c r="AD125" i="18"/>
  <c r="E209" i="19"/>
  <c r="M209" i="19" s="1"/>
  <c r="AV70" i="25"/>
  <c r="AW73" i="25"/>
  <c r="V36" i="36"/>
  <c r="U105" i="36"/>
  <c r="AW109" i="25"/>
  <c r="V185" i="25"/>
  <c r="E200" i="19"/>
  <c r="M200" i="19" s="1"/>
  <c r="V147" i="36"/>
  <c r="AW115" i="25"/>
  <c r="P33" i="29"/>
  <c r="U86" i="36"/>
  <c r="V68" i="36"/>
  <c r="AV36" i="25"/>
  <c r="AV76" i="25"/>
  <c r="U175" i="36"/>
  <c r="V131" i="36"/>
  <c r="V160" i="36"/>
  <c r="AV74" i="25"/>
  <c r="V166" i="36"/>
  <c r="AV45" i="25"/>
  <c r="AW48" i="25"/>
  <c r="AW14" i="25"/>
  <c r="AW36" i="25"/>
  <c r="E137" i="19"/>
  <c r="M137" i="19" s="1"/>
  <c r="E312" i="19"/>
  <c r="M312" i="19" s="1"/>
  <c r="V19" i="36"/>
  <c r="AW176" i="25"/>
  <c r="U93" i="36"/>
  <c r="AV145" i="25"/>
  <c r="H55" i="25"/>
  <c r="S127" i="18"/>
  <c r="R57" i="17"/>
  <c r="R58" i="17" s="1"/>
  <c r="N17" i="1" s="1"/>
  <c r="N38" i="1" s="1"/>
  <c r="R189" i="17"/>
  <c r="E362" i="19"/>
  <c r="M362" i="19" s="1"/>
  <c r="E197" i="19"/>
  <c r="M197" i="19" s="1"/>
  <c r="AW137" i="25"/>
  <c r="O17" i="29"/>
  <c r="V70" i="36"/>
  <c r="AV101" i="25"/>
  <c r="H185" i="36"/>
  <c r="H56" i="36" s="1"/>
  <c r="AW91" i="25"/>
  <c r="AT185" i="25"/>
  <c r="AN56" i="25"/>
  <c r="AT56" i="25" s="1"/>
  <c r="U129" i="36"/>
  <c r="K185" i="36"/>
  <c r="K56" i="36" s="1"/>
  <c r="Y127" i="18"/>
  <c r="AW136" i="25"/>
  <c r="R20" i="31"/>
  <c r="AW94" i="25"/>
  <c r="H127" i="18"/>
  <c r="U102" i="36"/>
  <c r="O57" i="24"/>
  <c r="AV37" i="25"/>
  <c r="S57" i="25"/>
  <c r="H32" i="34" s="1"/>
  <c r="D55" i="25"/>
  <c r="U23" i="36"/>
  <c r="U131" i="36"/>
  <c r="AD57" i="25"/>
  <c r="P57" i="25"/>
  <c r="H31" i="34" s="1"/>
  <c r="AV144" i="25"/>
  <c r="E57" i="17"/>
  <c r="E58" i="17" s="1"/>
  <c r="H13" i="1" s="1"/>
  <c r="D123" i="17"/>
  <c r="E189" i="17"/>
  <c r="AV68" i="25"/>
  <c r="AW28" i="25"/>
  <c r="O75" i="29"/>
  <c r="O18" i="29" s="1"/>
  <c r="E368" i="19"/>
  <c r="M368" i="19" s="1"/>
  <c r="AW180" i="25"/>
  <c r="E244" i="19"/>
  <c r="M244" i="19" s="1"/>
  <c r="U103" i="36"/>
  <c r="G55" i="25"/>
  <c r="AV155" i="25"/>
  <c r="U51" i="36"/>
  <c r="U183" i="36"/>
  <c r="AV11" i="25"/>
  <c r="AV174" i="25"/>
  <c r="V155" i="36"/>
  <c r="AW159" i="25"/>
  <c r="V156" i="36"/>
  <c r="U141" i="36"/>
  <c r="P17" i="29"/>
  <c r="E356" i="19"/>
  <c r="M356" i="19" s="1"/>
  <c r="R185" i="36"/>
  <c r="R56" i="36" s="1"/>
  <c r="AV111" i="25"/>
  <c r="E276" i="19"/>
  <c r="M276" i="19" s="1"/>
  <c r="V137" i="36"/>
  <c r="G185" i="25"/>
  <c r="G56" i="25" s="1"/>
  <c r="O66" i="29"/>
  <c r="R49" i="31"/>
  <c r="I189" i="17"/>
  <c r="I57" i="17"/>
  <c r="I58" i="17" s="1"/>
  <c r="N13" i="1" s="1"/>
  <c r="U116" i="36"/>
  <c r="AV171" i="25"/>
  <c r="U154" i="36"/>
  <c r="U172" i="36"/>
  <c r="V80" i="36"/>
  <c r="AV67" i="25"/>
  <c r="U157" i="36"/>
  <c r="E143" i="19"/>
  <c r="M143" i="19" s="1"/>
  <c r="V141" i="36"/>
  <c r="D185" i="25"/>
  <c r="D56" i="25" s="1"/>
  <c r="U108" i="36"/>
  <c r="H55" i="24"/>
  <c r="D57" i="24"/>
  <c r="H57" i="24" s="1"/>
  <c r="AV178" i="25"/>
  <c r="V11" i="36"/>
  <c r="I36" i="29"/>
  <c r="AV10" i="25"/>
  <c r="V116" i="36"/>
  <c r="V55" i="25"/>
  <c r="U10" i="36"/>
  <c r="I371" i="19"/>
  <c r="H185" i="25"/>
  <c r="H56" i="25" s="1"/>
  <c r="AG57" i="25"/>
  <c r="U178" i="36"/>
  <c r="AW108" i="25"/>
  <c r="E55" i="36"/>
  <c r="U173" i="36"/>
  <c r="AV54" i="25"/>
  <c r="U15" i="36"/>
  <c r="V97" i="36"/>
  <c r="U89" i="36"/>
  <c r="AW99" i="25"/>
  <c r="U25" i="36"/>
  <c r="V71" i="36"/>
  <c r="U11" i="36"/>
  <c r="V108" i="36"/>
  <c r="Q50" i="31"/>
  <c r="N127" i="18"/>
  <c r="L185" i="36"/>
  <c r="L56" i="36" s="1"/>
  <c r="AW80" i="25"/>
  <c r="AV26" i="25"/>
  <c r="AV179" i="25"/>
  <c r="M189" i="17"/>
  <c r="M57" i="17"/>
  <c r="M58" i="17" s="1"/>
  <c r="S10" i="1" s="1"/>
  <c r="H16" i="34" s="1"/>
  <c r="W20" i="31"/>
  <c r="G50" i="31"/>
  <c r="Q185" i="36"/>
  <c r="Q56" i="36" s="1"/>
  <c r="AW75" i="25"/>
  <c r="AW9" i="25"/>
  <c r="H371" i="19"/>
  <c r="K36" i="29"/>
  <c r="U152" i="36"/>
  <c r="O185" i="36"/>
  <c r="O56" i="36" s="1"/>
  <c r="AW53" i="25"/>
  <c r="V105" i="36"/>
  <c r="AW118" i="25"/>
  <c r="V111" i="36"/>
  <c r="E265" i="19"/>
  <c r="M265" i="19" s="1"/>
  <c r="AV120" i="25"/>
  <c r="K57" i="27"/>
  <c r="U41" i="36"/>
  <c r="E315" i="19"/>
  <c r="M315" i="19" s="1"/>
  <c r="P127" i="18"/>
  <c r="AW152" i="25"/>
  <c r="U42" i="36"/>
  <c r="U67" i="36"/>
  <c r="AW89" i="25"/>
  <c r="AW30" i="25"/>
  <c r="E134" i="19"/>
  <c r="M134" i="19" s="1"/>
  <c r="V158" i="36"/>
  <c r="E365" i="19"/>
  <c r="M365" i="19" s="1"/>
  <c r="N56" i="17"/>
  <c r="N122" i="17" s="1"/>
  <c r="N124" i="17" s="1"/>
  <c r="E250" i="19"/>
  <c r="M250" i="19" s="1"/>
  <c r="AW49" i="25"/>
  <c r="AV92" i="25"/>
  <c r="AW144" i="25"/>
  <c r="AV41" i="25"/>
  <c r="E96" i="19"/>
  <c r="M96" i="19" s="1"/>
  <c r="V29" i="36"/>
  <c r="U12" i="36"/>
  <c r="U184" i="36"/>
  <c r="E55" i="25"/>
  <c r="E256" i="19"/>
  <c r="M256" i="19" s="1"/>
  <c r="U176" i="36"/>
  <c r="V96" i="36"/>
  <c r="Q12" i="29"/>
  <c r="Q37" i="29" s="1"/>
  <c r="Q109" i="29"/>
  <c r="J371" i="19"/>
  <c r="V49" i="31"/>
  <c r="U120" i="36"/>
  <c r="I55" i="25"/>
  <c r="V101" i="36"/>
  <c r="AW39" i="25"/>
  <c r="L127" i="18"/>
  <c r="U119" i="36"/>
  <c r="V28" i="36"/>
  <c r="E282" i="19"/>
  <c r="M282" i="19" s="1"/>
  <c r="E338" i="19"/>
  <c r="M338" i="19" s="1"/>
  <c r="E119" i="19"/>
  <c r="M119" i="19" s="1"/>
  <c r="V76" i="36"/>
  <c r="K185" i="25"/>
  <c r="K56" i="25" s="1"/>
  <c r="D55" i="36"/>
  <c r="E10" i="19"/>
  <c r="M10" i="19" s="1"/>
  <c r="AW107" i="25"/>
  <c r="O11" i="29"/>
  <c r="AW85" i="25"/>
  <c r="V87" i="36"/>
  <c r="AM185" i="25"/>
  <c r="AM56" i="25" s="1"/>
  <c r="AW46" i="25"/>
  <c r="E185" i="36"/>
  <c r="E56" i="36" s="1"/>
  <c r="O124" i="17"/>
  <c r="U118" i="36"/>
  <c r="E359" i="19"/>
  <c r="M359" i="19" s="1"/>
  <c r="U94" i="36"/>
  <c r="L35" i="29"/>
  <c r="P75" i="29"/>
  <c r="P18" i="29" s="1"/>
  <c r="AV117" i="25"/>
  <c r="AV149" i="25"/>
  <c r="U146" i="36"/>
  <c r="AW43" i="25"/>
  <c r="AV118" i="25"/>
  <c r="AV51" i="25"/>
  <c r="G55" i="36"/>
  <c r="G57" i="36" s="1"/>
  <c r="F371" i="19"/>
  <c r="E344" i="19"/>
  <c r="M344" i="19" s="1"/>
  <c r="V31" i="36"/>
  <c r="L185" i="25"/>
  <c r="L56" i="25" s="1"/>
  <c r="N19" i="29"/>
  <c r="W49" i="31"/>
  <c r="V100" i="36"/>
  <c r="E259" i="19"/>
  <c r="M259" i="19" s="1"/>
  <c r="AW133" i="25"/>
  <c r="P185" i="24"/>
  <c r="P56" i="24" s="1"/>
  <c r="O50" i="31"/>
  <c r="U110" i="36"/>
  <c r="L57" i="27"/>
  <c r="AV116" i="25"/>
  <c r="V51" i="36"/>
  <c r="V86" i="36"/>
  <c r="V84" i="36"/>
  <c r="D109" i="29"/>
  <c r="D12" i="29"/>
  <c r="D37" i="29" s="1"/>
  <c r="AV71" i="25"/>
  <c r="U171" i="36"/>
  <c r="U40" i="36"/>
  <c r="U104" i="36"/>
  <c r="AV75" i="25"/>
  <c r="AW157" i="25"/>
  <c r="D185" i="36"/>
  <c r="D56" i="36" s="1"/>
  <c r="E279" i="19"/>
  <c r="M279" i="19" s="1"/>
  <c r="F55" i="25"/>
  <c r="F57" i="25" s="1"/>
  <c r="AW132" i="25"/>
  <c r="H35" i="29"/>
  <c r="T127" i="18"/>
  <c r="U143" i="36"/>
  <c r="H185" i="24"/>
  <c r="AV140" i="25"/>
  <c r="AW184" i="25"/>
  <c r="V91" i="36"/>
  <c r="AS57" i="25"/>
  <c r="AV175" i="25"/>
  <c r="U70" i="36"/>
  <c r="E232" i="19"/>
  <c r="M232" i="19" s="1"/>
  <c r="AW13" i="25"/>
  <c r="AV14" i="25"/>
  <c r="AW18" i="25"/>
  <c r="AW81" i="25"/>
  <c r="L31" i="19" l="1"/>
  <c r="J57" i="25"/>
  <c r="H28" i="34" s="1"/>
  <c r="Q38" i="29"/>
  <c r="L125" i="19"/>
  <c r="I13" i="29"/>
  <c r="I38" i="29"/>
  <c r="P35" i="29"/>
  <c r="I57" i="25"/>
  <c r="D57" i="25"/>
  <c r="M38" i="29"/>
  <c r="M57" i="25"/>
  <c r="X57" i="25"/>
  <c r="L57" i="36"/>
  <c r="AN57" i="25"/>
  <c r="AT57" i="25" s="1"/>
  <c r="AW57" i="25" s="1"/>
  <c r="E57" i="36"/>
  <c r="N38" i="29"/>
  <c r="L13" i="29"/>
  <c r="AW55" i="25"/>
  <c r="L279" i="19"/>
  <c r="V50" i="31"/>
  <c r="L38" i="29"/>
  <c r="D13" i="29"/>
  <c r="P19" i="29"/>
  <c r="D38" i="29"/>
  <c r="L10" i="19"/>
  <c r="L332" i="19"/>
  <c r="L84" i="19"/>
  <c r="L170" i="19"/>
  <c r="L143" i="19"/>
  <c r="L87" i="19"/>
  <c r="L209" i="19"/>
  <c r="R57" i="36"/>
  <c r="L226" i="19"/>
  <c r="L46" i="19"/>
  <c r="W57" i="25"/>
  <c r="L276" i="19"/>
  <c r="L244" i="19"/>
  <c r="L203" i="19"/>
  <c r="H57" i="25"/>
  <c r="L9" i="1"/>
  <c r="L34" i="1"/>
  <c r="L57" i="25"/>
  <c r="S57" i="36"/>
  <c r="H15" i="34"/>
  <c r="S31" i="1"/>
  <c r="D124" i="17"/>
  <c r="L194" i="19"/>
  <c r="P57" i="24"/>
  <c r="P109" i="29"/>
  <c r="P12" i="29"/>
  <c r="L140" i="19"/>
  <c r="L131" i="19"/>
  <c r="N57" i="36"/>
  <c r="P9" i="1"/>
  <c r="P34" i="1"/>
  <c r="L28" i="19"/>
  <c r="L253" i="19"/>
  <c r="L297" i="19"/>
  <c r="L13" i="19"/>
  <c r="L173" i="19"/>
  <c r="L235" i="19"/>
  <c r="L206" i="19"/>
  <c r="L96" i="19"/>
  <c r="L315" i="19"/>
  <c r="L368" i="19"/>
  <c r="L232" i="19"/>
  <c r="O36" i="29"/>
  <c r="L329" i="19"/>
  <c r="L356" i="19"/>
  <c r="AW56" i="25"/>
  <c r="L353" i="19"/>
  <c r="L285" i="19"/>
  <c r="AM57" i="25"/>
  <c r="AV185" i="25"/>
  <c r="AJ56" i="25"/>
  <c r="AV56" i="25" s="1"/>
  <c r="AW185" i="25"/>
  <c r="L262" i="19"/>
  <c r="L185" i="19"/>
  <c r="L69" i="19"/>
  <c r="Q13" i="29"/>
  <c r="H38" i="1"/>
  <c r="F17" i="1"/>
  <c r="F38" i="1" s="1"/>
  <c r="L191" i="19"/>
  <c r="L116" i="19"/>
  <c r="L137" i="19"/>
  <c r="L122" i="19"/>
  <c r="L247" i="19"/>
  <c r="AE57" i="25"/>
  <c r="L99" i="19"/>
  <c r="J34" i="1"/>
  <c r="J9" i="1"/>
  <c r="L229" i="19"/>
  <c r="L105" i="19"/>
  <c r="K57" i="36"/>
  <c r="L294" i="19"/>
  <c r="L303" i="19"/>
  <c r="N189" i="17"/>
  <c r="N57" i="17"/>
  <c r="N58" i="17" s="1"/>
  <c r="L49" i="19"/>
  <c r="D57" i="36"/>
  <c r="L93" i="19"/>
  <c r="L341" i="19"/>
  <c r="L52" i="19"/>
  <c r="L146" i="19"/>
  <c r="L119" i="19"/>
  <c r="L365" i="19"/>
  <c r="L63" i="19"/>
  <c r="O19" i="29"/>
  <c r="V56" i="25"/>
  <c r="V57" i="25" s="1"/>
  <c r="AY185" i="25"/>
  <c r="L241" i="19"/>
  <c r="L188" i="19"/>
  <c r="L128" i="19"/>
  <c r="L19" i="19"/>
  <c r="L75" i="19"/>
  <c r="L25" i="19"/>
  <c r="M13" i="29"/>
  <c r="L347" i="19"/>
  <c r="L238" i="19"/>
  <c r="L22" i="19"/>
  <c r="F13" i="1"/>
  <c r="H9" i="1"/>
  <c r="H34" i="1"/>
  <c r="L102" i="19"/>
  <c r="L338" i="19"/>
  <c r="P36" i="29"/>
  <c r="H30" i="34"/>
  <c r="R50" i="31"/>
  <c r="L291" i="19"/>
  <c r="L212" i="19"/>
  <c r="Q57" i="36"/>
  <c r="AV55" i="25"/>
  <c r="L81" i="19"/>
  <c r="L306" i="19"/>
  <c r="L282" i="19"/>
  <c r="L197" i="19"/>
  <c r="L16" i="19"/>
  <c r="F14" i="1"/>
  <c r="F10" i="1" s="1"/>
  <c r="J10" i="1"/>
  <c r="N13" i="29"/>
  <c r="AD127" i="18"/>
  <c r="L176" i="19"/>
  <c r="L312" i="19"/>
  <c r="L152" i="19"/>
  <c r="L265" i="19"/>
  <c r="L259" i="19"/>
  <c r="L250" i="19"/>
  <c r="N9" i="1"/>
  <c r="N34" i="1"/>
  <c r="L155" i="19"/>
  <c r="L359" i="19"/>
  <c r="L134" i="19"/>
  <c r="L158" i="19"/>
  <c r="O12" i="29"/>
  <c r="O37" i="29" s="1"/>
  <c r="O109" i="29"/>
  <c r="L318" i="19"/>
  <c r="L309" i="19"/>
  <c r="L350" i="19"/>
  <c r="L288" i="19"/>
  <c r="L335" i="19"/>
  <c r="I57" i="36"/>
  <c r="O57" i="36"/>
  <c r="L37" i="19"/>
  <c r="L256" i="19"/>
  <c r="L34" i="19"/>
  <c r="K57" i="25"/>
  <c r="L72" i="19"/>
  <c r="W50" i="31"/>
  <c r="D189" i="17"/>
  <c r="D57" i="17"/>
  <c r="D58" i="17" s="1"/>
  <c r="L200" i="19"/>
  <c r="L182" i="19"/>
  <c r="L362" i="19"/>
  <c r="L78" i="19"/>
  <c r="L344" i="19"/>
  <c r="K13" i="29"/>
  <c r="L300" i="19"/>
  <c r="J13" i="29"/>
  <c r="L223" i="19"/>
  <c r="L90" i="19"/>
  <c r="H57" i="36"/>
  <c r="L40" i="19"/>
  <c r="E371" i="19"/>
  <c r="E57" i="25"/>
  <c r="H25" i="34" s="1"/>
  <c r="K38" i="29"/>
  <c r="G57" i="25"/>
  <c r="L66" i="19"/>
  <c r="L179" i="19"/>
  <c r="J38" i="29"/>
  <c r="L43" i="19"/>
  <c r="L149" i="19"/>
  <c r="H38" i="34" l="1"/>
  <c r="H34" i="34"/>
  <c r="O13" i="29"/>
  <c r="O38" i="29"/>
  <c r="H26" i="34"/>
  <c r="L31" i="1"/>
  <c r="H12" i="34"/>
  <c r="F9" i="1"/>
  <c r="F31" i="1" s="1"/>
  <c r="F34" i="1"/>
  <c r="H11" i="34"/>
  <c r="J31" i="1"/>
  <c r="P37" i="29"/>
  <c r="P38" i="29" s="1"/>
  <c r="H43" i="34" s="1"/>
  <c r="P13" i="29"/>
  <c r="H10" i="34"/>
  <c r="H31" i="1"/>
  <c r="H14" i="34"/>
  <c r="P31" i="1"/>
  <c r="N31" i="1"/>
  <c r="H13" i="34"/>
  <c r="AJ57" i="25"/>
  <c r="AV57" i="25" s="1"/>
  <c r="AA9" i="19"/>
  <c r="E8" i="23" s="1"/>
  <c r="AA15" i="19"/>
  <c r="E20" i="23" s="1"/>
  <c r="Z10" i="19"/>
  <c r="D10" i="23" s="1"/>
  <c r="Y10" i="19"/>
  <c r="Y17" i="19"/>
  <c r="Y14" i="19"/>
  <c r="AA13" i="19"/>
  <c r="E16" i="23" s="1"/>
  <c r="Y16" i="19"/>
  <c r="Z13" i="19"/>
  <c r="D16" i="23" s="1"/>
  <c r="C16" i="23" s="1"/>
  <c r="C17" i="23" s="1"/>
  <c r="Y15" i="19"/>
  <c r="Z9" i="19"/>
  <c r="D8" i="23" s="1"/>
  <c r="Z16" i="19"/>
  <c r="D22" i="23" s="1"/>
  <c r="Z17" i="19"/>
  <c r="D24" i="23" s="1"/>
  <c r="AA14" i="19"/>
  <c r="E18" i="23" s="1"/>
  <c r="Y12" i="19"/>
  <c r="AA11" i="19"/>
  <c r="E12" i="23" s="1"/>
  <c r="Y8" i="19"/>
  <c r="AA8" i="19"/>
  <c r="E6" i="23" s="1"/>
  <c r="AA16" i="19"/>
  <c r="E22" i="23" s="1"/>
  <c r="AA12" i="19"/>
  <c r="E14" i="23" s="1"/>
  <c r="Z12" i="19"/>
  <c r="D14" i="23" s="1"/>
  <c r="C14" i="23" s="1"/>
  <c r="C15" i="23" s="1"/>
  <c r="Z11" i="19"/>
  <c r="D12" i="23" s="1"/>
  <c r="AA10" i="19"/>
  <c r="E10" i="23" s="1"/>
  <c r="Y9" i="19"/>
  <c r="Y13" i="19"/>
  <c r="AA17" i="19"/>
  <c r="E24" i="23" s="1"/>
  <c r="Z14" i="19"/>
  <c r="D18" i="23" s="1"/>
  <c r="Z15" i="19"/>
  <c r="D20" i="23" s="1"/>
  <c r="C20" i="23" s="1"/>
  <c r="Y11" i="19"/>
  <c r="Z8" i="19"/>
  <c r="D6" i="23" s="1"/>
  <c r="C21" i="23" l="1"/>
  <c r="C22" i="23"/>
  <c r="C23" i="23" s="1"/>
  <c r="C24" i="23"/>
  <c r="C25" i="23" s="1"/>
  <c r="H9" i="34"/>
  <c r="H8" i="34" s="1"/>
  <c r="C18" i="23"/>
  <c r="C19" i="23" s="1"/>
  <c r="C6" i="23"/>
  <c r="D26" i="23"/>
  <c r="C8" i="23"/>
  <c r="C12" i="23"/>
  <c r="C13" i="23" s="1"/>
  <c r="C10" i="23"/>
  <c r="E26" i="23"/>
  <c r="C26" i="23" l="1"/>
  <c r="C27" i="23" s="1"/>
  <c r="H18" i="34"/>
  <c r="C7" i="23"/>
  <c r="H21" i="34"/>
  <c r="C11" i="23"/>
  <c r="C9" i="23"/>
  <c r="H20" i="3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B19" authorId="0" shapeId="0" xr:uid="{00000000-0006-0000-0000-000001000000}">
      <text>
        <r>
          <rPr>
            <b/>
            <sz val="9"/>
            <color indexed="81"/>
            <rFont val="MS P ゴシック"/>
            <family val="3"/>
            <charset val="128"/>
          </rPr>
          <t>前年度の報告書からデータをコピー</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B4" authorId="0" shapeId="0" xr:uid="{00000000-0006-0000-0300-000001000000}">
      <text>
        <r>
          <rPr>
            <b/>
            <sz val="9"/>
            <color indexed="81"/>
            <rFont val="MS P ゴシック"/>
            <family val="3"/>
            <charset val="128"/>
          </rPr>
          <t>事業場数データは関数で設定されるが、業種・施設名は、表5のL列の順位を確認し入力</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J4" authorId="0" shapeId="0" xr:uid="{00000000-0006-0000-0500-000001000000}">
      <text>
        <r>
          <rPr>
            <b/>
            <sz val="9"/>
            <color indexed="81"/>
            <rFont val="MS P ゴシック"/>
            <family val="3"/>
            <charset val="128"/>
          </rPr>
          <t>関数の設定がされていないので、「１水濁法」のシートのX列
～AI列にデータがあれば適用条項の項目から第5条関係か第7条関係か区分けする</t>
        </r>
      </text>
    </comment>
  </commentList>
</comments>
</file>

<file path=xl/comments4.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A6" authorId="0" shapeId="0" xr:uid="{00000000-0006-0000-0800-000001000000}">
      <text>
        <r>
          <rPr>
            <b/>
            <sz val="9"/>
            <color indexed="81"/>
            <rFont val="MS P ゴシック"/>
            <family val="3"/>
            <charset val="128"/>
          </rPr>
          <t xml:space="preserve">表８は関数の設定がされていないので、
・第13条第1項は「１水濁法」のシートの改善命令は、AJ列～AR列、一時停止命令は、AS列～BG列のデータから作成
・第13条の2第1項は「１水濁法」のシートの改善命令は、BH列～BS列、一時停止命令は、BT列～CK列のデータから作成
・第13条の3第1項は「１水濁法」のシートの改善命令は、CL列～CW列、一時停止命令は、CX列～DO列のデータから作成
</t>
        </r>
      </text>
    </comment>
  </commentList>
</comments>
</file>

<file path=xl/comments5.xml><?xml version="1.0" encoding="utf-8"?>
<comments xmlns="http://schemas.openxmlformats.org/spreadsheetml/2006/main" xmlns:mc="http://schemas.openxmlformats.org/markup-compatibility/2006" xmlns:xr="http://schemas.microsoft.com/office/spreadsheetml/2014/revision" mc:Ignorable="xr">
  <authors>
    <author>user user</author>
    <author>YOSHIDA MITSUO</author>
  </authors>
  <commentList>
    <comment ref="D4" authorId="0" shapeId="0" xr:uid="{00000000-0006-0000-0900-000001000000}">
      <text>
        <r>
          <rPr>
            <b/>
            <sz val="9"/>
            <color indexed="81"/>
            <rFont val="MS P ゴシック"/>
            <family val="3"/>
            <charset val="128"/>
          </rPr>
          <t>関数が設定されていないので、「１水濁法」のシートのEX列～FI列にデータがあれば件数カウントする
海上保安庁からの回答がある場合、該当自治体に計上</t>
        </r>
      </text>
    </comment>
    <comment ref="E4" authorId="0" shapeId="0" xr:uid="{00000000-0006-0000-0900-000002000000}">
      <text>
        <r>
          <rPr>
            <b/>
            <sz val="9"/>
            <color indexed="81"/>
            <rFont val="MS P ゴシック"/>
            <family val="3"/>
            <charset val="128"/>
          </rPr>
          <t>関数が設定されていないので、「１水濁法」のシートのFJ列～FU列にデータがあれば件数カウントし、適用条項の項目から第30条かその他か区分けする</t>
        </r>
      </text>
    </comment>
    <comment ref="M7" authorId="1" shapeId="0" xr:uid="{20AB61F9-8906-4B84-AE8E-4F7B245496CF}">
      <text>
        <r>
          <rPr>
            <b/>
            <sz val="9"/>
            <color indexed="81"/>
            <rFont val="MS P ゴシック"/>
            <family val="3"/>
            <charset val="128"/>
          </rPr>
          <t>一見空白セルでもスペースが入っている場合はカウントされるので要確認</t>
        </r>
      </text>
    </comment>
  </commentList>
</comments>
</file>

<file path=xl/comments6.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A5" authorId="0" shapeId="0" xr:uid="{00000000-0006-0000-0A00-000001000000}">
      <text>
        <r>
          <rPr>
            <b/>
            <sz val="9"/>
            <color indexed="81"/>
            <rFont val="MS P ゴシック"/>
            <family val="3"/>
            <charset val="128"/>
          </rPr>
          <t>表９および海上保安庁からの調査票で確認した内容をデータから記載</t>
        </r>
        <r>
          <rPr>
            <sz val="9"/>
            <color indexed="81"/>
            <rFont val="MS P ゴシック"/>
            <family val="3"/>
            <charset val="128"/>
          </rPr>
          <t xml:space="preserve">
</t>
        </r>
      </text>
    </comment>
  </commentList>
</comments>
</file>

<file path=xl/comments7.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A5" authorId="0" shapeId="0" xr:uid="{2FE1AA9B-6C69-432B-B9D2-87A0D07D74B1}">
      <text>
        <r>
          <rPr>
            <b/>
            <sz val="9"/>
            <color indexed="81"/>
            <rFont val="MS P ゴシック"/>
            <family val="3"/>
            <charset val="128"/>
          </rPr>
          <t>[1 水濁法]シートのEQ～EVから取得</t>
        </r>
      </text>
    </comment>
  </commentList>
</comments>
</file>

<file path=xl/comments8.xml><?xml version="1.0" encoding="utf-8"?>
<comments xmlns="http://schemas.openxmlformats.org/spreadsheetml/2006/main" xmlns:mc="http://schemas.openxmlformats.org/markup-compatibility/2006" xmlns:xr="http://schemas.microsoft.com/office/spreadsheetml/2014/revision" mc:Ignorable="xr">
  <authors>
    <author>user user</author>
  </authors>
  <commentList>
    <comment ref="E4" authorId="0" shapeId="0" xr:uid="{00000000-0006-0000-0B00-000001000000}">
      <text>
        <r>
          <rPr>
            <b/>
            <sz val="9"/>
            <color indexed="81"/>
            <rFont val="MS P ゴシック"/>
            <family val="3"/>
            <charset val="128"/>
          </rPr>
          <t>関数が設定されていないので、「２水濁総量規制」のシートのF列～K列にデータがあれば件数カウントする
第5条関係か第7条関係かは確認が必要</t>
        </r>
      </text>
    </comment>
    <comment ref="G4" authorId="0" shapeId="0" xr:uid="{00000000-0006-0000-0B00-000002000000}">
      <text>
        <r>
          <rPr>
            <b/>
            <sz val="9"/>
            <color indexed="81"/>
            <rFont val="MS P ゴシック"/>
            <family val="3"/>
            <charset val="128"/>
          </rPr>
          <t>関数が設定されていないので、「２水濁総量規制」のシートのL列～S列にデータがあれば件数カウントする</t>
        </r>
      </text>
    </comment>
  </commentList>
</comments>
</file>

<file path=xl/comments9.xml><?xml version="1.0" encoding="utf-8"?>
<comments xmlns="http://schemas.openxmlformats.org/spreadsheetml/2006/main" xmlns:mc="http://schemas.openxmlformats.org/markup-compatibility/2006" xmlns:xr="http://schemas.microsoft.com/office/spreadsheetml/2014/revision" mc:Ignorable="xr">
  <authors>
    <author>user user</author>
    <author>上津 慶和（YOSHIKAZU UWATSU）</author>
  </authors>
  <commentList>
    <comment ref="K3" authorId="0" shapeId="0" xr:uid="{00000000-0006-0000-0D00-000001000000}">
      <text>
        <r>
          <rPr>
            <b/>
            <sz val="9"/>
            <color indexed="81"/>
            <rFont val="MS P ゴシック"/>
            <family val="3"/>
            <charset val="128"/>
          </rPr>
          <t>関数が設定されていないので、「３瀬戸内海法」のシートのAE列～AJ列にデータがあれば件数カウントする
調査票に第5条関係、第8条関係の区分けがないので確認が必要</t>
        </r>
      </text>
    </comment>
    <comment ref="T3" authorId="0" shapeId="0" xr:uid="{00000000-0006-0000-0D00-000002000000}">
      <text>
        <r>
          <rPr>
            <b/>
            <sz val="9"/>
            <color indexed="81"/>
            <rFont val="MS P ゴシック"/>
            <family val="3"/>
            <charset val="128"/>
          </rPr>
          <t>調査票に項目がなく、第12条の14の届出は、環境者に確認</t>
        </r>
      </text>
    </comment>
    <comment ref="T17" authorId="1" shapeId="0" xr:uid="{6D7D516E-4CA5-46E4-8798-9DA7BDF500DB}">
      <text>
        <r>
          <rPr>
            <b/>
            <sz val="9"/>
            <color indexed="81"/>
            <rFont val="MS P ゴシック"/>
            <family val="3"/>
            <charset val="128"/>
          </rPr>
          <t>追記しました。</t>
        </r>
      </text>
    </comment>
  </commentList>
</comments>
</file>

<file path=xl/comments10.xml><?xml version="1.0" encoding="utf-8"?>
<comments xmlns="http://schemas.openxmlformats.org/spreadsheetml/2006/main" xmlns:mc="http://schemas.openxmlformats.org/markup-compatibility/2006" xmlns:xr="http://schemas.microsoft.com/office/spreadsheetml/2014/revision" mc:Ignorable="xr">
  <authors>
    <author>YOSHIDA MITSUO</author>
  </authors>
  <commentList>
    <comment ref="C45" authorId="0" shapeId="0" xr:uid="{5A269895-5722-4B48-9320-E26F0539EA80}">
      <text>
        <r>
          <rPr>
            <b/>
            <sz val="9"/>
            <color indexed="81"/>
            <rFont val="MS P ゴシック"/>
            <family val="3"/>
            <charset val="128"/>
          </rPr>
          <t>第１項が勧告、第２項が命令で、関数が正しく設定できないため、件数がある場合は、以下のデータを見て修正が必要
４湖沼法のAT列～BB列
湖沼追加シートのAT列～BB列およびDI列～DQ列</t>
        </r>
      </text>
    </comment>
  </commentList>
</comments>
</file>

<file path=xl/comments11.xml><?xml version="1.0" encoding="utf-8"?>
<comments xmlns="http://schemas.openxmlformats.org/spreadsheetml/2006/main" xmlns:mc="http://schemas.openxmlformats.org/markup-compatibility/2006" xmlns:xr="http://schemas.microsoft.com/office/spreadsheetml/2014/revision" mc:Ignorable="xr">
  <authors>
    <author>mm</author>
  </authors>
  <commentList>
    <comment ref="H8" authorId="0" shapeId="0" xr:uid="{00000000-0006-0000-1000-000001000000}">
      <text>
        <r>
          <rPr>
            <b/>
            <sz val="9"/>
            <color indexed="81"/>
            <rFont val="ＭＳ Ｐゴシック"/>
            <family val="3"/>
            <charset val="128"/>
          </rPr>
          <t>特定事業場＋有害物質貯蔵指定事業場（有害物質貯蔵指定施設のみ）の総数</t>
        </r>
      </text>
    </comment>
    <comment ref="H14" authorId="0" shapeId="0" xr:uid="{00000000-0006-0000-1000-000002000000}">
      <text>
        <r>
          <rPr>
            <b/>
            <sz val="9"/>
            <color indexed="81"/>
            <rFont val="ＭＳ Ｐゴシック"/>
            <family val="3"/>
            <charset val="128"/>
          </rPr>
          <t>第５条第3項の有害物質使用特定事業場の数</t>
        </r>
      </text>
    </comment>
    <comment ref="H15" authorId="0" shapeId="0" xr:uid="{00000000-0006-0000-1000-000003000000}">
      <text>
        <r>
          <rPr>
            <b/>
            <sz val="9"/>
            <color indexed="81"/>
            <rFont val="ＭＳ Ｐゴシック"/>
            <family val="3"/>
            <charset val="128"/>
          </rPr>
          <t>有害物質貯蔵指定事業場の数
（特定施設を設置している事業場を含む）
（平成24年度から）</t>
        </r>
      </text>
    </comment>
    <comment ref="H16" authorId="0" shapeId="0" xr:uid="{00000000-0006-0000-1000-000004000000}">
      <text>
        <r>
          <rPr>
            <b/>
            <sz val="9"/>
            <color indexed="81"/>
            <rFont val="ＭＳ Ｐゴシック"/>
            <family val="3"/>
            <charset val="128"/>
          </rPr>
          <t>有害物質貯蔵指定施設のみの事業場数
（平成24年度から）</t>
        </r>
      </text>
    </comment>
  </commentList>
</comments>
</file>

<file path=xl/sharedStrings.xml><?xml version="1.0" encoding="utf-8"?>
<sst xmlns="http://schemas.openxmlformats.org/spreadsheetml/2006/main" count="91952" uniqueCount="4725">
  <si>
    <t>表１　排水量規模別特定事業場数／有害物質貯蔵指定事業場数</t>
    <phoneticPr fontId="5"/>
  </si>
  <si>
    <t>区分</t>
    <phoneticPr fontId="9"/>
  </si>
  <si>
    <t>排水量規模</t>
    <rPh sb="0" eb="1">
      <t>ハイ</t>
    </rPh>
    <rPh sb="1" eb="3">
      <t>スイリョウ</t>
    </rPh>
    <rPh sb="3" eb="5">
      <t>キボ</t>
    </rPh>
    <phoneticPr fontId="9"/>
  </si>
  <si>
    <t>水質汚濁　防止法上の　特定事業場</t>
    <rPh sb="5" eb="8">
      <t>ボウシホウ</t>
    </rPh>
    <rPh sb="8" eb="9">
      <t>ジョウ</t>
    </rPh>
    <rPh sb="11" eb="13">
      <t>トクテイ</t>
    </rPh>
    <rPh sb="13" eb="16">
      <t>ジギョウジョウ</t>
    </rPh>
    <phoneticPr fontId="9"/>
  </si>
  <si>
    <t>瀬戸内海法上の特定
事業場</t>
    <rPh sb="5" eb="6">
      <t>ウエ</t>
    </rPh>
    <rPh sb="7" eb="9">
      <t>トクテイ</t>
    </rPh>
    <rPh sb="10" eb="13">
      <t>ジギョウジョウ</t>
    </rPh>
    <phoneticPr fontId="9"/>
  </si>
  <si>
    <t>水質汚濁
防止法上の
特定事業場</t>
    <rPh sb="5" eb="8">
      <t>ボウシホウ</t>
    </rPh>
    <rPh sb="8" eb="9">
      <t>ジョウ</t>
    </rPh>
    <rPh sb="11" eb="13">
      <t>トクテイ</t>
    </rPh>
    <rPh sb="13" eb="16">
      <t>ジギョウジョウ</t>
    </rPh>
    <phoneticPr fontId="9"/>
  </si>
  <si>
    <t>瀬戸内海法
上の特定
事業場</t>
    <rPh sb="6" eb="7">
      <t>ウエ</t>
    </rPh>
    <rPh sb="8" eb="10">
      <t>トクテイ</t>
    </rPh>
    <rPh sb="11" eb="14">
      <t>ジギョウジョウ</t>
    </rPh>
    <phoneticPr fontId="9"/>
  </si>
  <si>
    <t>（注）</t>
  </si>
  <si>
    <t>1.括弧内の数字は、特定地下浸透水を浸透させる特定事業場数で内数である。</t>
    <rPh sb="2" eb="5">
      <t>カッコナイ</t>
    </rPh>
    <rPh sb="6" eb="8">
      <t>スウジ</t>
    </rPh>
    <rPh sb="10" eb="12">
      <t>トクテイ</t>
    </rPh>
    <rPh sb="12" eb="14">
      <t>チカ</t>
    </rPh>
    <rPh sb="14" eb="16">
      <t>シントウ</t>
    </rPh>
    <rPh sb="16" eb="17">
      <t>スイ</t>
    </rPh>
    <rPh sb="18" eb="20">
      <t>シントウ</t>
    </rPh>
    <rPh sb="23" eb="25">
      <t>トクテイ</t>
    </rPh>
    <rPh sb="25" eb="28">
      <t>ジギョウジョウ</t>
    </rPh>
    <rPh sb="28" eb="29">
      <t>スウ</t>
    </rPh>
    <rPh sb="30" eb="31">
      <t>ウチ</t>
    </rPh>
    <rPh sb="31" eb="32">
      <t>スウ</t>
    </rPh>
    <phoneticPr fontId="9"/>
  </si>
  <si>
    <t>対前年比 Ａ／Ｂ</t>
    <rPh sb="0" eb="1">
      <t>タイ</t>
    </rPh>
    <rPh sb="1" eb="2">
      <t>ゼン</t>
    </rPh>
    <rPh sb="2" eb="3">
      <t>ネン</t>
    </rPh>
    <rPh sb="3" eb="4">
      <t>ヒ</t>
    </rPh>
    <phoneticPr fontId="9"/>
  </si>
  <si>
    <t>全特定
事業場数</t>
    <phoneticPr fontId="9"/>
  </si>
  <si>
    <t>②うち有害物質
使用特定事業場</t>
    <rPh sb="5" eb="7">
      <t>ブッシツ</t>
    </rPh>
    <rPh sb="8" eb="10">
      <t>シヨウ</t>
    </rPh>
    <rPh sb="10" eb="12">
      <t>トクテイ</t>
    </rPh>
    <rPh sb="12" eb="15">
      <t>ジギョウジョウ</t>
    </rPh>
    <phoneticPr fontId="9"/>
  </si>
  <si>
    <t>④うち有害物質
使用特定事業場</t>
    <rPh sb="5" eb="7">
      <t>ブッシツ</t>
    </rPh>
    <rPh sb="8" eb="10">
      <t>シヨウ</t>
    </rPh>
    <rPh sb="10" eb="12">
      <t>トクテイ</t>
    </rPh>
    <rPh sb="12" eb="15">
      <t>ジギョウジョウ</t>
    </rPh>
    <phoneticPr fontId="9"/>
  </si>
  <si>
    <t>水質汚濁防止法
第５条第３項
（②、④以外の
有害物質使用
特定事業場）</t>
    <rPh sb="0" eb="2">
      <t>スイシツ</t>
    </rPh>
    <rPh sb="2" eb="4">
      <t>オダク</t>
    </rPh>
    <rPh sb="4" eb="7">
      <t>ボウシホウ</t>
    </rPh>
    <rPh sb="8" eb="9">
      <t>ダイ</t>
    </rPh>
    <rPh sb="10" eb="11">
      <t>ジョウ</t>
    </rPh>
    <rPh sb="11" eb="12">
      <t>ダイ</t>
    </rPh>
    <rPh sb="13" eb="14">
      <t>コウ</t>
    </rPh>
    <rPh sb="19" eb="21">
      <t>イガイ</t>
    </rPh>
    <rPh sb="23" eb="25">
      <t>ユウガイ</t>
    </rPh>
    <rPh sb="25" eb="27">
      <t>ブッシツ</t>
    </rPh>
    <rPh sb="27" eb="29">
      <t>シヨウ</t>
    </rPh>
    <rPh sb="30" eb="32">
      <t>トクテイ</t>
    </rPh>
    <rPh sb="32" eb="35">
      <t>ジギョウジョウ</t>
    </rPh>
    <phoneticPr fontId="9"/>
  </si>
  <si>
    <t>有害物質貯蔵
指定事業場
(うち有害物質
貯蔵指定施設
のみ)</t>
    <rPh sb="0" eb="2">
      <t>ユウガイ</t>
    </rPh>
    <rPh sb="2" eb="4">
      <t>ブッシツ</t>
    </rPh>
    <rPh sb="4" eb="6">
      <t>チョゾウ</t>
    </rPh>
    <rPh sb="7" eb="9">
      <t>シテイ</t>
    </rPh>
    <rPh sb="9" eb="12">
      <t>ジギョウジョウ</t>
    </rPh>
    <rPh sb="16" eb="18">
      <t>ユウガイ</t>
    </rPh>
    <rPh sb="18" eb="20">
      <t>ブッシツ</t>
    </rPh>
    <rPh sb="21" eb="23">
      <t>チョゾウ</t>
    </rPh>
    <rPh sb="23" eb="25">
      <t>シテイ</t>
    </rPh>
    <rPh sb="25" eb="27">
      <t>シセツ</t>
    </rPh>
    <phoneticPr fontId="9"/>
  </si>
  <si>
    <r>
      <t xml:space="preserve"> ①一日当たり
 の平均排水量
 50ｍ</t>
    </r>
    <r>
      <rPr>
        <vertAlign val="superscript"/>
        <sz val="9"/>
        <rFont val="ＭＳ 明朝"/>
        <family val="1"/>
        <charset val="128"/>
      </rPr>
      <t xml:space="preserve">3 </t>
    </r>
    <r>
      <rPr>
        <sz val="9"/>
        <color theme="1"/>
        <rFont val="ＭＳ 明朝"/>
        <family val="1"/>
        <charset val="128"/>
      </rPr>
      <t>以上の
 事業場数</t>
    </r>
    <rPh sb="2" eb="3">
      <t>イチ</t>
    </rPh>
    <rPh sb="10" eb="12">
      <t>ヘイキン</t>
    </rPh>
    <rPh sb="12" eb="14">
      <t>ハイスイ</t>
    </rPh>
    <rPh sb="14" eb="15">
      <t>リョウ</t>
    </rPh>
    <rPh sb="22" eb="24">
      <t>イジョウ</t>
    </rPh>
    <rPh sb="27" eb="30">
      <t>ジギョウジョウ</t>
    </rPh>
    <rPh sb="30" eb="31">
      <t>スウ</t>
    </rPh>
    <phoneticPr fontId="9"/>
  </si>
  <si>
    <r>
      <t xml:space="preserve"> ③一日当たり
 の平均排水量
 50ｍ</t>
    </r>
    <r>
      <rPr>
        <vertAlign val="superscript"/>
        <sz val="9"/>
        <rFont val="ＭＳ 明朝"/>
        <family val="1"/>
        <charset val="128"/>
      </rPr>
      <t xml:space="preserve">3 </t>
    </r>
    <r>
      <rPr>
        <sz val="9"/>
        <color theme="1"/>
        <rFont val="ＭＳ 明朝"/>
        <family val="1"/>
        <charset val="128"/>
      </rPr>
      <t>未満の
 事業場数</t>
    </r>
    <rPh sb="2" eb="3">
      <t>イチ</t>
    </rPh>
    <rPh sb="10" eb="12">
      <t>ヘイキン</t>
    </rPh>
    <rPh sb="12" eb="14">
      <t>ハイスイ</t>
    </rPh>
    <rPh sb="14" eb="15">
      <t>リョウ</t>
    </rPh>
    <rPh sb="22" eb="23">
      <t>ミ</t>
    </rPh>
    <rPh sb="23" eb="24">
      <t>マン</t>
    </rPh>
    <rPh sb="27" eb="28">
      <t>コト</t>
    </rPh>
    <rPh sb="28" eb="29">
      <t>ギョウ</t>
    </rPh>
    <rPh sb="29" eb="30">
      <t>バ</t>
    </rPh>
    <rPh sb="30" eb="31">
      <t>スウ</t>
    </rPh>
    <phoneticPr fontId="9"/>
  </si>
  <si>
    <t>２．特定施設の届出件数等（平成28年度）</t>
  </si>
  <si>
    <t>３．改善命令等、罰則の適用</t>
  </si>
  <si>
    <t>（１）届出件数</t>
  </si>
  <si>
    <t>（２）水濁法第８条</t>
  </si>
  <si>
    <t>（１）水濁法第13条第１項に基づく改善命令等</t>
  </si>
  <si>
    <t>（２）水濁法第13条の２に基づく改善命令等</t>
  </si>
  <si>
    <t>（３）水濁法第13条の３に基づく改善命令等</t>
  </si>
  <si>
    <t>（４）水濁法第14条の３に基づく地下水の浄化措置命令</t>
  </si>
  <si>
    <t>（５）水濁法第23条第３項に基づく要請</t>
  </si>
  <si>
    <t>（６）水濁法第14条の２に基づく事故時の措置</t>
  </si>
  <si>
    <t>（７）水濁法第18条に基づく緊急時の措置</t>
  </si>
  <si>
    <t>（８）水濁法第12条第１項違反に対する罰則の適用（直罰）</t>
  </si>
  <si>
    <t>（９）その他の水濁法違反（総量規制関係を除く。）に対する罰則</t>
  </si>
  <si>
    <t>（１０）行政指導</t>
  </si>
  <si>
    <t>担当部局アドレス</t>
  </si>
  <si>
    <t>第5条１項</t>
    <rPh sb="0" eb="1">
      <t>ダイ</t>
    </rPh>
    <rPh sb="2" eb="3">
      <t>ジョウ</t>
    </rPh>
    <rPh sb="4" eb="5">
      <t>コウ</t>
    </rPh>
    <phoneticPr fontId="1"/>
  </si>
  <si>
    <t>第５条２項</t>
  </si>
  <si>
    <t>第５条３項（有害物質使用）</t>
  </si>
  <si>
    <t>第５条３項（有害物質貯蔵）</t>
  </si>
  <si>
    <t>第７条</t>
  </si>
  <si>
    <t>第６条１項</t>
  </si>
  <si>
    <t>第６条２項</t>
  </si>
  <si>
    <t>第６条３項</t>
  </si>
  <si>
    <t>第１0条（使用廃止届）</t>
  </si>
  <si>
    <t>第１１条</t>
  </si>
  <si>
    <t>産業分類1</t>
    <rPh sb="0" eb="2">
      <t>サンギョウ</t>
    </rPh>
    <rPh sb="2" eb="4">
      <t>ブンルイ</t>
    </rPh>
    <phoneticPr fontId="1"/>
  </si>
  <si>
    <t>特定施設1</t>
    <rPh sb="0" eb="2">
      <t>トクテイ</t>
    </rPh>
    <rPh sb="2" eb="4">
      <t>シセツ</t>
    </rPh>
    <phoneticPr fontId="1"/>
  </si>
  <si>
    <t>適用条項1</t>
    <rPh sb="0" eb="2">
      <t>テキヨウ</t>
    </rPh>
    <rPh sb="2" eb="4">
      <t>ジョウコウ</t>
    </rPh>
    <phoneticPr fontId="1"/>
  </si>
  <si>
    <t>該当条項1</t>
    <rPh sb="0" eb="2">
      <t>ガイトウ</t>
    </rPh>
    <rPh sb="2" eb="4">
      <t>ジョウコウ</t>
    </rPh>
    <phoneticPr fontId="1"/>
  </si>
  <si>
    <t>産業分類2</t>
    <rPh sb="0" eb="2">
      <t>サンギョウ</t>
    </rPh>
    <rPh sb="2" eb="4">
      <t>ブンルイ</t>
    </rPh>
    <phoneticPr fontId="1"/>
  </si>
  <si>
    <t>特定施設2</t>
    <rPh sb="0" eb="2">
      <t>トクテイ</t>
    </rPh>
    <rPh sb="2" eb="4">
      <t>シセツ</t>
    </rPh>
    <phoneticPr fontId="1"/>
  </si>
  <si>
    <t>適用条項2</t>
    <rPh sb="0" eb="2">
      <t>テキヨウ</t>
    </rPh>
    <rPh sb="2" eb="4">
      <t>ジョウコウ</t>
    </rPh>
    <phoneticPr fontId="1"/>
  </si>
  <si>
    <t>該当条項2</t>
    <rPh sb="0" eb="2">
      <t>ガイトウ</t>
    </rPh>
    <rPh sb="2" eb="4">
      <t>ジョウコウ</t>
    </rPh>
    <phoneticPr fontId="1"/>
  </si>
  <si>
    <t>産業分類3</t>
    <rPh sb="0" eb="2">
      <t>サンギョウ</t>
    </rPh>
    <rPh sb="2" eb="4">
      <t>ブンルイ</t>
    </rPh>
    <phoneticPr fontId="1"/>
  </si>
  <si>
    <t>特定施設3</t>
    <rPh sb="0" eb="2">
      <t>トクテイ</t>
    </rPh>
    <rPh sb="2" eb="4">
      <t>シセツ</t>
    </rPh>
    <phoneticPr fontId="1"/>
  </si>
  <si>
    <t>適用条項3</t>
    <rPh sb="0" eb="2">
      <t>テキヨウ</t>
    </rPh>
    <rPh sb="2" eb="4">
      <t>ジョウコウ</t>
    </rPh>
    <phoneticPr fontId="1"/>
  </si>
  <si>
    <t>該当条項3</t>
    <rPh sb="0" eb="2">
      <t>ガイトウ</t>
    </rPh>
    <rPh sb="2" eb="4">
      <t>ジョウコウ</t>
    </rPh>
    <phoneticPr fontId="1"/>
  </si>
  <si>
    <t>ア．産業分類1</t>
  </si>
  <si>
    <t>ア．特定施設1</t>
  </si>
  <si>
    <t>ア．項目・物質1</t>
  </si>
  <si>
    <t>ア．産業分類2</t>
  </si>
  <si>
    <t>ア．特定施設2</t>
  </si>
  <si>
    <t>ア．項目・物質2</t>
  </si>
  <si>
    <t>ア．産業分類3</t>
  </si>
  <si>
    <t>ア．特定施設3</t>
  </si>
  <si>
    <t>ア．項目・物質3</t>
  </si>
  <si>
    <t>イ．産業分類1</t>
  </si>
  <si>
    <t>イ．特定施設1</t>
  </si>
  <si>
    <t>イ．一時停止1</t>
  </si>
  <si>
    <t>イ．改善命令1</t>
  </si>
  <si>
    <t>イ．産業分類2</t>
  </si>
  <si>
    <t>イ．特定施設2</t>
  </si>
  <si>
    <t>イ．一時停止2</t>
  </si>
  <si>
    <t>イ．改善命令2</t>
  </si>
  <si>
    <t>イ．産業分類3</t>
  </si>
  <si>
    <t>イ．特定施設3</t>
  </si>
  <si>
    <t>イ．一時停止3</t>
  </si>
  <si>
    <t>イ．改善命令3</t>
  </si>
  <si>
    <t>イ．一時停止単独1</t>
  </si>
  <si>
    <t>イ．一時停止単独2</t>
  </si>
  <si>
    <t>イ．一時停止単独3</t>
  </si>
  <si>
    <t>ア．有害物質使用施設1</t>
  </si>
  <si>
    <t>ア．項目1</t>
  </si>
  <si>
    <t>ア．有害物質使用施設2</t>
  </si>
  <si>
    <t>ア．項目2</t>
  </si>
  <si>
    <t>ア．有害物質使用施設3</t>
  </si>
  <si>
    <t>ア．項目3</t>
  </si>
  <si>
    <t>イ．有害物質使用施設1</t>
  </si>
  <si>
    <t>イ．一時停止命令内容1</t>
  </si>
  <si>
    <t>イ．有害物質使用施設2</t>
  </si>
  <si>
    <t>イ．一時停止命令内容2</t>
  </si>
  <si>
    <t>イ．有害物質使用施設3</t>
  </si>
  <si>
    <t>イ．一時停止命令内容3</t>
  </si>
  <si>
    <t>産業分類1</t>
  </si>
  <si>
    <t>特定施設1</t>
  </si>
  <si>
    <t>産業分類2</t>
  </si>
  <si>
    <t>特定施設2</t>
  </si>
  <si>
    <t>産業分類3</t>
  </si>
  <si>
    <t>特定施設3</t>
  </si>
  <si>
    <t>ア．公共用水域関係</t>
    <rPh sb="2" eb="4">
      <t>コウキョウ</t>
    </rPh>
    <rPh sb="4" eb="6">
      <t>ヨウスイ</t>
    </rPh>
    <rPh sb="6" eb="7">
      <t>イキ</t>
    </rPh>
    <rPh sb="7" eb="9">
      <t>カンケイ</t>
    </rPh>
    <phoneticPr fontId="1"/>
  </si>
  <si>
    <t>ア．地下水関係</t>
    <rPh sb="2" eb="5">
      <t>チカスイ</t>
    </rPh>
    <rPh sb="5" eb="7">
      <t>カンケイ</t>
    </rPh>
    <phoneticPr fontId="1"/>
  </si>
  <si>
    <t>イ．公共用水域関係</t>
    <rPh sb="2" eb="4">
      <t>コウキョウ</t>
    </rPh>
    <rPh sb="4" eb="6">
      <t>ヨウスイ</t>
    </rPh>
    <rPh sb="6" eb="7">
      <t>イキ</t>
    </rPh>
    <rPh sb="7" eb="9">
      <t>カンケイ</t>
    </rPh>
    <phoneticPr fontId="1"/>
  </si>
  <si>
    <t>イ．地下水関係</t>
    <rPh sb="2" eb="5">
      <t>チカスイ</t>
    </rPh>
    <rPh sb="5" eb="7">
      <t>カンケイ</t>
    </rPh>
    <phoneticPr fontId="1"/>
  </si>
  <si>
    <t>ウ．公共用水域関係</t>
    <rPh sb="2" eb="4">
      <t>コウキョウ</t>
    </rPh>
    <rPh sb="4" eb="6">
      <t>ヨウスイ</t>
    </rPh>
    <rPh sb="6" eb="7">
      <t>イキ</t>
    </rPh>
    <rPh sb="7" eb="9">
      <t>カンケイ</t>
    </rPh>
    <phoneticPr fontId="1"/>
  </si>
  <si>
    <t>ウ．地下水関係</t>
    <rPh sb="2" eb="5">
      <t>チカスイ</t>
    </rPh>
    <rPh sb="5" eb="7">
      <t>カンケイ</t>
    </rPh>
    <phoneticPr fontId="1"/>
  </si>
  <si>
    <t>エ．産業分類1</t>
  </si>
  <si>
    <t>件数</t>
    <rPh sb="0" eb="2">
      <t>ケンスウ</t>
    </rPh>
    <phoneticPr fontId="1"/>
  </si>
  <si>
    <t>違反摘発1</t>
  </si>
  <si>
    <t>項目1</t>
  </si>
  <si>
    <t>違反摘発2</t>
  </si>
  <si>
    <t>項目2</t>
  </si>
  <si>
    <t>違反摘発3</t>
  </si>
  <si>
    <t>項目3</t>
  </si>
  <si>
    <t>文書（公共-指導件数）</t>
    <rPh sb="0" eb="2">
      <t>ブンショ</t>
    </rPh>
    <rPh sb="3" eb="5">
      <t>コウキョウ</t>
    </rPh>
    <rPh sb="6" eb="8">
      <t>シドウ</t>
    </rPh>
    <rPh sb="8" eb="10">
      <t>ケンスウ</t>
    </rPh>
    <phoneticPr fontId="1"/>
  </si>
  <si>
    <t>口頭（公共-指導件数）</t>
    <rPh sb="0" eb="2">
      <t>コウトウ</t>
    </rPh>
    <phoneticPr fontId="1"/>
  </si>
  <si>
    <t>合計（公共-指導件数）</t>
    <rPh sb="0" eb="2">
      <t>ゴウケイ</t>
    </rPh>
    <phoneticPr fontId="1"/>
  </si>
  <si>
    <t>処理施設（公共-指導内容）</t>
    <rPh sb="0" eb="2">
      <t>ショリ</t>
    </rPh>
    <rPh sb="2" eb="4">
      <t>シセツ</t>
    </rPh>
    <rPh sb="10" eb="12">
      <t>ナイヨウ</t>
    </rPh>
    <phoneticPr fontId="1"/>
  </si>
  <si>
    <t>排水（公共-指導内容）</t>
    <rPh sb="0" eb="2">
      <t>ハイスイ</t>
    </rPh>
    <phoneticPr fontId="1"/>
  </si>
  <si>
    <t>その他（公共-指導内容）</t>
    <rPh sb="2" eb="3">
      <t>タ</t>
    </rPh>
    <phoneticPr fontId="1"/>
  </si>
  <si>
    <t>合計（公共-指導内容）</t>
    <rPh sb="0" eb="2">
      <t>ゴウケイ</t>
    </rPh>
    <phoneticPr fontId="1"/>
  </si>
  <si>
    <t>文書（地下-指導件数）</t>
    <rPh sb="0" eb="2">
      <t>ブンショ</t>
    </rPh>
    <rPh sb="6" eb="8">
      <t>シドウ</t>
    </rPh>
    <rPh sb="8" eb="10">
      <t>ケンスウ</t>
    </rPh>
    <phoneticPr fontId="1"/>
  </si>
  <si>
    <t>口頭（地下-指導件数）</t>
    <rPh sb="0" eb="2">
      <t>コウトウ</t>
    </rPh>
    <phoneticPr fontId="1"/>
  </si>
  <si>
    <t>合計（地下-指導件数）</t>
    <rPh sb="0" eb="2">
      <t>ゴウケイ</t>
    </rPh>
    <phoneticPr fontId="1"/>
  </si>
  <si>
    <t>浸水（地下-指導内容）</t>
  </si>
  <si>
    <t>地下水の浄化（地下-指導内容）</t>
  </si>
  <si>
    <t>未然防止装置（地下-指導内容）</t>
  </si>
  <si>
    <t>その他（地下-指導内容）</t>
  </si>
  <si>
    <t>合計（地下-指導内容）</t>
  </si>
  <si>
    <t>102_01_001</t>
  </si>
  <si>
    <t>102_01_002</t>
  </si>
  <si>
    <t>102_01_003</t>
  </si>
  <si>
    <t>102_01_004</t>
  </si>
  <si>
    <t>102_01_005</t>
  </si>
  <si>
    <t>102_01_006</t>
  </si>
  <si>
    <t>102_01_007</t>
  </si>
  <si>
    <t>102_01_008</t>
  </si>
  <si>
    <t>102_01_009</t>
  </si>
  <si>
    <t>102_01_010</t>
  </si>
  <si>
    <t>102_01_011</t>
  </si>
  <si>
    <t>102_02_002</t>
  </si>
  <si>
    <t>102_02_003</t>
  </si>
  <si>
    <t>102_02_004</t>
  </si>
  <si>
    <t>102_02_005</t>
  </si>
  <si>
    <t>102_02_006</t>
  </si>
  <si>
    <t>102_02_007</t>
  </si>
  <si>
    <t>102_02_008</t>
  </si>
  <si>
    <t>102_02_009</t>
  </si>
  <si>
    <t>102_02_010</t>
  </si>
  <si>
    <t>102_02_011</t>
  </si>
  <si>
    <t>102_02_012</t>
  </si>
  <si>
    <t>102_02_013</t>
  </si>
  <si>
    <t>103_01_101</t>
  </si>
  <si>
    <t>103_01_102</t>
  </si>
  <si>
    <t>103_01_103</t>
  </si>
  <si>
    <t>103_01_104</t>
  </si>
  <si>
    <t>103_01_105</t>
  </si>
  <si>
    <t>103_01_106</t>
  </si>
  <si>
    <t>103_01_107</t>
  </si>
  <si>
    <t>103_01_108</t>
  </si>
  <si>
    <t>103_01_109</t>
  </si>
  <si>
    <t>103_01_201</t>
  </si>
  <si>
    <t>103_01_202</t>
  </si>
  <si>
    <t>103_01_203</t>
  </si>
  <si>
    <t>103_01_204</t>
  </si>
  <si>
    <t>103_01_205</t>
  </si>
  <si>
    <t>103_01_206</t>
  </si>
  <si>
    <t>103_01_207</t>
  </si>
  <si>
    <t>103_01_208</t>
  </si>
  <si>
    <t>103_01_209</t>
  </si>
  <si>
    <t>103_01_210</t>
  </si>
  <si>
    <t>103_01_211</t>
  </si>
  <si>
    <t>103_01_212</t>
  </si>
  <si>
    <t>103_01_301</t>
  </si>
  <si>
    <t>103_01_302</t>
  </si>
  <si>
    <t>103_01_303</t>
  </si>
  <si>
    <t>103_02_111</t>
  </si>
  <si>
    <t>103_02_112</t>
  </si>
  <si>
    <t>103_02_113</t>
  </si>
  <si>
    <t>103_02_114</t>
  </si>
  <si>
    <t>103_02_121</t>
  </si>
  <si>
    <t>103_02_122</t>
  </si>
  <si>
    <t>103_02_123</t>
  </si>
  <si>
    <t>103_02_124</t>
  </si>
  <si>
    <t>103_02_131</t>
  </si>
  <si>
    <t>103_02_132</t>
  </si>
  <si>
    <t>103_02_133</t>
  </si>
  <si>
    <t>103_02_134</t>
  </si>
  <si>
    <t>103_02_211</t>
  </si>
  <si>
    <t>103_02_212</t>
  </si>
  <si>
    <t>103_02_213</t>
  </si>
  <si>
    <t>103_02_214</t>
  </si>
  <si>
    <t>103_02_215</t>
  </si>
  <si>
    <t>103_02_221</t>
  </si>
  <si>
    <t>103_02_222</t>
  </si>
  <si>
    <t>103_02_223</t>
  </si>
  <si>
    <t>103_02_224</t>
  </si>
  <si>
    <t>103_02_225</t>
  </si>
  <si>
    <t>103_02_231</t>
  </si>
  <si>
    <t>103_02_232</t>
  </si>
  <si>
    <t>103_02_233</t>
  </si>
  <si>
    <t>103_02_234</t>
  </si>
  <si>
    <t>103_02_235</t>
  </si>
  <si>
    <t>103_02_301</t>
  </si>
  <si>
    <t>103_02_302</t>
  </si>
  <si>
    <t>103_02_303</t>
  </si>
  <si>
    <t>103_03_111</t>
  </si>
  <si>
    <t>103_03_112</t>
  </si>
  <si>
    <t>103_03_113</t>
  </si>
  <si>
    <t>103_03_114</t>
  </si>
  <si>
    <t>103_03_121</t>
  </si>
  <si>
    <t>103_03_122</t>
  </si>
  <si>
    <t>103_03_123</t>
  </si>
  <si>
    <t>103_03_124</t>
  </si>
  <si>
    <t>103_03_131</t>
  </si>
  <si>
    <t>103_03_132</t>
  </si>
  <si>
    <t>103_03_133</t>
  </si>
  <si>
    <t>103_03_134</t>
  </si>
  <si>
    <t>103_03_211</t>
  </si>
  <si>
    <t>103_03_212</t>
  </si>
  <si>
    <t>103_03_213</t>
  </si>
  <si>
    <t>103_03_214</t>
  </si>
  <si>
    <t>103_03_215</t>
  </si>
  <si>
    <t>103_03_221</t>
  </si>
  <si>
    <t>103_03_222</t>
  </si>
  <si>
    <t>103_03_223</t>
  </si>
  <si>
    <t>103_03_224</t>
  </si>
  <si>
    <t>103_03_225</t>
  </si>
  <si>
    <t>103_03_231</t>
  </si>
  <si>
    <t>103_03_232</t>
  </si>
  <si>
    <t>103_03_233</t>
  </si>
  <si>
    <t>103_03_234</t>
  </si>
  <si>
    <t>103_03_235</t>
  </si>
  <si>
    <t>103_03_301</t>
  </si>
  <si>
    <t>103_03_302</t>
  </si>
  <si>
    <t>103_03_303</t>
  </si>
  <si>
    <t>103_04_111</t>
  </si>
  <si>
    <t>103_04_112</t>
  </si>
  <si>
    <t>103_04_121</t>
  </si>
  <si>
    <t>103_04_122</t>
  </si>
  <si>
    <t>103_04_131</t>
  </si>
  <si>
    <t>103_04_132</t>
  </si>
  <si>
    <t>103_04_211</t>
  </si>
  <si>
    <t>103_04_212</t>
  </si>
  <si>
    <t>103_04_221</t>
  </si>
  <si>
    <t>103_04_222</t>
  </si>
  <si>
    <t>103_04_231</t>
  </si>
  <si>
    <t>103_04_232</t>
  </si>
  <si>
    <t>103_05_111</t>
  </si>
  <si>
    <t>103_05_112</t>
  </si>
  <si>
    <t>103_05_121</t>
  </si>
  <si>
    <t>103_05_122</t>
  </si>
  <si>
    <t>103_05_131</t>
  </si>
  <si>
    <t>103_05_132</t>
  </si>
  <si>
    <t>103_06_111</t>
  </si>
  <si>
    <t>103_06_112</t>
  </si>
  <si>
    <t>103_06_121</t>
  </si>
  <si>
    <t>103_06_122</t>
  </si>
  <si>
    <t>103_06_131</t>
  </si>
  <si>
    <t>103_06_132</t>
  </si>
  <si>
    <t>103_06_141</t>
  </si>
  <si>
    <t>103_06_142</t>
  </si>
  <si>
    <t>103_06_151</t>
  </si>
  <si>
    <t>103_06_152</t>
  </si>
  <si>
    <t>103_06_161</t>
  </si>
  <si>
    <t>103_06_162</t>
  </si>
  <si>
    <t>103_07_001</t>
  </si>
  <si>
    <t>103_08_101</t>
  </si>
  <si>
    <t>103_08_102</t>
  </si>
  <si>
    <t>103_08_103</t>
  </si>
  <si>
    <t>103_08_104</t>
  </si>
  <si>
    <t>103_08_201</t>
  </si>
  <si>
    <t>103_08_202</t>
  </si>
  <si>
    <t>103_08_203</t>
  </si>
  <si>
    <t>103_08_204</t>
  </si>
  <si>
    <t>103_08_301</t>
  </si>
  <si>
    <t>103_08_302</t>
  </si>
  <si>
    <t>103_08_303</t>
  </si>
  <si>
    <t>103_08_304</t>
  </si>
  <si>
    <t>103_09_101</t>
  </si>
  <si>
    <t>103_09_102</t>
  </si>
  <si>
    <t>103_09_103</t>
  </si>
  <si>
    <t>103_09_104</t>
  </si>
  <si>
    <t>103_09_201</t>
  </si>
  <si>
    <t>103_09_202</t>
  </si>
  <si>
    <t>103_09_203</t>
  </si>
  <si>
    <t>103_09_204</t>
  </si>
  <si>
    <t>103_09_301</t>
  </si>
  <si>
    <t>103_09_302</t>
  </si>
  <si>
    <t>103_09_303</t>
  </si>
  <si>
    <t>103_09_304</t>
  </si>
  <si>
    <t>103_10_001</t>
  </si>
  <si>
    <t>103_10_002</t>
  </si>
  <si>
    <t>103_10_003</t>
  </si>
  <si>
    <t>103_10_004</t>
  </si>
  <si>
    <t>103_10_005</t>
  </si>
  <si>
    <t>103_10_006</t>
  </si>
  <si>
    <t>103_10_007</t>
  </si>
  <si>
    <t>103_10_008</t>
  </si>
  <si>
    <t>103_10_009</t>
  </si>
  <si>
    <t>103_10_010</t>
  </si>
  <si>
    <t>103_10_011</t>
  </si>
  <si>
    <t>103_10_012</t>
  </si>
  <si>
    <t>103_10_013</t>
  </si>
  <si>
    <t>103_10_014</t>
  </si>
  <si>
    <t>103_10_015</t>
  </si>
  <si>
    <t>103_10_016</t>
  </si>
  <si>
    <t>北海道</t>
  </si>
  <si>
    <t/>
  </si>
  <si>
    <t>札幌市</t>
  </si>
  <si>
    <t>函館市</t>
  </si>
  <si>
    <t>旭川市</t>
  </si>
  <si>
    <t>青森県</t>
  </si>
  <si>
    <t>青森市</t>
  </si>
  <si>
    <t>八戸市</t>
  </si>
  <si>
    <t>沼津市</t>
  </si>
  <si>
    <t>1</t>
  </si>
  <si>
    <t>岩手県</t>
  </si>
  <si>
    <t>盛岡市</t>
  </si>
  <si>
    <t>宮城県</t>
  </si>
  <si>
    <t>仙台市</t>
  </si>
  <si>
    <t>秋田県</t>
  </si>
  <si>
    <t>秋田市</t>
  </si>
  <si>
    <t>山形県</t>
  </si>
  <si>
    <t>山形市</t>
  </si>
  <si>
    <t>福島県</t>
  </si>
  <si>
    <t>福島市</t>
  </si>
  <si>
    <t>郡山市</t>
  </si>
  <si>
    <t>いわき市</t>
  </si>
  <si>
    <t>茨城県</t>
  </si>
  <si>
    <t>水戸市役所</t>
  </si>
  <si>
    <t>茨城県　つくば市</t>
  </si>
  <si>
    <t>栃木県</t>
  </si>
  <si>
    <t>栃木県　宇都宮市</t>
  </si>
  <si>
    <t>群馬県</t>
  </si>
  <si>
    <t>高崎市</t>
  </si>
  <si>
    <t>伊勢崎市役所</t>
  </si>
  <si>
    <t>太田市</t>
  </si>
  <si>
    <t>埼玉県</t>
  </si>
  <si>
    <t>さいたま市</t>
  </si>
  <si>
    <t>川越市</t>
  </si>
  <si>
    <t>熊谷市</t>
  </si>
  <si>
    <t>川口市</t>
  </si>
  <si>
    <t>所沢市</t>
  </si>
  <si>
    <t>春日部市</t>
  </si>
  <si>
    <t>草加市</t>
  </si>
  <si>
    <t>　埼玉県　越谷市</t>
  </si>
  <si>
    <t>千葉県</t>
  </si>
  <si>
    <t>09 食料品製造業</t>
  </si>
  <si>
    <t>千葉市</t>
  </si>
  <si>
    <t>市川市</t>
  </si>
  <si>
    <t>船橋市</t>
  </si>
  <si>
    <t>松戸市</t>
  </si>
  <si>
    <t>柏市</t>
  </si>
  <si>
    <t>東京都</t>
  </si>
  <si>
    <t>八王子市</t>
  </si>
  <si>
    <t>町田市</t>
  </si>
  <si>
    <t>神奈川県</t>
  </si>
  <si>
    <t>合計</t>
  </si>
  <si>
    <t>横浜市</t>
  </si>
  <si>
    <t>川崎市</t>
  </si>
  <si>
    <t>相模原市</t>
  </si>
  <si>
    <t>横須賀市</t>
  </si>
  <si>
    <t>平塚市</t>
  </si>
  <si>
    <t>藤沢市</t>
  </si>
  <si>
    <t>神奈川県小田原市</t>
  </si>
  <si>
    <t>茅ヶ崎市</t>
  </si>
  <si>
    <t>厚木市</t>
  </si>
  <si>
    <t>大和市</t>
  </si>
  <si>
    <t>新潟県</t>
  </si>
  <si>
    <t>新潟市</t>
  </si>
  <si>
    <t>長岡市</t>
  </si>
  <si>
    <t>新潟県上越市</t>
  </si>
  <si>
    <t>富山県</t>
  </si>
  <si>
    <t>富山市</t>
  </si>
  <si>
    <t>金沢市</t>
  </si>
  <si>
    <t>福井県</t>
  </si>
  <si>
    <t>福井市</t>
  </si>
  <si>
    <t>山梨県</t>
  </si>
  <si>
    <t>甲府市</t>
  </si>
  <si>
    <t>長野県</t>
  </si>
  <si>
    <t>長野市</t>
  </si>
  <si>
    <t>松本市</t>
  </si>
  <si>
    <t>岐阜県</t>
  </si>
  <si>
    <t>岐阜市</t>
  </si>
  <si>
    <t>静岡県</t>
  </si>
  <si>
    <t>浜松市</t>
  </si>
  <si>
    <t>富士市</t>
  </si>
  <si>
    <t>愛知県</t>
  </si>
  <si>
    <t>名古屋市</t>
  </si>
  <si>
    <t>豊橋市</t>
  </si>
  <si>
    <t>岡崎市役所</t>
  </si>
  <si>
    <t>一宮市</t>
  </si>
  <si>
    <t>春日井市</t>
  </si>
  <si>
    <t>豊田市</t>
  </si>
  <si>
    <t>三重県</t>
  </si>
  <si>
    <t>四日市市</t>
  </si>
  <si>
    <t>滋賀県</t>
  </si>
  <si>
    <t>大津市</t>
  </si>
  <si>
    <t>京都府</t>
  </si>
  <si>
    <t>京都市</t>
  </si>
  <si>
    <t>大阪府</t>
  </si>
  <si>
    <t xml:space="preserve"> 大阪市</t>
  </si>
  <si>
    <t>堺市</t>
  </si>
  <si>
    <t>岸和田市</t>
  </si>
  <si>
    <t>豊中市</t>
  </si>
  <si>
    <t>吹田市</t>
  </si>
  <si>
    <t>高槻市</t>
  </si>
  <si>
    <t>枚方市</t>
  </si>
  <si>
    <t>茨木市</t>
  </si>
  <si>
    <t>八尾市</t>
  </si>
  <si>
    <t>寝屋川市</t>
  </si>
  <si>
    <t>東大阪市</t>
  </si>
  <si>
    <t>兵庫県</t>
  </si>
  <si>
    <t>神戸市</t>
  </si>
  <si>
    <t>姫路市</t>
  </si>
  <si>
    <t>尼崎市</t>
  </si>
  <si>
    <t>明石市</t>
  </si>
  <si>
    <t>西宮市</t>
  </si>
  <si>
    <t>加古川市</t>
  </si>
  <si>
    <t>宝塚市</t>
  </si>
  <si>
    <t>奈良県</t>
  </si>
  <si>
    <t>奈良市</t>
  </si>
  <si>
    <t>和歌山県</t>
  </si>
  <si>
    <t>和歌山市</t>
  </si>
  <si>
    <t>鳥取県</t>
  </si>
  <si>
    <t>鳥取市</t>
  </si>
  <si>
    <t>島根県</t>
  </si>
  <si>
    <t>松江市</t>
  </si>
  <si>
    <t>岡山県</t>
  </si>
  <si>
    <t>岡山市</t>
  </si>
  <si>
    <t>倉敷市</t>
  </si>
  <si>
    <t>広島県</t>
  </si>
  <si>
    <t>広島市</t>
  </si>
  <si>
    <t>呉市</t>
  </si>
  <si>
    <t>福山市</t>
  </si>
  <si>
    <t>山口県</t>
  </si>
  <si>
    <t>下関市</t>
  </si>
  <si>
    <t>徳島県</t>
  </si>
  <si>
    <t>香川県</t>
  </si>
  <si>
    <t>高松市</t>
  </si>
  <si>
    <t>愛媛県</t>
  </si>
  <si>
    <t>松山市</t>
  </si>
  <si>
    <t>高知県</t>
  </si>
  <si>
    <t>高知市</t>
  </si>
  <si>
    <t>福岡県</t>
  </si>
  <si>
    <t>北九州市</t>
  </si>
  <si>
    <t>福岡市</t>
  </si>
  <si>
    <t>久留米市</t>
  </si>
  <si>
    <t>佐賀県</t>
  </si>
  <si>
    <t>佐賀市</t>
  </si>
  <si>
    <t>長崎県</t>
  </si>
  <si>
    <t>長崎市</t>
  </si>
  <si>
    <t>長崎県佐世保市</t>
  </si>
  <si>
    <t>熊本県</t>
  </si>
  <si>
    <t>熊本市</t>
  </si>
  <si>
    <t>大分県</t>
  </si>
  <si>
    <t>大分市</t>
  </si>
  <si>
    <t>宮崎県</t>
  </si>
  <si>
    <t>宮崎市</t>
  </si>
  <si>
    <t>鹿児島県</t>
  </si>
  <si>
    <t>鹿児島市</t>
  </si>
  <si>
    <t>沖縄県</t>
  </si>
  <si>
    <t>那覇市</t>
  </si>
  <si>
    <t>Ⅱ　水質総量削減</t>
  </si>
  <si>
    <t>１．水質総量削減に係る施行状況</t>
  </si>
  <si>
    <t>（１）指定地域内事業場数及び水濁法第14条第３項の届出数</t>
  </si>
  <si>
    <t>（２）水濁法第８条の２の命令（計画変更命令）</t>
  </si>
  <si>
    <t>（３）水濁法第13条第３項の改善措置命令</t>
  </si>
  <si>
    <t>（４）水濁法第13条の４の指導等</t>
  </si>
  <si>
    <t>（５）水濁法第22条第２項の報告徴収</t>
  </si>
  <si>
    <t>（６）水質総量削減に関連する罰則の適用</t>
  </si>
  <si>
    <t>特定事業場（文書）</t>
  </si>
  <si>
    <t>特定事業場（口頭）</t>
  </si>
  <si>
    <t>特定事業場（合計）</t>
  </si>
  <si>
    <t>第4事業場（文書）</t>
  </si>
  <si>
    <t>第4事業場（口頭）</t>
  </si>
  <si>
    <t>第4事業場（合計）</t>
  </si>
  <si>
    <t>その他（文書）</t>
  </si>
  <si>
    <t>その他（口頭）</t>
  </si>
  <si>
    <t>その他（合計）</t>
  </si>
  <si>
    <t>適用条項1</t>
  </si>
  <si>
    <t>違反条項1</t>
  </si>
  <si>
    <t>適用条項2</t>
  </si>
  <si>
    <t>違反条項2</t>
  </si>
  <si>
    <t>適用条項3</t>
  </si>
  <si>
    <t>違反条項3</t>
  </si>
  <si>
    <t>201_01_001</t>
  </si>
  <si>
    <t>201_01_002</t>
  </si>
  <si>
    <t>201_01_003</t>
  </si>
  <si>
    <t>201_02_101</t>
  </si>
  <si>
    <t>201_02_102</t>
  </si>
  <si>
    <t>201_02_201</t>
  </si>
  <si>
    <t>201_02_202</t>
  </si>
  <si>
    <t>201_02_301</t>
  </si>
  <si>
    <t>201_02_302</t>
  </si>
  <si>
    <t>201_03_101</t>
  </si>
  <si>
    <t>201_03_102</t>
  </si>
  <si>
    <t>201_03_103</t>
  </si>
  <si>
    <t>201_03_104</t>
  </si>
  <si>
    <t>201_03_201</t>
  </si>
  <si>
    <t>201_03_202</t>
  </si>
  <si>
    <t>201_03_203</t>
  </si>
  <si>
    <t>201_03_204</t>
  </si>
  <si>
    <t>201_04_101</t>
  </si>
  <si>
    <t>201_04_102</t>
  </si>
  <si>
    <t>201_04_103</t>
  </si>
  <si>
    <t>201_04_201</t>
  </si>
  <si>
    <t>201_04_202</t>
  </si>
  <si>
    <t>201_04_203</t>
  </si>
  <si>
    <t>201_04_301</t>
  </si>
  <si>
    <t>201_04_302</t>
  </si>
  <si>
    <t>201_04_303</t>
  </si>
  <si>
    <t>201_05_001</t>
  </si>
  <si>
    <t>201_05_002</t>
  </si>
  <si>
    <t>201_05_003</t>
  </si>
  <si>
    <t>201_05_004</t>
  </si>
  <si>
    <t>201_05_005</t>
  </si>
  <si>
    <t>201_05_006</t>
  </si>
  <si>
    <t>201_05_007</t>
  </si>
  <si>
    <t>201_05_008</t>
  </si>
  <si>
    <t>201_05_009</t>
  </si>
  <si>
    <t>201_05_010</t>
  </si>
  <si>
    <t>201_05_011</t>
  </si>
  <si>
    <t>201_06_101</t>
  </si>
  <si>
    <t>201_06_102</t>
  </si>
  <si>
    <t>201_06_103</t>
  </si>
  <si>
    <t>201_06_104</t>
  </si>
  <si>
    <t>201_06_201</t>
  </si>
  <si>
    <t>201_06_202</t>
  </si>
  <si>
    <t>201_06_203</t>
  </si>
  <si>
    <t>201_06_204</t>
  </si>
  <si>
    <t>201_06_301</t>
  </si>
  <si>
    <t>201_06_302</t>
  </si>
  <si>
    <t>201_06_303</t>
  </si>
  <si>
    <t>201_06_304</t>
  </si>
  <si>
    <t>01000</t>
  </si>
  <si>
    <t>01100</t>
  </si>
  <si>
    <t>01202</t>
  </si>
  <si>
    <t>01204</t>
  </si>
  <si>
    <t>02000</t>
  </si>
  <si>
    <t>02201</t>
  </si>
  <si>
    <t>02203</t>
  </si>
  <si>
    <t>03000</t>
  </si>
  <si>
    <t>03201</t>
  </si>
  <si>
    <t>04000</t>
  </si>
  <si>
    <t>04100</t>
  </si>
  <si>
    <t>05000</t>
  </si>
  <si>
    <t>05201</t>
  </si>
  <si>
    <t>06000</t>
  </si>
  <si>
    <t>06201</t>
  </si>
  <si>
    <t>07000</t>
  </si>
  <si>
    <t>07201</t>
  </si>
  <si>
    <t>07203</t>
  </si>
  <si>
    <t>07204</t>
  </si>
  <si>
    <t>08000</t>
  </si>
  <si>
    <t>08201</t>
  </si>
  <si>
    <t>08220</t>
  </si>
  <si>
    <t>09000</t>
  </si>
  <si>
    <t>09201</t>
  </si>
  <si>
    <t>10000</t>
  </si>
  <si>
    <t>10201</t>
  </si>
  <si>
    <t>10202</t>
  </si>
  <si>
    <t>10204</t>
  </si>
  <si>
    <t>10205</t>
  </si>
  <si>
    <t>11000</t>
  </si>
  <si>
    <t>11100</t>
  </si>
  <si>
    <t>11201</t>
  </si>
  <si>
    <t>11202</t>
  </si>
  <si>
    <t>11203</t>
  </si>
  <si>
    <t>11208</t>
  </si>
  <si>
    <t>11214</t>
  </si>
  <si>
    <t>11221</t>
  </si>
  <si>
    <t>11222</t>
  </si>
  <si>
    <t>12000</t>
  </si>
  <si>
    <t>12203</t>
  </si>
  <si>
    <t>12204</t>
  </si>
  <si>
    <t>12207</t>
  </si>
  <si>
    <t>12217</t>
  </si>
  <si>
    <t>12219</t>
  </si>
  <si>
    <t>13000</t>
  </si>
  <si>
    <t>13201</t>
  </si>
  <si>
    <t>13209</t>
  </si>
  <si>
    <t>14000</t>
  </si>
  <si>
    <t>14100</t>
  </si>
  <si>
    <t>14130</t>
  </si>
  <si>
    <t>14150</t>
  </si>
  <si>
    <t>14201</t>
  </si>
  <si>
    <t>14203</t>
  </si>
  <si>
    <t>14205</t>
  </si>
  <si>
    <t>14206</t>
  </si>
  <si>
    <t>14207</t>
  </si>
  <si>
    <t>14212</t>
  </si>
  <si>
    <t>14213</t>
  </si>
  <si>
    <t>15000</t>
  </si>
  <si>
    <t>15100</t>
  </si>
  <si>
    <t>15202</t>
  </si>
  <si>
    <t>15222</t>
  </si>
  <si>
    <t>16000</t>
  </si>
  <si>
    <t>16201</t>
  </si>
  <si>
    <t>17000</t>
  </si>
  <si>
    <t>17201</t>
  </si>
  <si>
    <t>18000</t>
  </si>
  <si>
    <t>18201</t>
  </si>
  <si>
    <t>19000</t>
  </si>
  <si>
    <t>19201</t>
  </si>
  <si>
    <t>20000</t>
  </si>
  <si>
    <t>20201</t>
  </si>
  <si>
    <t>20202</t>
  </si>
  <si>
    <t>21000</t>
  </si>
  <si>
    <t>21201</t>
  </si>
  <si>
    <t>22000</t>
  </si>
  <si>
    <t>22130</t>
  </si>
  <si>
    <t>22203</t>
  </si>
  <si>
    <t>22210</t>
  </si>
  <si>
    <t>23000</t>
  </si>
  <si>
    <t>23100</t>
  </si>
  <si>
    <t>23201</t>
  </si>
  <si>
    <t>23202</t>
  </si>
  <si>
    <t>23203</t>
  </si>
  <si>
    <t>23206</t>
  </si>
  <si>
    <t>23211</t>
  </si>
  <si>
    <t>24000</t>
  </si>
  <si>
    <t>24202</t>
  </si>
  <si>
    <t>25000</t>
  </si>
  <si>
    <t>25201</t>
  </si>
  <si>
    <t>26000</t>
  </si>
  <si>
    <t>26100</t>
  </si>
  <si>
    <t>27000</t>
  </si>
  <si>
    <t>27100</t>
  </si>
  <si>
    <t>27140</t>
  </si>
  <si>
    <t>27202</t>
  </si>
  <si>
    <t>27203</t>
  </si>
  <si>
    <t>27205</t>
  </si>
  <si>
    <t>27207</t>
  </si>
  <si>
    <t>27210</t>
  </si>
  <si>
    <t>27211</t>
  </si>
  <si>
    <t>27212</t>
  </si>
  <si>
    <t>27215</t>
  </si>
  <si>
    <t>27227</t>
  </si>
  <si>
    <t>28000</t>
  </si>
  <si>
    <t>28100</t>
  </si>
  <si>
    <t>28201</t>
  </si>
  <si>
    <t>28202</t>
  </si>
  <si>
    <t>28203</t>
  </si>
  <si>
    <t>28204</t>
  </si>
  <si>
    <t>28210</t>
  </si>
  <si>
    <t>28214</t>
  </si>
  <si>
    <t>29000</t>
  </si>
  <si>
    <t>29201</t>
  </si>
  <si>
    <t>30000</t>
  </si>
  <si>
    <t>30201</t>
  </si>
  <si>
    <t>31000</t>
  </si>
  <si>
    <t>31201</t>
  </si>
  <si>
    <t>32000</t>
  </si>
  <si>
    <t>32201</t>
  </si>
  <si>
    <t>33000</t>
  </si>
  <si>
    <t>33100</t>
  </si>
  <si>
    <t>33202</t>
  </si>
  <si>
    <t>34000</t>
  </si>
  <si>
    <t>34100</t>
  </si>
  <si>
    <t>34202</t>
  </si>
  <si>
    <t>34207</t>
  </si>
  <si>
    <t>35000</t>
  </si>
  <si>
    <t>35201</t>
  </si>
  <si>
    <t>36000</t>
  </si>
  <si>
    <t>36201</t>
  </si>
  <si>
    <t>37000</t>
  </si>
  <si>
    <t>37201</t>
  </si>
  <si>
    <t>38000</t>
  </si>
  <si>
    <t>38201</t>
  </si>
  <si>
    <t>39000</t>
  </si>
  <si>
    <t>39201</t>
  </si>
  <si>
    <t>40000</t>
  </si>
  <si>
    <t>40100</t>
  </si>
  <si>
    <t>40130</t>
  </si>
  <si>
    <t>40203</t>
  </si>
  <si>
    <t>41000</t>
  </si>
  <si>
    <t>41201</t>
  </si>
  <si>
    <t>42000</t>
  </si>
  <si>
    <t>42201</t>
  </si>
  <si>
    <t>42202</t>
  </si>
  <si>
    <t>43000</t>
  </si>
  <si>
    <t>43100</t>
  </si>
  <si>
    <t>44000</t>
  </si>
  <si>
    <t>44201</t>
  </si>
  <si>
    <t>45000</t>
  </si>
  <si>
    <t>45201</t>
  </si>
  <si>
    <t>46000</t>
  </si>
  <si>
    <t>46201</t>
  </si>
  <si>
    <t>47000</t>
  </si>
  <si>
    <t>47201</t>
  </si>
  <si>
    <t>Ⅲ　瀬戸内海環境保全特別措置法</t>
  </si>
  <si>
    <t>１．瀬戸内海法上の特定施設を設置する工場又は事業場数</t>
  </si>
  <si>
    <t>（１）許可、届出関係</t>
  </si>
  <si>
    <t>（２）不許可の内容</t>
  </si>
  <si>
    <t>（３）瀬戸内海法第11条の措置命令</t>
  </si>
  <si>
    <t>（４）瀬戸内海法違反に対する罰則の適用</t>
  </si>
  <si>
    <t>許可(第5条)</t>
  </si>
  <si>
    <t>不許可(第5条)</t>
  </si>
  <si>
    <t>審査中(第5条)</t>
  </si>
  <si>
    <t>申請(第5条)</t>
  </si>
  <si>
    <t>許可(第8条)</t>
  </si>
  <si>
    <t>不許可(第8条)</t>
  </si>
  <si>
    <t>審査中(第8条)</t>
  </si>
  <si>
    <t>申請(第8条)</t>
  </si>
  <si>
    <t>届出(第7条)</t>
  </si>
  <si>
    <t>届出(第8条)</t>
  </si>
  <si>
    <t>使命等変更届(第9条)</t>
  </si>
  <si>
    <t>使用廃止届(第9条)</t>
  </si>
  <si>
    <t>届出(第10条)</t>
  </si>
  <si>
    <t>許可_施行以降(第5条)</t>
  </si>
  <si>
    <t>不許可_施行以降(第5条)</t>
  </si>
  <si>
    <t>審査中_施行以降(第5条)</t>
  </si>
  <si>
    <t>申請_施行以降(第5条)</t>
  </si>
  <si>
    <t>許可_施行以降(第8条)</t>
  </si>
  <si>
    <t>不許可_施行以降(第8条)</t>
  </si>
  <si>
    <t>審査中_施行以降(第8条)</t>
  </si>
  <si>
    <t>申請_施行以降(第8条)</t>
  </si>
  <si>
    <t>該当条項1</t>
  </si>
  <si>
    <t>該当条項2</t>
  </si>
  <si>
    <t>Ⅳ　湖沼水質保全特別措置法</t>
  </si>
  <si>
    <t>１．湖沼特定事業場数等</t>
  </si>
  <si>
    <t>２．届出、指定関係等（平成28年度）</t>
  </si>
  <si>
    <t>３．措置命令、罰則等（平成28年度）</t>
  </si>
  <si>
    <t>（１）湖沼特定事業場にかかる計画変更命令等、改善命令等、立入検査、行政指導を行ったもの</t>
    <rPh sb="3" eb="5">
      <t>コショウ</t>
    </rPh>
    <rPh sb="5" eb="7">
      <t>トクテイ</t>
    </rPh>
    <rPh sb="7" eb="10">
      <t>ジギョウジョウ</t>
    </rPh>
    <phoneticPr fontId="18"/>
  </si>
  <si>
    <t xml:space="preserve">（２）湖沼法第20条に基づく指定施設及び準用指定施設に対する改善勧告、改善命令
</t>
  </si>
  <si>
    <t>（３）湖沼法第24条に基づく指導等</t>
  </si>
  <si>
    <t>（４）湖沼法第44～49条における罰則の適用</t>
  </si>
  <si>
    <t>湖沼名</t>
  </si>
  <si>
    <t>（1）湖沼特定 (第5条)</t>
  </si>
  <si>
    <t>（2）みなし指定 (第5条)</t>
  </si>
  <si>
    <t>（3）準用指定 (第5条)</t>
  </si>
  <si>
    <t>（1）湖沼特定 (第7条)</t>
  </si>
  <si>
    <t>（2）みなし指定 (第7条)</t>
  </si>
  <si>
    <t>（3）準用指定 (第7条)</t>
  </si>
  <si>
    <t>（1）湖沼特定 (第8-5条)</t>
  </si>
  <si>
    <t>（2）みなし指定 (第8-5条)</t>
  </si>
  <si>
    <t>（3）準用指定 (第8-5条)</t>
  </si>
  <si>
    <t>（1）湖沼特定 (第8-7条)</t>
  </si>
  <si>
    <t>（2）みなし指定 (第8-7条)</t>
  </si>
  <si>
    <t>（3）準用指定 (第8-7条)</t>
  </si>
  <si>
    <t>（1）湖沼特定 (第6条)</t>
  </si>
  <si>
    <t>（2）みなし指定 (第6条)</t>
  </si>
  <si>
    <t>（3）準用指定 (第6条)</t>
  </si>
  <si>
    <t>（1）湖沼特定 (第10条_氏名)</t>
  </si>
  <si>
    <t>（2）みなし指定 (第10条_氏名)</t>
  </si>
  <si>
    <t>（3）準用指定 (第10条_氏名)</t>
  </si>
  <si>
    <t>（1）湖沼特定 (第10条_使用)</t>
  </si>
  <si>
    <t>（2）みなし指定 (第10条_使用)</t>
  </si>
  <si>
    <t>（3）準用指定 (第10条_使用)</t>
  </si>
  <si>
    <t>（1）湖沼特定 (第11条)</t>
  </si>
  <si>
    <t>（2）みなし指定 (第11条)</t>
  </si>
  <si>
    <t>（3）準用指定 (第11条)</t>
  </si>
  <si>
    <t>(4)指定(15条)</t>
  </si>
  <si>
    <t>(4)指定(16条)</t>
  </si>
  <si>
    <t>(4)指定(17条第1項）</t>
  </si>
  <si>
    <t>(4)指定(17条第2項_氏名変更）</t>
  </si>
  <si>
    <t>(4)指定(17条第2項_使用廃止）</t>
  </si>
  <si>
    <t>(4)指定(18条)</t>
  </si>
  <si>
    <t>計画変更命令</t>
    <rPh sb="0" eb="2">
      <t>ケイカク</t>
    </rPh>
    <rPh sb="2" eb="4">
      <t>ヘンコウ</t>
    </rPh>
    <rPh sb="4" eb="6">
      <t>メイレイ</t>
    </rPh>
    <phoneticPr fontId="1"/>
  </si>
  <si>
    <t>改善命令</t>
    <rPh sb="0" eb="2">
      <t>カイゼン</t>
    </rPh>
    <rPh sb="2" eb="4">
      <t>メイレイ</t>
    </rPh>
    <phoneticPr fontId="1"/>
  </si>
  <si>
    <t>立入検査（昼間）</t>
    <rPh sb="0" eb="2">
      <t>タチイリ</t>
    </rPh>
    <rPh sb="2" eb="4">
      <t>ケンサ</t>
    </rPh>
    <rPh sb="5" eb="7">
      <t>ヒルマ</t>
    </rPh>
    <phoneticPr fontId="1"/>
  </si>
  <si>
    <t>立入検査（夜間）</t>
    <rPh sb="0" eb="2">
      <t>タチイリ</t>
    </rPh>
    <rPh sb="2" eb="4">
      <t>ケンサ</t>
    </rPh>
    <rPh sb="5" eb="7">
      <t>ヤカン</t>
    </rPh>
    <phoneticPr fontId="1"/>
  </si>
  <si>
    <t>文書（指導件数）</t>
    <rPh sb="0" eb="2">
      <t>ブンショ</t>
    </rPh>
    <rPh sb="3" eb="5">
      <t>シドウ</t>
    </rPh>
    <rPh sb="5" eb="7">
      <t>ケンスウ</t>
    </rPh>
    <phoneticPr fontId="1"/>
  </si>
  <si>
    <t>口頭（指導件数）</t>
    <rPh sb="0" eb="2">
      <t>コウトウ</t>
    </rPh>
    <rPh sb="5" eb="7">
      <t>ケンスウ</t>
    </rPh>
    <phoneticPr fontId="1"/>
  </si>
  <si>
    <t>処理施設（指導内容）</t>
    <rPh sb="0" eb="2">
      <t>ショリ</t>
    </rPh>
    <rPh sb="2" eb="4">
      <t>シセツ</t>
    </rPh>
    <rPh sb="7" eb="9">
      <t>ナイヨウ</t>
    </rPh>
    <phoneticPr fontId="1"/>
  </si>
  <si>
    <t>排水（指導内容）</t>
    <rPh sb="0" eb="2">
      <t>ハイスイ</t>
    </rPh>
    <rPh sb="5" eb="7">
      <t>ナイヨウ</t>
    </rPh>
    <phoneticPr fontId="1"/>
  </si>
  <si>
    <t>その他（指導内容）</t>
    <rPh sb="2" eb="3">
      <t>タ</t>
    </rPh>
    <rPh sb="6" eb="8">
      <t>ナイヨウ</t>
    </rPh>
    <phoneticPr fontId="1"/>
  </si>
  <si>
    <t>措置の別1</t>
  </si>
  <si>
    <t>指定施設等種類1</t>
  </si>
  <si>
    <t>基準1</t>
  </si>
  <si>
    <t>措置の別2</t>
  </si>
  <si>
    <t>指定施設等種類2</t>
  </si>
  <si>
    <t>基準2</t>
  </si>
  <si>
    <t>措置の別3</t>
  </si>
  <si>
    <t>指定施設等種類3</t>
  </si>
  <si>
    <t>基準3</t>
  </si>
  <si>
    <t>文書1</t>
  </si>
  <si>
    <t>口頭1</t>
  </si>
  <si>
    <t>口頭2</t>
  </si>
  <si>
    <t>文書2</t>
  </si>
  <si>
    <t>文書3</t>
  </si>
  <si>
    <t>口頭3</t>
  </si>
  <si>
    <t>401_01_001</t>
  </si>
  <si>
    <t>402_01_101</t>
  </si>
  <si>
    <t>402_01_102</t>
  </si>
  <si>
    <t>402_01_103</t>
  </si>
  <si>
    <t>402_01_201</t>
  </si>
  <si>
    <t>402_01_202</t>
  </si>
  <si>
    <t>402_01_203</t>
  </si>
  <si>
    <t>402_01_301</t>
  </si>
  <si>
    <t>402_01_302</t>
  </si>
  <si>
    <t>402_01_303</t>
  </si>
  <si>
    <t>402_01_401</t>
  </si>
  <si>
    <t>402_01_402</t>
  </si>
  <si>
    <t>402_01_403</t>
  </si>
  <si>
    <t>402_01_501</t>
  </si>
  <si>
    <t>402_01_502</t>
  </si>
  <si>
    <t>402_01_503</t>
  </si>
  <si>
    <t>402_01_601</t>
  </si>
  <si>
    <t>402_01_602</t>
  </si>
  <si>
    <t>402_01_603</t>
  </si>
  <si>
    <t>402_01_701</t>
  </si>
  <si>
    <t>402_01_702</t>
  </si>
  <si>
    <t>402_01_703</t>
  </si>
  <si>
    <t>402_01_801</t>
  </si>
  <si>
    <t>402_01_802</t>
  </si>
  <si>
    <t>402_01_803</t>
  </si>
  <si>
    <t>402_01_901</t>
  </si>
  <si>
    <t>402_01_902</t>
  </si>
  <si>
    <t>402_01_903</t>
  </si>
  <si>
    <t>402_01_904</t>
  </si>
  <si>
    <t>402_01_905</t>
  </si>
  <si>
    <t>402_01_906</t>
  </si>
  <si>
    <t>403_01_001</t>
  </si>
  <si>
    <t>402_01_002</t>
  </si>
  <si>
    <t>402_01_003</t>
  </si>
  <si>
    <t>402_01_004</t>
  </si>
  <si>
    <t>402_01_005</t>
  </si>
  <si>
    <t>402_01_006</t>
  </si>
  <si>
    <t>402_01_007</t>
  </si>
  <si>
    <t>402_01_008</t>
  </si>
  <si>
    <t>402_01_009</t>
  </si>
  <si>
    <t>402_01_010</t>
  </si>
  <si>
    <t>402_01_011</t>
  </si>
  <si>
    <t>402_01_012</t>
  </si>
  <si>
    <t>402_02_001</t>
  </si>
  <si>
    <t>402_02_002</t>
  </si>
  <si>
    <t>402_02_003</t>
  </si>
  <si>
    <t>402_02_004</t>
  </si>
  <si>
    <t>402_02_005</t>
  </si>
  <si>
    <t>402_02_006</t>
  </si>
  <si>
    <t>402_02_007</t>
  </si>
  <si>
    <t>402_02_008</t>
  </si>
  <si>
    <t>402_02_009</t>
  </si>
  <si>
    <t>402_03_001</t>
  </si>
  <si>
    <t>402_03_002</t>
  </si>
  <si>
    <t>402_03_003</t>
  </si>
  <si>
    <t>402_03_004</t>
  </si>
  <si>
    <t>402_03_005</t>
  </si>
  <si>
    <t>402_03_006</t>
  </si>
  <si>
    <t>402_04_001</t>
  </si>
  <si>
    <t>402_04_002</t>
  </si>
  <si>
    <t>402_04_003</t>
  </si>
  <si>
    <t>402_04_004</t>
  </si>
  <si>
    <t>402_04_005</t>
  </si>
  <si>
    <t>402_04_006</t>
  </si>
  <si>
    <t>402_04_007</t>
  </si>
  <si>
    <t>402_04_008</t>
  </si>
  <si>
    <t>402_04_009</t>
  </si>
  <si>
    <t>釜房ダム貯水池</t>
  </si>
  <si>
    <t>八郎湖</t>
  </si>
  <si>
    <t>霞ヶ浦</t>
  </si>
  <si>
    <t>印旛沼</t>
  </si>
  <si>
    <t>手賀沼</t>
  </si>
  <si>
    <t>琵琶湖</t>
  </si>
  <si>
    <t>中海</t>
  </si>
  <si>
    <t>宍道湖</t>
  </si>
  <si>
    <t>児島湖</t>
  </si>
  <si>
    <t>Ⅴ　特定業種調べ</t>
  </si>
  <si>
    <t>１．特定業種に係る特定事業場数調べ</t>
  </si>
  <si>
    <t>（３）窒素・りんに係る暫定排水基準が設定されている特定業種</t>
  </si>
  <si>
    <t>畜産農業_50㎥以上</t>
  </si>
  <si>
    <t>畜産農業_50㎥以上(かっこ内)</t>
  </si>
  <si>
    <t>畜産農業_50㎥未満</t>
  </si>
  <si>
    <t>畜産農業_50㎥未満(かっこ内)</t>
  </si>
  <si>
    <t>畜産農業_合計</t>
  </si>
  <si>
    <t>畜産農業_合計(かっこ内)</t>
  </si>
  <si>
    <t>金属鉱業_50㎥以上</t>
  </si>
  <si>
    <t>金属鉱業_50㎥以上(かっこ内)</t>
  </si>
  <si>
    <t>金属鉱業_50㎥未満</t>
  </si>
  <si>
    <t>金属鉱業_50㎥未満(かっこ内)</t>
  </si>
  <si>
    <t>金属鉱業_合計</t>
  </si>
  <si>
    <t>金属鉱業_合計(かっこ内)</t>
  </si>
  <si>
    <t>酸化コバルト製造業_50㎥以上</t>
  </si>
  <si>
    <t>酸化コバルト製造業_50㎥以上(かっこ内)</t>
  </si>
  <si>
    <t>酸化コバルト製造業_50㎥未満</t>
  </si>
  <si>
    <t>酸化コバルト製造業_50㎥未満(かっこ内)</t>
  </si>
  <si>
    <t>酸化コバルト製造業_合計</t>
  </si>
  <si>
    <t>酸化コバルト製造業_合計(かっこ内)</t>
  </si>
  <si>
    <t>ジルコニウム化合物製造業_50㎥以上</t>
  </si>
  <si>
    <t>ジルコニウム化合物製造業_50㎥以上(かっこ内)</t>
  </si>
  <si>
    <t>ジルコニウム化合物製造業_50㎥未満</t>
  </si>
  <si>
    <t>ジルコニウム化合物製造業_50㎥未満(かっこ内)</t>
  </si>
  <si>
    <t>ジルコニウム化合物製造業_合計</t>
  </si>
  <si>
    <t>ジルコニウム化合物製造業_合計(かっこ内)</t>
  </si>
  <si>
    <t>モリブデン化合物製造業_50㎥以上</t>
  </si>
  <si>
    <t>モリブデン化合物製造業_50㎥以上(かっこ内)</t>
  </si>
  <si>
    <t>モリブデン化合物製造業_50㎥未満</t>
  </si>
  <si>
    <t>モリブデン化合物製造業_50㎥未満(かっこ内)</t>
  </si>
  <si>
    <t>モリブデン化合物製造業_合計</t>
  </si>
  <si>
    <t>モリブデン化合物製造業_合計(かっこ内)</t>
  </si>
  <si>
    <t>バナジウム化合物製造業_50㎥以上</t>
  </si>
  <si>
    <t>ほうろう鉄器製造業_50㎥以上(かっこ内)</t>
  </si>
  <si>
    <t>ほうろう鉄器製造業_50㎥未満</t>
  </si>
  <si>
    <t>ほうろう鉄器製造業_50㎥未満(かっこ内)</t>
  </si>
  <si>
    <t>ほうろう鉄器製造業_合計</t>
  </si>
  <si>
    <t>ほうろう鉄器製造業_合計(かっこ内)</t>
  </si>
  <si>
    <t>電気めっき業_50㎥以上(かっこ内)</t>
  </si>
  <si>
    <t>電気めっき業_50㎥未満</t>
  </si>
  <si>
    <t>電気めっき業_50㎥未満(かっこ内)</t>
  </si>
  <si>
    <t>電気めっき業_合計</t>
  </si>
  <si>
    <t>電気めっき業_合計(かっこ内)</t>
  </si>
  <si>
    <t>下水道業（旅行業）_50㎥以上</t>
  </si>
  <si>
    <t>下水道業（旅行業）_50㎥以上(かっこ内)</t>
  </si>
  <si>
    <t>下水道業（旅行業）_50㎥未満</t>
  </si>
  <si>
    <t>下水道業（旅行業）_50㎥未満(かっこ内)</t>
  </si>
  <si>
    <t>下水道業（旅行業）_合計</t>
  </si>
  <si>
    <t>下水道業（旅行業）_合計(かっこ内)</t>
  </si>
  <si>
    <t>旅館業(温泉を利用)_50㎥以上</t>
  </si>
  <si>
    <t>旅館業(温泉を利用)_50㎥以上(かっこ内)</t>
  </si>
  <si>
    <t>旅館業(温泉を利用)_50㎥未満</t>
  </si>
  <si>
    <t>旅館業(温泉を利用)_50㎥未満(かっこ内)</t>
  </si>
  <si>
    <t>旅館業(温泉を利用)_合計</t>
  </si>
  <si>
    <t>旅館業(温泉を利用)_合計(かっこ内)</t>
  </si>
  <si>
    <t>電気めっき業_50㎥以上</t>
  </si>
  <si>
    <t>天然ガス鉱業_50㎥以上</t>
  </si>
  <si>
    <t>天然ガス鉱業_50㎥以上(かっこ内)</t>
  </si>
  <si>
    <t>天然ガス鉱業_50㎥未満</t>
  </si>
  <si>
    <t>天然ガス鉱業_50㎥未満(かっこ内)</t>
  </si>
  <si>
    <t>天然ガス鉱業_合計</t>
  </si>
  <si>
    <t>天然ガス鉱業_合計(かっこ内)</t>
  </si>
  <si>
    <t>バナ及びモリ製造業_50㎥以上</t>
  </si>
  <si>
    <t>バナ及びモリ製造業_50㎥以上(かっこ内)</t>
  </si>
  <si>
    <t>バナ及びモリ製造業_50㎥未満</t>
  </si>
  <si>
    <t>バナ及びモリ製造業_50㎥未満(かっこ内)</t>
  </si>
  <si>
    <t>バナ及びモリ製造業_合計</t>
  </si>
  <si>
    <t>バナ及びモリ製造業_合計(かっこ内)</t>
  </si>
  <si>
    <t>硫黄鉱業_50㎥以上</t>
  </si>
  <si>
    <t>硫黄鉱業_50㎥以上(かっこ内)</t>
  </si>
  <si>
    <t>硫黄鉱業_50㎥未満</t>
  </si>
  <si>
    <t>硫黄鉱業_50㎥未満(かっこ内)</t>
  </si>
  <si>
    <t>硫黄鉱業_合計</t>
  </si>
  <si>
    <t>硫黄鉱業_合計(かっこ内)</t>
  </si>
  <si>
    <t>501_01_002</t>
  </si>
  <si>
    <t>501_01_003</t>
  </si>
  <si>
    <t>501_01_004</t>
  </si>
  <si>
    <t>501_01_005</t>
  </si>
  <si>
    <t>501_01_006</t>
  </si>
  <si>
    <t>501_01_101</t>
  </si>
  <si>
    <t>501_01_102</t>
  </si>
  <si>
    <t>501_01_103</t>
  </si>
  <si>
    <t>501_01_104</t>
  </si>
  <si>
    <t>501_01_105</t>
  </si>
  <si>
    <t>501_01_106</t>
  </si>
  <si>
    <t>501_01_201</t>
  </si>
  <si>
    <t>501_01_202</t>
  </si>
  <si>
    <t>501_01_203</t>
  </si>
  <si>
    <t>501_01_204</t>
  </si>
  <si>
    <t>501_01_205</t>
  </si>
  <si>
    <t>501_01_206</t>
  </si>
  <si>
    <t>501_01_301</t>
  </si>
  <si>
    <t>501_01_302</t>
  </si>
  <si>
    <t>501_01_303</t>
  </si>
  <si>
    <t>501_01_304</t>
  </si>
  <si>
    <t>501_01_305</t>
  </si>
  <si>
    <t>501_01_306</t>
  </si>
  <si>
    <t>501_01_401</t>
  </si>
  <si>
    <t>501_01_402</t>
  </si>
  <si>
    <t>501_01_403</t>
  </si>
  <si>
    <t>501_01_404</t>
  </si>
  <si>
    <t>501_01_405</t>
  </si>
  <si>
    <t>501_01_406</t>
  </si>
  <si>
    <t>501_01_501</t>
  </si>
  <si>
    <t>501_01_502</t>
  </si>
  <si>
    <t>501_01_503</t>
  </si>
  <si>
    <t>501_01_504</t>
  </si>
  <si>
    <t>501_01_505</t>
  </si>
  <si>
    <t>501_01_506</t>
  </si>
  <si>
    <t>501_01_601</t>
  </si>
  <si>
    <t>501_01_602</t>
  </si>
  <si>
    <t>501_01_603</t>
  </si>
  <si>
    <t>501_01_604</t>
  </si>
  <si>
    <t>501_01_605</t>
  </si>
  <si>
    <t>501_01_606</t>
  </si>
  <si>
    <t>501_01_701</t>
  </si>
  <si>
    <t>501_01_702</t>
  </si>
  <si>
    <t>501_01_703</t>
  </si>
  <si>
    <t>501_01_704</t>
  </si>
  <si>
    <t>501_01_705</t>
  </si>
  <si>
    <t>501_01_706</t>
  </si>
  <si>
    <t>501_01_801</t>
  </si>
  <si>
    <t>501_01_802</t>
  </si>
  <si>
    <t>501_01_803</t>
  </si>
  <si>
    <t>501_01_804</t>
  </si>
  <si>
    <t>501_01_805</t>
  </si>
  <si>
    <t>501_01_806</t>
  </si>
  <si>
    <t>501_01_901</t>
  </si>
  <si>
    <t>501_01_902</t>
  </si>
  <si>
    <t>501_01_903</t>
  </si>
  <si>
    <t>501_01_904</t>
  </si>
  <si>
    <t>501_01_905</t>
  </si>
  <si>
    <t>501_01_906</t>
  </si>
  <si>
    <t>501_01_1001</t>
  </si>
  <si>
    <t>501_03_001</t>
  </si>
  <si>
    <t>501_03_002</t>
  </si>
  <si>
    <t>501_03_003</t>
  </si>
  <si>
    <t>501_03_004</t>
  </si>
  <si>
    <t>501_03_005</t>
  </si>
  <si>
    <t>501_03_006</t>
  </si>
  <si>
    <t>501_03_102</t>
  </si>
  <si>
    <t>501_03_103</t>
  </si>
  <si>
    <t>501_03_104</t>
  </si>
  <si>
    <t>501_03_105</t>
  </si>
  <si>
    <t>501_03_106</t>
  </si>
  <si>
    <t>501_03_201</t>
  </si>
  <si>
    <t>501_03_202</t>
  </si>
  <si>
    <t>501_03_203</t>
  </si>
  <si>
    <t>501_03_204</t>
  </si>
  <si>
    <t>501_03_205</t>
  </si>
  <si>
    <t>501_03_206</t>
  </si>
  <si>
    <t>501_03_301</t>
  </si>
  <si>
    <t>501_03_302</t>
  </si>
  <si>
    <t>501_03_303</t>
  </si>
  <si>
    <t>501_03_304</t>
  </si>
  <si>
    <t>501_03_305</t>
  </si>
  <si>
    <t>501_03_306</t>
  </si>
  <si>
    <t>１．水濁法上の特定事業場数（Ｂ～Ｇ列については、瀬戸内海法上の特定施設を設置する工場又は事業場を除く）</t>
  </si>
  <si>
    <t>701_01_001</t>
  </si>
  <si>
    <t>701_01_002</t>
  </si>
  <si>
    <t>701_01_003</t>
  </si>
  <si>
    <t>701_01_004</t>
  </si>
  <si>
    <t>701_01_005</t>
  </si>
  <si>
    <t>701_01_006</t>
  </si>
  <si>
    <t>701_01_007</t>
  </si>
  <si>
    <t>701_01_008</t>
  </si>
  <si>
    <t>1の2</t>
  </si>
  <si>
    <t>18の2</t>
  </si>
  <si>
    <t>18の3</t>
  </si>
  <si>
    <t>21の2</t>
  </si>
  <si>
    <t>21の3</t>
  </si>
  <si>
    <t>21の4</t>
  </si>
  <si>
    <t>23の2</t>
  </si>
  <si>
    <t>38の2</t>
  </si>
  <si>
    <t>51の2</t>
  </si>
  <si>
    <t>51の3</t>
  </si>
  <si>
    <t>63の2</t>
  </si>
  <si>
    <t>63の3</t>
  </si>
  <si>
    <t>64の2</t>
  </si>
  <si>
    <t>66の2</t>
  </si>
  <si>
    <t>66の3</t>
  </si>
  <si>
    <t>66の4</t>
  </si>
  <si>
    <t>66の5</t>
  </si>
  <si>
    <t>66の6</t>
  </si>
  <si>
    <t>66の7</t>
  </si>
  <si>
    <t>66の8</t>
  </si>
  <si>
    <t>68の2</t>
  </si>
  <si>
    <t>69の2</t>
  </si>
  <si>
    <t>69の3</t>
  </si>
  <si>
    <t>70の2</t>
  </si>
  <si>
    <t>71の2</t>
  </si>
  <si>
    <t>71の3</t>
  </si>
  <si>
    <t>71の4</t>
  </si>
  <si>
    <t>71の5</t>
  </si>
  <si>
    <t>71の6</t>
  </si>
  <si>
    <t>(みなし)指定地域特定施設</t>
  </si>
  <si>
    <t>１－２．水濁法上の有害物質貯蔵指定事業場数</t>
  </si>
  <si>
    <t>50㎥/日
以上</t>
  </si>
  <si>
    <t>第５条第３項</t>
  </si>
  <si>
    <t>有害物質貯蔵
指定</t>
  </si>
  <si>
    <t>合計</t>
    <rPh sb="0" eb="2">
      <t>ゴウケイ</t>
    </rPh>
    <phoneticPr fontId="1"/>
  </si>
  <si>
    <t>801_01_001</t>
  </si>
  <si>
    <t>801_01_002</t>
  </si>
  <si>
    <t>801_01_003</t>
  </si>
  <si>
    <t>801_01_004</t>
  </si>
  <si>
    <t>801_01_005</t>
  </si>
  <si>
    <t>801_01_006</t>
  </si>
  <si>
    <t>801_01_007</t>
  </si>
  <si>
    <t>901_01_001</t>
  </si>
  <si>
    <t>901_01_002</t>
  </si>
  <si>
    <t>901_01_003</t>
  </si>
  <si>
    <t>901_01_004</t>
  </si>
  <si>
    <t>901_01_005</t>
  </si>
  <si>
    <t>号番号</t>
    <rPh sb="0" eb="1">
      <t>ゴウ</t>
    </rPh>
    <rPh sb="1" eb="3">
      <t>バンゴウ</t>
    </rPh>
    <phoneticPr fontId="18"/>
  </si>
  <si>
    <t>1_昼間_立入合計</t>
  </si>
  <si>
    <t xml:space="preserve">1_昼間_第５条第２項
</t>
  </si>
  <si>
    <t xml:space="preserve">1_昼間_地下水汚染防止
</t>
  </si>
  <si>
    <t xml:space="preserve">1_夜間_立入合計
</t>
  </si>
  <si>
    <t xml:space="preserve">1_夜間_第５条第２項
</t>
  </si>
  <si>
    <t xml:space="preserve">1_夜間_地下水汚染防止
</t>
  </si>
  <si>
    <t>（２）みなし指定地域特定施設の設置事業場</t>
  </si>
  <si>
    <t>（３）指定施設の設置事業場</t>
  </si>
  <si>
    <t>（４）準用指定施設の設置事業場</t>
  </si>
  <si>
    <t>合計</t>
    <rPh sb="0" eb="2">
      <t>ゴウケイ</t>
    </rPh>
    <phoneticPr fontId="3"/>
  </si>
  <si>
    <t>2</t>
  </si>
  <si>
    <t>112_01_1</t>
  </si>
  <si>
    <t>112_01_1_2</t>
  </si>
  <si>
    <t>112_01_2</t>
  </si>
  <si>
    <t>112_01_3</t>
  </si>
  <si>
    <t>112_01_4</t>
  </si>
  <si>
    <t>112_01_5</t>
  </si>
  <si>
    <t>112_01_6</t>
  </si>
  <si>
    <t>112_01_7</t>
  </si>
  <si>
    <t>112_01_8</t>
  </si>
  <si>
    <t>112_01_9</t>
  </si>
  <si>
    <t>112_01_10</t>
  </si>
  <si>
    <t>112_01_11</t>
  </si>
  <si>
    <t>112_01_12</t>
  </si>
  <si>
    <t>112_01_13</t>
  </si>
  <si>
    <t>112_01_14</t>
  </si>
  <si>
    <t>112_01_15</t>
  </si>
  <si>
    <t>112_01_16</t>
  </si>
  <si>
    <t>112_01_17</t>
  </si>
  <si>
    <t>112_01_18</t>
  </si>
  <si>
    <t>112_01_18_2</t>
  </si>
  <si>
    <t>112_01_18_3</t>
  </si>
  <si>
    <t>112_01_19</t>
  </si>
  <si>
    <t>112_01_20</t>
  </si>
  <si>
    <t>112_01_21</t>
  </si>
  <si>
    <t>112_01_21_2</t>
  </si>
  <si>
    <t>112_01_21_3</t>
  </si>
  <si>
    <t>112_01_21_4</t>
  </si>
  <si>
    <t>112_01_22</t>
  </si>
  <si>
    <t>112_01_23</t>
  </si>
  <si>
    <t>112_01_23_2</t>
  </si>
  <si>
    <t>112_01_24</t>
  </si>
  <si>
    <t>112_01_25</t>
  </si>
  <si>
    <t>112_01_26</t>
  </si>
  <si>
    <t>112_01_27</t>
  </si>
  <si>
    <t>112_01_28</t>
  </si>
  <si>
    <t>112_01_29</t>
  </si>
  <si>
    <t>112_01_30</t>
  </si>
  <si>
    <t>112_01_31</t>
  </si>
  <si>
    <t>112_01_32</t>
  </si>
  <si>
    <t>112_01_33</t>
  </si>
  <si>
    <t>112_01_34</t>
  </si>
  <si>
    <t>112_01_35</t>
  </si>
  <si>
    <t>112_01_36</t>
  </si>
  <si>
    <t>112_01_37</t>
  </si>
  <si>
    <t>112_01_38</t>
  </si>
  <si>
    <t>112_01_38_2</t>
  </si>
  <si>
    <t>112_01_39</t>
  </si>
  <si>
    <t>112_01_40</t>
  </si>
  <si>
    <t>112_01_41</t>
  </si>
  <si>
    <t>112_01_42</t>
  </si>
  <si>
    <t>112_01_43</t>
  </si>
  <si>
    <t>112_01_44</t>
  </si>
  <si>
    <t>112_01_45</t>
  </si>
  <si>
    <t>112_01_46</t>
  </si>
  <si>
    <t>112_01_47</t>
  </si>
  <si>
    <t>112_01_48</t>
  </si>
  <si>
    <t>112_01_49</t>
  </si>
  <si>
    <t>112_01_50</t>
  </si>
  <si>
    <t>112_01_51</t>
  </si>
  <si>
    <t>112_01_51_2</t>
  </si>
  <si>
    <t>112_01_51_3</t>
  </si>
  <si>
    <t>112_01_52</t>
  </si>
  <si>
    <t>112_01_53</t>
  </si>
  <si>
    <t>112_01_54</t>
  </si>
  <si>
    <t>112_01_55</t>
  </si>
  <si>
    <t>112_01_56</t>
  </si>
  <si>
    <t>112_01_57</t>
  </si>
  <si>
    <t>112_01_58</t>
  </si>
  <si>
    <t>112_01_59</t>
  </si>
  <si>
    <t>112_01_60</t>
  </si>
  <si>
    <t>112_01_61</t>
  </si>
  <si>
    <t>112_01_62</t>
  </si>
  <si>
    <t>112_01_63</t>
  </si>
  <si>
    <t>112_01_63_2</t>
  </si>
  <si>
    <t>112_01_63_3</t>
  </si>
  <si>
    <t>112_01_64</t>
  </si>
  <si>
    <t>112_01_64_2</t>
  </si>
  <si>
    <t>112_01_65</t>
  </si>
  <si>
    <t>112_01_66</t>
  </si>
  <si>
    <t>112_01_66_2</t>
  </si>
  <si>
    <t>112_01_66_3</t>
  </si>
  <si>
    <t>112_01_66_4</t>
  </si>
  <si>
    <t>112_01_66_5</t>
  </si>
  <si>
    <t>112_01_66_6</t>
  </si>
  <si>
    <t>112_01_66_7</t>
  </si>
  <si>
    <t>112_01_66_8</t>
  </si>
  <si>
    <t>112_01_67</t>
  </si>
  <si>
    <t>112_01_68</t>
  </si>
  <si>
    <t>112_01_68_2</t>
  </si>
  <si>
    <t>112_01_69</t>
  </si>
  <si>
    <t>112_01_69_2</t>
  </si>
  <si>
    <t>112_01_69_3</t>
  </si>
  <si>
    <t>112_01_70</t>
  </si>
  <si>
    <t>112_01_70_2</t>
  </si>
  <si>
    <t>112_01_71</t>
  </si>
  <si>
    <t>112_01_71_2</t>
  </si>
  <si>
    <t>112_01_71_3</t>
  </si>
  <si>
    <t>112_01_71_4</t>
  </si>
  <si>
    <t>112_01_71_5</t>
  </si>
  <si>
    <t>112_01_71_6</t>
  </si>
  <si>
    <t>112_01_72</t>
  </si>
  <si>
    <t>112_01_73</t>
  </si>
  <si>
    <t>112_01_74</t>
  </si>
  <si>
    <t>112_02_1</t>
  </si>
  <si>
    <t>112_02_2</t>
  </si>
  <si>
    <t>112_03_1</t>
  </si>
  <si>
    <t>112_03_2</t>
  </si>
  <si>
    <t>112_04_1</t>
  </si>
  <si>
    <t>２．湖沼特定施設等の届出関係等（平成28年度）</t>
  </si>
  <si>
    <t xml:space="preserve">湖沼名３   
</t>
  </si>
  <si>
    <t>121_01_001</t>
  </si>
  <si>
    <t>122_01_101</t>
  </si>
  <si>
    <t>122_01_102</t>
  </si>
  <si>
    <t>122_01_103</t>
  </si>
  <si>
    <t>122_01_201</t>
  </si>
  <si>
    <t>122_01_202</t>
  </si>
  <si>
    <t>122_01_203</t>
  </si>
  <si>
    <t>122_01_301</t>
  </si>
  <si>
    <t>122_01_302</t>
  </si>
  <si>
    <t>122_01_303</t>
  </si>
  <si>
    <t>122_01_401</t>
  </si>
  <si>
    <t>122_01_402</t>
  </si>
  <si>
    <t>122_01_403</t>
  </si>
  <si>
    <t>122_01_501</t>
  </si>
  <si>
    <t>122_01_502</t>
  </si>
  <si>
    <t>122_01_503</t>
  </si>
  <si>
    <t>122_01_601</t>
  </si>
  <si>
    <t>122_01_602</t>
  </si>
  <si>
    <t>122_01_603</t>
  </si>
  <si>
    <t>122_01_701</t>
  </si>
  <si>
    <t>122_01_702</t>
  </si>
  <si>
    <t>122_01_703</t>
  </si>
  <si>
    <t>122_01_801</t>
  </si>
  <si>
    <t>122_01_802</t>
  </si>
  <si>
    <t>122_01_803</t>
  </si>
  <si>
    <t>122_01_901</t>
  </si>
  <si>
    <t>122_01_902</t>
  </si>
  <si>
    <t>122_01_903</t>
  </si>
  <si>
    <t>122_01_904</t>
  </si>
  <si>
    <t>122_01_905</t>
  </si>
  <si>
    <t>122_01_906</t>
  </si>
  <si>
    <t>123_01_001</t>
  </si>
  <si>
    <t>123_01_002</t>
  </si>
  <si>
    <t>123_01_003</t>
  </si>
  <si>
    <t>123_01_004</t>
  </si>
  <si>
    <t>123_01_005</t>
  </si>
  <si>
    <t>123_01_006</t>
  </si>
  <si>
    <t>123_01_007</t>
  </si>
  <si>
    <t>123_01_008</t>
  </si>
  <si>
    <t>123_01_009</t>
  </si>
  <si>
    <t>123_01_010</t>
  </si>
  <si>
    <t>123_01_011</t>
  </si>
  <si>
    <t>123_01_012</t>
  </si>
  <si>
    <t>124_02_001</t>
  </si>
  <si>
    <t>125_02_101</t>
  </si>
  <si>
    <t>125_02_102</t>
  </si>
  <si>
    <t>125_02_103</t>
  </si>
  <si>
    <t>125_02_201</t>
  </si>
  <si>
    <t>125_02_202</t>
  </si>
  <si>
    <t>125_02_203</t>
  </si>
  <si>
    <t>125_02_301</t>
  </si>
  <si>
    <t>125_02_302</t>
  </si>
  <si>
    <t>125_03_303</t>
  </si>
  <si>
    <t>125_03_401</t>
  </si>
  <si>
    <t>125_03_402</t>
  </si>
  <si>
    <t>125_03_403</t>
  </si>
  <si>
    <t>125_03_501</t>
  </si>
  <si>
    <t>125_03_502</t>
  </si>
  <si>
    <t>125_04_503</t>
  </si>
  <si>
    <t>125_04_601</t>
  </si>
  <si>
    <t>125_04_602</t>
  </si>
  <si>
    <t>125_04_603</t>
  </si>
  <si>
    <t>125_04_701</t>
  </si>
  <si>
    <t>125_04_702</t>
  </si>
  <si>
    <t>125_04_703</t>
  </si>
  <si>
    <t>125_04_801</t>
  </si>
  <si>
    <t>125_04_802</t>
  </si>
  <si>
    <t>125_04_803</t>
  </si>
  <si>
    <t>125_04_901</t>
  </si>
  <si>
    <t>125_04_902</t>
  </si>
  <si>
    <t>125_04_903</t>
  </si>
  <si>
    <t>125_04_904</t>
  </si>
  <si>
    <t>125_04_905</t>
  </si>
  <si>
    <t>125_04_906</t>
  </si>
  <si>
    <t>126_04_001</t>
  </si>
  <si>
    <t>126_04_002</t>
  </si>
  <si>
    <t>126_04_003</t>
  </si>
  <si>
    <t>126_04_004</t>
  </si>
  <si>
    <t>126_04_005</t>
  </si>
  <si>
    <t>126_04_006</t>
  </si>
  <si>
    <t>126_04_007</t>
  </si>
  <si>
    <t>126_04_008</t>
  </si>
  <si>
    <t>126_04_009</t>
  </si>
  <si>
    <t>126_04_010</t>
  </si>
  <si>
    <t>126_04_011</t>
  </si>
  <si>
    <t>126_04_012</t>
  </si>
  <si>
    <t>１．湖沼特定事業場数等調べ</t>
  </si>
  <si>
    <t>(1)湖沼特定事業場</t>
  </si>
  <si>
    <t>湖沼名２</t>
  </si>
  <si>
    <t>131_00_1</t>
  </si>
  <si>
    <t>131_01_1</t>
  </si>
  <si>
    <t>131_01_1_2</t>
  </si>
  <si>
    <t>131_01_2</t>
  </si>
  <si>
    <t>131_01_3</t>
  </si>
  <si>
    <t>131_01_4</t>
  </si>
  <si>
    <t>131_01_5</t>
  </si>
  <si>
    <t>131_01_6</t>
  </si>
  <si>
    <t>131_01_7</t>
  </si>
  <si>
    <t>131_01_8</t>
  </si>
  <si>
    <t>131_01_9</t>
  </si>
  <si>
    <t>131_01_10</t>
  </si>
  <si>
    <t>131_01_11</t>
  </si>
  <si>
    <t>131_01_12</t>
  </si>
  <si>
    <t>131_01_13</t>
  </si>
  <si>
    <t>131_01_14</t>
  </si>
  <si>
    <t>131_01_15</t>
  </si>
  <si>
    <t>131_01_16</t>
  </si>
  <si>
    <t>131_01_17</t>
  </si>
  <si>
    <t>131_01_18</t>
  </si>
  <si>
    <t>131_01_18_2</t>
  </si>
  <si>
    <t>131_01_18_3</t>
  </si>
  <si>
    <t>131_01_19</t>
  </si>
  <si>
    <t>131_01_20</t>
  </si>
  <si>
    <t>131_01_21</t>
  </si>
  <si>
    <t>131_01_21_2</t>
  </si>
  <si>
    <t>131_01_21_3</t>
  </si>
  <si>
    <t>131_01_21_4</t>
  </si>
  <si>
    <t>131_01_22</t>
  </si>
  <si>
    <t>131_01_23</t>
  </si>
  <si>
    <t>131_01_23_2</t>
  </si>
  <si>
    <t>131_01_24</t>
  </si>
  <si>
    <t>131_01_25</t>
  </si>
  <si>
    <t>131_01_26</t>
  </si>
  <si>
    <t>131_01_27</t>
  </si>
  <si>
    <t>131_01_28</t>
  </si>
  <si>
    <t>131_01_29</t>
  </si>
  <si>
    <t>131_01_30</t>
  </si>
  <si>
    <t>131_01_31</t>
  </si>
  <si>
    <t>131_01_32</t>
  </si>
  <si>
    <t>131_01_33</t>
  </si>
  <si>
    <t>131_01_34</t>
  </si>
  <si>
    <t>131_01_35</t>
  </si>
  <si>
    <t>131_01_36</t>
  </si>
  <si>
    <t>131_01_37</t>
  </si>
  <si>
    <t>131_01_38</t>
  </si>
  <si>
    <t>131_01_38_2</t>
  </si>
  <si>
    <t>131_01_39</t>
  </si>
  <si>
    <t>131_01_40</t>
  </si>
  <si>
    <t>131_01_41</t>
  </si>
  <si>
    <t>131_01_42</t>
  </si>
  <si>
    <t>131_01_43</t>
  </si>
  <si>
    <t>131_01_44</t>
  </si>
  <si>
    <t>131_01_45</t>
  </si>
  <si>
    <t>131_01_46</t>
  </si>
  <si>
    <t>131_01_47</t>
  </si>
  <si>
    <t>131_01_48</t>
  </si>
  <si>
    <t>131_01_49</t>
  </si>
  <si>
    <t>131_01_50</t>
  </si>
  <si>
    <t>131_01_51</t>
  </si>
  <si>
    <t>131_01_51_2</t>
  </si>
  <si>
    <t>131_01_51_3</t>
  </si>
  <si>
    <t>131_01_52</t>
  </si>
  <si>
    <t>131_01_53</t>
  </si>
  <si>
    <t>131_01_54</t>
  </si>
  <si>
    <t>131_01_55</t>
  </si>
  <si>
    <t>131_01_56</t>
  </si>
  <si>
    <t>131_01_57</t>
  </si>
  <si>
    <t>131_01_58</t>
  </si>
  <si>
    <t>131_01_59</t>
  </si>
  <si>
    <t>131_01_60</t>
  </si>
  <si>
    <t>131_01_61</t>
  </si>
  <si>
    <t>131_01_62</t>
  </si>
  <si>
    <t>131_01_63</t>
  </si>
  <si>
    <t>131_01_63_2</t>
  </si>
  <si>
    <t>131_01_63_3</t>
  </si>
  <si>
    <t>131_01_64</t>
  </si>
  <si>
    <t>131_01_64_2</t>
  </si>
  <si>
    <t>131_01_65</t>
  </si>
  <si>
    <t>131_01_66</t>
  </si>
  <si>
    <t>131_01_66_2</t>
  </si>
  <si>
    <t>131_01_66_3</t>
  </si>
  <si>
    <t>131_01_66_4</t>
  </si>
  <si>
    <t>131_01_66_5</t>
  </si>
  <si>
    <t>131_01_66_6</t>
  </si>
  <si>
    <t>131_01_66_7</t>
  </si>
  <si>
    <t>131_01_66_8</t>
  </si>
  <si>
    <t>131_01_67</t>
  </si>
  <si>
    <t>131_01_68</t>
  </si>
  <si>
    <t>131_01_68_2</t>
  </si>
  <si>
    <t>131_01_69</t>
  </si>
  <si>
    <t>131_01_69_2</t>
  </si>
  <si>
    <t>131_01_69_3</t>
  </si>
  <si>
    <t>131_01_70</t>
  </si>
  <si>
    <t>131_01_70_2</t>
  </si>
  <si>
    <t>131_01_71</t>
  </si>
  <si>
    <t>131_01_71_2</t>
  </si>
  <si>
    <t>131_01_71_3</t>
  </si>
  <si>
    <t>131_01_71_4</t>
  </si>
  <si>
    <t>131_01_71_5</t>
  </si>
  <si>
    <t>131_01_71_6</t>
  </si>
  <si>
    <t>131_01_72</t>
  </si>
  <si>
    <t>131_01_73</t>
  </si>
  <si>
    <t>131_01_74</t>
  </si>
  <si>
    <t>131_01_75</t>
  </si>
  <si>
    <t>131_02_01</t>
  </si>
  <si>
    <t>131_02_02</t>
  </si>
  <si>
    <t>131_03_01</t>
  </si>
  <si>
    <t>131_03_02</t>
  </si>
  <si>
    <t>131_04_01</t>
  </si>
  <si>
    <t>表２　都道府県・政令市別特定事業場数（１）</t>
    <phoneticPr fontId="5"/>
  </si>
  <si>
    <t>石川県</t>
  </si>
  <si>
    <t>水質汚濁防止法上の特定事業場及び有害物質貯蔵指定事業場数</t>
    <rPh sb="0" eb="2">
      <t>スイシツ</t>
    </rPh>
    <rPh sb="2" eb="4">
      <t>オダク</t>
    </rPh>
    <rPh sb="4" eb="7">
      <t>ボウシホウ</t>
    </rPh>
    <rPh sb="7" eb="8">
      <t>ジョウ</t>
    </rPh>
    <rPh sb="9" eb="11">
      <t>トクテイ</t>
    </rPh>
    <rPh sb="11" eb="14">
      <t>ジギョウジョウ</t>
    </rPh>
    <rPh sb="14" eb="15">
      <t>オヨ</t>
    </rPh>
    <rPh sb="16" eb="18">
      <t>ユウガイ</t>
    </rPh>
    <rPh sb="18" eb="20">
      <t>ブッシツ</t>
    </rPh>
    <rPh sb="20" eb="22">
      <t>チョゾウ</t>
    </rPh>
    <rPh sb="22" eb="24">
      <t>シテイ</t>
    </rPh>
    <rPh sb="24" eb="27">
      <t>ジギョウジョウ</t>
    </rPh>
    <rPh sb="27" eb="28">
      <t>スウ</t>
    </rPh>
    <phoneticPr fontId="4"/>
  </si>
  <si>
    <t>総 数</t>
    <phoneticPr fontId="5"/>
  </si>
  <si>
    <r>
      <t>③平均排水量
50m</t>
    </r>
    <r>
      <rPr>
        <vertAlign val="superscript"/>
        <sz val="10"/>
        <color theme="1"/>
        <rFont val="ＭＳ 明朝"/>
        <family val="1"/>
        <charset val="128"/>
      </rPr>
      <t>3</t>
    </r>
    <r>
      <rPr>
        <sz val="10"/>
        <color theme="1"/>
        <rFont val="ＭＳ 明朝"/>
        <family val="1"/>
        <charset val="128"/>
      </rPr>
      <t>/日未満
の事業場数</t>
    </r>
    <rPh sb="13" eb="15">
      <t>ミマン</t>
    </rPh>
    <phoneticPr fontId="5"/>
  </si>
  <si>
    <r>
      <t>①平均排水量
50m</t>
    </r>
    <r>
      <rPr>
        <vertAlign val="superscript"/>
        <sz val="10"/>
        <color theme="1"/>
        <rFont val="ＭＳ 明朝"/>
        <family val="1"/>
        <charset val="128"/>
      </rPr>
      <t>3</t>
    </r>
    <r>
      <rPr>
        <sz val="10"/>
        <color theme="1"/>
        <rFont val="ＭＳ 明朝"/>
        <family val="1"/>
        <charset val="128"/>
      </rPr>
      <t>/日以上
の事業場数</t>
    </r>
    <phoneticPr fontId="5"/>
  </si>
  <si>
    <t xml:space="preserve"> 特定事業場</t>
    <phoneticPr fontId="5"/>
  </si>
  <si>
    <t>総 数</t>
    <phoneticPr fontId="5"/>
  </si>
  <si>
    <t>瀬戸内海法上の特定事業場</t>
    <phoneticPr fontId="5"/>
  </si>
  <si>
    <t>うち有害
物質貯蔵
指定施設
のみ</t>
    <phoneticPr fontId="5"/>
  </si>
  <si>
    <t>有害物質貯蔵
指定事業場</t>
    <phoneticPr fontId="5"/>
  </si>
  <si>
    <t>都道府県計</t>
  </si>
  <si>
    <t>政令市計</t>
  </si>
  <si>
    <t>合　計</t>
  </si>
  <si>
    <t>（注）表中の有害物質貯蔵指定事業場総数には、特定事業場であり有害物質貯蔵指定施設を設置する事業場を含む。</t>
    <phoneticPr fontId="5"/>
  </si>
  <si>
    <t>合計</t>
    <rPh sb="0" eb="2">
      <t>ゴウケイ</t>
    </rPh>
    <phoneticPr fontId="5"/>
  </si>
  <si>
    <t>号番号</t>
  </si>
  <si>
    <t>50㎥以上</t>
  </si>
  <si>
    <t>50㎥以上(有害)</t>
  </si>
  <si>
    <t>50㎥以上(浸透)</t>
  </si>
  <si>
    <t>50㎥未満</t>
  </si>
  <si>
    <t>50㎥未満(浸透)</t>
  </si>
  <si>
    <t>&gt;0</t>
    <phoneticPr fontId="5"/>
  </si>
  <si>
    <t>_701_01_000</t>
  </si>
  <si>
    <t>_701_01_001</t>
  </si>
  <si>
    <t>_701_01_002</t>
  </si>
  <si>
    <t>_701_01_003</t>
  </si>
  <si>
    <t>_701_01_004</t>
  </si>
  <si>
    <t>_701_01_005</t>
  </si>
  <si>
    <t>_701_01_006</t>
  </si>
  <si>
    <t>_701_01_007</t>
  </si>
  <si>
    <t>別１自治体コード</t>
    <rPh sb="0" eb="1">
      <t>ベツ</t>
    </rPh>
    <rPh sb="2" eb="5">
      <t>ジチタイ</t>
    </rPh>
    <phoneticPr fontId="5"/>
  </si>
  <si>
    <t>別１_２コード</t>
    <rPh sb="0" eb="1">
      <t>ベツ</t>
    </rPh>
    <phoneticPr fontId="5"/>
  </si>
  <si>
    <t>_801_01_007</t>
    <phoneticPr fontId="5"/>
  </si>
  <si>
    <t>_801_01_006</t>
    <phoneticPr fontId="5"/>
  </si>
  <si>
    <t>50㎥以上（有害）</t>
    <rPh sb="6" eb="8">
      <t>ユウガイ</t>
    </rPh>
    <phoneticPr fontId="5"/>
  </si>
  <si>
    <t>別２コード</t>
    <rPh sb="0" eb="1">
      <t>ベツ</t>
    </rPh>
    <phoneticPr fontId="5"/>
  </si>
  <si>
    <t xml:space="preserve">50㎥未満(有害)
</t>
  </si>
  <si>
    <t xml:space="preserve">合計
</t>
  </si>
  <si>
    <t>901_01_000</t>
    <phoneticPr fontId="5"/>
  </si>
  <si>
    <t>②うち有害
物質使用
特定事業場</t>
    <phoneticPr fontId="5"/>
  </si>
  <si>
    <t>④うち有害
物質使用
特定事業場</t>
    <phoneticPr fontId="5"/>
  </si>
  <si>
    <t>⑤第５条
第３項
有害物質
使用特定
事業場</t>
    <rPh sb="9" eb="11">
      <t>ユウガイ</t>
    </rPh>
    <phoneticPr fontId="5"/>
  </si>
  <si>
    <t>表２　都道府県・政令市別特定事業場数（２）</t>
    <phoneticPr fontId="5"/>
  </si>
  <si>
    <t>水戸市</t>
  </si>
  <si>
    <t>つくば市</t>
  </si>
  <si>
    <t>宇都宮市</t>
  </si>
  <si>
    <t>前橋市</t>
  </si>
  <si>
    <t>伊勢崎市</t>
  </si>
  <si>
    <t>越谷市</t>
  </si>
  <si>
    <t>市原市</t>
  </si>
  <si>
    <t>小田原市</t>
  </si>
  <si>
    <t>上越市</t>
  </si>
  <si>
    <t>表２　都道府県・政令市別特定事業場数（３）</t>
    <phoneticPr fontId="5"/>
  </si>
  <si>
    <t>岡崎市</t>
    <phoneticPr fontId="5"/>
  </si>
  <si>
    <t>徳島市</t>
    <phoneticPr fontId="5"/>
  </si>
  <si>
    <t>佐世保市</t>
    <phoneticPr fontId="5"/>
  </si>
  <si>
    <t>01100</t>
    <phoneticPr fontId="5"/>
  </si>
  <si>
    <t>表３　指定湖沼別湖沼特定事業場数等（１）</t>
    <phoneticPr fontId="5"/>
  </si>
  <si>
    <t>１</t>
  </si>
  <si>
    <t>１の２</t>
  </si>
  <si>
    <t>２</t>
  </si>
  <si>
    <t>３</t>
  </si>
  <si>
    <t>４</t>
  </si>
  <si>
    <t>５</t>
  </si>
  <si>
    <t>６</t>
  </si>
  <si>
    <t>７</t>
  </si>
  <si>
    <t>８</t>
  </si>
  <si>
    <t>９</t>
  </si>
  <si>
    <t>１０</t>
  </si>
  <si>
    <t>１１</t>
  </si>
  <si>
    <t>１２</t>
  </si>
  <si>
    <t>１３</t>
  </si>
  <si>
    <t>１４</t>
  </si>
  <si>
    <t>１５</t>
  </si>
  <si>
    <t>１６</t>
  </si>
  <si>
    <t>１７</t>
  </si>
  <si>
    <t>１８</t>
  </si>
  <si>
    <t>１８の２</t>
  </si>
  <si>
    <t>１８の３</t>
  </si>
  <si>
    <t>１９</t>
  </si>
  <si>
    <t>２０</t>
  </si>
  <si>
    <t>２１</t>
  </si>
  <si>
    <t>２１の２</t>
  </si>
  <si>
    <t>２１の３</t>
  </si>
  <si>
    <t>２１の４</t>
  </si>
  <si>
    <t>２２</t>
  </si>
  <si>
    <t>２３</t>
  </si>
  <si>
    <t>２３の２</t>
  </si>
  <si>
    <t>２４</t>
  </si>
  <si>
    <t>２５</t>
  </si>
  <si>
    <t>２６</t>
  </si>
  <si>
    <t>２７</t>
  </si>
  <si>
    <t>２８</t>
  </si>
  <si>
    <t>２９</t>
  </si>
  <si>
    <t>３０</t>
  </si>
  <si>
    <t>３１</t>
  </si>
  <si>
    <t>３２</t>
  </si>
  <si>
    <t>３３</t>
  </si>
  <si>
    <t>３４</t>
  </si>
  <si>
    <t>３５</t>
  </si>
  <si>
    <t>３６</t>
  </si>
  <si>
    <t>３７</t>
  </si>
  <si>
    <t>３８</t>
  </si>
  <si>
    <t>３８の２</t>
  </si>
  <si>
    <t>３９</t>
  </si>
  <si>
    <t>４０</t>
  </si>
  <si>
    <t>４１</t>
  </si>
  <si>
    <t>４２</t>
  </si>
  <si>
    <t>４３</t>
  </si>
  <si>
    <t>４４</t>
  </si>
  <si>
    <t>４５</t>
  </si>
  <si>
    <t>４６</t>
  </si>
  <si>
    <t>４７</t>
  </si>
  <si>
    <t>野尻湖</t>
    <rPh sb="0" eb="2">
      <t>ノジリ</t>
    </rPh>
    <rPh sb="2" eb="3">
      <t>コ</t>
    </rPh>
    <phoneticPr fontId="5"/>
  </si>
  <si>
    <t>秋田県</t>
    <rPh sb="0" eb="3">
      <t>アキタケン</t>
    </rPh>
    <phoneticPr fontId="5"/>
  </si>
  <si>
    <t>秋田市</t>
    <rPh sb="0" eb="2">
      <t>アキタ</t>
    </rPh>
    <rPh sb="2" eb="3">
      <t>シ</t>
    </rPh>
    <phoneticPr fontId="5"/>
  </si>
  <si>
    <t>栃木県</t>
    <rPh sb="0" eb="3">
      <t>トチギケン</t>
    </rPh>
    <phoneticPr fontId="5"/>
  </si>
  <si>
    <t>千葉県</t>
    <rPh sb="0" eb="3">
      <t>チバケン</t>
    </rPh>
    <phoneticPr fontId="5"/>
  </si>
  <si>
    <t>つくば市</t>
    <rPh sb="3" eb="4">
      <t>シ</t>
    </rPh>
    <phoneticPr fontId="5"/>
  </si>
  <si>
    <t>京都府</t>
    <rPh sb="0" eb="2">
      <t>キョウト</t>
    </rPh>
    <rPh sb="2" eb="3">
      <t>フ</t>
    </rPh>
    <phoneticPr fontId="5"/>
  </si>
  <si>
    <t>松江市</t>
    <rPh sb="0" eb="2">
      <t>マツエ</t>
    </rPh>
    <rPh sb="2" eb="3">
      <t>シ</t>
    </rPh>
    <phoneticPr fontId="5"/>
  </si>
  <si>
    <t>松江市</t>
    <rPh sb="0" eb="3">
      <t>マツエシ</t>
    </rPh>
    <phoneticPr fontId="5"/>
  </si>
  <si>
    <t>釜房
ダム
貯水池</t>
    <phoneticPr fontId="5"/>
  </si>
  <si>
    <t>八郎湖</t>
    <rPh sb="0" eb="1">
      <t>ハチ</t>
    </rPh>
    <rPh sb="1" eb="2">
      <t>ロウ</t>
    </rPh>
    <rPh sb="2" eb="3">
      <t>コ</t>
    </rPh>
    <phoneticPr fontId="5"/>
  </si>
  <si>
    <t>04000</t>
    <phoneticPr fontId="5"/>
  </si>
  <si>
    <t>05000</t>
    <phoneticPr fontId="5"/>
  </si>
  <si>
    <t>05201</t>
    <phoneticPr fontId="5"/>
  </si>
  <si>
    <t>08000</t>
    <phoneticPr fontId="5"/>
  </si>
  <si>
    <t>08220</t>
    <phoneticPr fontId="5"/>
  </si>
  <si>
    <t>12000</t>
    <phoneticPr fontId="5"/>
  </si>
  <si>
    <t>09000</t>
    <phoneticPr fontId="5"/>
  </si>
  <si>
    <t>12000</t>
    <phoneticPr fontId="5"/>
  </si>
  <si>
    <t>12204</t>
    <phoneticPr fontId="5"/>
  </si>
  <si>
    <t>12207</t>
    <phoneticPr fontId="5"/>
  </si>
  <si>
    <t>12217</t>
    <phoneticPr fontId="5"/>
  </si>
  <si>
    <t>20000</t>
    <phoneticPr fontId="5"/>
  </si>
  <si>
    <t>20000</t>
    <phoneticPr fontId="5"/>
  </si>
  <si>
    <t>25000</t>
    <phoneticPr fontId="5"/>
  </si>
  <si>
    <t>25201</t>
    <phoneticPr fontId="5"/>
  </si>
  <si>
    <t>26000</t>
    <phoneticPr fontId="5"/>
  </si>
  <si>
    <t>26100</t>
    <phoneticPr fontId="5"/>
  </si>
  <si>
    <t>31000</t>
    <phoneticPr fontId="5"/>
  </si>
  <si>
    <t>32000</t>
    <phoneticPr fontId="5"/>
  </si>
  <si>
    <t>32201</t>
    <phoneticPr fontId="5"/>
  </si>
  <si>
    <t>32000</t>
    <phoneticPr fontId="5"/>
  </si>
  <si>
    <t>33000</t>
    <phoneticPr fontId="5"/>
  </si>
  <si>
    <t>33100</t>
    <phoneticPr fontId="5"/>
  </si>
  <si>
    <t>33202</t>
    <phoneticPr fontId="5"/>
  </si>
  <si>
    <t>_112_00_1</t>
    <phoneticPr fontId="5"/>
  </si>
  <si>
    <t>_131_00_1</t>
    <phoneticPr fontId="5"/>
  </si>
  <si>
    <t>総　　数</t>
    <phoneticPr fontId="5"/>
  </si>
  <si>
    <t>４８</t>
  </si>
  <si>
    <t>４９</t>
  </si>
  <si>
    <t>５０</t>
  </si>
  <si>
    <t>５１</t>
  </si>
  <si>
    <t>５１の２</t>
  </si>
  <si>
    <t>５１の３</t>
  </si>
  <si>
    <t>５２</t>
  </si>
  <si>
    <t>５３</t>
  </si>
  <si>
    <t>５４</t>
  </si>
  <si>
    <t>５５</t>
  </si>
  <si>
    <t>５６</t>
  </si>
  <si>
    <t>５７</t>
  </si>
  <si>
    <t>５８</t>
  </si>
  <si>
    <t>５９</t>
  </si>
  <si>
    <t>６０</t>
  </si>
  <si>
    <t>６１</t>
  </si>
  <si>
    <t>６２</t>
  </si>
  <si>
    <t>６３</t>
  </si>
  <si>
    <t>６３の２</t>
  </si>
  <si>
    <t>６３の３</t>
  </si>
  <si>
    <t>６４</t>
  </si>
  <si>
    <t>６４の２</t>
  </si>
  <si>
    <t>６５</t>
  </si>
  <si>
    <t>６６</t>
  </si>
  <si>
    <t>６６の２</t>
  </si>
  <si>
    <t>６６の３</t>
  </si>
  <si>
    <t>６６の４</t>
  </si>
  <si>
    <t>６６の５</t>
  </si>
  <si>
    <t>６６の６</t>
  </si>
  <si>
    <t>６６の７</t>
  </si>
  <si>
    <t>６６の８</t>
  </si>
  <si>
    <t>６７</t>
  </si>
  <si>
    <t>６８</t>
  </si>
  <si>
    <t>６８の２</t>
  </si>
  <si>
    <t>６９</t>
  </si>
  <si>
    <t>６９の２</t>
  </si>
  <si>
    <t>６９の３</t>
  </si>
  <si>
    <t>７０</t>
  </si>
  <si>
    <t>７０の２</t>
  </si>
  <si>
    <t>７１</t>
  </si>
  <si>
    <t>７１の２</t>
  </si>
  <si>
    <t>７１の３</t>
  </si>
  <si>
    <t>７１の４</t>
  </si>
  <si>
    <t>７１の５</t>
  </si>
  <si>
    <t>７１の６</t>
  </si>
  <si>
    <t>７２</t>
  </si>
  <si>
    <t>７３</t>
  </si>
  <si>
    <t>７４</t>
  </si>
  <si>
    <t>みなし指定地域特定施設１</t>
    <rPh sb="7" eb="9">
      <t>トクテイ</t>
    </rPh>
    <rPh sb="9" eb="11">
      <t>シセツ</t>
    </rPh>
    <phoneticPr fontId="6"/>
  </si>
  <si>
    <t>みなし指定地域特定施設２</t>
    <rPh sb="7" eb="9">
      <t>トクテイ</t>
    </rPh>
    <rPh sb="9" eb="11">
      <t>シセツ</t>
    </rPh>
    <phoneticPr fontId="6"/>
  </si>
  <si>
    <t>湖沼特定
事業場数</t>
    <rPh sb="0" eb="2">
      <t>コショウ</t>
    </rPh>
    <rPh sb="2" eb="4">
      <t>トクテイ</t>
    </rPh>
    <rPh sb="5" eb="8">
      <t>ジギョウジョウ</t>
    </rPh>
    <rPh sb="8" eb="9">
      <t>スウ</t>
    </rPh>
    <phoneticPr fontId="6"/>
  </si>
  <si>
    <t>指定施設1</t>
    <rPh sb="0" eb="2">
      <t>シテイ</t>
    </rPh>
    <rPh sb="2" eb="4">
      <t>シセツ</t>
    </rPh>
    <phoneticPr fontId="6"/>
  </si>
  <si>
    <t>指定施設2</t>
    <rPh sb="0" eb="2">
      <t>シテイ</t>
    </rPh>
    <rPh sb="2" eb="4">
      <t>シセツ</t>
    </rPh>
    <phoneticPr fontId="6"/>
  </si>
  <si>
    <t>表３　指定湖沼別湖沼特定事業場数等（２）</t>
    <phoneticPr fontId="5"/>
  </si>
  <si>
    <t>準用指定
施設</t>
    <phoneticPr fontId="5"/>
  </si>
  <si>
    <t>総計</t>
    <phoneticPr fontId="5"/>
  </si>
  <si>
    <t>指定
施設計</t>
    <rPh sb="5" eb="6">
      <t>ケイ</t>
    </rPh>
    <phoneticPr fontId="6"/>
  </si>
  <si>
    <t>表５　特定事業場の業種別内訳（１）</t>
    <rPh sb="0" eb="1">
      <t>ヒョウ</t>
    </rPh>
    <rPh sb="3" eb="5">
      <t>トクテイ</t>
    </rPh>
    <rPh sb="5" eb="8">
      <t>ジギョウジョウ</t>
    </rPh>
    <rPh sb="9" eb="12">
      <t>ギョウシュベツ</t>
    </rPh>
    <rPh sb="12" eb="14">
      <t>ウチワケ</t>
    </rPh>
    <phoneticPr fontId="9"/>
  </si>
  <si>
    <t>号番号</t>
    <rPh sb="1" eb="3">
      <t>バンゴウ</t>
    </rPh>
    <phoneticPr fontId="9"/>
  </si>
  <si>
    <t>業種・施設名</t>
  </si>
  <si>
    <t>総数</t>
    <phoneticPr fontId="9"/>
  </si>
  <si>
    <t>①</t>
  </si>
  <si>
    <t>③</t>
  </si>
  <si>
    <r>
      <t>平均排水量50m</t>
    </r>
    <r>
      <rPr>
        <vertAlign val="superscript"/>
        <sz val="10"/>
        <rFont val="ＭＳ 明朝"/>
        <family val="1"/>
        <charset val="128"/>
      </rPr>
      <t>3</t>
    </r>
    <r>
      <rPr>
        <sz val="10"/>
        <color theme="1"/>
        <rFont val="ＭＳ 明朝"/>
        <family val="1"/>
        <charset val="128"/>
      </rPr>
      <t>/日以上の事業場数</t>
    </r>
    <rPh sb="14" eb="17">
      <t>ジギョウジョウ</t>
    </rPh>
    <rPh sb="17" eb="18">
      <t>スウ</t>
    </rPh>
    <phoneticPr fontId="9"/>
  </si>
  <si>
    <t>②うち有害物質</t>
    <phoneticPr fontId="9"/>
  </si>
  <si>
    <r>
      <t>平均排水量50m</t>
    </r>
    <r>
      <rPr>
        <vertAlign val="superscript"/>
        <sz val="10"/>
        <rFont val="ＭＳ 明朝"/>
        <family val="1"/>
        <charset val="128"/>
      </rPr>
      <t>3</t>
    </r>
    <r>
      <rPr>
        <sz val="10"/>
        <color theme="1"/>
        <rFont val="ＭＳ 明朝"/>
        <family val="1"/>
        <charset val="128"/>
      </rPr>
      <t>/日未満の事業場数</t>
    </r>
    <rPh sb="14" eb="17">
      <t>ジギョウジョウ</t>
    </rPh>
    <rPh sb="17" eb="18">
      <t>スウ</t>
    </rPh>
    <phoneticPr fontId="9"/>
  </si>
  <si>
    <t>④うち有害物質</t>
    <phoneticPr fontId="9"/>
  </si>
  <si>
    <t>使用特定事業場</t>
    <rPh sb="0" eb="2">
      <t>シヨウ</t>
    </rPh>
    <rPh sb="2" eb="4">
      <t>トクテイ</t>
    </rPh>
    <rPh sb="4" eb="7">
      <t>ジギョウジョウ</t>
    </rPh>
    <phoneticPr fontId="9"/>
  </si>
  <si>
    <t>鉱業・水洗炭業</t>
    <phoneticPr fontId="9"/>
  </si>
  <si>
    <t>(水)</t>
  </si>
  <si>
    <t>(瀬)</t>
  </si>
  <si>
    <t>畜産農業</t>
    <rPh sb="0" eb="2">
      <t>チクサン</t>
    </rPh>
    <rPh sb="2" eb="4">
      <t>ノウギョウ</t>
    </rPh>
    <phoneticPr fontId="9"/>
  </si>
  <si>
    <t>の</t>
    <phoneticPr fontId="9"/>
  </si>
  <si>
    <t>畜産食料品製造業</t>
    <phoneticPr fontId="9"/>
  </si>
  <si>
    <t>水産食料品製造業</t>
    <phoneticPr fontId="9"/>
  </si>
  <si>
    <t>保存食料品製造業</t>
    <phoneticPr fontId="9"/>
  </si>
  <si>
    <t>みそ・しょう油グルタミン酸
ソーダ食酢等の製造業</t>
    <rPh sb="7" eb="13">
      <t>グルタミンサン</t>
    </rPh>
    <rPh sb="17" eb="19">
      <t>ショクス</t>
    </rPh>
    <rPh sb="19" eb="20">
      <t>トウ</t>
    </rPh>
    <rPh sb="21" eb="24">
      <t>セイゾウギョウ</t>
    </rPh>
    <phoneticPr fontId="9"/>
  </si>
  <si>
    <t>小麦粉製造業</t>
    <phoneticPr fontId="9"/>
  </si>
  <si>
    <t>砂糖製造業</t>
    <phoneticPr fontId="9"/>
  </si>
  <si>
    <t>パン・菓子製造業</t>
    <phoneticPr fontId="9"/>
  </si>
  <si>
    <t>米菓・こうじ製造業</t>
    <phoneticPr fontId="9"/>
  </si>
  <si>
    <t>10</t>
  </si>
  <si>
    <t>飲料製造業</t>
    <phoneticPr fontId="9"/>
  </si>
  <si>
    <t>11</t>
  </si>
  <si>
    <t>動物系飼料有機質肥料製造業</t>
    <phoneticPr fontId="9"/>
  </si>
  <si>
    <t>12</t>
  </si>
  <si>
    <t>動植物油脂製造業</t>
    <rPh sb="1" eb="3">
      <t>ショクブツ</t>
    </rPh>
    <phoneticPr fontId="9"/>
  </si>
  <si>
    <t>イースト製造業</t>
    <phoneticPr fontId="9"/>
  </si>
  <si>
    <t>13</t>
  </si>
  <si>
    <t>でん粉・化工でん粉製造業</t>
    <phoneticPr fontId="9"/>
  </si>
  <si>
    <t>14</t>
  </si>
  <si>
    <t>表５　特定事業場の業種別内訳（２）</t>
    <rPh sb="0" eb="1">
      <t>ヒョウ</t>
    </rPh>
    <rPh sb="3" eb="5">
      <t>トクテイ</t>
    </rPh>
    <rPh sb="5" eb="8">
      <t>ジギョウジョウ</t>
    </rPh>
    <rPh sb="9" eb="12">
      <t>ギョウシュベツ</t>
    </rPh>
    <rPh sb="12" eb="14">
      <t>ウチワケ</t>
    </rPh>
    <phoneticPr fontId="9"/>
  </si>
  <si>
    <t>ぶどう糖・水あめ製造業</t>
    <rPh sb="3" eb="4">
      <t>トウ</t>
    </rPh>
    <rPh sb="5" eb="6">
      <t>ミズ</t>
    </rPh>
    <rPh sb="8" eb="11">
      <t>セイゾウギョウ</t>
    </rPh>
    <phoneticPr fontId="9"/>
  </si>
  <si>
    <t>15</t>
  </si>
  <si>
    <t>麺類製造業</t>
    <rPh sb="0" eb="1">
      <t>メン</t>
    </rPh>
    <phoneticPr fontId="9"/>
  </si>
  <si>
    <t>16</t>
  </si>
  <si>
    <t>17</t>
  </si>
  <si>
    <t>インスタントコーヒー製造業</t>
    <rPh sb="10" eb="13">
      <t>セイゾウギョウ</t>
    </rPh>
    <phoneticPr fontId="9"/>
  </si>
  <si>
    <t>18</t>
  </si>
  <si>
    <t>の</t>
  </si>
  <si>
    <t>紡績業・繊維製品製造業</t>
    <rPh sb="2" eb="3">
      <t>ギョウ</t>
    </rPh>
    <phoneticPr fontId="9"/>
  </si>
  <si>
    <t>19</t>
  </si>
  <si>
    <t>20</t>
  </si>
  <si>
    <t>21</t>
  </si>
  <si>
    <t>22</t>
  </si>
  <si>
    <t>パルプ・紙・紙加工品製造業</t>
    <rPh sb="4" eb="5">
      <t>カミ</t>
    </rPh>
    <rPh sb="6" eb="7">
      <t>カミ</t>
    </rPh>
    <rPh sb="7" eb="9">
      <t>カコウギョウ</t>
    </rPh>
    <rPh sb="9" eb="10">
      <t>ヒン</t>
    </rPh>
    <rPh sb="10" eb="13">
      <t>セイゾウギョウ</t>
    </rPh>
    <phoneticPr fontId="9"/>
  </si>
  <si>
    <t>23</t>
  </si>
  <si>
    <t>表５　特定事業場の業種別内訳（３）</t>
    <rPh sb="0" eb="1">
      <t>ヒョウ</t>
    </rPh>
    <rPh sb="3" eb="5">
      <t>トクテイ</t>
    </rPh>
    <rPh sb="5" eb="8">
      <t>ジギョウジョウ</t>
    </rPh>
    <rPh sb="9" eb="12">
      <t>ギョウシュベツ</t>
    </rPh>
    <rPh sb="12" eb="14">
      <t>ウチワケ</t>
    </rPh>
    <phoneticPr fontId="9"/>
  </si>
  <si>
    <t>24</t>
  </si>
  <si>
    <t>か性ソーダ・か性カリ製造業</t>
    <rPh sb="7" eb="8">
      <t>セイ</t>
    </rPh>
    <rPh sb="10" eb="13">
      <t>セイゾウギョウ</t>
    </rPh>
    <phoneticPr fontId="9"/>
  </si>
  <si>
    <t>25</t>
  </si>
  <si>
    <t>26</t>
  </si>
  <si>
    <t>その他無機化学工業製品製造業</t>
    <rPh sb="11" eb="14">
      <t>セイゾウギョウ</t>
    </rPh>
    <phoneticPr fontId="9"/>
  </si>
  <si>
    <t>27</t>
  </si>
  <si>
    <t>28</t>
  </si>
  <si>
    <t>29</t>
  </si>
  <si>
    <t>30</t>
  </si>
  <si>
    <t>31</t>
  </si>
  <si>
    <t>32</t>
  </si>
  <si>
    <t>33</t>
  </si>
  <si>
    <t>34</t>
  </si>
  <si>
    <t>35</t>
  </si>
  <si>
    <t>36</t>
  </si>
  <si>
    <t>37</t>
  </si>
  <si>
    <t>38</t>
  </si>
  <si>
    <t>表５　特定事業場の業種別内訳（４）</t>
    <rPh sb="0" eb="1">
      <t>ヒョウ</t>
    </rPh>
    <rPh sb="3" eb="5">
      <t>トクテイ</t>
    </rPh>
    <rPh sb="5" eb="8">
      <t>ジギョウジョウ</t>
    </rPh>
    <rPh sb="9" eb="12">
      <t>ギョウシュベツ</t>
    </rPh>
    <rPh sb="12" eb="14">
      <t>ウチワケ</t>
    </rPh>
    <phoneticPr fontId="9"/>
  </si>
  <si>
    <t>界面活性剤製造業</t>
    <rPh sb="0" eb="2">
      <t>カイメン</t>
    </rPh>
    <rPh sb="2" eb="5">
      <t>カッセイザイ</t>
    </rPh>
    <rPh sb="5" eb="8">
      <t>セイゾウギョウ</t>
    </rPh>
    <phoneticPr fontId="9"/>
  </si>
  <si>
    <t>39</t>
    <phoneticPr fontId="9"/>
  </si>
  <si>
    <t>硬化油製造業</t>
    <phoneticPr fontId="9"/>
  </si>
  <si>
    <t>39</t>
  </si>
  <si>
    <t>脂肪酸製造業</t>
    <phoneticPr fontId="9"/>
  </si>
  <si>
    <t>40</t>
  </si>
  <si>
    <t>香料製造業</t>
    <phoneticPr fontId="9"/>
  </si>
  <si>
    <t>41</t>
  </si>
  <si>
    <t>ゼラチン・にかわ製造業</t>
    <phoneticPr fontId="9"/>
  </si>
  <si>
    <t>42</t>
  </si>
  <si>
    <t>写真感光材料製造業</t>
    <phoneticPr fontId="9"/>
  </si>
  <si>
    <t>43</t>
  </si>
  <si>
    <t>天然樹脂製品製造業</t>
    <phoneticPr fontId="9"/>
  </si>
  <si>
    <t>44</t>
  </si>
  <si>
    <t>木材化学工業</t>
    <rPh sb="4" eb="5">
      <t>コウ</t>
    </rPh>
    <phoneticPr fontId="9"/>
  </si>
  <si>
    <t>45</t>
  </si>
  <si>
    <t>その他有機化学工業製品製造業</t>
    <rPh sb="7" eb="9">
      <t>コウギョウ</t>
    </rPh>
    <rPh sb="9" eb="11">
      <t>セイヒン</t>
    </rPh>
    <rPh sb="11" eb="13">
      <t>セイゾウ</t>
    </rPh>
    <rPh sb="13" eb="14">
      <t>ギョウ</t>
    </rPh>
    <phoneticPr fontId="9"/>
  </si>
  <si>
    <t>46</t>
  </si>
  <si>
    <t>医薬品製造業</t>
    <phoneticPr fontId="9"/>
  </si>
  <si>
    <t>47</t>
  </si>
  <si>
    <t>火薬製造業</t>
    <phoneticPr fontId="9"/>
  </si>
  <si>
    <t>48</t>
  </si>
  <si>
    <t>農薬製造業</t>
    <phoneticPr fontId="9"/>
  </si>
  <si>
    <t>49</t>
  </si>
  <si>
    <t>有害物質含有試薬製造業</t>
    <rPh sb="0" eb="2">
      <t>ユウガイ</t>
    </rPh>
    <phoneticPr fontId="9"/>
  </si>
  <si>
    <t>50</t>
  </si>
  <si>
    <t>石油精製業</t>
    <phoneticPr fontId="9"/>
  </si>
  <si>
    <t>51</t>
  </si>
  <si>
    <t>自動車用タイヤ・チューブ・ゴムホース･工業用ゴム製品製造業</t>
    <phoneticPr fontId="9"/>
  </si>
  <si>
    <t>表５　特定事業場の業種別内訳（５）</t>
    <rPh sb="0" eb="1">
      <t>ヒョウ</t>
    </rPh>
    <rPh sb="3" eb="5">
      <t>トクテイ</t>
    </rPh>
    <rPh sb="5" eb="8">
      <t>ジギョウジョウ</t>
    </rPh>
    <rPh sb="9" eb="12">
      <t>ギョウシュベツ</t>
    </rPh>
    <rPh sb="12" eb="14">
      <t>ウチワケ</t>
    </rPh>
    <phoneticPr fontId="9"/>
  </si>
  <si>
    <t>医療用･衛生用ゴム製品、ゴム手袋･糸ゴム･ゴムバンド（ラテックス成形型）製造業</t>
    <rPh sb="2" eb="3">
      <t>ヨウ</t>
    </rPh>
    <phoneticPr fontId="9"/>
  </si>
  <si>
    <t>52</t>
    <phoneticPr fontId="9"/>
  </si>
  <si>
    <t>52</t>
  </si>
  <si>
    <t>53</t>
  </si>
  <si>
    <t>54</t>
  </si>
  <si>
    <t>55</t>
  </si>
  <si>
    <t>有機質砂かべ材製造業</t>
    <rPh sb="3" eb="4">
      <t>スナ</t>
    </rPh>
    <phoneticPr fontId="9"/>
  </si>
  <si>
    <t>56</t>
  </si>
  <si>
    <t>人造黒鉛電極製造業</t>
    <rPh sb="3" eb="4">
      <t>ナマリ</t>
    </rPh>
    <phoneticPr fontId="9"/>
  </si>
  <si>
    <t>57</t>
  </si>
  <si>
    <t>58</t>
  </si>
  <si>
    <t>59</t>
  </si>
  <si>
    <t>60</t>
  </si>
  <si>
    <t>61</t>
  </si>
  <si>
    <t>62</t>
  </si>
  <si>
    <t>63</t>
  </si>
  <si>
    <t>石炭火力発電の廃ガス洗浄施設</t>
    <rPh sb="0" eb="2">
      <t>セキタン</t>
    </rPh>
    <rPh sb="2" eb="4">
      <t>カリョク</t>
    </rPh>
    <rPh sb="4" eb="6">
      <t>ハツデン</t>
    </rPh>
    <rPh sb="7" eb="8">
      <t>ハイ</t>
    </rPh>
    <rPh sb="10" eb="12">
      <t>センジョウ</t>
    </rPh>
    <rPh sb="12" eb="14">
      <t>シセツ</t>
    </rPh>
    <phoneticPr fontId="9"/>
  </si>
  <si>
    <t>表５　特定事業場の業種別内訳（６）</t>
    <rPh sb="0" eb="1">
      <t>ヒョウ</t>
    </rPh>
    <rPh sb="3" eb="5">
      <t>トクテイ</t>
    </rPh>
    <rPh sb="5" eb="8">
      <t>ジギョウジョウ</t>
    </rPh>
    <rPh sb="9" eb="12">
      <t>ギョウシュベツ</t>
    </rPh>
    <rPh sb="12" eb="14">
      <t>ウチワケ</t>
    </rPh>
    <phoneticPr fontId="9"/>
  </si>
  <si>
    <t>64</t>
  </si>
  <si>
    <t>65</t>
  </si>
  <si>
    <t>66</t>
  </si>
  <si>
    <t>エチレンオキサイド又は
１・４－ジオキサンの混合施設</t>
    <rPh sb="9" eb="10">
      <t>マタ</t>
    </rPh>
    <rPh sb="22" eb="24">
      <t>コンゴウ</t>
    </rPh>
    <rPh sb="24" eb="26">
      <t>シセツ</t>
    </rPh>
    <phoneticPr fontId="9"/>
  </si>
  <si>
    <t>そば店・うどん店
・すし店・喫茶店</t>
    <rPh sb="2" eb="3">
      <t>テン</t>
    </rPh>
    <rPh sb="7" eb="8">
      <t>テン</t>
    </rPh>
    <rPh sb="14" eb="17">
      <t>キッサテン</t>
    </rPh>
    <phoneticPr fontId="9"/>
  </si>
  <si>
    <t>洗濯業</t>
    <rPh sb="2" eb="3">
      <t>ギョウ</t>
    </rPh>
    <phoneticPr fontId="9"/>
  </si>
  <si>
    <t>67</t>
  </si>
  <si>
    <t>68</t>
  </si>
  <si>
    <t>病院</t>
    <rPh sb="0" eb="2">
      <t>ビョウイン</t>
    </rPh>
    <phoneticPr fontId="9"/>
  </si>
  <si>
    <t>69</t>
  </si>
  <si>
    <t>表５　特定事業場の業種別内訳（７）</t>
    <rPh sb="0" eb="1">
      <t>ヒョウ</t>
    </rPh>
    <rPh sb="3" eb="5">
      <t>トクテイ</t>
    </rPh>
    <rPh sb="5" eb="8">
      <t>ジギョウジョウ</t>
    </rPh>
    <rPh sb="9" eb="12">
      <t>ギョウシュベツ</t>
    </rPh>
    <rPh sb="12" eb="14">
      <t>ウチワケ</t>
    </rPh>
    <phoneticPr fontId="9"/>
  </si>
  <si>
    <t>70</t>
  </si>
  <si>
    <t>71</t>
  </si>
  <si>
    <t>トリクロロエチレン等による
洗浄施設
(前各号に該当するものを除く)</t>
    <rPh sb="9" eb="10">
      <t>トウ</t>
    </rPh>
    <phoneticPr fontId="9"/>
  </si>
  <si>
    <t>トリクロロエチレン等の
蒸留施設
(前各号に該当するものを除く)</t>
    <rPh sb="9" eb="10">
      <t>トウ</t>
    </rPh>
    <phoneticPr fontId="9"/>
  </si>
  <si>
    <t>72</t>
  </si>
  <si>
    <t>73</t>
  </si>
  <si>
    <t>特定事業場からの排水処理施設</t>
    <rPh sb="8" eb="10">
      <t>ハイスイ</t>
    </rPh>
    <phoneticPr fontId="9"/>
  </si>
  <si>
    <t>74</t>
  </si>
  <si>
    <t>-</t>
    <phoneticPr fontId="9"/>
  </si>
  <si>
    <r>
      <t>し尿浄化槽</t>
    </r>
    <r>
      <rPr>
        <sz val="10"/>
        <color theme="1"/>
        <rFont val="ＭＳ 明朝"/>
        <family val="1"/>
        <charset val="128"/>
      </rPr>
      <t>（201人以上500人以下）</t>
    </r>
    <r>
      <rPr>
        <sz val="11"/>
        <rFont val="ＭＳ 明朝"/>
        <family val="1"/>
        <charset val="128"/>
      </rPr>
      <t xml:space="preserve">
（指定地域特定施設）</t>
    </r>
    <rPh sb="1" eb="2">
      <t>ニョウ</t>
    </rPh>
    <rPh sb="2" eb="5">
      <t>ジョウカソウ</t>
    </rPh>
    <rPh sb="9" eb="10">
      <t>ニン</t>
    </rPh>
    <rPh sb="10" eb="12">
      <t>イジョウ</t>
    </rPh>
    <rPh sb="15" eb="16">
      <t>ニン</t>
    </rPh>
    <rPh sb="16" eb="18">
      <t>イカ</t>
    </rPh>
    <rPh sb="21" eb="23">
      <t>シテイ</t>
    </rPh>
    <rPh sb="23" eb="25">
      <t>チイキ</t>
    </rPh>
    <rPh sb="25" eb="27">
      <t>トクテイ</t>
    </rPh>
    <rPh sb="27" eb="29">
      <t>シセツ</t>
    </rPh>
    <phoneticPr fontId="9"/>
  </si>
  <si>
    <t>合計</t>
    <rPh sb="0" eb="2">
      <t>ゴウケイ</t>
    </rPh>
    <phoneticPr fontId="9"/>
  </si>
  <si>
    <t>（注）</t>
    <phoneticPr fontId="9"/>
  </si>
  <si>
    <t>１．号番号は、水質汚濁防止法施行令別表第一の号番号である。
２．特定事業場数の欄中、上段は水質汚濁防止法に係るもの、中段は瀬戸内海法に係るもの、
　　下段は両者の合計である。
３．水質汚濁防止法第5条3項の規定に基づく有害物質使用特定事業場は、この表には含まれていない。</t>
    <rPh sb="20" eb="21">
      <t>イチ</t>
    </rPh>
    <phoneticPr fontId="9"/>
  </si>
  <si>
    <t>3</t>
  </si>
  <si>
    <t>4</t>
  </si>
  <si>
    <t>5</t>
  </si>
  <si>
    <t>6</t>
  </si>
  <si>
    <t>7</t>
  </si>
  <si>
    <t>8</t>
  </si>
  <si>
    <t>9</t>
  </si>
  <si>
    <t>50㎥未満(有害)</t>
  </si>
  <si>
    <t>_701_01_001</t>
    <phoneticPr fontId="9"/>
  </si>
  <si>
    <t>_701_01_002</t>
    <phoneticPr fontId="9"/>
  </si>
  <si>
    <t>_701_01_000</t>
    <phoneticPr fontId="9"/>
  </si>
  <si>
    <t>_701_01_003</t>
    <phoneticPr fontId="9"/>
  </si>
  <si>
    <t>_701_01_004</t>
    <phoneticPr fontId="9"/>
  </si>
  <si>
    <t>_701_01_005</t>
    <phoneticPr fontId="9"/>
  </si>
  <si>
    <t>_701_01_006</t>
    <phoneticPr fontId="9"/>
  </si>
  <si>
    <t>_701_01_007</t>
    <phoneticPr fontId="9"/>
  </si>
  <si>
    <t>_701_01_008</t>
    <phoneticPr fontId="9"/>
  </si>
  <si>
    <t>_901_01_000</t>
  </si>
  <si>
    <t>_901_01_001</t>
  </si>
  <si>
    <t>_901_01_002</t>
  </si>
  <si>
    <t>_901_01_003</t>
  </si>
  <si>
    <t>_901_01_004</t>
  </si>
  <si>
    <t>_901_01_005</t>
  </si>
  <si>
    <t>総数</t>
    <phoneticPr fontId="9"/>
  </si>
  <si>
    <t>16</t>
    <phoneticPr fontId="9"/>
  </si>
  <si>
    <t>豆腐・煮豆製造業</t>
    <phoneticPr fontId="9"/>
  </si>
  <si>
    <t>冷凍調理食品製造業</t>
    <phoneticPr fontId="9"/>
  </si>
  <si>
    <t>たばこ製造業</t>
    <phoneticPr fontId="9"/>
  </si>
  <si>
    <t>洗毛業</t>
    <phoneticPr fontId="9"/>
  </si>
  <si>
    <t>化学繊維製造業</t>
    <phoneticPr fontId="9"/>
  </si>
  <si>
    <t>一般製材業・木材チップ製造業</t>
    <phoneticPr fontId="9"/>
  </si>
  <si>
    <t>合板製造業</t>
    <phoneticPr fontId="9"/>
  </si>
  <si>
    <t>パーティクルボード製造業</t>
    <phoneticPr fontId="9"/>
  </si>
  <si>
    <t>木材薬品処理業</t>
    <phoneticPr fontId="9"/>
  </si>
  <si>
    <t>新聞業・出版業・印刷業・製版業</t>
    <phoneticPr fontId="9"/>
  </si>
  <si>
    <t>化学肥料製造業</t>
    <phoneticPr fontId="9"/>
  </si>
  <si>
    <t>25</t>
    <phoneticPr fontId="9"/>
  </si>
  <si>
    <t>無機顔料製造業</t>
    <phoneticPr fontId="9"/>
  </si>
  <si>
    <t>アセチレン誘導品製造業</t>
    <phoneticPr fontId="9"/>
  </si>
  <si>
    <t>コールタール製品製造業</t>
    <phoneticPr fontId="9"/>
  </si>
  <si>
    <t>発酵工業</t>
    <phoneticPr fontId="9"/>
  </si>
  <si>
    <t>メタン誘導品製造業</t>
    <phoneticPr fontId="9"/>
  </si>
  <si>
    <t>有機顔料・合成染料製造業</t>
    <phoneticPr fontId="9"/>
  </si>
  <si>
    <t>合成樹脂製造業</t>
    <phoneticPr fontId="9"/>
  </si>
  <si>
    <t>合成ゴム製造業</t>
    <phoneticPr fontId="9"/>
  </si>
  <si>
    <t>有機ゴム薬品製造業</t>
    <phoneticPr fontId="9"/>
  </si>
  <si>
    <t>合成洗剤製造業</t>
    <phoneticPr fontId="9"/>
  </si>
  <si>
    <t>その他石油化学工業</t>
    <phoneticPr fontId="9"/>
  </si>
  <si>
    <t>石けん製造業</t>
    <phoneticPr fontId="9"/>
  </si>
  <si>
    <t>総数</t>
    <phoneticPr fontId="9"/>
  </si>
  <si>
    <t>皮革製造業</t>
    <phoneticPr fontId="9"/>
  </si>
  <si>
    <t>ガラス・ガラス製品製造業</t>
    <phoneticPr fontId="9"/>
  </si>
  <si>
    <t>セメント製品製造業</t>
    <phoneticPr fontId="9"/>
  </si>
  <si>
    <t>生コンクリート製造業</t>
    <phoneticPr fontId="9"/>
  </si>
  <si>
    <t>窯業原料精製業</t>
    <phoneticPr fontId="9"/>
  </si>
  <si>
    <t>砕石業</t>
    <phoneticPr fontId="9"/>
  </si>
  <si>
    <t>砂利採取業</t>
    <phoneticPr fontId="9"/>
  </si>
  <si>
    <t>鉄鋼業</t>
    <phoneticPr fontId="9"/>
  </si>
  <si>
    <t>非鉄金属製造業</t>
    <phoneticPr fontId="9"/>
  </si>
  <si>
    <t>金属製品・機械器具製造業</t>
    <phoneticPr fontId="9"/>
  </si>
  <si>
    <t>自動式洗びん施設</t>
    <phoneticPr fontId="9"/>
  </si>
  <si>
    <t>総数</t>
    <phoneticPr fontId="9"/>
  </si>
  <si>
    <t>ガス供給業･コークス製造業</t>
    <phoneticPr fontId="9"/>
  </si>
  <si>
    <t>水道・工業用水道施設</t>
    <phoneticPr fontId="9"/>
  </si>
  <si>
    <t>の</t>
    <phoneticPr fontId="9"/>
  </si>
  <si>
    <t>酸・アルカリ表面処理施設</t>
    <phoneticPr fontId="9"/>
  </si>
  <si>
    <t>電気めっき施設</t>
    <phoneticPr fontId="9"/>
  </si>
  <si>
    <t>旅館業</t>
    <phoneticPr fontId="9"/>
  </si>
  <si>
    <t>共同調理場</t>
    <phoneticPr fontId="9"/>
  </si>
  <si>
    <t>弁当仕出屋・弁当製造業</t>
    <phoneticPr fontId="9"/>
  </si>
  <si>
    <t>飲食店</t>
    <phoneticPr fontId="9"/>
  </si>
  <si>
    <t>料亭・バー・キャバレー・
ナイトクラブ</t>
    <phoneticPr fontId="9"/>
  </si>
  <si>
    <t>写真現像業</t>
    <phoneticPr fontId="9"/>
  </si>
  <si>
    <t>と畜・死亡獣畜取扱業</t>
    <phoneticPr fontId="9"/>
  </si>
  <si>
    <t>総数</t>
    <phoneticPr fontId="9"/>
  </si>
  <si>
    <t>地方卸売市場</t>
    <phoneticPr fontId="9"/>
  </si>
  <si>
    <t>廃油処理施設</t>
    <phoneticPr fontId="9"/>
  </si>
  <si>
    <t>自動式車両洗浄施設</t>
    <phoneticPr fontId="9"/>
  </si>
  <si>
    <t>科学技術に関する研究・試験・
検査を行う事業場</t>
    <phoneticPr fontId="9"/>
  </si>
  <si>
    <t>一般廃棄物処理施設である
焼却施設</t>
    <phoneticPr fontId="9"/>
  </si>
  <si>
    <t>産業廃棄物処理施設</t>
    <phoneticPr fontId="9"/>
  </si>
  <si>
    <t>し尿処理施設</t>
    <phoneticPr fontId="9"/>
  </si>
  <si>
    <t>下水道終末処理施設</t>
    <phoneticPr fontId="9"/>
  </si>
  <si>
    <t xml:space="preserve"> </t>
    <phoneticPr fontId="9"/>
  </si>
  <si>
    <t>大阪市</t>
  </si>
  <si>
    <t>大阪市</t>
    <phoneticPr fontId="5"/>
  </si>
  <si>
    <t>静岡市</t>
  </si>
  <si>
    <t>静岡市</t>
    <rPh sb="0" eb="3">
      <t>シズオカシ</t>
    </rPh>
    <phoneticPr fontId="5"/>
  </si>
  <si>
    <t>表４　特定事業場の上位10業種</t>
    <rPh sb="0" eb="1">
      <t>ヒョウ</t>
    </rPh>
    <rPh sb="3" eb="5">
      <t>トクテイ</t>
    </rPh>
    <rPh sb="5" eb="8">
      <t>ジギョウジョウ</t>
    </rPh>
    <rPh sb="9" eb="11">
      <t>ジョウイ</t>
    </rPh>
    <rPh sb="13" eb="15">
      <t>ギョウシュ</t>
    </rPh>
    <phoneticPr fontId="9"/>
  </si>
  <si>
    <t>事業場数</t>
    <rPh sb="0" eb="3">
      <t>ジギョウジョウ</t>
    </rPh>
    <rPh sb="3" eb="4">
      <t>スウ</t>
    </rPh>
    <phoneticPr fontId="9"/>
  </si>
  <si>
    <r>
      <t>一日当たりの平均排水量 50ｍ</t>
    </r>
    <r>
      <rPr>
        <vertAlign val="superscript"/>
        <sz val="10"/>
        <rFont val="ＭＳ 明朝"/>
        <family val="1"/>
        <charset val="128"/>
      </rPr>
      <t>3</t>
    </r>
    <r>
      <rPr>
        <sz val="10"/>
        <color theme="1"/>
        <rFont val="ＭＳ 明朝"/>
        <family val="1"/>
        <charset val="128"/>
      </rPr>
      <t>以上の事業場数</t>
    </r>
    <rPh sb="0" eb="1">
      <t>イチ</t>
    </rPh>
    <rPh sb="1" eb="2">
      <t>ニチ</t>
    </rPh>
    <rPh sb="2" eb="3">
      <t>ア</t>
    </rPh>
    <rPh sb="6" eb="8">
      <t>ヘイキン</t>
    </rPh>
    <rPh sb="8" eb="9">
      <t>オシヒラ</t>
    </rPh>
    <rPh sb="9" eb="10">
      <t>ミズ</t>
    </rPh>
    <rPh sb="10" eb="11">
      <t>スイリョウ</t>
    </rPh>
    <rPh sb="16" eb="18">
      <t>イジョウ</t>
    </rPh>
    <rPh sb="19" eb="22">
      <t>ジギョウジョウ</t>
    </rPh>
    <rPh sb="22" eb="23">
      <t>スウ</t>
    </rPh>
    <phoneticPr fontId="9"/>
  </si>
  <si>
    <r>
      <t>一日当たりの平均排水量 50ｍ</t>
    </r>
    <r>
      <rPr>
        <vertAlign val="superscript"/>
        <sz val="10"/>
        <rFont val="ＭＳ 明朝"/>
        <family val="1"/>
        <charset val="128"/>
      </rPr>
      <t>3</t>
    </r>
    <r>
      <rPr>
        <sz val="10"/>
        <color theme="1"/>
        <rFont val="ＭＳ 明朝"/>
        <family val="1"/>
        <charset val="128"/>
      </rPr>
      <t>未満の事業場数</t>
    </r>
    <rPh sb="0" eb="1">
      <t>イチ</t>
    </rPh>
    <rPh sb="1" eb="2">
      <t>ニチ</t>
    </rPh>
    <rPh sb="2" eb="3">
      <t>ア</t>
    </rPh>
    <rPh sb="6" eb="8">
      <t>ヘイキン</t>
    </rPh>
    <rPh sb="8" eb="9">
      <t>オシヒラ</t>
    </rPh>
    <rPh sb="9" eb="10">
      <t>ミズ</t>
    </rPh>
    <rPh sb="10" eb="11">
      <t>スイリョウ</t>
    </rPh>
    <rPh sb="16" eb="18">
      <t>ミマン</t>
    </rPh>
    <rPh sb="19" eb="22">
      <t>ジギョウジョウ</t>
    </rPh>
    <rPh sb="22" eb="23">
      <t>スウ</t>
    </rPh>
    <phoneticPr fontId="9"/>
  </si>
  <si>
    <t>順位</t>
    <rPh sb="0" eb="2">
      <t>ジュンイ</t>
    </rPh>
    <phoneticPr fontId="9"/>
  </si>
  <si>
    <t>業種・施設名</t>
    <rPh sb="0" eb="2">
      <t>ギョウシュ</t>
    </rPh>
    <rPh sb="3" eb="5">
      <t>シセツ</t>
    </rPh>
    <rPh sb="5" eb="6">
      <t>メイ</t>
    </rPh>
    <phoneticPr fontId="9"/>
  </si>
  <si>
    <t>（構成比）</t>
    <rPh sb="1" eb="4">
      <t>コウセイヒ</t>
    </rPh>
    <phoneticPr fontId="9"/>
  </si>
  <si>
    <t>総計</t>
    <rPh sb="0" eb="2">
      <t>ソウケイ</t>
    </rPh>
    <phoneticPr fontId="9"/>
  </si>
  <si>
    <t>（注）</t>
    <rPh sb="1" eb="2">
      <t>チュウ</t>
    </rPh>
    <phoneticPr fontId="9"/>
  </si>
  <si>
    <t>1.業種・施設名の欄における括弧内の数字は、水質汚濁防止法施行令別表第一の号番号である。</t>
    <rPh sb="2" eb="4">
      <t>ギョウシュ</t>
    </rPh>
    <rPh sb="5" eb="7">
      <t>シセツ</t>
    </rPh>
    <rPh sb="7" eb="8">
      <t>メイ</t>
    </rPh>
    <rPh sb="9" eb="10">
      <t>ラン</t>
    </rPh>
    <rPh sb="14" eb="17">
      <t>カッコナイ</t>
    </rPh>
    <rPh sb="18" eb="20">
      <t>スウジ</t>
    </rPh>
    <rPh sb="22" eb="24">
      <t>スイシツ</t>
    </rPh>
    <rPh sb="24" eb="26">
      <t>オダク</t>
    </rPh>
    <rPh sb="26" eb="28">
      <t>ボウシ</t>
    </rPh>
    <rPh sb="28" eb="29">
      <t>ホウ</t>
    </rPh>
    <rPh sb="29" eb="31">
      <t>シコウ</t>
    </rPh>
    <rPh sb="31" eb="32">
      <t>レイ</t>
    </rPh>
    <rPh sb="32" eb="34">
      <t>ベッピョウ</t>
    </rPh>
    <rPh sb="34" eb="35">
      <t>ダイ</t>
    </rPh>
    <rPh sb="35" eb="36">
      <t>イチ</t>
    </rPh>
    <rPh sb="37" eb="38">
      <t>ゴウ</t>
    </rPh>
    <rPh sb="38" eb="40">
      <t>バンゴウ</t>
    </rPh>
    <phoneticPr fontId="9"/>
  </si>
  <si>
    <t>2.構成比は、全特定事業場に占める割合を表す。</t>
    <rPh sb="2" eb="5">
      <t>コウセイヒ</t>
    </rPh>
    <rPh sb="7" eb="8">
      <t>ゼン</t>
    </rPh>
    <rPh sb="8" eb="10">
      <t>トクテイ</t>
    </rPh>
    <rPh sb="10" eb="13">
      <t>ジギョウジョウ</t>
    </rPh>
    <rPh sb="14" eb="15">
      <t>シ</t>
    </rPh>
    <rPh sb="17" eb="19">
      <t>ワリアイ</t>
    </rPh>
    <rPh sb="20" eb="21">
      <t>アラワ</t>
    </rPh>
    <phoneticPr fontId="9"/>
  </si>
  <si>
    <t>3.水質汚濁防止法第5条3項の規定に基づく有害物質使用特定事業場は、この表には含まれていない。</t>
  </si>
  <si>
    <t>表６　届出関係、計画変更命令等（１）</t>
    <rPh sb="0" eb="1">
      <t>ヒョウ</t>
    </rPh>
    <rPh sb="3" eb="5">
      <t>トドケデ</t>
    </rPh>
    <rPh sb="5" eb="7">
      <t>カンケイ</t>
    </rPh>
    <rPh sb="8" eb="10">
      <t>ケイカク</t>
    </rPh>
    <rPh sb="10" eb="12">
      <t>ヘンコウ</t>
    </rPh>
    <rPh sb="12" eb="14">
      <t>メイレイ</t>
    </rPh>
    <rPh sb="14" eb="15">
      <t>トウ</t>
    </rPh>
    <phoneticPr fontId="9"/>
  </si>
  <si>
    <t>水質汚濁防止法</t>
    <rPh sb="0" eb="2">
      <t>スイシツ</t>
    </rPh>
    <rPh sb="2" eb="4">
      <t>オダク</t>
    </rPh>
    <rPh sb="4" eb="7">
      <t>ボウシホウ</t>
    </rPh>
    <phoneticPr fontId="9"/>
  </si>
  <si>
    <t>第５条の届出</t>
    <rPh sb="4" eb="5">
      <t>トド</t>
    </rPh>
    <rPh sb="5" eb="6">
      <t>デ</t>
    </rPh>
    <phoneticPr fontId="9"/>
  </si>
  <si>
    <t>第７条
届　出</t>
    <rPh sb="4" eb="5">
      <t>トドケ</t>
    </rPh>
    <rPh sb="6" eb="7">
      <t>デ</t>
    </rPh>
    <phoneticPr fontId="9"/>
  </si>
  <si>
    <t>第８条に基づく
計画変更命令等</t>
    <phoneticPr fontId="9"/>
  </si>
  <si>
    <t>第６条
第１項
届　出</t>
    <rPh sb="4" eb="7">
      <t>ダイ１コウ</t>
    </rPh>
    <rPh sb="8" eb="9">
      <t>トドケ</t>
    </rPh>
    <rPh sb="10" eb="11">
      <t>デ</t>
    </rPh>
    <phoneticPr fontId="9"/>
  </si>
  <si>
    <t>第10条
届　 出</t>
    <rPh sb="5" eb="6">
      <t>トドケ</t>
    </rPh>
    <rPh sb="8" eb="9">
      <t>デ</t>
    </rPh>
    <phoneticPr fontId="9"/>
  </si>
  <si>
    <t>第11条
届　 出</t>
    <rPh sb="0" eb="1">
      <t>ダイ</t>
    </rPh>
    <rPh sb="3" eb="4">
      <t>ジョウ</t>
    </rPh>
    <rPh sb="5" eb="6">
      <t>トドケ</t>
    </rPh>
    <rPh sb="8" eb="9">
      <t>デ</t>
    </rPh>
    <phoneticPr fontId="9"/>
  </si>
  <si>
    <t>第１項</t>
    <rPh sb="0" eb="1">
      <t>ダイ</t>
    </rPh>
    <rPh sb="2" eb="3">
      <t>コウ</t>
    </rPh>
    <phoneticPr fontId="9"/>
  </si>
  <si>
    <t>第２項</t>
    <rPh sb="0" eb="1">
      <t>ダイ</t>
    </rPh>
    <rPh sb="2" eb="3">
      <t>コウ</t>
    </rPh>
    <phoneticPr fontId="9"/>
  </si>
  <si>
    <t>第３項</t>
    <rPh sb="0" eb="1">
      <t>ダイ</t>
    </rPh>
    <rPh sb="2" eb="3">
      <t>コウ</t>
    </rPh>
    <phoneticPr fontId="9"/>
  </si>
  <si>
    <t>計</t>
    <rPh sb="0" eb="1">
      <t>ケイ</t>
    </rPh>
    <phoneticPr fontId="9"/>
  </si>
  <si>
    <t>第５条
関　係</t>
    <rPh sb="4" eb="5">
      <t>セキ</t>
    </rPh>
    <rPh sb="6" eb="7">
      <t>カカリ</t>
    </rPh>
    <phoneticPr fontId="9"/>
  </si>
  <si>
    <t>第７条
関　係</t>
    <rPh sb="4" eb="5">
      <t>セキ</t>
    </rPh>
    <rPh sb="6" eb="7">
      <t>カカリ</t>
    </rPh>
    <phoneticPr fontId="9"/>
  </si>
  <si>
    <t>計</t>
  </si>
  <si>
    <t>氏名等
変更</t>
    <rPh sb="0" eb="2">
      <t>シメイ</t>
    </rPh>
    <rPh sb="2" eb="3">
      <t>トウ</t>
    </rPh>
    <rPh sb="4" eb="6">
      <t>ヘンコウ</t>
    </rPh>
    <phoneticPr fontId="9"/>
  </si>
  <si>
    <t>使用
廃止</t>
    <rPh sb="0" eb="2">
      <t>シヨウ</t>
    </rPh>
    <rPh sb="3" eb="5">
      <t>ハイシ</t>
    </rPh>
    <phoneticPr fontId="9"/>
  </si>
  <si>
    <t>有害物質
使用特定施設</t>
    <rPh sb="0" eb="2">
      <t>ユウガイ</t>
    </rPh>
    <rPh sb="2" eb="4">
      <t>ブッシツ</t>
    </rPh>
    <rPh sb="5" eb="7">
      <t>シヨウ</t>
    </rPh>
    <rPh sb="7" eb="9">
      <t>トクテイ</t>
    </rPh>
    <rPh sb="9" eb="11">
      <t>シセツ</t>
    </rPh>
    <phoneticPr fontId="9"/>
  </si>
  <si>
    <t>有害物質
貯蔵指定施設</t>
    <rPh sb="0" eb="2">
      <t>ユウガイ</t>
    </rPh>
    <rPh sb="2" eb="4">
      <t>ブッシツ</t>
    </rPh>
    <rPh sb="5" eb="7">
      <t>チョゾウ</t>
    </rPh>
    <rPh sb="7" eb="9">
      <t>シテイ</t>
    </rPh>
    <rPh sb="9" eb="11">
      <t>シセツ</t>
    </rPh>
    <phoneticPr fontId="9"/>
  </si>
  <si>
    <t>青森県</t>
    <rPh sb="2" eb="3">
      <t>ケン</t>
    </rPh>
    <phoneticPr fontId="9"/>
  </si>
  <si>
    <t>岩手県</t>
    <rPh sb="2" eb="3">
      <t>ケン</t>
    </rPh>
    <phoneticPr fontId="9"/>
  </si>
  <si>
    <t>宮城県</t>
    <rPh sb="2" eb="3">
      <t>ケン</t>
    </rPh>
    <phoneticPr fontId="9"/>
  </si>
  <si>
    <t>秋田県</t>
    <rPh sb="2" eb="3">
      <t>ケン</t>
    </rPh>
    <phoneticPr fontId="9"/>
  </si>
  <si>
    <t>山形県</t>
    <rPh sb="2" eb="3">
      <t>ケン</t>
    </rPh>
    <phoneticPr fontId="9"/>
  </si>
  <si>
    <t>福島県</t>
    <rPh sb="2" eb="3">
      <t>ケン</t>
    </rPh>
    <phoneticPr fontId="9"/>
  </si>
  <si>
    <t>茨城県</t>
    <rPh sb="2" eb="3">
      <t>ケン</t>
    </rPh>
    <phoneticPr fontId="9"/>
  </si>
  <si>
    <t>栃木県</t>
    <rPh sb="2" eb="3">
      <t>ケン</t>
    </rPh>
    <phoneticPr fontId="9"/>
  </si>
  <si>
    <t>群馬県</t>
    <rPh sb="2" eb="3">
      <t>ケン</t>
    </rPh>
    <phoneticPr fontId="9"/>
  </si>
  <si>
    <t>埼玉県</t>
    <rPh sb="2" eb="3">
      <t>ケン</t>
    </rPh>
    <phoneticPr fontId="9"/>
  </si>
  <si>
    <t>千葉県</t>
    <rPh sb="2" eb="3">
      <t>ケン</t>
    </rPh>
    <phoneticPr fontId="9"/>
  </si>
  <si>
    <t>東京都</t>
    <rPh sb="2" eb="3">
      <t>ト</t>
    </rPh>
    <phoneticPr fontId="9"/>
  </si>
  <si>
    <t>神奈川県</t>
    <rPh sb="3" eb="4">
      <t>ケン</t>
    </rPh>
    <phoneticPr fontId="9"/>
  </si>
  <si>
    <t>新潟県</t>
    <rPh sb="2" eb="3">
      <t>ケン</t>
    </rPh>
    <phoneticPr fontId="9"/>
  </si>
  <si>
    <t>富山県</t>
    <rPh sb="2" eb="3">
      <t>ケン</t>
    </rPh>
    <phoneticPr fontId="9"/>
  </si>
  <si>
    <t>石川県</t>
    <rPh sb="2" eb="3">
      <t>ケン</t>
    </rPh>
    <phoneticPr fontId="9"/>
  </si>
  <si>
    <t>福井県</t>
    <rPh sb="2" eb="3">
      <t>ケン</t>
    </rPh>
    <phoneticPr fontId="9"/>
  </si>
  <si>
    <t>山梨県</t>
    <rPh sb="2" eb="3">
      <t>ケン</t>
    </rPh>
    <phoneticPr fontId="9"/>
  </si>
  <si>
    <t>長野県</t>
    <rPh sb="2" eb="3">
      <t>ケン</t>
    </rPh>
    <phoneticPr fontId="9"/>
  </si>
  <si>
    <t>岐阜県</t>
    <rPh sb="2" eb="3">
      <t>ケン</t>
    </rPh>
    <phoneticPr fontId="9"/>
  </si>
  <si>
    <t>静岡県</t>
    <rPh sb="2" eb="3">
      <t>ケン</t>
    </rPh>
    <phoneticPr fontId="9"/>
  </si>
  <si>
    <t>愛知県</t>
    <rPh sb="2" eb="3">
      <t>ケン</t>
    </rPh>
    <phoneticPr fontId="9"/>
  </si>
  <si>
    <t>三重県</t>
    <rPh sb="2" eb="3">
      <t>ケン</t>
    </rPh>
    <phoneticPr fontId="9"/>
  </si>
  <si>
    <t>滋賀県</t>
    <rPh sb="2" eb="3">
      <t>ケン</t>
    </rPh>
    <phoneticPr fontId="9"/>
  </si>
  <si>
    <t>京都府</t>
    <rPh sb="2" eb="3">
      <t>フ</t>
    </rPh>
    <phoneticPr fontId="9"/>
  </si>
  <si>
    <t>大阪府</t>
    <rPh sb="2" eb="3">
      <t>フ</t>
    </rPh>
    <phoneticPr fontId="9"/>
  </si>
  <si>
    <t>兵庫県</t>
    <rPh sb="2" eb="3">
      <t>ケン</t>
    </rPh>
    <phoneticPr fontId="9"/>
  </si>
  <si>
    <t>奈良県</t>
    <rPh sb="2" eb="3">
      <t>ケン</t>
    </rPh>
    <phoneticPr fontId="9"/>
  </si>
  <si>
    <t>和歌山県</t>
    <rPh sb="3" eb="4">
      <t>ケン</t>
    </rPh>
    <phoneticPr fontId="9"/>
  </si>
  <si>
    <t>鳥取県</t>
    <rPh sb="2" eb="3">
      <t>ケン</t>
    </rPh>
    <phoneticPr fontId="9"/>
  </si>
  <si>
    <t>島根県</t>
    <rPh sb="2" eb="3">
      <t>ケン</t>
    </rPh>
    <phoneticPr fontId="9"/>
  </si>
  <si>
    <t>岡山県</t>
    <rPh sb="2" eb="3">
      <t>ケン</t>
    </rPh>
    <phoneticPr fontId="9"/>
  </si>
  <si>
    <t>広島県</t>
    <rPh sb="2" eb="3">
      <t>ケン</t>
    </rPh>
    <phoneticPr fontId="9"/>
  </si>
  <si>
    <t>山口県</t>
    <rPh sb="2" eb="3">
      <t>ケン</t>
    </rPh>
    <phoneticPr fontId="9"/>
  </si>
  <si>
    <t>徳島県</t>
    <rPh sb="2" eb="3">
      <t>ケン</t>
    </rPh>
    <phoneticPr fontId="9"/>
  </si>
  <si>
    <t>香川県</t>
    <rPh sb="2" eb="3">
      <t>ケン</t>
    </rPh>
    <phoneticPr fontId="9"/>
  </si>
  <si>
    <t>愛媛県</t>
    <rPh sb="2" eb="3">
      <t>ケン</t>
    </rPh>
    <phoneticPr fontId="9"/>
  </si>
  <si>
    <t>高知県</t>
    <rPh sb="2" eb="3">
      <t>ケン</t>
    </rPh>
    <phoneticPr fontId="9"/>
  </si>
  <si>
    <t>福岡県</t>
    <rPh sb="2" eb="3">
      <t>ケン</t>
    </rPh>
    <phoneticPr fontId="9"/>
  </si>
  <si>
    <t>佐賀県</t>
    <rPh sb="2" eb="3">
      <t>ケン</t>
    </rPh>
    <phoneticPr fontId="9"/>
  </si>
  <si>
    <t>長崎県</t>
    <rPh sb="2" eb="3">
      <t>ケン</t>
    </rPh>
    <phoneticPr fontId="9"/>
  </si>
  <si>
    <t>熊本県</t>
    <rPh sb="2" eb="3">
      <t>ケン</t>
    </rPh>
    <phoneticPr fontId="9"/>
  </si>
  <si>
    <t>大分県</t>
    <rPh sb="2" eb="3">
      <t>ケン</t>
    </rPh>
    <phoneticPr fontId="9"/>
  </si>
  <si>
    <t>宮崎県</t>
    <rPh sb="2" eb="3">
      <t>ケン</t>
    </rPh>
    <phoneticPr fontId="9"/>
  </si>
  <si>
    <t>鹿児島県</t>
    <rPh sb="3" eb="4">
      <t>ケン</t>
    </rPh>
    <phoneticPr fontId="9"/>
  </si>
  <si>
    <t>沖縄県</t>
    <rPh sb="2" eb="3">
      <t>ケン</t>
    </rPh>
    <phoneticPr fontId="9"/>
  </si>
  <si>
    <t>都道府県計</t>
    <phoneticPr fontId="9"/>
  </si>
  <si>
    <t>政令市計</t>
    <phoneticPr fontId="9"/>
  </si>
  <si>
    <t>合　計</t>
    <phoneticPr fontId="9"/>
  </si>
  <si>
    <t>表６　届出関係、計画変更命令等（２）</t>
    <rPh sb="0" eb="1">
      <t>ヒョウ</t>
    </rPh>
    <rPh sb="3" eb="5">
      <t>トドケデ</t>
    </rPh>
    <rPh sb="5" eb="7">
      <t>カンケイ</t>
    </rPh>
    <rPh sb="8" eb="10">
      <t>ケイカク</t>
    </rPh>
    <rPh sb="10" eb="12">
      <t>ヘンコウ</t>
    </rPh>
    <rPh sb="12" eb="14">
      <t>メイレイ</t>
    </rPh>
    <rPh sb="14" eb="15">
      <t>トウ</t>
    </rPh>
    <phoneticPr fontId="9"/>
  </si>
  <si>
    <t>熊谷市</t>
    <rPh sb="0" eb="3">
      <t>クマガヤシ</t>
    </rPh>
    <phoneticPr fontId="9"/>
  </si>
  <si>
    <t>表６　届出関係、計画変更命令等（３）</t>
    <rPh sb="0" eb="1">
      <t>ヒョウ</t>
    </rPh>
    <rPh sb="3" eb="5">
      <t>トドケデ</t>
    </rPh>
    <rPh sb="5" eb="7">
      <t>カンケイ</t>
    </rPh>
    <rPh sb="8" eb="10">
      <t>ケイカク</t>
    </rPh>
    <rPh sb="10" eb="12">
      <t>ヘンコウ</t>
    </rPh>
    <rPh sb="12" eb="14">
      <t>メイレイ</t>
    </rPh>
    <rPh sb="14" eb="15">
      <t>トウ</t>
    </rPh>
    <phoneticPr fontId="9"/>
  </si>
  <si>
    <t>岡崎市</t>
  </si>
  <si>
    <t>宝塚市</t>
  </si>
  <si>
    <t>松江市</t>
    <rPh sb="0" eb="3">
      <t>マツエシ</t>
    </rPh>
    <phoneticPr fontId="9"/>
  </si>
  <si>
    <t>徳島市</t>
  </si>
  <si>
    <t>佐賀市</t>
    <rPh sb="0" eb="3">
      <t>サガシ</t>
    </rPh>
    <phoneticPr fontId="9"/>
  </si>
  <si>
    <t>佐世保市</t>
  </si>
  <si>
    <t>那覇市</t>
    <rPh sb="0" eb="3">
      <t>ナハシ</t>
    </rPh>
    <phoneticPr fontId="9"/>
  </si>
  <si>
    <t>政令市計</t>
    <rPh sb="0" eb="3">
      <t>セイレイシ</t>
    </rPh>
    <rPh sb="3" eb="4">
      <t>ケイ</t>
    </rPh>
    <phoneticPr fontId="9"/>
  </si>
  <si>
    <t>函館市</t>
    <phoneticPr fontId="9"/>
  </si>
  <si>
    <t>旭川市</t>
    <phoneticPr fontId="9"/>
  </si>
  <si>
    <t>青森市</t>
    <phoneticPr fontId="9"/>
  </si>
  <si>
    <t>八戸市</t>
    <phoneticPr fontId="9"/>
  </si>
  <si>
    <t>盛岡市</t>
    <phoneticPr fontId="9"/>
  </si>
  <si>
    <t>仙台市</t>
    <phoneticPr fontId="9"/>
  </si>
  <si>
    <t>秋田市</t>
    <phoneticPr fontId="9"/>
  </si>
  <si>
    <t>山形市</t>
    <phoneticPr fontId="9"/>
  </si>
  <si>
    <t>福島市</t>
    <phoneticPr fontId="9"/>
  </si>
  <si>
    <t>郡山市</t>
    <phoneticPr fontId="9"/>
  </si>
  <si>
    <t>いわき市</t>
    <phoneticPr fontId="9"/>
  </si>
  <si>
    <t>水戸市</t>
    <phoneticPr fontId="9"/>
  </si>
  <si>
    <t>つくば市</t>
    <phoneticPr fontId="9"/>
  </si>
  <si>
    <t>宇都宮市</t>
    <phoneticPr fontId="9"/>
  </si>
  <si>
    <t>前橋市</t>
    <phoneticPr fontId="9"/>
  </si>
  <si>
    <t>高崎市</t>
    <phoneticPr fontId="9"/>
  </si>
  <si>
    <t>伊勢崎市</t>
    <phoneticPr fontId="9"/>
  </si>
  <si>
    <t>太田市</t>
    <phoneticPr fontId="9"/>
  </si>
  <si>
    <t>さいたま市</t>
    <phoneticPr fontId="9"/>
  </si>
  <si>
    <t>川越市</t>
    <phoneticPr fontId="9"/>
  </si>
  <si>
    <t>川口市</t>
    <phoneticPr fontId="9"/>
  </si>
  <si>
    <t>所沢市</t>
    <phoneticPr fontId="9"/>
  </si>
  <si>
    <t>春日部市</t>
    <phoneticPr fontId="9"/>
  </si>
  <si>
    <t>草加市</t>
    <phoneticPr fontId="9"/>
  </si>
  <si>
    <t>越谷市</t>
    <phoneticPr fontId="9"/>
  </si>
  <si>
    <t>千葉市</t>
    <phoneticPr fontId="9"/>
  </si>
  <si>
    <t>市川市</t>
    <phoneticPr fontId="9"/>
  </si>
  <si>
    <t>船橋市</t>
    <phoneticPr fontId="9"/>
  </si>
  <si>
    <t>松戸市</t>
    <phoneticPr fontId="9"/>
  </si>
  <si>
    <t>柏市</t>
    <phoneticPr fontId="9"/>
  </si>
  <si>
    <t>市原市</t>
    <phoneticPr fontId="9"/>
  </si>
  <si>
    <t>八王子市</t>
    <phoneticPr fontId="9"/>
  </si>
  <si>
    <t>町田市</t>
    <phoneticPr fontId="9"/>
  </si>
  <si>
    <t>横浜市</t>
    <phoneticPr fontId="9"/>
  </si>
  <si>
    <t>川崎市</t>
    <phoneticPr fontId="9"/>
  </si>
  <si>
    <t>相模原市</t>
    <phoneticPr fontId="9"/>
  </si>
  <si>
    <t>横須賀市</t>
    <phoneticPr fontId="9"/>
  </si>
  <si>
    <t>平塚市</t>
    <phoneticPr fontId="9"/>
  </si>
  <si>
    <t>藤沢市</t>
    <phoneticPr fontId="9"/>
  </si>
  <si>
    <t>小田原市</t>
    <phoneticPr fontId="9"/>
  </si>
  <si>
    <t>茅ヶ崎市</t>
    <phoneticPr fontId="9"/>
  </si>
  <si>
    <t>厚木市</t>
    <phoneticPr fontId="9"/>
  </si>
  <si>
    <t>大和市</t>
    <phoneticPr fontId="9"/>
  </si>
  <si>
    <t>新潟市</t>
    <phoneticPr fontId="9"/>
  </si>
  <si>
    <t>長岡市</t>
    <phoneticPr fontId="9"/>
  </si>
  <si>
    <t>上越市</t>
    <phoneticPr fontId="9"/>
  </si>
  <si>
    <t>富山市</t>
    <phoneticPr fontId="9"/>
  </si>
  <si>
    <t>金沢市</t>
    <phoneticPr fontId="9"/>
  </si>
  <si>
    <t>福井市</t>
    <phoneticPr fontId="9"/>
  </si>
  <si>
    <t>甲府市</t>
    <phoneticPr fontId="9"/>
  </si>
  <si>
    <t>長野市</t>
    <phoneticPr fontId="9"/>
  </si>
  <si>
    <t>松本市</t>
    <phoneticPr fontId="9"/>
  </si>
  <si>
    <t>岐阜市</t>
    <phoneticPr fontId="9"/>
  </si>
  <si>
    <t>浜松市</t>
    <phoneticPr fontId="9"/>
  </si>
  <si>
    <t>沼津市</t>
    <phoneticPr fontId="9"/>
  </si>
  <si>
    <t>富士市</t>
    <phoneticPr fontId="9"/>
  </si>
  <si>
    <t>名古屋市</t>
    <phoneticPr fontId="9"/>
  </si>
  <si>
    <t>豊橋市</t>
    <phoneticPr fontId="9"/>
  </si>
  <si>
    <t>岡崎市</t>
    <phoneticPr fontId="9"/>
  </si>
  <si>
    <t>一宮市</t>
    <phoneticPr fontId="9"/>
  </si>
  <si>
    <t>春日井市</t>
    <phoneticPr fontId="9"/>
  </si>
  <si>
    <t>豊田市</t>
    <phoneticPr fontId="9"/>
  </si>
  <si>
    <t>四日市市</t>
    <phoneticPr fontId="9"/>
  </si>
  <si>
    <t>大津市</t>
    <phoneticPr fontId="9"/>
  </si>
  <si>
    <t>京都市</t>
    <phoneticPr fontId="9"/>
  </si>
  <si>
    <t>大阪市</t>
    <phoneticPr fontId="9"/>
  </si>
  <si>
    <t>堺市</t>
    <phoneticPr fontId="9"/>
  </si>
  <si>
    <t>岸和田市</t>
    <phoneticPr fontId="9"/>
  </si>
  <si>
    <t>豊中市</t>
    <phoneticPr fontId="9"/>
  </si>
  <si>
    <t>吹田市</t>
    <phoneticPr fontId="9"/>
  </si>
  <si>
    <t>高槻市</t>
    <phoneticPr fontId="9"/>
  </si>
  <si>
    <t>枚方市</t>
    <phoneticPr fontId="9"/>
  </si>
  <si>
    <t>茨木市</t>
    <phoneticPr fontId="9"/>
  </si>
  <si>
    <t>八尾市</t>
    <phoneticPr fontId="9"/>
  </si>
  <si>
    <t>寝屋川市</t>
    <phoneticPr fontId="9"/>
  </si>
  <si>
    <t>東大阪市</t>
    <phoneticPr fontId="9"/>
  </si>
  <si>
    <t>神戸市</t>
    <phoneticPr fontId="9"/>
  </si>
  <si>
    <t>姫路市</t>
    <phoneticPr fontId="9"/>
  </si>
  <si>
    <t>尼崎市</t>
    <phoneticPr fontId="9"/>
  </si>
  <si>
    <t>明石市</t>
    <phoneticPr fontId="9"/>
  </si>
  <si>
    <t>西宮市</t>
    <phoneticPr fontId="9"/>
  </si>
  <si>
    <t>加古川市</t>
    <phoneticPr fontId="9"/>
  </si>
  <si>
    <t>宝塚市</t>
    <phoneticPr fontId="9"/>
  </si>
  <si>
    <t>奈良市</t>
    <phoneticPr fontId="9"/>
  </si>
  <si>
    <t>和歌山市</t>
    <phoneticPr fontId="9"/>
  </si>
  <si>
    <t>鳥取市</t>
    <phoneticPr fontId="9"/>
  </si>
  <si>
    <t>岡山市</t>
    <phoneticPr fontId="9"/>
  </si>
  <si>
    <t>倉敷市</t>
    <phoneticPr fontId="9"/>
  </si>
  <si>
    <t>広島市</t>
    <phoneticPr fontId="9"/>
  </si>
  <si>
    <t>呉市</t>
    <phoneticPr fontId="9"/>
  </si>
  <si>
    <t>福山市</t>
    <phoneticPr fontId="9"/>
  </si>
  <si>
    <t>下関市</t>
    <phoneticPr fontId="9"/>
  </si>
  <si>
    <t>徳島市</t>
    <phoneticPr fontId="9"/>
  </si>
  <si>
    <t>高松市</t>
    <phoneticPr fontId="9"/>
  </si>
  <si>
    <t>松山市</t>
    <phoneticPr fontId="9"/>
  </si>
  <si>
    <t>高知市</t>
    <phoneticPr fontId="9"/>
  </si>
  <si>
    <t>北九州市</t>
    <phoneticPr fontId="9"/>
  </si>
  <si>
    <t>福岡市</t>
    <phoneticPr fontId="9"/>
  </si>
  <si>
    <t>久留米市</t>
    <phoneticPr fontId="9"/>
  </si>
  <si>
    <t>長崎市</t>
    <phoneticPr fontId="9"/>
  </si>
  <si>
    <t>佐世保市</t>
    <phoneticPr fontId="9"/>
  </si>
  <si>
    <t>熊本市</t>
    <phoneticPr fontId="9"/>
  </si>
  <si>
    <t>大分市</t>
    <phoneticPr fontId="9"/>
  </si>
  <si>
    <t>宮崎市</t>
    <phoneticPr fontId="9"/>
  </si>
  <si>
    <t>鹿児島市</t>
    <phoneticPr fontId="9"/>
  </si>
  <si>
    <t>第10条（氏名等変更届）</t>
  </si>
  <si>
    <t>第10条
届　出</t>
    <rPh sb="5" eb="6">
      <t>トドケ</t>
    </rPh>
    <rPh sb="7" eb="8">
      <t>デ</t>
    </rPh>
    <phoneticPr fontId="9"/>
  </si>
  <si>
    <t>第11条
届　出</t>
    <rPh sb="0" eb="1">
      <t>ダイ</t>
    </rPh>
    <rPh sb="3" eb="4">
      <t>ジョウ</t>
    </rPh>
    <rPh sb="5" eb="6">
      <t>トドケ</t>
    </rPh>
    <rPh sb="7" eb="8">
      <t>デ</t>
    </rPh>
    <phoneticPr fontId="9"/>
  </si>
  <si>
    <t>_102_01_005</t>
  </si>
  <si>
    <t>_102_01_006</t>
  </si>
  <si>
    <t>_102_01_009</t>
  </si>
  <si>
    <t>_102_01_010</t>
  </si>
  <si>
    <t>_102_01_011</t>
  </si>
  <si>
    <t>_102_01_001</t>
    <phoneticPr fontId="5"/>
  </si>
  <si>
    <t>_102_01_002</t>
    <phoneticPr fontId="5"/>
  </si>
  <si>
    <t>_102_01_003</t>
    <phoneticPr fontId="5"/>
  </si>
  <si>
    <t>_102_01_004</t>
    <phoneticPr fontId="5"/>
  </si>
  <si>
    <t>_102_02_002</t>
    <phoneticPr fontId="5"/>
  </si>
  <si>
    <t>_102_02_003</t>
    <phoneticPr fontId="5"/>
  </si>
  <si>
    <t>_102_02_004</t>
    <phoneticPr fontId="5"/>
  </si>
  <si>
    <t>_102_02_005</t>
  </si>
  <si>
    <t>_102_02_006</t>
  </si>
  <si>
    <t>_102_02_007</t>
  </si>
  <si>
    <t>_102_02_008</t>
  </si>
  <si>
    <t>_102_02_009</t>
  </si>
  <si>
    <t>_102_02_010</t>
  </si>
  <si>
    <t>_102_02_011</t>
  </si>
  <si>
    <t>_102_02_012</t>
  </si>
  <si>
    <t>_102_02_013</t>
  </si>
  <si>
    <t>表７　改善命令、立入検査、行政指導件数等（１）</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</si>
  <si>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表７　改善命令、立入検査、行政指導件数等（２）</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</si>
  <si>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水質汚濁防止法</t>
    <rPh sb="0" eb="2">
      <t>スイシツ</t>
    </rPh>
    <rPh sb="2" eb="4">
      <t>オダク</t>
    </rPh>
    <rPh sb="4" eb="7">
      <t>ボウシホウ</t>
    </rPh>
    <phoneticPr fontId="37"/>
  </si>
  <si>
    <t>改善命令</t>
    <rPh sb="0" eb="2">
      <t>カイゼン</t>
    </rPh>
    <rPh sb="2" eb="4">
      <t>メイレイ</t>
    </rPh>
    <phoneticPr fontId="37"/>
  </si>
  <si>
    <t>一時停止命令</t>
    <rPh sb="0" eb="2">
      <t>イチジ</t>
    </rPh>
    <rPh sb="2" eb="4">
      <t>テイシ</t>
    </rPh>
    <rPh sb="4" eb="6">
      <t>メイレイ</t>
    </rPh>
    <phoneticPr fontId="37"/>
  </si>
  <si>
    <t>浄化措置命令
（第14条の3）</t>
    <rPh sb="0" eb="2">
      <t>ジョウカ</t>
    </rPh>
    <rPh sb="2" eb="4">
      <t>ソチ</t>
    </rPh>
    <rPh sb="4" eb="6">
      <t>メイレイ</t>
    </rPh>
    <rPh sb="8" eb="9">
      <t>ダイ</t>
    </rPh>
    <rPh sb="11" eb="12">
      <t>ジョウ</t>
    </rPh>
    <phoneticPr fontId="37"/>
  </si>
  <si>
    <r>
      <t xml:space="preserve">要請
</t>
    </r>
    <r>
      <rPr>
        <sz val="9"/>
        <rFont val="ＭＳ 明朝"/>
        <family val="1"/>
        <charset val="128"/>
      </rPr>
      <t>（第23条第3項）</t>
    </r>
    <rPh sb="0" eb="2">
      <t>ヨウセイ</t>
    </rPh>
    <rPh sb="4" eb="5">
      <t>ダイ</t>
    </rPh>
    <rPh sb="7" eb="8">
      <t>ジョウ</t>
    </rPh>
    <rPh sb="8" eb="9">
      <t>ダイ</t>
    </rPh>
    <rPh sb="10" eb="11">
      <t>コウ</t>
    </rPh>
    <phoneticPr fontId="37"/>
  </si>
  <si>
    <t>行政指導</t>
    <rPh sb="0" eb="2">
      <t>ギョウセイ</t>
    </rPh>
    <rPh sb="2" eb="4">
      <t>シドウ</t>
    </rPh>
    <phoneticPr fontId="37"/>
  </si>
  <si>
    <t>立入検査（第22条第１項）</t>
    <rPh sb="0" eb="2">
      <t>タチイリ</t>
    </rPh>
    <rPh sb="2" eb="4">
      <t>ケンサ</t>
    </rPh>
    <rPh sb="5" eb="6">
      <t>ダイ</t>
    </rPh>
    <rPh sb="8" eb="9">
      <t>ジョウ</t>
    </rPh>
    <rPh sb="9" eb="10">
      <t>ダイ</t>
    </rPh>
    <rPh sb="11" eb="12">
      <t>コウ</t>
    </rPh>
    <phoneticPr fontId="37"/>
  </si>
  <si>
    <t>立入検査事業場数</t>
    <rPh sb="0" eb="2">
      <t>タチイリ</t>
    </rPh>
    <rPh sb="2" eb="4">
      <t>ケンサ</t>
    </rPh>
    <rPh sb="4" eb="7">
      <t>ジギョウジョウ</t>
    </rPh>
    <rPh sb="7" eb="8">
      <t>スウ</t>
    </rPh>
    <phoneticPr fontId="37"/>
  </si>
  <si>
    <t>公共用水域</t>
    <rPh sb="0" eb="2">
      <t>コウキョウ</t>
    </rPh>
    <rPh sb="2" eb="3">
      <t>ヨウ</t>
    </rPh>
    <rPh sb="3" eb="4">
      <t>ミズ</t>
    </rPh>
    <rPh sb="4" eb="5">
      <t>イキ</t>
    </rPh>
    <phoneticPr fontId="37"/>
  </si>
  <si>
    <t>地下水</t>
    <rPh sb="0" eb="3">
      <t>チカスイ</t>
    </rPh>
    <phoneticPr fontId="37"/>
  </si>
  <si>
    <t>第13条
第1項</t>
    <rPh sb="0" eb="1">
      <t>ダイ</t>
    </rPh>
    <rPh sb="3" eb="4">
      <t>ジョウ</t>
    </rPh>
    <rPh sb="5" eb="6">
      <t>ダイ</t>
    </rPh>
    <rPh sb="7" eb="8">
      <t>コウ</t>
    </rPh>
    <phoneticPr fontId="37"/>
  </si>
  <si>
    <t>第13条の2
第1項</t>
    <rPh sb="0" eb="1">
      <t>ダイ</t>
    </rPh>
    <rPh sb="3" eb="4">
      <t>ジョウ</t>
    </rPh>
    <rPh sb="7" eb="8">
      <t>ダイ</t>
    </rPh>
    <rPh sb="9" eb="10">
      <t>コウ</t>
    </rPh>
    <phoneticPr fontId="37"/>
  </si>
  <si>
    <t>第13条の3
第1項</t>
    <phoneticPr fontId="37"/>
  </si>
  <si>
    <t>第1項</t>
    <rPh sb="0" eb="1">
      <t>ダイ</t>
    </rPh>
    <rPh sb="2" eb="3">
      <t>コウ</t>
    </rPh>
    <phoneticPr fontId="37"/>
  </si>
  <si>
    <t>第2項</t>
    <rPh sb="0" eb="1">
      <t>ダイ</t>
    </rPh>
    <rPh sb="2" eb="3">
      <t>コウ</t>
    </rPh>
    <phoneticPr fontId="37"/>
  </si>
  <si>
    <t>公共用
水　域</t>
    <rPh sb="0" eb="2">
      <t>コウキョウ</t>
    </rPh>
    <rPh sb="2" eb="3">
      <t>ヨウ</t>
    </rPh>
    <rPh sb="4" eb="5">
      <t>ミズ</t>
    </rPh>
    <rPh sb="6" eb="7">
      <t>イキ</t>
    </rPh>
    <phoneticPr fontId="37"/>
  </si>
  <si>
    <t>計</t>
    <rPh sb="0" eb="1">
      <t>ケイ</t>
    </rPh>
    <phoneticPr fontId="37"/>
  </si>
  <si>
    <t>指導件数</t>
    <rPh sb="0" eb="2">
      <t>シドウ</t>
    </rPh>
    <rPh sb="2" eb="4">
      <t>ケンスウ</t>
    </rPh>
    <phoneticPr fontId="37"/>
  </si>
  <si>
    <t>指導内容</t>
    <phoneticPr fontId="37"/>
  </si>
  <si>
    <t>指導内容</t>
    <rPh sb="0" eb="2">
      <t>シドウ</t>
    </rPh>
    <rPh sb="2" eb="4">
      <t>ナイヨウ</t>
    </rPh>
    <phoneticPr fontId="37"/>
  </si>
  <si>
    <t>公共用　　　　　　　　　
水　域</t>
    <rPh sb="0" eb="2">
      <t>コウキョウ</t>
    </rPh>
    <rPh sb="2" eb="3">
      <t>ヨウ</t>
    </rPh>
    <rPh sb="13" eb="14">
      <t>ミズ</t>
    </rPh>
    <rPh sb="15" eb="16">
      <t>イキ</t>
    </rPh>
    <phoneticPr fontId="37"/>
  </si>
  <si>
    <t>昼間
立入</t>
    <rPh sb="0" eb="2">
      <t>ヒルマ</t>
    </rPh>
    <rPh sb="3" eb="5">
      <t>タチイリ</t>
    </rPh>
    <phoneticPr fontId="37"/>
  </si>
  <si>
    <t>うち、地下水汚染未然防止に係るもの</t>
    <rPh sb="3" eb="6">
      <t>チカスイ</t>
    </rPh>
    <rPh sb="6" eb="8">
      <t>オセン</t>
    </rPh>
    <rPh sb="8" eb="10">
      <t>ミゼン</t>
    </rPh>
    <rPh sb="10" eb="12">
      <t>ボウシ</t>
    </rPh>
    <rPh sb="13" eb="14">
      <t>カカ</t>
    </rPh>
    <phoneticPr fontId="39"/>
  </si>
  <si>
    <t>夜間
立入</t>
    <rPh sb="0" eb="2">
      <t>ヤカン</t>
    </rPh>
    <rPh sb="3" eb="5">
      <t>タチイリ</t>
    </rPh>
    <phoneticPr fontId="37"/>
  </si>
  <si>
    <t>うち瀬戸内海法上の特定施設を設置する工場、事業場に係るもの</t>
    <phoneticPr fontId="37"/>
  </si>
  <si>
    <t>文書</t>
    <rPh sb="0" eb="2">
      <t>ブンショ</t>
    </rPh>
    <phoneticPr fontId="37"/>
  </si>
  <si>
    <t>口頭</t>
    <rPh sb="0" eb="2">
      <t>コウトウ</t>
    </rPh>
    <phoneticPr fontId="37"/>
  </si>
  <si>
    <t>合計</t>
    <phoneticPr fontId="37"/>
  </si>
  <si>
    <t>処理施設の設置・改善</t>
    <phoneticPr fontId="37"/>
  </si>
  <si>
    <t>排水の一時停止</t>
    <phoneticPr fontId="37"/>
  </si>
  <si>
    <t>その他</t>
    <phoneticPr fontId="37"/>
  </si>
  <si>
    <t>合計</t>
    <rPh sb="0" eb="2">
      <t>ゴウケイ</t>
    </rPh>
    <phoneticPr fontId="37"/>
  </si>
  <si>
    <t>公共用水域</t>
    <rPh sb="0" eb="2">
      <t>コウキョウ</t>
    </rPh>
    <rPh sb="2" eb="3">
      <t>ヨウ</t>
    </rPh>
    <rPh sb="3" eb="5">
      <t>スイイキ</t>
    </rPh>
    <phoneticPr fontId="37"/>
  </si>
  <si>
    <t>都道府県計</t>
    <phoneticPr fontId="37"/>
  </si>
  <si>
    <t>政令市計</t>
    <phoneticPr fontId="37"/>
  </si>
  <si>
    <t>(注)１件の指導が複数の内容を含む場合があるため、指導件数の合計と指導内容の合計は必ずしも一致しない。</t>
    <rPh sb="1" eb="2">
      <t>チュウ</t>
    </rPh>
    <rPh sb="4" eb="5">
      <t>ケン</t>
    </rPh>
    <rPh sb="6" eb="8">
      <t>シドウ</t>
    </rPh>
    <rPh sb="9" eb="11">
      <t>フクスウ</t>
    </rPh>
    <rPh sb="12" eb="14">
      <t>ナイヨウ</t>
    </rPh>
    <rPh sb="15" eb="16">
      <t>フク</t>
    </rPh>
    <rPh sb="17" eb="19">
      <t>バアイ</t>
    </rPh>
    <rPh sb="25" eb="27">
      <t>シドウ</t>
    </rPh>
    <rPh sb="27" eb="29">
      <t>ケンスウ</t>
    </rPh>
    <rPh sb="30" eb="32">
      <t>ゴウケイ</t>
    </rPh>
    <rPh sb="33" eb="35">
      <t>シドウ</t>
    </rPh>
    <rPh sb="35" eb="37">
      <t>ナイヨウ</t>
    </rPh>
    <rPh sb="38" eb="40">
      <t>ゴウケイ</t>
    </rPh>
    <rPh sb="41" eb="42">
      <t>カナラ</t>
    </rPh>
    <rPh sb="45" eb="47">
      <t>イッチ</t>
    </rPh>
    <phoneticPr fontId="37"/>
  </si>
  <si>
    <t>表７　改善命令、立入検査、行政指導件数等（３）</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</si>
  <si>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表７　改善命令、立入検査、行政指導件数等（４）</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</si>
  <si>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第13条の3
第1項</t>
    <phoneticPr fontId="37"/>
  </si>
  <si>
    <t>熊谷市</t>
    <rPh sb="0" eb="3">
      <t>クマガヤシ</t>
    </rPh>
    <phoneticPr fontId="37"/>
  </si>
  <si>
    <t>表７　改善命令、立入検査、行政指導件数等（５）</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</si>
  <si>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表７　改善命令、立入検査、行政指導件数等（６）</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</si>
  <si>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松江市</t>
    <rPh sb="0" eb="3">
      <t>マツエシ</t>
    </rPh>
    <phoneticPr fontId="37"/>
  </si>
  <si>
    <t>佐賀市</t>
    <rPh sb="0" eb="3">
      <t>サガシ</t>
    </rPh>
    <phoneticPr fontId="37"/>
  </si>
  <si>
    <t>那覇市</t>
    <rPh sb="0" eb="3">
      <t>ナハシ</t>
    </rPh>
    <phoneticPr fontId="37"/>
  </si>
  <si>
    <t>(うち第５条第２項に係るもの)</t>
    <rPh sb="3" eb="4">
      <t>ダイ</t>
    </rPh>
    <rPh sb="5" eb="6">
      <t>ジョウ</t>
    </rPh>
    <rPh sb="6" eb="7">
      <t>ダイ</t>
    </rPh>
    <rPh sb="8" eb="9">
      <t>コウ</t>
    </rPh>
    <rPh sb="10" eb="11">
      <t>カカワ</t>
    </rPh>
    <phoneticPr fontId="37"/>
  </si>
  <si>
    <t>ア．1</t>
    <phoneticPr fontId="5"/>
  </si>
  <si>
    <t>ア．2</t>
    <phoneticPr fontId="5"/>
  </si>
  <si>
    <t>ア．3</t>
    <phoneticPr fontId="5"/>
  </si>
  <si>
    <t>イ．1</t>
    <phoneticPr fontId="5"/>
  </si>
  <si>
    <t>イ．2</t>
    <phoneticPr fontId="5"/>
  </si>
  <si>
    <t>イ．3</t>
    <phoneticPr fontId="5"/>
  </si>
  <si>
    <t>ア．2</t>
    <phoneticPr fontId="5"/>
  </si>
  <si>
    <t>イ．2</t>
    <phoneticPr fontId="5"/>
  </si>
  <si>
    <t>イ．3</t>
    <phoneticPr fontId="5"/>
  </si>
  <si>
    <t>改善</t>
    <rPh sb="0" eb="2">
      <t>カイゼン</t>
    </rPh>
    <phoneticPr fontId="5"/>
  </si>
  <si>
    <t>一時停止</t>
    <rPh sb="0" eb="2">
      <t>イチジ</t>
    </rPh>
    <rPh sb="2" eb="4">
      <t>テイシ</t>
    </rPh>
    <phoneticPr fontId="5"/>
  </si>
  <si>
    <t>_103_01_101</t>
  </si>
  <si>
    <t>_103_01_104</t>
  </si>
  <si>
    <t>_103_01_107</t>
  </si>
  <si>
    <t>_103_01_201</t>
  </si>
  <si>
    <t>_103_01_205</t>
  </si>
  <si>
    <t>_103_01_209</t>
  </si>
  <si>
    <t>_103_02_111</t>
  </si>
  <si>
    <t>_103_02_121</t>
  </si>
  <si>
    <t>_103_02_131</t>
  </si>
  <si>
    <t>_103_02_211</t>
  </si>
  <si>
    <t>_103_02_221</t>
  </si>
  <si>
    <t>_103_02_231</t>
  </si>
  <si>
    <t>_103_03_111</t>
  </si>
  <si>
    <t>_103_03_121</t>
  </si>
  <si>
    <t>_103_03_131</t>
  </si>
  <si>
    <t>_103_03_211</t>
  </si>
  <si>
    <t>_103_03_221</t>
  </si>
  <si>
    <t>_103_03_231</t>
  </si>
  <si>
    <t>_103_04_111</t>
  </si>
  <si>
    <t>_103_04_121</t>
  </si>
  <si>
    <t>_103_04_131</t>
  </si>
  <si>
    <t>_103_04_211</t>
  </si>
  <si>
    <t>_103_04_221</t>
  </si>
  <si>
    <t>_103_04_231</t>
  </si>
  <si>
    <t>指導内容</t>
    <phoneticPr fontId="37"/>
  </si>
  <si>
    <t>合計</t>
    <phoneticPr fontId="37"/>
  </si>
  <si>
    <t>処理施設の設置・改善</t>
    <phoneticPr fontId="37"/>
  </si>
  <si>
    <t>排水の一時停止</t>
    <phoneticPr fontId="37"/>
  </si>
  <si>
    <t>その他</t>
    <phoneticPr fontId="37"/>
  </si>
  <si>
    <t>ア．1</t>
    <phoneticPr fontId="9"/>
  </si>
  <si>
    <t>ア．2</t>
    <phoneticPr fontId="9"/>
  </si>
  <si>
    <t>ア．3</t>
    <phoneticPr fontId="9"/>
  </si>
  <si>
    <t>イ．1</t>
    <phoneticPr fontId="9"/>
  </si>
  <si>
    <t>イ．2</t>
    <phoneticPr fontId="9"/>
  </si>
  <si>
    <t>イ．3</t>
    <phoneticPr fontId="9"/>
  </si>
  <si>
    <t>_103_05_111</t>
  </si>
  <si>
    <t>_103_05_121</t>
  </si>
  <si>
    <t>_103_05_131</t>
  </si>
  <si>
    <t>３．立入検査数</t>
  </si>
  <si>
    <t>1001_01_002</t>
  </si>
  <si>
    <t>1001_01_003</t>
  </si>
  <si>
    <t>1001_01_004</t>
  </si>
  <si>
    <t>1001_01_005</t>
  </si>
  <si>
    <t>1001_01_006</t>
  </si>
  <si>
    <t>1001_01_007</t>
  </si>
  <si>
    <t>1001_01_008</t>
  </si>
  <si>
    <t>1001_01_009</t>
  </si>
  <si>
    <t>1001_01_010</t>
  </si>
  <si>
    <t>_1001_01_001</t>
    <phoneticPr fontId="9"/>
  </si>
  <si>
    <t>_1001_01_002</t>
  </si>
  <si>
    <t>_1001_01_003</t>
  </si>
  <si>
    <t>_1001_01_004</t>
  </si>
  <si>
    <t>_1001_01_005</t>
  </si>
  <si>
    <t>_1001_01_006</t>
  </si>
  <si>
    <t>_1001_00_000</t>
    <phoneticPr fontId="9"/>
  </si>
  <si>
    <t>政令市計</t>
    <phoneticPr fontId="9"/>
  </si>
  <si>
    <t>_1001_01_010</t>
    <phoneticPr fontId="9"/>
  </si>
  <si>
    <t>_103_10_001</t>
  </si>
  <si>
    <t>_103_10_002</t>
  </si>
  <si>
    <t>_103_10_003</t>
  </si>
  <si>
    <t>_103_10_004</t>
  </si>
  <si>
    <t>_103_10_005</t>
  </si>
  <si>
    <t>_103_10_006</t>
  </si>
  <si>
    <t>_103_10_008</t>
  </si>
  <si>
    <t>_103_10_011</t>
  </si>
  <si>
    <t>_103_10_012</t>
  </si>
  <si>
    <t>_103_10_013</t>
  </si>
  <si>
    <t>_103_10_014</t>
  </si>
  <si>
    <t>_103_10_015</t>
  </si>
  <si>
    <t>_103_10_016</t>
  </si>
  <si>
    <t>旅館業(66の3)</t>
  </si>
  <si>
    <t>自動式車両洗浄施設(71)</t>
  </si>
  <si>
    <t>畜産農業(1の2)</t>
  </si>
  <si>
    <t>洗濯業(67)</t>
  </si>
  <si>
    <t>水産食料品製造業(3)</t>
  </si>
  <si>
    <t>酸・アルカリ表面処理施設(65)</t>
  </si>
  <si>
    <t>22100</t>
  </si>
  <si>
    <t>22100</t>
    <phoneticPr fontId="5"/>
  </si>
  <si>
    <t>表８　計画変更命令、改善命令及び一時停止命令等の発動業種別内訳</t>
    <rPh sb="0" eb="1">
      <t>ヒョウ</t>
    </rPh>
    <rPh sb="3" eb="5">
      <t>ケイカク</t>
    </rPh>
    <rPh sb="5" eb="7">
      <t>ヘンコウ</t>
    </rPh>
    <rPh sb="7" eb="9">
      <t>メイレイ</t>
    </rPh>
    <rPh sb="10" eb="12">
      <t>カイゼン</t>
    </rPh>
    <rPh sb="12" eb="14">
      <t>メイレイ</t>
    </rPh>
    <rPh sb="14" eb="15">
      <t>オヨ</t>
    </rPh>
    <rPh sb="16" eb="18">
      <t>イチジ</t>
    </rPh>
    <rPh sb="18" eb="20">
      <t>テイシ</t>
    </rPh>
    <rPh sb="20" eb="22">
      <t>メイレイ</t>
    </rPh>
    <rPh sb="22" eb="23">
      <t>トウ</t>
    </rPh>
    <rPh sb="24" eb="26">
      <t>ハツドウ</t>
    </rPh>
    <rPh sb="26" eb="28">
      <t>ギョウシュ</t>
    </rPh>
    <rPh sb="28" eb="29">
      <t>ベツ</t>
    </rPh>
    <rPh sb="29" eb="31">
      <t>ウチワケ</t>
    </rPh>
    <phoneticPr fontId="5"/>
  </si>
  <si>
    <t>○改善命令（第13条第１項）</t>
    <rPh sb="1" eb="3">
      <t>カイゼン</t>
    </rPh>
    <rPh sb="3" eb="5">
      <t>メイレイ</t>
    </rPh>
    <rPh sb="6" eb="7">
      <t>ダイ</t>
    </rPh>
    <rPh sb="9" eb="10">
      <t>ジョウ</t>
    </rPh>
    <rPh sb="10" eb="11">
      <t>ダイ</t>
    </rPh>
    <rPh sb="12" eb="13">
      <t>コウ</t>
    </rPh>
    <phoneticPr fontId="5"/>
  </si>
  <si>
    <t>違反業種・施設名</t>
    <rPh sb="0" eb="2">
      <t>イハン</t>
    </rPh>
    <rPh sb="2" eb="4">
      <t>ギョウシュ</t>
    </rPh>
    <rPh sb="5" eb="7">
      <t>シセツ</t>
    </rPh>
    <rPh sb="7" eb="8">
      <t>メイ</t>
    </rPh>
    <phoneticPr fontId="5"/>
  </si>
  <si>
    <t>件数</t>
    <rPh sb="0" eb="2">
      <t>ケンスウ</t>
    </rPh>
    <phoneticPr fontId="5"/>
  </si>
  <si>
    <t>表９　排水基準違反、事故時の措置件数等（１）</t>
    <rPh sb="0" eb="1">
      <t>ヒョウ</t>
    </rPh>
    <rPh sb="3" eb="5">
      <t>ハイスイ</t>
    </rPh>
    <rPh sb="5" eb="7">
      <t>キジュン</t>
    </rPh>
    <rPh sb="7" eb="9">
      <t>イハン</t>
    </rPh>
    <rPh sb="10" eb="13">
      <t>ジコジ</t>
    </rPh>
    <rPh sb="14" eb="16">
      <t>ソチ</t>
    </rPh>
    <rPh sb="16" eb="18">
      <t>ケンスウ</t>
    </rPh>
    <rPh sb="18" eb="19">
      <t>トウ</t>
    </rPh>
    <phoneticPr fontId="29"/>
  </si>
  <si>
    <t>水質汚濁防止法</t>
    <rPh sb="0" eb="2">
      <t>スイシツ</t>
    </rPh>
    <rPh sb="2" eb="4">
      <t>オダク</t>
    </rPh>
    <rPh sb="4" eb="7">
      <t>ボウシホウ</t>
    </rPh>
    <phoneticPr fontId="29"/>
  </si>
  <si>
    <t>排水基準違反
(第31条第１項
第１号)</t>
    <rPh sb="11" eb="12">
      <t>ジョウ</t>
    </rPh>
    <rPh sb="12" eb="13">
      <t>ダイ</t>
    </rPh>
    <rPh sb="14" eb="15">
      <t>コウ</t>
    </rPh>
    <rPh sb="16" eb="17">
      <t>ダイ</t>
    </rPh>
    <rPh sb="18" eb="19">
      <t>ゴウ</t>
    </rPh>
    <phoneticPr fontId="29"/>
  </si>
  <si>
    <t>改善命令等違反
(第30条)</t>
    <rPh sb="12" eb="13">
      <t>ジョウ</t>
    </rPh>
    <phoneticPr fontId="29"/>
  </si>
  <si>
    <t>事故時の措置
(第14条の２）</t>
    <rPh sb="4" eb="6">
      <t>ソチ</t>
    </rPh>
    <phoneticPr fontId="29"/>
  </si>
  <si>
    <t>緊急時の措置
(第18条)</t>
    <phoneticPr fontId="29"/>
  </si>
  <si>
    <t>第１項</t>
    <rPh sb="0" eb="1">
      <t>ダイ</t>
    </rPh>
    <rPh sb="2" eb="3">
      <t>コウ</t>
    </rPh>
    <phoneticPr fontId="29"/>
  </si>
  <si>
    <t>第２項</t>
    <rPh sb="0" eb="1">
      <t>ダイ</t>
    </rPh>
    <rPh sb="2" eb="3">
      <t>コウ</t>
    </rPh>
    <phoneticPr fontId="29"/>
  </si>
  <si>
    <t>第３項</t>
    <rPh sb="0" eb="1">
      <t>ダイ</t>
    </rPh>
    <rPh sb="2" eb="3">
      <t>コウ</t>
    </rPh>
    <phoneticPr fontId="29"/>
  </si>
  <si>
    <t>第４項</t>
    <rPh sb="0" eb="1">
      <t>ダイ</t>
    </rPh>
    <rPh sb="2" eb="3">
      <t>コウ</t>
    </rPh>
    <phoneticPr fontId="29"/>
  </si>
  <si>
    <t>公共用
水域</t>
    <rPh sb="0" eb="2">
      <t>コウキョウ</t>
    </rPh>
    <rPh sb="2" eb="3">
      <t>ヨウ</t>
    </rPh>
    <rPh sb="4" eb="5">
      <t>ミズ</t>
    </rPh>
    <rPh sb="5" eb="6">
      <t>イキ</t>
    </rPh>
    <phoneticPr fontId="29"/>
  </si>
  <si>
    <t>地下水</t>
    <rPh sb="0" eb="2">
      <t>チカ</t>
    </rPh>
    <rPh sb="2" eb="3">
      <t>ミズ</t>
    </rPh>
    <phoneticPr fontId="29"/>
  </si>
  <si>
    <t>応急措置
命　　令</t>
    <rPh sb="0" eb="2">
      <t>オウキュウ</t>
    </rPh>
    <rPh sb="2" eb="4">
      <t>ソチ</t>
    </rPh>
    <rPh sb="5" eb="6">
      <t>イノチ</t>
    </rPh>
    <rPh sb="8" eb="9">
      <t>レイ</t>
    </rPh>
    <phoneticPr fontId="29"/>
  </si>
  <si>
    <t>都道府県計</t>
    <phoneticPr fontId="29"/>
  </si>
  <si>
    <t>政令市計</t>
    <phoneticPr fontId="29"/>
  </si>
  <si>
    <t>合計</t>
    <phoneticPr fontId="29"/>
  </si>
  <si>
    <t>表９　排水基準違反、事故時の措置件数等（２）</t>
    <rPh sb="0" eb="1">
      <t>ヒョウ</t>
    </rPh>
    <rPh sb="3" eb="5">
      <t>ハイスイ</t>
    </rPh>
    <rPh sb="5" eb="7">
      <t>キジュン</t>
    </rPh>
    <rPh sb="7" eb="9">
      <t>イハン</t>
    </rPh>
    <rPh sb="10" eb="13">
      <t>ジコジ</t>
    </rPh>
    <rPh sb="14" eb="16">
      <t>ソチ</t>
    </rPh>
    <rPh sb="16" eb="18">
      <t>ケンスウ</t>
    </rPh>
    <rPh sb="18" eb="19">
      <t>トウ</t>
    </rPh>
    <phoneticPr fontId="29"/>
  </si>
  <si>
    <t>表９　排水基準違反、事故時の措置件数等（３）</t>
    <rPh sb="0" eb="1">
      <t>ヒョウ</t>
    </rPh>
    <rPh sb="3" eb="5">
      <t>ハイスイ</t>
    </rPh>
    <rPh sb="5" eb="7">
      <t>キジュン</t>
    </rPh>
    <rPh sb="7" eb="9">
      <t>イハン</t>
    </rPh>
    <rPh sb="10" eb="13">
      <t>ジコジ</t>
    </rPh>
    <rPh sb="14" eb="16">
      <t>ソチ</t>
    </rPh>
    <rPh sb="16" eb="18">
      <t>ケンスウ</t>
    </rPh>
    <rPh sb="18" eb="19">
      <t>トウ</t>
    </rPh>
    <phoneticPr fontId="29"/>
  </si>
  <si>
    <t>水質汚濁防止法</t>
    <rPh sb="0" eb="2">
      <t>スイシツ</t>
    </rPh>
    <rPh sb="2" eb="4">
      <t>オダク</t>
    </rPh>
    <rPh sb="4" eb="7">
      <t>ボウシホウ</t>
    </rPh>
    <phoneticPr fontId="41"/>
  </si>
  <si>
    <t>指定地域内
事業場数</t>
    <phoneticPr fontId="41"/>
  </si>
  <si>
    <t>第8条の2
計画変更命令等</t>
    <phoneticPr fontId="41"/>
  </si>
  <si>
    <t>第13条
第3項
改善措置
命令</t>
    <phoneticPr fontId="41"/>
  </si>
  <si>
    <t>第13条の４　指導等　</t>
    <phoneticPr fontId="41"/>
  </si>
  <si>
    <t>第14条
第3項
届出</t>
    <phoneticPr fontId="41"/>
  </si>
  <si>
    <t>第22条
第2項
報告徴収</t>
    <phoneticPr fontId="41"/>
  </si>
  <si>
    <t>総量規制
関連罰則</t>
    <phoneticPr fontId="41"/>
  </si>
  <si>
    <t>その他
特定事業場数</t>
    <phoneticPr fontId="41"/>
  </si>
  <si>
    <t>※（ ）内は口頭指導の内数</t>
    <rPh sb="4" eb="5">
      <t>ナイ</t>
    </rPh>
    <rPh sb="6" eb="8">
      <t>コウトウ</t>
    </rPh>
    <rPh sb="8" eb="10">
      <t>シドウ</t>
    </rPh>
    <rPh sb="11" eb="13">
      <t>ウチスウ</t>
    </rPh>
    <phoneticPr fontId="41"/>
  </si>
  <si>
    <t>第5条
関係</t>
    <rPh sb="0" eb="1">
      <t>ダイ</t>
    </rPh>
    <rPh sb="2" eb="3">
      <t>ジョウ</t>
    </rPh>
    <rPh sb="4" eb="6">
      <t>カンケイ</t>
    </rPh>
    <phoneticPr fontId="41"/>
  </si>
  <si>
    <t>第7条
関係</t>
    <rPh sb="0" eb="1">
      <t>ダイ</t>
    </rPh>
    <rPh sb="2" eb="3">
      <t>ジョウ</t>
    </rPh>
    <rPh sb="4" eb="6">
      <t>カンケイ</t>
    </rPh>
    <phoneticPr fontId="41"/>
  </si>
  <si>
    <t>日平均排水量50ｍ3未満</t>
    <rPh sb="0" eb="1">
      <t>ニチ</t>
    </rPh>
    <rPh sb="1" eb="3">
      <t>ヘイキン</t>
    </rPh>
    <rPh sb="3" eb="6">
      <t>ハイスイリョウ</t>
    </rPh>
    <rPh sb="10" eb="12">
      <t>ミマン</t>
    </rPh>
    <phoneticPr fontId="41"/>
  </si>
  <si>
    <t>施行令別表第4の施設を設置する事業場</t>
    <rPh sb="0" eb="2">
      <t>セコウ</t>
    </rPh>
    <rPh sb="2" eb="3">
      <t>レイ</t>
    </rPh>
    <rPh sb="3" eb="5">
      <t>ベッピョウ</t>
    </rPh>
    <rPh sb="5" eb="6">
      <t>ダイ</t>
    </rPh>
    <rPh sb="8" eb="10">
      <t>シセツ</t>
    </rPh>
    <rPh sb="11" eb="13">
      <t>セッチ</t>
    </rPh>
    <rPh sb="15" eb="18">
      <t>ジギョウジョウ</t>
    </rPh>
    <phoneticPr fontId="41"/>
  </si>
  <si>
    <t>その他</t>
    <rPh sb="2" eb="3">
      <t>タ</t>
    </rPh>
    <phoneticPr fontId="41"/>
  </si>
  <si>
    <t>表2
50m3未満</t>
    <rPh sb="0" eb="1">
      <t>ヒョウ</t>
    </rPh>
    <rPh sb="7" eb="9">
      <t>ミマン</t>
    </rPh>
    <phoneticPr fontId="41"/>
  </si>
  <si>
    <t>S列-Q列
瀬戸内海は除く</t>
    <rPh sb="1" eb="2">
      <t>レツ</t>
    </rPh>
    <rPh sb="4" eb="5">
      <t>レツ</t>
    </rPh>
    <rPh sb="6" eb="8">
      <t>セト</t>
    </rPh>
    <rPh sb="8" eb="10">
      <t>ナイカイ</t>
    </rPh>
    <rPh sb="11" eb="12">
      <t>ノゾ</t>
    </rPh>
    <phoneticPr fontId="41"/>
  </si>
  <si>
    <t>東京湾</t>
    <rPh sb="0" eb="3">
      <t>トウキョウワン</t>
    </rPh>
    <phoneticPr fontId="41"/>
  </si>
  <si>
    <t>埼玉県</t>
    <rPh sb="0" eb="2">
      <t>サイタマ</t>
    </rPh>
    <rPh sb="2" eb="3">
      <t>ケン</t>
    </rPh>
    <phoneticPr fontId="41"/>
  </si>
  <si>
    <t>千葉県</t>
    <rPh sb="2" eb="3">
      <t>ケン</t>
    </rPh>
    <phoneticPr fontId="41"/>
  </si>
  <si>
    <t>東京都</t>
    <rPh sb="2" eb="3">
      <t>ト</t>
    </rPh>
    <phoneticPr fontId="41"/>
  </si>
  <si>
    <t>神奈川県</t>
    <rPh sb="3" eb="4">
      <t>ケン</t>
    </rPh>
    <phoneticPr fontId="41"/>
  </si>
  <si>
    <t>都府県計</t>
  </si>
  <si>
    <t>伊勢湾</t>
    <rPh sb="0" eb="3">
      <t>イセワン</t>
    </rPh>
    <phoneticPr fontId="41"/>
  </si>
  <si>
    <t>岐阜県</t>
    <rPh sb="2" eb="3">
      <t>ケン</t>
    </rPh>
    <phoneticPr fontId="41"/>
  </si>
  <si>
    <t>愛知県</t>
    <rPh sb="2" eb="3">
      <t>ケン</t>
    </rPh>
    <phoneticPr fontId="41"/>
  </si>
  <si>
    <t>三重県</t>
    <rPh sb="2" eb="3">
      <t>ケン</t>
    </rPh>
    <phoneticPr fontId="41"/>
  </si>
  <si>
    <t>瀬戸内海</t>
    <rPh sb="0" eb="4">
      <t>セトナイカイ</t>
    </rPh>
    <phoneticPr fontId="41"/>
  </si>
  <si>
    <t>京都府</t>
    <rPh sb="2" eb="3">
      <t>フ</t>
    </rPh>
    <phoneticPr fontId="41"/>
  </si>
  <si>
    <t>大阪府</t>
    <rPh sb="2" eb="3">
      <t>フ</t>
    </rPh>
    <phoneticPr fontId="41"/>
  </si>
  <si>
    <t>兵庫県</t>
    <rPh sb="2" eb="3">
      <t>ケン</t>
    </rPh>
    <phoneticPr fontId="41"/>
  </si>
  <si>
    <t>奈良県</t>
    <rPh sb="2" eb="3">
      <t>ケン</t>
    </rPh>
    <phoneticPr fontId="41"/>
  </si>
  <si>
    <t>和歌山県</t>
    <rPh sb="3" eb="4">
      <t>ケン</t>
    </rPh>
    <phoneticPr fontId="41"/>
  </si>
  <si>
    <t>岡山県</t>
    <rPh sb="2" eb="3">
      <t>ケン</t>
    </rPh>
    <phoneticPr fontId="41"/>
  </si>
  <si>
    <t>広島県</t>
    <rPh sb="2" eb="3">
      <t>ケン</t>
    </rPh>
    <phoneticPr fontId="41"/>
  </si>
  <si>
    <t>山口県</t>
    <rPh sb="2" eb="3">
      <t>ケン</t>
    </rPh>
    <phoneticPr fontId="41"/>
  </si>
  <si>
    <t>徳島県</t>
    <rPh sb="2" eb="3">
      <t>ケン</t>
    </rPh>
    <phoneticPr fontId="41"/>
  </si>
  <si>
    <t>香川県</t>
    <rPh sb="2" eb="3">
      <t>ケン</t>
    </rPh>
    <phoneticPr fontId="41"/>
  </si>
  <si>
    <t>愛媛県</t>
    <rPh sb="2" eb="3">
      <t>ケン</t>
    </rPh>
    <phoneticPr fontId="41"/>
  </si>
  <si>
    <t>福岡県</t>
    <rPh sb="2" eb="3">
      <t>ケン</t>
    </rPh>
    <phoneticPr fontId="41"/>
  </si>
  <si>
    <t>大分県</t>
    <rPh sb="2" eb="3">
      <t>ケン</t>
    </rPh>
    <phoneticPr fontId="41"/>
  </si>
  <si>
    <t>都府県合計</t>
    <phoneticPr fontId="41"/>
  </si>
  <si>
    <t>政令市合計</t>
    <phoneticPr fontId="41"/>
  </si>
  <si>
    <t>合計</t>
    <phoneticPr fontId="41"/>
  </si>
  <si>
    <t>(注）「その他特定事業場数」とは、指定地域内に存在する特定事業場で総量規制対象外のものの数である。</t>
    <phoneticPr fontId="41"/>
  </si>
  <si>
    <t>東京湾　　</t>
    <rPh sb="0" eb="3">
      <t>トウキョウワン</t>
    </rPh>
    <phoneticPr fontId="41"/>
  </si>
  <si>
    <t>さいたま市</t>
    <rPh sb="4" eb="5">
      <t>シ</t>
    </rPh>
    <phoneticPr fontId="41"/>
  </si>
  <si>
    <t>熊谷市</t>
    <rPh sb="0" eb="3">
      <t>クマガヤシ</t>
    </rPh>
    <phoneticPr fontId="41"/>
  </si>
  <si>
    <t>春日部市</t>
    <rPh sb="0" eb="4">
      <t>カスカベシ</t>
    </rPh>
    <phoneticPr fontId="41"/>
  </si>
  <si>
    <t>岐阜市</t>
    <rPh sb="2" eb="3">
      <t>シ</t>
    </rPh>
    <phoneticPr fontId="41"/>
  </si>
  <si>
    <t>名古屋市</t>
    <rPh sb="3" eb="4">
      <t>シ</t>
    </rPh>
    <phoneticPr fontId="41"/>
  </si>
  <si>
    <t>豊橋市</t>
    <rPh sb="2" eb="3">
      <t>シ</t>
    </rPh>
    <phoneticPr fontId="41"/>
  </si>
  <si>
    <t>岡崎市</t>
    <rPh sb="0" eb="3">
      <t>オカザキシ</t>
    </rPh>
    <phoneticPr fontId="41"/>
  </si>
  <si>
    <t>一宮市</t>
    <rPh sb="0" eb="3">
      <t>イチノミヤシ</t>
    </rPh>
    <phoneticPr fontId="41"/>
  </si>
  <si>
    <t>春日井市</t>
    <rPh sb="0" eb="4">
      <t>カスガイシ</t>
    </rPh>
    <phoneticPr fontId="41"/>
  </si>
  <si>
    <t>豊田市</t>
    <rPh sb="0" eb="3">
      <t>トヨタシ</t>
    </rPh>
    <phoneticPr fontId="41"/>
  </si>
  <si>
    <t>四日市市</t>
    <rPh sb="3" eb="4">
      <t>シ</t>
    </rPh>
    <phoneticPr fontId="41"/>
  </si>
  <si>
    <t>京都市</t>
    <rPh sb="2" eb="3">
      <t>シ</t>
    </rPh>
    <phoneticPr fontId="41"/>
  </si>
  <si>
    <t>大阪市</t>
    <rPh sb="2" eb="3">
      <t>シ</t>
    </rPh>
    <phoneticPr fontId="41"/>
  </si>
  <si>
    <t>堺市</t>
    <rPh sb="1" eb="2">
      <t>シ</t>
    </rPh>
    <phoneticPr fontId="41"/>
  </si>
  <si>
    <t>岸和田市</t>
    <rPh sb="0" eb="4">
      <t>キシワダシ</t>
    </rPh>
    <phoneticPr fontId="41"/>
  </si>
  <si>
    <t>豊中市</t>
    <rPh sb="0" eb="3">
      <t>トヨナカシ</t>
    </rPh>
    <phoneticPr fontId="41"/>
  </si>
  <si>
    <t>吹田市</t>
    <rPh sb="0" eb="3">
      <t>スイタシ</t>
    </rPh>
    <phoneticPr fontId="41"/>
  </si>
  <si>
    <t>高槻市</t>
    <rPh sb="0" eb="3">
      <t>タカツキシ</t>
    </rPh>
    <phoneticPr fontId="41"/>
  </si>
  <si>
    <t>枚方市</t>
    <rPh sb="0" eb="3">
      <t>ヒラカタシ</t>
    </rPh>
    <phoneticPr fontId="41"/>
  </si>
  <si>
    <t>茨木市</t>
    <rPh sb="0" eb="3">
      <t>イバラキシ</t>
    </rPh>
    <phoneticPr fontId="41"/>
  </si>
  <si>
    <t>八尾市</t>
    <rPh sb="0" eb="3">
      <t>ヤオシ</t>
    </rPh>
    <phoneticPr fontId="41"/>
  </si>
  <si>
    <t>寝屋川市</t>
    <rPh sb="0" eb="4">
      <t>ネヤガワシ</t>
    </rPh>
    <phoneticPr fontId="41"/>
  </si>
  <si>
    <t>東大阪市</t>
    <rPh sb="0" eb="4">
      <t>ヒガシオオサカシ</t>
    </rPh>
    <phoneticPr fontId="41"/>
  </si>
  <si>
    <t>神戸市</t>
    <rPh sb="2" eb="3">
      <t>シ</t>
    </rPh>
    <phoneticPr fontId="41"/>
  </si>
  <si>
    <t>姫路市</t>
    <rPh sb="0" eb="3">
      <t>ヒメジシ</t>
    </rPh>
    <phoneticPr fontId="41"/>
  </si>
  <si>
    <t>尼崎市</t>
    <rPh sb="0" eb="3">
      <t>アマガサキシ</t>
    </rPh>
    <phoneticPr fontId="41"/>
  </si>
  <si>
    <t>明石市</t>
    <rPh sb="0" eb="3">
      <t>アカシシ</t>
    </rPh>
    <phoneticPr fontId="41"/>
  </si>
  <si>
    <t>西宮市</t>
    <rPh sb="0" eb="3">
      <t>ニシノミヤシ</t>
    </rPh>
    <phoneticPr fontId="41"/>
  </si>
  <si>
    <t>加古川市</t>
    <rPh sb="0" eb="4">
      <t>カコガワシ</t>
    </rPh>
    <phoneticPr fontId="41"/>
  </si>
  <si>
    <t>宝塚市</t>
    <rPh sb="0" eb="3">
      <t>タカラヅカシ</t>
    </rPh>
    <phoneticPr fontId="41"/>
  </si>
  <si>
    <t>奈良市</t>
    <rPh sb="2" eb="3">
      <t>シ</t>
    </rPh>
    <phoneticPr fontId="41"/>
  </si>
  <si>
    <t>和歌山市</t>
    <rPh sb="3" eb="4">
      <t>シ</t>
    </rPh>
    <phoneticPr fontId="41"/>
  </si>
  <si>
    <t>岡山市</t>
    <rPh sb="2" eb="3">
      <t>シ</t>
    </rPh>
    <phoneticPr fontId="41"/>
  </si>
  <si>
    <t>倉敷市</t>
    <rPh sb="2" eb="3">
      <t>シ</t>
    </rPh>
    <phoneticPr fontId="41"/>
  </si>
  <si>
    <t>広島市</t>
    <rPh sb="2" eb="3">
      <t>シ</t>
    </rPh>
    <phoneticPr fontId="41"/>
  </si>
  <si>
    <t>呉市</t>
    <rPh sb="1" eb="2">
      <t>シ</t>
    </rPh>
    <phoneticPr fontId="41"/>
  </si>
  <si>
    <t>福山市</t>
    <rPh sb="2" eb="3">
      <t>シ</t>
    </rPh>
    <phoneticPr fontId="41"/>
  </si>
  <si>
    <t>下関市</t>
    <rPh sb="2" eb="3">
      <t>シ</t>
    </rPh>
    <phoneticPr fontId="41"/>
  </si>
  <si>
    <t>徳島市</t>
    <rPh sb="2" eb="3">
      <t>シ</t>
    </rPh>
    <phoneticPr fontId="41"/>
  </si>
  <si>
    <t>高松市</t>
    <rPh sb="2" eb="3">
      <t>シ</t>
    </rPh>
    <phoneticPr fontId="41"/>
  </si>
  <si>
    <t>松山市</t>
    <rPh sb="2" eb="3">
      <t>シ</t>
    </rPh>
    <phoneticPr fontId="41"/>
  </si>
  <si>
    <t>北九州市</t>
    <rPh sb="3" eb="4">
      <t>シ</t>
    </rPh>
    <phoneticPr fontId="41"/>
  </si>
  <si>
    <t>大分市</t>
    <rPh sb="2" eb="3">
      <t>シ</t>
    </rPh>
    <phoneticPr fontId="41"/>
  </si>
  <si>
    <t>政令市合計</t>
    <rPh sb="0" eb="3">
      <t>セイレイシ</t>
    </rPh>
    <rPh sb="3" eb="5">
      <t>ゴウケイ</t>
    </rPh>
    <phoneticPr fontId="41"/>
  </si>
  <si>
    <t>(注）「その他特定事業場数」とは、指定地域内に存在する特定事業場で総量規制対象外のものの数である。</t>
    <phoneticPr fontId="41"/>
  </si>
  <si>
    <t>該当なし</t>
    <rPh sb="0" eb="2">
      <t>ガイトウ</t>
    </rPh>
    <phoneticPr fontId="5"/>
  </si>
  <si>
    <t>瀬戸内海法</t>
    <rPh sb="0" eb="4">
      <t>セトナイカイ</t>
    </rPh>
    <rPh sb="4" eb="5">
      <t>ホウ</t>
    </rPh>
    <phoneticPr fontId="9"/>
  </si>
  <si>
    <t>第5条第1項の許可</t>
    <rPh sb="3" eb="4">
      <t>ダイ</t>
    </rPh>
    <rPh sb="5" eb="6">
      <t>コウ</t>
    </rPh>
    <phoneticPr fontId="9"/>
  </si>
  <si>
    <t>第8条第1項の許可</t>
    <rPh sb="3" eb="4">
      <t>ダイ</t>
    </rPh>
    <rPh sb="5" eb="6">
      <t>コウ</t>
    </rPh>
    <phoneticPr fontId="9"/>
  </si>
  <si>
    <t>第11条の措置命令</t>
    <phoneticPr fontId="9"/>
  </si>
  <si>
    <t>第7条
第2項
届　出</t>
    <rPh sb="4" eb="5">
      <t>ダイ</t>
    </rPh>
    <rPh sb="6" eb="7">
      <t>コウ</t>
    </rPh>
    <rPh sb="8" eb="9">
      <t>トドケ</t>
    </rPh>
    <rPh sb="10" eb="11">
      <t>デ</t>
    </rPh>
    <phoneticPr fontId="9"/>
  </si>
  <si>
    <t>第8条
第4項
届　出</t>
    <rPh sb="4" eb="5">
      <t>ダイ</t>
    </rPh>
    <rPh sb="6" eb="7">
      <t>コウ</t>
    </rPh>
    <rPh sb="8" eb="9">
      <t>トドケ</t>
    </rPh>
    <rPh sb="10" eb="11">
      <t>デ</t>
    </rPh>
    <phoneticPr fontId="9"/>
  </si>
  <si>
    <t>第9条　届出</t>
    <rPh sb="4" eb="5">
      <t>トドケ</t>
    </rPh>
    <rPh sb="5" eb="6">
      <t>デ</t>
    </rPh>
    <phoneticPr fontId="9"/>
  </si>
  <si>
    <t>第10条
第3項
届　出</t>
    <rPh sb="5" eb="6">
      <t>ダイ</t>
    </rPh>
    <rPh sb="7" eb="8">
      <t>コウ</t>
    </rPh>
    <rPh sb="9" eb="10">
      <t>トドケ</t>
    </rPh>
    <rPh sb="11" eb="12">
      <t>デ</t>
    </rPh>
    <phoneticPr fontId="9"/>
  </si>
  <si>
    <t>申
請</t>
    <phoneticPr fontId="9"/>
  </si>
  <si>
    <t>許
可</t>
    <phoneticPr fontId="9"/>
  </si>
  <si>
    <t>不
許
可</t>
    <phoneticPr fontId="9"/>
  </si>
  <si>
    <t>審
査
中</t>
    <phoneticPr fontId="9"/>
  </si>
  <si>
    <t>5条1</t>
    <rPh sb="1" eb="2">
      <t>ジョウ</t>
    </rPh>
    <phoneticPr fontId="9"/>
  </si>
  <si>
    <t>8条1</t>
    <rPh sb="1" eb="2">
      <t>ジョウ</t>
    </rPh>
    <phoneticPr fontId="9"/>
  </si>
  <si>
    <t>豊中市</t>
    <rPh sb="0" eb="3">
      <t>トヨナカシ</t>
    </rPh>
    <phoneticPr fontId="9"/>
  </si>
  <si>
    <t>高槻市</t>
    <rPh sb="2" eb="3">
      <t>シ</t>
    </rPh>
    <phoneticPr fontId="9"/>
  </si>
  <si>
    <t>枚方市</t>
    <rPh sb="0" eb="1">
      <t>マイ</t>
    </rPh>
    <rPh sb="1" eb="2">
      <t>カタ</t>
    </rPh>
    <rPh sb="2" eb="3">
      <t>シ</t>
    </rPh>
    <phoneticPr fontId="9"/>
  </si>
  <si>
    <t>東大阪市</t>
    <rPh sb="0" eb="1">
      <t>ヒガシ</t>
    </rPh>
    <rPh sb="1" eb="4">
      <t>オオサカシ</t>
    </rPh>
    <phoneticPr fontId="9"/>
  </si>
  <si>
    <t>尼崎市</t>
    <rPh sb="0" eb="3">
      <t>アマガサキシ</t>
    </rPh>
    <phoneticPr fontId="9"/>
  </si>
  <si>
    <t>西宮市</t>
    <rPh sb="0" eb="3">
      <t>ニシノミヤシ</t>
    </rPh>
    <phoneticPr fontId="9"/>
  </si>
  <si>
    <t>奈良市</t>
    <rPh sb="0" eb="2">
      <t>ナラ</t>
    </rPh>
    <rPh sb="2" eb="3">
      <t>シ</t>
    </rPh>
    <phoneticPr fontId="9"/>
  </si>
  <si>
    <t>和歌山市</t>
    <rPh sb="0" eb="4">
      <t>ワカヤマシ</t>
    </rPh>
    <phoneticPr fontId="9"/>
  </si>
  <si>
    <t>倉敷市</t>
    <rPh sb="0" eb="2">
      <t>クラシキ</t>
    </rPh>
    <rPh sb="2" eb="3">
      <t>シ</t>
    </rPh>
    <phoneticPr fontId="9"/>
  </si>
  <si>
    <t>福山市</t>
    <rPh sb="0" eb="3">
      <t>フクヤマシ</t>
    </rPh>
    <phoneticPr fontId="9"/>
  </si>
  <si>
    <t>下関市</t>
    <rPh sb="0" eb="3">
      <t>シモノセキシ</t>
    </rPh>
    <phoneticPr fontId="9"/>
  </si>
  <si>
    <t>徳島市</t>
    <rPh sb="0" eb="3">
      <t>トクシマシ</t>
    </rPh>
    <phoneticPr fontId="9"/>
  </si>
  <si>
    <t>高松市</t>
    <rPh sb="0" eb="3">
      <t>タカマツシ</t>
    </rPh>
    <phoneticPr fontId="9"/>
  </si>
  <si>
    <t>松山市</t>
    <rPh sb="0" eb="3">
      <t>マツヤマシ</t>
    </rPh>
    <phoneticPr fontId="9"/>
  </si>
  <si>
    <t>大分市</t>
    <rPh sb="0" eb="3">
      <t>オオイタシ</t>
    </rPh>
    <phoneticPr fontId="9"/>
  </si>
  <si>
    <t>合  計</t>
  </si>
  <si>
    <t>水濁法・湖沼法</t>
    <rPh sb="0" eb="1">
      <t>スイ</t>
    </rPh>
    <rPh sb="1" eb="2">
      <t>ダク</t>
    </rPh>
    <rPh sb="2" eb="3">
      <t>ホウ</t>
    </rPh>
    <rPh sb="4" eb="6">
      <t>コショウ</t>
    </rPh>
    <rPh sb="6" eb="7">
      <t>ホウ</t>
    </rPh>
    <phoneticPr fontId="34"/>
  </si>
  <si>
    <t>施設
区分
(*1)</t>
    <rPh sb="0" eb="2">
      <t>シセツ</t>
    </rPh>
    <rPh sb="3" eb="5">
      <t>クブン</t>
    </rPh>
    <phoneticPr fontId="34"/>
  </si>
  <si>
    <t>宍道湖</t>
    <phoneticPr fontId="9"/>
  </si>
  <si>
    <t>総数</t>
    <rPh sb="0" eb="2">
      <t>ソウスウ</t>
    </rPh>
    <phoneticPr fontId="9"/>
  </si>
  <si>
    <t>霞ヶ浦</t>
    <phoneticPr fontId="9"/>
  </si>
  <si>
    <t>印旛沼</t>
    <phoneticPr fontId="9"/>
  </si>
  <si>
    <t>手賀沼</t>
    <phoneticPr fontId="9"/>
  </si>
  <si>
    <t>琵琶湖</t>
    <phoneticPr fontId="9"/>
  </si>
  <si>
    <t>中海</t>
    <phoneticPr fontId="9"/>
  </si>
  <si>
    <t>児島湖</t>
    <phoneticPr fontId="9"/>
  </si>
  <si>
    <t>宮
城
県</t>
    <phoneticPr fontId="34"/>
  </si>
  <si>
    <t>秋田県</t>
    <rPh sb="0" eb="3">
      <t>アキタケン</t>
    </rPh>
    <phoneticPr fontId="34"/>
  </si>
  <si>
    <t>秋田市</t>
    <rPh sb="0" eb="2">
      <t>アキタ</t>
    </rPh>
    <rPh sb="2" eb="3">
      <t>シ</t>
    </rPh>
    <phoneticPr fontId="34"/>
  </si>
  <si>
    <t>栃
木
県</t>
    <rPh sb="0" eb="1">
      <t>トチ</t>
    </rPh>
    <rPh sb="2" eb="3">
      <t>キ</t>
    </rPh>
    <rPh sb="4" eb="5">
      <t>ケン</t>
    </rPh>
    <phoneticPr fontId="34"/>
  </si>
  <si>
    <t>茨
城
県</t>
    <phoneticPr fontId="34"/>
  </si>
  <si>
    <t>千
葉
県</t>
    <phoneticPr fontId="34"/>
  </si>
  <si>
    <t>つくば市</t>
    <rPh sb="3" eb="4">
      <t>シ</t>
    </rPh>
    <phoneticPr fontId="34"/>
  </si>
  <si>
    <t>千
葉
市</t>
    <phoneticPr fontId="34"/>
  </si>
  <si>
    <t>船
橋
市</t>
    <phoneticPr fontId="34"/>
  </si>
  <si>
    <t>松
戸
市</t>
    <phoneticPr fontId="34"/>
  </si>
  <si>
    <t>柏
市</t>
    <phoneticPr fontId="34"/>
  </si>
  <si>
    <t>長
野
県</t>
    <phoneticPr fontId="34"/>
  </si>
  <si>
    <t>滋
賀
県</t>
    <phoneticPr fontId="34"/>
  </si>
  <si>
    <t>大
津
市</t>
    <phoneticPr fontId="34"/>
  </si>
  <si>
    <t>京
都
府</t>
    <rPh sb="0" eb="1">
      <t>キョウ</t>
    </rPh>
    <rPh sb="2" eb="3">
      <t>ミヤコ</t>
    </rPh>
    <rPh sb="4" eb="5">
      <t>フ</t>
    </rPh>
    <phoneticPr fontId="34"/>
  </si>
  <si>
    <t>京
都
市</t>
    <phoneticPr fontId="34"/>
  </si>
  <si>
    <t>鳥
取
県</t>
    <phoneticPr fontId="34"/>
  </si>
  <si>
    <t>島
根
県</t>
    <phoneticPr fontId="34"/>
  </si>
  <si>
    <t>松
江
市</t>
    <rPh sb="0" eb="1">
      <t>マツ</t>
    </rPh>
    <rPh sb="2" eb="3">
      <t>エ</t>
    </rPh>
    <rPh sb="4" eb="5">
      <t>シ</t>
    </rPh>
    <phoneticPr fontId="34"/>
  </si>
  <si>
    <t>岡
山
県</t>
    <phoneticPr fontId="34"/>
  </si>
  <si>
    <t>岡
山
市</t>
    <phoneticPr fontId="34"/>
  </si>
  <si>
    <t>倉
敷
市</t>
    <phoneticPr fontId="34"/>
  </si>
  <si>
    <t xml:space="preserve">湖　沼
特　定
施　設
(みなし
指定地
域特定
施設を
含む｡)
</t>
    <phoneticPr fontId="34"/>
  </si>
  <si>
    <t>水質汚濁防止法</t>
    <phoneticPr fontId="34"/>
  </si>
  <si>
    <t>第5条届出</t>
    <phoneticPr fontId="34"/>
  </si>
  <si>
    <t>(1)</t>
    <phoneticPr fontId="34"/>
  </si>
  <si>
    <t>(2)</t>
    <phoneticPr fontId="34"/>
  </si>
  <si>
    <t>(3)</t>
    <phoneticPr fontId="34"/>
  </si>
  <si>
    <t>第7条届出</t>
    <phoneticPr fontId="34"/>
  </si>
  <si>
    <t>第8条
計　画
変　更
命令等</t>
    <phoneticPr fontId="34"/>
  </si>
  <si>
    <t>第6条届出</t>
    <phoneticPr fontId="34"/>
  </si>
  <si>
    <t>氏名等変更</t>
    <rPh sb="0" eb="2">
      <t>シメイ</t>
    </rPh>
    <rPh sb="2" eb="3">
      <t>トウ</t>
    </rPh>
    <rPh sb="3" eb="5">
      <t>ヘンコウ</t>
    </rPh>
    <phoneticPr fontId="34"/>
  </si>
  <si>
    <t>使用廃止</t>
    <rPh sb="0" eb="2">
      <t>シヨウ</t>
    </rPh>
    <rPh sb="2" eb="4">
      <t>ハイシ</t>
    </rPh>
    <phoneticPr fontId="34"/>
  </si>
  <si>
    <t>第11条届出</t>
    <phoneticPr fontId="34"/>
  </si>
  <si>
    <t>(3)</t>
    <phoneticPr fontId="34"/>
  </si>
  <si>
    <t>湖沼法</t>
    <rPh sb="0" eb="3">
      <t>コショウホウ</t>
    </rPh>
    <phoneticPr fontId="34"/>
  </si>
  <si>
    <t>第8条
(計画変更命令等)</t>
    <rPh sb="5" eb="7">
      <t>ケイカク</t>
    </rPh>
    <rPh sb="7" eb="9">
      <t>ヘンコウ</t>
    </rPh>
    <rPh sb="9" eb="11">
      <t>メイレイ</t>
    </rPh>
    <rPh sb="11" eb="12">
      <t>トウ</t>
    </rPh>
    <phoneticPr fontId="34"/>
  </si>
  <si>
    <t>第10条
（改善命令等）</t>
    <rPh sb="0" eb="1">
      <t>ダイ</t>
    </rPh>
    <rPh sb="3" eb="4">
      <t>ジョウ</t>
    </rPh>
    <rPh sb="6" eb="8">
      <t>カイゼン</t>
    </rPh>
    <rPh sb="8" eb="10">
      <t>メイレイ</t>
    </rPh>
    <rPh sb="10" eb="11">
      <t>トウ</t>
    </rPh>
    <phoneticPr fontId="34"/>
  </si>
  <si>
    <t>指　定
施　設
(第20条
につい
ては、
準用指
定施設
を含む｡)</t>
    <rPh sb="9" eb="10">
      <t>ダイ</t>
    </rPh>
    <rPh sb="12" eb="13">
      <t>ジョウ</t>
    </rPh>
    <rPh sb="22" eb="24">
      <t>ジュンヨウ</t>
    </rPh>
    <rPh sb="24" eb="25">
      <t>ユビ</t>
    </rPh>
    <rPh sb="26" eb="27">
      <t>サダム</t>
    </rPh>
    <rPh sb="27" eb="29">
      <t>シセツ</t>
    </rPh>
    <rPh sb="31" eb="32">
      <t>フク</t>
    </rPh>
    <phoneticPr fontId="34"/>
  </si>
  <si>
    <t>第15条届出</t>
    <phoneticPr fontId="34"/>
  </si>
  <si>
    <t>第16条届出</t>
    <phoneticPr fontId="34"/>
  </si>
  <si>
    <t>第17条第1項届出</t>
    <rPh sb="4" eb="5">
      <t>ダイ</t>
    </rPh>
    <rPh sb="6" eb="7">
      <t>コウ</t>
    </rPh>
    <phoneticPr fontId="34"/>
  </si>
  <si>
    <t>第17条
第2項
届出</t>
    <phoneticPr fontId="34"/>
  </si>
  <si>
    <t>第18条届出</t>
    <phoneticPr fontId="34"/>
  </si>
  <si>
    <t>第1項</t>
    <rPh sb="0" eb="1">
      <t>ダイ</t>
    </rPh>
    <rPh sb="2" eb="3">
      <t>コウ</t>
    </rPh>
    <phoneticPr fontId="34"/>
  </si>
  <si>
    <t>第2項</t>
    <rPh sb="0" eb="1">
      <t>ダイ</t>
    </rPh>
    <rPh sb="2" eb="3">
      <t>コウ</t>
    </rPh>
    <phoneticPr fontId="34"/>
  </si>
  <si>
    <t>立入検査数</t>
    <rPh sb="0" eb="2">
      <t>タチイリ</t>
    </rPh>
    <rPh sb="2" eb="4">
      <t>ケンサ</t>
    </rPh>
    <rPh sb="4" eb="5">
      <t>スウ</t>
    </rPh>
    <phoneticPr fontId="34"/>
  </si>
  <si>
    <t>昼間立入件数</t>
    <rPh sb="0" eb="2">
      <t>ヒルマ</t>
    </rPh>
    <rPh sb="2" eb="4">
      <t>タチイリ</t>
    </rPh>
    <rPh sb="4" eb="6">
      <t>ケンスウ</t>
    </rPh>
    <phoneticPr fontId="34"/>
  </si>
  <si>
    <t>夜間立入件数</t>
    <rPh sb="0" eb="2">
      <t>ヤカン</t>
    </rPh>
    <rPh sb="2" eb="4">
      <t>タチイリ</t>
    </rPh>
    <rPh sb="4" eb="6">
      <t>ケンスウ</t>
    </rPh>
    <phoneticPr fontId="34"/>
  </si>
  <si>
    <t>行政指導</t>
    <rPh sb="0" eb="2">
      <t>ギョウセイ</t>
    </rPh>
    <rPh sb="2" eb="4">
      <t>シドウ</t>
    </rPh>
    <phoneticPr fontId="34"/>
  </si>
  <si>
    <t>湖沼特定事業場・指定施設にかかる指導
(*2)</t>
    <rPh sb="0" eb="2">
      <t>コショウ</t>
    </rPh>
    <rPh sb="2" eb="4">
      <t>トクテイ</t>
    </rPh>
    <rPh sb="4" eb="7">
      <t>ジギョウジョウ</t>
    </rPh>
    <rPh sb="8" eb="10">
      <t>シテイ</t>
    </rPh>
    <rPh sb="10" eb="12">
      <t>シセツ</t>
    </rPh>
    <rPh sb="16" eb="18">
      <t>シドウ</t>
    </rPh>
    <phoneticPr fontId="34"/>
  </si>
  <si>
    <t>件数</t>
    <rPh sb="0" eb="2">
      <t>ケンスウ</t>
    </rPh>
    <phoneticPr fontId="34"/>
  </si>
  <si>
    <t>文書</t>
    <rPh sb="0" eb="2">
      <t>ブンショ</t>
    </rPh>
    <phoneticPr fontId="34"/>
  </si>
  <si>
    <t>口頭</t>
    <rPh sb="0" eb="2">
      <t>コウトウ</t>
    </rPh>
    <phoneticPr fontId="34"/>
  </si>
  <si>
    <t>内容</t>
    <rPh sb="0" eb="2">
      <t>ナイヨウ</t>
    </rPh>
    <phoneticPr fontId="34"/>
  </si>
  <si>
    <t>処理施設の改善</t>
    <rPh sb="0" eb="2">
      <t>ショリ</t>
    </rPh>
    <rPh sb="2" eb="4">
      <t>シセツ</t>
    </rPh>
    <phoneticPr fontId="34"/>
  </si>
  <si>
    <t>排水の一時停止</t>
    <rPh sb="0" eb="2">
      <t>ハイスイ</t>
    </rPh>
    <phoneticPr fontId="34"/>
  </si>
  <si>
    <t>その他</t>
    <rPh sb="2" eb="3">
      <t>ホカ</t>
    </rPh>
    <phoneticPr fontId="34"/>
  </si>
  <si>
    <t>湖沼法第24条による指導</t>
    <rPh sb="0" eb="2">
      <t>コショウ</t>
    </rPh>
    <rPh sb="2" eb="3">
      <t>ホウ</t>
    </rPh>
    <rPh sb="3" eb="4">
      <t>ダイ</t>
    </rPh>
    <rPh sb="6" eb="7">
      <t>ジョウ</t>
    </rPh>
    <rPh sb="10" eb="12">
      <t>シドウ</t>
    </rPh>
    <phoneticPr fontId="34"/>
  </si>
  <si>
    <t>（注）*1：施設区分（(1)：湖沼特定施設（(2)，(3)を除く）、(2)：みなし指定地域特定施設、(3)：準用指定施設）</t>
  </si>
  <si>
    <t>　　　*2：１件の指導が複数の内容を含む場合があるため、指導件数の合計と指導内容の合計は必ずしも一致しない。</t>
    <rPh sb="7" eb="8">
      <t>ケン</t>
    </rPh>
    <rPh sb="9" eb="11">
      <t>シドウ</t>
    </rPh>
    <rPh sb="12" eb="14">
      <t>フクスウ</t>
    </rPh>
    <rPh sb="15" eb="17">
      <t>ナイヨウ</t>
    </rPh>
    <rPh sb="18" eb="19">
      <t>フク</t>
    </rPh>
    <rPh sb="20" eb="22">
      <t>バアイ</t>
    </rPh>
    <rPh sb="28" eb="30">
      <t>シドウ</t>
    </rPh>
    <rPh sb="30" eb="32">
      <t>ケンスウ</t>
    </rPh>
    <rPh sb="33" eb="35">
      <t>ゴウケイ</t>
    </rPh>
    <rPh sb="36" eb="38">
      <t>シドウ</t>
    </rPh>
    <rPh sb="38" eb="40">
      <t>ナイヨウ</t>
    </rPh>
    <rPh sb="41" eb="43">
      <t>ゴウケイ</t>
    </rPh>
    <rPh sb="44" eb="45">
      <t>カナラ</t>
    </rPh>
    <rPh sb="48" eb="50">
      <t>イッチ</t>
    </rPh>
    <phoneticPr fontId="34"/>
  </si>
  <si>
    <t>平成24年度</t>
    <phoneticPr fontId="5"/>
  </si>
  <si>
    <t>１　特定事業場数及び</t>
    <rPh sb="2" eb="4">
      <t>トクテイ</t>
    </rPh>
    <rPh sb="4" eb="6">
      <t>ジギョウ</t>
    </rPh>
    <rPh sb="6" eb="7">
      <t>ジョウ</t>
    </rPh>
    <rPh sb="7" eb="8">
      <t>スウ</t>
    </rPh>
    <rPh sb="8" eb="9">
      <t>オヨ</t>
    </rPh>
    <phoneticPr fontId="5"/>
  </si>
  <si>
    <t>有害物質貯蔵指定事業場数</t>
    <phoneticPr fontId="5"/>
  </si>
  <si>
    <t>（1）全特定事業場数及び</t>
    <rPh sb="3" eb="4">
      <t>ゼン</t>
    </rPh>
    <rPh sb="4" eb="6">
      <t>トクテイ</t>
    </rPh>
    <rPh sb="6" eb="8">
      <t>ジギョウ</t>
    </rPh>
    <rPh sb="8" eb="9">
      <t>ジョウ</t>
    </rPh>
    <rPh sb="9" eb="10">
      <t>スウ</t>
    </rPh>
    <rPh sb="10" eb="11">
      <t>オヨ</t>
    </rPh>
    <phoneticPr fontId="5"/>
  </si>
  <si>
    <t>有害物質貯蔵指定事業場数</t>
  </si>
  <si>
    <t>ア　全特定事業場数</t>
    <rPh sb="2" eb="3">
      <t>ゼン</t>
    </rPh>
    <rPh sb="3" eb="5">
      <t>トクテイ</t>
    </rPh>
    <rPh sb="5" eb="8">
      <t>ジギョウジョウ</t>
    </rPh>
    <rPh sb="8" eb="9">
      <t>スウ</t>
    </rPh>
    <phoneticPr fontId="5"/>
  </si>
  <si>
    <r>
      <t>　① 50m</t>
    </r>
    <r>
      <rPr>
        <vertAlign val="superscript"/>
        <sz val="10"/>
        <rFont val="ＭＳ 明朝"/>
        <family val="1"/>
        <charset val="128"/>
      </rPr>
      <t>3</t>
    </r>
    <r>
      <rPr>
        <sz val="10"/>
        <color theme="1"/>
        <rFont val="ＭＳ 明朝"/>
        <family val="1"/>
        <charset val="128"/>
      </rPr>
      <t>/日以上</t>
    </r>
    <rPh sb="8" eb="9">
      <t>ヒ</t>
    </rPh>
    <rPh sb="9" eb="11">
      <t>イジョウ</t>
    </rPh>
    <phoneticPr fontId="5"/>
  </si>
  <si>
    <t>　　　　うち有害物質使用特定事業場</t>
    <rPh sb="6" eb="8">
      <t>ユウガイ</t>
    </rPh>
    <rPh sb="8" eb="9">
      <t>ブツ</t>
    </rPh>
    <rPh sb="9" eb="10">
      <t>シツ</t>
    </rPh>
    <rPh sb="10" eb="12">
      <t>シヨウ</t>
    </rPh>
    <rPh sb="12" eb="14">
      <t>トクテイ</t>
    </rPh>
    <rPh sb="14" eb="16">
      <t>ジギョウ</t>
    </rPh>
    <rPh sb="16" eb="17">
      <t>ジョウ</t>
    </rPh>
    <phoneticPr fontId="5"/>
  </si>
  <si>
    <t>3,931(2)</t>
  </si>
  <si>
    <r>
      <t>　② 50m</t>
    </r>
    <r>
      <rPr>
        <vertAlign val="superscript"/>
        <sz val="10"/>
        <rFont val="ＭＳ 明朝"/>
        <family val="1"/>
        <charset val="128"/>
      </rPr>
      <t>3</t>
    </r>
    <r>
      <rPr>
        <sz val="10"/>
        <color theme="1"/>
        <rFont val="ＭＳ 明朝"/>
        <family val="1"/>
        <charset val="128"/>
      </rPr>
      <t>/日未満</t>
    </r>
    <rPh sb="8" eb="9">
      <t>ヒ</t>
    </rPh>
    <rPh sb="9" eb="11">
      <t>ミマン</t>
    </rPh>
    <phoneticPr fontId="5"/>
  </si>
  <si>
    <t>10,917(8）</t>
  </si>
  <si>
    <t>　③第5条第3項</t>
    <rPh sb="2" eb="3">
      <t>ダイ</t>
    </rPh>
    <rPh sb="4" eb="5">
      <t>ジョウ</t>
    </rPh>
    <rPh sb="5" eb="6">
      <t>ダイ</t>
    </rPh>
    <rPh sb="7" eb="8">
      <t>コウ</t>
    </rPh>
    <phoneticPr fontId="5"/>
  </si>
  <si>
    <t>イ 有害物質貯蔵指定事業場数</t>
    <rPh sb="2" eb="4">
      <t>ユウガイ</t>
    </rPh>
    <rPh sb="4" eb="6">
      <t>ブッシツ</t>
    </rPh>
    <rPh sb="6" eb="8">
      <t>チョゾウ</t>
    </rPh>
    <rPh sb="8" eb="10">
      <t>シテイ</t>
    </rPh>
    <rPh sb="10" eb="13">
      <t>ジギョウジョウ</t>
    </rPh>
    <rPh sb="13" eb="14">
      <t>スウ</t>
    </rPh>
    <phoneticPr fontId="5"/>
  </si>
  <si>
    <t>　　　うち有害物質貯蔵指定施設のみ</t>
    <rPh sb="5" eb="7">
      <t>ユウガイ</t>
    </rPh>
    <rPh sb="7" eb="8">
      <t>ブツ</t>
    </rPh>
    <rPh sb="8" eb="9">
      <t>シツ</t>
    </rPh>
    <rPh sb="9" eb="11">
      <t>チョゾウ</t>
    </rPh>
    <rPh sb="11" eb="13">
      <t>シテイ</t>
    </rPh>
    <rPh sb="13" eb="15">
      <t>シセツ</t>
    </rPh>
    <phoneticPr fontId="5"/>
  </si>
  <si>
    <t>（2）特定事業場の上位3業種</t>
    <rPh sb="3" eb="5">
      <t>トクテイ</t>
    </rPh>
    <rPh sb="5" eb="7">
      <t>ジギョウ</t>
    </rPh>
    <rPh sb="7" eb="8">
      <t>ジョウ</t>
    </rPh>
    <rPh sb="9" eb="11">
      <t>ジョウイ</t>
    </rPh>
    <rPh sb="12" eb="14">
      <t>ギョウシュ</t>
    </rPh>
    <phoneticPr fontId="5"/>
  </si>
  <si>
    <t>1.旅館業（61,096）</t>
  </si>
  <si>
    <t>2.自動式車両洗浄施設</t>
  </si>
  <si>
    <t>(30,504)</t>
  </si>
  <si>
    <t>3.畜産農業（28,645）</t>
  </si>
  <si>
    <t>２　計画変更命令（法第8条等）</t>
    <rPh sb="2" eb="4">
      <t>ケイカク</t>
    </rPh>
    <rPh sb="4" eb="6">
      <t>ヘンコウ</t>
    </rPh>
    <rPh sb="6" eb="8">
      <t>メイレイ</t>
    </rPh>
    <rPh sb="9" eb="10">
      <t>ホウ</t>
    </rPh>
    <rPh sb="10" eb="11">
      <t>ダイ</t>
    </rPh>
    <rPh sb="12" eb="13">
      <t>ジョウ</t>
    </rPh>
    <rPh sb="13" eb="14">
      <t>トウ</t>
    </rPh>
    <phoneticPr fontId="5"/>
  </si>
  <si>
    <t>0件</t>
  </si>
  <si>
    <t>３　改善命令等（法第13条等）</t>
    <rPh sb="2" eb="4">
      <t>カイゼン</t>
    </rPh>
    <rPh sb="4" eb="6">
      <t>メイレイ</t>
    </rPh>
    <rPh sb="6" eb="7">
      <t>トウ</t>
    </rPh>
    <rPh sb="8" eb="9">
      <t>ホウ</t>
    </rPh>
    <rPh sb="9" eb="10">
      <t>ダイ</t>
    </rPh>
    <rPh sb="12" eb="13">
      <t>ジョウ</t>
    </rPh>
    <rPh sb="13" eb="14">
      <t>トウ</t>
    </rPh>
    <phoneticPr fontId="5"/>
  </si>
  <si>
    <t>①改善命令</t>
    <rPh sb="1" eb="3">
      <t>カイゼン</t>
    </rPh>
    <rPh sb="3" eb="5">
      <t>メイレイ</t>
    </rPh>
    <phoneticPr fontId="5"/>
  </si>
  <si>
    <t>14件</t>
  </si>
  <si>
    <t>②一時停止命令</t>
    <rPh sb="1" eb="3">
      <t>イチジ</t>
    </rPh>
    <rPh sb="3" eb="5">
      <t>テイシ</t>
    </rPh>
    <rPh sb="5" eb="7">
      <t>メイレイ</t>
    </rPh>
    <phoneticPr fontId="5"/>
  </si>
  <si>
    <t>1件</t>
  </si>
  <si>
    <t>４　地下水の浄化措置命令</t>
    <rPh sb="2" eb="5">
      <t>チカスイ</t>
    </rPh>
    <rPh sb="6" eb="8">
      <t>ジョウカ</t>
    </rPh>
    <rPh sb="8" eb="10">
      <t>ソチ</t>
    </rPh>
    <rPh sb="10" eb="12">
      <t>メイレイ</t>
    </rPh>
    <phoneticPr fontId="5"/>
  </si>
  <si>
    <t>（法第14条の３）</t>
  </si>
  <si>
    <t>５　立入検査（法第22条）</t>
    <rPh sb="2" eb="4">
      <t>タチイリ</t>
    </rPh>
    <rPh sb="4" eb="6">
      <t>ケンサ</t>
    </rPh>
    <rPh sb="7" eb="8">
      <t>ホウ</t>
    </rPh>
    <rPh sb="8" eb="9">
      <t>ダイ</t>
    </rPh>
    <rPh sb="11" eb="12">
      <t>ジョウ</t>
    </rPh>
    <phoneticPr fontId="5"/>
  </si>
  <si>
    <t>43,135件</t>
    <rPh sb="6" eb="7">
      <t>ケン</t>
    </rPh>
    <phoneticPr fontId="5"/>
  </si>
  <si>
    <t>（昼間立入）</t>
    <rPh sb="1" eb="3">
      <t>ヒルマ</t>
    </rPh>
    <rPh sb="3" eb="5">
      <t>タチイリ</t>
    </rPh>
    <phoneticPr fontId="5"/>
  </si>
  <si>
    <t>（42,644件）</t>
    <rPh sb="7" eb="8">
      <t>ケン</t>
    </rPh>
    <phoneticPr fontId="5"/>
  </si>
  <si>
    <t>（夜間立入）</t>
    <rPh sb="1" eb="3">
      <t>ヤカン</t>
    </rPh>
    <rPh sb="3" eb="5">
      <t>タチイリ</t>
    </rPh>
    <phoneticPr fontId="5"/>
  </si>
  <si>
    <t>（491件）</t>
    <rPh sb="4" eb="5">
      <t>ケン</t>
    </rPh>
    <phoneticPr fontId="5"/>
  </si>
  <si>
    <t>６　行政指導</t>
    <rPh sb="2" eb="4">
      <t>ギョウセイ</t>
    </rPh>
    <rPh sb="4" eb="6">
      <t>シドウ</t>
    </rPh>
    <phoneticPr fontId="5"/>
  </si>
  <si>
    <t>8,384件</t>
    <rPh sb="5" eb="6">
      <t>ケン</t>
    </rPh>
    <phoneticPr fontId="5"/>
  </si>
  <si>
    <t>７　緊急時の措置（法第18条）</t>
    <rPh sb="2" eb="5">
      <t>キンキュウジ</t>
    </rPh>
    <rPh sb="6" eb="8">
      <t>ソチ</t>
    </rPh>
    <phoneticPr fontId="5"/>
  </si>
  <si>
    <t>８　措置の要請（法第23条）</t>
    <rPh sb="2" eb="4">
      <t>ソチ</t>
    </rPh>
    <rPh sb="5" eb="7">
      <t>ヨウセイ</t>
    </rPh>
    <phoneticPr fontId="5"/>
  </si>
  <si>
    <t>９　罰則の適用</t>
    <rPh sb="2" eb="4">
      <t>バッソク</t>
    </rPh>
    <rPh sb="5" eb="7">
      <t>テキヨウ</t>
    </rPh>
    <phoneticPr fontId="5"/>
  </si>
  <si>
    <t>①排水基準違反（法第31条）</t>
    <rPh sb="1" eb="3">
      <t>ハイスイ</t>
    </rPh>
    <rPh sb="3" eb="5">
      <t>キジュン</t>
    </rPh>
    <rPh sb="5" eb="7">
      <t>イハン</t>
    </rPh>
    <rPh sb="8" eb="9">
      <t>ホウ</t>
    </rPh>
    <rPh sb="9" eb="10">
      <t>ダイ</t>
    </rPh>
    <rPh sb="12" eb="13">
      <t>ジョウ</t>
    </rPh>
    <phoneticPr fontId="5"/>
  </si>
  <si>
    <t>6事業場</t>
  </si>
  <si>
    <t>②改善命令等違反（法第30条）</t>
    <rPh sb="1" eb="3">
      <t>カイゼン</t>
    </rPh>
    <rPh sb="3" eb="5">
      <t>メイレイ</t>
    </rPh>
    <rPh sb="5" eb="6">
      <t>トウ</t>
    </rPh>
    <rPh sb="6" eb="8">
      <t>イハン</t>
    </rPh>
    <phoneticPr fontId="5"/>
  </si>
  <si>
    <t>0事業場</t>
  </si>
  <si>
    <t>③その他法違反</t>
    <rPh sb="3" eb="4">
      <t>タ</t>
    </rPh>
    <rPh sb="4" eb="5">
      <t>ホウ</t>
    </rPh>
    <rPh sb="5" eb="7">
      <t>イハン</t>
    </rPh>
    <phoneticPr fontId="5"/>
  </si>
  <si>
    <t>(水質総量規制関連を含む）</t>
    <rPh sb="1" eb="3">
      <t>スイシツ</t>
    </rPh>
    <rPh sb="3" eb="5">
      <t>ソウリョウ</t>
    </rPh>
    <rPh sb="5" eb="7">
      <t>キセイ</t>
    </rPh>
    <rPh sb="7" eb="9">
      <t>カンレン</t>
    </rPh>
    <rPh sb="10" eb="11">
      <t>フク</t>
    </rPh>
    <phoneticPr fontId="5"/>
  </si>
  <si>
    <t>(注)</t>
    <phoneticPr fontId="5"/>
  </si>
  <si>
    <t>1.「１特定事業場数(1)全特定事業場数」において、括弧内の数字は、特定地下浸透水を浸透させる特定事業場数で内数である。</t>
    <rPh sb="4" eb="6">
      <t>トクテイ</t>
    </rPh>
    <rPh sb="6" eb="8">
      <t>ジギョウ</t>
    </rPh>
    <rPh sb="8" eb="9">
      <t>ジョウ</t>
    </rPh>
    <rPh sb="9" eb="10">
      <t>スウ</t>
    </rPh>
    <rPh sb="13" eb="14">
      <t>ゼン</t>
    </rPh>
    <rPh sb="14" eb="16">
      <t>トクテイ</t>
    </rPh>
    <rPh sb="16" eb="18">
      <t>ジギョウ</t>
    </rPh>
    <rPh sb="18" eb="19">
      <t>ジョウ</t>
    </rPh>
    <rPh sb="19" eb="20">
      <t>スウ</t>
    </rPh>
    <rPh sb="26" eb="28">
      <t>カッコ</t>
    </rPh>
    <rPh sb="28" eb="29">
      <t>ナイ</t>
    </rPh>
    <rPh sb="30" eb="32">
      <t>スウジ</t>
    </rPh>
    <rPh sb="34" eb="36">
      <t>トクテイ</t>
    </rPh>
    <rPh sb="36" eb="38">
      <t>チカ</t>
    </rPh>
    <rPh sb="38" eb="40">
      <t>シントウ</t>
    </rPh>
    <rPh sb="40" eb="41">
      <t>スイ</t>
    </rPh>
    <rPh sb="42" eb="44">
      <t>シントウ</t>
    </rPh>
    <rPh sb="47" eb="49">
      <t>トクテイ</t>
    </rPh>
    <rPh sb="49" eb="51">
      <t>ジギョウ</t>
    </rPh>
    <rPh sb="51" eb="52">
      <t>ジョウ</t>
    </rPh>
    <rPh sb="52" eb="53">
      <t>スウ</t>
    </rPh>
    <rPh sb="54" eb="55">
      <t>ナイ</t>
    </rPh>
    <rPh sb="55" eb="56">
      <t>スウ</t>
    </rPh>
    <phoneticPr fontId="5"/>
  </si>
  <si>
    <t>2.有害物質貯蔵指定事業場は、平成24年施行の水質汚濁防止法の一部を改正する法律（平成23年法律第71号）により、届出の義務が課された。</t>
    <rPh sb="2" eb="4">
      <t>ユウガイ</t>
    </rPh>
    <rPh sb="4" eb="6">
      <t>ブッシツ</t>
    </rPh>
    <rPh sb="6" eb="8">
      <t>チョゾウ</t>
    </rPh>
    <rPh sb="8" eb="10">
      <t>シテイ</t>
    </rPh>
    <rPh sb="10" eb="13">
      <t>ジギョウジョウ</t>
    </rPh>
    <rPh sb="15" eb="17">
      <t>ヘイセイ</t>
    </rPh>
    <rPh sb="19" eb="20">
      <t>ネン</t>
    </rPh>
    <rPh sb="20" eb="22">
      <t>セコウ</t>
    </rPh>
    <rPh sb="23" eb="25">
      <t>スイシツ</t>
    </rPh>
    <rPh sb="25" eb="27">
      <t>オダク</t>
    </rPh>
    <rPh sb="27" eb="30">
      <t>ボウシホウ</t>
    </rPh>
    <rPh sb="31" eb="33">
      <t>イチブ</t>
    </rPh>
    <rPh sb="34" eb="36">
      <t>カイセイ</t>
    </rPh>
    <rPh sb="38" eb="40">
      <t>ホウリツ</t>
    </rPh>
    <rPh sb="41" eb="43">
      <t>ヘイセイ</t>
    </rPh>
    <rPh sb="45" eb="46">
      <t>ネン</t>
    </rPh>
    <rPh sb="46" eb="48">
      <t>ホウリツ</t>
    </rPh>
    <rPh sb="48" eb="49">
      <t>ダイ</t>
    </rPh>
    <rPh sb="51" eb="52">
      <t>ゴウ</t>
    </rPh>
    <rPh sb="57" eb="59">
      <t>トドケデ</t>
    </rPh>
    <rPh sb="60" eb="62">
      <t>ギム</t>
    </rPh>
    <rPh sb="63" eb="64">
      <t>カ</t>
    </rPh>
    <phoneticPr fontId="5"/>
  </si>
  <si>
    <t>その他水質汚濁
防止法違反</t>
    <phoneticPr fontId="29"/>
  </si>
  <si>
    <t>緊急時の措置
(第18条)</t>
    <phoneticPr fontId="29"/>
  </si>
  <si>
    <t>函館市</t>
    <phoneticPr fontId="9"/>
  </si>
  <si>
    <t>旭川市</t>
    <phoneticPr fontId="9"/>
  </si>
  <si>
    <t>青森市</t>
    <phoneticPr fontId="9"/>
  </si>
  <si>
    <t>八戸市</t>
    <phoneticPr fontId="9"/>
  </si>
  <si>
    <t>盛岡市</t>
    <phoneticPr fontId="9"/>
  </si>
  <si>
    <t>仙台市</t>
    <phoneticPr fontId="9"/>
  </si>
  <si>
    <t>秋田市</t>
    <phoneticPr fontId="9"/>
  </si>
  <si>
    <t>山形市</t>
    <phoneticPr fontId="9"/>
  </si>
  <si>
    <t>福島市</t>
    <phoneticPr fontId="9"/>
  </si>
  <si>
    <t>郡山市</t>
    <phoneticPr fontId="9"/>
  </si>
  <si>
    <t>いわき市</t>
    <phoneticPr fontId="9"/>
  </si>
  <si>
    <t>水戸市</t>
    <phoneticPr fontId="9"/>
  </si>
  <si>
    <t>つくば市</t>
    <phoneticPr fontId="9"/>
  </si>
  <si>
    <t>宇都宮市</t>
    <phoneticPr fontId="9"/>
  </si>
  <si>
    <t>前橋市</t>
    <phoneticPr fontId="9"/>
  </si>
  <si>
    <t>高崎市</t>
    <phoneticPr fontId="9"/>
  </si>
  <si>
    <t>伊勢崎市</t>
    <phoneticPr fontId="9"/>
  </si>
  <si>
    <t>太田市</t>
    <phoneticPr fontId="9"/>
  </si>
  <si>
    <t>さいたま市</t>
    <phoneticPr fontId="9"/>
  </si>
  <si>
    <t>川越市</t>
    <phoneticPr fontId="9"/>
  </si>
  <si>
    <t>川口市</t>
    <phoneticPr fontId="9"/>
  </si>
  <si>
    <t>所沢市</t>
    <phoneticPr fontId="9"/>
  </si>
  <si>
    <t>春日部市</t>
    <phoneticPr fontId="9"/>
  </si>
  <si>
    <t>草加市</t>
    <phoneticPr fontId="9"/>
  </si>
  <si>
    <t>越谷市</t>
    <phoneticPr fontId="9"/>
  </si>
  <si>
    <t>千葉市</t>
    <phoneticPr fontId="9"/>
  </si>
  <si>
    <t>市川市</t>
    <phoneticPr fontId="9"/>
  </si>
  <si>
    <t>船橋市</t>
    <phoneticPr fontId="9"/>
  </si>
  <si>
    <t>松戸市</t>
    <phoneticPr fontId="9"/>
  </si>
  <si>
    <t>柏市</t>
    <phoneticPr fontId="9"/>
  </si>
  <si>
    <t>市原市</t>
    <phoneticPr fontId="9"/>
  </si>
  <si>
    <t>八王子市</t>
    <phoneticPr fontId="9"/>
  </si>
  <si>
    <t>町田市</t>
    <phoneticPr fontId="9"/>
  </si>
  <si>
    <t>横浜市</t>
    <phoneticPr fontId="9"/>
  </si>
  <si>
    <t>川崎市</t>
    <phoneticPr fontId="9"/>
  </si>
  <si>
    <t>相模原市</t>
    <phoneticPr fontId="9"/>
  </si>
  <si>
    <t>横須賀市</t>
    <phoneticPr fontId="9"/>
  </si>
  <si>
    <t>平塚市</t>
    <phoneticPr fontId="9"/>
  </si>
  <si>
    <t>藤沢市</t>
    <phoneticPr fontId="9"/>
  </si>
  <si>
    <t>小田原市</t>
    <phoneticPr fontId="9"/>
  </si>
  <si>
    <t>茅ヶ崎市</t>
    <phoneticPr fontId="9"/>
  </si>
  <si>
    <t>厚木市</t>
    <phoneticPr fontId="9"/>
  </si>
  <si>
    <t>大和市</t>
    <phoneticPr fontId="9"/>
  </si>
  <si>
    <t>新潟市</t>
    <phoneticPr fontId="9"/>
  </si>
  <si>
    <t>長岡市</t>
    <phoneticPr fontId="9"/>
  </si>
  <si>
    <t>上越市</t>
    <phoneticPr fontId="9"/>
  </si>
  <si>
    <t>富山市</t>
    <phoneticPr fontId="9"/>
  </si>
  <si>
    <t>金沢市</t>
    <phoneticPr fontId="9"/>
  </si>
  <si>
    <t>福井市</t>
    <phoneticPr fontId="9"/>
  </si>
  <si>
    <t>甲府市</t>
    <phoneticPr fontId="9"/>
  </si>
  <si>
    <t>長野市</t>
    <phoneticPr fontId="9"/>
  </si>
  <si>
    <t>松本市</t>
    <phoneticPr fontId="9"/>
  </si>
  <si>
    <t>岐阜市</t>
    <phoneticPr fontId="9"/>
  </si>
  <si>
    <t>その他水質汚濁
防止法違反</t>
    <phoneticPr fontId="29"/>
  </si>
  <si>
    <t>緊急時の措置
(第18条)</t>
    <phoneticPr fontId="29"/>
  </si>
  <si>
    <t>浜松市</t>
    <phoneticPr fontId="9"/>
  </si>
  <si>
    <t>沼津市</t>
    <phoneticPr fontId="9"/>
  </si>
  <si>
    <t>富士市</t>
    <phoneticPr fontId="9"/>
  </si>
  <si>
    <t>名古屋市</t>
    <phoneticPr fontId="9"/>
  </si>
  <si>
    <t>豊橋市</t>
    <phoneticPr fontId="9"/>
  </si>
  <si>
    <t>岡崎市</t>
    <phoneticPr fontId="9"/>
  </si>
  <si>
    <t>一宮市</t>
    <phoneticPr fontId="9"/>
  </si>
  <si>
    <t>春日井市</t>
    <phoneticPr fontId="9"/>
  </si>
  <si>
    <t>豊田市</t>
    <phoneticPr fontId="9"/>
  </si>
  <si>
    <t>四日市市</t>
    <phoneticPr fontId="9"/>
  </si>
  <si>
    <t>大津市</t>
    <phoneticPr fontId="9"/>
  </si>
  <si>
    <t>京都市</t>
    <phoneticPr fontId="9"/>
  </si>
  <si>
    <t>大阪市</t>
    <phoneticPr fontId="9"/>
  </si>
  <si>
    <t>堺市</t>
    <phoneticPr fontId="9"/>
  </si>
  <si>
    <t>岸和田市</t>
    <phoneticPr fontId="9"/>
  </si>
  <si>
    <t>豊中市</t>
    <phoneticPr fontId="9"/>
  </si>
  <si>
    <t>吹田市</t>
    <phoneticPr fontId="9"/>
  </si>
  <si>
    <t>高槻市</t>
    <phoneticPr fontId="9"/>
  </si>
  <si>
    <t>枚方市</t>
    <phoneticPr fontId="9"/>
  </si>
  <si>
    <t>茨木市</t>
    <phoneticPr fontId="9"/>
  </si>
  <si>
    <t>八尾市</t>
    <phoneticPr fontId="9"/>
  </si>
  <si>
    <t>寝屋川市</t>
    <phoneticPr fontId="9"/>
  </si>
  <si>
    <t>東大阪市</t>
    <phoneticPr fontId="9"/>
  </si>
  <si>
    <t>神戸市</t>
    <phoneticPr fontId="9"/>
  </si>
  <si>
    <t>姫路市</t>
    <phoneticPr fontId="9"/>
  </si>
  <si>
    <t>尼崎市</t>
    <phoneticPr fontId="9"/>
  </si>
  <si>
    <t>明石市</t>
    <phoneticPr fontId="9"/>
  </si>
  <si>
    <t>西宮市</t>
    <phoneticPr fontId="9"/>
  </si>
  <si>
    <t>加古川市</t>
    <phoneticPr fontId="9"/>
  </si>
  <si>
    <t>宝塚市</t>
    <phoneticPr fontId="9"/>
  </si>
  <si>
    <t>奈良市</t>
    <phoneticPr fontId="9"/>
  </si>
  <si>
    <t>和歌山市</t>
    <phoneticPr fontId="9"/>
  </si>
  <si>
    <t>鳥取市</t>
    <phoneticPr fontId="9"/>
  </si>
  <si>
    <t>岡山市</t>
    <phoneticPr fontId="9"/>
  </si>
  <si>
    <t>倉敷市</t>
    <phoneticPr fontId="9"/>
  </si>
  <si>
    <t>広島市</t>
    <phoneticPr fontId="9"/>
  </si>
  <si>
    <t>呉市</t>
    <phoneticPr fontId="9"/>
  </si>
  <si>
    <t>福山市</t>
    <phoneticPr fontId="9"/>
  </si>
  <si>
    <t>下関市</t>
    <phoneticPr fontId="9"/>
  </si>
  <si>
    <t>徳島市</t>
    <phoneticPr fontId="9"/>
  </si>
  <si>
    <t>高松市</t>
    <phoneticPr fontId="9"/>
  </si>
  <si>
    <t>松山市</t>
    <phoneticPr fontId="9"/>
  </si>
  <si>
    <t>高知市</t>
    <phoneticPr fontId="9"/>
  </si>
  <si>
    <t>北九州市</t>
    <phoneticPr fontId="9"/>
  </si>
  <si>
    <t>福岡市</t>
    <phoneticPr fontId="9"/>
  </si>
  <si>
    <t>久留米市</t>
    <phoneticPr fontId="9"/>
  </si>
  <si>
    <t>長崎市</t>
    <phoneticPr fontId="9"/>
  </si>
  <si>
    <t>佐世保市</t>
    <phoneticPr fontId="9"/>
  </si>
  <si>
    <t>熊本市</t>
    <phoneticPr fontId="9"/>
  </si>
  <si>
    <t>大分市</t>
    <phoneticPr fontId="9"/>
  </si>
  <si>
    <t>宮崎市</t>
    <phoneticPr fontId="9"/>
  </si>
  <si>
    <t>鹿児島市</t>
    <phoneticPr fontId="9"/>
  </si>
  <si>
    <t>政令市計</t>
    <rPh sb="0" eb="3">
      <t>セイレイシ</t>
    </rPh>
    <rPh sb="3" eb="4">
      <t>ケイ</t>
    </rPh>
    <phoneticPr fontId="29"/>
  </si>
  <si>
    <t>事故時の措置
（第14条の２）</t>
    <rPh sb="4" eb="6">
      <t>ソチ</t>
    </rPh>
    <phoneticPr fontId="29"/>
  </si>
  <si>
    <t>_103_06_151</t>
  </si>
  <si>
    <t>_103_06_161</t>
  </si>
  <si>
    <t>なし</t>
    <phoneticPr fontId="5"/>
  </si>
  <si>
    <t>302_01_001</t>
    <phoneticPr fontId="5"/>
  </si>
  <si>
    <t>302_01_002</t>
  </si>
  <si>
    <t>302_01_003</t>
  </si>
  <si>
    <t>302_01_004</t>
  </si>
  <si>
    <t>302_01_005</t>
  </si>
  <si>
    <t>302_01_006</t>
  </si>
  <si>
    <t>302_01_007</t>
  </si>
  <si>
    <t>302_01_008</t>
  </si>
  <si>
    <t>302_01_009</t>
  </si>
  <si>
    <t>302_01_010</t>
  </si>
  <si>
    <t>302_01_011</t>
  </si>
  <si>
    <t>302_01_012</t>
  </si>
  <si>
    <t>302_01_013</t>
  </si>
  <si>
    <t>302_01_014</t>
  </si>
  <si>
    <t>302_01_015</t>
  </si>
  <si>
    <t>302_01_016</t>
  </si>
  <si>
    <t>302_01_017</t>
  </si>
  <si>
    <t>302_01_018</t>
  </si>
  <si>
    <t>302_01_019</t>
  </si>
  <si>
    <t>302_01_020</t>
  </si>
  <si>
    <t>302_01_021</t>
  </si>
  <si>
    <t>302_02_002</t>
  </si>
  <si>
    <t>302_02_003</t>
  </si>
  <si>
    <t>302_02_004</t>
  </si>
  <si>
    <t>302_02_005</t>
  </si>
  <si>
    <t>302_02_006</t>
  </si>
  <si>
    <t>302_03_002</t>
  </si>
  <si>
    <t>302_03_003</t>
  </si>
  <si>
    <t>302_03_004</t>
  </si>
  <si>
    <t>302_03_005</t>
  </si>
  <si>
    <t>302_03_006</t>
  </si>
  <si>
    <t>302_04_002</t>
  </si>
  <si>
    <t>302_04_003</t>
  </si>
  <si>
    <t>302_04_004</t>
  </si>
  <si>
    <t>302_04_005</t>
  </si>
  <si>
    <t>302_04_006</t>
  </si>
  <si>
    <t>302_04_007</t>
  </si>
  <si>
    <t>302_04_008</t>
  </si>
  <si>
    <t>302_04_009</t>
  </si>
  <si>
    <t>302_04_010</t>
  </si>
  <si>
    <t>302_04_011</t>
  </si>
  <si>
    <t>302_04_012</t>
  </si>
  <si>
    <t>第5条
関係</t>
    <rPh sb="4" eb="5">
      <t>セキ</t>
    </rPh>
    <rPh sb="5" eb="6">
      <t>カカリ</t>
    </rPh>
    <phoneticPr fontId="9"/>
  </si>
  <si>
    <t>第8条
関係</t>
    <rPh sb="4" eb="5">
      <t>セキ</t>
    </rPh>
    <rPh sb="5" eb="6">
      <t>カカリ</t>
    </rPh>
    <phoneticPr fontId="9"/>
  </si>
  <si>
    <t>302_01_003</t>
    <phoneticPr fontId="5"/>
  </si>
  <si>
    <t>302_01_004</t>
    <phoneticPr fontId="5"/>
  </si>
  <si>
    <t>123_01_001</t>
    <phoneticPr fontId="5"/>
  </si>
  <si>
    <t>123_01_002</t>
    <phoneticPr fontId="5"/>
  </si>
  <si>
    <t>123_01_003</t>
    <phoneticPr fontId="5"/>
  </si>
  <si>
    <t>123_01_004</t>
    <phoneticPr fontId="5"/>
  </si>
  <si>
    <t>123_01_006</t>
    <phoneticPr fontId="5"/>
  </si>
  <si>
    <t>123_01_009</t>
    <phoneticPr fontId="5"/>
  </si>
  <si>
    <t>123_01_010</t>
    <phoneticPr fontId="5"/>
  </si>
  <si>
    <t>123_01_011</t>
    <phoneticPr fontId="5"/>
  </si>
  <si>
    <t>中海</t>
    <phoneticPr fontId="5"/>
  </si>
  <si>
    <t>諏訪湖</t>
    <phoneticPr fontId="5"/>
  </si>
  <si>
    <t>131_01_74</t>
    <phoneticPr fontId="5"/>
  </si>
  <si>
    <t>諏訪湖</t>
    <phoneticPr fontId="5"/>
  </si>
  <si>
    <t>野尻湖</t>
    <phoneticPr fontId="5"/>
  </si>
  <si>
    <t>指標部</t>
  </si>
  <si>
    <t>団体名</t>
  </si>
  <si>
    <t>担当者</t>
  </si>
  <si>
    <t>（１１）水濁法第14条第１項及び第２項に対する行政指導</t>
  </si>
  <si>
    <t>自治体コード</t>
    <rPh sb="0" eb="3">
      <t>ジチタイ</t>
    </rPh>
    <phoneticPr fontId="18"/>
  </si>
  <si>
    <t>地方公共団体名</t>
  </si>
  <si>
    <t>担当部局名</t>
  </si>
  <si>
    <t>住所</t>
  </si>
  <si>
    <t>電話番号等（代表）</t>
  </si>
  <si>
    <t>電話番号等（内線）</t>
  </si>
  <si>
    <t>電話番号等（直通）</t>
  </si>
  <si>
    <t>電話番号等（FAX）</t>
  </si>
  <si>
    <t>担当者名</t>
  </si>
  <si>
    <t>担当者名ｶﾅ</t>
  </si>
  <si>
    <t>担当者アドレス</t>
  </si>
  <si>
    <t>第5条１項</t>
  </si>
  <si>
    <t>第１０条（氏名等変更届）</t>
  </si>
  <si>
    <t>該当条項3</t>
  </si>
  <si>
    <t>ア．公共用水域関係</t>
  </si>
  <si>
    <t>ア．地下水関係</t>
  </si>
  <si>
    <t>イ．公共用水域関係</t>
  </si>
  <si>
    <t>イ．地下水関係</t>
  </si>
  <si>
    <t>ウ．公共用水域関係</t>
  </si>
  <si>
    <t>ウ．地下水関係</t>
  </si>
  <si>
    <t>件数</t>
  </si>
  <si>
    <t>文書（公共-指導件数）</t>
  </si>
  <si>
    <t>口頭（公共-指導件数）</t>
  </si>
  <si>
    <t>合計（公共-指導件数）</t>
  </si>
  <si>
    <t>処理施設（公共-指導内容）</t>
  </si>
  <si>
    <t>排水（公共-指導内容）</t>
  </si>
  <si>
    <t>水濁法第14条第１項及び第２項等</t>
  </si>
  <si>
    <t>その他（公共-指導内容）</t>
  </si>
  <si>
    <t>合計（公共-指導内容）</t>
  </si>
  <si>
    <t>文書（地下-指導件数）</t>
  </si>
  <si>
    <t>口頭（地下-指導件数）</t>
  </si>
  <si>
    <t>合計（地下-指導件数）</t>
  </si>
  <si>
    <t>施設（地下-指導内容）</t>
  </si>
  <si>
    <t>浸透（地下-指導内容）</t>
  </si>
  <si>
    <t>構造基準（地下-指導内容）</t>
  </si>
  <si>
    <t>定期点検（地下-指導内容）</t>
  </si>
  <si>
    <t>文書（排出水-指導件数）</t>
  </si>
  <si>
    <t>口頭（排出水-指導件数）</t>
  </si>
  <si>
    <t>合計（排出水-指導件数）</t>
  </si>
  <si>
    <t>未測定（排出水-指導内容）</t>
  </si>
  <si>
    <t>未記録（排出水-指導内容）</t>
  </si>
  <si>
    <t>未保存（排出水-指導内容）</t>
  </si>
  <si>
    <t>虚偽（排出水-指導内容）</t>
  </si>
  <si>
    <t>合計（排出水-指導内容）</t>
  </si>
  <si>
    <t>文書（特定地下浸水－指導件数）</t>
  </si>
  <si>
    <t>口頭（特定地下浸水－指導件数）</t>
  </si>
  <si>
    <t>合計（特定地下浸水－指導件数）</t>
  </si>
  <si>
    <t>未測定（特定地下浸水－指導内容）</t>
  </si>
  <si>
    <t>未記録（特定地下浸水－指導内容）</t>
  </si>
  <si>
    <t>未保存（特定地下浸水－指導件内容）</t>
  </si>
  <si>
    <t>虚偽（特定地下浸水－指導内容）</t>
  </si>
  <si>
    <t>合計（特定地下浸水－指導内容）</t>
  </si>
  <si>
    <t>1自治体コード</t>
    <rPh sb="1" eb="4">
      <t>ジチタイ</t>
    </rPh>
    <phoneticPr fontId="18"/>
  </si>
  <si>
    <t>1地方公共団体名</t>
    <rPh sb="1" eb="3">
      <t>チホウ</t>
    </rPh>
    <rPh sb="3" eb="5">
      <t>コウキョウ</t>
    </rPh>
    <rPh sb="5" eb="8">
      <t>ダンタイメイ</t>
    </rPh>
    <phoneticPr fontId="18"/>
  </si>
  <si>
    <t>担当部局名</t>
    <rPh sb="0" eb="2">
      <t>タントウ</t>
    </rPh>
    <rPh sb="2" eb="5">
      <t>ブキョクメイ</t>
    </rPh>
    <phoneticPr fontId="18"/>
  </si>
  <si>
    <t>住所</t>
    <rPh sb="0" eb="2">
      <t>ジュウショ</t>
    </rPh>
    <phoneticPr fontId="18"/>
  </si>
  <si>
    <t>電話番号等（代表）</t>
    <rPh sb="0" eb="2">
      <t>デンワ</t>
    </rPh>
    <rPh sb="2" eb="4">
      <t>バンゴウ</t>
    </rPh>
    <rPh sb="4" eb="5">
      <t>トウ</t>
    </rPh>
    <rPh sb="6" eb="8">
      <t>ダイヒョウ</t>
    </rPh>
    <phoneticPr fontId="18"/>
  </si>
  <si>
    <t>電話番号等（内線）</t>
    <rPh sb="0" eb="2">
      <t>デンワ</t>
    </rPh>
    <rPh sb="2" eb="4">
      <t>バンゴウ</t>
    </rPh>
    <rPh sb="4" eb="5">
      <t>トウ</t>
    </rPh>
    <rPh sb="6" eb="8">
      <t>ナイセン</t>
    </rPh>
    <phoneticPr fontId="18"/>
  </si>
  <si>
    <t>電話番号等（直通）</t>
    <rPh sb="0" eb="2">
      <t>デンワ</t>
    </rPh>
    <rPh sb="2" eb="4">
      <t>バンゴウ</t>
    </rPh>
    <rPh sb="4" eb="5">
      <t>トウ</t>
    </rPh>
    <rPh sb="6" eb="8">
      <t>チョクツウ</t>
    </rPh>
    <phoneticPr fontId="18"/>
  </si>
  <si>
    <t>電話番号等（FAX）</t>
    <rPh sb="0" eb="2">
      <t>デンワ</t>
    </rPh>
    <rPh sb="2" eb="4">
      <t>バンゴウ</t>
    </rPh>
    <rPh sb="4" eb="5">
      <t>トウ</t>
    </rPh>
    <phoneticPr fontId="18"/>
  </si>
  <si>
    <t>担当者名</t>
    <rPh sb="0" eb="4">
      <t>タントウシャメイ</t>
    </rPh>
    <phoneticPr fontId="18"/>
  </si>
  <si>
    <t>担当者名ｶﾅ</t>
    <rPh sb="0" eb="4">
      <t>タントウシャメイ</t>
    </rPh>
    <phoneticPr fontId="18"/>
  </si>
  <si>
    <t>担当者アドレス</t>
    <rPh sb="0" eb="3">
      <t>タントウシャ</t>
    </rPh>
    <phoneticPr fontId="18"/>
  </si>
  <si>
    <t>103_10_017</t>
  </si>
  <si>
    <t>103_10_018</t>
  </si>
  <si>
    <t>103_11_001</t>
    <phoneticPr fontId="18"/>
  </si>
  <si>
    <t>103_11_002</t>
  </si>
  <si>
    <t>103_11_003</t>
  </si>
  <si>
    <t>103_11_004</t>
  </si>
  <si>
    <t>103_11_005</t>
  </si>
  <si>
    <t>103_11_006</t>
  </si>
  <si>
    <t>103_11_007</t>
  </si>
  <si>
    <t>103_11_008</t>
  </si>
  <si>
    <t>103_11_009</t>
  </si>
  <si>
    <t>103_11_010</t>
  </si>
  <si>
    <t>103_11_011</t>
  </si>
  <si>
    <t>103_11_012</t>
  </si>
  <si>
    <t>103_11_013</t>
  </si>
  <si>
    <t>103_11_014</t>
  </si>
  <si>
    <t>103_11_015</t>
  </si>
  <si>
    <t>103_11_016</t>
  </si>
  <si>
    <t>項目</t>
  </si>
  <si>
    <t>その他</t>
  </si>
  <si>
    <t>指定地域内事業場</t>
  </si>
  <si>
    <t>特定事業場</t>
  </si>
  <si>
    <t>第14条第3項</t>
  </si>
  <si>
    <t>基準値1</t>
  </si>
  <si>
    <t>基準値2</t>
  </si>
  <si>
    <t>第1号</t>
  </si>
  <si>
    <t>第2号</t>
  </si>
  <si>
    <t>第3号</t>
  </si>
  <si>
    <t>第4号</t>
  </si>
  <si>
    <t>第5号</t>
  </si>
  <si>
    <t>第6号</t>
  </si>
  <si>
    <t>第7号</t>
  </si>
  <si>
    <t>第8号</t>
  </si>
  <si>
    <t>第9号</t>
  </si>
  <si>
    <t>第10号</t>
  </si>
  <si>
    <t>第11号</t>
  </si>
  <si>
    <t>２．特定施設の設置の許可等（平成28年度）</t>
  </si>
  <si>
    <t>（１）瀬戸内海法上の特定施設設置工場又は事業場</t>
  </si>
  <si>
    <t>氏名等変更届(第9条)</t>
  </si>
  <si>
    <t>301_01_001</t>
  </si>
  <si>
    <t>302_01_001</t>
  </si>
  <si>
    <t>302_02_001</t>
  </si>
  <si>
    <t>302_03_001</t>
  </si>
  <si>
    <t>302_04_001</t>
  </si>
  <si>
    <t>（１）湖沼特定事業場にかかる計画変更命令等、改善命令等、立入検査、行政指導を行ったもの</t>
  </si>
  <si>
    <t>計画変更命令</t>
  </si>
  <si>
    <t>改善命令</t>
  </si>
  <si>
    <t>立入検査（昼間）</t>
  </si>
  <si>
    <t>立入検査（夜間）</t>
  </si>
  <si>
    <t>立入検査（合計）</t>
  </si>
  <si>
    <t>文書（指導件数）</t>
  </si>
  <si>
    <t>口頭（指導件数）</t>
  </si>
  <si>
    <t>合計（指導件数）</t>
  </si>
  <si>
    <t>処理施設（指導内容）</t>
  </si>
  <si>
    <t>排水（指導内容）</t>
  </si>
  <si>
    <t>その他（指導内容）</t>
  </si>
  <si>
    <t>合計（指導内容）</t>
  </si>
  <si>
    <t>（１）ほう素等３物質に係る暫定排水基準が設定されている特定業種</t>
  </si>
  <si>
    <t>（２）亜鉛に係る暫定排水基準が設定されている特定業種</t>
  </si>
  <si>
    <t>バナジウム化合物製造業_50㎥以上(かっこ内)</t>
  </si>
  <si>
    <t>バナジウム化合物製造業_50㎥未満</t>
  </si>
  <si>
    <t>バナジウム化合物製造業_50㎥未満(かっこ内)</t>
  </si>
  <si>
    <t>バナジウム化合物製造業_合計</t>
  </si>
  <si>
    <t>バナジウム化合物製造業_合計(かっこ内)</t>
  </si>
  <si>
    <t>ほうろう鉄器製造業_50㎥以上</t>
  </si>
  <si>
    <t>貴金属製造・再生業_50㎥以上</t>
  </si>
  <si>
    <t>貴金属製造・再生業_50㎥以上(かっこ内)</t>
  </si>
  <si>
    <t>貴金属製造・再生業_50㎥未満</t>
  </si>
  <si>
    <t>貴金属製造・再生業_50㎥未満(かっこ内)</t>
  </si>
  <si>
    <t>貴金属製造・再生業_合計</t>
  </si>
  <si>
    <t>貴金属製造・再生業_合計(かっこ内)</t>
  </si>
  <si>
    <t>分類</t>
  </si>
  <si>
    <t xml:space="preserve">50㎥以上
</t>
  </si>
  <si>
    <t xml:space="preserve">50㎥以上(有害)
</t>
  </si>
  <si>
    <t xml:space="preserve">50㎥以上(浸透)
</t>
  </si>
  <si>
    <t xml:space="preserve">50㎥未満
</t>
  </si>
  <si>
    <t xml:space="preserve">50㎥未満(有害)
</t>
  </si>
  <si>
    <t xml:space="preserve">50㎥未満(浸透)
</t>
  </si>
  <si>
    <t>第5条第3項</t>
  </si>
  <si>
    <t xml:space="preserve">合計
</t>
  </si>
  <si>
    <t>別1自治体コード</t>
    <rPh sb="0" eb="1">
      <t>ベツ</t>
    </rPh>
    <rPh sb="2" eb="5">
      <t>ジチタイ</t>
    </rPh>
    <phoneticPr fontId="18"/>
  </si>
  <si>
    <t>701_01_000</t>
  </si>
  <si>
    <t>50㎥/日
以上(地下浸透)</t>
  </si>
  <si>
    <t>50㎥/日
未満</t>
  </si>
  <si>
    <t>50㎥/日
未満(地下浸透)</t>
  </si>
  <si>
    <t>別1_2自治体コード</t>
    <rPh sb="4" eb="7">
      <t>ジチタイ</t>
    </rPh>
    <phoneticPr fontId="18"/>
  </si>
  <si>
    <t>２．瀬戸内海法上の特定施設を設置する工場又は事業場</t>
  </si>
  <si>
    <t>別2自治体コード</t>
    <rPh sb="0" eb="1">
      <t>ベツ</t>
    </rPh>
    <rPh sb="2" eb="5">
      <t>ジチタイ</t>
    </rPh>
    <phoneticPr fontId="18"/>
  </si>
  <si>
    <t>901_01_000</t>
  </si>
  <si>
    <t>さいたま市役所</t>
  </si>
  <si>
    <t>12201</t>
  </si>
  <si>
    <t>静岡県沼津市</t>
  </si>
  <si>
    <t>静岡県富士市</t>
  </si>
  <si>
    <t>　和歌山市</t>
  </si>
  <si>
    <t xml:space="preserve"> 呉市</t>
  </si>
  <si>
    <t>松山市役所</t>
  </si>
  <si>
    <t>昼間_立入合計</t>
  </si>
  <si>
    <t xml:space="preserve">昼間_第５条第２項
</t>
  </si>
  <si>
    <t xml:space="preserve">昼間_地下水汚染防止
</t>
  </si>
  <si>
    <t xml:space="preserve">夜間_立入合計
</t>
  </si>
  <si>
    <t xml:space="preserve">夜間_第５条第２項
</t>
  </si>
  <si>
    <t xml:space="preserve">夜間_地下水汚染防止
</t>
  </si>
  <si>
    <t>昼夜間_合計</t>
  </si>
  <si>
    <t xml:space="preserve">昼夜間_第５条第２項
</t>
  </si>
  <si>
    <t xml:space="preserve">昼夜間_地下水汚染防止
</t>
  </si>
  <si>
    <t xml:space="preserve">昼夜間_瀬戸内海上施設
</t>
  </si>
  <si>
    <t>別3自治体コード</t>
    <rPh sb="0" eb="1">
      <t>ベツ</t>
    </rPh>
    <rPh sb="2" eb="5">
      <t>ジチタイ</t>
    </rPh>
    <phoneticPr fontId="18"/>
  </si>
  <si>
    <t>別3地方公共団体名</t>
    <rPh sb="0" eb="1">
      <t>ベツ</t>
    </rPh>
    <phoneticPr fontId="18"/>
  </si>
  <si>
    <t>1001_00_000</t>
  </si>
  <si>
    <t>1001_01_001</t>
  </si>
  <si>
    <t>湖沼名２</t>
    <rPh sb="0" eb="2">
      <t>コショウ</t>
    </rPh>
    <rPh sb="2" eb="3">
      <t>メイ</t>
    </rPh>
    <phoneticPr fontId="19"/>
  </si>
  <si>
    <t>計画変更命令</t>
    <rPh sb="0" eb="2">
      <t>ケイカク</t>
    </rPh>
    <rPh sb="2" eb="4">
      <t>ヘンコウ</t>
    </rPh>
    <rPh sb="4" eb="6">
      <t>メイレイ</t>
    </rPh>
    <phoneticPr fontId="18"/>
  </si>
  <si>
    <t>改善命令</t>
    <rPh sb="0" eb="2">
      <t>カイゼン</t>
    </rPh>
    <rPh sb="2" eb="4">
      <t>メイレイ</t>
    </rPh>
    <phoneticPr fontId="18"/>
  </si>
  <si>
    <t>立入検査（昼間）</t>
    <rPh sb="0" eb="2">
      <t>タチイリ</t>
    </rPh>
    <rPh sb="2" eb="4">
      <t>ケンサ</t>
    </rPh>
    <rPh sb="5" eb="7">
      <t>ヒルマ</t>
    </rPh>
    <phoneticPr fontId="18"/>
  </si>
  <si>
    <t>立入検査（夜間）</t>
    <rPh sb="0" eb="2">
      <t>タチイリ</t>
    </rPh>
    <rPh sb="2" eb="4">
      <t>ケンサ</t>
    </rPh>
    <rPh sb="5" eb="7">
      <t>ヤカン</t>
    </rPh>
    <phoneticPr fontId="18"/>
  </si>
  <si>
    <t>立入検査（合計）</t>
    <rPh sb="0" eb="2">
      <t>タチイリ</t>
    </rPh>
    <rPh sb="2" eb="4">
      <t>ケンサ</t>
    </rPh>
    <rPh sb="5" eb="7">
      <t>ゴウケイ</t>
    </rPh>
    <phoneticPr fontId="18"/>
  </si>
  <si>
    <t>文書（指導件数）</t>
    <rPh sb="0" eb="2">
      <t>ブンショ</t>
    </rPh>
    <rPh sb="3" eb="5">
      <t>シドウ</t>
    </rPh>
    <rPh sb="5" eb="7">
      <t>ケンスウ</t>
    </rPh>
    <phoneticPr fontId="18"/>
  </si>
  <si>
    <t>口頭（指導件数）</t>
    <rPh sb="0" eb="2">
      <t>コウトウ</t>
    </rPh>
    <rPh sb="5" eb="7">
      <t>ケンスウ</t>
    </rPh>
    <phoneticPr fontId="18"/>
  </si>
  <si>
    <t>合計（指導件数）</t>
    <rPh sb="0" eb="2">
      <t>ゴウケイ</t>
    </rPh>
    <rPh sb="5" eb="7">
      <t>ケンスウ</t>
    </rPh>
    <phoneticPr fontId="18"/>
  </si>
  <si>
    <t>処理施設（指導内容）</t>
    <rPh sb="0" eb="2">
      <t>ショリ</t>
    </rPh>
    <rPh sb="2" eb="4">
      <t>シセツ</t>
    </rPh>
    <rPh sb="7" eb="9">
      <t>ナイヨウ</t>
    </rPh>
    <phoneticPr fontId="18"/>
  </si>
  <si>
    <t>排水（指導内容）</t>
    <rPh sb="0" eb="2">
      <t>ハイスイ</t>
    </rPh>
    <rPh sb="5" eb="7">
      <t>ナイヨウ</t>
    </rPh>
    <phoneticPr fontId="18"/>
  </si>
  <si>
    <t>その他（指導内容）</t>
    <rPh sb="2" eb="3">
      <t>タ</t>
    </rPh>
    <rPh sb="6" eb="8">
      <t>ナイヨウ</t>
    </rPh>
    <phoneticPr fontId="18"/>
  </si>
  <si>
    <t>合計（指導内容）</t>
    <rPh sb="0" eb="2">
      <t>ゴウケイ</t>
    </rPh>
    <rPh sb="5" eb="7">
      <t>ナイヨウ</t>
    </rPh>
    <phoneticPr fontId="18"/>
  </si>
  <si>
    <t>湖追自治体コード</t>
    <rPh sb="0" eb="1">
      <t>ミズウミ</t>
    </rPh>
    <rPh sb="1" eb="2">
      <t>ツイ</t>
    </rPh>
    <rPh sb="2" eb="5">
      <t>ジチタイ</t>
    </rPh>
    <phoneticPr fontId="18"/>
  </si>
  <si>
    <t>湖追地方公共団体名</t>
    <phoneticPr fontId="18"/>
  </si>
  <si>
    <t xml:space="preserve">湖沼名３   </t>
  </si>
  <si>
    <t>別4追自治体コード</t>
    <rPh sb="0" eb="1">
      <t>ベツ</t>
    </rPh>
    <rPh sb="2" eb="3">
      <t>ツイ</t>
    </rPh>
    <rPh sb="3" eb="6">
      <t>ジチタイ</t>
    </rPh>
    <phoneticPr fontId="18"/>
  </si>
  <si>
    <t>別4追地方公共団体名</t>
    <phoneticPr fontId="18"/>
  </si>
  <si>
    <t>132_00_1</t>
  </si>
  <si>
    <t>132_01_1</t>
  </si>
  <si>
    <t>132_01_1_2</t>
  </si>
  <si>
    <t>132_01_2</t>
  </si>
  <si>
    <t>132_01_3</t>
  </si>
  <si>
    <t>132_01_4</t>
  </si>
  <si>
    <t>132_01_5</t>
  </si>
  <si>
    <t>132_01_6</t>
  </si>
  <si>
    <t>132_01_7</t>
  </si>
  <si>
    <t>132_01_8</t>
  </si>
  <si>
    <t>132_01_9</t>
  </si>
  <si>
    <t>132_01_10</t>
  </si>
  <si>
    <t>132_01_11</t>
  </si>
  <si>
    <t>132_01_12</t>
  </si>
  <si>
    <t>132_01_13</t>
  </si>
  <si>
    <t>132_01_14</t>
  </si>
  <si>
    <t>132_01_15</t>
  </si>
  <si>
    <t>132_01_16</t>
  </si>
  <si>
    <t>132_01_17</t>
  </si>
  <si>
    <t>132_01_18</t>
  </si>
  <si>
    <t>132_01_18_2</t>
  </si>
  <si>
    <t>132_01_18_3</t>
  </si>
  <si>
    <t>132_01_19</t>
  </si>
  <si>
    <t>132_01_20</t>
  </si>
  <si>
    <t>132_01_21</t>
  </si>
  <si>
    <t>132_01_21_2</t>
  </si>
  <si>
    <t>132_01_21_3</t>
  </si>
  <si>
    <t>132_01_21_4</t>
  </si>
  <si>
    <t>132_01_22</t>
  </si>
  <si>
    <t>132_01_23</t>
  </si>
  <si>
    <t>132_01_23_2</t>
  </si>
  <si>
    <t>132_01_24</t>
  </si>
  <si>
    <t>132_01_25</t>
  </si>
  <si>
    <t>132_01_26</t>
  </si>
  <si>
    <t>132_01_27</t>
  </si>
  <si>
    <t>132_01_28</t>
  </si>
  <si>
    <t>132_01_29</t>
  </si>
  <si>
    <t>132_01_30</t>
  </si>
  <si>
    <t>132_01_31</t>
  </si>
  <si>
    <t>132_01_32</t>
  </si>
  <si>
    <t>132_01_33</t>
  </si>
  <si>
    <t>132_01_34</t>
  </si>
  <si>
    <t>132_01_35</t>
  </si>
  <si>
    <t>132_01_36</t>
  </si>
  <si>
    <t>132_01_37</t>
  </si>
  <si>
    <t>132_01_38</t>
  </si>
  <si>
    <t>132_01_38_2</t>
  </si>
  <si>
    <t>132_01_39</t>
  </si>
  <si>
    <t>132_01_40</t>
  </si>
  <si>
    <t>132_01_41</t>
  </si>
  <si>
    <t>132_01_42</t>
  </si>
  <si>
    <t>132_01_43</t>
  </si>
  <si>
    <t>132_01_44</t>
  </si>
  <si>
    <t>132_01_45</t>
  </si>
  <si>
    <t>132_01_46</t>
  </si>
  <si>
    <t>132_01_47</t>
  </si>
  <si>
    <t>132_01_48</t>
  </si>
  <si>
    <t>132_01_49</t>
  </si>
  <si>
    <t>132_01_50</t>
  </si>
  <si>
    <t>132_01_51</t>
  </si>
  <si>
    <t>132_01_51_2</t>
  </si>
  <si>
    <t>132_01_51_3</t>
  </si>
  <si>
    <t>132_01_52</t>
  </si>
  <si>
    <t>132_01_53</t>
  </si>
  <si>
    <t>132_01_54</t>
  </si>
  <si>
    <t>132_01_55</t>
  </si>
  <si>
    <t>132_01_56</t>
  </si>
  <si>
    <t>132_01_57</t>
  </si>
  <si>
    <t>132_01_58</t>
  </si>
  <si>
    <t>132_01_59</t>
  </si>
  <si>
    <t>132_01_60</t>
  </si>
  <si>
    <t>132_01_61</t>
  </si>
  <si>
    <t>132_01_62</t>
  </si>
  <si>
    <t>132_01_63</t>
  </si>
  <si>
    <t>132_01_63_2</t>
  </si>
  <si>
    <t>132_01_63_3</t>
  </si>
  <si>
    <t>132_01_64</t>
  </si>
  <si>
    <t>132_01_64_2</t>
  </si>
  <si>
    <t>132_01_65</t>
  </si>
  <si>
    <t>132_01_66</t>
  </si>
  <si>
    <t>132_01_66_2</t>
  </si>
  <si>
    <t>132_01_66_3</t>
  </si>
  <si>
    <t>132_01_66_4</t>
  </si>
  <si>
    <t>132_01_66_5</t>
  </si>
  <si>
    <t>132_01_66_6</t>
  </si>
  <si>
    <t>132_01_66_7</t>
  </si>
  <si>
    <t>132_01_66_8</t>
  </si>
  <si>
    <t>132_01_67</t>
  </si>
  <si>
    <t>132_01_68</t>
  </si>
  <si>
    <t>132_01_68_2</t>
  </si>
  <si>
    <t>132_01_69</t>
  </si>
  <si>
    <t>132_01_69_2</t>
  </si>
  <si>
    <t>132_01_69_3</t>
  </si>
  <si>
    <t>132_01_70</t>
  </si>
  <si>
    <t>132_01_70_2</t>
  </si>
  <si>
    <t>132_01_71</t>
  </si>
  <si>
    <t>132_01_71_2</t>
  </si>
  <si>
    <t>132_01_71_3</t>
  </si>
  <si>
    <t>132_01_71_4</t>
  </si>
  <si>
    <t>132_01_71_5</t>
  </si>
  <si>
    <t>132_01_71_6</t>
  </si>
  <si>
    <t>132_01_72</t>
  </si>
  <si>
    <t>132_01_73</t>
  </si>
  <si>
    <t>132_01_74</t>
  </si>
  <si>
    <t>132_01_75</t>
  </si>
  <si>
    <t>132_02_01</t>
  </si>
  <si>
    <t>132_02_02</t>
  </si>
  <si>
    <t>132_03_01</t>
  </si>
  <si>
    <t>132_03_02</t>
  </si>
  <si>
    <t>132_04_01</t>
  </si>
  <si>
    <t>別1自治体コード</t>
    <rPh sb="0" eb="1">
      <t>ベツ</t>
    </rPh>
    <rPh sb="2" eb="5">
      <t>ジチタイ</t>
    </rPh>
    <phoneticPr fontId="5"/>
  </si>
  <si>
    <t>別1_2自治体コード</t>
    <rPh sb="0" eb="1">
      <t>ベツ</t>
    </rPh>
    <rPh sb="4" eb="7">
      <t>ジチタイ</t>
    </rPh>
    <phoneticPr fontId="5"/>
  </si>
  <si>
    <t>別2自治体コード</t>
    <rPh sb="0" eb="1">
      <t>ベツ</t>
    </rPh>
    <rPh sb="2" eb="5">
      <t>ジチタイ</t>
    </rPh>
    <phoneticPr fontId="5"/>
  </si>
  <si>
    <t>別4自治体コード</t>
    <phoneticPr fontId="18"/>
  </si>
  <si>
    <t>_1自治体コード</t>
    <phoneticPr fontId="5"/>
  </si>
  <si>
    <t>_103_10_009</t>
    <phoneticPr fontId="9"/>
  </si>
  <si>
    <t>_103_10_010</t>
    <phoneticPr fontId="9"/>
  </si>
  <si>
    <t>施設の
設置・
変更</t>
    <phoneticPr fontId="9"/>
  </si>
  <si>
    <t>特定地下浸透水の制限</t>
    <phoneticPr fontId="9"/>
  </si>
  <si>
    <t>構造基準等の遵守</t>
    <phoneticPr fontId="9"/>
  </si>
  <si>
    <t>定期点検の結果の保存</t>
    <phoneticPr fontId="9"/>
  </si>
  <si>
    <t>地下水の浄化</t>
    <phoneticPr fontId="9"/>
  </si>
  <si>
    <t>_103_10_017</t>
  </si>
  <si>
    <t>_103_10_007</t>
    <phoneticPr fontId="9"/>
  </si>
  <si>
    <t>水濁法第14条第１項及び第２項等</t>
    <phoneticPr fontId="9"/>
  </si>
  <si>
    <r>
      <t>日平均排水量50ｍ</t>
    </r>
    <r>
      <rPr>
        <vertAlign val="superscript"/>
        <sz val="9"/>
        <rFont val="ＭＳ 明朝"/>
        <family val="1"/>
        <charset val="128"/>
      </rPr>
      <t>3</t>
    </r>
    <r>
      <rPr>
        <sz val="9"/>
        <rFont val="ＭＳ 明朝"/>
        <family val="1"/>
        <charset val="128"/>
      </rPr>
      <t>未満</t>
    </r>
    <rPh sb="0" eb="1">
      <t>ニチ</t>
    </rPh>
    <rPh sb="1" eb="3">
      <t>ヘイキン</t>
    </rPh>
    <rPh sb="3" eb="6">
      <t>ハイスイリョウ</t>
    </rPh>
    <rPh sb="10" eb="12">
      <t>ミマン</t>
    </rPh>
    <phoneticPr fontId="41"/>
  </si>
  <si>
    <t>旅館業</t>
    <rPh sb="0" eb="3">
      <t>リョカンギョウ</t>
    </rPh>
    <phoneticPr fontId="5"/>
  </si>
  <si>
    <t>自動式車両洗浄施設</t>
    <rPh sb="0" eb="3">
      <t>ジドウシキ</t>
    </rPh>
    <rPh sb="3" eb="5">
      <t>シャリョウ</t>
    </rPh>
    <rPh sb="5" eb="7">
      <t>センジョウ</t>
    </rPh>
    <rPh sb="7" eb="9">
      <t>シセツ</t>
    </rPh>
    <phoneticPr fontId="5"/>
  </si>
  <si>
    <t>畜産農業</t>
    <rPh sb="0" eb="2">
      <t>チクサン</t>
    </rPh>
    <rPh sb="2" eb="4">
      <t>ノウギョウ</t>
    </rPh>
    <phoneticPr fontId="5"/>
  </si>
  <si>
    <t>（注）</t>
    <phoneticPr fontId="9"/>
  </si>
  <si>
    <t>「25 か性ソーダ・か性カリ製造業」については、平成29年８月16日に水銀による環境の汚染の防止に関する法律施行令が施行されたことに伴い、
同日より水質汚濁防止法の特定施設から削除されている。</t>
    <phoneticPr fontId="9"/>
  </si>
  <si>
    <t>011-231-4111</t>
  </si>
  <si>
    <t>24-271</t>
  </si>
  <si>
    <t>011-204-5193</t>
  </si>
  <si>
    <t>011-232-4970</t>
  </si>
  <si>
    <t>011-211-2882</t>
  </si>
  <si>
    <t>011-218-5108</t>
  </si>
  <si>
    <t>kankyo_taisaku@city.sapporo.jp</t>
  </si>
  <si>
    <t>017-722-1111</t>
  </si>
  <si>
    <t>017-734-8081</t>
  </si>
  <si>
    <t>hozen@pref.aomori.lg.jp</t>
  </si>
  <si>
    <t>環境部環境政策課</t>
  </si>
  <si>
    <t>017-734-1111</t>
  </si>
  <si>
    <t>017-718-0293</t>
  </si>
  <si>
    <t>kankyo-seisaku@city.aomori.aomori.jp</t>
  </si>
  <si>
    <t>0178-43-2111</t>
  </si>
  <si>
    <t>0178-43-9107</t>
  </si>
  <si>
    <t>0178-47-0722</t>
  </si>
  <si>
    <t>環境生活部環境保全課環境調整担当</t>
  </si>
  <si>
    <t>019-651-3111</t>
  </si>
  <si>
    <t>019-629-5364</t>
  </si>
  <si>
    <t>019-651-4111</t>
  </si>
  <si>
    <t>019-613-8419</t>
  </si>
  <si>
    <t>019-626-4153</t>
  </si>
  <si>
    <t>kankyou@city.morioka.iwate.jp</t>
  </si>
  <si>
    <t>022-211-2666</t>
  </si>
  <si>
    <t>環境局環境部環境対策課水質係</t>
  </si>
  <si>
    <t>kan007120@city.sendai.jp</t>
  </si>
  <si>
    <t>kankan@pref.akita.lg.jp</t>
  </si>
  <si>
    <t>環境部環境保全課</t>
  </si>
  <si>
    <t>ro-evpl@city.akita.lg.jp</t>
  </si>
  <si>
    <t>023-641-1212</t>
  </si>
  <si>
    <t>023-624-9928</t>
  </si>
  <si>
    <t>kankyou@city.yamagata-yamagata.lg.jp</t>
  </si>
  <si>
    <t>024-521-7258</t>
  </si>
  <si>
    <t>mizutaiki@pref.fukushima.lg.jp</t>
  </si>
  <si>
    <t>環境部環境課環境保全係</t>
  </si>
  <si>
    <t>024-535-1111</t>
  </si>
  <si>
    <t>024-573-2557</t>
  </si>
  <si>
    <t>024-923-3400</t>
  </si>
  <si>
    <t>kankyouctr@city.koriyama.lg.jp</t>
  </si>
  <si>
    <t>0246-54-1585</t>
  </si>
  <si>
    <t>0246-54-5462</t>
  </si>
  <si>
    <t>029-301-1111</t>
  </si>
  <si>
    <t>029-301-2966</t>
  </si>
  <si>
    <t>029-301-2997</t>
  </si>
  <si>
    <t>kantai3@pref.ibaraki.lg.jp</t>
  </si>
  <si>
    <t>environmental@city.mito.lg.jp</t>
  </si>
  <si>
    <t>029-883-1111</t>
  </si>
  <si>
    <t>029-868-7643</t>
  </si>
  <si>
    <t>028-623-2323</t>
  </si>
  <si>
    <t>028-623-3189</t>
  </si>
  <si>
    <t>028-623-3138</t>
  </si>
  <si>
    <t>環境部　環境保全課　調査指導グループ</t>
  </si>
  <si>
    <t>028-632-2222</t>
  </si>
  <si>
    <t>028-632-5279</t>
  </si>
  <si>
    <t>u0711@city.utsunomiya.tochigi.jp</t>
  </si>
  <si>
    <t>027-223-1111</t>
  </si>
  <si>
    <t>027-243-7704</t>
  </si>
  <si>
    <t>027-224-1111</t>
  </si>
  <si>
    <t>027-898-6294</t>
  </si>
  <si>
    <t>027-223-8524</t>
  </si>
  <si>
    <t>〒370-8501
群馬県高崎市高松町35-1</t>
  </si>
  <si>
    <t>027-321-1111</t>
  </si>
  <si>
    <t>027-321-1251</t>
  </si>
  <si>
    <t>027-321-1161</t>
  </si>
  <si>
    <t>kankyou@city.takasaki.lg.jp</t>
  </si>
  <si>
    <t>環境部環境保全課環境保全係</t>
  </si>
  <si>
    <t>0270-27-2733</t>
  </si>
  <si>
    <t>0276-47-1111</t>
  </si>
  <si>
    <t>0276-47-1893</t>
  </si>
  <si>
    <t>0276-47-1881</t>
  </si>
  <si>
    <t>048-824-2111</t>
  </si>
  <si>
    <t>048-830-3081</t>
  </si>
  <si>
    <t>048-830-4773</t>
  </si>
  <si>
    <t>a3070-01@pref.saitama.lg.jp</t>
  </si>
  <si>
    <t>048-829-1331</t>
  </si>
  <si>
    <t>048-829-1991</t>
  </si>
  <si>
    <t>kankyo-taisaku@city.saitama.lg.jp</t>
  </si>
  <si>
    <t>環境部　環境対策課</t>
  </si>
  <si>
    <t>048-536-1521</t>
  </si>
  <si>
    <t>048-536-1548</t>
  </si>
  <si>
    <t>048-536-2009</t>
  </si>
  <si>
    <t>kankyoseisaku@city.kumagaya.lg.jp</t>
  </si>
  <si>
    <t>環境部環境保全課水質係</t>
  </si>
  <si>
    <t>048-228-5389</t>
  </si>
  <si>
    <t>048-228-5311</t>
  </si>
  <si>
    <t>090.05040@city.kawaguchi.lg.jp</t>
  </si>
  <si>
    <t>04-2998-9230</t>
  </si>
  <si>
    <t>04-2998-9195</t>
  </si>
  <si>
    <t>a9230@city.tokorozawa.lg.jp</t>
  </si>
  <si>
    <t>kankyo@city.kasukabe.lg.jp</t>
  </si>
  <si>
    <t>048-922-0151</t>
  </si>
  <si>
    <t>048-922-1520</t>
  </si>
  <si>
    <t>048-922-1030</t>
  </si>
  <si>
    <t>同上</t>
  </si>
  <si>
    <t>048-964-2111</t>
  </si>
  <si>
    <t>048-963-9186</t>
  </si>
  <si>
    <t>048-963-9175</t>
  </si>
  <si>
    <t>kankyo@city.koshigaya.lg.jp</t>
  </si>
  <si>
    <t>043-245-5111</t>
  </si>
  <si>
    <t>kankyokisei.ENP@city.chiba.lg.jp</t>
  </si>
  <si>
    <t>環境部　環境保全課　水質・地質係</t>
  </si>
  <si>
    <t>047-436-2111</t>
  </si>
  <si>
    <t>047-436-2446</t>
  </si>
  <si>
    <t>kankyohozen@city.funabashi.lg.jp</t>
  </si>
  <si>
    <t>047-366-1111</t>
  </si>
  <si>
    <t>047-366-7337</t>
  </si>
  <si>
    <t>047-366-1325</t>
  </si>
  <si>
    <t>kankyoseisaku@city.kashiwa.chiba.jp</t>
  </si>
  <si>
    <t>0436-22-1111</t>
  </si>
  <si>
    <t>0436-23-9867</t>
  </si>
  <si>
    <t>kankyoukanri@city.ichihara.lg.jp</t>
  </si>
  <si>
    <t>03-5388-3494</t>
  </si>
  <si>
    <t>S0000725@section.metro.tokyo.jp</t>
  </si>
  <si>
    <t>042-724-2711</t>
  </si>
  <si>
    <t>050-3160-5478</t>
  </si>
  <si>
    <t>045-210-1111</t>
  </si>
  <si>
    <t>045-210-4123</t>
  </si>
  <si>
    <t>045-210-8846</t>
  </si>
  <si>
    <t>suisitusidou.202@pref.kanagawa.lg.jp</t>
  </si>
  <si>
    <t>045-671-2489</t>
  </si>
  <si>
    <t>045-671-2809</t>
  </si>
  <si>
    <t>044-200-2111</t>
  </si>
  <si>
    <t>044-200-2521</t>
  </si>
  <si>
    <t>042-754-1111</t>
  </si>
  <si>
    <t>042-769-8241</t>
  </si>
  <si>
    <t>042-753-9413</t>
  </si>
  <si>
    <t>046-822-4000</t>
  </si>
  <si>
    <t>046-822-8329</t>
  </si>
  <si>
    <t>046-823-0054</t>
  </si>
  <si>
    <t>環境部環境保全課環境指導担当</t>
  </si>
  <si>
    <t>0463-23-1111</t>
  </si>
  <si>
    <t>0463-21-9603</t>
  </si>
  <si>
    <t>k-hozen@city.hiratsuka.lg.jp</t>
  </si>
  <si>
    <t>fj-khozen@city.fujisawa.lg.jp</t>
  </si>
  <si>
    <t>環境部環境保護課公害対策係</t>
  </si>
  <si>
    <t>0465-33-1286</t>
  </si>
  <si>
    <t>高本　裕子</t>
  </si>
  <si>
    <t>ﾀｶﾓﾄ　ﾋﾛｺ</t>
  </si>
  <si>
    <t>〒253-8686
神奈川県茅ヶ崎市茅ヶ崎1-1-1</t>
  </si>
  <si>
    <t>0467-82-1111</t>
  </si>
  <si>
    <t>0467-57-8388</t>
  </si>
  <si>
    <t>kankyouhozen@city.chigasaki.lg.jp</t>
  </si>
  <si>
    <t>046-223-1511</t>
  </si>
  <si>
    <t>046-225-2752</t>
  </si>
  <si>
    <t>046-223-1668</t>
  </si>
  <si>
    <t>046-263-1111</t>
  </si>
  <si>
    <t>046-260-5106</t>
  </si>
  <si>
    <t>046-260-6281</t>
  </si>
  <si>
    <t>〒951-8550
新潟市中央区学校町通1-602-1</t>
  </si>
  <si>
    <t>025-228-1000</t>
  </si>
  <si>
    <t>025-226-1371</t>
  </si>
  <si>
    <t>kankyo@city.niigata.lg.jp</t>
  </si>
  <si>
    <t>0258-35-1122</t>
  </si>
  <si>
    <t>0258-24-0528</t>
  </si>
  <si>
    <t>0258-24-6553</t>
  </si>
  <si>
    <t>kankyo@city.nagaoka.lg.jp</t>
  </si>
  <si>
    <t>kankyo@city.joetsu.lg.jp</t>
  </si>
  <si>
    <t>076-431-4111</t>
  </si>
  <si>
    <t>076-444-3146</t>
  </si>
  <si>
    <t>076-444-3481</t>
  </si>
  <si>
    <t>076-431-6111</t>
  </si>
  <si>
    <t>076-443-2086</t>
  </si>
  <si>
    <t>076-443-2087</t>
  </si>
  <si>
    <t>kankyouhozen-01@city.toyama.lg.jp</t>
  </si>
  <si>
    <t>076-225-1111</t>
  </si>
  <si>
    <t>076-225-1491</t>
  </si>
  <si>
    <t>076-225-1466</t>
  </si>
  <si>
    <t>suishitu@pref.ishikawa.lg.jp</t>
  </si>
  <si>
    <t>0776-20-0303</t>
  </si>
  <si>
    <t>0776-20-0734</t>
  </si>
  <si>
    <t>prtr@pref.fukui.lg.jp</t>
  </si>
  <si>
    <t>055-223-1511</t>
  </si>
  <si>
    <t>055-237-1161</t>
  </si>
  <si>
    <t>055-241-4312</t>
  </si>
  <si>
    <t>055-241-6190</t>
  </si>
  <si>
    <t>kankyohozen@city.kofu.lg.jp</t>
  </si>
  <si>
    <t>026-224-8034</t>
  </si>
  <si>
    <t>026-224-5108</t>
  </si>
  <si>
    <t>kankyo@city.nagano.lg.jp</t>
  </si>
  <si>
    <t>環境部　環境保全課　環境保全係</t>
  </si>
  <si>
    <t>0263-34-3000</t>
  </si>
  <si>
    <t>0263-34-3267</t>
  </si>
  <si>
    <t>kankyo-k@city.matsumoto.lg.jp</t>
  </si>
  <si>
    <t>058-265-4141</t>
  </si>
  <si>
    <t>058-214-2153</t>
  </si>
  <si>
    <t>seikan@pref.shizuoka.lg.jp</t>
  </si>
  <si>
    <t>環境局　環境保全課　水質係</t>
  </si>
  <si>
    <t>054-254-2111</t>
  </si>
  <si>
    <t>054-221-1359</t>
  </si>
  <si>
    <t>054-221-1186</t>
  </si>
  <si>
    <t>kankyouhozen@city.shizuoka.lg.jp</t>
  </si>
  <si>
    <t>053-453-6144</t>
  </si>
  <si>
    <t>kankyoho@city.hamamatsu.shizuoka.jp</t>
  </si>
  <si>
    <t>ka-kankyouhozen@div.city.fuji.shizuoka.jp</t>
  </si>
  <si>
    <t>052-961-2111</t>
  </si>
  <si>
    <t>052-954-6222</t>
  </si>
  <si>
    <t>052-961-4025</t>
  </si>
  <si>
    <t>mizutaiki@pref.aichi.lg.jp</t>
  </si>
  <si>
    <t>052-972-2675</t>
  </si>
  <si>
    <t>052-972-4155</t>
  </si>
  <si>
    <t>0532-51-2390</t>
  </si>
  <si>
    <t>0532-56-5577</t>
  </si>
  <si>
    <t>kankyohozen@city.toyohashi.lg.jp</t>
  </si>
  <si>
    <t>0564-23-6000</t>
  </si>
  <si>
    <t>kankyohozen@city.okazaki.lg.jp</t>
  </si>
  <si>
    <t>0586-28-8100</t>
  </si>
  <si>
    <t>0586-45-7185</t>
  </si>
  <si>
    <t>0586-45-7187</t>
  </si>
  <si>
    <t>kankyohozen@city.ichinomiya.lg.jp</t>
  </si>
  <si>
    <t>(0568)81-5111</t>
  </si>
  <si>
    <t>(0568)84-8731</t>
  </si>
  <si>
    <t>hozen@city.kasugai.lg.jp</t>
  </si>
  <si>
    <t>0565-31-1212</t>
  </si>
  <si>
    <t>0565-34-6628</t>
  </si>
  <si>
    <t>0565-34-6684</t>
  </si>
  <si>
    <t>k_hozen@city.toyota.aichi.jp</t>
  </si>
  <si>
    <t>059-224-2382</t>
  </si>
  <si>
    <t>059-229-1016</t>
  </si>
  <si>
    <t>059-354-8189</t>
  </si>
  <si>
    <t>077-523-1234</t>
  </si>
  <si>
    <t>077-528-2735</t>
  </si>
  <si>
    <t>077-522-1097</t>
  </si>
  <si>
    <t>otsu1121@city.otsu.lg.jp</t>
  </si>
  <si>
    <t>〒602-8570
京都市上京区下立売通新町西入薮ノ内町</t>
  </si>
  <si>
    <t>kankyoka@pref.kyoto.lg.jp</t>
  </si>
  <si>
    <t>075-222-3111</t>
  </si>
  <si>
    <t>075-222-3955</t>
  </si>
  <si>
    <t>075-213-0922</t>
  </si>
  <si>
    <t>kanhoshi@city.kyoto.lg.jp</t>
  </si>
  <si>
    <t>la0093@city.osaka.lg.jp</t>
  </si>
  <si>
    <t>072-233-1101</t>
  </si>
  <si>
    <t>072-228-7474</t>
  </si>
  <si>
    <t>072-228-7317</t>
  </si>
  <si>
    <t>072-423-9462</t>
  </si>
  <si>
    <t>環境部　環境政策課　環境保全係</t>
  </si>
  <si>
    <t>06-6858-2525</t>
  </si>
  <si>
    <t>06-6842-2802</t>
  </si>
  <si>
    <t>kanhozen@city.toyonaka.lg.jp</t>
  </si>
  <si>
    <t>06-6384-1231</t>
  </si>
  <si>
    <t>06-6384-1850</t>
  </si>
  <si>
    <t>06-6368-7350</t>
  </si>
  <si>
    <t>072-674-7111</t>
  </si>
  <si>
    <t>072-674-7486</t>
  </si>
  <si>
    <t>072-661-3198</t>
  </si>
  <si>
    <t>産業環境部　環境政策課　指導係</t>
  </si>
  <si>
    <t>072-622-8121</t>
  </si>
  <si>
    <t>072-620-1644</t>
  </si>
  <si>
    <t>072-627-0289</t>
  </si>
  <si>
    <t>kankyoseisaku@city.ibaraki.lg.jp</t>
  </si>
  <si>
    <t>072-994-3760</t>
  </si>
  <si>
    <t>072-924-0182</t>
  </si>
  <si>
    <t>hozen@city.yao.lg.jp</t>
  </si>
  <si>
    <t>環境部　環境保全課</t>
  </si>
  <si>
    <t>072-824-1181</t>
  </si>
  <si>
    <t>072-824-1021</t>
  </si>
  <si>
    <t>072-824-1023</t>
  </si>
  <si>
    <t>kogaitaisaku@city.higashiosaka.lg.jp</t>
  </si>
  <si>
    <t>078-341-7711</t>
  </si>
  <si>
    <t>078-362-9094</t>
  </si>
  <si>
    <t>078-362-3966</t>
  </si>
  <si>
    <t>mizutaiki@pref.hyogo.lg.jp</t>
  </si>
  <si>
    <t>kankyo_sidou_suisitu@office.city.kobe.lg.jp</t>
  </si>
  <si>
    <t xml:space="preserve">〒６７０－８５０１
姫路市安田四丁目１番地
</t>
  </si>
  <si>
    <t>079-221-2111</t>
  </si>
  <si>
    <t>079-221-2466</t>
  </si>
  <si>
    <t>079-221-2469</t>
  </si>
  <si>
    <t>清水　宏一郎</t>
  </si>
  <si>
    <t>ｼﾐｽﾞ　ｺｳｲﾁﾛｳ</t>
  </si>
  <si>
    <t>kankyoho@city.himeji.lg.jp</t>
  </si>
  <si>
    <t>kouichirou_shimizu@city.himeji.lg.jp</t>
  </si>
  <si>
    <t>経済環境局環境部環境保全課水質・土壌担当</t>
  </si>
  <si>
    <t xml:space="preserve">〒660-8501
尼崎市東七松町1丁目23番1号
</t>
  </si>
  <si>
    <t>06-6375-5639</t>
  </si>
  <si>
    <t>06-6489-6305</t>
  </si>
  <si>
    <t>06-6489-6300</t>
  </si>
  <si>
    <t>078-918-5030</t>
  </si>
  <si>
    <t>078-918-5107</t>
  </si>
  <si>
    <t>0798-35-3151</t>
  </si>
  <si>
    <t>0798-35-3823</t>
  </si>
  <si>
    <t>079-422-9569</t>
  </si>
  <si>
    <t>0797-71-1141</t>
  </si>
  <si>
    <t>0797-77-2072</t>
  </si>
  <si>
    <t>0797-71-1159</t>
  </si>
  <si>
    <t>玉置　一樹</t>
  </si>
  <si>
    <t>タマキ　カズキ</t>
  </si>
  <si>
    <t>m-takarazuka0036@city.takarazuka.lg.jp</t>
  </si>
  <si>
    <t>kazuki-tamaki@city.takarazuka.lg.jp</t>
  </si>
  <si>
    <t>0742-22-1101</t>
  </si>
  <si>
    <t>0742-27-8737</t>
  </si>
  <si>
    <t>0742-93-8477</t>
  </si>
  <si>
    <t>hoken-kankyokensa@city.nara.lg.jp</t>
  </si>
  <si>
    <t>073-432-4111</t>
  </si>
  <si>
    <t>073-441-2683</t>
  </si>
  <si>
    <t>073-441-2689</t>
  </si>
  <si>
    <t>e0321002@pref.wakayama.lg.jp</t>
  </si>
  <si>
    <t>073-432-0001</t>
  </si>
  <si>
    <t>073-435-1114</t>
  </si>
  <si>
    <t>073-435-1366</t>
  </si>
  <si>
    <t>mizukankyouhozen@pref.tottori.lg.jp</t>
  </si>
  <si>
    <t>kankyo@pref.shimane.lg.jp</t>
  </si>
  <si>
    <t>0852-55-5555</t>
  </si>
  <si>
    <t>0852-55-5274</t>
  </si>
  <si>
    <t>0852-55-5497</t>
  </si>
  <si>
    <t>環境文化部環境管理課水環境湖沼保全班</t>
  </si>
  <si>
    <t>086-224-2111</t>
  </si>
  <si>
    <t>086-226-7301</t>
  </si>
  <si>
    <t>086-224-2147</t>
  </si>
  <si>
    <t>kankanri@pref.okayama.lg.jp</t>
  </si>
  <si>
    <t>086-803-1000</t>
  </si>
  <si>
    <t>086-803-1281</t>
  </si>
  <si>
    <t>086-803-1887</t>
  </si>
  <si>
    <t>kankyouhozen@city.okayama.lg.jp</t>
  </si>
  <si>
    <t>環境リサイクル局環境政策部環境政策課</t>
  </si>
  <si>
    <t>086-426-3030</t>
  </si>
  <si>
    <t>086-426-3391</t>
  </si>
  <si>
    <t>lg-eptc@city.kurashiki.lg.jp</t>
  </si>
  <si>
    <t>082-513-2918</t>
  </si>
  <si>
    <t>082-227-4815</t>
  </si>
  <si>
    <t>kanhozen@pref.hiroshima.lg.jp</t>
  </si>
  <si>
    <t>環境局環境保全課水質係</t>
  </si>
  <si>
    <t>082-504-2188</t>
  </si>
  <si>
    <t>082-504-2229</t>
  </si>
  <si>
    <t>ka-hozen@city.hiroshima.lg.jp</t>
  </si>
  <si>
    <t>084-921-2111</t>
  </si>
  <si>
    <t>084-928-1072</t>
  </si>
  <si>
    <t>084-927-7021</t>
  </si>
  <si>
    <t>kankyou-hozen@city.fukuyama.hiroshima.jp</t>
  </si>
  <si>
    <t>083-933-3038</t>
  </si>
  <si>
    <t>083-933-3049</t>
  </si>
  <si>
    <t>a15500@pref.yamaguchi.lg.jp</t>
  </si>
  <si>
    <t>083-252-7151</t>
  </si>
  <si>
    <t>083-252-1329</t>
  </si>
  <si>
    <t>kkseisaku@city.shimonoseki.yamaguchi.jp</t>
  </si>
  <si>
    <t>市民環境部環境保全課</t>
  </si>
  <si>
    <t>088-621-5111</t>
  </si>
  <si>
    <t>088-621-5213</t>
  </si>
  <si>
    <t>088-621-5210</t>
  </si>
  <si>
    <t>kankyo_hozen@city.tokushima.lg.jp</t>
  </si>
  <si>
    <t>kankyokanri@pref.kagawa.lg.jp</t>
  </si>
  <si>
    <t>087-839-2380</t>
  </si>
  <si>
    <t>087-834-5755</t>
  </si>
  <si>
    <t>087-837-1458</t>
  </si>
  <si>
    <t>hai_si@city.takamatsu.lg.jp</t>
  </si>
  <si>
    <t>089-941-2111</t>
  </si>
  <si>
    <t>089-912-2344</t>
  </si>
  <si>
    <t>kankyou@pref.ehime.lg.jp</t>
  </si>
  <si>
    <t>088-823-1111</t>
  </si>
  <si>
    <t>088-821-4524</t>
  </si>
  <si>
    <t>088-821-4520</t>
  </si>
  <si>
    <t>088-823-9471</t>
  </si>
  <si>
    <t>088-823-2057</t>
  </si>
  <si>
    <t>kc-181300@city.kochi.lg.jp</t>
  </si>
  <si>
    <t>092-643-3359</t>
  </si>
  <si>
    <t>kanho@pref.fukuoka.lg.jp</t>
  </si>
  <si>
    <t>093-582-2290</t>
  </si>
  <si>
    <t>093-582-2196</t>
  </si>
  <si>
    <t>kan-kanshi@city.kitakyushu.lg.jp</t>
  </si>
  <si>
    <t>092-733-5386</t>
  </si>
  <si>
    <t>092-733-5592</t>
  </si>
  <si>
    <t>k-hozen.EB@city.fukuoka.lg.jp</t>
  </si>
  <si>
    <t>0952-25-7774</t>
  </si>
  <si>
    <t>0952-24-3151</t>
  </si>
  <si>
    <t>0952-30-2436</t>
  </si>
  <si>
    <t>0952-30-2439</t>
  </si>
  <si>
    <t>095-824-1111</t>
  </si>
  <si>
    <t>095-895-2356</t>
  </si>
  <si>
    <t>095-895-2572</t>
  </si>
  <si>
    <t>環境部　環境政策課　監視指導係</t>
  </si>
  <si>
    <t>095-829-1156</t>
  </si>
  <si>
    <t>095-829-1218</t>
  </si>
  <si>
    <t>kankyo@city.nagasaki.lg.jp</t>
  </si>
  <si>
    <t>〒857-0851
長崎県佐世保市稲荷町1-8</t>
  </si>
  <si>
    <t>0956-24-1111</t>
  </si>
  <si>
    <t>0956-26-1787</t>
  </si>
  <si>
    <t>0956-34-4477</t>
  </si>
  <si>
    <t>kanhoz@city.sasebo.lg.jp</t>
  </si>
  <si>
    <t>kankyouhozen@pref.kumamoto.lg.jp</t>
  </si>
  <si>
    <t>096-328-2111</t>
  </si>
  <si>
    <t>096-328-2436</t>
  </si>
  <si>
    <t>096-359-9945</t>
  </si>
  <si>
    <t>mizuhozen@city.kumamoto.lg.jp</t>
  </si>
  <si>
    <t>097-506-3117</t>
  </si>
  <si>
    <t>a13350@pref.oita.lg.jp</t>
  </si>
  <si>
    <t>097-534-6111</t>
  </si>
  <si>
    <t>097-538-3302</t>
  </si>
  <si>
    <t>0985-26-7085</t>
  </si>
  <si>
    <t>0985-38-6210</t>
  </si>
  <si>
    <t>kankyokanri@pref.miyazaki.lg.jp</t>
  </si>
  <si>
    <t>〒890-8577
鹿児島市鴨池新町10番１号</t>
  </si>
  <si>
    <t>099-286-2111</t>
  </si>
  <si>
    <t>099-286-2629</t>
  </si>
  <si>
    <t>099-286-5548</t>
  </si>
  <si>
    <t>suishitu@pref.kagoshima.lg.jp</t>
  </si>
  <si>
    <t>099-224-1111</t>
  </si>
  <si>
    <t>099-216-1297</t>
  </si>
  <si>
    <t>099-216-1292</t>
  </si>
  <si>
    <t>kanho-hozen@city.kagoshima.lg.jp</t>
  </si>
  <si>
    <t>098-866-2236</t>
  </si>
  <si>
    <t>098-866-2240</t>
  </si>
  <si>
    <t>aa038008@pref.okinawa.lg.jp</t>
  </si>
  <si>
    <t>098-867-0111</t>
  </si>
  <si>
    <t>098-951-3229</t>
  </si>
  <si>
    <t>098-951-3230</t>
  </si>
  <si>
    <t>naha_k_khozen001@city.naha.lg.jp</t>
  </si>
  <si>
    <t>表７　改善命令、立入検査、行政指導件数等（７）</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</si>
  <si>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表７　改善命令、立入検査、行政指導件数等（８）</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</si>
  <si>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表７　改善命令、立入検査、行政指導件数等（９）</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37"/>
  </si>
  <si>
    <t>水濁法第14条第１項及び第２項に対する行政指導</t>
    <rPh sb="0" eb="1">
      <t>ミズ</t>
    </rPh>
    <rPh sb="1" eb="2">
      <t>ダク</t>
    </rPh>
    <rPh sb="2" eb="3">
      <t>ホウ</t>
    </rPh>
    <rPh sb="3" eb="4">
      <t>ダイ</t>
    </rPh>
    <rPh sb="6" eb="7">
      <t>ジョウ</t>
    </rPh>
    <rPh sb="7" eb="8">
      <t>ダイ</t>
    </rPh>
    <rPh sb="9" eb="10">
      <t>コウ</t>
    </rPh>
    <rPh sb="10" eb="11">
      <t>オヨ</t>
    </rPh>
    <rPh sb="12" eb="13">
      <t>ダイ</t>
    </rPh>
    <rPh sb="14" eb="15">
      <t>コウ</t>
    </rPh>
    <rPh sb="16" eb="17">
      <t>タイ</t>
    </rPh>
    <rPh sb="19" eb="21">
      <t>ギョウセイ</t>
    </rPh>
    <rPh sb="21" eb="23">
      <t>シドウ</t>
    </rPh>
    <phoneticPr fontId="37"/>
  </si>
  <si>
    <t>排出水</t>
    <phoneticPr fontId="5"/>
  </si>
  <si>
    <t>指導内容</t>
    <phoneticPr fontId="5"/>
  </si>
  <si>
    <t>未測定</t>
    <rPh sb="0" eb="1">
      <t>ミ</t>
    </rPh>
    <rPh sb="1" eb="3">
      <t>ソクテイ</t>
    </rPh>
    <phoneticPr fontId="3"/>
  </si>
  <si>
    <t>未記録</t>
    <rPh sb="0" eb="1">
      <t>ミ</t>
    </rPh>
    <rPh sb="1" eb="3">
      <t>キロク</t>
    </rPh>
    <phoneticPr fontId="3"/>
  </si>
  <si>
    <t>未保存</t>
    <rPh sb="0" eb="3">
      <t>ミホゾン</t>
    </rPh>
    <phoneticPr fontId="3"/>
  </si>
  <si>
    <t>虚偽</t>
    <rPh sb="0" eb="2">
      <t>キョギ</t>
    </rPh>
    <phoneticPr fontId="3"/>
  </si>
  <si>
    <t>特定地下浸透水</t>
    <rPh sb="0" eb="2">
      <t>トクテイ</t>
    </rPh>
    <rPh sb="2" eb="4">
      <t>チカ</t>
    </rPh>
    <rPh sb="4" eb="6">
      <t>シントウ</t>
    </rPh>
    <rPh sb="6" eb="7">
      <t>スイ</t>
    </rPh>
    <phoneticPr fontId="5"/>
  </si>
  <si>
    <t>103_11_001</t>
  </si>
  <si>
    <t>児島湖</t>
    <phoneticPr fontId="5"/>
  </si>
  <si>
    <t>呉市</t>
    <rPh sb="0" eb="2">
      <t>クレシ</t>
    </rPh>
    <phoneticPr fontId="5"/>
  </si>
  <si>
    <t>(1)</t>
    <phoneticPr fontId="34"/>
  </si>
  <si>
    <t>(2)</t>
    <phoneticPr fontId="34"/>
  </si>
  <si>
    <t>(3)</t>
    <phoneticPr fontId="34"/>
  </si>
  <si>
    <t>(第5条
 関係)</t>
    <rPh sb="6" eb="7">
      <t>セキ</t>
    </rPh>
    <rPh sb="7" eb="8">
      <t>カカリ</t>
    </rPh>
    <phoneticPr fontId="34"/>
  </si>
  <si>
    <t>(第7条
 関係)</t>
    <rPh sb="6" eb="7">
      <t>セキ</t>
    </rPh>
    <rPh sb="7" eb="8">
      <t>カカリ</t>
    </rPh>
    <phoneticPr fontId="34"/>
  </si>
  <si>
    <t>第10条
届出</t>
    <phoneticPr fontId="34"/>
  </si>
  <si>
    <t>氏名等
変更</t>
    <rPh sb="0" eb="2">
      <t>シメイ</t>
    </rPh>
    <rPh sb="2" eb="3">
      <t>トウ</t>
    </rPh>
    <rPh sb="4" eb="6">
      <t>ヘンコウ</t>
    </rPh>
    <phoneticPr fontId="34"/>
  </si>
  <si>
    <t>使用
廃止</t>
    <rPh sb="0" eb="2">
      <t>シヨウ</t>
    </rPh>
    <rPh sb="3" eb="5">
      <t>ハイシ</t>
    </rPh>
    <phoneticPr fontId="34"/>
  </si>
  <si>
    <t>第20条
(改善命令等)</t>
    <rPh sb="0" eb="1">
      <t>ダイ</t>
    </rPh>
    <rPh sb="3" eb="4">
      <t>ジョウ</t>
    </rPh>
    <rPh sb="6" eb="8">
      <t>カイゼン</t>
    </rPh>
    <rPh sb="8" eb="10">
      <t>メイレイ</t>
    </rPh>
    <rPh sb="10" eb="11">
      <t>トウ</t>
    </rPh>
    <phoneticPr fontId="34"/>
  </si>
  <si>
    <t>②うち
有害物質使用特定事業場</t>
    <phoneticPr fontId="5"/>
  </si>
  <si>
    <t>④うち
有害物質使用特定事業場</t>
    <phoneticPr fontId="5"/>
  </si>
  <si>
    <t>(地下
浸透分)</t>
    <phoneticPr fontId="5"/>
  </si>
  <si>
    <t>(地下浸透分)</t>
    <phoneticPr fontId="9"/>
  </si>
  <si>
    <t>kansei.kanhai1@pref.hokkaido.lg.jp</t>
  </si>
  <si>
    <t>AC0002@pref.iwate.lg.jp</t>
  </si>
  <si>
    <t>環境部環境企画課</t>
  </si>
  <si>
    <t>〒020-8531
岩手県盛岡市若園町２-18</t>
  </si>
  <si>
    <t>029-224-1111</t>
  </si>
  <si>
    <t>029-232-9154</t>
  </si>
  <si>
    <t>029-232-9236</t>
  </si>
  <si>
    <t>生活環境部　環境保全課　公害対策係</t>
  </si>
  <si>
    <t>029-883-1243</t>
  </si>
  <si>
    <t xml:space="preserve">〒371-8570
群馬県前橋市大手町一丁目１番１号
</t>
  </si>
  <si>
    <t>kanhozen@pref.gunma.lg.jp</t>
  </si>
  <si>
    <t>市民生活部環境課</t>
  </si>
  <si>
    <t>埼玉県　越谷市</t>
  </si>
  <si>
    <t>環境経済部　環境政策課</t>
  </si>
  <si>
    <t>12100</t>
  </si>
  <si>
    <t>043-245-5194</t>
  </si>
  <si>
    <t>〒273-8501
千葉県船橋市湊町2-10-25</t>
  </si>
  <si>
    <t>042-626-3111</t>
  </si>
  <si>
    <t>kougai@city.yamato.lg.jp</t>
  </si>
  <si>
    <t>076-260-7193</t>
  </si>
  <si>
    <t>環境局 環境政策部 水大気環境課 水・土壌規制グループ</t>
  </si>
  <si>
    <t>052-961-1111</t>
  </si>
  <si>
    <t>mkankyo@pref.mie.lg.jp</t>
  </si>
  <si>
    <t>〒567-8505
大阪府茨木市駅前三丁目８番１３号</t>
  </si>
  <si>
    <t>環境部公害対策課</t>
  </si>
  <si>
    <t>健康医療部　保健所　保健・環境検査課　環境衛生係</t>
  </si>
  <si>
    <t>環境生活部　環境政策局　環境管理課　環境保全班</t>
  </si>
  <si>
    <t>086-426-6050</t>
  </si>
  <si>
    <t>0942-30-9000</t>
  </si>
  <si>
    <t>0942-30-9043</t>
  </si>
  <si>
    <t>0942-30-9715</t>
  </si>
  <si>
    <t>12100</t>
    <phoneticPr fontId="5"/>
  </si>
  <si>
    <t>12100</t>
    <phoneticPr fontId="5"/>
  </si>
  <si>
    <t>12100</t>
    <phoneticPr fontId="9"/>
  </si>
  <si>
    <t>12100</t>
    <phoneticPr fontId="29"/>
  </si>
  <si>
    <t>12100</t>
    <phoneticPr fontId="5"/>
  </si>
  <si>
    <t>12100</t>
    <phoneticPr fontId="5"/>
  </si>
  <si>
    <t>改善命令等
違反
(第30条)</t>
    <rPh sb="13" eb="14">
      <t>ジョウ</t>
    </rPh>
    <phoneticPr fontId="29"/>
  </si>
  <si>
    <t>その他水質
汚濁防止法
違反</t>
    <phoneticPr fontId="29"/>
  </si>
  <si>
    <t>（目で確認）</t>
    <rPh sb="1" eb="2">
      <t>メ</t>
    </rPh>
    <rPh sb="3" eb="5">
      <t>カクニン</t>
    </rPh>
    <phoneticPr fontId="5"/>
  </si>
  <si>
    <t>釜房ダム貯水池</t>
    <phoneticPr fontId="34"/>
  </si>
  <si>
    <t>諏訪湖</t>
    <phoneticPr fontId="9"/>
  </si>
  <si>
    <t>野尻湖</t>
    <rPh sb="0" eb="1">
      <t>ノ</t>
    </rPh>
    <rPh sb="1" eb="2">
      <t>シリ</t>
    </rPh>
    <rPh sb="2" eb="3">
      <t>コ</t>
    </rPh>
    <phoneticPr fontId="9"/>
  </si>
  <si>
    <t>八郎湖</t>
    <rPh sb="0" eb="2">
      <t>ハチロウ</t>
    </rPh>
    <rPh sb="2" eb="3">
      <t>コ</t>
    </rPh>
    <phoneticPr fontId="9"/>
  </si>
  <si>
    <t>排出水</t>
    <rPh sb="0" eb="2">
      <t>ハイシュツ</t>
    </rPh>
    <rPh sb="2" eb="3">
      <t>スイ</t>
    </rPh>
    <phoneticPr fontId="37"/>
  </si>
  <si>
    <t>地下浸透水</t>
    <rPh sb="0" eb="2">
      <t>チカ</t>
    </rPh>
    <rPh sb="2" eb="5">
      <t>シントウスイ</t>
    </rPh>
    <phoneticPr fontId="37"/>
  </si>
  <si>
    <t>違反のおそれがある物質・項目</t>
    <rPh sb="0" eb="2">
      <t>イハン</t>
    </rPh>
    <rPh sb="9" eb="11">
      <t>ブッシツ</t>
    </rPh>
    <rPh sb="12" eb="14">
      <t>コウモク</t>
    </rPh>
    <phoneticPr fontId="4"/>
  </si>
  <si>
    <t>表10　排水基準違反等の違反業種、違反物質・項目別内訳</t>
    <rPh sb="0" eb="1">
      <t>ヒョウ</t>
    </rPh>
    <rPh sb="4" eb="6">
      <t>ハイスイ</t>
    </rPh>
    <rPh sb="6" eb="8">
      <t>キジュン</t>
    </rPh>
    <rPh sb="8" eb="10">
      <t>イハン</t>
    </rPh>
    <rPh sb="10" eb="11">
      <t>トウ</t>
    </rPh>
    <rPh sb="12" eb="14">
      <t>イハン</t>
    </rPh>
    <rPh sb="14" eb="16">
      <t>ギョウシュ</t>
    </rPh>
    <rPh sb="17" eb="19">
      <t>イハン</t>
    </rPh>
    <rPh sb="19" eb="21">
      <t>ブッシツ</t>
    </rPh>
    <rPh sb="22" eb="24">
      <t>コウモク</t>
    </rPh>
    <rPh sb="24" eb="25">
      <t>ベツ</t>
    </rPh>
    <rPh sb="25" eb="27">
      <t>ウチワケ</t>
    </rPh>
    <phoneticPr fontId="4"/>
  </si>
  <si>
    <t>27212</t>
    <phoneticPr fontId="5"/>
  </si>
  <si>
    <t>八尾市</t>
    <rPh sb="0" eb="3">
      <t>ヤオシ</t>
    </rPh>
    <phoneticPr fontId="5"/>
  </si>
  <si>
    <t>明石市</t>
    <rPh sb="0" eb="3">
      <t>アカシシ</t>
    </rPh>
    <phoneticPr fontId="9"/>
  </si>
  <si>
    <t>017-734-9242</t>
  </si>
  <si>
    <t>稲葉　千晶</t>
  </si>
  <si>
    <t>ｲﾅﾊﾞ　ﾁｱｷ</t>
  </si>
  <si>
    <t>inabachiaki@city.morioka.iwate.jp</t>
  </si>
  <si>
    <t>kantaiw@pref.miyagi.lg.jp</t>
  </si>
  <si>
    <t>018-860-1603</t>
  </si>
  <si>
    <t>018-860-3881</t>
  </si>
  <si>
    <t>024-531-3787</t>
  </si>
  <si>
    <t>72 し尿処理施設</t>
  </si>
  <si>
    <t>環境森林部　環境保全課　水質保全係</t>
  </si>
  <si>
    <t>〒373-8718
太田市浜町2-35</t>
  </si>
  <si>
    <t>048-829-1111</t>
  </si>
  <si>
    <t>048-736-1111</t>
  </si>
  <si>
    <t>048-736-1136</t>
  </si>
  <si>
    <t>〒343-8501
埼玉県越谷市越ヶ谷四丁目２番１号</t>
  </si>
  <si>
    <t>〒254-8686
神奈川県平塚市浅間町9-1</t>
  </si>
  <si>
    <t>0463-21-9764</t>
  </si>
  <si>
    <t>83-232</t>
  </si>
  <si>
    <t xml:space="preserve">〒920-8577
石川県金沢市柿木畠１番１号
</t>
  </si>
  <si>
    <t>076-220-2304</t>
  </si>
  <si>
    <t>076-220-2508</t>
  </si>
  <si>
    <t>kansei@city.kanazawa.lg.jp</t>
  </si>
  <si>
    <t>055-223-1512</t>
  </si>
  <si>
    <t xml:space="preserve">〒390-8620
長野県松本市丸の内３番７号
</t>
  </si>
  <si>
    <t>c11264@pref.gifu.lg.jp</t>
  </si>
  <si>
    <t>050-3606-4363</t>
  </si>
  <si>
    <t>環境部環境保全課　水環境グループ</t>
  </si>
  <si>
    <t>06-6858-2105</t>
  </si>
  <si>
    <t>環境部環境保全指導課</t>
  </si>
  <si>
    <t>tak6847@city.takatsuki.lg.jp</t>
  </si>
  <si>
    <t>06-4309-3000</t>
  </si>
  <si>
    <t>06-4309-3829</t>
  </si>
  <si>
    <t>kankansi@nishi.or.jp</t>
  </si>
  <si>
    <t>kan_hozen@city.kakogawa.lg.jp</t>
  </si>
  <si>
    <t>0857-20-3918</t>
  </si>
  <si>
    <t>環境局環境部環境保全課水質土壌係</t>
  </si>
  <si>
    <t>kansiken@city.kure.lg.jp</t>
  </si>
  <si>
    <t>kankyok@city.matsuyama.lg.jp</t>
  </si>
  <si>
    <t>030801@ken.pref.kochi.lg.jp</t>
  </si>
  <si>
    <t>088-822-8111</t>
  </si>
  <si>
    <t>県民生活環境部地域環境課環境監視班</t>
  </si>
  <si>
    <t>k.kanshi@pref.nagasaki.lg.jp</t>
  </si>
  <si>
    <t>環境生活部環境局環境保全課</t>
  </si>
  <si>
    <t>生活環境部　環境保全課　水質対策班</t>
  </si>
  <si>
    <t>097-506-1111</t>
  </si>
  <si>
    <t xml:space="preserve">〒900-8585　沖縄県那覇市泉崎1-1-1
</t>
  </si>
  <si>
    <t>自治体コード</t>
    <rPh sb="0" eb="3">
      <t>ジチタイ</t>
    </rPh>
    <phoneticPr fontId="1"/>
  </si>
  <si>
    <t>2自治体コード</t>
    <rPh sb="1" eb="4">
      <t>ジチタイ</t>
    </rPh>
    <phoneticPr fontId="6"/>
  </si>
  <si>
    <t>2地方公共団体名</t>
  </si>
  <si>
    <t>3瀬戸法自治体コード</t>
    <rPh sb="1" eb="3">
      <t>セト</t>
    </rPh>
    <rPh sb="3" eb="4">
      <t>ホウ</t>
    </rPh>
    <rPh sb="4" eb="7">
      <t>ジチタイ</t>
    </rPh>
    <phoneticPr fontId="6"/>
  </si>
  <si>
    <t>3地方公共団体名</t>
  </si>
  <si>
    <t>4自治体コード</t>
    <rPh sb="1" eb="4">
      <t>ジチタイ</t>
    </rPh>
    <phoneticPr fontId="1"/>
  </si>
  <si>
    <t>4地方公共団体名</t>
  </si>
  <si>
    <t>5自治体コード</t>
    <rPh sb="1" eb="4">
      <t>ジチタイ</t>
    </rPh>
    <phoneticPr fontId="1"/>
  </si>
  <si>
    <t>5地方公共団体名</t>
  </si>
  <si>
    <t>別1地方公共団体名</t>
    <phoneticPr fontId="18"/>
  </si>
  <si>
    <t>別1_2地方公共団体名</t>
    <phoneticPr fontId="18"/>
  </si>
  <si>
    <t>別2地方公共団体名</t>
    <phoneticPr fontId="18"/>
  </si>
  <si>
    <t>別4追地方公共団体名</t>
    <phoneticPr fontId="18"/>
  </si>
  <si>
    <t>06-6941-0351</t>
  </si>
  <si>
    <t>06-6210-9584</t>
  </si>
  <si>
    <t>jigyoshoshido-g02@sbox.pref.osaka.lg.jp</t>
  </si>
  <si>
    <t>石川県</t>
    <phoneticPr fontId="5"/>
  </si>
  <si>
    <t>号番号</t>
    <rPh sb="0" eb="1">
      <t>ゴウ</t>
    </rPh>
    <rPh sb="1" eb="3">
      <t>バンゴウ</t>
    </rPh>
    <phoneticPr fontId="5"/>
  </si>
  <si>
    <t>１．号番号は、水質汚濁防止法施行令別表第一の号番号である。
２．みなし指定地域特定施設は、湖沼水質保全特別措置法施行令第５条第１号及び第２号に示すものである。
３．指定施設は、湖沼水質保全特別措置法施行令第６条第１号及び第２号に示すものである。
４．準用指定施設は、湖沼水質保全特別措置法施行令第10条に示すものである。</t>
    <rPh sb="64" eb="65">
      <t>ゴウ</t>
    </rPh>
    <rPh sb="69" eb="70">
      <t>ゴウ</t>
    </rPh>
    <rPh sb="107" eb="108">
      <t>ゴウ</t>
    </rPh>
    <rPh sb="112" eb="113">
      <t>ゴウ</t>
    </rPh>
    <phoneticPr fontId="5"/>
  </si>
  <si>
    <t>公共用水/地下水1</t>
    <phoneticPr fontId="18"/>
  </si>
  <si>
    <t>公共用水/地下水2</t>
    <phoneticPr fontId="18"/>
  </si>
  <si>
    <t>公共用水/地下水3</t>
    <phoneticPr fontId="18"/>
  </si>
  <si>
    <t>（１）計画変更命令等、改善命令等、立入検査、行政指導</t>
    <phoneticPr fontId="18"/>
  </si>
  <si>
    <t>（２）湖沼法第20条に基づく指定施設及び準用指定施設に対する改善勧告、改善命令</t>
    <phoneticPr fontId="18"/>
  </si>
  <si>
    <t>（３）湖沼法第24条に基づく指導等</t>
    <phoneticPr fontId="18"/>
  </si>
  <si>
    <t>（４）湖沼法第44～49条における罰則の適用</t>
    <phoneticPr fontId="18"/>
  </si>
  <si>
    <t>023-630-2338</t>
  </si>
  <si>
    <t>023-625-7991</t>
  </si>
  <si>
    <t>環境部　環境保全センター　指導監視係</t>
  </si>
  <si>
    <t>047-334-1111</t>
  </si>
  <si>
    <t>047-712-6316</t>
  </si>
  <si>
    <t>０４－７１６７－１１１１</t>
  </si>
  <si>
    <t>０４－７１６７－１６９５</t>
  </si>
  <si>
    <t>０４－７１６３－３７２８</t>
  </si>
  <si>
    <t>環境部環境管理課</t>
  </si>
  <si>
    <t xml:space="preserve">〒290-8501
千葉県市原市国分寺台中央１－１－１
</t>
  </si>
  <si>
    <t>042-620-7255</t>
  </si>
  <si>
    <t>042-626-4416</t>
  </si>
  <si>
    <t>30suisin@city.kawasaki.jp</t>
  </si>
  <si>
    <t xml:space="preserve">〒250-8555
神奈川県小田原市荻窪300番地
</t>
  </si>
  <si>
    <t>環境施設農政部　生活環境保全課　生活環境保全係</t>
  </si>
  <si>
    <t xml:space="preserve">〒950-8570
新潟県新潟市中央区新光町４－１
</t>
  </si>
  <si>
    <t>環境部環境対策課水環境グループ</t>
  </si>
  <si>
    <t>025-222-7031</t>
  </si>
  <si>
    <t>〒910-8580
福井県福井市大手3丁目17番1号</t>
  </si>
  <si>
    <t>026-226-4911</t>
  </si>
  <si>
    <t>環境エネルギー部　環境保全課　環境保全担当</t>
  </si>
  <si>
    <t>0263-34-3202</t>
  </si>
  <si>
    <t>堀井　南風</t>
  </si>
  <si>
    <t>ホリイ　ミナミ</t>
  </si>
  <si>
    <t>horii_minami@city.matsumoto.lg.jp</t>
  </si>
  <si>
    <t>058-264-7119</t>
  </si>
  <si>
    <t>くらし・環境部環境局生活環境課大気水質班</t>
  </si>
  <si>
    <t>054-221-2253</t>
  </si>
  <si>
    <t>054-221-3665</t>
  </si>
  <si>
    <t>〒420-8602
静岡市葵区追手町５番１号</t>
  </si>
  <si>
    <t>環境局地域環境対策課</t>
  </si>
  <si>
    <t xml:space="preserve">〒460-8508
愛知県名古屋市中区三の丸三丁目1番1号
</t>
  </si>
  <si>
    <t xml:space="preserve">〒440-8501
愛知県豊橋市今橋町１番地
</t>
  </si>
  <si>
    <t>de0003@pref.shiga.lg.jp</t>
  </si>
  <si>
    <t>075-451-8111</t>
  </si>
  <si>
    <t>環境局 環境保全部 環境対策課 水質環境係</t>
  </si>
  <si>
    <t>kankyo@city.kishiwada.osaka.jp</t>
  </si>
  <si>
    <t>市民生活環境部　環境政策課　水質・土壌チーム</t>
  </si>
  <si>
    <t xml:space="preserve">〒569-0067
大阪府高槻市桃園町2番1号
</t>
  </si>
  <si>
    <t>06-4309-3204</t>
  </si>
  <si>
    <t>suishitu@city.akashi.lg.jp</t>
  </si>
  <si>
    <t xml:space="preserve">〒665-8665
兵庫県宝塚市東洋町１－１
</t>
  </si>
  <si>
    <t>市民環境局　環境部　環境政策課　環境対策班</t>
  </si>
  <si>
    <t>kankyoseisaku@city.wakayama.lg.jp</t>
  </si>
  <si>
    <t>0823-25-3551</t>
  </si>
  <si>
    <t>0823-25-9752</t>
  </si>
  <si>
    <t>〒760-0080
香川県高松市木太町2282番地1（環境業務センター２Ｆ）</t>
  </si>
  <si>
    <t>092-651-1111</t>
  </si>
  <si>
    <t>〒870-8501
大分県大分市大手町３丁目１番１号</t>
  </si>
  <si>
    <t>097-506-1747</t>
  </si>
  <si>
    <t>環境部　環境指導課　環境対策係</t>
  </si>
  <si>
    <t>09sisetu@city.miyazaki.miyazaki.jp</t>
  </si>
  <si>
    <t>環境林務部環境保全課水質係</t>
  </si>
  <si>
    <t>環境局環境保全課</t>
  </si>
  <si>
    <t>〒892-8677
鹿児島県鹿児島市山下町11番1号</t>
  </si>
  <si>
    <t>_132_00_1</t>
  </si>
  <si>
    <t>27215</t>
    <phoneticPr fontId="5"/>
  </si>
  <si>
    <t>寝屋川市</t>
    <rPh sb="0" eb="4">
      <t>ネヤガワシ</t>
    </rPh>
    <phoneticPr fontId="5"/>
  </si>
  <si>
    <t>15</t>
    <phoneticPr fontId="9"/>
  </si>
  <si>
    <t>し尿処理施設(72)</t>
    <phoneticPr fontId="9"/>
  </si>
  <si>
    <t>103_05_113</t>
    <phoneticPr fontId="5"/>
  </si>
  <si>
    <t>103_05_123</t>
    <phoneticPr fontId="5"/>
  </si>
  <si>
    <t>103_05_133</t>
    <phoneticPr fontId="5"/>
  </si>
  <si>
    <t>_103_05_113</t>
    <phoneticPr fontId="9"/>
  </si>
  <si>
    <t>_103_05_123</t>
    <phoneticPr fontId="9"/>
  </si>
  <si>
    <t>_103_05_133</t>
    <phoneticPr fontId="9"/>
  </si>
  <si>
    <t>改善命令（第13条第１項）</t>
    <phoneticPr fontId="5"/>
  </si>
  <si>
    <t>令和元年度</t>
    <rPh sb="0" eb="2">
      <t>レイワ</t>
    </rPh>
    <rPh sb="2" eb="3">
      <t>ガン</t>
    </rPh>
    <phoneticPr fontId="5"/>
  </si>
  <si>
    <t>3,717(2)</t>
  </si>
  <si>
    <t>10,570(4)</t>
  </si>
  <si>
    <t>1.旅館業(65,996)</t>
  </si>
  <si>
    <t xml:space="preserve"> (32,176)</t>
  </si>
  <si>
    <t>3.畜産農業(25,712)</t>
  </si>
  <si>
    <t>pH</t>
    <phoneticPr fontId="5"/>
  </si>
  <si>
    <t>SS</t>
    <phoneticPr fontId="5"/>
  </si>
  <si>
    <r>
      <t>○排水基準違反（第31条第</t>
    </r>
    <r>
      <rPr>
        <sz val="10"/>
        <color theme="1"/>
        <rFont val="ＭＳ 明朝"/>
        <family val="1"/>
        <charset val="128"/>
      </rPr>
      <t>1項</t>
    </r>
    <r>
      <rPr>
        <sz val="10"/>
        <color theme="1"/>
        <rFont val="ＭＳ 明朝"/>
        <family val="1"/>
        <charset val="128"/>
      </rPr>
      <t>）</t>
    </r>
    <rPh sb="1" eb="3">
      <t>ハイスイ</t>
    </rPh>
    <rPh sb="3" eb="5">
      <t>キジュン</t>
    </rPh>
    <rPh sb="5" eb="7">
      <t>イハン</t>
    </rPh>
    <rPh sb="8" eb="9">
      <t>ダイ</t>
    </rPh>
    <rPh sb="11" eb="12">
      <t>ジョウ</t>
    </rPh>
    <rPh sb="12" eb="13">
      <t>ダイ</t>
    </rPh>
    <rPh sb="14" eb="15">
      <t>コウ</t>
    </rPh>
    <phoneticPr fontId="5"/>
  </si>
  <si>
    <t>　業種別内訳</t>
    <rPh sb="1" eb="3">
      <t>ギョウシュ</t>
    </rPh>
    <rPh sb="3" eb="4">
      <t>ベツ</t>
    </rPh>
    <rPh sb="4" eb="6">
      <t>ウチワケ</t>
    </rPh>
    <phoneticPr fontId="5"/>
  </si>
  <si>
    <t>　物質・項目別内訳</t>
    <rPh sb="1" eb="3">
      <t>ブッシツ</t>
    </rPh>
    <rPh sb="4" eb="6">
      <t>コウモク</t>
    </rPh>
    <rPh sb="6" eb="7">
      <t>ベツ</t>
    </rPh>
    <rPh sb="7" eb="9">
      <t>ウチワケ</t>
    </rPh>
    <phoneticPr fontId="4"/>
  </si>
  <si>
    <t>違反物質・項目</t>
    <rPh sb="0" eb="2">
      <t>イハン</t>
    </rPh>
    <rPh sb="2" eb="4">
      <t>ブッシツ</t>
    </rPh>
    <rPh sb="5" eb="7">
      <t>コウモク</t>
    </rPh>
    <phoneticPr fontId="4"/>
  </si>
  <si>
    <t>海上保安庁</t>
  </si>
  <si>
    <t>（注）</t>
    <rPh sb="1" eb="2">
      <t>チュウ</t>
    </rPh>
    <phoneticPr fontId="5"/>
  </si>
  <si>
    <t>市民生活部　環境事務所　環境廃棄物対策課　環境指導係</t>
  </si>
  <si>
    <t>0776-20-5398</t>
  </si>
  <si>
    <t>0776-20-5675</t>
  </si>
  <si>
    <t>kantai@city.fukui.lg.jp</t>
  </si>
  <si>
    <t>湖沼名</t>
    <phoneticPr fontId="5"/>
  </si>
  <si>
    <t>112_00_1</t>
  </si>
  <si>
    <t>112_01_75</t>
  </si>
  <si>
    <t>1_2</t>
  </si>
  <si>
    <t>18_2</t>
  </si>
  <si>
    <t>18_3</t>
  </si>
  <si>
    <t>21_2</t>
  </si>
  <si>
    <t>21_3</t>
  </si>
  <si>
    <t>21_4</t>
  </si>
  <si>
    <t>23_2</t>
  </si>
  <si>
    <t>38_2</t>
  </si>
  <si>
    <t>51_2</t>
  </si>
  <si>
    <t>51_3</t>
  </si>
  <si>
    <t>63_2</t>
  </si>
  <si>
    <t>63_3</t>
  </si>
  <si>
    <t>64_2</t>
  </si>
  <si>
    <t>66_2</t>
  </si>
  <si>
    <t>66_3</t>
  </si>
  <si>
    <t>66_4</t>
  </si>
  <si>
    <t>66_5</t>
  </si>
  <si>
    <t>66_6</t>
  </si>
  <si>
    <t>66_7</t>
  </si>
  <si>
    <t>66_8</t>
  </si>
  <si>
    <t>68_2</t>
  </si>
  <si>
    <t>69_2</t>
  </si>
  <si>
    <t>69_3</t>
  </si>
  <si>
    <t>70_2</t>
  </si>
  <si>
    <t>71_2</t>
  </si>
  <si>
    <t>71_3</t>
  </si>
  <si>
    <t>71_4</t>
  </si>
  <si>
    <t>71_5</t>
  </si>
  <si>
    <t>71_6</t>
  </si>
  <si>
    <t>123_01_013</t>
  </si>
  <si>
    <t>123_01_014</t>
  </si>
  <si>
    <t>123_01_015</t>
  </si>
  <si>
    <t>123_01_016</t>
  </si>
  <si>
    <t>123_01_017</t>
  </si>
  <si>
    <t>123_01_018</t>
  </si>
  <si>
    <t>123_01_019</t>
  </si>
  <si>
    <t>123_01_020</t>
  </si>
  <si>
    <t>123_01_021</t>
  </si>
  <si>
    <t>123_01_022</t>
  </si>
  <si>
    <t>123_01_023</t>
  </si>
  <si>
    <t>123_01_024</t>
  </si>
  <si>
    <t>123_01_025</t>
  </si>
  <si>
    <t>123_01_026</t>
  </si>
  <si>
    <t>123_01_027</t>
  </si>
  <si>
    <t>123_01_028</t>
  </si>
  <si>
    <t>123_01_029</t>
  </si>
  <si>
    <t>123_01_030</t>
  </si>
  <si>
    <t>123_01_031</t>
  </si>
  <si>
    <t>123_01_032</t>
  </si>
  <si>
    <t>123_01_033</t>
  </si>
  <si>
    <t>123_01_034</t>
  </si>
  <si>
    <t>123_01_035</t>
  </si>
  <si>
    <t>123_01_036</t>
  </si>
  <si>
    <t>123_01_022</t>
    <phoneticPr fontId="9"/>
  </si>
  <si>
    <t>123_01_023</t>
    <phoneticPr fontId="9"/>
  </si>
  <si>
    <t>126_04_013</t>
  </si>
  <si>
    <t>126_04_014</t>
  </si>
  <si>
    <t>126_04_015</t>
  </si>
  <si>
    <t>126_04_016</t>
  </si>
  <si>
    <t>126_04_017</t>
  </si>
  <si>
    <t>126_04_018</t>
  </si>
  <si>
    <t>126_04_019</t>
  </si>
  <si>
    <t>126_04_020</t>
  </si>
  <si>
    <t>126_04_021</t>
  </si>
  <si>
    <t>126_04_022</t>
  </si>
  <si>
    <t>126_04_023</t>
  </si>
  <si>
    <t>126_04_024</t>
  </si>
  <si>
    <t>126_04_025</t>
  </si>
  <si>
    <t>126_04_026</t>
  </si>
  <si>
    <t>126_04_027</t>
  </si>
  <si>
    <t>126_04_028</t>
  </si>
  <si>
    <t>126_04_029</t>
  </si>
  <si>
    <t>126_04_030</t>
  </si>
  <si>
    <t>126_04_031</t>
  </si>
  <si>
    <t>126_04_032</t>
  </si>
  <si>
    <t>126_04_033</t>
  </si>
  <si>
    <t>126_04_034</t>
  </si>
  <si>
    <t>126_04_035</t>
  </si>
  <si>
    <t>126_04_036</t>
  </si>
  <si>
    <t>文書1</t>
    <phoneticPr fontId="9"/>
  </si>
  <si>
    <t>口頭1</t>
    <rPh sb="0" eb="2">
      <t>コウトウ</t>
    </rPh>
    <phoneticPr fontId="9"/>
  </si>
  <si>
    <t>402_03_001</t>
    <phoneticPr fontId="9"/>
  </si>
  <si>
    <t>402_03_002</t>
    <phoneticPr fontId="9"/>
  </si>
  <si>
    <t>126_04_022</t>
    <phoneticPr fontId="9"/>
  </si>
  <si>
    <t>126_04_023</t>
    <phoneticPr fontId="9"/>
  </si>
  <si>
    <t>環境生活部環境保全局循環型社会推進課水環境係</t>
  </si>
  <si>
    <t>環境局環境都市推進部環境対策課水質係</t>
  </si>
  <si>
    <t>環境部　環境指導課　水・大気環境係</t>
  </si>
  <si>
    <t>0166-26-1111</t>
  </si>
  <si>
    <t>0166-25-6369</t>
  </si>
  <si>
    <t>kankyoshido@city.asahikawa.lg.jp</t>
  </si>
  <si>
    <t xml:space="preserve">〒030-8570
青森県青森市長島一丁目１番１号
</t>
  </si>
  <si>
    <t>022-211-2696</t>
  </si>
  <si>
    <t>環境エネルギー部水大気環境課</t>
  </si>
  <si>
    <t>24 金属製品製造業</t>
  </si>
  <si>
    <t>66 電気めっき施設</t>
  </si>
  <si>
    <t xml:space="preserve">〒960-8133
福島県福島市桜木町8番13号
</t>
  </si>
  <si>
    <t>〒971-8111
福島県いわき市小名浜大原字六反田22</t>
  </si>
  <si>
    <t xml:space="preserve">〒310-8555
茨城県水戸市笠原町978番6
</t>
  </si>
  <si>
    <t>ハセベ　ユキ</t>
  </si>
  <si>
    <t>長谷部　有紀</t>
  </si>
  <si>
    <t>evm013@city.tsukuba.lg.jp</t>
  </si>
  <si>
    <t>ｳﾒｻﾞﾜｼﾝｲﾁ</t>
  </si>
  <si>
    <t>梅澤真一</t>
  </si>
  <si>
    <t>umezawa-shinichi@pref.gunma.lg.jp</t>
  </si>
  <si>
    <t>kankyou@city.maebashi.lg.jp</t>
  </si>
  <si>
    <t>kankyou@city.takasaki.gunma.jp</t>
  </si>
  <si>
    <t>0270-27-5388</t>
  </si>
  <si>
    <t>kankyou-s@city.isesaki.lg.jp</t>
  </si>
  <si>
    <t>産業環境部　環境対策課</t>
  </si>
  <si>
    <t>環境部水環境課水環境担当</t>
  </si>
  <si>
    <t>BOD</t>
  </si>
  <si>
    <t>〒330-9588
埼玉県さいたま市浦和区常盤6-4-4</t>
  </si>
  <si>
    <t>kankyotaisaku@city.kawagoe.lg.jp</t>
  </si>
  <si>
    <t>なし</t>
  </si>
  <si>
    <t>環境部環境政策課公害対策係</t>
  </si>
  <si>
    <t xml:space="preserve">〒332-0001
川口市朝日4-21-33
</t>
  </si>
  <si>
    <t>竹内　祐樹</t>
  </si>
  <si>
    <t>環境生活部　水質保全課　水質指導・規制班</t>
  </si>
  <si>
    <t>043-223-2110</t>
  </si>
  <si>
    <t>043-223-3871</t>
  </si>
  <si>
    <t>043-222-5991</t>
  </si>
  <si>
    <t>047-712-6310</t>
  </si>
  <si>
    <t>kankyohozen6@city.ichikawa.lg.jp</t>
  </si>
  <si>
    <t>mckanhozen@city.matsudo.chiba.jp</t>
  </si>
  <si>
    <t>環境局自然環境部水環境課河川規制担当</t>
  </si>
  <si>
    <t xml:space="preserve">〒163-8001
東京都新宿区西新宿２－８－１
</t>
  </si>
  <si>
    <t>03-5320-1111</t>
  </si>
  <si>
    <t>42-655</t>
  </si>
  <si>
    <t>環境資源部環境共生課公害指導係</t>
  </si>
  <si>
    <t>kshigen020@city.machida.tokyo.jp</t>
  </si>
  <si>
    <t>環境経済局環境保全課</t>
  </si>
  <si>
    <t>kankyouhozen@city.sagamihara.kanagawa.jp</t>
  </si>
  <si>
    <t>0465-33-1482</t>
  </si>
  <si>
    <t>タナベ　タケオ</t>
  </si>
  <si>
    <t>田辺　健夫</t>
  </si>
  <si>
    <t>3350@city.atsugi.kanagawa.jp</t>
  </si>
  <si>
    <t>t-takeo@city.atsugi.kanagawa.jp</t>
  </si>
  <si>
    <t>環境局環境対策課水環境係</t>
  </si>
  <si>
    <t>025-280-5157</t>
  </si>
  <si>
    <t>025-280-5166</t>
  </si>
  <si>
    <t>ngt030320@pref.niigata.lg.jp</t>
  </si>
  <si>
    <t xml:space="preserve">〒943-8601
新潟県上越市木田1-1-3
</t>
  </si>
  <si>
    <t>025-526-5111</t>
  </si>
  <si>
    <t>025-520-5690</t>
  </si>
  <si>
    <t>ｵｵﾆｼ　ﾅｵﾔ</t>
  </si>
  <si>
    <t>大西　尚也</t>
  </si>
  <si>
    <t>naoya.onishi@pref.toyama.lg.jp</t>
  </si>
  <si>
    <t>ﾉｻﾞﾜ　ｱｲ</t>
  </si>
  <si>
    <t>野澤　あい</t>
  </si>
  <si>
    <t>nozawa-akjv@pref.yamanashi.lg.jp</t>
  </si>
  <si>
    <t>環境部環境保全温暖化対策課保全担当</t>
  </si>
  <si>
    <t>ka-hozen@city.gifu.lg.jp</t>
  </si>
  <si>
    <t>環境部　環境保全課　水質担当</t>
  </si>
  <si>
    <t>ｻﾄｳ ｹｲﾀ</t>
  </si>
  <si>
    <t>佐藤　啓太</t>
  </si>
  <si>
    <t>keita_satou@pref.aichi.lg.jp</t>
  </si>
  <si>
    <t>環境部 環境保全課 環境保全係</t>
  </si>
  <si>
    <t xml:space="preserve">〒444-8601
愛知県岡崎市十王町２丁目９番地
</t>
  </si>
  <si>
    <t>環境部　環境保全課　企業指導担当</t>
  </si>
  <si>
    <t>kankyouseisaku@city.yokkaichi.mie.jp</t>
  </si>
  <si>
    <t>077-528-3365</t>
  </si>
  <si>
    <t>075-414-4711</t>
  </si>
  <si>
    <t>06-6210-9585</t>
  </si>
  <si>
    <t>〒561-8501
大阪府豊中市中桜塚3-1-1</t>
  </si>
  <si>
    <t>カワムラ　マキコ</t>
  </si>
  <si>
    <t>川村　麻起子</t>
  </si>
  <si>
    <t>seikatuk-susi@city.suita.osaka.jp</t>
  </si>
  <si>
    <t>072-991-3881</t>
  </si>
  <si>
    <t xml:space="preserve">〒572-0855
大阪府寝屋川市寝屋南一丁目２番１号
</t>
  </si>
  <si>
    <t>kankyou@city.neyagawa.osaka.jp</t>
  </si>
  <si>
    <t>〒674-0053
兵庫県明石市大久保町松陰1131</t>
  </si>
  <si>
    <t>078-918-1111</t>
  </si>
  <si>
    <t>〒675-8501
兵庫県加古川市加古川町北在家2000</t>
  </si>
  <si>
    <t>079-421-2000</t>
  </si>
  <si>
    <t xml:space="preserve">〒 680-8571
鳥取市幸町71
</t>
  </si>
  <si>
    <t>0857-22-8111</t>
  </si>
  <si>
    <t>環境エネルギー部環境対策課生活環境係</t>
  </si>
  <si>
    <t>〒700-8570
岡山県岡山市北区内山下２丁目４番６号</t>
  </si>
  <si>
    <t>〒700-8554
岡山市北区大供一丁目2番3号</t>
  </si>
  <si>
    <t>〒730-8586
広島県広島市中区国泰寺町一丁目6番34号</t>
  </si>
  <si>
    <t xml:space="preserve">〒737-0023
広島県呉市青山町５番３号
</t>
  </si>
  <si>
    <t>コハマ　ナオキ</t>
  </si>
  <si>
    <t>小濱　直基</t>
  </si>
  <si>
    <t>経済環境局　環境部　環境保全課</t>
  </si>
  <si>
    <t xml:space="preserve">〒790-8570　愛媛県松山市一番町４丁目４－２
</t>
  </si>
  <si>
    <t>環境部環境指導課水質土壌担当</t>
  </si>
  <si>
    <t>〒780-8571
高知市本町５丁目１番45号</t>
  </si>
  <si>
    <t>椛島　奈央</t>
  </si>
  <si>
    <t>kanhozen@city.kurume.lg.jp</t>
  </si>
  <si>
    <t xml:space="preserve">〒849-0917
　佐賀県佐賀市高木瀬町大字長瀬2563番地1
</t>
  </si>
  <si>
    <t>サキタニ　レナ</t>
  </si>
  <si>
    <t>﨑谷　玲那</t>
  </si>
  <si>
    <t>sakitani_rena@city.nagasaki.lg.jp</t>
  </si>
  <si>
    <t>096-383-1111</t>
  </si>
  <si>
    <t>096-333-2271</t>
  </si>
  <si>
    <t>環境森林部　環境管理課　水保全対策担当</t>
  </si>
  <si>
    <t>〒880-8505
宮崎市橘通西1-1-1</t>
  </si>
  <si>
    <t>し尿浄化槽（201人以上500人以下）
（指定地域特定施設）</t>
    <phoneticPr fontId="9"/>
  </si>
  <si>
    <t>産業分類１</t>
    <rPh sb="0" eb="4">
      <t>サンギョウブンルイ</t>
    </rPh>
    <phoneticPr fontId="5"/>
  </si>
  <si>
    <t>産業分類２</t>
    <rPh sb="0" eb="4">
      <t>サンギョウブンルイ</t>
    </rPh>
    <phoneticPr fontId="5"/>
  </si>
  <si>
    <t>産業分類３</t>
    <rPh sb="0" eb="4">
      <t>サンギョウブンルイ</t>
    </rPh>
    <phoneticPr fontId="5"/>
  </si>
  <si>
    <t>一時停止命令（第13条第１項）</t>
    <rPh sb="0" eb="4">
      <t>イチジテイシ</t>
    </rPh>
    <rPh sb="4" eb="6">
      <t>メイレイ</t>
    </rPh>
    <phoneticPr fontId="5"/>
  </si>
  <si>
    <t>改善命令（第13条の２第１項）</t>
    <rPh sb="11" eb="12">
      <t>ダイ</t>
    </rPh>
    <rPh sb="13" eb="14">
      <t>コウ</t>
    </rPh>
    <phoneticPr fontId="5"/>
  </si>
  <si>
    <t>BOD</t>
    <phoneticPr fontId="5"/>
  </si>
  <si>
    <t>一時停止命令（第13条の２第１項）</t>
    <rPh sb="0" eb="4">
      <t>イチジテイシ</t>
    </rPh>
    <rPh sb="4" eb="6">
      <t>メイレイ</t>
    </rPh>
    <rPh sb="13" eb="14">
      <t>ダイ</t>
    </rPh>
    <rPh sb="15" eb="16">
      <t>コウ</t>
    </rPh>
    <phoneticPr fontId="5"/>
  </si>
  <si>
    <t>改善命令（第13条の３第１項）</t>
    <rPh sb="11" eb="12">
      <t>ダイ</t>
    </rPh>
    <rPh sb="13" eb="14">
      <t>コウ</t>
    </rPh>
    <phoneticPr fontId="5"/>
  </si>
  <si>
    <t>一時停止命令（第13条の３第１項）</t>
    <rPh sb="0" eb="4">
      <t>イチジテイシ</t>
    </rPh>
    <rPh sb="4" eb="6">
      <t>メイレイ</t>
    </rPh>
    <rPh sb="13" eb="14">
      <t>ダイ</t>
    </rPh>
    <rPh sb="15" eb="16">
      <t>コウ</t>
    </rPh>
    <phoneticPr fontId="5"/>
  </si>
  <si>
    <t>（注）</t>
    <phoneticPr fontId="5"/>
  </si>
  <si>
    <t>アンモニア</t>
    <phoneticPr fontId="5"/>
  </si>
  <si>
    <t>亜鉛</t>
    <rPh sb="0" eb="2">
      <t>アエン</t>
    </rPh>
    <phoneticPr fontId="5"/>
  </si>
  <si>
    <t>砒素</t>
    <phoneticPr fontId="5"/>
  </si>
  <si>
    <t>亜硝酸化合物及び硝酸化合物</t>
    <phoneticPr fontId="5"/>
  </si>
  <si>
    <t>アンモニウム化合物</t>
    <phoneticPr fontId="5"/>
  </si>
  <si>
    <t>令和２年度</t>
  </si>
  <si>
    <t>3,642(2)</t>
  </si>
  <si>
    <t>10,503(3)</t>
  </si>
  <si>
    <t>1.旅館業(64,996)</t>
  </si>
  <si>
    <t xml:space="preserve"> (32,269)</t>
  </si>
  <si>
    <t>3.畜産農業(25,166)</t>
  </si>
  <si>
    <t>吹田市</t>
    <rPh sb="0" eb="3">
      <t>スイタシ</t>
    </rPh>
    <phoneticPr fontId="5"/>
  </si>
  <si>
    <t>27205</t>
    <phoneticPr fontId="5"/>
  </si>
  <si>
    <t>呉市</t>
    <rPh sb="0" eb="2">
      <t>クレシ</t>
    </rPh>
    <phoneticPr fontId="41"/>
  </si>
  <si>
    <t>豆腐・煮豆製造業(17)</t>
    <phoneticPr fontId="9"/>
  </si>
  <si>
    <t>402_02_001</t>
    <phoneticPr fontId="9"/>
  </si>
  <si>
    <t>改善勧告</t>
    <rPh sb="0" eb="4">
      <t>カイゼンカンコク</t>
    </rPh>
    <phoneticPr fontId="1"/>
  </si>
  <si>
    <t>402_02_001</t>
    <phoneticPr fontId="5"/>
  </si>
  <si>
    <t>123_01_013</t>
    <phoneticPr fontId="9"/>
  </si>
  <si>
    <t>123_01_013</t>
    <phoneticPr fontId="5"/>
  </si>
  <si>
    <t>126_04_013</t>
    <phoneticPr fontId="9"/>
  </si>
  <si>
    <t>_112_01_47</t>
  </si>
  <si>
    <t>_131_01_47</t>
  </si>
  <si>
    <t>_132_01_47</t>
  </si>
  <si>
    <t>_112_01_48</t>
  </si>
  <si>
    <t>_131_01_48</t>
  </si>
  <si>
    <t>_132_01_48</t>
  </si>
  <si>
    <t>卸売市場</t>
    <phoneticPr fontId="9"/>
  </si>
  <si>
    <t>第12条
の14
届出</t>
    <rPh sb="0" eb="1">
      <t>ダイ</t>
    </rPh>
    <rPh sb="3" eb="4">
      <t>ジョウ</t>
    </rPh>
    <rPh sb="9" eb="11">
      <t>トドケデ</t>
    </rPh>
    <phoneticPr fontId="9"/>
  </si>
  <si>
    <t>参考　令和元年度からの施行状況の概要（水質汚濁防止法）</t>
    <rPh sb="0" eb="2">
      <t>サンコウ</t>
    </rPh>
    <rPh sb="3" eb="5">
      <t>レイワ</t>
    </rPh>
    <rPh sb="5" eb="7">
      <t>ガンネン</t>
    </rPh>
    <rPh sb="6" eb="8">
      <t>ネンド</t>
    </rPh>
    <rPh sb="11" eb="13">
      <t>シコウ</t>
    </rPh>
    <rPh sb="13" eb="15">
      <t>ジョウキョウ</t>
    </rPh>
    <rPh sb="16" eb="18">
      <t>ガイヨウ</t>
    </rPh>
    <rPh sb="19" eb="21">
      <t>スイシツ</t>
    </rPh>
    <rPh sb="21" eb="23">
      <t>オダク</t>
    </rPh>
    <rPh sb="23" eb="26">
      <t>ボウシホウ</t>
    </rPh>
    <phoneticPr fontId="4"/>
  </si>
  <si>
    <t>令和３年度</t>
  </si>
  <si>
    <t>令和４年度</t>
    <phoneticPr fontId="5"/>
  </si>
  <si>
    <t>3,472(2)</t>
  </si>
  <si>
    <t>10,193(3)</t>
  </si>
  <si>
    <t>1.旅館業(64,643)</t>
  </si>
  <si>
    <t xml:space="preserve"> (32,479)</t>
  </si>
  <si>
    <t>3.畜産農業(24,745)</t>
  </si>
  <si>
    <t>自動車特定整備事業の洗車施設</t>
    <rPh sb="3" eb="5">
      <t>トクテイ</t>
    </rPh>
    <rPh sb="10" eb="12">
      <t>センシャ</t>
    </rPh>
    <rPh sb="12" eb="14">
      <t>シセツ</t>
    </rPh>
    <phoneticPr fontId="9"/>
  </si>
  <si>
    <t>_103_06_141</t>
    <phoneticPr fontId="29"/>
  </si>
  <si>
    <t>34000</t>
    <phoneticPr fontId="29"/>
  </si>
  <si>
    <t>水素イオン濃度（pH）</t>
    <rPh sb="0" eb="2">
      <t>スイソ</t>
    </rPh>
    <rPh sb="5" eb="7">
      <t>ノウド</t>
    </rPh>
    <phoneticPr fontId="5"/>
  </si>
  <si>
    <t>011-211-2111</t>
  </si>
  <si>
    <t>〒040-0034
北海道函館市大森町21番12号</t>
  </si>
  <si>
    <t>0138-85-8321</t>
  </si>
  <si>
    <t>0138-85-8279</t>
  </si>
  <si>
    <t>環境部</t>
  </si>
  <si>
    <t>018-718-1083</t>
  </si>
  <si>
    <t>ｱｶｻｶ　ﾘｮｳﾍｲ</t>
  </si>
  <si>
    <t>赤坂　遼平</t>
  </si>
  <si>
    <t>akasaka_ryohei@city.aomori.aomori.jp</t>
  </si>
  <si>
    <t>市民環境部　環境保全課　調査指導グループ</t>
  </si>
  <si>
    <t>kankyo@city.hachinohe.aomori.jp</t>
  </si>
  <si>
    <t>〒020-0023
岩手県盛岡市内丸１０番１号</t>
  </si>
  <si>
    <t>022-261-1111</t>
  </si>
  <si>
    <t>736-3353</t>
  </si>
  <si>
    <t>022-214-8223</t>
  </si>
  <si>
    <t>〒010-8570
秋田県秋田市山王四丁目１－１</t>
  </si>
  <si>
    <t xml:space="preserve">〒０１０－８５６０
秋田市山王一丁目１番１号
</t>
  </si>
  <si>
    <t>０１８－８６３－２２２２</t>
  </si>
  <si>
    <t>０１８－８８８－５７１１</t>
  </si>
  <si>
    <t>０１８－８８８－５７１２</t>
  </si>
  <si>
    <t>環境部環境課</t>
  </si>
  <si>
    <t xml:space="preserve">〒990-8540
山形県山形市旅篭町２－３－２５
</t>
  </si>
  <si>
    <t>クリハラ　イサオ</t>
  </si>
  <si>
    <t>栗原　功</t>
  </si>
  <si>
    <t xml:space="preserve">	kankyou@city.fukushima.lg.jp</t>
  </si>
  <si>
    <t>kankyokanshi-c@city.iwaki.lg.jp</t>
  </si>
  <si>
    <t>県民生活環境部　環境対策課　水環境室　水質保全グループ</t>
  </si>
  <si>
    <t>ｲｼｶﾜ　ﾊﾔﾄ</t>
  </si>
  <si>
    <t>石川　隼人</t>
  </si>
  <si>
    <t>ha.ishikawa@pref.ibaraki.lg.jp</t>
  </si>
  <si>
    <t>アサノ　リョウタ</t>
  </si>
  <si>
    <t>〒305-8555
茨城県つくば市研究学園一丁目１番地１</t>
  </si>
  <si>
    <t>kankyo@pref.tochigi.lg.jp</t>
  </si>
  <si>
    <t>2 畜産食料品製造業</t>
  </si>
  <si>
    <t>BOD,SS</t>
  </si>
  <si>
    <t xml:space="preserve">〒３２０－８５４０
栃木県宇都宮市旭１丁目１番５号
</t>
  </si>
  <si>
    <t>〒371-8601
群馬県前橋市大手町二丁目１２番１号</t>
  </si>
  <si>
    <t>ﾄｻｶ　ﾘｮｳｶﾞ</t>
  </si>
  <si>
    <t>登坂　凌雅</t>
  </si>
  <si>
    <t>環境部　環境政策課　環境保全担当</t>
  </si>
  <si>
    <t>ﾊｷﾞﾜﾗ　ｼｮｳﾀ</t>
  </si>
  <si>
    <t>萩原　翔太</t>
  </si>
  <si>
    <t>pH,六価クロム</t>
  </si>
  <si>
    <t>3 水産食料品製造業</t>
  </si>
  <si>
    <t>環境局環境共生部環境対策課</t>
  </si>
  <si>
    <t>エモト　トモキ</t>
  </si>
  <si>
    <t>江本　知希</t>
  </si>
  <si>
    <t xml:space="preserve">〒359-8501
埼玉県所沢市並木1-1-1
</t>
  </si>
  <si>
    <t>埼玉県草加市</t>
  </si>
  <si>
    <t>ﾓﾘﾔ　ﾔｽﾋﾛ</t>
  </si>
  <si>
    <t>森谷　泰宏</t>
  </si>
  <si>
    <t>00083794@city.koshigaya.lg.jp</t>
  </si>
  <si>
    <t>環境局環境保全部環境規制課水質班</t>
  </si>
  <si>
    <t>90-5050</t>
  </si>
  <si>
    <t>043-245-5557</t>
  </si>
  <si>
    <t>環境部　生活環境保全課　水質・土壌グループ</t>
  </si>
  <si>
    <t xml:space="preserve">〒272-0023
　千葉県市川市南八幡２－２０－２
</t>
  </si>
  <si>
    <t>ｲｼｲ　ﾏｻﾐ</t>
  </si>
  <si>
    <t>石井　麻沙美</t>
  </si>
  <si>
    <t xml:space="preserve">〒２７７－８５０５
千葉県柏市柏五丁目１０番１号
</t>
  </si>
  <si>
    <t>７７１－４２８</t>
  </si>
  <si>
    <t>マキコ　リナ</t>
  </si>
  <si>
    <t>牧子　里奈</t>
  </si>
  <si>
    <t>環境農政局環境部環境課</t>
  </si>
  <si>
    <t>〒231-8588
神奈川県横浜市日本大通１</t>
  </si>
  <si>
    <t>ﾎｻｶ　ﾘｮｳﾍｲ</t>
  </si>
  <si>
    <t>保坂　涼平</t>
  </si>
  <si>
    <t xml:space="preserve">〒210-8577  川崎市川崎区宮本町1番地
</t>
  </si>
  <si>
    <t>044-200-3921</t>
  </si>
  <si>
    <t>〒２５２－５２７７
神奈川県相模原市中央区中央２－１１－１５</t>
  </si>
  <si>
    <t>環境部環境保全課水環境係</t>
  </si>
  <si>
    <t>平井　真介</t>
  </si>
  <si>
    <t>環境部環境保全課環境保全担当</t>
  </si>
  <si>
    <t xml:space="preserve">〒２５１－００４６神奈川県藤沢市朝日町１－１
</t>
  </si>
  <si>
    <t>０４６６－２５－１１１１</t>
  </si>
  <si>
    <t>０４６６－５０－３５１９</t>
  </si>
  <si>
    <t>０４６６－５０－８４１８</t>
  </si>
  <si>
    <t>0465-33-1300</t>
  </si>
  <si>
    <t>0467-81-7177</t>
  </si>
  <si>
    <t xml:space="preserve">〒242-8601
大和市下鶴間1-1-1
</t>
  </si>
  <si>
    <t>ニワノ　ケンタ</t>
  </si>
  <si>
    <t>庭野　健太</t>
  </si>
  <si>
    <t xml:space="preserve">niwano.kenta@pref.niigata.lg.jp </t>
  </si>
  <si>
    <t>ﾀﾅﾍﾞ　ｼﾝﾀﾛｳ</t>
  </si>
  <si>
    <t>田邉　信太郎</t>
  </si>
  <si>
    <t>s.tanabe4007@city.niigata.lg.jp</t>
  </si>
  <si>
    <t>025-520-5852</t>
  </si>
  <si>
    <t>akankyohozen@pref.toyama.lg.jp</t>
  </si>
  <si>
    <t>〒920-8580
石川県金沢市鞍月1丁目1番地</t>
  </si>
  <si>
    <t>環境局環境政策課</t>
  </si>
  <si>
    <t>髙藤　聖也</t>
  </si>
  <si>
    <t>takafuji@city.kanazawa.lg.jp</t>
  </si>
  <si>
    <t>エネルギー環境部　環境政策課　環境管理審査グループ</t>
  </si>
  <si>
    <t xml:space="preserve">〒380-8512
長野市大字鶴賀緑町1613番地
</t>
  </si>
  <si>
    <t>ﾔｼﾞﾏ　ﾕｳｲﾁ</t>
  </si>
  <si>
    <t>矢島　悠一</t>
  </si>
  <si>
    <t>環境生活部環境管理課水環境係</t>
  </si>
  <si>
    <t>環境部環境保全課　水・土壌係</t>
  </si>
  <si>
    <t>〒500-8701
岐阜県岐阜市司町40番地1</t>
  </si>
  <si>
    <t>ワタナベ　ヨウスケ</t>
  </si>
  <si>
    <t>渡邉　陽介</t>
  </si>
  <si>
    <t>watanabe-yousuke@city.gifu.lg.jp</t>
  </si>
  <si>
    <t>81-4723</t>
  </si>
  <si>
    <t>ﾅﾙｾ　ﾕﾀｶ</t>
  </si>
  <si>
    <t>成瀬　裕</t>
  </si>
  <si>
    <t>naruse_cs@city.shizuoka.lg.jp</t>
  </si>
  <si>
    <t>053-453-6170</t>
  </si>
  <si>
    <t>〒460-8501
名古屋市中区三の丸三丁目１番２号</t>
  </si>
  <si>
    <t>ﾔﾏﾀﾞ　ｺｳﾍｲ</t>
  </si>
  <si>
    <t>山田　晃平</t>
  </si>
  <si>
    <t>k.yamada.00@city.nagoya.lg.jp</t>
  </si>
  <si>
    <t>0532-51-2394</t>
  </si>
  <si>
    <t>0564-47-8710</t>
  </si>
  <si>
    <t>環境部環境保全課　公害規制・監視グループ</t>
  </si>
  <si>
    <t xml:space="preserve">〒491-0201
愛知県一宮市奥町字六丁山8番地　一宮市衛生処理場
</t>
  </si>
  <si>
    <t>トミタ　ユリカ</t>
  </si>
  <si>
    <t>富田　友理香</t>
  </si>
  <si>
    <t>〒471-8501
愛知県豊田市西町３丁目６０番地</t>
  </si>
  <si>
    <t>059-354-8104</t>
  </si>
  <si>
    <t>琵琶湖環境部環境政策課環境管理係</t>
  </si>
  <si>
    <t>〒520-8577
滋賀県大津市京町四丁目１－１</t>
  </si>
  <si>
    <t>077-528-3993</t>
  </si>
  <si>
    <t>総合政策環境部環境管理課</t>
  </si>
  <si>
    <t>ｱﾗｲ　ﾂﾄﾑ</t>
  </si>
  <si>
    <t>荒井　勉</t>
  </si>
  <si>
    <t>t-arai57@pref.kyoto.lg.jp</t>
  </si>
  <si>
    <t>〒590-0078
大阪府堺市堺区南瓦町3番1号</t>
  </si>
  <si>
    <t>072-436-0418</t>
  </si>
  <si>
    <t>環境部　環境指導課　環境保全係</t>
  </si>
  <si>
    <t>ﾏｴﾀﾞ ﾄﾓﾋﾛ</t>
  </si>
  <si>
    <t>前田　友洋</t>
  </si>
  <si>
    <t>〒577-8521
大阪府東大阪市荒本北一丁目１番１号</t>
  </si>
  <si>
    <t>イワキ　アサカ</t>
  </si>
  <si>
    <t>岩城　朝香</t>
  </si>
  <si>
    <t>環境部　水大気課　水質班</t>
  </si>
  <si>
    <t>〒650-8567
兵庫県神戸市中央区下山手通5-10-1</t>
  </si>
  <si>
    <t xml:space="preserve">〒651-0086
　神戸市中央区磯上通７－１－５　三宮プラザＥＡＳＴ２階
</t>
  </si>
  <si>
    <t>078-322-8181</t>
  </si>
  <si>
    <t>078-595-6223</t>
  </si>
  <si>
    <t>078-595-6256</t>
  </si>
  <si>
    <t>山本　大晃</t>
  </si>
  <si>
    <t>0798-23-8164</t>
  </si>
  <si>
    <t>0724-34-2483</t>
  </si>
  <si>
    <t>〒640-8585
和歌山県和歌山市小松原通一丁目1番地</t>
  </si>
  <si>
    <t>〒６８０－８５７０
鳥取市東町一丁目２２０</t>
  </si>
  <si>
    <t>市民生活部環境局環境保全課環境保全係</t>
  </si>
  <si>
    <t>0857-30-8094</t>
  </si>
  <si>
    <t>hozen@city.tottori.lg.jp</t>
  </si>
  <si>
    <t>環境生活部環境政策課</t>
  </si>
  <si>
    <t xml:space="preserve">〒690-8501
島根県松江市殿町１番地
</t>
  </si>
  <si>
    <t>0852-25-3830</t>
  </si>
  <si>
    <t>ヤマモト　コウジ</t>
  </si>
  <si>
    <t>山本　浩司</t>
  </si>
  <si>
    <t>kouji_yamamoto3@pref.okayama.lg.jp</t>
  </si>
  <si>
    <t>17 豆腐・煮豆製造業</t>
  </si>
  <si>
    <t>CODについて排水基準を超過した排出水が繰り返し排出され、今後も排出されるおそれがあったため。
SSについて排水基準を超過した排出水が繰り返し排出され、今後も排出されるおそれがあったため。</t>
  </si>
  <si>
    <t>〒710-8565
岡山県倉敷市西中新田640</t>
  </si>
  <si>
    <t xml:space="preserve">〒730-8511
　広島県広島市中区基町10番52号
</t>
  </si>
  <si>
    <t>99 分類不能の産業</t>
  </si>
  <si>
    <t>ＣＯＤ
大腸菌群数</t>
  </si>
  <si>
    <t>〒720-8501
広島県福山市東桜町３番５号</t>
  </si>
  <si>
    <t>088-621-2847</t>
  </si>
  <si>
    <t xml:space="preserve">〒770-8571
徳島県徳島市幸町２丁目５番地
</t>
  </si>
  <si>
    <t>環境森林部環境管理課</t>
  </si>
  <si>
    <t>〒760-8570
香川県高松市番町四丁目1番10号</t>
  </si>
  <si>
    <t>087-831-1111</t>
  </si>
  <si>
    <t>087-832-3218</t>
  </si>
  <si>
    <t>087-806-0228</t>
  </si>
  <si>
    <t>環境局環境指導課</t>
  </si>
  <si>
    <t>県民環境部環境局環境・ゼロカーボン推進課大気・水環境グループ</t>
  </si>
  <si>
    <t>089-912-2347</t>
  </si>
  <si>
    <t>林業振興・環境部環境対策課</t>
  </si>
  <si>
    <t>092-643-3849</t>
  </si>
  <si>
    <t>COD
SS</t>
  </si>
  <si>
    <t>16 めん類製造業</t>
  </si>
  <si>
    <t>pH
BOD</t>
  </si>
  <si>
    <t>ｻﾄｳ　ﾋﾛｼ</t>
  </si>
  <si>
    <t>佐藤　拓</t>
  </si>
  <si>
    <t>hiroshi_satou01@city.kitakyushu.lg.jp</t>
  </si>
  <si>
    <t>nakabash@city.kurume.lg.jp</t>
  </si>
  <si>
    <t>095-822-8888</t>
  </si>
  <si>
    <t>ﾋﾅｺﾞ　ｷｮｳｽｹ</t>
  </si>
  <si>
    <t>日名子　京介</t>
  </si>
  <si>
    <t>〒870-8504
大分市荷揚町2番31号</t>
  </si>
  <si>
    <t>097-537-5753</t>
  </si>
  <si>
    <t>kankyotai@city.oita.oita.jp</t>
  </si>
  <si>
    <t>ﾐﾔﾓﾄ ﾏｺﾄ</t>
  </si>
  <si>
    <t>宮元　誠</t>
  </si>
  <si>
    <t>makoto-miyamoto@pref.kagoshima.lg.jp</t>
  </si>
  <si>
    <t>生物化学的酸素要求量
浮遊物質量</t>
  </si>
  <si>
    <t>２．表７において件数が０のものについては掲載していない。</t>
    <phoneticPr fontId="5"/>
  </si>
  <si>
    <t>２．１事例で複数の違反項目がある場合もあるので、違反業種別及び違反物質・項目別の合計件数は
　　</t>
    <phoneticPr fontId="5"/>
  </si>
  <si>
    <t>　必ずしも一致しない。</t>
    <phoneticPr fontId="5"/>
  </si>
  <si>
    <t>３．表９において件数が０のものについては掲載していない。</t>
    <phoneticPr fontId="5"/>
  </si>
  <si>
    <t>09 食料品製造業</t>
    <phoneticPr fontId="5"/>
  </si>
  <si>
    <t>2 畜産食料品製造業</t>
    <phoneticPr fontId="5"/>
  </si>
  <si>
    <t>生物化学的酸素要求量（BOD）、浮遊物質量（SS）</t>
    <phoneticPr fontId="5"/>
  </si>
  <si>
    <t>水産食料品製造業（3）</t>
    <phoneticPr fontId="5"/>
  </si>
  <si>
    <t>めん類製造業（16）</t>
    <phoneticPr fontId="5"/>
  </si>
  <si>
    <t>生物化学的酸素要求量（BOD）、水素イオン濃度（pH）</t>
    <phoneticPr fontId="5"/>
  </si>
  <si>
    <t>表9の合計</t>
    <rPh sb="0" eb="1">
      <t>ヒョウ</t>
    </rPh>
    <rPh sb="3" eb="5">
      <t>ゴウケイ</t>
    </rPh>
    <phoneticPr fontId="5"/>
  </si>
  <si>
    <t>表7の合計</t>
    <rPh sb="3" eb="5">
      <t>ゴウケイ</t>
    </rPh>
    <phoneticPr fontId="5"/>
  </si>
  <si>
    <t>表7の公共用水域と地下水の合計</t>
    <rPh sb="3" eb="8">
      <t>コウキョウヨウスイイキ</t>
    </rPh>
    <rPh sb="9" eb="12">
      <t>チカスイ</t>
    </rPh>
    <rPh sb="13" eb="15">
      <t>ゴウケイ</t>
    </rPh>
    <phoneticPr fontId="5"/>
  </si>
  <si>
    <t>環境部水大気環境課水質保全係</t>
  </si>
  <si>
    <t xml:space="preserve">〒380-8570
長野県長野市大字南長野字幅下692-2
</t>
  </si>
  <si>
    <t>026-235ｰ7162</t>
  </si>
  <si>
    <t>026-235-7366</t>
  </si>
  <si>
    <t>マツノ　クニヒロ</t>
  </si>
  <si>
    <t>松野　邦大</t>
  </si>
  <si>
    <t>mizutaiki@pref.nagano.lg.jp</t>
  </si>
  <si>
    <t>matsuno-kunihiro-r@pref.nagano.lg.jp</t>
  </si>
  <si>
    <t>諏訪湖</t>
  </si>
  <si>
    <t>科学技術に関する研究・試験・検査を行う事業場(71の2)</t>
    <phoneticPr fontId="9"/>
  </si>
  <si>
    <t xml:space="preserve">１．違反業種・施設名の欄における括弧内の数字は、水質汚濁防止法施行令別表第一の号番号である。
</t>
    <rPh sb="11" eb="12">
      <t>ラン</t>
    </rPh>
    <phoneticPr fontId="5"/>
  </si>
  <si>
    <t xml:space="preserve">１．違反業種・施設名の欄における括弧内の数字は、水質汚濁防止法施行令別表第一の号番号である。
</t>
    <rPh sb="7" eb="10">
      <t>シセツメイ</t>
    </rPh>
    <phoneticPr fontId="4"/>
  </si>
  <si>
    <t>表9</t>
    <rPh sb="0" eb="1">
      <t>ヒョウ</t>
    </rPh>
    <phoneticPr fontId="5"/>
  </si>
  <si>
    <t>表9（表10）と表11の合計</t>
    <rPh sb="0" eb="1">
      <t>ヒョウ</t>
    </rPh>
    <rPh sb="3" eb="4">
      <t>ヒョウ</t>
    </rPh>
    <rPh sb="8" eb="9">
      <t>ヒョウ</t>
    </rPh>
    <rPh sb="12" eb="14">
      <t>ゴウケイ</t>
    </rPh>
    <phoneticPr fontId="5"/>
  </si>
  <si>
    <t>表6</t>
    <rPh sb="0" eb="1">
      <t>ヒョウ</t>
    </rPh>
    <phoneticPr fontId="5"/>
  </si>
  <si>
    <r>
      <rPr>
        <sz val="10"/>
        <color theme="1"/>
        <rFont val="ＭＳ ゴシック"/>
        <family val="3"/>
        <charset val="128"/>
      </rPr>
      <t xml:space="preserve">Ａ
</t>
    </r>
    <r>
      <rPr>
        <sz val="10"/>
        <color theme="1"/>
        <rFont val="ＭＳ 明朝"/>
        <family val="1"/>
        <charset val="128"/>
      </rPr>
      <t xml:space="preserve">
令
和
６
年
３
月
末
現
在</t>
    </r>
    <rPh sb="3" eb="4">
      <t>レイ</t>
    </rPh>
    <rPh sb="5" eb="6">
      <t>ワ</t>
    </rPh>
    <rPh sb="9" eb="10">
      <t>ネン</t>
    </rPh>
    <rPh sb="13" eb="14">
      <t>ガツ</t>
    </rPh>
    <rPh sb="15" eb="16">
      <t>マツ</t>
    </rPh>
    <rPh sb="17" eb="18">
      <t>ゲン</t>
    </rPh>
    <rPh sb="19" eb="20">
      <t>ザイ</t>
    </rPh>
    <phoneticPr fontId="9"/>
  </si>
  <si>
    <r>
      <rPr>
        <sz val="10"/>
        <color theme="1"/>
        <rFont val="ＭＳ ゴシック"/>
        <family val="3"/>
        <charset val="128"/>
      </rPr>
      <t xml:space="preserve">Ｂ
</t>
    </r>
    <r>
      <rPr>
        <sz val="10"/>
        <color theme="1"/>
        <rFont val="ＭＳ 明朝"/>
        <family val="1"/>
        <charset val="128"/>
      </rPr>
      <t xml:space="preserve">
令
和
５
年
３
月
末
現
在</t>
    </r>
    <rPh sb="3" eb="4">
      <t>レイ</t>
    </rPh>
    <rPh sb="5" eb="6">
      <t>ワ</t>
    </rPh>
    <rPh sb="9" eb="10">
      <t>ネン</t>
    </rPh>
    <rPh sb="13" eb="14">
      <t>ガツ</t>
    </rPh>
    <rPh sb="15" eb="16">
      <t>マツ</t>
    </rPh>
    <rPh sb="17" eb="18">
      <t>ゲン</t>
    </rPh>
    <rPh sb="19" eb="20">
      <t>ザイ</t>
    </rPh>
    <phoneticPr fontId="9"/>
  </si>
  <si>
    <t>オ．産業分類1</t>
    <phoneticPr fontId="5"/>
  </si>
  <si>
    <t>オ．特定施設1</t>
    <phoneticPr fontId="5"/>
  </si>
  <si>
    <t>オ．産業分類2</t>
    <phoneticPr fontId="5"/>
  </si>
  <si>
    <t>オ．特定施設2</t>
    <phoneticPr fontId="5"/>
  </si>
  <si>
    <t>オ．産業分類3</t>
    <phoneticPr fontId="5"/>
  </si>
  <si>
    <t>オ．特定施設3</t>
    <phoneticPr fontId="5"/>
  </si>
  <si>
    <t xml:space="preserve">〒060-8588
札幌市中央区北３条西６丁目
</t>
  </si>
  <si>
    <t>サカイ　カツヒロ</t>
  </si>
  <si>
    <t>酒井　勝浩</t>
  </si>
  <si>
    <t>sakai.katsuhiro@pref.hokkaido.lg.jp</t>
  </si>
  <si>
    <t>〒060-8611
札幌市中央区北1条西2丁目</t>
  </si>
  <si>
    <t>オオヤ　ユウヘイ</t>
  </si>
  <si>
    <t>大矢　　悠平</t>
  </si>
  <si>
    <t>yuhei.ohya@city.sapporo.jp</t>
  </si>
  <si>
    <t>ｼﾝﾄﾞｳ ｱｷﾋﾛ</t>
  </si>
  <si>
    <t>新藤　明宏</t>
  </si>
  <si>
    <t>kankyoh-taisaku@city.hakodate.hokkaido.jp</t>
  </si>
  <si>
    <t>shindo.akihiro@city.hakodate.hokkaido.jp</t>
  </si>
  <si>
    <t>〒０７０－８５２５
北海道旭川市７条通９丁目４８番地</t>
  </si>
  <si>
    <t>0166-26-7654</t>
  </si>
  <si>
    <t>ﾄｸﾏｽ　ｷｮｳｽｹ</t>
  </si>
  <si>
    <t>徳升　恭介</t>
  </si>
  <si>
    <t>環境エネルギー部環境保全課　水・大気環境グループ</t>
  </si>
  <si>
    <t>ﾎﾞﾀﾞｲｼﾞ ﾓﾄｺ</t>
  </si>
  <si>
    <t>菩提寺　誉子</t>
  </si>
  <si>
    <t xml:space="preserve">motoko_bodaiji@pref.aomori.lg.jp </t>
  </si>
  <si>
    <t>〒030-0801 
青森市新町一丁目3-7</t>
  </si>
  <si>
    <t>〒031-8686
青森県八戸市内丸一丁目1-1(別館６階)</t>
  </si>
  <si>
    <t>カワムラ　タカシ</t>
  </si>
  <si>
    <t>川村　高史</t>
  </si>
  <si>
    <t>takashi_kawamura@city.hachinohe.aomori.jp</t>
  </si>
  <si>
    <t>019-629-5359</t>
  </si>
  <si>
    <t>オオウチ　ナオト</t>
  </si>
  <si>
    <t>大内　直人</t>
  </si>
  <si>
    <t>naoto-oi@pref.iwate.lg.jp</t>
  </si>
  <si>
    <t>環境生活部環境対策課</t>
  </si>
  <si>
    <t xml:space="preserve">〒980-8570
宮城県仙台市青葉区本町３－８－１行政庁舎１３階
</t>
  </si>
  <si>
    <t>ヨシダ　アヤカ</t>
  </si>
  <si>
    <t>吉田　純佳</t>
  </si>
  <si>
    <t>yoshida-ay721@pref.miyagi.lg.jp</t>
  </si>
  <si>
    <t>〒980-0802
仙台市青葉区二日町6-12　MSビル二日町5階</t>
  </si>
  <si>
    <t>022-214-5378</t>
  </si>
  <si>
    <t>オガサワラ　アツノリ</t>
  </si>
  <si>
    <t>小笠原　敦生</t>
  </si>
  <si>
    <t>atsunori_ogasawara@city.sendai.jp</t>
  </si>
  <si>
    <t>生活環境部環境管理課大気・水質チーム</t>
  </si>
  <si>
    <t>ｻﾄｳ　ﾊﾂﾞｷ</t>
  </si>
  <si>
    <t>佐藤　初紀</t>
  </si>
  <si>
    <t>Sato-Hazuki@pref.akita.lg.jp</t>
  </si>
  <si>
    <t>ﾄﾀﾞ　ｴｲﾀ</t>
  </si>
  <si>
    <t>戸田　英汰</t>
  </si>
  <si>
    <t>ac190365@city.akita.lg.jp</t>
  </si>
  <si>
    <t xml:space="preserve">〒990-8570
山形県山形市松波二丁目8-1
</t>
  </si>
  <si>
    <t>ﾄｳｶｲﾘﾝ ｶｽﾞﾄ</t>
  </si>
  <si>
    <t>東海林　和人</t>
  </si>
  <si>
    <t>ymizutaiki@pref.yamagata.jp</t>
  </si>
  <si>
    <t>tokairinkazu@pref.yamagata.jp</t>
  </si>
  <si>
    <t>ツカハラ　カズキ</t>
  </si>
  <si>
    <t>塚原　和樹</t>
  </si>
  <si>
    <t>水・大気環境課</t>
  </si>
  <si>
    <t>〒960-8670
福島県福島市杉妻町2-16</t>
  </si>
  <si>
    <t>マツモトタイチ</t>
  </si>
  <si>
    <t>松本泰治</t>
  </si>
  <si>
    <t xml:space="preserve">〒963-8024
福島県郡山市朝日三丁目5-7
</t>
  </si>
  <si>
    <t>024-925-9029</t>
  </si>
  <si>
    <t>カネコ　ヒロタカ</t>
  </si>
  <si>
    <t>兼子　裕崇</t>
  </si>
  <si>
    <t>生活環境部　環境監視センター　管理係</t>
  </si>
  <si>
    <t>ﾅｶﾞﾔﾏ ﾕﾐ</t>
  </si>
  <si>
    <t>永山　優美</t>
  </si>
  <si>
    <t>nagayama-y-7@city.iwaki.lg.jp</t>
  </si>
  <si>
    <t>生活環境部環境保全課</t>
  </si>
  <si>
    <t xml:space="preserve">〒310-8610
茨城県水戸市中央１－４－１
</t>
  </si>
  <si>
    <t>浅野　亮太</t>
  </si>
  <si>
    <t>環境森林部環境保全課水環境担当</t>
  </si>
  <si>
    <t>〒320-8501
栃木県宇都宮市塙田１－１－２０</t>
  </si>
  <si>
    <t>オノグチ　タマノ</t>
  </si>
  <si>
    <t>小野口　　瑞乃</t>
  </si>
  <si>
    <t>onoguchit2202@pref.tochigi.lg.jp</t>
  </si>
  <si>
    <t>5 みそ・しょう油・グルタミン酸ソーダ・食酢等の製造業</t>
  </si>
  <si>
    <t>ｐH
BOD
SS
大腸菌群数</t>
  </si>
  <si>
    <t>028-632-2407</t>
  </si>
  <si>
    <t>イケダ　ヤスオ</t>
  </si>
  <si>
    <t>池田　康郎</t>
  </si>
  <si>
    <t>027-898-2841</t>
  </si>
  <si>
    <t>ﾅｶﾉ　ｺｳｼﾞ</t>
  </si>
  <si>
    <t>中野　浩司</t>
  </si>
  <si>
    <t>k-nakano@city.maebashi.lg.jp</t>
  </si>
  <si>
    <t>環境部環境政策課環境保全係</t>
  </si>
  <si>
    <t>〒372-0824
群馬県伊勢崎市柴町954番地　伊勢崎市清掃リサイクルセンター21 2F</t>
  </si>
  <si>
    <t>－</t>
  </si>
  <si>
    <t>ｶﾀｷﾞﾘ　ｹｲ</t>
  </si>
  <si>
    <t>片桐　圭</t>
  </si>
  <si>
    <t>ｌｇ025600@city.gunma-ota.lg.jp</t>
  </si>
  <si>
    <t>〒３３０ー９３０１
埼玉県さいたま市浦和区高砂３－１５－１</t>
  </si>
  <si>
    <t>ナカムラ　ユウサク</t>
  </si>
  <si>
    <t>中村　優作</t>
  </si>
  <si>
    <t>nakamura.yuusaku@pref.saitama.lg.jp</t>
  </si>
  <si>
    <t>77 持ち帰り・配達飲食サービス業</t>
  </si>
  <si>
    <t>66の4 共同調理場</t>
  </si>
  <si>
    <t>SS、BOD</t>
  </si>
  <si>
    <t>ｲｼｶﾜ　ﾕｳｺ</t>
  </si>
  <si>
    <t>石川　裕子</t>
  </si>
  <si>
    <t>heu12-p1e1@city.saitama.lg.jp</t>
  </si>
  <si>
    <t>〒３５０－８６０１
埼玉県川越市元町１－３－１</t>
  </si>
  <si>
    <t>０４９－２２４－８８１１</t>
  </si>
  <si>
    <t>０４９－２２４－５８９４</t>
  </si>
  <si>
    <t>０４９－２２５－９８００</t>
  </si>
  <si>
    <t xml:space="preserve">〒360-0021
埼玉県江南中央１丁目１番地
</t>
  </si>
  <si>
    <t>ヨシダ　ユウスケ</t>
  </si>
  <si>
    <t>吉田　優介</t>
  </si>
  <si>
    <t>ｲﾁｶﾜ　ﾃﾂﾛｳ</t>
  </si>
  <si>
    <t>市川　哲郎</t>
  </si>
  <si>
    <t>環境クリーン部　環境対策課</t>
  </si>
  <si>
    <t>04-2998-1111</t>
  </si>
  <si>
    <t>ﾀｹｳﾁ ﾕｳｷ</t>
  </si>
  <si>
    <t>環境経済部 環境政策課 環境政策担当</t>
  </si>
  <si>
    <t>〒344-8577
埼玉県春日部市中央七丁目２番地１</t>
  </si>
  <si>
    <t>048-737-3683</t>
  </si>
  <si>
    <t>テラダ　マコト</t>
  </si>
  <si>
    <t>寺田　　諒</t>
  </si>
  <si>
    <t>makoto293@city.kasukabe.lg.jp</t>
  </si>
  <si>
    <t xml:space="preserve">〒340-8550
埼玉県草加市高砂1-1-1
</t>
  </si>
  <si>
    <t>タヤマ　カズヤ</t>
  </si>
  <si>
    <t>田山　和哉</t>
  </si>
  <si>
    <t>kankyoka@city.soka.saitama.jp</t>
  </si>
  <si>
    <t>〒260-8667
千葉県千葉市中央区市場町１－１</t>
  </si>
  <si>
    <t>ワタナベ　スグル</t>
  </si>
  <si>
    <t>渡邉　賢</t>
  </si>
  <si>
    <t>suiho1@mz.pref.chiba.lg.jp</t>
  </si>
  <si>
    <t>s.wtnb124@pref.chiba.lg.jp</t>
  </si>
  <si>
    <t>〒260-8722
千葉市中央区千葉港1-1</t>
  </si>
  <si>
    <t>ﾌｶﾎﾘ　ｶｽﾞﾊ</t>
  </si>
  <si>
    <t>深堀　一覇</t>
  </si>
  <si>
    <t>kazuha5116@city.chiba.lg.jp</t>
  </si>
  <si>
    <t>047-436-2455</t>
  </si>
  <si>
    <t>ﾖｼﾉ ﾀｽｸ</t>
  </si>
  <si>
    <t>吉野　佑</t>
  </si>
  <si>
    <t>環境部　環境保全課　水質保全係</t>
  </si>
  <si>
    <t xml:space="preserve">〒271-8588
千葉県松戸市根本387-5
</t>
  </si>
  <si>
    <t>ヨシモト　ダイスケ</t>
  </si>
  <si>
    <t>吉本　大介</t>
  </si>
  <si>
    <t>オノ　ヒロキ</t>
  </si>
  <si>
    <t>小野　弘樹</t>
  </si>
  <si>
    <t>050-3102-3421</t>
  </si>
  <si>
    <t>ツルオカ　シュン</t>
  </si>
  <si>
    <t>鶴岡　駿</t>
  </si>
  <si>
    <t>s-turuoka73@city.ichihara.lg.jp</t>
  </si>
  <si>
    <t>テラザキ　セイコ</t>
  </si>
  <si>
    <t>寺崎　聖依子</t>
  </si>
  <si>
    <t>Seiko_Terazaki@member.metro.tokyo.jp</t>
  </si>
  <si>
    <t>環境部環境保全課環境改善担当</t>
  </si>
  <si>
    <t>〒192-8501
東京都八王子市元本郷町3-24-1</t>
  </si>
  <si>
    <t>ﾀﾅｶ ﾘｭｳﾀﾛｳ</t>
  </si>
  <si>
    <t>田中　竜太郎</t>
  </si>
  <si>
    <t>b111100@city.hachioji.tokyo.jp（Lg-mail：b111100@city.hachioji.lg.jp）</t>
  </si>
  <si>
    <t xml:space="preserve">〒194-8520
東京都町田市森野2-2-22
</t>
  </si>
  <si>
    <t>042-724-3111</t>
  </si>
  <si>
    <t>ヨコゼキ　ミサキ</t>
  </si>
  <si>
    <t>横関　美咲</t>
  </si>
  <si>
    <t>yokozeki.vh7c@pref.kanagawa.lg.jp</t>
  </si>
  <si>
    <t>みどり環境局環境保全部水・土壌環境課</t>
  </si>
  <si>
    <t xml:space="preserve">〒231-0005
横浜市中区本町６-50－10
</t>
  </si>
  <si>
    <t>mk-mizu@city.yokohama.lg.jp</t>
  </si>
  <si>
    <t>環境局環境対策部環境対策推進課</t>
  </si>
  <si>
    <t>クロサワ　マナミ</t>
  </si>
  <si>
    <t>黒澤　麻奈美</t>
  </si>
  <si>
    <t>kurosawa-m@city.kawasaki.jp</t>
  </si>
  <si>
    <t>ｻﾄｳ　ﾕｳｷ</t>
  </si>
  <si>
    <t>佐藤　祐旭</t>
  </si>
  <si>
    <t>18の2 冷凍調理食品製造業</t>
  </si>
  <si>
    <t>ＢＯＤ、ＣＯＤ、大腸菌群数</t>
  </si>
  <si>
    <t xml:space="preserve">〒238-8550
横須賀市小川町11番地
</t>
  </si>
  <si>
    <t>カトウ　ヒデキ</t>
  </si>
  <si>
    <t>加藤　秀樹</t>
  </si>
  <si>
    <t>ea-ep@city.yokosuka.kanagawa.jp</t>
  </si>
  <si>
    <t>hideki-katou@city.yokosuka.kanagawa.jp</t>
  </si>
  <si>
    <t>ﾋﾗｲ　ｼﾝｽｹ</t>
  </si>
  <si>
    <t>キタザキ　トモヤ</t>
  </si>
  <si>
    <t>北﨑　智也</t>
  </si>
  <si>
    <t>捜査</t>
  </si>
  <si>
    <t>神奈川県条例で定める水素イオン濃度に適合しない排出水を排出</t>
  </si>
  <si>
    <t>ka-kogai@city.odawara.lg.jp</t>
  </si>
  <si>
    <t>ｶﾓ ﾀｸﾔ</t>
  </si>
  <si>
    <t>加茂　琢弥</t>
  </si>
  <si>
    <t>　環境農政部　生活環境課</t>
  </si>
  <si>
    <t>〒243-8511
　神奈川県厚木市中町三丁目17-17</t>
  </si>
  <si>
    <t>ｲﾃﾞ　ﾏｻﾙ</t>
  </si>
  <si>
    <t>井手　勝</t>
  </si>
  <si>
    <t>025-285-5511</t>
  </si>
  <si>
    <t>環境政策課</t>
  </si>
  <si>
    <t>〒940-0015
新潟県長岡市寿３丁目６番１号</t>
  </si>
  <si>
    <t>ﾌｼﾞﾂ　ｱﾔﾅ</t>
  </si>
  <si>
    <t>藤津　綾菜</t>
  </si>
  <si>
    <t>環境部　環境政策課　環境対策係</t>
  </si>
  <si>
    <t>ﾊﾙｶﾜ　ﾋｻﾉﾘ</t>
  </si>
  <si>
    <t>春川　尚規</t>
  </si>
  <si>
    <t>harukawa.h@city.joetsu.lg.jp</t>
  </si>
  <si>
    <t>生活環境文化部環境保全課水質保全係</t>
  </si>
  <si>
    <t xml:space="preserve">〒930-0005
富山市新桜町５番３号　第二富山電気ビルディング
</t>
  </si>
  <si>
    <t xml:space="preserve">〒930-8510
富山市新桜町7番38号
</t>
  </si>
  <si>
    <t>ｶﾜﾑﾗ　ﾕｳｼﾞ</t>
  </si>
  <si>
    <t>川村　祐史</t>
  </si>
  <si>
    <t>kawamura.yuji.15@city.toyama.lg.jp</t>
  </si>
  <si>
    <t>生活環境部環境政策課水環境グループ</t>
  </si>
  <si>
    <t>ヒロタ　ヤスシ</t>
  </si>
  <si>
    <t>廣田　泰志</t>
  </si>
  <si>
    <t>y-hirota@pref.ishikawa.lg.jp</t>
  </si>
  <si>
    <t>ﾀｶﾌｼﾞ　ｾｲﾔ</t>
  </si>
  <si>
    <t>ヒサスエ　ケイタ</t>
  </si>
  <si>
    <t>久末　圭太</t>
  </si>
  <si>
    <t>k-hisasue-94@pref.fukui.lg.jp</t>
  </si>
  <si>
    <t>〒910-8511
福井市大手3丁目10番1号</t>
  </si>
  <si>
    <t>ｼﾏﾀﾞ　ｶｽﾞｷ</t>
  </si>
  <si>
    <t>島田　和樹</t>
  </si>
  <si>
    <t>環境・エネルギー部　大気水質保全課</t>
  </si>
  <si>
    <t xml:space="preserve">〒400-8501
山梨県甲府市丸の内一丁目6番1号
</t>
  </si>
  <si>
    <t>taiki-sui@yamanashi.lg.jp</t>
  </si>
  <si>
    <t>環境部環境総室環境保全課公害対策係</t>
  </si>
  <si>
    <t>〒400-0831
山梨県甲府市上町601-4</t>
  </si>
  <si>
    <t>シミズ　ユウジン</t>
  </si>
  <si>
    <t>清水　悠仁</t>
  </si>
  <si>
    <t>ys8ing@city.kofu.lg.jp</t>
  </si>
  <si>
    <t>〒500ー8570
岐阜県岐阜市薮田南２ー１ー１</t>
  </si>
  <si>
    <t>058ー272ー1111</t>
  </si>
  <si>
    <t>058ー272ー8232</t>
  </si>
  <si>
    <t>058ー278ー2610</t>
  </si>
  <si>
    <t>オカベ　コウスケ</t>
  </si>
  <si>
    <t>岡部　公亮</t>
  </si>
  <si>
    <t>okabe-kosuke@pref.gifu.lg.jp</t>
  </si>
  <si>
    <t>〒420-8601
静岡県静岡市葵区追手町９－６</t>
  </si>
  <si>
    <t>カネタ　ミホコ</t>
  </si>
  <si>
    <t>金田　　光穂子</t>
  </si>
  <si>
    <t>mihoko1_kaneta@pref.shizuoka.lg.jp</t>
  </si>
  <si>
    <t>〒432-8023
静岡県浜松市中央区鴨江三丁目１－１０</t>
  </si>
  <si>
    <t>アンマ　ユウキ</t>
  </si>
  <si>
    <t>安間　有希</t>
  </si>
  <si>
    <t>同上（個人アドレスではありません）</t>
  </si>
  <si>
    <t xml:space="preserve">〒417-8601
静岡県富士市永田町1丁目100番地
</t>
  </si>
  <si>
    <t>0545(51)0123</t>
  </si>
  <si>
    <t>0545(55)2776</t>
  </si>
  <si>
    <t>0545(51)9854</t>
  </si>
  <si>
    <t>ﾉﾀﾞ　ﾊﾙｶ</t>
  </si>
  <si>
    <t>野田　遥香</t>
  </si>
  <si>
    <t>noda_haruka@sc.city.fuji.shizuoka.jp</t>
  </si>
  <si>
    <t>a2675@kankyokyoku.city.nagoya.lg.jp</t>
  </si>
  <si>
    <t>ヤマモト　マサテル</t>
  </si>
  <si>
    <t>山本　将央</t>
  </si>
  <si>
    <t>yamamoto-masateru@city.toyohashi.lg.jp</t>
  </si>
  <si>
    <t>0564-23-6194</t>
  </si>
  <si>
    <t>ナルセ　ミク</t>
  </si>
  <si>
    <t>成瀬 未来</t>
  </si>
  <si>
    <t>naruse.miku@city.okazaki.lg.jp</t>
  </si>
  <si>
    <t xml:space="preserve">〒486-8686
愛知県春日井市鳥居松町5丁目44番地
</t>
  </si>
  <si>
    <t>(0568)85-6217</t>
  </si>
  <si>
    <t>ニワ　ユウト</t>
  </si>
  <si>
    <t>丹羽　裕登</t>
  </si>
  <si>
    <t>ハヤシ　トシヒデ</t>
  </si>
  <si>
    <t>林　敏秀</t>
  </si>
  <si>
    <t>環境生活部環境共生局大気・水環境課水環境班</t>
  </si>
  <si>
    <t xml:space="preserve">〒514-8570
三重県津市広明町13番地
</t>
  </si>
  <si>
    <t>ミズタニ　カナタ</t>
  </si>
  <si>
    <t>水谷　彼方</t>
  </si>
  <si>
    <t>mizutk12@pref.mie.lg.jp</t>
  </si>
  <si>
    <t>環境部　環境政策課　大気水質係</t>
  </si>
  <si>
    <t>〒510-8601
三重県四日市市諏訪町1番5号　　　　　　　　　　　　　　　　　　　　　　　　　　　　　　　　　　　　　　　　　　</t>
  </si>
  <si>
    <t>059-654-4412</t>
  </si>
  <si>
    <t>ﾊｯﾄﾘ　ﾀｶｼ</t>
  </si>
  <si>
    <t>服部　剛士</t>
  </si>
  <si>
    <t>ｵﾊﾗ　ﾄﾓﾕｷ</t>
  </si>
  <si>
    <t>尾原　禎幸</t>
  </si>
  <si>
    <t>ohara-tomoyuki@pref.shiga.lg.jp</t>
  </si>
  <si>
    <t xml:space="preserve">〒520-8575
滋賀県大津市御陵町3-1
</t>
  </si>
  <si>
    <t>ｵｶﾑﾗ ｻﾂｷ</t>
  </si>
  <si>
    <t>岡村　さつき</t>
  </si>
  <si>
    <t>cho_satsuki@city.otsu.lg.jp</t>
  </si>
  <si>
    <t>075-414-4705</t>
  </si>
  <si>
    <t>環境政策局環境企画部環境保全創造課</t>
  </si>
  <si>
    <t xml:space="preserve">〒604-8571
京都市中京区寺町御池上る上本能寺前町488番地　京都市役所本庁舎１階
</t>
  </si>
  <si>
    <t>イノ　サヤカ</t>
  </si>
  <si>
    <t>伊野　早也香</t>
  </si>
  <si>
    <t>環境農林水産部 環境管理室 事業所指導課 水質指導グループ</t>
  </si>
  <si>
    <t>〒559-8555
大阪府大阪市住之江区南港北1-14-16 大阪府咲洲庁舎21階</t>
  </si>
  <si>
    <t>ｵｶﾀﾞ ﾏﾅﾐ</t>
  </si>
  <si>
    <t>岡田　真波</t>
  </si>
  <si>
    <t>okadaman@mbox.pref.osaka.lg.jp</t>
  </si>
  <si>
    <t>建設局下水道部下水道資源循環課（水質規制）</t>
  </si>
  <si>
    <t>〒559-0034
大阪府大阪市住之江区南港北２-1-10ATCビルITM棟６階</t>
  </si>
  <si>
    <t>06-6615-7525</t>
  </si>
  <si>
    <t>マンプク　ヒデカズ</t>
  </si>
  <si>
    <t>万福　英和</t>
  </si>
  <si>
    <t>ﾄﾞｳﾉ　ﾀﾂﾔ</t>
  </si>
  <si>
    <t>堂野　竜也</t>
  </si>
  <si>
    <t>kantaisaku@city.sakai.lg.jp　</t>
  </si>
  <si>
    <t>dono-t@city.sakai.lg.jp</t>
  </si>
  <si>
    <t xml:space="preserve">〒596-0825
岸和田市土生町2-4-30
</t>
  </si>
  <si>
    <t>タカサキ　カズヤ</t>
  </si>
  <si>
    <t>髙﨑　一哉</t>
  </si>
  <si>
    <t xml:space="preserve">〒564-8550
吹田市泉町１丁目３番４０号
</t>
  </si>
  <si>
    <t>ヤマハタ　マサテル、モリカワ　ケンタ</t>
  </si>
  <si>
    <t>山畑　真輝、森川　健太</t>
  </si>
  <si>
    <t>環境部環境指導課</t>
  </si>
  <si>
    <t>〒
大阪府枚方市田口5-1-1</t>
  </si>
  <si>
    <t>05071026015</t>
  </si>
  <si>
    <t>0728491206</t>
  </si>
  <si>
    <t>マツオ　シュンゴ</t>
  </si>
  <si>
    <t>松尾俊吾</t>
  </si>
  <si>
    <t>kankyoushidou@city.hirakata.osaka.jp</t>
  </si>
  <si>
    <t>ﾏﾂﾀﾞ　ﾋﾛﾐ</t>
  </si>
  <si>
    <t>松田　明生</t>
  </si>
  <si>
    <t>〒581-0026
大阪府八尾市曙町2-11</t>
  </si>
  <si>
    <t>ｺﾊﾞﾔｼ　ｶﾅｴ</t>
  </si>
  <si>
    <t>小林　加苗</t>
  </si>
  <si>
    <t>モリ　ケンタ</t>
  </si>
  <si>
    <t>森　健太</t>
  </si>
  <si>
    <t>asaka-iwaki@city.higashiosaka.lg.jp</t>
  </si>
  <si>
    <t>オカザキ　ナツキ</t>
  </si>
  <si>
    <t>岡﨑　菜津季</t>
  </si>
  <si>
    <t>Natsuki_Okazaki@pref.hyogo.lg.jp</t>
  </si>
  <si>
    <t>ｽﾐﾅｶﾞ　ﾊﾙﾐ</t>
  </si>
  <si>
    <t>住永　治美</t>
  </si>
  <si>
    <t>農林水産環境局　環境政策室 水質担当</t>
  </si>
  <si>
    <t>ﾔﾏｼﾞ　ｼｮｳｲﾁﾛｳ</t>
  </si>
  <si>
    <t>山路　昇一郎</t>
  </si>
  <si>
    <t xml:space="preserve">ama-kogai@city.amagasaki.hyogo.jp </t>
  </si>
  <si>
    <t>yamaji-shohichiroh@city.amagasaki.hyogo.jp</t>
  </si>
  <si>
    <t>環境産業局　環境室　環境保全課　水質係</t>
  </si>
  <si>
    <t>ヤマモト　ヒロアキ</t>
  </si>
  <si>
    <t>hir_yamamoto@city.akashi.lg.jp</t>
  </si>
  <si>
    <t>環境局　環境総括室　環境保全課</t>
  </si>
  <si>
    <t xml:space="preserve">〒662-8567
兵庫県西宮市六湛寺町10番3号
</t>
  </si>
  <si>
    <t>ツジ　ノリヒロ</t>
  </si>
  <si>
    <t>辻　稔展</t>
  </si>
  <si>
    <t>norihiro-tsuji@nishi.or.jp</t>
  </si>
  <si>
    <t>079-427-9200</t>
  </si>
  <si>
    <t>ﾃﾞｸﾞﾁ ﾄﾓﾔ</t>
  </si>
  <si>
    <t>出口　知哉</t>
  </si>
  <si>
    <t>t_deguchi@city.kakogawa.lg.jp</t>
  </si>
  <si>
    <t>環境部環境エネルギー課</t>
  </si>
  <si>
    <t>環境森林部　水・大気環境課　水環境係</t>
  </si>
  <si>
    <t>〒630-8501
奈良市登大路町30番地</t>
  </si>
  <si>
    <t>0742-22-1668</t>
  </si>
  <si>
    <t>カワベ　チアキ</t>
  </si>
  <si>
    <t>川辺　千明</t>
  </si>
  <si>
    <t>kankyo@office.pref.nara.lg.jp</t>
  </si>
  <si>
    <t>kawabe-chiaki@office.pref.nara.lg.jp</t>
  </si>
  <si>
    <t xml:space="preserve">〒630-8122
奈良市三条本町13番1号
</t>
  </si>
  <si>
    <t>ムライ　スミヨ</t>
  </si>
  <si>
    <t>村井　崇美代</t>
  </si>
  <si>
    <t>オオウチ　ヤスヒロ</t>
  </si>
  <si>
    <t>大内　康裕</t>
  </si>
  <si>
    <t>ouchi_y0002@pref.wakayama.lg.jp</t>
  </si>
  <si>
    <t>〒640-8511
和歌山市七番丁２３番地</t>
  </si>
  <si>
    <t>ソネ　ケント</t>
  </si>
  <si>
    <t>曽根　健人</t>
  </si>
  <si>
    <t>kento.sone@city.wakayama.lg.jp</t>
  </si>
  <si>
    <t>生活環境部　自然共生社会局　水環境保全課　水環境担当</t>
  </si>
  <si>
    <t>0857-26-7400</t>
  </si>
  <si>
    <t>0857-26-7870</t>
  </si>
  <si>
    <t>0857-26-7561</t>
  </si>
  <si>
    <t>ｶﾄﾞﾜｷ　ｻｵﾘ</t>
  </si>
  <si>
    <t>門脇　紗織</t>
  </si>
  <si>
    <t>kadowaki-s@pref.tottori.lg.jp</t>
  </si>
  <si>
    <t>フクタ　マイ</t>
  </si>
  <si>
    <t>福田　麻衣</t>
  </si>
  <si>
    <t>fukuta.mai@city.lg.jp</t>
  </si>
  <si>
    <t>0852-22-6379</t>
  </si>
  <si>
    <t>0852-22-5277</t>
  </si>
  <si>
    <t>アツタ　タカフミ</t>
  </si>
  <si>
    <t>熱田　貴史</t>
  </si>
  <si>
    <t>atsuta-takafumi@pref.shimane.lg.jp</t>
  </si>
  <si>
    <t xml:space="preserve">〒690-0826
島根県松江市学園南一丁目20-43
</t>
  </si>
  <si>
    <t>クルマ　リエ</t>
  </si>
  <si>
    <t>來間　利江</t>
  </si>
  <si>
    <t>kankyou-taisaku@city.matsue.lg.jp</t>
  </si>
  <si>
    <t>ｷｸﾞﾁ　ﾘｮｳ</t>
  </si>
  <si>
    <t>木口　諒</t>
  </si>
  <si>
    <t>ryou_kiguchi@city.okayama.lg.jp</t>
  </si>
  <si>
    <t>ﾓﾘｶﾜ　ﾄｵﾙ</t>
  </si>
  <si>
    <t>森川　徹</t>
  </si>
  <si>
    <t>環境県民局　環境保全課　水環境グループ</t>
  </si>
  <si>
    <t>ｷﾉｼﾀ　ｺｳｼﾞ</t>
  </si>
  <si>
    <t>木ノ下　幸志</t>
  </si>
  <si>
    <t>k-kinoshita73943@pref.hiroshima.lg.jp</t>
  </si>
  <si>
    <t>98 地方公務</t>
  </si>
  <si>
    <t>指定地域特定施設</t>
  </si>
  <si>
    <t>pH</t>
  </si>
  <si>
    <t>75 宿泊業</t>
  </si>
  <si>
    <t>66の3 旅館業</t>
  </si>
  <si>
    <t>10 飲料・たばこ・飼料製造業</t>
  </si>
  <si>
    <t>10 飲料製造業</t>
  </si>
  <si>
    <t>082-504-2111</t>
  </si>
  <si>
    <t>イケダ　タツヤ</t>
  </si>
  <si>
    <t>池田　達哉</t>
  </si>
  <si>
    <t>ta-ikeda@city.hiroshima.lg.jp</t>
  </si>
  <si>
    <t>環境部　環境試験センター</t>
  </si>
  <si>
    <t>カンザキ　シゲト</t>
  </si>
  <si>
    <t>神﨑　重人</t>
  </si>
  <si>
    <t>環境生活部　環境政策課　水環境班</t>
  </si>
  <si>
    <t>〒753-8501
山口県山口市滝町1番1号</t>
  </si>
  <si>
    <t>クラタ　ユキエ</t>
  </si>
  <si>
    <t>倉田　有希江</t>
  </si>
  <si>
    <t>kurata.yukie@pref.yamaguchi.lg.jp</t>
  </si>
  <si>
    <t xml:space="preserve">〒751-0847
山口県下関市古屋町１丁目18-1
</t>
  </si>
  <si>
    <t>ｶﾈﾔﾏ　ﾏｺ</t>
  </si>
  <si>
    <t>金山　真子</t>
  </si>
  <si>
    <t>生活環境部環境管理課</t>
  </si>
  <si>
    <t xml:space="preserve">〒770-8570
徳島県徳島市万代町１－１
</t>
  </si>
  <si>
    <t>088-621-2272</t>
  </si>
  <si>
    <t>ﾓﾘﾖｼ　ｴﾘｺ</t>
  </si>
  <si>
    <t>森吉　瑛里子</t>
  </si>
  <si>
    <t>kankyoukanrika@pref.tokushima.lg.jp</t>
  </si>
  <si>
    <t>moriyoshi_eriko_1@pref.tokushima.lg.jp</t>
  </si>
  <si>
    <t>ｵｶﾞﾜ　ﾏﾎ</t>
  </si>
  <si>
    <t>小川　真穂</t>
  </si>
  <si>
    <t>スミトモ　シュンスケ</t>
  </si>
  <si>
    <t>住友　俊介</t>
  </si>
  <si>
    <t>fp3127@pref.kagawa.lg.jp</t>
  </si>
  <si>
    <t>ｿﾞｳﾀﾞ ﾕｷｴ</t>
  </si>
  <si>
    <t>造田　幸恵</t>
  </si>
  <si>
    <t>yukie_10742@city.takamatsu.lg.jp</t>
  </si>
  <si>
    <t>ﾉﾏ   ﾕｳｷ</t>
  </si>
  <si>
    <t>野間　祐希</t>
  </si>
  <si>
    <t>noma-yuuki@pref.ehime.lg.jp</t>
  </si>
  <si>
    <t>〒790‐8571
愛媛県松山市二番町4丁目7－2</t>
  </si>
  <si>
    <t>089‐948‐6441</t>
  </si>
  <si>
    <t>089‐934‐1812</t>
  </si>
  <si>
    <t>カノウ　リョウスケ</t>
  </si>
  <si>
    <t>加納　良介</t>
  </si>
  <si>
    <t>〒７８０－８５７０
高知県高知市丸ノ内１丁目７番地52号</t>
  </si>
  <si>
    <t>カナヤマ　トモヨ</t>
  </si>
  <si>
    <t>金山　　　知代</t>
  </si>
  <si>
    <t>tomoyo_kanayama@ken3.pref.kochi.lg.jp</t>
  </si>
  <si>
    <t>ﾅｶﾔﾏ　ﾕｳｽｹ</t>
  </si>
  <si>
    <t>中山　祐輔</t>
  </si>
  <si>
    <t>〒810-0044
福岡市博多区東公園７番７号</t>
  </si>
  <si>
    <t>ｵｵｳﾁ　ﾀｶﾋﾛ</t>
  </si>
  <si>
    <t>大内　隆弘</t>
  </si>
  <si>
    <t>oouchi-t5318@pref.fukuoka.lg.jp</t>
  </si>
  <si>
    <t>pH, BOD</t>
  </si>
  <si>
    <t>環境局監視部環境監視課水質土壌係</t>
  </si>
  <si>
    <t xml:space="preserve">〒803-8501
北九州市小倉北区城内1番1号
</t>
  </si>
  <si>
    <t>環境局環境監理部環境保全課水質・土壌係</t>
  </si>
  <si>
    <t xml:space="preserve">〒810-8620
福岡県福岡市天神１－８－１
</t>
  </si>
  <si>
    <t>092-711-4111</t>
  </si>
  <si>
    <t>シロウズ　マサミチ</t>
  </si>
  <si>
    <t>白水　正道</t>
  </si>
  <si>
    <t>shirouzu.m02@city.fukuoka.lg.jp</t>
  </si>
  <si>
    <t>〒８３０－００４２
福岡県久留米市荘島町３７２番地</t>
  </si>
  <si>
    <t>無し</t>
  </si>
  <si>
    <t>ｶﾊﾞｼﾏ ﾅｵ</t>
  </si>
  <si>
    <t>県民環境部　有明海再生・環境課</t>
  </si>
  <si>
    <t xml:space="preserve">〒840-8570
佐賀県佐賀市城内1丁目1番59号
</t>
  </si>
  <si>
    <t>0952-25-7521</t>
  </si>
  <si>
    <t>ナリトミ　ユウコ</t>
  </si>
  <si>
    <t>成冨　裕子</t>
  </si>
  <si>
    <t>ariakekaisaisei@pref.saga.lg.jp</t>
  </si>
  <si>
    <t>naritomi-yuuko@pref.saga.lg.jp</t>
  </si>
  <si>
    <t>709-4010</t>
  </si>
  <si>
    <t>ｿｳﾀﾞ　ｱﾘｻ</t>
  </si>
  <si>
    <t>早田　亜理紗</t>
  </si>
  <si>
    <t xml:space="preserve"> kankyohozen@city.saga.lg.jp</t>
  </si>
  <si>
    <t xml:space="preserve"> asoda@city.saga.lg.jp</t>
  </si>
  <si>
    <t>〒850-8570
長崎市尾上町３番１号</t>
  </si>
  <si>
    <t>ハシモト　アヤコ</t>
  </si>
  <si>
    <t>橋本　彩子</t>
  </si>
  <si>
    <t>koga-0213@pref.nagasaki.lg.jp</t>
  </si>
  <si>
    <t>〒850-8685
長崎県長崎市魚の町4番1号</t>
  </si>
  <si>
    <t>7210-35</t>
  </si>
  <si>
    <t>ｵｵｼﾏ　ｼﾝﾔ</t>
  </si>
  <si>
    <t>大島　慎也</t>
  </si>
  <si>
    <t>shinya.oshima@city.sasebo.lg.jp</t>
  </si>
  <si>
    <t>〒862-8570
熊本県熊本市中央区水前寺6丁目18番1号</t>
  </si>
  <si>
    <t>096-383-7612</t>
  </si>
  <si>
    <t>ﾀﾆｸﾞﾁﾄﾓﾉﾘ</t>
  </si>
  <si>
    <t>谷口智則</t>
  </si>
  <si>
    <t>taniguchi-t-dv@pref.kumamoto.lg.jp</t>
  </si>
  <si>
    <t>環境局　環境推進部　水保全課　水質保全係</t>
  </si>
  <si>
    <t xml:space="preserve">〒860-8601
熊本県熊本市中央区手取本町１番１号
</t>
  </si>
  <si>
    <t>ﾑｸﾉ　ﾃﾞﾝ</t>
  </si>
  <si>
    <t>向野　伝</t>
  </si>
  <si>
    <t>mukuno.den@city.kumamoto.lg.jp</t>
  </si>
  <si>
    <t>hinago-kyosuke@pref.oita.lg.jp</t>
  </si>
  <si>
    <t>環境部　環境対策課　水質・土壌担当班</t>
  </si>
  <si>
    <t>ﾜﾀﾅﾍﾞ　ﾐﾅ</t>
  </si>
  <si>
    <t>渡邊　美奈</t>
  </si>
  <si>
    <t>〒８８０-８５０１
宮崎県宮崎市橘通東２丁目10番１号</t>
  </si>
  <si>
    <t>0985-26-7082</t>
  </si>
  <si>
    <t>ﾅｶｿﾞﾉ　ｻﾕﾘ</t>
  </si>
  <si>
    <t>中園　沙由梨</t>
  </si>
  <si>
    <t>nakazono-sayuri@pref.miyazaki.lg.jp</t>
  </si>
  <si>
    <t>（0985）25-2111</t>
  </si>
  <si>
    <t>（70）3384</t>
  </si>
  <si>
    <t>（0985）21-1763</t>
  </si>
  <si>
    <t>（0985）28-2235</t>
  </si>
  <si>
    <t>ｳｶﾞﾑﾗ　ﾄﾓﾀｶ</t>
  </si>
  <si>
    <t>宇賀村　友郁</t>
  </si>
  <si>
    <t>環境局環境保全課環境保全係</t>
  </si>
  <si>
    <t>ﾎｶｿﾞﾉ　ﾋﾛﾔ</t>
  </si>
  <si>
    <t>外薗　寛也</t>
  </si>
  <si>
    <t>環境部 環境保全課 水環境・赤土対策班</t>
  </si>
  <si>
    <t xml:space="preserve">〒900-8570
沖縄県那覇市泉崎1丁目2番2号
</t>
  </si>
  <si>
    <t>コジョウ　タイキ</t>
  </si>
  <si>
    <t>湖城　　　泰輝</t>
  </si>
  <si>
    <t>kojoutik@pref.okinawa.lg.jp</t>
  </si>
  <si>
    <t>シンジョウ　サアヤ</t>
  </si>
  <si>
    <t>新城　沙紋</t>
  </si>
  <si>
    <t>69671SAAY@city.naha.lg.jp</t>
  </si>
  <si>
    <t>(みなし)指定地域特定施設</t>
    <rPh sb="5" eb="7">
      <t>シテイ</t>
    </rPh>
    <rPh sb="7" eb="9">
      <t>チイキ</t>
    </rPh>
    <rPh sb="9" eb="11">
      <t>トクテイ</t>
    </rPh>
    <rPh sb="11" eb="13">
      <t>シセツ</t>
    </rPh>
    <phoneticPr fontId="5"/>
  </si>
  <si>
    <t>(みなし)指定地域特定施設</t>
    <rPh sb="5" eb="7">
      <t>シテイ</t>
    </rPh>
    <rPh sb="7" eb="9">
      <t>チイキ</t>
    </rPh>
    <rPh sb="9" eb="11">
      <t>トクテイ</t>
    </rPh>
    <rPh sb="11" eb="13">
      <t>シセツ</t>
    </rPh>
    <phoneticPr fontId="4"/>
  </si>
  <si>
    <t>合計</t>
    <rPh sb="0" eb="2">
      <t>ゴウケイ</t>
    </rPh>
    <phoneticPr fontId="4"/>
  </si>
  <si>
    <t>(みなし)指定地域特定施設</t>
    <rPh sb="5" eb="7">
      <t>シテイ</t>
    </rPh>
    <rPh sb="7" eb="9">
      <t>チイキ</t>
    </rPh>
    <rPh sb="9" eb="11">
      <t>トクテイ</t>
    </rPh>
    <rPh sb="11" eb="13">
      <t>シセツ</t>
    </rPh>
    <phoneticPr fontId="2"/>
  </si>
  <si>
    <t>合計</t>
    <rPh sb="0" eb="2">
      <t>ゴウケイ</t>
    </rPh>
    <phoneticPr fontId="2"/>
  </si>
  <si>
    <t>特定施設を設置する事業場</t>
    <rPh sb="0" eb="2">
      <t>トクテイ</t>
    </rPh>
    <rPh sb="2" eb="4">
      <t>シセツ</t>
    </rPh>
    <rPh sb="5" eb="7">
      <t>セッチ</t>
    </rPh>
    <rPh sb="9" eb="12">
      <t>ジギョウジョウ</t>
    </rPh>
    <phoneticPr fontId="5"/>
  </si>
  <si>
    <t>(みなし)指定地域特定施設を設置する事業場</t>
    <rPh sb="5" eb="7">
      <t>シテイ</t>
    </rPh>
    <rPh sb="7" eb="9">
      <t>チイキ</t>
    </rPh>
    <rPh sb="9" eb="11">
      <t>トクテイ</t>
    </rPh>
    <rPh sb="11" eb="13">
      <t>シセツ</t>
    </rPh>
    <rPh sb="14" eb="16">
      <t>セッチ</t>
    </rPh>
    <rPh sb="18" eb="21">
      <t>ジギョウジョウ</t>
    </rPh>
    <phoneticPr fontId="5"/>
  </si>
  <si>
    <t>有害物質使用特定事業場（第３項）※2</t>
    <rPh sb="0" eb="2">
      <t>ユウガイ</t>
    </rPh>
    <rPh sb="2" eb="4">
      <t>ブッシツ</t>
    </rPh>
    <rPh sb="4" eb="6">
      <t>シヨウ</t>
    </rPh>
    <rPh sb="6" eb="8">
      <t>トクテイ</t>
    </rPh>
    <rPh sb="8" eb="11">
      <t>ジギョウジョウ</t>
    </rPh>
    <rPh sb="12" eb="13">
      <t>ダイ</t>
    </rPh>
    <rPh sb="14" eb="15">
      <t>コウ</t>
    </rPh>
    <phoneticPr fontId="5"/>
  </si>
  <si>
    <t>有害物質貯蔵指定事業場※3</t>
    <rPh sb="0" eb="2">
      <t>ユウガイ</t>
    </rPh>
    <rPh sb="2" eb="4">
      <t>ブッシツ</t>
    </rPh>
    <rPh sb="4" eb="6">
      <t>チョゾウ</t>
    </rPh>
    <rPh sb="6" eb="8">
      <t>シテイ</t>
    </rPh>
    <rPh sb="8" eb="11">
      <t>ジギョウジョウ</t>
    </rPh>
    <phoneticPr fontId="5"/>
  </si>
  <si>
    <t>特定施設を設置する事業場</t>
    <rPh sb="0" eb="2">
      <t>トクテイ</t>
    </rPh>
    <rPh sb="2" eb="4">
      <t>シセツ</t>
    </rPh>
    <rPh sb="5" eb="7">
      <t>セッチ</t>
    </rPh>
    <rPh sb="9" eb="12">
      <t>ジギョウジョウ</t>
    </rPh>
    <phoneticPr fontId="4"/>
  </si>
  <si>
    <t>(みなし)指定地域特定施設を設置する事業場</t>
    <rPh sb="5" eb="7">
      <t>シテイ</t>
    </rPh>
    <rPh sb="7" eb="9">
      <t>チイキ</t>
    </rPh>
    <rPh sb="9" eb="11">
      <t>トクテイ</t>
    </rPh>
    <rPh sb="11" eb="13">
      <t>シセツ</t>
    </rPh>
    <rPh sb="14" eb="16">
      <t>セッチ</t>
    </rPh>
    <rPh sb="18" eb="21">
      <t>ジギョウジョウ</t>
    </rPh>
    <phoneticPr fontId="4"/>
  </si>
  <si>
    <t>有害物質使用特定事業場（第３項）※2</t>
    <rPh sb="0" eb="2">
      <t>ユウガイ</t>
    </rPh>
    <rPh sb="2" eb="4">
      <t>ブッシツ</t>
    </rPh>
    <rPh sb="4" eb="6">
      <t>シヨウ</t>
    </rPh>
    <rPh sb="6" eb="8">
      <t>トクテイ</t>
    </rPh>
    <rPh sb="8" eb="11">
      <t>ジギョウジョウ</t>
    </rPh>
    <rPh sb="12" eb="13">
      <t>ダイ</t>
    </rPh>
    <rPh sb="14" eb="15">
      <t>コウ</t>
    </rPh>
    <phoneticPr fontId="4"/>
  </si>
  <si>
    <t>有害物質貯蔵指定事業場※3</t>
    <rPh sb="0" eb="2">
      <t>ユウガイ</t>
    </rPh>
    <rPh sb="2" eb="4">
      <t>ブッシツ</t>
    </rPh>
    <rPh sb="4" eb="6">
      <t>チョゾウ</t>
    </rPh>
    <rPh sb="6" eb="8">
      <t>シテイ</t>
    </rPh>
    <rPh sb="8" eb="11">
      <t>ジギョウジョウ</t>
    </rPh>
    <phoneticPr fontId="4"/>
  </si>
  <si>
    <t>特定施設を設置する事業場</t>
    <rPh sb="0" eb="2">
      <t>トクテイ</t>
    </rPh>
    <rPh sb="2" eb="4">
      <t>シセツ</t>
    </rPh>
    <rPh sb="5" eb="7">
      <t>セッチ</t>
    </rPh>
    <rPh sb="9" eb="12">
      <t>ジギョウジョウ</t>
    </rPh>
    <phoneticPr fontId="2"/>
  </si>
  <si>
    <t>(みなし)指定地域特定施設を設置する事業場</t>
    <rPh sb="5" eb="7">
      <t>シテイ</t>
    </rPh>
    <rPh sb="7" eb="9">
      <t>チイキ</t>
    </rPh>
    <rPh sb="9" eb="11">
      <t>トクテイ</t>
    </rPh>
    <rPh sb="11" eb="13">
      <t>シセツ</t>
    </rPh>
    <rPh sb="14" eb="16">
      <t>セッチ</t>
    </rPh>
    <rPh sb="18" eb="21">
      <t>ジギョウジョウ</t>
    </rPh>
    <phoneticPr fontId="2"/>
  </si>
  <si>
    <t>有害物質使用特定事業場（第３項）※2</t>
    <rPh sb="0" eb="2">
      <t>ユウガイ</t>
    </rPh>
    <rPh sb="2" eb="4">
      <t>ブッシツ</t>
    </rPh>
    <rPh sb="4" eb="6">
      <t>シヨウ</t>
    </rPh>
    <rPh sb="6" eb="8">
      <t>トクテイ</t>
    </rPh>
    <rPh sb="8" eb="11">
      <t>ジギョウジョウ</t>
    </rPh>
    <rPh sb="12" eb="13">
      <t>ダイ</t>
    </rPh>
    <rPh sb="14" eb="15">
      <t>コウ</t>
    </rPh>
    <phoneticPr fontId="2"/>
  </si>
  <si>
    <t>有害物質貯蔵指定事業場※3</t>
    <rPh sb="0" eb="2">
      <t>ユウガイ</t>
    </rPh>
    <rPh sb="2" eb="4">
      <t>ブッシツ</t>
    </rPh>
    <rPh sb="4" eb="6">
      <t>チョゾウ</t>
    </rPh>
    <rPh sb="6" eb="8">
      <t>シテイ</t>
    </rPh>
    <rPh sb="8" eb="11">
      <t>ジギョウジョウ</t>
    </rPh>
    <phoneticPr fontId="2"/>
  </si>
  <si>
    <t>計画変更命令等
(湖沼法第８条)</t>
  </si>
  <si>
    <t>改善命令等
(湖沼法第10条)</t>
  </si>
  <si>
    <t>立入検査(湖沼法第21条)</t>
  </si>
  <si>
    <t>文書</t>
  </si>
  <si>
    <t>口頭</t>
  </si>
  <si>
    <t>処理施設の　設置・改善</t>
  </si>
  <si>
    <t>排水の一時停止</t>
  </si>
  <si>
    <t>指定施設等の種類</t>
  </si>
  <si>
    <t>基準</t>
  </si>
  <si>
    <t>違反条項</t>
  </si>
  <si>
    <t>特定施設等の種類</t>
  </si>
  <si>
    <t>みそ・しょう油・グルタミン酸ソーダ・食酢等の製造業（5）</t>
    <phoneticPr fontId="5"/>
  </si>
  <si>
    <t>生物化学的酸素要求量（BOD）、水素イオン濃度（pH）
浮遊物質量（SS）、大腸菌群数</t>
    <phoneticPr fontId="5"/>
  </si>
  <si>
    <t>冷凍調理食品製造業（18の2）</t>
    <phoneticPr fontId="5"/>
  </si>
  <si>
    <t>生物化学的酸素要求量（BOD）、化学的酸素要求量（COD）
大腸菌群数</t>
    <phoneticPr fontId="5"/>
  </si>
  <si>
    <t>共同調理場（66の4）</t>
    <phoneticPr fontId="5"/>
  </si>
  <si>
    <t>指定地域特定施設</t>
    <phoneticPr fontId="5"/>
  </si>
  <si>
    <t>水素イオン濃度（pH）</t>
    <phoneticPr fontId="4"/>
  </si>
  <si>
    <t>非鉄金属製造業（62）</t>
    <phoneticPr fontId="5"/>
  </si>
  <si>
    <t>旅館業（66の3）</t>
    <phoneticPr fontId="5"/>
  </si>
  <si>
    <t>ノルマルヘキサン抽出物質含有量
（動植物油脂類含有量）</t>
    <rPh sb="8" eb="10">
      <t>チュウシュツ</t>
    </rPh>
    <rPh sb="10" eb="12">
      <t>ブッシツ</t>
    </rPh>
    <rPh sb="12" eb="15">
      <t>ガンユウリョウ</t>
    </rPh>
    <rPh sb="17" eb="20">
      <t>ドウショクブツ</t>
    </rPh>
    <rPh sb="20" eb="22">
      <t>ユシ</t>
    </rPh>
    <rPh sb="22" eb="23">
      <t>ルイ</t>
    </rPh>
    <rPh sb="23" eb="26">
      <t>ガンユウリョウ</t>
    </rPh>
    <phoneticPr fontId="5"/>
  </si>
  <si>
    <t>大腸菌群数</t>
    <rPh sb="0" eb="3">
      <t>ダイチョウキン</t>
    </rPh>
    <rPh sb="3" eb="4">
      <t>グン</t>
    </rPh>
    <rPh sb="4" eb="5">
      <t>スウ</t>
    </rPh>
    <phoneticPr fontId="5"/>
  </si>
  <si>
    <t>茨城県</t>
    <rPh sb="0" eb="2">
      <t>イバラキ</t>
    </rPh>
    <rPh sb="2" eb="3">
      <t>ケン</t>
    </rPh>
    <phoneticPr fontId="21"/>
  </si>
  <si>
    <t>ひたちなか市</t>
    <rPh sb="5" eb="6">
      <t>シ</t>
    </rPh>
    <phoneticPr fontId="21"/>
  </si>
  <si>
    <t>09 食料品製造業</t>
    <rPh sb="3" eb="6">
      <t>ショクリョウヒン</t>
    </rPh>
    <rPh sb="6" eb="9">
      <t>セイゾウギョウ</t>
    </rPh>
    <phoneticPr fontId="21"/>
  </si>
  <si>
    <t>3 水産食料品製造業</t>
    <rPh sb="2" eb="4">
      <t>スイサン</t>
    </rPh>
    <rPh sb="4" eb="7">
      <t>ショクリョウヒン</t>
    </rPh>
    <rPh sb="7" eb="10">
      <t>セイゾウギョウ</t>
    </rPh>
    <phoneticPr fontId="21"/>
  </si>
  <si>
    <r>
      <rPr>
        <sz val="7"/>
        <rFont val="ＭＳ Ｐゴシック"/>
        <family val="3"/>
        <charset val="128"/>
      </rPr>
      <t>・生物化学的酸素要求量</t>
    </r>
    <r>
      <rPr>
        <sz val="8"/>
        <rFont val="ＭＳ Ｐゴシック"/>
        <family val="3"/>
        <charset val="128"/>
      </rPr>
      <t xml:space="preserve">
・浮遊物質量</t>
    </r>
    <rPh sb="1" eb="3">
      <t>セイブツ</t>
    </rPh>
    <rPh sb="3" eb="5">
      <t>カガク</t>
    </rPh>
    <rPh sb="5" eb="6">
      <t>テキ</t>
    </rPh>
    <rPh sb="6" eb="8">
      <t>サンソ</t>
    </rPh>
    <rPh sb="8" eb="11">
      <t>ヨウキュウリョウ</t>
    </rPh>
    <rPh sb="13" eb="15">
      <t>フユウ</t>
    </rPh>
    <rPh sb="15" eb="17">
      <t>ブッシツ</t>
    </rPh>
    <rPh sb="17" eb="18">
      <t>リョウ</t>
    </rPh>
    <phoneticPr fontId="21"/>
  </si>
  <si>
    <t>海上保安庁単独で実施</t>
    <rPh sb="0" eb="2">
      <t>カイジョウ</t>
    </rPh>
    <rPh sb="2" eb="4">
      <t>ホアン</t>
    </rPh>
    <rPh sb="4" eb="5">
      <t>チョウ</t>
    </rPh>
    <rPh sb="5" eb="7">
      <t>タンドク</t>
    </rPh>
    <rPh sb="8" eb="10">
      <t>ジッシ</t>
    </rPh>
    <phoneticPr fontId="21"/>
  </si>
  <si>
    <t>香川県</t>
    <rPh sb="0" eb="3">
      <t>カガワケン</t>
    </rPh>
    <phoneticPr fontId="21"/>
  </si>
  <si>
    <t>香川郡直島町</t>
    <rPh sb="0" eb="3">
      <t>カガワグン</t>
    </rPh>
    <rPh sb="3" eb="5">
      <t>ナオシマ</t>
    </rPh>
    <rPh sb="5" eb="6">
      <t>マチ</t>
    </rPh>
    <phoneticPr fontId="21"/>
  </si>
  <si>
    <t>23 非鉄金属製造業</t>
    <rPh sb="3" eb="5">
      <t>ヒテツ</t>
    </rPh>
    <rPh sb="5" eb="7">
      <t>キンゾク</t>
    </rPh>
    <rPh sb="7" eb="9">
      <t>セイゾウ</t>
    </rPh>
    <rPh sb="9" eb="10">
      <t>ギョウ</t>
    </rPh>
    <phoneticPr fontId="21"/>
  </si>
  <si>
    <t>62 非鉄金属製造業</t>
    <rPh sb="3" eb="5">
      <t>ヒテツ</t>
    </rPh>
    <rPh sb="5" eb="7">
      <t>キンゾク</t>
    </rPh>
    <rPh sb="7" eb="10">
      <t>セイゾウギョウ</t>
    </rPh>
    <phoneticPr fontId="21"/>
  </si>
  <si>
    <t>・水素イオン濃度</t>
    <rPh sb="1" eb="3">
      <t>スイソ</t>
    </rPh>
    <rPh sb="6" eb="8">
      <t>ノウド</t>
    </rPh>
    <phoneticPr fontId="21"/>
  </si>
  <si>
    <t>千葉県</t>
    <rPh sb="0" eb="3">
      <t>チバケン</t>
    </rPh>
    <phoneticPr fontId="21"/>
  </si>
  <si>
    <t>銚子市</t>
    <rPh sb="0" eb="3">
      <t>チョウシシ</t>
    </rPh>
    <phoneticPr fontId="21"/>
  </si>
  <si>
    <t>・水素イオン濃度
・化学的酸素要求量
・浮遊物質量
・ノルマルヘキサン抽出物質含有量（動植物油脂類含有量）
・大腸菌群数</t>
    <rPh sb="1" eb="3">
      <t>スイソ</t>
    </rPh>
    <rPh sb="6" eb="8">
      <t>ノウド</t>
    </rPh>
    <rPh sb="10" eb="13">
      <t>カガクテキ</t>
    </rPh>
    <rPh sb="13" eb="15">
      <t>サンソ</t>
    </rPh>
    <rPh sb="15" eb="18">
      <t>ヨウキュウリョウ</t>
    </rPh>
    <rPh sb="20" eb="22">
      <t>フユウ</t>
    </rPh>
    <rPh sb="22" eb="25">
      <t>ブッシツリョウ</t>
    </rPh>
    <rPh sb="35" eb="37">
      <t>チュウシュツ</t>
    </rPh>
    <rPh sb="37" eb="39">
      <t>ブッシツ</t>
    </rPh>
    <rPh sb="39" eb="42">
      <t>ガンユウリョウ</t>
    </rPh>
    <rPh sb="43" eb="46">
      <t>ドウショクブツ</t>
    </rPh>
    <rPh sb="46" eb="49">
      <t>ユシルイ</t>
    </rPh>
    <rPh sb="49" eb="52">
      <t>ガンユウリョウ</t>
    </rPh>
    <rPh sb="55" eb="58">
      <t>ダイチョウキン</t>
    </rPh>
    <rPh sb="58" eb="60">
      <t>グンスウ</t>
    </rPh>
    <phoneticPr fontId="21"/>
  </si>
  <si>
    <t>愛知県</t>
    <rPh sb="0" eb="3">
      <t>アイチケン</t>
    </rPh>
    <phoneticPr fontId="21"/>
  </si>
  <si>
    <t>蒲郡市</t>
    <rPh sb="0" eb="3">
      <t>ガマゴオリシ</t>
    </rPh>
    <phoneticPr fontId="21"/>
  </si>
  <si>
    <t>・水素イオン濃度
・化学的酸素要求量
・浮遊物質量</t>
    <rPh sb="1" eb="3">
      <t>スイソ</t>
    </rPh>
    <rPh sb="6" eb="8">
      <t>ノウド</t>
    </rPh>
    <rPh sb="10" eb="12">
      <t>カガク</t>
    </rPh>
    <rPh sb="12" eb="13">
      <t>テキ</t>
    </rPh>
    <rPh sb="13" eb="15">
      <t>サンソ</t>
    </rPh>
    <rPh sb="15" eb="18">
      <t>ヨウキュウリョウ</t>
    </rPh>
    <rPh sb="20" eb="22">
      <t>フユウ</t>
    </rPh>
    <rPh sb="22" eb="25">
      <t>ブッシツリョウ</t>
    </rPh>
    <phoneticPr fontId="21"/>
  </si>
  <si>
    <t>知多郡知多町</t>
    <rPh sb="0" eb="3">
      <t>チタグン</t>
    </rPh>
    <rPh sb="3" eb="5">
      <t>チタ</t>
    </rPh>
    <rPh sb="5" eb="6">
      <t>マチ</t>
    </rPh>
    <phoneticPr fontId="21"/>
  </si>
  <si>
    <t>75 宿泊業</t>
    <rPh sb="3" eb="5">
      <t>シュクハク</t>
    </rPh>
    <rPh sb="5" eb="6">
      <t>ギョウ</t>
    </rPh>
    <phoneticPr fontId="21"/>
  </si>
  <si>
    <r>
      <t>66の</t>
    </r>
    <r>
      <rPr>
        <sz val="10"/>
        <color theme="1"/>
        <rFont val="ＭＳ 明朝"/>
        <family val="1"/>
        <charset val="128"/>
      </rPr>
      <t>3 旅館業</t>
    </r>
    <rPh sb="5" eb="8">
      <t>リョカンギョウ</t>
    </rPh>
    <phoneticPr fontId="21"/>
  </si>
  <si>
    <t>・大腸菌群数</t>
    <rPh sb="1" eb="6">
      <t>ダイチョウキングンスウ</t>
    </rPh>
    <phoneticPr fontId="21"/>
  </si>
  <si>
    <t>三重県</t>
    <rPh sb="0" eb="3">
      <t>ミエケン</t>
    </rPh>
    <phoneticPr fontId="21"/>
  </si>
  <si>
    <t>鳥羽市</t>
    <rPh sb="0" eb="2">
      <t>トバ</t>
    </rPh>
    <rPh sb="2" eb="3">
      <t>シ</t>
    </rPh>
    <phoneticPr fontId="21"/>
  </si>
  <si>
    <r>
      <t>66の</t>
    </r>
    <r>
      <rPr>
        <sz val="10"/>
        <color theme="1"/>
        <rFont val="ＭＳ 明朝"/>
        <family val="1"/>
        <charset val="128"/>
      </rPr>
      <t>3</t>
    </r>
    <r>
      <rPr>
        <sz val="10"/>
        <color theme="1"/>
        <rFont val="ＭＳ 明朝"/>
        <family val="1"/>
        <charset val="128"/>
      </rPr>
      <t xml:space="preserve"> 旅館業</t>
    </r>
    <rPh sb="5" eb="8">
      <t>リョカンギョウ</t>
    </rPh>
    <phoneticPr fontId="21"/>
  </si>
  <si>
    <t>・水素イオン濃度
・化学的酸素要求量
・大腸菌群数</t>
    <rPh sb="15" eb="17">
      <t>ヨウキュウ</t>
    </rPh>
    <rPh sb="20" eb="23">
      <t>ダイチョウキン</t>
    </rPh>
    <rPh sb="23" eb="25">
      <t>グンスウ</t>
    </rPh>
    <phoneticPr fontId="21"/>
  </si>
  <si>
    <t>生物化学的酸素要求量（BOD）</t>
    <rPh sb="0" eb="2">
      <t>セイブツ</t>
    </rPh>
    <rPh sb="2" eb="5">
      <t>カガクテキ</t>
    </rPh>
    <rPh sb="5" eb="7">
      <t>サンソ</t>
    </rPh>
    <rPh sb="7" eb="10">
      <t>ヨウキュウリョウ</t>
    </rPh>
    <phoneticPr fontId="5"/>
  </si>
  <si>
    <t>浮遊物質量（SS）</t>
    <rPh sb="0" eb="2">
      <t>フユウ</t>
    </rPh>
    <rPh sb="2" eb="4">
      <t>ブッシツ</t>
    </rPh>
    <rPh sb="4" eb="5">
      <t>リョウ</t>
    </rPh>
    <phoneticPr fontId="5"/>
  </si>
  <si>
    <t>501_01_001</t>
  </si>
  <si>
    <t>501_02_002</t>
  </si>
  <si>
    <t>501_02_003</t>
  </si>
  <si>
    <t>501_02_004</t>
  </si>
  <si>
    <t>501_02_005</t>
  </si>
  <si>
    <t>501_02_006</t>
  </si>
  <si>
    <t>501_04_002</t>
  </si>
  <si>
    <t>501_04_003</t>
  </si>
  <si>
    <t>501_04_004</t>
  </si>
  <si>
    <t>501_04_005</t>
  </si>
  <si>
    <t>501_04_006</t>
  </si>
  <si>
    <t>（４）その他</t>
  </si>
  <si>
    <t>畜産農業（豚房施設）_50㎥以上</t>
  </si>
  <si>
    <t>畜産農業（豚房施設）_50㎥以上(かっこ内)</t>
  </si>
  <si>
    <t>畜産農業（豚房施設）_50㎥未満</t>
  </si>
  <si>
    <t>畜産農業（豚房施設）_50㎥未満(かっこ内)</t>
  </si>
  <si>
    <t>畜産農業（豚房施設）_合計</t>
  </si>
  <si>
    <t>畜産農業（豚房施設）_合計(かっこ内)</t>
  </si>
  <si>
    <t>畜産農業（牛房施設）_50㎥以上</t>
  </si>
  <si>
    <t>畜産農業（牛房施設）_50㎥以上(かっこ内)</t>
  </si>
  <si>
    <t>畜産農業（牛房施設）_50㎥未満</t>
  </si>
  <si>
    <t>畜産農業（牛房施設）_50㎥未満(かっこ内)</t>
  </si>
  <si>
    <t>畜産農業（牛房施設）_合計</t>
  </si>
  <si>
    <t>畜産農業（牛房施設）_合計(かっこ内)</t>
  </si>
  <si>
    <t>501_02_001</t>
  </si>
  <si>
    <t>501_04_001</t>
  </si>
  <si>
    <t>茨城県</t>
    <phoneticPr fontId="5"/>
  </si>
  <si>
    <t>08201</t>
    <phoneticPr fontId="5"/>
  </si>
  <si>
    <t>霞ヶ浦</t>
    <phoneticPr fontId="5"/>
  </si>
  <si>
    <t>岐阜県</t>
    <rPh sb="0" eb="3">
      <t>ギフケン</t>
    </rPh>
    <phoneticPr fontId="18"/>
  </si>
  <si>
    <t>令和５年度</t>
    <phoneticPr fontId="5"/>
  </si>
  <si>
    <t>3,494(2)</t>
  </si>
  <si>
    <t>10,257(3)</t>
  </si>
  <si>
    <t>1.旅館業(64,751)</t>
  </si>
  <si>
    <t xml:space="preserve"> (32,641)</t>
  </si>
  <si>
    <t>3.畜産農業(24,544)</t>
  </si>
  <si>
    <t>(みなし)指定地域特定施設</t>
    <rPh sb="5" eb="7">
      <t>シテイ</t>
    </rPh>
    <rPh sb="7" eb="9">
      <t>チイキ</t>
    </rPh>
    <rPh sb="9" eb="11">
      <t>トクテイ</t>
    </rPh>
    <rPh sb="11" eb="13">
      <t>シセツ</t>
    </rPh>
    <phoneticPr fontId="16"/>
  </si>
  <si>
    <t>合計</t>
    <rPh sb="0" eb="2">
      <t>ゴウケイ</t>
    </rPh>
    <phoneticPr fontId="16"/>
  </si>
  <si>
    <t>04000</t>
    <phoneticPr fontId="18"/>
  </si>
  <si>
    <t>宮城県</t>
    <phoneticPr fontId="18"/>
  </si>
  <si>
    <t>( )</t>
  </si>
  <si>
    <t>( 1 )</t>
  </si>
  <si>
    <t>06000</t>
    <phoneticPr fontId="18"/>
  </si>
  <si>
    <t>山形県</t>
    <phoneticPr fontId="18"/>
  </si>
  <si>
    <t>特定施設を設置する事業場</t>
    <rPh sb="0" eb="2">
      <t>トクテイ</t>
    </rPh>
    <rPh sb="2" eb="4">
      <t>シセツ</t>
    </rPh>
    <rPh sb="5" eb="7">
      <t>セッチ</t>
    </rPh>
    <rPh sb="9" eb="12">
      <t>ジギョウジョウ</t>
    </rPh>
    <phoneticPr fontId="15"/>
  </si>
  <si>
    <t>(みなし)指定地域特定施設を設置する事業場</t>
    <rPh sb="5" eb="7">
      <t>シテイ</t>
    </rPh>
    <rPh sb="7" eb="9">
      <t>チイキ</t>
    </rPh>
    <rPh sb="9" eb="11">
      <t>トクテイ</t>
    </rPh>
    <rPh sb="11" eb="13">
      <t>シセツ</t>
    </rPh>
    <rPh sb="14" eb="16">
      <t>セッチ</t>
    </rPh>
    <rPh sb="18" eb="21">
      <t>ジギョウジョウ</t>
    </rPh>
    <phoneticPr fontId="15"/>
  </si>
  <si>
    <t>有害物質使用特定事業場（第３項）※2</t>
    <rPh sb="0" eb="2">
      <t>ユウガイ</t>
    </rPh>
    <rPh sb="2" eb="4">
      <t>ブッシツ</t>
    </rPh>
    <rPh sb="4" eb="6">
      <t>シヨウ</t>
    </rPh>
    <rPh sb="6" eb="8">
      <t>トクテイ</t>
    </rPh>
    <rPh sb="8" eb="11">
      <t>ジギョウジョウ</t>
    </rPh>
    <rPh sb="12" eb="13">
      <t>ダイ</t>
    </rPh>
    <rPh sb="14" eb="15">
      <t>コウ</t>
    </rPh>
    <phoneticPr fontId="15"/>
  </si>
  <si>
    <t>有害物質貯蔵指定事業場※3</t>
    <rPh sb="0" eb="2">
      <t>ユウガイ</t>
    </rPh>
    <rPh sb="2" eb="4">
      <t>ブッシツ</t>
    </rPh>
    <rPh sb="4" eb="6">
      <t>チョゾウ</t>
    </rPh>
    <rPh sb="6" eb="8">
      <t>シテイ</t>
    </rPh>
    <rPh sb="8" eb="11">
      <t>ジギョウジョウ</t>
    </rPh>
    <phoneticPr fontId="15"/>
  </si>
  <si>
    <t>合計</t>
    <rPh sb="0" eb="2">
      <t>ゴウケイ</t>
    </rPh>
    <phoneticPr fontId="15"/>
  </si>
  <si>
    <t>13209</t>
    <phoneticPr fontId="18"/>
  </si>
  <si>
    <t>町田市</t>
    <phoneticPr fontId="18"/>
  </si>
  <si>
    <t>(みなし)指定地域特定施設</t>
    <rPh sb="5" eb="7">
      <t>シテイ</t>
    </rPh>
    <rPh sb="7" eb="9">
      <t>チイキ</t>
    </rPh>
    <rPh sb="9" eb="11">
      <t>トクテイ</t>
    </rPh>
    <rPh sb="11" eb="13">
      <t>シセツ</t>
    </rPh>
    <phoneticPr fontId="15"/>
  </si>
  <si>
    <t>14000</t>
    <phoneticPr fontId="18"/>
  </si>
  <si>
    <t>神奈川県</t>
    <phoneticPr fontId="18"/>
  </si>
  <si>
    <t>14130</t>
    <phoneticPr fontId="18"/>
  </si>
  <si>
    <t>川崎市</t>
    <phoneticPr fontId="18"/>
  </si>
  <si>
    <t>法令の違反</t>
    <rPh sb="0" eb="2">
      <t>ホウレイ</t>
    </rPh>
    <rPh sb="3" eb="5">
      <t>イハン</t>
    </rPh>
    <phoneticPr fontId="5"/>
  </si>
  <si>
    <t>生活環境部環境政策課</t>
  </si>
  <si>
    <t xml:space="preserve">〒410-8601
静岡県沼津市御幸町16番1号
</t>
  </si>
  <si>
    <t>055-931-2500</t>
  </si>
  <si>
    <t>055-934-4740</t>
  </si>
  <si>
    <t>055-934-3045</t>
  </si>
  <si>
    <t>ｽｽﾞｷ　ﾕｳｽｹ</t>
  </si>
  <si>
    <t>鈴木　祐介</t>
  </si>
  <si>
    <t>kankyo@city.numazu.lg.jp</t>
  </si>
  <si>
    <t>suzuki.yusuke.b@city.numazu.lg.jp</t>
  </si>
  <si>
    <t>78 洗濯・理容・美容・浴場業</t>
    <phoneticPr fontId="5"/>
  </si>
  <si>
    <t>67 洗たく業</t>
    <phoneticPr fontId="5"/>
  </si>
  <si>
    <t>洗たく業（67）</t>
    <phoneticPr fontId="5"/>
  </si>
  <si>
    <t>表11　事故時の措置 応急措置命令の内訳</t>
    <rPh sb="0" eb="1">
      <t>ヒョウ</t>
    </rPh>
    <rPh sb="4" eb="6">
      <t>ジコ</t>
    </rPh>
    <rPh sb="6" eb="7">
      <t>ジ</t>
    </rPh>
    <rPh sb="8" eb="10">
      <t>ソチ</t>
    </rPh>
    <rPh sb="11" eb="13">
      <t>オウキュウ</t>
    </rPh>
    <rPh sb="13" eb="15">
      <t>ソチ</t>
    </rPh>
    <rPh sb="15" eb="17">
      <t>メイレイ</t>
    </rPh>
    <rPh sb="18" eb="20">
      <t>ウチワケ</t>
    </rPh>
    <phoneticPr fontId="4"/>
  </si>
  <si>
    <t>表16　湖沼特定施設等の届出件数等</t>
    <rPh sb="0" eb="1">
      <t>ヒョウ</t>
    </rPh>
    <rPh sb="8" eb="9">
      <t>ホドコ</t>
    </rPh>
    <rPh sb="9" eb="10">
      <t>セツ</t>
    </rPh>
    <rPh sb="10" eb="11">
      <t>トウ</t>
    </rPh>
    <rPh sb="12" eb="13">
      <t>トドケ</t>
    </rPh>
    <rPh sb="13" eb="14">
      <t>デ</t>
    </rPh>
    <rPh sb="14" eb="16">
      <t>ケンスウ</t>
    </rPh>
    <rPh sb="16" eb="17">
      <t>トウ</t>
    </rPh>
    <phoneticPr fontId="34"/>
  </si>
  <si>
    <t>表15　瀬戸内海法に基づく不許可、措置命令等の内訳</t>
    <rPh sb="13" eb="16">
      <t>フキョカ</t>
    </rPh>
    <rPh sb="23" eb="25">
      <t>ウチワケ</t>
    </rPh>
    <phoneticPr fontId="5"/>
  </si>
  <si>
    <t>表14　瀬戸内海法に基づく許可、措置命令及び届出等</t>
    <rPh sb="0" eb="1">
      <t>ヒョウ</t>
    </rPh>
    <rPh sb="20" eb="21">
      <t>オヨ</t>
    </rPh>
    <rPh sb="22" eb="24">
      <t>トドケデ</t>
    </rPh>
    <rPh sb="24" eb="25">
      <t>トウ</t>
    </rPh>
    <phoneticPr fontId="9"/>
  </si>
  <si>
    <t>表12　水質総量規制に係る指定地域内事業場数等（１）</t>
    <rPh sb="0" eb="1">
      <t>ヒョウ</t>
    </rPh>
    <rPh sb="4" eb="6">
      <t>スイシツ</t>
    </rPh>
    <phoneticPr fontId="41"/>
  </si>
  <si>
    <t>表13　計画変更命令等、改善措置命令等、総量規制関連違反の内訳</t>
    <rPh sb="0" eb="1">
      <t>ヒョウ</t>
    </rPh>
    <rPh sb="4" eb="6">
      <t>ケイカク</t>
    </rPh>
    <rPh sb="6" eb="8">
      <t>ヘンコウ</t>
    </rPh>
    <rPh sb="8" eb="10">
      <t>メイレイ</t>
    </rPh>
    <rPh sb="10" eb="11">
      <t>トウ</t>
    </rPh>
    <rPh sb="12" eb="14">
      <t>カイゼン</t>
    </rPh>
    <rPh sb="14" eb="16">
      <t>ソチ</t>
    </rPh>
    <rPh sb="16" eb="18">
      <t>メイレイ</t>
    </rPh>
    <rPh sb="18" eb="19">
      <t>トウ</t>
    </rPh>
    <rPh sb="20" eb="22">
      <t>ソウリョウ</t>
    </rPh>
    <rPh sb="22" eb="24">
      <t>キセイ</t>
    </rPh>
    <rPh sb="24" eb="26">
      <t>カンレン</t>
    </rPh>
    <rPh sb="26" eb="28">
      <t>イハン</t>
    </rPh>
    <rPh sb="29" eb="31">
      <t>ウチワケ</t>
    </rPh>
    <phoneticPr fontId="5"/>
  </si>
  <si>
    <t>表12　水質総量規制に係る指定地域内事業場数等（２）</t>
    <rPh sb="0" eb="1">
      <t>ヒョウ</t>
    </rPh>
    <rPh sb="4" eb="6">
      <t>スイシツ</t>
    </rPh>
    <phoneticPr fontId="41"/>
  </si>
  <si>
    <t>業種</t>
    <rPh sb="0" eb="2">
      <t>ギョウシュ</t>
    </rPh>
    <phoneticPr fontId="5"/>
  </si>
  <si>
    <t>飲料製造業</t>
    <rPh sb="0" eb="2">
      <t>インリョウ</t>
    </rPh>
    <rPh sb="2" eb="5">
      <t>セイゾウギョウ</t>
    </rPh>
    <phoneticPr fontId="5"/>
  </si>
  <si>
    <t>旅館業</t>
    <phoneticPr fontId="5"/>
  </si>
  <si>
    <t>１．表９において件数が０のものについては掲載していない。</t>
    <phoneticPr fontId="5"/>
  </si>
  <si>
    <r>
      <t>○応急措置命令（第14条の2 第4</t>
    </r>
    <r>
      <rPr>
        <sz val="10"/>
        <color theme="1"/>
        <rFont val="ＭＳ 明朝"/>
        <family val="1"/>
        <charset val="128"/>
      </rPr>
      <t>項）</t>
    </r>
    <rPh sb="1" eb="3">
      <t>オウキュウ</t>
    </rPh>
    <rPh sb="3" eb="5">
      <t>ソチ</t>
    </rPh>
    <rPh sb="5" eb="7">
      <t>メイレイ</t>
    </rPh>
    <rPh sb="8" eb="9">
      <t>ダイ</t>
    </rPh>
    <rPh sb="11" eb="12">
      <t>ジョウ</t>
    </rPh>
    <rPh sb="15" eb="16">
      <t>ダイ</t>
    </rPh>
    <rPh sb="17" eb="18">
      <t>コウ</t>
    </rPh>
    <phoneticPr fontId="5"/>
  </si>
  <si>
    <t>501_01_1002</t>
  </si>
  <si>
    <t>501_01_1003</t>
  </si>
  <si>
    <t>501_01_1004</t>
  </si>
  <si>
    <t>501_01_1005</t>
  </si>
  <si>
    <t>501_01_1006</t>
  </si>
  <si>
    <t>501_03_101</t>
    <phoneticPr fontId="5"/>
  </si>
  <si>
    <t>　       　　</t>
  </si>
  <si>
    <t>　 　      　</t>
  </si>
  <si>
    <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</si>
</sst>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0">
    <numFmt numFmtId="176" formatCode="\(0\)"/>
    <numFmt numFmtId="177" formatCode="\(0%\);\(\-0%\)"/>
    <numFmt numFmtId="178" formatCode="#,##0_ ;[Red]\-#,##0_ "/>
    <numFmt numFmtId="179" formatCode="\(?0\)_ ;[Red]\-#,##0_ ;;"/>
    <numFmt numFmtId="180" formatCode="#,##0_ ;[Red]\-#,##0_ ;"/>
    <numFmt numFmtId="181" formatCode=";;;"/>
    <numFmt numFmtId="182" formatCode="#,##0_ ;#,##0_ ;;"/>
    <numFmt numFmtId="183" formatCode="\(#\);;;"/>
    <numFmt numFmtId="184" formatCode="#,###;\-#,###"/>
    <numFmt numFmtId="185" formatCode="0;0;"/>
    <numFmt numFmtId="186" formatCode="&quot;¥&quot;#,##0_);[Red]\(&quot;¥&quot;#,##0\)"/>
    <numFmt numFmtId="187" formatCode="#,##0\ \ \ "/>
    <numFmt numFmtId="188" formatCode="\(0%\)"/>
    <numFmt numFmtId="189" formatCode="#,###"/>
    <numFmt numFmtId="190" formatCode="\(#,###\);\(\-#,###\);"/>
    <numFmt numFmtId="191" formatCode="#,##0&quot;件&quot;"/>
    <numFmt numFmtId="192" formatCode="\(#,##0&quot;件&quot;\)"/>
    <numFmt numFmtId="193" formatCode="0;;"/>
    <numFmt numFmtId="194" formatCode="0&quot;件&quot;"/>
    <numFmt numFmtId="195" formatCode="#,##0&quot;事業場&quot;"/>
  </numFmts>
  <fonts count="61">
    <font>
      <sz val="10"/>
      <color theme="1"/>
      <name val="ＭＳ 明朝"/>
      <family val="1"/>
      <charset val="128"/>
    </font>
    <font>
      <sz val="11"/>
      <color theme="1"/>
      <name val="ＭＳ Ｐゴシック"/>
      <family val="2"/>
      <charset val="128"/>
      <scheme val="minor"/>
    </font>
    <font>
      <sz val="11"/>
      <color theme="1"/>
      <name val="ＭＳ Ｐゴシック"/>
      <family val="2"/>
      <charset val="128"/>
      <scheme val="minor"/>
    </font>
    <font>
      <b/>
      <sz val="15"/>
      <color theme="3"/>
      <name val="ＭＳ Ｐゴシック"/>
      <family val="2"/>
      <charset val="128"/>
      <scheme val="minor"/>
    </font>
    <font>
      <sz val="11"/>
      <color rgb="FF006100"/>
      <name val="ＭＳ Ｐゴシック"/>
      <family val="2"/>
      <charset val="128"/>
      <scheme val="minor"/>
    </font>
    <font>
      <sz val="6"/>
      <name val="ＭＳ 明朝"/>
      <family val="1"/>
      <charset val="128"/>
    </font>
    <font>
      <sz val="12"/>
      <color theme="1"/>
      <name val="ＭＳ 明朝"/>
      <family val="1"/>
      <charset val="128"/>
    </font>
    <font>
      <sz val="12"/>
      <name val="ＭＳ 明朝"/>
      <family val="1"/>
      <charset val="128"/>
    </font>
    <font>
      <sz val="10"/>
      <name val="ＭＳ 明朝"/>
      <family val="1"/>
      <charset val="128"/>
    </font>
    <font>
      <sz val="6"/>
      <name val="ＭＳ Ｐ明朝"/>
      <family val="1"/>
      <charset val="128"/>
    </font>
    <font>
      <sz val="9"/>
      <name val="ＭＳ 明朝"/>
      <family val="1"/>
      <charset val="128"/>
    </font>
    <font>
      <sz val="11"/>
      <name val="ＭＳ 明朝"/>
      <family val="1"/>
      <charset val="128"/>
    </font>
    <font>
      <sz val="10"/>
      <color theme="1"/>
      <name val="ＭＳ ゴシック"/>
      <family val="3"/>
      <charset val="128"/>
    </font>
    <font>
      <vertAlign val="superscript"/>
      <sz val="9"/>
      <name val="ＭＳ 明朝"/>
      <family val="1"/>
      <charset val="128"/>
    </font>
    <font>
      <sz val="9"/>
      <color theme="1"/>
      <name val="ＭＳ 明朝"/>
      <family val="1"/>
      <charset val="128"/>
    </font>
    <font>
      <b/>
      <sz val="9"/>
      <color theme="0"/>
      <name val="Meiryo UI"/>
      <family val="3"/>
      <charset val="128"/>
    </font>
    <font>
      <b/>
      <sz val="9"/>
      <color theme="1"/>
      <name val="Meiryo UI"/>
      <family val="3"/>
      <charset val="128"/>
    </font>
    <font>
      <sz val="8"/>
      <color theme="1"/>
      <name val="Meiryo UI"/>
      <family val="3"/>
      <charset val="128"/>
    </font>
    <font>
      <sz val="6"/>
      <name val="ＭＳ ゴシック"/>
      <family val="3"/>
      <charset val="128"/>
    </font>
    <font>
      <sz val="9"/>
      <color theme="1"/>
      <name val="Meiryo UI"/>
      <family val="3"/>
      <charset val="128"/>
    </font>
    <font>
      <vertAlign val="superscript"/>
      <sz val="10"/>
      <color theme="1"/>
      <name val="ＭＳ 明朝"/>
      <family val="1"/>
      <charset val="128"/>
    </font>
    <font>
      <sz val="16"/>
      <color theme="1"/>
      <name val="ＭＳ 明朝"/>
      <family val="1"/>
      <charset val="128"/>
    </font>
    <font>
      <sz val="8"/>
      <color theme="1"/>
      <name val="ＭＳ 明朝"/>
      <family val="1"/>
      <charset val="128"/>
    </font>
    <font>
      <sz val="8.5"/>
      <color theme="1"/>
      <name val="ＭＳ 明朝"/>
      <family val="1"/>
      <charset val="128"/>
    </font>
    <font>
      <sz val="11"/>
      <color theme="1"/>
      <name val="ＭＳ 明朝"/>
      <family val="1"/>
      <charset val="128"/>
    </font>
    <font>
      <sz val="18"/>
      <color theme="1"/>
      <name val="ＭＳ 明朝"/>
      <family val="1"/>
      <charset val="128"/>
    </font>
    <font>
      <sz val="16"/>
      <name val="ＭＳ 明朝"/>
      <family val="1"/>
      <charset val="128"/>
    </font>
    <font>
      <sz val="20"/>
      <name val="ＭＳ 明朝"/>
      <family val="1"/>
      <charset val="128"/>
    </font>
    <font>
      <b/>
      <sz val="14"/>
      <name val="ＭＳ 明朝"/>
      <family val="1"/>
      <charset val="128"/>
    </font>
    <font>
      <sz val="14"/>
      <name val="ＭＳ 明朝"/>
      <family val="1"/>
      <charset val="128"/>
    </font>
    <font>
      <vertAlign val="superscript"/>
      <sz val="10"/>
      <name val="ＭＳ 明朝"/>
      <family val="1"/>
      <charset val="128"/>
    </font>
    <font>
      <sz val="11"/>
      <name val="ＭＳ Ｐゴシック"/>
      <family val="3"/>
      <charset val="128"/>
    </font>
    <font>
      <sz val="12"/>
      <color indexed="10"/>
      <name val="ＭＳ 明朝"/>
      <family val="1"/>
      <charset val="128"/>
    </font>
    <font>
      <sz val="11"/>
      <color indexed="8"/>
      <name val="ＭＳ Ｐゴシック"/>
      <family val="3"/>
      <charset val="128"/>
    </font>
    <font>
      <sz val="8"/>
      <name val="ＭＳ 明朝"/>
      <family val="1"/>
      <charset val="128"/>
    </font>
    <font>
      <sz val="9"/>
      <color indexed="8"/>
      <name val="ＭＳ 明朝"/>
      <family val="1"/>
      <charset val="128"/>
    </font>
    <font>
      <sz val="18"/>
      <name val="ＭＳ 明朝"/>
      <family val="1"/>
      <charset val="128"/>
    </font>
    <font>
      <sz val="6"/>
      <name val="ＭＳ Ｐゴシック"/>
      <family val="3"/>
      <charset val="128"/>
    </font>
    <font>
      <sz val="11"/>
      <color rgb="FFFF0000"/>
      <name val="ＭＳ Ｐゴシック"/>
      <family val="3"/>
      <charset val="128"/>
    </font>
    <font>
      <u/>
      <sz val="11"/>
      <color indexed="12"/>
      <name val="ＭＳ Ｐゴシック"/>
      <family val="3"/>
      <charset val="128"/>
    </font>
    <font>
      <sz val="17"/>
      <name val="ＭＳ 明朝"/>
      <family val="1"/>
      <charset val="128"/>
    </font>
    <font>
      <sz val="7"/>
      <name val="ＭＳ 明朝"/>
      <family val="1"/>
      <charset val="128"/>
    </font>
    <font>
      <sz val="13"/>
      <name val="ＭＳ 明朝"/>
      <family val="1"/>
      <charset val="128"/>
    </font>
    <font>
      <sz val="11.5"/>
      <name val="ＭＳ 明朝"/>
      <family val="1"/>
      <charset val="128"/>
    </font>
    <font>
      <sz val="27"/>
      <name val="ＭＳ 明朝"/>
      <family val="1"/>
      <charset val="128"/>
    </font>
    <font>
      <sz val="26"/>
      <name val="ＭＳ 明朝"/>
      <family val="1"/>
      <charset val="128"/>
    </font>
    <font>
      <sz val="23"/>
      <name val="ＭＳ 明朝"/>
      <family val="1"/>
      <charset val="128"/>
    </font>
    <font>
      <sz val="14"/>
      <name val="ＭＳ ゴシック"/>
      <family val="3"/>
      <charset val="128"/>
    </font>
    <font>
      <sz val="13"/>
      <color rgb="FFFF0000"/>
      <name val="ＭＳ 明朝"/>
      <family val="1"/>
      <charset val="128"/>
    </font>
    <font>
      <sz val="10.5"/>
      <name val="ＭＳ 明朝"/>
      <family val="1"/>
      <charset val="128"/>
    </font>
    <font>
      <b/>
      <sz val="9"/>
      <color indexed="81"/>
      <name val="ＭＳ Ｐゴシック"/>
      <family val="3"/>
      <charset val="128"/>
    </font>
    <font>
      <sz val="12"/>
      <name val="@ＭＳ 明朝"/>
      <family val="1"/>
      <charset val="128"/>
    </font>
    <font>
      <sz val="14"/>
      <name val="@ＭＳ 明朝"/>
      <family val="1"/>
      <charset val="128"/>
    </font>
    <font>
      <sz val="10"/>
      <color theme="1"/>
      <name val="ＭＳ 明朝"/>
      <family val="3"/>
      <charset val="128"/>
    </font>
    <font>
      <b/>
      <sz val="9"/>
      <color indexed="81"/>
      <name val="MS P ゴシック"/>
      <family val="3"/>
      <charset val="128"/>
    </font>
    <font>
      <sz val="9"/>
      <color indexed="81"/>
      <name val="MS P ゴシック"/>
      <family val="3"/>
      <charset val="128"/>
    </font>
    <font>
      <sz val="9"/>
      <name val="ＭＳ Ｐゴシック"/>
      <family val="3"/>
      <charset val="128"/>
    </font>
    <font>
      <b/>
      <sz val="9"/>
      <name val="Meiryo UI"/>
      <family val="3"/>
      <charset val="128"/>
    </font>
    <font>
      <sz val="10"/>
      <color rgb="FFFF0000"/>
      <name val="ＭＳ 明朝"/>
      <family val="1"/>
      <charset val="128"/>
    </font>
    <font>
      <sz val="8"/>
      <name val="ＭＳ Ｐゴシック"/>
      <family val="3"/>
      <charset val="128"/>
    </font>
    <font>
      <sz val="7"/>
      <name val="ＭＳ Ｐゴシック"/>
      <family val="3"/>
      <charset val="128"/>
    </font>
  </fonts>
  <fills count="10">
    <fill>
      <patternFill patternType="none"/>
    </fill>
    <fill>
      <patternFill patternType="gray125"/>
    </fill>
    <fill>
      <patternFill patternType="solid">
        <fgColor theme="4" tint="-0.249977111117893"/>
        <bgColor indexed="64"/>
      </patternFill>
    </fill>
    <fill>
      <patternFill patternType="solid">
        <fgColor theme="4" tint="0.39997558519241921"/>
        <bgColor indexed="64"/>
      </patternFill>
    </fill>
    <fill>
      <patternFill patternType="solid">
        <fgColor theme="4" tint="0.79998168889431442"/>
        <bgColor indexed="64"/>
      </patternFill>
    </fill>
    <fill>
      <patternFill patternType="solid">
        <fgColor theme="0"/>
        <bgColor indexed="64"/>
      </patternFill>
    </fill>
    <fill>
      <patternFill patternType="solid">
        <fgColor theme="0" tint="-0.14999847407452621"/>
        <bgColor indexed="64"/>
      </patternFill>
    </fill>
    <fill>
      <patternFill patternType="solid">
        <fgColor indexed="22"/>
        <bgColor indexed="64"/>
      </patternFill>
    </fill>
    <fill>
      <patternFill patternType="solid">
        <fgColor indexed="13"/>
        <bgColor indexed="64"/>
      </patternFill>
    </fill>
    <fill>
      <patternFill patternType="solid">
        <fgColor rgb="FFFFFF00"/>
        <bgColor indexed="64"/>
      </patternFill>
    </fill>
  </fills>
  <borders count="493">
    <border>
      <left/>
      <right/>
      <top/>
      <bottom/>
      <diagonal/>
    </border>
    <border>
      <left/>
      <right/>
      <top/>
      <bottom style="thin">
        <color indexed="8"/>
      </bottom>
      <diagonal/>
    </border>
    <border>
      <left style="thin">
        <color indexed="8"/>
      </left>
      <right/>
      <top style="thin">
        <color indexed="8"/>
      </top>
      <bottom/>
      <diagonal/>
    </border>
    <border>
      <left/>
      <right/>
      <top style="thin">
        <color indexed="8"/>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8"/>
      </left>
      <right/>
      <top/>
      <bottom/>
      <diagonal/>
    </border>
    <border>
      <left/>
      <right/>
      <top/>
      <bottom style="thin">
        <color indexed="64"/>
      </bottom>
      <diagonal/>
    </border>
    <border>
      <left style="thin">
        <color indexed="8"/>
      </left>
      <right/>
      <top/>
      <bottom style="thin">
        <color indexed="64"/>
      </bottom>
      <diagonal/>
    </border>
    <border>
      <left style="thin">
        <color indexed="64"/>
      </left>
      <right/>
      <top/>
      <bottom style="thin">
        <color indexed="64"/>
      </bottom>
      <diagonal/>
    </border>
    <border>
      <left style="thin">
        <color indexed="8"/>
      </left>
      <right/>
      <top/>
      <bottom style="thin">
        <color indexed="8"/>
      </bottom>
      <diagonal/>
    </border>
    <border>
      <left/>
      <right style="thin">
        <color indexed="8"/>
      </right>
      <top/>
      <bottom/>
      <diagonal/>
    </border>
    <border>
      <left style="thin">
        <color indexed="64"/>
      </left>
      <right/>
      <top/>
      <bottom style="thin">
        <color indexed="8"/>
      </bottom>
      <diagonal/>
    </border>
    <border>
      <left/>
      <right style="thin">
        <color indexed="64"/>
      </right>
      <top/>
      <bottom style="thin">
        <color indexed="8"/>
      </bottom>
      <diagonal/>
    </border>
    <border>
      <left/>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indexed="8"/>
      </right>
      <top style="thin">
        <color indexed="64"/>
      </top>
      <bottom/>
      <diagonal/>
    </border>
    <border>
      <left style="thin">
        <color indexed="8"/>
      </left>
      <right/>
      <top style="thin">
        <color indexed="64"/>
      </top>
      <bottom/>
      <diagonal/>
    </border>
    <border>
      <left/>
      <right style="thin">
        <color indexed="8"/>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8"/>
      </top>
      <bottom/>
      <diagonal/>
    </border>
    <border>
      <left/>
      <right/>
      <top style="thin">
        <color indexed="64"/>
      </top>
      <bottom style="thin">
        <color indexed="64"/>
      </bottom>
      <diagonal/>
    </border>
    <border>
      <left style="thin">
        <color indexed="8"/>
      </left>
      <right style="hair">
        <color indexed="8"/>
      </right>
      <top style="thin">
        <color indexed="64"/>
      </top>
      <bottom/>
      <diagonal/>
    </border>
    <border>
      <left style="thin">
        <color indexed="8"/>
      </left>
      <right style="hair">
        <color indexed="8"/>
      </right>
      <top/>
      <bottom/>
      <diagonal/>
    </border>
    <border>
      <left style="thin">
        <color indexed="8"/>
      </left>
      <right style="hair">
        <color indexed="8"/>
      </right>
      <top/>
      <bottom style="thin">
        <color indexed="64"/>
      </bottom>
      <diagonal/>
    </border>
    <border>
      <left style="thin">
        <color indexed="8"/>
      </left>
      <right style="hair">
        <color indexed="8"/>
      </right>
      <top/>
      <bottom style="thin">
        <color indexed="8"/>
      </bottom>
      <diagonal/>
    </border>
    <border>
      <left style="hair">
        <color indexed="8"/>
      </left>
      <right style="thin">
        <color indexed="8"/>
      </right>
      <top style="hair">
        <color indexed="8"/>
      </top>
      <bottom style="thin">
        <color indexed="64"/>
      </bottom>
      <diagonal/>
    </border>
    <border>
      <left style="hair">
        <color indexed="8"/>
      </left>
      <right style="thin">
        <color indexed="8"/>
      </right>
      <top style="hair">
        <color indexed="8"/>
      </top>
      <bottom style="hair">
        <color indexed="8"/>
      </bottom>
      <diagonal/>
    </border>
    <border>
      <left style="hair">
        <color indexed="8"/>
      </left>
      <right style="thin">
        <color indexed="64"/>
      </right>
      <top style="hair">
        <color indexed="8"/>
      </top>
      <bottom/>
      <diagonal/>
    </border>
    <border>
      <left style="hair">
        <color indexed="8"/>
      </left>
      <right style="thin">
        <color indexed="64"/>
      </right>
      <top/>
      <bottom/>
      <diagonal/>
    </border>
    <border>
      <left style="hair">
        <color indexed="8"/>
      </left>
      <right style="thin">
        <color indexed="64"/>
      </right>
      <top/>
      <bottom style="thin">
        <color indexed="64"/>
      </bottom>
      <diagonal/>
    </border>
    <border>
      <left style="hair">
        <color indexed="8"/>
      </left>
      <right style="thin">
        <color indexed="64"/>
      </right>
      <top/>
      <bottom style="hair">
        <color indexed="8"/>
      </bottom>
      <diagonal/>
    </border>
    <border diagonalUp="1">
      <left style="hair">
        <color indexed="8"/>
      </left>
      <right style="thin">
        <color indexed="64"/>
      </right>
      <top style="hair">
        <color indexed="8"/>
      </top>
      <bottom/>
      <diagonal style="hair">
        <color indexed="8"/>
      </diagonal>
    </border>
    <border diagonalUp="1">
      <left style="hair">
        <color indexed="8"/>
      </left>
      <right style="thin">
        <color indexed="64"/>
      </right>
      <top/>
      <bottom/>
      <diagonal style="hair">
        <color indexed="8"/>
      </diagonal>
    </border>
    <border diagonalUp="1">
      <left style="hair">
        <color indexed="8"/>
      </left>
      <right style="thin">
        <color indexed="64"/>
      </right>
      <top/>
      <bottom style="hair">
        <color indexed="8"/>
      </bottom>
      <diagonal style="hair">
        <color indexed="8"/>
      </diagonal>
    </border>
    <border diagonalUp="1">
      <left style="hair">
        <color indexed="8"/>
      </left>
      <right style="thin">
        <color indexed="64"/>
      </right>
      <top/>
      <bottom style="thin">
        <color indexed="64"/>
      </bottom>
      <diagonal style="hair">
        <color indexed="8"/>
      </diagonal>
    </border>
    <border>
      <left style="thin">
        <color indexed="64"/>
      </left>
      <right style="thin">
        <color indexed="64"/>
      </right>
      <top/>
      <bottom/>
      <diagonal/>
    </border>
    <border>
      <left style="hair">
        <color indexed="64"/>
      </left>
      <right/>
      <top style="hair">
        <color indexed="64"/>
      </top>
      <bottom style="thin">
        <color indexed="64"/>
      </bottom>
      <diagonal/>
    </border>
    <border>
      <left style="hair">
        <color indexed="8"/>
      </left>
      <right/>
      <top style="hair">
        <color indexed="8"/>
      </top>
      <bottom/>
      <diagonal/>
    </border>
    <border>
      <left style="hair">
        <color indexed="8"/>
      </left>
      <right/>
      <top/>
      <bottom/>
      <diagonal/>
    </border>
    <border>
      <left style="hair">
        <color indexed="8"/>
      </left>
      <right/>
      <top/>
      <bottom style="thin">
        <color indexed="64"/>
      </bottom>
      <diagonal/>
    </border>
    <border>
      <left/>
      <right/>
      <top style="hair">
        <color indexed="64"/>
      </top>
      <bottom style="thin">
        <color indexed="64"/>
      </bottom>
      <diagonal/>
    </border>
    <border>
      <left style="hair">
        <color indexed="64"/>
      </left>
      <right/>
      <top/>
      <bottom/>
      <diagonal/>
    </border>
    <border>
      <left style="hair">
        <color indexed="64"/>
      </left>
      <right/>
      <top/>
      <bottom style="thin">
        <color indexed="64"/>
      </bottom>
      <diagonal/>
    </border>
    <border>
      <left style="hair">
        <color indexed="8"/>
      </left>
      <right/>
      <top style="hair">
        <color indexed="8"/>
      </top>
      <bottom style="thin">
        <color indexed="64"/>
      </bottom>
      <diagonal/>
    </border>
    <border>
      <left/>
      <right style="thin">
        <color indexed="64"/>
      </right>
      <top style="hair">
        <color indexed="8"/>
      </top>
      <bottom style="thin">
        <color indexed="64"/>
      </bottom>
      <diagonal/>
    </border>
    <border>
      <left style="hair">
        <color indexed="8"/>
      </left>
      <right style="thin">
        <color indexed="8"/>
      </right>
      <top style="hair">
        <color indexed="8"/>
      </top>
      <bottom/>
      <diagonal/>
    </border>
    <border>
      <left style="hair">
        <color indexed="8"/>
      </left>
      <right style="thin">
        <color indexed="8"/>
      </right>
      <top/>
      <bottom/>
      <diagonal/>
    </border>
    <border>
      <left style="hair">
        <color indexed="8"/>
      </left>
      <right style="thin">
        <color indexed="8"/>
      </right>
      <top/>
      <bottom style="thin">
        <color indexed="64"/>
      </bottom>
      <diagonal/>
    </border>
    <border>
      <left style="hair">
        <color indexed="8"/>
      </left>
      <right/>
      <top/>
      <bottom style="thin">
        <color indexed="8"/>
      </bottom>
      <diagonal/>
    </border>
    <border>
      <left style="hair">
        <color indexed="8"/>
      </left>
      <right/>
      <top/>
      <bottom style="hair">
        <color indexed="8"/>
      </bottom>
      <diagonal/>
    </border>
    <border>
      <left style="hair">
        <color indexed="8"/>
      </left>
      <right style="thin">
        <color indexed="8"/>
      </right>
      <top/>
      <bottom style="hair">
        <color indexed="8"/>
      </bottom>
      <diagonal/>
    </border>
    <border>
      <left style="hair">
        <color indexed="8"/>
      </left>
      <right style="thin">
        <color indexed="8"/>
      </right>
      <top style="hair">
        <color indexed="8"/>
      </top>
      <bottom style="thin">
        <color indexed="8"/>
      </bottom>
      <diagonal/>
    </border>
    <border>
      <left style="thin">
        <color auto="1"/>
      </left>
      <right/>
      <top/>
      <bottom/>
      <diagonal/>
    </border>
    <border>
      <left/>
      <right style="thin">
        <color auto="1"/>
      </right>
      <top/>
      <bottom/>
      <diagonal/>
    </border>
    <border>
      <left style="thin">
        <color auto="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auto="1"/>
      </left>
      <right style="hair">
        <color auto="1"/>
      </right>
      <top style="thin">
        <color theme="4" tint="-0.24994659260841701"/>
      </top>
      <bottom/>
      <diagonal/>
    </border>
    <border>
      <left style="hair">
        <color auto="1"/>
      </left>
      <right style="hair">
        <color auto="1"/>
      </right>
      <top/>
      <bottom/>
      <diagonal/>
    </border>
    <border>
      <left style="hair">
        <color auto="1"/>
      </left>
      <right style="thin">
        <color auto="1"/>
      </right>
      <top/>
      <bottom/>
      <diagonal/>
    </border>
    <border>
      <left style="thin">
        <color auto="1"/>
      </left>
      <right/>
      <top/>
      <bottom style="thin">
        <color indexed="64"/>
      </bottom>
      <diagonal/>
    </border>
    <border>
      <left style="hair">
        <color auto="1"/>
      </left>
      <right style="hair">
        <color auto="1"/>
      </right>
      <top/>
      <bottom style="thin">
        <color indexed="64"/>
      </bottom>
      <diagonal/>
    </border>
    <border>
      <left style="hair">
        <color auto="1"/>
      </left>
      <right style="thin">
        <color auto="1"/>
      </right>
      <top/>
      <bottom style="thin">
        <color indexed="64"/>
      </bottom>
      <diagonal/>
    </border>
    <border>
      <left style="thin">
        <color indexed="8"/>
      </left>
      <right/>
      <top style="hair">
        <color indexed="8"/>
      </top>
      <bottom/>
      <diagonal/>
    </border>
    <border>
      <left style="thin">
        <color indexed="8"/>
      </left>
      <right/>
      <top/>
      <bottom style="hair">
        <color indexed="8"/>
      </bottom>
      <diagonal/>
    </border>
    <border>
      <left style="thin">
        <color indexed="64"/>
      </left>
      <right style="thin">
        <color indexed="64"/>
      </right>
      <top style="thin">
        <color indexed="64"/>
      </top>
      <bottom/>
      <diagonal/>
    </border>
    <border>
      <left style="hair">
        <color indexed="64"/>
      </left>
      <right style="thin">
        <color indexed="64"/>
      </right>
      <top style="hair">
        <color indexed="64"/>
      </top>
      <bottom style="thin">
        <color indexed="64"/>
      </bottom>
      <diagonal/>
    </border>
    <border>
      <left style="thin">
        <color auto="1"/>
      </left>
      <right/>
      <top/>
      <bottom style="hair">
        <color indexed="8"/>
      </bottom>
      <diagonal/>
    </border>
    <border>
      <left style="hair">
        <color auto="1"/>
      </left>
      <right style="thin">
        <color auto="1"/>
      </right>
      <top/>
      <bottom style="hair">
        <color indexed="8"/>
      </bottom>
      <diagonal/>
    </border>
    <border>
      <left style="thin">
        <color indexed="64"/>
      </left>
      <right/>
      <top/>
      <bottom style="hair">
        <color indexed="8"/>
      </bottom>
      <diagonal/>
    </border>
    <border>
      <left/>
      <right style="thin">
        <color auto="1"/>
      </right>
      <top/>
      <bottom style="hair">
        <color indexed="8"/>
      </bottom>
      <diagonal/>
    </border>
    <border>
      <left style="thin">
        <color auto="1"/>
      </left>
      <right/>
      <top style="hair">
        <color auto="1"/>
      </top>
      <bottom/>
      <diagonal/>
    </border>
    <border>
      <left style="hair">
        <color auto="1"/>
      </left>
      <right style="thin">
        <color auto="1"/>
      </right>
      <top style="hair">
        <color auto="1"/>
      </top>
      <bottom/>
      <diagonal/>
    </border>
    <border>
      <left/>
      <right style="thin">
        <color auto="1"/>
      </right>
      <top style="hair">
        <color auto="1"/>
      </top>
      <bottom/>
      <diagonal/>
    </border>
    <border>
      <left style="thin">
        <color auto="1"/>
      </left>
      <right/>
      <top/>
      <bottom style="hair">
        <color auto="1"/>
      </bottom>
      <diagonal/>
    </border>
    <border>
      <left style="hair">
        <color auto="1"/>
      </left>
      <right style="thin">
        <color auto="1"/>
      </right>
      <top/>
      <bottom style="hair">
        <color auto="1"/>
      </bottom>
      <diagonal/>
    </border>
    <border>
      <left/>
      <right style="thin">
        <color auto="1"/>
      </right>
      <top/>
      <bottom style="hair">
        <color auto="1"/>
      </bottom>
      <diagonal/>
    </border>
    <border>
      <left/>
      <right/>
      <top/>
      <bottom style="hair">
        <color indexed="8"/>
      </bottom>
      <diagonal/>
    </border>
    <border>
      <left/>
      <right/>
      <top style="hair">
        <color auto="1"/>
      </top>
      <bottom/>
      <diagonal/>
    </border>
    <border>
      <left/>
      <right/>
      <top/>
      <bottom style="hair">
        <color auto="1"/>
      </bottom>
      <diagonal/>
    </border>
    <border>
      <left style="thin">
        <color indexed="8"/>
      </left>
      <right/>
      <top style="thin">
        <color indexed="8"/>
      </top>
      <bottom style="thin">
        <color indexed="8"/>
      </bottom>
      <diagonal/>
    </border>
    <border>
      <left/>
      <right style="thin">
        <color auto="1"/>
      </right>
      <top style="thin">
        <color indexed="8"/>
      </top>
      <bottom style="thin">
        <color indexed="8"/>
      </bottom>
      <diagonal/>
    </border>
    <border>
      <left style="hair">
        <color indexed="64"/>
      </left>
      <right/>
      <top/>
      <bottom/>
      <diagonal/>
    </border>
    <border>
      <left style="hair">
        <color indexed="64"/>
      </left>
      <right/>
      <top/>
      <bottom style="hair">
        <color indexed="8"/>
      </bottom>
      <diagonal/>
    </border>
    <border>
      <left style="hair">
        <color indexed="64"/>
      </left>
      <right/>
      <top style="hair">
        <color auto="1"/>
      </top>
      <bottom/>
      <diagonal/>
    </border>
    <border>
      <left style="hair">
        <color indexed="64"/>
      </left>
      <right/>
      <top/>
      <bottom style="hair">
        <color auto="1"/>
      </bottom>
      <diagonal/>
    </border>
    <border>
      <left style="hair">
        <color indexed="64"/>
      </left>
      <right/>
      <top/>
      <bottom style="thin">
        <color indexed="64"/>
      </bottom>
      <diagonal/>
    </border>
    <border>
      <left/>
      <right style="thin">
        <color indexed="64"/>
      </right>
      <top style="hair">
        <color indexed="64"/>
      </top>
      <bottom style="thin">
        <color indexed="64"/>
      </bottom>
      <diagonal/>
    </border>
    <border>
      <left/>
      <right style="thin">
        <color indexed="64"/>
      </right>
      <top style="thin">
        <color indexed="64"/>
      </top>
      <bottom style="hair">
        <color indexed="64"/>
      </bottom>
      <diagonal/>
    </border>
    <border>
      <left/>
      <right/>
      <top style="thin">
        <color indexed="64"/>
      </top>
      <bottom style="hair">
        <color indexed="64"/>
      </bottom>
      <diagonal/>
    </border>
    <border>
      <left style="thin">
        <color indexed="8"/>
      </left>
      <right/>
      <top/>
      <bottom/>
      <diagonal/>
    </border>
    <border>
      <left style="hair">
        <color auto="1"/>
      </left>
      <right style="thin">
        <color auto="1"/>
      </right>
      <top/>
      <bottom/>
      <diagonal/>
    </border>
    <border>
      <left style="hair">
        <color auto="1"/>
      </left>
      <right style="thin">
        <color auto="1"/>
      </right>
      <top style="thin">
        <color indexed="8"/>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right style="hair">
        <color indexed="64"/>
      </right>
      <top style="thin">
        <color indexed="64"/>
      </top>
      <bottom style="thin">
        <color indexed="64"/>
      </bottom>
      <diagonal/>
    </border>
    <border>
      <left style="thin">
        <color indexed="64"/>
      </left>
      <right style="hair">
        <color indexed="64"/>
      </right>
      <top style="thin">
        <color indexed="64"/>
      </top>
      <bottom/>
      <diagonal/>
    </border>
    <border>
      <left style="hair">
        <color indexed="64"/>
      </left>
      <right style="thin">
        <color indexed="64"/>
      </right>
      <top style="thin">
        <color indexed="64"/>
      </top>
      <bottom/>
      <diagonal/>
    </border>
    <border>
      <left style="hair">
        <color indexed="64"/>
      </left>
      <right style="hair">
        <color indexed="64"/>
      </right>
      <top style="thin">
        <color indexed="64"/>
      </top>
      <bottom/>
      <diagonal/>
    </border>
    <border>
      <left/>
      <right style="hair">
        <color indexed="64"/>
      </right>
      <top style="thin">
        <color indexed="64"/>
      </top>
      <bottom/>
      <diagonal/>
    </border>
    <border>
      <left style="thin">
        <color indexed="64"/>
      </left>
      <right style="hair">
        <color indexed="64"/>
      </right>
      <top/>
      <bottom/>
      <diagonal/>
    </border>
    <border>
      <left style="hair">
        <color indexed="64"/>
      </left>
      <right style="hair">
        <color indexed="64"/>
      </right>
      <top/>
      <bottom/>
      <diagonal/>
    </border>
    <border>
      <left/>
      <right style="hair">
        <color indexed="64"/>
      </right>
      <top/>
      <bottom/>
      <diagonal/>
    </border>
    <border>
      <left style="thin">
        <color indexed="64"/>
      </left>
      <right/>
      <top/>
      <bottom style="hair">
        <color indexed="64"/>
      </bottom>
      <diagonal/>
    </border>
    <border>
      <left style="thin">
        <color indexed="64"/>
      </left>
      <right style="hair">
        <color indexed="64"/>
      </right>
      <top/>
      <bottom style="hair">
        <color indexed="64"/>
      </bottom>
      <diagonal/>
    </border>
    <border>
      <left style="hair">
        <color indexed="64"/>
      </left>
      <right style="thin">
        <color indexed="64"/>
      </right>
      <top/>
      <bottom style="hair">
        <color indexed="64"/>
      </bottom>
      <diagonal/>
    </border>
    <border>
      <left style="hair">
        <color indexed="64"/>
      </left>
      <right style="hair">
        <color indexed="64"/>
      </right>
      <top/>
      <bottom style="hair">
        <color indexed="64"/>
      </bottom>
      <diagonal/>
    </border>
    <border>
      <left style="thin">
        <color indexed="64"/>
      </left>
      <right style="thin">
        <color indexed="64"/>
      </right>
      <top/>
      <bottom style="hair">
        <color indexed="64"/>
      </bottom>
      <diagonal/>
    </border>
    <border>
      <left/>
      <right style="hair">
        <color indexed="64"/>
      </right>
      <top/>
      <bottom style="hair">
        <color indexed="64"/>
      </bottom>
      <diagonal/>
    </border>
    <border>
      <left style="thin">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auto="1"/>
      </left>
      <right style="thin">
        <color auto="1"/>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style="hair">
        <color indexed="64"/>
      </top>
      <bottom/>
      <diagonal/>
    </border>
    <border>
      <left/>
      <right style="hair">
        <color indexed="64"/>
      </right>
      <top style="hair">
        <color indexed="64"/>
      </top>
      <bottom/>
      <diagonal/>
    </border>
    <border>
      <left style="hair">
        <color indexed="64"/>
      </left>
      <right/>
      <top style="thin">
        <color indexed="64"/>
      </top>
      <bottom style="thin">
        <color indexed="64"/>
      </bottom>
      <diagonal/>
    </border>
    <border>
      <left style="hair">
        <color indexed="64"/>
      </left>
      <right/>
      <top style="thin">
        <color indexed="64"/>
      </top>
      <bottom/>
      <diagonal/>
    </border>
    <border>
      <left style="double">
        <color indexed="64"/>
      </left>
      <right style="thin">
        <color indexed="64"/>
      </right>
      <top style="thin">
        <color indexed="64"/>
      </top>
      <bottom/>
      <diagonal/>
    </border>
    <border>
      <left style="double">
        <color indexed="64"/>
      </left>
      <right style="thin">
        <color indexed="64"/>
      </right>
      <top/>
      <bottom style="thin">
        <color indexed="64"/>
      </bottom>
      <diagonal/>
    </border>
    <border>
      <left style="double">
        <color indexed="64"/>
      </left>
      <right style="thin">
        <color indexed="64"/>
      </right>
      <top/>
      <bottom/>
      <diagonal/>
    </border>
    <border>
      <left style="double">
        <color indexed="64"/>
      </left>
      <right style="thin">
        <color indexed="64"/>
      </right>
      <top/>
      <bottom style="hair">
        <color indexed="64"/>
      </bottom>
      <diagonal/>
    </border>
    <border>
      <left style="double">
        <color indexed="64"/>
      </left>
      <right style="thin">
        <color indexed="64"/>
      </right>
      <top style="hair">
        <color indexed="64"/>
      </top>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right style="hair">
        <color indexed="64"/>
      </right>
      <top/>
      <bottom style="thin">
        <color indexed="64"/>
      </bottom>
      <diagonal/>
    </border>
    <border>
      <left style="thin">
        <color auto="1"/>
      </left>
      <right style="thin">
        <color indexed="64"/>
      </right>
      <top style="thin">
        <color indexed="64"/>
      </top>
      <bottom style="double">
        <color auto="1"/>
      </bottom>
      <diagonal/>
    </border>
    <border>
      <left style="thin">
        <color auto="1"/>
      </left>
      <right/>
      <top style="thin">
        <color indexed="64"/>
      </top>
      <bottom style="double">
        <color auto="1"/>
      </bottom>
      <diagonal/>
    </border>
    <border>
      <left style="thin">
        <color indexed="64"/>
      </left>
      <right style="hair">
        <color indexed="64"/>
      </right>
      <top style="thin">
        <color indexed="64"/>
      </top>
      <bottom style="double">
        <color auto="1"/>
      </bottom>
      <diagonal/>
    </border>
    <border>
      <left style="hair">
        <color auto="1"/>
      </left>
      <right style="thin">
        <color auto="1"/>
      </right>
      <top style="thin">
        <color indexed="64"/>
      </top>
      <bottom style="double">
        <color auto="1"/>
      </bottom>
      <diagonal/>
    </border>
    <border>
      <left style="hair">
        <color indexed="64"/>
      </left>
      <right style="hair">
        <color indexed="64"/>
      </right>
      <top style="thin">
        <color indexed="64"/>
      </top>
      <bottom style="double">
        <color auto="1"/>
      </bottom>
      <diagonal/>
    </border>
    <border>
      <left/>
      <right style="hair">
        <color indexed="64"/>
      </right>
      <top style="thin">
        <color indexed="64"/>
      </top>
      <bottom style="double">
        <color auto="1"/>
      </bottom>
      <diagonal/>
    </border>
    <border>
      <left style="hair">
        <color indexed="64"/>
      </left>
      <right/>
      <top style="thin">
        <color indexed="64"/>
      </top>
      <bottom style="double">
        <color auto="1"/>
      </bottom>
      <diagonal/>
    </border>
    <border>
      <left style="double">
        <color indexed="64"/>
      </left>
      <right style="thin">
        <color indexed="64"/>
      </right>
      <top style="thin">
        <color indexed="64"/>
      </top>
      <bottom style="double">
        <color auto="1"/>
      </bottom>
      <diagonal/>
    </border>
    <border>
      <left style="thin">
        <color auto="1"/>
      </left>
      <right style="thin">
        <color indexed="64"/>
      </right>
      <top/>
      <bottom style="double">
        <color auto="1"/>
      </bottom>
      <diagonal/>
    </border>
    <border>
      <left style="thin">
        <color auto="1"/>
      </left>
      <right/>
      <top/>
      <bottom style="double">
        <color auto="1"/>
      </bottom>
      <diagonal/>
    </border>
    <border>
      <left style="thin">
        <color indexed="64"/>
      </left>
      <right style="hair">
        <color indexed="64"/>
      </right>
      <top/>
      <bottom style="double">
        <color auto="1"/>
      </bottom>
      <diagonal/>
    </border>
    <border>
      <left style="hair">
        <color auto="1"/>
      </left>
      <right style="thin">
        <color auto="1"/>
      </right>
      <top/>
      <bottom style="double">
        <color auto="1"/>
      </bottom>
      <diagonal/>
    </border>
    <border>
      <left style="hair">
        <color indexed="64"/>
      </left>
      <right style="hair">
        <color indexed="64"/>
      </right>
      <top/>
      <bottom style="double">
        <color auto="1"/>
      </bottom>
      <diagonal/>
    </border>
    <border>
      <left/>
      <right style="hair">
        <color indexed="64"/>
      </right>
      <top/>
      <bottom style="double">
        <color auto="1"/>
      </bottom>
      <diagonal/>
    </border>
    <border>
      <left style="hair">
        <color indexed="64"/>
      </left>
      <right/>
      <top/>
      <bottom style="double">
        <color auto="1"/>
      </bottom>
      <diagonal/>
    </border>
    <border>
      <left style="double">
        <color indexed="64"/>
      </left>
      <right style="thin">
        <color indexed="64"/>
      </right>
      <top/>
      <bottom style="double">
        <color auto="1"/>
      </bottom>
      <diagonal/>
    </border>
    <border>
      <left style="thin">
        <color auto="1"/>
      </left>
      <right style="thin">
        <color indexed="64"/>
      </right>
      <top style="double">
        <color auto="1"/>
      </top>
      <bottom style="double">
        <color auto="1"/>
      </bottom>
      <diagonal/>
    </border>
    <border>
      <left style="thin">
        <color auto="1"/>
      </left>
      <right/>
      <top style="double">
        <color auto="1"/>
      </top>
      <bottom style="double">
        <color auto="1"/>
      </bottom>
      <diagonal/>
    </border>
    <border>
      <left style="thin">
        <color indexed="64"/>
      </left>
      <right style="hair">
        <color indexed="64"/>
      </right>
      <top style="double">
        <color auto="1"/>
      </top>
      <bottom style="double">
        <color auto="1"/>
      </bottom>
      <diagonal/>
    </border>
    <border>
      <left style="hair">
        <color auto="1"/>
      </left>
      <right style="thin">
        <color auto="1"/>
      </right>
      <top style="double">
        <color auto="1"/>
      </top>
      <bottom style="double">
        <color auto="1"/>
      </bottom>
      <diagonal/>
    </border>
    <border>
      <left style="hair">
        <color indexed="64"/>
      </left>
      <right style="hair">
        <color indexed="64"/>
      </right>
      <top style="double">
        <color auto="1"/>
      </top>
      <bottom style="double">
        <color auto="1"/>
      </bottom>
      <diagonal/>
    </border>
    <border>
      <left/>
      <right style="hair">
        <color indexed="64"/>
      </right>
      <top style="double">
        <color auto="1"/>
      </top>
      <bottom style="double">
        <color auto="1"/>
      </bottom>
      <diagonal/>
    </border>
    <border>
      <left style="hair">
        <color indexed="64"/>
      </left>
      <right/>
      <top style="double">
        <color auto="1"/>
      </top>
      <bottom style="double">
        <color auto="1"/>
      </bottom>
      <diagonal/>
    </border>
    <border>
      <left style="double">
        <color indexed="64"/>
      </left>
      <right style="thin">
        <color indexed="64"/>
      </right>
      <top style="double">
        <color auto="1"/>
      </top>
      <bottom style="double">
        <color auto="1"/>
      </bottom>
      <diagonal/>
    </border>
    <border>
      <left style="thin">
        <color auto="1"/>
      </left>
      <right style="thin">
        <color auto="1"/>
      </right>
      <top/>
      <bottom style="hair">
        <color indexed="8"/>
      </bottom>
      <diagonal/>
    </border>
    <border>
      <left style="thin">
        <color indexed="8"/>
      </left>
      <right style="thin">
        <color indexed="8"/>
      </right>
      <top/>
      <bottom/>
      <diagonal/>
    </border>
    <border>
      <left/>
      <right style="thin">
        <color indexed="8"/>
      </right>
      <top style="thin">
        <color indexed="8"/>
      </top>
      <bottom/>
      <diagonal/>
    </border>
    <border>
      <left style="thin">
        <color indexed="8"/>
      </left>
      <right style="thin">
        <color indexed="8"/>
      </right>
      <top style="thin">
        <color indexed="8"/>
      </top>
      <bottom/>
      <diagonal/>
    </border>
    <border>
      <left style="thin">
        <color indexed="8"/>
      </left>
      <right style="thin">
        <color indexed="8"/>
      </right>
      <top/>
      <bottom style="hair">
        <color indexed="8"/>
      </bottom>
      <diagonal/>
    </border>
    <border>
      <left/>
      <right style="thin">
        <color indexed="8"/>
      </right>
      <top/>
      <bottom style="thin">
        <color indexed="8"/>
      </bottom>
      <diagonal/>
    </border>
    <border>
      <left style="thin">
        <color indexed="8"/>
      </left>
      <right style="thin">
        <color indexed="8"/>
      </right>
      <top/>
      <bottom style="thin">
        <color indexed="8"/>
      </bottom>
      <diagonal/>
    </border>
    <border>
      <left style="hair">
        <color indexed="8"/>
      </left>
      <right/>
      <top style="hair">
        <color indexed="8"/>
      </top>
      <bottom/>
      <diagonal/>
    </border>
    <border>
      <left style="hair">
        <color indexed="8"/>
      </left>
      <right/>
      <top/>
      <bottom/>
      <diagonal/>
    </border>
    <border>
      <left style="hair">
        <color indexed="8"/>
      </left>
      <right/>
      <top style="thin">
        <color indexed="8"/>
      </top>
      <bottom/>
      <diagonal/>
    </border>
    <border>
      <left style="thin">
        <color theme="1"/>
      </left>
      <right/>
      <top style="thin">
        <color theme="1"/>
      </top>
      <bottom/>
      <diagonal/>
    </border>
    <border>
      <left/>
      <right/>
      <top style="thin">
        <color theme="1"/>
      </top>
      <bottom/>
      <diagonal/>
    </border>
    <border>
      <left/>
      <right style="thin">
        <color theme="1"/>
      </right>
      <top style="thin">
        <color theme="1"/>
      </top>
      <bottom/>
      <diagonal/>
    </border>
    <border>
      <left style="thin">
        <color theme="1"/>
      </left>
      <right/>
      <top/>
      <bottom/>
      <diagonal/>
    </border>
    <border>
      <left/>
      <right style="thin">
        <color theme="1"/>
      </right>
      <top style="hair">
        <color indexed="8"/>
      </top>
      <bottom/>
      <diagonal/>
    </border>
    <border>
      <left/>
      <right style="thin">
        <color theme="1"/>
      </right>
      <top/>
      <bottom/>
      <diagonal/>
    </border>
    <border>
      <left style="thin">
        <color theme="1"/>
      </left>
      <right/>
      <top style="thin">
        <color indexed="8"/>
      </top>
      <bottom/>
      <diagonal/>
    </border>
    <border>
      <left/>
      <right style="thin">
        <color theme="1"/>
      </right>
      <top style="thin">
        <color indexed="8"/>
      </top>
      <bottom/>
      <diagonal/>
    </border>
    <border>
      <left/>
      <right style="thin">
        <color theme="1"/>
      </right>
      <top/>
      <bottom style="thin">
        <color indexed="8"/>
      </bottom>
      <diagonal/>
    </border>
    <border>
      <left style="thin">
        <color theme="1"/>
      </left>
      <right/>
      <top/>
      <bottom style="thin">
        <color indexed="8"/>
      </bottom>
      <diagonal/>
    </border>
    <border>
      <left style="thin">
        <color theme="1"/>
      </left>
      <right/>
      <top/>
      <bottom style="hair">
        <color indexed="8"/>
      </bottom>
      <diagonal/>
    </border>
    <border>
      <left style="hair">
        <color indexed="8"/>
      </left>
      <right/>
      <top/>
      <bottom style="hair">
        <color indexed="8"/>
      </bottom>
      <diagonal/>
    </border>
    <border>
      <left/>
      <right style="thin">
        <color theme="1"/>
      </right>
      <top/>
      <bottom style="hair">
        <color indexed="8"/>
      </bottom>
      <diagonal/>
    </border>
    <border>
      <left style="thin">
        <color indexed="8"/>
      </left>
      <right style="thin">
        <color indexed="8"/>
      </right>
      <top style="hair">
        <color indexed="8"/>
      </top>
      <bottom/>
      <diagonal/>
    </border>
    <border>
      <left style="thin">
        <color theme="1"/>
      </left>
      <right/>
      <top style="hair">
        <color indexed="8"/>
      </top>
      <bottom/>
      <diagonal/>
    </border>
    <border>
      <left style="thin">
        <color indexed="8"/>
      </left>
      <right style="hair">
        <color indexed="8"/>
      </right>
      <top style="thin">
        <color indexed="8"/>
      </top>
      <bottom/>
      <diagonal/>
    </border>
    <border>
      <left style="thin">
        <color indexed="8"/>
      </left>
      <right style="hair">
        <color indexed="8"/>
      </right>
      <top/>
      <bottom/>
      <diagonal/>
    </border>
    <border>
      <left style="thin">
        <color indexed="8"/>
      </left>
      <right style="hair">
        <color indexed="8"/>
      </right>
      <top/>
      <bottom style="hair">
        <color indexed="8"/>
      </bottom>
      <diagonal/>
    </border>
    <border>
      <left style="thin">
        <color indexed="8"/>
      </left>
      <right style="hair">
        <color indexed="8"/>
      </right>
      <top style="hair">
        <color indexed="8"/>
      </top>
      <bottom/>
      <diagonal/>
    </border>
    <border>
      <left style="thin">
        <color indexed="8"/>
      </left>
      <right/>
      <top/>
      <bottom style="hair">
        <color indexed="8"/>
      </bottom>
      <diagonal/>
    </border>
    <border>
      <left style="thin">
        <color auto="1"/>
      </left>
      <right/>
      <top/>
      <bottom style="hair">
        <color indexed="8"/>
      </bottom>
      <diagonal/>
    </border>
    <border>
      <left style="hair">
        <color indexed="64"/>
      </left>
      <right/>
      <top/>
      <bottom style="hair">
        <color indexed="8"/>
      </bottom>
      <diagonal/>
    </border>
    <border>
      <left/>
      <right style="thin">
        <color auto="1"/>
      </right>
      <top/>
      <bottom style="hair">
        <color indexed="8"/>
      </bottom>
      <diagonal/>
    </border>
    <border>
      <left/>
      <right/>
      <top/>
      <bottom style="hair">
        <color indexed="8"/>
      </bottom>
      <diagonal/>
    </border>
    <border>
      <left style="hair">
        <color auto="1"/>
      </left>
      <right style="thin">
        <color auto="1"/>
      </right>
      <top/>
      <bottom style="hair">
        <color indexed="8"/>
      </bottom>
      <diagonal/>
    </border>
    <border>
      <left style="thin">
        <color indexed="64"/>
      </left>
      <right/>
      <top/>
      <bottom/>
      <diagonal/>
    </border>
    <border>
      <left style="thin">
        <color indexed="8"/>
      </left>
      <right/>
      <top style="hair">
        <color indexed="8"/>
      </top>
      <bottom/>
      <diagonal/>
    </border>
    <border>
      <left style="thin">
        <color auto="1"/>
      </left>
      <right/>
      <top style="hair">
        <color indexed="8"/>
      </top>
      <bottom/>
      <diagonal/>
    </border>
    <border>
      <left style="hair">
        <color indexed="64"/>
      </left>
      <right/>
      <top style="hair">
        <color indexed="8"/>
      </top>
      <bottom/>
      <diagonal/>
    </border>
    <border>
      <left/>
      <right style="thin">
        <color auto="1"/>
      </right>
      <top style="hair">
        <color indexed="8"/>
      </top>
      <bottom/>
      <diagonal/>
    </border>
    <border>
      <left/>
      <right/>
      <top style="hair">
        <color indexed="8"/>
      </top>
      <bottom/>
      <diagonal/>
    </border>
    <border>
      <left style="hair">
        <color auto="1"/>
      </left>
      <right style="thin">
        <color auto="1"/>
      </right>
      <top style="hair">
        <color indexed="8"/>
      </top>
      <bottom/>
      <diagonal/>
    </border>
    <border>
      <left style="thin">
        <color indexed="64"/>
      </left>
      <right/>
      <top/>
      <bottom style="hair">
        <color indexed="8"/>
      </bottom>
      <diagonal/>
    </border>
    <border>
      <left style="thin">
        <color indexed="64"/>
      </left>
      <right/>
      <top style="hair">
        <color indexed="8"/>
      </top>
      <bottom/>
      <diagonal/>
    </border>
    <border>
      <left/>
      <right/>
      <top/>
      <bottom style="hair">
        <color indexed="64"/>
      </bottom>
      <diagonal/>
    </border>
    <border>
      <left style="thin">
        <color indexed="64"/>
      </left>
      <right style="thin">
        <color indexed="64"/>
      </right>
      <top style="hair">
        <color indexed="64"/>
      </top>
      <bottom style="hair">
        <color indexed="64"/>
      </bottom>
      <diagonal/>
    </border>
    <border>
      <left/>
      <right style="thin">
        <color indexed="64"/>
      </right>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style="hair">
        <color indexed="8"/>
      </left>
      <right style="hair">
        <color indexed="8"/>
      </right>
      <top/>
      <bottom/>
      <diagonal/>
    </border>
    <border>
      <left style="hair">
        <color indexed="8"/>
      </left>
      <right style="hair">
        <color indexed="8"/>
      </right>
      <top style="thin">
        <color indexed="8"/>
      </top>
      <bottom/>
      <diagonal/>
    </border>
    <border>
      <left style="thin">
        <color indexed="8"/>
      </left>
      <right/>
      <top style="thin">
        <color indexed="8"/>
      </top>
      <bottom style="hair">
        <color indexed="8"/>
      </bottom>
      <diagonal/>
    </border>
    <border>
      <left/>
      <right/>
      <top style="thin">
        <color indexed="8"/>
      </top>
      <bottom style="hair">
        <color indexed="8"/>
      </bottom>
      <diagonal/>
    </border>
    <border>
      <left style="thin">
        <color indexed="8"/>
      </left>
      <right style="thin">
        <color indexed="8"/>
      </right>
      <top style="thin">
        <color indexed="8"/>
      </top>
      <bottom style="hair">
        <color indexed="8"/>
      </bottom>
      <diagonal/>
    </border>
    <border>
      <left style="thin">
        <color indexed="8"/>
      </left>
      <right/>
      <top style="hair">
        <color indexed="8"/>
      </top>
      <bottom style="thin">
        <color indexed="8"/>
      </bottom>
      <diagonal/>
    </border>
    <border>
      <left/>
      <right/>
      <top style="hair">
        <color indexed="8"/>
      </top>
      <bottom style="thin">
        <color indexed="8"/>
      </bottom>
      <diagonal/>
    </border>
    <border>
      <left style="thin">
        <color indexed="8"/>
      </left>
      <right style="thin">
        <color indexed="8"/>
      </right>
      <top style="hair">
        <color indexed="8"/>
      </top>
      <bottom style="thin">
        <color indexed="8"/>
      </bottom>
      <diagonal/>
    </border>
    <border>
      <left style="hair">
        <color indexed="8"/>
      </left>
      <right style="thin">
        <color indexed="8"/>
      </right>
      <top style="thin">
        <color indexed="8"/>
      </top>
      <bottom/>
      <diagonal/>
    </border>
    <border>
      <left style="hair">
        <color indexed="8"/>
      </left>
      <right style="thin">
        <color indexed="8"/>
      </right>
      <top/>
      <bottom/>
      <diagonal/>
    </border>
    <border>
      <left style="hair">
        <color indexed="8"/>
      </left>
      <right style="hair">
        <color indexed="8"/>
      </right>
      <top/>
      <bottom style="hair">
        <color indexed="8"/>
      </bottom>
      <diagonal/>
    </border>
    <border>
      <left style="hair">
        <color indexed="8"/>
      </left>
      <right style="thin">
        <color indexed="8"/>
      </right>
      <top/>
      <bottom style="hair">
        <color indexed="8"/>
      </bottom>
      <diagonal/>
    </border>
    <border>
      <left style="hair">
        <color indexed="8"/>
      </left>
      <right style="hair">
        <color indexed="8"/>
      </right>
      <top style="hair">
        <color indexed="8"/>
      </top>
      <bottom/>
      <diagonal/>
    </border>
    <border>
      <left style="hair">
        <color indexed="8"/>
      </left>
      <right style="thin">
        <color indexed="8"/>
      </right>
      <top style="hair">
        <color indexed="8"/>
      </top>
      <bottom/>
      <diagonal/>
    </border>
    <border>
      <left style="hair">
        <color indexed="8"/>
      </left>
      <right style="hair">
        <color indexed="8"/>
      </right>
      <top/>
      <bottom style="thin">
        <color indexed="8"/>
      </bottom>
      <diagonal/>
    </border>
    <border>
      <left style="hair">
        <color indexed="8"/>
      </left>
      <right style="thin">
        <color indexed="8"/>
      </right>
      <top/>
      <bottom style="thin">
        <color indexed="8"/>
      </bottom>
      <diagonal/>
    </border>
    <border>
      <left style="thin">
        <color indexed="8"/>
      </left>
      <right style="hair">
        <color indexed="8"/>
      </right>
      <top style="thin">
        <color indexed="8"/>
      </top>
      <bottom style="hair">
        <color indexed="8"/>
      </bottom>
      <diagonal/>
    </border>
    <border>
      <left style="hair">
        <color indexed="8"/>
      </left>
      <right style="hair">
        <color indexed="8"/>
      </right>
      <top style="thin">
        <color indexed="8"/>
      </top>
      <bottom style="hair">
        <color indexed="8"/>
      </bottom>
      <diagonal/>
    </border>
    <border>
      <left style="hair">
        <color indexed="8"/>
      </left>
      <right style="thin">
        <color indexed="8"/>
      </right>
      <top style="thin">
        <color indexed="8"/>
      </top>
      <bottom style="hair">
        <color indexed="8"/>
      </bottom>
      <diagonal/>
    </border>
    <border>
      <left style="thin">
        <color indexed="8"/>
      </left>
      <right style="hair">
        <color indexed="8"/>
      </right>
      <top style="hair">
        <color indexed="8"/>
      </top>
      <bottom style="thin">
        <color indexed="8"/>
      </bottom>
      <diagonal/>
    </border>
    <border>
      <left style="hair">
        <color indexed="8"/>
      </left>
      <right style="hair">
        <color indexed="8"/>
      </right>
      <top style="hair">
        <color indexed="8"/>
      </top>
      <bottom style="thin">
        <color indexed="8"/>
      </bottom>
      <diagonal/>
    </border>
    <border>
      <left style="hair">
        <color indexed="8"/>
      </left>
      <right style="thin">
        <color indexed="8"/>
      </right>
      <top style="hair">
        <color indexed="8"/>
      </top>
      <bottom style="thin">
        <color indexed="8"/>
      </bottom>
      <diagonal/>
    </border>
    <border>
      <left style="thin">
        <color indexed="8"/>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indexed="8"/>
      </left>
      <right style="thin">
        <color indexed="8"/>
      </right>
      <top style="hair">
        <color indexed="8"/>
      </top>
      <bottom style="hair">
        <color indexed="8"/>
      </bottom>
      <diagonal/>
    </border>
    <border>
      <left/>
      <right style="thin">
        <color indexed="8"/>
      </right>
      <top/>
      <bottom style="hair">
        <color indexed="8"/>
      </bottom>
      <diagonal/>
    </border>
    <border>
      <left/>
      <right style="thin">
        <color indexed="8"/>
      </right>
      <top style="hair">
        <color indexed="8"/>
      </top>
      <bottom/>
      <diagonal/>
    </border>
    <border>
      <left/>
      <right style="thin">
        <color indexed="8"/>
      </right>
      <top style="thin">
        <color indexed="8"/>
      </top>
      <bottom style="hair">
        <color indexed="8"/>
      </bottom>
      <diagonal/>
    </border>
    <border>
      <left/>
      <right style="thin">
        <color indexed="8"/>
      </right>
      <top style="hair">
        <color indexed="8"/>
      </top>
      <bottom style="thin">
        <color indexed="8"/>
      </bottom>
      <diagonal/>
    </border>
    <border>
      <left style="hair">
        <color indexed="64"/>
      </left>
      <right style="thin">
        <color indexed="64"/>
      </right>
      <top/>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hair">
        <color indexed="64"/>
      </right>
      <top style="thin">
        <color indexed="64"/>
      </top>
      <bottom style="hair">
        <color indexed="64"/>
      </bottom>
      <diagonal/>
    </border>
    <border>
      <left style="hair">
        <color indexed="64"/>
      </left>
      <right/>
      <top/>
      <bottom/>
      <diagonal/>
    </border>
    <border>
      <left/>
      <right style="hair">
        <color indexed="64"/>
      </right>
      <top style="hair">
        <color indexed="64"/>
      </top>
      <bottom style="thin">
        <color indexed="64"/>
      </bottom>
      <diagonal/>
    </border>
    <border>
      <left style="hair">
        <color indexed="64"/>
      </left>
      <right/>
      <top style="thin">
        <color indexed="64"/>
      </top>
      <bottom style="hair">
        <color indexed="64"/>
      </bottom>
      <diagonal/>
    </border>
    <border>
      <left style="thin">
        <color indexed="64"/>
      </left>
      <right style="thin">
        <color indexed="64"/>
      </right>
      <top style="hair">
        <color indexed="8"/>
      </top>
      <bottom/>
      <diagonal/>
    </border>
    <border>
      <left style="thin">
        <color indexed="64"/>
      </left>
      <right style="thin">
        <color indexed="64"/>
      </right>
      <top/>
      <bottom style="hair">
        <color indexed="8"/>
      </bottom>
      <diagonal/>
    </border>
    <border>
      <left style="thin">
        <color indexed="64"/>
      </left>
      <right style="thin">
        <color indexed="64"/>
      </right>
      <top style="thin">
        <color indexed="64"/>
      </top>
      <bottom style="hair">
        <color indexed="64"/>
      </bottom>
      <diagonal/>
    </border>
    <border>
      <left style="medium">
        <color indexed="8"/>
      </left>
      <right/>
      <top style="medium">
        <color indexed="8"/>
      </top>
      <bottom/>
      <diagonal/>
    </border>
    <border>
      <left/>
      <right/>
      <top style="medium">
        <color indexed="8"/>
      </top>
      <bottom/>
      <diagonal/>
    </border>
    <border>
      <left style="medium">
        <color indexed="8"/>
      </left>
      <right/>
      <top/>
      <bottom/>
      <diagonal/>
    </border>
    <border>
      <left/>
      <right style="thin">
        <color indexed="8"/>
      </right>
      <top style="thin">
        <color indexed="8"/>
      </top>
      <bottom style="thin">
        <color indexed="8"/>
      </bottom>
      <diagonal/>
    </border>
    <border>
      <left style="medium">
        <color indexed="8"/>
      </left>
      <right/>
      <top/>
      <bottom style="medium">
        <color indexed="8"/>
      </bottom>
      <diagonal/>
    </border>
    <border>
      <left/>
      <right/>
      <top/>
      <bottom style="medium">
        <color indexed="8"/>
      </bottom>
      <diagonal/>
    </border>
    <border>
      <left style="thin">
        <color indexed="8"/>
      </left>
      <right/>
      <top style="thin">
        <color indexed="8"/>
      </top>
      <bottom style="medium">
        <color indexed="8"/>
      </bottom>
      <diagonal/>
    </border>
    <border>
      <left style="thin">
        <color indexed="8"/>
      </left>
      <right style="thin">
        <color indexed="8"/>
      </right>
      <top style="thin">
        <color indexed="8"/>
      </top>
      <bottom style="medium">
        <color indexed="8"/>
      </bottom>
      <diagonal/>
    </border>
    <border>
      <left style="thin">
        <color indexed="8"/>
      </left>
      <right style="medium">
        <color indexed="8"/>
      </right>
      <top style="thin">
        <color indexed="8"/>
      </top>
      <bottom style="medium">
        <color indexed="8"/>
      </bottom>
      <diagonal/>
    </border>
    <border>
      <left style="thin">
        <color indexed="8"/>
      </left>
      <right style="medium">
        <color indexed="8"/>
      </right>
      <top style="medium">
        <color indexed="8"/>
      </top>
      <bottom/>
      <diagonal/>
    </border>
    <border>
      <left style="thin">
        <color indexed="8"/>
      </left>
      <right style="thin">
        <color indexed="8"/>
      </right>
      <top style="medium">
        <color indexed="8"/>
      </top>
      <bottom/>
      <diagonal/>
    </border>
    <border>
      <left style="thin">
        <color indexed="8"/>
      </left>
      <right style="medium">
        <color indexed="8"/>
      </right>
      <top/>
      <bottom/>
      <diagonal/>
    </border>
    <border>
      <left/>
      <right/>
      <top style="thin">
        <color indexed="8"/>
      </top>
      <bottom style="medium">
        <color indexed="8"/>
      </bottom>
      <diagonal/>
    </border>
    <border>
      <left style="thin">
        <color indexed="8"/>
      </left>
      <right style="thin">
        <color indexed="8"/>
      </right>
      <top/>
      <bottom style="medium">
        <color indexed="8"/>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8"/>
      </left>
      <right/>
      <top style="medium">
        <color indexed="8"/>
      </top>
      <bottom/>
      <diagonal/>
    </border>
    <border>
      <left/>
      <right style="thin">
        <color indexed="8"/>
      </right>
      <top style="medium">
        <color indexed="8"/>
      </top>
      <bottom/>
      <diagonal/>
    </border>
    <border>
      <left/>
      <right style="thin">
        <color indexed="8"/>
      </right>
      <top style="thin">
        <color indexed="8"/>
      </top>
      <bottom style="medium">
        <color indexed="8"/>
      </bottom>
      <diagonal/>
    </border>
    <border>
      <left/>
      <right/>
      <top style="medium">
        <color indexed="8"/>
      </top>
      <bottom style="thin">
        <color indexed="8"/>
      </bottom>
      <diagonal/>
    </border>
    <border>
      <left style="thin">
        <color indexed="8"/>
      </left>
      <right/>
      <top style="medium">
        <color indexed="8"/>
      </top>
      <bottom style="thin">
        <color indexed="8"/>
      </bottom>
      <diagonal/>
    </border>
    <border>
      <left/>
      <right style="thin">
        <color indexed="8"/>
      </right>
      <top style="medium">
        <color indexed="8"/>
      </top>
      <bottom style="thin">
        <color indexed="8"/>
      </bottom>
      <diagonal/>
    </border>
    <border>
      <left/>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medium">
        <color indexed="8"/>
      </right>
      <top style="thin">
        <color indexed="8"/>
      </top>
      <bottom style="thin">
        <color indexed="8"/>
      </bottom>
      <diagonal/>
    </border>
    <border>
      <left style="thin">
        <color indexed="8"/>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medium">
        <color indexed="8"/>
      </left>
      <right/>
      <top style="medium">
        <color indexed="8"/>
      </top>
      <bottom style="hair">
        <color indexed="8"/>
      </bottom>
      <diagonal/>
    </border>
    <border>
      <left style="thin">
        <color indexed="8"/>
      </left>
      <right style="hair">
        <color indexed="8"/>
      </right>
      <top style="medium">
        <color indexed="8"/>
      </top>
      <bottom style="hair">
        <color indexed="8"/>
      </bottom>
      <diagonal/>
    </border>
    <border>
      <left style="hair">
        <color indexed="8"/>
      </left>
      <right style="thin">
        <color indexed="8"/>
      </right>
      <top style="medium">
        <color indexed="8"/>
      </top>
      <bottom style="hair">
        <color indexed="8"/>
      </bottom>
      <diagonal/>
    </border>
    <border>
      <left style="medium">
        <color indexed="8"/>
      </left>
      <right/>
      <top style="hair">
        <color indexed="8"/>
      </top>
      <bottom style="hair">
        <color indexed="8"/>
      </bottom>
      <diagonal/>
    </border>
    <border>
      <left style="thin">
        <color indexed="8"/>
      </left>
      <right style="hair">
        <color indexed="8"/>
      </right>
      <top style="hair">
        <color indexed="8"/>
      </top>
      <bottom/>
      <diagonal/>
    </border>
    <border>
      <left style="medium">
        <color indexed="8"/>
      </left>
      <right/>
      <top style="hair">
        <color indexed="8"/>
      </top>
      <bottom style="medium">
        <color indexed="8"/>
      </bottom>
      <diagonal/>
    </border>
    <border>
      <left style="thin">
        <color indexed="8"/>
      </left>
      <right style="hair">
        <color indexed="8"/>
      </right>
      <top style="hair">
        <color indexed="8"/>
      </top>
      <bottom style="medium">
        <color indexed="8"/>
      </bottom>
      <diagonal/>
    </border>
    <border>
      <left style="hair">
        <color indexed="8"/>
      </left>
      <right style="thin">
        <color indexed="8"/>
      </right>
      <top style="hair">
        <color indexed="8"/>
      </top>
      <bottom style="medium">
        <color indexed="8"/>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top/>
      <bottom style="medium">
        <color indexed="64"/>
      </bottom>
      <diagonal/>
    </border>
    <border>
      <left style="medium">
        <color indexed="64"/>
      </left>
      <right/>
      <top/>
      <bottom/>
      <diagonal/>
    </border>
    <border>
      <left/>
      <right style="medium">
        <color indexed="64"/>
      </right>
      <top/>
      <bottom/>
      <diagonal/>
    </border>
    <border>
      <left style="thin">
        <color theme="1"/>
      </left>
      <right style="hair">
        <color indexed="8"/>
      </right>
      <top/>
      <bottom style="thin">
        <color theme="1"/>
      </bottom>
      <diagonal/>
    </border>
    <border>
      <left style="hair">
        <color indexed="8"/>
      </left>
      <right/>
      <top/>
      <bottom style="thin">
        <color theme="1"/>
      </bottom>
      <diagonal/>
    </border>
    <border>
      <left/>
      <right/>
      <top/>
      <bottom style="thin">
        <color theme="1"/>
      </bottom>
      <diagonal/>
    </border>
    <border>
      <left style="thin">
        <color indexed="8"/>
      </left>
      <right style="thin">
        <color indexed="8"/>
      </right>
      <top/>
      <bottom style="thin">
        <color theme="1"/>
      </bottom>
      <diagonal/>
    </border>
    <border>
      <left style="thin">
        <color theme="1"/>
      </left>
      <right/>
      <top/>
      <bottom style="thin">
        <color theme="1"/>
      </bottom>
      <diagonal/>
    </border>
    <border>
      <left style="thin">
        <color indexed="8"/>
      </left>
      <right style="thin">
        <color indexed="8"/>
      </right>
      <top style="thin">
        <color theme="1"/>
      </top>
      <bottom style="thin">
        <color theme="1"/>
      </bottom>
      <diagonal/>
    </border>
    <border>
      <left/>
      <right style="thin">
        <color theme="1"/>
      </right>
      <top/>
      <bottom style="thin">
        <color theme="1"/>
      </bottom>
      <diagonal/>
    </border>
    <border>
      <left/>
      <right style="thin">
        <color indexed="8"/>
      </right>
      <top style="thin">
        <color theme="1"/>
      </top>
      <bottom/>
      <diagonal/>
    </border>
    <border>
      <left/>
      <right style="thin">
        <color indexed="8"/>
      </right>
      <top/>
      <bottom style="thin">
        <color theme="1"/>
      </bottom>
      <diagonal/>
    </border>
    <border>
      <left style="thin">
        <color indexed="8"/>
      </left>
      <right style="thin">
        <color indexed="8"/>
      </right>
      <top style="thin">
        <color theme="1"/>
      </top>
      <bottom/>
      <diagonal/>
    </border>
    <border>
      <left style="thin">
        <color theme="1"/>
      </left>
      <right style="hair">
        <color theme="1"/>
      </right>
      <top style="thin">
        <color theme="1"/>
      </top>
      <bottom/>
      <diagonal/>
    </border>
    <border>
      <left style="hair">
        <color theme="1"/>
      </left>
      <right style="thin">
        <color indexed="8"/>
      </right>
      <top style="thin">
        <color theme="1"/>
      </top>
      <bottom/>
      <diagonal/>
    </border>
    <border>
      <left style="thin">
        <color theme="1"/>
      </left>
      <right style="hair">
        <color theme="1"/>
      </right>
      <top/>
      <bottom/>
      <diagonal/>
    </border>
    <border>
      <left style="hair">
        <color theme="1"/>
      </left>
      <right style="thin">
        <color indexed="8"/>
      </right>
      <top/>
      <bottom/>
      <diagonal/>
    </border>
    <border>
      <left style="thin">
        <color theme="1"/>
      </left>
      <right style="hair">
        <color theme="1"/>
      </right>
      <top/>
      <bottom style="hair">
        <color theme="1"/>
      </bottom>
      <diagonal/>
    </border>
    <border>
      <left style="hair">
        <color theme="1"/>
      </left>
      <right style="thin">
        <color indexed="8"/>
      </right>
      <top/>
      <bottom style="hair">
        <color theme="1"/>
      </bottom>
      <diagonal/>
    </border>
    <border>
      <left style="thin">
        <color indexed="8"/>
      </left>
      <right style="thin">
        <color indexed="8"/>
      </right>
      <top/>
      <bottom style="hair">
        <color theme="1"/>
      </bottom>
      <diagonal/>
    </border>
    <border>
      <left/>
      <right style="thin">
        <color theme="1"/>
      </right>
      <top/>
      <bottom style="hair">
        <color theme="1"/>
      </bottom>
      <diagonal/>
    </border>
    <border>
      <left style="thin">
        <color theme="1"/>
      </left>
      <right style="hair">
        <color theme="1"/>
      </right>
      <top style="hair">
        <color theme="1"/>
      </top>
      <bottom/>
      <diagonal/>
    </border>
    <border>
      <left style="hair">
        <color theme="1"/>
      </left>
      <right style="thin">
        <color indexed="8"/>
      </right>
      <top style="hair">
        <color theme="1"/>
      </top>
      <bottom/>
      <diagonal/>
    </border>
    <border>
      <left style="thin">
        <color indexed="8"/>
      </left>
      <right style="thin">
        <color indexed="8"/>
      </right>
      <top style="hair">
        <color theme="1"/>
      </top>
      <bottom/>
      <diagonal/>
    </border>
    <border>
      <left/>
      <right style="thin">
        <color theme="1"/>
      </right>
      <top style="hair">
        <color theme="1"/>
      </top>
      <bottom/>
      <diagonal/>
    </border>
    <border>
      <left style="thin">
        <color theme="1"/>
      </left>
      <right style="hair">
        <color indexed="8"/>
      </right>
      <top style="thin">
        <color theme="1"/>
      </top>
      <bottom style="hair">
        <color theme="1"/>
      </bottom>
      <diagonal/>
    </border>
    <border>
      <left style="hair">
        <color indexed="8"/>
      </left>
      <right/>
      <top style="thin">
        <color theme="1"/>
      </top>
      <bottom style="hair">
        <color theme="1"/>
      </bottom>
      <diagonal/>
    </border>
    <border>
      <left style="thin">
        <color indexed="8"/>
      </left>
      <right style="thin">
        <color indexed="8"/>
      </right>
      <top style="thin">
        <color theme="1"/>
      </top>
      <bottom style="hair">
        <color theme="1"/>
      </bottom>
      <diagonal/>
    </border>
    <border>
      <left/>
      <right style="thin">
        <color theme="1"/>
      </right>
      <top style="thin">
        <color theme="1"/>
      </top>
      <bottom style="hair">
        <color theme="1"/>
      </bottom>
      <diagonal/>
    </border>
    <border>
      <left style="thin">
        <color theme="1"/>
      </left>
      <right style="hair">
        <color indexed="8"/>
      </right>
      <top style="hair">
        <color theme="1"/>
      </top>
      <bottom style="thin">
        <color theme="1"/>
      </bottom>
      <diagonal/>
    </border>
    <border>
      <left style="hair">
        <color indexed="8"/>
      </left>
      <right/>
      <top style="hair">
        <color theme="1"/>
      </top>
      <bottom style="thin">
        <color theme="1"/>
      </bottom>
      <diagonal/>
    </border>
    <border>
      <left style="thin">
        <color indexed="8"/>
      </left>
      <right style="thin">
        <color indexed="8"/>
      </right>
      <top style="hair">
        <color theme="1"/>
      </top>
      <bottom style="thin">
        <color theme="1"/>
      </bottom>
      <diagonal/>
    </border>
    <border>
      <left/>
      <right style="thin">
        <color theme="1"/>
      </right>
      <top style="hair">
        <color theme="1"/>
      </top>
      <bottom style="thin">
        <color theme="1"/>
      </bottom>
      <diagonal/>
    </border>
    <border>
      <left style="thin">
        <color indexed="8"/>
      </left>
      <right style="hair">
        <color indexed="8"/>
      </right>
      <top style="thin">
        <color theme="1"/>
      </top>
      <bottom/>
      <diagonal/>
    </border>
    <border>
      <left style="hair">
        <color indexed="8"/>
      </left>
      <right style="thin">
        <color indexed="8"/>
      </right>
      <top style="thin">
        <color theme="1"/>
      </top>
      <bottom/>
      <diagonal/>
    </border>
    <border>
      <left style="thin">
        <color indexed="8"/>
      </left>
      <right style="hair">
        <color indexed="8"/>
      </right>
      <top/>
      <bottom style="hair">
        <color theme="1"/>
      </bottom>
      <diagonal/>
    </border>
    <border>
      <left style="hair">
        <color indexed="8"/>
      </left>
      <right style="thin">
        <color indexed="8"/>
      </right>
      <top/>
      <bottom style="hair">
        <color theme="1"/>
      </bottom>
      <diagonal/>
    </border>
    <border>
      <left style="thin">
        <color indexed="8"/>
      </left>
      <right style="hair">
        <color indexed="8"/>
      </right>
      <top style="hair">
        <color theme="1"/>
      </top>
      <bottom/>
      <diagonal/>
    </border>
    <border>
      <left style="hair">
        <color indexed="8"/>
      </left>
      <right style="thin">
        <color indexed="8"/>
      </right>
      <top style="hair">
        <color theme="1"/>
      </top>
      <bottom/>
      <diagonal/>
    </border>
    <border>
      <left style="thin">
        <color indexed="8"/>
      </left>
      <right style="hair">
        <color indexed="8"/>
      </right>
      <top style="thin">
        <color theme="1"/>
      </top>
      <bottom style="hair">
        <color theme="1"/>
      </bottom>
      <diagonal/>
    </border>
    <border>
      <left style="hair">
        <color indexed="8"/>
      </left>
      <right style="thin">
        <color indexed="8"/>
      </right>
      <top style="thin">
        <color theme="1"/>
      </top>
      <bottom style="hair">
        <color theme="1"/>
      </bottom>
      <diagonal/>
    </border>
    <border>
      <left style="thin">
        <color indexed="8"/>
      </left>
      <right style="hair">
        <color indexed="8"/>
      </right>
      <top style="hair">
        <color theme="1"/>
      </top>
      <bottom style="thin">
        <color theme="1"/>
      </bottom>
      <diagonal/>
    </border>
    <border>
      <left style="hair">
        <color indexed="8"/>
      </left>
      <right style="thin">
        <color indexed="8"/>
      </right>
      <top style="hair">
        <color theme="1"/>
      </top>
      <bottom style="thin">
        <color theme="1"/>
      </bottom>
      <diagonal/>
    </border>
    <border>
      <left style="thin">
        <color indexed="8"/>
      </left>
      <right style="hair">
        <color indexed="8"/>
      </right>
      <top/>
      <bottom style="thin">
        <color theme="1"/>
      </bottom>
      <diagonal/>
    </border>
    <border>
      <left style="hair">
        <color indexed="8"/>
      </left>
      <right style="thin">
        <color indexed="8"/>
      </right>
      <top/>
      <bottom style="thin">
        <color theme="1"/>
      </bottom>
      <diagonal/>
    </border>
    <border>
      <left style="thin">
        <color indexed="8"/>
      </left>
      <right style="thin">
        <color indexed="8"/>
      </right>
      <top style="hair">
        <color indexed="8"/>
      </top>
      <bottom style="thin">
        <color theme="1"/>
      </bottom>
      <diagonal/>
    </border>
    <border>
      <left style="thin">
        <color indexed="8"/>
      </left>
      <right style="hair">
        <color indexed="8"/>
      </right>
      <top style="hair">
        <color indexed="8"/>
      </top>
      <bottom style="thin">
        <color theme="1"/>
      </bottom>
      <diagonal/>
    </border>
    <border>
      <left style="hair">
        <color indexed="8"/>
      </left>
      <right style="thin">
        <color indexed="8"/>
      </right>
      <top style="hair">
        <color indexed="8"/>
      </top>
      <bottom style="thin">
        <color theme="1"/>
      </bottom>
      <diagonal/>
    </border>
    <border>
      <left style="thin">
        <color theme="1"/>
      </left>
      <right style="hair">
        <color theme="1"/>
      </right>
      <top/>
      <bottom style="thin">
        <color theme="1"/>
      </bottom>
      <diagonal/>
    </border>
    <border>
      <left style="hair">
        <color theme="1"/>
      </left>
      <right style="thin">
        <color indexed="8"/>
      </right>
      <top/>
      <bottom style="thin">
        <color theme="1"/>
      </bottom>
      <diagonal/>
    </border>
    <border>
      <left style="thin">
        <color theme="1"/>
      </left>
      <right style="hair">
        <color indexed="8"/>
      </right>
      <top style="thin">
        <color theme="1"/>
      </top>
      <bottom style="thin">
        <color theme="1"/>
      </bottom>
      <diagonal/>
    </border>
    <border>
      <left style="hair">
        <color indexed="8"/>
      </left>
      <right/>
      <top style="thin">
        <color theme="1"/>
      </top>
      <bottom style="thin">
        <color theme="1"/>
      </bottom>
      <diagonal/>
    </border>
    <border>
      <left style="thin">
        <color indexed="8"/>
      </left>
      <right style="hair">
        <color indexed="8"/>
      </right>
      <top style="thin">
        <color theme="1"/>
      </top>
      <bottom style="thin">
        <color theme="1"/>
      </bottom>
      <diagonal/>
    </border>
    <border>
      <left style="hair">
        <color indexed="8"/>
      </left>
      <right style="thin">
        <color indexed="8"/>
      </right>
      <top style="thin">
        <color theme="1"/>
      </top>
      <bottom style="thin">
        <color theme="1"/>
      </bottom>
      <diagonal/>
    </border>
    <border>
      <left/>
      <right style="thin">
        <color theme="1"/>
      </right>
      <top style="thin">
        <color theme="1"/>
      </top>
      <bottom style="thin">
        <color theme="1"/>
      </bottom>
      <diagonal/>
    </border>
    <border>
      <left style="thin">
        <color theme="1"/>
      </left>
      <right style="hair">
        <color theme="1"/>
      </right>
      <top style="hair">
        <color theme="1"/>
      </top>
      <bottom style="thin">
        <color theme="1"/>
      </bottom>
      <diagonal/>
    </border>
    <border>
      <left style="hair">
        <color theme="1"/>
      </left>
      <right style="thin">
        <color indexed="8"/>
      </right>
      <top style="hair">
        <color theme="1"/>
      </top>
      <bottom style="thin">
        <color theme="1"/>
      </bottom>
      <diagonal/>
    </border>
    <border>
      <left/>
      <right style="hair">
        <color indexed="8"/>
      </right>
      <top style="thin">
        <color indexed="8"/>
      </top>
      <bottom/>
      <diagonal/>
    </border>
    <border>
      <left/>
      <right style="hair">
        <color indexed="8"/>
      </right>
      <top/>
      <bottom/>
      <diagonal/>
    </border>
    <border>
      <left style="thin">
        <color indexed="8"/>
      </left>
      <right/>
      <top/>
      <bottom style="hair">
        <color indexed="8"/>
      </bottom>
      <diagonal/>
    </border>
    <border>
      <left/>
      <right style="hair">
        <color indexed="8"/>
      </right>
      <top/>
      <bottom style="hair">
        <color indexed="8"/>
      </bottom>
      <diagonal/>
    </border>
    <border>
      <left style="thin">
        <color indexed="8"/>
      </left>
      <right style="hair">
        <color indexed="8"/>
      </right>
      <top/>
      <bottom style="hair">
        <color indexed="8"/>
      </bottom>
      <diagonal/>
    </border>
    <border>
      <left/>
      <right style="hair">
        <color indexed="8"/>
      </right>
      <top/>
      <bottom style="thin">
        <color indexed="8"/>
      </bottom>
      <diagonal/>
    </border>
    <border>
      <left/>
      <right style="hair">
        <color indexed="8"/>
      </right>
      <top style="hair">
        <color indexed="8"/>
      </top>
      <bottom style="hair">
        <color indexed="8"/>
      </bottom>
      <diagonal/>
    </border>
    <border>
      <left/>
      <right style="hair">
        <color indexed="8"/>
      </right>
      <top style="hair">
        <color indexed="8"/>
      </top>
      <bottom style="thin">
        <color indexed="8"/>
      </bottom>
      <diagonal/>
    </border>
    <border>
      <left style="thin">
        <color indexed="8"/>
      </left>
      <right style="thin">
        <color indexed="8"/>
      </right>
      <top style="hair">
        <color indexed="8"/>
      </top>
      <bottom style="hair">
        <color indexed="8"/>
      </bottom>
      <diagonal/>
    </border>
    <border>
      <left style="thin">
        <color indexed="8"/>
      </left>
      <right style="thin">
        <color indexed="8"/>
      </right>
      <top/>
      <bottom style="hair">
        <color indexed="8"/>
      </bottom>
      <diagonal/>
    </border>
    <border>
      <left style="thin">
        <color indexed="8"/>
      </left>
      <right style="thin">
        <color indexed="8"/>
      </right>
      <top style="hair">
        <color indexed="8"/>
      </top>
      <bottom/>
      <diagonal/>
    </border>
    <border>
      <left/>
      <right style="hair">
        <color indexed="8"/>
      </right>
      <top style="hair">
        <color indexed="8"/>
      </top>
      <bottom/>
      <diagonal/>
    </border>
    <border>
      <left style="thin">
        <color indexed="8"/>
      </left>
      <right style="hair">
        <color indexed="8"/>
      </right>
      <top style="thin">
        <color indexed="8"/>
      </top>
      <bottom style="thin">
        <color indexed="8"/>
      </bottom>
      <diagonal/>
    </border>
    <border>
      <left style="hair">
        <color indexed="8"/>
      </left>
      <right style="hair">
        <color indexed="8"/>
      </right>
      <top style="thin">
        <color indexed="8"/>
      </top>
      <bottom style="thin">
        <color indexed="8"/>
      </bottom>
      <diagonal/>
    </border>
    <border>
      <left style="hair">
        <color indexed="8"/>
      </left>
      <right style="thin">
        <color indexed="8"/>
      </right>
      <top style="thin">
        <color indexed="8"/>
      </top>
      <bottom style="thin">
        <color indexed="8"/>
      </bottom>
      <diagonal/>
    </border>
    <border>
      <left style="hair">
        <color indexed="8"/>
      </left>
      <right/>
      <top style="hair">
        <color indexed="8"/>
      </top>
      <bottom style="hair">
        <color indexed="8"/>
      </bottom>
      <diagonal/>
    </border>
    <border>
      <left style="hair">
        <color indexed="8"/>
      </left>
      <right/>
      <top style="hair">
        <color indexed="8"/>
      </top>
      <bottom style="thin">
        <color indexed="8"/>
      </bottom>
      <diagonal/>
    </border>
    <border>
      <left style="hair">
        <color indexed="8"/>
      </left>
      <right/>
      <top style="hair">
        <color indexed="8"/>
      </top>
      <bottom/>
      <diagonal/>
    </border>
    <border>
      <left style="hair">
        <color indexed="8"/>
      </left>
      <right/>
      <top style="thin">
        <color indexed="8"/>
      </top>
      <bottom style="thin">
        <color indexed="8"/>
      </bottom>
      <diagonal/>
    </border>
    <border>
      <left/>
      <right style="hair">
        <color indexed="8"/>
      </right>
      <top style="thin">
        <color indexed="8"/>
      </top>
      <bottom style="thin">
        <color indexed="8"/>
      </bottom>
      <diagonal/>
    </border>
    <border>
      <left style="hair">
        <color indexed="8"/>
      </left>
      <right/>
      <top style="thin">
        <color indexed="8"/>
      </top>
      <bottom style="hair">
        <color indexed="8"/>
      </bottom>
      <diagonal/>
    </border>
    <border>
      <left style="thin">
        <color indexed="8"/>
      </left>
      <right/>
      <top style="hair">
        <color indexed="8"/>
      </top>
      <bottom style="hair">
        <color indexed="8"/>
      </bottom>
      <diagonal/>
    </border>
    <border>
      <left style="thin">
        <color indexed="8"/>
      </left>
      <right/>
      <top style="hair">
        <color indexed="8"/>
      </top>
      <bottom/>
      <diagonal/>
    </border>
    <border>
      <left/>
      <right style="thin">
        <color indexed="8"/>
      </right>
      <top style="hair">
        <color indexed="8"/>
      </top>
      <bottom style="hair">
        <color indexed="8"/>
      </bottom>
      <diagonal/>
    </border>
    <border>
      <left style="thin">
        <color theme="1"/>
      </left>
      <right style="thin">
        <color indexed="8"/>
      </right>
      <top style="thin">
        <color theme="1"/>
      </top>
      <bottom style="hair">
        <color indexed="8"/>
      </bottom>
      <diagonal/>
    </border>
    <border>
      <left style="hair">
        <color indexed="8"/>
      </left>
      <right/>
      <top style="thin">
        <color theme="1"/>
      </top>
      <bottom/>
      <diagonal/>
    </border>
    <border>
      <left style="thin">
        <color indexed="8"/>
      </left>
      <right/>
      <top style="thin">
        <color theme="1"/>
      </top>
      <bottom/>
      <diagonal/>
    </border>
    <border>
      <left/>
      <right style="hair">
        <color indexed="8"/>
      </right>
      <top style="thin">
        <color theme="1"/>
      </top>
      <bottom/>
      <diagonal/>
    </border>
    <border>
      <left style="thin">
        <color indexed="8"/>
      </left>
      <right style="thin">
        <color theme="1"/>
      </right>
      <top style="thin">
        <color theme="1"/>
      </top>
      <bottom/>
      <diagonal/>
    </border>
    <border>
      <left style="thin">
        <color theme="1"/>
      </left>
      <right style="thin">
        <color indexed="8"/>
      </right>
      <top style="hair">
        <color indexed="8"/>
      </top>
      <bottom style="hair">
        <color indexed="8"/>
      </bottom>
      <diagonal/>
    </border>
    <border>
      <left style="thin">
        <color indexed="8"/>
      </left>
      <right style="thin">
        <color theme="1"/>
      </right>
      <top/>
      <bottom/>
      <diagonal/>
    </border>
    <border>
      <left style="thin">
        <color indexed="8"/>
      </left>
      <right style="thin">
        <color theme="1"/>
      </right>
      <top/>
      <bottom style="hair">
        <color indexed="8"/>
      </bottom>
      <diagonal/>
    </border>
    <border>
      <left style="thin">
        <color indexed="8"/>
      </left>
      <right style="thin">
        <color theme="1"/>
      </right>
      <top style="hair">
        <color indexed="8"/>
      </top>
      <bottom style="hair">
        <color indexed="8"/>
      </bottom>
      <diagonal/>
    </border>
    <border>
      <left style="thin">
        <color theme="1"/>
      </left>
      <right style="thin">
        <color indexed="8"/>
      </right>
      <top style="hair">
        <color indexed="8"/>
      </top>
      <bottom style="thin">
        <color theme="1"/>
      </bottom>
      <diagonal/>
    </border>
    <border>
      <left style="thin">
        <color indexed="8"/>
      </left>
      <right style="thin">
        <color theme="1"/>
      </right>
      <top style="hair">
        <color indexed="8"/>
      </top>
      <bottom style="thin">
        <color indexed="8"/>
      </bottom>
      <diagonal/>
    </border>
    <border>
      <left/>
      <right style="hair">
        <color indexed="8"/>
      </right>
      <top/>
      <bottom style="thin">
        <color theme="1"/>
      </bottom>
      <diagonal/>
    </border>
    <border>
      <left style="thin">
        <color indexed="8"/>
      </left>
      <right/>
      <top/>
      <bottom style="thin">
        <color theme="1"/>
      </bottom>
      <diagonal/>
    </border>
    <border>
      <left style="thin">
        <color indexed="8"/>
      </left>
      <right style="thin">
        <color theme="1"/>
      </right>
      <top/>
      <bottom style="thin">
        <color theme="1"/>
      </bottom>
      <diagonal/>
    </border>
    <border>
      <left style="thin">
        <color theme="1"/>
      </left>
      <right/>
      <top style="thin">
        <color theme="1"/>
      </top>
      <bottom style="thin">
        <color theme="1"/>
      </bottom>
      <diagonal/>
    </border>
    <border>
      <left/>
      <right/>
      <top style="thin">
        <color theme="1"/>
      </top>
      <bottom style="thin">
        <color theme="1"/>
      </bottom>
      <diagonal/>
    </border>
    <border>
      <left style="thin">
        <color indexed="8"/>
      </left>
      <right/>
      <top style="thin">
        <color theme="1"/>
      </top>
      <bottom style="thin">
        <color theme="1"/>
      </bottom>
      <diagonal/>
    </border>
    <border>
      <left/>
      <right style="thin">
        <color indexed="8"/>
      </right>
      <top style="thin">
        <color theme="1"/>
      </top>
      <bottom style="thin">
        <color theme="1"/>
      </bottom>
      <diagonal/>
    </border>
    <border>
      <left/>
      <right style="hair">
        <color indexed="8"/>
      </right>
      <top style="thin">
        <color theme="1"/>
      </top>
      <bottom style="thin">
        <color theme="1"/>
      </bottom>
      <diagonal/>
    </border>
    <border>
      <left style="thin">
        <color auto="1"/>
      </left>
      <right style="hair">
        <color auto="1"/>
      </right>
      <top/>
      <bottom/>
      <diagonal/>
    </border>
    <border>
      <left style="thin">
        <color auto="1"/>
      </left>
      <right style="hair">
        <color auto="1"/>
      </right>
      <top style="thin">
        <color theme="4" tint="-0.24994659260841701"/>
      </top>
      <bottom style="thin">
        <color theme="4" tint="-0.24994659260841701"/>
      </bottom>
      <diagonal/>
    </border>
    <border>
      <left style="hair">
        <color auto="1"/>
      </left>
      <right style="thin">
        <color auto="1"/>
      </right>
      <top style="thin">
        <color theme="4" tint="-0.24994659260841701"/>
      </top>
      <bottom style="thin">
        <color theme="4" tint="-0.24994659260841701"/>
      </bottom>
      <diagonal/>
    </border>
    <border>
      <left style="hair">
        <color indexed="64"/>
      </left>
      <right/>
      <top style="hair">
        <color indexed="64"/>
      </top>
      <bottom style="hair">
        <color indexed="64"/>
      </bottom>
      <diagonal/>
    </border>
    <border>
      <left style="hair">
        <color indexed="64"/>
      </left>
      <right/>
      <top/>
      <bottom style="hair">
        <color indexed="64"/>
      </bottom>
      <diagonal/>
    </border>
    <border>
      <left style="hair">
        <color indexed="64"/>
      </left>
      <right style="hair">
        <color indexed="64"/>
      </right>
      <top/>
      <bottom/>
      <diagonal/>
    </border>
    <border>
      <left/>
      <right/>
      <top style="thin">
        <color theme="1"/>
      </top>
      <bottom style="hair">
        <color indexed="8"/>
      </bottom>
      <diagonal/>
    </border>
    <border>
      <left style="hair">
        <color indexed="8"/>
      </left>
      <right style="hair">
        <color indexed="8"/>
      </right>
      <top/>
      <bottom style="thin">
        <color theme="1"/>
      </bottom>
      <diagonal/>
    </border>
    <border>
      <left style="thin">
        <color theme="1"/>
      </left>
      <right/>
      <top style="thin">
        <color theme="1"/>
      </top>
      <bottom style="hair">
        <color indexed="8"/>
      </bottom>
      <diagonal/>
    </border>
    <border>
      <left/>
      <right style="thin">
        <color theme="1"/>
      </right>
      <top style="thin">
        <color theme="1"/>
      </top>
      <bottom style="hair">
        <color indexed="8"/>
      </bottom>
      <diagonal/>
    </border>
    <border>
      <left style="thin">
        <color theme="1"/>
      </left>
      <right style="hair">
        <color indexed="8"/>
      </right>
      <top/>
      <bottom/>
      <diagonal/>
    </border>
    <border>
      <left style="hair">
        <color indexed="8"/>
      </left>
      <right style="thin">
        <color theme="1"/>
      </right>
      <top/>
      <bottom/>
      <diagonal/>
    </border>
    <border>
      <left style="hair">
        <color indexed="8"/>
      </left>
      <right style="thin">
        <color theme="1"/>
      </right>
      <top/>
      <bottom style="thin">
        <color theme="1"/>
      </bottom>
      <diagonal/>
    </border>
    <border>
      <left style="thin">
        <color theme="1"/>
      </left>
      <right style="hair">
        <color indexed="8"/>
      </right>
      <top/>
      <bottom style="hair">
        <color indexed="8"/>
      </bottom>
      <diagonal/>
    </border>
    <border>
      <left style="hair">
        <color indexed="8"/>
      </left>
      <right style="thin">
        <color theme="1"/>
      </right>
      <top/>
      <bottom style="hair">
        <color indexed="8"/>
      </bottom>
      <diagonal/>
    </border>
    <border>
      <left style="thin">
        <color theme="1"/>
      </left>
      <right style="thin">
        <color theme="1"/>
      </right>
      <top style="thin">
        <color theme="1"/>
      </top>
      <bottom/>
      <diagonal/>
    </border>
    <border>
      <left style="thin">
        <color theme="1"/>
      </left>
      <right style="thin">
        <color theme="1"/>
      </right>
      <top/>
      <bottom/>
      <diagonal/>
    </border>
    <border>
      <left style="thin">
        <color theme="1"/>
      </left>
      <right style="thin">
        <color theme="1"/>
      </right>
      <top/>
      <bottom style="thin">
        <color theme="1"/>
      </bottom>
      <diagonal/>
    </border>
    <border>
      <left style="thin">
        <color theme="1"/>
      </left>
      <right style="thin">
        <color theme="1"/>
      </right>
      <top/>
      <bottom style="hair">
        <color indexed="8"/>
      </bottom>
      <diagonal/>
    </border>
    <border>
      <left style="thin">
        <color theme="1"/>
      </left>
      <right style="hair">
        <color indexed="8"/>
      </right>
      <top style="hair">
        <color indexed="8"/>
      </top>
      <bottom style="thin">
        <color indexed="8"/>
      </bottom>
      <diagonal/>
    </border>
    <border>
      <left style="hair">
        <color indexed="8"/>
      </left>
      <right style="thin">
        <color theme="1"/>
      </right>
      <top style="hair">
        <color indexed="8"/>
      </top>
      <bottom style="thin">
        <color indexed="8"/>
      </bottom>
      <diagonal/>
    </border>
    <border>
      <left style="thin">
        <color theme="1"/>
      </left>
      <right style="thin">
        <color theme="1"/>
      </right>
      <top style="hair">
        <color indexed="8"/>
      </top>
      <bottom style="thin">
        <color indexed="8"/>
      </bottom>
      <diagonal/>
    </border>
    <border>
      <left/>
      <right style="thin">
        <color theme="1"/>
      </right>
      <top style="hair">
        <color indexed="8"/>
      </top>
      <bottom style="thin">
        <color indexed="8"/>
      </bottom>
      <diagonal/>
    </border>
    <border>
      <left style="hair">
        <color indexed="64"/>
      </left>
      <right style="thin">
        <color indexed="64"/>
      </right>
      <top style="hair">
        <color auto="1"/>
      </top>
      <bottom/>
      <diagonal/>
    </border>
    <border>
      <left style="thin">
        <color indexed="64"/>
      </left>
      <right style="hair">
        <color indexed="64"/>
      </right>
      <top style="hair">
        <color indexed="64"/>
      </top>
      <bottom/>
      <diagonal/>
    </border>
    <border>
      <left style="thin">
        <color indexed="64"/>
      </left>
      <right/>
      <top style="thin">
        <color indexed="64"/>
      </top>
      <bottom style="hair">
        <color indexed="64"/>
      </bottom>
      <diagonal/>
    </border>
    <border>
      <left style="hair">
        <color auto="1"/>
      </left>
      <right/>
      <top style="hair">
        <color indexed="64"/>
      </top>
      <bottom/>
      <diagonal/>
    </border>
    <border>
      <left/>
      <right style="hair">
        <color indexed="64"/>
      </right>
      <top style="hair">
        <color indexed="64"/>
      </top>
      <bottom/>
      <diagonal/>
    </border>
    <border>
      <left style="thin">
        <color indexed="8"/>
      </left>
      <right style="thin">
        <color indexed="8"/>
      </right>
      <top style="medium">
        <color indexed="8"/>
      </top>
      <bottom style="hair">
        <color indexed="8"/>
      </bottom>
      <diagonal/>
    </border>
    <border>
      <left style="thin">
        <color indexed="8"/>
      </left>
      <right style="medium">
        <color indexed="8"/>
      </right>
      <top style="medium">
        <color indexed="8"/>
      </top>
      <bottom style="hair">
        <color indexed="8"/>
      </bottom>
      <diagonal/>
    </border>
    <border>
      <left style="thin">
        <color indexed="8"/>
      </left>
      <right style="thin">
        <color indexed="8"/>
      </right>
      <top style="hair">
        <color indexed="8"/>
      </top>
      <bottom style="hair">
        <color indexed="8"/>
      </bottom>
      <diagonal/>
    </border>
    <border>
      <left style="thin">
        <color indexed="8"/>
      </left>
      <right style="medium">
        <color indexed="8"/>
      </right>
      <top style="hair">
        <color indexed="8"/>
      </top>
      <bottom style="hair">
        <color indexed="8"/>
      </bottom>
      <diagonal/>
    </border>
    <border>
      <left style="thin">
        <color indexed="8"/>
      </left>
      <right style="thin">
        <color indexed="8"/>
      </right>
      <top style="hair">
        <color indexed="8"/>
      </top>
      <bottom style="thin">
        <color indexed="8"/>
      </bottom>
      <diagonal/>
    </border>
    <border>
      <left style="thin">
        <color indexed="8"/>
      </left>
      <right style="medium">
        <color indexed="8"/>
      </right>
      <top style="hair">
        <color indexed="8"/>
      </top>
      <bottom style="thin">
        <color indexed="8"/>
      </bottom>
      <diagonal/>
    </border>
    <border>
      <left style="thin">
        <color indexed="8"/>
      </left>
      <right style="thin">
        <color indexed="8"/>
      </right>
      <top style="hair">
        <color indexed="8"/>
      </top>
      <bottom/>
      <diagonal/>
    </border>
    <border>
      <left style="thin">
        <color indexed="8"/>
      </left>
      <right style="medium">
        <color indexed="8"/>
      </right>
      <top style="hair">
        <color indexed="8"/>
      </top>
      <bottom/>
      <diagonal/>
    </border>
    <border>
      <left style="thin">
        <color indexed="8"/>
      </left>
      <right style="medium">
        <color indexed="8"/>
      </right>
      <top style="thin">
        <color indexed="8"/>
      </top>
      <bottom style="hair">
        <color indexed="8"/>
      </bottom>
      <diagonal/>
    </border>
    <border>
      <left style="thin">
        <color indexed="8"/>
      </left>
      <right/>
      <top style="hair">
        <color indexed="8"/>
      </top>
      <bottom/>
      <diagonal/>
    </border>
    <border>
      <left/>
      <right/>
      <top style="hair">
        <color indexed="8"/>
      </top>
      <bottom/>
      <diagonal/>
    </border>
    <border>
      <left/>
      <right style="thin">
        <color indexed="8"/>
      </right>
      <top style="hair">
        <color indexed="8"/>
      </top>
      <bottom/>
      <diagonal/>
    </border>
    <border>
      <left style="thin">
        <color indexed="8"/>
      </left>
      <right/>
      <top style="hair">
        <color indexed="8"/>
      </top>
      <bottom style="medium">
        <color indexed="8"/>
      </bottom>
      <diagonal/>
    </border>
    <border>
      <left/>
      <right/>
      <top style="hair">
        <color indexed="8"/>
      </top>
      <bottom style="medium">
        <color indexed="8"/>
      </bottom>
      <diagonal/>
    </border>
    <border>
      <left/>
      <right style="thin">
        <color indexed="8"/>
      </right>
      <top style="hair">
        <color indexed="8"/>
      </top>
      <bottom style="medium">
        <color indexed="8"/>
      </bottom>
      <diagonal/>
    </border>
    <border>
      <left style="thin">
        <color indexed="8"/>
      </left>
      <right style="thin">
        <color indexed="8"/>
      </right>
      <top style="hair">
        <color indexed="8"/>
      </top>
      <bottom style="medium">
        <color indexed="8"/>
      </bottom>
      <diagonal/>
    </border>
    <border>
      <left style="thin">
        <color indexed="8"/>
      </left>
      <right style="medium">
        <color indexed="8"/>
      </right>
      <top style="hair">
        <color indexed="8"/>
      </top>
      <bottom style="medium">
        <color indexed="8"/>
      </bottom>
      <diagonal/>
    </border>
    <border>
      <left style="thin">
        <color indexed="64"/>
      </left>
      <right style="thin">
        <color indexed="64"/>
      </right>
      <top/>
      <bottom/>
      <diagonal/>
    </border>
    <border>
      <left/>
      <right style="thin">
        <color indexed="64"/>
      </right>
      <top style="hair">
        <color indexed="64"/>
      </top>
      <bottom/>
      <diagonal/>
    </border>
    <border>
      <left style="hair">
        <color indexed="64"/>
      </left>
      <right style="thin">
        <color indexed="64"/>
      </right>
      <top style="hair">
        <color indexed="8"/>
      </top>
      <bottom/>
      <diagonal/>
    </border>
    <border>
      <left style="thin">
        <color indexed="8"/>
      </left>
      <right/>
      <top style="medium">
        <color indexed="8"/>
      </top>
      <bottom style="hair">
        <color indexed="8"/>
      </bottom>
      <diagonal/>
    </border>
    <border>
      <left/>
      <right/>
      <top style="medium">
        <color indexed="8"/>
      </top>
      <bottom style="hair">
        <color indexed="8"/>
      </bottom>
      <diagonal/>
    </border>
    <border>
      <left/>
      <right style="thin">
        <color indexed="8"/>
      </right>
      <top style="medium">
        <color indexed="8"/>
      </top>
      <bottom style="hair">
        <color indexed="8"/>
      </bottom>
      <diagonal/>
    </border>
    <border>
      <left style="thin">
        <color indexed="8"/>
      </left>
      <right style="medium">
        <color indexed="8"/>
      </right>
      <top/>
      <bottom/>
      <diagonal/>
    </border>
    <border>
      <left style="thin">
        <color indexed="8"/>
      </left>
      <right style="hair">
        <color indexed="8"/>
      </right>
      <top style="hair">
        <color indexed="8"/>
      </top>
      <bottom style="thin">
        <color indexed="8"/>
      </bottom>
      <diagonal/>
    </border>
    <border>
      <left style="hair">
        <color indexed="8"/>
      </left>
      <right style="thin">
        <color indexed="8"/>
      </right>
      <top style="hair">
        <color indexed="8"/>
      </top>
      <bottom style="thin">
        <color indexed="8"/>
      </bottom>
      <diagonal/>
    </border>
    <border>
      <left style="thin">
        <color indexed="8"/>
      </left>
      <right style="hair">
        <color indexed="8"/>
      </right>
      <top style="hair">
        <color indexed="8"/>
      </top>
      <bottom style="hair">
        <color indexed="8"/>
      </bottom>
      <diagonal/>
    </border>
    <border>
      <left style="hair">
        <color indexed="8"/>
      </left>
      <right style="thin">
        <color indexed="8"/>
      </right>
      <top style="hair">
        <color indexed="8"/>
      </top>
      <bottom style="hair">
        <color indexed="8"/>
      </bottom>
      <diagonal/>
    </border>
    <border>
      <left style="thin">
        <color indexed="8"/>
      </left>
      <right style="thin">
        <color indexed="8"/>
      </right>
      <top/>
      <bottom/>
      <diagonal/>
    </border>
    <border>
      <left style="thin">
        <color indexed="8"/>
      </left>
      <right/>
      <top/>
      <bottom/>
      <diagonal/>
    </border>
    <border>
      <left style="thin">
        <color indexed="64"/>
      </left>
      <right/>
      <top/>
      <bottom/>
      <diagonal/>
    </border>
    <border>
      <left style="hair">
        <color indexed="64"/>
      </left>
      <right style="double">
        <color indexed="64"/>
      </right>
      <top/>
      <bottom/>
      <diagonal/>
    </border>
    <border>
      <left style="hair">
        <color indexed="64"/>
      </left>
      <right style="double">
        <color indexed="64"/>
      </right>
      <top/>
      <bottom style="thin">
        <color indexed="64"/>
      </bottom>
      <diagonal/>
    </border>
    <border>
      <left style="hair">
        <color indexed="64"/>
      </left>
      <right style="double">
        <color indexed="64"/>
      </right>
      <top style="thin">
        <color indexed="64"/>
      </top>
      <bottom/>
      <diagonal/>
    </border>
    <border>
      <left style="hair">
        <color indexed="64"/>
      </left>
      <right style="thin">
        <color indexed="64"/>
      </right>
      <top/>
      <bottom/>
      <diagonal/>
    </border>
    <border>
      <left style="hair">
        <color indexed="8"/>
      </left>
      <right style="thin">
        <color theme="1"/>
      </right>
      <top style="hair">
        <color indexed="8"/>
      </top>
      <bottom style="thin">
        <color indexed="8"/>
      </bottom>
      <diagonal/>
    </border>
    <border>
      <left style="hair">
        <color indexed="8"/>
      </left>
      <right style="thin">
        <color theme="1"/>
      </right>
      <top style="thin">
        <color indexed="8"/>
      </top>
      <bottom/>
      <diagonal/>
    </border>
    <border>
      <left style="hair">
        <color indexed="8"/>
      </left>
      <right style="thin">
        <color theme="1"/>
      </right>
      <top style="hair">
        <color indexed="8"/>
      </top>
      <bottom/>
      <diagonal/>
    </border>
    <border>
      <left style="hair">
        <color indexed="8"/>
      </left>
      <right style="thin">
        <color theme="1"/>
      </right>
      <top/>
      <bottom style="thin">
        <color indexed="8"/>
      </bottom>
      <diagonal/>
    </border>
    <border>
      <left/>
      <right style="thin">
        <color auto="1"/>
      </right>
      <top/>
      <bottom style="thin">
        <color indexed="8"/>
      </bottom>
      <diagonal/>
    </border>
    <border>
      <left style="thin">
        <color auto="1"/>
      </left>
      <right/>
      <top style="thin">
        <color indexed="8"/>
      </top>
      <bottom style="thin">
        <color indexed="8"/>
      </bottom>
      <diagonal/>
    </border>
    <border>
      <left style="hair">
        <color indexed="64"/>
      </left>
      <right/>
      <top style="thin">
        <color indexed="8"/>
      </top>
      <bottom style="thin">
        <color indexed="8"/>
      </bottom>
      <diagonal/>
    </border>
    <border>
      <left style="hair">
        <color auto="1"/>
      </left>
      <right style="thin">
        <color auto="1"/>
      </right>
      <top style="thin">
        <color indexed="8"/>
      </top>
      <bottom style="thin">
        <color indexed="8"/>
      </bottom>
      <diagonal/>
    </border>
    <border>
      <left style="thin">
        <color auto="1"/>
      </left>
      <right style="thin">
        <color auto="1"/>
      </right>
      <top style="thin">
        <color indexed="8"/>
      </top>
      <bottom style="thin">
        <color indexed="8"/>
      </bottom>
      <diagonal/>
    </border>
    <border>
      <left style="thin">
        <color auto="1"/>
      </left>
      <right/>
      <top/>
      <bottom style="thin">
        <color indexed="8"/>
      </bottom>
      <diagonal/>
    </border>
    <border>
      <left style="hair">
        <color indexed="64"/>
      </left>
      <right/>
      <top/>
      <bottom style="thin">
        <color indexed="8"/>
      </bottom>
      <diagonal/>
    </border>
    <border>
      <left style="hair">
        <color indexed="64"/>
      </left>
      <right style="thin">
        <color indexed="64"/>
      </right>
      <top/>
      <bottom style="thin">
        <color indexed="8"/>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8"/>
      </bottom>
      <diagonal/>
    </border>
    <border>
      <left style="hair">
        <color auto="1"/>
      </left>
      <right style="thin">
        <color auto="1"/>
      </right>
      <top style="thin">
        <color indexed="8"/>
      </top>
      <bottom style="thin">
        <color indexed="8"/>
      </bottom>
      <diagonal/>
    </border>
    <border diagonalUp="1">
      <left style="hair">
        <color indexed="64"/>
      </left>
      <right style="thin">
        <color indexed="64"/>
      </right>
      <top/>
      <bottom/>
      <diagonal style="hair">
        <color indexed="64"/>
      </diagonal>
    </border>
    <border diagonalUp="1">
      <left style="hair">
        <color indexed="64"/>
      </left>
      <right style="thin">
        <color indexed="64"/>
      </right>
      <top style="hair">
        <color indexed="64"/>
      </top>
      <bottom/>
      <diagonal style="hair">
        <color indexed="64"/>
      </diagonal>
    </border>
    <border diagonalUp="1">
      <left style="hair">
        <color indexed="64"/>
      </left>
      <right style="thin">
        <color indexed="64"/>
      </right>
      <top/>
      <bottom style="hair">
        <color indexed="64"/>
      </bottom>
      <diagonal style="hair">
        <color indexed="64"/>
      </diagonal>
    </border>
    <border diagonalUp="1">
      <left style="hair">
        <color indexed="64"/>
      </left>
      <right style="thin">
        <color indexed="64"/>
      </right>
      <top/>
      <bottom style="thin">
        <color indexed="64"/>
      </bottom>
      <diagonal style="hair">
        <color indexed="64"/>
      </diagonal>
    </border>
    <border>
      <left style="thin">
        <color auto="1"/>
      </left>
      <right/>
      <top/>
      <bottom/>
      <diagonal/>
    </border>
    <border>
      <left/>
      <right/>
      <top style="hair">
        <color indexed="64"/>
      </top>
      <bottom/>
      <diagonal/>
    </border>
    <border>
      <left style="thin">
        <color indexed="8"/>
      </left>
      <right style="hair">
        <color indexed="8"/>
      </right>
      <top/>
      <bottom/>
      <diagonal/>
    </border>
    <border>
      <left style="thin">
        <color indexed="8"/>
      </left>
      <right style="thin">
        <color indexed="8"/>
      </right>
      <top/>
      <bottom/>
      <diagonal/>
    </border>
    <border>
      <left style="thin">
        <color indexed="8"/>
      </left>
      <right style="hair">
        <color indexed="8"/>
      </right>
      <top style="hair">
        <color indexed="8"/>
      </top>
      <bottom/>
      <diagonal/>
    </border>
    <border>
      <left style="hair">
        <color indexed="8"/>
      </left>
      <right style="hair">
        <color indexed="8"/>
      </right>
      <top style="hair">
        <color indexed="8"/>
      </top>
      <bottom/>
      <diagonal/>
    </border>
    <border>
      <left style="hair">
        <color indexed="8"/>
      </left>
      <right style="thin">
        <color indexed="8"/>
      </right>
      <top style="hair">
        <color indexed="8"/>
      </top>
      <bottom/>
      <diagonal/>
    </border>
    <border>
      <left style="hair">
        <color indexed="8"/>
      </left>
      <right style="hair">
        <color indexed="8"/>
      </right>
      <top style="hair">
        <color indexed="8"/>
      </top>
      <bottom style="thin">
        <color indexed="8"/>
      </bottom>
      <diagonal/>
    </border>
    <border>
      <left/>
      <right style="thin">
        <color indexed="8"/>
      </right>
      <top style="hair">
        <color indexed="8"/>
      </top>
      <bottom style="thin">
        <color indexed="8"/>
      </bottom>
      <diagonal/>
    </border>
    <border>
      <left style="hair">
        <color auto="1"/>
      </left>
      <right/>
      <top style="hair">
        <color indexed="64"/>
      </top>
      <bottom/>
      <diagonal/>
    </border>
    <border>
      <left/>
      <right style="thin">
        <color theme="1"/>
      </right>
      <top style="hair">
        <color indexed="8"/>
      </top>
      <bottom/>
      <diagonal/>
    </border>
    <border>
      <left style="thin">
        <color theme="1"/>
      </left>
      <right/>
      <top style="hair">
        <color indexed="8"/>
      </top>
      <bottom/>
      <diagonal/>
    </border>
    <border>
      <left style="hair">
        <color indexed="8"/>
      </left>
      <right/>
      <top style="hair">
        <color indexed="8"/>
      </top>
      <bottom/>
      <diagonal/>
    </border>
    <border>
      <left style="thin">
        <color indexed="64"/>
      </left>
      <right/>
      <top/>
      <bottom/>
      <diagonal/>
    </border>
    <border>
      <left style="thin">
        <color indexed="8"/>
      </left>
      <right style="thin">
        <color indexed="8"/>
      </right>
      <top style="thin">
        <color indexed="8"/>
      </top>
      <bottom style="thin">
        <color indexed="8"/>
      </bottom>
      <diagonal/>
    </border>
    <border>
      <left/>
      <right/>
      <top style="medium">
        <color indexed="64"/>
      </top>
      <bottom/>
      <diagonal/>
    </border>
    <border>
      <left/>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thin">
        <color indexed="64"/>
      </left>
      <right style="medium">
        <color indexed="64"/>
      </right>
      <top/>
      <bottom/>
      <diagonal/>
    </border>
  </borders>
  <cellStyleXfs count="10">
    <xf numFmtId="0" fontId="0" fillId="0" borderId="0">
      <alignment vertical="center"/>
    </xf>
    <xf numFmtId="38" fontId="2" fillId="0" borderId="0" applyFont="0" applyFill="0" applyBorder="0" applyAlignment="0" applyProtection="0">
      <alignment vertical="center"/>
    </xf>
    <xf numFmtId="186" fontId="31" fillId="0" borderId="0" applyFont="0" applyFill="0" applyBorder="0" applyAlignment="0" applyProtection="0"/>
    <xf numFmtId="38" fontId="31" fillId="0" borderId="0" applyFont="0" applyFill="0" applyBorder="0" applyAlignment="0" applyProtection="0"/>
    <xf numFmtId="0" fontId="33" fillId="0" borderId="0">
      <alignment vertical="center"/>
    </xf>
    <xf numFmtId="0" fontId="8" fillId="0" borderId="0"/>
    <xf numFmtId="0" fontId="7" fillId="0" borderId="0"/>
    <xf numFmtId="0" fontId="7" fillId="0" borderId="0"/>
    <xf numFmtId="0" fontId="7" fillId="0" borderId="0"/>
    <xf numFmtId="0" fontId="29" fillId="0" borderId="0"/>
  </cellStyleXfs>
  <cellXfs count="1751">
    <xf numFmtId="0" fontId="0" fillId="0" borderId="0" xfId="0">
      <alignment vertical="center"/>
    </xf>
    <xf numFmtId="0" fontId="8" fillId="0" borderId="0" xfId="0" applyFont="1">
      <alignment vertical="center"/>
    </xf>
    <xf numFmtId="0" fontId="11" fillId="0" borderId="0" xfId="0" applyFont="1">
      <alignment vertical="center"/>
    </xf>
    <xf numFmtId="37" fontId="11" fillId="0" borderId="0" xfId="0" applyNumberFormat="1" applyFont="1">
      <alignment vertical="center"/>
    </xf>
    <xf numFmtId="0" fontId="11" fillId="0" borderId="6" xfId="0" applyFont="1" applyBorder="1">
      <alignment vertical="center"/>
    </xf>
    <xf numFmtId="37" fontId="11" fillId="0" borderId="7" xfId="0" applyNumberFormat="1" applyFont="1" applyBorder="1">
      <alignment vertical="center"/>
    </xf>
    <xf numFmtId="0" fontId="11" fillId="0" borderId="8" xfId="0" applyFont="1" applyBorder="1">
      <alignment vertical="center"/>
    </xf>
    <xf numFmtId="176" fontId="11" fillId="0" borderId="0" xfId="0" applyNumberFormat="1" applyFont="1">
      <alignment vertical="center"/>
    </xf>
    <xf numFmtId="176" fontId="11" fillId="0" borderId="7" xfId="0" applyNumberFormat="1" applyFont="1" applyBorder="1">
      <alignment vertical="center"/>
    </xf>
    <xf numFmtId="0" fontId="11" fillId="0" borderId="7" xfId="0" applyFont="1" applyBorder="1">
      <alignment vertical="center"/>
    </xf>
    <xf numFmtId="0" fontId="8" fillId="0" borderId="9" xfId="0" applyFont="1" applyBorder="1">
      <alignment vertical="center"/>
    </xf>
    <xf numFmtId="0" fontId="11" fillId="0" borderId="9" xfId="0" applyFont="1" applyBorder="1">
      <alignment vertical="center"/>
    </xf>
    <xf numFmtId="0" fontId="11" fillId="0" borderId="10" xfId="0" applyFont="1" applyBorder="1">
      <alignment vertical="center"/>
    </xf>
    <xf numFmtId="0" fontId="11" fillId="0" borderId="11" xfId="0" applyFont="1" applyBorder="1">
      <alignment vertical="center"/>
    </xf>
    <xf numFmtId="0" fontId="8" fillId="0" borderId="1" xfId="0" applyFont="1" applyBorder="1">
      <alignment vertical="center"/>
    </xf>
    <xf numFmtId="0" fontId="11" fillId="0" borderId="12" xfId="0" applyFont="1" applyBorder="1">
      <alignment vertical="center"/>
    </xf>
    <xf numFmtId="37" fontId="11" fillId="0" borderId="13" xfId="0" applyNumberFormat="1" applyFont="1" applyBorder="1">
      <alignment vertical="center"/>
    </xf>
    <xf numFmtId="177" fontId="11" fillId="0" borderId="0" xfId="0" applyNumberFormat="1" applyFont="1">
      <alignment vertical="center"/>
    </xf>
    <xf numFmtId="177" fontId="11" fillId="0" borderId="13" xfId="0" applyNumberFormat="1" applyFont="1" applyBorder="1">
      <alignment vertical="center"/>
    </xf>
    <xf numFmtId="0" fontId="11" fillId="0" borderId="13" xfId="0" applyFont="1" applyBorder="1">
      <alignment vertical="center"/>
    </xf>
    <xf numFmtId="0" fontId="7" fillId="0" borderId="0" xfId="0" applyFont="1" applyAlignment="1">
      <alignment horizontal="distributed" vertical="center" justifyLastLine="1"/>
    </xf>
    <xf numFmtId="0" fontId="7" fillId="0" borderId="0" xfId="0" applyFont="1" applyAlignment="1">
      <alignment horizontal="left" vertical="distributed"/>
    </xf>
    <xf numFmtId="0" fontId="7" fillId="0" borderId="7" xfId="0" applyFont="1" applyBorder="1" applyAlignment="1">
      <alignment horizontal="distributed" vertical="center" wrapText="1" justifyLastLine="1"/>
    </xf>
    <xf numFmtId="0" fontId="10" fillId="0" borderId="0" xfId="0" applyFont="1" applyAlignment="1">
      <alignment horizontal="right" vertical="center"/>
    </xf>
    <xf numFmtId="0" fontId="10" fillId="0" borderId="0" xfId="0" applyFont="1">
      <alignment vertical="center"/>
    </xf>
    <xf numFmtId="0" fontId="11" fillId="0" borderId="0" xfId="0" applyFont="1" applyAlignment="1">
      <alignment horizontal="center" vertical="center"/>
    </xf>
    <xf numFmtId="0" fontId="7" fillId="0" borderId="13" xfId="0" applyFont="1" applyBorder="1" applyAlignment="1">
      <alignment horizontal="distributed" vertical="center" justifyLastLine="1"/>
    </xf>
    <xf numFmtId="0" fontId="8" fillId="0" borderId="13" xfId="0" applyFont="1" applyBorder="1">
      <alignment vertical="center"/>
    </xf>
    <xf numFmtId="0" fontId="8" fillId="0" borderId="13" xfId="0" applyFont="1" applyBorder="1" applyAlignment="1">
      <alignment horizontal="distributed" vertical="center" wrapText="1"/>
    </xf>
    <xf numFmtId="0" fontId="7" fillId="0" borderId="8" xfId="0" applyFont="1" applyBorder="1" applyAlignment="1">
      <alignment horizontal="distributed" vertical="center" justifyLastLine="1"/>
    </xf>
    <xf numFmtId="0" fontId="7" fillId="0" borderId="6" xfId="0" applyFont="1" applyBorder="1" applyAlignment="1">
      <alignment horizontal="left" vertical="distributed"/>
    </xf>
    <xf numFmtId="177" fontId="11" fillId="0" borderId="7" xfId="0" applyNumberFormat="1" applyFont="1" applyBorder="1">
      <alignment vertical="center"/>
    </xf>
    <xf numFmtId="0" fontId="10" fillId="0" borderId="6" xfId="0" applyFont="1" applyBorder="1" applyAlignment="1">
      <alignment horizontal="center" vertical="center" justifyLastLine="1"/>
    </xf>
    <xf numFmtId="0" fontId="10" fillId="0" borderId="7" xfId="0" applyFont="1" applyBorder="1" applyAlignment="1">
      <alignment horizontal="center" vertical="center" justifyLastLine="1"/>
    </xf>
    <xf numFmtId="37" fontId="11" fillId="0" borderId="6" xfId="0" applyNumberFormat="1" applyFont="1" applyBorder="1">
      <alignment vertical="center"/>
    </xf>
    <xf numFmtId="176" fontId="11" fillId="0" borderId="6" xfId="0" applyNumberFormat="1" applyFont="1" applyBorder="1">
      <alignment vertical="center"/>
    </xf>
    <xf numFmtId="0" fontId="11" fillId="0" borderId="7" xfId="0" applyFont="1" applyBorder="1" applyAlignment="1">
      <alignment horizontal="center" vertical="center"/>
    </xf>
    <xf numFmtId="37" fontId="11" fillId="0" borderId="7" xfId="0" applyNumberFormat="1" applyFont="1" applyBorder="1" applyAlignment="1">
      <alignment horizontal="right" vertical="center"/>
    </xf>
    <xf numFmtId="37" fontId="11" fillId="0" borderId="5" xfId="0" applyNumberFormat="1" applyFont="1" applyBorder="1">
      <alignment vertical="center"/>
    </xf>
    <xf numFmtId="177" fontId="11" fillId="0" borderId="6" xfId="0" applyNumberFormat="1" applyFont="1" applyBorder="1">
      <alignment vertical="center"/>
    </xf>
    <xf numFmtId="0" fontId="8" fillId="0" borderId="0" xfId="0" applyFont="1" applyAlignment="1">
      <alignment horizontal="center" vertical="center" justifyLastLine="1"/>
    </xf>
    <xf numFmtId="0" fontId="8" fillId="0" borderId="6" xfId="0" applyFont="1" applyBorder="1" applyAlignment="1">
      <alignment horizontal="center" vertical="center" wrapText="1" justifyLastLine="1"/>
    </xf>
    <xf numFmtId="0" fontId="8" fillId="0" borderId="7" xfId="0" applyFont="1" applyBorder="1" applyAlignment="1">
      <alignment horizontal="center" vertical="center" wrapText="1" justifyLastLine="1"/>
    </xf>
    <xf numFmtId="0" fontId="11" fillId="0" borderId="32" xfId="0" applyFont="1" applyBorder="1">
      <alignment vertical="center"/>
    </xf>
    <xf numFmtId="37" fontId="11" fillId="0" borderId="33" xfId="0" applyNumberFormat="1" applyFont="1" applyBorder="1">
      <alignment vertical="center"/>
    </xf>
    <xf numFmtId="176" fontId="11" fillId="0" borderId="33" xfId="0" applyNumberFormat="1" applyFont="1" applyBorder="1">
      <alignment vertical="center"/>
    </xf>
    <xf numFmtId="0" fontId="11" fillId="0" borderId="33" xfId="0" applyFont="1" applyBorder="1">
      <alignment vertical="center"/>
    </xf>
    <xf numFmtId="0" fontId="11" fillId="0" borderId="34" xfId="0" applyFont="1" applyBorder="1">
      <alignment vertical="center"/>
    </xf>
    <xf numFmtId="0" fontId="11" fillId="0" borderId="40" xfId="0" applyFont="1" applyBorder="1" applyAlignment="1">
      <alignment horizontal="center" vertical="center"/>
    </xf>
    <xf numFmtId="37" fontId="11" fillId="0" borderId="40" xfId="0" applyNumberFormat="1" applyFont="1" applyBorder="1" applyAlignment="1">
      <alignment horizontal="right" vertical="center"/>
    </xf>
    <xf numFmtId="176" fontId="11" fillId="0" borderId="40" xfId="0" applyNumberFormat="1" applyFont="1" applyBorder="1">
      <alignment vertical="center"/>
    </xf>
    <xf numFmtId="37" fontId="11" fillId="0" borderId="40" xfId="0" applyNumberFormat="1" applyFont="1" applyBorder="1">
      <alignment vertical="center"/>
    </xf>
    <xf numFmtId="0" fontId="11" fillId="0" borderId="40" xfId="0" applyFont="1" applyBorder="1">
      <alignment vertical="center"/>
    </xf>
    <xf numFmtId="0" fontId="11" fillId="0" borderId="42" xfId="0" applyFont="1" applyBorder="1">
      <alignment vertical="center"/>
    </xf>
    <xf numFmtId="37" fontId="11" fillId="0" borderId="43" xfId="0" applyNumberFormat="1" applyFont="1" applyBorder="1">
      <alignment vertical="center"/>
    </xf>
    <xf numFmtId="176" fontId="11" fillId="0" borderId="43" xfId="0" applyNumberFormat="1" applyFont="1" applyBorder="1">
      <alignment vertical="center"/>
    </xf>
    <xf numFmtId="0" fontId="11" fillId="0" borderId="43" xfId="0" applyFont="1" applyBorder="1">
      <alignment vertical="center"/>
    </xf>
    <xf numFmtId="0" fontId="11" fillId="0" borderId="44" xfId="0" applyFont="1" applyBorder="1">
      <alignment vertical="center"/>
    </xf>
    <xf numFmtId="0" fontId="7" fillId="0" borderId="46" xfId="0" applyFont="1" applyBorder="1" applyAlignment="1">
      <alignment horizontal="distributed" vertical="center" wrapText="1" justifyLastLine="1"/>
    </xf>
    <xf numFmtId="0" fontId="11" fillId="0" borderId="46" xfId="0" applyFont="1" applyBorder="1">
      <alignment vertical="center"/>
    </xf>
    <xf numFmtId="0" fontId="11" fillId="0" borderId="47" xfId="0" applyFont="1" applyBorder="1">
      <alignment vertical="center"/>
    </xf>
    <xf numFmtId="0" fontId="7" fillId="0" borderId="43" xfId="0" applyFont="1" applyBorder="1" applyAlignment="1">
      <alignment horizontal="distributed" vertical="center" wrapText="1" justifyLastLine="1"/>
    </xf>
    <xf numFmtId="0" fontId="11" fillId="0" borderId="50" xfId="0" applyFont="1" applyBorder="1">
      <alignment vertical="center"/>
    </xf>
    <xf numFmtId="177" fontId="11" fillId="0" borderId="51" xfId="0" applyNumberFormat="1" applyFont="1" applyBorder="1">
      <alignment vertical="center"/>
    </xf>
    <xf numFmtId="37" fontId="11" fillId="0" borderId="51" xfId="0" applyNumberFormat="1" applyFont="1" applyBorder="1">
      <alignment vertical="center"/>
    </xf>
    <xf numFmtId="0" fontId="11" fillId="0" borderId="51" xfId="0" applyFont="1" applyBorder="1">
      <alignment vertical="center"/>
    </xf>
    <xf numFmtId="0" fontId="11" fillId="0" borderId="52" xfId="0" applyFont="1" applyBorder="1">
      <alignment vertical="center"/>
    </xf>
    <xf numFmtId="177" fontId="11" fillId="0" borderId="43" xfId="0" applyNumberFormat="1" applyFont="1" applyBorder="1">
      <alignment vertical="center"/>
    </xf>
    <xf numFmtId="177" fontId="11" fillId="0" borderId="33" xfId="0" applyNumberFormat="1" applyFont="1" applyBorder="1">
      <alignment vertical="center"/>
    </xf>
    <xf numFmtId="0" fontId="11" fillId="0" borderId="53" xfId="0" applyFont="1" applyBorder="1">
      <alignment vertical="center"/>
    </xf>
    <xf numFmtId="0" fontId="11" fillId="0" borderId="54" xfId="0" applyFont="1" applyBorder="1">
      <alignment vertical="center"/>
    </xf>
    <xf numFmtId="0" fontId="11" fillId="0" borderId="55" xfId="0" applyFont="1" applyBorder="1">
      <alignment vertical="center"/>
    </xf>
    <xf numFmtId="0" fontId="11" fillId="0" borderId="35" xfId="0" applyFont="1" applyBorder="1">
      <alignment vertical="center"/>
    </xf>
    <xf numFmtId="0" fontId="10" fillId="0" borderId="7" xfId="0" applyFont="1" applyBorder="1">
      <alignment vertical="center"/>
    </xf>
    <xf numFmtId="0" fontId="15" fillId="2" borderId="0" xfId="0" applyFont="1" applyFill="1" applyAlignment="1">
      <alignment vertical="top"/>
    </xf>
    <xf numFmtId="0" fontId="16" fillId="0" borderId="0" xfId="0" applyFont="1" applyAlignment="1">
      <alignment vertical="top"/>
    </xf>
    <xf numFmtId="0" fontId="16" fillId="3" borderId="0" xfId="0" applyFont="1" applyFill="1" applyAlignment="1">
      <alignment vertical="top"/>
    </xf>
    <xf numFmtId="0" fontId="16" fillId="4" borderId="60" xfId="0" applyFont="1" applyFill="1" applyBorder="1" applyAlignment="1">
      <alignment vertical="top"/>
    </xf>
    <xf numFmtId="0" fontId="17" fillId="5" borderId="61" xfId="0" applyFont="1" applyFill="1" applyBorder="1" applyAlignment="1">
      <alignment vertical="top" wrapText="1"/>
    </xf>
    <xf numFmtId="0" fontId="17" fillId="5" borderId="62" xfId="0" applyFont="1" applyFill="1" applyBorder="1" applyAlignment="1">
      <alignment vertical="top" wrapText="1"/>
    </xf>
    <xf numFmtId="0" fontId="19" fillId="0" borderId="0" xfId="0" applyFont="1" applyAlignment="1">
      <alignment vertical="top" wrapText="1"/>
    </xf>
    <xf numFmtId="0" fontId="0" fillId="4" borderId="65" xfId="0" applyFill="1" applyBorder="1">
      <alignment vertical="center"/>
    </xf>
    <xf numFmtId="49" fontId="15" fillId="2" borderId="57" xfId="0" applyNumberFormat="1" applyFont="1" applyFill="1" applyBorder="1" applyAlignment="1">
      <alignment vertical="top"/>
    </xf>
    <xf numFmtId="49" fontId="16" fillId="3" borderId="57" xfId="0" applyNumberFormat="1" applyFont="1" applyFill="1" applyBorder="1" applyAlignment="1">
      <alignment vertical="top"/>
    </xf>
    <xf numFmtId="49" fontId="16" fillId="4" borderId="59" xfId="0" applyNumberFormat="1" applyFont="1" applyFill="1" applyBorder="1" applyAlignment="1">
      <alignment vertical="top"/>
    </xf>
    <xf numFmtId="49" fontId="17" fillId="5" borderId="57" xfId="0" applyNumberFormat="1" applyFont="1" applyFill="1" applyBorder="1" applyAlignment="1">
      <alignment vertical="top" wrapText="1"/>
    </xf>
    <xf numFmtId="49" fontId="0" fillId="0" borderId="0" xfId="0" applyNumberFormat="1">
      <alignment vertical="center"/>
    </xf>
    <xf numFmtId="0" fontId="0" fillId="0" borderId="0" xfId="0" applyAlignment="1">
      <alignment vertical="top" wrapText="1"/>
    </xf>
    <xf numFmtId="0" fontId="11" fillId="0" borderId="8" xfId="0" applyFont="1" applyBorder="1" applyAlignment="1">
      <alignment horizontal="center" vertical="center"/>
    </xf>
    <xf numFmtId="0" fontId="11" fillId="0" borderId="12" xfId="0" applyFont="1" applyBorder="1" applyAlignment="1">
      <alignment horizontal="center" vertical="center"/>
    </xf>
    <xf numFmtId="0" fontId="11" fillId="0" borderId="67" xfId="0" applyFont="1" applyBorder="1" applyAlignment="1">
      <alignment horizontal="center" vertical="center"/>
    </xf>
    <xf numFmtId="0" fontId="11" fillId="0" borderId="68" xfId="0" applyFont="1" applyBorder="1" applyAlignment="1">
      <alignment horizontal="center" vertical="center"/>
    </xf>
    <xf numFmtId="0" fontId="11" fillId="0" borderId="8" xfId="0" applyFont="1" applyBorder="1" applyAlignment="1">
      <alignment horizontal="distributed" vertical="center"/>
    </xf>
    <xf numFmtId="0" fontId="11" fillId="0" borderId="67" xfId="0" applyFont="1" applyBorder="1" applyAlignment="1">
      <alignment horizontal="distributed" vertical="center"/>
    </xf>
    <xf numFmtId="0" fontId="11" fillId="0" borderId="68" xfId="0" applyFont="1" applyBorder="1" applyAlignment="1">
      <alignment horizontal="distributed" vertical="center"/>
    </xf>
    <xf numFmtId="0" fontId="11" fillId="0" borderId="12" xfId="0" applyFont="1" applyBorder="1" applyAlignment="1">
      <alignment horizontal="distributed" vertical="center"/>
    </xf>
    <xf numFmtId="0" fontId="0" fillId="0" borderId="58" xfId="0" applyBorder="1">
      <alignment vertical="center"/>
    </xf>
    <xf numFmtId="0" fontId="0" fillId="0" borderId="64" xfId="0" applyBorder="1">
      <alignment vertical="center"/>
    </xf>
    <xf numFmtId="0" fontId="0" fillId="0" borderId="18" xfId="0" applyBorder="1">
      <alignment vertical="center"/>
    </xf>
    <xf numFmtId="0" fontId="0" fillId="0" borderId="5" xfId="0" applyBorder="1">
      <alignment vertical="center"/>
    </xf>
    <xf numFmtId="0" fontId="0" fillId="0" borderId="6" xfId="0" applyBorder="1">
      <alignment vertical="center"/>
    </xf>
    <xf numFmtId="0" fontId="0" fillId="0" borderId="4" xfId="0" applyBorder="1">
      <alignment vertical="center"/>
    </xf>
    <xf numFmtId="0" fontId="0" fillId="6" borderId="4" xfId="0" applyFill="1" applyBorder="1">
      <alignment vertical="center"/>
    </xf>
    <xf numFmtId="0" fontId="0" fillId="6" borderId="25" xfId="0" applyFill="1" applyBorder="1">
      <alignment vertical="center"/>
    </xf>
    <xf numFmtId="0" fontId="0" fillId="6" borderId="23" xfId="0" applyFill="1" applyBorder="1">
      <alignment vertical="center"/>
    </xf>
    <xf numFmtId="178" fontId="0" fillId="6" borderId="57" xfId="1" applyNumberFormat="1" applyFont="1" applyFill="1" applyBorder="1">
      <alignment vertical="center"/>
    </xf>
    <xf numFmtId="178" fontId="0" fillId="6" borderId="71" xfId="1" applyNumberFormat="1" applyFont="1" applyFill="1" applyBorder="1">
      <alignment vertical="center"/>
    </xf>
    <xf numFmtId="178" fontId="0" fillId="6" borderId="6" xfId="1" applyNumberFormat="1" applyFont="1" applyFill="1" applyBorder="1">
      <alignment vertical="center"/>
    </xf>
    <xf numFmtId="178" fontId="0" fillId="6" borderId="75" xfId="1" applyNumberFormat="1" applyFont="1" applyFill="1" applyBorder="1">
      <alignment vertical="center"/>
    </xf>
    <xf numFmtId="178" fontId="0" fillId="6" borderId="78" xfId="1" applyNumberFormat="1" applyFont="1" applyFill="1" applyBorder="1">
      <alignment vertical="center"/>
    </xf>
    <xf numFmtId="178" fontId="0" fillId="6" borderId="64" xfId="1" applyNumberFormat="1" applyFont="1" applyFill="1" applyBorder="1">
      <alignment vertical="center"/>
    </xf>
    <xf numFmtId="178" fontId="0" fillId="0" borderId="64" xfId="1" applyNumberFormat="1" applyFont="1" applyBorder="1">
      <alignment vertical="center"/>
    </xf>
    <xf numFmtId="178" fontId="0" fillId="0" borderId="66" xfId="1" applyNumberFormat="1" applyFont="1" applyBorder="1">
      <alignment vertical="center"/>
    </xf>
    <xf numFmtId="178" fontId="0" fillId="0" borderId="18" xfId="1" applyNumberFormat="1" applyFont="1" applyBorder="1">
      <alignment vertical="center"/>
    </xf>
    <xf numFmtId="178" fontId="0" fillId="6" borderId="9" xfId="1" applyNumberFormat="1" applyFont="1" applyFill="1" applyBorder="1">
      <alignment vertical="center"/>
    </xf>
    <xf numFmtId="178" fontId="0" fillId="6" borderId="66" xfId="1" applyNumberFormat="1" applyFont="1" applyFill="1" applyBorder="1">
      <alignment vertical="center"/>
    </xf>
    <xf numFmtId="178" fontId="0" fillId="0" borderId="90" xfId="1" applyNumberFormat="1" applyFont="1" applyBorder="1">
      <alignment vertical="center"/>
    </xf>
    <xf numFmtId="0" fontId="0" fillId="0" borderId="93" xfId="0" applyBorder="1">
      <alignment vertical="center"/>
    </xf>
    <xf numFmtId="0" fontId="0" fillId="0" borderId="92" xfId="0" applyBorder="1">
      <alignment vertical="center"/>
    </xf>
    <xf numFmtId="0" fontId="0" fillId="0" borderId="0" xfId="0" applyAlignment="1">
      <alignment vertical="center" wrapText="1"/>
    </xf>
    <xf numFmtId="180" fontId="0" fillId="0" borderId="6" xfId="1" applyNumberFormat="1" applyFont="1" applyBorder="1">
      <alignment vertical="center"/>
    </xf>
    <xf numFmtId="180" fontId="0" fillId="0" borderId="86" xfId="1" applyNumberFormat="1" applyFont="1" applyBorder="1">
      <alignment vertical="center"/>
    </xf>
    <xf numFmtId="180" fontId="0" fillId="0" borderId="71" xfId="1" applyNumberFormat="1" applyFont="1" applyBorder="1">
      <alignment vertical="center"/>
    </xf>
    <xf numFmtId="180" fontId="0" fillId="0" borderId="87" xfId="1" applyNumberFormat="1" applyFont="1" applyBorder="1">
      <alignment vertical="center"/>
    </xf>
    <xf numFmtId="180" fontId="0" fillId="0" borderId="57" xfId="1" applyNumberFormat="1" applyFont="1" applyBorder="1">
      <alignment vertical="center"/>
    </xf>
    <xf numFmtId="180" fontId="0" fillId="0" borderId="75" xfId="1" applyNumberFormat="1" applyFont="1" applyBorder="1">
      <alignment vertical="center"/>
    </xf>
    <xf numFmtId="180" fontId="0" fillId="0" borderId="88" xfId="1" applyNumberFormat="1" applyFont="1" applyBorder="1">
      <alignment vertical="center"/>
    </xf>
    <xf numFmtId="180" fontId="0" fillId="0" borderId="78" xfId="1" applyNumberFormat="1" applyFont="1" applyBorder="1">
      <alignment vertical="center"/>
    </xf>
    <xf numFmtId="180" fontId="0" fillId="0" borderId="89" xfId="1" applyNumberFormat="1" applyFont="1" applyBorder="1">
      <alignment vertical="center"/>
    </xf>
    <xf numFmtId="180" fontId="0" fillId="0" borderId="64" xfId="1" applyNumberFormat="1" applyFont="1" applyBorder="1">
      <alignment vertical="center"/>
    </xf>
    <xf numFmtId="180" fontId="0" fillId="0" borderId="90" xfId="1" applyNumberFormat="1" applyFont="1" applyBorder="1">
      <alignment vertical="center"/>
    </xf>
    <xf numFmtId="180" fontId="0" fillId="0" borderId="73" xfId="1" applyNumberFormat="1" applyFont="1" applyBorder="1">
      <alignment vertical="center"/>
    </xf>
    <xf numFmtId="180" fontId="0" fillId="0" borderId="58" xfId="1" applyNumberFormat="1" applyFont="1" applyBorder="1">
      <alignment vertical="center"/>
    </xf>
    <xf numFmtId="180" fontId="0" fillId="6" borderId="0" xfId="1" applyNumberFormat="1" applyFont="1" applyFill="1" applyBorder="1">
      <alignment vertical="center"/>
    </xf>
    <xf numFmtId="180" fontId="0" fillId="0" borderId="63" xfId="1" applyNumberFormat="1" applyFont="1" applyBorder="1">
      <alignment vertical="center"/>
    </xf>
    <xf numFmtId="180" fontId="0" fillId="0" borderId="74" xfId="1" applyNumberFormat="1" applyFont="1" applyBorder="1">
      <alignment vertical="center"/>
    </xf>
    <xf numFmtId="180" fontId="0" fillId="6" borderId="81" xfId="1" applyNumberFormat="1" applyFont="1" applyFill="1" applyBorder="1">
      <alignment vertical="center"/>
    </xf>
    <xf numFmtId="180" fontId="0" fillId="0" borderId="77" xfId="1" applyNumberFormat="1" applyFont="1" applyBorder="1">
      <alignment vertical="center"/>
    </xf>
    <xf numFmtId="180" fontId="0" fillId="6" borderId="82" xfId="1" applyNumberFormat="1" applyFont="1" applyFill="1" applyBorder="1">
      <alignment vertical="center"/>
    </xf>
    <xf numFmtId="180" fontId="0" fillId="0" borderId="76" xfId="1" applyNumberFormat="1" applyFont="1" applyBorder="1">
      <alignment vertical="center"/>
    </xf>
    <xf numFmtId="180" fontId="0" fillId="0" borderId="80" xfId="1" applyNumberFormat="1" applyFont="1" applyBorder="1">
      <alignment vertical="center"/>
    </xf>
    <xf numFmtId="180" fontId="0" fillId="6" borderId="83" xfId="1" applyNumberFormat="1" applyFont="1" applyFill="1" applyBorder="1">
      <alignment vertical="center"/>
    </xf>
    <xf numFmtId="180" fontId="0" fillId="0" borderId="79" xfId="1" applyNumberFormat="1" applyFont="1" applyBorder="1">
      <alignment vertical="center"/>
    </xf>
    <xf numFmtId="180" fontId="0" fillId="0" borderId="18" xfId="1" applyNumberFormat="1" applyFont="1" applyBorder="1">
      <alignment vertical="center"/>
    </xf>
    <xf numFmtId="180" fontId="0" fillId="6" borderId="9" xfId="1" applyNumberFormat="1" applyFont="1" applyFill="1" applyBorder="1">
      <alignment vertical="center"/>
    </xf>
    <xf numFmtId="180" fontId="0" fillId="0" borderId="66" xfId="1" applyNumberFormat="1" applyFont="1" applyBorder="1">
      <alignment vertical="center"/>
    </xf>
    <xf numFmtId="180" fontId="0" fillId="0" borderId="72" xfId="1" applyNumberFormat="1" applyFont="1" applyBorder="1">
      <alignment vertical="center"/>
    </xf>
    <xf numFmtId="180" fontId="0" fillId="6" borderId="0" xfId="1" applyNumberFormat="1" applyFont="1" applyFill="1">
      <alignment vertical="center"/>
    </xf>
    <xf numFmtId="180" fontId="0" fillId="6" borderId="71" xfId="1" applyNumberFormat="1" applyFont="1" applyFill="1" applyBorder="1">
      <alignment vertical="center"/>
    </xf>
    <xf numFmtId="180" fontId="0" fillId="6" borderId="57" xfId="1" applyNumberFormat="1" applyFont="1" applyFill="1" applyBorder="1">
      <alignment vertical="center"/>
    </xf>
    <xf numFmtId="180" fontId="0" fillId="6" borderId="6" xfId="1" applyNumberFormat="1" applyFont="1" applyFill="1" applyBorder="1">
      <alignment vertical="center"/>
    </xf>
    <xf numFmtId="180" fontId="0" fillId="6" borderId="75" xfId="1" applyNumberFormat="1" applyFont="1" applyFill="1" applyBorder="1">
      <alignment vertical="center"/>
    </xf>
    <xf numFmtId="180" fontId="0" fillId="6" borderId="78" xfId="1" applyNumberFormat="1" applyFont="1" applyFill="1" applyBorder="1">
      <alignment vertical="center"/>
    </xf>
    <xf numFmtId="180" fontId="0" fillId="6" borderId="66" xfId="1" applyNumberFormat="1" applyFont="1" applyFill="1" applyBorder="1">
      <alignment vertical="center"/>
    </xf>
    <xf numFmtId="0" fontId="21" fillId="0" borderId="0" xfId="0" applyFont="1">
      <alignment vertical="center"/>
    </xf>
    <xf numFmtId="0" fontId="11" fillId="0" borderId="94" xfId="0" applyFont="1" applyBorder="1" applyAlignment="1">
      <alignment horizontal="center" vertical="center"/>
    </xf>
    <xf numFmtId="0" fontId="11" fillId="0" borderId="94" xfId="0" applyFont="1" applyBorder="1" applyAlignment="1">
      <alignment horizontal="distributed" vertical="center"/>
    </xf>
    <xf numFmtId="180" fontId="0" fillId="0" borderId="46" xfId="1" applyNumberFormat="1" applyFont="1" applyBorder="1">
      <alignment vertical="center"/>
    </xf>
    <xf numFmtId="180" fontId="0" fillId="0" borderId="95" xfId="1" applyNumberFormat="1" applyFont="1" applyBorder="1">
      <alignment vertical="center"/>
    </xf>
    <xf numFmtId="0" fontId="0" fillId="0" borderId="0" xfId="0" quotePrefix="1">
      <alignment vertical="center"/>
    </xf>
    <xf numFmtId="181" fontId="0" fillId="0" borderId="0" xfId="0" applyNumberFormat="1">
      <alignment vertical="center"/>
    </xf>
    <xf numFmtId="0" fontId="24" fillId="0" borderId="69" xfId="0" applyFont="1" applyBorder="1" applyAlignment="1">
      <alignment horizontal="center" vertical="center"/>
    </xf>
    <xf numFmtId="0" fontId="24" fillId="0" borderId="40" xfId="0" applyFont="1" applyBorder="1" applyAlignment="1">
      <alignment horizontal="center" vertical="center"/>
    </xf>
    <xf numFmtId="0" fontId="24" fillId="0" borderId="113" xfId="0" applyFont="1" applyBorder="1" applyAlignment="1">
      <alignment horizontal="center" vertical="center"/>
    </xf>
    <xf numFmtId="0" fontId="24" fillId="0" borderId="75" xfId="0" applyFont="1" applyBorder="1" applyAlignment="1">
      <alignment horizontal="center" vertical="center"/>
    </xf>
    <xf numFmtId="0" fontId="24" fillId="0" borderId="57" xfId="0" applyFont="1" applyBorder="1" applyAlignment="1">
      <alignment horizontal="center" vertical="center"/>
    </xf>
    <xf numFmtId="0" fontId="24" fillId="0" borderId="109" xfId="0" applyFont="1" applyBorder="1" applyAlignment="1">
      <alignment horizontal="center" vertical="center"/>
    </xf>
    <xf numFmtId="0" fontId="24" fillId="0" borderId="64" xfId="0" applyFont="1" applyBorder="1" applyAlignment="1">
      <alignment horizontal="center" vertical="center"/>
    </xf>
    <xf numFmtId="0" fontId="22" fillId="0" borderId="75" xfId="0" applyFont="1" applyBorder="1" applyAlignment="1">
      <alignment horizontal="center" vertical="center" wrapText="1"/>
    </xf>
    <xf numFmtId="0" fontId="22" fillId="0" borderId="64" xfId="0" applyFont="1" applyBorder="1" applyAlignment="1">
      <alignment horizontal="center" vertical="center" wrapText="1"/>
    </xf>
    <xf numFmtId="182" fontId="24" fillId="0" borderId="4" xfId="0" applyNumberFormat="1" applyFont="1" applyBorder="1" applyAlignment="1">
      <alignment horizontal="right" vertical="center"/>
    </xf>
    <xf numFmtId="182" fontId="24" fillId="0" borderId="102" xfId="0" applyNumberFormat="1" applyFont="1" applyBorder="1" applyAlignment="1">
      <alignment horizontal="right" vertical="center"/>
    </xf>
    <xf numFmtId="182" fontId="24" fillId="0" borderId="103" xfId="0" applyNumberFormat="1" applyFont="1" applyBorder="1" applyAlignment="1">
      <alignment horizontal="right" vertical="center"/>
    </xf>
    <xf numFmtId="182" fontId="24" fillId="0" borderId="104" xfId="0" applyNumberFormat="1" applyFont="1" applyBorder="1" applyAlignment="1">
      <alignment horizontal="right" vertical="center"/>
    </xf>
    <xf numFmtId="182" fontId="24" fillId="0" borderId="69" xfId="0" applyNumberFormat="1" applyFont="1" applyBorder="1" applyAlignment="1">
      <alignment horizontal="right" vertical="center"/>
    </xf>
    <xf numFmtId="182" fontId="24" fillId="0" borderId="105" xfId="0" applyNumberFormat="1" applyFont="1" applyBorder="1" applyAlignment="1">
      <alignment horizontal="right" vertical="center"/>
    </xf>
    <xf numFmtId="182" fontId="24" fillId="0" borderId="122" xfId="0" applyNumberFormat="1" applyFont="1" applyBorder="1" applyAlignment="1">
      <alignment horizontal="right" vertical="center"/>
    </xf>
    <xf numFmtId="182" fontId="24" fillId="0" borderId="123" xfId="0" applyNumberFormat="1" applyFont="1" applyBorder="1" applyAlignment="1">
      <alignment horizontal="right" vertical="center"/>
    </xf>
    <xf numFmtId="182" fontId="24" fillId="0" borderId="57" xfId="0" applyNumberFormat="1" applyFont="1" applyBorder="1" applyAlignment="1">
      <alignment horizontal="right" vertical="center"/>
    </xf>
    <xf numFmtId="182" fontId="24" fillId="0" borderId="106" xfId="0" applyNumberFormat="1" applyFont="1" applyBorder="1" applyAlignment="1">
      <alignment horizontal="right" vertical="center"/>
    </xf>
    <xf numFmtId="182" fontId="24" fillId="0" borderId="95" xfId="0" applyNumberFormat="1" applyFont="1" applyBorder="1" applyAlignment="1">
      <alignment horizontal="right" vertical="center"/>
    </xf>
    <xf numFmtId="182" fontId="24" fillId="0" borderId="107" xfId="0" applyNumberFormat="1" applyFont="1" applyBorder="1" applyAlignment="1">
      <alignment horizontal="right" vertical="center"/>
    </xf>
    <xf numFmtId="182" fontId="24" fillId="0" borderId="40" xfId="0" applyNumberFormat="1" applyFont="1" applyBorder="1" applyAlignment="1">
      <alignment horizontal="right" vertical="center"/>
    </xf>
    <xf numFmtId="182" fontId="24" fillId="0" borderId="108" xfId="0" applyNumberFormat="1" applyFont="1" applyBorder="1" applyAlignment="1">
      <alignment horizontal="right" vertical="center"/>
    </xf>
    <xf numFmtId="182" fontId="24" fillId="0" borderId="86" xfId="0" applyNumberFormat="1" applyFont="1" applyBorder="1" applyAlignment="1">
      <alignment horizontal="right" vertical="center"/>
    </xf>
    <xf numFmtId="182" fontId="24" fillId="0" borderId="125" xfId="0" applyNumberFormat="1" applyFont="1" applyBorder="1" applyAlignment="1">
      <alignment horizontal="right" vertical="center"/>
    </xf>
    <xf numFmtId="182" fontId="24" fillId="0" borderId="109" xfId="0" applyNumberFormat="1" applyFont="1" applyBorder="1" applyAlignment="1">
      <alignment horizontal="right" vertical="center"/>
    </xf>
    <xf numFmtId="182" fontId="24" fillId="0" borderId="110" xfId="0" applyNumberFormat="1" applyFont="1" applyBorder="1" applyAlignment="1">
      <alignment horizontal="right" vertical="center"/>
    </xf>
    <xf numFmtId="182" fontId="24" fillId="0" borderId="111" xfId="0" applyNumberFormat="1" applyFont="1" applyBorder="1" applyAlignment="1">
      <alignment horizontal="right" vertical="center"/>
    </xf>
    <xf numFmtId="182" fontId="24" fillId="0" borderId="112" xfId="0" applyNumberFormat="1" applyFont="1" applyBorder="1" applyAlignment="1">
      <alignment horizontal="right" vertical="center"/>
    </xf>
    <xf numFmtId="182" fontId="24" fillId="0" borderId="113" xfId="0" applyNumberFormat="1" applyFont="1" applyBorder="1" applyAlignment="1">
      <alignment horizontal="right" vertical="center"/>
    </xf>
    <xf numFmtId="182" fontId="24" fillId="0" borderId="114" xfId="0" applyNumberFormat="1" applyFont="1" applyBorder="1" applyAlignment="1">
      <alignment horizontal="right" vertical="center"/>
    </xf>
    <xf numFmtId="182" fontId="24" fillId="0" borderId="89" xfId="0" applyNumberFormat="1" applyFont="1" applyBorder="1" applyAlignment="1">
      <alignment horizontal="right" vertical="center"/>
    </xf>
    <xf numFmtId="182" fontId="24" fillId="0" borderId="126" xfId="0" applyNumberFormat="1" applyFont="1" applyBorder="1" applyAlignment="1">
      <alignment horizontal="right" vertical="center"/>
    </xf>
    <xf numFmtId="182" fontId="24" fillId="0" borderId="75" xfId="0" applyNumberFormat="1" applyFont="1" applyBorder="1" applyAlignment="1">
      <alignment horizontal="right" vertical="center"/>
    </xf>
    <xf numFmtId="182" fontId="24" fillId="0" borderId="115" xfId="0" applyNumberFormat="1" applyFont="1" applyBorder="1" applyAlignment="1">
      <alignment horizontal="right" vertical="center"/>
    </xf>
    <xf numFmtId="182" fontId="24" fillId="0" borderId="76" xfId="0" applyNumberFormat="1" applyFont="1" applyBorder="1" applyAlignment="1">
      <alignment horizontal="right" vertical="center"/>
    </xf>
    <xf numFmtId="182" fontId="24" fillId="0" borderId="116" xfId="0" applyNumberFormat="1" applyFont="1" applyBorder="1" applyAlignment="1">
      <alignment horizontal="right" vertical="center"/>
    </xf>
    <xf numFmtId="182" fontId="24" fillId="0" borderId="117" xfId="0" applyNumberFormat="1" applyFont="1" applyBorder="1" applyAlignment="1">
      <alignment horizontal="right" vertical="center"/>
    </xf>
    <xf numFmtId="182" fontId="24" fillId="0" borderId="118" xfId="0" applyNumberFormat="1" applyFont="1" applyBorder="1" applyAlignment="1">
      <alignment horizontal="right" vertical="center"/>
    </xf>
    <xf numFmtId="182" fontId="24" fillId="0" borderId="119" xfId="0" applyNumberFormat="1" applyFont="1" applyBorder="1" applyAlignment="1">
      <alignment horizontal="right" vertical="center"/>
    </xf>
    <xf numFmtId="182" fontId="24" fillId="0" borderId="120" xfId="0" applyNumberFormat="1" applyFont="1" applyBorder="1" applyAlignment="1">
      <alignment horizontal="right" vertical="center"/>
    </xf>
    <xf numFmtId="182" fontId="24" fillId="0" borderId="88" xfId="0" applyNumberFormat="1" applyFont="1" applyBorder="1" applyAlignment="1">
      <alignment horizontal="right" vertical="center"/>
    </xf>
    <xf numFmtId="182" fontId="24" fillId="0" borderId="127" xfId="0" applyNumberFormat="1" applyFont="1" applyBorder="1" applyAlignment="1">
      <alignment horizontal="right" vertical="center"/>
    </xf>
    <xf numFmtId="182" fontId="24" fillId="0" borderId="64" xfId="0" applyNumberFormat="1" applyFont="1" applyBorder="1" applyAlignment="1">
      <alignment horizontal="right" vertical="center"/>
    </xf>
    <xf numFmtId="182" fontId="24" fillId="0" borderId="128" xfId="0" applyNumberFormat="1" applyFont="1" applyBorder="1" applyAlignment="1">
      <alignment horizontal="right" vertical="center"/>
    </xf>
    <xf numFmtId="182" fontId="24" fillId="0" borderId="130" xfId="0" applyNumberFormat="1" applyFont="1" applyBorder="1" applyAlignment="1">
      <alignment horizontal="right" vertical="center"/>
    </xf>
    <xf numFmtId="182" fontId="24" fillId="0" borderId="129" xfId="0" applyNumberFormat="1" applyFont="1" applyBorder="1" applyAlignment="1">
      <alignment horizontal="right" vertical="center"/>
    </xf>
    <xf numFmtId="182" fontId="24" fillId="0" borderId="17" xfId="0" applyNumberFormat="1" applyFont="1" applyBorder="1" applyAlignment="1">
      <alignment horizontal="right" vertical="center"/>
    </xf>
    <xf numFmtId="182" fontId="24" fillId="0" borderId="131" xfId="0" applyNumberFormat="1" applyFont="1" applyBorder="1" applyAlignment="1">
      <alignment horizontal="right" vertical="center"/>
    </xf>
    <xf numFmtId="182" fontId="24" fillId="0" borderId="90" xfId="0" applyNumberFormat="1" applyFont="1" applyBorder="1" applyAlignment="1">
      <alignment horizontal="right" vertical="center"/>
    </xf>
    <xf numFmtId="182" fontId="24" fillId="0" borderId="124" xfId="0" applyNumberFormat="1" applyFont="1" applyBorder="1" applyAlignment="1">
      <alignment horizontal="right" vertical="center"/>
    </xf>
    <xf numFmtId="182" fontId="24" fillId="0" borderId="66" xfId="0" applyNumberFormat="1" applyFont="1" applyBorder="1" applyAlignment="1">
      <alignment horizontal="right" vertical="center"/>
    </xf>
    <xf numFmtId="0" fontId="24" fillId="0" borderId="141" xfId="0" applyFont="1" applyBorder="1" applyAlignment="1">
      <alignment horizontal="center" vertical="center"/>
    </xf>
    <xf numFmtId="182" fontId="24" fillId="0" borderId="141" xfId="0" applyNumberFormat="1" applyFont="1" applyBorder="1" applyAlignment="1">
      <alignment horizontal="right" vertical="center"/>
    </xf>
    <xf numFmtId="182" fontId="24" fillId="0" borderId="142" xfId="0" applyNumberFormat="1" applyFont="1" applyBorder="1" applyAlignment="1">
      <alignment horizontal="right" vertical="center"/>
    </xf>
    <xf numFmtId="182" fontId="24" fillId="0" borderId="143" xfId="0" applyNumberFormat="1" applyFont="1" applyBorder="1" applyAlignment="1">
      <alignment horizontal="right" vertical="center"/>
    </xf>
    <xf numFmtId="182" fontId="24" fillId="0" borderId="144" xfId="0" applyNumberFormat="1" applyFont="1" applyBorder="1" applyAlignment="1">
      <alignment horizontal="right" vertical="center"/>
    </xf>
    <xf numFmtId="182" fontId="24" fillId="0" borderId="140" xfId="0" applyNumberFormat="1" applyFont="1" applyBorder="1" applyAlignment="1">
      <alignment horizontal="right" vertical="center"/>
    </xf>
    <xf numFmtId="182" fontId="24" fillId="0" borderId="145" xfId="0" applyNumberFormat="1" applyFont="1" applyBorder="1" applyAlignment="1">
      <alignment horizontal="right" vertical="center"/>
    </xf>
    <xf numFmtId="182" fontId="24" fillId="0" borderId="146" xfId="0" applyNumberFormat="1" applyFont="1" applyBorder="1" applyAlignment="1">
      <alignment horizontal="right" vertical="center"/>
    </xf>
    <xf numFmtId="182" fontId="24" fillId="0" borderId="147" xfId="0" applyNumberFormat="1" applyFont="1" applyBorder="1" applyAlignment="1">
      <alignment horizontal="right" vertical="center"/>
    </xf>
    <xf numFmtId="182" fontId="24" fillId="6" borderId="64" xfId="0" applyNumberFormat="1" applyFont="1" applyFill="1" applyBorder="1" applyAlignment="1">
      <alignment horizontal="right" vertical="center"/>
    </xf>
    <xf numFmtId="182" fontId="24" fillId="6" borderId="128" xfId="0" applyNumberFormat="1" applyFont="1" applyFill="1" applyBorder="1" applyAlignment="1">
      <alignment horizontal="right" vertical="center"/>
    </xf>
    <xf numFmtId="182" fontId="24" fillId="6" borderId="130" xfId="0" applyNumberFormat="1" applyFont="1" applyFill="1" applyBorder="1" applyAlignment="1">
      <alignment horizontal="right" vertical="center"/>
    </xf>
    <xf numFmtId="182" fontId="24" fillId="6" borderId="129" xfId="0" applyNumberFormat="1" applyFont="1" applyFill="1" applyBorder="1" applyAlignment="1">
      <alignment horizontal="right" vertical="center"/>
    </xf>
    <xf numFmtId="182" fontId="24" fillId="6" borderId="17" xfId="0" applyNumberFormat="1" applyFont="1" applyFill="1" applyBorder="1" applyAlignment="1">
      <alignment horizontal="right" vertical="center"/>
    </xf>
    <xf numFmtId="182" fontId="24" fillId="6" borderId="131" xfId="0" applyNumberFormat="1" applyFont="1" applyFill="1" applyBorder="1" applyAlignment="1">
      <alignment horizontal="right" vertical="center"/>
    </xf>
    <xf numFmtId="182" fontId="24" fillId="6" borderId="90" xfId="0" applyNumberFormat="1" applyFont="1" applyFill="1" applyBorder="1" applyAlignment="1">
      <alignment horizontal="right" vertical="center"/>
    </xf>
    <xf numFmtId="182" fontId="24" fillId="6" borderId="124" xfId="0" applyNumberFormat="1" applyFont="1" applyFill="1" applyBorder="1" applyAlignment="1">
      <alignment horizontal="right" vertical="center"/>
    </xf>
    <xf numFmtId="182" fontId="24" fillId="6" borderId="133" xfId="0" applyNumberFormat="1" applyFont="1" applyFill="1" applyBorder="1" applyAlignment="1">
      <alignment horizontal="right" vertical="center"/>
    </xf>
    <xf numFmtId="182" fontId="24" fillId="6" borderId="134" xfId="0" applyNumberFormat="1" applyFont="1" applyFill="1" applyBorder="1" applyAlignment="1">
      <alignment horizontal="right" vertical="center"/>
    </xf>
    <xf numFmtId="182" fontId="24" fillId="6" borderId="135" xfId="0" applyNumberFormat="1" applyFont="1" applyFill="1" applyBorder="1" applyAlignment="1">
      <alignment horizontal="right" vertical="center"/>
    </xf>
    <xf numFmtId="182" fontId="24" fillId="6" borderId="136" xfId="0" applyNumberFormat="1" applyFont="1" applyFill="1" applyBorder="1" applyAlignment="1">
      <alignment horizontal="right" vertical="center"/>
    </xf>
    <xf numFmtId="182" fontId="24" fillId="6" borderId="132" xfId="0" applyNumberFormat="1" applyFont="1" applyFill="1" applyBorder="1" applyAlignment="1">
      <alignment horizontal="right" vertical="center"/>
    </xf>
    <xf numFmtId="182" fontId="24" fillId="6" borderId="137" xfId="0" applyNumberFormat="1" applyFont="1" applyFill="1" applyBorder="1" applyAlignment="1">
      <alignment horizontal="right" vertical="center"/>
    </xf>
    <xf numFmtId="182" fontId="24" fillId="6" borderId="138" xfId="0" applyNumberFormat="1" applyFont="1" applyFill="1" applyBorder="1" applyAlignment="1">
      <alignment horizontal="right" vertical="center"/>
    </xf>
    <xf numFmtId="182" fontId="24" fillId="6" borderId="139" xfId="0" applyNumberFormat="1" applyFont="1" applyFill="1" applyBorder="1" applyAlignment="1">
      <alignment horizontal="right" vertical="center"/>
    </xf>
    <xf numFmtId="182" fontId="24" fillId="6" borderId="141" xfId="0" applyNumberFormat="1" applyFont="1" applyFill="1" applyBorder="1" applyAlignment="1">
      <alignment horizontal="right" vertical="center"/>
    </xf>
    <xf numFmtId="182" fontId="24" fillId="6" borderId="142" xfId="0" applyNumberFormat="1" applyFont="1" applyFill="1" applyBorder="1" applyAlignment="1">
      <alignment horizontal="right" vertical="center"/>
    </xf>
    <xf numFmtId="182" fontId="24" fillId="6" borderId="143" xfId="0" applyNumberFormat="1" applyFont="1" applyFill="1" applyBorder="1" applyAlignment="1">
      <alignment horizontal="right" vertical="center"/>
    </xf>
    <xf numFmtId="182" fontId="24" fillId="6" borderId="144" xfId="0" applyNumberFormat="1" applyFont="1" applyFill="1" applyBorder="1" applyAlignment="1">
      <alignment horizontal="right" vertical="center"/>
    </xf>
    <xf numFmtId="182" fontId="24" fillId="6" borderId="140" xfId="0" applyNumberFormat="1" applyFont="1" applyFill="1" applyBorder="1" applyAlignment="1">
      <alignment horizontal="right" vertical="center"/>
    </xf>
    <xf numFmtId="182" fontId="24" fillId="6" borderId="145" xfId="0" applyNumberFormat="1" applyFont="1" applyFill="1" applyBorder="1" applyAlignment="1">
      <alignment horizontal="right" vertical="center"/>
    </xf>
    <xf numFmtId="182" fontId="24" fillId="6" borderId="146" xfId="0" applyNumberFormat="1" applyFont="1" applyFill="1" applyBorder="1" applyAlignment="1">
      <alignment horizontal="right" vertical="center"/>
    </xf>
    <xf numFmtId="182" fontId="24" fillId="6" borderId="147" xfId="0" applyNumberFormat="1" applyFont="1" applyFill="1" applyBorder="1" applyAlignment="1">
      <alignment horizontal="right" vertical="center"/>
    </xf>
    <xf numFmtId="182" fontId="24" fillId="0" borderId="149" xfId="0" applyNumberFormat="1" applyFont="1" applyBorder="1" applyAlignment="1">
      <alignment horizontal="right" vertical="center"/>
    </xf>
    <xf numFmtId="182" fontId="24" fillId="0" borderId="150" xfId="0" applyNumberFormat="1" applyFont="1" applyBorder="1" applyAlignment="1">
      <alignment horizontal="right" vertical="center"/>
    </xf>
    <xf numFmtId="182" fontId="24" fillId="0" borderId="151" xfId="0" applyNumberFormat="1" applyFont="1" applyBorder="1" applyAlignment="1">
      <alignment horizontal="right" vertical="center"/>
    </xf>
    <xf numFmtId="182" fontId="24" fillId="0" borderId="152" xfId="0" applyNumberFormat="1" applyFont="1" applyBorder="1" applyAlignment="1">
      <alignment horizontal="right" vertical="center"/>
    </xf>
    <xf numFmtId="182" fontId="24" fillId="0" borderId="148" xfId="0" applyNumberFormat="1" applyFont="1" applyBorder="1" applyAlignment="1">
      <alignment horizontal="right" vertical="center"/>
    </xf>
    <xf numFmtId="182" fontId="24" fillId="0" borderId="153" xfId="0" applyNumberFormat="1" applyFont="1" applyBorder="1" applyAlignment="1">
      <alignment horizontal="right" vertical="center"/>
    </xf>
    <xf numFmtId="182" fontId="24" fillId="0" borderId="154" xfId="0" applyNumberFormat="1" applyFont="1" applyBorder="1" applyAlignment="1">
      <alignment horizontal="right" vertical="center"/>
    </xf>
    <xf numFmtId="182" fontId="24" fillId="0" borderId="155" xfId="0" applyNumberFormat="1" applyFont="1" applyBorder="1" applyAlignment="1">
      <alignment horizontal="right" vertical="center"/>
    </xf>
    <xf numFmtId="182" fontId="24" fillId="6" borderId="66" xfId="0" applyNumberFormat="1" applyFont="1" applyFill="1" applyBorder="1" applyAlignment="1">
      <alignment horizontal="right" vertical="center"/>
    </xf>
    <xf numFmtId="0" fontId="24" fillId="6" borderId="141" xfId="0" applyFont="1" applyFill="1" applyBorder="1" applyAlignment="1">
      <alignment horizontal="distributed" vertical="center" wrapText="1" justifyLastLine="1"/>
    </xf>
    <xf numFmtId="0" fontId="24" fillId="6" borderId="133" xfId="0" applyFont="1" applyFill="1" applyBorder="1" applyAlignment="1">
      <alignment horizontal="distributed" vertical="center" wrapText="1" justifyLastLine="1"/>
    </xf>
    <xf numFmtId="0" fontId="24" fillId="6" borderId="64" xfId="0" applyFont="1" applyFill="1" applyBorder="1" applyAlignment="1">
      <alignment horizontal="distributed" vertical="center" wrapText="1" justifyLastLine="1"/>
    </xf>
    <xf numFmtId="0" fontId="24" fillId="0" borderId="149" xfId="0" applyFont="1" applyBorder="1" applyAlignment="1">
      <alignment horizontal="distributed" vertical="center" wrapText="1" justifyLastLine="1"/>
    </xf>
    <xf numFmtId="180" fontId="0" fillId="0" borderId="40" xfId="1" applyNumberFormat="1" applyFont="1" applyBorder="1">
      <alignment vertical="center"/>
    </xf>
    <xf numFmtId="180" fontId="0" fillId="0" borderId="156" xfId="1" applyNumberFormat="1" applyFont="1" applyBorder="1">
      <alignment vertical="center"/>
    </xf>
    <xf numFmtId="180" fontId="0" fillId="0" borderId="119" xfId="1" applyNumberFormat="1" applyFont="1" applyBorder="1">
      <alignment vertical="center"/>
    </xf>
    <xf numFmtId="180" fontId="0" fillId="0" borderId="113" xfId="1" applyNumberFormat="1" applyFont="1" applyBorder="1">
      <alignment vertical="center"/>
    </xf>
    <xf numFmtId="180" fontId="0" fillId="0" borderId="17" xfId="1" applyNumberFormat="1" applyFont="1" applyBorder="1">
      <alignment vertical="center"/>
    </xf>
    <xf numFmtId="178" fontId="0" fillId="0" borderId="17" xfId="1" applyNumberFormat="1" applyFont="1" applyBorder="1">
      <alignment vertical="center"/>
    </xf>
    <xf numFmtId="0" fontId="27" fillId="0" borderId="0" xfId="0" applyFont="1">
      <alignment vertical="center"/>
    </xf>
    <xf numFmtId="0" fontId="28" fillId="0" borderId="0" xfId="0" applyFont="1" applyAlignment="1">
      <alignment horizontal="center" vertical="center"/>
    </xf>
    <xf numFmtId="0" fontId="29" fillId="0" borderId="0" xfId="0" applyFont="1" applyAlignment="1">
      <alignment horizontal="center" vertical="center"/>
    </xf>
    <xf numFmtId="183" fontId="29" fillId="0" borderId="0" xfId="0" applyNumberFormat="1" applyFont="1" applyAlignment="1">
      <alignment horizontal="center" vertical="center"/>
    </xf>
    <xf numFmtId="0" fontId="7" fillId="0" borderId="0" xfId="0" applyFont="1">
      <alignment vertical="center"/>
    </xf>
    <xf numFmtId="183" fontId="7" fillId="0" borderId="0" xfId="0" applyNumberFormat="1" applyFont="1" applyAlignment="1">
      <alignment horizontal="center" vertical="center"/>
    </xf>
    <xf numFmtId="0" fontId="8" fillId="0" borderId="0" xfId="0" quotePrefix="1" applyFont="1">
      <alignment vertical="center"/>
    </xf>
    <xf numFmtId="184" fontId="11" fillId="0" borderId="0" xfId="0" applyNumberFormat="1" applyFont="1">
      <alignment vertical="center"/>
    </xf>
    <xf numFmtId="184" fontId="11" fillId="0" borderId="3" xfId="0" applyNumberFormat="1" applyFont="1" applyBorder="1">
      <alignment vertical="center"/>
    </xf>
    <xf numFmtId="0" fontId="11" fillId="0" borderId="0" xfId="0" applyFont="1" applyAlignment="1">
      <alignment horizontal="distributed" vertical="center" justifyLastLine="1"/>
    </xf>
    <xf numFmtId="183" fontId="11" fillId="0" borderId="0" xfId="0" applyNumberFormat="1" applyFont="1" applyAlignment="1">
      <alignment horizontal="center" vertical="center"/>
    </xf>
    <xf numFmtId="185" fontId="11" fillId="0" borderId="0" xfId="0" applyNumberFormat="1" applyFont="1">
      <alignment vertical="center"/>
    </xf>
    <xf numFmtId="0" fontId="10" fillId="0" borderId="0" xfId="0" applyFont="1" applyAlignment="1">
      <alignment horizontal="left" vertical="center" justifyLastLine="1"/>
    </xf>
    <xf numFmtId="184" fontId="11" fillId="0" borderId="13" xfId="0" applyNumberFormat="1" applyFont="1" applyBorder="1">
      <alignment vertical="center"/>
    </xf>
    <xf numFmtId="0" fontId="7" fillId="0" borderId="0" xfId="0" applyFont="1" applyAlignment="1">
      <alignment vertical="center" wrapText="1"/>
    </xf>
    <xf numFmtId="184" fontId="11" fillId="0" borderId="164" xfId="0" applyNumberFormat="1" applyFont="1" applyBorder="1">
      <alignment vertical="center"/>
    </xf>
    <xf numFmtId="184" fontId="11" fillId="0" borderId="165" xfId="0" applyNumberFormat="1" applyFont="1" applyBorder="1">
      <alignment vertical="center"/>
    </xf>
    <xf numFmtId="0" fontId="8" fillId="0" borderId="166" xfId="0" applyFont="1" applyBorder="1">
      <alignment vertical="center"/>
    </xf>
    <xf numFmtId="0" fontId="8" fillId="0" borderId="167" xfId="0" applyFont="1" applyBorder="1">
      <alignment vertical="center"/>
    </xf>
    <xf numFmtId="183" fontId="8" fillId="0" borderId="168" xfId="0" applyNumberFormat="1" applyFont="1" applyBorder="1" applyAlignment="1">
      <alignment horizontal="center" vertical="center"/>
    </xf>
    <xf numFmtId="184" fontId="11" fillId="0" borderId="169" xfId="0" applyNumberFormat="1" applyFont="1" applyBorder="1">
      <alignment vertical="center"/>
    </xf>
    <xf numFmtId="184" fontId="11" fillId="0" borderId="172" xfId="0" applyNumberFormat="1" applyFont="1" applyBorder="1">
      <alignment vertical="center"/>
    </xf>
    <xf numFmtId="0" fontId="11" fillId="0" borderId="157" xfId="0" applyFont="1" applyBorder="1" applyAlignment="1">
      <alignment horizontal="center" vertical="center"/>
    </xf>
    <xf numFmtId="0" fontId="11" fillId="0" borderId="157" xfId="0" applyFont="1" applyBorder="1" applyAlignment="1">
      <alignment horizontal="center" vertical="top" textRotation="255"/>
    </xf>
    <xf numFmtId="0" fontId="11" fillId="0" borderId="159" xfId="0" applyFont="1" applyBorder="1" applyAlignment="1">
      <alignment horizontal="center" vertical="center"/>
    </xf>
    <xf numFmtId="0" fontId="11" fillId="0" borderId="162" xfId="0" applyFont="1" applyBorder="1" applyAlignment="1">
      <alignment horizontal="center" vertical="center"/>
    </xf>
    <xf numFmtId="0" fontId="11" fillId="0" borderId="160" xfId="0" applyFont="1" applyBorder="1" applyAlignment="1">
      <alignment horizontal="center" vertical="center"/>
    </xf>
    <xf numFmtId="0" fontId="11" fillId="0" borderId="179" xfId="0" applyFont="1" applyBorder="1" applyAlignment="1">
      <alignment horizontal="center" vertical="top" textRotation="255"/>
    </xf>
    <xf numFmtId="184" fontId="11" fillId="0" borderId="180" xfId="0" applyNumberFormat="1" applyFont="1" applyBorder="1">
      <alignment vertical="center"/>
    </xf>
    <xf numFmtId="184" fontId="11" fillId="0" borderId="163" xfId="0" applyNumberFormat="1" applyFont="1" applyBorder="1">
      <alignment vertical="center"/>
    </xf>
    <xf numFmtId="0" fontId="11" fillId="0" borderId="160" xfId="0" applyFont="1" applyBorder="1" applyAlignment="1">
      <alignment horizontal="center" vertical="top" textRotation="255"/>
    </xf>
    <xf numFmtId="0" fontId="11" fillId="0" borderId="179" xfId="0" applyFont="1" applyBorder="1" applyAlignment="1">
      <alignment horizontal="center" vertical="center"/>
    </xf>
    <xf numFmtId="184" fontId="11" fillId="6" borderId="176" xfId="0" applyNumberFormat="1" applyFont="1" applyFill="1" applyBorder="1">
      <alignment vertical="center"/>
    </xf>
    <xf numFmtId="184" fontId="11" fillId="6" borderId="177" xfId="0" applyNumberFormat="1" applyFont="1" applyFill="1" applyBorder="1">
      <alignment vertical="center"/>
    </xf>
    <xf numFmtId="184" fontId="11" fillId="6" borderId="175" xfId="0" applyNumberFormat="1" applyFont="1" applyFill="1" applyBorder="1">
      <alignment vertical="center"/>
    </xf>
    <xf numFmtId="184" fontId="11" fillId="6" borderId="53" xfId="0" applyNumberFormat="1" applyFont="1" applyFill="1" applyBorder="1">
      <alignment vertical="center"/>
    </xf>
    <xf numFmtId="184" fontId="11" fillId="0" borderId="173" xfId="0" applyNumberFormat="1" applyFont="1" applyBorder="1">
      <alignment vertical="center"/>
    </xf>
    <xf numFmtId="184" fontId="11" fillId="0" borderId="171" xfId="0" applyNumberFormat="1" applyFont="1" applyBorder="1">
      <alignment vertical="center"/>
    </xf>
    <xf numFmtId="184" fontId="11" fillId="6" borderId="178" xfId="0" applyNumberFormat="1" applyFont="1" applyFill="1" applyBorder="1">
      <alignment vertical="center"/>
    </xf>
    <xf numFmtId="184" fontId="11" fillId="0" borderId="170" xfId="0" applyNumberFormat="1" applyFont="1" applyBorder="1">
      <alignment vertical="center"/>
    </xf>
    <xf numFmtId="184" fontId="11" fillId="6" borderId="174" xfId="0" applyNumberFormat="1" applyFont="1" applyFill="1" applyBorder="1">
      <alignment vertical="center"/>
    </xf>
    <xf numFmtId="0" fontId="11" fillId="0" borderId="181" xfId="0" applyFont="1" applyBorder="1" applyAlignment="1">
      <alignment horizontal="center" vertical="center"/>
    </xf>
    <xf numFmtId="0" fontId="11" fillId="0" borderId="182" xfId="0" applyFont="1" applyBorder="1" applyAlignment="1">
      <alignment horizontal="center" vertical="center"/>
    </xf>
    <xf numFmtId="0" fontId="11" fillId="6" borderId="183" xfId="0" applyFont="1" applyFill="1" applyBorder="1" applyAlignment="1">
      <alignment horizontal="center" vertical="center"/>
    </xf>
    <xf numFmtId="0" fontId="11" fillId="0" borderId="184" xfId="0" applyFont="1" applyBorder="1" applyAlignment="1">
      <alignment horizontal="center" vertical="center"/>
    </xf>
    <xf numFmtId="0" fontId="11" fillId="6" borderId="29" xfId="0" applyFont="1" applyFill="1" applyBorder="1" applyAlignment="1">
      <alignment horizontal="center" vertical="center"/>
    </xf>
    <xf numFmtId="0" fontId="8" fillId="0" borderId="0" xfId="0" applyFont="1" applyAlignment="1">
      <alignment vertical="center" wrapText="1"/>
    </xf>
    <xf numFmtId="0" fontId="11" fillId="6" borderId="182" xfId="0" applyFont="1" applyFill="1" applyBorder="1" applyAlignment="1">
      <alignment horizontal="center" vertical="center"/>
    </xf>
    <xf numFmtId="184" fontId="11" fillId="6" borderId="171" xfId="0" applyNumberFormat="1" applyFont="1" applyFill="1" applyBorder="1">
      <alignment vertical="center"/>
    </xf>
    <xf numFmtId="184" fontId="11" fillId="6" borderId="169" xfId="0" applyNumberFormat="1" applyFont="1" applyFill="1" applyBorder="1">
      <alignment vertical="center"/>
    </xf>
    <xf numFmtId="184" fontId="11" fillId="6" borderId="164" xfId="0" applyNumberFormat="1" applyFont="1" applyFill="1" applyBorder="1">
      <alignment vertical="center"/>
    </xf>
    <xf numFmtId="184" fontId="11" fillId="0" borderId="158" xfId="0" applyNumberFormat="1" applyFont="1" applyBorder="1">
      <alignment vertical="center"/>
    </xf>
    <xf numFmtId="184" fontId="11" fillId="0" borderId="181" xfId="0" applyNumberFormat="1" applyFont="1" applyBorder="1">
      <alignment vertical="center"/>
    </xf>
    <xf numFmtId="184" fontId="11" fillId="0" borderId="182" xfId="0" applyNumberFormat="1" applyFont="1" applyBorder="1">
      <alignment vertical="center"/>
    </xf>
    <xf numFmtId="184" fontId="11" fillId="6" borderId="161" xfId="0" applyNumberFormat="1" applyFont="1" applyFill="1" applyBorder="1">
      <alignment vertical="center"/>
    </xf>
    <xf numFmtId="184" fontId="11" fillId="6" borderId="29" xfId="0" applyNumberFormat="1" applyFont="1" applyFill="1" applyBorder="1">
      <alignment vertical="center"/>
    </xf>
    <xf numFmtId="184" fontId="11" fillId="6" borderId="1" xfId="0" applyNumberFormat="1" applyFont="1" applyFill="1" applyBorder="1">
      <alignment vertical="center"/>
    </xf>
    <xf numFmtId="0" fontId="11" fillId="0" borderId="0" xfId="0" applyFont="1" applyAlignment="1">
      <alignment horizontal="right" vertical="top"/>
    </xf>
    <xf numFmtId="0" fontId="11" fillId="0" borderId="157" xfId="0" quotePrefix="1" applyFont="1" applyBorder="1" applyAlignment="1">
      <alignment horizontal="center" vertical="center"/>
    </xf>
    <xf numFmtId="0" fontId="11" fillId="0" borderId="185" xfId="0" applyFont="1" applyBorder="1" applyAlignment="1">
      <alignment horizontal="center" vertical="center"/>
    </xf>
    <xf numFmtId="0" fontId="11" fillId="0" borderId="185" xfId="0" applyFont="1" applyBorder="1" applyAlignment="1">
      <alignment horizontal="distributed" vertical="center"/>
    </xf>
    <xf numFmtId="178" fontId="0" fillId="6" borderId="186" xfId="1" applyNumberFormat="1" applyFont="1" applyFill="1" applyBorder="1">
      <alignment vertical="center"/>
    </xf>
    <xf numFmtId="180" fontId="0" fillId="0" borderId="186" xfId="1" applyNumberFormat="1" applyFont="1" applyBorder="1">
      <alignment vertical="center"/>
    </xf>
    <xf numFmtId="180" fontId="0" fillId="0" borderId="187" xfId="1" applyNumberFormat="1" applyFont="1" applyBorder="1">
      <alignment vertical="center"/>
    </xf>
    <xf numFmtId="180" fontId="0" fillId="0" borderId="188" xfId="1" applyNumberFormat="1" applyFont="1" applyBorder="1">
      <alignment vertical="center"/>
    </xf>
    <xf numFmtId="180" fontId="0" fillId="6" borderId="189" xfId="1" applyNumberFormat="1" applyFont="1" applyFill="1" applyBorder="1">
      <alignment vertical="center"/>
    </xf>
    <xf numFmtId="180" fontId="0" fillId="0" borderId="190" xfId="1" applyNumberFormat="1" applyFont="1" applyBorder="1">
      <alignment vertical="center"/>
    </xf>
    <xf numFmtId="180" fontId="0" fillId="0" borderId="191" xfId="1" applyNumberFormat="1" applyFont="1" applyBorder="1">
      <alignment vertical="center"/>
    </xf>
    <xf numFmtId="180" fontId="0" fillId="6" borderId="191" xfId="1" applyNumberFormat="1" applyFont="1" applyFill="1" applyBorder="1">
      <alignment vertical="center"/>
    </xf>
    <xf numFmtId="180" fontId="0" fillId="6" borderId="186" xfId="1" applyNumberFormat="1" applyFont="1" applyFill="1" applyBorder="1">
      <alignment vertical="center"/>
    </xf>
    <xf numFmtId="0" fontId="11" fillId="0" borderId="192" xfId="0" applyFont="1" applyBorder="1" applyAlignment="1">
      <alignment horizontal="center" vertical="center"/>
    </xf>
    <xf numFmtId="0" fontId="11" fillId="0" borderId="192" xfId="0" applyFont="1" applyBorder="1" applyAlignment="1">
      <alignment horizontal="distributed" vertical="center"/>
    </xf>
    <xf numFmtId="178" fontId="0" fillId="6" borderId="193" xfId="1" applyNumberFormat="1" applyFont="1" applyFill="1" applyBorder="1">
      <alignment vertical="center"/>
    </xf>
    <xf numFmtId="180" fontId="0" fillId="0" borderId="193" xfId="1" applyNumberFormat="1" applyFont="1" applyBorder="1">
      <alignment vertical="center"/>
    </xf>
    <xf numFmtId="180" fontId="0" fillId="0" borderId="194" xfId="1" applyNumberFormat="1" applyFont="1" applyBorder="1">
      <alignment vertical="center"/>
    </xf>
    <xf numFmtId="180" fontId="0" fillId="0" borderId="195" xfId="1" applyNumberFormat="1" applyFont="1" applyBorder="1">
      <alignment vertical="center"/>
    </xf>
    <xf numFmtId="180" fontId="0" fillId="6" borderId="196" xfId="1" applyNumberFormat="1" applyFont="1" applyFill="1" applyBorder="1">
      <alignment vertical="center"/>
    </xf>
    <xf numFmtId="180" fontId="0" fillId="0" borderId="197" xfId="1" applyNumberFormat="1" applyFont="1" applyBorder="1">
      <alignment vertical="center"/>
    </xf>
    <xf numFmtId="180" fontId="0" fillId="6" borderId="193" xfId="1" applyNumberFormat="1" applyFont="1" applyFill="1" applyBorder="1">
      <alignment vertical="center"/>
    </xf>
    <xf numFmtId="178" fontId="0" fillId="6" borderId="191" xfId="1" applyNumberFormat="1" applyFont="1" applyFill="1" applyBorder="1">
      <alignment vertical="center"/>
    </xf>
    <xf numFmtId="178" fontId="0" fillId="6" borderId="198" xfId="1" applyNumberFormat="1" applyFont="1" applyFill="1" applyBorder="1">
      <alignment vertical="center"/>
    </xf>
    <xf numFmtId="180" fontId="0" fillId="0" borderId="198" xfId="1" applyNumberFormat="1" applyFont="1" applyBorder="1">
      <alignment vertical="center"/>
    </xf>
    <xf numFmtId="180" fontId="0" fillId="6" borderId="198" xfId="1" applyNumberFormat="1" applyFont="1" applyFill="1" applyBorder="1">
      <alignment vertical="center"/>
    </xf>
    <xf numFmtId="180" fontId="0" fillId="0" borderId="199" xfId="1" applyNumberFormat="1" applyFont="1" applyBorder="1">
      <alignment vertical="center"/>
    </xf>
    <xf numFmtId="180" fontId="0" fillId="6" borderId="199" xfId="1" applyNumberFormat="1" applyFont="1" applyFill="1" applyBorder="1">
      <alignment vertical="center"/>
    </xf>
    <xf numFmtId="0" fontId="32" fillId="0" borderId="0" xfId="0" applyFont="1">
      <alignment vertical="center"/>
    </xf>
    <xf numFmtId="0" fontId="26" fillId="0" borderId="0" xfId="0" applyFont="1" applyAlignment="1">
      <alignment horizontal="center" vertical="center"/>
    </xf>
    <xf numFmtId="0" fontId="7" fillId="0" borderId="0" xfId="0" applyFont="1" applyAlignment="1">
      <alignment horizontal="right" vertical="center"/>
    </xf>
    <xf numFmtId="0" fontId="10" fillId="0" borderId="0" xfId="0" applyFont="1" applyAlignment="1">
      <alignment horizontal="left" vertical="center"/>
    </xf>
    <xf numFmtId="0" fontId="10" fillId="0" borderId="0" xfId="0" applyFont="1" applyAlignment="1">
      <alignment horizontal="center" vertical="center"/>
    </xf>
    <xf numFmtId="177" fontId="11" fillId="0" borderId="200" xfId="0" applyNumberFormat="1" applyFont="1" applyBorder="1" applyAlignment="1">
      <alignment horizontal="center" vertical="center"/>
    </xf>
    <xf numFmtId="0" fontId="8" fillId="0" borderId="16" xfId="0" applyFont="1" applyBorder="1" applyAlignment="1">
      <alignment horizontal="distributed" justifyLastLine="1"/>
    </xf>
    <xf numFmtId="0" fontId="8" fillId="0" borderId="9" xfId="0" applyFont="1" applyBorder="1" applyAlignment="1">
      <alignment horizontal="distributed" vertical="top" justifyLastLine="1"/>
    </xf>
    <xf numFmtId="38" fontId="7" fillId="0" borderId="69" xfId="0" applyNumberFormat="1" applyFont="1" applyBorder="1" applyAlignment="1">
      <alignment horizontal="center"/>
    </xf>
    <xf numFmtId="187" fontId="7" fillId="0" borderId="69" xfId="0" applyNumberFormat="1" applyFont="1" applyBorder="1" applyAlignment="1"/>
    <xf numFmtId="187" fontId="7" fillId="0" borderId="17" xfId="0" applyNumberFormat="1" applyFont="1" applyBorder="1" applyAlignment="1">
      <alignment vertical="top"/>
    </xf>
    <xf numFmtId="3" fontId="7" fillId="0" borderId="18" xfId="0" applyNumberFormat="1" applyFont="1" applyBorder="1" applyAlignment="1">
      <alignment horizontal="center" vertical="top"/>
    </xf>
    <xf numFmtId="3" fontId="7" fillId="0" borderId="5" xfId="0" applyNumberFormat="1" applyFont="1" applyBorder="1" applyAlignment="1">
      <alignment horizontal="right" indent="1"/>
    </xf>
    <xf numFmtId="177" fontId="11" fillId="0" borderId="113" xfId="0" applyNumberFormat="1" applyFont="1" applyBorder="1" applyAlignment="1">
      <alignment horizontal="center" vertical="top"/>
    </xf>
    <xf numFmtId="177" fontId="11" fillId="0" borderId="17" xfId="0" applyNumberFormat="1" applyFont="1" applyBorder="1" applyAlignment="1">
      <alignment horizontal="center" vertical="top"/>
    </xf>
    <xf numFmtId="38" fontId="11" fillId="0" borderId="16" xfId="3" applyFont="1" applyFill="1" applyBorder="1" applyAlignment="1">
      <alignment horizontal="center"/>
    </xf>
    <xf numFmtId="38" fontId="11" fillId="0" borderId="119" xfId="3" applyFont="1" applyFill="1" applyBorder="1" applyAlignment="1">
      <alignment horizontal="center"/>
    </xf>
    <xf numFmtId="188" fontId="7" fillId="0" borderId="17" xfId="0" applyNumberFormat="1" applyFont="1" applyBorder="1" applyAlignment="1">
      <alignment horizontal="center" vertical="top"/>
    </xf>
    <xf numFmtId="184" fontId="11" fillId="0" borderId="157" xfId="0" applyNumberFormat="1" applyFont="1" applyBorder="1">
      <alignment vertical="center"/>
    </xf>
    <xf numFmtId="184" fontId="11" fillId="0" borderId="159" xfId="0" applyNumberFormat="1" applyFont="1" applyBorder="1">
      <alignment vertical="center"/>
    </xf>
    <xf numFmtId="0" fontId="11" fillId="0" borderId="0" xfId="0" applyFont="1" applyAlignment="1">
      <alignment horizontal="distributed" vertical="center"/>
    </xf>
    <xf numFmtId="184" fontId="11" fillId="0" borderId="162" xfId="0" applyNumberFormat="1" applyFont="1" applyBorder="1">
      <alignment vertical="center"/>
    </xf>
    <xf numFmtId="0" fontId="11" fillId="0" borderId="2" xfId="0" applyFont="1" applyBorder="1">
      <alignment vertical="center"/>
    </xf>
    <xf numFmtId="0" fontId="11" fillId="0" borderId="94" xfId="0" applyFont="1" applyBorder="1">
      <alignment vertical="center"/>
    </xf>
    <xf numFmtId="0" fontId="11" fillId="0" borderId="2" xfId="0" applyFont="1" applyBorder="1" applyAlignment="1">
      <alignment horizontal="center" vertical="center"/>
    </xf>
    <xf numFmtId="184" fontId="11" fillId="0" borderId="212" xfId="0" applyNumberFormat="1" applyFont="1" applyBorder="1">
      <alignment vertical="center"/>
    </xf>
    <xf numFmtId="184" fontId="11" fillId="0" borderId="179" xfId="0" applyNumberFormat="1" applyFont="1" applyBorder="1">
      <alignment vertical="center"/>
    </xf>
    <xf numFmtId="184" fontId="11" fillId="0" borderId="160" xfId="0" applyNumberFormat="1" applyFont="1" applyBorder="1">
      <alignment vertical="center"/>
    </xf>
    <xf numFmtId="0" fontId="11" fillId="0" borderId="3" xfId="0" applyFont="1" applyBorder="1">
      <alignment vertical="center"/>
    </xf>
    <xf numFmtId="0" fontId="11" fillId="0" borderId="2" xfId="0" applyFont="1" applyBorder="1" applyAlignment="1">
      <alignment horizontal="distributed" vertical="center"/>
    </xf>
    <xf numFmtId="184" fontId="11" fillId="0" borderId="206" xfId="0" applyNumberFormat="1" applyFont="1" applyBorder="1">
      <alignment vertical="center"/>
    </xf>
    <xf numFmtId="184" fontId="11" fillId="0" borderId="213" xfId="0" applyNumberFormat="1" applyFont="1" applyBorder="1">
      <alignment vertical="center"/>
    </xf>
    <xf numFmtId="184" fontId="11" fillId="0" borderId="205" xfId="0" applyNumberFormat="1" applyFont="1" applyBorder="1">
      <alignment vertical="center"/>
    </xf>
    <xf numFmtId="184" fontId="11" fillId="0" borderId="214" xfId="0" applyNumberFormat="1" applyFont="1" applyBorder="1">
      <alignment vertical="center"/>
    </xf>
    <xf numFmtId="184" fontId="11" fillId="0" borderId="183" xfId="0" applyNumberFormat="1" applyFont="1" applyBorder="1">
      <alignment vertical="center"/>
    </xf>
    <xf numFmtId="184" fontId="11" fillId="0" borderId="215" xfId="0" applyNumberFormat="1" applyFont="1" applyBorder="1">
      <alignment vertical="center"/>
    </xf>
    <xf numFmtId="184" fontId="11" fillId="0" borderId="216" xfId="0" applyNumberFormat="1" applyFont="1" applyBorder="1">
      <alignment vertical="center"/>
    </xf>
    <xf numFmtId="184" fontId="11" fillId="0" borderId="184" xfId="0" applyNumberFormat="1" applyFont="1" applyBorder="1">
      <alignment vertical="center"/>
    </xf>
    <xf numFmtId="184" fontId="11" fillId="0" borderId="217" xfId="0" applyNumberFormat="1" applyFont="1" applyBorder="1">
      <alignment vertical="center"/>
    </xf>
    <xf numFmtId="184" fontId="11" fillId="0" borderId="218" xfId="0" applyNumberFormat="1" applyFont="1" applyBorder="1">
      <alignment vertical="center"/>
    </xf>
    <xf numFmtId="184" fontId="11" fillId="0" borderId="29" xfId="0" applyNumberFormat="1" applyFont="1" applyBorder="1">
      <alignment vertical="center"/>
    </xf>
    <xf numFmtId="184" fontId="11" fillId="0" borderId="219" xfId="0" applyNumberFormat="1" applyFont="1" applyBorder="1">
      <alignment vertical="center"/>
    </xf>
    <xf numFmtId="184" fontId="11" fillId="0" borderId="220" xfId="0" applyNumberFormat="1" applyFont="1" applyBorder="1">
      <alignment vertical="center"/>
    </xf>
    <xf numFmtId="184" fontId="11" fillId="0" borderId="224" xfId="0" applyNumberFormat="1" applyFont="1" applyBorder="1">
      <alignment vertical="center"/>
    </xf>
    <xf numFmtId="184" fontId="11" fillId="0" borderId="225" xfId="0" applyNumberFormat="1" applyFont="1" applyBorder="1">
      <alignment vertical="center"/>
    </xf>
    <xf numFmtId="184" fontId="11" fillId="0" borderId="226" xfId="0" applyNumberFormat="1" applyFont="1" applyBorder="1">
      <alignment vertical="center"/>
    </xf>
    <xf numFmtId="0" fontId="34" fillId="0" borderId="225" xfId="0" applyFont="1" applyBorder="1" applyAlignment="1">
      <alignment horizontal="center" vertical="center" wrapText="1" shrinkToFit="1"/>
    </xf>
    <xf numFmtId="184" fontId="11" fillId="0" borderId="230" xfId="0" applyNumberFormat="1" applyFont="1" applyBorder="1">
      <alignment vertical="center"/>
    </xf>
    <xf numFmtId="184" fontId="11" fillId="0" borderId="231" xfId="0" applyNumberFormat="1" applyFont="1" applyBorder="1">
      <alignment vertical="center"/>
    </xf>
    <xf numFmtId="184" fontId="11" fillId="0" borderId="161" xfId="0" applyNumberFormat="1" applyFont="1" applyBorder="1">
      <alignment vertical="center"/>
    </xf>
    <xf numFmtId="184" fontId="11" fillId="0" borderId="233" xfId="0" applyNumberFormat="1" applyFont="1" applyBorder="1">
      <alignment vertical="center"/>
    </xf>
    <xf numFmtId="0" fontId="11" fillId="0" borderId="210" xfId="0" applyFont="1" applyBorder="1" applyAlignment="1">
      <alignment horizontal="center" vertical="center"/>
    </xf>
    <xf numFmtId="0" fontId="11" fillId="0" borderId="210" xfId="0" applyFont="1" applyBorder="1" applyAlignment="1">
      <alignment horizontal="distributed" vertical="center"/>
    </xf>
    <xf numFmtId="0" fontId="35" fillId="0" borderId="0" xfId="4" applyFont="1">
      <alignment vertical="center"/>
    </xf>
    <xf numFmtId="0" fontId="38" fillId="0" borderId="0" xfId="4" applyFont="1">
      <alignment vertical="center"/>
    </xf>
    <xf numFmtId="0" fontId="33" fillId="0" borderId="0" xfId="4">
      <alignment vertical="center"/>
    </xf>
    <xf numFmtId="0" fontId="11" fillId="0" borderId="0" xfId="4" applyFont="1" applyAlignment="1" applyProtection="1">
      <alignment horizontal="center" vertical="center"/>
      <protection locked="0"/>
    </xf>
    <xf numFmtId="0" fontId="11" fillId="0" borderId="0" xfId="4" applyFont="1" applyAlignment="1" applyProtection="1">
      <alignment horizontal="right" vertical="center"/>
      <protection locked="0"/>
    </xf>
    <xf numFmtId="0" fontId="11" fillId="0" borderId="0" xfId="4" applyFont="1" applyProtection="1">
      <alignment vertical="center"/>
      <protection locked="0"/>
    </xf>
    <xf numFmtId="0" fontId="10" fillId="0" borderId="0" xfId="4" applyFont="1">
      <alignment vertical="center"/>
    </xf>
    <xf numFmtId="0" fontId="31" fillId="0" borderId="0" xfId="4" applyFont="1">
      <alignment vertical="center"/>
    </xf>
    <xf numFmtId="0" fontId="8" fillId="0" borderId="4" xfId="4" applyFont="1" applyBorder="1" applyProtection="1">
      <alignment vertical="center"/>
      <protection locked="0"/>
    </xf>
    <xf numFmtId="0" fontId="8" fillId="0" borderId="16" xfId="4" applyFont="1" applyBorder="1" applyProtection="1">
      <alignment vertical="center"/>
      <protection locked="0"/>
    </xf>
    <xf numFmtId="185" fontId="11" fillId="0" borderId="234" xfId="4" applyNumberFormat="1" applyFont="1" applyBorder="1">
      <alignment vertical="center"/>
    </xf>
    <xf numFmtId="184" fontId="33" fillId="0" borderId="0" xfId="4" applyNumberFormat="1">
      <alignment vertical="center"/>
    </xf>
    <xf numFmtId="185" fontId="11" fillId="0" borderId="103" xfId="4" applyNumberFormat="1" applyFont="1" applyBorder="1">
      <alignment vertical="center"/>
    </xf>
    <xf numFmtId="185" fontId="11" fillId="0" borderId="130" xfId="4" applyNumberFormat="1" applyFont="1" applyBorder="1">
      <alignment vertical="center"/>
    </xf>
    <xf numFmtId="0" fontId="11" fillId="0" borderId="0" xfId="0" applyFont="1" applyAlignment="1" applyProtection="1">
      <alignment horizontal="center" vertical="center"/>
      <protection locked="0"/>
    </xf>
    <xf numFmtId="37" fontId="11" fillId="0" borderId="0" xfId="4" applyNumberFormat="1" applyFont="1" applyProtection="1">
      <alignment vertical="center"/>
      <protection locked="0"/>
    </xf>
    <xf numFmtId="184" fontId="11" fillId="0" borderId="0" xfId="4" applyNumberFormat="1" applyFont="1" applyProtection="1">
      <alignment vertical="center"/>
      <protection locked="0"/>
    </xf>
    <xf numFmtId="0" fontId="8" fillId="0" borderId="0" xfId="0" applyFont="1" applyProtection="1">
      <alignment vertical="center"/>
      <protection locked="0"/>
    </xf>
    <xf numFmtId="0" fontId="11" fillId="0" borderId="0" xfId="0" applyFont="1" applyAlignment="1" applyProtection="1">
      <alignment horizontal="distributed" vertical="center"/>
      <protection locked="0"/>
    </xf>
    <xf numFmtId="185" fontId="11" fillId="0" borderId="0" xfId="4" applyNumberFormat="1" applyFont="1" applyProtection="1">
      <alignment vertical="center"/>
      <protection locked="0"/>
    </xf>
    <xf numFmtId="0" fontId="8" fillId="0" borderId="239" xfId="4" applyFont="1" applyBorder="1" applyAlignment="1" applyProtection="1">
      <alignment horizontal="center" vertical="center" wrapText="1"/>
      <protection locked="0"/>
    </xf>
    <xf numFmtId="0" fontId="8" fillId="0" borderId="242" xfId="4" applyFont="1" applyBorder="1" applyAlignment="1" applyProtection="1">
      <alignment horizontal="center" vertical="center"/>
      <protection locked="0"/>
    </xf>
    <xf numFmtId="0" fontId="34" fillId="0" borderId="242" xfId="4" applyFont="1" applyBorder="1" applyAlignment="1" applyProtection="1">
      <alignment vertical="center" wrapText="1"/>
      <protection locked="0"/>
    </xf>
    <xf numFmtId="0" fontId="8" fillId="0" borderId="240" xfId="4" applyFont="1" applyBorder="1" applyAlignment="1" applyProtection="1">
      <alignment horizontal="center" vertical="center" wrapText="1"/>
      <protection locked="0"/>
    </xf>
    <xf numFmtId="0" fontId="11" fillId="0" borderId="110" xfId="0" applyFont="1" applyBorder="1" applyAlignment="1" applyProtection="1">
      <alignment horizontal="center" vertical="center"/>
      <protection locked="0"/>
    </xf>
    <xf numFmtId="0" fontId="8" fillId="0" borderId="191" xfId="4" applyFont="1" applyBorder="1" applyProtection="1">
      <alignment vertical="center"/>
      <protection locked="0"/>
    </xf>
    <xf numFmtId="0" fontId="8" fillId="0" borderId="64" xfId="4" applyFont="1" applyBorder="1" applyProtection="1">
      <alignment vertical="center"/>
      <protection locked="0"/>
    </xf>
    <xf numFmtId="185" fontId="11" fillId="0" borderId="112" xfId="4" applyNumberFormat="1" applyFont="1" applyBorder="1">
      <alignment vertical="center"/>
    </xf>
    <xf numFmtId="184" fontId="11" fillId="0" borderId="112" xfId="4" applyNumberFormat="1" applyFont="1" applyBorder="1">
      <alignment vertical="center"/>
    </xf>
    <xf numFmtId="0" fontId="34" fillId="0" borderId="70" xfId="4" applyFont="1" applyBorder="1" applyAlignment="1" applyProtection="1">
      <alignment vertical="center" wrapText="1"/>
      <protection locked="0"/>
    </xf>
    <xf numFmtId="0" fontId="11" fillId="0" borderId="102" xfId="0" applyFont="1" applyBorder="1" applyAlignment="1" applyProtection="1">
      <alignment horizontal="center" vertical="center"/>
      <protection locked="0"/>
    </xf>
    <xf numFmtId="185" fontId="11" fillId="0" borderId="104" xfId="4" applyNumberFormat="1" applyFont="1" applyBorder="1">
      <alignment vertical="center"/>
    </xf>
    <xf numFmtId="184" fontId="11" fillId="0" borderId="104" xfId="4" applyNumberFormat="1" applyFont="1" applyBorder="1">
      <alignment vertical="center"/>
    </xf>
    <xf numFmtId="0" fontId="11" fillId="0" borderId="106" xfId="0" applyFont="1" applyBorder="1" applyAlignment="1" applyProtection="1">
      <alignment horizontal="center" vertical="center"/>
      <protection locked="0"/>
    </xf>
    <xf numFmtId="185" fontId="11" fillId="0" borderId="107" xfId="4" applyNumberFormat="1" applyFont="1" applyBorder="1">
      <alignment vertical="center"/>
    </xf>
    <xf numFmtId="184" fontId="11" fillId="0" borderId="107" xfId="4" applyNumberFormat="1" applyFont="1" applyBorder="1">
      <alignment vertical="center"/>
    </xf>
    <xf numFmtId="0" fontId="11" fillId="0" borderId="118" xfId="0" applyFont="1" applyBorder="1" applyAlignment="1" applyProtection="1">
      <alignment horizontal="center" vertical="center"/>
      <protection locked="0"/>
    </xf>
    <xf numFmtId="185" fontId="11" fillId="0" borderId="116" xfId="4" applyNumberFormat="1" applyFont="1" applyBorder="1">
      <alignment vertical="center"/>
    </xf>
    <xf numFmtId="184" fontId="11" fillId="0" borderId="116" xfId="4" applyNumberFormat="1" applyFont="1" applyBorder="1">
      <alignment vertical="center"/>
    </xf>
    <xf numFmtId="184" fontId="11" fillId="0" borderId="107" xfId="4" applyNumberFormat="1" applyFont="1" applyBorder="1" applyAlignment="1">
      <alignment horizontal="right" vertical="center" shrinkToFit="1"/>
    </xf>
    <xf numFmtId="0" fontId="8" fillId="0" borderId="0" xfId="4" applyFont="1" applyProtection="1">
      <alignment vertical="center"/>
      <protection locked="0"/>
    </xf>
    <xf numFmtId="0" fontId="8" fillId="0" borderId="9" xfId="4" applyFont="1" applyBorder="1" applyAlignment="1" applyProtection="1">
      <alignment horizontal="distributed" vertical="center"/>
      <protection locked="0"/>
    </xf>
    <xf numFmtId="0" fontId="11" fillId="0" borderId="122" xfId="0" applyFont="1" applyBorder="1" applyAlignment="1" applyProtection="1">
      <alignment horizontal="distributed" vertical="center"/>
      <protection locked="0"/>
    </xf>
    <xf numFmtId="0" fontId="11" fillId="0" borderId="244" xfId="0" applyFont="1" applyBorder="1" applyAlignment="1" applyProtection="1">
      <alignment horizontal="distributed" vertical="center"/>
      <protection locked="0"/>
    </xf>
    <xf numFmtId="0" fontId="11" fillId="0" borderId="89" xfId="0" applyFont="1" applyBorder="1" applyAlignment="1" applyProtection="1">
      <alignment horizontal="distributed" vertical="center"/>
      <protection locked="0"/>
    </xf>
    <xf numFmtId="0" fontId="11" fillId="0" borderId="88" xfId="0" applyFont="1" applyBorder="1" applyAlignment="1" applyProtection="1">
      <alignment horizontal="distributed" vertical="center"/>
      <protection locked="0"/>
    </xf>
    <xf numFmtId="185" fontId="11" fillId="0" borderId="105" xfId="4" applyNumberFormat="1" applyFont="1" applyBorder="1">
      <alignment vertical="center"/>
    </xf>
    <xf numFmtId="185" fontId="11" fillId="0" borderId="108" xfId="4" applyNumberFormat="1" applyFont="1" applyBorder="1">
      <alignment vertical="center"/>
    </xf>
    <xf numFmtId="185" fontId="11" fillId="0" borderId="114" xfId="4" applyNumberFormat="1" applyFont="1" applyBorder="1">
      <alignment vertical="center"/>
    </xf>
    <xf numFmtId="185" fontId="11" fillId="0" borderId="120" xfId="4" applyNumberFormat="1" applyFont="1" applyBorder="1">
      <alignment vertical="center"/>
    </xf>
    <xf numFmtId="185" fontId="11" fillId="0" borderId="102" xfId="4" applyNumberFormat="1" applyFont="1" applyBorder="1">
      <alignment vertical="center"/>
    </xf>
    <xf numFmtId="185" fontId="11" fillId="0" borderId="106" xfId="4" applyNumberFormat="1" applyFont="1" applyBorder="1">
      <alignment vertical="center"/>
    </xf>
    <xf numFmtId="185" fontId="11" fillId="0" borderId="110" xfId="4" applyNumberFormat="1" applyFont="1" applyBorder="1">
      <alignment vertical="center"/>
    </xf>
    <xf numFmtId="185" fontId="11" fillId="0" borderId="111" xfId="4" applyNumberFormat="1" applyFont="1" applyBorder="1">
      <alignment vertical="center"/>
    </xf>
    <xf numFmtId="185" fontId="11" fillId="0" borderId="118" xfId="4" applyNumberFormat="1" applyFont="1" applyBorder="1">
      <alignment vertical="center"/>
    </xf>
    <xf numFmtId="185" fontId="11" fillId="0" borderId="117" xfId="4" applyNumberFormat="1" applyFont="1" applyBorder="1">
      <alignment vertical="center"/>
    </xf>
    <xf numFmtId="0" fontId="8" fillId="0" borderId="245" xfId="4" applyFont="1" applyBorder="1" applyAlignment="1" applyProtection="1">
      <alignment horizontal="center" vertical="center" wrapText="1"/>
      <protection locked="0"/>
    </xf>
    <xf numFmtId="0" fontId="8" fillId="0" borderId="114" xfId="4" applyFont="1" applyBorder="1" applyAlignment="1" applyProtection="1">
      <alignment horizontal="center" vertical="center" wrapText="1"/>
      <protection locked="0"/>
    </xf>
    <xf numFmtId="0" fontId="8" fillId="0" borderId="112" xfId="4" applyFont="1" applyBorder="1" applyAlignment="1" applyProtection="1">
      <alignment horizontal="center" vertical="center" wrapText="1"/>
      <protection locked="0"/>
    </xf>
    <xf numFmtId="0" fontId="8" fillId="0" borderId="108" xfId="4" applyFont="1" applyBorder="1" applyProtection="1">
      <alignment vertical="center"/>
      <protection locked="0"/>
    </xf>
    <xf numFmtId="0" fontId="8" fillId="0" borderId="200" xfId="4" applyFont="1" applyBorder="1" applyProtection="1">
      <alignment vertical="center"/>
      <protection locked="0"/>
    </xf>
    <xf numFmtId="0" fontId="8" fillId="0" borderId="114" xfId="4" applyFont="1" applyBorder="1" applyProtection="1">
      <alignment vertical="center"/>
      <protection locked="0"/>
    </xf>
    <xf numFmtId="184" fontId="11" fillId="0" borderId="88" xfId="4" applyNumberFormat="1" applyFont="1" applyBorder="1">
      <alignment vertical="center"/>
    </xf>
    <xf numFmtId="0" fontId="8" fillId="0" borderId="238" xfId="4" applyFont="1" applyBorder="1" applyAlignment="1" applyProtection="1">
      <alignment horizontal="center" vertical="center" wrapText="1"/>
      <protection locked="0"/>
    </xf>
    <xf numFmtId="0" fontId="8" fillId="0" borderId="4" xfId="4" applyFont="1" applyBorder="1" applyAlignment="1" applyProtection="1">
      <alignment horizontal="center" vertical="center"/>
      <protection locked="0"/>
    </xf>
    <xf numFmtId="0" fontId="8" fillId="0" borderId="5" xfId="4" applyFont="1" applyBorder="1" applyAlignment="1" applyProtection="1">
      <alignment horizontal="center" vertical="center"/>
      <protection locked="0"/>
    </xf>
    <xf numFmtId="0" fontId="8" fillId="0" borderId="191" xfId="4" applyFont="1" applyBorder="1" applyAlignment="1" applyProtection="1">
      <alignment horizontal="center" vertical="center" shrinkToFit="1"/>
      <protection locked="0"/>
    </xf>
    <xf numFmtId="0" fontId="8" fillId="0" borderId="7" xfId="4" applyFont="1" applyBorder="1" applyAlignment="1" applyProtection="1">
      <alignment horizontal="center" vertical="center" shrinkToFit="1"/>
      <protection locked="0"/>
    </xf>
    <xf numFmtId="0" fontId="8" fillId="0" borderId="64" xfId="4" applyFont="1" applyBorder="1" applyAlignment="1" applyProtection="1">
      <alignment horizontal="center" vertical="center" wrapText="1"/>
      <protection locked="0"/>
    </xf>
    <xf numFmtId="0" fontId="8" fillId="0" borderId="18" xfId="4" applyFont="1" applyBorder="1" applyAlignment="1" applyProtection="1">
      <alignment horizontal="center" vertical="center" wrapText="1"/>
      <protection locked="0"/>
    </xf>
    <xf numFmtId="0" fontId="8" fillId="0" borderId="129" xfId="4" applyFont="1" applyBorder="1" applyAlignment="1" applyProtection="1">
      <alignment horizontal="center" vertical="center"/>
      <protection locked="0"/>
    </xf>
    <xf numFmtId="0" fontId="34" fillId="0" borderId="242" xfId="4" applyFont="1" applyBorder="1" applyAlignment="1" applyProtection="1">
      <alignment horizontal="left" vertical="center" wrapText="1"/>
      <protection locked="0"/>
    </xf>
    <xf numFmtId="184" fontId="11" fillId="0" borderId="110" xfId="4" applyNumberFormat="1" applyFont="1" applyBorder="1">
      <alignment vertical="center"/>
    </xf>
    <xf numFmtId="184" fontId="11" fillId="0" borderId="111" xfId="4" applyNumberFormat="1" applyFont="1" applyBorder="1">
      <alignment vertical="center"/>
    </xf>
    <xf numFmtId="0" fontId="11" fillId="0" borderId="112" xfId="4" applyFont="1" applyBorder="1">
      <alignment vertical="center"/>
    </xf>
    <xf numFmtId="0" fontId="11" fillId="0" borderId="128" xfId="0" applyFont="1" applyBorder="1" applyAlignment="1" applyProtection="1">
      <alignment horizontal="center" vertical="center"/>
      <protection locked="0"/>
    </xf>
    <xf numFmtId="0" fontId="11" fillId="0" borderId="90" xfId="0" applyFont="1" applyBorder="1" applyAlignment="1" applyProtection="1">
      <alignment horizontal="distributed" vertical="center"/>
      <protection locked="0"/>
    </xf>
    <xf numFmtId="185" fontId="11" fillId="0" borderId="128" xfId="4" applyNumberFormat="1" applyFont="1" applyBorder="1">
      <alignment vertical="center"/>
    </xf>
    <xf numFmtId="185" fontId="11" fillId="0" borderId="129" xfId="4" applyNumberFormat="1" applyFont="1" applyBorder="1">
      <alignment vertical="center"/>
    </xf>
    <xf numFmtId="37" fontId="11" fillId="0" borderId="110" xfId="4" applyNumberFormat="1" applyFont="1" applyBorder="1">
      <alignment vertical="center"/>
    </xf>
    <xf numFmtId="37" fontId="11" fillId="0" borderId="114" xfId="4" applyNumberFormat="1" applyFont="1" applyBorder="1">
      <alignment vertical="center"/>
    </xf>
    <xf numFmtId="37" fontId="11" fillId="0" borderId="112" xfId="4" applyNumberFormat="1" applyFont="1" applyBorder="1">
      <alignment vertical="center"/>
    </xf>
    <xf numFmtId="189" fontId="11" fillId="0" borderId="112" xfId="4" applyNumberFormat="1" applyFont="1" applyBorder="1">
      <alignment vertical="center"/>
    </xf>
    <xf numFmtId="184" fontId="11" fillId="0" borderId="103" xfId="4" applyNumberFormat="1" applyFont="1" applyBorder="1">
      <alignment vertical="center"/>
    </xf>
    <xf numFmtId="184" fontId="11" fillId="0" borderId="234" xfId="4" applyNumberFormat="1" applyFont="1" applyBorder="1">
      <alignment vertical="center"/>
    </xf>
    <xf numFmtId="184" fontId="11" fillId="0" borderId="117" xfId="4" applyNumberFormat="1" applyFont="1" applyBorder="1">
      <alignment vertical="center"/>
    </xf>
    <xf numFmtId="185" fontId="11" fillId="0" borderId="131" xfId="4" applyNumberFormat="1" applyFont="1" applyBorder="1">
      <alignment vertical="center"/>
    </xf>
    <xf numFmtId="184" fontId="11" fillId="0" borderId="129" xfId="4" applyNumberFormat="1" applyFont="1" applyBorder="1">
      <alignment vertical="center"/>
    </xf>
    <xf numFmtId="184" fontId="11" fillId="0" borderId="130" xfId="4" applyNumberFormat="1" applyFont="1" applyBorder="1">
      <alignment vertical="center"/>
    </xf>
    <xf numFmtId="189" fontId="11" fillId="0" borderId="118" xfId="4" applyNumberFormat="1" applyFont="1" applyBorder="1">
      <alignment vertical="center"/>
    </xf>
    <xf numFmtId="184" fontId="11" fillId="0" borderId="118" xfId="4" applyNumberFormat="1" applyFont="1" applyBorder="1">
      <alignment vertical="center"/>
    </xf>
    <xf numFmtId="37" fontId="11" fillId="0" borderId="120" xfId="4" applyNumberFormat="1" applyFont="1" applyBorder="1">
      <alignment vertical="center"/>
    </xf>
    <xf numFmtId="37" fontId="11" fillId="0" borderId="116" xfId="4" applyNumberFormat="1" applyFont="1" applyBorder="1">
      <alignment vertical="center"/>
    </xf>
    <xf numFmtId="189" fontId="11" fillId="0" borderId="116" xfId="4" applyNumberFormat="1" applyFont="1" applyBorder="1">
      <alignment vertical="center"/>
    </xf>
    <xf numFmtId="37" fontId="11" fillId="0" borderId="98" xfId="4" applyNumberFormat="1" applyFont="1" applyBorder="1">
      <alignment vertical="center"/>
    </xf>
    <xf numFmtId="184" fontId="11" fillId="0" borderId="99" xfId="4" applyNumberFormat="1" applyFont="1" applyBorder="1">
      <alignment vertical="center"/>
    </xf>
    <xf numFmtId="184" fontId="11" fillId="0" borderId="100" xfId="4" applyNumberFormat="1" applyFont="1" applyBorder="1">
      <alignment vertical="center"/>
    </xf>
    <xf numFmtId="189" fontId="11" fillId="0" borderId="98" xfId="4" applyNumberFormat="1" applyFont="1" applyBorder="1">
      <alignment vertical="center"/>
    </xf>
    <xf numFmtId="184" fontId="11" fillId="0" borderId="98" xfId="4" applyNumberFormat="1" applyFont="1" applyBorder="1">
      <alignment vertical="center"/>
    </xf>
    <xf numFmtId="37" fontId="11" fillId="0" borderId="101" xfId="4" applyNumberFormat="1" applyFont="1" applyBorder="1">
      <alignment vertical="center"/>
    </xf>
    <xf numFmtId="37" fontId="11" fillId="0" borderId="99" xfId="4" applyNumberFormat="1" applyFont="1" applyBorder="1">
      <alignment vertical="center"/>
    </xf>
    <xf numFmtId="0" fontId="11" fillId="0" borderId="99" xfId="4" applyFont="1" applyBorder="1">
      <alignment vertical="center"/>
    </xf>
    <xf numFmtId="184" fontId="11" fillId="0" borderId="121" xfId="4" applyNumberFormat="1" applyFont="1" applyBorder="1">
      <alignment vertical="center"/>
    </xf>
    <xf numFmtId="180" fontId="0" fillId="0" borderId="247" xfId="1" applyNumberFormat="1" applyFont="1" applyBorder="1">
      <alignment vertical="center"/>
    </xf>
    <xf numFmtId="180" fontId="0" fillId="0" borderId="248" xfId="1" applyNumberFormat="1" applyFont="1" applyBorder="1">
      <alignment vertical="center"/>
    </xf>
    <xf numFmtId="49" fontId="0" fillId="0" borderId="0" xfId="0" applyNumberFormat="1" applyAlignment="1">
      <alignment vertical="top"/>
    </xf>
    <xf numFmtId="0" fontId="0" fillId="0" borderId="0" xfId="0" applyAlignment="1">
      <alignment vertical="top"/>
    </xf>
    <xf numFmtId="0" fontId="8" fillId="0" borderId="0" xfId="5" applyAlignment="1">
      <alignment vertical="center"/>
    </xf>
    <xf numFmtId="0" fontId="8" fillId="0" borderId="0" xfId="5" applyAlignment="1">
      <alignment horizontal="center" vertical="center"/>
    </xf>
    <xf numFmtId="0" fontId="8" fillId="0" borderId="0" xfId="5" applyAlignment="1">
      <alignment vertical="center" wrapText="1"/>
    </xf>
    <xf numFmtId="0" fontId="8" fillId="0" borderId="0" xfId="5" applyAlignment="1">
      <alignment horizontal="center" vertical="center" wrapText="1"/>
    </xf>
    <xf numFmtId="0" fontId="8" fillId="0" borderId="0" xfId="5" applyAlignment="1">
      <alignment horizontal="left" vertical="center"/>
    </xf>
    <xf numFmtId="0" fontId="8" fillId="6" borderId="97" xfId="5" applyFill="1" applyBorder="1" applyAlignment="1">
      <alignment horizontal="center" vertical="center"/>
    </xf>
    <xf numFmtId="0" fontId="8" fillId="6" borderId="97" xfId="5" applyFill="1" applyBorder="1" applyAlignment="1">
      <alignment horizontal="center" vertical="center" wrapText="1"/>
    </xf>
    <xf numFmtId="0" fontId="8" fillId="0" borderId="249" xfId="5" applyBorder="1" applyAlignment="1">
      <alignment horizontal="center" vertical="center" wrapText="1"/>
    </xf>
    <xf numFmtId="0" fontId="8" fillId="0" borderId="249" xfId="5" applyBorder="1" applyAlignment="1">
      <alignment horizontal="center" vertical="center"/>
    </xf>
    <xf numFmtId="0" fontId="8" fillId="0" borderId="249" xfId="5" applyBorder="1" applyAlignment="1">
      <alignment vertical="center" wrapText="1"/>
    </xf>
    <xf numFmtId="0" fontId="8" fillId="0" borderId="201" xfId="5" applyBorder="1" applyAlignment="1">
      <alignment horizontal="center" vertical="center"/>
    </xf>
    <xf numFmtId="0" fontId="8" fillId="0" borderId="201" xfId="5" applyBorder="1" applyAlignment="1">
      <alignment vertical="center" wrapText="1"/>
    </xf>
    <xf numFmtId="0" fontId="8" fillId="0" borderId="113" xfId="5" applyBorder="1" applyAlignment="1">
      <alignment horizontal="center" vertical="center" wrapText="1"/>
    </xf>
    <xf numFmtId="0" fontId="8" fillId="0" borderId="113" xfId="5" applyBorder="1" applyAlignment="1">
      <alignment horizontal="center" vertical="center"/>
    </xf>
    <xf numFmtId="0" fontId="8" fillId="0" borderId="113" xfId="5" applyBorder="1" applyAlignment="1">
      <alignment vertical="center" wrapText="1"/>
    </xf>
    <xf numFmtId="0" fontId="27" fillId="0" borderId="0" xfId="7" applyFont="1" applyAlignment="1">
      <alignment vertical="center"/>
    </xf>
    <xf numFmtId="0" fontId="7" fillId="0" borderId="0" xfId="7" applyAlignment="1">
      <alignment vertical="center"/>
    </xf>
    <xf numFmtId="0" fontId="29" fillId="0" borderId="0" xfId="7" applyFont="1" applyAlignment="1">
      <alignment horizontal="center" vertical="center"/>
    </xf>
    <xf numFmtId="0" fontId="29" fillId="0" borderId="0" xfId="7" applyFont="1" applyAlignment="1">
      <alignment horizontal="right" vertical="center"/>
    </xf>
    <xf numFmtId="0" fontId="8" fillId="0" borderId="0" xfId="7" applyFont="1" applyAlignment="1">
      <alignment vertical="center"/>
    </xf>
    <xf numFmtId="0" fontId="8" fillId="0" borderId="0" xfId="5"/>
    <xf numFmtId="184" fontId="11" fillId="0" borderId="157" xfId="7" applyNumberFormat="1" applyFont="1" applyBorder="1" applyAlignment="1">
      <alignment vertical="center"/>
    </xf>
    <xf numFmtId="0" fontId="10" fillId="0" borderId="0" xfId="7" applyFont="1" applyAlignment="1">
      <alignment vertical="center"/>
    </xf>
    <xf numFmtId="0" fontId="11" fillId="0" borderId="0" xfId="7" applyFont="1" applyAlignment="1">
      <alignment horizontal="distributed" vertical="center" justifyLastLine="1"/>
    </xf>
    <xf numFmtId="185" fontId="11" fillId="0" borderId="0" xfId="7" applyNumberFormat="1" applyFont="1" applyAlignment="1">
      <alignment vertical="center"/>
    </xf>
    <xf numFmtId="0" fontId="11" fillId="0" borderId="0" xfId="7" applyFont="1" applyAlignment="1">
      <alignment vertical="center"/>
    </xf>
    <xf numFmtId="0" fontId="11" fillId="0" borderId="0" xfId="7" applyFont="1" applyAlignment="1">
      <alignment horizontal="center" vertical="center"/>
    </xf>
    <xf numFmtId="0" fontId="11" fillId="0" borderId="0" xfId="7" applyFont="1" applyAlignment="1">
      <alignment horizontal="distributed" vertical="center"/>
    </xf>
    <xf numFmtId="0" fontId="8" fillId="0" borderId="0" xfId="5" applyAlignment="1">
      <alignment horizontal="left" vertical="top"/>
    </xf>
    <xf numFmtId="0" fontId="7" fillId="0" borderId="0" xfId="5" applyFont="1" applyAlignment="1">
      <alignment horizontal="center" vertical="center"/>
    </xf>
    <xf numFmtId="0" fontId="11" fillId="0" borderId="0" xfId="6" applyFont="1" applyAlignment="1">
      <alignment horizontal="left" vertical="top"/>
    </xf>
    <xf numFmtId="0" fontId="10" fillId="0" borderId="0" xfId="5" applyFont="1" applyAlignment="1">
      <alignment horizontal="left" vertical="top"/>
    </xf>
    <xf numFmtId="0" fontId="34" fillId="0" borderId="0" xfId="7" applyFont="1" applyAlignment="1">
      <alignment vertical="center"/>
    </xf>
    <xf numFmtId="0" fontId="7" fillId="0" borderId="0" xfId="7" applyAlignment="1">
      <alignment horizontal="center" vertical="center"/>
    </xf>
    <xf numFmtId="0" fontId="7" fillId="0" borderId="0" xfId="7" applyAlignment="1">
      <alignment horizontal="center" vertical="center" wrapText="1"/>
    </xf>
    <xf numFmtId="184" fontId="7" fillId="0" borderId="0" xfId="7" applyNumberFormat="1" applyAlignment="1">
      <alignment vertical="center"/>
    </xf>
    <xf numFmtId="184" fontId="43" fillId="0" borderId="159" xfId="7" applyNumberFormat="1" applyFont="1" applyBorder="1" applyAlignment="1">
      <alignment vertical="center"/>
    </xf>
    <xf numFmtId="184" fontId="8" fillId="0" borderId="0" xfId="7" applyNumberFormat="1" applyFont="1" applyAlignment="1">
      <alignment vertical="center"/>
    </xf>
    <xf numFmtId="190" fontId="8" fillId="0" borderId="0" xfId="7" applyNumberFormat="1" applyFont="1" applyAlignment="1">
      <alignment vertical="center"/>
    </xf>
    <xf numFmtId="184" fontId="8" fillId="0" borderId="157" xfId="7" applyNumberFormat="1" applyFont="1" applyBorder="1" applyAlignment="1">
      <alignment vertical="center"/>
    </xf>
    <xf numFmtId="184" fontId="8" fillId="0" borderId="94" xfId="7" applyNumberFormat="1" applyFont="1" applyBorder="1" applyAlignment="1">
      <alignment vertical="center"/>
    </xf>
    <xf numFmtId="184" fontId="8" fillId="0" borderId="3" xfId="7" applyNumberFormat="1" applyFont="1" applyBorder="1" applyAlignment="1">
      <alignment vertical="center"/>
    </xf>
    <xf numFmtId="184" fontId="8" fillId="0" borderId="159" xfId="7" applyNumberFormat="1" applyFont="1" applyBorder="1" applyAlignment="1">
      <alignment vertical="center"/>
    </xf>
    <xf numFmtId="190" fontId="8" fillId="0" borderId="3" xfId="7" applyNumberFormat="1" applyFont="1" applyBorder="1" applyAlignment="1">
      <alignment vertical="center"/>
    </xf>
    <xf numFmtId="184" fontId="8" fillId="0" borderId="2" xfId="7" applyNumberFormat="1" applyFont="1" applyBorder="1" applyAlignment="1">
      <alignment vertical="center"/>
    </xf>
    <xf numFmtId="0" fontId="8" fillId="0" borderId="157" xfId="5" applyBorder="1" applyAlignment="1">
      <alignment vertical="center"/>
    </xf>
    <xf numFmtId="0" fontId="11" fillId="0" borderId="0" xfId="5" applyFont="1" applyAlignment="1">
      <alignment horizontal="center" vertical="center"/>
    </xf>
    <xf numFmtId="0" fontId="11" fillId="0" borderId="0" xfId="5" quotePrefix="1" applyFont="1" applyAlignment="1">
      <alignment horizontal="center" vertical="center"/>
    </xf>
    <xf numFmtId="0" fontId="11" fillId="0" borderId="0" xfId="5" applyFont="1" applyAlignment="1">
      <alignment vertical="center"/>
    </xf>
    <xf numFmtId="0" fontId="11" fillId="0" borderId="0" xfId="5" applyFont="1" applyAlignment="1">
      <alignment horizontal="left" vertical="center" wrapText="1"/>
    </xf>
    <xf numFmtId="0" fontId="11" fillId="0" borderId="0" xfId="5" applyFont="1" applyAlignment="1">
      <alignment horizontal="left" vertical="center"/>
    </xf>
    <xf numFmtId="0" fontId="11" fillId="0" borderId="0" xfId="5" applyFont="1" applyAlignment="1">
      <alignment vertical="center" wrapText="1"/>
    </xf>
    <xf numFmtId="0" fontId="11" fillId="0" borderId="0" xfId="5" applyFont="1" applyAlignment="1">
      <alignment horizontal="center" vertical="center" wrapText="1"/>
    </xf>
    <xf numFmtId="0" fontId="11" fillId="0" borderId="0" xfId="5" applyFont="1" applyAlignment="1">
      <alignment horizontal="distributed" vertical="center" wrapText="1"/>
    </xf>
    <xf numFmtId="0" fontId="11" fillId="0" borderId="0" xfId="6" applyFont="1" applyAlignment="1">
      <alignment horizontal="left" vertical="center" wrapText="1"/>
    </xf>
    <xf numFmtId="0" fontId="36" fillId="0" borderId="0" xfId="7" applyFont="1" applyAlignment="1">
      <alignment vertical="center"/>
    </xf>
    <xf numFmtId="0" fontId="0" fillId="0" borderId="0" xfId="7" applyFont="1" applyAlignment="1">
      <alignment vertical="center"/>
    </xf>
    <xf numFmtId="0" fontId="7" fillId="8" borderId="0" xfId="7" applyFill="1" applyAlignment="1">
      <alignment vertical="center"/>
    </xf>
    <xf numFmtId="0" fontId="45" fillId="0" borderId="0" xfId="8" applyFont="1" applyAlignment="1">
      <alignment horizontal="center" vertical="center"/>
    </xf>
    <xf numFmtId="49" fontId="45" fillId="0" borderId="0" xfId="8" applyNumberFormat="1" applyFont="1" applyAlignment="1">
      <alignment horizontal="center" vertical="center"/>
    </xf>
    <xf numFmtId="0" fontId="34" fillId="0" borderId="0" xfId="8" applyFont="1" applyAlignment="1">
      <alignment vertical="center"/>
    </xf>
    <xf numFmtId="49" fontId="34" fillId="0" borderId="0" xfId="8" applyNumberFormat="1" applyFont="1" applyAlignment="1">
      <alignment vertical="center"/>
    </xf>
    <xf numFmtId="0" fontId="46" fillId="0" borderId="0" xfId="8" applyFont="1" applyAlignment="1">
      <alignment horizontal="center" vertical="center"/>
    </xf>
    <xf numFmtId="0" fontId="46" fillId="0" borderId="255" xfId="8" applyFont="1" applyBorder="1" applyAlignment="1">
      <alignment horizontal="right" vertical="center"/>
    </xf>
    <xf numFmtId="0" fontId="11" fillId="0" borderId="251" xfId="8" applyFont="1" applyBorder="1" applyAlignment="1">
      <alignment horizontal="distributed" vertical="center" justifyLastLine="1"/>
    </xf>
    <xf numFmtId="0" fontId="11" fillId="0" borderId="0" xfId="8" applyFont="1" applyAlignment="1">
      <alignment horizontal="distributed" vertical="center" justifyLastLine="1"/>
    </xf>
    <xf numFmtId="0" fontId="10" fillId="0" borderId="0" xfId="8" applyFont="1" applyAlignment="1">
      <alignment horizontal="distributed" vertical="center" justifyLastLine="1"/>
    </xf>
    <xf numFmtId="0" fontId="7" fillId="0" borderId="0" xfId="8" applyAlignment="1">
      <alignment horizontal="center" vertical="center"/>
    </xf>
    <xf numFmtId="0" fontId="7" fillId="0" borderId="0" xfId="8" applyAlignment="1">
      <alignment horizontal="left" vertical="center" wrapText="1"/>
    </xf>
    <xf numFmtId="0" fontId="40" fillId="0" borderId="0" xfId="5" applyFont="1"/>
    <xf numFmtId="0" fontId="26" fillId="0" borderId="0" xfId="5" applyFont="1"/>
    <xf numFmtId="0" fontId="42" fillId="0" borderId="292" xfId="5" applyFont="1" applyBorder="1"/>
    <xf numFmtId="0" fontId="42" fillId="0" borderId="293" xfId="5" applyFont="1" applyBorder="1"/>
    <xf numFmtId="0" fontId="42" fillId="0" borderId="191" xfId="5" applyFont="1" applyBorder="1"/>
    <xf numFmtId="0" fontId="42" fillId="0" borderId="292" xfId="5" applyFont="1" applyBorder="1" applyAlignment="1">
      <alignment horizontal="left"/>
    </xf>
    <xf numFmtId="0" fontId="8" fillId="0" borderId="40" xfId="5" applyBorder="1"/>
    <xf numFmtId="37" fontId="42" fillId="0" borderId="191" xfId="5" applyNumberFormat="1" applyFont="1" applyBorder="1" applyAlignment="1">
      <alignment horizontal="right"/>
    </xf>
    <xf numFmtId="0" fontId="8" fillId="0" borderId="292" xfId="5" applyBorder="1"/>
    <xf numFmtId="0" fontId="11" fillId="0" borderId="293" xfId="5" applyFont="1" applyBorder="1"/>
    <xf numFmtId="0" fontId="42" fillId="0" borderId="293" xfId="5" applyFont="1" applyBorder="1" applyAlignment="1">
      <alignment shrinkToFit="1"/>
    </xf>
    <xf numFmtId="38" fontId="42" fillId="0" borderId="191" xfId="3" applyFont="1" applyFill="1" applyBorder="1" applyAlignment="1">
      <alignment horizontal="right"/>
    </xf>
    <xf numFmtId="38" fontId="48" fillId="0" borderId="0" xfId="3" applyFont="1" applyFill="1" applyBorder="1" applyAlignment="1"/>
    <xf numFmtId="0" fontId="11" fillId="0" borderId="293" xfId="5" applyFont="1" applyBorder="1" applyAlignment="1">
      <alignment shrinkToFit="1"/>
    </xf>
    <xf numFmtId="37" fontId="42" fillId="0" borderId="40" xfId="5" applyNumberFormat="1" applyFont="1" applyBorder="1" applyAlignment="1">
      <alignment horizontal="right"/>
    </xf>
    <xf numFmtId="0" fontId="42" fillId="0" borderId="292" xfId="5" applyFont="1" applyBorder="1" applyAlignment="1">
      <alignment shrinkToFit="1"/>
    </xf>
    <xf numFmtId="3" fontId="42" fillId="0" borderId="191" xfId="5" applyNumberFormat="1" applyFont="1" applyBorder="1" applyAlignment="1">
      <alignment horizontal="right" shrinkToFit="1"/>
    </xf>
    <xf numFmtId="0" fontId="42" fillId="0" borderId="191" xfId="5" applyFont="1" applyBorder="1" applyAlignment="1">
      <alignment horizontal="right" shrinkToFit="1"/>
    </xf>
    <xf numFmtId="0" fontId="42" fillId="0" borderId="191" xfId="5" applyFont="1" applyBorder="1" applyAlignment="1">
      <alignment horizontal="left" shrinkToFit="1"/>
    </xf>
    <xf numFmtId="0" fontId="42" fillId="0" borderId="191" xfId="5" applyFont="1" applyBorder="1" applyAlignment="1">
      <alignment horizontal="left"/>
    </xf>
    <xf numFmtId="0" fontId="42" fillId="0" borderId="191" xfId="5" quotePrefix="1" applyFont="1" applyBorder="1" applyAlignment="1">
      <alignment horizontal="right" vertical="top" shrinkToFit="1"/>
    </xf>
    <xf numFmtId="0" fontId="42" fillId="0" borderId="191" xfId="5" applyFont="1" applyBorder="1" applyAlignment="1">
      <alignment horizontal="left" vertical="top"/>
    </xf>
    <xf numFmtId="0" fontId="42" fillId="0" borderId="191" xfId="5" applyFont="1" applyBorder="1" applyAlignment="1">
      <alignment horizontal="right"/>
    </xf>
    <xf numFmtId="0" fontId="49" fillId="0" borderId="293" xfId="5" applyFont="1" applyBorder="1"/>
    <xf numFmtId="0" fontId="42" fillId="0" borderId="293" xfId="5" applyFont="1" applyBorder="1" applyAlignment="1">
      <alignment horizontal="right" vertical="top" shrinkToFit="1"/>
    </xf>
    <xf numFmtId="3" fontId="42" fillId="0" borderId="191" xfId="5" applyNumberFormat="1" applyFont="1" applyBorder="1" applyAlignment="1">
      <alignment horizontal="right"/>
    </xf>
    <xf numFmtId="3" fontId="42" fillId="0" borderId="191" xfId="5" quotePrefix="1" applyNumberFormat="1" applyFont="1" applyBorder="1" applyAlignment="1">
      <alignment horizontal="right"/>
    </xf>
    <xf numFmtId="0" fontId="42" fillId="0" borderId="191" xfId="5" quotePrefix="1" applyFont="1" applyBorder="1" applyAlignment="1">
      <alignment horizontal="right"/>
    </xf>
    <xf numFmtId="0" fontId="42" fillId="0" borderId="289" xfId="5" applyFont="1" applyBorder="1"/>
    <xf numFmtId="0" fontId="11" fillId="0" borderId="290" xfId="5" applyFont="1" applyBorder="1"/>
    <xf numFmtId="0" fontId="42" fillId="0" borderId="291" xfId="5" applyFont="1" applyBorder="1" applyAlignment="1">
      <alignment horizontal="right"/>
    </xf>
    <xf numFmtId="0" fontId="7" fillId="0" borderId="0" xfId="5" applyFont="1"/>
    <xf numFmtId="0" fontId="11" fillId="0" borderId="0" xfId="5" applyFont="1" applyAlignment="1">
      <alignment horizontal="right" vertical="top"/>
    </xf>
    <xf numFmtId="0" fontId="11" fillId="0" borderId="0" xfId="5" applyFont="1" applyAlignment="1">
      <alignment vertical="top"/>
    </xf>
    <xf numFmtId="0" fontId="8" fillId="0" borderId="0" xfId="5" applyAlignment="1">
      <alignment vertical="top" wrapText="1"/>
    </xf>
    <xf numFmtId="0" fontId="11" fillId="0" borderId="0" xfId="5" applyFont="1"/>
    <xf numFmtId="0" fontId="8" fillId="0" borderId="166" xfId="7" applyFont="1" applyBorder="1" applyAlignment="1">
      <alignment horizontal="center" vertical="center"/>
    </xf>
    <xf numFmtId="0" fontId="8" fillId="0" borderId="167" xfId="5" applyBorder="1"/>
    <xf numFmtId="0" fontId="8" fillId="0" borderId="169" xfId="5" applyBorder="1"/>
    <xf numFmtId="184" fontId="11" fillId="0" borderId="297" xfId="7" applyNumberFormat="1" applyFont="1" applyBorder="1" applyAlignment="1">
      <alignment vertical="center"/>
    </xf>
    <xf numFmtId="0" fontId="8" fillId="0" borderId="298" xfId="5" applyBorder="1"/>
    <xf numFmtId="0" fontId="8" fillId="0" borderId="296" xfId="5" applyBorder="1"/>
    <xf numFmtId="184" fontId="11" fillId="0" borderId="171" xfId="7" applyNumberFormat="1" applyFont="1" applyBorder="1" applyAlignment="1">
      <alignment vertical="center"/>
    </xf>
    <xf numFmtId="184" fontId="11" fillId="0" borderId="300" xfId="7" applyNumberFormat="1" applyFont="1" applyBorder="1" applyAlignment="1">
      <alignment vertical="center"/>
    </xf>
    <xf numFmtId="184" fontId="11" fillId="0" borderId="157" xfId="7" applyNumberFormat="1" applyFont="1" applyBorder="1" applyAlignment="1">
      <alignment horizontal="right" vertical="center"/>
    </xf>
    <xf numFmtId="0" fontId="11" fillId="0" borderId="304" xfId="7" applyFont="1" applyBorder="1" applyAlignment="1">
      <alignment horizontal="center" vertical="center"/>
    </xf>
    <xf numFmtId="0" fontId="11" fillId="0" borderId="305" xfId="7" applyFont="1" applyBorder="1" applyAlignment="1">
      <alignment horizontal="distributed" vertical="center"/>
    </xf>
    <xf numFmtId="0" fontId="11" fillId="0" borderId="306" xfId="7" applyFont="1" applyBorder="1" applyAlignment="1">
      <alignment horizontal="center" vertical="center"/>
    </xf>
    <xf numFmtId="0" fontId="11" fillId="0" borderId="307" xfId="7" applyFont="1" applyBorder="1" applyAlignment="1">
      <alignment horizontal="distributed" vertical="center"/>
    </xf>
    <xf numFmtId="184" fontId="11" fillId="0" borderId="303" xfId="7" applyNumberFormat="1" applyFont="1" applyBorder="1" applyAlignment="1">
      <alignment vertical="center"/>
    </xf>
    <xf numFmtId="184" fontId="11" fillId="0" borderId="168" xfId="7" applyNumberFormat="1" applyFont="1" applyBorder="1" applyAlignment="1">
      <alignment vertical="center"/>
    </xf>
    <xf numFmtId="0" fontId="11" fillId="0" borderId="308" xfId="7" applyFont="1" applyBorder="1" applyAlignment="1">
      <alignment horizontal="center" vertical="center"/>
    </xf>
    <xf numFmtId="0" fontId="11" fillId="0" borderId="309" xfId="7" applyFont="1" applyBorder="1" applyAlignment="1">
      <alignment horizontal="distributed" vertical="center"/>
    </xf>
    <xf numFmtId="184" fontId="11" fillId="0" borderId="310" xfId="7" applyNumberFormat="1" applyFont="1" applyBorder="1" applyAlignment="1">
      <alignment vertical="center"/>
    </xf>
    <xf numFmtId="184" fontId="11" fillId="0" borderId="311" xfId="7" applyNumberFormat="1" applyFont="1" applyBorder="1" applyAlignment="1">
      <alignment vertical="center"/>
    </xf>
    <xf numFmtId="0" fontId="11" fillId="0" borderId="312" xfId="7" applyFont="1" applyBorder="1" applyAlignment="1">
      <alignment horizontal="center" vertical="center"/>
    </xf>
    <xf numFmtId="0" fontId="11" fillId="0" borderId="313" xfId="7" applyFont="1" applyBorder="1" applyAlignment="1">
      <alignment horizontal="distributed" vertical="center"/>
    </xf>
    <xf numFmtId="184" fontId="11" fillId="0" borderId="314" xfId="7" applyNumberFormat="1" applyFont="1" applyBorder="1" applyAlignment="1">
      <alignment vertical="center"/>
    </xf>
    <xf numFmtId="184" fontId="11" fillId="0" borderId="315" xfId="7" applyNumberFormat="1" applyFont="1" applyBorder="1" applyAlignment="1">
      <alignment vertical="center"/>
    </xf>
    <xf numFmtId="184" fontId="11" fillId="0" borderId="318" xfId="7" applyNumberFormat="1" applyFont="1" applyBorder="1" applyAlignment="1">
      <alignment vertical="center"/>
    </xf>
    <xf numFmtId="184" fontId="11" fillId="0" borderId="319" xfId="7" applyNumberFormat="1" applyFont="1" applyBorder="1" applyAlignment="1">
      <alignment vertical="center"/>
    </xf>
    <xf numFmtId="184" fontId="11" fillId="0" borderId="322" xfId="7" applyNumberFormat="1" applyFont="1" applyBorder="1" applyAlignment="1">
      <alignment vertical="center"/>
    </xf>
    <xf numFmtId="184" fontId="11" fillId="0" borderId="323" xfId="7" applyNumberFormat="1" applyFont="1" applyBorder="1" applyAlignment="1">
      <alignment vertical="center"/>
    </xf>
    <xf numFmtId="184" fontId="11" fillId="0" borderId="324" xfId="7" applyNumberFormat="1" applyFont="1" applyBorder="1" applyAlignment="1">
      <alignment vertical="center"/>
    </xf>
    <xf numFmtId="184" fontId="11" fillId="0" borderId="325" xfId="7" applyNumberFormat="1" applyFont="1" applyBorder="1" applyAlignment="1">
      <alignment vertical="center"/>
    </xf>
    <xf numFmtId="184" fontId="11" fillId="0" borderId="182" xfId="7" applyNumberFormat="1" applyFont="1" applyBorder="1" applyAlignment="1">
      <alignment vertical="center"/>
    </xf>
    <xf numFmtId="184" fontId="11" fillId="0" borderId="214" xfId="7" applyNumberFormat="1" applyFont="1" applyBorder="1" applyAlignment="1">
      <alignment vertical="center"/>
    </xf>
    <xf numFmtId="184" fontId="11" fillId="0" borderId="326" xfId="7" applyNumberFormat="1" applyFont="1" applyBorder="1" applyAlignment="1">
      <alignment vertical="center"/>
    </xf>
    <xf numFmtId="184" fontId="11" fillId="0" borderId="327" xfId="7" applyNumberFormat="1" applyFont="1" applyBorder="1" applyAlignment="1">
      <alignment vertical="center"/>
    </xf>
    <xf numFmtId="184" fontId="11" fillId="0" borderId="328" xfId="7" applyNumberFormat="1" applyFont="1" applyBorder="1" applyAlignment="1">
      <alignment vertical="center"/>
    </xf>
    <xf numFmtId="184" fontId="11" fillId="0" borderId="329" xfId="7" applyNumberFormat="1" applyFont="1" applyBorder="1" applyAlignment="1">
      <alignment vertical="center"/>
    </xf>
    <xf numFmtId="184" fontId="11" fillId="0" borderId="330" xfId="7" applyNumberFormat="1" applyFont="1" applyBorder="1" applyAlignment="1">
      <alignment vertical="center"/>
    </xf>
    <xf numFmtId="184" fontId="11" fillId="0" borderId="331" xfId="7" applyNumberFormat="1" applyFont="1" applyBorder="1" applyAlignment="1">
      <alignment vertical="center"/>
    </xf>
    <xf numFmtId="184" fontId="11" fillId="0" borderId="332" xfId="7" applyNumberFormat="1" applyFont="1" applyBorder="1" applyAlignment="1">
      <alignment vertical="center"/>
    </xf>
    <xf numFmtId="184" fontId="11" fillId="0" borderId="333" xfId="7" applyNumberFormat="1" applyFont="1" applyBorder="1" applyAlignment="1">
      <alignment vertical="center"/>
    </xf>
    <xf numFmtId="184" fontId="11" fillId="0" borderId="334" xfId="7" applyNumberFormat="1" applyFont="1" applyBorder="1" applyAlignment="1">
      <alignment vertical="center"/>
    </xf>
    <xf numFmtId="184" fontId="11" fillId="0" borderId="335" xfId="7" applyNumberFormat="1" applyFont="1" applyBorder="1" applyAlignment="1">
      <alignment vertical="center"/>
    </xf>
    <xf numFmtId="0" fontId="11" fillId="0" borderId="339" xfId="7" applyFont="1" applyBorder="1" applyAlignment="1">
      <alignment horizontal="center" vertical="center"/>
    </xf>
    <xf numFmtId="0" fontId="11" fillId="0" borderId="340" xfId="7" applyFont="1" applyBorder="1" applyAlignment="1">
      <alignment horizontal="distributed" vertical="center"/>
    </xf>
    <xf numFmtId="184" fontId="11" fillId="0" borderId="299" xfId="7" applyNumberFormat="1" applyFont="1" applyBorder="1" applyAlignment="1">
      <alignment vertical="center"/>
    </xf>
    <xf numFmtId="184" fontId="11" fillId="0" borderId="343" xfId="7" applyNumberFormat="1" applyFont="1" applyBorder="1" applyAlignment="1">
      <alignment vertical="center"/>
    </xf>
    <xf numFmtId="184" fontId="11" fillId="0" borderId="344" xfId="7" applyNumberFormat="1" applyFont="1" applyBorder="1" applyAlignment="1">
      <alignment vertical="center"/>
    </xf>
    <xf numFmtId="184" fontId="11" fillId="0" borderId="345" xfId="7" applyNumberFormat="1" applyFont="1" applyBorder="1" applyAlignment="1">
      <alignment vertical="center"/>
    </xf>
    <xf numFmtId="0" fontId="11" fillId="0" borderId="346" xfId="7" applyFont="1" applyBorder="1" applyAlignment="1">
      <alignment horizontal="center" vertical="center"/>
    </xf>
    <xf numFmtId="0" fontId="11" fillId="0" borderId="347" xfId="7" applyFont="1" applyBorder="1" applyAlignment="1">
      <alignment horizontal="distributed" vertical="center"/>
    </xf>
    <xf numFmtId="0" fontId="10" fillId="0" borderId="2" xfId="7" applyFont="1" applyBorder="1" applyAlignment="1">
      <alignment horizontal="center" vertical="center"/>
    </xf>
    <xf numFmtId="0" fontId="8" fillId="0" borderId="348" xfId="7" applyFont="1" applyBorder="1" applyAlignment="1">
      <alignment horizontal="center" vertical="center"/>
    </xf>
    <xf numFmtId="0" fontId="8" fillId="0" borderId="94" xfId="7" applyFont="1" applyBorder="1" applyAlignment="1">
      <alignment horizontal="center" vertical="center"/>
    </xf>
    <xf numFmtId="0" fontId="10" fillId="0" borderId="349" xfId="7" applyFont="1" applyBorder="1" applyAlignment="1">
      <alignment horizontal="center" vertical="center"/>
    </xf>
    <xf numFmtId="0" fontId="8" fillId="0" borderId="12" xfId="7" applyFont="1" applyBorder="1" applyAlignment="1">
      <alignment horizontal="center" vertical="center"/>
    </xf>
    <xf numFmtId="0" fontId="10" fillId="0" borderId="353" xfId="7" applyFont="1" applyBorder="1" applyAlignment="1">
      <alignment horizontal="center" vertical="center"/>
    </xf>
    <xf numFmtId="0" fontId="10" fillId="0" borderId="224" xfId="7" applyFont="1" applyBorder="1" applyAlignment="1">
      <alignment horizontal="center" vertical="center" wrapText="1"/>
    </xf>
    <xf numFmtId="0" fontId="10" fillId="0" borderId="226" xfId="7" applyFont="1" applyBorder="1" applyAlignment="1">
      <alignment horizontal="center" vertical="center" wrapText="1" shrinkToFit="1"/>
    </xf>
    <xf numFmtId="0" fontId="10" fillId="0" borderId="0" xfId="7" applyFont="1" applyAlignment="1">
      <alignment horizontal="center" vertical="center"/>
    </xf>
    <xf numFmtId="184" fontId="8" fillId="0" borderId="13" xfId="7" applyNumberFormat="1" applyFont="1" applyBorder="1" applyAlignment="1">
      <alignment vertical="center"/>
    </xf>
    <xf numFmtId="184" fontId="8" fillId="0" borderId="158" xfId="7" applyNumberFormat="1" applyFont="1" applyBorder="1" applyAlignment="1">
      <alignment vertical="center"/>
    </xf>
    <xf numFmtId="184" fontId="8" fillId="0" borderId="272" xfId="7" applyNumberFormat="1" applyFont="1" applyBorder="1" applyAlignment="1">
      <alignment vertical="center"/>
    </xf>
    <xf numFmtId="184" fontId="8" fillId="0" borderId="273" xfId="7" applyNumberFormat="1" applyFont="1" applyBorder="1" applyAlignment="1">
      <alignment vertical="center"/>
    </xf>
    <xf numFmtId="190" fontId="8" fillId="0" borderId="272" xfId="7" applyNumberFormat="1" applyFont="1" applyBorder="1" applyAlignment="1">
      <alignment vertical="center"/>
    </xf>
    <xf numFmtId="184" fontId="8" fillId="0" borderId="84" xfId="7" applyNumberFormat="1" applyFont="1" applyBorder="1" applyAlignment="1">
      <alignment vertical="center"/>
    </xf>
    <xf numFmtId="184" fontId="8" fillId="0" borderId="253" xfId="7" applyNumberFormat="1" applyFont="1" applyBorder="1" applyAlignment="1">
      <alignment vertical="center"/>
    </xf>
    <xf numFmtId="184" fontId="8" fillId="0" borderId="189" xfId="7" applyNumberFormat="1" applyFont="1" applyBorder="1" applyAlignment="1">
      <alignment vertical="center"/>
    </xf>
    <xf numFmtId="184" fontId="8" fillId="0" borderId="357" xfId="7" applyNumberFormat="1" applyFont="1" applyBorder="1" applyAlignment="1">
      <alignment vertical="center"/>
    </xf>
    <xf numFmtId="190" fontId="8" fillId="0" borderId="189" xfId="7" applyNumberFormat="1" applyFont="1" applyBorder="1" applyAlignment="1">
      <alignment vertical="center"/>
    </xf>
    <xf numFmtId="184" fontId="8" fillId="0" borderId="350" xfId="7" applyNumberFormat="1" applyFont="1" applyBorder="1" applyAlignment="1">
      <alignment vertical="center"/>
    </xf>
    <xf numFmtId="184" fontId="8" fillId="0" borderId="230" xfId="7" applyNumberFormat="1" applyFont="1" applyBorder="1" applyAlignment="1">
      <alignment vertical="center"/>
    </xf>
    <xf numFmtId="184" fontId="8" fillId="0" borderId="196" xfId="7" applyNumberFormat="1" applyFont="1" applyBorder="1" applyAlignment="1">
      <alignment vertical="center"/>
    </xf>
    <xf numFmtId="184" fontId="8" fillId="0" borderId="358" xfId="7" applyNumberFormat="1" applyFont="1" applyBorder="1" applyAlignment="1">
      <alignment vertical="center"/>
    </xf>
    <xf numFmtId="190" fontId="8" fillId="0" borderId="196" xfId="7" applyNumberFormat="1" applyFont="1" applyBorder="1" applyAlignment="1">
      <alignment vertical="center"/>
    </xf>
    <xf numFmtId="184" fontId="8" fillId="0" borderId="370" xfId="7" applyNumberFormat="1" applyFont="1" applyBorder="1" applyAlignment="1">
      <alignment vertical="center"/>
    </xf>
    <xf numFmtId="184" fontId="8" fillId="0" borderId="231" xfId="7" applyNumberFormat="1" applyFont="1" applyBorder="1" applyAlignment="1">
      <alignment vertical="center"/>
    </xf>
    <xf numFmtId="184" fontId="8" fillId="0" borderId="1" xfId="7" applyNumberFormat="1" applyFont="1" applyBorder="1" applyAlignment="1">
      <alignment vertical="center"/>
    </xf>
    <xf numFmtId="184" fontId="8" fillId="0" borderId="162" xfId="7" applyNumberFormat="1" applyFont="1" applyBorder="1" applyAlignment="1">
      <alignment vertical="center"/>
    </xf>
    <xf numFmtId="190" fontId="8" fillId="0" borderId="1" xfId="7" applyNumberFormat="1" applyFont="1" applyBorder="1" applyAlignment="1">
      <alignment vertical="center"/>
    </xf>
    <xf numFmtId="184" fontId="8" fillId="0" borderId="12" xfId="7" applyNumberFormat="1" applyFont="1" applyBorder="1" applyAlignment="1">
      <alignment vertical="center"/>
    </xf>
    <xf numFmtId="184" fontId="8" fillId="0" borderId="161" xfId="7" applyNumberFormat="1" applyFont="1" applyBorder="1" applyAlignment="1">
      <alignment vertical="center"/>
    </xf>
    <xf numFmtId="184" fontId="8" fillId="0" borderId="387" xfId="7" applyNumberFormat="1" applyFont="1" applyBorder="1" applyAlignment="1">
      <alignment vertical="center"/>
    </xf>
    <xf numFmtId="184" fontId="8" fillId="0" borderId="299" xfId="7" applyNumberFormat="1" applyFont="1" applyBorder="1" applyAlignment="1">
      <alignment vertical="center"/>
    </xf>
    <xf numFmtId="190" fontId="8" fillId="0" borderId="387" xfId="7" applyNumberFormat="1" applyFont="1" applyBorder="1" applyAlignment="1">
      <alignment vertical="center"/>
    </xf>
    <xf numFmtId="184" fontId="8" fillId="0" borderId="388" xfId="7" applyNumberFormat="1" applyFont="1" applyBorder="1" applyAlignment="1">
      <alignment vertical="center"/>
    </xf>
    <xf numFmtId="0" fontId="8" fillId="0" borderId="3" xfId="7" applyFont="1" applyBorder="1" applyAlignment="1">
      <alignment horizontal="center" vertical="center"/>
    </xf>
    <xf numFmtId="0" fontId="10" fillId="0" borderId="1" xfId="7" applyFont="1" applyBorder="1" applyAlignment="1">
      <alignment horizontal="center" vertical="center"/>
    </xf>
    <xf numFmtId="0" fontId="8" fillId="0" borderId="2" xfId="7" applyFont="1" applyBorder="1" applyAlignment="1">
      <alignment horizontal="distributed" vertical="center" justifyLastLine="1"/>
    </xf>
    <xf numFmtId="0" fontId="8" fillId="0" borderId="94" xfId="7" applyFont="1" applyBorder="1" applyAlignment="1">
      <alignment horizontal="distributed" vertical="center" justifyLastLine="1"/>
    </xf>
    <xf numFmtId="0" fontId="8" fillId="0" borderId="350" xfId="7" applyFont="1" applyBorder="1" applyAlignment="1">
      <alignment horizontal="distributed" vertical="center" justifyLastLine="1"/>
    </xf>
    <xf numFmtId="0" fontId="8" fillId="0" borderId="370" xfId="7" applyFont="1" applyBorder="1" applyAlignment="1">
      <alignment horizontal="distributed" vertical="center" justifyLastLine="1"/>
    </xf>
    <xf numFmtId="0" fontId="8" fillId="0" borderId="12" xfId="7" applyFont="1" applyBorder="1" applyAlignment="1">
      <alignment horizontal="distributed" vertical="center" justifyLastLine="1"/>
    </xf>
    <xf numFmtId="0" fontId="8" fillId="0" borderId="84" xfId="7" applyFont="1" applyBorder="1" applyAlignment="1">
      <alignment horizontal="distributed" vertical="center" justifyLastLine="1"/>
    </xf>
    <xf numFmtId="184" fontId="8" fillId="0" borderId="389" xfId="7" applyNumberFormat="1" applyFont="1" applyBorder="1" applyAlignment="1">
      <alignment vertical="center"/>
    </xf>
    <xf numFmtId="0" fontId="7" fillId="0" borderId="0" xfId="7" applyAlignment="1">
      <alignment horizontal="right" vertical="center"/>
    </xf>
    <xf numFmtId="184" fontId="8" fillId="0" borderId="181" xfId="7" applyNumberFormat="1" applyFont="1" applyBorder="1" applyAlignment="1">
      <alignment vertical="center"/>
    </xf>
    <xf numFmtId="184" fontId="8" fillId="0" borderId="213" xfId="7" applyNumberFormat="1" applyFont="1" applyBorder="1" applyAlignment="1">
      <alignment vertical="center"/>
    </xf>
    <xf numFmtId="184" fontId="8" fillId="0" borderId="182" xfId="7" applyNumberFormat="1" applyFont="1" applyBorder="1" applyAlignment="1">
      <alignment vertical="center"/>
    </xf>
    <xf numFmtId="184" fontId="8" fillId="0" borderId="214" xfId="7" applyNumberFormat="1" applyFont="1" applyBorder="1" applyAlignment="1">
      <alignment vertical="center"/>
    </xf>
    <xf numFmtId="184" fontId="8" fillId="0" borderId="352" xfId="7" applyNumberFormat="1" applyFont="1" applyBorder="1" applyAlignment="1">
      <alignment vertical="center"/>
    </xf>
    <xf numFmtId="184" fontId="8" fillId="0" borderId="216" xfId="7" applyNumberFormat="1" applyFont="1" applyBorder="1" applyAlignment="1">
      <alignment vertical="center"/>
    </xf>
    <xf numFmtId="184" fontId="8" fillId="0" borderId="281" xfId="7" applyNumberFormat="1" applyFont="1" applyBorder="1" applyAlignment="1">
      <alignment vertical="center"/>
    </xf>
    <xf numFmtId="184" fontId="8" fillId="0" borderId="218" xfId="7" applyNumberFormat="1" applyFont="1" applyBorder="1" applyAlignment="1">
      <alignment vertical="center"/>
    </xf>
    <xf numFmtId="184" fontId="8" fillId="0" borderId="29" xfId="7" applyNumberFormat="1" applyFont="1" applyBorder="1" applyAlignment="1">
      <alignment vertical="center"/>
    </xf>
    <xf numFmtId="184" fontId="8" fillId="0" borderId="220" xfId="7" applyNumberFormat="1" applyFont="1" applyBorder="1" applyAlignment="1">
      <alignment vertical="center"/>
    </xf>
    <xf numFmtId="184" fontId="8" fillId="0" borderId="360" xfId="7" applyNumberFormat="1" applyFont="1" applyBorder="1" applyAlignment="1">
      <alignment vertical="center"/>
    </xf>
    <xf numFmtId="184" fontId="8" fillId="0" borderId="362" xfId="7" applyNumberFormat="1" applyFont="1" applyBorder="1" applyAlignment="1">
      <alignment vertical="center"/>
    </xf>
    <xf numFmtId="184" fontId="8" fillId="0" borderId="343" xfId="7" applyNumberFormat="1" applyFont="1" applyBorder="1" applyAlignment="1">
      <alignment vertical="center"/>
    </xf>
    <xf numFmtId="184" fontId="8" fillId="0" borderId="344" xfId="7" applyNumberFormat="1" applyFont="1" applyBorder="1" applyAlignment="1">
      <alignment vertical="center"/>
    </xf>
    <xf numFmtId="184" fontId="8" fillId="0" borderId="165" xfId="7" applyNumberFormat="1" applyFont="1" applyBorder="1" applyAlignment="1">
      <alignment vertical="center"/>
    </xf>
    <xf numFmtId="190" fontId="8" fillId="0" borderId="348" xfId="7" applyNumberFormat="1" applyFont="1" applyBorder="1" applyAlignment="1">
      <alignment vertical="center"/>
    </xf>
    <xf numFmtId="184" fontId="8" fillId="0" borderId="164" xfId="7" applyNumberFormat="1" applyFont="1" applyBorder="1" applyAlignment="1">
      <alignment vertical="center"/>
    </xf>
    <xf numFmtId="190" fontId="8" fillId="0" borderId="349" xfId="7" applyNumberFormat="1" applyFont="1" applyBorder="1" applyAlignment="1">
      <alignment vertical="center"/>
    </xf>
    <xf numFmtId="184" fontId="8" fillId="0" borderId="54" xfId="7" applyNumberFormat="1" applyFont="1" applyBorder="1" applyAlignment="1">
      <alignment vertical="center"/>
    </xf>
    <xf numFmtId="190" fontId="8" fillId="0" borderId="351" xfId="7" applyNumberFormat="1" applyFont="1" applyBorder="1" applyAlignment="1">
      <alignment vertical="center"/>
    </xf>
    <xf numFmtId="184" fontId="8" fillId="0" borderId="365" xfId="7" applyNumberFormat="1" applyFont="1" applyBorder="1" applyAlignment="1">
      <alignment vertical="center"/>
    </xf>
    <xf numFmtId="190" fontId="8" fillId="0" borderId="359" xfId="7" applyNumberFormat="1" applyFont="1" applyBorder="1" applyAlignment="1">
      <alignment vertical="center"/>
    </xf>
    <xf numFmtId="184" fontId="8" fillId="0" borderId="53" xfId="7" applyNumberFormat="1" applyFont="1" applyBorder="1" applyAlignment="1">
      <alignment vertical="center"/>
    </xf>
    <xf numFmtId="190" fontId="8" fillId="0" borderId="353" xfId="7" applyNumberFormat="1" applyFont="1" applyBorder="1" applyAlignment="1">
      <alignment vertical="center"/>
    </xf>
    <xf numFmtId="184" fontId="8" fillId="0" borderId="366" xfId="7" applyNumberFormat="1" applyFont="1" applyBorder="1" applyAlignment="1">
      <alignment vertical="center"/>
    </xf>
    <xf numFmtId="190" fontId="8" fillId="0" borderId="367" xfId="7" applyNumberFormat="1" applyFont="1" applyBorder="1" applyAlignment="1">
      <alignment vertical="center"/>
    </xf>
    <xf numFmtId="184" fontId="8" fillId="0" borderId="342" xfId="7" applyNumberFormat="1" applyFont="1" applyBorder="1" applyAlignment="1">
      <alignment vertical="center"/>
    </xf>
    <xf numFmtId="190" fontId="8" fillId="0" borderId="390" xfId="7" applyNumberFormat="1" applyFont="1" applyBorder="1" applyAlignment="1">
      <alignment vertical="center"/>
    </xf>
    <xf numFmtId="184" fontId="43" fillId="0" borderId="158" xfId="7" applyNumberFormat="1" applyFont="1" applyBorder="1" applyAlignment="1">
      <alignment vertical="center"/>
    </xf>
    <xf numFmtId="0" fontId="7" fillId="0" borderId="97" xfId="7" applyBorder="1" applyAlignment="1">
      <alignment vertical="center"/>
    </xf>
    <xf numFmtId="0" fontId="11" fillId="0" borderId="97" xfId="7" applyFont="1" applyBorder="1" applyAlignment="1">
      <alignment vertical="center"/>
    </xf>
    <xf numFmtId="0" fontId="34" fillId="0" borderId="250" xfId="8" applyFont="1" applyBorder="1" applyAlignment="1">
      <alignment vertical="center"/>
    </xf>
    <xf numFmtId="0" fontId="34" fillId="0" borderId="251" xfId="8" applyFont="1" applyBorder="1" applyAlignment="1">
      <alignment vertical="center"/>
    </xf>
    <xf numFmtId="0" fontId="34" fillId="0" borderId="252" xfId="8" applyFont="1" applyBorder="1" applyAlignment="1">
      <alignment vertical="center"/>
    </xf>
    <xf numFmtId="0" fontId="10" fillId="0" borderId="252" xfId="8" applyFont="1" applyBorder="1" applyAlignment="1">
      <alignment vertical="center"/>
    </xf>
    <xf numFmtId="0" fontId="10" fillId="0" borderId="0" xfId="8" applyFont="1" applyAlignment="1">
      <alignment vertical="center"/>
    </xf>
    <xf numFmtId="0" fontId="29" fillId="0" borderId="0" xfId="8" applyFont="1" applyAlignment="1">
      <alignment horizontal="right" vertical="center"/>
    </xf>
    <xf numFmtId="0" fontId="7" fillId="0" borderId="0" xfId="8" applyAlignment="1">
      <alignment horizontal="right" vertical="center"/>
    </xf>
    <xf numFmtId="0" fontId="26" fillId="0" borderId="0" xfId="8" applyFont="1" applyAlignment="1">
      <alignment vertical="center"/>
    </xf>
    <xf numFmtId="49" fontId="26" fillId="0" borderId="0" xfId="8" applyNumberFormat="1" applyFont="1" applyAlignment="1">
      <alignment vertical="center"/>
    </xf>
    <xf numFmtId="0" fontId="7" fillId="0" borderId="0" xfId="8" applyAlignment="1">
      <alignment vertical="center"/>
    </xf>
    <xf numFmtId="0" fontId="24" fillId="0" borderId="22" xfId="0" applyFont="1" applyBorder="1" applyAlignment="1">
      <alignment vertical="distributed"/>
    </xf>
    <xf numFmtId="0" fontId="24" fillId="0" borderId="98" xfId="0" applyFont="1" applyBorder="1" applyAlignment="1">
      <alignment vertical="distributed"/>
    </xf>
    <xf numFmtId="0" fontId="24" fillId="0" borderId="100" xfId="0" applyFont="1" applyBorder="1" applyAlignment="1">
      <alignment vertical="distributed"/>
    </xf>
    <xf numFmtId="0" fontId="24" fillId="0" borderId="99" xfId="0" applyFont="1" applyBorder="1" applyAlignment="1">
      <alignment vertical="distributed"/>
    </xf>
    <xf numFmtId="0" fontId="24" fillId="0" borderId="97" xfId="0" applyFont="1" applyBorder="1" applyAlignment="1">
      <alignment vertical="distributed"/>
    </xf>
    <xf numFmtId="0" fontId="24" fillId="0" borderId="101" xfId="0" applyFont="1" applyBorder="1" applyAlignment="1">
      <alignment vertical="distributed"/>
    </xf>
    <xf numFmtId="0" fontId="24" fillId="0" borderId="121" xfId="0" applyFont="1" applyBorder="1" applyAlignment="1">
      <alignment vertical="distributed"/>
    </xf>
    <xf numFmtId="193" fontId="26" fillId="0" borderId="273" xfId="8" applyNumberFormat="1" applyFont="1" applyBorder="1" applyAlignment="1">
      <alignment horizontal="right" vertical="center"/>
    </xf>
    <xf numFmtId="193" fontId="26" fillId="0" borderId="273" xfId="5" applyNumberFormat="1" applyFont="1" applyBorder="1" applyAlignment="1">
      <alignment horizontal="right" vertical="center" shrinkToFit="1"/>
    </xf>
    <xf numFmtId="193" fontId="26" fillId="0" borderId="274" xfId="8" applyNumberFormat="1" applyFont="1" applyBorder="1" applyAlignment="1">
      <alignment horizontal="right" vertical="center"/>
    </xf>
    <xf numFmtId="193" fontId="26" fillId="0" borderId="257" xfId="8" applyNumberFormat="1" applyFont="1" applyBorder="1" applyAlignment="1">
      <alignment horizontal="right" vertical="center"/>
    </xf>
    <xf numFmtId="193" fontId="26" fillId="0" borderId="257" xfId="5" applyNumberFormat="1" applyFont="1" applyBorder="1" applyAlignment="1">
      <alignment horizontal="right" vertical="center" shrinkToFit="1"/>
    </xf>
    <xf numFmtId="193" fontId="26" fillId="0" borderId="258" xfId="8" applyNumberFormat="1" applyFont="1" applyBorder="1" applyAlignment="1">
      <alignment horizontal="right" vertical="center"/>
    </xf>
    <xf numFmtId="193" fontId="26" fillId="0" borderId="275" xfId="8" applyNumberFormat="1" applyFont="1" applyBorder="1" applyAlignment="1">
      <alignment horizontal="right" vertical="center"/>
    </xf>
    <xf numFmtId="193" fontId="26" fillId="0" borderId="275" xfId="5" applyNumberFormat="1" applyFont="1" applyBorder="1" applyAlignment="1">
      <alignment horizontal="right" vertical="center" shrinkToFit="1"/>
    </xf>
    <xf numFmtId="193" fontId="26" fillId="0" borderId="276" xfId="8" applyNumberFormat="1" applyFont="1" applyBorder="1" applyAlignment="1">
      <alignment horizontal="right" vertical="center"/>
    </xf>
    <xf numFmtId="0" fontId="8" fillId="0" borderId="0" xfId="0" applyFont="1" applyAlignment="1">
      <alignment horizontal="left" vertical="top"/>
    </xf>
    <xf numFmtId="0" fontId="8" fillId="0" borderId="0" xfId="0" applyFont="1" applyAlignment="1">
      <alignment horizontal="center" vertical="center"/>
    </xf>
    <xf numFmtId="0" fontId="0" fillId="0" borderId="0" xfId="0" applyAlignment="1">
      <alignment horizontal="left" vertical="top"/>
    </xf>
    <xf numFmtId="0" fontId="8" fillId="0" borderId="241" xfId="4" applyFont="1" applyBorder="1" applyAlignment="1" applyProtection="1">
      <alignment horizontal="center" vertical="center" wrapText="1"/>
      <protection locked="0"/>
    </xf>
    <xf numFmtId="0" fontId="8" fillId="0" borderId="70" xfId="4" applyFont="1" applyBorder="1" applyAlignment="1" applyProtection="1">
      <alignment horizontal="center" vertical="center" wrapText="1"/>
      <protection locked="0"/>
    </xf>
    <xf numFmtId="0" fontId="8" fillId="0" borderId="242" xfId="4" applyFont="1" applyBorder="1" applyAlignment="1" applyProtection="1">
      <alignment horizontal="center" vertical="center" wrapText="1"/>
      <protection locked="0"/>
    </xf>
    <xf numFmtId="49" fontId="15" fillId="2" borderId="391" xfId="0" applyNumberFormat="1" applyFont="1" applyFill="1" applyBorder="1" applyAlignment="1">
      <alignment vertical="top"/>
    </xf>
    <xf numFmtId="49" fontId="15" fillId="2" borderId="234" xfId="0" applyNumberFormat="1" applyFont="1" applyFill="1" applyBorder="1" applyAlignment="1">
      <alignment vertical="top"/>
    </xf>
    <xf numFmtId="49" fontId="16" fillId="3" borderId="391" xfId="0" applyNumberFormat="1" applyFont="1" applyFill="1" applyBorder="1" applyAlignment="1">
      <alignment vertical="top"/>
    </xf>
    <xf numFmtId="49" fontId="16" fillId="3" borderId="234" xfId="0" applyNumberFormat="1" applyFont="1" applyFill="1" applyBorder="1" applyAlignment="1">
      <alignment vertical="top"/>
    </xf>
    <xf numFmtId="49" fontId="16" fillId="4" borderId="392" xfId="0" applyNumberFormat="1" applyFont="1" applyFill="1" applyBorder="1" applyAlignment="1">
      <alignment vertical="top"/>
    </xf>
    <xf numFmtId="49" fontId="16" fillId="4" borderId="393" xfId="0" applyNumberFormat="1" applyFont="1" applyFill="1" applyBorder="1" applyAlignment="1">
      <alignment vertical="top"/>
    </xf>
    <xf numFmtId="49" fontId="17" fillId="5" borderId="391" xfId="0" applyNumberFormat="1" applyFont="1" applyFill="1" applyBorder="1" applyAlignment="1">
      <alignment vertical="top" wrapText="1"/>
    </xf>
    <xf numFmtId="49" fontId="17" fillId="5" borderId="234" xfId="0" applyNumberFormat="1" applyFont="1" applyFill="1" applyBorder="1" applyAlignment="1">
      <alignment vertical="top" wrapText="1"/>
    </xf>
    <xf numFmtId="0" fontId="17" fillId="5" borderId="107" xfId="0" applyFont="1" applyFill="1" applyBorder="1" applyAlignment="1">
      <alignment vertical="top" wrapText="1"/>
    </xf>
    <xf numFmtId="49" fontId="0" fillId="4" borderId="64" xfId="0" applyNumberFormat="1" applyFill="1" applyBorder="1" applyAlignment="1">
      <alignment vertical="top"/>
    </xf>
    <xf numFmtId="0" fontId="0" fillId="4" borderId="129" xfId="0" applyFill="1" applyBorder="1" applyAlignment="1">
      <alignment vertical="top"/>
    </xf>
    <xf numFmtId="49" fontId="0" fillId="0" borderId="0" xfId="0" applyNumberFormat="1" applyAlignment="1">
      <alignment vertical="top" wrapText="1"/>
    </xf>
    <xf numFmtId="0" fontId="17" fillId="5" borderId="107" xfId="0" applyFont="1" applyFill="1" applyBorder="1" applyAlignment="1">
      <alignment horizontal="left" vertical="top" wrapText="1"/>
    </xf>
    <xf numFmtId="0" fontId="8" fillId="0" borderId="394" xfId="4" applyFont="1" applyBorder="1" applyAlignment="1" applyProtection="1">
      <alignment horizontal="center" vertical="center" wrapText="1"/>
      <protection locked="0"/>
    </xf>
    <xf numFmtId="185" fontId="11" fillId="0" borderId="122" xfId="4" applyNumberFormat="1" applyFont="1" applyBorder="1">
      <alignment vertical="center"/>
    </xf>
    <xf numFmtId="185" fontId="11" fillId="0" borderId="244" xfId="4" applyNumberFormat="1" applyFont="1" applyBorder="1">
      <alignment vertical="center"/>
    </xf>
    <xf numFmtId="185" fontId="11" fillId="0" borderId="395" xfId="4" applyNumberFormat="1" applyFont="1" applyBorder="1">
      <alignment vertical="center"/>
    </xf>
    <xf numFmtId="185" fontId="11" fillId="0" borderId="88" xfId="4" applyNumberFormat="1" applyFont="1" applyBorder="1">
      <alignment vertical="center"/>
    </xf>
    <xf numFmtId="185" fontId="11" fillId="0" borderId="90" xfId="4" applyNumberFormat="1" applyFont="1" applyBorder="1">
      <alignment vertical="center"/>
    </xf>
    <xf numFmtId="184" fontId="11" fillId="0" borderId="395" xfId="4" applyNumberFormat="1" applyFont="1" applyBorder="1">
      <alignment vertical="center"/>
    </xf>
    <xf numFmtId="0" fontId="8" fillId="0" borderId="41" xfId="4" applyFont="1" applyBorder="1" applyAlignment="1" applyProtection="1">
      <alignment horizontal="center" vertical="center" wrapText="1"/>
      <protection locked="0"/>
    </xf>
    <xf numFmtId="0" fontId="35" fillId="0" borderId="0" xfId="4" quotePrefix="1" applyFont="1">
      <alignment vertical="center"/>
    </xf>
    <xf numFmtId="185" fontId="11" fillId="0" borderId="396" xfId="4" applyNumberFormat="1" applyFont="1" applyBorder="1">
      <alignment vertical="center"/>
    </xf>
    <xf numFmtId="0" fontId="10" fillId="0" borderId="239" xfId="4" applyFont="1" applyBorder="1" applyAlignment="1" applyProtection="1">
      <alignment horizontal="center" vertical="center" wrapText="1"/>
      <protection locked="0"/>
    </xf>
    <xf numFmtId="0" fontId="10" fillId="0" borderId="242" xfId="4" applyFont="1" applyBorder="1" applyAlignment="1" applyProtection="1">
      <alignment horizontal="center" vertical="center" wrapText="1"/>
      <protection locked="0"/>
    </xf>
    <xf numFmtId="0" fontId="8" fillId="0" borderId="159" xfId="7" applyFont="1" applyBorder="1" applyAlignment="1">
      <alignment horizontal="center" vertical="center" wrapText="1"/>
    </xf>
    <xf numFmtId="0" fontId="7" fillId="0" borderId="0" xfId="7" quotePrefix="1" applyAlignment="1">
      <alignment vertical="center"/>
    </xf>
    <xf numFmtId="0" fontId="8" fillId="0" borderId="406" xfId="7" applyFont="1" applyBorder="1" applyAlignment="1">
      <alignment vertical="center"/>
    </xf>
    <xf numFmtId="0" fontId="8" fillId="0" borderId="407" xfId="7" applyFont="1" applyBorder="1" applyAlignment="1">
      <alignment vertical="center"/>
    </xf>
    <xf numFmtId="0" fontId="8" fillId="0" borderId="408" xfId="7" applyFont="1" applyBorder="1" applyAlignment="1">
      <alignment vertical="center"/>
    </xf>
    <xf numFmtId="49" fontId="0" fillId="0" borderId="0" xfId="0" quotePrefix="1" applyNumberFormat="1">
      <alignment vertical="center"/>
    </xf>
    <xf numFmtId="0" fontId="8" fillId="0" borderId="337" xfId="7" applyFont="1" applyBorder="1" applyAlignment="1">
      <alignment horizontal="distributed" vertical="center" wrapText="1" justifyLastLine="1"/>
    </xf>
    <xf numFmtId="0" fontId="8" fillId="0" borderId="338" xfId="7" applyFont="1" applyBorder="1" applyAlignment="1">
      <alignment horizontal="distributed" vertical="center" justifyLastLine="1"/>
    </xf>
    <xf numFmtId="0" fontId="8" fillId="0" borderId="336" xfId="7" applyFont="1" applyBorder="1" applyAlignment="1">
      <alignment horizontal="center" vertical="center" wrapText="1"/>
    </xf>
    <xf numFmtId="184" fontId="11" fillId="0" borderId="414" xfId="4" applyNumberFormat="1" applyFont="1" applyBorder="1">
      <alignment vertical="center"/>
    </xf>
    <xf numFmtId="184" fontId="11" fillId="0" borderId="396" xfId="4" applyNumberFormat="1" applyFont="1" applyBorder="1">
      <alignment vertical="center"/>
    </xf>
    <xf numFmtId="0" fontId="8" fillId="0" borderId="57" xfId="4" applyFont="1" applyBorder="1" applyAlignment="1" applyProtection="1">
      <alignment horizontal="center" vertical="center" shrinkToFit="1"/>
      <protection locked="0"/>
    </xf>
    <xf numFmtId="0" fontId="8" fillId="0" borderId="58" xfId="4" applyFont="1" applyBorder="1" applyAlignment="1" applyProtection="1">
      <alignment horizontal="center" vertical="center" shrinkToFit="1"/>
      <protection locked="0"/>
    </xf>
    <xf numFmtId="0" fontId="11" fillId="0" borderId="415" xfId="0" applyFont="1" applyBorder="1" applyAlignment="1" applyProtection="1">
      <alignment horizontal="center" vertical="center"/>
      <protection locked="0"/>
    </xf>
    <xf numFmtId="0" fontId="11" fillId="0" borderId="414" xfId="0" applyFont="1" applyBorder="1" applyAlignment="1" applyProtection="1">
      <alignment horizontal="distributed" vertical="center"/>
      <protection locked="0"/>
    </xf>
    <xf numFmtId="0" fontId="11" fillId="0" borderId="391" xfId="0" applyFont="1" applyBorder="1" applyAlignment="1" applyProtection="1">
      <alignment horizontal="center" vertical="center"/>
      <protection locked="0"/>
    </xf>
    <xf numFmtId="0" fontId="11" fillId="0" borderId="234" xfId="0" applyFont="1" applyBorder="1" applyAlignment="1" applyProtection="1">
      <alignment horizontal="distributed" vertical="center"/>
      <protection locked="0"/>
    </xf>
    <xf numFmtId="0" fontId="11" fillId="0" borderId="348" xfId="7" applyFont="1" applyBorder="1" applyAlignment="1">
      <alignment horizontal="distributed" vertical="center" justifyLastLine="1"/>
    </xf>
    <xf numFmtId="184" fontId="11" fillId="0" borderId="165" xfId="7" applyNumberFormat="1" applyFont="1" applyBorder="1" applyAlignment="1">
      <alignment vertical="center"/>
    </xf>
    <xf numFmtId="184" fontId="11" fillId="0" borderId="181" xfId="7" applyNumberFormat="1" applyFont="1" applyBorder="1" applyAlignment="1">
      <alignment vertical="center"/>
    </xf>
    <xf numFmtId="184" fontId="11" fillId="0" borderId="213" xfId="7" applyNumberFormat="1" applyFont="1" applyBorder="1" applyAlignment="1">
      <alignment vertical="center"/>
    </xf>
    <xf numFmtId="184" fontId="11" fillId="0" borderId="159" xfId="7" applyNumberFormat="1" applyFont="1" applyBorder="1" applyAlignment="1">
      <alignment vertical="center"/>
    </xf>
    <xf numFmtId="184" fontId="11" fillId="0" borderId="2" xfId="7" applyNumberFormat="1" applyFont="1" applyBorder="1" applyAlignment="1">
      <alignment vertical="center"/>
    </xf>
    <xf numFmtId="190" fontId="11" fillId="0" borderId="348" xfId="7" applyNumberFormat="1" applyFont="1" applyBorder="1" applyAlignment="1">
      <alignment vertical="center"/>
    </xf>
    <xf numFmtId="190" fontId="11" fillId="0" borderId="158" xfId="7" applyNumberFormat="1" applyFont="1" applyBorder="1" applyAlignment="1">
      <alignment vertical="center"/>
    </xf>
    <xf numFmtId="0" fontId="11" fillId="0" borderId="349" xfId="7" applyFont="1" applyBorder="1" applyAlignment="1">
      <alignment horizontal="distributed" vertical="center" justifyLastLine="1"/>
    </xf>
    <xf numFmtId="184" fontId="11" fillId="0" borderId="164" xfId="7" applyNumberFormat="1" applyFont="1" applyBorder="1" applyAlignment="1">
      <alignment vertical="center"/>
    </xf>
    <xf numFmtId="184" fontId="11" fillId="0" borderId="94" xfId="7" applyNumberFormat="1" applyFont="1" applyBorder="1" applyAlignment="1">
      <alignment vertical="center"/>
    </xf>
    <xf numFmtId="190" fontId="11" fillId="0" borderId="349" xfId="7" applyNumberFormat="1" applyFont="1" applyBorder="1" applyAlignment="1">
      <alignment vertical="center"/>
    </xf>
    <xf numFmtId="190" fontId="11" fillId="0" borderId="13" xfId="7" applyNumberFormat="1" applyFont="1" applyBorder="1" applyAlignment="1">
      <alignment vertical="center"/>
    </xf>
    <xf numFmtId="0" fontId="11" fillId="0" borderId="351" xfId="7" applyFont="1" applyBorder="1" applyAlignment="1">
      <alignment horizontal="distributed" vertical="center" justifyLastLine="1"/>
    </xf>
    <xf numFmtId="184" fontId="11" fillId="0" borderId="54" xfId="7" applyNumberFormat="1" applyFont="1" applyBorder="1" applyAlignment="1">
      <alignment vertical="center"/>
    </xf>
    <xf numFmtId="184" fontId="11" fillId="0" borderId="352" xfId="7" applyNumberFormat="1" applyFont="1" applyBorder="1" applyAlignment="1">
      <alignment vertical="center"/>
    </xf>
    <xf numFmtId="184" fontId="11" fillId="0" borderId="216" xfId="7" applyNumberFormat="1" applyFont="1" applyBorder="1" applyAlignment="1">
      <alignment vertical="center"/>
    </xf>
    <xf numFmtId="184" fontId="11" fillId="0" borderId="357" xfId="7" applyNumberFormat="1" applyFont="1" applyBorder="1" applyAlignment="1">
      <alignment vertical="center"/>
    </xf>
    <xf numFmtId="184" fontId="11" fillId="0" borderId="350" xfId="7" applyNumberFormat="1" applyFont="1" applyBorder="1" applyAlignment="1">
      <alignment vertical="center"/>
    </xf>
    <xf numFmtId="190" fontId="11" fillId="0" borderId="351" xfId="7" applyNumberFormat="1" applyFont="1" applyBorder="1" applyAlignment="1">
      <alignment vertical="center"/>
    </xf>
    <xf numFmtId="190" fontId="11" fillId="0" borderId="230" xfId="7" applyNumberFormat="1" applyFont="1" applyBorder="1" applyAlignment="1">
      <alignment vertical="center"/>
    </xf>
    <xf numFmtId="0" fontId="11" fillId="0" borderId="354" xfId="7" applyFont="1" applyBorder="1" applyAlignment="1">
      <alignment horizontal="distributed" vertical="center" justifyLastLine="1"/>
    </xf>
    <xf numFmtId="184" fontId="11" fillId="0" borderId="363" xfId="7" applyNumberFormat="1" applyFont="1" applyBorder="1" applyAlignment="1">
      <alignment vertical="center"/>
    </xf>
    <xf numFmtId="184" fontId="11" fillId="0" borderId="227" xfId="7" applyNumberFormat="1" applyFont="1" applyBorder="1" applyAlignment="1">
      <alignment vertical="center"/>
    </xf>
    <xf numFmtId="184" fontId="11" fillId="0" borderId="229" xfId="7" applyNumberFormat="1" applyFont="1" applyBorder="1" applyAlignment="1">
      <alignment vertical="center"/>
    </xf>
    <xf numFmtId="184" fontId="11" fillId="0" borderId="356" xfId="7" applyNumberFormat="1" applyFont="1" applyBorder="1" applyAlignment="1">
      <alignment vertical="center"/>
    </xf>
    <xf numFmtId="184" fontId="11" fillId="0" borderId="369" xfId="7" applyNumberFormat="1" applyFont="1" applyBorder="1" applyAlignment="1">
      <alignment vertical="center"/>
    </xf>
    <xf numFmtId="190" fontId="11" fillId="0" borderId="354" xfId="7" applyNumberFormat="1" applyFont="1" applyBorder="1" applyAlignment="1">
      <alignment vertical="center"/>
    </xf>
    <xf numFmtId="190" fontId="11" fillId="0" borderId="371" xfId="7" applyNumberFormat="1" applyFont="1" applyBorder="1" applyAlignment="1">
      <alignment vertical="center"/>
    </xf>
    <xf numFmtId="0" fontId="11" fillId="0" borderId="224" xfId="7" applyFont="1" applyBorder="1" applyAlignment="1">
      <alignment horizontal="distributed" vertical="center" justifyLastLine="1"/>
    </xf>
    <xf numFmtId="184" fontId="11" fillId="0" borderId="364" xfId="7" applyNumberFormat="1" applyFont="1" applyBorder="1" applyAlignment="1">
      <alignment vertical="center"/>
    </xf>
    <xf numFmtId="184" fontId="11" fillId="0" borderId="224" xfId="7" applyNumberFormat="1" applyFont="1" applyBorder="1" applyAlignment="1">
      <alignment vertical="center"/>
    </xf>
    <xf numFmtId="184" fontId="11" fillId="0" borderId="226" xfId="7" applyNumberFormat="1" applyFont="1" applyBorder="1" applyAlignment="1">
      <alignment vertical="center"/>
    </xf>
    <xf numFmtId="184" fontId="11" fillId="0" borderId="212" xfId="7" applyNumberFormat="1" applyFont="1" applyBorder="1" applyAlignment="1">
      <alignment vertical="center"/>
    </xf>
    <xf numFmtId="184" fontId="11" fillId="0" borderId="210" xfId="7" applyNumberFormat="1" applyFont="1" applyBorder="1" applyAlignment="1">
      <alignment vertical="center"/>
    </xf>
    <xf numFmtId="190" fontId="11" fillId="0" borderId="355" xfId="7" applyNumberFormat="1" applyFont="1" applyBorder="1" applyAlignment="1">
      <alignment vertical="center"/>
    </xf>
    <xf numFmtId="190" fontId="11" fillId="0" borderId="233" xfId="7" applyNumberFormat="1" applyFont="1" applyBorder="1" applyAlignment="1">
      <alignment vertical="center"/>
    </xf>
    <xf numFmtId="0" fontId="11" fillId="0" borderId="324" xfId="7" applyFont="1" applyBorder="1" applyAlignment="1">
      <alignment horizontal="distributed" vertical="center" justifyLastLine="1"/>
    </xf>
    <xf numFmtId="184" fontId="11" fillId="0" borderId="373" xfId="7" applyNumberFormat="1" applyFont="1" applyBorder="1" applyAlignment="1">
      <alignment vertical="center"/>
    </xf>
    <xf numFmtId="184" fontId="11" fillId="0" borderId="374" xfId="7" applyNumberFormat="1" applyFont="1" applyBorder="1" applyAlignment="1">
      <alignment vertical="center"/>
    </xf>
    <xf numFmtId="190" fontId="11" fillId="0" borderId="375" xfId="7" applyNumberFormat="1" applyFont="1" applyBorder="1" applyAlignment="1">
      <alignment vertical="center"/>
    </xf>
    <xf numFmtId="190" fontId="11" fillId="0" borderId="301" xfId="7" applyNumberFormat="1" applyFont="1" applyBorder="1" applyAlignment="1">
      <alignment vertical="center"/>
    </xf>
    <xf numFmtId="184" fontId="11" fillId="0" borderId="376" xfId="7" applyNumberFormat="1" applyFont="1" applyBorder="1" applyAlignment="1">
      <alignment vertical="center"/>
    </xf>
    <xf numFmtId="0" fontId="11" fillId="0" borderId="182" xfId="7" applyFont="1" applyBorder="1" applyAlignment="1">
      <alignment horizontal="distributed" vertical="center" justifyLastLine="1"/>
    </xf>
    <xf numFmtId="184" fontId="11" fillId="0" borderId="378" xfId="7" applyNumberFormat="1" applyFont="1" applyBorder="1" applyAlignment="1">
      <alignment vertical="center"/>
    </xf>
    <xf numFmtId="0" fontId="11" fillId="0" borderId="352" xfId="7" applyFont="1" applyBorder="1" applyAlignment="1">
      <alignment horizontal="distributed" vertical="center" justifyLastLine="1"/>
    </xf>
    <xf numFmtId="184" fontId="11" fillId="0" borderId="379" xfId="7" applyNumberFormat="1" applyFont="1" applyBorder="1" applyAlignment="1">
      <alignment vertical="center"/>
    </xf>
    <xf numFmtId="184" fontId="11" fillId="0" borderId="380" xfId="7" applyNumberFormat="1" applyFont="1" applyBorder="1" applyAlignment="1">
      <alignment vertical="center"/>
    </xf>
    <xf numFmtId="184" fontId="11" fillId="0" borderId="382" xfId="7" applyNumberFormat="1" applyFont="1" applyBorder="1" applyAlignment="1">
      <alignment vertical="center"/>
    </xf>
    <xf numFmtId="0" fontId="11" fillId="0" borderId="383" xfId="7" applyFont="1" applyBorder="1" applyAlignment="1">
      <alignment horizontal="distributed" vertical="center" justifyLastLine="1"/>
    </xf>
    <xf numFmtId="184" fontId="11" fillId="0" borderId="295" xfId="7" applyNumberFormat="1" applyFont="1" applyBorder="1" applyAlignment="1">
      <alignment vertical="center"/>
    </xf>
    <xf numFmtId="184" fontId="11" fillId="0" borderId="384" xfId="7" applyNumberFormat="1" applyFont="1" applyBorder="1" applyAlignment="1">
      <alignment vertical="center"/>
    </xf>
    <xf numFmtId="190" fontId="11" fillId="0" borderId="383" xfId="7" applyNumberFormat="1" applyFont="1" applyBorder="1" applyAlignment="1">
      <alignment vertical="center"/>
    </xf>
    <xf numFmtId="190" fontId="11" fillId="0" borderId="302" xfId="7" applyNumberFormat="1" applyFont="1" applyBorder="1" applyAlignment="1">
      <alignment vertical="center"/>
    </xf>
    <xf numFmtId="184" fontId="11" fillId="0" borderId="385" xfId="7" applyNumberFormat="1" applyFont="1" applyBorder="1" applyAlignment="1">
      <alignment vertical="center"/>
    </xf>
    <xf numFmtId="184" fontId="11" fillId="0" borderId="366" xfId="7" applyNumberFormat="1" applyFont="1" applyBorder="1" applyAlignment="1">
      <alignment vertical="center"/>
    </xf>
    <xf numFmtId="184" fontId="11" fillId="0" borderId="360" xfId="7" applyNumberFormat="1" applyFont="1" applyBorder="1" applyAlignment="1">
      <alignment vertical="center"/>
    </xf>
    <xf numFmtId="184" fontId="11" fillId="0" borderId="362" xfId="7" applyNumberFormat="1" applyFont="1" applyBorder="1" applyAlignment="1">
      <alignment vertical="center"/>
    </xf>
    <xf numFmtId="184" fontId="11" fillId="0" borderId="273" xfId="7" applyNumberFormat="1" applyFont="1" applyBorder="1" applyAlignment="1">
      <alignment vertical="center"/>
    </xf>
    <xf numFmtId="184" fontId="11" fillId="0" borderId="84" xfId="7" applyNumberFormat="1" applyFont="1" applyBorder="1" applyAlignment="1">
      <alignment vertical="center"/>
    </xf>
    <xf numFmtId="190" fontId="11" fillId="0" borderId="367" xfId="7" applyNumberFormat="1" applyFont="1" applyBorder="1" applyAlignment="1">
      <alignment vertical="center"/>
    </xf>
    <xf numFmtId="190" fontId="11" fillId="0" borderId="253" xfId="7" applyNumberFormat="1" applyFont="1" applyBorder="1" applyAlignment="1">
      <alignment vertical="center"/>
    </xf>
    <xf numFmtId="184" fontId="11" fillId="0" borderId="53" xfId="7" applyNumberFormat="1" applyFont="1" applyBorder="1" applyAlignment="1">
      <alignment vertical="center"/>
    </xf>
    <xf numFmtId="184" fontId="11" fillId="0" borderId="29" xfId="7" applyNumberFormat="1" applyFont="1" applyBorder="1" applyAlignment="1">
      <alignment vertical="center"/>
    </xf>
    <xf numFmtId="184" fontId="11" fillId="0" borderId="220" xfId="7" applyNumberFormat="1" applyFont="1" applyBorder="1" applyAlignment="1">
      <alignment vertical="center"/>
    </xf>
    <xf numFmtId="184" fontId="11" fillId="0" borderId="162" xfId="7" applyNumberFormat="1" applyFont="1" applyBorder="1" applyAlignment="1">
      <alignment vertical="center"/>
    </xf>
    <xf numFmtId="184" fontId="11" fillId="0" borderId="12" xfId="7" applyNumberFormat="1" applyFont="1" applyBorder="1" applyAlignment="1">
      <alignment vertical="center"/>
    </xf>
    <xf numFmtId="190" fontId="11" fillId="0" borderId="353" xfId="7" applyNumberFormat="1" applyFont="1" applyBorder="1" applyAlignment="1">
      <alignment vertical="center"/>
    </xf>
    <xf numFmtId="190" fontId="11" fillId="0" borderId="161" xfId="7" applyNumberFormat="1" applyFont="1" applyBorder="1" applyAlignment="1">
      <alignment vertical="center"/>
    </xf>
    <xf numFmtId="0" fontId="11" fillId="0" borderId="407" xfId="7" applyFont="1" applyBorder="1" applyAlignment="1">
      <alignment horizontal="distributed" vertical="center" justifyLastLine="1"/>
    </xf>
    <xf numFmtId="184" fontId="11" fillId="0" borderId="349" xfId="7" applyNumberFormat="1" applyFont="1" applyBorder="1" applyAlignment="1">
      <alignment horizontal="right" vertical="center"/>
    </xf>
    <xf numFmtId="184" fontId="11" fillId="0" borderId="205" xfId="7" applyNumberFormat="1" applyFont="1" applyBorder="1" applyAlignment="1">
      <alignment horizontal="right" vertical="center"/>
    </xf>
    <xf numFmtId="184" fontId="11" fillId="0" borderId="164" xfId="7" applyNumberFormat="1" applyFont="1" applyBorder="1" applyAlignment="1">
      <alignment horizontal="right" vertical="center"/>
    </xf>
    <xf numFmtId="184" fontId="11" fillId="0" borderId="401" xfId="7" applyNumberFormat="1" applyFont="1" applyBorder="1" applyAlignment="1">
      <alignment horizontal="right" vertical="center"/>
    </xf>
    <xf numFmtId="184" fontId="11" fillId="0" borderId="402" xfId="7" applyNumberFormat="1" applyFont="1" applyBorder="1" applyAlignment="1">
      <alignment horizontal="right" vertical="center"/>
    </xf>
    <xf numFmtId="184" fontId="11" fillId="0" borderId="407" xfId="7" applyNumberFormat="1" applyFont="1" applyBorder="1" applyAlignment="1">
      <alignment horizontal="right" vertical="center"/>
    </xf>
    <xf numFmtId="184" fontId="11" fillId="0" borderId="171" xfId="7" applyNumberFormat="1" applyFont="1" applyBorder="1" applyAlignment="1">
      <alignment horizontal="right" vertical="center"/>
    </xf>
    <xf numFmtId="0" fontId="11" fillId="0" borderId="409" xfId="7" applyFont="1" applyBorder="1" applyAlignment="1">
      <alignment horizontal="distributed" vertical="center" justifyLastLine="1"/>
    </xf>
    <xf numFmtId="184" fontId="11" fillId="0" borderId="351" xfId="7" applyNumberFormat="1" applyFont="1" applyBorder="1" applyAlignment="1">
      <alignment horizontal="right" vertical="center"/>
    </xf>
    <xf numFmtId="184" fontId="11" fillId="0" borderId="215" xfId="7" applyNumberFormat="1" applyFont="1" applyBorder="1" applyAlignment="1">
      <alignment horizontal="right" vertical="center"/>
    </xf>
    <xf numFmtId="184" fontId="11" fillId="0" borderId="177" xfId="7" applyNumberFormat="1" applyFont="1" applyBorder="1" applyAlignment="1">
      <alignment horizontal="right" vertical="center"/>
    </xf>
    <xf numFmtId="184" fontId="11" fillId="0" borderId="404" xfId="7" applyNumberFormat="1" applyFont="1" applyBorder="1" applyAlignment="1">
      <alignment horizontal="right" vertical="center"/>
    </xf>
    <xf numFmtId="184" fontId="11" fillId="0" borderId="405" xfId="7" applyNumberFormat="1" applyFont="1" applyBorder="1" applyAlignment="1">
      <alignment horizontal="right" vertical="center"/>
    </xf>
    <xf numFmtId="184" fontId="11" fillId="0" borderId="409" xfId="7" applyNumberFormat="1" applyFont="1" applyBorder="1" applyAlignment="1">
      <alignment horizontal="right" vertical="center"/>
    </xf>
    <xf numFmtId="184" fontId="11" fillId="0" borderId="178" xfId="7" applyNumberFormat="1" applyFont="1" applyBorder="1" applyAlignment="1">
      <alignment horizontal="right" vertical="center"/>
    </xf>
    <xf numFmtId="0" fontId="11" fillId="0" borderId="412" xfId="7" applyFont="1" applyBorder="1" applyAlignment="1">
      <alignment horizontal="center" vertical="center" shrinkToFit="1"/>
    </xf>
    <xf numFmtId="184" fontId="11" fillId="0" borderId="355" xfId="7" applyNumberFormat="1" applyFont="1" applyBorder="1" applyAlignment="1">
      <alignment horizontal="right" vertical="center"/>
    </xf>
    <xf numFmtId="184" fontId="11" fillId="0" borderId="225" xfId="7" applyNumberFormat="1" applyFont="1" applyBorder="1" applyAlignment="1">
      <alignment horizontal="right" vertical="center"/>
    </xf>
    <xf numFmtId="184" fontId="11" fillId="0" borderId="364" xfId="7" applyNumberFormat="1" applyFont="1" applyBorder="1" applyAlignment="1">
      <alignment horizontal="right" vertical="center"/>
    </xf>
    <xf numFmtId="184" fontId="11" fillId="0" borderId="410" xfId="7" applyNumberFormat="1" applyFont="1" applyBorder="1" applyAlignment="1">
      <alignment horizontal="right" vertical="center"/>
    </xf>
    <xf numFmtId="184" fontId="11" fillId="0" borderId="411" xfId="7" applyNumberFormat="1" applyFont="1" applyBorder="1" applyAlignment="1">
      <alignment horizontal="right" vertical="center"/>
    </xf>
    <xf numFmtId="184" fontId="11" fillId="0" borderId="412" xfId="7" applyNumberFormat="1" applyFont="1" applyBorder="1" applyAlignment="1">
      <alignment horizontal="right" vertical="center"/>
    </xf>
    <xf numFmtId="184" fontId="11" fillId="0" borderId="413" xfId="7" applyNumberFormat="1" applyFont="1" applyBorder="1" applyAlignment="1">
      <alignment horizontal="right" vertical="center"/>
    </xf>
    <xf numFmtId="0" fontId="11" fillId="0" borderId="408" xfId="7" applyFont="1" applyBorder="1" applyAlignment="1">
      <alignment horizontal="center" vertical="center" shrinkToFit="1"/>
    </xf>
    <xf numFmtId="184" fontId="11" fillId="0" borderId="383" xfId="7" applyNumberFormat="1" applyFont="1" applyBorder="1" applyAlignment="1">
      <alignment horizontal="right" vertical="center"/>
    </xf>
    <xf numFmtId="184" fontId="11" fillId="0" borderId="398" xfId="7" applyNumberFormat="1" applyFont="1" applyBorder="1" applyAlignment="1">
      <alignment horizontal="right" vertical="center"/>
    </xf>
    <xf numFmtId="184" fontId="11" fillId="0" borderId="295" xfId="7" applyNumberFormat="1" applyFont="1" applyBorder="1" applyAlignment="1">
      <alignment horizontal="right" vertical="center"/>
    </xf>
    <xf numFmtId="184" fontId="11" fillId="0" borderId="294" xfId="7" applyNumberFormat="1" applyFont="1" applyBorder="1" applyAlignment="1">
      <alignment horizontal="right" vertical="center"/>
    </xf>
    <xf numFmtId="184" fontId="11" fillId="0" borderId="403" xfId="7" applyNumberFormat="1" applyFont="1" applyBorder="1" applyAlignment="1">
      <alignment horizontal="right" vertical="center"/>
    </xf>
    <xf numFmtId="184" fontId="11" fillId="0" borderId="408" xfId="7" applyNumberFormat="1" applyFont="1" applyBorder="1" applyAlignment="1">
      <alignment horizontal="right" vertical="center"/>
    </xf>
    <xf numFmtId="184" fontId="11" fillId="0" borderId="300" xfId="7" applyNumberFormat="1" applyFont="1" applyBorder="1" applyAlignment="1">
      <alignment horizontal="right" vertical="center"/>
    </xf>
    <xf numFmtId="0" fontId="8" fillId="0" borderId="157" xfId="7" applyFont="1" applyBorder="1" applyAlignment="1">
      <alignment vertical="center"/>
    </xf>
    <xf numFmtId="0" fontId="8" fillId="0" borderId="0" xfId="5" applyAlignment="1">
      <alignment vertical="top"/>
    </xf>
    <xf numFmtId="0" fontId="10" fillId="0" borderId="0" xfId="0" applyFont="1" applyAlignment="1">
      <alignment horizontal="right" vertical="top"/>
    </xf>
    <xf numFmtId="49" fontId="8" fillId="0" borderId="0" xfId="5" applyNumberFormat="1"/>
    <xf numFmtId="0" fontId="8" fillId="0" borderId="90" xfId="4" applyFont="1" applyBorder="1" applyAlignment="1" applyProtection="1">
      <alignment horizontal="center" vertical="center" wrapText="1"/>
      <protection locked="0"/>
    </xf>
    <xf numFmtId="0" fontId="8" fillId="0" borderId="128" xfId="4" applyFont="1" applyBorder="1" applyAlignment="1" applyProtection="1">
      <alignment horizontal="center" vertical="center" wrapText="1"/>
      <protection locked="0"/>
    </xf>
    <xf numFmtId="0" fontId="8" fillId="0" borderId="129" xfId="4" applyFont="1" applyBorder="1" applyAlignment="1" applyProtection="1">
      <alignment horizontal="center" vertical="center" wrapText="1"/>
      <protection locked="0"/>
    </xf>
    <xf numFmtId="0" fontId="8" fillId="0" borderId="130" xfId="4" applyFont="1" applyBorder="1" applyAlignment="1" applyProtection="1">
      <alignment horizontal="center" vertical="center" wrapText="1"/>
      <protection locked="0"/>
    </xf>
    <xf numFmtId="185" fontId="11" fillId="0" borderId="417" xfId="4" applyNumberFormat="1" applyFont="1" applyBorder="1">
      <alignment vertical="center"/>
    </xf>
    <xf numFmtId="185" fontId="11" fillId="0" borderId="414" xfId="4" applyNumberFormat="1" applyFont="1" applyBorder="1">
      <alignment vertical="center"/>
    </xf>
    <xf numFmtId="0" fontId="29" fillId="0" borderId="0" xfId="4" applyFont="1" applyAlignment="1" applyProtection="1">
      <alignment horizontal="right" vertical="center"/>
      <protection locked="0"/>
    </xf>
    <xf numFmtId="0" fontId="31" fillId="0" borderId="0" xfId="4" applyFont="1" applyAlignment="1">
      <alignment vertical="top"/>
    </xf>
    <xf numFmtId="185" fontId="11" fillId="0" borderId="391" xfId="4" applyNumberFormat="1" applyFont="1" applyBorder="1">
      <alignment vertical="center"/>
    </xf>
    <xf numFmtId="185" fontId="11" fillId="0" borderId="415" xfId="4" applyNumberFormat="1" applyFont="1" applyBorder="1">
      <alignment vertical="center"/>
    </xf>
    <xf numFmtId="0" fontId="11" fillId="0" borderId="395" xfId="0" applyFont="1" applyBorder="1" applyAlignment="1" applyProtection="1">
      <alignment horizontal="distributed" vertical="center"/>
      <protection locked="0"/>
    </xf>
    <xf numFmtId="0" fontId="11" fillId="0" borderId="417" xfId="0" applyFont="1" applyBorder="1" applyAlignment="1" applyProtection="1">
      <alignment horizontal="distributed" vertical="center"/>
      <protection locked="0"/>
    </xf>
    <xf numFmtId="0" fontId="11" fillId="0" borderId="241" xfId="0" applyFont="1" applyBorder="1" applyAlignment="1" applyProtection="1">
      <alignment horizontal="center" vertical="center"/>
      <protection locked="0"/>
    </xf>
    <xf numFmtId="0" fontId="11" fillId="0" borderId="41" xfId="0" applyFont="1" applyBorder="1" applyAlignment="1" applyProtection="1">
      <alignment horizontal="distributed" vertical="center"/>
      <protection locked="0"/>
    </xf>
    <xf numFmtId="185" fontId="11" fillId="0" borderId="241" xfId="4" applyNumberFormat="1" applyFont="1" applyBorder="1">
      <alignment vertical="center"/>
    </xf>
    <xf numFmtId="185" fontId="11" fillId="0" borderId="242" xfId="4" applyNumberFormat="1" applyFont="1" applyBorder="1">
      <alignment vertical="center"/>
    </xf>
    <xf numFmtId="185" fontId="11" fillId="0" borderId="70" xfId="4" applyNumberFormat="1" applyFont="1" applyBorder="1">
      <alignment vertical="center"/>
    </xf>
    <xf numFmtId="185" fontId="11" fillId="0" borderId="418" xfId="4" applyNumberFormat="1" applyFont="1" applyBorder="1">
      <alignment vertical="center"/>
    </xf>
    <xf numFmtId="0" fontId="11" fillId="0" borderId="111" xfId="0" applyFont="1" applyBorder="1" applyAlignment="1" applyProtection="1">
      <alignment horizontal="distributed" vertical="center"/>
      <protection locked="0"/>
    </xf>
    <xf numFmtId="185" fontId="11" fillId="0" borderId="245" xfId="4" applyNumberFormat="1" applyFont="1" applyBorder="1">
      <alignment vertical="center"/>
    </xf>
    <xf numFmtId="184" fontId="11" fillId="0" borderId="242" xfId="4" applyNumberFormat="1" applyFont="1" applyBorder="1">
      <alignment vertical="center"/>
    </xf>
    <xf numFmtId="184" fontId="11" fillId="0" borderId="70" xfId="4" applyNumberFormat="1" applyFont="1" applyBorder="1">
      <alignment vertical="center"/>
    </xf>
    <xf numFmtId="0" fontId="11" fillId="0" borderId="70" xfId="0" applyFont="1" applyBorder="1" applyAlignment="1" applyProtection="1">
      <alignment horizontal="distributed" vertical="center"/>
      <protection locked="0"/>
    </xf>
    <xf numFmtId="185" fontId="11" fillId="0" borderId="41" xfId="4" applyNumberFormat="1" applyFont="1" applyBorder="1">
      <alignment vertical="center"/>
    </xf>
    <xf numFmtId="0" fontId="11" fillId="0" borderId="0" xfId="0" applyFont="1" applyProtection="1">
      <alignment vertical="center"/>
      <protection locked="0"/>
    </xf>
    <xf numFmtId="184" fontId="11" fillId="0" borderId="396" xfId="4" applyNumberFormat="1" applyFont="1" applyBorder="1" applyAlignment="1">
      <alignment horizontal="right" vertical="center" shrinkToFit="1"/>
    </xf>
    <xf numFmtId="0" fontId="29" fillId="0" borderId="0" xfId="0" applyFont="1" applyAlignment="1" applyProtection="1">
      <alignment horizontal="right" vertical="center"/>
      <protection locked="0"/>
    </xf>
    <xf numFmtId="0" fontId="36" fillId="0" borderId="0" xfId="4" applyFont="1" applyProtection="1">
      <alignment vertical="center"/>
      <protection locked="0"/>
    </xf>
    <xf numFmtId="0" fontId="8" fillId="0" borderId="0" xfId="4" applyFont="1" applyAlignment="1" applyProtection="1">
      <alignment horizontal="center" vertical="center"/>
      <protection locked="0"/>
    </xf>
    <xf numFmtId="184" fontId="11" fillId="0" borderId="0" xfId="4" applyNumberFormat="1" applyFont="1">
      <alignment vertical="center"/>
    </xf>
    <xf numFmtId="0" fontId="34" fillId="0" borderId="0" xfId="4" applyFont="1" applyAlignment="1" applyProtection="1">
      <alignment vertical="center" wrapText="1"/>
      <protection locked="0"/>
    </xf>
    <xf numFmtId="184" fontId="11" fillId="0" borderId="237" xfId="4" applyNumberFormat="1" applyFont="1" applyBorder="1">
      <alignment vertical="center"/>
    </xf>
    <xf numFmtId="0" fontId="29" fillId="0" borderId="251" xfId="8" applyFont="1" applyBorder="1" applyAlignment="1">
      <alignment horizontal="distributed" vertical="center" justifyLastLine="1"/>
    </xf>
    <xf numFmtId="0" fontId="29" fillId="0" borderId="266" xfId="8" applyFont="1" applyBorder="1" applyAlignment="1">
      <alignment horizontal="distributed" vertical="center" justifyLastLine="1"/>
    </xf>
    <xf numFmtId="0" fontId="29" fillId="0" borderId="267" xfId="8" applyFont="1" applyBorder="1" applyAlignment="1">
      <alignment horizontal="distributed" vertical="center" justifyLastLine="1"/>
    </xf>
    <xf numFmtId="0" fontId="29" fillId="0" borderId="0" xfId="8" applyFont="1" applyAlignment="1">
      <alignment horizontal="distributed" vertical="center" justifyLastLine="1"/>
    </xf>
    <xf numFmtId="0" fontId="29" fillId="0" borderId="13" xfId="8" applyFont="1" applyBorder="1" applyAlignment="1">
      <alignment horizontal="distributed" vertical="center" justifyLastLine="1"/>
    </xf>
    <xf numFmtId="193" fontId="26" fillId="0" borderId="419" xfId="8" applyNumberFormat="1" applyFont="1" applyBorder="1" applyAlignment="1">
      <alignment horizontal="right" vertical="center"/>
    </xf>
    <xf numFmtId="193" fontId="26" fillId="0" borderId="419" xfId="8" applyNumberFormat="1" applyFont="1" applyBorder="1" applyAlignment="1">
      <alignment horizontal="right" vertical="center" shrinkToFit="1"/>
    </xf>
    <xf numFmtId="193" fontId="26" fillId="0" borderId="420" xfId="8" applyNumberFormat="1" applyFont="1" applyBorder="1" applyAlignment="1">
      <alignment horizontal="right" vertical="center"/>
    </xf>
    <xf numFmtId="193" fontId="26" fillId="0" borderId="421" xfId="8" applyNumberFormat="1" applyFont="1" applyBorder="1" applyAlignment="1">
      <alignment horizontal="right" vertical="center"/>
    </xf>
    <xf numFmtId="193" fontId="26" fillId="0" borderId="421" xfId="8" applyNumberFormat="1" applyFont="1" applyBorder="1" applyAlignment="1">
      <alignment horizontal="right" vertical="center" shrinkToFit="1"/>
    </xf>
    <xf numFmtId="193" fontId="26" fillId="0" borderId="422" xfId="8" applyNumberFormat="1" applyFont="1" applyBorder="1" applyAlignment="1">
      <alignment horizontal="right" vertical="center"/>
    </xf>
    <xf numFmtId="193" fontId="26" fillId="0" borderId="423" xfId="8" applyNumberFormat="1" applyFont="1" applyBorder="1" applyAlignment="1">
      <alignment horizontal="right" vertical="center"/>
    </xf>
    <xf numFmtId="193" fontId="26" fillId="0" borderId="423" xfId="8" applyNumberFormat="1" applyFont="1" applyBorder="1" applyAlignment="1">
      <alignment horizontal="right" vertical="center" shrinkToFit="1"/>
    </xf>
    <xf numFmtId="193" fontId="26" fillId="0" borderId="424" xfId="8" applyNumberFormat="1" applyFont="1" applyBorder="1" applyAlignment="1">
      <alignment horizontal="right" vertical="center"/>
    </xf>
    <xf numFmtId="193" fontId="26" fillId="0" borderId="425" xfId="8" applyNumberFormat="1" applyFont="1" applyBorder="1" applyAlignment="1">
      <alignment horizontal="right" vertical="center"/>
    </xf>
    <xf numFmtId="193" fontId="26" fillId="0" borderId="425" xfId="8" applyNumberFormat="1" applyFont="1" applyBorder="1" applyAlignment="1">
      <alignment horizontal="right" vertical="center" shrinkToFit="1"/>
    </xf>
    <xf numFmtId="193" fontId="26" fillId="0" borderId="426" xfId="8" applyNumberFormat="1" applyFont="1" applyBorder="1" applyAlignment="1">
      <alignment horizontal="right" vertical="center"/>
    </xf>
    <xf numFmtId="193" fontId="26" fillId="0" borderId="209" xfId="8" applyNumberFormat="1" applyFont="1" applyBorder="1" applyAlignment="1">
      <alignment horizontal="right" vertical="center"/>
    </xf>
    <xf numFmtId="193" fontId="26" fillId="0" borderId="209" xfId="8" applyNumberFormat="1" applyFont="1" applyBorder="1" applyAlignment="1">
      <alignment horizontal="right" vertical="center" shrinkToFit="1"/>
    </xf>
    <xf numFmtId="193" fontId="26" fillId="0" borderId="427" xfId="8" applyNumberFormat="1" applyFont="1" applyBorder="1" applyAlignment="1">
      <alignment horizontal="right" vertical="center"/>
    </xf>
    <xf numFmtId="193" fontId="26" fillId="0" borderId="209" xfId="5" applyNumberFormat="1" applyFont="1" applyBorder="1" applyAlignment="1">
      <alignment horizontal="right" vertical="center" shrinkToFit="1"/>
    </xf>
    <xf numFmtId="193" fontId="26" fillId="0" borderId="425" xfId="5" applyNumberFormat="1" applyFont="1" applyBorder="1" applyAlignment="1">
      <alignment horizontal="right" vertical="center" shrinkToFit="1"/>
    </xf>
    <xf numFmtId="193" fontId="26" fillId="0" borderId="434" xfId="8" applyNumberFormat="1" applyFont="1" applyBorder="1" applyAlignment="1">
      <alignment horizontal="right" vertical="center"/>
    </xf>
    <xf numFmtId="193" fontId="26" fillId="0" borderId="434" xfId="5" applyNumberFormat="1" applyFont="1" applyBorder="1" applyAlignment="1">
      <alignment horizontal="right" vertical="center" shrinkToFit="1"/>
    </xf>
    <xf numFmtId="193" fontId="26" fillId="0" borderId="435" xfId="8" applyNumberFormat="1" applyFont="1" applyBorder="1" applyAlignment="1">
      <alignment horizontal="right" vertical="center"/>
    </xf>
    <xf numFmtId="49" fontId="29" fillId="0" borderId="419" xfId="8" applyNumberFormat="1" applyFont="1" applyBorder="1" applyAlignment="1">
      <alignment horizontal="center" vertical="center" shrinkToFit="1"/>
    </xf>
    <xf numFmtId="49" fontId="29" fillId="0" borderId="421" xfId="8" applyNumberFormat="1" applyFont="1" applyBorder="1" applyAlignment="1">
      <alignment horizontal="center" vertical="center" shrinkToFit="1"/>
    </xf>
    <xf numFmtId="49" fontId="29" fillId="0" borderId="425" xfId="8" applyNumberFormat="1" applyFont="1" applyBorder="1" applyAlignment="1">
      <alignment horizontal="center" vertical="center" shrinkToFit="1"/>
    </xf>
    <xf numFmtId="49" fontId="29" fillId="0" borderId="209" xfId="8" applyNumberFormat="1" applyFont="1" applyBorder="1" applyAlignment="1">
      <alignment horizontal="center" vertical="center" shrinkToFit="1"/>
    </xf>
    <xf numFmtId="49" fontId="29" fillId="0" borderId="423" xfId="8" applyNumberFormat="1" applyFont="1" applyBorder="1" applyAlignment="1">
      <alignment horizontal="center" vertical="center" shrinkToFit="1"/>
    </xf>
    <xf numFmtId="0" fontId="0" fillId="0" borderId="57" xfId="0" applyBorder="1">
      <alignment vertical="center"/>
    </xf>
    <xf numFmtId="0" fontId="0" fillId="0" borderId="16" xfId="0" applyBorder="1">
      <alignment vertical="center"/>
    </xf>
    <xf numFmtId="0" fontId="0" fillId="0" borderId="437" xfId="0" applyBorder="1">
      <alignment vertical="center"/>
    </xf>
    <xf numFmtId="0" fontId="14" fillId="0" borderId="70" xfId="0" applyFont="1" applyBorder="1" applyAlignment="1">
      <alignment horizontal="center" vertical="center" wrapText="1"/>
    </xf>
    <xf numFmtId="179" fontId="0" fillId="0" borderId="103" xfId="1" applyNumberFormat="1" applyFont="1" applyBorder="1" applyAlignment="1">
      <alignment horizontal="right" vertical="center"/>
    </xf>
    <xf numFmtId="179" fontId="0" fillId="0" borderId="234" xfId="1" applyNumberFormat="1" applyFont="1" applyBorder="1" applyAlignment="1">
      <alignment horizontal="right" vertical="center"/>
    </xf>
    <xf numFmtId="179" fontId="0" fillId="0" borderId="190" xfId="1" applyNumberFormat="1" applyFont="1" applyBorder="1" applyAlignment="1">
      <alignment horizontal="right" vertical="center"/>
    </xf>
    <xf numFmtId="179" fontId="0" fillId="0" borderId="414" xfId="1" applyNumberFormat="1" applyFont="1" applyBorder="1" applyAlignment="1">
      <alignment horizontal="right" vertical="center"/>
    </xf>
    <xf numFmtId="179" fontId="0" fillId="0" borderId="79" xfId="1" applyNumberFormat="1" applyFont="1" applyBorder="1" applyAlignment="1">
      <alignment horizontal="right" vertical="center"/>
    </xf>
    <xf numFmtId="179" fontId="0" fillId="0" borderId="96" xfId="1" applyNumberFormat="1" applyFont="1" applyBorder="1" applyAlignment="1">
      <alignment horizontal="right" vertical="center"/>
    </xf>
    <xf numFmtId="179" fontId="0" fillId="0" borderId="130" xfId="1" applyNumberFormat="1" applyFont="1" applyBorder="1" applyAlignment="1">
      <alignment horizontal="right" vertical="center"/>
    </xf>
    <xf numFmtId="179" fontId="0" fillId="0" borderId="100" xfId="1" applyNumberFormat="1" applyFont="1" applyBorder="1" applyAlignment="1">
      <alignment horizontal="right" vertical="center"/>
    </xf>
    <xf numFmtId="179" fontId="0" fillId="0" borderId="438" xfId="1" applyNumberFormat="1" applyFont="1" applyBorder="1" applyAlignment="1">
      <alignment horizontal="right" vertical="center"/>
    </xf>
    <xf numFmtId="0" fontId="0" fillId="0" borderId="17" xfId="0" applyBorder="1" applyAlignment="1">
      <alignment horizontal="center" vertical="center"/>
    </xf>
    <xf numFmtId="0" fontId="24" fillId="0" borderId="124" xfId="0" applyFont="1" applyBorder="1" applyAlignment="1">
      <alignment horizontal="distributed" vertical="center" textRotation="255" justifyLastLine="1"/>
    </xf>
    <xf numFmtId="0" fontId="29" fillId="0" borderId="159" xfId="8" applyFont="1" applyBorder="1" applyAlignment="1">
      <alignment horizontal="center" vertical="center" textRotation="255" shrinkToFit="1"/>
    </xf>
    <xf numFmtId="193" fontId="26" fillId="0" borderId="419" xfId="5" applyNumberFormat="1" applyFont="1" applyBorder="1" applyAlignment="1">
      <alignment horizontal="right" vertical="center" shrinkToFit="1"/>
    </xf>
    <xf numFmtId="193" fontId="26" fillId="0" borderId="434" xfId="8" applyNumberFormat="1" applyFont="1" applyBorder="1" applyAlignment="1">
      <alignment horizontal="right" vertical="center" shrinkToFit="1"/>
    </xf>
    <xf numFmtId="193" fontId="26" fillId="0" borderId="423" xfId="5" applyNumberFormat="1" applyFont="1" applyBorder="1" applyAlignment="1">
      <alignment horizontal="right" vertical="center" shrinkToFit="1"/>
    </xf>
    <xf numFmtId="193" fontId="26" fillId="0" borderId="209" xfId="5" applyNumberFormat="1" applyFont="1" applyBorder="1" applyAlignment="1">
      <alignment horizontal="right" vertical="center"/>
    </xf>
    <xf numFmtId="0" fontId="29" fillId="0" borderId="448" xfId="8" applyFont="1" applyBorder="1" applyAlignment="1">
      <alignment horizontal="distributed" vertical="center" justifyLastLine="1"/>
    </xf>
    <xf numFmtId="0" fontId="29" fillId="0" borderId="447" xfId="8" applyFont="1" applyBorder="1" applyAlignment="1">
      <alignment horizontal="center" vertical="distributed" wrapText="1" shrinkToFit="1"/>
    </xf>
    <xf numFmtId="0" fontId="29" fillId="0" borderId="447" xfId="8" applyFont="1" applyBorder="1" applyAlignment="1">
      <alignment horizontal="center" vertical="distributed" textRotation="255" wrapText="1" shrinkToFit="1"/>
    </xf>
    <xf numFmtId="0" fontId="29" fillId="0" borderId="442" xfId="5" applyFont="1" applyBorder="1"/>
    <xf numFmtId="0" fontId="7" fillId="0" borderId="159" xfId="8" applyBorder="1" applyAlignment="1">
      <alignment horizontal="center" vertical="center" shrinkToFit="1"/>
    </xf>
    <xf numFmtId="0" fontId="29" fillId="0" borderId="159" xfId="8" applyFont="1" applyBorder="1" applyAlignment="1">
      <alignment horizontal="center" vertical="center" justifyLastLine="1"/>
    </xf>
    <xf numFmtId="0" fontId="29" fillId="0" borderId="263" xfId="8" applyFont="1" applyBorder="1" applyAlignment="1">
      <alignment horizontal="center" vertical="distributed" wrapText="1" shrinkToFit="1"/>
    </xf>
    <xf numFmtId="0" fontId="29" fillId="0" borderId="263" xfId="8" applyFont="1" applyBorder="1" applyAlignment="1">
      <alignment horizontal="center" vertical="distributed" textRotation="255" wrapText="1" shrinkToFit="1"/>
    </xf>
    <xf numFmtId="0" fontId="29" fillId="0" borderId="159" xfId="5" applyFont="1" applyBorder="1" applyAlignment="1">
      <alignment horizontal="center" vertical="center" textRotation="255" shrinkToFit="1"/>
    </xf>
    <xf numFmtId="0" fontId="29" fillId="0" borderId="159" xfId="8" applyFont="1" applyBorder="1" applyAlignment="1">
      <alignment horizontal="distributed" vertical="center" justifyLastLine="1"/>
    </xf>
    <xf numFmtId="0" fontId="29" fillId="0" borderId="159" xfId="8" applyFont="1" applyBorder="1" applyAlignment="1">
      <alignment horizontal="center" vertical="center" textRotation="255" wrapText="1"/>
    </xf>
    <xf numFmtId="0" fontId="23" fillId="0" borderId="4" xfId="0" applyFont="1" applyBorder="1" applyAlignment="1">
      <alignment horizontal="distributed" vertical="center" wrapText="1" justifyLastLine="1"/>
    </xf>
    <xf numFmtId="0" fontId="24" fillId="0" borderId="69" xfId="0" applyFont="1" applyBorder="1" applyAlignment="1">
      <alignment horizontal="distributed" vertical="center" wrapText="1" justifyLastLine="1"/>
    </xf>
    <xf numFmtId="0" fontId="24" fillId="0" borderId="449" xfId="0" applyFont="1" applyBorder="1" applyAlignment="1">
      <alignment vertical="distributed" textRotation="255"/>
    </xf>
    <xf numFmtId="0" fontId="24" fillId="0" borderId="391" xfId="0" applyFont="1" applyBorder="1" applyAlignment="1">
      <alignment vertical="distributed" textRotation="255"/>
    </xf>
    <xf numFmtId="0" fontId="24" fillId="0" borderId="396" xfId="0" applyFont="1" applyBorder="1" applyAlignment="1">
      <alignment vertical="distributed" textRotation="255"/>
    </xf>
    <xf numFmtId="0" fontId="24" fillId="0" borderId="436" xfId="0" applyFont="1" applyBorder="1" applyAlignment="1">
      <alignment vertical="distributed" textRotation="255"/>
    </xf>
    <xf numFmtId="0" fontId="24" fillId="0" borderId="108" xfId="0" applyFont="1" applyBorder="1" applyAlignment="1">
      <alignment vertical="distributed" textRotation="255"/>
    </xf>
    <xf numFmtId="0" fontId="24" fillId="0" borderId="64" xfId="0" applyFont="1" applyBorder="1" applyAlignment="1">
      <alignment vertical="distributed" textRotation="255"/>
    </xf>
    <xf numFmtId="0" fontId="24" fillId="0" borderId="128" xfId="0" applyFont="1" applyBorder="1" applyAlignment="1">
      <alignment vertical="distributed" textRotation="255"/>
    </xf>
    <xf numFmtId="0" fontId="24" fillId="0" borderId="130" xfId="0" applyFont="1" applyBorder="1" applyAlignment="1">
      <alignment vertical="distributed" textRotation="255"/>
    </xf>
    <xf numFmtId="0" fontId="24" fillId="0" borderId="129" xfId="0" applyFont="1" applyBorder="1" applyAlignment="1">
      <alignment vertical="distributed" textRotation="255"/>
    </xf>
    <xf numFmtId="0" fontId="24" fillId="0" borderId="17" xfId="0" applyFont="1" applyBorder="1" applyAlignment="1">
      <alignment vertical="distributed" textRotation="255"/>
    </xf>
    <xf numFmtId="0" fontId="24" fillId="0" borderId="131" xfId="0" applyFont="1" applyBorder="1" applyAlignment="1">
      <alignment vertical="distributed" textRotation="255"/>
    </xf>
    <xf numFmtId="0" fontId="24" fillId="0" borderId="90" xfId="0" applyFont="1" applyBorder="1" applyAlignment="1">
      <alignment vertical="distributed" textRotation="255"/>
    </xf>
    <xf numFmtId="0" fontId="24" fillId="0" borderId="450" xfId="0" applyFont="1" applyBorder="1" applyAlignment="1">
      <alignment vertical="distributed" textRotation="255"/>
    </xf>
    <xf numFmtId="0" fontId="24" fillId="0" borderId="451" xfId="0" applyFont="1" applyBorder="1" applyAlignment="1">
      <alignment vertical="distributed" textRotation="255"/>
    </xf>
    <xf numFmtId="0" fontId="24" fillId="0" borderId="102" xfId="0" applyFont="1" applyBorder="1" applyAlignment="1">
      <alignment horizontal="distributed" vertical="center" justifyLastLine="1"/>
    </xf>
    <xf numFmtId="0" fontId="24" fillId="0" borderId="104" xfId="0" applyFont="1" applyBorder="1" applyAlignment="1">
      <alignment horizontal="distributed" vertical="center" justifyLastLine="1"/>
    </xf>
    <xf numFmtId="0" fontId="24" fillId="0" borderId="452" xfId="0" applyFont="1" applyBorder="1" applyAlignment="1">
      <alignment horizontal="distributed" vertical="center" justifyLastLine="1"/>
    </xf>
    <xf numFmtId="0" fontId="24" fillId="0" borderId="122" xfId="0" applyFont="1" applyBorder="1" applyAlignment="1">
      <alignment horizontal="distributed" vertical="center" justifyLastLine="1"/>
    </xf>
    <xf numFmtId="0" fontId="24" fillId="0" borderId="46" xfId="0" applyFont="1" applyBorder="1" applyAlignment="1">
      <alignment vertical="distributed" textRotation="255"/>
    </xf>
    <xf numFmtId="0" fontId="24" fillId="0" borderId="105" xfId="0" applyFont="1" applyBorder="1" applyAlignment="1">
      <alignment horizontal="distributed" vertical="center" justifyLastLine="1"/>
    </xf>
    <xf numFmtId="0" fontId="24" fillId="0" borderId="103" xfId="0" applyFont="1" applyBorder="1" applyAlignment="1">
      <alignment horizontal="distributed" vertical="center" justifyLastLine="1"/>
    </xf>
    <xf numFmtId="0" fontId="24" fillId="0" borderId="453" xfId="0" applyFont="1" applyBorder="1" applyAlignment="1">
      <alignment vertical="distributed" textRotation="255"/>
    </xf>
    <xf numFmtId="0" fontId="24" fillId="0" borderId="102" xfId="0" applyFont="1" applyBorder="1" applyAlignment="1">
      <alignment horizontal="distributed" vertical="center" wrapText="1" justifyLastLine="1"/>
    </xf>
    <xf numFmtId="0" fontId="24" fillId="0" borderId="103" xfId="0" applyFont="1" applyBorder="1" applyAlignment="1">
      <alignment horizontal="distributed" vertical="center" wrapText="1" justifyLastLine="1"/>
    </xf>
    <xf numFmtId="0" fontId="8" fillId="0" borderId="53" xfId="0" applyFont="1" applyBorder="1" applyAlignment="1">
      <alignment vertical="center" wrapText="1"/>
    </xf>
    <xf numFmtId="0" fontId="10" fillId="0" borderId="454" xfId="0" applyFont="1" applyBorder="1" applyAlignment="1">
      <alignment horizontal="center" vertical="center" shrinkToFit="1"/>
    </xf>
    <xf numFmtId="183" fontId="11" fillId="0" borderId="455" xfId="0" applyNumberFormat="1" applyFont="1" applyBorder="1" applyAlignment="1">
      <alignment horizontal="center" vertical="center"/>
    </xf>
    <xf numFmtId="183" fontId="11" fillId="0" borderId="402" xfId="0" applyNumberFormat="1" applyFont="1" applyBorder="1" applyAlignment="1">
      <alignment horizontal="center" vertical="center"/>
    </xf>
    <xf numFmtId="183" fontId="11" fillId="6" borderId="405" xfId="0" applyNumberFormat="1" applyFont="1" applyFill="1" applyBorder="1" applyAlignment="1">
      <alignment horizontal="center" vertical="center"/>
    </xf>
    <xf numFmtId="183" fontId="11" fillId="0" borderId="456" xfId="0" applyNumberFormat="1" applyFont="1" applyBorder="1" applyAlignment="1">
      <alignment horizontal="center" vertical="center"/>
    </xf>
    <xf numFmtId="183" fontId="11" fillId="6" borderId="457" xfId="0" applyNumberFormat="1" applyFont="1" applyFill="1" applyBorder="1" applyAlignment="1">
      <alignment horizontal="center" vertical="center"/>
    </xf>
    <xf numFmtId="183" fontId="11" fillId="6" borderId="402" xfId="0" applyNumberFormat="1" applyFont="1" applyFill="1" applyBorder="1" applyAlignment="1">
      <alignment horizontal="center" vertical="center"/>
    </xf>
    <xf numFmtId="183" fontId="11" fillId="0" borderId="213" xfId="0" applyNumberFormat="1" applyFont="1" applyBorder="1" applyAlignment="1">
      <alignment horizontal="center" vertical="center"/>
    </xf>
    <xf numFmtId="183" fontId="11" fillId="0" borderId="214" xfId="0" applyNumberFormat="1" applyFont="1" applyBorder="1" applyAlignment="1">
      <alignment horizontal="center" vertical="center"/>
    </xf>
    <xf numFmtId="183" fontId="11" fillId="6" borderId="220" xfId="0" applyNumberFormat="1" applyFont="1" applyFill="1" applyBorder="1" applyAlignment="1">
      <alignment horizontal="center" vertical="center"/>
    </xf>
    <xf numFmtId="178" fontId="0" fillId="6" borderId="130" xfId="1" applyNumberFormat="1" applyFont="1" applyFill="1" applyBorder="1">
      <alignment vertical="center"/>
    </xf>
    <xf numFmtId="178" fontId="0" fillId="0" borderId="130" xfId="1" applyNumberFormat="1" applyFont="1" applyBorder="1">
      <alignment vertical="center"/>
    </xf>
    <xf numFmtId="178" fontId="0" fillId="6" borderId="459" xfId="1" applyNumberFormat="1" applyFont="1" applyFill="1" applyBorder="1">
      <alignment vertical="center"/>
    </xf>
    <xf numFmtId="180" fontId="0" fillId="0" borderId="459" xfId="1" applyNumberFormat="1" applyFont="1" applyBorder="1">
      <alignment vertical="center"/>
    </xf>
    <xf numFmtId="180" fontId="0" fillId="0" borderId="460" xfId="1" applyNumberFormat="1" applyFont="1" applyBorder="1">
      <alignment vertical="center"/>
    </xf>
    <xf numFmtId="179" fontId="0" fillId="0" borderId="461" xfId="1" applyNumberFormat="1" applyFont="1" applyBorder="1" applyAlignment="1">
      <alignment horizontal="right" vertical="center"/>
    </xf>
    <xf numFmtId="180" fontId="0" fillId="0" borderId="85" xfId="1" applyNumberFormat="1" applyFont="1" applyBorder="1">
      <alignment vertical="center"/>
    </xf>
    <xf numFmtId="180" fontId="0" fillId="6" borderId="272" xfId="1" applyNumberFormat="1" applyFont="1" applyFill="1" applyBorder="1">
      <alignment vertical="center"/>
    </xf>
    <xf numFmtId="180" fontId="0" fillId="0" borderId="462" xfId="1" applyNumberFormat="1" applyFont="1" applyBorder="1">
      <alignment vertical="center"/>
    </xf>
    <xf numFmtId="180" fontId="0" fillId="6" borderId="461" xfId="1" applyNumberFormat="1" applyFont="1" applyFill="1" applyBorder="1">
      <alignment vertical="center"/>
    </xf>
    <xf numFmtId="180" fontId="0" fillId="0" borderId="461" xfId="1" applyNumberFormat="1" applyFont="1" applyBorder="1">
      <alignment vertical="center"/>
    </xf>
    <xf numFmtId="178" fontId="0" fillId="0" borderId="459" xfId="1" applyNumberFormat="1" applyFont="1" applyBorder="1">
      <alignment vertical="center"/>
    </xf>
    <xf numFmtId="178" fontId="0" fillId="0" borderId="461" xfId="1" applyNumberFormat="1" applyFont="1" applyBorder="1">
      <alignment vertical="center"/>
    </xf>
    <xf numFmtId="178" fontId="0" fillId="6" borderId="463" xfId="1" applyNumberFormat="1" applyFont="1" applyFill="1" applyBorder="1">
      <alignment vertical="center"/>
    </xf>
    <xf numFmtId="180" fontId="0" fillId="0" borderId="463" xfId="1" applyNumberFormat="1" applyFont="1" applyBorder="1">
      <alignment vertical="center"/>
    </xf>
    <xf numFmtId="180" fontId="0" fillId="0" borderId="464" xfId="1" applyNumberFormat="1" applyFont="1" applyBorder="1">
      <alignment vertical="center"/>
    </xf>
    <xf numFmtId="179" fontId="0" fillId="0" borderId="465" xfId="1" applyNumberFormat="1" applyFont="1" applyBorder="1" applyAlignment="1">
      <alignment horizontal="right" vertical="center"/>
    </xf>
    <xf numFmtId="180" fontId="0" fillId="0" borderId="458" xfId="1" applyNumberFormat="1" applyFont="1" applyBorder="1">
      <alignment vertical="center"/>
    </xf>
    <xf numFmtId="180" fontId="0" fillId="6" borderId="1" xfId="1" applyNumberFormat="1" applyFont="1" applyFill="1" applyBorder="1">
      <alignment vertical="center"/>
    </xf>
    <xf numFmtId="180" fontId="0" fillId="0" borderId="466" xfId="1" applyNumberFormat="1" applyFont="1" applyBorder="1">
      <alignment vertical="center"/>
    </xf>
    <xf numFmtId="180" fontId="0" fillId="6" borderId="14" xfId="1" applyNumberFormat="1" applyFont="1" applyFill="1" applyBorder="1">
      <alignment vertical="center"/>
    </xf>
    <xf numFmtId="180" fontId="0" fillId="0" borderId="14" xfId="1" applyNumberFormat="1" applyFont="1" applyBorder="1">
      <alignment vertical="center"/>
    </xf>
    <xf numFmtId="180" fontId="0" fillId="0" borderId="465" xfId="1" applyNumberFormat="1" applyFont="1" applyBorder="1">
      <alignment vertical="center"/>
    </xf>
    <xf numFmtId="178" fontId="0" fillId="0" borderId="460" xfId="1" applyNumberFormat="1" applyFont="1" applyBorder="1">
      <alignment vertical="center"/>
    </xf>
    <xf numFmtId="178" fontId="0" fillId="0" borderId="85" xfId="1" applyNumberFormat="1" applyFont="1" applyBorder="1">
      <alignment vertical="center"/>
    </xf>
    <xf numFmtId="178" fontId="0" fillId="6" borderId="272" xfId="1" applyNumberFormat="1" applyFont="1" applyFill="1" applyBorder="1">
      <alignment vertical="center"/>
    </xf>
    <xf numFmtId="178" fontId="0" fillId="0" borderId="467" xfId="1" applyNumberFormat="1" applyFont="1" applyBorder="1">
      <alignment vertical="center"/>
    </xf>
    <xf numFmtId="178" fontId="0" fillId="6" borderId="468" xfId="1" applyNumberFormat="1" applyFont="1" applyFill="1" applyBorder="1">
      <alignment vertical="center"/>
    </xf>
    <xf numFmtId="178" fontId="0" fillId="0" borderId="468" xfId="1" applyNumberFormat="1" applyFont="1" applyBorder="1">
      <alignment vertical="center"/>
    </xf>
    <xf numFmtId="192" fontId="42" fillId="0" borderId="436" xfId="5" quotePrefix="1" applyNumberFormat="1" applyFont="1" applyBorder="1" applyAlignment="1">
      <alignment horizontal="right"/>
    </xf>
    <xf numFmtId="0" fontId="8" fillId="0" borderId="201" xfId="5" applyBorder="1" applyAlignment="1">
      <alignment horizontal="center" vertical="center" wrapText="1"/>
    </xf>
    <xf numFmtId="37" fontId="42" fillId="0" borderId="436" xfId="5" applyNumberFormat="1" applyFont="1" applyBorder="1" applyAlignment="1">
      <alignment horizontal="right"/>
    </xf>
    <xf numFmtId="0" fontId="42" fillId="0" borderId="288" xfId="5" applyFont="1" applyBorder="1"/>
    <xf numFmtId="0" fontId="42" fillId="0" borderId="436" xfId="5" applyFont="1" applyBorder="1"/>
    <xf numFmtId="0" fontId="8" fillId="0" borderId="436" xfId="5" applyBorder="1"/>
    <xf numFmtId="38" fontId="42" fillId="0" borderId="436" xfId="3" applyFont="1" applyFill="1" applyBorder="1" applyAlignment="1">
      <alignment horizontal="right"/>
    </xf>
    <xf numFmtId="38" fontId="42" fillId="0" borderId="436" xfId="3" applyFont="1" applyFill="1" applyBorder="1" applyAlignment="1">
      <alignment horizontal="right" shrinkToFit="1"/>
    </xf>
    <xf numFmtId="3" fontId="42" fillId="0" borderId="436" xfId="5" applyNumberFormat="1" applyFont="1" applyBorder="1" applyAlignment="1">
      <alignment horizontal="right" shrinkToFit="1"/>
    </xf>
    <xf numFmtId="0" fontId="42" fillId="0" borderId="436" xfId="5" applyFont="1" applyBorder="1" applyAlignment="1">
      <alignment horizontal="right" shrinkToFit="1"/>
    </xf>
    <xf numFmtId="0" fontId="42" fillId="0" borderId="436" xfId="5" applyFont="1" applyBorder="1" applyAlignment="1">
      <alignment horizontal="left" shrinkToFit="1"/>
    </xf>
    <xf numFmtId="0" fontId="42" fillId="0" borderId="436" xfId="5" applyFont="1" applyBorder="1" applyAlignment="1">
      <alignment horizontal="left"/>
    </xf>
    <xf numFmtId="49" fontId="42" fillId="0" borderId="436" xfId="5" quotePrefix="1" applyNumberFormat="1" applyFont="1" applyBorder="1" applyAlignment="1">
      <alignment horizontal="right" vertical="top" shrinkToFit="1"/>
    </xf>
    <xf numFmtId="0" fontId="42" fillId="0" borderId="436" xfId="5" applyFont="1" applyBorder="1" applyAlignment="1">
      <alignment horizontal="left" vertical="top"/>
    </xf>
    <xf numFmtId="0" fontId="42" fillId="0" borderId="436" xfId="5" applyFont="1" applyBorder="1" applyAlignment="1">
      <alignment horizontal="right"/>
    </xf>
    <xf numFmtId="3" fontId="42" fillId="0" borderId="436" xfId="5" applyNumberFormat="1" applyFont="1" applyBorder="1" applyAlignment="1">
      <alignment horizontal="right"/>
    </xf>
    <xf numFmtId="191" fontId="42" fillId="0" borderId="436" xfId="5" applyNumberFormat="1" applyFont="1" applyBorder="1" applyAlignment="1">
      <alignment horizontal="right"/>
    </xf>
    <xf numFmtId="0" fontId="42" fillId="0" borderId="436" xfId="5" quotePrefix="1" applyFont="1" applyBorder="1" applyAlignment="1">
      <alignment horizontal="right"/>
    </xf>
    <xf numFmtId="0" fontId="42" fillId="0" borderId="265" xfId="5" applyFont="1" applyBorder="1" applyAlignment="1">
      <alignment horizontal="right"/>
    </xf>
    <xf numFmtId="49" fontId="16" fillId="3" borderId="473" xfId="0" applyNumberFormat="1" applyFont="1" applyFill="1" applyBorder="1" applyAlignment="1">
      <alignment vertical="top"/>
    </xf>
    <xf numFmtId="49" fontId="17" fillId="5" borderId="473" xfId="0" applyNumberFormat="1" applyFont="1" applyFill="1" applyBorder="1" applyAlignment="1">
      <alignment vertical="top" wrapText="1"/>
    </xf>
    <xf numFmtId="49" fontId="15" fillId="2" borderId="473" xfId="0" applyNumberFormat="1" applyFont="1" applyFill="1" applyBorder="1" applyAlignment="1">
      <alignment vertical="top"/>
    </xf>
    <xf numFmtId="0" fontId="17" fillId="5" borderId="396" xfId="0" applyFont="1" applyFill="1" applyBorder="1" applyAlignment="1">
      <alignment vertical="top" wrapText="1"/>
    </xf>
    <xf numFmtId="0" fontId="17" fillId="5" borderId="396" xfId="0" applyFont="1" applyFill="1" applyBorder="1" applyAlignment="1">
      <alignment horizontal="left" vertical="top" wrapText="1"/>
    </xf>
    <xf numFmtId="182" fontId="24" fillId="6" borderId="129" xfId="0" applyNumberFormat="1" applyFont="1" applyFill="1" applyBorder="1" applyAlignment="1">
      <alignment horizontal="right" vertical="center" shrinkToFit="1"/>
    </xf>
    <xf numFmtId="184" fontId="11" fillId="0" borderId="475" xfId="0" applyNumberFormat="1" applyFont="1" applyBorder="1">
      <alignment vertical="center"/>
    </xf>
    <xf numFmtId="184" fontId="11" fillId="0" borderId="476" xfId="0" applyNumberFormat="1" applyFont="1" applyBorder="1">
      <alignment vertical="center"/>
    </xf>
    <xf numFmtId="184" fontId="11" fillId="0" borderId="352" xfId="0" applyNumberFormat="1" applyFont="1" applyBorder="1">
      <alignment vertical="center"/>
    </xf>
    <xf numFmtId="184" fontId="11" fillId="0" borderId="357" xfId="0" applyNumberFormat="1" applyFont="1" applyBorder="1">
      <alignment vertical="center"/>
    </xf>
    <xf numFmtId="184" fontId="11" fillId="0" borderId="477" xfId="0" applyNumberFormat="1" applyFont="1" applyBorder="1">
      <alignment vertical="center"/>
    </xf>
    <xf numFmtId="184" fontId="11" fillId="0" borderId="478" xfId="0" applyNumberFormat="1" applyFont="1" applyBorder="1">
      <alignment vertical="center"/>
    </xf>
    <xf numFmtId="184" fontId="11" fillId="0" borderId="479" xfId="0" applyNumberFormat="1" applyFont="1" applyBorder="1">
      <alignment vertical="center"/>
    </xf>
    <xf numFmtId="184" fontId="11" fillId="0" borderId="425" xfId="0" applyNumberFormat="1" applyFont="1" applyBorder="1">
      <alignment vertical="center"/>
    </xf>
    <xf numFmtId="184" fontId="11" fillId="0" borderId="430" xfId="0" applyNumberFormat="1" applyFont="1" applyBorder="1">
      <alignment vertical="center"/>
    </xf>
    <xf numFmtId="184" fontId="11" fillId="0" borderId="221" xfId="0" applyNumberFormat="1" applyFont="1" applyBorder="1">
      <alignment vertical="center"/>
    </xf>
    <xf numFmtId="184" fontId="11" fillId="0" borderId="222" xfId="0" applyNumberFormat="1" applyFont="1" applyBorder="1">
      <alignment vertical="center"/>
    </xf>
    <xf numFmtId="184" fontId="11" fillId="0" borderId="223" xfId="0" applyNumberFormat="1" applyFont="1" applyBorder="1">
      <alignment vertical="center"/>
    </xf>
    <xf numFmtId="184" fontId="11" fillId="0" borderId="209" xfId="0" applyNumberFormat="1" applyFont="1" applyBorder="1">
      <alignment vertical="center"/>
    </xf>
    <xf numFmtId="184" fontId="11" fillId="0" borderId="232" xfId="0" applyNumberFormat="1" applyFont="1" applyBorder="1">
      <alignment vertical="center"/>
    </xf>
    <xf numFmtId="184" fontId="11" fillId="0" borderId="443" xfId="0" applyNumberFormat="1" applyFont="1" applyBorder="1">
      <alignment vertical="center"/>
    </xf>
    <xf numFmtId="184" fontId="11" fillId="0" borderId="480" xfId="0" applyNumberFormat="1" applyFont="1" applyBorder="1">
      <alignment vertical="center"/>
    </xf>
    <xf numFmtId="184" fontId="11" fillId="0" borderId="444" xfId="0" applyNumberFormat="1" applyFont="1" applyBorder="1">
      <alignment vertical="center"/>
    </xf>
    <xf numFmtId="184" fontId="11" fillId="0" borderId="423" xfId="0" applyNumberFormat="1" applyFont="1" applyBorder="1">
      <alignment vertical="center"/>
    </xf>
    <xf numFmtId="184" fontId="11" fillId="0" borderId="481" xfId="0" applyNumberFormat="1" applyFont="1" applyBorder="1">
      <alignment vertical="center"/>
    </xf>
    <xf numFmtId="184" fontId="11" fillId="0" borderId="102" xfId="4" applyNumberFormat="1" applyFont="1" applyBorder="1">
      <alignment vertical="center"/>
    </xf>
    <xf numFmtId="184" fontId="11" fillId="0" borderId="122" xfId="4" applyNumberFormat="1" applyFont="1" applyBorder="1">
      <alignment vertical="center"/>
    </xf>
    <xf numFmtId="184" fontId="11" fillId="0" borderId="391" xfId="4" applyNumberFormat="1" applyFont="1" applyBorder="1">
      <alignment vertical="center"/>
    </xf>
    <xf numFmtId="184" fontId="11" fillId="0" borderId="453" xfId="4" applyNumberFormat="1" applyFont="1" applyBorder="1">
      <alignment vertical="center"/>
    </xf>
    <xf numFmtId="184" fontId="11" fillId="0" borderId="244" xfId="4" applyNumberFormat="1" applyFont="1" applyBorder="1">
      <alignment vertical="center"/>
    </xf>
    <xf numFmtId="184" fontId="11" fillId="0" borderId="415" xfId="4" applyNumberFormat="1" applyFont="1" applyBorder="1">
      <alignment vertical="center"/>
    </xf>
    <xf numFmtId="184" fontId="11" fillId="0" borderId="482" xfId="4" applyNumberFormat="1" applyFont="1" applyBorder="1">
      <alignment vertical="center"/>
    </xf>
    <xf numFmtId="184" fontId="11" fillId="0" borderId="128" xfId="4" applyNumberFormat="1" applyFont="1" applyBorder="1">
      <alignment vertical="center"/>
    </xf>
    <xf numFmtId="184" fontId="11" fillId="0" borderId="90" xfId="4" applyNumberFormat="1" applyFont="1" applyBorder="1">
      <alignment vertical="center"/>
    </xf>
    <xf numFmtId="184" fontId="11" fillId="0" borderId="241" xfId="4" applyNumberFormat="1" applyFont="1" applyBorder="1">
      <alignment vertical="center"/>
    </xf>
    <xf numFmtId="0" fontId="17" fillId="0" borderId="396" xfId="0" applyFont="1" applyBorder="1" applyAlignment="1">
      <alignment vertical="top" wrapText="1"/>
    </xf>
    <xf numFmtId="0" fontId="17" fillId="0" borderId="396" xfId="0" applyFont="1" applyBorder="1" applyAlignment="1">
      <alignment horizontal="left" vertical="top" wrapText="1"/>
    </xf>
    <xf numFmtId="184" fontId="31" fillId="0" borderId="0" xfId="4" applyNumberFormat="1" applyFont="1">
      <alignment vertical="center"/>
    </xf>
    <xf numFmtId="0" fontId="56" fillId="0" borderId="97" xfId="0" applyFont="1" applyBorder="1" applyAlignment="1" applyProtection="1">
      <alignment horizontal="left" vertical="center" wrapText="1"/>
      <protection locked="0"/>
    </xf>
    <xf numFmtId="0" fontId="56" fillId="0" borderId="97" xfId="0" applyFont="1" applyBorder="1" applyAlignment="1">
      <alignment horizontal="left" vertical="center" wrapText="1"/>
    </xf>
    <xf numFmtId="0" fontId="8" fillId="0" borderId="97" xfId="5" applyBorder="1" applyAlignment="1">
      <alignment horizontal="center" vertical="center"/>
    </xf>
    <xf numFmtId="0" fontId="56" fillId="0" borderId="97" xfId="0" applyFont="1" applyBorder="1" applyAlignment="1">
      <alignment horizontal="center" vertical="center" wrapText="1"/>
    </xf>
    <xf numFmtId="0" fontId="56" fillId="0" borderId="97" xfId="0" applyFont="1" applyBorder="1" applyAlignment="1">
      <alignment vertical="center" wrapText="1"/>
    </xf>
    <xf numFmtId="0" fontId="8" fillId="0" borderId="97" xfId="5" applyBorder="1" applyAlignment="1">
      <alignment vertical="center"/>
    </xf>
    <xf numFmtId="0" fontId="8" fillId="0" borderId="0" xfId="0" applyFont="1" applyAlignment="1">
      <alignment horizontal="left" vertical="center"/>
    </xf>
    <xf numFmtId="0" fontId="0" fillId="7" borderId="97" xfId="0" applyFill="1" applyBorder="1" applyAlignment="1">
      <alignment horizontal="center" vertical="center" wrapText="1"/>
    </xf>
    <xf numFmtId="0" fontId="0" fillId="0" borderId="97" xfId="0" applyBorder="1" applyAlignment="1">
      <alignment horizontal="center" vertical="center" wrapText="1"/>
    </xf>
    <xf numFmtId="0" fontId="0" fillId="0" borderId="0" xfId="0" applyAlignment="1">
      <alignment horizontal="left" vertical="center"/>
    </xf>
    <xf numFmtId="0" fontId="57" fillId="4" borderId="60" xfId="0" applyFont="1" applyFill="1" applyBorder="1" applyAlignment="1">
      <alignment vertical="top"/>
    </xf>
    <xf numFmtId="0" fontId="8" fillId="0" borderId="0" xfId="6" applyFont="1" applyAlignment="1">
      <alignment horizontal="left" vertical="top"/>
    </xf>
    <xf numFmtId="0" fontId="11" fillId="0" borderId="0" xfId="0" applyFont="1" applyAlignment="1">
      <alignment vertical="center" wrapText="1"/>
    </xf>
    <xf numFmtId="0" fontId="58" fillId="0" borderId="0" xfId="5" applyFont="1" applyAlignment="1">
      <alignment vertical="center"/>
    </xf>
    <xf numFmtId="0" fontId="8" fillId="0" borderId="0" xfId="0" applyFont="1" applyAlignment="1">
      <alignment vertical="top" wrapText="1"/>
    </xf>
    <xf numFmtId="0" fontId="0" fillId="0" borderId="0" xfId="0" applyAlignment="1">
      <alignment horizontal="center" vertical="center" wrapText="1"/>
    </xf>
    <xf numFmtId="0" fontId="0" fillId="0" borderId="0" xfId="0" applyAlignment="1">
      <alignment horizontal="center" vertical="center"/>
    </xf>
    <xf numFmtId="0" fontId="8" fillId="0" borderId="0" xfId="7" quotePrefix="1" applyFont="1" applyAlignment="1">
      <alignment vertical="center"/>
    </xf>
    <xf numFmtId="0" fontId="8" fillId="8" borderId="0" xfId="7" applyFont="1" applyFill="1" applyAlignment="1">
      <alignment vertical="center"/>
    </xf>
    <xf numFmtId="0" fontId="11" fillId="0" borderId="476" xfId="0" applyFont="1" applyBorder="1" applyAlignment="1">
      <alignment horizontal="center" vertical="center"/>
    </xf>
    <xf numFmtId="0" fontId="11" fillId="0" borderId="425" xfId="0" applyFont="1" applyBorder="1" applyAlignment="1">
      <alignment horizontal="center" vertical="center"/>
    </xf>
    <xf numFmtId="0" fontId="11" fillId="0" borderId="357" xfId="0" applyFont="1" applyBorder="1" applyAlignment="1">
      <alignment horizontal="center" vertical="center"/>
    </xf>
    <xf numFmtId="0" fontId="11" fillId="0" borderId="477" xfId="0" applyFont="1" applyBorder="1" applyAlignment="1">
      <alignment horizontal="center" vertical="center"/>
    </xf>
    <xf numFmtId="184" fontId="11" fillId="0" borderId="483" xfId="0" applyNumberFormat="1" applyFont="1" applyBorder="1">
      <alignment vertical="center"/>
    </xf>
    <xf numFmtId="184" fontId="11" fillId="0" borderId="484" xfId="0" applyNumberFormat="1" applyFont="1" applyBorder="1">
      <alignment vertical="center"/>
    </xf>
    <xf numFmtId="184" fontId="11" fillId="0" borderId="485" xfId="0" applyNumberFormat="1" applyFont="1" applyBorder="1">
      <alignment vertical="center"/>
    </xf>
    <xf numFmtId="0" fontId="11" fillId="0" borderId="475" xfId="0" applyFont="1" applyBorder="1" applyAlignment="1">
      <alignment horizontal="center" vertical="center"/>
    </xf>
    <xf numFmtId="0" fontId="11" fillId="6" borderId="352" xfId="0" applyFont="1" applyFill="1" applyBorder="1" applyAlignment="1">
      <alignment horizontal="center" vertical="center"/>
    </xf>
    <xf numFmtId="0" fontId="24" fillId="0" borderId="486" xfId="0" applyFont="1" applyBorder="1" applyAlignment="1">
      <alignment horizontal="center" vertical="center"/>
    </xf>
    <xf numFmtId="182" fontId="24" fillId="0" borderId="486" xfId="0" applyNumberFormat="1" applyFont="1" applyBorder="1" applyAlignment="1">
      <alignment horizontal="right" vertical="center"/>
    </xf>
    <xf numFmtId="182" fontId="24" fillId="0" borderId="391" xfId="0" applyNumberFormat="1" applyFont="1" applyBorder="1" applyAlignment="1">
      <alignment horizontal="right" vertical="center"/>
    </xf>
    <xf numFmtId="182" fontId="24" fillId="0" borderId="453" xfId="0" applyNumberFormat="1" applyFont="1" applyBorder="1" applyAlignment="1">
      <alignment horizontal="right" vertical="center"/>
    </xf>
    <xf numFmtId="182" fontId="24" fillId="0" borderId="396" xfId="0" applyNumberFormat="1" applyFont="1" applyBorder="1" applyAlignment="1">
      <alignment horizontal="right" vertical="center"/>
    </xf>
    <xf numFmtId="182" fontId="24" fillId="0" borderId="436" xfId="0" applyNumberFormat="1" applyFont="1" applyBorder="1" applyAlignment="1">
      <alignment horizontal="right" vertical="center"/>
    </xf>
    <xf numFmtId="182" fontId="24" fillId="0" borderId="46" xfId="0" applyNumberFormat="1" applyFont="1" applyBorder="1" applyAlignment="1">
      <alignment horizontal="right" vertical="center"/>
    </xf>
    <xf numFmtId="182" fontId="24" fillId="0" borderId="395" xfId="0" applyNumberFormat="1" applyFont="1" applyBorder="1" applyAlignment="1">
      <alignment horizontal="right" vertical="center"/>
    </xf>
    <xf numFmtId="0" fontId="24" fillId="0" borderId="436" xfId="0" applyFont="1" applyBorder="1" applyAlignment="1">
      <alignment horizontal="center" vertical="center"/>
    </xf>
    <xf numFmtId="191" fontId="42" fillId="0" borderId="7" xfId="5" applyNumberFormat="1" applyFont="1" applyBorder="1" applyAlignment="1">
      <alignment horizontal="right"/>
    </xf>
    <xf numFmtId="195" fontId="42" fillId="0" borderId="7" xfId="5" applyNumberFormat="1" applyFont="1" applyBorder="1" applyAlignment="1">
      <alignment horizontal="right"/>
    </xf>
    <xf numFmtId="195" fontId="42" fillId="0" borderId="436" xfId="5" applyNumberFormat="1" applyFont="1" applyBorder="1" applyAlignment="1">
      <alignment horizontal="right"/>
    </xf>
    <xf numFmtId="49" fontId="14" fillId="0" borderId="0" xfId="0" applyNumberFormat="1" applyFont="1" applyAlignment="1">
      <alignment vertical="center" wrapText="1"/>
    </xf>
    <xf numFmtId="0" fontId="56" fillId="9" borderId="97" xfId="0" applyFont="1" applyFill="1" applyBorder="1" applyAlignment="1">
      <alignment horizontal="center" vertical="center"/>
    </xf>
    <xf numFmtId="0" fontId="14" fillId="0" borderId="0" xfId="0" applyFont="1">
      <alignment vertical="center"/>
    </xf>
    <xf numFmtId="193" fontId="26" fillId="0" borderId="487" xfId="8" applyNumberFormat="1" applyFont="1" applyBorder="1" applyAlignment="1">
      <alignment horizontal="right" vertical="center"/>
    </xf>
    <xf numFmtId="0" fontId="10" fillId="0" borderId="0" xfId="5" applyFont="1" applyAlignment="1">
      <alignment horizontal="left" vertical="center"/>
    </xf>
    <xf numFmtId="0" fontId="8" fillId="0" borderId="0" xfId="6" applyFont="1" applyAlignment="1">
      <alignment horizontal="left" vertical="center"/>
    </xf>
    <xf numFmtId="0" fontId="0" fillId="0" borderId="97" xfId="0" applyBorder="1">
      <alignment vertical="center"/>
    </xf>
    <xf numFmtId="0" fontId="8" fillId="0" borderId="97" xfId="5" applyBorder="1" applyAlignment="1">
      <alignment horizontal="left" vertical="top"/>
    </xf>
    <xf numFmtId="0" fontId="8" fillId="0" borderId="97" xfId="5" applyBorder="1" applyAlignment="1">
      <alignment vertical="center" wrapText="1"/>
    </xf>
    <xf numFmtId="0" fontId="8" fillId="0" borderId="474" xfId="5" applyBorder="1" applyAlignment="1">
      <alignment horizontal="center" vertical="center" wrapText="1"/>
    </xf>
    <xf numFmtId="0" fontId="8" fillId="0" borderId="474" xfId="5" applyBorder="1" applyAlignment="1">
      <alignment horizontal="center" vertical="center"/>
    </xf>
    <xf numFmtId="0" fontId="8" fillId="0" borderId="474" xfId="5" applyBorder="1" applyAlignment="1">
      <alignment vertical="center" wrapText="1"/>
    </xf>
    <xf numFmtId="0" fontId="42" fillId="0" borderId="0" xfId="5" applyFont="1"/>
    <xf numFmtId="37" fontId="42" fillId="0" borderId="0" xfId="5" applyNumberFormat="1" applyFont="1" applyAlignment="1">
      <alignment horizontal="right"/>
    </xf>
    <xf numFmtId="38" fontId="42" fillId="0" borderId="0" xfId="3" applyFont="1" applyFill="1" applyBorder="1" applyAlignment="1">
      <alignment horizontal="right"/>
    </xf>
    <xf numFmtId="3" fontId="42" fillId="0" borderId="0" xfId="5" applyNumberFormat="1" applyFont="1" applyAlignment="1">
      <alignment horizontal="right" shrinkToFit="1"/>
    </xf>
    <xf numFmtId="38" fontId="42" fillId="0" borderId="0" xfId="3" applyFont="1" applyFill="1" applyBorder="1" applyAlignment="1">
      <alignment horizontal="right" shrinkToFit="1"/>
    </xf>
    <xf numFmtId="0" fontId="42" fillId="0" borderId="0" xfId="5" applyFont="1" applyAlignment="1">
      <alignment horizontal="left" shrinkToFit="1"/>
    </xf>
    <xf numFmtId="0" fontId="42" fillId="0" borderId="0" xfId="5" applyFont="1" applyAlignment="1">
      <alignment horizontal="left"/>
    </xf>
    <xf numFmtId="49" fontId="42" fillId="0" borderId="0" xfId="5" quotePrefix="1" applyNumberFormat="1" applyFont="1" applyAlignment="1">
      <alignment horizontal="right" vertical="top" shrinkToFit="1"/>
    </xf>
    <xf numFmtId="0" fontId="42" fillId="0" borderId="0" xfId="5" applyFont="1" applyAlignment="1">
      <alignment horizontal="left" vertical="top"/>
    </xf>
    <xf numFmtId="191" fontId="42" fillId="0" borderId="0" xfId="5" applyNumberFormat="1" applyFont="1" applyAlignment="1">
      <alignment horizontal="right"/>
    </xf>
    <xf numFmtId="0" fontId="42" fillId="0" borderId="0" xfId="5" applyFont="1" applyAlignment="1">
      <alignment horizontal="right"/>
    </xf>
    <xf numFmtId="192" fontId="42" fillId="0" borderId="0" xfId="5" quotePrefix="1" applyNumberFormat="1" applyFont="1" applyAlignment="1">
      <alignment horizontal="right"/>
    </xf>
    <xf numFmtId="0" fontId="42" fillId="0" borderId="0" xfId="5" quotePrefix="1" applyFont="1" applyAlignment="1">
      <alignment horizontal="right"/>
    </xf>
    <xf numFmtId="3" fontId="42" fillId="0" borderId="0" xfId="5" applyNumberFormat="1" applyFont="1" applyAlignment="1">
      <alignment horizontal="right"/>
    </xf>
    <xf numFmtId="195" fontId="42" fillId="0" borderId="0" xfId="5" applyNumberFormat="1" applyFont="1" applyAlignment="1">
      <alignment horizontal="right"/>
    </xf>
    <xf numFmtId="0" fontId="42" fillId="0" borderId="489" xfId="5" applyFont="1" applyBorder="1" applyAlignment="1">
      <alignment horizontal="right"/>
    </xf>
    <xf numFmtId="0" fontId="42" fillId="0" borderId="490" xfId="5" applyFont="1" applyBorder="1"/>
    <xf numFmtId="0" fontId="42" fillId="0" borderId="492" xfId="5" applyFont="1" applyBorder="1"/>
    <xf numFmtId="37" fontId="42" fillId="0" borderId="492" xfId="5" applyNumberFormat="1" applyFont="1" applyBorder="1" applyAlignment="1">
      <alignment horizontal="right"/>
    </xf>
    <xf numFmtId="38" fontId="42" fillId="0" borderId="492" xfId="3" applyFont="1" applyFill="1" applyBorder="1" applyAlignment="1">
      <alignment horizontal="right"/>
    </xf>
    <xf numFmtId="3" fontId="42" fillId="0" borderId="492" xfId="5" applyNumberFormat="1" applyFont="1" applyBorder="1" applyAlignment="1">
      <alignment horizontal="right" shrinkToFit="1"/>
    </xf>
    <xf numFmtId="38" fontId="42" fillId="0" borderId="492" xfId="3" applyFont="1" applyFill="1" applyBorder="1" applyAlignment="1">
      <alignment horizontal="right" shrinkToFit="1"/>
    </xf>
    <xf numFmtId="0" fontId="42" fillId="0" borderId="492" xfId="5" applyFont="1" applyBorder="1" applyAlignment="1">
      <alignment horizontal="left" shrinkToFit="1"/>
    </xf>
    <xf numFmtId="0" fontId="42" fillId="0" borderId="492" xfId="5" applyFont="1" applyBorder="1" applyAlignment="1">
      <alignment horizontal="left"/>
    </xf>
    <xf numFmtId="49" fontId="42" fillId="0" borderId="492" xfId="5" quotePrefix="1" applyNumberFormat="1" applyFont="1" applyBorder="1" applyAlignment="1">
      <alignment horizontal="right" vertical="top" shrinkToFit="1"/>
    </xf>
    <xf numFmtId="0" fontId="42" fillId="0" borderId="492" xfId="5" applyFont="1" applyBorder="1" applyAlignment="1">
      <alignment horizontal="left" vertical="top"/>
    </xf>
    <xf numFmtId="191" fontId="42" fillId="0" borderId="492" xfId="5" applyNumberFormat="1" applyFont="1" applyBorder="1" applyAlignment="1">
      <alignment horizontal="right"/>
    </xf>
    <xf numFmtId="0" fontId="42" fillId="0" borderId="492" xfId="5" applyFont="1" applyBorder="1" applyAlignment="1">
      <alignment horizontal="right"/>
    </xf>
    <xf numFmtId="194" fontId="42" fillId="0" borderId="492" xfId="5" applyNumberFormat="1" applyFont="1" applyBorder="1" applyAlignment="1">
      <alignment horizontal="right"/>
    </xf>
    <xf numFmtId="192" fontId="42" fillId="0" borderId="492" xfId="5" quotePrefix="1" applyNumberFormat="1" applyFont="1" applyBorder="1" applyAlignment="1">
      <alignment horizontal="right"/>
    </xf>
    <xf numFmtId="0" fontId="42" fillId="0" borderId="492" xfId="5" quotePrefix="1" applyFont="1" applyBorder="1" applyAlignment="1">
      <alignment horizontal="right"/>
    </xf>
    <xf numFmtId="3" fontId="42" fillId="0" borderId="492" xfId="5" applyNumberFormat="1" applyFont="1" applyBorder="1" applyAlignment="1">
      <alignment horizontal="right"/>
    </xf>
    <xf numFmtId="195" fontId="42" fillId="0" borderId="492" xfId="5" applyNumberFormat="1" applyFont="1" applyBorder="1" applyAlignment="1">
      <alignment horizontal="right"/>
    </xf>
    <xf numFmtId="0" fontId="42" fillId="0" borderId="491" xfId="5" applyFont="1" applyBorder="1" applyAlignment="1">
      <alignment horizontal="right"/>
    </xf>
    <xf numFmtId="0" fontId="0" fillId="0" borderId="0" xfId="0" applyAlignment="1">
      <alignment horizontal="center" vertical="center" shrinkToFit="1"/>
    </xf>
    <xf numFmtId="0" fontId="0" fillId="0" borderId="16" xfId="0" applyBorder="1" applyAlignment="1">
      <alignment horizontal="center" vertical="center" wrapText="1"/>
    </xf>
    <xf numFmtId="0" fontId="6" fillId="0" borderId="0" xfId="0" applyFont="1" applyAlignment="1">
      <alignment horizontal="center" vertical="center"/>
    </xf>
    <xf numFmtId="0" fontId="8" fillId="0" borderId="27" xfId="0" applyFont="1" applyBorder="1" applyAlignment="1">
      <alignment horizontal="center" vertical="center" textRotation="255" wrapText="1"/>
    </xf>
    <xf numFmtId="0" fontId="7" fillId="0" borderId="27" xfId="0" applyFont="1" applyBorder="1" applyAlignment="1">
      <alignment vertical="center" textRotation="255"/>
    </xf>
    <xf numFmtId="0" fontId="7" fillId="0" borderId="29" xfId="0" applyFont="1" applyBorder="1" applyAlignment="1">
      <alignment vertical="center" textRotation="255"/>
    </xf>
    <xf numFmtId="0" fontId="8" fillId="0" borderId="31" xfId="0" applyFont="1" applyBorder="1" applyAlignment="1">
      <alignment horizontal="distributed" vertical="center" wrapText="1"/>
    </xf>
    <xf numFmtId="0" fontId="11" fillId="0" borderId="470" xfId="0" applyFont="1" applyBorder="1" applyAlignment="1">
      <alignment horizontal="center" vertical="center"/>
    </xf>
    <xf numFmtId="0" fontId="11" fillId="0" borderId="469" xfId="0" applyFont="1" applyBorder="1" applyAlignment="1">
      <alignment horizontal="center" vertical="center"/>
    </xf>
    <xf numFmtId="0" fontId="11" fillId="0" borderId="471" xfId="0" applyFont="1" applyBorder="1" applyAlignment="1">
      <alignment horizontal="center" vertical="center"/>
    </xf>
    <xf numFmtId="0" fontId="8" fillId="0" borderId="56" xfId="0" applyFont="1" applyBorder="1" applyAlignment="1">
      <alignment horizontal="distributed" vertical="center" wrapText="1"/>
    </xf>
    <xf numFmtId="0" fontId="11" fillId="0" borderId="472" xfId="0" applyFont="1" applyBorder="1" applyAlignment="1">
      <alignment horizontal="center" vertical="center"/>
    </xf>
    <xf numFmtId="0" fontId="8" fillId="0" borderId="31" xfId="0" applyFont="1" applyBorder="1" applyAlignment="1">
      <alignment horizontal="distributed" vertical="center"/>
    </xf>
    <xf numFmtId="0" fontId="11" fillId="0" borderId="36" xfId="0" applyFont="1" applyBorder="1" applyAlignment="1">
      <alignment horizontal="center" vertical="center"/>
    </xf>
    <xf numFmtId="0" fontId="11" fillId="0" borderId="37" xfId="0" applyFont="1" applyBorder="1" applyAlignment="1">
      <alignment horizontal="center" vertical="center"/>
    </xf>
    <xf numFmtId="0" fontId="11" fillId="0" borderId="38" xfId="0" applyFont="1" applyBorder="1" applyAlignment="1">
      <alignment horizontal="center" vertical="center"/>
    </xf>
    <xf numFmtId="0" fontId="8" fillId="0" borderId="30" xfId="0" applyFont="1" applyBorder="1" applyAlignment="1">
      <alignment horizontal="distributed" vertical="center" wrapText="1"/>
    </xf>
    <xf numFmtId="0" fontId="11" fillId="0" borderId="39" xfId="0" applyFont="1" applyBorder="1" applyAlignment="1">
      <alignment horizontal="center" vertical="center"/>
    </xf>
    <xf numFmtId="0" fontId="53" fillId="0" borderId="26" xfId="0" applyFont="1" applyBorder="1" applyAlignment="1">
      <alignment horizontal="center" vertical="center" wrapText="1"/>
    </xf>
    <xf numFmtId="0" fontId="0" fillId="0" borderId="27" xfId="0" applyBorder="1" applyAlignment="1">
      <alignment horizontal="center" vertical="center" wrapText="1"/>
    </xf>
    <xf numFmtId="0" fontId="0" fillId="0" borderId="29" xfId="0" applyBorder="1" applyAlignment="1">
      <alignment horizontal="center" vertical="center" wrapText="1"/>
    </xf>
    <xf numFmtId="0" fontId="0" fillId="0" borderId="28" xfId="0" applyBorder="1" applyAlignment="1">
      <alignment horizontal="center" vertical="center" wrapText="1"/>
    </xf>
    <xf numFmtId="0" fontId="8" fillId="0" borderId="4" xfId="0" applyFont="1" applyBorder="1" applyAlignment="1">
      <alignment horizontal="distributed" vertical="center" justifyLastLine="1"/>
    </xf>
    <xf numFmtId="0" fontId="7" fillId="0" borderId="16" xfId="0" applyFont="1" applyBorder="1" applyAlignment="1">
      <alignment horizontal="distributed" vertical="center" justifyLastLine="1"/>
    </xf>
    <xf numFmtId="0" fontId="7" fillId="0" borderId="19" xfId="0" applyFont="1" applyBorder="1" applyAlignment="1">
      <alignment horizontal="distributed" vertical="center" justifyLastLine="1"/>
    </xf>
    <xf numFmtId="0" fontId="7" fillId="0" borderId="6" xfId="0" applyFont="1" applyBorder="1" applyAlignment="1">
      <alignment horizontal="distributed" vertical="center" justifyLastLine="1"/>
    </xf>
    <xf numFmtId="0" fontId="7" fillId="0" borderId="0" xfId="0" applyFont="1" applyAlignment="1">
      <alignment horizontal="distributed" vertical="center" justifyLastLine="1"/>
    </xf>
    <xf numFmtId="0" fontId="7" fillId="0" borderId="13" xfId="0" applyFont="1" applyBorder="1" applyAlignment="1">
      <alignment horizontal="distributed" vertical="center" justifyLastLine="1"/>
    </xf>
    <xf numFmtId="0" fontId="7" fillId="0" borderId="11" xfId="0" applyFont="1" applyBorder="1" applyAlignment="1">
      <alignment horizontal="distributed" vertical="center" justifyLastLine="1"/>
    </xf>
    <xf numFmtId="0" fontId="7" fillId="0" borderId="9" xfId="0" applyFont="1" applyBorder="1" applyAlignment="1">
      <alignment horizontal="distributed" vertical="center" justifyLastLine="1"/>
    </xf>
    <xf numFmtId="0" fontId="7" fillId="0" borderId="21" xfId="0" applyFont="1" applyBorder="1" applyAlignment="1">
      <alignment horizontal="distributed" vertical="center" justifyLastLine="1"/>
    </xf>
    <xf numFmtId="0" fontId="7" fillId="0" borderId="5" xfId="0" applyFont="1" applyBorder="1" applyAlignment="1">
      <alignment horizontal="distributed" vertical="center" justifyLastLine="1"/>
    </xf>
    <xf numFmtId="0" fontId="7" fillId="0" borderId="14" xfId="0" applyFont="1" applyBorder="1" applyAlignment="1">
      <alignment horizontal="distributed" vertical="center" justifyLastLine="1"/>
    </xf>
    <xf numFmtId="0" fontId="7" fillId="0" borderId="1" xfId="0" applyFont="1" applyBorder="1" applyAlignment="1">
      <alignment horizontal="distributed" vertical="center" justifyLastLine="1"/>
    </xf>
    <xf numFmtId="0" fontId="7" fillId="0" borderId="15" xfId="0" applyFont="1" applyBorder="1" applyAlignment="1">
      <alignment horizontal="distributed" vertical="center" justifyLastLine="1"/>
    </xf>
    <xf numFmtId="0" fontId="10" fillId="0" borderId="4" xfId="0" applyFont="1" applyBorder="1" applyAlignment="1">
      <alignment horizontal="center" vertical="center" wrapText="1" justifyLastLine="1"/>
    </xf>
    <xf numFmtId="0" fontId="10" fillId="0" borderId="5" xfId="0" applyFont="1" applyBorder="1" applyAlignment="1">
      <alignment horizontal="center" vertical="center" justifyLastLine="1"/>
    </xf>
    <xf numFmtId="0" fontId="10" fillId="0" borderId="6" xfId="0" applyFont="1" applyBorder="1" applyAlignment="1">
      <alignment horizontal="center" vertical="center" justifyLastLine="1"/>
    </xf>
    <xf numFmtId="0" fontId="10" fillId="0" borderId="7" xfId="0" applyFont="1" applyBorder="1" applyAlignment="1">
      <alignment horizontal="center" vertical="center" justifyLastLine="1"/>
    </xf>
    <xf numFmtId="0" fontId="10" fillId="0" borderId="11" xfId="0" applyFont="1" applyBorder="1" applyAlignment="1">
      <alignment horizontal="center" vertical="center" justifyLastLine="1"/>
    </xf>
    <xf numFmtId="0" fontId="10" fillId="0" borderId="18" xfId="0" applyFont="1" applyBorder="1" applyAlignment="1">
      <alignment horizontal="center" vertical="center" justifyLastLine="1"/>
    </xf>
    <xf numFmtId="0" fontId="10" fillId="0" borderId="5" xfId="0" applyFont="1" applyBorder="1" applyAlignment="1">
      <alignment horizontal="center" vertical="center" wrapText="1" justifyLastLine="1"/>
    </xf>
    <xf numFmtId="0" fontId="10" fillId="0" borderId="6" xfId="0" applyFont="1" applyBorder="1" applyAlignment="1">
      <alignment horizontal="center" vertical="center" wrapText="1" justifyLastLine="1"/>
    </xf>
    <xf numFmtId="0" fontId="10" fillId="0" borderId="7" xfId="0" applyFont="1" applyBorder="1" applyAlignment="1">
      <alignment horizontal="center" vertical="center" wrapText="1" justifyLastLine="1"/>
    </xf>
    <xf numFmtId="0" fontId="10" fillId="0" borderId="11" xfId="0" applyFont="1" applyBorder="1" applyAlignment="1">
      <alignment horizontal="center" vertical="center" wrapText="1" justifyLastLine="1"/>
    </xf>
    <xf numFmtId="0" fontId="10" fillId="0" borderId="18" xfId="0" applyFont="1" applyBorder="1" applyAlignment="1">
      <alignment horizontal="center" vertical="center" wrapText="1" justifyLastLine="1"/>
    </xf>
    <xf numFmtId="0" fontId="10" fillId="0" borderId="24" xfId="0" applyFont="1" applyBorder="1" applyAlignment="1">
      <alignment horizontal="left" vertical="center" wrapText="1"/>
    </xf>
    <xf numFmtId="0" fontId="10" fillId="0" borderId="3" xfId="0" applyFont="1" applyBorder="1" applyAlignment="1">
      <alignment horizontal="left" vertical="center"/>
    </xf>
    <xf numFmtId="0" fontId="10" fillId="0" borderId="11" xfId="0" applyFont="1" applyBorder="1" applyAlignment="1">
      <alignment horizontal="left" vertical="center"/>
    </xf>
    <xf numFmtId="0" fontId="10" fillId="0" borderId="9" xfId="0" applyFont="1" applyBorder="1" applyAlignment="1">
      <alignment horizontal="left" vertical="center"/>
    </xf>
    <xf numFmtId="0" fontId="10" fillId="0" borderId="2" xfId="0" applyFont="1" applyBorder="1" applyAlignment="1">
      <alignment horizontal="left" vertical="center" wrapText="1"/>
    </xf>
    <xf numFmtId="0" fontId="10" fillId="0" borderId="10" xfId="0" applyFont="1" applyBorder="1" applyAlignment="1">
      <alignment horizontal="left" vertical="center"/>
    </xf>
    <xf numFmtId="0" fontId="10" fillId="0" borderId="41" xfId="0" applyFont="1" applyBorder="1" applyAlignment="1">
      <alignment horizontal="distributed" vertical="center" wrapText="1" justifyLastLine="1"/>
    </xf>
    <xf numFmtId="0" fontId="10" fillId="0" borderId="45" xfId="0" applyFont="1" applyBorder="1" applyAlignment="1">
      <alignment horizontal="distributed" vertical="center" wrapText="1" justifyLastLine="1"/>
    </xf>
    <xf numFmtId="0" fontId="10" fillId="0" borderId="48" xfId="0" applyFont="1" applyBorder="1" applyAlignment="1">
      <alignment horizontal="distributed" vertical="center" wrapText="1" justifyLastLine="1"/>
    </xf>
    <xf numFmtId="0" fontId="10" fillId="0" borderId="49" xfId="0" applyFont="1" applyBorder="1" applyAlignment="1">
      <alignment horizontal="distributed" vertical="center" wrapText="1" justifyLastLine="1"/>
    </xf>
    <xf numFmtId="0" fontId="8" fillId="0" borderId="20" xfId="0" applyFont="1" applyBorder="1" applyAlignment="1">
      <alignment horizontal="distributed" vertical="center" wrapText="1" justifyLastLine="1"/>
    </xf>
    <xf numFmtId="0" fontId="8" fillId="0" borderId="5" xfId="0" applyFont="1" applyBorder="1" applyAlignment="1">
      <alignment horizontal="distributed" vertical="center" wrapText="1" justifyLastLine="1"/>
    </xf>
    <xf numFmtId="0" fontId="8" fillId="0" borderId="8" xfId="0" applyFont="1" applyBorder="1" applyAlignment="1">
      <alignment horizontal="distributed" vertical="center" wrapText="1" justifyLastLine="1"/>
    </xf>
    <xf numFmtId="0" fontId="8" fillId="0" borderId="7" xfId="0" applyFont="1" applyBorder="1" applyAlignment="1">
      <alignment horizontal="distributed" vertical="center" wrapText="1" justifyLastLine="1"/>
    </xf>
    <xf numFmtId="0" fontId="8" fillId="0" borderId="10" xfId="0" applyFont="1" applyBorder="1" applyAlignment="1">
      <alignment horizontal="distributed" vertical="center" wrapText="1" justifyLastLine="1"/>
    </xf>
    <xf numFmtId="0" fontId="8" fillId="0" borderId="18" xfId="0" applyFont="1" applyBorder="1" applyAlignment="1">
      <alignment horizontal="distributed" vertical="center" wrapText="1" justifyLastLine="1"/>
    </xf>
    <xf numFmtId="0" fontId="14" fillId="0" borderId="414" xfId="0" applyFont="1" applyBorder="1" applyAlignment="1">
      <alignment horizontal="distributed" vertical="center" wrapText="1"/>
    </xf>
    <xf numFmtId="0" fontId="14" fillId="0" borderId="130" xfId="0" applyFont="1" applyBorder="1" applyAlignment="1">
      <alignment horizontal="distributed" vertical="center" wrapText="1"/>
    </xf>
    <xf numFmtId="0" fontId="14" fillId="0" borderId="417" xfId="0" applyFont="1" applyBorder="1" applyAlignment="1">
      <alignment horizontal="distributed" vertical="center" wrapText="1"/>
    </xf>
    <xf numFmtId="0" fontId="14" fillId="0" borderId="90" xfId="0" applyFont="1" applyBorder="1" applyAlignment="1">
      <alignment horizontal="distributed" vertical="center" wrapText="1"/>
    </xf>
    <xf numFmtId="0" fontId="0" fillId="6" borderId="6" xfId="0" applyFill="1" applyBorder="1" applyAlignment="1">
      <alignment horizontal="distributed" vertical="center" wrapText="1" justifyLastLine="1"/>
    </xf>
    <xf numFmtId="0" fontId="0" fillId="6" borderId="57" xfId="0" applyFill="1" applyBorder="1" applyAlignment="1">
      <alignment horizontal="distributed" vertical="center" wrapText="1" justifyLastLine="1"/>
    </xf>
    <xf numFmtId="0" fontId="0" fillId="6" borderId="64" xfId="0" applyFill="1" applyBorder="1" applyAlignment="1">
      <alignment horizontal="distributed" vertical="center" justifyLastLine="1"/>
    </xf>
    <xf numFmtId="0" fontId="0" fillId="0" borderId="6" xfId="0" applyBorder="1" applyAlignment="1">
      <alignment horizontal="distributed" vertical="center" wrapText="1"/>
    </xf>
    <xf numFmtId="0" fontId="0" fillId="0" borderId="57" xfId="0" applyBorder="1" applyAlignment="1">
      <alignment horizontal="distributed" vertical="center" wrapText="1"/>
    </xf>
    <xf numFmtId="0" fontId="0" fillId="0" borderId="64" xfId="0" applyBorder="1" applyAlignment="1">
      <alignment horizontal="distributed" vertical="center" wrapText="1"/>
    </xf>
    <xf numFmtId="0" fontId="0" fillId="6" borderId="4" xfId="0" applyFill="1" applyBorder="1">
      <alignment vertical="center"/>
    </xf>
    <xf numFmtId="0" fontId="0" fillId="6" borderId="16" xfId="0" applyFill="1" applyBorder="1">
      <alignment vertical="center"/>
    </xf>
    <xf numFmtId="0" fontId="0" fillId="6" borderId="5" xfId="0" applyFill="1" applyBorder="1">
      <alignment vertical="center"/>
    </xf>
    <xf numFmtId="0" fontId="0" fillId="6" borderId="4" xfId="0" applyFill="1" applyBorder="1" applyAlignment="1">
      <alignment vertical="center" wrapText="1"/>
    </xf>
    <xf numFmtId="0" fontId="0" fillId="6" borderId="6" xfId="0" applyFill="1" applyBorder="1" applyAlignment="1">
      <alignment horizontal="distributed" vertical="center" justifyLastLine="1"/>
    </xf>
    <xf numFmtId="0" fontId="0" fillId="6" borderId="57" xfId="0" applyFill="1" applyBorder="1" applyAlignment="1">
      <alignment horizontal="distributed" vertical="center" justifyLastLine="1"/>
    </xf>
    <xf numFmtId="0" fontId="0" fillId="0" borderId="4" xfId="0" applyBorder="1" applyAlignment="1">
      <alignment horizontal="distributed" vertical="center" wrapText="1"/>
    </xf>
    <xf numFmtId="0" fontId="21" fillId="0" borderId="0" xfId="0" applyFont="1" applyAlignment="1">
      <alignment horizontal="center" vertical="center"/>
    </xf>
    <xf numFmtId="0" fontId="0" fillId="0" borderId="22" xfId="0" applyBorder="1" applyAlignment="1">
      <alignment horizontal="center" vertical="center"/>
    </xf>
    <xf numFmtId="0" fontId="0" fillId="0" borderId="25" xfId="0" applyBorder="1" applyAlignment="1">
      <alignment horizontal="center" vertical="center"/>
    </xf>
    <xf numFmtId="0" fontId="0" fillId="0" borderId="23" xfId="0" applyBorder="1" applyAlignment="1">
      <alignment horizontal="center" vertical="center"/>
    </xf>
    <xf numFmtId="0" fontId="11" fillId="0" borderId="84" xfId="0" applyFont="1" applyBorder="1" applyAlignment="1">
      <alignment horizontal="center" vertical="center"/>
    </xf>
    <xf numFmtId="0" fontId="11" fillId="0" borderId="85" xfId="0" applyFont="1" applyBorder="1" applyAlignment="1">
      <alignment horizontal="center" vertical="center"/>
    </xf>
    <xf numFmtId="0" fontId="14" fillId="0" borderId="69" xfId="0" applyFont="1" applyBorder="1" applyAlignment="1">
      <alignment horizontal="distributed" vertical="center" wrapText="1"/>
    </xf>
    <xf numFmtId="0" fontId="14" fillId="0" borderId="436" xfId="0" applyFont="1" applyBorder="1" applyAlignment="1">
      <alignment horizontal="distributed" vertical="center" wrapText="1"/>
    </xf>
    <xf numFmtId="0" fontId="14" fillId="0" borderId="17" xfId="0" applyFont="1" applyBorder="1" applyAlignment="1">
      <alignment horizontal="distributed" vertical="center"/>
    </xf>
    <xf numFmtId="0" fontId="11" fillId="0" borderId="12" xfId="0" applyFont="1" applyBorder="1" applyAlignment="1">
      <alignment horizontal="center" vertical="center"/>
    </xf>
    <xf numFmtId="0" fontId="11" fillId="0" borderId="458" xfId="0" applyFont="1" applyBorder="1" applyAlignment="1">
      <alignment horizontal="center" vertical="center"/>
    </xf>
    <xf numFmtId="0" fontId="24" fillId="0" borderId="5" xfId="0" applyFont="1" applyBorder="1" applyAlignment="1">
      <alignment horizontal="distributed" vertical="center" justifyLastLine="1"/>
    </xf>
    <xf numFmtId="0" fontId="24" fillId="0" borderId="69" xfId="0" applyFont="1" applyBorder="1" applyAlignment="1">
      <alignment horizontal="distributed" vertical="center" justifyLastLine="1"/>
    </xf>
    <xf numFmtId="0" fontId="24" fillId="0" borderId="4" xfId="0" applyFont="1" applyBorder="1" applyAlignment="1">
      <alignment horizontal="distributed" vertical="center" justifyLastLine="1"/>
    </xf>
    <xf numFmtId="0" fontId="24" fillId="0" borderId="123" xfId="0" applyFont="1" applyBorder="1" applyAlignment="1">
      <alignment horizontal="distributed" vertical="center" textRotation="255" justifyLastLine="1"/>
    </xf>
    <xf numFmtId="0" fontId="24" fillId="0" borderId="125" xfId="0" applyFont="1" applyBorder="1" applyAlignment="1">
      <alignment horizontal="distributed" vertical="center" textRotation="255" justifyLastLine="1"/>
    </xf>
    <xf numFmtId="0" fontId="24" fillId="0" borderId="69" xfId="0" applyFont="1" applyBorder="1" applyAlignment="1">
      <alignment horizontal="distributed" vertical="center" wrapText="1" justifyLastLine="1"/>
    </xf>
    <xf numFmtId="0" fontId="11" fillId="0" borderId="16" xfId="0" applyFont="1" applyBorder="1" applyAlignment="1">
      <alignment horizontal="left" vertical="top" wrapText="1"/>
    </xf>
    <xf numFmtId="0" fontId="11" fillId="0" borderId="16" xfId="0" applyFont="1" applyBorder="1" applyAlignment="1">
      <alignment horizontal="left" vertical="top"/>
    </xf>
    <xf numFmtId="0" fontId="11" fillId="0" borderId="0" xfId="0" applyFont="1" applyAlignment="1">
      <alignment horizontal="left" vertical="top"/>
    </xf>
    <xf numFmtId="0" fontId="24" fillId="0" borderId="69" xfId="0" applyFont="1" applyBorder="1" applyAlignment="1">
      <alignment horizontal="center" vertical="center" textRotation="255"/>
    </xf>
    <xf numFmtId="0" fontId="24" fillId="0" borderId="436" xfId="0" applyFont="1" applyBorder="1" applyAlignment="1">
      <alignment horizontal="center" vertical="center" textRotation="255"/>
    </xf>
    <xf numFmtId="0" fontId="25" fillId="0" borderId="0" xfId="0" applyFont="1" applyAlignment="1">
      <alignment horizontal="center" vertical="center"/>
    </xf>
    <xf numFmtId="0" fontId="11" fillId="0" borderId="200" xfId="0" applyFont="1" applyBorder="1" applyAlignment="1">
      <alignment horizontal="center" vertical="center" wrapText="1"/>
    </xf>
    <xf numFmtId="0" fontId="11" fillId="0" borderId="474" xfId="0" applyFont="1" applyBorder="1" applyAlignment="1">
      <alignment horizontal="center" vertical="center" wrapText="1"/>
    </xf>
    <xf numFmtId="0" fontId="7" fillId="0" borderId="0" xfId="0" applyFont="1" applyAlignment="1">
      <alignment horizontal="center" vertical="center"/>
    </xf>
    <xf numFmtId="0" fontId="8" fillId="0" borderId="69" xfId="0" applyFont="1" applyBorder="1" applyAlignment="1">
      <alignment horizontal="distributed" vertical="center" wrapText="1"/>
    </xf>
    <xf numFmtId="0" fontId="8" fillId="0" borderId="17" xfId="0" applyFont="1" applyBorder="1" applyAlignment="1">
      <alignment horizontal="distributed" vertical="center" wrapText="1"/>
    </xf>
    <xf numFmtId="0" fontId="8" fillId="0" borderId="5" xfId="0" applyFont="1" applyBorder="1" applyAlignment="1">
      <alignment horizontal="distributed" vertical="center" wrapText="1"/>
    </xf>
    <xf numFmtId="0" fontId="8" fillId="0" borderId="18" xfId="0" applyFont="1" applyBorder="1" applyAlignment="1">
      <alignment horizontal="distributed" vertical="center" wrapText="1"/>
    </xf>
    <xf numFmtId="0" fontId="11" fillId="0" borderId="69" xfId="0" applyFont="1" applyBorder="1" applyAlignment="1">
      <alignment horizontal="center" vertical="center" wrapText="1"/>
    </xf>
    <xf numFmtId="0" fontId="11" fillId="0" borderId="113" xfId="0" applyFont="1" applyBorder="1" applyAlignment="1">
      <alignment horizontal="center" vertical="center" wrapText="1"/>
    </xf>
    <xf numFmtId="187" fontId="11" fillId="0" borderId="69" xfId="0" applyNumberFormat="1" applyFont="1" applyBorder="1">
      <alignment vertical="center"/>
    </xf>
    <xf numFmtId="187" fontId="11" fillId="0" borderId="113" xfId="0" applyNumberFormat="1" applyFont="1" applyBorder="1">
      <alignment vertical="center"/>
    </xf>
    <xf numFmtId="187" fontId="11" fillId="0" borderId="5" xfId="0" applyNumberFormat="1" applyFont="1" applyBorder="1">
      <alignment vertical="center"/>
    </xf>
    <xf numFmtId="187" fontId="11" fillId="0" borderId="202" xfId="0" applyNumberFormat="1" applyFont="1" applyBorder="1">
      <alignment vertical="center"/>
    </xf>
    <xf numFmtId="0" fontId="8" fillId="0" borderId="69" xfId="0" applyFont="1" applyBorder="1" applyAlignment="1">
      <alignment horizontal="center" vertical="center"/>
    </xf>
    <xf numFmtId="0" fontId="8" fillId="0" borderId="17" xfId="0" applyFont="1" applyBorder="1" applyAlignment="1">
      <alignment horizontal="center" vertical="center"/>
    </xf>
    <xf numFmtId="0" fontId="8" fillId="0" borderId="69" xfId="0" applyFont="1" applyBorder="1" applyAlignment="1">
      <alignment horizontal="distributed" vertical="center"/>
    </xf>
    <xf numFmtId="0" fontId="8" fillId="0" borderId="17" xfId="0" applyFont="1" applyBorder="1" applyAlignment="1">
      <alignment horizontal="distributed" vertical="center"/>
    </xf>
    <xf numFmtId="0" fontId="11" fillId="0" borderId="201" xfId="0" applyFont="1" applyBorder="1" applyAlignment="1">
      <alignment horizontal="center" vertical="center" wrapText="1"/>
    </xf>
    <xf numFmtId="187" fontId="11" fillId="0" borderId="201" xfId="0" applyNumberFormat="1" applyFont="1" applyBorder="1">
      <alignment vertical="center"/>
    </xf>
    <xf numFmtId="187" fontId="11" fillId="0" borderId="203" xfId="0" applyNumberFormat="1" applyFont="1" applyBorder="1">
      <alignment vertical="center"/>
    </xf>
    <xf numFmtId="187" fontId="11" fillId="0" borderId="204" xfId="0" applyNumberFormat="1" applyFont="1" applyBorder="1">
      <alignment vertical="center"/>
    </xf>
    <xf numFmtId="187" fontId="11" fillId="0" borderId="91" xfId="0" applyNumberFormat="1" applyFont="1" applyBorder="1">
      <alignment vertical="center"/>
    </xf>
    <xf numFmtId="0" fontId="11" fillId="0" borderId="69" xfId="0" applyFont="1" applyBorder="1" applyAlignment="1">
      <alignment horizontal="center" vertical="center"/>
    </xf>
    <xf numFmtId="0" fontId="11" fillId="0" borderId="40" xfId="0" applyFont="1" applyBorder="1" applyAlignment="1">
      <alignment horizontal="center" vertical="center"/>
    </xf>
    <xf numFmtId="0" fontId="11" fillId="0" borderId="119" xfId="0" applyFont="1" applyBorder="1" applyAlignment="1">
      <alignment horizontal="center" vertical="center"/>
    </xf>
    <xf numFmtId="0" fontId="11" fillId="0" borderId="113" xfId="0" applyFont="1" applyBorder="1" applyAlignment="1">
      <alignment horizontal="center" vertical="center"/>
    </xf>
    <xf numFmtId="0" fontId="7" fillId="0" borderId="4" xfId="0" applyFont="1" applyBorder="1" applyAlignment="1">
      <alignment horizontal="distributed" vertical="center" justifyLastLine="1"/>
    </xf>
    <xf numFmtId="0" fontId="7" fillId="0" borderId="64" xfId="0" applyFont="1" applyBorder="1" applyAlignment="1">
      <alignment horizontal="distributed" vertical="center" justifyLastLine="1"/>
    </xf>
    <xf numFmtId="0" fontId="7" fillId="0" borderId="18" xfId="0" applyFont="1" applyBorder="1" applyAlignment="1">
      <alignment horizontal="distributed" vertical="center" justifyLastLine="1"/>
    </xf>
    <xf numFmtId="0" fontId="11" fillId="0" borderId="17" xfId="0" applyFont="1" applyBorder="1" applyAlignment="1">
      <alignment horizontal="center" vertical="center"/>
    </xf>
    <xf numFmtId="0" fontId="11" fillId="0" borderId="204" xfId="0" applyFont="1" applyBorder="1" applyAlignment="1">
      <alignment horizontal="center" vertical="center" wrapText="1"/>
    </xf>
    <xf numFmtId="0" fontId="8" fillId="0" borderId="201" xfId="0" applyFont="1" applyBorder="1" applyAlignment="1">
      <alignment horizontal="center" vertical="center" wrapText="1"/>
    </xf>
    <xf numFmtId="0" fontId="11" fillId="0" borderId="159" xfId="0" applyFont="1" applyBorder="1" applyAlignment="1">
      <alignment horizontal="distributed" vertical="center" justifyLastLine="1"/>
    </xf>
    <xf numFmtId="0" fontId="11" fillId="0" borderId="157" xfId="0" applyFont="1" applyBorder="1" applyAlignment="1">
      <alignment horizontal="distributed" vertical="center" justifyLastLine="1"/>
    </xf>
    <xf numFmtId="0" fontId="11" fillId="0" borderId="160" xfId="0" applyFont="1" applyBorder="1" applyAlignment="1">
      <alignment horizontal="distributed" vertical="center" justifyLastLine="1"/>
    </xf>
    <xf numFmtId="0" fontId="11" fillId="0" borderId="179" xfId="0" applyFont="1" applyBorder="1" applyAlignment="1">
      <alignment horizontal="distributed" vertical="center" justifyLastLine="1"/>
    </xf>
    <xf numFmtId="0" fontId="26" fillId="0" borderId="0" xfId="0" applyFont="1" applyAlignment="1">
      <alignment horizontal="center" vertical="center"/>
    </xf>
    <xf numFmtId="0" fontId="8" fillId="0" borderId="159" xfId="0" applyFont="1" applyBorder="1" applyAlignment="1">
      <alignment horizontal="center" vertical="center" textRotation="255"/>
    </xf>
    <xf numFmtId="0" fontId="8" fillId="0" borderId="157" xfId="0" applyFont="1" applyBorder="1" applyAlignment="1">
      <alignment horizontal="center" vertical="center" textRotation="255"/>
    </xf>
    <xf numFmtId="0" fontId="8" fillId="0" borderId="162" xfId="0" applyFont="1" applyBorder="1" applyAlignment="1">
      <alignment horizontal="center" vertical="center" textRotation="255"/>
    </xf>
    <xf numFmtId="0" fontId="8" fillId="0" borderId="159" xfId="0" applyFont="1" applyBorder="1" applyAlignment="1">
      <alignment horizontal="distributed" vertical="center" justifyLastLine="1"/>
    </xf>
    <xf numFmtId="0" fontId="8" fillId="0" borderId="157" xfId="0" applyFont="1" applyBorder="1" applyAlignment="1">
      <alignment horizontal="distributed" vertical="center" justifyLastLine="1"/>
    </xf>
    <xf numFmtId="0" fontId="8" fillId="0" borderId="162" xfId="0" applyFont="1" applyBorder="1" applyAlignment="1">
      <alignment horizontal="distributed" vertical="center" justifyLastLine="1"/>
    </xf>
    <xf numFmtId="0" fontId="8" fillId="0" borderId="2" xfId="0" applyFont="1" applyBorder="1" applyAlignment="1">
      <alignment horizontal="distributed" vertical="center" justifyLastLine="1"/>
    </xf>
    <xf numFmtId="0" fontId="8" fillId="0" borderId="173" xfId="0" applyFont="1" applyBorder="1" applyAlignment="1">
      <alignment horizontal="distributed" vertical="center" justifyLastLine="1"/>
    </xf>
    <xf numFmtId="0" fontId="8" fillId="0" borderId="94" xfId="0" applyFont="1" applyBorder="1" applyAlignment="1">
      <alignment horizontal="distributed" vertical="center" justifyLastLine="1"/>
    </xf>
    <xf numFmtId="0" fontId="8" fillId="0" borderId="171" xfId="0" applyFont="1" applyBorder="1" applyAlignment="1">
      <alignment horizontal="distributed" vertical="center" justifyLastLine="1"/>
    </xf>
    <xf numFmtId="0" fontId="8" fillId="0" borderId="12" xfId="0" applyFont="1" applyBorder="1" applyAlignment="1">
      <alignment horizontal="distributed" vertical="center" justifyLastLine="1"/>
    </xf>
    <xf numFmtId="0" fontId="8" fillId="0" borderId="174" xfId="0" applyFont="1" applyBorder="1" applyAlignment="1">
      <alignment horizontal="distributed" vertical="center" justifyLastLine="1"/>
    </xf>
    <xf numFmtId="0" fontId="8" fillId="0" borderId="169" xfId="0" applyFont="1" applyBorder="1" applyAlignment="1">
      <alignment horizontal="justify" vertical="distributed" wrapText="1"/>
    </xf>
    <xf numFmtId="0" fontId="8" fillId="0" borderId="175" xfId="0" applyFont="1" applyBorder="1" applyAlignment="1">
      <alignment horizontal="justify" vertical="distributed" wrapText="1"/>
    </xf>
    <xf numFmtId="0" fontId="8" fillId="0" borderId="163" xfId="0" applyFont="1" applyBorder="1" applyAlignment="1">
      <alignment horizontal="distributed" vertical="center" wrapText="1"/>
    </xf>
    <xf numFmtId="0" fontId="8" fillId="0" borderId="170" xfId="0" applyFont="1" applyBorder="1" applyAlignment="1">
      <alignment horizontal="distributed" vertical="center" wrapText="1"/>
    </xf>
    <xf numFmtId="0" fontId="8" fillId="0" borderId="164" xfId="0" applyFont="1" applyBorder="1" applyAlignment="1">
      <alignment horizontal="distributed" vertical="center" wrapText="1"/>
    </xf>
    <xf numFmtId="0" fontId="8" fillId="0" borderId="171" xfId="0" applyFont="1" applyBorder="1" applyAlignment="1">
      <alignment horizontal="distributed" vertical="center" wrapText="1"/>
    </xf>
    <xf numFmtId="0" fontId="11" fillId="0" borderId="162" xfId="0" applyFont="1" applyBorder="1" applyAlignment="1">
      <alignment horizontal="distributed" vertical="center" justifyLastLine="1"/>
    </xf>
    <xf numFmtId="0" fontId="10" fillId="0" borderId="0" xfId="0" applyFont="1" applyAlignment="1">
      <alignment horizontal="left" vertical="top" wrapText="1" justifyLastLine="1"/>
    </xf>
    <xf numFmtId="0" fontId="11" fillId="0" borderId="0" xfId="0" applyFont="1" applyAlignment="1">
      <alignment vertical="top" wrapText="1"/>
    </xf>
    <xf numFmtId="0" fontId="11" fillId="0" borderId="0" xfId="0" applyFont="1" applyAlignment="1">
      <alignment vertical="top"/>
    </xf>
    <xf numFmtId="0" fontId="11" fillId="0" borderId="179" xfId="0" applyFont="1" applyBorder="1" applyAlignment="1">
      <alignment horizontal="distributed" vertical="center" wrapText="1" justifyLastLine="1"/>
    </xf>
    <xf numFmtId="0" fontId="11" fillId="0" borderId="2" xfId="0" applyFont="1" applyBorder="1" applyAlignment="1">
      <alignment horizontal="distributed" vertical="center" justifyLastLine="1"/>
    </xf>
    <xf numFmtId="0" fontId="11" fillId="0" borderId="3" xfId="0" applyFont="1" applyBorder="1" applyAlignment="1">
      <alignment horizontal="distributed" vertical="center" justifyLastLine="1"/>
    </xf>
    <xf numFmtId="0" fontId="11" fillId="0" borderId="94" xfId="0" applyFont="1" applyBorder="1" applyAlignment="1">
      <alignment horizontal="distributed" vertical="center" justifyLastLine="1"/>
    </xf>
    <xf numFmtId="0" fontId="11" fillId="0" borderId="0" xfId="0" applyFont="1" applyAlignment="1">
      <alignment horizontal="distributed" vertical="center" justifyLastLine="1"/>
    </xf>
    <xf numFmtId="0" fontId="11" fillId="0" borderId="12" xfId="0" applyFont="1" applyBorder="1" applyAlignment="1">
      <alignment horizontal="distributed" vertical="center" justifyLastLine="1"/>
    </xf>
    <xf numFmtId="0" fontId="11" fillId="0" borderId="1" xfId="0" applyFont="1" applyBorder="1" applyAlignment="1">
      <alignment horizontal="distributed" vertical="center" justifyLastLine="1"/>
    </xf>
    <xf numFmtId="0" fontId="11" fillId="0" borderId="425" xfId="0" applyFont="1" applyBorder="1" applyAlignment="1">
      <alignment horizontal="distributed" vertical="center" justifyLastLine="1"/>
    </xf>
    <xf numFmtId="0" fontId="11" fillId="0" borderId="476" xfId="0" applyFont="1" applyBorder="1" applyAlignment="1">
      <alignment horizontal="distributed" vertical="center" justifyLastLine="1"/>
    </xf>
    <xf numFmtId="0" fontId="11" fillId="0" borderId="357" xfId="0" applyFont="1" applyBorder="1" applyAlignment="1">
      <alignment horizontal="distributed" vertical="center" justifyLastLine="1"/>
    </xf>
    <xf numFmtId="0" fontId="29" fillId="0" borderId="0" xfId="0" applyFont="1" applyAlignment="1">
      <alignment horizontal="center" vertical="center"/>
    </xf>
    <xf numFmtId="0" fontId="11" fillId="0" borderId="181" xfId="0" applyFont="1" applyBorder="1" applyAlignment="1">
      <alignment horizontal="center" vertical="center" wrapText="1"/>
    </xf>
    <xf numFmtId="0" fontId="11" fillId="0" borderId="206" xfId="0" applyFont="1" applyBorder="1" applyAlignment="1">
      <alignment horizontal="center" vertical="center" wrapText="1"/>
    </xf>
    <xf numFmtId="0" fontId="11" fillId="0" borderId="213" xfId="0" applyFont="1" applyBorder="1" applyAlignment="1">
      <alignment horizontal="center" vertical="center" wrapText="1"/>
    </xf>
    <xf numFmtId="0" fontId="11" fillId="0" borderId="182" xfId="0" applyFont="1" applyBorder="1" applyAlignment="1">
      <alignment horizontal="center" vertical="center" wrapText="1"/>
    </xf>
    <xf numFmtId="0" fontId="11" fillId="0" borderId="205" xfId="0" applyFont="1" applyBorder="1" applyAlignment="1">
      <alignment horizontal="center" vertical="center" wrapText="1"/>
    </xf>
    <xf numFmtId="0" fontId="11" fillId="0" borderId="214" xfId="0" applyFont="1" applyBorder="1" applyAlignment="1">
      <alignment horizontal="center" vertical="center" wrapText="1"/>
    </xf>
    <xf numFmtId="0" fontId="11" fillId="0" borderId="159" xfId="0" applyFont="1" applyBorder="1" applyAlignment="1">
      <alignment horizontal="center" vertical="center" wrapText="1"/>
    </xf>
    <xf numFmtId="0" fontId="11" fillId="0" borderId="157" xfId="0" applyFont="1" applyBorder="1" applyAlignment="1">
      <alignment horizontal="center" vertical="center"/>
    </xf>
    <xf numFmtId="0" fontId="11" fillId="0" borderId="181" xfId="0" applyFont="1" applyBorder="1" applyAlignment="1">
      <alignment horizontal="distributed" vertical="center" wrapText="1" justifyLastLine="1"/>
    </xf>
    <xf numFmtId="0" fontId="11" fillId="0" borderId="206" xfId="0" applyFont="1" applyBorder="1" applyAlignment="1">
      <alignment horizontal="distributed" vertical="center" justifyLastLine="1"/>
    </xf>
    <xf numFmtId="0" fontId="11" fillId="0" borderId="213" xfId="0" applyFont="1" applyBorder="1" applyAlignment="1">
      <alignment horizontal="distributed" vertical="center" justifyLastLine="1"/>
    </xf>
    <xf numFmtId="0" fontId="11" fillId="0" borderId="182" xfId="0" applyFont="1" applyBorder="1" applyAlignment="1">
      <alignment horizontal="distributed" vertical="center" justifyLastLine="1"/>
    </xf>
    <xf numFmtId="0" fontId="11" fillId="0" borderId="205" xfId="0" applyFont="1" applyBorder="1" applyAlignment="1">
      <alignment horizontal="distributed" vertical="center" justifyLastLine="1"/>
    </xf>
    <xf numFmtId="0" fontId="11" fillId="0" borderId="214" xfId="0" applyFont="1" applyBorder="1" applyAlignment="1">
      <alignment horizontal="distributed" vertical="center" justifyLastLine="1"/>
    </xf>
    <xf numFmtId="0" fontId="11" fillId="0" borderId="157" xfId="0" applyFont="1" applyBorder="1" applyAlignment="1">
      <alignment horizontal="center" vertical="center" wrapText="1"/>
    </xf>
    <xf numFmtId="0" fontId="11" fillId="0" borderId="158" xfId="0" applyFont="1" applyBorder="1" applyAlignment="1">
      <alignment horizontal="center" vertical="center" wrapText="1"/>
    </xf>
    <xf numFmtId="0" fontId="11" fillId="0" borderId="13" xfId="0" applyFont="1" applyBorder="1" applyAlignment="1">
      <alignment horizontal="center" vertical="center"/>
    </xf>
    <xf numFmtId="0" fontId="11" fillId="0" borderId="227" xfId="0" applyFont="1" applyBorder="1" applyAlignment="1">
      <alignment horizontal="center" vertical="center"/>
    </xf>
    <xf numFmtId="0" fontId="11" fillId="0" borderId="224" xfId="0" applyFont="1" applyBorder="1" applyAlignment="1">
      <alignment horizontal="center" vertical="center"/>
    </xf>
    <xf numFmtId="0" fontId="11" fillId="0" borderId="228" xfId="0" applyFont="1" applyBorder="1" applyAlignment="1">
      <alignment horizontal="center" vertical="center"/>
    </xf>
    <xf numFmtId="0" fontId="11" fillId="0" borderId="225" xfId="0" applyFont="1" applyBorder="1" applyAlignment="1">
      <alignment horizontal="center" vertical="center"/>
    </xf>
    <xf numFmtId="0" fontId="11" fillId="0" borderId="229" xfId="0" applyFont="1" applyBorder="1" applyAlignment="1">
      <alignment horizontal="center" vertical="center"/>
    </xf>
    <xf numFmtId="0" fontId="11" fillId="0" borderId="226" xfId="0" applyFont="1" applyBorder="1" applyAlignment="1">
      <alignment horizontal="center" vertical="center"/>
    </xf>
    <xf numFmtId="0" fontId="11" fillId="0" borderId="184" xfId="0" applyFont="1" applyBorder="1" applyAlignment="1">
      <alignment horizontal="center" vertical="center" wrapText="1"/>
    </xf>
    <xf numFmtId="0" fontId="11" fillId="0" borderId="29" xfId="0" applyFont="1" applyBorder="1" applyAlignment="1">
      <alignment horizontal="center" vertical="center"/>
    </xf>
    <xf numFmtId="0" fontId="11" fillId="0" borderId="217" xfId="0" applyFont="1" applyBorder="1" applyAlignment="1">
      <alignment horizontal="center" vertical="center" wrapText="1"/>
    </xf>
    <xf numFmtId="0" fontId="11" fillId="0" borderId="219" xfId="0" applyFont="1" applyBorder="1" applyAlignment="1">
      <alignment horizontal="center" vertical="center" wrapText="1"/>
    </xf>
    <xf numFmtId="0" fontId="11" fillId="0" borderId="218" xfId="0" applyFont="1" applyBorder="1" applyAlignment="1">
      <alignment horizontal="center" vertical="center"/>
    </xf>
    <xf numFmtId="0" fontId="11" fillId="0" borderId="220" xfId="0" applyFont="1" applyBorder="1" applyAlignment="1">
      <alignment horizontal="center" vertical="center"/>
    </xf>
    <xf numFmtId="0" fontId="11" fillId="0" borderId="29" xfId="0" applyFont="1" applyBorder="1" applyAlignment="1">
      <alignment horizontal="center" vertical="center" wrapText="1"/>
    </xf>
    <xf numFmtId="0" fontId="11" fillId="0" borderId="218" xfId="0" applyFont="1" applyBorder="1" applyAlignment="1">
      <alignment horizontal="center" vertical="center" wrapText="1"/>
    </xf>
    <xf numFmtId="0" fontId="11" fillId="0" borderId="220" xfId="0" applyFont="1" applyBorder="1" applyAlignment="1">
      <alignment horizontal="center" vertical="center" wrapText="1"/>
    </xf>
    <xf numFmtId="0" fontId="11" fillId="0" borderId="207" xfId="0" applyFont="1" applyBorder="1" applyAlignment="1">
      <alignment horizontal="center" vertical="center"/>
    </xf>
    <xf numFmtId="0" fontId="11" fillId="0" borderId="208" xfId="0" applyFont="1" applyBorder="1" applyAlignment="1">
      <alignment horizontal="center" vertical="center"/>
    </xf>
    <xf numFmtId="0" fontId="11" fillId="0" borderId="210" xfId="0" applyFont="1" applyBorder="1" applyAlignment="1">
      <alignment horizontal="center" vertical="center"/>
    </xf>
    <xf numFmtId="0" fontId="11" fillId="0" borderId="211" xfId="0" applyFont="1" applyBorder="1" applyAlignment="1">
      <alignment horizontal="center" vertical="center"/>
    </xf>
    <xf numFmtId="0" fontId="11" fillId="0" borderId="1" xfId="0" applyFont="1" applyBorder="1" applyAlignment="1">
      <alignment horizontal="center" vertical="center"/>
    </xf>
    <xf numFmtId="0" fontId="36" fillId="0" borderId="0" xfId="4" applyFont="1" applyAlignment="1" applyProtection="1">
      <alignment horizontal="center" vertical="center"/>
      <protection locked="0"/>
    </xf>
    <xf numFmtId="0" fontId="36" fillId="0" borderId="0" xfId="4" applyFont="1" applyProtection="1">
      <alignment vertical="center"/>
      <protection locked="0"/>
    </xf>
    <xf numFmtId="0" fontId="29" fillId="0" borderId="0" xfId="0" applyFont="1" applyAlignment="1" applyProtection="1">
      <alignment horizontal="right" vertical="center"/>
      <protection locked="0"/>
    </xf>
    <xf numFmtId="0" fontId="8" fillId="0" borderId="235" xfId="4" applyFont="1" applyBorder="1" applyAlignment="1" applyProtection="1">
      <alignment horizontal="center" vertical="center"/>
      <protection locked="0"/>
    </xf>
    <xf numFmtId="0" fontId="8" fillId="0" borderId="236" xfId="4" applyFont="1" applyBorder="1" applyAlignment="1" applyProtection="1">
      <alignment horizontal="center" vertical="center"/>
      <protection locked="0"/>
    </xf>
    <xf numFmtId="0" fontId="8" fillId="0" borderId="237" xfId="0" applyFont="1" applyBorder="1">
      <alignment vertical="center"/>
    </xf>
    <xf numFmtId="0" fontId="8" fillId="0" borderId="241" xfId="4" applyFont="1" applyBorder="1" applyProtection="1">
      <alignment vertical="center"/>
      <protection locked="0"/>
    </xf>
    <xf numFmtId="0" fontId="8" fillId="0" borderId="242" xfId="4" applyFont="1" applyBorder="1" applyProtection="1">
      <alignment vertical="center"/>
      <protection locked="0"/>
    </xf>
    <xf numFmtId="0" fontId="8" fillId="0" borderId="70" xfId="0" applyFont="1" applyBorder="1">
      <alignment vertical="center"/>
    </xf>
    <xf numFmtId="0" fontId="8" fillId="0" borderId="235" xfId="4" applyFont="1" applyBorder="1" applyAlignment="1" applyProtection="1">
      <alignment horizontal="center" vertical="center" wrapText="1"/>
      <protection locked="0"/>
    </xf>
    <xf numFmtId="0" fontId="8" fillId="0" borderId="237" xfId="4" applyFont="1" applyBorder="1" applyAlignment="1" applyProtection="1">
      <alignment horizontal="center" vertical="center" wrapText="1"/>
      <protection locked="0"/>
    </xf>
    <xf numFmtId="0" fontId="8" fillId="0" borderId="241" xfId="4" applyFont="1" applyBorder="1" applyAlignment="1" applyProtection="1">
      <alignment horizontal="center" vertical="center" wrapText="1"/>
      <protection locked="0"/>
    </xf>
    <xf numFmtId="0" fontId="8" fillId="0" borderId="70" xfId="4" applyFont="1" applyBorder="1" applyAlignment="1" applyProtection="1">
      <alignment horizontal="center" vertical="center" wrapText="1"/>
      <protection locked="0"/>
    </xf>
    <xf numFmtId="0" fontId="0" fillId="0" borderId="235" xfId="4" applyFont="1" applyBorder="1" applyAlignment="1" applyProtection="1">
      <alignment horizontal="center" vertical="center" wrapText="1"/>
      <protection locked="0"/>
    </xf>
    <xf numFmtId="0" fontId="8" fillId="0" borderId="243" xfId="4" applyFont="1" applyBorder="1" applyAlignment="1" applyProtection="1">
      <alignment horizontal="center" vertical="center" wrapText="1"/>
      <protection locked="0"/>
    </xf>
    <xf numFmtId="0" fontId="8" fillId="0" borderId="236" xfId="4" applyFont="1" applyBorder="1" applyAlignment="1" applyProtection="1">
      <alignment horizontal="center" vertical="center" wrapText="1"/>
      <protection locked="0"/>
    </xf>
    <xf numFmtId="0" fontId="8" fillId="0" borderId="245" xfId="4" applyFont="1" applyBorder="1" applyAlignment="1" applyProtection="1">
      <alignment horizontal="center" vertical="center" wrapText="1"/>
      <protection locked="0"/>
    </xf>
    <xf numFmtId="0" fontId="8" fillId="0" borderId="242" xfId="4" applyFont="1" applyBorder="1" applyAlignment="1" applyProtection="1">
      <alignment horizontal="center" vertical="center" wrapText="1"/>
      <protection locked="0"/>
    </xf>
    <xf numFmtId="0" fontId="8" fillId="0" borderId="237" xfId="4" applyFont="1" applyBorder="1" applyAlignment="1" applyProtection="1">
      <alignment horizontal="center" vertical="center"/>
      <protection locked="0"/>
    </xf>
    <xf numFmtId="0" fontId="8" fillId="0" borderId="105" xfId="4" applyFont="1" applyBorder="1" applyAlignment="1" applyProtection="1">
      <alignment horizontal="center" vertical="center" wrapText="1"/>
      <protection locked="0"/>
    </xf>
    <xf numFmtId="0" fontId="8" fillId="0" borderId="104" xfId="4" applyFont="1" applyBorder="1" applyAlignment="1" applyProtection="1">
      <alignment horizontal="center" vertical="center" wrapText="1"/>
      <protection locked="0"/>
    </xf>
    <xf numFmtId="0" fontId="8" fillId="0" borderId="104" xfId="4" applyFont="1" applyBorder="1" applyAlignment="1" applyProtection="1">
      <alignment horizontal="center" vertical="center"/>
      <protection locked="0"/>
    </xf>
    <xf numFmtId="0" fontId="8" fillId="0" borderId="122" xfId="4" applyFont="1" applyBorder="1" applyAlignment="1" applyProtection="1">
      <alignment horizontal="center" vertical="center"/>
      <protection locked="0"/>
    </xf>
    <xf numFmtId="0" fontId="8" fillId="0" borderId="103" xfId="4" applyFont="1" applyBorder="1" applyAlignment="1" applyProtection="1">
      <alignment horizontal="center" vertical="center"/>
      <protection locked="0"/>
    </xf>
    <xf numFmtId="0" fontId="8" fillId="0" borderId="242" xfId="4" applyFont="1" applyBorder="1" applyAlignment="1" applyProtection="1">
      <alignment horizontal="center" vertical="center"/>
      <protection locked="0"/>
    </xf>
    <xf numFmtId="0" fontId="8" fillId="0" borderId="70" xfId="4" applyFont="1" applyBorder="1" applyAlignment="1" applyProtection="1">
      <alignment horizontal="center" vertical="center"/>
      <protection locked="0"/>
    </xf>
    <xf numFmtId="0" fontId="8" fillId="0" borderId="98" xfId="4" applyFont="1" applyBorder="1" applyAlignment="1" applyProtection="1">
      <alignment horizontal="center" vertical="center" shrinkToFit="1"/>
      <protection locked="0"/>
    </xf>
    <xf numFmtId="0" fontId="8" fillId="0" borderId="99" xfId="4" applyFont="1" applyBorder="1" applyAlignment="1" applyProtection="1">
      <alignment horizontal="center" vertical="center" shrinkToFit="1"/>
      <protection locked="0"/>
    </xf>
    <xf numFmtId="0" fontId="8" fillId="0" borderId="100" xfId="4" applyFont="1" applyBorder="1" applyAlignment="1" applyProtection="1">
      <alignment horizontal="center" vertical="center" shrinkToFit="1"/>
      <protection locked="0"/>
    </xf>
    <xf numFmtId="0" fontId="8" fillId="0" borderId="101" xfId="4" applyFont="1" applyBorder="1" applyAlignment="1" applyProtection="1">
      <alignment horizontal="center" vertical="center" shrinkToFit="1"/>
      <protection locked="0"/>
    </xf>
    <xf numFmtId="0" fontId="8" fillId="0" borderId="121" xfId="4" applyFont="1" applyBorder="1" applyAlignment="1" applyProtection="1">
      <alignment horizontal="center" vertical="center" shrinkToFit="1"/>
      <protection locked="0"/>
    </xf>
    <xf numFmtId="0" fontId="8" fillId="0" borderId="235" xfId="4" applyFont="1" applyBorder="1" applyAlignment="1" applyProtection="1">
      <alignment horizontal="center" vertical="center" shrinkToFit="1"/>
      <protection locked="0"/>
    </xf>
    <xf numFmtId="0" fontId="8" fillId="0" borderId="236" xfId="4" applyFont="1" applyBorder="1" applyAlignment="1" applyProtection="1">
      <alignment horizontal="center" vertical="center" shrinkToFit="1"/>
      <protection locked="0"/>
    </xf>
    <xf numFmtId="0" fontId="8" fillId="0" borderId="237" xfId="4" applyFont="1" applyBorder="1" applyAlignment="1" applyProtection="1">
      <alignment horizontal="center" vertical="center" shrinkToFit="1"/>
      <protection locked="0"/>
    </xf>
    <xf numFmtId="0" fontId="8" fillId="0" borderId="246" xfId="4" applyFont="1" applyBorder="1" applyAlignment="1" applyProtection="1">
      <alignment horizontal="center" vertical="center" shrinkToFit="1"/>
      <protection locked="0"/>
    </xf>
    <xf numFmtId="0" fontId="11" fillId="0" borderId="110" xfId="0" applyFont="1" applyBorder="1" applyAlignment="1" applyProtection="1">
      <alignment horizontal="center" vertical="center"/>
      <protection locked="0"/>
    </xf>
    <xf numFmtId="0" fontId="11" fillId="0" borderId="89" xfId="0" applyFont="1" applyBorder="1" applyAlignment="1" applyProtection="1">
      <alignment horizontal="center" vertical="center"/>
      <protection locked="0"/>
    </xf>
    <xf numFmtId="0" fontId="11" fillId="0" borderId="111" xfId="0" applyFont="1" applyBorder="1" applyAlignment="1" applyProtection="1">
      <alignment horizontal="center" vertical="center"/>
      <protection locked="0"/>
    </xf>
    <xf numFmtId="0" fontId="11" fillId="0" borderId="118" xfId="0" applyFont="1" applyBorder="1" applyAlignment="1" applyProtection="1">
      <alignment horizontal="center" vertical="center"/>
      <protection locked="0"/>
    </xf>
    <xf numFmtId="0" fontId="11" fillId="0" borderId="88" xfId="0" applyFont="1" applyBorder="1" applyAlignment="1" applyProtection="1">
      <alignment horizontal="center" vertical="center"/>
      <protection locked="0"/>
    </xf>
    <xf numFmtId="0" fontId="11" fillId="0" borderId="117" xfId="0" applyFont="1" applyBorder="1" applyAlignment="1" applyProtection="1">
      <alignment horizontal="center" vertical="center"/>
      <protection locked="0"/>
    </xf>
    <xf numFmtId="0" fontId="8" fillId="0" borderId="110" xfId="4" applyFont="1" applyBorder="1" applyAlignment="1" applyProtection="1">
      <alignment horizontal="center" vertical="center" wrapText="1"/>
      <protection locked="0"/>
    </xf>
    <xf numFmtId="0" fontId="8" fillId="0" borderId="111" xfId="4" applyFont="1" applyBorder="1" applyAlignment="1" applyProtection="1">
      <alignment horizontal="center" vertical="center" wrapText="1"/>
      <protection locked="0"/>
    </xf>
    <xf numFmtId="0" fontId="8" fillId="0" borderId="111" xfId="4" applyFont="1" applyBorder="1" applyAlignment="1" applyProtection="1">
      <alignment horizontal="center" vertical="center"/>
      <protection locked="0"/>
    </xf>
    <xf numFmtId="0" fontId="8" fillId="0" borderId="107" xfId="4" applyFont="1" applyBorder="1" applyAlignment="1" applyProtection="1">
      <alignment horizontal="center" vertical="center"/>
      <protection locked="0"/>
    </xf>
    <xf numFmtId="0" fontId="8" fillId="0" borderId="112" xfId="4" applyFont="1" applyBorder="1" applyAlignment="1" applyProtection="1">
      <alignment horizontal="center" vertical="center"/>
      <protection locked="0"/>
    </xf>
    <xf numFmtId="0" fontId="8" fillId="0" borderId="112" xfId="4" applyFont="1" applyBorder="1" applyAlignment="1" applyProtection="1">
      <alignment horizontal="center" vertical="center" wrapText="1"/>
      <protection locked="0"/>
    </xf>
    <xf numFmtId="0" fontId="8" fillId="0" borderId="70" xfId="0" applyFont="1" applyBorder="1" applyAlignment="1">
      <alignment horizontal="center" vertical="center" wrapText="1"/>
    </xf>
    <xf numFmtId="0" fontId="11" fillId="0" borderId="98" xfId="0" applyFont="1" applyBorder="1" applyAlignment="1" applyProtection="1">
      <alignment horizontal="center" vertical="center"/>
      <protection locked="0"/>
    </xf>
    <xf numFmtId="0" fontId="11" fillId="0" borderId="121" xfId="0" applyFont="1" applyBorder="1" applyAlignment="1" applyProtection="1">
      <alignment horizontal="center" vertical="center"/>
      <protection locked="0"/>
    </xf>
    <xf numFmtId="0" fontId="11" fillId="0" borderId="100" xfId="0" applyFont="1" applyBorder="1" applyAlignment="1" applyProtection="1">
      <alignment horizontal="center" vertical="center"/>
      <protection locked="0"/>
    </xf>
    <xf numFmtId="0" fontId="8" fillId="0" borderId="396" xfId="4" applyFont="1" applyBorder="1" applyAlignment="1" applyProtection="1">
      <alignment horizontal="center" vertical="center"/>
      <protection locked="0"/>
    </xf>
    <xf numFmtId="0" fontId="8" fillId="0" borderId="122" xfId="4" applyFont="1" applyBorder="1" applyAlignment="1" applyProtection="1">
      <alignment horizontal="center" vertical="center" wrapText="1"/>
      <protection locked="0"/>
    </xf>
    <xf numFmtId="0" fontId="8" fillId="0" borderId="90" xfId="4" applyFont="1" applyBorder="1" applyAlignment="1" applyProtection="1">
      <alignment horizontal="center" vertical="center" wrapText="1"/>
      <protection locked="0"/>
    </xf>
    <xf numFmtId="0" fontId="31" fillId="0" borderId="0" xfId="4" applyFont="1" applyAlignment="1">
      <alignment horizontal="center" vertical="top" wrapText="1"/>
    </xf>
    <xf numFmtId="0" fontId="8" fillId="0" borderId="22" xfId="4" applyFont="1" applyBorder="1" applyAlignment="1" applyProtection="1">
      <alignment horizontal="center" vertical="center"/>
      <protection locked="0"/>
    </xf>
    <xf numFmtId="0" fontId="8" fillId="0" borderId="25" xfId="4" applyFont="1" applyBorder="1" applyAlignment="1" applyProtection="1">
      <alignment horizontal="center" vertical="center"/>
      <protection locked="0"/>
    </xf>
    <xf numFmtId="0" fontId="8" fillId="0" borderId="23" xfId="4" applyFont="1" applyBorder="1" applyAlignment="1" applyProtection="1">
      <alignment horizontal="center" vertical="center"/>
      <protection locked="0"/>
    </xf>
    <xf numFmtId="0" fontId="8" fillId="0" borderId="416" xfId="4" applyFont="1" applyBorder="1" applyAlignment="1" applyProtection="1">
      <alignment horizontal="center" vertical="center"/>
      <protection locked="0"/>
    </xf>
    <xf numFmtId="0" fontId="8" fillId="0" borderId="93" xfId="4" applyFont="1" applyBorder="1" applyAlignment="1" applyProtection="1">
      <alignment horizontal="center" vertical="center"/>
      <protection locked="0"/>
    </xf>
    <xf numFmtId="0" fontId="8" fillId="0" borderId="92" xfId="4" applyFont="1" applyBorder="1" applyAlignment="1" applyProtection="1">
      <alignment horizontal="center" vertical="center"/>
      <protection locked="0"/>
    </xf>
    <xf numFmtId="0" fontId="8" fillId="0" borderId="416" xfId="4" applyFont="1" applyBorder="1" applyAlignment="1" applyProtection="1">
      <alignment horizontal="center" vertical="center" wrapText="1"/>
      <protection locked="0"/>
    </xf>
    <xf numFmtId="0" fontId="8" fillId="0" borderId="93" xfId="4" applyFont="1" applyBorder="1" applyAlignment="1" applyProtection="1">
      <alignment horizontal="center" vertical="center" wrapText="1"/>
      <protection locked="0"/>
    </xf>
    <xf numFmtId="0" fontId="8" fillId="0" borderId="92" xfId="4" applyFont="1" applyBorder="1" applyAlignment="1" applyProtection="1">
      <alignment horizontal="center" vertical="center" wrapText="1"/>
      <protection locked="0"/>
    </xf>
    <xf numFmtId="0" fontId="8" fillId="0" borderId="4" xfId="4" applyFont="1" applyBorder="1" applyAlignment="1" applyProtection="1">
      <alignment horizontal="center" vertical="center"/>
      <protection locked="0"/>
    </xf>
    <xf numFmtId="0" fontId="8" fillId="0" borderId="16" xfId="4" applyFont="1" applyBorder="1" applyAlignment="1" applyProtection="1">
      <alignment horizontal="center" vertical="center"/>
      <protection locked="0"/>
    </xf>
    <xf numFmtId="0" fontId="8" fillId="0" borderId="5" xfId="4" applyFont="1" applyBorder="1" applyAlignment="1" applyProtection="1">
      <alignment horizontal="center" vertical="center"/>
      <protection locked="0"/>
    </xf>
    <xf numFmtId="0" fontId="29" fillId="0" borderId="0" xfId="5" applyFont="1" applyAlignment="1">
      <alignment horizontal="center" vertical="center"/>
    </xf>
    <xf numFmtId="0" fontId="8" fillId="0" borderId="159" xfId="7" applyFont="1" applyBorder="1" applyAlignment="1">
      <alignment horizontal="center" vertical="center" justifyLastLine="1"/>
    </xf>
    <xf numFmtId="0" fontId="11" fillId="0" borderId="341" xfId="7" applyFont="1" applyBorder="1" applyAlignment="1">
      <alignment horizontal="distributed" vertical="center" justifyLastLine="1"/>
    </xf>
    <xf numFmtId="0" fontId="11" fillId="0" borderId="342" xfId="7" applyFont="1" applyBorder="1" applyAlignment="1">
      <alignment horizontal="distributed" vertical="center" justifyLastLine="1"/>
    </xf>
    <xf numFmtId="0" fontId="8" fillId="0" borderId="2" xfId="7" applyFont="1" applyBorder="1" applyAlignment="1">
      <alignment horizontal="center" vertical="center" justifyLastLine="1"/>
    </xf>
    <xf numFmtId="0" fontId="8" fillId="0" borderId="158" xfId="7" applyFont="1" applyBorder="1" applyAlignment="1">
      <alignment horizontal="center" vertical="center" justifyLastLine="1"/>
    </xf>
    <xf numFmtId="0" fontId="40" fillId="0" borderId="0" xfId="7" applyFont="1" applyAlignment="1">
      <alignment horizontal="center" vertical="center"/>
    </xf>
    <xf numFmtId="0" fontId="8" fillId="0" borderId="303" xfId="7" applyFont="1" applyBorder="1" applyAlignment="1">
      <alignment horizontal="center" vertical="center" wrapText="1"/>
    </xf>
    <xf numFmtId="0" fontId="8" fillId="0" borderId="157" xfId="7" applyFont="1" applyBorder="1" applyAlignment="1">
      <alignment horizontal="center" vertical="center"/>
    </xf>
    <xf numFmtId="0" fontId="8" fillId="0" borderId="297" xfId="7" applyFont="1" applyBorder="1" applyAlignment="1">
      <alignment horizontal="center" vertical="center"/>
    </xf>
    <xf numFmtId="0" fontId="8" fillId="0" borderId="303" xfId="7" applyFont="1" applyBorder="1" applyAlignment="1">
      <alignment horizontal="center" vertical="center" wrapText="1" justifyLastLine="1"/>
    </xf>
    <xf numFmtId="0" fontId="8" fillId="0" borderId="157" xfId="7" applyFont="1" applyBorder="1" applyAlignment="1">
      <alignment horizontal="center" vertical="center" wrapText="1" justifyLastLine="1"/>
    </xf>
    <xf numFmtId="0" fontId="8" fillId="0" borderId="297" xfId="7" applyFont="1" applyBorder="1" applyAlignment="1">
      <alignment horizontal="center" vertical="center" wrapText="1" justifyLastLine="1"/>
    </xf>
    <xf numFmtId="0" fontId="8" fillId="0" borderId="167" xfId="7" applyFont="1" applyBorder="1" applyAlignment="1">
      <alignment horizontal="center" vertical="center" wrapText="1" justifyLastLine="1" shrinkToFit="1"/>
    </xf>
    <xf numFmtId="0" fontId="8" fillId="0" borderId="301" xfId="7" applyFont="1" applyBorder="1" applyAlignment="1">
      <alignment horizontal="center" vertical="center" wrapText="1" justifyLastLine="1" shrinkToFit="1"/>
    </xf>
    <xf numFmtId="0" fontId="8" fillId="0" borderId="0" xfId="7" applyFont="1" applyAlignment="1">
      <alignment horizontal="center" vertical="center" wrapText="1" justifyLastLine="1" shrinkToFit="1"/>
    </xf>
    <xf numFmtId="0" fontId="8" fillId="0" borderId="13" xfId="7" applyFont="1" applyBorder="1" applyAlignment="1">
      <alignment horizontal="center" vertical="center" wrapText="1" justifyLastLine="1" shrinkToFit="1"/>
    </xf>
    <xf numFmtId="0" fontId="8" fillId="0" borderId="168" xfId="7" applyFont="1" applyBorder="1" applyAlignment="1">
      <alignment horizontal="center" vertical="center" wrapText="1" shrinkToFit="1"/>
    </xf>
    <xf numFmtId="0" fontId="8" fillId="0" borderId="171" xfId="7" applyFont="1" applyBorder="1" applyAlignment="1">
      <alignment horizontal="center" vertical="center" shrinkToFit="1"/>
    </xf>
    <xf numFmtId="0" fontId="8" fillId="0" borderId="300" xfId="7" applyFont="1" applyBorder="1" applyAlignment="1">
      <alignment horizontal="center" vertical="center" shrinkToFit="1"/>
    </xf>
    <xf numFmtId="0" fontId="8" fillId="0" borderId="181" xfId="7" applyFont="1" applyBorder="1" applyAlignment="1">
      <alignment horizontal="center" vertical="center" justifyLastLine="1"/>
    </xf>
    <xf numFmtId="0" fontId="8" fillId="0" borderId="213" xfId="7" applyFont="1" applyBorder="1" applyAlignment="1">
      <alignment horizontal="center" vertical="center" justifyLastLine="1"/>
    </xf>
    <xf numFmtId="0" fontId="11" fillId="0" borderId="316" xfId="7" applyFont="1" applyBorder="1" applyAlignment="1">
      <alignment horizontal="distributed" vertical="center" justifyLastLine="1"/>
    </xf>
    <xf numFmtId="0" fontId="11" fillId="0" borderId="317" xfId="7" applyFont="1" applyBorder="1" applyAlignment="1">
      <alignment horizontal="distributed" vertical="center" justifyLastLine="1"/>
    </xf>
    <xf numFmtId="0" fontId="11" fillId="0" borderId="320" xfId="7" applyFont="1" applyBorder="1" applyAlignment="1">
      <alignment horizontal="distributed" vertical="center" justifyLastLine="1"/>
    </xf>
    <xf numFmtId="0" fontId="11" fillId="0" borderId="321" xfId="7" applyFont="1" applyBorder="1" applyAlignment="1">
      <alignment horizontal="distributed" vertical="center" justifyLastLine="1"/>
    </xf>
    <xf numFmtId="0" fontId="11" fillId="0" borderId="294" xfId="7" applyFont="1" applyBorder="1" applyAlignment="1">
      <alignment horizontal="distributed" vertical="center" justifyLastLine="1"/>
    </xf>
    <xf numFmtId="0" fontId="11" fillId="0" borderId="295" xfId="7" applyFont="1" applyBorder="1" applyAlignment="1">
      <alignment horizontal="distributed" vertical="center" justifyLastLine="1"/>
    </xf>
    <xf numFmtId="0" fontId="0" fillId="0" borderId="97" xfId="0" applyBorder="1" applyAlignment="1">
      <alignment horizontal="center" vertical="center" wrapText="1"/>
    </xf>
    <xf numFmtId="0" fontId="0" fillId="0" borderId="97" xfId="0" applyBorder="1" applyAlignment="1">
      <alignment horizontal="center" vertical="center"/>
    </xf>
    <xf numFmtId="0" fontId="7" fillId="0" borderId="0" xfId="5" applyFont="1" applyAlignment="1">
      <alignment horizontal="center" vertical="center"/>
    </xf>
    <xf numFmtId="0" fontId="0" fillId="7" borderId="97" xfId="0" applyFill="1" applyBorder="1" applyAlignment="1">
      <alignment horizontal="center" vertical="center"/>
    </xf>
    <xf numFmtId="0" fontId="0" fillId="0" borderId="22" xfId="0" applyBorder="1" applyAlignment="1">
      <alignment horizontal="center" vertical="center" shrinkToFit="1"/>
    </xf>
    <xf numFmtId="0" fontId="0" fillId="0" borderId="25" xfId="0" applyBorder="1" applyAlignment="1">
      <alignment horizontal="center" vertical="center" shrinkToFit="1"/>
    </xf>
    <xf numFmtId="0" fontId="0" fillId="0" borderId="23" xfId="0" applyBorder="1" applyAlignment="1">
      <alignment horizontal="center" vertical="center" shrinkToFit="1"/>
    </xf>
    <xf numFmtId="0" fontId="0" fillId="0" borderId="0" xfId="0" applyAlignment="1">
      <alignment horizontal="center" vertical="center" wrapText="1"/>
    </xf>
    <xf numFmtId="0" fontId="0" fillId="0" borderId="0" xfId="0" applyAlignment="1">
      <alignment horizontal="center" vertical="center"/>
    </xf>
    <xf numFmtId="0" fontId="8" fillId="0" borderId="94" xfId="7" applyFont="1" applyBorder="1" applyAlignment="1">
      <alignment horizontal="center" vertical="distributed" textRotation="255" justifyLastLine="1"/>
    </xf>
    <xf numFmtId="0" fontId="8" fillId="0" borderId="12" xfId="7" applyFont="1" applyBorder="1" applyAlignment="1">
      <alignment horizontal="center" vertical="distributed" textRotation="255" justifyLastLine="1"/>
    </xf>
    <xf numFmtId="0" fontId="8" fillId="0" borderId="2" xfId="7" applyFont="1" applyBorder="1" applyAlignment="1">
      <alignment horizontal="center" vertical="distributed" textRotation="255" justifyLastLine="1"/>
    </xf>
    <xf numFmtId="0" fontId="8" fillId="0" borderId="159" xfId="7" applyFont="1" applyBorder="1" applyAlignment="1">
      <alignment horizontal="center" vertical="distributed" textRotation="255" justifyLastLine="1"/>
    </xf>
    <xf numFmtId="0" fontId="8" fillId="0" borderId="157" xfId="7" applyFont="1" applyBorder="1" applyAlignment="1">
      <alignment horizontal="center" vertical="distributed" textRotation="255" justifyLastLine="1"/>
    </xf>
    <xf numFmtId="0" fontId="8" fillId="0" borderId="297" xfId="7" applyFont="1" applyBorder="1" applyAlignment="1">
      <alignment horizontal="center" vertical="distributed" textRotation="255" justifyLastLine="1"/>
    </xf>
    <xf numFmtId="0" fontId="8" fillId="0" borderId="386" xfId="7" applyFont="1" applyBorder="1" applyAlignment="1">
      <alignment horizontal="center" vertical="center" justifyLastLine="1"/>
    </xf>
    <xf numFmtId="0" fontId="8" fillId="0" borderId="387" xfId="7" applyFont="1" applyBorder="1" applyAlignment="1">
      <alignment horizontal="center" vertical="center" justifyLastLine="1"/>
    </xf>
    <xf numFmtId="0" fontId="11" fillId="0" borderId="0" xfId="7" applyFont="1" applyAlignment="1">
      <alignment vertical="center"/>
    </xf>
    <xf numFmtId="0" fontId="10" fillId="0" borderId="209" xfId="7" applyFont="1" applyBorder="1" applyAlignment="1">
      <alignment horizontal="center" vertical="center" wrapText="1"/>
    </xf>
    <xf numFmtId="0" fontId="8" fillId="0" borderId="356" xfId="5" applyBorder="1" applyAlignment="1">
      <alignment horizontal="center" vertical="center"/>
    </xf>
    <xf numFmtId="0" fontId="8" fillId="0" borderId="212" xfId="5" applyBorder="1" applyAlignment="1">
      <alignment horizontal="center" vertical="center"/>
    </xf>
    <xf numFmtId="0" fontId="10" fillId="0" borderId="350" xfId="7" applyFont="1" applyBorder="1" applyAlignment="1">
      <alignment horizontal="center" vertical="top"/>
    </xf>
    <xf numFmtId="0" fontId="10" fillId="0" borderId="189" xfId="7" applyFont="1" applyBorder="1" applyAlignment="1">
      <alignment horizontal="center" vertical="top"/>
    </xf>
    <xf numFmtId="0" fontId="8" fillId="0" borderId="189" xfId="5" applyBorder="1" applyAlignment="1">
      <alignment horizontal="center" vertical="top"/>
    </xf>
    <xf numFmtId="0" fontId="8" fillId="0" borderId="230" xfId="5" applyBorder="1" applyAlignment="1">
      <alignment horizontal="center" vertical="top"/>
    </xf>
    <xf numFmtId="0" fontId="10" fillId="0" borderId="224" xfId="7" applyFont="1" applyBorder="1" applyAlignment="1">
      <alignment horizontal="center" vertical="center" wrapText="1"/>
    </xf>
    <xf numFmtId="0" fontId="10" fillId="0" borderId="225" xfId="7" applyFont="1" applyBorder="1" applyAlignment="1">
      <alignment horizontal="center" vertical="center" wrapText="1"/>
    </xf>
    <xf numFmtId="0" fontId="10" fillId="0" borderId="225" xfId="7" applyFont="1" applyBorder="1" applyAlignment="1">
      <alignment horizontal="center" vertical="center" wrapText="1" shrinkToFit="1"/>
    </xf>
    <xf numFmtId="0" fontId="10" fillId="0" borderId="226" xfId="7" applyFont="1" applyBorder="1" applyAlignment="1">
      <alignment horizontal="center" vertical="center" wrapText="1"/>
    </xf>
    <xf numFmtId="0" fontId="11" fillId="0" borderId="360" xfId="7" applyFont="1" applyBorder="1" applyAlignment="1">
      <alignment horizontal="distributed" vertical="center" justifyLastLine="1"/>
    </xf>
    <xf numFmtId="0" fontId="11" fillId="0" borderId="361" xfId="7" applyFont="1" applyBorder="1" applyAlignment="1">
      <alignment horizontal="distributed" vertical="center" justifyLastLine="1"/>
    </xf>
    <xf numFmtId="0" fontId="11" fillId="0" borderId="29" xfId="7" applyFont="1" applyBorder="1" applyAlignment="1">
      <alignment horizontal="distributed" vertical="center" justifyLastLine="1"/>
    </xf>
    <xf numFmtId="0" fontId="11" fillId="0" borderId="219" xfId="7" applyFont="1" applyBorder="1" applyAlignment="1">
      <alignment horizontal="distributed" vertical="center" justifyLastLine="1"/>
    </xf>
    <xf numFmtId="0" fontId="29" fillId="0" borderId="0" xfId="7" applyFont="1" applyAlignment="1">
      <alignment horizontal="center" vertical="center"/>
    </xf>
    <xf numFmtId="0" fontId="10" fillId="0" borderId="207" xfId="7" applyFont="1" applyBorder="1" applyAlignment="1">
      <alignment horizontal="center" vertical="center" wrapText="1"/>
    </xf>
    <xf numFmtId="0" fontId="8" fillId="0" borderId="369" xfId="5" applyBorder="1" applyAlignment="1">
      <alignment horizontal="center" vertical="center"/>
    </xf>
    <xf numFmtId="0" fontId="8" fillId="0" borderId="210" xfId="5" applyBorder="1" applyAlignment="1">
      <alignment horizontal="center" vertical="center"/>
    </xf>
    <xf numFmtId="0" fontId="10" fillId="0" borderId="221" xfId="7" applyFont="1" applyBorder="1" applyAlignment="1">
      <alignment horizontal="center" vertical="center" wrapText="1" shrinkToFit="1"/>
    </xf>
    <xf numFmtId="0" fontId="8" fillId="0" borderId="223" xfId="5" applyBorder="1" applyAlignment="1">
      <alignment horizontal="center" vertical="center"/>
    </xf>
    <xf numFmtId="0" fontId="8" fillId="0" borderId="227" xfId="5" applyBorder="1" applyAlignment="1">
      <alignment horizontal="center" vertical="center"/>
    </xf>
    <xf numFmtId="0" fontId="8" fillId="0" borderId="229" xfId="5" applyBorder="1" applyAlignment="1">
      <alignment horizontal="center" vertical="center"/>
    </xf>
    <xf numFmtId="0" fontId="10" fillId="0" borderId="2" xfId="7" applyFont="1" applyBorder="1" applyAlignment="1">
      <alignment horizontal="center"/>
    </xf>
    <xf numFmtId="0" fontId="10" fillId="0" borderId="3" xfId="7" applyFont="1" applyBorder="1" applyAlignment="1">
      <alignment horizontal="center"/>
    </xf>
    <xf numFmtId="0" fontId="7" fillId="0" borderId="3" xfId="7" applyBorder="1" applyAlignment="1">
      <alignment horizontal="center"/>
    </xf>
    <xf numFmtId="0" fontId="8" fillId="0" borderId="158" xfId="5" applyBorder="1" applyAlignment="1">
      <alignment horizontal="center"/>
    </xf>
    <xf numFmtId="0" fontId="11" fillId="0" borderId="357" xfId="7" applyFont="1" applyBorder="1" applyAlignment="1">
      <alignment horizontal="center" vertical="distributed" textRotation="255" justifyLastLine="1"/>
    </xf>
    <xf numFmtId="0" fontId="11" fillId="0" borderId="356" xfId="7" applyFont="1" applyBorder="1" applyAlignment="1">
      <alignment horizontal="center" vertical="distributed" textRotation="255" justifyLastLine="1"/>
    </xf>
    <xf numFmtId="0" fontId="11" fillId="0" borderId="358" xfId="7" applyFont="1" applyBorder="1" applyAlignment="1">
      <alignment horizontal="center" vertical="distributed" textRotation="255" justifyLastLine="1"/>
    </xf>
    <xf numFmtId="0" fontId="10" fillId="0" borderId="368" xfId="7" applyFont="1" applyBorder="1" applyAlignment="1">
      <alignment horizontal="center" vertical="center" wrapText="1"/>
    </xf>
    <xf numFmtId="0" fontId="8" fillId="0" borderId="363" xfId="5" applyBorder="1" applyAlignment="1">
      <alignment horizontal="center" vertical="center"/>
    </xf>
    <xf numFmtId="0" fontId="8" fillId="0" borderId="364" xfId="5" applyBorder="1" applyAlignment="1">
      <alignment horizontal="center" vertical="center"/>
    </xf>
    <xf numFmtId="0" fontId="11" fillId="0" borderId="209" xfId="7" applyFont="1" applyBorder="1" applyAlignment="1">
      <alignment horizontal="center" vertical="distributed" textRotation="255" justifyLastLine="1"/>
    </xf>
    <xf numFmtId="0" fontId="11" fillId="0" borderId="372" xfId="7" applyFont="1" applyBorder="1" applyAlignment="1">
      <alignment horizontal="center" vertical="distributed" textRotation="255" justifyLastLine="1"/>
    </xf>
    <xf numFmtId="0" fontId="11" fillId="0" borderId="377" xfId="7" applyFont="1" applyBorder="1" applyAlignment="1">
      <alignment horizontal="center" vertical="distributed" textRotation="255" justifyLastLine="1"/>
    </xf>
    <xf numFmtId="0" fontId="11" fillId="0" borderId="381" xfId="7" applyFont="1" applyBorder="1" applyAlignment="1">
      <alignment horizontal="center" vertical="distributed" textRotation="255" justifyLastLine="1"/>
    </xf>
    <xf numFmtId="0" fontId="11" fillId="0" borderId="0" xfId="5" applyFont="1" applyAlignment="1">
      <alignment horizontal="left" vertical="top" wrapText="1"/>
    </xf>
    <xf numFmtId="0" fontId="11" fillId="0" borderId="0" xfId="5" applyFont="1" applyAlignment="1">
      <alignment horizontal="left" vertical="top"/>
    </xf>
    <xf numFmtId="0" fontId="42" fillId="0" borderId="0" xfId="5" applyFont="1" applyAlignment="1">
      <alignment horizontal="center" vertical="center"/>
    </xf>
    <xf numFmtId="0" fontId="11" fillId="0" borderId="0" xfId="5" applyFont="1" applyAlignment="1">
      <alignment horizontal="left" vertical="center" indent="1"/>
    </xf>
    <xf numFmtId="0" fontId="8" fillId="0" borderId="205" xfId="7" applyFont="1" applyBorder="1" applyAlignment="1">
      <alignment horizontal="center" vertical="center" wrapText="1"/>
    </xf>
    <xf numFmtId="0" fontId="8" fillId="0" borderId="205" xfId="5" applyBorder="1" applyAlignment="1">
      <alignment horizontal="center" vertical="center"/>
    </xf>
    <xf numFmtId="0" fontId="8" fillId="0" borderId="398" xfId="5" applyBorder="1" applyAlignment="1">
      <alignment horizontal="center" vertical="center"/>
    </xf>
    <xf numFmtId="0" fontId="8" fillId="0" borderId="402" xfId="7" applyFont="1" applyBorder="1" applyAlignment="1">
      <alignment horizontal="center" vertical="center"/>
    </xf>
    <xf numFmtId="0" fontId="8" fillId="0" borderId="403" xfId="7" applyFont="1" applyBorder="1" applyAlignment="1">
      <alignment horizontal="center" vertical="center"/>
    </xf>
    <xf numFmtId="0" fontId="11" fillId="0" borderId="205" xfId="7" applyFont="1" applyBorder="1" applyAlignment="1">
      <alignment horizontal="center" vertical="center" wrapText="1" justifyLastLine="1"/>
    </xf>
    <xf numFmtId="0" fontId="11" fillId="0" borderId="205" xfId="7" applyFont="1" applyBorder="1" applyAlignment="1">
      <alignment horizontal="center" vertical="center" justifyLastLine="1"/>
    </xf>
    <xf numFmtId="0" fontId="11" fillId="0" borderId="398" xfId="7" applyFont="1" applyBorder="1" applyAlignment="1">
      <alignment horizontal="center" vertical="center" justifyLastLine="1"/>
    </xf>
    <xf numFmtId="0" fontId="11" fillId="0" borderId="402" xfId="7" applyFont="1" applyBorder="1" applyAlignment="1">
      <alignment horizontal="center" vertical="center" wrapText="1" justifyLastLine="1"/>
    </xf>
    <xf numFmtId="0" fontId="11" fillId="0" borderId="402" xfId="7" applyFont="1" applyBorder="1" applyAlignment="1">
      <alignment horizontal="center" vertical="center" justifyLastLine="1"/>
    </xf>
    <xf numFmtId="0" fontId="11" fillId="0" borderId="403" xfId="7" applyFont="1" applyBorder="1" applyAlignment="1">
      <alignment horizontal="center" vertical="center" justifyLastLine="1"/>
    </xf>
    <xf numFmtId="0" fontId="11" fillId="0" borderId="401" xfId="7" applyFont="1" applyBorder="1" applyAlignment="1">
      <alignment horizontal="center" vertical="center" wrapText="1" justifyLastLine="1"/>
    </xf>
    <xf numFmtId="0" fontId="11" fillId="0" borderId="401" xfId="7" applyFont="1" applyBorder="1" applyAlignment="1">
      <alignment horizontal="center" vertical="center" justifyLastLine="1"/>
    </xf>
    <xf numFmtId="0" fontId="11" fillId="0" borderId="294" xfId="7" applyFont="1" applyBorder="1" applyAlignment="1">
      <alignment horizontal="center" vertical="center" justifyLastLine="1"/>
    </xf>
    <xf numFmtId="0" fontId="8" fillId="0" borderId="401" xfId="7" applyFont="1" applyBorder="1" applyAlignment="1">
      <alignment horizontal="center" vertical="center" wrapText="1"/>
    </xf>
    <xf numFmtId="0" fontId="8" fillId="0" borderId="401" xfId="7" applyFont="1" applyBorder="1" applyAlignment="1">
      <alignment horizontal="center" vertical="center"/>
    </xf>
    <xf numFmtId="0" fontId="8" fillId="0" borderId="294" xfId="7" applyFont="1" applyBorder="1" applyAlignment="1">
      <alignment horizontal="center" vertical="center"/>
    </xf>
    <xf numFmtId="0" fontId="7" fillId="0" borderId="0" xfId="7" applyAlignment="1">
      <alignment horizontal="right" vertical="center"/>
    </xf>
    <xf numFmtId="0" fontId="11" fillId="0" borderId="397" xfId="7" applyFont="1" applyBorder="1" applyAlignment="1">
      <alignment horizontal="center" vertical="center" justifyLastLine="1"/>
    </xf>
    <xf numFmtId="0" fontId="11" fillId="0" borderId="399" xfId="7" applyFont="1" applyBorder="1" applyAlignment="1">
      <alignment horizontal="center" vertical="center" justifyLastLine="1"/>
    </xf>
    <xf numFmtId="0" fontId="11" fillId="0" borderId="400" xfId="7" applyFont="1" applyBorder="1" applyAlignment="1">
      <alignment horizontal="center" vertical="center" justifyLastLine="1"/>
    </xf>
    <xf numFmtId="0" fontId="8" fillId="0" borderId="406" xfId="7" applyFont="1" applyBorder="1" applyAlignment="1">
      <alignment horizontal="center" vertical="center" wrapText="1" justifyLastLine="1"/>
    </xf>
    <xf numFmtId="0" fontId="8" fillId="0" borderId="407" xfId="7" applyFont="1" applyBorder="1" applyAlignment="1">
      <alignment horizontal="center" vertical="center" justifyLastLine="1"/>
    </xf>
    <xf numFmtId="0" fontId="8" fillId="0" borderId="408" xfId="7" applyFont="1" applyBorder="1" applyAlignment="1">
      <alignment horizontal="center" vertical="center" justifyLastLine="1"/>
    </xf>
    <xf numFmtId="0" fontId="8" fillId="0" borderId="399" xfId="7" applyFont="1" applyBorder="1" applyAlignment="1">
      <alignment horizontal="center" vertical="center" wrapText="1"/>
    </xf>
    <xf numFmtId="0" fontId="8" fillId="0" borderId="397" xfId="7" applyFont="1" applyBorder="1" applyAlignment="1">
      <alignment horizontal="center" vertical="center" wrapText="1"/>
    </xf>
    <xf numFmtId="0" fontId="8" fillId="0" borderId="400" xfId="5" applyBorder="1" applyAlignment="1">
      <alignment horizontal="center" vertical="center" wrapText="1"/>
    </xf>
    <xf numFmtId="0" fontId="0" fillId="0" borderId="168" xfId="7" applyFont="1" applyBorder="1" applyAlignment="1">
      <alignment horizontal="center" vertical="center" wrapText="1" justifyLastLine="1"/>
    </xf>
    <xf numFmtId="0" fontId="8" fillId="0" borderId="171" xfId="7" applyFont="1" applyBorder="1" applyAlignment="1">
      <alignment horizontal="center" vertical="center" justifyLastLine="1"/>
    </xf>
    <xf numFmtId="0" fontId="8" fillId="0" borderId="300" xfId="7" applyFont="1" applyBorder="1" applyAlignment="1">
      <alignment horizontal="center" vertical="center" justifyLastLine="1"/>
    </xf>
    <xf numFmtId="0" fontId="11" fillId="0" borderId="349" xfId="7" applyFont="1" applyBorder="1" applyAlignment="1">
      <alignment horizontal="center" vertical="center" wrapText="1" justifyLastLine="1"/>
    </xf>
    <xf numFmtId="0" fontId="11" fillId="0" borderId="349" xfId="7" applyFont="1" applyBorder="1" applyAlignment="1">
      <alignment horizontal="center" vertical="center" justifyLastLine="1"/>
    </xf>
    <xf numFmtId="0" fontId="11" fillId="0" borderId="383" xfId="7" applyFont="1" applyBorder="1" applyAlignment="1">
      <alignment horizontal="center" vertical="center" justifyLastLine="1"/>
    </xf>
    <xf numFmtId="0" fontId="11" fillId="0" borderId="164" xfId="7" applyFont="1" applyBorder="1" applyAlignment="1">
      <alignment horizontal="center" vertical="center" wrapText="1" justifyLastLine="1"/>
    </xf>
    <xf numFmtId="0" fontId="11" fillId="0" borderId="164" xfId="7" applyFont="1" applyBorder="1" applyAlignment="1">
      <alignment horizontal="center" vertical="center" justifyLastLine="1"/>
    </xf>
    <xf numFmtId="0" fontId="11" fillId="0" borderId="295" xfId="7" applyFont="1" applyBorder="1" applyAlignment="1">
      <alignment horizontal="center" vertical="center" justifyLastLine="1"/>
    </xf>
    <xf numFmtId="0" fontId="11" fillId="0" borderId="0" xfId="5" applyFont="1" applyAlignment="1">
      <alignment horizontal="center" vertical="center"/>
    </xf>
    <xf numFmtId="0" fontId="29" fillId="0" borderId="250" xfId="8" applyFont="1" applyBorder="1" applyAlignment="1">
      <alignment horizontal="center" vertical="center" wrapText="1" shrinkToFit="1"/>
    </xf>
    <xf numFmtId="0" fontId="29" fillId="0" borderId="251" xfId="8" applyFont="1" applyBorder="1" applyAlignment="1">
      <alignment horizontal="center" vertical="center" wrapText="1" shrinkToFit="1"/>
    </xf>
    <xf numFmtId="0" fontId="29" fillId="0" borderId="254" xfId="8" applyFont="1" applyBorder="1" applyAlignment="1">
      <alignment horizontal="center" vertical="center" wrapText="1" shrinkToFit="1"/>
    </xf>
    <xf numFmtId="0" fontId="29" fillId="0" borderId="255" xfId="8" applyFont="1" applyBorder="1" applyAlignment="1">
      <alignment horizontal="center" vertical="center" wrapText="1" shrinkToFit="1"/>
    </xf>
    <xf numFmtId="0" fontId="29" fillId="0" borderId="439" xfId="5" applyFont="1" applyBorder="1" applyAlignment="1">
      <alignment horizontal="center" vertical="center" shrinkToFit="1"/>
    </xf>
    <xf numFmtId="0" fontId="29" fillId="0" borderId="440" xfId="5" applyFont="1" applyBorder="1" applyAlignment="1">
      <alignment horizontal="center" vertical="center" shrinkToFit="1"/>
    </xf>
    <xf numFmtId="0" fontId="29" fillId="0" borderId="441" xfId="5" applyFont="1" applyBorder="1" applyAlignment="1">
      <alignment horizontal="center" vertical="center" shrinkToFit="1"/>
    </xf>
    <xf numFmtId="0" fontId="29" fillId="0" borderId="431" xfId="8" applyFont="1" applyBorder="1" applyAlignment="1">
      <alignment horizontal="center" vertical="center" shrinkToFit="1"/>
    </xf>
    <xf numFmtId="0" fontId="29" fillId="0" borderId="432" xfId="8" applyFont="1" applyBorder="1" applyAlignment="1">
      <alignment horizontal="center" vertical="center" shrinkToFit="1"/>
    </xf>
    <xf numFmtId="0" fontId="29" fillId="0" borderId="433" xfId="8" applyFont="1" applyBorder="1" applyAlignment="1">
      <alignment horizontal="center" vertical="center" shrinkToFit="1"/>
    </xf>
    <xf numFmtId="0" fontId="29" fillId="0" borderId="277" xfId="8" applyFont="1" applyBorder="1" applyAlignment="1">
      <alignment horizontal="center" vertical="center"/>
    </xf>
    <xf numFmtId="0" fontId="29" fillId="0" borderId="280" xfId="8" applyFont="1" applyBorder="1" applyAlignment="1">
      <alignment horizontal="center" vertical="center"/>
    </xf>
    <xf numFmtId="0" fontId="29" fillId="0" borderId="282" xfId="8" applyFont="1" applyBorder="1" applyAlignment="1">
      <alignment horizontal="center" vertical="center"/>
    </xf>
    <xf numFmtId="0" fontId="29" fillId="0" borderId="278" xfId="8" applyFont="1" applyBorder="1" applyAlignment="1">
      <alignment horizontal="left" vertical="center" wrapText="1"/>
    </xf>
    <xf numFmtId="0" fontId="29" fillId="0" borderId="279" xfId="8" applyFont="1" applyBorder="1" applyAlignment="1">
      <alignment horizontal="left" vertical="center" wrapText="1"/>
    </xf>
    <xf numFmtId="0" fontId="29" fillId="0" borderId="227" xfId="8" applyFont="1" applyBorder="1" applyAlignment="1">
      <alignment horizontal="left" vertical="center" wrapText="1"/>
    </xf>
    <xf numFmtId="0" fontId="29" fillId="0" borderId="229" xfId="8" applyFont="1" applyBorder="1" applyAlignment="1">
      <alignment horizontal="left" vertical="center" wrapText="1"/>
    </xf>
    <xf numFmtId="0" fontId="29" fillId="0" borderId="281" xfId="8" applyFont="1" applyBorder="1" applyAlignment="1">
      <alignment horizontal="left" vertical="center" wrapText="1"/>
    </xf>
    <xf numFmtId="0" fontId="29" fillId="0" borderId="218" xfId="8" applyFont="1" applyBorder="1" applyAlignment="1">
      <alignment horizontal="left" vertical="center" wrapText="1"/>
    </xf>
    <xf numFmtId="0" fontId="29" fillId="0" borderId="275" xfId="8" applyFont="1" applyBorder="1" applyAlignment="1">
      <alignment horizontal="center" vertical="center" textRotation="255"/>
    </xf>
    <xf numFmtId="0" fontId="29" fillId="0" borderId="273" xfId="8" applyFont="1" applyBorder="1" applyAlignment="1">
      <alignment horizontal="center" vertical="center" textRotation="255"/>
    </xf>
    <xf numFmtId="0" fontId="29" fillId="0" borderId="278" xfId="8" applyFont="1" applyBorder="1" applyAlignment="1">
      <alignment horizontal="center" vertical="center" shrinkToFit="1"/>
    </xf>
    <xf numFmtId="0" fontId="29" fillId="0" borderId="279" xfId="8" applyFont="1" applyBorder="1" applyAlignment="1">
      <alignment horizontal="center" vertical="center" shrinkToFit="1"/>
    </xf>
    <xf numFmtId="0" fontId="29" fillId="0" borderId="443" xfId="5" applyFont="1" applyBorder="1" applyAlignment="1">
      <alignment horizontal="center" vertical="center" shrinkToFit="1"/>
    </xf>
    <xf numFmtId="0" fontId="29" fillId="0" borderId="444" xfId="5" applyFont="1" applyBorder="1" applyAlignment="1">
      <alignment horizontal="center" vertical="center" shrinkToFit="1"/>
    </xf>
    <xf numFmtId="0" fontId="29" fillId="0" borderId="273" xfId="5" applyFont="1" applyBorder="1" applyAlignment="1">
      <alignment horizontal="center" vertical="center" textRotation="255"/>
    </xf>
    <xf numFmtId="0" fontId="29" fillId="0" borderId="221" xfId="5" applyFont="1" applyBorder="1" applyAlignment="1">
      <alignment horizontal="center" vertical="center" shrinkToFit="1"/>
    </xf>
    <xf numFmtId="0" fontId="29" fillId="0" borderId="223" xfId="5" applyFont="1" applyBorder="1" applyAlignment="1">
      <alignment horizontal="center" vertical="center" shrinkToFit="1"/>
    </xf>
    <xf numFmtId="0" fontId="29" fillId="0" borderId="445" xfId="8" applyFont="1" applyBorder="1" applyAlignment="1">
      <alignment horizontal="center" vertical="center" shrinkToFit="1"/>
    </xf>
    <xf numFmtId="0" fontId="29" fillId="0" borderId="446" xfId="8" applyFont="1" applyBorder="1" applyAlignment="1">
      <alignment horizontal="center" vertical="center" shrinkToFit="1"/>
    </xf>
    <xf numFmtId="0" fontId="29" fillId="0" borderId="221" xfId="8" applyFont="1" applyBorder="1" applyAlignment="1">
      <alignment horizontal="left" vertical="center" wrapText="1"/>
    </xf>
    <xf numFmtId="0" fontId="29" fillId="0" borderId="223" xfId="8" applyFont="1" applyBorder="1" applyAlignment="1">
      <alignment horizontal="left" vertical="center" wrapText="1"/>
    </xf>
    <xf numFmtId="0" fontId="29" fillId="0" borderId="283" xfId="8" applyFont="1" applyBorder="1" applyAlignment="1">
      <alignment horizontal="left" vertical="center" wrapText="1"/>
    </xf>
    <xf numFmtId="0" fontId="29" fillId="0" borderId="284" xfId="8" applyFont="1" applyBorder="1" applyAlignment="1">
      <alignment horizontal="left" vertical="center" wrapText="1"/>
    </xf>
    <xf numFmtId="0" fontId="29" fillId="0" borderId="209" xfId="5" applyFont="1" applyBorder="1" applyAlignment="1">
      <alignment horizontal="center" vertical="center"/>
    </xf>
    <xf numFmtId="0" fontId="29" fillId="0" borderId="232" xfId="5" applyFont="1" applyBorder="1" applyAlignment="1">
      <alignment horizontal="center" vertical="center"/>
    </xf>
    <xf numFmtId="0" fontId="29" fillId="0" borderId="434" xfId="8" applyFont="1" applyBorder="1" applyAlignment="1">
      <alignment horizontal="center" vertical="center"/>
    </xf>
    <xf numFmtId="0" fontId="29" fillId="0" borderId="433" xfId="8" applyFont="1" applyBorder="1" applyAlignment="1">
      <alignment horizontal="center" vertical="center"/>
    </xf>
    <xf numFmtId="0" fontId="29" fillId="0" borderId="252" xfId="8" applyFont="1" applyBorder="1" applyAlignment="1">
      <alignment horizontal="center" vertical="center" wrapText="1" shrinkToFit="1"/>
    </xf>
    <xf numFmtId="0" fontId="29" fillId="0" borderId="260" xfId="8" applyFont="1" applyBorder="1" applyAlignment="1">
      <alignment horizontal="center" vertical="center" textRotation="255" wrapText="1" shrinkToFit="1"/>
    </xf>
    <xf numFmtId="0" fontId="29" fillId="0" borderId="157" xfId="8" applyFont="1" applyBorder="1" applyAlignment="1">
      <alignment horizontal="center" vertical="center" textRotation="255" wrapText="1" shrinkToFit="1"/>
    </xf>
    <xf numFmtId="0" fontId="29" fillId="0" borderId="263" xfId="8" applyFont="1" applyBorder="1" applyAlignment="1">
      <alignment horizontal="center" vertical="center" textRotation="255" wrapText="1" shrinkToFit="1"/>
    </xf>
    <xf numFmtId="0" fontId="29" fillId="0" borderId="270" xfId="8" applyFont="1" applyBorder="1" applyAlignment="1">
      <alignment horizontal="center" vertical="center" shrinkToFit="1"/>
    </xf>
    <xf numFmtId="0" fontId="29" fillId="0" borderId="269" xfId="8" applyFont="1" applyBorder="1" applyAlignment="1">
      <alignment horizontal="center" vertical="center" shrinkToFit="1"/>
    </xf>
    <xf numFmtId="0" fontId="29" fillId="0" borderId="271" xfId="5" applyFont="1" applyBorder="1" applyAlignment="1">
      <alignment horizontal="center" vertical="center" shrinkToFit="1"/>
    </xf>
    <xf numFmtId="0" fontId="29" fillId="0" borderId="84" xfId="8" applyFont="1" applyBorder="1" applyAlignment="1">
      <alignment horizontal="center" vertical="center" shrinkToFit="1"/>
    </xf>
    <xf numFmtId="0" fontId="29" fillId="0" borderId="272" xfId="8" applyFont="1" applyBorder="1" applyAlignment="1">
      <alignment horizontal="center" vertical="center" shrinkToFit="1"/>
    </xf>
    <xf numFmtId="0" fontId="29" fillId="0" borderId="253" xfId="5" applyFont="1" applyBorder="1" applyAlignment="1">
      <alignment horizontal="center" vertical="center" shrinkToFit="1"/>
    </xf>
    <xf numFmtId="0" fontId="29" fillId="0" borderId="0" xfId="8" applyFont="1" applyAlignment="1">
      <alignment horizontal="center" vertical="center" wrapText="1" shrinkToFit="1"/>
    </xf>
    <xf numFmtId="0" fontId="29" fillId="0" borderId="0" xfId="8" applyFont="1" applyAlignment="1">
      <alignment horizontal="center" vertical="center" shrinkToFit="1"/>
    </xf>
    <xf numFmtId="0" fontId="29" fillId="0" borderId="207" xfId="8" applyFont="1" applyBorder="1" applyAlignment="1">
      <alignment horizontal="center" vertical="center" shrinkToFit="1"/>
    </xf>
    <xf numFmtId="0" fontId="29" fillId="0" borderId="208" xfId="8" applyFont="1" applyBorder="1" applyAlignment="1">
      <alignment horizontal="center" vertical="center" shrinkToFit="1"/>
    </xf>
    <xf numFmtId="0" fontId="29" fillId="0" borderId="232" xfId="5" applyFont="1" applyBorder="1" applyAlignment="1">
      <alignment horizontal="center" vertical="center" shrinkToFit="1"/>
    </xf>
    <xf numFmtId="0" fontId="29" fillId="0" borderId="428" xfId="8" applyFont="1" applyBorder="1" applyAlignment="1">
      <alignment horizontal="center" vertical="center" shrinkToFit="1"/>
    </xf>
    <xf numFmtId="0" fontId="29" fillId="0" borderId="429" xfId="8" applyFont="1" applyBorder="1" applyAlignment="1">
      <alignment horizontal="center" vertical="center" shrinkToFit="1"/>
    </xf>
    <xf numFmtId="0" fontId="29" fillId="0" borderId="430" xfId="5" applyFont="1" applyBorder="1" applyAlignment="1">
      <alignment horizontal="center" vertical="center" shrinkToFit="1"/>
    </xf>
    <xf numFmtId="0" fontId="29" fillId="0" borderId="255" xfId="8" applyFont="1" applyBorder="1" applyAlignment="1">
      <alignment horizontal="center" vertical="center" shrinkToFit="1"/>
    </xf>
    <xf numFmtId="0" fontId="29" fillId="0" borderId="433" xfId="5" applyFont="1" applyBorder="1" applyAlignment="1">
      <alignment horizontal="center" vertical="center" shrinkToFit="1"/>
    </xf>
    <xf numFmtId="0" fontId="29" fillId="0" borderId="266" xfId="8" applyFont="1" applyBorder="1" applyAlignment="1">
      <alignment horizontal="center" vertical="center" textRotation="255" wrapText="1" shrinkToFit="1"/>
    </xf>
    <xf numFmtId="0" fontId="29" fillId="0" borderId="94" xfId="8" applyFont="1" applyBorder="1" applyAlignment="1">
      <alignment horizontal="center" vertical="center" textRotation="255" wrapText="1" shrinkToFit="1"/>
    </xf>
    <xf numFmtId="0" fontId="29" fillId="0" borderId="271" xfId="8" applyFont="1" applyBorder="1" applyAlignment="1">
      <alignment horizontal="center" vertical="center" shrinkToFit="1"/>
    </xf>
    <xf numFmtId="0" fontId="29" fillId="0" borderId="253" xfId="8" applyFont="1" applyBorder="1" applyAlignment="1">
      <alignment horizontal="center" vertical="center" shrinkToFit="1"/>
    </xf>
    <xf numFmtId="0" fontId="29" fillId="0" borderId="94" xfId="8" applyFont="1" applyBorder="1" applyAlignment="1">
      <alignment horizontal="center" vertical="center" wrapText="1" shrinkToFit="1"/>
    </xf>
    <xf numFmtId="0" fontId="29" fillId="0" borderId="94" xfId="5" applyFont="1" applyBorder="1" applyAlignment="1">
      <alignment horizontal="center" vertical="center" wrapText="1" shrinkToFit="1"/>
    </xf>
    <xf numFmtId="0" fontId="29" fillId="0" borderId="84" xfId="8" applyFont="1" applyBorder="1" applyAlignment="1">
      <alignment vertical="center" wrapText="1" shrinkToFit="1"/>
    </xf>
    <xf numFmtId="0" fontId="29" fillId="0" borderId="253" xfId="8" applyFont="1" applyBorder="1" applyAlignment="1">
      <alignment vertical="center" wrapText="1" shrinkToFit="1"/>
    </xf>
    <xf numFmtId="0" fontId="29" fillId="0" borderId="2" xfId="8" applyFont="1" applyBorder="1" applyAlignment="1">
      <alignment horizontal="center" vertical="center" shrinkToFit="1"/>
    </xf>
    <xf numFmtId="0" fontId="29" fillId="0" borderId="3" xfId="8" applyFont="1" applyBorder="1" applyAlignment="1">
      <alignment horizontal="center" vertical="center" shrinkToFit="1"/>
    </xf>
    <xf numFmtId="0" fontId="29" fillId="0" borderId="158" xfId="8" applyFont="1" applyBorder="1" applyAlignment="1">
      <alignment horizontal="center" vertical="center" shrinkToFit="1"/>
    </xf>
    <xf numFmtId="0" fontId="29" fillId="0" borderId="94" xfId="8" applyFont="1" applyBorder="1" applyAlignment="1">
      <alignment horizontal="center" vertical="center" shrinkToFit="1"/>
    </xf>
    <xf numFmtId="0" fontId="29" fillId="0" borderId="13" xfId="8" applyFont="1" applyBorder="1" applyAlignment="1">
      <alignment horizontal="center" vertical="center" shrinkToFit="1"/>
    </xf>
    <xf numFmtId="0" fontId="29" fillId="0" borderId="12" xfId="8" applyFont="1" applyBorder="1" applyAlignment="1">
      <alignment horizontal="center" vertical="center" shrinkToFit="1"/>
    </xf>
    <xf numFmtId="0" fontId="29" fillId="0" borderId="1" xfId="8" applyFont="1" applyBorder="1" applyAlignment="1">
      <alignment horizontal="center" vertical="center" shrinkToFit="1"/>
    </xf>
    <xf numFmtId="0" fontId="29" fillId="0" borderId="161" xfId="8" applyFont="1" applyBorder="1" applyAlignment="1">
      <alignment horizontal="center" vertical="center" shrinkToFit="1"/>
    </xf>
    <xf numFmtId="0" fontId="29" fillId="0" borderId="94" xfId="5" applyFont="1" applyBorder="1" applyAlignment="1">
      <alignment horizontal="center" vertical="center" shrinkToFit="1"/>
    </xf>
    <xf numFmtId="0" fontId="29" fillId="0" borderId="84" xfId="8" applyFont="1" applyBorder="1" applyAlignment="1">
      <alignment horizontal="center" vertical="center" wrapText="1" shrinkToFit="1"/>
    </xf>
    <xf numFmtId="0" fontId="29" fillId="0" borderId="84" xfId="5" applyFont="1" applyBorder="1" applyAlignment="1">
      <alignment horizontal="center" vertical="center" wrapText="1" shrinkToFit="1"/>
    </xf>
    <xf numFmtId="0" fontId="29" fillId="0" borderId="84" xfId="5" applyFont="1" applyBorder="1" applyAlignment="1">
      <alignment horizontal="center" vertical="center" shrinkToFit="1"/>
    </xf>
    <xf numFmtId="0" fontId="29" fillId="0" borderId="2" xfId="5" applyFont="1" applyBorder="1" applyAlignment="1">
      <alignment horizontal="center" vertical="center" shrinkToFit="1"/>
    </xf>
    <xf numFmtId="0" fontId="29" fillId="0" borderId="158" xfId="5" applyFont="1" applyBorder="1" applyAlignment="1">
      <alignment horizontal="center" vertical="center" shrinkToFit="1"/>
    </xf>
    <xf numFmtId="0" fontId="29" fillId="0" borderId="159" xfId="8" applyFont="1" applyBorder="1" applyAlignment="1">
      <alignment horizontal="center" vertical="center" textRotation="255" shrinkToFit="1"/>
    </xf>
    <xf numFmtId="0" fontId="29" fillId="0" borderId="263" xfId="8" applyFont="1" applyBorder="1" applyAlignment="1">
      <alignment horizontal="center" vertical="center" textRotation="255" shrinkToFit="1"/>
    </xf>
    <xf numFmtId="0" fontId="29" fillId="0" borderId="272" xfId="5" applyFont="1" applyBorder="1" applyAlignment="1">
      <alignment horizontal="center" vertical="center" shrinkToFit="1"/>
    </xf>
    <xf numFmtId="0" fontId="29" fillId="0" borderId="256" xfId="8" applyFont="1" applyBorder="1" applyAlignment="1">
      <alignment horizontal="center" vertical="center" wrapText="1" shrinkToFit="1"/>
    </xf>
    <xf numFmtId="0" fontId="29" fillId="0" borderId="262" xfId="8" applyFont="1" applyBorder="1" applyAlignment="1">
      <alignment horizontal="center" vertical="center" wrapText="1" shrinkToFit="1"/>
    </xf>
    <xf numFmtId="0" fontId="29" fillId="0" borderId="268" xfId="5" applyFont="1" applyBorder="1" applyAlignment="1">
      <alignment horizontal="center" vertical="center" shrinkToFit="1"/>
    </xf>
    <xf numFmtId="0" fontId="44" fillId="0" borderId="0" xfId="8" applyFont="1" applyAlignment="1">
      <alignment horizontal="center" vertical="center"/>
    </xf>
    <xf numFmtId="0" fontId="51" fillId="0" borderId="260" xfId="8" applyFont="1" applyBorder="1" applyAlignment="1">
      <alignment horizontal="center" vertical="center" textRotation="180" wrapText="1" shrinkToFit="1"/>
    </xf>
    <xf numFmtId="0" fontId="51" fillId="0" borderId="157" xfId="8" applyFont="1" applyBorder="1" applyAlignment="1">
      <alignment horizontal="center" vertical="center" textRotation="180" shrinkToFit="1"/>
    </xf>
    <xf numFmtId="0" fontId="51" fillId="0" borderId="447" xfId="8" applyFont="1" applyBorder="1" applyAlignment="1">
      <alignment horizontal="center" vertical="center" textRotation="180" shrinkToFit="1"/>
    </xf>
    <xf numFmtId="0" fontId="52" fillId="0" borderId="266" xfId="8" applyFont="1" applyBorder="1" applyAlignment="1">
      <alignment horizontal="center" vertical="center" textRotation="180" wrapText="1"/>
    </xf>
    <xf numFmtId="0" fontId="52" fillId="0" borderId="267" xfId="8" applyFont="1" applyBorder="1" applyAlignment="1">
      <alignment horizontal="center" vertical="center" textRotation="180" wrapText="1"/>
    </xf>
    <xf numFmtId="0" fontId="52" fillId="0" borderId="448" xfId="8" applyFont="1" applyBorder="1" applyAlignment="1">
      <alignment horizontal="center" vertical="center" textRotation="180" wrapText="1"/>
    </xf>
    <xf numFmtId="0" fontId="52" fillId="0" borderId="13" xfId="8" applyFont="1" applyBorder="1" applyAlignment="1">
      <alignment horizontal="center" vertical="center" textRotation="180" wrapText="1"/>
    </xf>
    <xf numFmtId="0" fontId="52" fillId="0" borderId="12" xfId="8" applyFont="1" applyBorder="1" applyAlignment="1">
      <alignment horizontal="center" vertical="center" textRotation="180" wrapText="1"/>
    </xf>
    <xf numFmtId="0" fontId="52" fillId="0" borderId="161" xfId="8" applyFont="1" applyBorder="1" applyAlignment="1">
      <alignment horizontal="center" vertical="center" textRotation="180" wrapText="1"/>
    </xf>
    <xf numFmtId="0" fontId="52" fillId="0" borderId="260" xfId="8" applyFont="1" applyBorder="1" applyAlignment="1">
      <alignment horizontal="center" vertical="center" textRotation="180" wrapText="1"/>
    </xf>
    <xf numFmtId="0" fontId="52" fillId="0" borderId="157" xfId="8" applyFont="1" applyBorder="1" applyAlignment="1">
      <alignment horizontal="center" vertical="center" textRotation="180"/>
    </xf>
    <xf numFmtId="0" fontId="52" fillId="0" borderId="447" xfId="8" applyFont="1" applyBorder="1" applyAlignment="1">
      <alignment horizontal="center" vertical="center" textRotation="180"/>
    </xf>
    <xf numFmtId="0" fontId="29" fillId="0" borderId="266" xfId="8" applyFont="1" applyBorder="1" applyAlignment="1">
      <alignment horizontal="center" vertical="center" textRotation="255" wrapText="1"/>
    </xf>
    <xf numFmtId="0" fontId="29" fillId="0" borderId="267" xfId="8" applyFont="1" applyBorder="1" applyAlignment="1">
      <alignment horizontal="center" vertical="center" textRotation="255" wrapText="1"/>
    </xf>
    <xf numFmtId="0" fontId="29" fillId="0" borderId="94" xfId="8" applyFont="1" applyBorder="1" applyAlignment="1">
      <alignment horizontal="center" vertical="center" textRotation="255" wrapText="1"/>
    </xf>
    <xf numFmtId="0" fontId="29" fillId="0" borderId="13" xfId="8" applyFont="1" applyBorder="1" applyAlignment="1">
      <alignment horizontal="center" vertical="center" textRotation="255" wrapText="1"/>
    </xf>
    <xf numFmtId="0" fontId="29" fillId="0" borderId="448" xfId="8" applyFont="1" applyBorder="1" applyAlignment="1">
      <alignment horizontal="center" vertical="center" textRotation="255" wrapText="1"/>
    </xf>
    <xf numFmtId="0" fontId="29" fillId="0" borderId="259" xfId="8" applyFont="1" applyBorder="1" applyAlignment="1">
      <alignment horizontal="distributed" vertical="center" wrapText="1" justifyLastLine="1"/>
    </xf>
    <xf numFmtId="0" fontId="29" fillId="0" borderId="261" xfId="5" applyFont="1" applyBorder="1"/>
    <xf numFmtId="0" fontId="29" fillId="0" borderId="442" xfId="5" applyFont="1" applyBorder="1"/>
    <xf numFmtId="0" fontId="29" fillId="0" borderId="94" xfId="8" applyFont="1" applyBorder="1" applyAlignment="1">
      <alignment horizontal="center" vertical="center" justifyLastLine="1"/>
    </xf>
    <xf numFmtId="0" fontId="29" fillId="0" borderId="0" xfId="8" applyFont="1" applyAlignment="1">
      <alignment horizontal="center" vertical="center" justifyLastLine="1"/>
    </xf>
    <xf numFmtId="0" fontId="29" fillId="0" borderId="13" xfId="8" applyFont="1" applyBorder="1" applyAlignment="1">
      <alignment horizontal="center" vertical="center" justifyLastLine="1"/>
    </xf>
    <xf numFmtId="0" fontId="29" fillId="0" borderId="94" xfId="8" applyFont="1" applyBorder="1" applyAlignment="1">
      <alignment horizontal="distributed" vertical="center" justifyLastLine="1"/>
    </xf>
    <xf numFmtId="0" fontId="29" fillId="0" borderId="0" xfId="8" applyFont="1" applyAlignment="1">
      <alignment horizontal="distributed" vertical="center" justifyLastLine="1"/>
    </xf>
    <xf numFmtId="0" fontId="29" fillId="0" borderId="13" xfId="8" applyFont="1" applyBorder="1" applyAlignment="1">
      <alignment horizontal="distributed" vertical="center" justifyLastLine="1"/>
    </xf>
    <xf numFmtId="49" fontId="7" fillId="0" borderId="260" xfId="8" applyNumberFormat="1" applyBorder="1" applyAlignment="1">
      <alignment horizontal="center" vertical="center" wrapText="1"/>
    </xf>
    <xf numFmtId="49" fontId="7" fillId="0" borderId="447" xfId="8" applyNumberFormat="1" applyBorder="1" applyAlignment="1">
      <alignment horizontal="center" vertical="center" wrapText="1"/>
    </xf>
    <xf numFmtId="49" fontId="7" fillId="0" borderId="263" xfId="8" applyNumberFormat="1" applyBorder="1" applyAlignment="1">
      <alignment horizontal="center" vertical="center" wrapText="1"/>
    </xf>
    <xf numFmtId="0" fontId="47" fillId="7" borderId="288" xfId="5" applyFont="1" applyFill="1" applyBorder="1" applyAlignment="1">
      <alignment horizontal="center" vertical="center"/>
    </xf>
    <xf numFmtId="0" fontId="47" fillId="7" borderId="265" xfId="5" applyFont="1" applyFill="1" applyBorder="1" applyAlignment="1">
      <alignment horizontal="center" vertical="center"/>
    </xf>
    <xf numFmtId="0" fontId="47" fillId="7" borderId="490" xfId="5" applyFont="1" applyFill="1" applyBorder="1" applyAlignment="1">
      <alignment horizontal="center" vertical="center"/>
    </xf>
    <xf numFmtId="0" fontId="47" fillId="7" borderId="491" xfId="5" applyFont="1" applyFill="1" applyBorder="1" applyAlignment="1">
      <alignment horizontal="center" vertical="center"/>
    </xf>
    <xf numFmtId="0" fontId="42" fillId="0" borderId="292" xfId="5" applyFont="1" applyBorder="1" applyAlignment="1">
      <alignment shrinkToFit="1"/>
    </xf>
    <xf numFmtId="0" fontId="42" fillId="0" borderId="293" xfId="5" applyFont="1" applyBorder="1" applyAlignment="1">
      <alignment shrinkToFit="1"/>
    </xf>
    <xf numFmtId="0" fontId="29" fillId="7" borderId="285" xfId="5" applyFont="1" applyFill="1" applyBorder="1" applyAlignment="1">
      <alignment horizontal="center" vertical="center"/>
    </xf>
    <xf numFmtId="0" fontId="29" fillId="7" borderId="286" xfId="5" applyFont="1" applyFill="1" applyBorder="1" applyAlignment="1">
      <alignment horizontal="center" vertical="center"/>
    </xf>
    <xf numFmtId="0" fontId="29" fillId="7" borderId="289" xfId="5" applyFont="1" applyFill="1" applyBorder="1" applyAlignment="1">
      <alignment horizontal="center" vertical="center"/>
    </xf>
    <xf numFmtId="0" fontId="29" fillId="7" borderId="290" xfId="5" applyFont="1" applyFill="1" applyBorder="1" applyAlignment="1">
      <alignment horizontal="center" vertical="center"/>
    </xf>
    <xf numFmtId="0" fontId="47" fillId="7" borderId="287" xfId="5" applyFont="1" applyFill="1" applyBorder="1" applyAlignment="1">
      <alignment horizontal="center" vertical="center"/>
    </xf>
    <xf numFmtId="0" fontId="47" fillId="7" borderId="264" xfId="5" applyFont="1" applyFill="1" applyBorder="1" applyAlignment="1">
      <alignment horizontal="center" vertical="center"/>
    </xf>
    <xf numFmtId="0" fontId="47" fillId="7" borderId="488" xfId="5" applyFont="1" applyFill="1" applyBorder="1" applyAlignment="1">
      <alignment horizontal="center" vertical="center"/>
    </xf>
    <xf numFmtId="0" fontId="47" fillId="7" borderId="489" xfId="5" applyFont="1" applyFill="1" applyBorder="1" applyAlignment="1">
      <alignment horizontal="center" vertical="center"/>
    </xf>
  </cellXfs>
  <cellStyles count="10">
    <cellStyle name="桁区切り" xfId="1" builtinId="6"/>
    <cellStyle name="桁区切り 2" xfId="3" xr:uid="{00000000-0005-0000-0000-000001000000}"/>
    <cellStyle name="通貨 2" xfId="2" xr:uid="{00000000-0005-0000-0000-000002000000}"/>
    <cellStyle name="標準" xfId="0" builtinId="0" customBuiltin="1"/>
    <cellStyle name="標準 2" xfId="5" xr:uid="{00000000-0005-0000-0000-000004000000}"/>
    <cellStyle name="標準_付表01～3-2(H14)-修正中その1" xfId="6" xr:uid="{00000000-0005-0000-0000-000005000000}"/>
    <cellStyle name="標準_付表04～08(H14)-修正中その1" xfId="7" xr:uid="{00000000-0005-0000-0000-000006000000}"/>
    <cellStyle name="標準_付表10～11(H14)-修正中その1" xfId="8" xr:uid="{00000000-0005-0000-0000-000007000000}"/>
    <cellStyle name="標準_報告書(表)最終版" xfId="4" xr:uid="{00000000-0005-0000-0000-000008000000}"/>
    <cellStyle name="未定義" xfId="9" xr:uid="{00000000-0005-0000-0000-000009000000}"/>
  </cellStyles>
  <dxfs count="9">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calcChain" Target="calcChain.xml"/><Relationship Id="rId8" Type="http://schemas.openxmlformats.org/officeDocument/2006/relationships/worksheet" Target="worksheets/sheet8.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B2:S40"/>
  <sheetViews>
    <sheetView showGridLines="0" tabSelected="1" view="pageBreakPreview" zoomScale="85" zoomScaleNormal="100" zoomScaleSheetLayoutView="85" workbookViewId="0"/>
  </sheetViews>
  <sheetFormatPr defaultRowHeight="12"/>
  <cols>
    <col min="1" max="1" width="4.5703125" customWidth="1"/>
    <col min="2" max="2" width="4.85546875" customWidth="1"/>
    <col min="3" max="3" width="3.140625" customWidth="1"/>
    <col min="4" max="4" width="11.7109375" customWidth="1"/>
    <col min="5" max="5" width="3.140625" customWidth="1"/>
    <col min="6" max="6" width="11.7109375" customWidth="1"/>
    <col min="7" max="7" width="3.140625" customWidth="1"/>
    <col min="8" max="8" width="11.28515625" customWidth="1"/>
    <col min="9" max="9" width="3.140625" customWidth="1"/>
    <col min="10" max="10" width="11.28515625" customWidth="1"/>
    <col min="11" max="11" width="3.140625" customWidth="1"/>
    <col min="12" max="12" width="11.28515625" customWidth="1"/>
    <col min="13" max="13" width="3.140625" customWidth="1"/>
    <col min="14" max="14" width="11.28515625" customWidth="1"/>
    <col min="15" max="15" width="3.140625" customWidth="1"/>
    <col min="16" max="16" width="11.28515625" customWidth="1"/>
    <col min="17" max="17" width="2.85546875" customWidth="1"/>
    <col min="18" max="18" width="3.140625" customWidth="1"/>
    <col min="19" max="19" width="11.28515625" customWidth="1"/>
  </cols>
  <sheetData>
    <row r="2" spans="2:19" ht="26.25" customHeight="1">
      <c r="B2" s="1223" t="s">
        <v>0</v>
      </c>
      <c r="C2" s="1223"/>
      <c r="D2" s="1223"/>
      <c r="E2" s="1223"/>
      <c r="F2" s="1223"/>
      <c r="G2" s="1223"/>
      <c r="H2" s="1223"/>
      <c r="I2" s="1223"/>
      <c r="J2" s="1223"/>
      <c r="K2" s="1223"/>
      <c r="L2" s="1223"/>
      <c r="M2" s="1223"/>
      <c r="N2" s="1223"/>
      <c r="O2" s="1223"/>
      <c r="P2" s="1223"/>
      <c r="Q2" s="1223"/>
      <c r="R2" s="1223"/>
      <c r="S2" s="1223"/>
    </row>
    <row r="4" spans="2:19">
      <c r="B4" s="1243" t="s">
        <v>1</v>
      </c>
      <c r="C4" s="1244"/>
      <c r="D4" s="1245"/>
      <c r="E4" s="1277" t="s">
        <v>10</v>
      </c>
      <c r="F4" s="1278"/>
      <c r="G4" s="1243" t="s">
        <v>2</v>
      </c>
      <c r="H4" s="1244"/>
      <c r="I4" s="1244"/>
      <c r="J4" s="1244"/>
      <c r="K4" s="1244"/>
      <c r="L4" s="1244"/>
      <c r="M4" s="1244"/>
      <c r="N4" s="1252"/>
      <c r="O4" s="1256" t="s">
        <v>13</v>
      </c>
      <c r="P4" s="1257"/>
      <c r="Q4" s="40"/>
      <c r="R4" s="1256" t="s">
        <v>14</v>
      </c>
      <c r="S4" s="1262"/>
    </row>
    <row r="5" spans="2:19">
      <c r="B5" s="1246"/>
      <c r="C5" s="1247"/>
      <c r="D5" s="1248"/>
      <c r="E5" s="1279"/>
      <c r="F5" s="1280"/>
      <c r="G5" s="1253"/>
      <c r="H5" s="1254"/>
      <c r="I5" s="1254"/>
      <c r="J5" s="1254"/>
      <c r="K5" s="1254"/>
      <c r="L5" s="1254"/>
      <c r="M5" s="1254"/>
      <c r="N5" s="1255"/>
      <c r="O5" s="1258"/>
      <c r="P5" s="1259"/>
      <c r="Q5" s="40"/>
      <c r="R5" s="1263"/>
      <c r="S5" s="1264"/>
    </row>
    <row r="6" spans="2:19" ht="17.25" customHeight="1">
      <c r="B6" s="1246"/>
      <c r="C6" s="1247"/>
      <c r="D6" s="1248"/>
      <c r="E6" s="1279"/>
      <c r="F6" s="1280"/>
      <c r="G6" s="1267" t="s">
        <v>15</v>
      </c>
      <c r="H6" s="1268"/>
      <c r="I6" s="24"/>
      <c r="J6" s="24"/>
      <c r="K6" s="1271" t="s">
        <v>16</v>
      </c>
      <c r="L6" s="1268"/>
      <c r="M6" s="24"/>
      <c r="N6" s="73"/>
      <c r="O6" s="1258"/>
      <c r="P6" s="1259"/>
      <c r="Q6" s="40"/>
      <c r="R6" s="1263"/>
      <c r="S6" s="1264"/>
    </row>
    <row r="7" spans="2:19" ht="40.5" customHeight="1">
      <c r="B7" s="1249"/>
      <c r="C7" s="1250"/>
      <c r="D7" s="1251"/>
      <c r="E7" s="1281"/>
      <c r="F7" s="1282"/>
      <c r="G7" s="1269"/>
      <c r="H7" s="1270"/>
      <c r="I7" s="1273" t="s">
        <v>11</v>
      </c>
      <c r="J7" s="1274"/>
      <c r="K7" s="1272"/>
      <c r="L7" s="1270"/>
      <c r="M7" s="1275" t="s">
        <v>12</v>
      </c>
      <c r="N7" s="1276"/>
      <c r="O7" s="1260"/>
      <c r="P7" s="1261"/>
      <c r="Q7" s="40"/>
      <c r="R7" s="1265"/>
      <c r="S7" s="1266"/>
    </row>
    <row r="8" spans="2:19" ht="14.25">
      <c r="B8" s="1239" t="s">
        <v>4059</v>
      </c>
      <c r="C8" s="20"/>
      <c r="D8" s="26"/>
      <c r="E8" s="29"/>
      <c r="F8" s="20"/>
      <c r="G8" s="30"/>
      <c r="H8" s="21"/>
      <c r="I8" s="58"/>
      <c r="J8" s="22"/>
      <c r="K8" s="21"/>
      <c r="L8" s="21"/>
      <c r="M8" s="61"/>
      <c r="N8" s="22"/>
      <c r="O8" s="32"/>
      <c r="P8" s="33"/>
      <c r="Q8" s="40"/>
      <c r="R8" s="41"/>
      <c r="S8" s="42"/>
    </row>
    <row r="9" spans="2:19" ht="13.5" customHeight="1">
      <c r="B9" s="1240"/>
      <c r="C9" s="1"/>
      <c r="D9" s="27"/>
      <c r="E9" s="6"/>
      <c r="F9" s="3">
        <f ca="1">+F13+F17</f>
        <v>254202</v>
      </c>
      <c r="G9" s="4"/>
      <c r="H9" s="3">
        <f ca="1">+H13+H17</f>
        <v>29741</v>
      </c>
      <c r="I9" s="59"/>
      <c r="J9" s="5">
        <f ca="1">+J13+J17</f>
        <v>3406</v>
      </c>
      <c r="K9" s="2"/>
      <c r="L9" s="3">
        <f ca="1">+L13+L17</f>
        <v>220889</v>
      </c>
      <c r="M9" s="56"/>
      <c r="N9" s="5">
        <f ca="1">+N13+N17</f>
        <v>10074</v>
      </c>
      <c r="O9" s="34"/>
      <c r="P9" s="5">
        <f ca="1">+P13+P17</f>
        <v>3572</v>
      </c>
      <c r="Q9" s="3"/>
      <c r="R9" s="34"/>
      <c r="S9" s="5">
        <f ca="1">表２!L58</f>
        <v>3912</v>
      </c>
    </row>
    <row r="10" spans="2:19" ht="13.5" customHeight="1">
      <c r="B10" s="1240"/>
      <c r="C10" s="1"/>
      <c r="D10" s="27"/>
      <c r="E10" s="6"/>
      <c r="F10" s="7">
        <f ca="1">F14</f>
        <v>10</v>
      </c>
      <c r="G10" s="4"/>
      <c r="H10" s="7"/>
      <c r="I10" s="59"/>
      <c r="J10" s="8">
        <f ca="1">J14</f>
        <v>2</v>
      </c>
      <c r="K10" s="2"/>
      <c r="L10" s="7"/>
      <c r="M10" s="56"/>
      <c r="N10" s="8">
        <f ca="1">N14</f>
        <v>8</v>
      </c>
      <c r="O10" s="35"/>
      <c r="P10" s="8"/>
      <c r="Q10" s="7"/>
      <c r="R10" s="35"/>
      <c r="S10" s="8">
        <f ca="1">表２!M58</f>
        <v>485</v>
      </c>
    </row>
    <row r="11" spans="2:19" ht="13.5" customHeight="1">
      <c r="B11" s="1240"/>
      <c r="C11" s="1"/>
      <c r="D11" s="27"/>
      <c r="E11" s="6"/>
      <c r="F11" s="7"/>
      <c r="G11" s="4"/>
      <c r="H11" s="7"/>
      <c r="I11" s="59"/>
      <c r="J11" s="8"/>
      <c r="K11" s="2"/>
      <c r="L11" s="7"/>
      <c r="M11" s="56"/>
      <c r="N11" s="8"/>
      <c r="O11" s="35"/>
      <c r="P11" s="8"/>
      <c r="Q11" s="7"/>
      <c r="R11" s="35"/>
      <c r="S11" s="8"/>
    </row>
    <row r="12" spans="2:19" ht="13.5" customHeight="1">
      <c r="B12" s="1240"/>
      <c r="C12" s="1"/>
      <c r="D12" s="1227" t="s">
        <v>5</v>
      </c>
      <c r="E12" s="6"/>
      <c r="F12" s="43"/>
      <c r="G12" s="4"/>
      <c r="H12" s="53"/>
      <c r="I12" s="59"/>
      <c r="J12" s="43"/>
      <c r="K12" s="2"/>
      <c r="L12" s="53"/>
      <c r="M12" s="56"/>
      <c r="N12" s="43"/>
      <c r="O12" s="4"/>
      <c r="P12" s="43"/>
      <c r="Q12" s="25"/>
      <c r="R12" s="4"/>
      <c r="S12" s="1234"/>
    </row>
    <row r="13" spans="2:19" ht="13.5" customHeight="1">
      <c r="B13" s="1240"/>
      <c r="C13" s="1"/>
      <c r="D13" s="1233"/>
      <c r="E13" s="6"/>
      <c r="F13" s="44">
        <f ca="1">H13+L13+P13</f>
        <v>251188</v>
      </c>
      <c r="G13" s="4"/>
      <c r="H13" s="54">
        <f ca="1">表２!E58</f>
        <v>26956</v>
      </c>
      <c r="I13" s="59"/>
      <c r="J13" s="44">
        <f ca="1">表２!F58</f>
        <v>2878</v>
      </c>
      <c r="K13" s="2"/>
      <c r="L13" s="54">
        <f ca="1">表２!H58</f>
        <v>220660</v>
      </c>
      <c r="M13" s="56"/>
      <c r="N13" s="44">
        <f ca="1">表２!I58</f>
        <v>10042</v>
      </c>
      <c r="O13" s="34"/>
      <c r="P13" s="44">
        <f ca="1">表２!K58</f>
        <v>3572</v>
      </c>
      <c r="Q13" s="25"/>
      <c r="R13" s="34"/>
      <c r="S13" s="1235"/>
    </row>
    <row r="14" spans="2:19" ht="13.5" customHeight="1">
      <c r="B14" s="1240"/>
      <c r="C14" s="1"/>
      <c r="D14" s="1233"/>
      <c r="E14" s="6"/>
      <c r="F14" s="45">
        <f ca="1">J14+N14</f>
        <v>10</v>
      </c>
      <c r="G14" s="4"/>
      <c r="H14" s="55"/>
      <c r="I14" s="59"/>
      <c r="J14" s="45">
        <f ca="1">表２!G124</f>
        <v>2</v>
      </c>
      <c r="K14" s="2"/>
      <c r="L14" s="55"/>
      <c r="M14" s="56"/>
      <c r="N14" s="45">
        <f ca="1">表２!J124</f>
        <v>8</v>
      </c>
      <c r="O14" s="35"/>
      <c r="P14" s="45"/>
      <c r="Q14" s="25"/>
      <c r="R14" s="35"/>
      <c r="S14" s="1235"/>
    </row>
    <row r="15" spans="2:19" ht="13.5" customHeight="1">
      <c r="B15" s="1240"/>
      <c r="C15" s="1"/>
      <c r="D15" s="1233"/>
      <c r="E15" s="6"/>
      <c r="F15" s="46"/>
      <c r="G15" s="4"/>
      <c r="H15" s="56"/>
      <c r="I15" s="59"/>
      <c r="J15" s="46"/>
      <c r="K15" s="2"/>
      <c r="L15" s="56"/>
      <c r="M15" s="56"/>
      <c r="N15" s="46"/>
      <c r="O15" s="4"/>
      <c r="P15" s="46"/>
      <c r="Q15" s="25"/>
      <c r="R15" s="4"/>
      <c r="S15" s="1236"/>
    </row>
    <row r="16" spans="2:19" ht="20.100000000000001" customHeight="1">
      <c r="B16" s="1240"/>
      <c r="C16" s="1"/>
      <c r="D16" s="1227" t="s">
        <v>6</v>
      </c>
      <c r="E16" s="6"/>
      <c r="F16" s="43"/>
      <c r="G16" s="4"/>
      <c r="H16" s="53"/>
      <c r="I16" s="59"/>
      <c r="J16" s="43"/>
      <c r="K16" s="2"/>
      <c r="L16" s="53"/>
      <c r="M16" s="56"/>
      <c r="N16" s="43"/>
      <c r="O16" s="4"/>
      <c r="P16" s="1234"/>
      <c r="Q16" s="48"/>
      <c r="R16" s="4"/>
      <c r="S16" s="1234"/>
    </row>
    <row r="17" spans="2:19" ht="13.5" customHeight="1">
      <c r="B17" s="1240"/>
      <c r="C17" s="1"/>
      <c r="D17" s="1227"/>
      <c r="E17" s="6"/>
      <c r="F17" s="44">
        <f ca="1">H17+L17</f>
        <v>3014</v>
      </c>
      <c r="G17" s="4"/>
      <c r="H17" s="54">
        <f ca="1">表２!O58</f>
        <v>2785</v>
      </c>
      <c r="I17" s="59"/>
      <c r="J17" s="44">
        <f ca="1">表２!P58</f>
        <v>528</v>
      </c>
      <c r="K17" s="2"/>
      <c r="L17" s="54">
        <f ca="1">表２!Q58</f>
        <v>229</v>
      </c>
      <c r="M17" s="56"/>
      <c r="N17" s="44">
        <f ca="1">表２!R58</f>
        <v>32</v>
      </c>
      <c r="O17" s="34"/>
      <c r="P17" s="1235"/>
      <c r="Q17" s="48"/>
      <c r="R17" s="34"/>
      <c r="S17" s="1235"/>
    </row>
    <row r="18" spans="2:19" ht="20.100000000000001" customHeight="1">
      <c r="B18" s="1242"/>
      <c r="C18" s="10"/>
      <c r="D18" s="1237"/>
      <c r="E18" s="12"/>
      <c r="F18" s="47"/>
      <c r="G18" s="13"/>
      <c r="H18" s="57"/>
      <c r="I18" s="60"/>
      <c r="J18" s="47"/>
      <c r="K18" s="11"/>
      <c r="L18" s="57"/>
      <c r="M18" s="57"/>
      <c r="N18" s="47"/>
      <c r="O18" s="13"/>
      <c r="P18" s="1238"/>
      <c r="Q18" s="48"/>
      <c r="R18" s="13"/>
      <c r="S18" s="1238"/>
    </row>
    <row r="19" spans="2:19" ht="13.5" customHeight="1">
      <c r="B19" s="1239" t="s">
        <v>4060</v>
      </c>
      <c r="C19" s="1"/>
      <c r="D19" s="28"/>
      <c r="E19" s="6"/>
      <c r="F19" s="2"/>
      <c r="G19" s="4"/>
      <c r="H19" s="2"/>
      <c r="I19" s="59"/>
      <c r="J19" s="9"/>
      <c r="K19" s="2"/>
      <c r="L19" s="2"/>
      <c r="M19" s="56"/>
      <c r="N19" s="9"/>
      <c r="O19" s="4"/>
      <c r="P19" s="36"/>
      <c r="Q19" s="48"/>
      <c r="R19" s="4"/>
      <c r="S19" s="36"/>
    </row>
    <row r="20" spans="2:19" ht="13.5" customHeight="1">
      <c r="B20" s="1240"/>
      <c r="C20" s="1"/>
      <c r="D20" s="27"/>
      <c r="E20" s="6"/>
      <c r="F20" s="3">
        <v>254814</v>
      </c>
      <c r="G20" s="4"/>
      <c r="H20" s="3">
        <v>29910</v>
      </c>
      <c r="I20" s="59"/>
      <c r="J20" s="5">
        <v>3494</v>
      </c>
      <c r="K20" s="2"/>
      <c r="L20" s="3">
        <v>221153</v>
      </c>
      <c r="M20" s="56"/>
      <c r="N20" s="5">
        <v>10257</v>
      </c>
      <c r="O20" s="34"/>
      <c r="P20" s="37">
        <v>3751</v>
      </c>
      <c r="Q20" s="49"/>
      <c r="R20" s="34"/>
      <c r="S20" s="37">
        <v>3917</v>
      </c>
    </row>
    <row r="21" spans="2:19" ht="13.5" customHeight="1">
      <c r="B21" s="1240"/>
      <c r="C21" s="1"/>
      <c r="D21" s="27"/>
      <c r="E21" s="6"/>
      <c r="F21" s="7">
        <v>5</v>
      </c>
      <c r="G21" s="4"/>
      <c r="H21" s="7"/>
      <c r="I21" s="59"/>
      <c r="J21" s="8">
        <v>2</v>
      </c>
      <c r="K21" s="2"/>
      <c r="L21" s="7"/>
      <c r="M21" s="56"/>
      <c r="N21" s="8">
        <v>3</v>
      </c>
      <c r="O21" s="35"/>
      <c r="P21" s="8"/>
      <c r="Q21" s="50"/>
      <c r="R21" s="35"/>
      <c r="S21" s="8">
        <v>469</v>
      </c>
    </row>
    <row r="22" spans="2:19" ht="13.5" customHeight="1">
      <c r="B22" s="1240"/>
      <c r="C22" s="1"/>
      <c r="D22" s="27"/>
      <c r="E22" s="6"/>
      <c r="F22" s="7"/>
      <c r="G22" s="4"/>
      <c r="H22" s="7"/>
      <c r="I22" s="59"/>
      <c r="J22" s="8"/>
      <c r="K22" s="2"/>
      <c r="L22" s="7"/>
      <c r="M22" s="56"/>
      <c r="N22" s="8"/>
      <c r="O22" s="35"/>
      <c r="P22" s="8"/>
      <c r="Q22" s="50"/>
      <c r="R22" s="35"/>
      <c r="S22" s="8"/>
    </row>
    <row r="23" spans="2:19" ht="13.5" customHeight="1">
      <c r="B23" s="1240"/>
      <c r="C23" s="1"/>
      <c r="D23" s="1227" t="s">
        <v>3</v>
      </c>
      <c r="E23" s="6"/>
      <c r="F23" s="43"/>
      <c r="G23" s="4"/>
      <c r="H23" s="53"/>
      <c r="I23" s="59"/>
      <c r="J23" s="43"/>
      <c r="K23" s="2"/>
      <c r="L23" s="53"/>
      <c r="M23" s="56"/>
      <c r="N23" s="43"/>
      <c r="O23" s="4"/>
      <c r="P23" s="43"/>
      <c r="Q23" s="48"/>
      <c r="R23" s="4"/>
      <c r="S23" s="1234"/>
    </row>
    <row r="24" spans="2:19" ht="13.5" customHeight="1">
      <c r="B24" s="1240"/>
      <c r="C24" s="1"/>
      <c r="D24" s="1233"/>
      <c r="E24" s="6"/>
      <c r="F24" s="44">
        <v>251756</v>
      </c>
      <c r="G24" s="4"/>
      <c r="H24" s="54">
        <v>27067</v>
      </c>
      <c r="I24" s="59"/>
      <c r="J24" s="44">
        <v>2957</v>
      </c>
      <c r="K24" s="2"/>
      <c r="L24" s="54">
        <v>220938</v>
      </c>
      <c r="M24" s="56"/>
      <c r="N24" s="44">
        <v>10227</v>
      </c>
      <c r="O24" s="34"/>
      <c r="P24" s="44">
        <v>3751</v>
      </c>
      <c r="Q24" s="48"/>
      <c r="R24" s="34"/>
      <c r="S24" s="1235"/>
    </row>
    <row r="25" spans="2:19" ht="13.5" customHeight="1">
      <c r="B25" s="1240"/>
      <c r="C25" s="1"/>
      <c r="D25" s="1233"/>
      <c r="E25" s="6"/>
      <c r="F25" s="45">
        <v>5</v>
      </c>
      <c r="G25" s="4"/>
      <c r="H25" s="55"/>
      <c r="I25" s="59"/>
      <c r="J25" s="45">
        <v>2</v>
      </c>
      <c r="K25" s="2"/>
      <c r="L25" s="55"/>
      <c r="M25" s="56"/>
      <c r="N25" s="45">
        <v>3</v>
      </c>
      <c r="O25" s="35"/>
      <c r="P25" s="45"/>
      <c r="Q25" s="48"/>
      <c r="R25" s="35"/>
      <c r="S25" s="1235"/>
    </row>
    <row r="26" spans="2:19" ht="13.5" customHeight="1">
      <c r="B26" s="1240"/>
      <c r="C26" s="1"/>
      <c r="D26" s="1233"/>
      <c r="E26" s="6"/>
      <c r="F26" s="46"/>
      <c r="G26" s="4"/>
      <c r="H26" s="56"/>
      <c r="I26" s="59"/>
      <c r="J26" s="46"/>
      <c r="K26" s="2"/>
      <c r="L26" s="56"/>
      <c r="M26" s="56"/>
      <c r="N26" s="46"/>
      <c r="O26" s="4"/>
      <c r="P26" s="46"/>
      <c r="Q26" s="48"/>
      <c r="R26" s="4"/>
      <c r="S26" s="1236"/>
    </row>
    <row r="27" spans="2:19" ht="20.100000000000001" customHeight="1">
      <c r="B27" s="1240"/>
      <c r="C27" s="1"/>
      <c r="D27" s="1227" t="s">
        <v>4</v>
      </c>
      <c r="E27" s="6"/>
      <c r="F27" s="43"/>
      <c r="G27" s="4"/>
      <c r="H27" s="53"/>
      <c r="I27" s="59"/>
      <c r="J27" s="43"/>
      <c r="K27" s="2"/>
      <c r="L27" s="53"/>
      <c r="M27" s="56"/>
      <c r="N27" s="43"/>
      <c r="O27" s="4"/>
      <c r="P27" s="1234"/>
      <c r="Q27" s="48"/>
      <c r="R27" s="4"/>
      <c r="S27" s="1234"/>
    </row>
    <row r="28" spans="2:19" ht="13.5" customHeight="1">
      <c r="B28" s="1240"/>
      <c r="C28" s="1"/>
      <c r="D28" s="1227"/>
      <c r="E28" s="6"/>
      <c r="F28" s="44">
        <v>3058</v>
      </c>
      <c r="G28" s="4"/>
      <c r="H28" s="54">
        <v>2843</v>
      </c>
      <c r="I28" s="59"/>
      <c r="J28" s="44">
        <v>537</v>
      </c>
      <c r="K28" s="2"/>
      <c r="L28" s="54">
        <v>215</v>
      </c>
      <c r="M28" s="56"/>
      <c r="N28" s="44">
        <v>30</v>
      </c>
      <c r="O28" s="34"/>
      <c r="P28" s="1235"/>
      <c r="Q28" s="48"/>
      <c r="R28" s="34"/>
      <c r="S28" s="1235"/>
    </row>
    <row r="29" spans="2:19" ht="20.100000000000001" customHeight="1">
      <c r="B29" s="1241"/>
      <c r="C29" s="14"/>
      <c r="D29" s="1237"/>
      <c r="E29" s="12"/>
      <c r="F29" s="47"/>
      <c r="G29" s="13"/>
      <c r="H29" s="57"/>
      <c r="I29" s="60"/>
      <c r="J29" s="47"/>
      <c r="K29" s="11"/>
      <c r="L29" s="57"/>
      <c r="M29" s="57"/>
      <c r="N29" s="47"/>
      <c r="O29" s="13"/>
      <c r="P29" s="1238"/>
      <c r="Q29" s="48"/>
      <c r="R29" s="13"/>
      <c r="S29" s="1238"/>
    </row>
    <row r="30" spans="2:19" ht="13.5">
      <c r="B30" s="1224" t="s">
        <v>9</v>
      </c>
      <c r="C30" s="1"/>
      <c r="D30" s="27"/>
      <c r="E30" s="6"/>
      <c r="F30" s="3"/>
      <c r="G30" s="4"/>
      <c r="H30" s="3"/>
      <c r="I30" s="59"/>
      <c r="J30" s="16"/>
      <c r="K30" s="6"/>
      <c r="L30" s="3"/>
      <c r="M30" s="56"/>
      <c r="N30" s="5"/>
      <c r="O30" s="34"/>
      <c r="P30" s="38"/>
      <c r="Q30" s="51"/>
      <c r="R30" s="34"/>
      <c r="S30" s="38"/>
    </row>
    <row r="31" spans="2:19" ht="13.5">
      <c r="B31" s="1225"/>
      <c r="C31" s="1"/>
      <c r="D31" s="27"/>
      <c r="E31" s="6"/>
      <c r="F31" s="17">
        <f ca="1">F9/F20</f>
        <v>0.99759824813393294</v>
      </c>
      <c r="G31" s="4"/>
      <c r="H31" s="17">
        <f ca="1">H9/H20</f>
        <v>0.99434971581410903</v>
      </c>
      <c r="I31" s="59"/>
      <c r="J31" s="18">
        <f ca="1">J9/J20</f>
        <v>0.97481396680022891</v>
      </c>
      <c r="K31" s="6"/>
      <c r="L31" s="17">
        <f ca="1">L9/L20</f>
        <v>0.99880625630219799</v>
      </c>
      <c r="M31" s="56"/>
      <c r="N31" s="31">
        <f ca="1">N9/N20</f>
        <v>0.9821585258847616</v>
      </c>
      <c r="O31" s="39"/>
      <c r="P31" s="31">
        <f ca="1">P9/P20</f>
        <v>0.95227939216209012</v>
      </c>
      <c r="Q31" s="49"/>
      <c r="R31" s="39"/>
      <c r="S31" s="31">
        <f ca="1">S9/S20</f>
        <v>0.99872351289251982</v>
      </c>
    </row>
    <row r="32" spans="2:19" ht="13.5">
      <c r="B32" s="1225"/>
      <c r="C32" s="1"/>
      <c r="D32" s="27"/>
      <c r="E32" s="6"/>
      <c r="F32" s="2"/>
      <c r="G32" s="4"/>
      <c r="H32" s="2"/>
      <c r="I32" s="59"/>
      <c r="J32" s="19"/>
      <c r="K32" s="6"/>
      <c r="L32" s="2"/>
      <c r="M32" s="56"/>
      <c r="N32" s="9"/>
      <c r="O32" s="4"/>
      <c r="P32" s="9"/>
      <c r="Q32" s="52"/>
      <c r="R32" s="4"/>
      <c r="S32" s="9"/>
    </row>
    <row r="33" spans="2:19" ht="13.5">
      <c r="B33" s="1225"/>
      <c r="C33" s="1"/>
      <c r="D33" s="1227" t="s">
        <v>3</v>
      </c>
      <c r="E33" s="6"/>
      <c r="F33" s="53"/>
      <c r="G33" s="4"/>
      <c r="H33" s="53"/>
      <c r="I33" s="59"/>
      <c r="J33" s="62"/>
      <c r="K33" s="6"/>
      <c r="L33" s="53"/>
      <c r="M33" s="56"/>
      <c r="N33" s="43"/>
      <c r="O33" s="4"/>
      <c r="P33" s="43"/>
      <c r="Q33" s="48"/>
      <c r="R33" s="4"/>
      <c r="S33" s="1228"/>
    </row>
    <row r="34" spans="2:19" ht="13.5">
      <c r="B34" s="1225"/>
      <c r="C34" s="1"/>
      <c r="D34" s="1227"/>
      <c r="E34" s="6"/>
      <c r="F34" s="67">
        <f ca="1">F13/F24</f>
        <v>0.99774384721714671</v>
      </c>
      <c r="G34" s="4"/>
      <c r="H34" s="67">
        <f ca="1">H13/H24</f>
        <v>0.99589906528244732</v>
      </c>
      <c r="I34" s="59"/>
      <c r="J34" s="63">
        <f ca="1">J13/J24</f>
        <v>0.97328373351369635</v>
      </c>
      <c r="K34" s="6"/>
      <c r="L34" s="67">
        <f ca="1">L13/L24</f>
        <v>0.99874172844870501</v>
      </c>
      <c r="M34" s="56"/>
      <c r="N34" s="67">
        <f ca="1">N13/N24</f>
        <v>0.98191062872787715</v>
      </c>
      <c r="O34" s="39"/>
      <c r="P34" s="68">
        <f ca="1">P13/P24</f>
        <v>0.95227939216209012</v>
      </c>
      <c r="Q34" s="48"/>
      <c r="R34" s="39"/>
      <c r="S34" s="1229"/>
    </row>
    <row r="35" spans="2:19" ht="13.5">
      <c r="B35" s="1225"/>
      <c r="C35" s="1"/>
      <c r="D35" s="1227"/>
      <c r="E35" s="6"/>
      <c r="F35" s="54"/>
      <c r="G35" s="4"/>
      <c r="H35" s="54"/>
      <c r="I35" s="59"/>
      <c r="J35" s="64"/>
      <c r="K35" s="6"/>
      <c r="L35" s="54"/>
      <c r="M35" s="56"/>
      <c r="N35" s="44"/>
      <c r="O35" s="34"/>
      <c r="P35" s="44"/>
      <c r="Q35" s="48"/>
      <c r="R35" s="34"/>
      <c r="S35" s="1229"/>
    </row>
    <row r="36" spans="2:19" ht="13.5">
      <c r="B36" s="1225"/>
      <c r="C36" s="1"/>
      <c r="D36" s="1227"/>
      <c r="E36" s="6"/>
      <c r="F36" s="70"/>
      <c r="G36" s="4"/>
      <c r="H36" s="70"/>
      <c r="I36" s="59"/>
      <c r="J36" s="71"/>
      <c r="K36" s="6"/>
      <c r="L36" s="70"/>
      <c r="M36" s="56"/>
      <c r="N36" s="72"/>
      <c r="O36" s="4"/>
      <c r="P36" s="72"/>
      <c r="Q36" s="48"/>
      <c r="R36" s="4"/>
      <c r="S36" s="1230"/>
    </row>
    <row r="37" spans="2:19" ht="20.100000000000001" customHeight="1">
      <c r="B37" s="1225"/>
      <c r="C37" s="1"/>
      <c r="D37" s="1227" t="s">
        <v>4</v>
      </c>
      <c r="E37" s="6"/>
      <c r="F37" s="56"/>
      <c r="G37" s="4"/>
      <c r="H37" s="56"/>
      <c r="I37" s="59"/>
      <c r="J37" s="65"/>
      <c r="K37" s="6"/>
      <c r="L37" s="56"/>
      <c r="M37" s="56"/>
      <c r="N37" s="46"/>
      <c r="O37" s="4"/>
      <c r="P37" s="1229"/>
      <c r="Q37" s="48"/>
      <c r="R37" s="4"/>
      <c r="S37" s="1229"/>
    </row>
    <row r="38" spans="2:19" ht="13.5">
      <c r="B38" s="1225"/>
      <c r="C38" s="1"/>
      <c r="D38" s="1227"/>
      <c r="E38" s="6"/>
      <c r="F38" s="67">
        <f ca="1">F17/F28</f>
        <v>0.98561151079136688</v>
      </c>
      <c r="G38" s="4"/>
      <c r="H38" s="67">
        <f ca="1">H17/H28</f>
        <v>0.97959901512486813</v>
      </c>
      <c r="I38" s="59"/>
      <c r="J38" s="63">
        <f ca="1">J17/J28</f>
        <v>0.98324022346368711</v>
      </c>
      <c r="K38" s="6"/>
      <c r="L38" s="67">
        <f ca="1">L17/L28</f>
        <v>1.0651162790697675</v>
      </c>
      <c r="M38" s="56"/>
      <c r="N38" s="68">
        <f ca="1">N17/N28</f>
        <v>1.0666666666666667</v>
      </c>
      <c r="O38" s="39"/>
      <c r="P38" s="1229"/>
      <c r="Q38" s="48"/>
      <c r="R38" s="39"/>
      <c r="S38" s="1229"/>
    </row>
    <row r="39" spans="2:19" ht="20.100000000000001" customHeight="1">
      <c r="B39" s="1226"/>
      <c r="C39" s="14"/>
      <c r="D39" s="1231"/>
      <c r="E39" s="15"/>
      <c r="F39" s="69"/>
      <c r="G39" s="13"/>
      <c r="H39" s="57"/>
      <c r="I39" s="60"/>
      <c r="J39" s="66"/>
      <c r="K39" s="12"/>
      <c r="L39" s="57"/>
      <c r="M39" s="57"/>
      <c r="N39" s="47"/>
      <c r="O39" s="13"/>
      <c r="P39" s="1232"/>
      <c r="Q39" s="48"/>
      <c r="R39" s="13"/>
      <c r="S39" s="1232"/>
    </row>
    <row r="40" spans="2:19" ht="33.75" customHeight="1">
      <c r="C40" s="23" t="s">
        <v>7</v>
      </c>
      <c r="D40" s="24" t="s">
        <v>8</v>
      </c>
    </row>
  </sheetData>
  <mergeCells count="28">
    <mergeCell ref="P16:P18"/>
    <mergeCell ref="S16:S18"/>
    <mergeCell ref="B8:B18"/>
    <mergeCell ref="B4:D7"/>
    <mergeCell ref="G4:N5"/>
    <mergeCell ref="O4:P7"/>
    <mergeCell ref="R4:S7"/>
    <mergeCell ref="G6:H7"/>
    <mergeCell ref="K6:L7"/>
    <mergeCell ref="I7:J7"/>
    <mergeCell ref="M7:N7"/>
    <mergeCell ref="E4:F7"/>
    <mergeCell ref="B2:S2"/>
    <mergeCell ref="B30:B39"/>
    <mergeCell ref="D33:D36"/>
    <mergeCell ref="S33:S36"/>
    <mergeCell ref="D37:D39"/>
    <mergeCell ref="P37:P39"/>
    <mergeCell ref="S37:S39"/>
    <mergeCell ref="D23:D26"/>
    <mergeCell ref="S23:S26"/>
    <mergeCell ref="D27:D29"/>
    <mergeCell ref="P27:P29"/>
    <mergeCell ref="S27:S29"/>
    <mergeCell ref="B19:B29"/>
    <mergeCell ref="D12:D15"/>
    <mergeCell ref="S12:S15"/>
    <mergeCell ref="D16:D18"/>
  </mergeCells>
  <phoneticPr fontId="5"/>
  <printOptions horizontalCentered="1"/>
  <pageMargins left="0.51181102362204722" right="0.51181102362204722" top="0.55118110236220474" bottom="0.55118110236220474" header="0.31496062992125984" footer="0.31496062992125984"/>
  <pageSetup paperSize="9" scale="83" firstPageNumber="10" fitToHeight="0" orientation="portrait" useFirstPageNumber="1" r:id="rId1"/>
  <headerFooter scaleWithDoc="0">
    <oddFooter>&amp;C&amp;P</oddFooter>
  </headerFooter>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pageSetUpPr fitToPage="1"/>
  </sheetPr>
  <dimension ref="B2:AM190"/>
  <sheetViews>
    <sheetView showGridLines="0" view="pageBreakPreview" zoomScale="85" zoomScaleNormal="100" zoomScaleSheetLayoutView="85" workbookViewId="0">
      <pane ySplit="8" topLeftCell="A9" activePane="bottomLeft" state="frozen"/>
      <selection activeCell="D3" sqref="D3"/>
      <selection pane="bottomLeft" activeCell="D3" sqref="D3"/>
    </sheetView>
  </sheetViews>
  <sheetFormatPr defaultRowHeight="12"/>
  <cols>
    <col min="1" max="1" width="4.5703125" customWidth="1"/>
    <col min="2" max="2" width="5.140625" customWidth="1"/>
    <col min="3" max="3" width="13.5703125" bestFit="1" customWidth="1"/>
    <col min="4" max="4" width="11.7109375" customWidth="1"/>
    <col min="5" max="5" width="13" customWidth="1"/>
    <col min="6" max="6" width="8.42578125" customWidth="1"/>
    <col min="7" max="7" width="7.140625" customWidth="1"/>
    <col min="8" max="8" width="13" customWidth="1"/>
    <col min="9" max="9" width="8.42578125" customWidth="1"/>
    <col min="10" max="10" width="7.140625" customWidth="1"/>
    <col min="11" max="11" width="9.7109375" customWidth="1"/>
    <col min="12" max="12" width="8.7109375" customWidth="1"/>
    <col min="13" max="13" width="8.5703125" customWidth="1"/>
    <col min="14" max="14" width="10.28515625" customWidth="1"/>
    <col min="15" max="15" width="13.42578125" customWidth="1"/>
    <col min="16" max="16" width="10.28515625" customWidth="1"/>
    <col min="17" max="17" width="13.42578125" customWidth="1"/>
    <col min="18" max="18" width="10.28515625" customWidth="1"/>
    <col min="19" max="19" width="2.85546875" customWidth="1"/>
    <col min="20" max="20" width="11.85546875" bestFit="1" customWidth="1"/>
    <col min="21" max="21" width="11.28515625" customWidth="1"/>
    <col min="22" max="28" width="4" customWidth="1"/>
    <col min="30" max="32" width="4" customWidth="1"/>
  </cols>
  <sheetData>
    <row r="2" spans="2:39" ht="26.25" customHeight="1">
      <c r="B2" s="1300" t="s">
        <v>1391</v>
      </c>
      <c r="C2" s="1300"/>
      <c r="D2" s="1300"/>
      <c r="E2" s="1300"/>
      <c r="F2" s="1300"/>
      <c r="G2" s="1300"/>
      <c r="H2" s="1300"/>
      <c r="I2" s="1300"/>
      <c r="J2" s="1300"/>
      <c r="K2" s="1300"/>
      <c r="L2" s="1300"/>
      <c r="M2" s="1300"/>
      <c r="N2" s="1300"/>
      <c r="O2" s="1300"/>
      <c r="P2" s="1300"/>
      <c r="Q2" s="1300"/>
      <c r="R2" s="1300"/>
      <c r="S2" s="154"/>
      <c r="T2" s="154"/>
      <c r="U2" s="154"/>
    </row>
    <row r="4" spans="2:39" ht="17.25" customHeight="1">
      <c r="B4" s="101"/>
      <c r="C4" s="99"/>
      <c r="D4" s="1301" t="s">
        <v>1393</v>
      </c>
      <c r="E4" s="1302"/>
      <c r="F4" s="1302"/>
      <c r="G4" s="1302"/>
      <c r="H4" s="1302"/>
      <c r="I4" s="1302"/>
      <c r="J4" s="1302"/>
      <c r="K4" s="1302"/>
      <c r="L4" s="1302"/>
      <c r="M4" s="1303"/>
      <c r="N4" s="1301" t="s">
        <v>1399</v>
      </c>
      <c r="O4" s="1302"/>
      <c r="P4" s="1302"/>
      <c r="Q4" s="1302"/>
      <c r="R4" s="1303"/>
    </row>
    <row r="5" spans="2:39" ht="28.5" customHeight="1">
      <c r="B5" s="100"/>
      <c r="C5" s="96"/>
      <c r="D5" s="1293" t="s">
        <v>1397</v>
      </c>
      <c r="E5" s="1294"/>
      <c r="F5" s="1294"/>
      <c r="G5" s="1294"/>
      <c r="H5" s="1294"/>
      <c r="I5" s="1294"/>
      <c r="J5" s="1294"/>
      <c r="K5" s="1295"/>
      <c r="L5" s="1296" t="s">
        <v>1401</v>
      </c>
      <c r="M5" s="1295"/>
      <c r="N5" s="102"/>
      <c r="O5" s="103"/>
      <c r="P5" s="103"/>
      <c r="Q5" s="103"/>
      <c r="R5" s="104"/>
      <c r="U5" t="s">
        <v>1407</v>
      </c>
      <c r="V5" t="s">
        <v>1408</v>
      </c>
      <c r="W5" t="s">
        <v>1426</v>
      </c>
      <c r="X5" t="s">
        <v>1410</v>
      </c>
      <c r="Y5" t="s">
        <v>1411</v>
      </c>
      <c r="Z5" t="s">
        <v>1411</v>
      </c>
      <c r="AA5" t="s">
        <v>1412</v>
      </c>
      <c r="AB5" t="s">
        <v>1055</v>
      </c>
      <c r="AD5" t="s">
        <v>1057</v>
      </c>
      <c r="AE5" t="s">
        <v>1056</v>
      </c>
      <c r="AH5" t="s">
        <v>1407</v>
      </c>
      <c r="AI5" t="s">
        <v>1408</v>
      </c>
      <c r="AJ5" t="s">
        <v>1409</v>
      </c>
      <c r="AK5" t="s">
        <v>1411</v>
      </c>
      <c r="AL5" t="s">
        <v>1428</v>
      </c>
      <c r="AM5" t="s">
        <v>1429</v>
      </c>
    </row>
    <row r="6" spans="2:39" ht="14.25" customHeight="1">
      <c r="B6" s="100"/>
      <c r="C6" s="96"/>
      <c r="D6" s="1297" t="s">
        <v>1394</v>
      </c>
      <c r="E6" s="1299" t="s">
        <v>1396</v>
      </c>
      <c r="F6" s="982"/>
      <c r="G6" s="99"/>
      <c r="H6" s="1299" t="s">
        <v>1395</v>
      </c>
      <c r="I6" s="982"/>
      <c r="J6" s="99"/>
      <c r="K6" s="1306" t="s">
        <v>1433</v>
      </c>
      <c r="L6" s="1287" t="s">
        <v>1398</v>
      </c>
      <c r="M6" s="1306" t="s">
        <v>1400</v>
      </c>
      <c r="N6" s="1287" t="s">
        <v>1398</v>
      </c>
      <c r="O6" s="1290" t="s">
        <v>1396</v>
      </c>
      <c r="P6" s="96"/>
      <c r="Q6" s="1290" t="s">
        <v>1395</v>
      </c>
      <c r="R6" s="96"/>
      <c r="AH6" t="s">
        <v>1430</v>
      </c>
      <c r="AI6" t="s">
        <v>1065</v>
      </c>
      <c r="AJ6" t="s">
        <v>1066</v>
      </c>
      <c r="AK6" t="s">
        <v>1067</v>
      </c>
      <c r="AL6" t="s">
        <v>1068</v>
      </c>
      <c r="AM6" t="s">
        <v>1069</v>
      </c>
    </row>
    <row r="7" spans="2:39" ht="14.25" customHeight="1">
      <c r="B7" s="981"/>
      <c r="C7" s="96"/>
      <c r="D7" s="1298"/>
      <c r="E7" s="1291"/>
      <c r="F7" s="1285" t="s">
        <v>3376</v>
      </c>
      <c r="G7" s="983"/>
      <c r="H7" s="1291"/>
      <c r="I7" s="1285" t="s">
        <v>3377</v>
      </c>
      <c r="J7" s="983"/>
      <c r="K7" s="1307"/>
      <c r="L7" s="1288"/>
      <c r="M7" s="1307"/>
      <c r="N7" s="1288"/>
      <c r="O7" s="1291"/>
      <c r="P7" s="1283" t="s">
        <v>1431</v>
      </c>
      <c r="Q7" s="1291"/>
      <c r="R7" s="1283" t="s">
        <v>1432</v>
      </c>
    </row>
    <row r="8" spans="2:39" ht="36" customHeight="1">
      <c r="B8" s="97"/>
      <c r="C8" s="98"/>
      <c r="D8" s="1289"/>
      <c r="E8" s="1292"/>
      <c r="F8" s="1286"/>
      <c r="G8" s="984" t="s">
        <v>3378</v>
      </c>
      <c r="H8" s="1292"/>
      <c r="I8" s="1286"/>
      <c r="J8" s="984" t="s">
        <v>3378</v>
      </c>
      <c r="K8" s="1308"/>
      <c r="L8" s="1289"/>
      <c r="M8" s="1308"/>
      <c r="N8" s="1289"/>
      <c r="O8" s="1292"/>
      <c r="P8" s="1284"/>
      <c r="Q8" s="1292"/>
      <c r="R8" s="1284"/>
      <c r="T8" t="s">
        <v>2927</v>
      </c>
      <c r="U8" s="119" t="s">
        <v>1414</v>
      </c>
      <c r="V8" s="119" t="s">
        <v>1415</v>
      </c>
      <c r="W8" s="119" t="s">
        <v>1416</v>
      </c>
      <c r="X8" s="119" t="s">
        <v>1417</v>
      </c>
      <c r="Y8" s="119" t="s">
        <v>1418</v>
      </c>
      <c r="Z8" s="119" t="s">
        <v>1419</v>
      </c>
      <c r="AA8" s="119" t="s">
        <v>1420</v>
      </c>
      <c r="AB8" s="119" t="s">
        <v>1421</v>
      </c>
      <c r="AC8" t="s">
        <v>2928</v>
      </c>
      <c r="AD8" t="s">
        <v>1424</v>
      </c>
      <c r="AE8" t="s">
        <v>1425</v>
      </c>
      <c r="AG8" t="s">
        <v>2929</v>
      </c>
      <c r="AH8" t="str">
        <f>"_"&amp;AH6</f>
        <v>_901_01_000</v>
      </c>
      <c r="AI8" t="str">
        <f t="shared" ref="AI8:AM8" si="0">"_"&amp;AI6</f>
        <v>_901_01_001</v>
      </c>
      <c r="AJ8" t="str">
        <f t="shared" si="0"/>
        <v>_901_01_002</v>
      </c>
      <c r="AK8" t="str">
        <f t="shared" si="0"/>
        <v>_901_01_003</v>
      </c>
      <c r="AL8" t="str">
        <f t="shared" si="0"/>
        <v>_901_01_004</v>
      </c>
      <c r="AM8" t="str">
        <f t="shared" si="0"/>
        <v>_901_01_005</v>
      </c>
    </row>
    <row r="9" spans="2:39" ht="20.100000000000001" customHeight="1">
      <c r="B9" s="88">
        <v>1</v>
      </c>
      <c r="C9" s="92" t="s">
        <v>303</v>
      </c>
      <c r="D9" s="105">
        <f ca="1">E9+H9+K9</f>
        <v>5176</v>
      </c>
      <c r="E9" s="120">
        <f ca="1">SUMIFS(INDIRECT(V$8),INDIRECT($T$8),$T9,INDIRECT($U$8),$U$9)</f>
        <v>1186</v>
      </c>
      <c r="F9" s="121">
        <f ca="1">SUMIFS(INDIRECT(W$8),INDIRECT($T$8),$T9,INDIRECT($U$8),$U$9)</f>
        <v>37</v>
      </c>
      <c r="G9" s="986">
        <f ca="1">SUMIFS(INDIRECT(X$8),INDIRECT($T$8),$T9,INDIRECT($U$8),$U$9)</f>
        <v>0</v>
      </c>
      <c r="H9" s="120">
        <f ca="1">SUMIFS(INDIRECT(Y$8),INDIRECT($T$8),$T9,INDIRECT($U$8),$U$9)</f>
        <v>3931</v>
      </c>
      <c r="I9" s="121">
        <f t="shared" ref="I9:J55" ca="1" si="1">SUMIFS(INDIRECT(Z$8),INDIRECT($T$8),$T9,INDIRECT($U$8),$U$9)</f>
        <v>139</v>
      </c>
      <c r="J9" s="986">
        <f t="shared" ca="1" si="1"/>
        <v>1</v>
      </c>
      <c r="K9" s="132">
        <f t="shared" ref="K9:K55" ca="1" si="2">SUMIFS(INDIRECT(AB$8),INDIRECT($T$8),$T9,INDIRECT($U$8),$U$9)</f>
        <v>59</v>
      </c>
      <c r="L9" s="133">
        <f ca="1">SUMIFS(INDIRECT(AD$8),INDIRECT($AC$8),$AC9)</f>
        <v>74</v>
      </c>
      <c r="M9" s="259">
        <f ca="1">SUMIFS(INDIRECT(AE$8),INDIRECT($AC$8),$AC9)</f>
        <v>22</v>
      </c>
      <c r="N9" s="147">
        <f ca="1">O9+Q9</f>
        <v>0</v>
      </c>
      <c r="O9" s="120">
        <f ca="1">SUMIFS(INDIRECT(AI$8),INDIRECT($AG$8),$AG9,INDIRECT($AH$8),$AH$9)</f>
        <v>0</v>
      </c>
      <c r="P9" s="134">
        <f ca="1">SUMIFS(INDIRECT(AJ$8),INDIRECT($AG$8),$AG9,INDIRECT($AH$8),$AH$9)</f>
        <v>0</v>
      </c>
      <c r="Q9" s="120">
        <f ca="1">SUMIFS(INDIRECT(AK$8),INDIRECT($AG$8),$AG9,INDIRECT($AH$8),$AH$9)</f>
        <v>0</v>
      </c>
      <c r="R9" s="134">
        <f t="shared" ref="R9:R55" ca="1" si="3">SUMIFS(INDIRECT(AL$8),INDIRECT($AG$8),$AG9,INDIRECT($AH$8),$AH$9)</f>
        <v>0</v>
      </c>
      <c r="T9" t="str">
        <f t="shared" ref="T9:T55" si="4">TEXT(B9,"00")&amp;"000"</f>
        <v>01000</v>
      </c>
      <c r="U9" t="s">
        <v>1406</v>
      </c>
      <c r="V9" t="s">
        <v>1413</v>
      </c>
      <c r="X9" t="s">
        <v>1413</v>
      </c>
      <c r="AC9" t="str">
        <f t="shared" ref="AC9:AC55" si="5">TEXT(B9,"00")&amp;"000"</f>
        <v>01000</v>
      </c>
      <c r="AG9" t="str">
        <f t="shared" ref="AG9:AG55" si="6">TEXT(B9,"00")&amp;"000"</f>
        <v>01000</v>
      </c>
      <c r="AH9" t="s">
        <v>1406</v>
      </c>
    </row>
    <row r="10" spans="2:39" ht="20.100000000000001" customHeight="1">
      <c r="B10" s="88">
        <v>2</v>
      </c>
      <c r="C10" s="92" t="s">
        <v>308</v>
      </c>
      <c r="D10" s="105">
        <f t="shared" ref="D10:D55" ca="1" si="7">E10+H10+K10</f>
        <v>3723</v>
      </c>
      <c r="E10" s="120">
        <f t="shared" ref="E10:E55" ca="1" si="8">SUMIFS(INDIRECT(V$8),INDIRECT($T$8),$T10,INDIRECT($U$8),$U$9)</f>
        <v>351</v>
      </c>
      <c r="F10" s="121">
        <f t="shared" ref="F10:F55" ca="1" si="9">SUMIFS(INDIRECT(W$8),INDIRECT($T$8),$T10,INDIRECT($U$8),$U$9)</f>
        <v>11</v>
      </c>
      <c r="G10" s="986">
        <f t="shared" ref="G10:G55" ca="1" si="10">SUMIFS(INDIRECT(X$8),INDIRECT($T$8),$T10,INDIRECT($U$8),$U$9)</f>
        <v>0</v>
      </c>
      <c r="H10" s="120">
        <f t="shared" ref="H10:H55" ca="1" si="11">SUMIFS(INDIRECT(Y$8),INDIRECT($T$8),$T10,INDIRECT($U$8),$U$9)</f>
        <v>3371</v>
      </c>
      <c r="I10" s="121">
        <f t="shared" ca="1" si="1"/>
        <v>43</v>
      </c>
      <c r="J10" s="986">
        <f t="shared" ca="1" si="1"/>
        <v>0</v>
      </c>
      <c r="K10" s="132">
        <f t="shared" ca="1" si="2"/>
        <v>1</v>
      </c>
      <c r="L10" s="133">
        <f t="shared" ref="L10:L54" ca="1" si="12">SUMIFS(INDIRECT(AD$8),INDIRECT($AC$8),$AC10)</f>
        <v>7</v>
      </c>
      <c r="M10" s="259">
        <f t="shared" ref="M10:M55" ca="1" si="13">SUMIFS(INDIRECT(AE$8),INDIRECT($AC$8),$AC10)</f>
        <v>1</v>
      </c>
      <c r="N10" s="147">
        <f t="shared" ref="N10:N55" ca="1" si="14">O10+Q10</f>
        <v>0</v>
      </c>
      <c r="O10" s="120">
        <f t="shared" ref="O10:O55" ca="1" si="15">SUMIFS(INDIRECT(AI$8),INDIRECT($AG$8),$AG10,INDIRECT($AH$8),$AH$9)</f>
        <v>0</v>
      </c>
      <c r="P10" s="134">
        <f t="shared" ref="P10:P55" ca="1" si="16">SUMIFS(INDIRECT(AJ$8),INDIRECT($AG$8),$AG10,INDIRECT($AH$8),$AH$9)</f>
        <v>0</v>
      </c>
      <c r="Q10" s="120">
        <f t="shared" ref="Q10:Q55" ca="1" si="17">SUMIFS(INDIRECT(AK$8),INDIRECT($AG$8),$AG10,INDIRECT($AH$8),$AH$9)</f>
        <v>0</v>
      </c>
      <c r="R10" s="134">
        <f t="shared" ca="1" si="3"/>
        <v>0</v>
      </c>
      <c r="T10" t="str">
        <f t="shared" si="4"/>
        <v>02000</v>
      </c>
      <c r="U10" t="s">
        <v>1406</v>
      </c>
      <c r="AC10" t="str">
        <f t="shared" si="5"/>
        <v>02000</v>
      </c>
      <c r="AG10" t="str">
        <f t="shared" si="6"/>
        <v>02000</v>
      </c>
    </row>
    <row r="11" spans="2:39" ht="20.100000000000001" customHeight="1">
      <c r="B11" s="88">
        <v>3</v>
      </c>
      <c r="C11" s="92" t="s">
        <v>313</v>
      </c>
      <c r="D11" s="105">
        <f t="shared" ca="1" si="7"/>
        <v>4526</v>
      </c>
      <c r="E11" s="120">
        <f t="shared" ca="1" si="8"/>
        <v>538</v>
      </c>
      <c r="F11" s="121">
        <f t="shared" ca="1" si="9"/>
        <v>42</v>
      </c>
      <c r="G11" s="986">
        <f t="shared" ca="1" si="10"/>
        <v>0</v>
      </c>
      <c r="H11" s="120">
        <f t="shared" ca="1" si="11"/>
        <v>3988</v>
      </c>
      <c r="I11" s="121">
        <f t="shared" ca="1" si="1"/>
        <v>96</v>
      </c>
      <c r="J11" s="986">
        <f t="shared" ca="1" si="1"/>
        <v>0</v>
      </c>
      <c r="K11" s="132">
        <f t="shared" ca="1" si="2"/>
        <v>0</v>
      </c>
      <c r="L11" s="133">
        <f t="shared" ca="1" si="12"/>
        <v>37</v>
      </c>
      <c r="M11" s="259">
        <f t="shared" ca="1" si="13"/>
        <v>4</v>
      </c>
      <c r="N11" s="147">
        <f t="shared" ca="1" si="14"/>
        <v>0</v>
      </c>
      <c r="O11" s="120">
        <f t="shared" ca="1" si="15"/>
        <v>0</v>
      </c>
      <c r="P11" s="134">
        <f t="shared" ca="1" si="16"/>
        <v>0</v>
      </c>
      <c r="Q11" s="120">
        <f t="shared" ca="1" si="17"/>
        <v>0</v>
      </c>
      <c r="R11" s="134">
        <f t="shared" ca="1" si="3"/>
        <v>0</v>
      </c>
      <c r="T11" t="str">
        <f t="shared" si="4"/>
        <v>03000</v>
      </c>
      <c r="U11" t="s">
        <v>1406</v>
      </c>
      <c r="AC11" t="str">
        <f t="shared" si="5"/>
        <v>03000</v>
      </c>
      <c r="AG11" t="str">
        <f t="shared" si="6"/>
        <v>03000</v>
      </c>
    </row>
    <row r="12" spans="2:39" ht="20.100000000000001" customHeight="1">
      <c r="B12" s="88">
        <v>4</v>
      </c>
      <c r="C12" s="92" t="s">
        <v>315</v>
      </c>
      <c r="D12" s="105">
        <f t="shared" ca="1" si="7"/>
        <v>4031</v>
      </c>
      <c r="E12" s="120">
        <f t="shared" ca="1" si="8"/>
        <v>457</v>
      </c>
      <c r="F12" s="121">
        <f t="shared" ca="1" si="9"/>
        <v>43</v>
      </c>
      <c r="G12" s="986">
        <f t="shared" ca="1" si="10"/>
        <v>0</v>
      </c>
      <c r="H12" s="120">
        <f t="shared" ca="1" si="11"/>
        <v>3574</v>
      </c>
      <c r="I12" s="121">
        <f t="shared" ca="1" si="1"/>
        <v>110</v>
      </c>
      <c r="J12" s="986">
        <f t="shared" ca="1" si="1"/>
        <v>0</v>
      </c>
      <c r="K12" s="132">
        <f t="shared" ca="1" si="2"/>
        <v>0</v>
      </c>
      <c r="L12" s="133">
        <f t="shared" ca="1" si="12"/>
        <v>28</v>
      </c>
      <c r="M12" s="259">
        <f t="shared" ca="1" si="13"/>
        <v>7</v>
      </c>
      <c r="N12" s="147">
        <f t="shared" ca="1" si="14"/>
        <v>0</v>
      </c>
      <c r="O12" s="120">
        <f t="shared" ca="1" si="15"/>
        <v>0</v>
      </c>
      <c r="P12" s="134">
        <f t="shared" ca="1" si="16"/>
        <v>0</v>
      </c>
      <c r="Q12" s="120">
        <f t="shared" ca="1" si="17"/>
        <v>0</v>
      </c>
      <c r="R12" s="134">
        <f t="shared" ca="1" si="3"/>
        <v>0</v>
      </c>
      <c r="T12" t="str">
        <f t="shared" si="4"/>
        <v>04000</v>
      </c>
      <c r="U12" t="s">
        <v>1406</v>
      </c>
      <c r="AC12" t="str">
        <f t="shared" si="5"/>
        <v>04000</v>
      </c>
      <c r="AG12" t="str">
        <f t="shared" si="6"/>
        <v>04000</v>
      </c>
    </row>
    <row r="13" spans="2:39" ht="20.100000000000001" customHeight="1">
      <c r="B13" s="88">
        <v>5</v>
      </c>
      <c r="C13" s="94" t="s">
        <v>317</v>
      </c>
      <c r="D13" s="106">
        <f t="shared" ca="1" si="7"/>
        <v>2730</v>
      </c>
      <c r="E13" s="122">
        <f t="shared" ca="1" si="8"/>
        <v>496</v>
      </c>
      <c r="F13" s="123">
        <f t="shared" ca="1" si="9"/>
        <v>33</v>
      </c>
      <c r="G13" s="987">
        <f t="shared" ca="1" si="10"/>
        <v>0</v>
      </c>
      <c r="H13" s="131">
        <f t="shared" ca="1" si="11"/>
        <v>2234</v>
      </c>
      <c r="I13" s="123">
        <f t="shared" ca="1" si="1"/>
        <v>58</v>
      </c>
      <c r="J13" s="987">
        <f t="shared" ca="1" si="1"/>
        <v>1</v>
      </c>
      <c r="K13" s="135">
        <f t="shared" ca="1" si="2"/>
        <v>0</v>
      </c>
      <c r="L13" s="136">
        <f t="shared" ca="1" si="12"/>
        <v>22</v>
      </c>
      <c r="M13" s="260">
        <f t="shared" ca="1" si="13"/>
        <v>4</v>
      </c>
      <c r="N13" s="148">
        <f t="shared" ca="1" si="14"/>
        <v>0</v>
      </c>
      <c r="O13" s="122">
        <f t="shared" ca="1" si="15"/>
        <v>0</v>
      </c>
      <c r="P13" s="146">
        <f t="shared" ca="1" si="16"/>
        <v>0</v>
      </c>
      <c r="Q13" s="131">
        <f t="shared" ca="1" si="17"/>
        <v>0</v>
      </c>
      <c r="R13" s="146">
        <f t="shared" ca="1" si="3"/>
        <v>0</v>
      </c>
      <c r="T13" t="str">
        <f t="shared" si="4"/>
        <v>05000</v>
      </c>
      <c r="U13" t="s">
        <v>1406</v>
      </c>
      <c r="AC13" t="str">
        <f t="shared" si="5"/>
        <v>05000</v>
      </c>
      <c r="AG13" t="str">
        <f t="shared" si="6"/>
        <v>05000</v>
      </c>
    </row>
    <row r="14" spans="2:39" ht="20.100000000000001" customHeight="1">
      <c r="B14" s="90">
        <v>6</v>
      </c>
      <c r="C14" s="92" t="s">
        <v>319</v>
      </c>
      <c r="D14" s="105">
        <f t="shared" ca="1" si="7"/>
        <v>2768</v>
      </c>
      <c r="E14" s="124">
        <f t="shared" ca="1" si="8"/>
        <v>430</v>
      </c>
      <c r="F14" s="121">
        <f t="shared" ca="1" si="9"/>
        <v>57</v>
      </c>
      <c r="G14" s="986">
        <f t="shared" ca="1" si="10"/>
        <v>0</v>
      </c>
      <c r="H14" s="120">
        <f t="shared" ca="1" si="11"/>
        <v>2336</v>
      </c>
      <c r="I14" s="121">
        <f t="shared" ca="1" si="1"/>
        <v>127</v>
      </c>
      <c r="J14" s="986">
        <f t="shared" ca="1" si="1"/>
        <v>0</v>
      </c>
      <c r="K14" s="132">
        <f t="shared" ca="1" si="2"/>
        <v>2</v>
      </c>
      <c r="L14" s="133">
        <f t="shared" ca="1" si="12"/>
        <v>39</v>
      </c>
      <c r="M14" s="259">
        <f t="shared" ca="1" si="13"/>
        <v>1</v>
      </c>
      <c r="N14" s="149">
        <f t="shared" ca="1" si="14"/>
        <v>0</v>
      </c>
      <c r="O14" s="124">
        <f t="shared" ca="1" si="15"/>
        <v>0</v>
      </c>
      <c r="P14" s="134">
        <f t="shared" ca="1" si="16"/>
        <v>0</v>
      </c>
      <c r="Q14" s="120">
        <f t="shared" ca="1" si="17"/>
        <v>0</v>
      </c>
      <c r="R14" s="134">
        <f t="shared" ca="1" si="3"/>
        <v>0</v>
      </c>
      <c r="T14" t="str">
        <f t="shared" si="4"/>
        <v>06000</v>
      </c>
      <c r="U14" t="s">
        <v>1406</v>
      </c>
      <c r="AC14" t="str">
        <f t="shared" si="5"/>
        <v>06000</v>
      </c>
      <c r="AG14" t="str">
        <f t="shared" si="6"/>
        <v>06000</v>
      </c>
    </row>
    <row r="15" spans="2:39" ht="20.100000000000001" customHeight="1">
      <c r="B15" s="88">
        <v>7</v>
      </c>
      <c r="C15" s="92" t="s">
        <v>321</v>
      </c>
      <c r="D15" s="105">
        <f t="shared" ca="1" si="7"/>
        <v>5293</v>
      </c>
      <c r="E15" s="120">
        <f t="shared" ca="1" si="8"/>
        <v>628</v>
      </c>
      <c r="F15" s="121">
        <f t="shared" ca="1" si="9"/>
        <v>58</v>
      </c>
      <c r="G15" s="986">
        <f t="shared" ca="1" si="10"/>
        <v>0</v>
      </c>
      <c r="H15" s="120">
        <f t="shared" ca="1" si="11"/>
        <v>4665</v>
      </c>
      <c r="I15" s="121">
        <f t="shared" ca="1" si="1"/>
        <v>130</v>
      </c>
      <c r="J15" s="986">
        <f t="shared" ca="1" si="1"/>
        <v>0</v>
      </c>
      <c r="K15" s="132">
        <f t="shared" ca="1" si="2"/>
        <v>0</v>
      </c>
      <c r="L15" s="133">
        <f t="shared" ca="1" si="12"/>
        <v>58</v>
      </c>
      <c r="M15" s="259">
        <f t="shared" ca="1" si="13"/>
        <v>3</v>
      </c>
      <c r="N15" s="150">
        <f t="shared" ca="1" si="14"/>
        <v>0</v>
      </c>
      <c r="O15" s="120">
        <f t="shared" ca="1" si="15"/>
        <v>0</v>
      </c>
      <c r="P15" s="134">
        <f t="shared" ca="1" si="16"/>
        <v>0</v>
      </c>
      <c r="Q15" s="120">
        <f t="shared" ca="1" si="17"/>
        <v>0</v>
      </c>
      <c r="R15" s="134">
        <f t="shared" ca="1" si="3"/>
        <v>0</v>
      </c>
      <c r="T15" t="str">
        <f t="shared" si="4"/>
        <v>07000</v>
      </c>
      <c r="U15" t="s">
        <v>1406</v>
      </c>
      <c r="AC15" t="str">
        <f t="shared" si="5"/>
        <v>07000</v>
      </c>
      <c r="AG15" t="str">
        <f t="shared" si="6"/>
        <v>07000</v>
      </c>
    </row>
    <row r="16" spans="2:39" ht="20.100000000000001" customHeight="1">
      <c r="B16" s="88">
        <v>8</v>
      </c>
      <c r="C16" s="92" t="s">
        <v>325</v>
      </c>
      <c r="D16" s="105">
        <f ca="1">E16+H16+K16</f>
        <v>7285</v>
      </c>
      <c r="E16" s="120">
        <f ca="1">SUMIFS(INDIRECT(V$8),INDIRECT($T$8),$T16,INDIRECT($U$8),$U$9)</f>
        <v>766</v>
      </c>
      <c r="F16" s="121">
        <f ca="1">SUMIFS(INDIRECT(W$8),INDIRECT($T$8),$T16,INDIRECT($U$8),$U$9)</f>
        <v>122</v>
      </c>
      <c r="G16" s="986">
        <f ca="1">SUMIFS(INDIRECT(X$8),INDIRECT($T$8),$T16,INDIRECT($U$8),$U$9)</f>
        <v>0</v>
      </c>
      <c r="H16" s="120">
        <f ca="1">SUMIFS(INDIRECT(Y$8),INDIRECT($T$8),$T16,INDIRECT($U$8),$U$9)</f>
        <v>6519</v>
      </c>
      <c r="I16" s="121">
        <f ca="1">SUMIFS(INDIRECT(Z$8),INDIRECT($T$8),$T16,INDIRECT($U$8),$U$9)</f>
        <v>199</v>
      </c>
      <c r="J16" s="986">
        <f t="shared" ca="1" si="1"/>
        <v>1</v>
      </c>
      <c r="K16" s="132">
        <f t="shared" ca="1" si="2"/>
        <v>0</v>
      </c>
      <c r="L16" s="133">
        <f t="shared" ca="1" si="12"/>
        <v>145</v>
      </c>
      <c r="M16" s="259">
        <f t="shared" ca="1" si="13"/>
        <v>19</v>
      </c>
      <c r="N16" s="150">
        <f t="shared" ca="1" si="14"/>
        <v>0</v>
      </c>
      <c r="O16" s="120">
        <f t="shared" ca="1" si="15"/>
        <v>0</v>
      </c>
      <c r="P16" s="134">
        <f t="shared" ca="1" si="16"/>
        <v>0</v>
      </c>
      <c r="Q16" s="120">
        <f t="shared" ca="1" si="17"/>
        <v>0</v>
      </c>
      <c r="R16" s="134">
        <f t="shared" ca="1" si="3"/>
        <v>0</v>
      </c>
      <c r="T16" t="str">
        <f t="shared" si="4"/>
        <v>08000</v>
      </c>
      <c r="U16" t="s">
        <v>1406</v>
      </c>
      <c r="AC16" t="str">
        <f t="shared" si="5"/>
        <v>08000</v>
      </c>
      <c r="AG16" t="str">
        <f t="shared" si="6"/>
        <v>08000</v>
      </c>
    </row>
    <row r="17" spans="2:33" ht="20.100000000000001" customHeight="1">
      <c r="B17" s="88">
        <v>9</v>
      </c>
      <c r="C17" s="92" t="s">
        <v>328</v>
      </c>
      <c r="D17" s="105">
        <f t="shared" ca="1" si="7"/>
        <v>7538</v>
      </c>
      <c r="E17" s="120">
        <f t="shared" ca="1" si="8"/>
        <v>995</v>
      </c>
      <c r="F17" s="121">
        <f t="shared" ca="1" si="9"/>
        <v>72</v>
      </c>
      <c r="G17" s="986">
        <f t="shared" ca="1" si="10"/>
        <v>0</v>
      </c>
      <c r="H17" s="120">
        <f t="shared" ca="1" si="11"/>
        <v>6543</v>
      </c>
      <c r="I17" s="121">
        <f t="shared" ca="1" si="1"/>
        <v>156</v>
      </c>
      <c r="J17" s="986">
        <f t="shared" ca="1" si="1"/>
        <v>0</v>
      </c>
      <c r="K17" s="132">
        <f t="shared" ca="1" si="2"/>
        <v>0</v>
      </c>
      <c r="L17" s="133">
        <f t="shared" ca="1" si="12"/>
        <v>75</v>
      </c>
      <c r="M17" s="259">
        <f t="shared" ca="1" si="13"/>
        <v>6</v>
      </c>
      <c r="N17" s="150">
        <f t="shared" ca="1" si="14"/>
        <v>0</v>
      </c>
      <c r="O17" s="120">
        <f t="shared" ca="1" si="15"/>
        <v>0</v>
      </c>
      <c r="P17" s="134">
        <f t="shared" ca="1" si="16"/>
        <v>0</v>
      </c>
      <c r="Q17" s="120">
        <f t="shared" ca="1" si="17"/>
        <v>0</v>
      </c>
      <c r="R17" s="134">
        <f t="shared" ca="1" si="3"/>
        <v>0</v>
      </c>
      <c r="T17" t="str">
        <f t="shared" si="4"/>
        <v>09000</v>
      </c>
      <c r="U17" t="s">
        <v>1406</v>
      </c>
      <c r="AC17" t="str">
        <f t="shared" si="5"/>
        <v>09000</v>
      </c>
      <c r="AG17" t="str">
        <f t="shared" si="6"/>
        <v>09000</v>
      </c>
    </row>
    <row r="18" spans="2:33" ht="20.100000000000001" customHeight="1">
      <c r="B18" s="91">
        <v>10</v>
      </c>
      <c r="C18" s="94" t="s">
        <v>330</v>
      </c>
      <c r="D18" s="105">
        <f t="shared" ca="1" si="7"/>
        <v>2834</v>
      </c>
      <c r="E18" s="120">
        <f t="shared" ca="1" si="8"/>
        <v>574</v>
      </c>
      <c r="F18" s="121">
        <f t="shared" ca="1" si="9"/>
        <v>59</v>
      </c>
      <c r="G18" s="986">
        <f t="shared" ca="1" si="10"/>
        <v>0</v>
      </c>
      <c r="H18" s="120">
        <f t="shared" ca="1" si="11"/>
        <v>2243</v>
      </c>
      <c r="I18" s="121">
        <f t="shared" ca="1" si="1"/>
        <v>94</v>
      </c>
      <c r="J18" s="986">
        <f t="shared" ca="1" si="1"/>
        <v>0</v>
      </c>
      <c r="K18" s="132">
        <f t="shared" ca="1" si="2"/>
        <v>17</v>
      </c>
      <c r="L18" s="133">
        <f t="shared" ca="1" si="12"/>
        <v>40</v>
      </c>
      <c r="M18" s="259">
        <f t="shared" ca="1" si="13"/>
        <v>4</v>
      </c>
      <c r="N18" s="150">
        <f t="shared" ca="1" si="14"/>
        <v>0</v>
      </c>
      <c r="O18" s="120">
        <f t="shared" ca="1" si="15"/>
        <v>0</v>
      </c>
      <c r="P18" s="134">
        <f t="shared" ca="1" si="16"/>
        <v>0</v>
      </c>
      <c r="Q18" s="120">
        <f t="shared" ca="1" si="17"/>
        <v>0</v>
      </c>
      <c r="R18" s="134">
        <f t="shared" ca="1" si="3"/>
        <v>0</v>
      </c>
      <c r="T18" t="str">
        <f t="shared" si="4"/>
        <v>10000</v>
      </c>
      <c r="U18" t="s">
        <v>1406</v>
      </c>
      <c r="AC18" t="str">
        <f t="shared" si="5"/>
        <v>10000</v>
      </c>
      <c r="AG18" t="str">
        <f t="shared" si="6"/>
        <v>10000</v>
      </c>
    </row>
    <row r="19" spans="2:33" ht="20.100000000000001" customHeight="1">
      <c r="B19" s="90">
        <v>11</v>
      </c>
      <c r="C19" s="93" t="s">
        <v>334</v>
      </c>
      <c r="D19" s="108">
        <f t="shared" ca="1" si="7"/>
        <v>5431</v>
      </c>
      <c r="E19" s="125">
        <f t="shared" ca="1" si="8"/>
        <v>549</v>
      </c>
      <c r="F19" s="126">
        <f t="shared" ca="1" si="9"/>
        <v>61</v>
      </c>
      <c r="G19" s="988">
        <f t="shared" ca="1" si="10"/>
        <v>0</v>
      </c>
      <c r="H19" s="125">
        <f t="shared" ca="1" si="11"/>
        <v>4864</v>
      </c>
      <c r="I19" s="126">
        <f t="shared" ca="1" si="1"/>
        <v>418</v>
      </c>
      <c r="J19" s="988">
        <f t="shared" ca="1" si="1"/>
        <v>0</v>
      </c>
      <c r="K19" s="137">
        <f t="shared" ca="1" si="2"/>
        <v>18</v>
      </c>
      <c r="L19" s="138">
        <f t="shared" ca="1" si="12"/>
        <v>127</v>
      </c>
      <c r="M19" s="261">
        <f t="shared" ca="1" si="13"/>
        <v>8</v>
      </c>
      <c r="N19" s="151">
        <f t="shared" ca="1" si="14"/>
        <v>0</v>
      </c>
      <c r="O19" s="125">
        <f t="shared" ca="1" si="15"/>
        <v>0</v>
      </c>
      <c r="P19" s="139">
        <f t="shared" ca="1" si="16"/>
        <v>0</v>
      </c>
      <c r="Q19" s="125">
        <f t="shared" ca="1" si="17"/>
        <v>0</v>
      </c>
      <c r="R19" s="139">
        <f t="shared" ca="1" si="3"/>
        <v>0</v>
      </c>
      <c r="T19" t="str">
        <f t="shared" si="4"/>
        <v>11000</v>
      </c>
      <c r="U19" t="s">
        <v>1406</v>
      </c>
      <c r="AC19" t="str">
        <f t="shared" si="5"/>
        <v>11000</v>
      </c>
      <c r="AG19" t="str">
        <f t="shared" si="6"/>
        <v>11000</v>
      </c>
    </row>
    <row r="20" spans="2:33" ht="20.100000000000001" customHeight="1">
      <c r="B20" s="88">
        <v>12</v>
      </c>
      <c r="C20" s="92" t="s">
        <v>343</v>
      </c>
      <c r="D20" s="107">
        <f t="shared" ca="1" si="7"/>
        <v>7664</v>
      </c>
      <c r="E20" s="120">
        <f t="shared" ca="1" si="8"/>
        <v>738</v>
      </c>
      <c r="F20" s="121">
        <f t="shared" ca="1" si="9"/>
        <v>66</v>
      </c>
      <c r="G20" s="986">
        <f t="shared" ca="1" si="10"/>
        <v>0</v>
      </c>
      <c r="H20" s="120">
        <f t="shared" ca="1" si="11"/>
        <v>6902</v>
      </c>
      <c r="I20" s="121">
        <f t="shared" ca="1" si="1"/>
        <v>141</v>
      </c>
      <c r="J20" s="986">
        <f t="shared" ca="1" si="1"/>
        <v>0</v>
      </c>
      <c r="K20" s="132">
        <f t="shared" ca="1" si="2"/>
        <v>24</v>
      </c>
      <c r="L20" s="133">
        <f t="shared" ca="1" si="12"/>
        <v>116</v>
      </c>
      <c r="M20" s="259">
        <f t="shared" ca="1" si="13"/>
        <v>11</v>
      </c>
      <c r="N20" s="150">
        <f t="shared" ca="1" si="14"/>
        <v>0</v>
      </c>
      <c r="O20" s="120">
        <f t="shared" ca="1" si="15"/>
        <v>0</v>
      </c>
      <c r="P20" s="134">
        <f t="shared" ca="1" si="16"/>
        <v>0</v>
      </c>
      <c r="Q20" s="120">
        <f t="shared" ca="1" si="17"/>
        <v>0</v>
      </c>
      <c r="R20" s="134">
        <f t="shared" ca="1" si="3"/>
        <v>0</v>
      </c>
      <c r="T20" t="str">
        <f t="shared" si="4"/>
        <v>12000</v>
      </c>
      <c r="U20" t="s">
        <v>1406</v>
      </c>
      <c r="AC20" t="str">
        <f t="shared" si="5"/>
        <v>12000</v>
      </c>
      <c r="AG20" t="str">
        <f t="shared" si="6"/>
        <v>12000</v>
      </c>
    </row>
    <row r="21" spans="2:33" ht="20.100000000000001" customHeight="1">
      <c r="B21" s="88">
        <v>13</v>
      </c>
      <c r="C21" s="92" t="s">
        <v>350</v>
      </c>
      <c r="D21" s="107">
        <f t="shared" ca="1" si="7"/>
        <v>2319</v>
      </c>
      <c r="E21" s="120">
        <f t="shared" ca="1" si="8"/>
        <v>84</v>
      </c>
      <c r="F21" s="121">
        <f t="shared" ca="1" si="9"/>
        <v>12</v>
      </c>
      <c r="G21" s="986">
        <f t="shared" ca="1" si="10"/>
        <v>0</v>
      </c>
      <c r="H21" s="120">
        <f t="shared" ca="1" si="11"/>
        <v>1258</v>
      </c>
      <c r="I21" s="121">
        <f t="shared" ca="1" si="1"/>
        <v>263</v>
      </c>
      <c r="J21" s="986">
        <f t="shared" ca="1" si="1"/>
        <v>0</v>
      </c>
      <c r="K21" s="132">
        <f t="shared" ca="1" si="2"/>
        <v>977</v>
      </c>
      <c r="L21" s="133">
        <f t="shared" ca="1" si="12"/>
        <v>132</v>
      </c>
      <c r="M21" s="259">
        <f t="shared" ca="1" si="13"/>
        <v>20</v>
      </c>
      <c r="N21" s="150">
        <f t="shared" ca="1" si="14"/>
        <v>0</v>
      </c>
      <c r="O21" s="120">
        <f t="shared" ca="1" si="15"/>
        <v>0</v>
      </c>
      <c r="P21" s="134">
        <f t="shared" ca="1" si="16"/>
        <v>0</v>
      </c>
      <c r="Q21" s="120">
        <f t="shared" ca="1" si="17"/>
        <v>0</v>
      </c>
      <c r="R21" s="134">
        <f t="shared" ca="1" si="3"/>
        <v>0</v>
      </c>
      <c r="T21" t="str">
        <f t="shared" si="4"/>
        <v>13000</v>
      </c>
      <c r="U21" t="s">
        <v>1406</v>
      </c>
      <c r="AC21" t="str">
        <f t="shared" si="5"/>
        <v>13000</v>
      </c>
      <c r="AG21" t="str">
        <f t="shared" si="6"/>
        <v>13000</v>
      </c>
    </row>
    <row r="22" spans="2:33" ht="20.100000000000001" customHeight="1">
      <c r="B22" s="88">
        <v>14</v>
      </c>
      <c r="C22" s="92" t="s">
        <v>353</v>
      </c>
      <c r="D22" s="107">
        <f t="shared" ca="1" si="7"/>
        <v>3339</v>
      </c>
      <c r="E22" s="120">
        <f t="shared" ca="1" si="8"/>
        <v>225</v>
      </c>
      <c r="F22" s="121">
        <f t="shared" ca="1" si="9"/>
        <v>34</v>
      </c>
      <c r="G22" s="986">
        <f t="shared" ca="1" si="10"/>
        <v>0</v>
      </c>
      <c r="H22" s="120">
        <f t="shared" ca="1" si="11"/>
        <v>3098</v>
      </c>
      <c r="I22" s="121">
        <f t="shared" ca="1" si="1"/>
        <v>103</v>
      </c>
      <c r="J22" s="986">
        <f t="shared" ca="1" si="1"/>
        <v>0</v>
      </c>
      <c r="K22" s="132">
        <f t="shared" ca="1" si="2"/>
        <v>16</v>
      </c>
      <c r="L22" s="133">
        <f t="shared" ca="1" si="12"/>
        <v>47</v>
      </c>
      <c r="M22" s="259">
        <f t="shared" ca="1" si="13"/>
        <v>2</v>
      </c>
      <c r="N22" s="150">
        <f t="shared" ca="1" si="14"/>
        <v>0</v>
      </c>
      <c r="O22" s="120">
        <f t="shared" ca="1" si="15"/>
        <v>0</v>
      </c>
      <c r="P22" s="134">
        <f t="shared" ca="1" si="16"/>
        <v>0</v>
      </c>
      <c r="Q22" s="120">
        <f t="shared" ca="1" si="17"/>
        <v>0</v>
      </c>
      <c r="R22" s="134">
        <f t="shared" ca="1" si="3"/>
        <v>0</v>
      </c>
      <c r="T22" t="str">
        <f t="shared" si="4"/>
        <v>14000</v>
      </c>
      <c r="U22" t="s">
        <v>1406</v>
      </c>
      <c r="AC22" t="str">
        <f t="shared" si="5"/>
        <v>14000</v>
      </c>
      <c r="AG22" t="str">
        <f t="shared" si="6"/>
        <v>14000</v>
      </c>
    </row>
    <row r="23" spans="2:33" ht="20.100000000000001" customHeight="1">
      <c r="B23" s="91">
        <v>15</v>
      </c>
      <c r="C23" s="94" t="s">
        <v>365</v>
      </c>
      <c r="D23" s="109">
        <f t="shared" ca="1" si="7"/>
        <v>5322</v>
      </c>
      <c r="E23" s="127">
        <f t="shared" ca="1" si="8"/>
        <v>610</v>
      </c>
      <c r="F23" s="128">
        <f t="shared" ca="1" si="9"/>
        <v>60</v>
      </c>
      <c r="G23" s="989">
        <f t="shared" ca="1" si="10"/>
        <v>0</v>
      </c>
      <c r="H23" s="127">
        <f t="shared" ca="1" si="11"/>
        <v>4708</v>
      </c>
      <c r="I23" s="128">
        <f t="shared" ca="1" si="1"/>
        <v>310</v>
      </c>
      <c r="J23" s="989">
        <f t="shared" ca="1" si="1"/>
        <v>0</v>
      </c>
      <c r="K23" s="140">
        <f t="shared" ca="1" si="2"/>
        <v>4</v>
      </c>
      <c r="L23" s="141">
        <f t="shared" ca="1" si="12"/>
        <v>88</v>
      </c>
      <c r="M23" s="262">
        <f t="shared" ca="1" si="13"/>
        <v>6</v>
      </c>
      <c r="N23" s="152">
        <f t="shared" ca="1" si="14"/>
        <v>0</v>
      </c>
      <c r="O23" s="127">
        <f t="shared" ca="1" si="15"/>
        <v>0</v>
      </c>
      <c r="P23" s="142">
        <f t="shared" ca="1" si="16"/>
        <v>0</v>
      </c>
      <c r="Q23" s="127">
        <f t="shared" ca="1" si="17"/>
        <v>0</v>
      </c>
      <c r="R23" s="142">
        <f t="shared" ca="1" si="3"/>
        <v>0</v>
      </c>
      <c r="T23" t="str">
        <f t="shared" si="4"/>
        <v>15000</v>
      </c>
      <c r="U23" t="s">
        <v>1406</v>
      </c>
      <c r="AC23" t="str">
        <f t="shared" si="5"/>
        <v>15000</v>
      </c>
      <c r="AG23" t="str">
        <f t="shared" si="6"/>
        <v>15000</v>
      </c>
    </row>
    <row r="24" spans="2:33" ht="20.100000000000001" customHeight="1">
      <c r="B24" s="90">
        <v>16</v>
      </c>
      <c r="C24" s="93" t="s">
        <v>369</v>
      </c>
      <c r="D24" s="108">
        <f t="shared" ca="1" si="7"/>
        <v>2440</v>
      </c>
      <c r="E24" s="125">
        <f t="shared" ca="1" si="8"/>
        <v>323</v>
      </c>
      <c r="F24" s="126">
        <f t="shared" ca="1" si="9"/>
        <v>93</v>
      </c>
      <c r="G24" s="988">
        <f t="shared" ca="1" si="10"/>
        <v>0</v>
      </c>
      <c r="H24" s="125">
        <f t="shared" ca="1" si="11"/>
        <v>2107</v>
      </c>
      <c r="I24" s="126">
        <f t="shared" ca="1" si="1"/>
        <v>110</v>
      </c>
      <c r="J24" s="988">
        <f t="shared" ca="1" si="1"/>
        <v>0</v>
      </c>
      <c r="K24" s="137">
        <f t="shared" ca="1" si="2"/>
        <v>10</v>
      </c>
      <c r="L24" s="138">
        <f t="shared" ca="1" si="12"/>
        <v>43</v>
      </c>
      <c r="M24" s="261">
        <f t="shared" ca="1" si="13"/>
        <v>3</v>
      </c>
      <c r="N24" s="151">
        <f t="shared" ca="1" si="14"/>
        <v>0</v>
      </c>
      <c r="O24" s="125">
        <f t="shared" ca="1" si="15"/>
        <v>0</v>
      </c>
      <c r="P24" s="139">
        <f t="shared" ca="1" si="16"/>
        <v>0</v>
      </c>
      <c r="Q24" s="125">
        <f t="shared" ca="1" si="17"/>
        <v>0</v>
      </c>
      <c r="R24" s="139">
        <f t="shared" ca="1" si="3"/>
        <v>0</v>
      </c>
      <c r="T24" t="str">
        <f t="shared" si="4"/>
        <v>16000</v>
      </c>
      <c r="U24" t="s">
        <v>1406</v>
      </c>
      <c r="AC24" t="str">
        <f t="shared" si="5"/>
        <v>16000</v>
      </c>
      <c r="AG24" t="str">
        <f t="shared" si="6"/>
        <v>16000</v>
      </c>
    </row>
    <row r="25" spans="2:33" ht="20.100000000000001" customHeight="1">
      <c r="B25" s="88">
        <v>17</v>
      </c>
      <c r="C25" s="92" t="s">
        <v>1392</v>
      </c>
      <c r="D25" s="107">
        <f t="shared" ca="1" si="7"/>
        <v>3287</v>
      </c>
      <c r="E25" s="120">
        <f t="shared" ca="1" si="8"/>
        <v>451</v>
      </c>
      <c r="F25" s="121">
        <f t="shared" ca="1" si="9"/>
        <v>43</v>
      </c>
      <c r="G25" s="986">
        <f t="shared" ca="1" si="10"/>
        <v>0</v>
      </c>
      <c r="H25" s="120">
        <f t="shared" ca="1" si="11"/>
        <v>2836</v>
      </c>
      <c r="I25" s="121">
        <f t="shared" ca="1" si="1"/>
        <v>100</v>
      </c>
      <c r="J25" s="986">
        <f t="shared" ca="1" si="1"/>
        <v>0</v>
      </c>
      <c r="K25" s="132">
        <f t="shared" ca="1" si="2"/>
        <v>0</v>
      </c>
      <c r="L25" s="133">
        <f t="shared" ca="1" si="12"/>
        <v>36</v>
      </c>
      <c r="M25" s="259">
        <f t="shared" ca="1" si="13"/>
        <v>9</v>
      </c>
      <c r="N25" s="150">
        <f t="shared" ca="1" si="14"/>
        <v>0</v>
      </c>
      <c r="O25" s="120">
        <f t="shared" ca="1" si="15"/>
        <v>0</v>
      </c>
      <c r="P25" s="134">
        <f t="shared" ca="1" si="16"/>
        <v>0</v>
      </c>
      <c r="Q25" s="120">
        <f t="shared" ca="1" si="17"/>
        <v>0</v>
      </c>
      <c r="R25" s="134">
        <f t="shared" ca="1" si="3"/>
        <v>0</v>
      </c>
      <c r="T25" t="str">
        <f t="shared" si="4"/>
        <v>17000</v>
      </c>
      <c r="U25" t="s">
        <v>1406</v>
      </c>
      <c r="AC25" t="str">
        <f t="shared" si="5"/>
        <v>17000</v>
      </c>
      <c r="AG25" t="str">
        <f t="shared" si="6"/>
        <v>17000</v>
      </c>
    </row>
    <row r="26" spans="2:33" ht="20.100000000000001" customHeight="1">
      <c r="B26" s="88">
        <v>18</v>
      </c>
      <c r="C26" s="92" t="s">
        <v>372</v>
      </c>
      <c r="D26" s="107">
        <f t="shared" ca="1" si="7"/>
        <v>2074</v>
      </c>
      <c r="E26" s="120">
        <f t="shared" ca="1" si="8"/>
        <v>288</v>
      </c>
      <c r="F26" s="121">
        <f t="shared" ca="1" si="9"/>
        <v>32</v>
      </c>
      <c r="G26" s="986">
        <f t="shared" ca="1" si="10"/>
        <v>0</v>
      </c>
      <c r="H26" s="120">
        <f t="shared" ca="1" si="11"/>
        <v>1786</v>
      </c>
      <c r="I26" s="121">
        <f t="shared" ca="1" si="1"/>
        <v>64</v>
      </c>
      <c r="J26" s="986">
        <f t="shared" ca="1" si="1"/>
        <v>0</v>
      </c>
      <c r="K26" s="132">
        <f t="shared" ca="1" si="2"/>
        <v>0</v>
      </c>
      <c r="L26" s="133">
        <f t="shared" ca="1" si="12"/>
        <v>43</v>
      </c>
      <c r="M26" s="259">
        <f t="shared" ca="1" si="13"/>
        <v>5</v>
      </c>
      <c r="N26" s="150">
        <f t="shared" ca="1" si="14"/>
        <v>0</v>
      </c>
      <c r="O26" s="120">
        <f t="shared" ca="1" si="15"/>
        <v>0</v>
      </c>
      <c r="P26" s="134">
        <f t="shared" ca="1" si="16"/>
        <v>0</v>
      </c>
      <c r="Q26" s="120">
        <f t="shared" ca="1" si="17"/>
        <v>0</v>
      </c>
      <c r="R26" s="134">
        <f t="shared" ca="1" si="3"/>
        <v>0</v>
      </c>
      <c r="T26" t="str">
        <f t="shared" si="4"/>
        <v>18000</v>
      </c>
      <c r="U26" t="s">
        <v>1406</v>
      </c>
      <c r="AC26" t="str">
        <f t="shared" si="5"/>
        <v>18000</v>
      </c>
      <c r="AG26" t="str">
        <f t="shared" si="6"/>
        <v>18000</v>
      </c>
    </row>
    <row r="27" spans="2:33" ht="20.100000000000001" customHeight="1">
      <c r="B27" s="88">
        <v>19</v>
      </c>
      <c r="C27" s="92" t="s">
        <v>374</v>
      </c>
      <c r="D27" s="107">
        <f t="shared" ca="1" si="7"/>
        <v>4627</v>
      </c>
      <c r="E27" s="120">
        <f t="shared" ca="1" si="8"/>
        <v>300</v>
      </c>
      <c r="F27" s="121">
        <f t="shared" ca="1" si="9"/>
        <v>42</v>
      </c>
      <c r="G27" s="986">
        <f t="shared" ca="1" si="10"/>
        <v>0</v>
      </c>
      <c r="H27" s="120">
        <f t="shared" ca="1" si="11"/>
        <v>4327</v>
      </c>
      <c r="I27" s="121">
        <f t="shared" ca="1" si="1"/>
        <v>160</v>
      </c>
      <c r="J27" s="986">
        <f t="shared" ca="1" si="1"/>
        <v>0</v>
      </c>
      <c r="K27" s="132">
        <f t="shared" ca="1" si="2"/>
        <v>0</v>
      </c>
      <c r="L27" s="133">
        <f t="shared" ca="1" si="12"/>
        <v>49</v>
      </c>
      <c r="M27" s="259">
        <f t="shared" ca="1" si="13"/>
        <v>20</v>
      </c>
      <c r="N27" s="150">
        <f t="shared" ca="1" si="14"/>
        <v>0</v>
      </c>
      <c r="O27" s="120">
        <f t="shared" ca="1" si="15"/>
        <v>0</v>
      </c>
      <c r="P27" s="134">
        <f t="shared" ca="1" si="16"/>
        <v>0</v>
      </c>
      <c r="Q27" s="120">
        <f t="shared" ca="1" si="17"/>
        <v>0</v>
      </c>
      <c r="R27" s="134">
        <f t="shared" ca="1" si="3"/>
        <v>0</v>
      </c>
      <c r="T27" t="str">
        <f t="shared" si="4"/>
        <v>19000</v>
      </c>
      <c r="U27" t="s">
        <v>1406</v>
      </c>
      <c r="AC27" t="str">
        <f t="shared" si="5"/>
        <v>19000</v>
      </c>
      <c r="AG27" t="str">
        <f t="shared" si="6"/>
        <v>19000</v>
      </c>
    </row>
    <row r="28" spans="2:33" ht="20.100000000000001" customHeight="1">
      <c r="B28" s="91">
        <v>20</v>
      </c>
      <c r="C28" s="94" t="s">
        <v>376</v>
      </c>
      <c r="D28" s="109">
        <f t="shared" ca="1" si="7"/>
        <v>10622</v>
      </c>
      <c r="E28" s="127">
        <f ca="1">SUMIFS(INDIRECT(V$8),INDIRECT($T$8),$T28,INDIRECT($U$8),$U$9)</f>
        <v>983</v>
      </c>
      <c r="F28" s="128">
        <f t="shared" ca="1" si="9"/>
        <v>89</v>
      </c>
      <c r="G28" s="989">
        <f t="shared" ca="1" si="10"/>
        <v>0</v>
      </c>
      <c r="H28" s="127">
        <f t="shared" ca="1" si="11"/>
        <v>9639</v>
      </c>
      <c r="I28" s="128">
        <f t="shared" ca="1" si="1"/>
        <v>273</v>
      </c>
      <c r="J28" s="989">
        <f t="shared" ca="1" si="1"/>
        <v>0</v>
      </c>
      <c r="K28" s="140">
        <f t="shared" ca="1" si="2"/>
        <v>0</v>
      </c>
      <c r="L28" s="141">
        <f t="shared" ca="1" si="12"/>
        <v>79</v>
      </c>
      <c r="M28" s="262">
        <f t="shared" ca="1" si="13"/>
        <v>6</v>
      </c>
      <c r="N28" s="152">
        <f t="shared" ca="1" si="14"/>
        <v>0</v>
      </c>
      <c r="O28" s="127">
        <f t="shared" ca="1" si="15"/>
        <v>0</v>
      </c>
      <c r="P28" s="142">
        <f t="shared" ca="1" si="16"/>
        <v>0</v>
      </c>
      <c r="Q28" s="127">
        <f t="shared" ca="1" si="17"/>
        <v>0</v>
      </c>
      <c r="R28" s="142">
        <f t="shared" ca="1" si="3"/>
        <v>0</v>
      </c>
      <c r="T28" t="str">
        <f t="shared" si="4"/>
        <v>20000</v>
      </c>
      <c r="U28" t="s">
        <v>1406</v>
      </c>
      <c r="AC28" t="str">
        <f t="shared" si="5"/>
        <v>20000</v>
      </c>
      <c r="AG28" t="str">
        <f t="shared" si="6"/>
        <v>20000</v>
      </c>
    </row>
    <row r="29" spans="2:33" ht="20.100000000000001" customHeight="1">
      <c r="B29" s="90">
        <v>21</v>
      </c>
      <c r="C29" s="93" t="s">
        <v>379</v>
      </c>
      <c r="D29" s="105">
        <f t="shared" ca="1" si="7"/>
        <v>7475</v>
      </c>
      <c r="E29" s="120">
        <f t="shared" ca="1" si="8"/>
        <v>856</v>
      </c>
      <c r="F29" s="121">
        <f t="shared" ca="1" si="9"/>
        <v>89</v>
      </c>
      <c r="G29" s="986">
        <f t="shared" ca="1" si="10"/>
        <v>0</v>
      </c>
      <c r="H29" s="120">
        <f t="shared" ca="1" si="11"/>
        <v>6619</v>
      </c>
      <c r="I29" s="121">
        <f t="shared" ca="1" si="1"/>
        <v>137</v>
      </c>
      <c r="J29" s="986">
        <f t="shared" ca="1" si="1"/>
        <v>0</v>
      </c>
      <c r="K29" s="132">
        <f t="shared" ca="1" si="2"/>
        <v>0</v>
      </c>
      <c r="L29" s="133">
        <f t="shared" ca="1" si="12"/>
        <v>102</v>
      </c>
      <c r="M29" s="259">
        <f t="shared" ca="1" si="13"/>
        <v>10</v>
      </c>
      <c r="N29" s="150">
        <f t="shared" ca="1" si="14"/>
        <v>0</v>
      </c>
      <c r="O29" s="120">
        <f t="shared" ca="1" si="15"/>
        <v>0</v>
      </c>
      <c r="P29" s="134">
        <f t="shared" ca="1" si="16"/>
        <v>0</v>
      </c>
      <c r="Q29" s="120">
        <f t="shared" ca="1" si="17"/>
        <v>0</v>
      </c>
      <c r="R29" s="134">
        <f t="shared" ca="1" si="3"/>
        <v>0</v>
      </c>
      <c r="T29" t="str">
        <f t="shared" si="4"/>
        <v>21000</v>
      </c>
      <c r="U29" t="s">
        <v>1406</v>
      </c>
      <c r="AC29" t="str">
        <f t="shared" si="5"/>
        <v>21000</v>
      </c>
      <c r="AG29" t="str">
        <f t="shared" si="6"/>
        <v>21000</v>
      </c>
    </row>
    <row r="30" spans="2:33" ht="20.100000000000001" customHeight="1">
      <c r="B30" s="88">
        <v>22</v>
      </c>
      <c r="C30" s="92" t="s">
        <v>381</v>
      </c>
      <c r="D30" s="105">
        <f t="shared" ca="1" si="7"/>
        <v>6984</v>
      </c>
      <c r="E30" s="120">
        <f t="shared" ca="1" si="8"/>
        <v>964</v>
      </c>
      <c r="F30" s="121">
        <f t="shared" ca="1" si="9"/>
        <v>139</v>
      </c>
      <c r="G30" s="986">
        <f t="shared" ca="1" si="10"/>
        <v>1</v>
      </c>
      <c r="H30" s="120">
        <f t="shared" ca="1" si="11"/>
        <v>5998</v>
      </c>
      <c r="I30" s="121">
        <f t="shared" ca="1" si="1"/>
        <v>121</v>
      </c>
      <c r="J30" s="986">
        <f t="shared" ca="1" si="1"/>
        <v>0</v>
      </c>
      <c r="K30" s="132">
        <f t="shared" ca="1" si="2"/>
        <v>22</v>
      </c>
      <c r="L30" s="133">
        <f t="shared" ca="1" si="12"/>
        <v>94</v>
      </c>
      <c r="M30" s="259">
        <f t="shared" ca="1" si="13"/>
        <v>15</v>
      </c>
      <c r="N30" s="150">
        <f t="shared" ca="1" si="14"/>
        <v>0</v>
      </c>
      <c r="O30" s="120">
        <f t="shared" ca="1" si="15"/>
        <v>0</v>
      </c>
      <c r="P30" s="134">
        <f t="shared" ca="1" si="16"/>
        <v>0</v>
      </c>
      <c r="Q30" s="120">
        <f t="shared" ca="1" si="17"/>
        <v>0</v>
      </c>
      <c r="R30" s="134">
        <f t="shared" ca="1" si="3"/>
        <v>0</v>
      </c>
      <c r="T30" t="str">
        <f t="shared" si="4"/>
        <v>22000</v>
      </c>
      <c r="U30" t="s">
        <v>1406</v>
      </c>
      <c r="AC30" t="str">
        <f t="shared" si="5"/>
        <v>22000</v>
      </c>
      <c r="AG30" t="str">
        <f t="shared" si="6"/>
        <v>22000</v>
      </c>
    </row>
    <row r="31" spans="2:33" ht="20.100000000000001" customHeight="1">
      <c r="B31" s="88">
        <v>23</v>
      </c>
      <c r="C31" s="92" t="s">
        <v>384</v>
      </c>
      <c r="D31" s="105">
        <f t="shared" ca="1" si="7"/>
        <v>7482</v>
      </c>
      <c r="E31" s="120">
        <f t="shared" ca="1" si="8"/>
        <v>1039</v>
      </c>
      <c r="F31" s="121">
        <f t="shared" ca="1" si="9"/>
        <v>219</v>
      </c>
      <c r="G31" s="986">
        <f t="shared" ca="1" si="10"/>
        <v>0</v>
      </c>
      <c r="H31" s="120">
        <f t="shared" ca="1" si="11"/>
        <v>6425</v>
      </c>
      <c r="I31" s="121">
        <f t="shared" ca="1" si="1"/>
        <v>318</v>
      </c>
      <c r="J31" s="986">
        <f t="shared" ca="1" si="1"/>
        <v>0</v>
      </c>
      <c r="K31" s="132">
        <f t="shared" ca="1" si="2"/>
        <v>18</v>
      </c>
      <c r="L31" s="133">
        <f t="shared" ca="1" si="12"/>
        <v>166</v>
      </c>
      <c r="M31" s="259">
        <f t="shared" ca="1" si="13"/>
        <v>18</v>
      </c>
      <c r="N31" s="150">
        <f t="shared" ca="1" si="14"/>
        <v>0</v>
      </c>
      <c r="O31" s="120">
        <f t="shared" ca="1" si="15"/>
        <v>0</v>
      </c>
      <c r="P31" s="134">
        <f t="shared" ca="1" si="16"/>
        <v>0</v>
      </c>
      <c r="Q31" s="120">
        <f t="shared" ca="1" si="17"/>
        <v>0</v>
      </c>
      <c r="R31" s="134">
        <f t="shared" ca="1" si="3"/>
        <v>0</v>
      </c>
      <c r="T31" t="str">
        <f t="shared" si="4"/>
        <v>23000</v>
      </c>
      <c r="U31" t="s">
        <v>1406</v>
      </c>
      <c r="AC31" t="str">
        <f t="shared" si="5"/>
        <v>23000</v>
      </c>
      <c r="AG31" t="str">
        <f t="shared" si="6"/>
        <v>23000</v>
      </c>
    </row>
    <row r="32" spans="2:33" ht="20.100000000000001" customHeight="1">
      <c r="B32" s="88">
        <v>24</v>
      </c>
      <c r="C32" s="92" t="s">
        <v>391</v>
      </c>
      <c r="D32" s="105">
        <f t="shared" ca="1" si="7"/>
        <v>7392</v>
      </c>
      <c r="E32" s="120">
        <f t="shared" ca="1" si="8"/>
        <v>767</v>
      </c>
      <c r="F32" s="121">
        <f t="shared" ca="1" si="9"/>
        <v>61</v>
      </c>
      <c r="G32" s="986">
        <f t="shared" ca="1" si="10"/>
        <v>0</v>
      </c>
      <c r="H32" s="120">
        <f t="shared" ca="1" si="11"/>
        <v>6617</v>
      </c>
      <c r="I32" s="121">
        <f t="shared" ca="1" si="1"/>
        <v>126</v>
      </c>
      <c r="J32" s="986">
        <f t="shared" ca="1" si="1"/>
        <v>0</v>
      </c>
      <c r="K32" s="132">
        <f t="shared" ca="1" si="2"/>
        <v>8</v>
      </c>
      <c r="L32" s="133">
        <f t="shared" ca="1" si="12"/>
        <v>55</v>
      </c>
      <c r="M32" s="259">
        <f t="shared" ca="1" si="13"/>
        <v>2</v>
      </c>
      <c r="N32" s="150">
        <f t="shared" ca="1" si="14"/>
        <v>0</v>
      </c>
      <c r="O32" s="120">
        <f t="shared" ca="1" si="15"/>
        <v>0</v>
      </c>
      <c r="P32" s="134">
        <f t="shared" ca="1" si="16"/>
        <v>0</v>
      </c>
      <c r="Q32" s="120">
        <f t="shared" ca="1" si="17"/>
        <v>0</v>
      </c>
      <c r="R32" s="134">
        <f t="shared" ca="1" si="3"/>
        <v>0</v>
      </c>
      <c r="T32" t="str">
        <f t="shared" si="4"/>
        <v>24000</v>
      </c>
      <c r="U32" t="s">
        <v>1406</v>
      </c>
      <c r="AC32" t="str">
        <f t="shared" si="5"/>
        <v>24000</v>
      </c>
      <c r="AG32" t="str">
        <f t="shared" si="6"/>
        <v>24000</v>
      </c>
    </row>
    <row r="33" spans="2:33" ht="20.100000000000001" customHeight="1">
      <c r="B33" s="91">
        <v>25</v>
      </c>
      <c r="C33" s="94" t="s">
        <v>393</v>
      </c>
      <c r="D33" s="105">
        <f t="shared" ca="1" si="7"/>
        <v>2729</v>
      </c>
      <c r="E33" s="120">
        <f t="shared" ca="1" si="8"/>
        <v>455</v>
      </c>
      <c r="F33" s="121">
        <f t="shared" ca="1" si="9"/>
        <v>91</v>
      </c>
      <c r="G33" s="986">
        <f t="shared" ca="1" si="10"/>
        <v>1</v>
      </c>
      <c r="H33" s="120">
        <f t="shared" ca="1" si="11"/>
        <v>2272</v>
      </c>
      <c r="I33" s="121">
        <f t="shared" ca="1" si="1"/>
        <v>203</v>
      </c>
      <c r="J33" s="986">
        <f t="shared" ca="1" si="1"/>
        <v>0</v>
      </c>
      <c r="K33" s="132">
        <f t="shared" ca="1" si="2"/>
        <v>2</v>
      </c>
      <c r="L33" s="133">
        <f t="shared" ca="1" si="12"/>
        <v>89</v>
      </c>
      <c r="M33" s="259">
        <f t="shared" ca="1" si="13"/>
        <v>13</v>
      </c>
      <c r="N33" s="150">
        <f t="shared" ca="1" si="14"/>
        <v>0</v>
      </c>
      <c r="O33" s="120">
        <f t="shared" ca="1" si="15"/>
        <v>0</v>
      </c>
      <c r="P33" s="134">
        <f t="shared" ca="1" si="16"/>
        <v>0</v>
      </c>
      <c r="Q33" s="120">
        <f t="shared" ca="1" si="17"/>
        <v>0</v>
      </c>
      <c r="R33" s="134">
        <f t="shared" ca="1" si="3"/>
        <v>0</v>
      </c>
      <c r="T33" t="str">
        <f t="shared" si="4"/>
        <v>25000</v>
      </c>
      <c r="U33" t="s">
        <v>1406</v>
      </c>
      <c r="AC33" t="str">
        <f t="shared" si="5"/>
        <v>25000</v>
      </c>
      <c r="AG33" t="str">
        <f t="shared" si="6"/>
        <v>25000</v>
      </c>
    </row>
    <row r="34" spans="2:33" ht="20.100000000000001" customHeight="1">
      <c r="B34" s="90">
        <v>26</v>
      </c>
      <c r="C34" s="93" t="s">
        <v>395</v>
      </c>
      <c r="D34" s="108">
        <f ca="1">E34+H34+K34</f>
        <v>3726</v>
      </c>
      <c r="E34" s="125">
        <f t="shared" ca="1" si="8"/>
        <v>203</v>
      </c>
      <c r="F34" s="126">
        <f t="shared" ca="1" si="9"/>
        <v>16</v>
      </c>
      <c r="G34" s="988">
        <f t="shared" ca="1" si="10"/>
        <v>0</v>
      </c>
      <c r="H34" s="125">
        <f t="shared" ca="1" si="11"/>
        <v>3522</v>
      </c>
      <c r="I34" s="126">
        <f t="shared" ca="1" si="1"/>
        <v>158</v>
      </c>
      <c r="J34" s="988">
        <f t="shared" ca="1" si="1"/>
        <v>0</v>
      </c>
      <c r="K34" s="137">
        <f t="shared" ca="1" si="2"/>
        <v>1</v>
      </c>
      <c r="L34" s="138">
        <f t="shared" ca="1" si="12"/>
        <v>48</v>
      </c>
      <c r="M34" s="261">
        <f t="shared" ca="1" si="13"/>
        <v>3</v>
      </c>
      <c r="N34" s="151">
        <f t="shared" ca="1" si="14"/>
        <v>87</v>
      </c>
      <c r="O34" s="125">
        <f t="shared" ca="1" si="15"/>
        <v>74</v>
      </c>
      <c r="P34" s="139">
        <f t="shared" ca="1" si="16"/>
        <v>18</v>
      </c>
      <c r="Q34" s="125">
        <f t="shared" ca="1" si="17"/>
        <v>13</v>
      </c>
      <c r="R34" s="139">
        <f t="shared" ca="1" si="3"/>
        <v>2</v>
      </c>
      <c r="T34" t="str">
        <f t="shared" si="4"/>
        <v>26000</v>
      </c>
      <c r="U34" t="s">
        <v>1406</v>
      </c>
      <c r="AC34" t="str">
        <f t="shared" si="5"/>
        <v>26000</v>
      </c>
      <c r="AG34" t="str">
        <f t="shared" si="6"/>
        <v>26000</v>
      </c>
    </row>
    <row r="35" spans="2:33" ht="20.100000000000001" customHeight="1">
      <c r="B35" s="88">
        <v>27</v>
      </c>
      <c r="C35" s="92" t="s">
        <v>397</v>
      </c>
      <c r="D35" s="107">
        <f t="shared" ca="1" si="7"/>
        <v>1563</v>
      </c>
      <c r="E35" s="120">
        <f t="shared" ca="1" si="8"/>
        <v>79</v>
      </c>
      <c r="F35" s="121">
        <f t="shared" ca="1" si="9"/>
        <v>0</v>
      </c>
      <c r="G35" s="986">
        <f t="shared" ca="1" si="10"/>
        <v>0</v>
      </c>
      <c r="H35" s="120">
        <f t="shared" ca="1" si="11"/>
        <v>1383</v>
      </c>
      <c r="I35" s="121">
        <f t="shared" ca="1" si="1"/>
        <v>165</v>
      </c>
      <c r="J35" s="986">
        <f t="shared" ca="1" si="1"/>
        <v>0</v>
      </c>
      <c r="K35" s="132">
        <f t="shared" ca="1" si="2"/>
        <v>101</v>
      </c>
      <c r="L35" s="133">
        <f t="shared" ca="1" si="12"/>
        <v>71</v>
      </c>
      <c r="M35" s="259">
        <f t="shared" ca="1" si="13"/>
        <v>7</v>
      </c>
      <c r="N35" s="150">
        <f t="shared" ca="1" si="14"/>
        <v>140</v>
      </c>
      <c r="O35" s="120">
        <f t="shared" ca="1" si="15"/>
        <v>129</v>
      </c>
      <c r="P35" s="134">
        <f t="shared" ca="1" si="16"/>
        <v>21</v>
      </c>
      <c r="Q35" s="120">
        <f t="shared" ca="1" si="17"/>
        <v>11</v>
      </c>
      <c r="R35" s="134">
        <f t="shared" ca="1" si="3"/>
        <v>2</v>
      </c>
      <c r="T35" t="str">
        <f t="shared" si="4"/>
        <v>27000</v>
      </c>
      <c r="U35" t="s">
        <v>1406</v>
      </c>
      <c r="AC35" t="str">
        <f t="shared" si="5"/>
        <v>27000</v>
      </c>
      <c r="AG35" t="str">
        <f t="shared" si="6"/>
        <v>27000</v>
      </c>
    </row>
    <row r="36" spans="2:33" ht="20.100000000000001" customHeight="1">
      <c r="B36" s="88">
        <v>28</v>
      </c>
      <c r="C36" s="92" t="s">
        <v>409</v>
      </c>
      <c r="D36" s="107">
        <f t="shared" ca="1" si="7"/>
        <v>6798</v>
      </c>
      <c r="E36" s="120">
        <f t="shared" ca="1" si="8"/>
        <v>481</v>
      </c>
      <c r="F36" s="121">
        <f t="shared" ca="1" si="9"/>
        <v>93</v>
      </c>
      <c r="G36" s="986">
        <f t="shared" ca="1" si="10"/>
        <v>0</v>
      </c>
      <c r="H36" s="120">
        <f t="shared" ca="1" si="11"/>
        <v>6314</v>
      </c>
      <c r="I36" s="121">
        <f t="shared" ca="1" si="1"/>
        <v>413</v>
      </c>
      <c r="J36" s="986">
        <f t="shared" ca="1" si="1"/>
        <v>0</v>
      </c>
      <c r="K36" s="132">
        <f t="shared" ca="1" si="2"/>
        <v>3</v>
      </c>
      <c r="L36" s="133">
        <f t="shared" ca="1" si="12"/>
        <v>76</v>
      </c>
      <c r="M36" s="259">
        <f t="shared" ca="1" si="13"/>
        <v>10</v>
      </c>
      <c r="N36" s="150">
        <f t="shared" ca="1" si="14"/>
        <v>256</v>
      </c>
      <c r="O36" s="120">
        <f t="shared" ca="1" si="15"/>
        <v>231</v>
      </c>
      <c r="P36" s="134">
        <f t="shared" ca="1" si="16"/>
        <v>59</v>
      </c>
      <c r="Q36" s="120">
        <f t="shared" ca="1" si="17"/>
        <v>25</v>
      </c>
      <c r="R36" s="134">
        <f t="shared" ca="1" si="3"/>
        <v>6</v>
      </c>
      <c r="T36" t="str">
        <f t="shared" si="4"/>
        <v>28000</v>
      </c>
      <c r="U36" t="s">
        <v>1406</v>
      </c>
      <c r="AC36" t="str">
        <f t="shared" si="5"/>
        <v>28000</v>
      </c>
      <c r="AG36" t="str">
        <f t="shared" si="6"/>
        <v>28000</v>
      </c>
    </row>
    <row r="37" spans="2:33" ht="20.100000000000001" customHeight="1">
      <c r="B37" s="88">
        <v>29</v>
      </c>
      <c r="C37" s="92" t="s">
        <v>417</v>
      </c>
      <c r="D37" s="107">
        <f t="shared" ca="1" si="7"/>
        <v>2821</v>
      </c>
      <c r="E37" s="120">
        <f t="shared" ca="1" si="8"/>
        <v>211</v>
      </c>
      <c r="F37" s="121">
        <f t="shared" ca="1" si="9"/>
        <v>9</v>
      </c>
      <c r="G37" s="986">
        <f t="shared" ca="1" si="10"/>
        <v>0</v>
      </c>
      <c r="H37" s="120">
        <f t="shared" ca="1" si="11"/>
        <v>2610</v>
      </c>
      <c r="I37" s="121">
        <f t="shared" ca="1" si="1"/>
        <v>136</v>
      </c>
      <c r="J37" s="986">
        <f t="shared" ca="1" si="1"/>
        <v>0</v>
      </c>
      <c r="K37" s="132">
        <f t="shared" ca="1" si="2"/>
        <v>0</v>
      </c>
      <c r="L37" s="133">
        <f t="shared" ca="1" si="12"/>
        <v>13</v>
      </c>
      <c r="M37" s="259">
        <f t="shared" ca="1" si="13"/>
        <v>0</v>
      </c>
      <c r="N37" s="150">
        <f t="shared" ca="1" si="14"/>
        <v>215</v>
      </c>
      <c r="O37" s="120">
        <f t="shared" ca="1" si="15"/>
        <v>207</v>
      </c>
      <c r="P37" s="134">
        <f t="shared" ca="1" si="16"/>
        <v>19</v>
      </c>
      <c r="Q37" s="120">
        <f t="shared" ca="1" si="17"/>
        <v>8</v>
      </c>
      <c r="R37" s="134">
        <f t="shared" ca="1" si="3"/>
        <v>2</v>
      </c>
      <c r="T37" t="str">
        <f t="shared" si="4"/>
        <v>29000</v>
      </c>
      <c r="U37" t="s">
        <v>1406</v>
      </c>
      <c r="AC37" t="str">
        <f t="shared" si="5"/>
        <v>29000</v>
      </c>
      <c r="AG37" t="str">
        <f t="shared" si="6"/>
        <v>29000</v>
      </c>
    </row>
    <row r="38" spans="2:33" ht="20.100000000000001" customHeight="1">
      <c r="B38" s="91">
        <v>30</v>
      </c>
      <c r="C38" s="94" t="s">
        <v>419</v>
      </c>
      <c r="D38" s="109">
        <f t="shared" ca="1" si="7"/>
        <v>3084</v>
      </c>
      <c r="E38" s="127">
        <f t="shared" ca="1" si="8"/>
        <v>319</v>
      </c>
      <c r="F38" s="128">
        <f t="shared" ca="1" si="9"/>
        <v>13</v>
      </c>
      <c r="G38" s="989">
        <f t="shared" ca="1" si="10"/>
        <v>0</v>
      </c>
      <c r="H38" s="127">
        <f t="shared" ca="1" si="11"/>
        <v>2765</v>
      </c>
      <c r="I38" s="128">
        <f t="shared" ca="1" si="1"/>
        <v>76</v>
      </c>
      <c r="J38" s="989">
        <f t="shared" ca="1" si="1"/>
        <v>0</v>
      </c>
      <c r="K38" s="140">
        <f t="shared" ca="1" si="2"/>
        <v>0</v>
      </c>
      <c r="L38" s="141">
        <f t="shared" ca="1" si="12"/>
        <v>19</v>
      </c>
      <c r="M38" s="262">
        <f t="shared" ca="1" si="13"/>
        <v>1</v>
      </c>
      <c r="N38" s="152">
        <f t="shared" ca="1" si="14"/>
        <v>74</v>
      </c>
      <c r="O38" s="127">
        <f t="shared" ca="1" si="15"/>
        <v>70</v>
      </c>
      <c r="P38" s="142">
        <f t="shared" ca="1" si="16"/>
        <v>11</v>
      </c>
      <c r="Q38" s="127">
        <f t="shared" ca="1" si="17"/>
        <v>4</v>
      </c>
      <c r="R38" s="142">
        <f t="shared" ca="1" si="3"/>
        <v>0</v>
      </c>
      <c r="T38" t="str">
        <f t="shared" si="4"/>
        <v>30000</v>
      </c>
      <c r="U38" t="s">
        <v>1406</v>
      </c>
      <c r="AC38" t="str">
        <f t="shared" si="5"/>
        <v>30000</v>
      </c>
      <c r="AG38" t="str">
        <f t="shared" si="6"/>
        <v>30000</v>
      </c>
    </row>
    <row r="39" spans="2:33" ht="20.100000000000001" customHeight="1">
      <c r="B39" s="90">
        <v>31</v>
      </c>
      <c r="C39" s="93" t="s">
        <v>421</v>
      </c>
      <c r="D39" s="105">
        <f t="shared" ca="1" si="7"/>
        <v>1373</v>
      </c>
      <c r="E39" s="120">
        <f t="shared" ca="1" si="8"/>
        <v>187</v>
      </c>
      <c r="F39" s="121">
        <f t="shared" ca="1" si="9"/>
        <v>10</v>
      </c>
      <c r="G39" s="986">
        <f t="shared" ca="1" si="10"/>
        <v>0</v>
      </c>
      <c r="H39" s="120">
        <f t="shared" ca="1" si="11"/>
        <v>1186</v>
      </c>
      <c r="I39" s="121">
        <f t="shared" ca="1" si="1"/>
        <v>49</v>
      </c>
      <c r="J39" s="986">
        <f t="shared" ca="1" si="1"/>
        <v>1</v>
      </c>
      <c r="K39" s="132">
        <f t="shared" ca="1" si="2"/>
        <v>0</v>
      </c>
      <c r="L39" s="133">
        <f t="shared" ca="1" si="12"/>
        <v>11</v>
      </c>
      <c r="M39" s="259">
        <f t="shared" ca="1" si="13"/>
        <v>1</v>
      </c>
      <c r="N39" s="150">
        <f t="shared" ca="1" si="14"/>
        <v>0</v>
      </c>
      <c r="O39" s="120">
        <f t="shared" ca="1" si="15"/>
        <v>0</v>
      </c>
      <c r="P39" s="134">
        <f t="shared" ca="1" si="16"/>
        <v>0</v>
      </c>
      <c r="Q39" s="120">
        <f t="shared" ca="1" si="17"/>
        <v>0</v>
      </c>
      <c r="R39" s="134">
        <f t="shared" ca="1" si="3"/>
        <v>0</v>
      </c>
      <c r="T39" t="str">
        <f t="shared" si="4"/>
        <v>31000</v>
      </c>
      <c r="U39" t="s">
        <v>1406</v>
      </c>
      <c r="AC39" t="str">
        <f t="shared" si="5"/>
        <v>31000</v>
      </c>
      <c r="AG39" t="str">
        <f t="shared" si="6"/>
        <v>31000</v>
      </c>
    </row>
    <row r="40" spans="2:33" ht="20.100000000000001" customHeight="1">
      <c r="B40" s="88">
        <v>32</v>
      </c>
      <c r="C40" s="92" t="s">
        <v>423</v>
      </c>
      <c r="D40" s="105">
        <f t="shared" ca="1" si="7"/>
        <v>2473</v>
      </c>
      <c r="E40" s="120">
        <f t="shared" ca="1" si="8"/>
        <v>262</v>
      </c>
      <c r="F40" s="121">
        <f t="shared" ca="1" si="9"/>
        <v>12</v>
      </c>
      <c r="G40" s="986">
        <f t="shared" ca="1" si="10"/>
        <v>0</v>
      </c>
      <c r="H40" s="120">
        <f t="shared" ca="1" si="11"/>
        <v>2209</v>
      </c>
      <c r="I40" s="121">
        <f t="shared" ca="1" si="1"/>
        <v>39</v>
      </c>
      <c r="J40" s="986">
        <f t="shared" ca="1" si="1"/>
        <v>0</v>
      </c>
      <c r="K40" s="132">
        <f t="shared" ca="1" si="2"/>
        <v>2</v>
      </c>
      <c r="L40" s="133">
        <f t="shared" ca="1" si="12"/>
        <v>9</v>
      </c>
      <c r="M40" s="259">
        <f t="shared" ca="1" si="13"/>
        <v>1</v>
      </c>
      <c r="N40" s="150">
        <f t="shared" ca="1" si="14"/>
        <v>0</v>
      </c>
      <c r="O40" s="120">
        <f t="shared" ca="1" si="15"/>
        <v>0</v>
      </c>
      <c r="P40" s="134">
        <f t="shared" ca="1" si="16"/>
        <v>0</v>
      </c>
      <c r="Q40" s="120">
        <f t="shared" ca="1" si="17"/>
        <v>0</v>
      </c>
      <c r="R40" s="134">
        <f t="shared" ca="1" si="3"/>
        <v>0</v>
      </c>
      <c r="T40" t="str">
        <f t="shared" si="4"/>
        <v>32000</v>
      </c>
      <c r="U40" t="s">
        <v>1406</v>
      </c>
      <c r="AC40" t="str">
        <f t="shared" si="5"/>
        <v>32000</v>
      </c>
      <c r="AG40" t="str">
        <f t="shared" si="6"/>
        <v>32000</v>
      </c>
    </row>
    <row r="41" spans="2:33" ht="20.100000000000001" customHeight="1">
      <c r="B41" s="88">
        <v>33</v>
      </c>
      <c r="C41" s="92" t="s">
        <v>425</v>
      </c>
      <c r="D41" s="105">
        <f t="shared" ca="1" si="7"/>
        <v>2722</v>
      </c>
      <c r="E41" s="120">
        <f t="shared" ca="1" si="8"/>
        <v>150</v>
      </c>
      <c r="F41" s="121">
        <f t="shared" ca="1" si="9"/>
        <v>0</v>
      </c>
      <c r="G41" s="986">
        <f t="shared" ca="1" si="10"/>
        <v>0</v>
      </c>
      <c r="H41" s="120">
        <f t="shared" ca="1" si="11"/>
        <v>2559</v>
      </c>
      <c r="I41" s="121">
        <f t="shared" ca="1" si="1"/>
        <v>80</v>
      </c>
      <c r="J41" s="986">
        <f t="shared" ca="1" si="1"/>
        <v>0</v>
      </c>
      <c r="K41" s="132">
        <f t="shared" ca="1" si="2"/>
        <v>13</v>
      </c>
      <c r="L41" s="133">
        <f t="shared" ca="1" si="12"/>
        <v>41</v>
      </c>
      <c r="M41" s="259">
        <f t="shared" ca="1" si="13"/>
        <v>3</v>
      </c>
      <c r="N41" s="150">
        <f t="shared" ca="1" si="14"/>
        <v>189</v>
      </c>
      <c r="O41" s="120">
        <f t="shared" ca="1" si="15"/>
        <v>172</v>
      </c>
      <c r="P41" s="134">
        <f t="shared" ca="1" si="16"/>
        <v>33</v>
      </c>
      <c r="Q41" s="120">
        <f t="shared" ca="1" si="17"/>
        <v>17</v>
      </c>
      <c r="R41" s="134">
        <f t="shared" ca="1" si="3"/>
        <v>2</v>
      </c>
      <c r="T41" t="str">
        <f t="shared" si="4"/>
        <v>33000</v>
      </c>
      <c r="U41" t="s">
        <v>1406</v>
      </c>
      <c r="AC41" t="str">
        <f t="shared" si="5"/>
        <v>33000</v>
      </c>
      <c r="AG41" t="str">
        <f t="shared" si="6"/>
        <v>33000</v>
      </c>
    </row>
    <row r="42" spans="2:33" ht="20.100000000000001" customHeight="1">
      <c r="B42" s="88">
        <v>34</v>
      </c>
      <c r="C42" s="92" t="s">
        <v>428</v>
      </c>
      <c r="D42" s="105">
        <f t="shared" ca="1" si="7"/>
        <v>3968</v>
      </c>
      <c r="E42" s="120">
        <f t="shared" ca="1" si="8"/>
        <v>532</v>
      </c>
      <c r="F42" s="121">
        <f t="shared" ca="1" si="9"/>
        <v>5</v>
      </c>
      <c r="G42" s="986">
        <f t="shared" ca="1" si="10"/>
        <v>0</v>
      </c>
      <c r="H42" s="120">
        <f t="shared" ca="1" si="11"/>
        <v>3433</v>
      </c>
      <c r="I42" s="121">
        <f t="shared" ca="1" si="1"/>
        <v>96</v>
      </c>
      <c r="J42" s="986">
        <f t="shared" ca="1" si="1"/>
        <v>0</v>
      </c>
      <c r="K42" s="132">
        <f t="shared" ca="1" si="2"/>
        <v>3</v>
      </c>
      <c r="L42" s="133">
        <f t="shared" ca="1" si="12"/>
        <v>34</v>
      </c>
      <c r="M42" s="259">
        <f t="shared" ca="1" si="13"/>
        <v>7</v>
      </c>
      <c r="N42" s="150">
        <f t="shared" ca="1" si="14"/>
        <v>215</v>
      </c>
      <c r="O42" s="120">
        <f t="shared" ca="1" si="15"/>
        <v>189</v>
      </c>
      <c r="P42" s="134">
        <f t="shared" ca="1" si="16"/>
        <v>25</v>
      </c>
      <c r="Q42" s="120">
        <f t="shared" ca="1" si="17"/>
        <v>26</v>
      </c>
      <c r="R42" s="134">
        <f t="shared" ca="1" si="3"/>
        <v>5</v>
      </c>
      <c r="T42" t="str">
        <f t="shared" si="4"/>
        <v>34000</v>
      </c>
      <c r="U42" t="s">
        <v>1406</v>
      </c>
      <c r="AC42" t="str">
        <f t="shared" si="5"/>
        <v>34000</v>
      </c>
      <c r="AG42" t="str">
        <f t="shared" si="6"/>
        <v>34000</v>
      </c>
    </row>
    <row r="43" spans="2:33" ht="20.100000000000001" customHeight="1">
      <c r="B43" s="91">
        <v>35</v>
      </c>
      <c r="C43" s="94" t="s">
        <v>432</v>
      </c>
      <c r="D43" s="105">
        <f t="shared" ca="1" si="7"/>
        <v>3257</v>
      </c>
      <c r="E43" s="120">
        <f t="shared" ca="1" si="8"/>
        <v>196</v>
      </c>
      <c r="F43" s="121">
        <f t="shared" ca="1" si="9"/>
        <v>6</v>
      </c>
      <c r="G43" s="986">
        <f t="shared" ca="1" si="10"/>
        <v>0</v>
      </c>
      <c r="H43" s="120">
        <f t="shared" ca="1" si="11"/>
        <v>3012</v>
      </c>
      <c r="I43" s="121">
        <f t="shared" ca="1" si="1"/>
        <v>79</v>
      </c>
      <c r="J43" s="986">
        <f t="shared" ca="1" si="1"/>
        <v>0</v>
      </c>
      <c r="K43" s="132">
        <f t="shared" ca="1" si="2"/>
        <v>49</v>
      </c>
      <c r="L43" s="133">
        <f t="shared" ca="1" si="12"/>
        <v>65</v>
      </c>
      <c r="M43" s="259">
        <f t="shared" ca="1" si="13"/>
        <v>6</v>
      </c>
      <c r="N43" s="150">
        <f t="shared" ca="1" si="14"/>
        <v>210</v>
      </c>
      <c r="O43" s="120">
        <f t="shared" ca="1" si="15"/>
        <v>210</v>
      </c>
      <c r="P43" s="134">
        <f t="shared" ca="1" si="16"/>
        <v>56</v>
      </c>
      <c r="Q43" s="120">
        <f t="shared" ca="1" si="17"/>
        <v>0</v>
      </c>
      <c r="R43" s="134">
        <f t="shared" ca="1" si="3"/>
        <v>0</v>
      </c>
      <c r="T43" t="str">
        <f t="shared" si="4"/>
        <v>35000</v>
      </c>
      <c r="U43" t="s">
        <v>1406</v>
      </c>
      <c r="AC43" t="str">
        <f t="shared" si="5"/>
        <v>35000</v>
      </c>
      <c r="AG43" t="str">
        <f t="shared" si="6"/>
        <v>35000</v>
      </c>
    </row>
    <row r="44" spans="2:33" ht="20.100000000000001" customHeight="1">
      <c r="B44" s="90">
        <v>36</v>
      </c>
      <c r="C44" s="93" t="s">
        <v>434</v>
      </c>
      <c r="D44" s="108">
        <f t="shared" ca="1" si="7"/>
        <v>3529</v>
      </c>
      <c r="E44" s="125">
        <f t="shared" ca="1" si="8"/>
        <v>111</v>
      </c>
      <c r="F44" s="126">
        <f t="shared" ca="1" si="9"/>
        <v>0</v>
      </c>
      <c r="G44" s="988">
        <f t="shared" ca="1" si="10"/>
        <v>0</v>
      </c>
      <c r="H44" s="125">
        <f t="shared" ca="1" si="11"/>
        <v>3411</v>
      </c>
      <c r="I44" s="126">
        <f t="shared" ca="1" si="1"/>
        <v>36</v>
      </c>
      <c r="J44" s="988">
        <f t="shared" ca="1" si="1"/>
        <v>0</v>
      </c>
      <c r="K44" s="137">
        <f t="shared" ca="1" si="2"/>
        <v>7</v>
      </c>
      <c r="L44" s="138">
        <f t="shared" ca="1" si="12"/>
        <v>26</v>
      </c>
      <c r="M44" s="261">
        <f t="shared" ca="1" si="13"/>
        <v>3</v>
      </c>
      <c r="N44" s="151">
        <f t="shared" ca="1" si="14"/>
        <v>153</v>
      </c>
      <c r="O44" s="125">
        <f t="shared" ca="1" si="15"/>
        <v>139</v>
      </c>
      <c r="P44" s="139">
        <f t="shared" ca="1" si="16"/>
        <v>21</v>
      </c>
      <c r="Q44" s="125">
        <f t="shared" ca="1" si="17"/>
        <v>14</v>
      </c>
      <c r="R44" s="139">
        <f t="shared" ca="1" si="3"/>
        <v>1</v>
      </c>
      <c r="T44" t="str">
        <f t="shared" si="4"/>
        <v>36000</v>
      </c>
      <c r="U44" t="s">
        <v>1406</v>
      </c>
      <c r="AC44" t="str">
        <f t="shared" si="5"/>
        <v>36000</v>
      </c>
      <c r="AG44" t="str">
        <f t="shared" si="6"/>
        <v>36000</v>
      </c>
    </row>
    <row r="45" spans="2:33" ht="20.100000000000001" customHeight="1">
      <c r="B45" s="88">
        <v>37</v>
      </c>
      <c r="C45" s="92" t="s">
        <v>435</v>
      </c>
      <c r="D45" s="107">
        <f t="shared" ca="1" si="7"/>
        <v>2290</v>
      </c>
      <c r="E45" s="120">
        <f t="shared" ca="1" si="8"/>
        <v>98</v>
      </c>
      <c r="F45" s="121">
        <f t="shared" ca="1" si="9"/>
        <v>0</v>
      </c>
      <c r="G45" s="986">
        <f t="shared" ca="1" si="10"/>
        <v>0</v>
      </c>
      <c r="H45" s="120">
        <f t="shared" ca="1" si="11"/>
        <v>2187</v>
      </c>
      <c r="I45" s="121">
        <f t="shared" ca="1" si="1"/>
        <v>48</v>
      </c>
      <c r="J45" s="986">
        <f t="shared" ca="1" si="1"/>
        <v>0</v>
      </c>
      <c r="K45" s="132">
        <f t="shared" ca="1" si="2"/>
        <v>5</v>
      </c>
      <c r="L45" s="133">
        <f t="shared" ca="1" si="12"/>
        <v>28</v>
      </c>
      <c r="M45" s="259">
        <f t="shared" ca="1" si="13"/>
        <v>4</v>
      </c>
      <c r="N45" s="150">
        <f t="shared" ca="1" si="14"/>
        <v>176</v>
      </c>
      <c r="O45" s="120">
        <f t="shared" ca="1" si="15"/>
        <v>153</v>
      </c>
      <c r="P45" s="134">
        <f t="shared" ca="1" si="16"/>
        <v>15</v>
      </c>
      <c r="Q45" s="120">
        <f t="shared" ca="1" si="17"/>
        <v>23</v>
      </c>
      <c r="R45" s="134">
        <f t="shared" ca="1" si="3"/>
        <v>2</v>
      </c>
      <c r="T45" t="str">
        <f t="shared" si="4"/>
        <v>37000</v>
      </c>
      <c r="U45" t="s">
        <v>1406</v>
      </c>
      <c r="AC45" t="str">
        <f t="shared" si="5"/>
        <v>37000</v>
      </c>
      <c r="AG45" t="str">
        <f t="shared" si="6"/>
        <v>37000</v>
      </c>
    </row>
    <row r="46" spans="2:33" ht="20.100000000000001" customHeight="1">
      <c r="B46" s="88">
        <v>38</v>
      </c>
      <c r="C46" s="92" t="s">
        <v>437</v>
      </c>
      <c r="D46" s="107">
        <f t="shared" ca="1" si="7"/>
        <v>3159</v>
      </c>
      <c r="E46" s="120">
        <f t="shared" ca="1" si="8"/>
        <v>151</v>
      </c>
      <c r="F46" s="121">
        <f t="shared" ca="1" si="9"/>
        <v>1</v>
      </c>
      <c r="G46" s="986">
        <f t="shared" ca="1" si="10"/>
        <v>0</v>
      </c>
      <c r="H46" s="120">
        <f t="shared" ca="1" si="11"/>
        <v>2998</v>
      </c>
      <c r="I46" s="121">
        <f t="shared" ca="1" si="1"/>
        <v>61</v>
      </c>
      <c r="J46" s="986">
        <f t="shared" ca="1" si="1"/>
        <v>0</v>
      </c>
      <c r="K46" s="132">
        <f t="shared" ca="1" si="2"/>
        <v>10</v>
      </c>
      <c r="L46" s="133">
        <f t="shared" ca="1" si="12"/>
        <v>33</v>
      </c>
      <c r="M46" s="259">
        <f t="shared" ca="1" si="13"/>
        <v>7</v>
      </c>
      <c r="N46" s="150">
        <f t="shared" ca="1" si="14"/>
        <v>186</v>
      </c>
      <c r="O46" s="120">
        <f t="shared" ca="1" si="15"/>
        <v>180</v>
      </c>
      <c r="P46" s="134">
        <f t="shared" ca="1" si="16"/>
        <v>30</v>
      </c>
      <c r="Q46" s="120">
        <f t="shared" ca="1" si="17"/>
        <v>6</v>
      </c>
      <c r="R46" s="134">
        <f t="shared" ca="1" si="3"/>
        <v>0</v>
      </c>
      <c r="T46" t="str">
        <f t="shared" si="4"/>
        <v>38000</v>
      </c>
      <c r="U46" t="s">
        <v>1406</v>
      </c>
      <c r="AC46" t="str">
        <f t="shared" si="5"/>
        <v>38000</v>
      </c>
      <c r="AG46" t="str">
        <f t="shared" si="6"/>
        <v>38000</v>
      </c>
    </row>
    <row r="47" spans="2:33" ht="20.100000000000001" customHeight="1">
      <c r="B47" s="88">
        <v>39</v>
      </c>
      <c r="C47" s="92" t="s">
        <v>439</v>
      </c>
      <c r="D47" s="107">
        <f t="shared" ca="1" si="7"/>
        <v>2209</v>
      </c>
      <c r="E47" s="120">
        <f t="shared" ca="1" si="8"/>
        <v>251</v>
      </c>
      <c r="F47" s="121">
        <f t="shared" ca="1" si="9"/>
        <v>17</v>
      </c>
      <c r="G47" s="986">
        <f t="shared" ca="1" si="10"/>
        <v>0</v>
      </c>
      <c r="H47" s="120">
        <f t="shared" ca="1" si="11"/>
        <v>1958</v>
      </c>
      <c r="I47" s="121">
        <f t="shared" ca="1" si="1"/>
        <v>39</v>
      </c>
      <c r="J47" s="986">
        <f t="shared" ca="1" si="1"/>
        <v>0</v>
      </c>
      <c r="K47" s="132">
        <f t="shared" ca="1" si="2"/>
        <v>0</v>
      </c>
      <c r="L47" s="133">
        <f t="shared" ca="1" si="12"/>
        <v>5</v>
      </c>
      <c r="M47" s="259">
        <f t="shared" ca="1" si="13"/>
        <v>0</v>
      </c>
      <c r="N47" s="150">
        <f t="shared" ca="1" si="14"/>
        <v>0</v>
      </c>
      <c r="O47" s="120">
        <f t="shared" ca="1" si="15"/>
        <v>0</v>
      </c>
      <c r="P47" s="134">
        <f t="shared" ca="1" si="16"/>
        <v>0</v>
      </c>
      <c r="Q47" s="120">
        <f t="shared" ca="1" si="17"/>
        <v>0</v>
      </c>
      <c r="R47" s="134">
        <f t="shared" ca="1" si="3"/>
        <v>0</v>
      </c>
      <c r="T47" t="str">
        <f t="shared" si="4"/>
        <v>39000</v>
      </c>
      <c r="U47" t="s">
        <v>1406</v>
      </c>
      <c r="AC47" t="str">
        <f t="shared" si="5"/>
        <v>39000</v>
      </c>
      <c r="AG47" t="str">
        <f t="shared" si="6"/>
        <v>39000</v>
      </c>
    </row>
    <row r="48" spans="2:33" ht="20.100000000000001" customHeight="1">
      <c r="B48" s="91">
        <v>40</v>
      </c>
      <c r="C48" s="94" t="s">
        <v>441</v>
      </c>
      <c r="D48" s="109">
        <f t="shared" ca="1" si="7"/>
        <v>3632</v>
      </c>
      <c r="E48" s="127">
        <f t="shared" ca="1" si="8"/>
        <v>599</v>
      </c>
      <c r="F48" s="128">
        <f t="shared" ca="1" si="9"/>
        <v>43</v>
      </c>
      <c r="G48" s="989">
        <f t="shared" ca="1" si="10"/>
        <v>0</v>
      </c>
      <c r="H48" s="127">
        <f t="shared" ca="1" si="11"/>
        <v>2983</v>
      </c>
      <c r="I48" s="128">
        <f t="shared" ca="1" si="1"/>
        <v>74</v>
      </c>
      <c r="J48" s="989">
        <f t="shared" ca="1" si="1"/>
        <v>0</v>
      </c>
      <c r="K48" s="140">
        <f t="shared" ca="1" si="2"/>
        <v>50</v>
      </c>
      <c r="L48" s="141">
        <f t="shared" ca="1" si="12"/>
        <v>57</v>
      </c>
      <c r="M48" s="262">
        <f t="shared" ca="1" si="13"/>
        <v>6</v>
      </c>
      <c r="N48" s="152">
        <f t="shared" ca="1" si="14"/>
        <v>46</v>
      </c>
      <c r="O48" s="127">
        <f t="shared" ca="1" si="15"/>
        <v>37</v>
      </c>
      <c r="P48" s="142">
        <f t="shared" ca="1" si="16"/>
        <v>3</v>
      </c>
      <c r="Q48" s="127">
        <f t="shared" ca="1" si="17"/>
        <v>9</v>
      </c>
      <c r="R48" s="142">
        <f t="shared" ca="1" si="3"/>
        <v>1</v>
      </c>
      <c r="T48" t="str">
        <f t="shared" si="4"/>
        <v>40000</v>
      </c>
      <c r="U48" t="s">
        <v>1406</v>
      </c>
      <c r="AC48" t="str">
        <f t="shared" si="5"/>
        <v>40000</v>
      </c>
      <c r="AG48" t="str">
        <f t="shared" si="6"/>
        <v>40000</v>
      </c>
    </row>
    <row r="49" spans="2:39" ht="20.100000000000001" customHeight="1">
      <c r="B49" s="90">
        <v>41</v>
      </c>
      <c r="C49" s="93" t="s">
        <v>445</v>
      </c>
      <c r="D49" s="108">
        <f t="shared" ca="1" si="7"/>
        <v>2302</v>
      </c>
      <c r="E49" s="125">
        <f t="shared" ca="1" si="8"/>
        <v>265</v>
      </c>
      <c r="F49" s="126">
        <f t="shared" ca="1" si="9"/>
        <v>25</v>
      </c>
      <c r="G49" s="988">
        <f t="shared" ca="1" si="10"/>
        <v>0</v>
      </c>
      <c r="H49" s="125">
        <f t="shared" ca="1" si="11"/>
        <v>2037</v>
      </c>
      <c r="I49" s="126">
        <f t="shared" ca="1" si="1"/>
        <v>55</v>
      </c>
      <c r="J49" s="988">
        <f t="shared" ca="1" si="1"/>
        <v>0</v>
      </c>
      <c r="K49" s="137">
        <f t="shared" ca="1" si="2"/>
        <v>0</v>
      </c>
      <c r="L49" s="138">
        <f t="shared" ca="1" si="12"/>
        <v>31</v>
      </c>
      <c r="M49" s="261">
        <f t="shared" ca="1" si="13"/>
        <v>6</v>
      </c>
      <c r="N49" s="151">
        <f t="shared" ca="1" si="14"/>
        <v>0</v>
      </c>
      <c r="O49" s="125">
        <f t="shared" ca="1" si="15"/>
        <v>0</v>
      </c>
      <c r="P49" s="139">
        <f t="shared" ca="1" si="16"/>
        <v>0</v>
      </c>
      <c r="Q49" s="125">
        <f t="shared" ca="1" si="17"/>
        <v>0</v>
      </c>
      <c r="R49" s="139">
        <f t="shared" ca="1" si="3"/>
        <v>0</v>
      </c>
      <c r="T49" t="str">
        <f t="shared" si="4"/>
        <v>41000</v>
      </c>
      <c r="U49" t="s">
        <v>1406</v>
      </c>
      <c r="AC49" t="str">
        <f t="shared" si="5"/>
        <v>41000</v>
      </c>
      <c r="AG49" t="str">
        <f t="shared" si="6"/>
        <v>41000</v>
      </c>
    </row>
    <row r="50" spans="2:39" ht="20.100000000000001" customHeight="1">
      <c r="B50" s="88">
        <v>42</v>
      </c>
      <c r="C50" s="92" t="s">
        <v>447</v>
      </c>
      <c r="D50" s="107">
        <f t="shared" ca="1" si="7"/>
        <v>5014</v>
      </c>
      <c r="E50" s="120">
        <f t="shared" ca="1" si="8"/>
        <v>249</v>
      </c>
      <c r="F50" s="121">
        <f t="shared" ca="1" si="9"/>
        <v>9</v>
      </c>
      <c r="G50" s="986">
        <f t="shared" ca="1" si="10"/>
        <v>0</v>
      </c>
      <c r="H50" s="120">
        <f t="shared" ca="1" si="11"/>
        <v>4765</v>
      </c>
      <c r="I50" s="121">
        <f t="shared" ca="1" si="1"/>
        <v>60</v>
      </c>
      <c r="J50" s="986">
        <f t="shared" ca="1" si="1"/>
        <v>0</v>
      </c>
      <c r="K50" s="132">
        <f t="shared" ca="1" si="2"/>
        <v>0</v>
      </c>
      <c r="L50" s="133">
        <f t="shared" ca="1" si="12"/>
        <v>14</v>
      </c>
      <c r="M50" s="259">
        <f t="shared" ca="1" si="13"/>
        <v>1</v>
      </c>
      <c r="N50" s="150">
        <f t="shared" ca="1" si="14"/>
        <v>0</v>
      </c>
      <c r="O50" s="120">
        <f t="shared" ca="1" si="15"/>
        <v>0</v>
      </c>
      <c r="P50" s="134">
        <f t="shared" ca="1" si="16"/>
        <v>0</v>
      </c>
      <c r="Q50" s="120">
        <f t="shared" ca="1" si="17"/>
        <v>0</v>
      </c>
      <c r="R50" s="134">
        <f t="shared" ca="1" si="3"/>
        <v>0</v>
      </c>
      <c r="T50" t="str">
        <f t="shared" si="4"/>
        <v>42000</v>
      </c>
      <c r="U50" t="s">
        <v>1406</v>
      </c>
      <c r="AC50" t="str">
        <f t="shared" si="5"/>
        <v>42000</v>
      </c>
      <c r="AG50" t="str">
        <f t="shared" si="6"/>
        <v>42000</v>
      </c>
    </row>
    <row r="51" spans="2:39" ht="20.100000000000001" customHeight="1">
      <c r="B51" s="88">
        <v>43</v>
      </c>
      <c r="C51" s="92" t="s">
        <v>450</v>
      </c>
      <c r="D51" s="107">
        <f t="shared" ca="1" si="7"/>
        <v>2891</v>
      </c>
      <c r="E51" s="120">
        <f t="shared" ca="1" si="8"/>
        <v>455</v>
      </c>
      <c r="F51" s="121">
        <f t="shared" ca="1" si="9"/>
        <v>24</v>
      </c>
      <c r="G51" s="986">
        <f t="shared" ca="1" si="10"/>
        <v>0</v>
      </c>
      <c r="H51" s="120">
        <f t="shared" ca="1" si="11"/>
        <v>2436</v>
      </c>
      <c r="I51" s="121">
        <f t="shared" ca="1" si="1"/>
        <v>63</v>
      </c>
      <c r="J51" s="986">
        <f t="shared" ca="1" si="1"/>
        <v>0</v>
      </c>
      <c r="K51" s="132">
        <f t="shared" ca="1" si="2"/>
        <v>0</v>
      </c>
      <c r="L51" s="133">
        <f t="shared" ca="1" si="12"/>
        <v>30</v>
      </c>
      <c r="M51" s="259">
        <f t="shared" ca="1" si="13"/>
        <v>1</v>
      </c>
      <c r="N51" s="150">
        <f t="shared" ca="1" si="14"/>
        <v>0</v>
      </c>
      <c r="O51" s="120">
        <f t="shared" ca="1" si="15"/>
        <v>0</v>
      </c>
      <c r="P51" s="134">
        <f t="shared" ca="1" si="16"/>
        <v>0</v>
      </c>
      <c r="Q51" s="120">
        <f t="shared" ca="1" si="17"/>
        <v>0</v>
      </c>
      <c r="R51" s="134">
        <f t="shared" ca="1" si="3"/>
        <v>0</v>
      </c>
      <c r="T51" t="str">
        <f t="shared" si="4"/>
        <v>43000</v>
      </c>
      <c r="U51" t="s">
        <v>1406</v>
      </c>
      <c r="AC51" t="str">
        <f t="shared" si="5"/>
        <v>43000</v>
      </c>
      <c r="AG51" t="str">
        <f t="shared" si="6"/>
        <v>43000</v>
      </c>
    </row>
    <row r="52" spans="2:39" ht="20.100000000000001" customHeight="1">
      <c r="B52" s="88">
        <v>44</v>
      </c>
      <c r="C52" s="92" t="s">
        <v>452</v>
      </c>
      <c r="D52" s="107">
        <f t="shared" ca="1" si="7"/>
        <v>4266</v>
      </c>
      <c r="E52" s="120">
        <f t="shared" ca="1" si="8"/>
        <v>221</v>
      </c>
      <c r="F52" s="121">
        <f t="shared" ca="1" si="9"/>
        <v>2</v>
      </c>
      <c r="G52" s="986">
        <f t="shared" ca="1" si="10"/>
        <v>0</v>
      </c>
      <c r="H52" s="120">
        <f t="shared" ca="1" si="11"/>
        <v>4045</v>
      </c>
      <c r="I52" s="121">
        <f t="shared" ca="1" si="1"/>
        <v>33</v>
      </c>
      <c r="J52" s="986">
        <f t="shared" ca="1" si="1"/>
        <v>0</v>
      </c>
      <c r="K52" s="132">
        <f t="shared" ca="1" si="2"/>
        <v>0</v>
      </c>
      <c r="L52" s="133">
        <f t="shared" ca="1" si="12"/>
        <v>15</v>
      </c>
      <c r="M52" s="259">
        <f t="shared" ca="1" si="13"/>
        <v>2</v>
      </c>
      <c r="N52" s="150">
        <f t="shared" ca="1" si="14"/>
        <v>174</v>
      </c>
      <c r="O52" s="120">
        <f t="shared" ca="1" si="15"/>
        <v>167</v>
      </c>
      <c r="P52" s="134">
        <f t="shared" ca="1" si="16"/>
        <v>8</v>
      </c>
      <c r="Q52" s="120">
        <f t="shared" ca="1" si="17"/>
        <v>7</v>
      </c>
      <c r="R52" s="134">
        <f t="shared" ca="1" si="3"/>
        <v>1</v>
      </c>
      <c r="T52" t="str">
        <f t="shared" si="4"/>
        <v>44000</v>
      </c>
      <c r="U52" t="s">
        <v>1406</v>
      </c>
      <c r="AC52" t="str">
        <f t="shared" si="5"/>
        <v>44000</v>
      </c>
      <c r="AG52" t="str">
        <f t="shared" si="6"/>
        <v>44000</v>
      </c>
    </row>
    <row r="53" spans="2:39" ht="20.100000000000001" customHeight="1">
      <c r="B53" s="91">
        <v>45</v>
      </c>
      <c r="C53" s="94" t="s">
        <v>454</v>
      </c>
      <c r="D53" s="109">
        <f t="shared" ca="1" si="7"/>
        <v>3185</v>
      </c>
      <c r="E53" s="127">
        <f t="shared" ca="1" si="8"/>
        <v>351</v>
      </c>
      <c r="F53" s="128">
        <f t="shared" ca="1" si="9"/>
        <v>18</v>
      </c>
      <c r="G53" s="989">
        <f t="shared" ca="1" si="10"/>
        <v>0</v>
      </c>
      <c r="H53" s="127">
        <f t="shared" ca="1" si="11"/>
        <v>2829</v>
      </c>
      <c r="I53" s="128">
        <f t="shared" ca="1" si="1"/>
        <v>32</v>
      </c>
      <c r="J53" s="989">
        <f t="shared" ca="1" si="1"/>
        <v>0</v>
      </c>
      <c r="K53" s="140">
        <f t="shared" ca="1" si="2"/>
        <v>5</v>
      </c>
      <c r="L53" s="141">
        <f t="shared" ca="1" si="12"/>
        <v>18</v>
      </c>
      <c r="M53" s="262">
        <f t="shared" ca="1" si="13"/>
        <v>2</v>
      </c>
      <c r="N53" s="152">
        <f t="shared" ca="1" si="14"/>
        <v>0</v>
      </c>
      <c r="O53" s="127">
        <f t="shared" ca="1" si="15"/>
        <v>0</v>
      </c>
      <c r="P53" s="142">
        <f t="shared" ca="1" si="16"/>
        <v>0</v>
      </c>
      <c r="Q53" s="127">
        <f t="shared" ca="1" si="17"/>
        <v>0</v>
      </c>
      <c r="R53" s="142">
        <f t="shared" ca="1" si="3"/>
        <v>0</v>
      </c>
      <c r="T53" t="str">
        <f t="shared" si="4"/>
        <v>45000</v>
      </c>
      <c r="U53" t="s">
        <v>1406</v>
      </c>
      <c r="AC53" t="str">
        <f t="shared" si="5"/>
        <v>45000</v>
      </c>
      <c r="AG53" t="str">
        <f t="shared" si="6"/>
        <v>45000</v>
      </c>
    </row>
    <row r="54" spans="2:39" ht="20.100000000000001" customHeight="1">
      <c r="B54" s="90">
        <v>46</v>
      </c>
      <c r="C54" s="93" t="s">
        <v>456</v>
      </c>
      <c r="D54" s="105">
        <f t="shared" ca="1" si="7"/>
        <v>4816</v>
      </c>
      <c r="E54" s="120">
        <f t="shared" ca="1" si="8"/>
        <v>704</v>
      </c>
      <c r="F54" s="121">
        <f t="shared" ca="1" si="9"/>
        <v>21</v>
      </c>
      <c r="G54" s="986">
        <f t="shared" ca="1" si="10"/>
        <v>0</v>
      </c>
      <c r="H54" s="120">
        <f t="shared" ca="1" si="11"/>
        <v>4112</v>
      </c>
      <c r="I54" s="121">
        <f t="shared" ca="1" si="1"/>
        <v>54</v>
      </c>
      <c r="J54" s="986">
        <f t="shared" ca="1" si="1"/>
        <v>0</v>
      </c>
      <c r="K54" s="132">
        <f t="shared" ca="1" si="2"/>
        <v>0</v>
      </c>
      <c r="L54" s="133">
        <f t="shared" ca="1" si="12"/>
        <v>21</v>
      </c>
      <c r="M54" s="259">
        <f t="shared" ca="1" si="13"/>
        <v>3</v>
      </c>
      <c r="N54" s="147">
        <f t="shared" ca="1" si="14"/>
        <v>0</v>
      </c>
      <c r="O54" s="120">
        <f t="shared" ca="1" si="15"/>
        <v>0</v>
      </c>
      <c r="P54" s="134">
        <f t="shared" ca="1" si="16"/>
        <v>0</v>
      </c>
      <c r="Q54" s="120">
        <f t="shared" ca="1" si="17"/>
        <v>0</v>
      </c>
      <c r="R54" s="134">
        <f t="shared" ca="1" si="3"/>
        <v>0</v>
      </c>
      <c r="T54" t="str">
        <f t="shared" si="4"/>
        <v>46000</v>
      </c>
      <c r="U54" t="s">
        <v>1406</v>
      </c>
      <c r="AC54" t="str">
        <f t="shared" si="5"/>
        <v>46000</v>
      </c>
      <c r="AG54" t="str">
        <f t="shared" si="6"/>
        <v>46000</v>
      </c>
    </row>
    <row r="55" spans="2:39" ht="20.100000000000001" customHeight="1">
      <c r="B55" s="89">
        <v>47</v>
      </c>
      <c r="C55" s="95" t="s">
        <v>458</v>
      </c>
      <c r="D55" s="110">
        <f t="shared" ca="1" si="7"/>
        <v>1819</v>
      </c>
      <c r="E55" s="129">
        <f t="shared" ca="1" si="8"/>
        <v>414</v>
      </c>
      <c r="F55" s="130">
        <f t="shared" ca="1" si="9"/>
        <v>33</v>
      </c>
      <c r="G55" s="991">
        <f t="shared" ca="1" si="10"/>
        <v>0</v>
      </c>
      <c r="H55" s="129">
        <f t="shared" ca="1" si="11"/>
        <v>1405</v>
      </c>
      <c r="I55" s="130">
        <f t="shared" ca="1" si="1"/>
        <v>51</v>
      </c>
      <c r="J55" s="991">
        <f t="shared" ca="1" si="1"/>
        <v>0</v>
      </c>
      <c r="K55" s="143">
        <f t="shared" ca="1" si="2"/>
        <v>0</v>
      </c>
      <c r="L55" s="144">
        <f ca="1">SUMIFS(INDIRECT(AD$8),INDIRECT($AC$8),$AC55)</f>
        <v>5</v>
      </c>
      <c r="M55" s="263">
        <f t="shared" ca="1" si="13"/>
        <v>4</v>
      </c>
      <c r="N55" s="153">
        <f t="shared" ca="1" si="14"/>
        <v>0</v>
      </c>
      <c r="O55" s="129">
        <f t="shared" ca="1" si="15"/>
        <v>0</v>
      </c>
      <c r="P55" s="145">
        <f t="shared" ca="1" si="16"/>
        <v>0</v>
      </c>
      <c r="Q55" s="129">
        <f t="shared" ca="1" si="17"/>
        <v>0</v>
      </c>
      <c r="R55" s="145">
        <f t="shared" ca="1" si="3"/>
        <v>0</v>
      </c>
      <c r="T55" t="str">
        <f t="shared" si="4"/>
        <v>47000</v>
      </c>
      <c r="U55" t="s">
        <v>1406</v>
      </c>
      <c r="AC55" t="str">
        <f t="shared" si="5"/>
        <v>47000</v>
      </c>
      <c r="AG55" t="str">
        <f t="shared" si="6"/>
        <v>47000</v>
      </c>
    </row>
    <row r="56" spans="2:39" ht="20.100000000000001" customHeight="1">
      <c r="B56" s="1304" t="s">
        <v>1402</v>
      </c>
      <c r="C56" s="1305"/>
      <c r="D56" s="110">
        <f ca="1">E56+H56+K56</f>
        <v>195988</v>
      </c>
      <c r="E56" s="129">
        <f ca="1">SUM(E9:E55)</f>
        <v>21542</v>
      </c>
      <c r="F56" s="130">
        <f ca="1">SUM(F9:F55)</f>
        <v>2022</v>
      </c>
      <c r="G56" s="992">
        <f ca="1">SUM(G9:G55)</f>
        <v>2</v>
      </c>
      <c r="H56" s="129">
        <f t="shared" ref="H56:I56" ca="1" si="18">SUM(H9:H55)</f>
        <v>173019</v>
      </c>
      <c r="I56" s="130">
        <f t="shared" ca="1" si="18"/>
        <v>5896</v>
      </c>
      <c r="J56" s="992">
        <f t="shared" ref="J56:R56" ca="1" si="19">SUM(J9:J55)</f>
        <v>4</v>
      </c>
      <c r="K56" s="143">
        <f t="shared" ca="1" si="19"/>
        <v>1427</v>
      </c>
      <c r="L56" s="144">
        <f t="shared" ca="1" si="19"/>
        <v>2461</v>
      </c>
      <c r="M56" s="263">
        <f t="shared" ca="1" si="19"/>
        <v>297</v>
      </c>
      <c r="N56" s="153">
        <f t="shared" ca="1" si="19"/>
        <v>2121</v>
      </c>
      <c r="O56" s="129">
        <f t="shared" ca="1" si="19"/>
        <v>1958</v>
      </c>
      <c r="P56" s="145">
        <f t="shared" ca="1" si="19"/>
        <v>319</v>
      </c>
      <c r="Q56" s="111">
        <f t="shared" ca="1" si="19"/>
        <v>163</v>
      </c>
      <c r="R56" s="112">
        <f t="shared" ca="1" si="19"/>
        <v>24</v>
      </c>
    </row>
    <row r="57" spans="2:39" ht="20.100000000000001" customHeight="1">
      <c r="B57" s="1304" t="s">
        <v>1403</v>
      </c>
      <c r="C57" s="1305"/>
      <c r="D57" s="110">
        <f ca="1">D123</f>
        <v>55200</v>
      </c>
      <c r="E57" s="111">
        <f t="shared" ref="E57:R57" ca="1" si="20">E123</f>
        <v>5414</v>
      </c>
      <c r="F57" s="116">
        <f t="shared" ca="1" si="20"/>
        <v>856</v>
      </c>
      <c r="G57" s="992">
        <f t="shared" ca="1" si="20"/>
        <v>0</v>
      </c>
      <c r="H57" s="111">
        <f t="shared" ca="1" si="20"/>
        <v>47641</v>
      </c>
      <c r="I57" s="116">
        <f t="shared" ca="1" si="20"/>
        <v>4146</v>
      </c>
      <c r="J57" s="992">
        <f t="shared" ca="1" si="20"/>
        <v>4</v>
      </c>
      <c r="K57" s="113">
        <f t="shared" ca="1" si="20"/>
        <v>2145</v>
      </c>
      <c r="L57" s="114">
        <f t="shared" ca="1" si="20"/>
        <v>1451</v>
      </c>
      <c r="M57" s="264">
        <f t="shared" ca="1" si="20"/>
        <v>188</v>
      </c>
      <c r="N57" s="115">
        <f t="shared" ca="1" si="20"/>
        <v>893</v>
      </c>
      <c r="O57" s="111">
        <f t="shared" ca="1" si="20"/>
        <v>827</v>
      </c>
      <c r="P57" s="112">
        <f t="shared" ca="1" si="20"/>
        <v>209</v>
      </c>
      <c r="Q57" s="111">
        <f t="shared" ca="1" si="20"/>
        <v>66</v>
      </c>
      <c r="R57" s="112">
        <f t="shared" ca="1" si="20"/>
        <v>8</v>
      </c>
    </row>
    <row r="58" spans="2:39" ht="20.100000000000001" customHeight="1">
      <c r="B58" s="1304" t="s">
        <v>1404</v>
      </c>
      <c r="C58" s="1305"/>
      <c r="D58" s="110">
        <f ca="1">SUM(D56:D57)</f>
        <v>251188</v>
      </c>
      <c r="E58" s="111">
        <f t="shared" ref="E58:R58" ca="1" si="21">SUM(E56:E57)</f>
        <v>26956</v>
      </c>
      <c r="F58" s="116">
        <f t="shared" ca="1" si="21"/>
        <v>2878</v>
      </c>
      <c r="G58" s="992">
        <f t="shared" ca="1" si="21"/>
        <v>2</v>
      </c>
      <c r="H58" s="111">
        <f t="shared" ca="1" si="21"/>
        <v>220660</v>
      </c>
      <c r="I58" s="116">
        <f t="shared" ca="1" si="21"/>
        <v>10042</v>
      </c>
      <c r="J58" s="992">
        <f t="shared" ca="1" si="21"/>
        <v>8</v>
      </c>
      <c r="K58" s="113">
        <f t="shared" ca="1" si="21"/>
        <v>3572</v>
      </c>
      <c r="L58" s="114">
        <f t="shared" ca="1" si="21"/>
        <v>3912</v>
      </c>
      <c r="M58" s="264">
        <f t="shared" ca="1" si="21"/>
        <v>485</v>
      </c>
      <c r="N58" s="115">
        <f t="shared" ca="1" si="21"/>
        <v>3014</v>
      </c>
      <c r="O58" s="111">
        <f t="shared" ca="1" si="21"/>
        <v>2785</v>
      </c>
      <c r="P58" s="112">
        <f t="shared" ca="1" si="21"/>
        <v>528</v>
      </c>
      <c r="Q58" s="111">
        <f t="shared" ca="1" si="21"/>
        <v>229</v>
      </c>
      <c r="R58" s="112">
        <f t="shared" ca="1" si="21"/>
        <v>32</v>
      </c>
    </row>
    <row r="59" spans="2:39" ht="22.5" customHeight="1">
      <c r="B59" t="s">
        <v>1405</v>
      </c>
    </row>
    <row r="60" spans="2:39" ht="26.25" customHeight="1">
      <c r="B60" s="1300" t="s">
        <v>1434</v>
      </c>
      <c r="C60" s="1300"/>
      <c r="D60" s="1300"/>
      <c r="E60" s="1300"/>
      <c r="F60" s="1300"/>
      <c r="G60" s="1300"/>
      <c r="H60" s="1300"/>
      <c r="I60" s="1300"/>
      <c r="J60" s="1300"/>
      <c r="K60" s="1300"/>
      <c r="L60" s="1300"/>
      <c r="M60" s="1300"/>
      <c r="N60" s="1300"/>
      <c r="O60" s="1300"/>
      <c r="P60" s="1300"/>
      <c r="Q60" s="1300"/>
      <c r="R60" s="1300"/>
      <c r="S60" s="154"/>
      <c r="T60" s="154"/>
      <c r="U60" s="154"/>
    </row>
    <row r="62" spans="2:39" ht="17.25" customHeight="1">
      <c r="B62" s="101"/>
      <c r="C62" s="99"/>
      <c r="D62" s="1301" t="s">
        <v>1393</v>
      </c>
      <c r="E62" s="1302"/>
      <c r="F62" s="1302"/>
      <c r="G62" s="1302"/>
      <c r="H62" s="1302"/>
      <c r="I62" s="1302"/>
      <c r="J62" s="1302"/>
      <c r="K62" s="1302"/>
      <c r="L62" s="1302"/>
      <c r="M62" s="1303"/>
      <c r="N62" s="1301" t="s">
        <v>1399</v>
      </c>
      <c r="O62" s="1302"/>
      <c r="P62" s="1302"/>
      <c r="Q62" s="1302"/>
      <c r="R62" s="1303"/>
    </row>
    <row r="63" spans="2:39" ht="28.5" customHeight="1">
      <c r="B63" s="100"/>
      <c r="C63" s="96"/>
      <c r="D63" s="1293" t="s">
        <v>1397</v>
      </c>
      <c r="E63" s="1294"/>
      <c r="F63" s="1294"/>
      <c r="G63" s="1294"/>
      <c r="H63" s="1294"/>
      <c r="I63" s="1294"/>
      <c r="J63" s="1294"/>
      <c r="K63" s="1295"/>
      <c r="L63" s="1296" t="s">
        <v>1401</v>
      </c>
      <c r="M63" s="1295"/>
      <c r="N63" s="102"/>
      <c r="O63" s="103"/>
      <c r="P63" s="103"/>
      <c r="Q63" s="103"/>
      <c r="R63" s="104"/>
      <c r="U63" t="s">
        <v>1407</v>
      </c>
      <c r="V63" t="s">
        <v>1408</v>
      </c>
      <c r="W63" t="s">
        <v>1426</v>
      </c>
      <c r="X63" t="s">
        <v>1410</v>
      </c>
      <c r="Y63" t="s">
        <v>1411</v>
      </c>
      <c r="Z63" t="s">
        <v>1411</v>
      </c>
      <c r="AA63" t="s">
        <v>1412</v>
      </c>
      <c r="AB63" t="s">
        <v>1055</v>
      </c>
      <c r="AD63" t="s">
        <v>1057</v>
      </c>
      <c r="AE63" t="s">
        <v>1056</v>
      </c>
      <c r="AH63" t="s">
        <v>1407</v>
      </c>
      <c r="AI63" t="s">
        <v>1408</v>
      </c>
      <c r="AJ63" t="s">
        <v>1409</v>
      </c>
      <c r="AK63" t="s">
        <v>1411</v>
      </c>
      <c r="AL63" t="s">
        <v>1428</v>
      </c>
      <c r="AM63" t="s">
        <v>1429</v>
      </c>
    </row>
    <row r="64" spans="2:39" ht="14.25" customHeight="1">
      <c r="B64" s="100"/>
      <c r="C64" s="96"/>
      <c r="D64" s="1297" t="s">
        <v>1394</v>
      </c>
      <c r="E64" s="1299" t="s">
        <v>1396</v>
      </c>
      <c r="F64" s="982"/>
      <c r="G64" s="99"/>
      <c r="H64" s="1299" t="s">
        <v>1395</v>
      </c>
      <c r="I64" s="982"/>
      <c r="J64" s="99"/>
      <c r="K64" s="1306" t="s">
        <v>1433</v>
      </c>
      <c r="L64" s="1287" t="s">
        <v>1398</v>
      </c>
      <c r="M64" s="1306" t="s">
        <v>1400</v>
      </c>
      <c r="N64" s="1287" t="s">
        <v>1398</v>
      </c>
      <c r="O64" s="1290" t="s">
        <v>1396</v>
      </c>
      <c r="P64" s="96"/>
      <c r="Q64" s="1290" t="s">
        <v>1395</v>
      </c>
      <c r="R64" s="96"/>
      <c r="AH64" t="s">
        <v>1430</v>
      </c>
      <c r="AI64" t="s">
        <v>1065</v>
      </c>
      <c r="AJ64" t="s">
        <v>1066</v>
      </c>
      <c r="AK64" t="s">
        <v>1067</v>
      </c>
      <c r="AL64" t="s">
        <v>1068</v>
      </c>
      <c r="AM64" t="s">
        <v>1069</v>
      </c>
    </row>
    <row r="65" spans="2:39" ht="14.25" customHeight="1">
      <c r="B65" s="981"/>
      <c r="C65" s="96"/>
      <c r="D65" s="1298"/>
      <c r="E65" s="1291"/>
      <c r="F65" s="1285" t="s">
        <v>3376</v>
      </c>
      <c r="G65" s="983"/>
      <c r="H65" s="1291"/>
      <c r="I65" s="1285" t="s">
        <v>3377</v>
      </c>
      <c r="J65" s="983"/>
      <c r="K65" s="1307"/>
      <c r="L65" s="1288"/>
      <c r="M65" s="1307"/>
      <c r="N65" s="1288"/>
      <c r="O65" s="1291"/>
      <c r="P65" s="1283" t="s">
        <v>1431</v>
      </c>
      <c r="Q65" s="1291"/>
      <c r="R65" s="1283" t="s">
        <v>1432</v>
      </c>
    </row>
    <row r="66" spans="2:39" ht="36" customHeight="1">
      <c r="B66" s="97"/>
      <c r="C66" s="98"/>
      <c r="D66" s="1289"/>
      <c r="E66" s="1292"/>
      <c r="F66" s="1286"/>
      <c r="G66" s="984" t="s">
        <v>3378</v>
      </c>
      <c r="H66" s="1292"/>
      <c r="I66" s="1286"/>
      <c r="J66" s="984" t="s">
        <v>3378</v>
      </c>
      <c r="K66" s="1308"/>
      <c r="L66" s="1289"/>
      <c r="M66" s="1308"/>
      <c r="N66" s="1289"/>
      <c r="O66" s="1292"/>
      <c r="P66" s="1284"/>
      <c r="Q66" s="1292"/>
      <c r="R66" s="1284"/>
      <c r="T66" t="s">
        <v>1422</v>
      </c>
      <c r="U66" s="119" t="s">
        <v>1414</v>
      </c>
      <c r="V66" s="119" t="s">
        <v>1415</v>
      </c>
      <c r="W66" s="119" t="s">
        <v>1416</v>
      </c>
      <c r="X66" s="119" t="s">
        <v>1417</v>
      </c>
      <c r="Y66" s="119" t="s">
        <v>1418</v>
      </c>
      <c r="Z66" s="119" t="s">
        <v>1419</v>
      </c>
      <c r="AA66" s="119" t="s">
        <v>1420</v>
      </c>
      <c r="AB66" s="119" t="s">
        <v>1421</v>
      </c>
      <c r="AC66" t="s">
        <v>1423</v>
      </c>
      <c r="AD66" t="s">
        <v>1424</v>
      </c>
      <c r="AE66" t="s">
        <v>1425</v>
      </c>
      <c r="AG66" t="s">
        <v>1427</v>
      </c>
      <c r="AH66" t="str">
        <f>"_"&amp;AH64</f>
        <v>_901_01_000</v>
      </c>
      <c r="AI66" t="str">
        <f t="shared" ref="AI66" si="22">"_"&amp;AI64</f>
        <v>_901_01_001</v>
      </c>
      <c r="AJ66" t="str">
        <f t="shared" ref="AJ66" si="23">"_"&amp;AJ64</f>
        <v>_901_01_002</v>
      </c>
      <c r="AK66" t="str">
        <f t="shared" ref="AK66" si="24">"_"&amp;AK64</f>
        <v>_901_01_003</v>
      </c>
      <c r="AL66" t="str">
        <f t="shared" ref="AL66" si="25">"_"&amp;AL64</f>
        <v>_901_01_004</v>
      </c>
      <c r="AM66" t="str">
        <f t="shared" ref="AM66" si="26">"_"&amp;AM64</f>
        <v>_901_01_005</v>
      </c>
    </row>
    <row r="67" spans="2:39" ht="20.100000000000001" customHeight="1">
      <c r="B67" s="88">
        <v>1</v>
      </c>
      <c r="C67" s="92" t="s">
        <v>305</v>
      </c>
      <c r="D67" s="105">
        <f t="shared" ref="D67:D113" ca="1" si="27">E67+H67+K67</f>
        <v>180</v>
      </c>
      <c r="E67" s="120">
        <f ca="1">SUMIFS(INDIRECT(V$8),INDIRECT($T$8),$T67,INDIRECT($U$8),$U$9)</f>
        <v>44</v>
      </c>
      <c r="F67" s="121">
        <f ca="1">SUMIFS(INDIRECT(W$8),INDIRECT($T$8),$T67,INDIRECT($U$8),$U$9)</f>
        <v>2</v>
      </c>
      <c r="G67" s="985">
        <f ca="1">SUMIFS(INDIRECT(X$8),INDIRECT($T$8),$T67,INDIRECT($U$8),$U$9)</f>
        <v>0</v>
      </c>
      <c r="H67" s="120">
        <f ca="1">SUMIFS(INDIRECT(Y$8),INDIRECT($T$8),$T67,INDIRECT($U$8),$U$9)</f>
        <v>39</v>
      </c>
      <c r="I67" s="121">
        <f t="shared" ref="I67:I113" ca="1" si="28">SUMIFS(INDIRECT(Z$8),INDIRECT($T$8),$T67,INDIRECT($U$8),$U$9)</f>
        <v>1</v>
      </c>
      <c r="J67" s="985">
        <f t="shared" ref="J67:J113" ca="1" si="29">SUMIFS(INDIRECT(AA$8),INDIRECT($T$8),$T67,INDIRECT($U$8),$U$9)</f>
        <v>0</v>
      </c>
      <c r="K67" s="132">
        <f t="shared" ref="K67:K113" ca="1" si="30">SUMIFS(INDIRECT(AB$8),INDIRECT($T$8),$T67,INDIRECT($U$8),$U$9)</f>
        <v>97</v>
      </c>
      <c r="L67" s="133">
        <f ca="1">SUMIFS(INDIRECT(AD$8),INDIRECT($AC$8),$AC67)</f>
        <v>6</v>
      </c>
      <c r="M67" s="259">
        <f ca="1">SUMIFS(INDIRECT(AE$8),INDIRECT($AC$8),$AC67)</f>
        <v>2</v>
      </c>
      <c r="N67" s="147">
        <f ca="1">O67+Q67</f>
        <v>0</v>
      </c>
      <c r="O67" s="120">
        <f ca="1">SUMIFS(INDIRECT(AI$8),INDIRECT($AG$8),$AG67,INDIRECT($AH$8),$AH$9)</f>
        <v>0</v>
      </c>
      <c r="P67" s="134">
        <f ca="1">SUMIFS(INDIRECT(AJ$8),INDIRECT($AG$8),$AG67,INDIRECT($AH$8),$AH$9)</f>
        <v>0</v>
      </c>
      <c r="Q67" s="120">
        <f ca="1">SUMIFS(INDIRECT(AK$8),INDIRECT($AG$8),$AG67,INDIRECT($AH$8),$AH$9)</f>
        <v>0</v>
      </c>
      <c r="R67" s="134">
        <f t="shared" ref="R67:R113" ca="1" si="31">SUMIFS(INDIRECT(AL$8),INDIRECT($AG$8),$AG67,INDIRECT($AH$8),$AH$9)</f>
        <v>0</v>
      </c>
      <c r="T67" s="159" t="s">
        <v>1448</v>
      </c>
      <c r="U67" t="s">
        <v>1406</v>
      </c>
      <c r="AC67" s="159" t="s">
        <v>1448</v>
      </c>
      <c r="AG67" s="159" t="s">
        <v>1448</v>
      </c>
      <c r="AH67" t="s">
        <v>1406</v>
      </c>
    </row>
    <row r="68" spans="2:39" ht="20.100000000000001" customHeight="1">
      <c r="B68" s="88">
        <v>2</v>
      </c>
      <c r="C68" s="92" t="s">
        <v>306</v>
      </c>
      <c r="D68" s="105">
        <f t="shared" ca="1" si="27"/>
        <v>208</v>
      </c>
      <c r="E68" s="120">
        <f t="shared" ref="E68:E113" ca="1" si="32">SUMIFS(INDIRECT(V$8),INDIRECT($T$8),$T68,INDIRECT($U$8),$U$9)</f>
        <v>41</v>
      </c>
      <c r="F68" s="121">
        <f t="shared" ref="F68:F113" ca="1" si="33">SUMIFS(INDIRECT(W$8),INDIRECT($T$8),$T68,INDIRECT($U$8),$U$9)</f>
        <v>1</v>
      </c>
      <c r="G68" s="986">
        <f t="shared" ref="G68:G113" ca="1" si="34">SUMIFS(INDIRECT(X$8),INDIRECT($T$8),$T68,INDIRECT($U$8),$U$9)</f>
        <v>0</v>
      </c>
      <c r="H68" s="120">
        <f t="shared" ref="H68:H113" ca="1" si="35">SUMIFS(INDIRECT(Y$8),INDIRECT($T$8),$T68,INDIRECT($U$8),$U$9)</f>
        <v>145</v>
      </c>
      <c r="I68" s="121">
        <f t="shared" ca="1" si="28"/>
        <v>2</v>
      </c>
      <c r="J68" s="986">
        <f t="shared" ca="1" si="29"/>
        <v>0</v>
      </c>
      <c r="K68" s="132">
        <f t="shared" ca="1" si="30"/>
        <v>22</v>
      </c>
      <c r="L68" s="133">
        <f t="shared" ref="L68:L113" ca="1" si="36">SUMIFS(INDIRECT(AD$8),INDIRECT($AC$8),$AC68)</f>
        <v>0</v>
      </c>
      <c r="M68" s="259">
        <f t="shared" ref="M68:M113" ca="1" si="37">SUMIFS(INDIRECT(AE$8),INDIRECT($AC$8),$AC68)</f>
        <v>0</v>
      </c>
      <c r="N68" s="147">
        <f t="shared" ref="N68:N113" ca="1" si="38">O68+Q68</f>
        <v>0</v>
      </c>
      <c r="O68" s="120">
        <f t="shared" ref="O68:O113" ca="1" si="39">SUMIFS(INDIRECT(AI$8),INDIRECT($AG$8),$AG68,INDIRECT($AH$8),$AH$9)</f>
        <v>0</v>
      </c>
      <c r="P68" s="134">
        <f t="shared" ref="P68:P113" ca="1" si="40">SUMIFS(INDIRECT(AJ$8),INDIRECT($AG$8),$AG68,INDIRECT($AH$8),$AH$9)</f>
        <v>0</v>
      </c>
      <c r="Q68" s="120">
        <f t="shared" ref="Q68:Q113" ca="1" si="41">SUMIFS(INDIRECT(AK$8),INDIRECT($AG$8),$AG68,INDIRECT($AH$8),$AH$9)</f>
        <v>0</v>
      </c>
      <c r="R68" s="134">
        <f t="shared" ca="1" si="31"/>
        <v>0</v>
      </c>
      <c r="T68" t="s">
        <v>534</v>
      </c>
      <c r="U68" t="s">
        <v>1406</v>
      </c>
      <c r="AC68" t="s">
        <v>534</v>
      </c>
      <c r="AG68" t="s">
        <v>534</v>
      </c>
    </row>
    <row r="69" spans="2:39" ht="20.100000000000001" customHeight="1">
      <c r="B69" s="88">
        <v>3</v>
      </c>
      <c r="C69" s="92" t="s">
        <v>307</v>
      </c>
      <c r="D69" s="105">
        <f t="shared" ca="1" si="27"/>
        <v>184</v>
      </c>
      <c r="E69" s="120">
        <f t="shared" ca="1" si="32"/>
        <v>24</v>
      </c>
      <c r="F69" s="121">
        <f t="shared" ca="1" si="33"/>
        <v>4</v>
      </c>
      <c r="G69" s="986">
        <f t="shared" ca="1" si="34"/>
        <v>0</v>
      </c>
      <c r="H69" s="120">
        <f t="shared" ca="1" si="35"/>
        <v>132</v>
      </c>
      <c r="I69" s="121">
        <f t="shared" ca="1" si="28"/>
        <v>2</v>
      </c>
      <c r="J69" s="986">
        <f t="shared" ca="1" si="29"/>
        <v>0</v>
      </c>
      <c r="K69" s="132">
        <f t="shared" ca="1" si="30"/>
        <v>28</v>
      </c>
      <c r="L69" s="133">
        <f t="shared" ca="1" si="36"/>
        <v>3</v>
      </c>
      <c r="M69" s="259">
        <f t="shared" ca="1" si="37"/>
        <v>0</v>
      </c>
      <c r="N69" s="147">
        <f t="shared" ca="1" si="38"/>
        <v>0</v>
      </c>
      <c r="O69" s="120">
        <f t="shared" ca="1" si="39"/>
        <v>0</v>
      </c>
      <c r="P69" s="134">
        <f t="shared" ca="1" si="40"/>
        <v>0</v>
      </c>
      <c r="Q69" s="120">
        <f t="shared" ca="1" si="41"/>
        <v>0</v>
      </c>
      <c r="R69" s="134">
        <f t="shared" ca="1" si="31"/>
        <v>0</v>
      </c>
      <c r="T69" t="s">
        <v>535</v>
      </c>
      <c r="U69" t="s">
        <v>1406</v>
      </c>
      <c r="AC69" t="s">
        <v>535</v>
      </c>
      <c r="AG69" t="s">
        <v>535</v>
      </c>
    </row>
    <row r="70" spans="2:39" ht="20.100000000000001" customHeight="1">
      <c r="B70" s="88">
        <v>4</v>
      </c>
      <c r="C70" s="92" t="s">
        <v>309</v>
      </c>
      <c r="D70" s="105">
        <f t="shared" ca="1" si="27"/>
        <v>537</v>
      </c>
      <c r="E70" s="120">
        <f t="shared" ca="1" si="32"/>
        <v>73</v>
      </c>
      <c r="F70" s="121">
        <f t="shared" ca="1" si="33"/>
        <v>3</v>
      </c>
      <c r="G70" s="986">
        <f t="shared" ca="1" si="34"/>
        <v>0</v>
      </c>
      <c r="H70" s="120">
        <f t="shared" ca="1" si="35"/>
        <v>462</v>
      </c>
      <c r="I70" s="121">
        <f t="shared" ca="1" si="28"/>
        <v>10</v>
      </c>
      <c r="J70" s="986">
        <f t="shared" ca="1" si="29"/>
        <v>0</v>
      </c>
      <c r="K70" s="132">
        <f t="shared" ca="1" si="30"/>
        <v>2</v>
      </c>
      <c r="L70" s="133">
        <f t="shared" ca="1" si="36"/>
        <v>2</v>
      </c>
      <c r="M70" s="259">
        <f t="shared" ca="1" si="37"/>
        <v>0</v>
      </c>
      <c r="N70" s="147">
        <f t="shared" ca="1" si="38"/>
        <v>0</v>
      </c>
      <c r="O70" s="120">
        <f t="shared" ca="1" si="39"/>
        <v>0</v>
      </c>
      <c r="P70" s="134">
        <f t="shared" ca="1" si="40"/>
        <v>0</v>
      </c>
      <c r="Q70" s="120">
        <f t="shared" ca="1" si="41"/>
        <v>0</v>
      </c>
      <c r="R70" s="134">
        <f t="shared" ca="1" si="31"/>
        <v>0</v>
      </c>
      <c r="T70" t="s">
        <v>537</v>
      </c>
      <c r="U70" t="s">
        <v>1406</v>
      </c>
      <c r="AC70" t="s">
        <v>537</v>
      </c>
      <c r="AG70" t="s">
        <v>537</v>
      </c>
    </row>
    <row r="71" spans="2:39" ht="20.100000000000001" customHeight="1">
      <c r="B71" s="88">
        <v>5</v>
      </c>
      <c r="C71" s="94" t="s">
        <v>310</v>
      </c>
      <c r="D71" s="106">
        <f t="shared" ca="1" si="27"/>
        <v>338</v>
      </c>
      <c r="E71" s="122">
        <f t="shared" ca="1" si="32"/>
        <v>76</v>
      </c>
      <c r="F71" s="123">
        <f t="shared" ca="1" si="33"/>
        <v>12</v>
      </c>
      <c r="G71" s="987">
        <f t="shared" ca="1" si="34"/>
        <v>0</v>
      </c>
      <c r="H71" s="131">
        <f t="shared" ca="1" si="35"/>
        <v>254</v>
      </c>
      <c r="I71" s="123">
        <f t="shared" ca="1" si="28"/>
        <v>17</v>
      </c>
      <c r="J71" s="987">
        <f t="shared" ca="1" si="29"/>
        <v>0</v>
      </c>
      <c r="K71" s="135">
        <f t="shared" ca="1" si="30"/>
        <v>8</v>
      </c>
      <c r="L71" s="136">
        <f t="shared" ca="1" si="36"/>
        <v>8</v>
      </c>
      <c r="M71" s="260">
        <f t="shared" ca="1" si="37"/>
        <v>0</v>
      </c>
      <c r="N71" s="148">
        <f t="shared" ca="1" si="38"/>
        <v>0</v>
      </c>
      <c r="O71" s="122">
        <f t="shared" ca="1" si="39"/>
        <v>0</v>
      </c>
      <c r="P71" s="146">
        <f t="shared" ca="1" si="40"/>
        <v>0</v>
      </c>
      <c r="Q71" s="131">
        <f t="shared" ca="1" si="41"/>
        <v>0</v>
      </c>
      <c r="R71" s="146">
        <f t="shared" ca="1" si="31"/>
        <v>0</v>
      </c>
      <c r="T71" t="s">
        <v>538</v>
      </c>
      <c r="U71" t="s">
        <v>1406</v>
      </c>
      <c r="AC71" t="s">
        <v>538</v>
      </c>
      <c r="AG71" t="s">
        <v>538</v>
      </c>
    </row>
    <row r="72" spans="2:39" ht="20.100000000000001" customHeight="1">
      <c r="B72" s="90">
        <v>6</v>
      </c>
      <c r="C72" s="92" t="s">
        <v>314</v>
      </c>
      <c r="D72" s="105">
        <f t="shared" ca="1" si="27"/>
        <v>510</v>
      </c>
      <c r="E72" s="124">
        <f t="shared" ca="1" si="32"/>
        <v>30</v>
      </c>
      <c r="F72" s="121">
        <f t="shared" ca="1" si="33"/>
        <v>5</v>
      </c>
      <c r="G72" s="986">
        <f t="shared" ca="1" si="34"/>
        <v>0</v>
      </c>
      <c r="H72" s="120">
        <f t="shared" ca="1" si="35"/>
        <v>472</v>
      </c>
      <c r="I72" s="121">
        <f t="shared" ca="1" si="28"/>
        <v>41</v>
      </c>
      <c r="J72" s="986">
        <f t="shared" ca="1" si="29"/>
        <v>1</v>
      </c>
      <c r="K72" s="132">
        <f t="shared" ca="1" si="30"/>
        <v>8</v>
      </c>
      <c r="L72" s="133">
        <f t="shared" ca="1" si="36"/>
        <v>4</v>
      </c>
      <c r="M72" s="259">
        <f t="shared" ca="1" si="37"/>
        <v>0</v>
      </c>
      <c r="N72" s="149">
        <f t="shared" ca="1" si="38"/>
        <v>0</v>
      </c>
      <c r="O72" s="124">
        <f t="shared" ca="1" si="39"/>
        <v>0</v>
      </c>
      <c r="P72" s="134">
        <f t="shared" ca="1" si="40"/>
        <v>0</v>
      </c>
      <c r="Q72" s="120">
        <f t="shared" ca="1" si="41"/>
        <v>0</v>
      </c>
      <c r="R72" s="134">
        <f t="shared" ca="1" si="31"/>
        <v>0</v>
      </c>
      <c r="T72" t="s">
        <v>540</v>
      </c>
      <c r="U72" t="s">
        <v>1406</v>
      </c>
      <c r="AC72" t="s">
        <v>540</v>
      </c>
      <c r="AG72" t="s">
        <v>540</v>
      </c>
    </row>
    <row r="73" spans="2:39" ht="20.100000000000001" customHeight="1">
      <c r="B73" s="88">
        <v>7</v>
      </c>
      <c r="C73" s="92" t="s">
        <v>316</v>
      </c>
      <c r="D73" s="105">
        <f t="shared" ca="1" si="27"/>
        <v>833</v>
      </c>
      <c r="E73" s="120">
        <f t="shared" ca="1" si="32"/>
        <v>58</v>
      </c>
      <c r="F73" s="121">
        <f t="shared" ca="1" si="33"/>
        <v>2</v>
      </c>
      <c r="G73" s="986">
        <f t="shared" ca="1" si="34"/>
        <v>0</v>
      </c>
      <c r="H73" s="120">
        <f t="shared" ca="1" si="35"/>
        <v>740</v>
      </c>
      <c r="I73" s="121">
        <f t="shared" ca="1" si="28"/>
        <v>64</v>
      </c>
      <c r="J73" s="986">
        <f t="shared" ca="1" si="29"/>
        <v>0</v>
      </c>
      <c r="K73" s="132">
        <f t="shared" ca="1" si="30"/>
        <v>35</v>
      </c>
      <c r="L73" s="133">
        <f t="shared" ca="1" si="36"/>
        <v>12</v>
      </c>
      <c r="M73" s="259">
        <f t="shared" ca="1" si="37"/>
        <v>0</v>
      </c>
      <c r="N73" s="150">
        <f t="shared" ca="1" si="38"/>
        <v>0</v>
      </c>
      <c r="O73" s="120">
        <f t="shared" ca="1" si="39"/>
        <v>0</v>
      </c>
      <c r="P73" s="134">
        <f t="shared" ca="1" si="40"/>
        <v>0</v>
      </c>
      <c r="Q73" s="120">
        <f t="shared" ca="1" si="41"/>
        <v>0</v>
      </c>
      <c r="R73" s="134">
        <f t="shared" ca="1" si="31"/>
        <v>0</v>
      </c>
      <c r="T73" t="s">
        <v>542</v>
      </c>
      <c r="U73" t="s">
        <v>1406</v>
      </c>
      <c r="AC73" t="s">
        <v>542</v>
      </c>
      <c r="AG73" t="s">
        <v>542</v>
      </c>
    </row>
    <row r="74" spans="2:39" ht="20.100000000000001" customHeight="1">
      <c r="B74" s="88">
        <v>8</v>
      </c>
      <c r="C74" s="92" t="s">
        <v>318</v>
      </c>
      <c r="D74" s="105">
        <f t="shared" ca="1" si="27"/>
        <v>353</v>
      </c>
      <c r="E74" s="120">
        <f t="shared" ca="1" si="32"/>
        <v>66</v>
      </c>
      <c r="F74" s="121">
        <f t="shared" ca="1" si="33"/>
        <v>11</v>
      </c>
      <c r="G74" s="986">
        <f t="shared" ca="1" si="34"/>
        <v>0</v>
      </c>
      <c r="H74" s="120">
        <f t="shared" ca="1" si="35"/>
        <v>278</v>
      </c>
      <c r="I74" s="121">
        <f t="shared" ca="1" si="28"/>
        <v>40</v>
      </c>
      <c r="J74" s="986">
        <f t="shared" ca="1" si="29"/>
        <v>0</v>
      </c>
      <c r="K74" s="132">
        <f t="shared" ca="1" si="30"/>
        <v>9</v>
      </c>
      <c r="L74" s="133">
        <f t="shared" ca="1" si="36"/>
        <v>8</v>
      </c>
      <c r="M74" s="259">
        <f t="shared" ca="1" si="37"/>
        <v>1</v>
      </c>
      <c r="N74" s="150">
        <f t="shared" ca="1" si="38"/>
        <v>0</v>
      </c>
      <c r="O74" s="120">
        <f t="shared" ca="1" si="39"/>
        <v>0</v>
      </c>
      <c r="P74" s="134">
        <f t="shared" ca="1" si="40"/>
        <v>0</v>
      </c>
      <c r="Q74" s="120">
        <f t="shared" ca="1" si="41"/>
        <v>0</v>
      </c>
      <c r="R74" s="134">
        <f t="shared" ca="1" si="31"/>
        <v>0</v>
      </c>
      <c r="T74" t="s">
        <v>544</v>
      </c>
      <c r="U74" t="s">
        <v>1406</v>
      </c>
      <c r="AC74" t="s">
        <v>544</v>
      </c>
      <c r="AG74" t="s">
        <v>544</v>
      </c>
    </row>
    <row r="75" spans="2:39" ht="20.100000000000001" customHeight="1">
      <c r="B75" s="88">
        <v>9</v>
      </c>
      <c r="C75" s="92" t="s">
        <v>320</v>
      </c>
      <c r="D75" s="105">
        <f t="shared" ca="1" si="27"/>
        <v>612</v>
      </c>
      <c r="E75" s="120">
        <f t="shared" ca="1" si="32"/>
        <v>72</v>
      </c>
      <c r="F75" s="121">
        <f t="shared" ca="1" si="33"/>
        <v>7</v>
      </c>
      <c r="G75" s="986">
        <f t="shared" ca="1" si="34"/>
        <v>0</v>
      </c>
      <c r="H75" s="120">
        <f t="shared" ca="1" si="35"/>
        <v>537</v>
      </c>
      <c r="I75" s="121">
        <f t="shared" ca="1" si="28"/>
        <v>40</v>
      </c>
      <c r="J75" s="986">
        <f t="shared" ca="1" si="29"/>
        <v>0</v>
      </c>
      <c r="K75" s="132">
        <f t="shared" ca="1" si="30"/>
        <v>3</v>
      </c>
      <c r="L75" s="133">
        <f t="shared" ca="1" si="36"/>
        <v>6</v>
      </c>
      <c r="M75" s="259">
        <f t="shared" ca="1" si="37"/>
        <v>0</v>
      </c>
      <c r="N75" s="150">
        <f t="shared" ca="1" si="38"/>
        <v>0</v>
      </c>
      <c r="O75" s="120">
        <f t="shared" ca="1" si="39"/>
        <v>0</v>
      </c>
      <c r="P75" s="134">
        <f t="shared" ca="1" si="40"/>
        <v>0</v>
      </c>
      <c r="Q75" s="120">
        <f t="shared" ca="1" si="41"/>
        <v>0</v>
      </c>
      <c r="R75" s="134">
        <f t="shared" ca="1" si="31"/>
        <v>0</v>
      </c>
      <c r="T75" t="s">
        <v>546</v>
      </c>
      <c r="U75" t="s">
        <v>1406</v>
      </c>
      <c r="AC75" t="s">
        <v>546</v>
      </c>
      <c r="AG75" t="s">
        <v>546</v>
      </c>
    </row>
    <row r="76" spans="2:39" ht="20.100000000000001" customHeight="1">
      <c r="B76" s="91">
        <v>10</v>
      </c>
      <c r="C76" s="94" t="s">
        <v>322</v>
      </c>
      <c r="D76" s="105">
        <f t="shared" ca="1" si="27"/>
        <v>602</v>
      </c>
      <c r="E76" s="120">
        <f t="shared" ca="1" si="32"/>
        <v>96</v>
      </c>
      <c r="F76" s="121">
        <f t="shared" ca="1" si="33"/>
        <v>12</v>
      </c>
      <c r="G76" s="986">
        <f t="shared" ca="1" si="34"/>
        <v>0</v>
      </c>
      <c r="H76" s="120">
        <f t="shared" ca="1" si="35"/>
        <v>504</v>
      </c>
      <c r="I76" s="121">
        <f t="shared" ca="1" si="28"/>
        <v>10</v>
      </c>
      <c r="J76" s="986">
        <f t="shared" ca="1" si="29"/>
        <v>0</v>
      </c>
      <c r="K76" s="132">
        <f t="shared" ca="1" si="30"/>
        <v>2</v>
      </c>
      <c r="L76" s="133">
        <f t="shared" ca="1" si="36"/>
        <v>5</v>
      </c>
      <c r="M76" s="259">
        <f t="shared" ca="1" si="37"/>
        <v>1</v>
      </c>
      <c r="N76" s="150">
        <f t="shared" ca="1" si="38"/>
        <v>0</v>
      </c>
      <c r="O76" s="120">
        <f t="shared" ca="1" si="39"/>
        <v>0</v>
      </c>
      <c r="P76" s="134">
        <f t="shared" ca="1" si="40"/>
        <v>0</v>
      </c>
      <c r="Q76" s="120">
        <f t="shared" ca="1" si="41"/>
        <v>0</v>
      </c>
      <c r="R76" s="134">
        <f t="shared" ca="1" si="31"/>
        <v>0</v>
      </c>
      <c r="T76" t="s">
        <v>548</v>
      </c>
      <c r="U76" t="s">
        <v>1406</v>
      </c>
      <c r="AC76" t="s">
        <v>548</v>
      </c>
      <c r="AG76" t="s">
        <v>548</v>
      </c>
    </row>
    <row r="77" spans="2:39" ht="20.100000000000001" customHeight="1">
      <c r="B77" s="90">
        <v>11</v>
      </c>
      <c r="C77" s="93" t="s">
        <v>323</v>
      </c>
      <c r="D77" s="108">
        <f t="shared" ca="1" si="27"/>
        <v>723</v>
      </c>
      <c r="E77" s="125">
        <f t="shared" ca="1" si="32"/>
        <v>108</v>
      </c>
      <c r="F77" s="126">
        <f t="shared" ca="1" si="33"/>
        <v>23</v>
      </c>
      <c r="G77" s="988">
        <f t="shared" ca="1" si="34"/>
        <v>0</v>
      </c>
      <c r="H77" s="125">
        <f t="shared" ca="1" si="35"/>
        <v>612</v>
      </c>
      <c r="I77" s="126">
        <f t="shared" ca="1" si="28"/>
        <v>41</v>
      </c>
      <c r="J77" s="988">
        <f t="shared" ca="1" si="29"/>
        <v>0</v>
      </c>
      <c r="K77" s="137">
        <f t="shared" ca="1" si="30"/>
        <v>3</v>
      </c>
      <c r="L77" s="138">
        <f t="shared" ca="1" si="36"/>
        <v>5</v>
      </c>
      <c r="M77" s="261">
        <f t="shared" ca="1" si="37"/>
        <v>1</v>
      </c>
      <c r="N77" s="151">
        <f t="shared" ca="1" si="38"/>
        <v>0</v>
      </c>
      <c r="O77" s="125">
        <f t="shared" ca="1" si="39"/>
        <v>0</v>
      </c>
      <c r="P77" s="139">
        <f t="shared" ca="1" si="40"/>
        <v>0</v>
      </c>
      <c r="Q77" s="125">
        <f t="shared" ca="1" si="41"/>
        <v>0</v>
      </c>
      <c r="R77" s="139">
        <f t="shared" ca="1" si="31"/>
        <v>0</v>
      </c>
      <c r="T77" t="s">
        <v>549</v>
      </c>
      <c r="U77" t="s">
        <v>1406</v>
      </c>
      <c r="AC77" t="s">
        <v>549</v>
      </c>
      <c r="AG77" t="s">
        <v>549</v>
      </c>
    </row>
    <row r="78" spans="2:39" ht="20.100000000000001" customHeight="1">
      <c r="B78" s="88">
        <v>12</v>
      </c>
      <c r="C78" s="92" t="s">
        <v>324</v>
      </c>
      <c r="D78" s="107">
        <f t="shared" ca="1" si="27"/>
        <v>536</v>
      </c>
      <c r="E78" s="120">
        <f t="shared" ca="1" si="32"/>
        <v>131</v>
      </c>
      <c r="F78" s="121">
        <f t="shared" ca="1" si="33"/>
        <v>30</v>
      </c>
      <c r="G78" s="986">
        <f t="shared" ca="1" si="34"/>
        <v>0</v>
      </c>
      <c r="H78" s="120">
        <f t="shared" ca="1" si="35"/>
        <v>400</v>
      </c>
      <c r="I78" s="121">
        <f t="shared" ca="1" si="28"/>
        <v>29</v>
      </c>
      <c r="J78" s="986">
        <f t="shared" ca="1" si="29"/>
        <v>0</v>
      </c>
      <c r="K78" s="132">
        <f t="shared" ca="1" si="30"/>
        <v>5</v>
      </c>
      <c r="L78" s="133">
        <f t="shared" ca="1" si="36"/>
        <v>24</v>
      </c>
      <c r="M78" s="259">
        <f t="shared" ca="1" si="37"/>
        <v>4</v>
      </c>
      <c r="N78" s="150">
        <f t="shared" ca="1" si="38"/>
        <v>0</v>
      </c>
      <c r="O78" s="120">
        <f t="shared" ca="1" si="39"/>
        <v>0</v>
      </c>
      <c r="P78" s="134">
        <f t="shared" ca="1" si="40"/>
        <v>0</v>
      </c>
      <c r="Q78" s="120">
        <f t="shared" ca="1" si="41"/>
        <v>0</v>
      </c>
      <c r="R78" s="134">
        <f t="shared" ca="1" si="31"/>
        <v>0</v>
      </c>
      <c r="T78" t="s">
        <v>550</v>
      </c>
      <c r="U78" t="s">
        <v>1406</v>
      </c>
      <c r="AC78" t="s">
        <v>550</v>
      </c>
      <c r="AG78" t="s">
        <v>550</v>
      </c>
    </row>
    <row r="79" spans="2:39" ht="20.100000000000001" customHeight="1">
      <c r="B79" s="88">
        <v>13</v>
      </c>
      <c r="C79" s="92" t="s">
        <v>1435</v>
      </c>
      <c r="D79" s="107">
        <f t="shared" ca="1" si="27"/>
        <v>660</v>
      </c>
      <c r="E79" s="120">
        <f t="shared" ca="1" si="32"/>
        <v>51</v>
      </c>
      <c r="F79" s="121">
        <f t="shared" ca="1" si="33"/>
        <v>4</v>
      </c>
      <c r="G79" s="986">
        <f t="shared" ca="1" si="34"/>
        <v>0</v>
      </c>
      <c r="H79" s="120">
        <f t="shared" ca="1" si="35"/>
        <v>609</v>
      </c>
      <c r="I79" s="121">
        <f t="shared" ca="1" si="28"/>
        <v>27</v>
      </c>
      <c r="J79" s="986">
        <f t="shared" ca="1" si="29"/>
        <v>0</v>
      </c>
      <c r="K79" s="132">
        <f t="shared" ca="1" si="30"/>
        <v>0</v>
      </c>
      <c r="L79" s="133">
        <f t="shared" ca="1" si="36"/>
        <v>5</v>
      </c>
      <c r="M79" s="259">
        <f t="shared" ca="1" si="37"/>
        <v>0</v>
      </c>
      <c r="N79" s="150">
        <f t="shared" ca="1" si="38"/>
        <v>0</v>
      </c>
      <c r="O79" s="120">
        <f t="shared" ca="1" si="39"/>
        <v>0</v>
      </c>
      <c r="P79" s="134">
        <f t="shared" ca="1" si="40"/>
        <v>0</v>
      </c>
      <c r="Q79" s="120">
        <f t="shared" ca="1" si="41"/>
        <v>0</v>
      </c>
      <c r="R79" s="134">
        <f t="shared" ca="1" si="31"/>
        <v>0</v>
      </c>
      <c r="T79" t="s">
        <v>552</v>
      </c>
      <c r="U79" t="s">
        <v>1406</v>
      </c>
      <c r="AC79" t="s">
        <v>552</v>
      </c>
      <c r="AG79" t="s">
        <v>552</v>
      </c>
    </row>
    <row r="80" spans="2:39" ht="20.100000000000001" customHeight="1">
      <c r="B80" s="88">
        <v>14</v>
      </c>
      <c r="C80" s="92" t="s">
        <v>1436</v>
      </c>
      <c r="D80" s="107">
        <f t="shared" ca="1" si="27"/>
        <v>488</v>
      </c>
      <c r="E80" s="120">
        <f t="shared" ca="1" si="32"/>
        <v>19</v>
      </c>
      <c r="F80" s="121">
        <f t="shared" ca="1" si="33"/>
        <v>4</v>
      </c>
      <c r="G80" s="986">
        <f t="shared" ca="1" si="34"/>
        <v>0</v>
      </c>
      <c r="H80" s="120">
        <f t="shared" ca="1" si="35"/>
        <v>453</v>
      </c>
      <c r="I80" s="121">
        <f t="shared" ca="1" si="28"/>
        <v>111</v>
      </c>
      <c r="J80" s="986">
        <f t="shared" ca="1" si="29"/>
        <v>0</v>
      </c>
      <c r="K80" s="132">
        <f t="shared" ca="1" si="30"/>
        <v>16</v>
      </c>
      <c r="L80" s="133">
        <f t="shared" ca="1" si="36"/>
        <v>22</v>
      </c>
      <c r="M80" s="259">
        <f t="shared" ca="1" si="37"/>
        <v>2</v>
      </c>
      <c r="N80" s="150">
        <f t="shared" ca="1" si="38"/>
        <v>0</v>
      </c>
      <c r="O80" s="120">
        <f t="shared" ca="1" si="39"/>
        <v>0</v>
      </c>
      <c r="P80" s="134">
        <f t="shared" ca="1" si="40"/>
        <v>0</v>
      </c>
      <c r="Q80" s="120">
        <f t="shared" ca="1" si="41"/>
        <v>0</v>
      </c>
      <c r="R80" s="134">
        <f t="shared" ca="1" si="31"/>
        <v>0</v>
      </c>
      <c r="T80" t="s">
        <v>553</v>
      </c>
      <c r="U80" t="s">
        <v>1406</v>
      </c>
      <c r="AC80" t="s">
        <v>553</v>
      </c>
      <c r="AG80" t="s">
        <v>553</v>
      </c>
    </row>
    <row r="81" spans="2:33" ht="20.100000000000001" customHeight="1">
      <c r="B81" s="91">
        <v>15</v>
      </c>
      <c r="C81" s="94" t="s">
        <v>1437</v>
      </c>
      <c r="D81" s="109">
        <f t="shared" ca="1" si="27"/>
        <v>910</v>
      </c>
      <c r="E81" s="127">
        <f t="shared" ca="1" si="32"/>
        <v>70</v>
      </c>
      <c r="F81" s="128">
        <f t="shared" ca="1" si="33"/>
        <v>8</v>
      </c>
      <c r="G81" s="989">
        <f t="shared" ca="1" si="34"/>
        <v>0</v>
      </c>
      <c r="H81" s="127">
        <f t="shared" ca="1" si="35"/>
        <v>840</v>
      </c>
      <c r="I81" s="128">
        <f t="shared" ca="1" si="28"/>
        <v>34</v>
      </c>
      <c r="J81" s="989">
        <f t="shared" ca="1" si="29"/>
        <v>0</v>
      </c>
      <c r="K81" s="140">
        <f t="shared" ca="1" si="30"/>
        <v>0</v>
      </c>
      <c r="L81" s="141">
        <f t="shared" ca="1" si="36"/>
        <v>21</v>
      </c>
      <c r="M81" s="262">
        <f t="shared" ca="1" si="37"/>
        <v>4</v>
      </c>
      <c r="N81" s="152">
        <f t="shared" ca="1" si="38"/>
        <v>0</v>
      </c>
      <c r="O81" s="127">
        <f t="shared" ca="1" si="39"/>
        <v>0</v>
      </c>
      <c r="P81" s="142">
        <f t="shared" ca="1" si="40"/>
        <v>0</v>
      </c>
      <c r="Q81" s="127">
        <f t="shared" ca="1" si="41"/>
        <v>0</v>
      </c>
      <c r="R81" s="142">
        <f t="shared" ca="1" si="31"/>
        <v>0</v>
      </c>
      <c r="T81" t="s">
        <v>555</v>
      </c>
      <c r="U81" t="s">
        <v>1406</v>
      </c>
      <c r="AC81" t="s">
        <v>555</v>
      </c>
      <c r="AG81" t="s">
        <v>555</v>
      </c>
    </row>
    <row r="82" spans="2:33" ht="20.100000000000001" customHeight="1">
      <c r="B82" s="90">
        <v>16</v>
      </c>
      <c r="C82" s="93" t="s">
        <v>1438</v>
      </c>
      <c r="D82" s="108">
        <f t="shared" ca="1" si="27"/>
        <v>657</v>
      </c>
      <c r="E82" s="125">
        <f t="shared" ca="1" si="32"/>
        <v>95</v>
      </c>
      <c r="F82" s="126">
        <f t="shared" ca="1" si="33"/>
        <v>12</v>
      </c>
      <c r="G82" s="988">
        <f t="shared" ca="1" si="34"/>
        <v>0</v>
      </c>
      <c r="H82" s="125">
        <f t="shared" ca="1" si="35"/>
        <v>558</v>
      </c>
      <c r="I82" s="126">
        <f t="shared" ca="1" si="28"/>
        <v>39</v>
      </c>
      <c r="J82" s="988">
        <f t="shared" ca="1" si="29"/>
        <v>0</v>
      </c>
      <c r="K82" s="137">
        <f t="shared" ca="1" si="30"/>
        <v>4</v>
      </c>
      <c r="L82" s="138">
        <f t="shared" ca="1" si="36"/>
        <v>4</v>
      </c>
      <c r="M82" s="261">
        <f t="shared" ca="1" si="37"/>
        <v>0</v>
      </c>
      <c r="N82" s="151">
        <f t="shared" ca="1" si="38"/>
        <v>0</v>
      </c>
      <c r="O82" s="125">
        <f t="shared" ca="1" si="39"/>
        <v>0</v>
      </c>
      <c r="P82" s="139">
        <f t="shared" ca="1" si="40"/>
        <v>0</v>
      </c>
      <c r="Q82" s="125">
        <f t="shared" ca="1" si="41"/>
        <v>0</v>
      </c>
      <c r="R82" s="139">
        <f t="shared" ca="1" si="31"/>
        <v>0</v>
      </c>
      <c r="T82" t="s">
        <v>557</v>
      </c>
      <c r="U82" t="s">
        <v>1406</v>
      </c>
      <c r="AC82" t="s">
        <v>557</v>
      </c>
      <c r="AG82" t="s">
        <v>557</v>
      </c>
    </row>
    <row r="83" spans="2:33" ht="20.100000000000001" customHeight="1">
      <c r="B83" s="88">
        <v>17</v>
      </c>
      <c r="C83" s="92" t="s">
        <v>331</v>
      </c>
      <c r="D83" s="107">
        <f t="shared" ca="1" si="27"/>
        <v>465</v>
      </c>
      <c r="E83" s="120">
        <f t="shared" ca="1" si="32"/>
        <v>66</v>
      </c>
      <c r="F83" s="121">
        <f t="shared" ca="1" si="33"/>
        <v>14</v>
      </c>
      <c r="G83" s="986">
        <f t="shared" ca="1" si="34"/>
        <v>0</v>
      </c>
      <c r="H83" s="120">
        <f t="shared" ca="1" si="35"/>
        <v>396</v>
      </c>
      <c r="I83" s="121">
        <f t="shared" ca="1" si="28"/>
        <v>39</v>
      </c>
      <c r="J83" s="986">
        <f t="shared" ca="1" si="29"/>
        <v>0</v>
      </c>
      <c r="K83" s="132">
        <f t="shared" ca="1" si="30"/>
        <v>3</v>
      </c>
      <c r="L83" s="133">
        <f t="shared" ca="1" si="36"/>
        <v>16</v>
      </c>
      <c r="M83" s="259">
        <f t="shared" ca="1" si="37"/>
        <v>1</v>
      </c>
      <c r="N83" s="150">
        <f t="shared" ca="1" si="38"/>
        <v>0</v>
      </c>
      <c r="O83" s="120">
        <f t="shared" ca="1" si="39"/>
        <v>0</v>
      </c>
      <c r="P83" s="134">
        <f t="shared" ca="1" si="40"/>
        <v>0</v>
      </c>
      <c r="Q83" s="120">
        <f t="shared" ca="1" si="41"/>
        <v>0</v>
      </c>
      <c r="R83" s="134">
        <f t="shared" ca="1" si="31"/>
        <v>0</v>
      </c>
      <c r="T83" t="s">
        <v>558</v>
      </c>
      <c r="U83" t="s">
        <v>1406</v>
      </c>
      <c r="AC83" t="s">
        <v>558</v>
      </c>
      <c r="AG83" t="s">
        <v>558</v>
      </c>
    </row>
    <row r="84" spans="2:33" ht="20.100000000000001" customHeight="1">
      <c r="B84" s="88">
        <v>18</v>
      </c>
      <c r="C84" s="92" t="s">
        <v>1439</v>
      </c>
      <c r="D84" s="107">
        <f t="shared" ca="1" si="27"/>
        <v>526</v>
      </c>
      <c r="E84" s="120">
        <f t="shared" ca="1" si="32"/>
        <v>106</v>
      </c>
      <c r="F84" s="121">
        <f t="shared" ca="1" si="33"/>
        <v>30</v>
      </c>
      <c r="G84" s="986">
        <f t="shared" ca="1" si="34"/>
        <v>0</v>
      </c>
      <c r="H84" s="120">
        <f t="shared" ca="1" si="35"/>
        <v>420</v>
      </c>
      <c r="I84" s="121">
        <f t="shared" ca="1" si="28"/>
        <v>23</v>
      </c>
      <c r="J84" s="986">
        <f t="shared" ca="1" si="29"/>
        <v>0</v>
      </c>
      <c r="K84" s="132">
        <f t="shared" ca="1" si="30"/>
        <v>0</v>
      </c>
      <c r="L84" s="133">
        <f t="shared" ca="1" si="36"/>
        <v>3</v>
      </c>
      <c r="M84" s="259">
        <f t="shared" ca="1" si="37"/>
        <v>0</v>
      </c>
      <c r="N84" s="150">
        <f t="shared" ca="1" si="38"/>
        <v>0</v>
      </c>
      <c r="O84" s="120">
        <f t="shared" ca="1" si="39"/>
        <v>0</v>
      </c>
      <c r="P84" s="134">
        <f t="shared" ca="1" si="40"/>
        <v>0</v>
      </c>
      <c r="Q84" s="120">
        <f t="shared" ca="1" si="41"/>
        <v>0</v>
      </c>
      <c r="R84" s="134">
        <f t="shared" ca="1" si="31"/>
        <v>0</v>
      </c>
      <c r="T84" t="s">
        <v>559</v>
      </c>
      <c r="U84" t="s">
        <v>1406</v>
      </c>
      <c r="AC84" t="s">
        <v>559</v>
      </c>
      <c r="AG84" t="s">
        <v>559</v>
      </c>
    </row>
    <row r="85" spans="2:33" ht="20.100000000000001" customHeight="1">
      <c r="B85" s="88">
        <v>19</v>
      </c>
      <c r="C85" s="92" t="s">
        <v>333</v>
      </c>
      <c r="D85" s="107">
        <f t="shared" ca="1" si="27"/>
        <v>357</v>
      </c>
      <c r="E85" s="120">
        <f t="shared" ca="1" si="32"/>
        <v>97</v>
      </c>
      <c r="F85" s="121">
        <f t="shared" ca="1" si="33"/>
        <v>19</v>
      </c>
      <c r="G85" s="986">
        <f t="shared" ca="1" si="34"/>
        <v>0</v>
      </c>
      <c r="H85" s="120">
        <f t="shared" ca="1" si="35"/>
        <v>260</v>
      </c>
      <c r="I85" s="121">
        <f t="shared" ca="1" si="28"/>
        <v>40</v>
      </c>
      <c r="J85" s="986">
        <f t="shared" ca="1" si="29"/>
        <v>0</v>
      </c>
      <c r="K85" s="132">
        <f t="shared" ca="1" si="30"/>
        <v>0</v>
      </c>
      <c r="L85" s="133">
        <f t="shared" ca="1" si="36"/>
        <v>11</v>
      </c>
      <c r="M85" s="259">
        <f t="shared" ca="1" si="37"/>
        <v>1</v>
      </c>
      <c r="N85" s="150">
        <f t="shared" ca="1" si="38"/>
        <v>0</v>
      </c>
      <c r="O85" s="120">
        <f t="shared" ca="1" si="39"/>
        <v>0</v>
      </c>
      <c r="P85" s="134">
        <f t="shared" ca="1" si="40"/>
        <v>0</v>
      </c>
      <c r="Q85" s="120">
        <f t="shared" ca="1" si="41"/>
        <v>0</v>
      </c>
      <c r="R85" s="134">
        <f t="shared" ca="1" si="31"/>
        <v>0</v>
      </c>
      <c r="T85" t="s">
        <v>560</v>
      </c>
      <c r="U85" t="s">
        <v>1406</v>
      </c>
      <c r="AC85" t="s">
        <v>560</v>
      </c>
      <c r="AG85" t="s">
        <v>560</v>
      </c>
    </row>
    <row r="86" spans="2:33" ht="20.100000000000001" customHeight="1">
      <c r="B86" s="91">
        <v>20</v>
      </c>
      <c r="C86" s="94" t="s">
        <v>335</v>
      </c>
      <c r="D86" s="109">
        <f t="shared" ca="1" si="27"/>
        <v>783</v>
      </c>
      <c r="E86" s="127">
        <f t="shared" ca="1" si="32"/>
        <v>58</v>
      </c>
      <c r="F86" s="128">
        <f t="shared" ca="1" si="33"/>
        <v>16</v>
      </c>
      <c r="G86" s="989">
        <f t="shared" ca="1" si="34"/>
        <v>0</v>
      </c>
      <c r="H86" s="127">
        <f t="shared" ca="1" si="35"/>
        <v>725</v>
      </c>
      <c r="I86" s="128">
        <f t="shared" ca="1" si="28"/>
        <v>95</v>
      </c>
      <c r="J86" s="989">
        <f t="shared" ca="1" si="29"/>
        <v>0</v>
      </c>
      <c r="K86" s="140">
        <f t="shared" ca="1" si="30"/>
        <v>0</v>
      </c>
      <c r="L86" s="141">
        <f t="shared" ca="1" si="36"/>
        <v>14</v>
      </c>
      <c r="M86" s="262">
        <f t="shared" ca="1" si="37"/>
        <v>1</v>
      </c>
      <c r="N86" s="152">
        <f t="shared" ca="1" si="38"/>
        <v>0</v>
      </c>
      <c r="O86" s="127">
        <f t="shared" ca="1" si="39"/>
        <v>0</v>
      </c>
      <c r="P86" s="142">
        <f t="shared" ca="1" si="40"/>
        <v>0</v>
      </c>
      <c r="Q86" s="127">
        <f t="shared" ca="1" si="41"/>
        <v>0</v>
      </c>
      <c r="R86" s="142">
        <f t="shared" ca="1" si="31"/>
        <v>0</v>
      </c>
      <c r="T86" t="s">
        <v>562</v>
      </c>
      <c r="U86" t="s">
        <v>1406</v>
      </c>
      <c r="AC86" t="s">
        <v>562</v>
      </c>
      <c r="AG86" t="s">
        <v>562</v>
      </c>
    </row>
    <row r="87" spans="2:33" ht="20.100000000000001" customHeight="1">
      <c r="B87" s="90">
        <v>21</v>
      </c>
      <c r="C87" s="93" t="s">
        <v>336</v>
      </c>
      <c r="D87" s="105">
        <f t="shared" ca="1" si="27"/>
        <v>311</v>
      </c>
      <c r="E87" s="120">
        <f t="shared" ca="1" si="32"/>
        <v>34</v>
      </c>
      <c r="F87" s="121">
        <f t="shared" ca="1" si="33"/>
        <v>5</v>
      </c>
      <c r="G87" s="986">
        <f t="shared" ca="1" si="34"/>
        <v>0</v>
      </c>
      <c r="H87" s="120">
        <f t="shared" ca="1" si="35"/>
        <v>276</v>
      </c>
      <c r="I87" s="121">
        <f t="shared" ca="1" si="28"/>
        <v>58</v>
      </c>
      <c r="J87" s="986">
        <f t="shared" ca="1" si="29"/>
        <v>0</v>
      </c>
      <c r="K87" s="132">
        <f t="shared" ca="1" si="30"/>
        <v>1</v>
      </c>
      <c r="L87" s="133">
        <f t="shared" ca="1" si="36"/>
        <v>15</v>
      </c>
      <c r="M87" s="259">
        <f t="shared" ca="1" si="37"/>
        <v>2</v>
      </c>
      <c r="N87" s="150">
        <f t="shared" ca="1" si="38"/>
        <v>0</v>
      </c>
      <c r="O87" s="120">
        <f t="shared" ca="1" si="39"/>
        <v>0</v>
      </c>
      <c r="P87" s="134">
        <f t="shared" ca="1" si="40"/>
        <v>0</v>
      </c>
      <c r="Q87" s="120">
        <f t="shared" ca="1" si="41"/>
        <v>0</v>
      </c>
      <c r="R87" s="134">
        <f t="shared" ca="1" si="31"/>
        <v>0</v>
      </c>
      <c r="T87" t="s">
        <v>563</v>
      </c>
      <c r="U87" t="s">
        <v>1406</v>
      </c>
      <c r="AC87" t="s">
        <v>563</v>
      </c>
      <c r="AG87" t="s">
        <v>563</v>
      </c>
    </row>
    <row r="88" spans="2:33" ht="20.100000000000001" customHeight="1">
      <c r="B88" s="88">
        <v>22</v>
      </c>
      <c r="C88" s="92" t="s">
        <v>337</v>
      </c>
      <c r="D88" s="105">
        <f t="shared" ca="1" si="27"/>
        <v>469</v>
      </c>
      <c r="E88" s="120">
        <f t="shared" ca="1" si="32"/>
        <v>76</v>
      </c>
      <c r="F88" s="121">
        <f t="shared" ca="1" si="33"/>
        <v>10</v>
      </c>
      <c r="G88" s="986">
        <f t="shared" ca="1" si="34"/>
        <v>0</v>
      </c>
      <c r="H88" s="120">
        <f t="shared" ca="1" si="35"/>
        <v>393</v>
      </c>
      <c r="I88" s="121">
        <f t="shared" ca="1" si="28"/>
        <v>14</v>
      </c>
      <c r="J88" s="986">
        <f t="shared" ca="1" si="29"/>
        <v>0</v>
      </c>
      <c r="K88" s="132">
        <f t="shared" ca="1" si="30"/>
        <v>0</v>
      </c>
      <c r="L88" s="133">
        <f t="shared" ca="1" si="36"/>
        <v>6</v>
      </c>
      <c r="M88" s="259">
        <f t="shared" ca="1" si="37"/>
        <v>0</v>
      </c>
      <c r="N88" s="150">
        <f t="shared" ca="1" si="38"/>
        <v>0</v>
      </c>
      <c r="O88" s="120">
        <f t="shared" ca="1" si="39"/>
        <v>0</v>
      </c>
      <c r="P88" s="134">
        <f t="shared" ca="1" si="40"/>
        <v>0</v>
      </c>
      <c r="Q88" s="120">
        <f t="shared" ca="1" si="41"/>
        <v>0</v>
      </c>
      <c r="R88" s="134">
        <f t="shared" ca="1" si="31"/>
        <v>0</v>
      </c>
      <c r="T88" t="s">
        <v>564</v>
      </c>
      <c r="U88" t="s">
        <v>1406</v>
      </c>
      <c r="AC88" t="s">
        <v>564</v>
      </c>
      <c r="AG88" t="s">
        <v>564</v>
      </c>
    </row>
    <row r="89" spans="2:33" ht="20.100000000000001" customHeight="1">
      <c r="B89" s="88">
        <v>23</v>
      </c>
      <c r="C89" s="92" t="s">
        <v>338</v>
      </c>
      <c r="D89" s="105">
        <f t="shared" ca="1" si="27"/>
        <v>284</v>
      </c>
      <c r="E89" s="120">
        <f t="shared" ca="1" si="32"/>
        <v>16</v>
      </c>
      <c r="F89" s="121">
        <f t="shared" ca="1" si="33"/>
        <v>2</v>
      </c>
      <c r="G89" s="986">
        <f t="shared" ca="1" si="34"/>
        <v>0</v>
      </c>
      <c r="H89" s="120">
        <f t="shared" ca="1" si="35"/>
        <v>247</v>
      </c>
      <c r="I89" s="121">
        <f t="shared" ca="1" si="28"/>
        <v>50</v>
      </c>
      <c r="J89" s="986">
        <f t="shared" ca="1" si="29"/>
        <v>0</v>
      </c>
      <c r="K89" s="132">
        <f t="shared" ca="1" si="30"/>
        <v>21</v>
      </c>
      <c r="L89" s="133">
        <f t="shared" ca="1" si="36"/>
        <v>16</v>
      </c>
      <c r="M89" s="259">
        <f t="shared" ca="1" si="37"/>
        <v>8</v>
      </c>
      <c r="N89" s="150">
        <f t="shared" ca="1" si="38"/>
        <v>0</v>
      </c>
      <c r="O89" s="120">
        <f t="shared" ca="1" si="39"/>
        <v>0</v>
      </c>
      <c r="P89" s="134">
        <f t="shared" ca="1" si="40"/>
        <v>0</v>
      </c>
      <c r="Q89" s="120">
        <f t="shared" ca="1" si="41"/>
        <v>0</v>
      </c>
      <c r="R89" s="134">
        <f t="shared" ca="1" si="31"/>
        <v>0</v>
      </c>
      <c r="T89" t="s">
        <v>565</v>
      </c>
      <c r="U89" t="s">
        <v>1406</v>
      </c>
      <c r="AC89" t="s">
        <v>565</v>
      </c>
      <c r="AG89" t="s">
        <v>565</v>
      </c>
    </row>
    <row r="90" spans="2:33" ht="20.100000000000001" customHeight="1">
      <c r="B90" s="88">
        <v>24</v>
      </c>
      <c r="C90" s="92" t="s">
        <v>339</v>
      </c>
      <c r="D90" s="105">
        <f t="shared" ca="1" si="27"/>
        <v>141</v>
      </c>
      <c r="E90" s="120">
        <f t="shared" ca="1" si="32"/>
        <v>15</v>
      </c>
      <c r="F90" s="121">
        <f t="shared" ca="1" si="33"/>
        <v>3</v>
      </c>
      <c r="G90" s="986">
        <f t="shared" ca="1" si="34"/>
        <v>0</v>
      </c>
      <c r="H90" s="120">
        <f t="shared" ca="1" si="35"/>
        <v>124</v>
      </c>
      <c r="I90" s="121">
        <f t="shared" ca="1" si="28"/>
        <v>20</v>
      </c>
      <c r="J90" s="986">
        <f t="shared" ca="1" si="29"/>
        <v>0</v>
      </c>
      <c r="K90" s="132">
        <f t="shared" ca="1" si="30"/>
        <v>2</v>
      </c>
      <c r="L90" s="133">
        <f t="shared" ca="1" si="36"/>
        <v>2</v>
      </c>
      <c r="M90" s="259">
        <f t="shared" ca="1" si="37"/>
        <v>1</v>
      </c>
      <c r="N90" s="150">
        <f t="shared" ca="1" si="38"/>
        <v>0</v>
      </c>
      <c r="O90" s="120">
        <f t="shared" ca="1" si="39"/>
        <v>0</v>
      </c>
      <c r="P90" s="134">
        <f t="shared" ca="1" si="40"/>
        <v>0</v>
      </c>
      <c r="Q90" s="120">
        <f t="shared" ca="1" si="41"/>
        <v>0</v>
      </c>
      <c r="R90" s="134">
        <f t="shared" ca="1" si="31"/>
        <v>0</v>
      </c>
      <c r="T90" t="s">
        <v>566</v>
      </c>
      <c r="U90" t="s">
        <v>1406</v>
      </c>
      <c r="AC90" t="s">
        <v>566</v>
      </c>
      <c r="AG90" t="s">
        <v>566</v>
      </c>
    </row>
    <row r="91" spans="2:33" ht="20.100000000000001" customHeight="1">
      <c r="B91" s="91">
        <v>25</v>
      </c>
      <c r="C91" s="94" t="s">
        <v>340</v>
      </c>
      <c r="D91" s="105">
        <f t="shared" ca="1" si="27"/>
        <v>319</v>
      </c>
      <c r="E91" s="120">
        <f t="shared" ca="1" si="32"/>
        <v>20</v>
      </c>
      <c r="F91" s="121">
        <f t="shared" ca="1" si="33"/>
        <v>2</v>
      </c>
      <c r="G91" s="986">
        <f t="shared" ca="1" si="34"/>
        <v>0</v>
      </c>
      <c r="H91" s="120">
        <f t="shared" ca="1" si="35"/>
        <v>299</v>
      </c>
      <c r="I91" s="121">
        <f t="shared" ca="1" si="28"/>
        <v>11</v>
      </c>
      <c r="J91" s="986">
        <f t="shared" ca="1" si="29"/>
        <v>0</v>
      </c>
      <c r="K91" s="132">
        <f t="shared" ca="1" si="30"/>
        <v>0</v>
      </c>
      <c r="L91" s="133">
        <f t="shared" ca="1" si="36"/>
        <v>2</v>
      </c>
      <c r="M91" s="259">
        <f t="shared" ca="1" si="37"/>
        <v>1</v>
      </c>
      <c r="N91" s="150">
        <f t="shared" ca="1" si="38"/>
        <v>0</v>
      </c>
      <c r="O91" s="120">
        <f t="shared" ca="1" si="39"/>
        <v>0</v>
      </c>
      <c r="P91" s="134">
        <f t="shared" ca="1" si="40"/>
        <v>0</v>
      </c>
      <c r="Q91" s="120">
        <f t="shared" ca="1" si="41"/>
        <v>0</v>
      </c>
      <c r="R91" s="134">
        <f t="shared" ca="1" si="31"/>
        <v>0</v>
      </c>
      <c r="T91" t="s">
        <v>567</v>
      </c>
      <c r="U91" t="s">
        <v>1406</v>
      </c>
      <c r="AC91" t="s">
        <v>567</v>
      </c>
      <c r="AG91" t="s">
        <v>567</v>
      </c>
    </row>
    <row r="92" spans="2:33" ht="20.100000000000001" customHeight="1">
      <c r="B92" s="90">
        <v>26</v>
      </c>
      <c r="C92" s="93" t="s">
        <v>341</v>
      </c>
      <c r="D92" s="108">
        <f t="shared" ca="1" si="27"/>
        <v>178</v>
      </c>
      <c r="E92" s="125">
        <f t="shared" ca="1" si="32"/>
        <v>10</v>
      </c>
      <c r="F92" s="126">
        <f t="shared" ca="1" si="33"/>
        <v>2</v>
      </c>
      <c r="G92" s="988">
        <f t="shared" ca="1" si="34"/>
        <v>0</v>
      </c>
      <c r="H92" s="125">
        <f t="shared" ca="1" si="35"/>
        <v>168</v>
      </c>
      <c r="I92" s="126">
        <f t="shared" ca="1" si="28"/>
        <v>17</v>
      </c>
      <c r="J92" s="988">
        <f t="shared" ca="1" si="29"/>
        <v>0</v>
      </c>
      <c r="K92" s="137">
        <f t="shared" ca="1" si="30"/>
        <v>0</v>
      </c>
      <c r="L92" s="138">
        <f t="shared" ca="1" si="36"/>
        <v>5</v>
      </c>
      <c r="M92" s="261">
        <f t="shared" ca="1" si="37"/>
        <v>0</v>
      </c>
      <c r="N92" s="151">
        <f t="shared" ca="1" si="38"/>
        <v>0</v>
      </c>
      <c r="O92" s="125">
        <f t="shared" ca="1" si="39"/>
        <v>0</v>
      </c>
      <c r="P92" s="139">
        <f t="shared" ca="1" si="40"/>
        <v>0</v>
      </c>
      <c r="Q92" s="125">
        <f t="shared" ca="1" si="41"/>
        <v>0</v>
      </c>
      <c r="R92" s="139">
        <f t="shared" ca="1" si="31"/>
        <v>0</v>
      </c>
      <c r="T92" t="s">
        <v>568</v>
      </c>
      <c r="U92" t="s">
        <v>1406</v>
      </c>
      <c r="AC92" t="s">
        <v>568</v>
      </c>
      <c r="AG92" t="s">
        <v>568</v>
      </c>
    </row>
    <row r="93" spans="2:33" ht="20.100000000000001" customHeight="1">
      <c r="B93" s="88">
        <v>27</v>
      </c>
      <c r="C93" s="92" t="s">
        <v>1440</v>
      </c>
      <c r="D93" s="107">
        <f t="shared" ca="1" si="27"/>
        <v>325</v>
      </c>
      <c r="E93" s="120">
        <f t="shared" ca="1" si="32"/>
        <v>21</v>
      </c>
      <c r="F93" s="121">
        <f t="shared" ca="1" si="33"/>
        <v>3</v>
      </c>
      <c r="G93" s="986">
        <f t="shared" ca="1" si="34"/>
        <v>0</v>
      </c>
      <c r="H93" s="120">
        <f t="shared" ca="1" si="35"/>
        <v>304</v>
      </c>
      <c r="I93" s="121">
        <f t="shared" ca="1" si="28"/>
        <v>22</v>
      </c>
      <c r="J93" s="986">
        <f t="shared" ca="1" si="29"/>
        <v>0</v>
      </c>
      <c r="K93" s="132">
        <f t="shared" ca="1" si="30"/>
        <v>0</v>
      </c>
      <c r="L93" s="133">
        <f t="shared" ca="1" si="36"/>
        <v>2</v>
      </c>
      <c r="M93" s="259">
        <f t="shared" ca="1" si="37"/>
        <v>0</v>
      </c>
      <c r="N93" s="150">
        <f t="shared" ca="1" si="38"/>
        <v>0</v>
      </c>
      <c r="O93" s="120">
        <f t="shared" ca="1" si="39"/>
        <v>0</v>
      </c>
      <c r="P93" s="134">
        <f t="shared" ca="1" si="40"/>
        <v>0</v>
      </c>
      <c r="Q93" s="120">
        <f t="shared" ca="1" si="41"/>
        <v>0</v>
      </c>
      <c r="R93" s="134">
        <f t="shared" ca="1" si="31"/>
        <v>0</v>
      </c>
      <c r="T93" t="s">
        <v>569</v>
      </c>
      <c r="U93" t="s">
        <v>1406</v>
      </c>
      <c r="AC93" t="s">
        <v>569</v>
      </c>
      <c r="AG93" t="s">
        <v>569</v>
      </c>
    </row>
    <row r="94" spans="2:33" ht="20.100000000000001" customHeight="1">
      <c r="B94" s="88">
        <v>28</v>
      </c>
      <c r="C94" s="92" t="s">
        <v>345</v>
      </c>
      <c r="D94" s="107">
        <f t="shared" ca="1" si="27"/>
        <v>787</v>
      </c>
      <c r="E94" s="120">
        <f t="shared" ca="1" si="32"/>
        <v>43</v>
      </c>
      <c r="F94" s="121">
        <f t="shared" ca="1" si="33"/>
        <v>10</v>
      </c>
      <c r="G94" s="986">
        <f t="shared" ca="1" si="34"/>
        <v>0</v>
      </c>
      <c r="H94" s="120">
        <f t="shared" ca="1" si="35"/>
        <v>728</v>
      </c>
      <c r="I94" s="121">
        <f t="shared" ca="1" si="28"/>
        <v>69</v>
      </c>
      <c r="J94" s="986">
        <f t="shared" ca="1" si="29"/>
        <v>0</v>
      </c>
      <c r="K94" s="132">
        <f t="shared" ca="1" si="30"/>
        <v>16</v>
      </c>
      <c r="L94" s="133">
        <f ca="1">SUMIFS(INDIRECT(AD$8),INDIRECT($AC$8),$AC94)</f>
        <v>15</v>
      </c>
      <c r="M94" s="259">
        <f ca="1">SUMIFS(INDIRECT(AE$8),INDIRECT($AC$8),$AC94)</f>
        <v>0</v>
      </c>
      <c r="N94" s="150">
        <f t="shared" ca="1" si="38"/>
        <v>0</v>
      </c>
      <c r="O94" s="120">
        <f t="shared" ca="1" si="39"/>
        <v>0</v>
      </c>
      <c r="P94" s="134">
        <f t="shared" ca="1" si="40"/>
        <v>0</v>
      </c>
      <c r="Q94" s="120">
        <f t="shared" ca="1" si="41"/>
        <v>0</v>
      </c>
      <c r="R94" s="134">
        <f t="shared" ca="1" si="31"/>
        <v>0</v>
      </c>
      <c r="T94" s="159" t="s">
        <v>3412</v>
      </c>
      <c r="U94" t="s">
        <v>1406</v>
      </c>
      <c r="AC94" t="s">
        <v>3394</v>
      </c>
      <c r="AG94" t="s">
        <v>3394</v>
      </c>
    </row>
    <row r="95" spans="2:33" ht="20.100000000000001" customHeight="1">
      <c r="B95" s="88">
        <v>29</v>
      </c>
      <c r="C95" s="92" t="s">
        <v>346</v>
      </c>
      <c r="D95" s="107">
        <f t="shared" ca="1" si="27"/>
        <v>344</v>
      </c>
      <c r="E95" s="120">
        <f t="shared" ca="1" si="32"/>
        <v>70</v>
      </c>
      <c r="F95" s="121">
        <f t="shared" ca="1" si="33"/>
        <v>8</v>
      </c>
      <c r="G95" s="986">
        <f t="shared" ca="1" si="34"/>
        <v>0</v>
      </c>
      <c r="H95" s="120">
        <f t="shared" ca="1" si="35"/>
        <v>273</v>
      </c>
      <c r="I95" s="121">
        <f t="shared" ca="1" si="28"/>
        <v>21</v>
      </c>
      <c r="J95" s="986">
        <f t="shared" ca="1" si="29"/>
        <v>0</v>
      </c>
      <c r="K95" s="132">
        <f t="shared" ca="1" si="30"/>
        <v>1</v>
      </c>
      <c r="L95" s="133">
        <f t="shared" ca="1" si="36"/>
        <v>12</v>
      </c>
      <c r="M95" s="259">
        <f t="shared" ca="1" si="37"/>
        <v>1</v>
      </c>
      <c r="N95" s="150">
        <f t="shared" ca="1" si="38"/>
        <v>0</v>
      </c>
      <c r="O95" s="120">
        <f t="shared" ca="1" si="39"/>
        <v>0</v>
      </c>
      <c r="P95" s="134">
        <f t="shared" ca="1" si="40"/>
        <v>0</v>
      </c>
      <c r="Q95" s="120">
        <f t="shared" ca="1" si="41"/>
        <v>0</v>
      </c>
      <c r="R95" s="134">
        <f t="shared" ca="1" si="31"/>
        <v>0</v>
      </c>
      <c r="T95" t="s">
        <v>571</v>
      </c>
      <c r="U95" t="s">
        <v>1406</v>
      </c>
      <c r="AC95" t="s">
        <v>571</v>
      </c>
      <c r="AG95" t="s">
        <v>571</v>
      </c>
    </row>
    <row r="96" spans="2:33" ht="20.100000000000001" customHeight="1">
      <c r="B96" s="91">
        <v>30</v>
      </c>
      <c r="C96" s="94" t="s">
        <v>347</v>
      </c>
      <c r="D96" s="109">
        <f t="shared" ca="1" si="27"/>
        <v>298</v>
      </c>
      <c r="E96" s="127">
        <f t="shared" ca="1" si="32"/>
        <v>52</v>
      </c>
      <c r="F96" s="128">
        <f t="shared" ca="1" si="33"/>
        <v>5</v>
      </c>
      <c r="G96" s="989">
        <f t="shared" ca="1" si="34"/>
        <v>0</v>
      </c>
      <c r="H96" s="127">
        <f t="shared" ca="1" si="35"/>
        <v>239</v>
      </c>
      <c r="I96" s="128">
        <f t="shared" ca="1" si="28"/>
        <v>16</v>
      </c>
      <c r="J96" s="989">
        <f t="shared" ca="1" si="29"/>
        <v>0</v>
      </c>
      <c r="K96" s="140">
        <f t="shared" ca="1" si="30"/>
        <v>7</v>
      </c>
      <c r="L96" s="141">
        <f t="shared" ca="1" si="36"/>
        <v>7</v>
      </c>
      <c r="M96" s="262">
        <f t="shared" ca="1" si="37"/>
        <v>2</v>
      </c>
      <c r="N96" s="152">
        <f t="shared" ca="1" si="38"/>
        <v>0</v>
      </c>
      <c r="O96" s="127">
        <f t="shared" ca="1" si="39"/>
        <v>0</v>
      </c>
      <c r="P96" s="142">
        <f t="shared" ca="1" si="40"/>
        <v>0</v>
      </c>
      <c r="Q96" s="127">
        <f t="shared" ca="1" si="41"/>
        <v>0</v>
      </c>
      <c r="R96" s="142">
        <f t="shared" ca="1" si="31"/>
        <v>0</v>
      </c>
      <c r="T96" t="s">
        <v>572</v>
      </c>
      <c r="U96" t="s">
        <v>1406</v>
      </c>
      <c r="AC96" t="s">
        <v>572</v>
      </c>
      <c r="AG96" t="s">
        <v>572</v>
      </c>
    </row>
    <row r="97" spans="2:33" ht="20.100000000000001" customHeight="1">
      <c r="B97" s="90">
        <v>31</v>
      </c>
      <c r="C97" s="93" t="s">
        <v>348</v>
      </c>
      <c r="D97" s="105">
        <f t="shared" ca="1" si="27"/>
        <v>237</v>
      </c>
      <c r="E97" s="120">
        <f t="shared" ca="1" si="32"/>
        <v>26</v>
      </c>
      <c r="F97" s="121">
        <f t="shared" ca="1" si="33"/>
        <v>4</v>
      </c>
      <c r="G97" s="986">
        <f t="shared" ca="1" si="34"/>
        <v>0</v>
      </c>
      <c r="H97" s="120">
        <f t="shared" ca="1" si="35"/>
        <v>210</v>
      </c>
      <c r="I97" s="121">
        <f t="shared" ca="1" si="28"/>
        <v>23</v>
      </c>
      <c r="J97" s="986">
        <f t="shared" ca="1" si="29"/>
        <v>0</v>
      </c>
      <c r="K97" s="132">
        <f t="shared" ca="1" si="30"/>
        <v>1</v>
      </c>
      <c r="L97" s="133">
        <f t="shared" ca="1" si="36"/>
        <v>7</v>
      </c>
      <c r="M97" s="259">
        <f t="shared" ca="1" si="37"/>
        <v>0</v>
      </c>
      <c r="N97" s="150">
        <f t="shared" ca="1" si="38"/>
        <v>0</v>
      </c>
      <c r="O97" s="120">
        <f t="shared" ca="1" si="39"/>
        <v>0</v>
      </c>
      <c r="P97" s="134">
        <f t="shared" ca="1" si="40"/>
        <v>0</v>
      </c>
      <c r="Q97" s="120">
        <f t="shared" ca="1" si="41"/>
        <v>0</v>
      </c>
      <c r="R97" s="134">
        <f t="shared" ca="1" si="31"/>
        <v>0</v>
      </c>
      <c r="T97" t="s">
        <v>573</v>
      </c>
      <c r="U97" t="s">
        <v>1406</v>
      </c>
      <c r="AC97" t="s">
        <v>573</v>
      </c>
      <c r="AG97" t="s">
        <v>573</v>
      </c>
    </row>
    <row r="98" spans="2:33" ht="20.100000000000001" customHeight="1">
      <c r="B98" s="88">
        <v>32</v>
      </c>
      <c r="C98" s="92" t="s">
        <v>349</v>
      </c>
      <c r="D98" s="105">
        <f t="shared" ca="1" si="27"/>
        <v>287</v>
      </c>
      <c r="E98" s="120">
        <f t="shared" ca="1" si="32"/>
        <v>42</v>
      </c>
      <c r="F98" s="121">
        <f t="shared" ca="1" si="33"/>
        <v>4</v>
      </c>
      <c r="G98" s="986">
        <f t="shared" ca="1" si="34"/>
        <v>0</v>
      </c>
      <c r="H98" s="120">
        <f t="shared" ca="1" si="35"/>
        <v>245</v>
      </c>
      <c r="I98" s="121">
        <f t="shared" ca="1" si="28"/>
        <v>44</v>
      </c>
      <c r="J98" s="986">
        <f t="shared" ca="1" si="29"/>
        <v>0</v>
      </c>
      <c r="K98" s="132">
        <f t="shared" ca="1" si="30"/>
        <v>0</v>
      </c>
      <c r="L98" s="133">
        <f t="shared" ca="1" si="36"/>
        <v>8</v>
      </c>
      <c r="M98" s="259">
        <f t="shared" ca="1" si="37"/>
        <v>0</v>
      </c>
      <c r="N98" s="150">
        <f t="shared" ca="1" si="38"/>
        <v>0</v>
      </c>
      <c r="O98" s="120">
        <f t="shared" ca="1" si="39"/>
        <v>0</v>
      </c>
      <c r="P98" s="134">
        <f t="shared" ca="1" si="40"/>
        <v>0</v>
      </c>
      <c r="Q98" s="120">
        <f t="shared" ca="1" si="41"/>
        <v>0</v>
      </c>
      <c r="R98" s="134">
        <f t="shared" ca="1" si="31"/>
        <v>0</v>
      </c>
      <c r="T98" t="s">
        <v>574</v>
      </c>
      <c r="U98" t="s">
        <v>1406</v>
      </c>
      <c r="AC98" t="s">
        <v>574</v>
      </c>
      <c r="AG98" t="s">
        <v>574</v>
      </c>
    </row>
    <row r="99" spans="2:33" ht="20.100000000000001" customHeight="1">
      <c r="B99" s="88">
        <v>33</v>
      </c>
      <c r="C99" s="92" t="s">
        <v>1441</v>
      </c>
      <c r="D99" s="105">
        <f t="shared" ca="1" si="27"/>
        <v>467</v>
      </c>
      <c r="E99" s="120">
        <f t="shared" ca="1" si="32"/>
        <v>79</v>
      </c>
      <c r="F99" s="121">
        <f t="shared" ca="1" si="33"/>
        <v>26</v>
      </c>
      <c r="G99" s="986">
        <f t="shared" ca="1" si="34"/>
        <v>0</v>
      </c>
      <c r="H99" s="120">
        <f t="shared" ca="1" si="35"/>
        <v>384</v>
      </c>
      <c r="I99" s="121">
        <f t="shared" ca="1" si="28"/>
        <v>21</v>
      </c>
      <c r="J99" s="986">
        <f t="shared" ca="1" si="29"/>
        <v>0</v>
      </c>
      <c r="K99" s="132">
        <f t="shared" ca="1" si="30"/>
        <v>4</v>
      </c>
      <c r="L99" s="133">
        <f t="shared" ca="1" si="36"/>
        <v>29</v>
      </c>
      <c r="M99" s="259">
        <f t="shared" ca="1" si="37"/>
        <v>2</v>
      </c>
      <c r="N99" s="150">
        <f t="shared" ca="1" si="38"/>
        <v>0</v>
      </c>
      <c r="O99" s="120">
        <f t="shared" ca="1" si="39"/>
        <v>0</v>
      </c>
      <c r="P99" s="134">
        <f t="shared" ca="1" si="40"/>
        <v>0</v>
      </c>
      <c r="Q99" s="120">
        <f t="shared" ca="1" si="41"/>
        <v>0</v>
      </c>
      <c r="R99" s="134">
        <f t="shared" ca="1" si="31"/>
        <v>0</v>
      </c>
      <c r="T99" t="s">
        <v>575</v>
      </c>
      <c r="U99" t="s">
        <v>1406</v>
      </c>
      <c r="AC99" t="s">
        <v>575</v>
      </c>
      <c r="AG99" t="s">
        <v>575</v>
      </c>
    </row>
    <row r="100" spans="2:33" ht="20.100000000000001" customHeight="1">
      <c r="B100" s="88">
        <v>34</v>
      </c>
      <c r="C100" s="92" t="s">
        <v>351</v>
      </c>
      <c r="D100" s="105">
        <f t="shared" ca="1" si="27"/>
        <v>391</v>
      </c>
      <c r="E100" s="120">
        <f t="shared" ca="1" si="32"/>
        <v>12</v>
      </c>
      <c r="F100" s="121">
        <f t="shared" ca="1" si="33"/>
        <v>1</v>
      </c>
      <c r="G100" s="986">
        <f t="shared" ca="1" si="34"/>
        <v>0</v>
      </c>
      <c r="H100" s="120">
        <f t="shared" ca="1" si="35"/>
        <v>370</v>
      </c>
      <c r="I100" s="121">
        <f t="shared" ca="1" si="28"/>
        <v>67</v>
      </c>
      <c r="J100" s="986">
        <f t="shared" ca="1" si="29"/>
        <v>0</v>
      </c>
      <c r="K100" s="132">
        <f t="shared" ca="1" si="30"/>
        <v>9</v>
      </c>
      <c r="L100" s="133">
        <f t="shared" ca="1" si="36"/>
        <v>14</v>
      </c>
      <c r="M100" s="259">
        <f t="shared" ca="1" si="37"/>
        <v>1</v>
      </c>
      <c r="N100" s="150">
        <f t="shared" ca="1" si="38"/>
        <v>0</v>
      </c>
      <c r="O100" s="120">
        <f t="shared" ca="1" si="39"/>
        <v>0</v>
      </c>
      <c r="P100" s="134">
        <f t="shared" ca="1" si="40"/>
        <v>0</v>
      </c>
      <c r="Q100" s="120">
        <f t="shared" ca="1" si="41"/>
        <v>0</v>
      </c>
      <c r="R100" s="134">
        <f t="shared" ca="1" si="31"/>
        <v>0</v>
      </c>
      <c r="T100" t="s">
        <v>577</v>
      </c>
      <c r="U100" t="s">
        <v>1406</v>
      </c>
      <c r="AC100" t="s">
        <v>577</v>
      </c>
      <c r="AG100" t="s">
        <v>577</v>
      </c>
    </row>
    <row r="101" spans="2:33" ht="20.100000000000001" customHeight="1">
      <c r="B101" s="91">
        <v>35</v>
      </c>
      <c r="C101" s="94" t="s">
        <v>352</v>
      </c>
      <c r="D101" s="105">
        <f t="shared" ca="1" si="27"/>
        <v>303</v>
      </c>
      <c r="E101" s="120">
        <f t="shared" ca="1" si="32"/>
        <v>15</v>
      </c>
      <c r="F101" s="121">
        <f t="shared" ca="1" si="33"/>
        <v>3</v>
      </c>
      <c r="G101" s="986">
        <f t="shared" ca="1" si="34"/>
        <v>0</v>
      </c>
      <c r="H101" s="120">
        <f t="shared" ca="1" si="35"/>
        <v>288</v>
      </c>
      <c r="I101" s="121">
        <f t="shared" ca="1" si="28"/>
        <v>46</v>
      </c>
      <c r="J101" s="986">
        <f t="shared" ca="1" si="29"/>
        <v>0</v>
      </c>
      <c r="K101" s="132">
        <f t="shared" ca="1" si="30"/>
        <v>0</v>
      </c>
      <c r="L101" s="133">
        <f t="shared" ca="1" si="36"/>
        <v>1</v>
      </c>
      <c r="M101" s="259">
        <f t="shared" ca="1" si="37"/>
        <v>0</v>
      </c>
      <c r="N101" s="150">
        <f t="shared" ca="1" si="38"/>
        <v>0</v>
      </c>
      <c r="O101" s="120">
        <f t="shared" ca="1" si="39"/>
        <v>0</v>
      </c>
      <c r="P101" s="134">
        <f t="shared" ca="1" si="40"/>
        <v>0</v>
      </c>
      <c r="Q101" s="120">
        <f t="shared" ca="1" si="41"/>
        <v>0</v>
      </c>
      <c r="R101" s="134">
        <f t="shared" ca="1" si="31"/>
        <v>0</v>
      </c>
      <c r="T101" t="s">
        <v>578</v>
      </c>
      <c r="U101" t="s">
        <v>1406</v>
      </c>
      <c r="AC101" t="s">
        <v>578</v>
      </c>
      <c r="AG101" t="s">
        <v>578</v>
      </c>
    </row>
    <row r="102" spans="2:33" ht="20.100000000000001" customHeight="1">
      <c r="B102" s="90">
        <v>36</v>
      </c>
      <c r="C102" s="93" t="s">
        <v>355</v>
      </c>
      <c r="D102" s="108">
        <f t="shared" ca="1" si="27"/>
        <v>1386</v>
      </c>
      <c r="E102" s="125">
        <f t="shared" ca="1" si="32"/>
        <v>79</v>
      </c>
      <c r="F102" s="126">
        <f t="shared" ca="1" si="33"/>
        <v>32</v>
      </c>
      <c r="G102" s="988">
        <f t="shared" ca="1" si="34"/>
        <v>0</v>
      </c>
      <c r="H102" s="125">
        <f t="shared" ca="1" si="35"/>
        <v>1194</v>
      </c>
      <c r="I102" s="126">
        <f t="shared" ca="1" si="28"/>
        <v>255</v>
      </c>
      <c r="J102" s="988">
        <f t="shared" ca="1" si="29"/>
        <v>0</v>
      </c>
      <c r="K102" s="137">
        <f t="shared" ca="1" si="30"/>
        <v>113</v>
      </c>
      <c r="L102" s="138">
        <f t="shared" ca="1" si="36"/>
        <v>70</v>
      </c>
      <c r="M102" s="261">
        <f t="shared" ca="1" si="37"/>
        <v>8</v>
      </c>
      <c r="N102" s="151">
        <f t="shared" ca="1" si="38"/>
        <v>0</v>
      </c>
      <c r="O102" s="125">
        <f t="shared" ca="1" si="39"/>
        <v>0</v>
      </c>
      <c r="P102" s="139">
        <f t="shared" ca="1" si="40"/>
        <v>0</v>
      </c>
      <c r="Q102" s="125">
        <f t="shared" ca="1" si="41"/>
        <v>0</v>
      </c>
      <c r="R102" s="139">
        <f t="shared" ca="1" si="31"/>
        <v>0</v>
      </c>
      <c r="T102" t="s">
        <v>580</v>
      </c>
      <c r="U102" t="s">
        <v>1406</v>
      </c>
      <c r="AC102" t="s">
        <v>580</v>
      </c>
      <c r="AG102" t="s">
        <v>580</v>
      </c>
    </row>
    <row r="103" spans="2:33" ht="20.100000000000001" customHeight="1">
      <c r="B103" s="88">
        <v>37</v>
      </c>
      <c r="C103" s="92" t="s">
        <v>356</v>
      </c>
      <c r="D103" s="107">
        <f t="shared" ca="1" si="27"/>
        <v>606</v>
      </c>
      <c r="E103" s="120">
        <f t="shared" ca="1" si="32"/>
        <v>57</v>
      </c>
      <c r="F103" s="121">
        <f t="shared" ca="1" si="33"/>
        <v>31</v>
      </c>
      <c r="G103" s="986">
        <f t="shared" ca="1" si="34"/>
        <v>0</v>
      </c>
      <c r="H103" s="120">
        <f t="shared" ca="1" si="35"/>
        <v>438</v>
      </c>
      <c r="I103" s="121">
        <f t="shared" ca="1" si="28"/>
        <v>99</v>
      </c>
      <c r="J103" s="986">
        <f t="shared" ca="1" si="29"/>
        <v>0</v>
      </c>
      <c r="K103" s="132">
        <f t="shared" ca="1" si="30"/>
        <v>111</v>
      </c>
      <c r="L103" s="133">
        <f t="shared" ca="1" si="36"/>
        <v>64</v>
      </c>
      <c r="M103" s="259">
        <f t="shared" ca="1" si="37"/>
        <v>8</v>
      </c>
      <c r="N103" s="150">
        <f t="shared" ca="1" si="38"/>
        <v>0</v>
      </c>
      <c r="O103" s="120">
        <f t="shared" ca="1" si="39"/>
        <v>0</v>
      </c>
      <c r="P103" s="134">
        <f t="shared" ca="1" si="40"/>
        <v>0</v>
      </c>
      <c r="Q103" s="120">
        <f t="shared" ca="1" si="41"/>
        <v>0</v>
      </c>
      <c r="R103" s="134">
        <f t="shared" ca="1" si="31"/>
        <v>0</v>
      </c>
      <c r="T103" t="s">
        <v>581</v>
      </c>
      <c r="U103" t="s">
        <v>1406</v>
      </c>
      <c r="AC103" t="s">
        <v>581</v>
      </c>
      <c r="AG103" t="s">
        <v>581</v>
      </c>
    </row>
    <row r="104" spans="2:33" ht="20.100000000000001" customHeight="1">
      <c r="B104" s="88">
        <v>38</v>
      </c>
      <c r="C104" s="92" t="s">
        <v>357</v>
      </c>
      <c r="D104" s="107">
        <f t="shared" ca="1" si="27"/>
        <v>635</v>
      </c>
      <c r="E104" s="120">
        <f t="shared" ca="1" si="32"/>
        <v>27</v>
      </c>
      <c r="F104" s="121">
        <f t="shared" ca="1" si="33"/>
        <v>7</v>
      </c>
      <c r="G104" s="986">
        <f t="shared" ca="1" si="34"/>
        <v>0</v>
      </c>
      <c r="H104" s="120">
        <f t="shared" ca="1" si="35"/>
        <v>608</v>
      </c>
      <c r="I104" s="121">
        <f t="shared" ca="1" si="28"/>
        <v>98</v>
      </c>
      <c r="J104" s="986">
        <f t="shared" ca="1" si="29"/>
        <v>0</v>
      </c>
      <c r="K104" s="132">
        <f t="shared" ca="1" si="30"/>
        <v>0</v>
      </c>
      <c r="L104" s="133">
        <f t="shared" ca="1" si="36"/>
        <v>12</v>
      </c>
      <c r="M104" s="259">
        <f t="shared" ca="1" si="37"/>
        <v>0</v>
      </c>
      <c r="N104" s="150">
        <f t="shared" ca="1" si="38"/>
        <v>0</v>
      </c>
      <c r="O104" s="120">
        <f t="shared" ca="1" si="39"/>
        <v>0</v>
      </c>
      <c r="P104" s="134">
        <f t="shared" ca="1" si="40"/>
        <v>0</v>
      </c>
      <c r="Q104" s="120">
        <f t="shared" ca="1" si="41"/>
        <v>0</v>
      </c>
      <c r="R104" s="134">
        <f t="shared" ca="1" si="31"/>
        <v>0</v>
      </c>
      <c r="T104" t="s">
        <v>582</v>
      </c>
      <c r="U104" t="s">
        <v>1406</v>
      </c>
      <c r="AC104" t="s">
        <v>582</v>
      </c>
      <c r="AG104" t="s">
        <v>582</v>
      </c>
    </row>
    <row r="105" spans="2:33" ht="20.100000000000001" customHeight="1">
      <c r="B105" s="88">
        <v>39</v>
      </c>
      <c r="C105" s="92" t="s">
        <v>358</v>
      </c>
      <c r="D105" s="107">
        <f t="shared" ca="1" si="27"/>
        <v>67</v>
      </c>
      <c r="E105" s="120">
        <f t="shared" ca="1" si="32"/>
        <v>15</v>
      </c>
      <c r="F105" s="121">
        <f t="shared" ca="1" si="33"/>
        <v>8</v>
      </c>
      <c r="G105" s="986">
        <f t="shared" ca="1" si="34"/>
        <v>0</v>
      </c>
      <c r="H105" s="120">
        <f t="shared" ca="1" si="35"/>
        <v>49</v>
      </c>
      <c r="I105" s="121">
        <f t="shared" ca="1" si="28"/>
        <v>26</v>
      </c>
      <c r="J105" s="986">
        <f t="shared" ca="1" si="29"/>
        <v>0</v>
      </c>
      <c r="K105" s="132">
        <f t="shared" ca="1" si="30"/>
        <v>3</v>
      </c>
      <c r="L105" s="133">
        <f t="shared" ca="1" si="36"/>
        <v>7</v>
      </c>
      <c r="M105" s="259">
        <f t="shared" ca="1" si="37"/>
        <v>0</v>
      </c>
      <c r="N105" s="150">
        <f t="shared" ca="1" si="38"/>
        <v>0</v>
      </c>
      <c r="O105" s="120">
        <f t="shared" ca="1" si="39"/>
        <v>0</v>
      </c>
      <c r="P105" s="134">
        <f t="shared" ca="1" si="40"/>
        <v>0</v>
      </c>
      <c r="Q105" s="120">
        <f t="shared" ca="1" si="41"/>
        <v>0</v>
      </c>
      <c r="R105" s="134">
        <f t="shared" ca="1" si="31"/>
        <v>0</v>
      </c>
      <c r="T105" t="s">
        <v>583</v>
      </c>
      <c r="U105" t="s">
        <v>1406</v>
      </c>
      <c r="AC105" t="s">
        <v>583</v>
      </c>
      <c r="AG105" t="s">
        <v>583</v>
      </c>
    </row>
    <row r="106" spans="2:33" ht="20.100000000000001" customHeight="1">
      <c r="B106" s="91">
        <v>40</v>
      </c>
      <c r="C106" s="94" t="s">
        <v>359</v>
      </c>
      <c r="D106" s="109">
        <f t="shared" ca="1" si="27"/>
        <v>287</v>
      </c>
      <c r="E106" s="127">
        <f t="shared" ca="1" si="32"/>
        <v>13</v>
      </c>
      <c r="F106" s="128">
        <f t="shared" ca="1" si="33"/>
        <v>4</v>
      </c>
      <c r="G106" s="989">
        <f t="shared" ca="1" si="34"/>
        <v>0</v>
      </c>
      <c r="H106" s="127">
        <f t="shared" ca="1" si="35"/>
        <v>271</v>
      </c>
      <c r="I106" s="128">
        <f t="shared" ca="1" si="28"/>
        <v>65</v>
      </c>
      <c r="J106" s="989">
        <f t="shared" ca="1" si="29"/>
        <v>0</v>
      </c>
      <c r="K106" s="140">
        <f t="shared" ca="1" si="30"/>
        <v>3</v>
      </c>
      <c r="L106" s="141">
        <f t="shared" ca="1" si="36"/>
        <v>12</v>
      </c>
      <c r="M106" s="262">
        <f t="shared" ca="1" si="37"/>
        <v>0</v>
      </c>
      <c r="N106" s="152">
        <f t="shared" ca="1" si="38"/>
        <v>0</v>
      </c>
      <c r="O106" s="127">
        <f t="shared" ca="1" si="39"/>
        <v>0</v>
      </c>
      <c r="P106" s="142">
        <f t="shared" ca="1" si="40"/>
        <v>0</v>
      </c>
      <c r="Q106" s="127">
        <f t="shared" ca="1" si="41"/>
        <v>0</v>
      </c>
      <c r="R106" s="142">
        <f t="shared" ca="1" si="31"/>
        <v>0</v>
      </c>
      <c r="T106" t="s">
        <v>584</v>
      </c>
      <c r="U106" t="s">
        <v>1406</v>
      </c>
      <c r="AC106" t="s">
        <v>584</v>
      </c>
      <c r="AG106" t="s">
        <v>584</v>
      </c>
    </row>
    <row r="107" spans="2:33" ht="20.100000000000001" customHeight="1">
      <c r="B107" s="90">
        <v>41</v>
      </c>
      <c r="C107" s="93" t="s">
        <v>360</v>
      </c>
      <c r="D107" s="108">
        <f t="shared" ca="1" si="27"/>
        <v>211</v>
      </c>
      <c r="E107" s="125">
        <f t="shared" ca="1" si="32"/>
        <v>22</v>
      </c>
      <c r="F107" s="126">
        <f t="shared" ca="1" si="33"/>
        <v>8</v>
      </c>
      <c r="G107" s="988">
        <f t="shared" ca="1" si="34"/>
        <v>0</v>
      </c>
      <c r="H107" s="125">
        <f t="shared" ca="1" si="35"/>
        <v>189</v>
      </c>
      <c r="I107" s="126">
        <f t="shared" ca="1" si="28"/>
        <v>31</v>
      </c>
      <c r="J107" s="988">
        <f t="shared" ca="1" si="29"/>
        <v>0</v>
      </c>
      <c r="K107" s="137">
        <f t="shared" ca="1" si="30"/>
        <v>0</v>
      </c>
      <c r="L107" s="138">
        <f t="shared" ca="1" si="36"/>
        <v>10</v>
      </c>
      <c r="M107" s="261">
        <f t="shared" ca="1" si="37"/>
        <v>0</v>
      </c>
      <c r="N107" s="151">
        <f t="shared" ca="1" si="38"/>
        <v>0</v>
      </c>
      <c r="O107" s="125">
        <f t="shared" ca="1" si="39"/>
        <v>0</v>
      </c>
      <c r="P107" s="139">
        <f t="shared" ca="1" si="40"/>
        <v>0</v>
      </c>
      <c r="Q107" s="125">
        <f t="shared" ca="1" si="41"/>
        <v>0</v>
      </c>
      <c r="R107" s="139">
        <f t="shared" ca="1" si="31"/>
        <v>0</v>
      </c>
      <c r="T107" t="s">
        <v>585</v>
      </c>
      <c r="U107" t="s">
        <v>1406</v>
      </c>
      <c r="AC107" t="s">
        <v>585</v>
      </c>
      <c r="AG107" t="s">
        <v>585</v>
      </c>
    </row>
    <row r="108" spans="2:33" ht="20.100000000000001" customHeight="1">
      <c r="B108" s="88">
        <v>42</v>
      </c>
      <c r="C108" s="92" t="s">
        <v>1442</v>
      </c>
      <c r="D108" s="107">
        <f t="shared" ca="1" si="27"/>
        <v>211</v>
      </c>
      <c r="E108" s="120">
        <f t="shared" ca="1" si="32"/>
        <v>21</v>
      </c>
      <c r="F108" s="121">
        <f t="shared" ca="1" si="33"/>
        <v>10</v>
      </c>
      <c r="G108" s="986">
        <f t="shared" ca="1" si="34"/>
        <v>0</v>
      </c>
      <c r="H108" s="120">
        <f t="shared" ca="1" si="35"/>
        <v>190</v>
      </c>
      <c r="I108" s="121">
        <f t="shared" ca="1" si="28"/>
        <v>7</v>
      </c>
      <c r="J108" s="986">
        <f t="shared" ca="1" si="29"/>
        <v>0</v>
      </c>
      <c r="K108" s="132">
        <f t="shared" ca="1" si="30"/>
        <v>0</v>
      </c>
      <c r="L108" s="133">
        <f t="shared" ca="1" si="36"/>
        <v>3</v>
      </c>
      <c r="M108" s="259">
        <f t="shared" ca="1" si="37"/>
        <v>0</v>
      </c>
      <c r="N108" s="150">
        <f t="shared" ca="1" si="38"/>
        <v>0</v>
      </c>
      <c r="O108" s="120">
        <f t="shared" ca="1" si="39"/>
        <v>0</v>
      </c>
      <c r="P108" s="134">
        <f t="shared" ca="1" si="40"/>
        <v>0</v>
      </c>
      <c r="Q108" s="120">
        <f t="shared" ca="1" si="41"/>
        <v>0</v>
      </c>
      <c r="R108" s="134">
        <f t="shared" ca="1" si="31"/>
        <v>0</v>
      </c>
      <c r="T108" t="s">
        <v>586</v>
      </c>
      <c r="U108" t="s">
        <v>1406</v>
      </c>
      <c r="AC108" t="s">
        <v>586</v>
      </c>
      <c r="AG108" t="s">
        <v>586</v>
      </c>
    </row>
    <row r="109" spans="2:33" ht="20.100000000000001" customHeight="1">
      <c r="B109" s="88">
        <v>43</v>
      </c>
      <c r="C109" s="92" t="s">
        <v>362</v>
      </c>
      <c r="D109" s="107">
        <f t="shared" ca="1" si="27"/>
        <v>91</v>
      </c>
      <c r="E109" s="120">
        <f t="shared" ca="1" si="32"/>
        <v>7</v>
      </c>
      <c r="F109" s="121">
        <f t="shared" ca="1" si="33"/>
        <v>3</v>
      </c>
      <c r="G109" s="986">
        <f t="shared" ca="1" si="34"/>
        <v>0</v>
      </c>
      <c r="H109" s="120">
        <f t="shared" ca="1" si="35"/>
        <v>78</v>
      </c>
      <c r="I109" s="121">
        <f t="shared" ca="1" si="28"/>
        <v>19</v>
      </c>
      <c r="J109" s="986">
        <f t="shared" ca="1" si="29"/>
        <v>0</v>
      </c>
      <c r="K109" s="132">
        <f t="shared" ca="1" si="30"/>
        <v>6</v>
      </c>
      <c r="L109" s="133">
        <f t="shared" ca="1" si="36"/>
        <v>8</v>
      </c>
      <c r="M109" s="259">
        <f t="shared" ca="1" si="37"/>
        <v>1</v>
      </c>
      <c r="N109" s="150">
        <f t="shared" ca="1" si="38"/>
        <v>0</v>
      </c>
      <c r="O109" s="120">
        <f t="shared" ca="1" si="39"/>
        <v>0</v>
      </c>
      <c r="P109" s="134">
        <f t="shared" ca="1" si="40"/>
        <v>0</v>
      </c>
      <c r="Q109" s="120">
        <f t="shared" ca="1" si="41"/>
        <v>0</v>
      </c>
      <c r="R109" s="134">
        <f t="shared" ca="1" si="31"/>
        <v>0</v>
      </c>
      <c r="T109" t="s">
        <v>587</v>
      </c>
      <c r="U109" t="s">
        <v>1406</v>
      </c>
      <c r="AC109" t="s">
        <v>587</v>
      </c>
      <c r="AG109" t="s">
        <v>587</v>
      </c>
    </row>
    <row r="110" spans="2:33" ht="20.100000000000001" customHeight="1">
      <c r="B110" s="88">
        <v>44</v>
      </c>
      <c r="C110" s="92" t="s">
        <v>363</v>
      </c>
      <c r="D110" s="107">
        <f t="shared" ca="1" si="27"/>
        <v>252</v>
      </c>
      <c r="E110" s="120">
        <f t="shared" ca="1" si="32"/>
        <v>8</v>
      </c>
      <c r="F110" s="121">
        <f t="shared" ca="1" si="33"/>
        <v>2</v>
      </c>
      <c r="G110" s="986">
        <f t="shared" ca="1" si="34"/>
        <v>0</v>
      </c>
      <c r="H110" s="120">
        <f t="shared" ca="1" si="35"/>
        <v>244</v>
      </c>
      <c r="I110" s="121">
        <f t="shared" ca="1" si="28"/>
        <v>45</v>
      </c>
      <c r="J110" s="986">
        <f t="shared" ca="1" si="29"/>
        <v>0</v>
      </c>
      <c r="K110" s="132">
        <f t="shared" ca="1" si="30"/>
        <v>0</v>
      </c>
      <c r="L110" s="133">
        <f t="shared" ca="1" si="36"/>
        <v>6</v>
      </c>
      <c r="M110" s="259">
        <f t="shared" ca="1" si="37"/>
        <v>0</v>
      </c>
      <c r="N110" s="150">
        <f t="shared" ca="1" si="38"/>
        <v>0</v>
      </c>
      <c r="O110" s="120">
        <f t="shared" ca="1" si="39"/>
        <v>0</v>
      </c>
      <c r="P110" s="134">
        <f t="shared" ca="1" si="40"/>
        <v>0</v>
      </c>
      <c r="Q110" s="120">
        <f t="shared" ca="1" si="41"/>
        <v>0</v>
      </c>
      <c r="R110" s="134">
        <f t="shared" ca="1" si="31"/>
        <v>0</v>
      </c>
      <c r="T110" t="s">
        <v>588</v>
      </c>
      <c r="U110" t="s">
        <v>1406</v>
      </c>
      <c r="AC110" t="s">
        <v>588</v>
      </c>
      <c r="AG110" t="s">
        <v>588</v>
      </c>
    </row>
    <row r="111" spans="2:33" ht="20.100000000000001" customHeight="1">
      <c r="B111" s="91">
        <v>45</v>
      </c>
      <c r="C111" s="94" t="s">
        <v>364</v>
      </c>
      <c r="D111" s="109">
        <f t="shared" ca="1" si="27"/>
        <v>92</v>
      </c>
      <c r="E111" s="127">
        <f t="shared" ca="1" si="32"/>
        <v>9</v>
      </c>
      <c r="F111" s="128">
        <f t="shared" ca="1" si="33"/>
        <v>2</v>
      </c>
      <c r="G111" s="989">
        <f t="shared" ca="1" si="34"/>
        <v>0</v>
      </c>
      <c r="H111" s="127">
        <f t="shared" ca="1" si="35"/>
        <v>80</v>
      </c>
      <c r="I111" s="128">
        <f t="shared" ca="1" si="28"/>
        <v>24</v>
      </c>
      <c r="J111" s="989">
        <f t="shared" ca="1" si="29"/>
        <v>0</v>
      </c>
      <c r="K111" s="140">
        <f t="shared" ca="1" si="30"/>
        <v>3</v>
      </c>
      <c r="L111" s="141">
        <f t="shared" ca="1" si="36"/>
        <v>2</v>
      </c>
      <c r="M111" s="262">
        <f t="shared" ca="1" si="37"/>
        <v>0</v>
      </c>
      <c r="N111" s="152">
        <f t="shared" ca="1" si="38"/>
        <v>0</v>
      </c>
      <c r="O111" s="127">
        <f t="shared" ca="1" si="39"/>
        <v>0</v>
      </c>
      <c r="P111" s="142">
        <f t="shared" ca="1" si="40"/>
        <v>0</v>
      </c>
      <c r="Q111" s="127">
        <f t="shared" ca="1" si="41"/>
        <v>0</v>
      </c>
      <c r="R111" s="142">
        <f t="shared" ca="1" si="31"/>
        <v>0</v>
      </c>
      <c r="T111" t="s">
        <v>589</v>
      </c>
      <c r="U111" t="s">
        <v>1406</v>
      </c>
      <c r="AC111" t="s">
        <v>589</v>
      </c>
      <c r="AG111" t="s">
        <v>589</v>
      </c>
    </row>
    <row r="112" spans="2:33" ht="20.100000000000001" customHeight="1">
      <c r="B112" s="90">
        <v>46</v>
      </c>
      <c r="C112" s="93" t="s">
        <v>366</v>
      </c>
      <c r="D112" s="108">
        <f t="shared" ca="1" si="27"/>
        <v>1414</v>
      </c>
      <c r="E112" s="125">
        <f t="shared" ca="1" si="32"/>
        <v>129</v>
      </c>
      <c r="F112" s="126">
        <f t="shared" ca="1" si="33"/>
        <v>12</v>
      </c>
      <c r="G112" s="988">
        <f t="shared" ca="1" si="34"/>
        <v>0</v>
      </c>
      <c r="H112" s="125">
        <f t="shared" ca="1" si="35"/>
        <v>1285</v>
      </c>
      <c r="I112" s="126">
        <f t="shared" ca="1" si="28"/>
        <v>101</v>
      </c>
      <c r="J112" s="988">
        <f t="shared" ca="1" si="29"/>
        <v>0</v>
      </c>
      <c r="K112" s="137">
        <f t="shared" ca="1" si="30"/>
        <v>0</v>
      </c>
      <c r="L112" s="138">
        <f t="shared" ca="1" si="36"/>
        <v>16</v>
      </c>
      <c r="M112" s="261">
        <f t="shared" ca="1" si="37"/>
        <v>5</v>
      </c>
      <c r="N112" s="151">
        <f t="shared" ca="1" si="38"/>
        <v>0</v>
      </c>
      <c r="O112" s="125">
        <f t="shared" ca="1" si="39"/>
        <v>0</v>
      </c>
      <c r="P112" s="139">
        <f t="shared" ca="1" si="40"/>
        <v>0</v>
      </c>
      <c r="Q112" s="125">
        <f t="shared" ca="1" si="41"/>
        <v>0</v>
      </c>
      <c r="R112" s="139">
        <f t="shared" ca="1" si="31"/>
        <v>0</v>
      </c>
      <c r="T112" t="s">
        <v>591</v>
      </c>
      <c r="U112" t="s">
        <v>1406</v>
      </c>
      <c r="AC112" t="s">
        <v>591</v>
      </c>
      <c r="AG112" t="s">
        <v>591</v>
      </c>
    </row>
    <row r="113" spans="2:33" ht="20.100000000000001" customHeight="1">
      <c r="B113" s="88">
        <v>47</v>
      </c>
      <c r="C113" s="92" t="s">
        <v>367</v>
      </c>
      <c r="D113" s="107">
        <f t="shared" ca="1" si="27"/>
        <v>705</v>
      </c>
      <c r="E113" s="120">
        <f t="shared" ca="1" si="32"/>
        <v>57</v>
      </c>
      <c r="F113" s="121">
        <f t="shared" ca="1" si="33"/>
        <v>4</v>
      </c>
      <c r="G113" s="986">
        <f t="shared" ca="1" si="34"/>
        <v>0</v>
      </c>
      <c r="H113" s="120">
        <f t="shared" ca="1" si="35"/>
        <v>646</v>
      </c>
      <c r="I113" s="121">
        <f t="shared" ca="1" si="28"/>
        <v>45</v>
      </c>
      <c r="J113" s="986">
        <f t="shared" ca="1" si="29"/>
        <v>0</v>
      </c>
      <c r="K113" s="132">
        <f t="shared" ca="1" si="30"/>
        <v>2</v>
      </c>
      <c r="L113" s="133">
        <f t="shared" ca="1" si="36"/>
        <v>7</v>
      </c>
      <c r="M113" s="259">
        <f t="shared" ca="1" si="37"/>
        <v>2</v>
      </c>
      <c r="N113" s="150">
        <f t="shared" ca="1" si="38"/>
        <v>0</v>
      </c>
      <c r="O113" s="120">
        <f t="shared" ca="1" si="39"/>
        <v>0</v>
      </c>
      <c r="P113" s="134">
        <f t="shared" ca="1" si="40"/>
        <v>0</v>
      </c>
      <c r="Q113" s="120">
        <f t="shared" ca="1" si="41"/>
        <v>0</v>
      </c>
      <c r="R113" s="134">
        <f t="shared" ca="1" si="31"/>
        <v>0</v>
      </c>
      <c r="T113" t="s">
        <v>592</v>
      </c>
      <c r="U113" t="s">
        <v>1406</v>
      </c>
      <c r="AC113" t="s">
        <v>592</v>
      </c>
      <c r="AG113" t="s">
        <v>592</v>
      </c>
    </row>
    <row r="114" spans="2:33" ht="20.100000000000001" customHeight="1">
      <c r="B114" s="88">
        <v>48</v>
      </c>
      <c r="C114" s="92" t="s">
        <v>1443</v>
      </c>
      <c r="D114" s="107">
        <f t="shared" ref="D114:D121" ca="1" si="42">E114+H114+K114</f>
        <v>915</v>
      </c>
      <c r="E114" s="120">
        <f t="shared" ref="E114:E121" ca="1" si="43">SUMIFS(INDIRECT(V$8),INDIRECT($T$8),$T114,INDIRECT($U$8),$U$9)</f>
        <v>96</v>
      </c>
      <c r="F114" s="121">
        <f t="shared" ref="F114:F121" ca="1" si="44">SUMIFS(INDIRECT(W$8),INDIRECT($T$8),$T114,INDIRECT($U$8),$U$9)</f>
        <v>17</v>
      </c>
      <c r="G114" s="986">
        <f t="shared" ref="G114:G121" ca="1" si="45">SUMIFS(INDIRECT(X$8),INDIRECT($T$8),$T114,INDIRECT($U$8),$U$9)</f>
        <v>0</v>
      </c>
      <c r="H114" s="120">
        <f t="shared" ref="H114:H121" ca="1" si="46">SUMIFS(INDIRECT(Y$8),INDIRECT($T$8),$T114,INDIRECT($U$8),$U$9)</f>
        <v>815</v>
      </c>
      <c r="I114" s="121">
        <f t="shared" ref="I114:I121" ca="1" si="47">SUMIFS(INDIRECT(Z$8),INDIRECT($T$8),$T114,INDIRECT($U$8),$U$9)</f>
        <v>22</v>
      </c>
      <c r="J114" s="986">
        <f t="shared" ref="J114:J121" ca="1" si="48">SUMIFS(INDIRECT(AA$8),INDIRECT($T$8),$T114,INDIRECT($U$8),$U$9)</f>
        <v>0</v>
      </c>
      <c r="K114" s="132">
        <f t="shared" ref="K114:K121" ca="1" si="49">SUMIFS(INDIRECT(AB$8),INDIRECT($T$8),$T114,INDIRECT($U$8),$U$9)</f>
        <v>4</v>
      </c>
      <c r="L114" s="133">
        <f t="shared" ref="L114:L121" ca="1" si="50">SUMIFS(INDIRECT(AD$8),INDIRECT($AC$8),$AC114)</f>
        <v>18</v>
      </c>
      <c r="M114" s="259">
        <f t="shared" ref="M114:M121" ca="1" si="51">SUMIFS(INDIRECT(AE$8),INDIRECT($AC$8),$AC114)</f>
        <v>0</v>
      </c>
      <c r="N114" s="150">
        <f t="shared" ref="N114:N121" ca="1" si="52">O114+Q114</f>
        <v>0</v>
      </c>
      <c r="O114" s="120">
        <f t="shared" ref="O114:O121" ca="1" si="53">SUMIFS(INDIRECT(AI$8),INDIRECT($AG$8),$AG114,INDIRECT($AH$8),$AH$9)</f>
        <v>0</v>
      </c>
      <c r="P114" s="134">
        <f t="shared" ref="P114:P121" ca="1" si="54">SUMIFS(INDIRECT(AJ$8),INDIRECT($AG$8),$AG114,INDIRECT($AH$8),$AH$9)</f>
        <v>0</v>
      </c>
      <c r="Q114" s="120">
        <f t="shared" ref="Q114:Q121" ca="1" si="55">SUMIFS(INDIRECT(AK$8),INDIRECT($AG$8),$AG114,INDIRECT($AH$8),$AH$9)</f>
        <v>0</v>
      </c>
      <c r="R114" s="134">
        <f t="shared" ref="R114:R121" ca="1" si="56">SUMIFS(INDIRECT(AL$8),INDIRECT($AG$8),$AG114,INDIRECT($AH$8),$AH$9)</f>
        <v>0</v>
      </c>
      <c r="T114" t="s">
        <v>593</v>
      </c>
      <c r="U114" t="s">
        <v>1406</v>
      </c>
      <c r="AC114" t="s">
        <v>593</v>
      </c>
      <c r="AG114" t="s">
        <v>593</v>
      </c>
    </row>
    <row r="115" spans="2:33" ht="20.100000000000001" customHeight="1">
      <c r="B115" s="88">
        <v>49</v>
      </c>
      <c r="C115" s="92" t="s">
        <v>370</v>
      </c>
      <c r="D115" s="107">
        <f t="shared" ca="1" si="42"/>
        <v>894</v>
      </c>
      <c r="E115" s="120">
        <f t="shared" ca="1" si="43"/>
        <v>173</v>
      </c>
      <c r="F115" s="121">
        <f t="shared" ca="1" si="44"/>
        <v>54</v>
      </c>
      <c r="G115" s="986">
        <f t="shared" ca="1" si="45"/>
        <v>0</v>
      </c>
      <c r="H115" s="120">
        <f t="shared" ca="1" si="46"/>
        <v>718</v>
      </c>
      <c r="I115" s="121">
        <f t="shared" ca="1" si="47"/>
        <v>35</v>
      </c>
      <c r="J115" s="986">
        <f t="shared" ca="1" si="48"/>
        <v>0</v>
      </c>
      <c r="K115" s="132">
        <f t="shared" ca="1" si="49"/>
        <v>3</v>
      </c>
      <c r="L115" s="133">
        <f t="shared" ca="1" si="50"/>
        <v>33</v>
      </c>
      <c r="M115" s="259">
        <f t="shared" ca="1" si="51"/>
        <v>2</v>
      </c>
      <c r="N115" s="150">
        <f t="shared" ca="1" si="52"/>
        <v>0</v>
      </c>
      <c r="O115" s="120">
        <f t="shared" ca="1" si="53"/>
        <v>0</v>
      </c>
      <c r="P115" s="134">
        <f t="shared" ca="1" si="54"/>
        <v>0</v>
      </c>
      <c r="Q115" s="120">
        <f t="shared" ca="1" si="55"/>
        <v>0</v>
      </c>
      <c r="R115" s="134">
        <f t="shared" ca="1" si="56"/>
        <v>0</v>
      </c>
      <c r="T115" t="s">
        <v>595</v>
      </c>
      <c r="U115" t="s">
        <v>1406</v>
      </c>
      <c r="AC115" t="s">
        <v>595</v>
      </c>
      <c r="AG115" t="s">
        <v>595</v>
      </c>
    </row>
    <row r="116" spans="2:33" ht="20.100000000000001" customHeight="1">
      <c r="B116" s="91">
        <v>50</v>
      </c>
      <c r="C116" s="94" t="s">
        <v>371</v>
      </c>
      <c r="D116" s="109">
        <f t="shared" ca="1" si="42"/>
        <v>634</v>
      </c>
      <c r="E116" s="127">
        <f t="shared" ca="1" si="43"/>
        <v>60</v>
      </c>
      <c r="F116" s="128">
        <f t="shared" ca="1" si="44"/>
        <v>10</v>
      </c>
      <c r="G116" s="989">
        <f t="shared" ca="1" si="45"/>
        <v>0</v>
      </c>
      <c r="H116" s="127">
        <f t="shared" ca="1" si="46"/>
        <v>573</v>
      </c>
      <c r="I116" s="128">
        <f t="shared" ca="1" si="47"/>
        <v>56</v>
      </c>
      <c r="J116" s="989">
        <f t="shared" ca="1" si="48"/>
        <v>0</v>
      </c>
      <c r="K116" s="140">
        <f t="shared" ca="1" si="49"/>
        <v>1</v>
      </c>
      <c r="L116" s="141">
        <f t="shared" ca="1" si="50"/>
        <v>1</v>
      </c>
      <c r="M116" s="262">
        <f t="shared" ca="1" si="51"/>
        <v>0</v>
      </c>
      <c r="N116" s="152">
        <f t="shared" ca="1" si="52"/>
        <v>0</v>
      </c>
      <c r="O116" s="127">
        <f t="shared" ca="1" si="53"/>
        <v>0</v>
      </c>
      <c r="P116" s="142">
        <f t="shared" ca="1" si="54"/>
        <v>0</v>
      </c>
      <c r="Q116" s="127">
        <f t="shared" ca="1" si="55"/>
        <v>0</v>
      </c>
      <c r="R116" s="142">
        <f t="shared" ca="1" si="56"/>
        <v>0</v>
      </c>
      <c r="T116" t="s">
        <v>597</v>
      </c>
      <c r="U116" t="s">
        <v>1406</v>
      </c>
      <c r="AC116" t="s">
        <v>597</v>
      </c>
      <c r="AG116" t="s">
        <v>597</v>
      </c>
    </row>
    <row r="117" spans="2:33" ht="20.100000000000001" customHeight="1">
      <c r="B117" s="90">
        <v>51</v>
      </c>
      <c r="C117" s="93" t="s">
        <v>373</v>
      </c>
      <c r="D117" s="108">
        <f t="shared" ca="1" si="42"/>
        <v>386</v>
      </c>
      <c r="E117" s="125">
        <f t="shared" ca="1" si="43"/>
        <v>98</v>
      </c>
      <c r="F117" s="126">
        <f t="shared" ca="1" si="44"/>
        <v>16</v>
      </c>
      <c r="G117" s="988">
        <f t="shared" ca="1" si="45"/>
        <v>0</v>
      </c>
      <c r="H117" s="125">
        <f t="shared" ca="1" si="46"/>
        <v>283</v>
      </c>
      <c r="I117" s="126">
        <f t="shared" ca="1" si="47"/>
        <v>27</v>
      </c>
      <c r="J117" s="988">
        <f t="shared" ca="1" si="48"/>
        <v>0</v>
      </c>
      <c r="K117" s="137">
        <f t="shared" ca="1" si="49"/>
        <v>5</v>
      </c>
      <c r="L117" s="138">
        <f t="shared" ca="1" si="50"/>
        <v>14</v>
      </c>
      <c r="M117" s="261">
        <f t="shared" ca="1" si="51"/>
        <v>0</v>
      </c>
      <c r="N117" s="151">
        <f t="shared" ca="1" si="52"/>
        <v>0</v>
      </c>
      <c r="O117" s="125">
        <f t="shared" ca="1" si="53"/>
        <v>0</v>
      </c>
      <c r="P117" s="139">
        <f t="shared" ca="1" si="54"/>
        <v>0</v>
      </c>
      <c r="Q117" s="125">
        <f t="shared" ca="1" si="55"/>
        <v>0</v>
      </c>
      <c r="R117" s="139">
        <f t="shared" ca="1" si="56"/>
        <v>0</v>
      </c>
      <c r="T117" t="s">
        <v>599</v>
      </c>
      <c r="U117" t="s">
        <v>1406</v>
      </c>
      <c r="AC117" t="s">
        <v>599</v>
      </c>
      <c r="AG117" t="s">
        <v>599</v>
      </c>
    </row>
    <row r="118" spans="2:33" ht="20.100000000000001" customHeight="1">
      <c r="B118" s="88">
        <v>52</v>
      </c>
      <c r="C118" s="92" t="s">
        <v>375</v>
      </c>
      <c r="D118" s="107">
        <f t="shared" ca="1" si="42"/>
        <v>288</v>
      </c>
      <c r="E118" s="120">
        <f t="shared" ca="1" si="43"/>
        <v>41</v>
      </c>
      <c r="F118" s="121">
        <f t="shared" ca="1" si="44"/>
        <v>11</v>
      </c>
      <c r="G118" s="986">
        <f t="shared" ca="1" si="45"/>
        <v>0</v>
      </c>
      <c r="H118" s="120">
        <f t="shared" ca="1" si="46"/>
        <v>229</v>
      </c>
      <c r="I118" s="121">
        <f t="shared" ca="1" si="47"/>
        <v>32</v>
      </c>
      <c r="J118" s="986">
        <f t="shared" ca="1" si="48"/>
        <v>0</v>
      </c>
      <c r="K118" s="132">
        <f t="shared" ca="1" si="49"/>
        <v>18</v>
      </c>
      <c r="L118" s="133">
        <f t="shared" ca="1" si="50"/>
        <v>2</v>
      </c>
      <c r="M118" s="259">
        <f t="shared" ca="1" si="51"/>
        <v>0</v>
      </c>
      <c r="N118" s="150">
        <f t="shared" ca="1" si="52"/>
        <v>0</v>
      </c>
      <c r="O118" s="120">
        <f t="shared" ca="1" si="53"/>
        <v>0</v>
      </c>
      <c r="P118" s="134">
        <f t="shared" ca="1" si="54"/>
        <v>0</v>
      </c>
      <c r="Q118" s="120">
        <f t="shared" ca="1" si="55"/>
        <v>0</v>
      </c>
      <c r="R118" s="134">
        <f t="shared" ca="1" si="56"/>
        <v>0</v>
      </c>
      <c r="T118" t="s">
        <v>601</v>
      </c>
      <c r="U118" t="s">
        <v>1406</v>
      </c>
      <c r="AC118" t="s">
        <v>601</v>
      </c>
      <c r="AG118" t="s">
        <v>601</v>
      </c>
    </row>
    <row r="119" spans="2:33" ht="20.100000000000001" customHeight="1">
      <c r="B119" s="88">
        <v>53</v>
      </c>
      <c r="C119" s="92" t="s">
        <v>377</v>
      </c>
      <c r="D119" s="107">
        <f t="shared" ca="1" si="42"/>
        <v>1194</v>
      </c>
      <c r="E119" s="120">
        <f t="shared" ca="1" si="43"/>
        <v>139</v>
      </c>
      <c r="F119" s="121">
        <f t="shared" ca="1" si="44"/>
        <v>34</v>
      </c>
      <c r="G119" s="986">
        <f t="shared" ca="1" si="45"/>
        <v>0</v>
      </c>
      <c r="H119" s="120">
        <f t="shared" ca="1" si="46"/>
        <v>1055</v>
      </c>
      <c r="I119" s="121">
        <f t="shared" ca="1" si="47"/>
        <v>66</v>
      </c>
      <c r="J119" s="986">
        <f t="shared" ca="1" si="48"/>
        <v>0</v>
      </c>
      <c r="K119" s="132">
        <f t="shared" ca="1" si="49"/>
        <v>0</v>
      </c>
      <c r="L119" s="133">
        <f t="shared" ca="1" si="50"/>
        <v>0</v>
      </c>
      <c r="M119" s="259">
        <f t="shared" ca="1" si="51"/>
        <v>0</v>
      </c>
      <c r="N119" s="150">
        <f t="shared" ca="1" si="52"/>
        <v>0</v>
      </c>
      <c r="O119" s="120">
        <f t="shared" ca="1" si="53"/>
        <v>0</v>
      </c>
      <c r="P119" s="134">
        <f t="shared" ca="1" si="54"/>
        <v>0</v>
      </c>
      <c r="Q119" s="120">
        <f t="shared" ca="1" si="55"/>
        <v>0</v>
      </c>
      <c r="R119" s="134">
        <f t="shared" ca="1" si="56"/>
        <v>0</v>
      </c>
      <c r="T119" t="s">
        <v>603</v>
      </c>
      <c r="U119" t="s">
        <v>1406</v>
      </c>
      <c r="AC119" t="s">
        <v>603</v>
      </c>
      <c r="AG119" t="s">
        <v>603</v>
      </c>
    </row>
    <row r="120" spans="2:33" ht="20.100000000000001" customHeight="1">
      <c r="B120" s="88">
        <v>54</v>
      </c>
      <c r="C120" s="92" t="s">
        <v>378</v>
      </c>
      <c r="D120" s="107">
        <f t="shared" ca="1" si="42"/>
        <v>598</v>
      </c>
      <c r="E120" s="120">
        <f t="shared" ca="1" si="43"/>
        <v>44</v>
      </c>
      <c r="F120" s="121">
        <f t="shared" ca="1" si="44"/>
        <v>11</v>
      </c>
      <c r="G120" s="986">
        <f t="shared" ca="1" si="45"/>
        <v>0</v>
      </c>
      <c r="H120" s="120">
        <f t="shared" ca="1" si="46"/>
        <v>552</v>
      </c>
      <c r="I120" s="121">
        <f t="shared" ca="1" si="47"/>
        <v>29</v>
      </c>
      <c r="J120" s="986">
        <f t="shared" ca="1" si="48"/>
        <v>0</v>
      </c>
      <c r="K120" s="132">
        <f t="shared" ca="1" si="49"/>
        <v>2</v>
      </c>
      <c r="L120" s="133">
        <f t="shared" ca="1" si="50"/>
        <v>5</v>
      </c>
      <c r="M120" s="259">
        <f t="shared" ca="1" si="51"/>
        <v>0</v>
      </c>
      <c r="N120" s="150">
        <f t="shared" ca="1" si="52"/>
        <v>0</v>
      </c>
      <c r="O120" s="120">
        <f t="shared" ca="1" si="53"/>
        <v>0</v>
      </c>
      <c r="P120" s="134">
        <f t="shared" ca="1" si="54"/>
        <v>0</v>
      </c>
      <c r="Q120" s="120">
        <f t="shared" ca="1" si="55"/>
        <v>0</v>
      </c>
      <c r="R120" s="134">
        <f t="shared" ca="1" si="56"/>
        <v>0</v>
      </c>
      <c r="T120" t="s">
        <v>604</v>
      </c>
      <c r="U120" t="s">
        <v>1406</v>
      </c>
      <c r="AC120" t="s">
        <v>604</v>
      </c>
      <c r="AG120" t="s">
        <v>604</v>
      </c>
    </row>
    <row r="121" spans="2:33" ht="20.100000000000001" customHeight="1">
      <c r="B121" s="89">
        <v>55</v>
      </c>
      <c r="C121" s="95" t="s">
        <v>380</v>
      </c>
      <c r="D121" s="1062">
        <f t="shared" ca="1" si="42"/>
        <v>618</v>
      </c>
      <c r="E121" s="1063">
        <f t="shared" ca="1" si="43"/>
        <v>62</v>
      </c>
      <c r="F121" s="1064">
        <f t="shared" ca="1" si="44"/>
        <v>12</v>
      </c>
      <c r="G121" s="1065">
        <f t="shared" ca="1" si="45"/>
        <v>0</v>
      </c>
      <c r="H121" s="1063">
        <f t="shared" ca="1" si="46"/>
        <v>556</v>
      </c>
      <c r="I121" s="1064">
        <f t="shared" ca="1" si="47"/>
        <v>33</v>
      </c>
      <c r="J121" s="1065">
        <f t="shared" ca="1" si="48"/>
        <v>0</v>
      </c>
      <c r="K121" s="1066">
        <f t="shared" ca="1" si="49"/>
        <v>0</v>
      </c>
      <c r="L121" s="1067">
        <f t="shared" ca="1" si="50"/>
        <v>3</v>
      </c>
      <c r="M121" s="1068">
        <f t="shared" ca="1" si="51"/>
        <v>0</v>
      </c>
      <c r="N121" s="1069">
        <f t="shared" ca="1" si="52"/>
        <v>0</v>
      </c>
      <c r="O121" s="1070">
        <f t="shared" ca="1" si="53"/>
        <v>0</v>
      </c>
      <c r="P121" s="1071">
        <f t="shared" ca="1" si="54"/>
        <v>0</v>
      </c>
      <c r="Q121" s="1070">
        <f t="shared" ca="1" si="55"/>
        <v>0</v>
      </c>
      <c r="R121" s="1071">
        <f t="shared" ca="1" si="56"/>
        <v>0</v>
      </c>
      <c r="T121" t="s">
        <v>606</v>
      </c>
      <c r="U121" t="s">
        <v>1406</v>
      </c>
      <c r="AC121" t="s">
        <v>606</v>
      </c>
      <c r="AG121" t="s">
        <v>606</v>
      </c>
    </row>
    <row r="122" spans="2:33" ht="20.100000000000001" hidden="1" customHeight="1">
      <c r="B122" s="1304" t="s">
        <v>1402</v>
      </c>
      <c r="C122" s="1305"/>
      <c r="D122" s="1051">
        <f ca="1">D56</f>
        <v>195988</v>
      </c>
      <c r="E122" s="1052">
        <f t="shared" ref="E122:R122" ca="1" si="57">E56</f>
        <v>21542</v>
      </c>
      <c r="F122" s="1053">
        <f t="shared" ca="1" si="57"/>
        <v>2022</v>
      </c>
      <c r="G122" s="1054">
        <f t="shared" ca="1" si="57"/>
        <v>2</v>
      </c>
      <c r="H122" s="1052">
        <f t="shared" ca="1" si="57"/>
        <v>173019</v>
      </c>
      <c r="I122" s="1053">
        <f t="shared" ca="1" si="57"/>
        <v>5896</v>
      </c>
      <c r="J122" s="1054">
        <f t="shared" ca="1" si="57"/>
        <v>4</v>
      </c>
      <c r="K122" s="1055">
        <f t="shared" ca="1" si="57"/>
        <v>1427</v>
      </c>
      <c r="L122" s="1056">
        <f t="shared" ca="1" si="57"/>
        <v>2461</v>
      </c>
      <c r="M122" s="1057">
        <f t="shared" ca="1" si="57"/>
        <v>297</v>
      </c>
      <c r="N122" s="1058">
        <f t="shared" ca="1" si="57"/>
        <v>2121</v>
      </c>
      <c r="O122" s="1052">
        <f t="shared" ca="1" si="57"/>
        <v>1958</v>
      </c>
      <c r="P122" s="1059">
        <f t="shared" ca="1" si="57"/>
        <v>319</v>
      </c>
      <c r="Q122" s="1060">
        <f t="shared" ca="1" si="57"/>
        <v>163</v>
      </c>
      <c r="R122" s="1061">
        <f t="shared" ca="1" si="57"/>
        <v>24</v>
      </c>
    </row>
    <row r="123" spans="2:33" ht="20.100000000000001" hidden="1" customHeight="1">
      <c r="B123" s="1309" t="s">
        <v>1403</v>
      </c>
      <c r="C123" s="1310"/>
      <c r="D123" s="110">
        <f t="shared" ref="D123" ca="1" si="58">E123+H123+K123</f>
        <v>55200</v>
      </c>
      <c r="E123" s="111">
        <f ca="1">SUM(E67:E121)+SUM(E133:E188)</f>
        <v>5414</v>
      </c>
      <c r="F123" s="116">
        <f t="shared" ref="F123:R123" ca="1" si="59">SUM(F67:F121)+SUM(F133:F188)</f>
        <v>856</v>
      </c>
      <c r="G123" s="991">
        <f t="shared" ca="1" si="59"/>
        <v>0</v>
      </c>
      <c r="H123" s="111">
        <f t="shared" ca="1" si="59"/>
        <v>47641</v>
      </c>
      <c r="I123" s="116">
        <f t="shared" ca="1" si="59"/>
        <v>4146</v>
      </c>
      <c r="J123" s="991">
        <f t="shared" ca="1" si="59"/>
        <v>4</v>
      </c>
      <c r="K123" s="113">
        <f t="shared" ca="1" si="59"/>
        <v>2145</v>
      </c>
      <c r="L123" s="114">
        <f t="shared" ca="1" si="59"/>
        <v>1451</v>
      </c>
      <c r="M123" s="264">
        <f t="shared" ca="1" si="59"/>
        <v>188</v>
      </c>
      <c r="N123" s="1049">
        <f t="shared" ca="1" si="59"/>
        <v>893</v>
      </c>
      <c r="O123" s="111">
        <f t="shared" ca="1" si="59"/>
        <v>827</v>
      </c>
      <c r="P123" s="1050">
        <f t="shared" ca="1" si="59"/>
        <v>209</v>
      </c>
      <c r="Q123" s="111">
        <f t="shared" ca="1" si="59"/>
        <v>66</v>
      </c>
      <c r="R123" s="1050">
        <f t="shared" ca="1" si="59"/>
        <v>8</v>
      </c>
    </row>
    <row r="124" spans="2:33" ht="20.100000000000001" hidden="1" customHeight="1">
      <c r="B124" s="1304" t="s">
        <v>1404</v>
      </c>
      <c r="C124" s="1305"/>
      <c r="D124" s="110">
        <f ca="1">SUM(D122:D123)</f>
        <v>251188</v>
      </c>
      <c r="E124" s="111">
        <f t="shared" ref="E124:R124" ca="1" si="60">SUM(E122:E123)</f>
        <v>26956</v>
      </c>
      <c r="F124" s="116">
        <f t="shared" ca="1" si="60"/>
        <v>2878</v>
      </c>
      <c r="G124" s="990">
        <f t="shared" ca="1" si="60"/>
        <v>2</v>
      </c>
      <c r="H124" s="111">
        <f t="shared" ca="1" si="60"/>
        <v>220660</v>
      </c>
      <c r="I124" s="116">
        <f t="shared" ca="1" si="60"/>
        <v>10042</v>
      </c>
      <c r="J124" s="990">
        <f t="shared" ca="1" si="60"/>
        <v>8</v>
      </c>
      <c r="K124" s="113">
        <f t="shared" ca="1" si="60"/>
        <v>3572</v>
      </c>
      <c r="L124" s="114">
        <f t="shared" ca="1" si="60"/>
        <v>3912</v>
      </c>
      <c r="M124" s="264">
        <f t="shared" ca="1" si="60"/>
        <v>485</v>
      </c>
      <c r="N124" s="115">
        <f t="shared" ca="1" si="60"/>
        <v>3014</v>
      </c>
      <c r="O124" s="111">
        <f t="shared" ca="1" si="60"/>
        <v>2785</v>
      </c>
      <c r="P124" s="112">
        <f t="shared" ca="1" si="60"/>
        <v>528</v>
      </c>
      <c r="Q124" s="111">
        <f t="shared" ca="1" si="60"/>
        <v>229</v>
      </c>
      <c r="R124" s="112">
        <f t="shared" ca="1" si="60"/>
        <v>32</v>
      </c>
    </row>
    <row r="125" spans="2:33" ht="22.5" customHeight="1">
      <c r="B125" t="s">
        <v>1405</v>
      </c>
    </row>
    <row r="126" spans="2:33" ht="26.25" customHeight="1">
      <c r="B126" s="1300" t="s">
        <v>1444</v>
      </c>
      <c r="C126" s="1300"/>
      <c r="D126" s="1300"/>
      <c r="E126" s="1300"/>
      <c r="F126" s="1300"/>
      <c r="G126" s="1300"/>
      <c r="H126" s="1300"/>
      <c r="I126" s="1300"/>
      <c r="J126" s="1300"/>
      <c r="K126" s="1300"/>
      <c r="L126" s="1300"/>
      <c r="M126" s="1300"/>
      <c r="N126" s="1300"/>
      <c r="O126" s="1300"/>
      <c r="P126" s="1300"/>
      <c r="Q126" s="1300"/>
      <c r="R126" s="1300"/>
      <c r="S126" s="154"/>
      <c r="T126" s="154"/>
      <c r="U126" s="154"/>
    </row>
    <row r="128" spans="2:33" ht="17.25" customHeight="1">
      <c r="B128" s="101"/>
      <c r="C128" s="99"/>
      <c r="D128" s="1301" t="s">
        <v>1393</v>
      </c>
      <c r="E128" s="1302"/>
      <c r="F128" s="1302"/>
      <c r="G128" s="1302"/>
      <c r="H128" s="1302"/>
      <c r="I128" s="1302"/>
      <c r="J128" s="1302"/>
      <c r="K128" s="1302"/>
      <c r="L128" s="1302"/>
      <c r="M128" s="1303"/>
      <c r="N128" s="1301" t="s">
        <v>1399</v>
      </c>
      <c r="O128" s="1302"/>
      <c r="P128" s="1302"/>
      <c r="Q128" s="1302"/>
      <c r="R128" s="1303"/>
    </row>
    <row r="129" spans="2:39" ht="28.5" customHeight="1">
      <c r="B129" s="100"/>
      <c r="C129" s="96"/>
      <c r="D129" s="1293" t="s">
        <v>1397</v>
      </c>
      <c r="E129" s="1294"/>
      <c r="F129" s="1294"/>
      <c r="G129" s="1294"/>
      <c r="H129" s="1294"/>
      <c r="I129" s="1294"/>
      <c r="J129" s="1294"/>
      <c r="K129" s="1295"/>
      <c r="L129" s="1296" t="s">
        <v>1401</v>
      </c>
      <c r="M129" s="1295"/>
      <c r="N129" s="102"/>
      <c r="O129" s="103"/>
      <c r="P129" s="103"/>
      <c r="Q129" s="103"/>
      <c r="R129" s="104"/>
      <c r="U129" t="s">
        <v>1407</v>
      </c>
      <c r="V129" t="s">
        <v>1408</v>
      </c>
      <c r="W129" t="s">
        <v>1426</v>
      </c>
      <c r="X129" t="s">
        <v>1410</v>
      </c>
      <c r="Y129" t="s">
        <v>1411</v>
      </c>
      <c r="Z129" t="s">
        <v>1411</v>
      </c>
      <c r="AA129" t="s">
        <v>1412</v>
      </c>
      <c r="AB129" t="s">
        <v>1055</v>
      </c>
      <c r="AD129" t="s">
        <v>1057</v>
      </c>
      <c r="AE129" t="s">
        <v>1056</v>
      </c>
      <c r="AH129" t="s">
        <v>1407</v>
      </c>
      <c r="AI129" t="s">
        <v>1408</v>
      </c>
      <c r="AJ129" t="s">
        <v>1409</v>
      </c>
      <c r="AK129" t="s">
        <v>1411</v>
      </c>
      <c r="AL129" t="s">
        <v>1428</v>
      </c>
      <c r="AM129" t="s">
        <v>1429</v>
      </c>
    </row>
    <row r="130" spans="2:39" ht="14.25" customHeight="1">
      <c r="B130" s="100"/>
      <c r="C130" s="96"/>
      <c r="D130" s="1297" t="s">
        <v>1394</v>
      </c>
      <c r="E130" s="1299" t="s">
        <v>1396</v>
      </c>
      <c r="F130" s="117"/>
      <c r="G130" s="118"/>
      <c r="H130" s="1299" t="s">
        <v>1395</v>
      </c>
      <c r="I130" s="117"/>
      <c r="J130" s="118"/>
      <c r="K130" s="1306" t="s">
        <v>1433</v>
      </c>
      <c r="L130" s="1287" t="s">
        <v>1398</v>
      </c>
      <c r="M130" s="1306" t="s">
        <v>1400</v>
      </c>
      <c r="N130" s="1287" t="s">
        <v>1398</v>
      </c>
      <c r="O130" s="1290" t="s">
        <v>1396</v>
      </c>
      <c r="P130" s="96"/>
      <c r="Q130" s="1290" t="s">
        <v>1395</v>
      </c>
      <c r="R130" s="96"/>
      <c r="AH130" t="s">
        <v>1430</v>
      </c>
      <c r="AI130" t="s">
        <v>1065</v>
      </c>
      <c r="AJ130" t="s">
        <v>1066</v>
      </c>
      <c r="AK130" t="s">
        <v>1067</v>
      </c>
      <c r="AL130" t="s">
        <v>1068</v>
      </c>
      <c r="AM130" t="s">
        <v>1069</v>
      </c>
    </row>
    <row r="131" spans="2:39" ht="14.25" customHeight="1">
      <c r="B131" s="981"/>
      <c r="C131" s="96"/>
      <c r="D131" s="1298"/>
      <c r="E131" s="1291"/>
      <c r="F131" s="1285" t="s">
        <v>3376</v>
      </c>
      <c r="G131" s="983"/>
      <c r="H131" s="1291"/>
      <c r="I131" s="1285" t="s">
        <v>3377</v>
      </c>
      <c r="J131" s="983"/>
      <c r="K131" s="1307"/>
      <c r="L131" s="1288"/>
      <c r="M131" s="1307"/>
      <c r="N131" s="1288"/>
      <c r="O131" s="1291"/>
      <c r="P131" s="1283" t="s">
        <v>1431</v>
      </c>
      <c r="Q131" s="1291"/>
      <c r="R131" s="1283" t="s">
        <v>1432</v>
      </c>
    </row>
    <row r="132" spans="2:39" ht="36" customHeight="1">
      <c r="B132" s="97"/>
      <c r="C132" s="98"/>
      <c r="D132" s="1289"/>
      <c r="E132" s="1292"/>
      <c r="F132" s="1286"/>
      <c r="G132" s="984" t="s">
        <v>3378</v>
      </c>
      <c r="H132" s="1292"/>
      <c r="I132" s="1286"/>
      <c r="J132" s="984" t="s">
        <v>3378</v>
      </c>
      <c r="K132" s="1308"/>
      <c r="L132" s="1289"/>
      <c r="M132" s="1308"/>
      <c r="N132" s="1289"/>
      <c r="O132" s="1292"/>
      <c r="P132" s="1284"/>
      <c r="Q132" s="1292"/>
      <c r="R132" s="1284"/>
      <c r="T132" t="s">
        <v>1422</v>
      </c>
      <c r="U132" s="119" t="s">
        <v>1414</v>
      </c>
      <c r="V132" s="119" t="s">
        <v>1415</v>
      </c>
      <c r="W132" s="119" t="s">
        <v>1416</v>
      </c>
      <c r="X132" s="119" t="s">
        <v>1417</v>
      </c>
      <c r="Y132" s="119" t="s">
        <v>1418</v>
      </c>
      <c r="Z132" s="119" t="s">
        <v>1419</v>
      </c>
      <c r="AA132" s="119" t="s">
        <v>1420</v>
      </c>
      <c r="AB132" s="119" t="s">
        <v>1421</v>
      </c>
      <c r="AC132" t="s">
        <v>1423</v>
      </c>
      <c r="AD132" t="s">
        <v>1424</v>
      </c>
      <c r="AE132" t="s">
        <v>1425</v>
      </c>
      <c r="AG132" t="s">
        <v>1427</v>
      </c>
      <c r="AH132" t="str">
        <f>"_"&amp;AH130</f>
        <v>_901_01_000</v>
      </c>
      <c r="AI132" t="str">
        <f t="shared" ref="AI132" si="61">"_"&amp;AI130</f>
        <v>_901_01_001</v>
      </c>
      <c r="AJ132" t="str">
        <f t="shared" ref="AJ132" si="62">"_"&amp;AJ130</f>
        <v>_901_01_002</v>
      </c>
      <c r="AK132" t="str">
        <f t="shared" ref="AK132" si="63">"_"&amp;AK130</f>
        <v>_901_01_003</v>
      </c>
      <c r="AL132" t="str">
        <f t="shared" ref="AL132" si="64">"_"&amp;AL130</f>
        <v>_901_01_004</v>
      </c>
      <c r="AM132" t="str">
        <f t="shared" ref="AM132" si="65">"_"&amp;AM130</f>
        <v>_901_01_005</v>
      </c>
    </row>
    <row r="133" spans="2:39" ht="20.100000000000001" customHeight="1">
      <c r="B133" s="88">
        <v>56</v>
      </c>
      <c r="C133" s="92" t="s">
        <v>1828</v>
      </c>
      <c r="D133" s="105">
        <f t="shared" ref="D133" ca="1" si="66">E133+H133+K133</f>
        <v>1074</v>
      </c>
      <c r="E133" s="120">
        <f t="shared" ref="E133:H134" ca="1" si="67">SUMIFS(INDIRECT(V$8),INDIRECT($T$8),$T133,INDIRECT($U$8),$U$9)</f>
        <v>129</v>
      </c>
      <c r="F133" s="121">
        <f t="shared" ca="1" si="67"/>
        <v>23</v>
      </c>
      <c r="G133" s="986">
        <f t="shared" ca="1" si="67"/>
        <v>0</v>
      </c>
      <c r="H133" s="120">
        <f t="shared" ca="1" si="67"/>
        <v>921</v>
      </c>
      <c r="I133" s="121">
        <f t="shared" ref="I133" ca="1" si="68">SUMIFS(INDIRECT(Z$8),INDIRECT($T$8),$T133,INDIRECT($U$8),$U$9)</f>
        <v>46</v>
      </c>
      <c r="J133" s="986">
        <f t="shared" ref="J133" ca="1" si="69">SUMIFS(INDIRECT(AA$8),INDIRECT($T$8),$T133,INDIRECT($U$8),$U$9)</f>
        <v>0</v>
      </c>
      <c r="K133" s="132">
        <f t="shared" ref="K133" ca="1" si="70">SUMIFS(INDIRECT(AB$8),INDIRECT($T$8),$T133,INDIRECT($U$8),$U$9)</f>
        <v>24</v>
      </c>
      <c r="L133" s="133">
        <f ca="1">SUMIFS(INDIRECT(AD$8),INDIRECT($AC$8),$AC133)</f>
        <v>12</v>
      </c>
      <c r="M133" s="259">
        <f ca="1">SUMIFS(INDIRECT(AE$8),INDIRECT($AC$8),$AC133)</f>
        <v>1</v>
      </c>
      <c r="N133" s="147">
        <f ca="1">O133+Q133</f>
        <v>0</v>
      </c>
      <c r="O133" s="120">
        <f t="shared" ref="O133:Q134" ca="1" si="71">SUMIFS(INDIRECT(AI$8),INDIRECT($AG$8),$AG133,INDIRECT($AH$8),$AH$9)</f>
        <v>0</v>
      </c>
      <c r="P133" s="134">
        <f t="shared" ca="1" si="71"/>
        <v>0</v>
      </c>
      <c r="Q133" s="120">
        <f t="shared" ca="1" si="71"/>
        <v>0</v>
      </c>
      <c r="R133" s="134">
        <f t="shared" ref="R133" ca="1" si="72">SUMIFS(INDIRECT(AL$8),INDIRECT($AG$8),$AG133,INDIRECT($AH$8),$AH$9)</f>
        <v>0</v>
      </c>
      <c r="T133" s="159" t="s">
        <v>2185</v>
      </c>
      <c r="U133" t="s">
        <v>1406</v>
      </c>
      <c r="AC133" s="159" t="s">
        <v>2185</v>
      </c>
      <c r="AG133" s="159" t="s">
        <v>2185</v>
      </c>
    </row>
    <row r="134" spans="2:39" ht="20.100000000000001" customHeight="1">
      <c r="B134" s="88">
        <v>57</v>
      </c>
      <c r="C134" s="92" t="s">
        <v>382</v>
      </c>
      <c r="D134" s="105">
        <f t="shared" ref="D134:D180" ca="1" si="73">E134+H134+K134</f>
        <v>889</v>
      </c>
      <c r="E134" s="120">
        <f t="shared" ca="1" si="67"/>
        <v>132</v>
      </c>
      <c r="F134" s="121">
        <f t="shared" ca="1" si="67"/>
        <v>43</v>
      </c>
      <c r="G134" s="986">
        <f t="shared" ca="1" si="67"/>
        <v>0</v>
      </c>
      <c r="H134" s="120">
        <f t="shared" ca="1" si="67"/>
        <v>696</v>
      </c>
      <c r="I134" s="121">
        <f t="shared" ref="I134:I188" ca="1" si="74">SUMIFS(INDIRECT(Z$8),INDIRECT($T$8),$T134,INDIRECT($U$8),$U$9)</f>
        <v>38</v>
      </c>
      <c r="J134" s="986">
        <f t="shared" ref="J134:J188" ca="1" si="75">SUMIFS(INDIRECT(AA$8),INDIRECT($T$8),$T134,INDIRECT($U$8),$U$9)</f>
        <v>0</v>
      </c>
      <c r="K134" s="132">
        <f t="shared" ref="K134:K180" ca="1" si="76">SUMIFS(INDIRECT(AB$8),INDIRECT($T$8),$T134,INDIRECT($U$8),$U$9)</f>
        <v>61</v>
      </c>
      <c r="L134" s="133">
        <f ca="1">SUMIFS(INDIRECT(AD$8),INDIRECT($AC$8),$AC134)</f>
        <v>24</v>
      </c>
      <c r="M134" s="259">
        <f ca="1">SUMIFS(INDIRECT(AE$8),INDIRECT($AC$8),$AC134)</f>
        <v>6</v>
      </c>
      <c r="N134" s="147">
        <f ca="1">O134+Q134</f>
        <v>0</v>
      </c>
      <c r="O134" s="120">
        <f t="shared" ca="1" si="71"/>
        <v>0</v>
      </c>
      <c r="P134" s="134">
        <f t="shared" ca="1" si="71"/>
        <v>0</v>
      </c>
      <c r="Q134" s="120">
        <f t="shared" ca="1" si="71"/>
        <v>0</v>
      </c>
      <c r="R134" s="134">
        <f t="shared" ref="R134:R188" ca="1" si="77">SUMIFS(INDIRECT(AL$8),INDIRECT($AG$8),$AG134,INDIRECT($AH$8),$AH$9)</f>
        <v>0</v>
      </c>
      <c r="T134" t="s">
        <v>608</v>
      </c>
      <c r="U134" t="s">
        <v>1406</v>
      </c>
      <c r="AC134" t="s">
        <v>608</v>
      </c>
      <c r="AG134" t="s">
        <v>608</v>
      </c>
    </row>
    <row r="135" spans="2:39" ht="20.100000000000001" customHeight="1">
      <c r="B135" s="88">
        <v>58</v>
      </c>
      <c r="C135" s="92" t="s">
        <v>311</v>
      </c>
      <c r="D135" s="105">
        <f t="shared" ca="1" si="73"/>
        <v>929</v>
      </c>
      <c r="E135" s="120">
        <f t="shared" ref="E135:E188" ca="1" si="78">SUMIFS(INDIRECT(V$8),INDIRECT($T$8),$T135,INDIRECT($U$8),$U$9)</f>
        <v>88</v>
      </c>
      <c r="F135" s="121">
        <f t="shared" ref="F135:F188" ca="1" si="79">SUMIFS(INDIRECT(W$8),INDIRECT($T$8),$T135,INDIRECT($U$8),$U$9)</f>
        <v>20</v>
      </c>
      <c r="G135" s="986">
        <f t="shared" ref="G135:G188" ca="1" si="80">SUMIFS(INDIRECT(X$8),INDIRECT($T$8),$T135,INDIRECT($U$8),$U$9)</f>
        <v>0</v>
      </c>
      <c r="H135" s="120">
        <f t="shared" ref="H135:H188" ca="1" si="81">SUMIFS(INDIRECT(Y$8),INDIRECT($T$8),$T135,INDIRECT($U$8),$U$9)</f>
        <v>841</v>
      </c>
      <c r="I135" s="121">
        <f t="shared" ca="1" si="74"/>
        <v>19</v>
      </c>
      <c r="J135" s="986">
        <f t="shared" ca="1" si="75"/>
        <v>0</v>
      </c>
      <c r="K135" s="132">
        <f t="shared" ca="1" si="76"/>
        <v>0</v>
      </c>
      <c r="L135" s="133">
        <f t="shared" ref="L135:L188" ca="1" si="82">SUMIFS(INDIRECT(AD$8),INDIRECT($AC$8),$AC135)</f>
        <v>35</v>
      </c>
      <c r="M135" s="259">
        <f t="shared" ref="M135:M188" ca="1" si="83">SUMIFS(INDIRECT(AE$8),INDIRECT($AC$8),$AC135)</f>
        <v>6</v>
      </c>
      <c r="N135" s="147">
        <f t="shared" ref="N135:N188" ca="1" si="84">O135+Q135</f>
        <v>0</v>
      </c>
      <c r="O135" s="120">
        <f t="shared" ref="O135:O188" ca="1" si="85">SUMIFS(INDIRECT(AI$8),INDIRECT($AG$8),$AG135,INDIRECT($AH$8),$AH$9)</f>
        <v>0</v>
      </c>
      <c r="P135" s="134">
        <f t="shared" ref="P135:P188" ca="1" si="86">SUMIFS(INDIRECT(AJ$8),INDIRECT($AG$8),$AG135,INDIRECT($AH$8),$AH$9)</f>
        <v>0</v>
      </c>
      <c r="Q135" s="120">
        <f t="shared" ref="Q135:Q188" ca="1" si="87">SUMIFS(INDIRECT(AK$8),INDIRECT($AG$8),$AG135,INDIRECT($AH$8),$AH$9)</f>
        <v>0</v>
      </c>
      <c r="R135" s="134">
        <f t="shared" ca="1" si="77"/>
        <v>0</v>
      </c>
      <c r="T135" t="s">
        <v>609</v>
      </c>
      <c r="U135" t="s">
        <v>1406</v>
      </c>
      <c r="AC135" t="s">
        <v>609</v>
      </c>
      <c r="AG135" t="s">
        <v>609</v>
      </c>
    </row>
    <row r="136" spans="2:39" ht="20.100000000000001" customHeight="1">
      <c r="B136" s="88">
        <v>59</v>
      </c>
      <c r="C136" s="92" t="s">
        <v>383</v>
      </c>
      <c r="D136" s="105">
        <f t="shared" ca="1" si="73"/>
        <v>668</v>
      </c>
      <c r="E136" s="120">
        <f t="shared" ca="1" si="78"/>
        <v>134</v>
      </c>
      <c r="F136" s="121">
        <f t="shared" ca="1" si="79"/>
        <v>15</v>
      </c>
      <c r="G136" s="986">
        <f t="shared" ca="1" si="80"/>
        <v>0</v>
      </c>
      <c r="H136" s="120">
        <f t="shared" ca="1" si="81"/>
        <v>522</v>
      </c>
      <c r="I136" s="121">
        <f t="shared" ca="1" si="74"/>
        <v>8</v>
      </c>
      <c r="J136" s="986">
        <f t="shared" ca="1" si="75"/>
        <v>0</v>
      </c>
      <c r="K136" s="132">
        <f t="shared" ca="1" si="76"/>
        <v>12</v>
      </c>
      <c r="L136" s="133">
        <f t="shared" ca="1" si="82"/>
        <v>13</v>
      </c>
      <c r="M136" s="259">
        <f t="shared" ca="1" si="83"/>
        <v>3</v>
      </c>
      <c r="N136" s="147">
        <f t="shared" ca="1" si="84"/>
        <v>0</v>
      </c>
      <c r="O136" s="120">
        <f t="shared" ca="1" si="85"/>
        <v>0</v>
      </c>
      <c r="P136" s="134">
        <f t="shared" ca="1" si="86"/>
        <v>0</v>
      </c>
      <c r="Q136" s="120">
        <f t="shared" ca="1" si="87"/>
        <v>0</v>
      </c>
      <c r="R136" s="134">
        <f t="shared" ca="1" si="77"/>
        <v>0</v>
      </c>
      <c r="T136" t="s">
        <v>610</v>
      </c>
      <c r="U136" t="s">
        <v>1406</v>
      </c>
      <c r="AC136" t="s">
        <v>610</v>
      </c>
      <c r="AG136" t="s">
        <v>610</v>
      </c>
    </row>
    <row r="137" spans="2:39" ht="20.100000000000001" customHeight="1">
      <c r="B137" s="155">
        <v>60</v>
      </c>
      <c r="C137" s="156" t="s">
        <v>385</v>
      </c>
      <c r="D137" s="105">
        <f t="shared" ca="1" si="73"/>
        <v>528</v>
      </c>
      <c r="E137" s="124">
        <f t="shared" ca="1" si="78"/>
        <v>65</v>
      </c>
      <c r="F137" s="121">
        <f t="shared" ca="1" si="79"/>
        <v>13</v>
      </c>
      <c r="G137" s="986">
        <f t="shared" ca="1" si="80"/>
        <v>0</v>
      </c>
      <c r="H137" s="124">
        <f t="shared" ca="1" si="81"/>
        <v>327</v>
      </c>
      <c r="I137" s="121">
        <f t="shared" ca="1" si="74"/>
        <v>62</v>
      </c>
      <c r="J137" s="986">
        <f t="shared" ca="1" si="75"/>
        <v>0</v>
      </c>
      <c r="K137" s="132">
        <f t="shared" ca="1" si="76"/>
        <v>136</v>
      </c>
      <c r="L137" s="133">
        <f t="shared" ca="1" si="82"/>
        <v>56</v>
      </c>
      <c r="M137" s="259">
        <f t="shared" ca="1" si="83"/>
        <v>7</v>
      </c>
      <c r="N137" s="133">
        <f t="shared" ca="1" si="84"/>
        <v>0</v>
      </c>
      <c r="O137" s="124">
        <f t="shared" ca="1" si="85"/>
        <v>0</v>
      </c>
      <c r="P137" s="158">
        <f t="shared" ca="1" si="86"/>
        <v>0</v>
      </c>
      <c r="Q137" s="124">
        <f t="shared" ca="1" si="87"/>
        <v>0</v>
      </c>
      <c r="R137" s="158">
        <f t="shared" ca="1" si="77"/>
        <v>0</v>
      </c>
      <c r="T137" t="s">
        <v>612</v>
      </c>
      <c r="U137" t="s">
        <v>1406</v>
      </c>
      <c r="AC137" t="s">
        <v>612</v>
      </c>
      <c r="AG137" t="s">
        <v>612</v>
      </c>
    </row>
    <row r="138" spans="2:39" ht="20.100000000000001" customHeight="1">
      <c r="B138" s="335">
        <v>61</v>
      </c>
      <c r="C138" s="336" t="s">
        <v>386</v>
      </c>
      <c r="D138" s="337">
        <f t="shared" ca="1" si="73"/>
        <v>645</v>
      </c>
      <c r="E138" s="338">
        <f t="shared" ca="1" si="78"/>
        <v>88</v>
      </c>
      <c r="F138" s="339">
        <f t="shared" ca="1" si="79"/>
        <v>18</v>
      </c>
      <c r="G138" s="993">
        <f t="shared" ca="1" si="80"/>
        <v>0</v>
      </c>
      <c r="H138" s="338">
        <f t="shared" ca="1" si="81"/>
        <v>549</v>
      </c>
      <c r="I138" s="339">
        <f t="shared" ca="1" si="74"/>
        <v>31</v>
      </c>
      <c r="J138" s="993">
        <f t="shared" ca="1" si="75"/>
        <v>0</v>
      </c>
      <c r="K138" s="340">
        <f t="shared" ca="1" si="76"/>
        <v>8</v>
      </c>
      <c r="L138" s="341">
        <f t="shared" ca="1" si="82"/>
        <v>8</v>
      </c>
      <c r="M138" s="506">
        <f t="shared" ca="1" si="83"/>
        <v>1</v>
      </c>
      <c r="N138" s="343">
        <f t="shared" ca="1" si="84"/>
        <v>0</v>
      </c>
      <c r="O138" s="338">
        <f t="shared" ca="1" si="85"/>
        <v>0</v>
      </c>
      <c r="P138" s="342">
        <f t="shared" ca="1" si="86"/>
        <v>0</v>
      </c>
      <c r="Q138" s="338">
        <f t="shared" ca="1" si="87"/>
        <v>0</v>
      </c>
      <c r="R138" s="342">
        <f t="shared" ca="1" si="77"/>
        <v>0</v>
      </c>
      <c r="T138" t="s">
        <v>613</v>
      </c>
      <c r="U138" t="s">
        <v>1406</v>
      </c>
      <c r="AC138" t="s">
        <v>613</v>
      </c>
      <c r="AG138" t="s">
        <v>613</v>
      </c>
    </row>
    <row r="139" spans="2:39" ht="20.100000000000001" customHeight="1">
      <c r="B139" s="155">
        <v>62</v>
      </c>
      <c r="C139" s="156" t="s">
        <v>1445</v>
      </c>
      <c r="D139" s="105">
        <f t="shared" ca="1" si="73"/>
        <v>364</v>
      </c>
      <c r="E139" s="124">
        <f t="shared" ca="1" si="78"/>
        <v>57</v>
      </c>
      <c r="F139" s="121">
        <f t="shared" ca="1" si="79"/>
        <v>5</v>
      </c>
      <c r="G139" s="986">
        <f t="shared" ca="1" si="80"/>
        <v>0</v>
      </c>
      <c r="H139" s="124">
        <f t="shared" ca="1" si="81"/>
        <v>302</v>
      </c>
      <c r="I139" s="121">
        <f t="shared" ca="1" si="74"/>
        <v>21</v>
      </c>
      <c r="J139" s="986">
        <f t="shared" ca="1" si="75"/>
        <v>0</v>
      </c>
      <c r="K139" s="132">
        <f t="shared" ca="1" si="76"/>
        <v>5</v>
      </c>
      <c r="L139" s="133">
        <f t="shared" ca="1" si="82"/>
        <v>6</v>
      </c>
      <c r="M139" s="259">
        <f t="shared" ca="1" si="83"/>
        <v>0</v>
      </c>
      <c r="N139" s="149">
        <f t="shared" ca="1" si="84"/>
        <v>0</v>
      </c>
      <c r="O139" s="124">
        <f t="shared" ca="1" si="85"/>
        <v>0</v>
      </c>
      <c r="P139" s="158">
        <f t="shared" ca="1" si="86"/>
        <v>0</v>
      </c>
      <c r="Q139" s="124">
        <f t="shared" ca="1" si="87"/>
        <v>0</v>
      </c>
      <c r="R139" s="158">
        <f t="shared" ca="1" si="77"/>
        <v>0</v>
      </c>
      <c r="T139" t="s">
        <v>614</v>
      </c>
      <c r="U139" t="s">
        <v>1406</v>
      </c>
      <c r="AC139" t="s">
        <v>614</v>
      </c>
      <c r="AG139" t="s">
        <v>614</v>
      </c>
    </row>
    <row r="140" spans="2:39" ht="20.100000000000001" customHeight="1">
      <c r="B140" s="155">
        <v>63</v>
      </c>
      <c r="C140" s="156" t="s">
        <v>388</v>
      </c>
      <c r="D140" s="105">
        <f t="shared" ca="1" si="73"/>
        <v>398</v>
      </c>
      <c r="E140" s="332">
        <f t="shared" ca="1" si="78"/>
        <v>52</v>
      </c>
      <c r="F140" s="121">
        <f t="shared" ca="1" si="79"/>
        <v>2</v>
      </c>
      <c r="G140" s="986">
        <f t="shared" ca="1" si="80"/>
        <v>0</v>
      </c>
      <c r="H140" s="332">
        <f t="shared" ca="1" si="81"/>
        <v>343</v>
      </c>
      <c r="I140" s="121">
        <f t="shared" ca="1" si="74"/>
        <v>34</v>
      </c>
      <c r="J140" s="986">
        <f t="shared" ca="1" si="75"/>
        <v>0</v>
      </c>
      <c r="K140" s="132">
        <f t="shared" ca="1" si="76"/>
        <v>3</v>
      </c>
      <c r="L140" s="133">
        <f t="shared" ca="1" si="82"/>
        <v>1</v>
      </c>
      <c r="M140" s="259">
        <f t="shared" ca="1" si="83"/>
        <v>0</v>
      </c>
      <c r="N140" s="333">
        <f t="shared" ca="1" si="84"/>
        <v>0</v>
      </c>
      <c r="O140" s="332">
        <f t="shared" ca="1" si="85"/>
        <v>0</v>
      </c>
      <c r="P140" s="158">
        <f t="shared" ca="1" si="86"/>
        <v>0</v>
      </c>
      <c r="Q140" s="332">
        <f t="shared" ca="1" si="87"/>
        <v>0</v>
      </c>
      <c r="R140" s="158">
        <f t="shared" ca="1" si="77"/>
        <v>0</v>
      </c>
      <c r="T140" t="s">
        <v>615</v>
      </c>
      <c r="U140" t="s">
        <v>1406</v>
      </c>
      <c r="AC140" t="s">
        <v>615</v>
      </c>
      <c r="AG140" t="s">
        <v>615</v>
      </c>
    </row>
    <row r="141" spans="2:39" ht="20.100000000000001" customHeight="1">
      <c r="B141" s="155">
        <v>64</v>
      </c>
      <c r="C141" s="156" t="s">
        <v>389</v>
      </c>
      <c r="D141" s="105">
        <f t="shared" ca="1" si="73"/>
        <v>439</v>
      </c>
      <c r="E141" s="332">
        <f t="shared" ca="1" si="78"/>
        <v>69</v>
      </c>
      <c r="F141" s="121">
        <f t="shared" ca="1" si="79"/>
        <v>11</v>
      </c>
      <c r="G141" s="986">
        <f t="shared" ca="1" si="80"/>
        <v>0</v>
      </c>
      <c r="H141" s="332">
        <f t="shared" ca="1" si="81"/>
        <v>370</v>
      </c>
      <c r="I141" s="121">
        <f t="shared" ca="1" si="74"/>
        <v>43</v>
      </c>
      <c r="J141" s="986">
        <f t="shared" ca="1" si="75"/>
        <v>0</v>
      </c>
      <c r="K141" s="132">
        <f t="shared" ca="1" si="76"/>
        <v>0</v>
      </c>
      <c r="L141" s="133">
        <f t="shared" ca="1" si="82"/>
        <v>16</v>
      </c>
      <c r="M141" s="259">
        <f t="shared" ca="1" si="83"/>
        <v>1</v>
      </c>
      <c r="N141" s="333">
        <f t="shared" ca="1" si="84"/>
        <v>0</v>
      </c>
      <c r="O141" s="332">
        <f t="shared" ca="1" si="85"/>
        <v>0</v>
      </c>
      <c r="P141" s="158">
        <f t="shared" ca="1" si="86"/>
        <v>0</v>
      </c>
      <c r="Q141" s="332">
        <f t="shared" ca="1" si="87"/>
        <v>0</v>
      </c>
      <c r="R141" s="158">
        <f t="shared" ca="1" si="77"/>
        <v>0</v>
      </c>
      <c r="T141" t="s">
        <v>616</v>
      </c>
      <c r="U141" t="s">
        <v>1406</v>
      </c>
      <c r="AC141" t="s">
        <v>616</v>
      </c>
      <c r="AG141" t="s">
        <v>616</v>
      </c>
    </row>
    <row r="142" spans="2:39" ht="20.100000000000001" customHeight="1">
      <c r="B142" s="324">
        <v>65</v>
      </c>
      <c r="C142" s="325" t="s">
        <v>390</v>
      </c>
      <c r="D142" s="326">
        <f t="shared" ca="1" si="73"/>
        <v>854</v>
      </c>
      <c r="E142" s="327">
        <f t="shared" ca="1" si="78"/>
        <v>119</v>
      </c>
      <c r="F142" s="328">
        <f t="shared" ca="1" si="79"/>
        <v>27</v>
      </c>
      <c r="G142" s="987">
        <f t="shared" ca="1" si="80"/>
        <v>0</v>
      </c>
      <c r="H142" s="327">
        <f t="shared" ca="1" si="81"/>
        <v>735</v>
      </c>
      <c r="I142" s="328">
        <f t="shared" ca="1" si="74"/>
        <v>24</v>
      </c>
      <c r="J142" s="987">
        <f t="shared" ca="1" si="75"/>
        <v>0</v>
      </c>
      <c r="K142" s="329">
        <f t="shared" ca="1" si="76"/>
        <v>0</v>
      </c>
      <c r="L142" s="330">
        <f t="shared" ca="1" si="82"/>
        <v>13</v>
      </c>
      <c r="M142" s="507">
        <f t="shared" ca="1" si="83"/>
        <v>2</v>
      </c>
      <c r="N142" s="334">
        <f t="shared" ca="1" si="84"/>
        <v>0</v>
      </c>
      <c r="O142" s="327">
        <f t="shared" ca="1" si="85"/>
        <v>0</v>
      </c>
      <c r="P142" s="331">
        <f t="shared" ca="1" si="86"/>
        <v>0</v>
      </c>
      <c r="Q142" s="327">
        <f t="shared" ca="1" si="87"/>
        <v>0</v>
      </c>
      <c r="R142" s="331">
        <f t="shared" ca="1" si="77"/>
        <v>0</v>
      </c>
      <c r="T142" t="s">
        <v>617</v>
      </c>
      <c r="U142" t="s">
        <v>1406</v>
      </c>
      <c r="AC142" t="s">
        <v>617</v>
      </c>
      <c r="AG142" t="s">
        <v>617</v>
      </c>
    </row>
    <row r="143" spans="2:39" ht="20.100000000000001" customHeight="1">
      <c r="B143" s="335">
        <v>66</v>
      </c>
      <c r="C143" s="336" t="s">
        <v>392</v>
      </c>
      <c r="D143" s="337">
        <f t="shared" ca="1" si="73"/>
        <v>896</v>
      </c>
      <c r="E143" s="338">
        <f t="shared" ca="1" si="78"/>
        <v>109</v>
      </c>
      <c r="F143" s="339">
        <f t="shared" ca="1" si="79"/>
        <v>16</v>
      </c>
      <c r="G143" s="993">
        <f t="shared" ca="1" si="80"/>
        <v>0</v>
      </c>
      <c r="H143" s="338">
        <f t="shared" ca="1" si="81"/>
        <v>787</v>
      </c>
      <c r="I143" s="339">
        <f t="shared" ca="1" si="74"/>
        <v>16</v>
      </c>
      <c r="J143" s="993">
        <f t="shared" ca="1" si="75"/>
        <v>0</v>
      </c>
      <c r="K143" s="340">
        <f t="shared" ca="1" si="76"/>
        <v>0</v>
      </c>
      <c r="L143" s="341">
        <f t="shared" ca="1" si="82"/>
        <v>36</v>
      </c>
      <c r="M143" s="506">
        <f t="shared" ca="1" si="83"/>
        <v>1</v>
      </c>
      <c r="N143" s="343">
        <f t="shared" ca="1" si="84"/>
        <v>0</v>
      </c>
      <c r="O143" s="338">
        <f t="shared" ca="1" si="85"/>
        <v>0</v>
      </c>
      <c r="P143" s="342">
        <f t="shared" ca="1" si="86"/>
        <v>0</v>
      </c>
      <c r="Q143" s="338">
        <f t="shared" ca="1" si="87"/>
        <v>0</v>
      </c>
      <c r="R143" s="342">
        <f t="shared" ca="1" si="77"/>
        <v>0</v>
      </c>
      <c r="T143" t="s">
        <v>619</v>
      </c>
      <c r="U143" t="s">
        <v>1406</v>
      </c>
      <c r="AC143" t="s">
        <v>619</v>
      </c>
      <c r="AG143" t="s">
        <v>619</v>
      </c>
    </row>
    <row r="144" spans="2:39" ht="20.100000000000001" customHeight="1">
      <c r="B144" s="155">
        <v>67</v>
      </c>
      <c r="C144" s="156" t="s">
        <v>394</v>
      </c>
      <c r="D144" s="105">
        <f t="shared" ca="1" si="73"/>
        <v>369</v>
      </c>
      <c r="E144" s="124">
        <f t="shared" ca="1" si="78"/>
        <v>37</v>
      </c>
      <c r="F144" s="121">
        <f t="shared" ca="1" si="79"/>
        <v>12</v>
      </c>
      <c r="G144" s="986">
        <f t="shared" ca="1" si="80"/>
        <v>0</v>
      </c>
      <c r="H144" s="124">
        <f t="shared" ca="1" si="81"/>
        <v>332</v>
      </c>
      <c r="I144" s="121">
        <f t="shared" ca="1" si="74"/>
        <v>34</v>
      </c>
      <c r="J144" s="986">
        <f t="shared" ca="1" si="75"/>
        <v>0</v>
      </c>
      <c r="K144" s="132">
        <f t="shared" ca="1" si="76"/>
        <v>0</v>
      </c>
      <c r="L144" s="133">
        <f t="shared" ca="1" si="82"/>
        <v>4</v>
      </c>
      <c r="M144" s="259">
        <f t="shared" ca="1" si="83"/>
        <v>0</v>
      </c>
      <c r="N144" s="149">
        <f t="shared" ca="1" si="84"/>
        <v>0</v>
      </c>
      <c r="O144" s="124">
        <f t="shared" ca="1" si="85"/>
        <v>0</v>
      </c>
      <c r="P144" s="158">
        <f t="shared" ca="1" si="86"/>
        <v>0</v>
      </c>
      <c r="Q144" s="124">
        <f t="shared" ca="1" si="87"/>
        <v>0</v>
      </c>
      <c r="R144" s="158">
        <f t="shared" ca="1" si="77"/>
        <v>0</v>
      </c>
      <c r="T144" t="s">
        <v>621</v>
      </c>
      <c r="U144" t="s">
        <v>1406</v>
      </c>
      <c r="AC144" t="s">
        <v>621</v>
      </c>
      <c r="AG144" t="s">
        <v>621</v>
      </c>
    </row>
    <row r="145" spans="2:33" ht="20.100000000000001" customHeight="1">
      <c r="B145" s="155">
        <v>68</v>
      </c>
      <c r="C145" s="156" t="s">
        <v>396</v>
      </c>
      <c r="D145" s="344">
        <f t="shared" ca="1" si="73"/>
        <v>923</v>
      </c>
      <c r="E145" s="332">
        <f t="shared" ca="1" si="78"/>
        <v>6</v>
      </c>
      <c r="F145" s="121">
        <f t="shared" ca="1" si="79"/>
        <v>0</v>
      </c>
      <c r="G145" s="986">
        <f t="shared" ca="1" si="80"/>
        <v>0</v>
      </c>
      <c r="H145" s="332">
        <f t="shared" ca="1" si="81"/>
        <v>794</v>
      </c>
      <c r="I145" s="121">
        <f t="shared" ca="1" si="74"/>
        <v>66</v>
      </c>
      <c r="J145" s="986">
        <f t="shared" ca="1" si="75"/>
        <v>0</v>
      </c>
      <c r="K145" s="132">
        <f t="shared" ca="1" si="76"/>
        <v>123</v>
      </c>
      <c r="L145" s="133">
        <f t="shared" ca="1" si="82"/>
        <v>24</v>
      </c>
      <c r="M145" s="259">
        <f t="shared" ca="1" si="83"/>
        <v>4</v>
      </c>
      <c r="N145" s="333">
        <f t="shared" ca="1" si="84"/>
        <v>17</v>
      </c>
      <c r="O145" s="332">
        <f t="shared" ca="1" si="85"/>
        <v>15</v>
      </c>
      <c r="P145" s="158">
        <f t="shared" ca="1" si="86"/>
        <v>1</v>
      </c>
      <c r="Q145" s="332">
        <f t="shared" ca="1" si="87"/>
        <v>2</v>
      </c>
      <c r="R145" s="158">
        <f t="shared" ca="1" si="77"/>
        <v>0</v>
      </c>
      <c r="T145" t="s">
        <v>623</v>
      </c>
      <c r="U145" t="s">
        <v>1406</v>
      </c>
      <c r="AC145" t="s">
        <v>623</v>
      </c>
      <c r="AG145" t="s">
        <v>623</v>
      </c>
    </row>
    <row r="146" spans="2:33" ht="20.100000000000001" customHeight="1">
      <c r="B146" s="155">
        <v>69</v>
      </c>
      <c r="C146" s="156" t="s">
        <v>1826</v>
      </c>
      <c r="D146" s="344">
        <f t="shared" ca="1" si="73"/>
        <v>627</v>
      </c>
      <c r="E146" s="332">
        <f t="shared" ca="1" si="78"/>
        <v>12</v>
      </c>
      <c r="F146" s="121">
        <f t="shared" ca="1" si="79"/>
        <v>0</v>
      </c>
      <c r="G146" s="986">
        <f t="shared" ca="1" si="80"/>
        <v>0</v>
      </c>
      <c r="H146" s="332">
        <f t="shared" ca="1" si="81"/>
        <v>62</v>
      </c>
      <c r="I146" s="121">
        <f t="shared" ca="1" si="74"/>
        <v>32</v>
      </c>
      <c r="J146" s="986">
        <f t="shared" ca="1" si="75"/>
        <v>0</v>
      </c>
      <c r="K146" s="132">
        <f t="shared" ca="1" si="76"/>
        <v>553</v>
      </c>
      <c r="L146" s="133">
        <f t="shared" ca="1" si="82"/>
        <v>75</v>
      </c>
      <c r="M146" s="259">
        <f t="shared" ca="1" si="83"/>
        <v>17</v>
      </c>
      <c r="N146" s="333">
        <f t="shared" ca="1" si="84"/>
        <v>12</v>
      </c>
      <c r="O146" s="332">
        <f t="shared" ca="1" si="85"/>
        <v>12</v>
      </c>
      <c r="P146" s="158">
        <f t="shared" ca="1" si="86"/>
        <v>6</v>
      </c>
      <c r="Q146" s="332">
        <f t="shared" ca="1" si="87"/>
        <v>0</v>
      </c>
      <c r="R146" s="158">
        <f t="shared" ca="1" si="77"/>
        <v>0</v>
      </c>
      <c r="T146" t="s">
        <v>625</v>
      </c>
      <c r="U146" t="s">
        <v>1406</v>
      </c>
      <c r="AC146" t="s">
        <v>625</v>
      </c>
      <c r="AG146" t="s">
        <v>625</v>
      </c>
    </row>
    <row r="147" spans="2:33" ht="20.100000000000001" customHeight="1">
      <c r="B147" s="324">
        <v>70</v>
      </c>
      <c r="C147" s="325" t="s">
        <v>399</v>
      </c>
      <c r="D147" s="345">
        <f t="shared" ca="1" si="73"/>
        <v>275</v>
      </c>
      <c r="E147" s="346">
        <f ca="1">SUMIFS(INDIRECT(V$8),INDIRECT($T$8),$T147,INDIRECT($U$8),$U$9)</f>
        <v>16</v>
      </c>
      <c r="F147" s="328">
        <f t="shared" ca="1" si="79"/>
        <v>0</v>
      </c>
      <c r="G147" s="987">
        <f t="shared" ca="1" si="80"/>
        <v>0</v>
      </c>
      <c r="H147" s="346">
        <f t="shared" ca="1" si="81"/>
        <v>259</v>
      </c>
      <c r="I147" s="328">
        <f t="shared" ca="1" si="74"/>
        <v>62</v>
      </c>
      <c r="J147" s="987">
        <f t="shared" ca="1" si="75"/>
        <v>0</v>
      </c>
      <c r="K147" s="329">
        <f t="shared" ca="1" si="76"/>
        <v>0</v>
      </c>
      <c r="L147" s="330">
        <f t="shared" ca="1" si="82"/>
        <v>44</v>
      </c>
      <c r="M147" s="507">
        <f t="shared" ca="1" si="83"/>
        <v>10</v>
      </c>
      <c r="N147" s="347">
        <f t="shared" ca="1" si="84"/>
        <v>56</v>
      </c>
      <c r="O147" s="346">
        <f t="shared" ca="1" si="85"/>
        <v>55</v>
      </c>
      <c r="P147" s="331">
        <f t="shared" ca="1" si="86"/>
        <v>21</v>
      </c>
      <c r="Q147" s="346">
        <f t="shared" ca="1" si="87"/>
        <v>1</v>
      </c>
      <c r="R147" s="331">
        <f t="shared" ca="1" si="77"/>
        <v>0</v>
      </c>
      <c r="T147" t="s">
        <v>626</v>
      </c>
      <c r="U147" t="s">
        <v>1406</v>
      </c>
      <c r="AC147" t="s">
        <v>626</v>
      </c>
      <c r="AG147" t="s">
        <v>626</v>
      </c>
    </row>
    <row r="148" spans="2:33" ht="20.100000000000001" customHeight="1">
      <c r="B148" s="335">
        <v>71</v>
      </c>
      <c r="C148" s="336" t="s">
        <v>400</v>
      </c>
      <c r="D148" s="337">
        <f t="shared" ca="1" si="73"/>
        <v>194</v>
      </c>
      <c r="E148" s="338">
        <f t="shared" ca="1" si="78"/>
        <v>6</v>
      </c>
      <c r="F148" s="339">
        <f t="shared" ca="1" si="79"/>
        <v>0</v>
      </c>
      <c r="G148" s="993">
        <f t="shared" ca="1" si="80"/>
        <v>0</v>
      </c>
      <c r="H148" s="338">
        <f t="shared" ca="1" si="81"/>
        <v>180</v>
      </c>
      <c r="I148" s="339">
        <f t="shared" ca="1" si="74"/>
        <v>49</v>
      </c>
      <c r="J148" s="993">
        <f t="shared" ca="1" si="75"/>
        <v>0</v>
      </c>
      <c r="K148" s="340">
        <f t="shared" ca="1" si="76"/>
        <v>8</v>
      </c>
      <c r="L148" s="341">
        <f t="shared" ca="1" si="82"/>
        <v>6</v>
      </c>
      <c r="M148" s="506">
        <f t="shared" ca="1" si="83"/>
        <v>1</v>
      </c>
      <c r="N148" s="343">
        <f t="shared" ca="1" si="84"/>
        <v>0</v>
      </c>
      <c r="O148" s="338">
        <f t="shared" ca="1" si="85"/>
        <v>0</v>
      </c>
      <c r="P148" s="342">
        <f t="shared" ca="1" si="86"/>
        <v>0</v>
      </c>
      <c r="Q148" s="338">
        <f t="shared" ca="1" si="87"/>
        <v>0</v>
      </c>
      <c r="R148" s="342">
        <f t="shared" ca="1" si="77"/>
        <v>0</v>
      </c>
      <c r="T148" t="s">
        <v>627</v>
      </c>
      <c r="U148" t="s">
        <v>1406</v>
      </c>
      <c r="AC148" t="s">
        <v>627</v>
      </c>
      <c r="AG148" t="s">
        <v>627</v>
      </c>
    </row>
    <row r="149" spans="2:33" ht="20.100000000000001" customHeight="1">
      <c r="B149" s="155">
        <v>72</v>
      </c>
      <c r="C149" s="156" t="s">
        <v>401</v>
      </c>
      <c r="D149" s="105">
        <f t="shared" ca="1" si="73"/>
        <v>84</v>
      </c>
      <c r="E149" s="124">
        <f t="shared" ca="1" si="78"/>
        <v>2</v>
      </c>
      <c r="F149" s="121">
        <f t="shared" ca="1" si="79"/>
        <v>0</v>
      </c>
      <c r="G149" s="986">
        <f t="shared" ca="1" si="80"/>
        <v>0</v>
      </c>
      <c r="H149" s="124">
        <f t="shared" ca="1" si="81"/>
        <v>68</v>
      </c>
      <c r="I149" s="121">
        <f t="shared" ca="1" si="74"/>
        <v>23</v>
      </c>
      <c r="J149" s="986">
        <f t="shared" ca="1" si="75"/>
        <v>0</v>
      </c>
      <c r="K149" s="132">
        <f t="shared" ca="1" si="76"/>
        <v>14</v>
      </c>
      <c r="L149" s="133">
        <f t="shared" ca="1" si="82"/>
        <v>11</v>
      </c>
      <c r="M149" s="259">
        <f t="shared" ca="1" si="83"/>
        <v>1</v>
      </c>
      <c r="N149" s="149">
        <f t="shared" ca="1" si="84"/>
        <v>0</v>
      </c>
      <c r="O149" s="124">
        <f t="shared" ca="1" si="85"/>
        <v>0</v>
      </c>
      <c r="P149" s="158">
        <f t="shared" ca="1" si="86"/>
        <v>0</v>
      </c>
      <c r="Q149" s="124">
        <f t="shared" ca="1" si="87"/>
        <v>0</v>
      </c>
      <c r="R149" s="158">
        <f t="shared" ca="1" si="77"/>
        <v>0</v>
      </c>
      <c r="T149" t="s">
        <v>628</v>
      </c>
      <c r="U149" t="s">
        <v>1406</v>
      </c>
      <c r="AC149" t="s">
        <v>628</v>
      </c>
      <c r="AG149" t="s">
        <v>628</v>
      </c>
    </row>
    <row r="150" spans="2:33" ht="20.100000000000001" customHeight="1">
      <c r="B150" s="155">
        <v>73</v>
      </c>
      <c r="C150" s="156" t="s">
        <v>402</v>
      </c>
      <c r="D150" s="344">
        <f t="shared" ca="1" si="73"/>
        <v>86</v>
      </c>
      <c r="E150" s="332">
        <f t="shared" ca="1" si="78"/>
        <v>2</v>
      </c>
      <c r="F150" s="121">
        <f t="shared" ca="1" si="79"/>
        <v>0</v>
      </c>
      <c r="G150" s="986">
        <f t="shared" ca="1" si="80"/>
        <v>0</v>
      </c>
      <c r="H150" s="332">
        <f t="shared" ca="1" si="81"/>
        <v>57</v>
      </c>
      <c r="I150" s="121">
        <f t="shared" ca="1" si="74"/>
        <v>7</v>
      </c>
      <c r="J150" s="986">
        <f t="shared" ca="1" si="75"/>
        <v>0</v>
      </c>
      <c r="K150" s="132">
        <f t="shared" ca="1" si="76"/>
        <v>27</v>
      </c>
      <c r="L150" s="133">
        <f t="shared" ca="1" si="82"/>
        <v>10</v>
      </c>
      <c r="M150" s="259">
        <f t="shared" ca="1" si="83"/>
        <v>1</v>
      </c>
      <c r="N150" s="333">
        <f t="shared" ca="1" si="84"/>
        <v>7</v>
      </c>
      <c r="O150" s="332">
        <f t="shared" ca="1" si="85"/>
        <v>6</v>
      </c>
      <c r="P150" s="158">
        <f t="shared" ca="1" si="86"/>
        <v>0</v>
      </c>
      <c r="Q150" s="332">
        <f t="shared" ca="1" si="87"/>
        <v>1</v>
      </c>
      <c r="R150" s="158">
        <f t="shared" ca="1" si="77"/>
        <v>0</v>
      </c>
      <c r="T150" t="s">
        <v>629</v>
      </c>
      <c r="U150" t="s">
        <v>1406</v>
      </c>
      <c r="AC150" t="s">
        <v>629</v>
      </c>
      <c r="AG150" t="s">
        <v>629</v>
      </c>
    </row>
    <row r="151" spans="2:33" ht="20.100000000000001" customHeight="1">
      <c r="B151" s="155">
        <v>74</v>
      </c>
      <c r="C151" s="156" t="s">
        <v>403</v>
      </c>
      <c r="D151" s="344">
        <f t="shared" ca="1" si="73"/>
        <v>108</v>
      </c>
      <c r="E151" s="332">
        <f t="shared" ca="1" si="78"/>
        <v>1</v>
      </c>
      <c r="F151" s="121">
        <f t="shared" ca="1" si="79"/>
        <v>0</v>
      </c>
      <c r="G151" s="986">
        <f t="shared" ca="1" si="80"/>
        <v>0</v>
      </c>
      <c r="H151" s="332">
        <f t="shared" ca="1" si="81"/>
        <v>101</v>
      </c>
      <c r="I151" s="121">
        <f t="shared" ca="1" si="74"/>
        <v>17</v>
      </c>
      <c r="J151" s="986">
        <f t="shared" ca="1" si="75"/>
        <v>0</v>
      </c>
      <c r="K151" s="132">
        <f t="shared" ca="1" si="76"/>
        <v>6</v>
      </c>
      <c r="L151" s="133">
        <f t="shared" ca="1" si="82"/>
        <v>5</v>
      </c>
      <c r="M151" s="259">
        <f t="shared" ca="1" si="83"/>
        <v>0</v>
      </c>
      <c r="N151" s="333">
        <f t="shared" ca="1" si="84"/>
        <v>8</v>
      </c>
      <c r="O151" s="332">
        <f t="shared" ca="1" si="85"/>
        <v>7</v>
      </c>
      <c r="P151" s="158">
        <f t="shared" ca="1" si="86"/>
        <v>3</v>
      </c>
      <c r="Q151" s="332">
        <f t="shared" ca="1" si="87"/>
        <v>1</v>
      </c>
      <c r="R151" s="158">
        <f t="shared" ca="1" si="77"/>
        <v>0</v>
      </c>
      <c r="T151" t="s">
        <v>630</v>
      </c>
      <c r="U151" t="s">
        <v>1406</v>
      </c>
      <c r="AC151" t="s">
        <v>630</v>
      </c>
      <c r="AG151" t="s">
        <v>630</v>
      </c>
    </row>
    <row r="152" spans="2:33" ht="20.100000000000001" customHeight="1">
      <c r="B152" s="324">
        <v>75</v>
      </c>
      <c r="C152" s="325" t="s">
        <v>404</v>
      </c>
      <c r="D152" s="345">
        <f t="shared" ca="1" si="73"/>
        <v>241</v>
      </c>
      <c r="E152" s="346">
        <f t="shared" ca="1" si="78"/>
        <v>9</v>
      </c>
      <c r="F152" s="328">
        <f t="shared" ca="1" si="79"/>
        <v>2</v>
      </c>
      <c r="G152" s="987">
        <f t="shared" ca="1" si="80"/>
        <v>0</v>
      </c>
      <c r="H152" s="346">
        <f t="shared" ca="1" si="81"/>
        <v>232</v>
      </c>
      <c r="I152" s="328">
        <f t="shared" ca="1" si="74"/>
        <v>35</v>
      </c>
      <c r="J152" s="987">
        <f t="shared" ca="1" si="75"/>
        <v>0</v>
      </c>
      <c r="K152" s="329">
        <f t="shared" ca="1" si="76"/>
        <v>0</v>
      </c>
      <c r="L152" s="330">
        <f t="shared" ca="1" si="82"/>
        <v>6</v>
      </c>
      <c r="M152" s="507">
        <f t="shared" ca="1" si="83"/>
        <v>1</v>
      </c>
      <c r="N152" s="347">
        <f t="shared" ca="1" si="84"/>
        <v>12</v>
      </c>
      <c r="O152" s="346">
        <f t="shared" ca="1" si="85"/>
        <v>12</v>
      </c>
      <c r="P152" s="331">
        <f t="shared" ca="1" si="86"/>
        <v>4</v>
      </c>
      <c r="Q152" s="346">
        <f t="shared" ca="1" si="87"/>
        <v>0</v>
      </c>
      <c r="R152" s="331">
        <f t="shared" ca="1" si="77"/>
        <v>0</v>
      </c>
      <c r="T152" t="s">
        <v>631</v>
      </c>
      <c r="U152" t="s">
        <v>1406</v>
      </c>
      <c r="AC152" t="s">
        <v>631</v>
      </c>
      <c r="AG152" t="s">
        <v>631</v>
      </c>
    </row>
    <row r="153" spans="2:33" ht="20.100000000000001" customHeight="1">
      <c r="B153" s="335">
        <v>76</v>
      </c>
      <c r="C153" s="336" t="s">
        <v>405</v>
      </c>
      <c r="D153" s="337">
        <f t="shared" ca="1" si="73"/>
        <v>120</v>
      </c>
      <c r="E153" s="338">
        <f t="shared" ca="1" si="78"/>
        <v>1</v>
      </c>
      <c r="F153" s="339">
        <f t="shared" ca="1" si="79"/>
        <v>0</v>
      </c>
      <c r="G153" s="993">
        <f t="shared" ca="1" si="80"/>
        <v>0</v>
      </c>
      <c r="H153" s="338">
        <f t="shared" ca="1" si="81"/>
        <v>109</v>
      </c>
      <c r="I153" s="339">
        <f t="shared" ca="1" si="74"/>
        <v>42</v>
      </c>
      <c r="J153" s="993">
        <f t="shared" ca="1" si="75"/>
        <v>0</v>
      </c>
      <c r="K153" s="340">
        <f t="shared" ca="1" si="76"/>
        <v>10</v>
      </c>
      <c r="L153" s="341">
        <f t="shared" ca="1" si="82"/>
        <v>4</v>
      </c>
      <c r="M153" s="506">
        <f t="shared" ca="1" si="83"/>
        <v>0</v>
      </c>
      <c r="N153" s="343">
        <f t="shared" ca="1" si="84"/>
        <v>0</v>
      </c>
      <c r="O153" s="338">
        <f t="shared" ca="1" si="85"/>
        <v>0</v>
      </c>
      <c r="P153" s="342">
        <f t="shared" ca="1" si="86"/>
        <v>0</v>
      </c>
      <c r="Q153" s="338">
        <f t="shared" ca="1" si="87"/>
        <v>0</v>
      </c>
      <c r="R153" s="342">
        <f t="shared" ca="1" si="77"/>
        <v>0</v>
      </c>
      <c r="T153" t="s">
        <v>632</v>
      </c>
      <c r="U153" t="s">
        <v>1406</v>
      </c>
      <c r="AC153" t="s">
        <v>632</v>
      </c>
      <c r="AG153" t="s">
        <v>632</v>
      </c>
    </row>
    <row r="154" spans="2:33" ht="20.100000000000001" customHeight="1">
      <c r="B154" s="155">
        <v>77</v>
      </c>
      <c r="C154" s="156" t="s">
        <v>406</v>
      </c>
      <c r="D154" s="105">
        <f t="shared" ca="1" si="73"/>
        <v>253</v>
      </c>
      <c r="E154" s="124">
        <f t="shared" ca="1" si="78"/>
        <v>3</v>
      </c>
      <c r="F154" s="121">
        <f t="shared" ca="1" si="79"/>
        <v>0</v>
      </c>
      <c r="G154" s="986">
        <f t="shared" ca="1" si="80"/>
        <v>0</v>
      </c>
      <c r="H154" s="124">
        <f t="shared" ca="1" si="81"/>
        <v>225</v>
      </c>
      <c r="I154" s="121">
        <f t="shared" ca="1" si="74"/>
        <v>46</v>
      </c>
      <c r="J154" s="986">
        <f t="shared" ca="1" si="75"/>
        <v>0</v>
      </c>
      <c r="K154" s="132">
        <f t="shared" ca="1" si="76"/>
        <v>25</v>
      </c>
      <c r="L154" s="133">
        <f t="shared" ca="1" si="82"/>
        <v>5</v>
      </c>
      <c r="M154" s="259">
        <f t="shared" ca="1" si="83"/>
        <v>3</v>
      </c>
      <c r="N154" s="149">
        <f t="shared" ca="1" si="84"/>
        <v>2</v>
      </c>
      <c r="O154" s="124">
        <f t="shared" ca="1" si="85"/>
        <v>2</v>
      </c>
      <c r="P154" s="158">
        <f t="shared" ca="1" si="86"/>
        <v>1</v>
      </c>
      <c r="Q154" s="124">
        <f t="shared" ca="1" si="87"/>
        <v>0</v>
      </c>
      <c r="R154" s="158">
        <f t="shared" ca="1" si="77"/>
        <v>0</v>
      </c>
      <c r="T154" t="s">
        <v>633</v>
      </c>
      <c r="U154" t="s">
        <v>1406</v>
      </c>
      <c r="AC154" t="s">
        <v>633</v>
      </c>
      <c r="AG154" t="s">
        <v>633</v>
      </c>
    </row>
    <row r="155" spans="2:33" ht="20.100000000000001" customHeight="1">
      <c r="B155" s="155">
        <v>78</v>
      </c>
      <c r="C155" s="156" t="s">
        <v>407</v>
      </c>
      <c r="D155" s="105">
        <f t="shared" ca="1" si="73"/>
        <v>126</v>
      </c>
      <c r="E155" s="332">
        <f t="shared" ca="1" si="78"/>
        <v>1</v>
      </c>
      <c r="F155" s="121">
        <f t="shared" ca="1" si="79"/>
        <v>0</v>
      </c>
      <c r="G155" s="986">
        <f t="shared" ca="1" si="80"/>
        <v>0</v>
      </c>
      <c r="H155" s="332">
        <f t="shared" ca="1" si="81"/>
        <v>118</v>
      </c>
      <c r="I155" s="121">
        <f t="shared" ca="1" si="74"/>
        <v>19</v>
      </c>
      <c r="J155" s="986">
        <f t="shared" ca="1" si="75"/>
        <v>0</v>
      </c>
      <c r="K155" s="132">
        <f t="shared" ca="1" si="76"/>
        <v>7</v>
      </c>
      <c r="L155" s="133">
        <f t="shared" ca="1" si="82"/>
        <v>3</v>
      </c>
      <c r="M155" s="259">
        <f t="shared" ca="1" si="83"/>
        <v>2</v>
      </c>
      <c r="N155" s="333">
        <f t="shared" ca="1" si="84"/>
        <v>1</v>
      </c>
      <c r="O155" s="332">
        <f t="shared" ca="1" si="85"/>
        <v>1</v>
      </c>
      <c r="P155" s="158">
        <f t="shared" ca="1" si="86"/>
        <v>0</v>
      </c>
      <c r="Q155" s="332">
        <f t="shared" ca="1" si="87"/>
        <v>0</v>
      </c>
      <c r="R155" s="158">
        <f t="shared" ca="1" si="77"/>
        <v>0</v>
      </c>
      <c r="T155" t="s">
        <v>634</v>
      </c>
      <c r="U155" t="s">
        <v>1406</v>
      </c>
      <c r="AC155" t="s">
        <v>634</v>
      </c>
      <c r="AG155" t="s">
        <v>634</v>
      </c>
    </row>
    <row r="156" spans="2:33" ht="20.100000000000001" customHeight="1">
      <c r="B156" s="155">
        <v>79</v>
      </c>
      <c r="C156" s="156" t="s">
        <v>408</v>
      </c>
      <c r="D156" s="105">
        <f t="shared" ca="1" si="73"/>
        <v>136</v>
      </c>
      <c r="E156" s="332">
        <f t="shared" ca="1" si="78"/>
        <v>2</v>
      </c>
      <c r="F156" s="121">
        <f t="shared" ca="1" si="79"/>
        <v>0</v>
      </c>
      <c r="G156" s="986">
        <f t="shared" ca="1" si="80"/>
        <v>0</v>
      </c>
      <c r="H156" s="332">
        <f t="shared" ca="1" si="81"/>
        <v>50</v>
      </c>
      <c r="I156" s="121">
        <f t="shared" ca="1" si="74"/>
        <v>15</v>
      </c>
      <c r="J156" s="986">
        <f t="shared" ca="1" si="75"/>
        <v>0</v>
      </c>
      <c r="K156" s="132">
        <f t="shared" ca="1" si="76"/>
        <v>84</v>
      </c>
      <c r="L156" s="133">
        <f t="shared" ca="1" si="82"/>
        <v>9</v>
      </c>
      <c r="M156" s="259">
        <f t="shared" ca="1" si="83"/>
        <v>2</v>
      </c>
      <c r="N156" s="333">
        <f t="shared" ca="1" si="84"/>
        <v>8</v>
      </c>
      <c r="O156" s="332">
        <f t="shared" ca="1" si="85"/>
        <v>8</v>
      </c>
      <c r="P156" s="158">
        <f t="shared" ca="1" si="86"/>
        <v>3</v>
      </c>
      <c r="Q156" s="332">
        <f t="shared" ca="1" si="87"/>
        <v>0</v>
      </c>
      <c r="R156" s="158">
        <f t="shared" ca="1" si="77"/>
        <v>0</v>
      </c>
      <c r="T156" t="s">
        <v>635</v>
      </c>
      <c r="U156" t="s">
        <v>1406</v>
      </c>
      <c r="AC156" t="s">
        <v>635</v>
      </c>
      <c r="AG156" t="s">
        <v>635</v>
      </c>
    </row>
    <row r="157" spans="2:33" ht="20.100000000000001" customHeight="1">
      <c r="B157" s="324">
        <v>80</v>
      </c>
      <c r="C157" s="325" t="s">
        <v>410</v>
      </c>
      <c r="D157" s="326">
        <f t="shared" ca="1" si="73"/>
        <v>893</v>
      </c>
      <c r="E157" s="327">
        <f t="shared" ca="1" si="78"/>
        <v>34</v>
      </c>
      <c r="F157" s="328">
        <f t="shared" ca="1" si="79"/>
        <v>0</v>
      </c>
      <c r="G157" s="987">
        <f t="shared" ca="1" si="80"/>
        <v>0</v>
      </c>
      <c r="H157" s="327">
        <f t="shared" ca="1" si="81"/>
        <v>815</v>
      </c>
      <c r="I157" s="328">
        <f t="shared" ca="1" si="74"/>
        <v>245</v>
      </c>
      <c r="J157" s="987">
        <f t="shared" ca="1" si="75"/>
        <v>0</v>
      </c>
      <c r="K157" s="329">
        <f t="shared" ca="1" si="76"/>
        <v>44</v>
      </c>
      <c r="L157" s="330">
        <f t="shared" ca="1" si="82"/>
        <v>53</v>
      </c>
      <c r="M157" s="507">
        <f t="shared" ca="1" si="83"/>
        <v>8</v>
      </c>
      <c r="N157" s="334">
        <f t="shared" ca="1" si="84"/>
        <v>46</v>
      </c>
      <c r="O157" s="327">
        <f t="shared" ca="1" si="85"/>
        <v>44</v>
      </c>
      <c r="P157" s="331">
        <f t="shared" ca="1" si="86"/>
        <v>10</v>
      </c>
      <c r="Q157" s="327">
        <f t="shared" ca="1" si="87"/>
        <v>2</v>
      </c>
      <c r="R157" s="331">
        <f t="shared" ca="1" si="77"/>
        <v>0</v>
      </c>
      <c r="T157" t="s">
        <v>637</v>
      </c>
      <c r="U157" t="s">
        <v>1406</v>
      </c>
      <c r="AC157" t="s">
        <v>637</v>
      </c>
      <c r="AG157" t="s">
        <v>637</v>
      </c>
    </row>
    <row r="158" spans="2:33" ht="20.100000000000001" customHeight="1">
      <c r="B158" s="335">
        <v>81</v>
      </c>
      <c r="C158" s="336" t="s">
        <v>411</v>
      </c>
      <c r="D158" s="337">
        <f t="shared" ca="1" si="73"/>
        <v>297</v>
      </c>
      <c r="E158" s="338">
        <f t="shared" ca="1" si="78"/>
        <v>34</v>
      </c>
      <c r="F158" s="339">
        <f t="shared" ca="1" si="79"/>
        <v>0</v>
      </c>
      <c r="G158" s="993">
        <f t="shared" ca="1" si="80"/>
        <v>0</v>
      </c>
      <c r="H158" s="348">
        <f t="shared" ca="1" si="81"/>
        <v>248</v>
      </c>
      <c r="I158" s="339">
        <f t="shared" ca="1" si="74"/>
        <v>23</v>
      </c>
      <c r="J158" s="993">
        <f t="shared" ca="1" si="75"/>
        <v>0</v>
      </c>
      <c r="K158" s="340">
        <f t="shared" ca="1" si="76"/>
        <v>15</v>
      </c>
      <c r="L158" s="341">
        <f t="shared" ca="1" si="82"/>
        <v>21</v>
      </c>
      <c r="M158" s="506">
        <f t="shared" ca="1" si="83"/>
        <v>3</v>
      </c>
      <c r="N158" s="349">
        <f t="shared" ca="1" si="84"/>
        <v>55</v>
      </c>
      <c r="O158" s="348">
        <f t="shared" ca="1" si="85"/>
        <v>50</v>
      </c>
      <c r="P158" s="342">
        <f t="shared" ca="1" si="86"/>
        <v>11</v>
      </c>
      <c r="Q158" s="348">
        <f t="shared" ca="1" si="87"/>
        <v>5</v>
      </c>
      <c r="R158" s="342">
        <f t="shared" ca="1" si="77"/>
        <v>1</v>
      </c>
      <c r="T158" t="s">
        <v>638</v>
      </c>
      <c r="U158" t="s">
        <v>1406</v>
      </c>
      <c r="AC158" t="s">
        <v>638</v>
      </c>
      <c r="AG158" t="s">
        <v>638</v>
      </c>
    </row>
    <row r="159" spans="2:33" ht="20.100000000000001" customHeight="1">
      <c r="B159" s="155">
        <v>82</v>
      </c>
      <c r="C159" s="156" t="s">
        <v>412</v>
      </c>
      <c r="D159" s="105">
        <f t="shared" ca="1" si="73"/>
        <v>119</v>
      </c>
      <c r="E159" s="124">
        <f t="shared" ca="1" si="78"/>
        <v>5</v>
      </c>
      <c r="F159" s="121">
        <f t="shared" ca="1" si="79"/>
        <v>0</v>
      </c>
      <c r="G159" s="986">
        <f t="shared" ca="1" si="80"/>
        <v>0</v>
      </c>
      <c r="H159" s="124">
        <f t="shared" ca="1" si="81"/>
        <v>55</v>
      </c>
      <c r="I159" s="121">
        <f t="shared" ca="1" si="74"/>
        <v>7</v>
      </c>
      <c r="J159" s="986">
        <f t="shared" ca="1" si="75"/>
        <v>0</v>
      </c>
      <c r="K159" s="132">
        <f t="shared" ca="1" si="76"/>
        <v>59</v>
      </c>
      <c r="L159" s="133">
        <f t="shared" ca="1" si="82"/>
        <v>35</v>
      </c>
      <c r="M159" s="259">
        <f t="shared" ca="1" si="83"/>
        <v>6</v>
      </c>
      <c r="N159" s="149">
        <f t="shared" ca="1" si="84"/>
        <v>18</v>
      </c>
      <c r="O159" s="124">
        <f t="shared" ca="1" si="85"/>
        <v>15</v>
      </c>
      <c r="P159" s="158">
        <f t="shared" ca="1" si="86"/>
        <v>8</v>
      </c>
      <c r="Q159" s="124">
        <f t="shared" ca="1" si="87"/>
        <v>3</v>
      </c>
      <c r="R159" s="158">
        <f t="shared" ca="1" si="77"/>
        <v>2</v>
      </c>
      <c r="T159" t="s">
        <v>639</v>
      </c>
      <c r="U159" t="s">
        <v>1406</v>
      </c>
      <c r="AC159" t="s">
        <v>639</v>
      </c>
      <c r="AG159" t="s">
        <v>639</v>
      </c>
    </row>
    <row r="160" spans="2:33" ht="20.100000000000001" customHeight="1">
      <c r="B160" s="155">
        <v>83</v>
      </c>
      <c r="C160" s="156" t="s">
        <v>413</v>
      </c>
      <c r="D160" s="344">
        <f t="shared" ca="1" si="73"/>
        <v>46</v>
      </c>
      <c r="E160" s="332">
        <f t="shared" ca="1" si="78"/>
        <v>7</v>
      </c>
      <c r="F160" s="121">
        <f t="shared" ca="1" si="79"/>
        <v>0</v>
      </c>
      <c r="G160" s="986">
        <f t="shared" ca="1" si="80"/>
        <v>0</v>
      </c>
      <c r="H160" s="332">
        <f t="shared" ca="1" si="81"/>
        <v>31</v>
      </c>
      <c r="I160" s="121">
        <f t="shared" ca="1" si="74"/>
        <v>0</v>
      </c>
      <c r="J160" s="986">
        <f t="shared" ca="1" si="75"/>
        <v>0</v>
      </c>
      <c r="K160" s="132">
        <f t="shared" ca="1" si="76"/>
        <v>8</v>
      </c>
      <c r="L160" s="133">
        <f t="shared" ca="1" si="82"/>
        <v>8</v>
      </c>
      <c r="M160" s="259">
        <f t="shared" ca="1" si="83"/>
        <v>0</v>
      </c>
      <c r="N160" s="333">
        <f t="shared" ca="1" si="84"/>
        <v>13</v>
      </c>
      <c r="O160" s="332">
        <f t="shared" ca="1" si="85"/>
        <v>13</v>
      </c>
      <c r="P160" s="158">
        <f t="shared" ca="1" si="86"/>
        <v>2</v>
      </c>
      <c r="Q160" s="332">
        <f t="shared" ca="1" si="87"/>
        <v>0</v>
      </c>
      <c r="R160" s="158">
        <f t="shared" ca="1" si="77"/>
        <v>0</v>
      </c>
      <c r="T160" t="s">
        <v>640</v>
      </c>
      <c r="U160" t="s">
        <v>1406</v>
      </c>
      <c r="AC160" t="s">
        <v>640</v>
      </c>
      <c r="AG160" t="s">
        <v>640</v>
      </c>
    </row>
    <row r="161" spans="2:33" ht="20.100000000000001" customHeight="1">
      <c r="B161" s="155">
        <v>84</v>
      </c>
      <c r="C161" s="156" t="s">
        <v>414</v>
      </c>
      <c r="D161" s="344">
        <f t="shared" ca="1" si="73"/>
        <v>153</v>
      </c>
      <c r="E161" s="332">
        <f t="shared" ca="1" si="78"/>
        <v>3</v>
      </c>
      <c r="F161" s="121">
        <f t="shared" ca="1" si="79"/>
        <v>0</v>
      </c>
      <c r="G161" s="986">
        <f t="shared" ca="1" si="80"/>
        <v>0</v>
      </c>
      <c r="H161" s="332">
        <f t="shared" ca="1" si="81"/>
        <v>150</v>
      </c>
      <c r="I161" s="121">
        <f t="shared" ca="1" si="74"/>
        <v>26</v>
      </c>
      <c r="J161" s="986">
        <f t="shared" ca="1" si="75"/>
        <v>0</v>
      </c>
      <c r="K161" s="132">
        <f t="shared" ca="1" si="76"/>
        <v>0</v>
      </c>
      <c r="L161" s="133">
        <f t="shared" ca="1" si="82"/>
        <v>4</v>
      </c>
      <c r="M161" s="259">
        <f t="shared" ca="1" si="83"/>
        <v>1</v>
      </c>
      <c r="N161" s="333">
        <f t="shared" ca="1" si="84"/>
        <v>10</v>
      </c>
      <c r="O161" s="332">
        <f t="shared" ca="1" si="85"/>
        <v>8</v>
      </c>
      <c r="P161" s="158">
        <f t="shared" ca="1" si="86"/>
        <v>1</v>
      </c>
      <c r="Q161" s="332">
        <f t="shared" ca="1" si="87"/>
        <v>2</v>
      </c>
      <c r="R161" s="158">
        <f t="shared" ca="1" si="77"/>
        <v>1</v>
      </c>
      <c r="T161" t="s">
        <v>641</v>
      </c>
      <c r="U161" t="s">
        <v>1406</v>
      </c>
      <c r="AC161" t="s">
        <v>641</v>
      </c>
      <c r="AG161" t="s">
        <v>641</v>
      </c>
    </row>
    <row r="162" spans="2:33" ht="20.100000000000001" customHeight="1">
      <c r="B162" s="324">
        <v>85</v>
      </c>
      <c r="C162" s="325" t="s">
        <v>415</v>
      </c>
      <c r="D162" s="345">
        <f t="shared" ca="1" si="73"/>
        <v>212</v>
      </c>
      <c r="E162" s="346">
        <f t="shared" ca="1" si="78"/>
        <v>9</v>
      </c>
      <c r="F162" s="328">
        <f t="shared" ca="1" si="79"/>
        <v>0</v>
      </c>
      <c r="G162" s="987">
        <f t="shared" ca="1" si="80"/>
        <v>0</v>
      </c>
      <c r="H162" s="346">
        <f t="shared" ca="1" si="81"/>
        <v>201</v>
      </c>
      <c r="I162" s="328">
        <f t="shared" ca="1" si="74"/>
        <v>15</v>
      </c>
      <c r="J162" s="987">
        <f t="shared" ca="1" si="75"/>
        <v>0</v>
      </c>
      <c r="K162" s="329">
        <f t="shared" ca="1" si="76"/>
        <v>2</v>
      </c>
      <c r="L162" s="330">
        <f t="shared" ca="1" si="82"/>
        <v>9</v>
      </c>
      <c r="M162" s="507">
        <f t="shared" ca="1" si="83"/>
        <v>1</v>
      </c>
      <c r="N162" s="347">
        <f t="shared" ca="1" si="84"/>
        <v>0</v>
      </c>
      <c r="O162" s="346">
        <f t="shared" ca="1" si="85"/>
        <v>0</v>
      </c>
      <c r="P162" s="331">
        <f t="shared" ca="1" si="86"/>
        <v>0</v>
      </c>
      <c r="Q162" s="346">
        <f t="shared" ca="1" si="87"/>
        <v>0</v>
      </c>
      <c r="R162" s="331">
        <f t="shared" ca="1" si="77"/>
        <v>0</v>
      </c>
      <c r="T162" t="s">
        <v>642</v>
      </c>
      <c r="U162" t="s">
        <v>1406</v>
      </c>
      <c r="AC162" t="s">
        <v>642</v>
      </c>
      <c r="AG162" t="s">
        <v>642</v>
      </c>
    </row>
    <row r="163" spans="2:33" ht="20.100000000000001" customHeight="1">
      <c r="B163" s="335">
        <v>86</v>
      </c>
      <c r="C163" s="336" t="s">
        <v>416</v>
      </c>
      <c r="D163" s="337">
        <f t="shared" ca="1" si="73"/>
        <v>111</v>
      </c>
      <c r="E163" s="338">
        <f t="shared" ca="1" si="78"/>
        <v>0</v>
      </c>
      <c r="F163" s="339">
        <f t="shared" ca="1" si="79"/>
        <v>0</v>
      </c>
      <c r="G163" s="993">
        <f t="shared" ca="1" si="80"/>
        <v>0</v>
      </c>
      <c r="H163" s="338">
        <f t="shared" ca="1" si="81"/>
        <v>111</v>
      </c>
      <c r="I163" s="339">
        <f t="shared" ca="1" si="74"/>
        <v>4</v>
      </c>
      <c r="J163" s="993">
        <f t="shared" ca="1" si="75"/>
        <v>0</v>
      </c>
      <c r="K163" s="340">
        <f t="shared" ca="1" si="76"/>
        <v>0</v>
      </c>
      <c r="L163" s="341">
        <f t="shared" ca="1" si="82"/>
        <v>0</v>
      </c>
      <c r="M163" s="506">
        <f t="shared" ca="1" si="83"/>
        <v>0</v>
      </c>
      <c r="N163" s="343">
        <f t="shared" ca="1" si="84"/>
        <v>0</v>
      </c>
      <c r="O163" s="338">
        <f t="shared" ca="1" si="85"/>
        <v>0</v>
      </c>
      <c r="P163" s="342">
        <f t="shared" ca="1" si="86"/>
        <v>0</v>
      </c>
      <c r="Q163" s="338">
        <f t="shared" ca="1" si="87"/>
        <v>0</v>
      </c>
      <c r="R163" s="342">
        <f t="shared" ca="1" si="77"/>
        <v>0</v>
      </c>
      <c r="T163" t="s">
        <v>643</v>
      </c>
      <c r="U163" t="s">
        <v>1406</v>
      </c>
      <c r="AC163" t="s">
        <v>643</v>
      </c>
      <c r="AG163" t="s">
        <v>643</v>
      </c>
    </row>
    <row r="164" spans="2:33" ht="20.100000000000001" customHeight="1">
      <c r="B164" s="155">
        <v>87</v>
      </c>
      <c r="C164" s="156" t="s">
        <v>418</v>
      </c>
      <c r="D164" s="105">
        <f t="shared" ca="1" si="73"/>
        <v>302</v>
      </c>
      <c r="E164" s="124">
        <f t="shared" ca="1" si="78"/>
        <v>16</v>
      </c>
      <c r="F164" s="121">
        <f t="shared" ca="1" si="79"/>
        <v>0</v>
      </c>
      <c r="G164" s="986">
        <f t="shared" ca="1" si="80"/>
        <v>0</v>
      </c>
      <c r="H164" s="124">
        <f t="shared" ca="1" si="81"/>
        <v>282</v>
      </c>
      <c r="I164" s="121">
        <f t="shared" ca="1" si="74"/>
        <v>16</v>
      </c>
      <c r="J164" s="986">
        <f t="shared" ca="1" si="75"/>
        <v>0</v>
      </c>
      <c r="K164" s="132">
        <f t="shared" ca="1" si="76"/>
        <v>4</v>
      </c>
      <c r="L164" s="133">
        <f t="shared" ca="1" si="82"/>
        <v>2</v>
      </c>
      <c r="M164" s="259">
        <f t="shared" ca="1" si="83"/>
        <v>0</v>
      </c>
      <c r="N164" s="149">
        <f t="shared" ca="1" si="84"/>
        <v>23</v>
      </c>
      <c r="O164" s="124">
        <f t="shared" ca="1" si="85"/>
        <v>20</v>
      </c>
      <c r="P164" s="158">
        <f t="shared" ca="1" si="86"/>
        <v>2</v>
      </c>
      <c r="Q164" s="124">
        <f t="shared" ca="1" si="87"/>
        <v>3</v>
      </c>
      <c r="R164" s="158">
        <f t="shared" ca="1" si="77"/>
        <v>0</v>
      </c>
      <c r="T164" t="s">
        <v>645</v>
      </c>
      <c r="U164" t="s">
        <v>1406</v>
      </c>
      <c r="AC164" t="s">
        <v>645</v>
      </c>
      <c r="AG164" t="s">
        <v>645</v>
      </c>
    </row>
    <row r="165" spans="2:33" ht="20.100000000000001" customHeight="1">
      <c r="B165" s="155">
        <v>88</v>
      </c>
      <c r="C165" s="156" t="s">
        <v>420</v>
      </c>
      <c r="D165" s="105">
        <f t="shared" ca="1" si="73"/>
        <v>730</v>
      </c>
      <c r="E165" s="332">
        <f t="shared" ca="1" si="78"/>
        <v>60</v>
      </c>
      <c r="F165" s="121">
        <f t="shared" ca="1" si="79"/>
        <v>4</v>
      </c>
      <c r="G165" s="986">
        <f t="shared" ca="1" si="80"/>
        <v>0</v>
      </c>
      <c r="H165" s="332">
        <f t="shared" ca="1" si="81"/>
        <v>660</v>
      </c>
      <c r="I165" s="121">
        <f t="shared" ca="1" si="74"/>
        <v>26</v>
      </c>
      <c r="J165" s="986">
        <f t="shared" ca="1" si="75"/>
        <v>0</v>
      </c>
      <c r="K165" s="132">
        <f t="shared" ca="1" si="76"/>
        <v>10</v>
      </c>
      <c r="L165" s="133">
        <f t="shared" ca="1" si="82"/>
        <v>14</v>
      </c>
      <c r="M165" s="259">
        <f t="shared" ca="1" si="83"/>
        <v>3</v>
      </c>
      <c r="N165" s="333">
        <f t="shared" ca="1" si="84"/>
        <v>72</v>
      </c>
      <c r="O165" s="332">
        <f t="shared" ca="1" si="85"/>
        <v>68</v>
      </c>
      <c r="P165" s="158">
        <f t="shared" ca="1" si="86"/>
        <v>8</v>
      </c>
      <c r="Q165" s="332">
        <f t="shared" ca="1" si="87"/>
        <v>4</v>
      </c>
      <c r="R165" s="158">
        <f t="shared" ca="1" si="77"/>
        <v>0</v>
      </c>
      <c r="T165" t="s">
        <v>647</v>
      </c>
      <c r="U165" t="s">
        <v>1406</v>
      </c>
      <c r="AC165" t="s">
        <v>647</v>
      </c>
      <c r="AG165" t="s">
        <v>647</v>
      </c>
    </row>
    <row r="166" spans="2:33" ht="20.100000000000001" customHeight="1">
      <c r="B166" s="155">
        <v>89</v>
      </c>
      <c r="C166" s="156" t="s">
        <v>422</v>
      </c>
      <c r="D166" s="105">
        <f t="shared" ca="1" si="73"/>
        <v>917</v>
      </c>
      <c r="E166" s="332">
        <f t="shared" ca="1" si="78"/>
        <v>110</v>
      </c>
      <c r="F166" s="121">
        <f t="shared" ca="1" si="79"/>
        <v>12</v>
      </c>
      <c r="G166" s="986">
        <f t="shared" ca="1" si="80"/>
        <v>0</v>
      </c>
      <c r="H166" s="332">
        <f t="shared" ca="1" si="81"/>
        <v>804</v>
      </c>
      <c r="I166" s="121">
        <f t="shared" ca="1" si="74"/>
        <v>28</v>
      </c>
      <c r="J166" s="986">
        <f t="shared" ca="1" si="75"/>
        <v>0</v>
      </c>
      <c r="K166" s="132">
        <f t="shared" ca="1" si="76"/>
        <v>3</v>
      </c>
      <c r="L166" s="133">
        <f t="shared" ca="1" si="82"/>
        <v>5</v>
      </c>
      <c r="M166" s="259">
        <f t="shared" ca="1" si="83"/>
        <v>0</v>
      </c>
      <c r="N166" s="333">
        <f t="shared" ca="1" si="84"/>
        <v>0</v>
      </c>
      <c r="O166" s="332">
        <f t="shared" ca="1" si="85"/>
        <v>0</v>
      </c>
      <c r="P166" s="158">
        <f t="shared" ca="1" si="86"/>
        <v>0</v>
      </c>
      <c r="Q166" s="332">
        <f t="shared" ca="1" si="87"/>
        <v>0</v>
      </c>
      <c r="R166" s="158">
        <f t="shared" ca="1" si="77"/>
        <v>0</v>
      </c>
      <c r="T166" t="s">
        <v>649</v>
      </c>
      <c r="U166" t="s">
        <v>1406</v>
      </c>
      <c r="AC166" t="s">
        <v>649</v>
      </c>
      <c r="AG166" t="s">
        <v>649</v>
      </c>
    </row>
    <row r="167" spans="2:33" ht="20.100000000000001" customHeight="1">
      <c r="B167" s="324">
        <v>90</v>
      </c>
      <c r="C167" s="325" t="s">
        <v>424</v>
      </c>
      <c r="D167" s="326">
        <f t="shared" ca="1" si="73"/>
        <v>489</v>
      </c>
      <c r="E167" s="327">
        <f t="shared" ca="1" si="78"/>
        <v>53</v>
      </c>
      <c r="F167" s="328">
        <f t="shared" ca="1" si="79"/>
        <v>0</v>
      </c>
      <c r="G167" s="987">
        <f t="shared" ca="1" si="80"/>
        <v>0</v>
      </c>
      <c r="H167" s="327">
        <f t="shared" ca="1" si="81"/>
        <v>436</v>
      </c>
      <c r="I167" s="328">
        <f t="shared" ca="1" si="74"/>
        <v>18</v>
      </c>
      <c r="J167" s="987">
        <f t="shared" ca="1" si="75"/>
        <v>0</v>
      </c>
      <c r="K167" s="329">
        <f t="shared" ca="1" si="76"/>
        <v>0</v>
      </c>
      <c r="L167" s="330">
        <f t="shared" ca="1" si="82"/>
        <v>2</v>
      </c>
      <c r="M167" s="507">
        <f t="shared" ca="1" si="83"/>
        <v>2</v>
      </c>
      <c r="N167" s="334">
        <f t="shared" ca="1" si="84"/>
        <v>0</v>
      </c>
      <c r="O167" s="327">
        <f t="shared" ca="1" si="85"/>
        <v>0</v>
      </c>
      <c r="P167" s="331">
        <f t="shared" ca="1" si="86"/>
        <v>0</v>
      </c>
      <c r="Q167" s="327">
        <f t="shared" ca="1" si="87"/>
        <v>0</v>
      </c>
      <c r="R167" s="331">
        <f t="shared" ca="1" si="77"/>
        <v>0</v>
      </c>
      <c r="T167" t="s">
        <v>651</v>
      </c>
      <c r="U167" t="s">
        <v>1406</v>
      </c>
      <c r="AC167" t="s">
        <v>651</v>
      </c>
      <c r="AG167" t="s">
        <v>651</v>
      </c>
    </row>
    <row r="168" spans="2:33" ht="20.100000000000001" customHeight="1">
      <c r="B168" s="335">
        <v>91</v>
      </c>
      <c r="C168" s="336" t="s">
        <v>426</v>
      </c>
      <c r="D168" s="337">
        <f t="shared" ca="1" si="73"/>
        <v>900</v>
      </c>
      <c r="E168" s="338">
        <f t="shared" ca="1" si="78"/>
        <v>49</v>
      </c>
      <c r="F168" s="339">
        <f t="shared" ca="1" si="79"/>
        <v>0</v>
      </c>
      <c r="G168" s="993">
        <f t="shared" ca="1" si="80"/>
        <v>0</v>
      </c>
      <c r="H168" s="348">
        <f t="shared" ca="1" si="81"/>
        <v>836</v>
      </c>
      <c r="I168" s="339">
        <f t="shared" ca="1" si="74"/>
        <v>48</v>
      </c>
      <c r="J168" s="993">
        <f t="shared" ca="1" si="75"/>
        <v>0</v>
      </c>
      <c r="K168" s="340">
        <f t="shared" ca="1" si="76"/>
        <v>15</v>
      </c>
      <c r="L168" s="341">
        <f t="shared" ca="1" si="82"/>
        <v>23</v>
      </c>
      <c r="M168" s="506">
        <f t="shared" ca="1" si="83"/>
        <v>6</v>
      </c>
      <c r="N168" s="349">
        <f t="shared" ca="1" si="84"/>
        <v>75</v>
      </c>
      <c r="O168" s="348">
        <f t="shared" ca="1" si="85"/>
        <v>69</v>
      </c>
      <c r="P168" s="342">
        <f t="shared" ca="1" si="86"/>
        <v>16</v>
      </c>
      <c r="Q168" s="348">
        <f t="shared" ca="1" si="87"/>
        <v>6</v>
      </c>
      <c r="R168" s="342">
        <f t="shared" ca="1" si="77"/>
        <v>0</v>
      </c>
      <c r="T168" t="s">
        <v>653</v>
      </c>
      <c r="U168" t="s">
        <v>1406</v>
      </c>
      <c r="AC168" t="s">
        <v>653</v>
      </c>
      <c r="AG168" t="s">
        <v>653</v>
      </c>
    </row>
    <row r="169" spans="2:33" ht="20.100000000000001" customHeight="1">
      <c r="B169" s="155">
        <v>92</v>
      </c>
      <c r="C169" s="156" t="s">
        <v>427</v>
      </c>
      <c r="D169" s="105">
        <f t="shared" ca="1" si="73"/>
        <v>564</v>
      </c>
      <c r="E169" s="124">
        <f t="shared" ca="1" si="78"/>
        <v>12</v>
      </c>
      <c r="F169" s="121">
        <f t="shared" ca="1" si="79"/>
        <v>0</v>
      </c>
      <c r="G169" s="986">
        <f t="shared" ca="1" si="80"/>
        <v>0</v>
      </c>
      <c r="H169" s="124">
        <f t="shared" ca="1" si="81"/>
        <v>551</v>
      </c>
      <c r="I169" s="121">
        <f t="shared" ca="1" si="74"/>
        <v>32</v>
      </c>
      <c r="J169" s="986">
        <f t="shared" ca="1" si="75"/>
        <v>0</v>
      </c>
      <c r="K169" s="132">
        <f t="shared" ca="1" si="76"/>
        <v>1</v>
      </c>
      <c r="L169" s="133">
        <f t="shared" ca="1" si="82"/>
        <v>27</v>
      </c>
      <c r="M169" s="259">
        <f t="shared" ca="1" si="83"/>
        <v>3</v>
      </c>
      <c r="N169" s="149">
        <f t="shared" ca="1" si="84"/>
        <v>91</v>
      </c>
      <c r="O169" s="124">
        <f t="shared" ca="1" si="85"/>
        <v>88</v>
      </c>
      <c r="P169" s="158">
        <f t="shared" ca="1" si="86"/>
        <v>26</v>
      </c>
      <c r="Q169" s="124">
        <f t="shared" ca="1" si="87"/>
        <v>3</v>
      </c>
      <c r="R169" s="158">
        <f t="shared" ca="1" si="77"/>
        <v>0</v>
      </c>
      <c r="T169" t="s">
        <v>654</v>
      </c>
      <c r="U169" t="s">
        <v>1406</v>
      </c>
      <c r="AC169" t="s">
        <v>654</v>
      </c>
      <c r="AG169" t="s">
        <v>654</v>
      </c>
    </row>
    <row r="170" spans="2:33" ht="20.100000000000001" customHeight="1">
      <c r="B170" s="155">
        <v>93</v>
      </c>
      <c r="C170" s="156" t="s">
        <v>429</v>
      </c>
      <c r="D170" s="344">
        <f t="shared" ca="1" si="73"/>
        <v>939</v>
      </c>
      <c r="E170" s="332">
        <f t="shared" ca="1" si="78"/>
        <v>30</v>
      </c>
      <c r="F170" s="121">
        <f t="shared" ca="1" si="79"/>
        <v>0</v>
      </c>
      <c r="G170" s="986">
        <f t="shared" ca="1" si="80"/>
        <v>0</v>
      </c>
      <c r="H170" s="332">
        <f t="shared" ca="1" si="81"/>
        <v>871</v>
      </c>
      <c r="I170" s="121">
        <f t="shared" ca="1" si="74"/>
        <v>53</v>
      </c>
      <c r="J170" s="986">
        <f t="shared" ca="1" si="75"/>
        <v>0</v>
      </c>
      <c r="K170" s="132">
        <f t="shared" ca="1" si="76"/>
        <v>38</v>
      </c>
      <c r="L170" s="133">
        <f t="shared" ca="1" si="82"/>
        <v>30</v>
      </c>
      <c r="M170" s="259">
        <f t="shared" ca="1" si="83"/>
        <v>0</v>
      </c>
      <c r="N170" s="333">
        <f t="shared" ca="1" si="84"/>
        <v>30</v>
      </c>
      <c r="O170" s="332">
        <f t="shared" ca="1" si="85"/>
        <v>25</v>
      </c>
      <c r="P170" s="158">
        <f t="shared" ca="1" si="86"/>
        <v>7</v>
      </c>
      <c r="Q170" s="332">
        <f t="shared" ca="1" si="87"/>
        <v>5</v>
      </c>
      <c r="R170" s="158">
        <f t="shared" ca="1" si="77"/>
        <v>0</v>
      </c>
      <c r="T170" t="s">
        <v>656</v>
      </c>
      <c r="U170" t="s">
        <v>1406</v>
      </c>
      <c r="AC170" t="s">
        <v>656</v>
      </c>
      <c r="AG170" t="s">
        <v>656</v>
      </c>
    </row>
    <row r="171" spans="2:33" ht="20.100000000000001" customHeight="1">
      <c r="B171" s="155">
        <v>94</v>
      </c>
      <c r="C171" s="156" t="s">
        <v>430</v>
      </c>
      <c r="D171" s="344">
        <f t="shared" ca="1" si="73"/>
        <v>586</v>
      </c>
      <c r="E171" s="332">
        <f t="shared" ca="1" si="78"/>
        <v>27</v>
      </c>
      <c r="F171" s="121">
        <f t="shared" ca="1" si="79"/>
        <v>0</v>
      </c>
      <c r="G171" s="986">
        <f t="shared" ca="1" si="80"/>
        <v>0</v>
      </c>
      <c r="H171" s="332">
        <f t="shared" ca="1" si="81"/>
        <v>557</v>
      </c>
      <c r="I171" s="121">
        <f t="shared" ca="1" si="74"/>
        <v>41</v>
      </c>
      <c r="J171" s="986">
        <f t="shared" ca="1" si="75"/>
        <v>0</v>
      </c>
      <c r="K171" s="132">
        <f t="shared" ca="1" si="76"/>
        <v>2</v>
      </c>
      <c r="L171" s="133">
        <f t="shared" ca="1" si="82"/>
        <v>2</v>
      </c>
      <c r="M171" s="259">
        <f t="shared" ca="1" si="83"/>
        <v>0</v>
      </c>
      <c r="N171" s="333">
        <f t="shared" ca="1" si="84"/>
        <v>15</v>
      </c>
      <c r="O171" s="332">
        <f t="shared" ca="1" si="85"/>
        <v>14</v>
      </c>
      <c r="P171" s="158">
        <f t="shared" ca="1" si="86"/>
        <v>3</v>
      </c>
      <c r="Q171" s="332">
        <f t="shared" ca="1" si="87"/>
        <v>1</v>
      </c>
      <c r="R171" s="158">
        <f t="shared" ca="1" si="77"/>
        <v>1</v>
      </c>
      <c r="T171" t="s">
        <v>657</v>
      </c>
      <c r="U171" t="s">
        <v>1406</v>
      </c>
      <c r="AC171" t="s">
        <v>657</v>
      </c>
      <c r="AG171" t="s">
        <v>657</v>
      </c>
    </row>
    <row r="172" spans="2:33" ht="20.100000000000001" customHeight="1">
      <c r="B172" s="324">
        <v>95</v>
      </c>
      <c r="C172" s="325" t="s">
        <v>431</v>
      </c>
      <c r="D172" s="345">
        <f t="shared" ca="1" si="73"/>
        <v>691</v>
      </c>
      <c r="E172" s="346">
        <f t="shared" ca="1" si="78"/>
        <v>22</v>
      </c>
      <c r="F172" s="328">
        <f t="shared" ca="1" si="79"/>
        <v>0</v>
      </c>
      <c r="G172" s="987">
        <f t="shared" ca="1" si="80"/>
        <v>0</v>
      </c>
      <c r="H172" s="346">
        <f t="shared" ca="1" si="81"/>
        <v>663</v>
      </c>
      <c r="I172" s="328">
        <f t="shared" ca="1" si="74"/>
        <v>61</v>
      </c>
      <c r="J172" s="987">
        <f t="shared" ca="1" si="75"/>
        <v>0</v>
      </c>
      <c r="K172" s="329">
        <f t="shared" ca="1" si="76"/>
        <v>6</v>
      </c>
      <c r="L172" s="330">
        <f t="shared" ca="1" si="82"/>
        <v>12</v>
      </c>
      <c r="M172" s="507">
        <f t="shared" ca="1" si="83"/>
        <v>1</v>
      </c>
      <c r="N172" s="347">
        <f t="shared" ca="1" si="84"/>
        <v>44</v>
      </c>
      <c r="O172" s="346">
        <f t="shared" ca="1" si="85"/>
        <v>38</v>
      </c>
      <c r="P172" s="331">
        <f t="shared" ca="1" si="86"/>
        <v>6</v>
      </c>
      <c r="Q172" s="346">
        <f t="shared" ca="1" si="87"/>
        <v>6</v>
      </c>
      <c r="R172" s="331">
        <f t="shared" ca="1" si="77"/>
        <v>0</v>
      </c>
      <c r="T172" t="s">
        <v>658</v>
      </c>
      <c r="U172" t="s">
        <v>1406</v>
      </c>
      <c r="AC172" t="s">
        <v>658</v>
      </c>
      <c r="AG172" t="s">
        <v>658</v>
      </c>
    </row>
    <row r="173" spans="2:33" ht="20.100000000000001" customHeight="1">
      <c r="B173" s="335">
        <v>96</v>
      </c>
      <c r="C173" s="336" t="s">
        <v>433</v>
      </c>
      <c r="D173" s="337">
        <f t="shared" ca="1" si="73"/>
        <v>400</v>
      </c>
      <c r="E173" s="338">
        <f t="shared" ca="1" si="78"/>
        <v>26</v>
      </c>
      <c r="F173" s="339">
        <f t="shared" ca="1" si="79"/>
        <v>0</v>
      </c>
      <c r="G173" s="993">
        <f t="shared" ca="1" si="80"/>
        <v>0</v>
      </c>
      <c r="H173" s="338">
        <f t="shared" ca="1" si="81"/>
        <v>366</v>
      </c>
      <c r="I173" s="339">
        <f t="shared" ca="1" si="74"/>
        <v>3</v>
      </c>
      <c r="J173" s="993">
        <f t="shared" ca="1" si="75"/>
        <v>0</v>
      </c>
      <c r="K173" s="340">
        <f t="shared" ca="1" si="76"/>
        <v>8</v>
      </c>
      <c r="L173" s="341">
        <f t="shared" ca="1" si="82"/>
        <v>6</v>
      </c>
      <c r="M173" s="506">
        <f t="shared" ca="1" si="83"/>
        <v>0</v>
      </c>
      <c r="N173" s="343">
        <f t="shared" ca="1" si="84"/>
        <v>34</v>
      </c>
      <c r="O173" s="338">
        <f t="shared" ca="1" si="85"/>
        <v>32</v>
      </c>
      <c r="P173" s="342">
        <f t="shared" ca="1" si="86"/>
        <v>10</v>
      </c>
      <c r="Q173" s="338">
        <f t="shared" ca="1" si="87"/>
        <v>2</v>
      </c>
      <c r="R173" s="342">
        <f t="shared" ca="1" si="77"/>
        <v>0</v>
      </c>
      <c r="T173" t="s">
        <v>660</v>
      </c>
      <c r="U173" t="s">
        <v>1406</v>
      </c>
      <c r="AC173" t="s">
        <v>660</v>
      </c>
      <c r="AG173" t="s">
        <v>660</v>
      </c>
    </row>
    <row r="174" spans="2:33" ht="20.100000000000001" customHeight="1">
      <c r="B174" s="155">
        <v>97</v>
      </c>
      <c r="C174" s="156" t="s">
        <v>1446</v>
      </c>
      <c r="D174" s="105">
        <f t="shared" ca="1" si="73"/>
        <v>679</v>
      </c>
      <c r="E174" s="124">
        <f t="shared" ca="1" si="78"/>
        <v>57</v>
      </c>
      <c r="F174" s="121">
        <f t="shared" ca="1" si="79"/>
        <v>0</v>
      </c>
      <c r="G174" s="986">
        <f t="shared" ca="1" si="80"/>
        <v>0</v>
      </c>
      <c r="H174" s="124">
        <f t="shared" ca="1" si="81"/>
        <v>615</v>
      </c>
      <c r="I174" s="121">
        <f t="shared" ca="1" si="74"/>
        <v>14</v>
      </c>
      <c r="J174" s="986">
        <f t="shared" ca="1" si="75"/>
        <v>0</v>
      </c>
      <c r="K174" s="132">
        <f t="shared" ca="1" si="76"/>
        <v>7</v>
      </c>
      <c r="L174" s="133">
        <f t="shared" ca="1" si="82"/>
        <v>8</v>
      </c>
      <c r="M174" s="259">
        <f t="shared" ca="1" si="83"/>
        <v>0</v>
      </c>
      <c r="N174" s="149">
        <f t="shared" ca="1" si="84"/>
        <v>48</v>
      </c>
      <c r="O174" s="124">
        <f ca="1">SUMIFS(INDIRECT(AI$8),INDIRECT($AG$8),$AG174,INDIRECT($AH$8),$AH$9)</f>
        <v>44</v>
      </c>
      <c r="P174" s="158">
        <f t="shared" ca="1" si="86"/>
        <v>8</v>
      </c>
      <c r="Q174" s="124">
        <f t="shared" ca="1" si="87"/>
        <v>4</v>
      </c>
      <c r="R174" s="158">
        <f t="shared" ca="1" si="77"/>
        <v>1</v>
      </c>
      <c r="T174" t="s">
        <v>662</v>
      </c>
      <c r="U174" t="s">
        <v>1406</v>
      </c>
      <c r="AC174" t="s">
        <v>662</v>
      </c>
      <c r="AG174" t="s">
        <v>662</v>
      </c>
    </row>
    <row r="175" spans="2:33" ht="20.100000000000001" customHeight="1">
      <c r="B175" s="155">
        <v>98</v>
      </c>
      <c r="C175" s="156" t="s">
        <v>436</v>
      </c>
      <c r="D175" s="344">
        <f t="shared" ca="1" si="73"/>
        <v>1025</v>
      </c>
      <c r="E175" s="332">
        <f t="shared" ca="1" si="78"/>
        <v>25</v>
      </c>
      <c r="F175" s="121">
        <f t="shared" ca="1" si="79"/>
        <v>0</v>
      </c>
      <c r="G175" s="986">
        <f t="shared" ca="1" si="80"/>
        <v>0</v>
      </c>
      <c r="H175" s="332">
        <f t="shared" ca="1" si="81"/>
        <v>988</v>
      </c>
      <c r="I175" s="121">
        <f t="shared" ca="1" si="74"/>
        <v>43</v>
      </c>
      <c r="J175" s="986">
        <f t="shared" ca="1" si="75"/>
        <v>0</v>
      </c>
      <c r="K175" s="132">
        <f t="shared" ca="1" si="76"/>
        <v>12</v>
      </c>
      <c r="L175" s="133">
        <f t="shared" ca="1" si="82"/>
        <v>8</v>
      </c>
      <c r="M175" s="259">
        <f t="shared" ca="1" si="83"/>
        <v>0</v>
      </c>
      <c r="N175" s="333">
        <f t="shared" ca="1" si="84"/>
        <v>39</v>
      </c>
      <c r="O175" s="332">
        <f t="shared" ca="1" si="85"/>
        <v>34</v>
      </c>
      <c r="P175" s="158">
        <f t="shared" ca="1" si="86"/>
        <v>5</v>
      </c>
      <c r="Q175" s="332">
        <f t="shared" ca="1" si="87"/>
        <v>5</v>
      </c>
      <c r="R175" s="158">
        <f t="shared" ca="1" si="77"/>
        <v>0</v>
      </c>
      <c r="T175" t="s">
        <v>664</v>
      </c>
      <c r="U175" t="s">
        <v>1406</v>
      </c>
      <c r="AC175" t="s">
        <v>664</v>
      </c>
      <c r="AG175" t="s">
        <v>664</v>
      </c>
    </row>
    <row r="176" spans="2:33" ht="20.100000000000001" customHeight="1">
      <c r="B176" s="155">
        <v>99</v>
      </c>
      <c r="C176" s="156" t="s">
        <v>438</v>
      </c>
      <c r="D176" s="344">
        <f t="shared" ca="1" si="73"/>
        <v>613</v>
      </c>
      <c r="E176" s="332">
        <f t="shared" ca="1" si="78"/>
        <v>25</v>
      </c>
      <c r="F176" s="121">
        <f t="shared" ca="1" si="79"/>
        <v>0</v>
      </c>
      <c r="G176" s="986">
        <f t="shared" ca="1" si="80"/>
        <v>0</v>
      </c>
      <c r="H176" s="332">
        <f t="shared" ca="1" si="81"/>
        <v>580</v>
      </c>
      <c r="I176" s="121">
        <f t="shared" ca="1" si="74"/>
        <v>36</v>
      </c>
      <c r="J176" s="986">
        <f t="shared" ca="1" si="75"/>
        <v>0</v>
      </c>
      <c r="K176" s="132">
        <f t="shared" ca="1" si="76"/>
        <v>8</v>
      </c>
      <c r="L176" s="133">
        <f t="shared" ca="1" si="82"/>
        <v>5</v>
      </c>
      <c r="M176" s="259">
        <f t="shared" ca="1" si="83"/>
        <v>0</v>
      </c>
      <c r="N176" s="333">
        <f t="shared" ca="1" si="84"/>
        <v>64</v>
      </c>
      <c r="O176" s="332">
        <f t="shared" ca="1" si="85"/>
        <v>60</v>
      </c>
      <c r="P176" s="158">
        <f t="shared" ca="1" si="86"/>
        <v>8</v>
      </c>
      <c r="Q176" s="332">
        <f t="shared" ca="1" si="87"/>
        <v>4</v>
      </c>
      <c r="R176" s="158">
        <f t="shared" ca="1" si="77"/>
        <v>1</v>
      </c>
      <c r="T176" t="s">
        <v>666</v>
      </c>
      <c r="U176" t="s">
        <v>1406</v>
      </c>
      <c r="AC176" t="s">
        <v>666</v>
      </c>
      <c r="AG176" t="s">
        <v>666</v>
      </c>
    </row>
    <row r="177" spans="2:33" ht="20.100000000000001" customHeight="1">
      <c r="B177" s="324">
        <v>100</v>
      </c>
      <c r="C177" s="325" t="s">
        <v>440</v>
      </c>
      <c r="D177" s="345">
        <f t="shared" ca="1" si="73"/>
        <v>489</v>
      </c>
      <c r="E177" s="346">
        <f t="shared" ca="1" si="78"/>
        <v>115</v>
      </c>
      <c r="F177" s="328">
        <f t="shared" ca="1" si="79"/>
        <v>8</v>
      </c>
      <c r="G177" s="987">
        <f t="shared" ca="1" si="80"/>
        <v>0</v>
      </c>
      <c r="H177" s="346">
        <f t="shared" ca="1" si="81"/>
        <v>369</v>
      </c>
      <c r="I177" s="328">
        <f t="shared" ca="1" si="74"/>
        <v>35</v>
      </c>
      <c r="J177" s="987">
        <f t="shared" ca="1" si="75"/>
        <v>3</v>
      </c>
      <c r="K177" s="329">
        <f t="shared" ca="1" si="76"/>
        <v>5</v>
      </c>
      <c r="L177" s="330">
        <f t="shared" ca="1" si="82"/>
        <v>3</v>
      </c>
      <c r="M177" s="507">
        <f t="shared" ca="1" si="83"/>
        <v>1</v>
      </c>
      <c r="N177" s="347">
        <f t="shared" ca="1" si="84"/>
        <v>0</v>
      </c>
      <c r="O177" s="346">
        <f t="shared" ca="1" si="85"/>
        <v>0</v>
      </c>
      <c r="P177" s="331">
        <f t="shared" ca="1" si="86"/>
        <v>0</v>
      </c>
      <c r="Q177" s="346">
        <f t="shared" ca="1" si="87"/>
        <v>0</v>
      </c>
      <c r="R177" s="331">
        <f t="shared" ca="1" si="77"/>
        <v>0</v>
      </c>
      <c r="T177" t="s">
        <v>668</v>
      </c>
      <c r="U177" t="s">
        <v>1406</v>
      </c>
      <c r="AC177" t="s">
        <v>668</v>
      </c>
      <c r="AG177" t="s">
        <v>668</v>
      </c>
    </row>
    <row r="178" spans="2:33" ht="20.100000000000001" customHeight="1">
      <c r="B178" s="335">
        <v>101</v>
      </c>
      <c r="C178" s="336" t="s">
        <v>442</v>
      </c>
      <c r="D178" s="337">
        <f t="shared" ca="1" si="73"/>
        <v>258</v>
      </c>
      <c r="E178" s="338">
        <f t="shared" ca="1" si="78"/>
        <v>8</v>
      </c>
      <c r="F178" s="339">
        <f t="shared" ca="1" si="79"/>
        <v>0</v>
      </c>
      <c r="G178" s="993">
        <f t="shared" ca="1" si="80"/>
        <v>0</v>
      </c>
      <c r="H178" s="338">
        <f t="shared" ca="1" si="81"/>
        <v>158</v>
      </c>
      <c r="I178" s="339">
        <f t="shared" ca="1" si="74"/>
        <v>17</v>
      </c>
      <c r="J178" s="993">
        <f t="shared" ca="1" si="75"/>
        <v>0</v>
      </c>
      <c r="K178" s="340">
        <f t="shared" ca="1" si="76"/>
        <v>92</v>
      </c>
      <c r="L178" s="341">
        <f t="shared" ca="1" si="82"/>
        <v>61</v>
      </c>
      <c r="M178" s="506">
        <f t="shared" ca="1" si="83"/>
        <v>9</v>
      </c>
      <c r="N178" s="343">
        <f t="shared" ca="1" si="84"/>
        <v>45</v>
      </c>
      <c r="O178" s="338">
        <f t="shared" ca="1" si="85"/>
        <v>45</v>
      </c>
      <c r="P178" s="342">
        <f t="shared" ca="1" si="86"/>
        <v>23</v>
      </c>
      <c r="Q178" s="338">
        <f t="shared" ca="1" si="87"/>
        <v>0</v>
      </c>
      <c r="R178" s="342">
        <f t="shared" ca="1" si="77"/>
        <v>0</v>
      </c>
      <c r="T178" t="s">
        <v>670</v>
      </c>
      <c r="U178" t="s">
        <v>1406</v>
      </c>
      <c r="AC178" t="s">
        <v>670</v>
      </c>
      <c r="AG178" t="s">
        <v>670</v>
      </c>
    </row>
    <row r="179" spans="2:33" ht="20.100000000000001" customHeight="1">
      <c r="B179" s="155">
        <v>102</v>
      </c>
      <c r="C179" s="156" t="s">
        <v>443</v>
      </c>
      <c r="D179" s="105">
        <f t="shared" ca="1" si="73"/>
        <v>340</v>
      </c>
      <c r="E179" s="124">
        <f t="shared" ca="1" si="78"/>
        <v>25</v>
      </c>
      <c r="F179" s="121">
        <f t="shared" ca="1" si="79"/>
        <v>3</v>
      </c>
      <c r="G179" s="986">
        <f t="shared" ca="1" si="80"/>
        <v>0</v>
      </c>
      <c r="H179" s="124">
        <f t="shared" ca="1" si="81"/>
        <v>201</v>
      </c>
      <c r="I179" s="121">
        <f t="shared" ca="1" si="74"/>
        <v>3</v>
      </c>
      <c r="J179" s="986">
        <f t="shared" ca="1" si="75"/>
        <v>0</v>
      </c>
      <c r="K179" s="132">
        <f t="shared" ca="1" si="76"/>
        <v>114</v>
      </c>
      <c r="L179" s="133">
        <f t="shared" ca="1" si="82"/>
        <v>11</v>
      </c>
      <c r="M179" s="259">
        <f t="shared" ca="1" si="83"/>
        <v>4</v>
      </c>
      <c r="N179" s="149">
        <f t="shared" ca="1" si="84"/>
        <v>0</v>
      </c>
      <c r="O179" s="124">
        <f t="shared" ca="1" si="85"/>
        <v>0</v>
      </c>
      <c r="P179" s="158">
        <f t="shared" ca="1" si="86"/>
        <v>0</v>
      </c>
      <c r="Q179" s="124">
        <f t="shared" ca="1" si="87"/>
        <v>0</v>
      </c>
      <c r="R179" s="158">
        <f t="shared" ca="1" si="77"/>
        <v>0</v>
      </c>
      <c r="T179" t="s">
        <v>671</v>
      </c>
      <c r="U179" t="s">
        <v>1406</v>
      </c>
      <c r="AC179" t="s">
        <v>671</v>
      </c>
      <c r="AG179" t="s">
        <v>671</v>
      </c>
    </row>
    <row r="180" spans="2:33" ht="20.100000000000001" customHeight="1">
      <c r="B180" s="155">
        <v>103</v>
      </c>
      <c r="C180" s="156" t="s">
        <v>444</v>
      </c>
      <c r="D180" s="344">
        <f t="shared" ca="1" si="73"/>
        <v>338</v>
      </c>
      <c r="E180" s="332">
        <f t="shared" ca="1" si="78"/>
        <v>39</v>
      </c>
      <c r="F180" s="121">
        <f t="shared" ca="1" si="79"/>
        <v>3</v>
      </c>
      <c r="G180" s="986">
        <f t="shared" ca="1" si="80"/>
        <v>0</v>
      </c>
      <c r="H180" s="332">
        <f t="shared" ca="1" si="81"/>
        <v>299</v>
      </c>
      <c r="I180" s="121">
        <f t="shared" ca="1" si="74"/>
        <v>7</v>
      </c>
      <c r="J180" s="986">
        <f t="shared" ca="1" si="75"/>
        <v>0</v>
      </c>
      <c r="K180" s="132">
        <f t="shared" ca="1" si="76"/>
        <v>0</v>
      </c>
      <c r="L180" s="133">
        <f t="shared" ca="1" si="82"/>
        <v>2</v>
      </c>
      <c r="M180" s="259">
        <f t="shared" ca="1" si="83"/>
        <v>2</v>
      </c>
      <c r="N180" s="333">
        <f t="shared" ca="1" si="84"/>
        <v>0</v>
      </c>
      <c r="O180" s="332">
        <f t="shared" ca="1" si="85"/>
        <v>0</v>
      </c>
      <c r="P180" s="158">
        <f t="shared" ca="1" si="86"/>
        <v>0</v>
      </c>
      <c r="Q180" s="332">
        <f t="shared" ca="1" si="87"/>
        <v>0</v>
      </c>
      <c r="R180" s="158">
        <f t="shared" ca="1" si="77"/>
        <v>0</v>
      </c>
      <c r="T180" t="s">
        <v>672</v>
      </c>
      <c r="U180" t="s">
        <v>1406</v>
      </c>
      <c r="AC180" t="s">
        <v>672</v>
      </c>
      <c r="AG180" t="s">
        <v>672</v>
      </c>
    </row>
    <row r="181" spans="2:33" ht="20.100000000000001" customHeight="1">
      <c r="B181" s="155">
        <v>104</v>
      </c>
      <c r="C181" s="156" t="s">
        <v>446</v>
      </c>
      <c r="D181" s="344">
        <f t="shared" ref="D181:D188" ca="1" si="88">E181+H181+K181</f>
        <v>441</v>
      </c>
      <c r="E181" s="332">
        <f t="shared" ca="1" si="78"/>
        <v>49</v>
      </c>
      <c r="F181" s="121">
        <f t="shared" ca="1" si="79"/>
        <v>6</v>
      </c>
      <c r="G181" s="986">
        <f t="shared" ca="1" si="80"/>
        <v>0</v>
      </c>
      <c r="H181" s="332">
        <f t="shared" ca="1" si="81"/>
        <v>392</v>
      </c>
      <c r="I181" s="121">
        <f t="shared" ca="1" si="74"/>
        <v>26</v>
      </c>
      <c r="J181" s="986">
        <f t="shared" ca="1" si="75"/>
        <v>0</v>
      </c>
      <c r="K181" s="132">
        <f t="shared" ref="K181:K188" ca="1" si="89">SUMIFS(INDIRECT(AB$8),INDIRECT($T$8),$T181,INDIRECT($U$8),$U$9)</f>
        <v>0</v>
      </c>
      <c r="L181" s="133">
        <f t="shared" ca="1" si="82"/>
        <v>6</v>
      </c>
      <c r="M181" s="259">
        <f t="shared" ca="1" si="83"/>
        <v>0</v>
      </c>
      <c r="N181" s="333">
        <f t="shared" ca="1" si="84"/>
        <v>0</v>
      </c>
      <c r="O181" s="332">
        <f t="shared" ca="1" si="85"/>
        <v>0</v>
      </c>
      <c r="P181" s="158">
        <f t="shared" ca="1" si="86"/>
        <v>0</v>
      </c>
      <c r="Q181" s="332">
        <f t="shared" ca="1" si="87"/>
        <v>0</v>
      </c>
      <c r="R181" s="158">
        <f t="shared" ca="1" si="77"/>
        <v>0</v>
      </c>
      <c r="T181" t="s">
        <v>674</v>
      </c>
      <c r="U181" t="s">
        <v>1406</v>
      </c>
      <c r="AC181" t="s">
        <v>674</v>
      </c>
      <c r="AG181" t="s">
        <v>674</v>
      </c>
    </row>
    <row r="182" spans="2:33" ht="20.100000000000001" customHeight="1">
      <c r="B182" s="324">
        <v>105</v>
      </c>
      <c r="C182" s="325" t="s">
        <v>448</v>
      </c>
      <c r="D182" s="345">
        <f t="shared" ca="1" si="88"/>
        <v>577</v>
      </c>
      <c r="E182" s="346">
        <f t="shared" ca="1" si="78"/>
        <v>49</v>
      </c>
      <c r="F182" s="328">
        <f t="shared" ca="1" si="79"/>
        <v>0</v>
      </c>
      <c r="G182" s="987">
        <f t="shared" ca="1" si="80"/>
        <v>0</v>
      </c>
      <c r="H182" s="346">
        <f t="shared" ca="1" si="81"/>
        <v>528</v>
      </c>
      <c r="I182" s="328">
        <f t="shared" ca="1" si="74"/>
        <v>0</v>
      </c>
      <c r="J182" s="987">
        <f t="shared" ca="1" si="75"/>
        <v>0</v>
      </c>
      <c r="K182" s="329">
        <f t="shared" ca="1" si="89"/>
        <v>0</v>
      </c>
      <c r="L182" s="330">
        <f t="shared" ca="1" si="82"/>
        <v>6</v>
      </c>
      <c r="M182" s="507">
        <f t="shared" ca="1" si="83"/>
        <v>3</v>
      </c>
      <c r="N182" s="347">
        <f t="shared" ca="1" si="84"/>
        <v>0</v>
      </c>
      <c r="O182" s="346">
        <f t="shared" ca="1" si="85"/>
        <v>0</v>
      </c>
      <c r="P182" s="331">
        <f t="shared" ca="1" si="86"/>
        <v>0</v>
      </c>
      <c r="Q182" s="346">
        <f t="shared" ca="1" si="87"/>
        <v>0</v>
      </c>
      <c r="R182" s="331">
        <f t="shared" ca="1" si="77"/>
        <v>0</v>
      </c>
      <c r="T182" t="s">
        <v>676</v>
      </c>
      <c r="U182" t="s">
        <v>1406</v>
      </c>
      <c r="AC182" t="s">
        <v>676</v>
      </c>
      <c r="AG182" t="s">
        <v>676</v>
      </c>
    </row>
    <row r="183" spans="2:33" ht="20.100000000000001" customHeight="1">
      <c r="B183" s="335">
        <v>106</v>
      </c>
      <c r="C183" s="336" t="s">
        <v>1447</v>
      </c>
      <c r="D183" s="337">
        <f t="shared" ca="1" si="88"/>
        <v>489</v>
      </c>
      <c r="E183" s="338">
        <f t="shared" ca="1" si="78"/>
        <v>46</v>
      </c>
      <c r="F183" s="339">
        <f t="shared" ca="1" si="79"/>
        <v>3</v>
      </c>
      <c r="G183" s="993">
        <f t="shared" ca="1" si="80"/>
        <v>0</v>
      </c>
      <c r="H183" s="338">
        <f t="shared" ca="1" si="81"/>
        <v>443</v>
      </c>
      <c r="I183" s="339">
        <f t="shared" ca="1" si="74"/>
        <v>12</v>
      </c>
      <c r="J183" s="993">
        <f t="shared" ca="1" si="75"/>
        <v>0</v>
      </c>
      <c r="K183" s="340">
        <f t="shared" ca="1" si="89"/>
        <v>0</v>
      </c>
      <c r="L183" s="341">
        <f t="shared" ca="1" si="82"/>
        <v>1</v>
      </c>
      <c r="M183" s="506">
        <f t="shared" ca="1" si="83"/>
        <v>0</v>
      </c>
      <c r="N183" s="343">
        <f t="shared" ca="1" si="84"/>
        <v>0</v>
      </c>
      <c r="O183" s="338">
        <f t="shared" ca="1" si="85"/>
        <v>0</v>
      </c>
      <c r="P183" s="342">
        <f t="shared" ca="1" si="86"/>
        <v>0</v>
      </c>
      <c r="Q183" s="338">
        <f t="shared" ca="1" si="87"/>
        <v>0</v>
      </c>
      <c r="R183" s="342">
        <f t="shared" ca="1" si="77"/>
        <v>0</v>
      </c>
      <c r="T183" t="s">
        <v>677</v>
      </c>
      <c r="U183" t="s">
        <v>1406</v>
      </c>
      <c r="AC183" t="s">
        <v>677</v>
      </c>
      <c r="AG183" t="s">
        <v>677</v>
      </c>
    </row>
    <row r="184" spans="2:33" ht="20.100000000000001" customHeight="1">
      <c r="B184" s="155">
        <v>107</v>
      </c>
      <c r="C184" s="156" t="s">
        <v>451</v>
      </c>
      <c r="D184" s="105">
        <f t="shared" ca="1" si="88"/>
        <v>1103</v>
      </c>
      <c r="E184" s="124">
        <f t="shared" ca="1" si="78"/>
        <v>85</v>
      </c>
      <c r="F184" s="121">
        <f t="shared" ca="1" si="79"/>
        <v>3</v>
      </c>
      <c r="G184" s="986">
        <f t="shared" ca="1" si="80"/>
        <v>0</v>
      </c>
      <c r="H184" s="124">
        <f t="shared" ca="1" si="81"/>
        <v>1018</v>
      </c>
      <c r="I184" s="121">
        <f t="shared" ca="1" si="74"/>
        <v>43</v>
      </c>
      <c r="J184" s="986">
        <f t="shared" ca="1" si="75"/>
        <v>0</v>
      </c>
      <c r="K184" s="132">
        <f t="shared" ca="1" si="89"/>
        <v>0</v>
      </c>
      <c r="L184" s="133">
        <f t="shared" ca="1" si="82"/>
        <v>11</v>
      </c>
      <c r="M184" s="259">
        <f t="shared" ca="1" si="83"/>
        <v>0</v>
      </c>
      <c r="N184" s="149">
        <f t="shared" ca="1" si="84"/>
        <v>0</v>
      </c>
      <c r="O184" s="124">
        <f t="shared" ca="1" si="85"/>
        <v>0</v>
      </c>
      <c r="P184" s="158">
        <f t="shared" ca="1" si="86"/>
        <v>0</v>
      </c>
      <c r="Q184" s="124">
        <f t="shared" ca="1" si="87"/>
        <v>0</v>
      </c>
      <c r="R184" s="158">
        <f t="shared" ca="1" si="77"/>
        <v>0</v>
      </c>
      <c r="T184" t="s">
        <v>679</v>
      </c>
      <c r="U184" t="s">
        <v>1406</v>
      </c>
      <c r="AC184" t="s">
        <v>679</v>
      </c>
      <c r="AG184" t="s">
        <v>679</v>
      </c>
    </row>
    <row r="185" spans="2:33" ht="20.100000000000001" customHeight="1">
      <c r="B185" s="155">
        <v>108</v>
      </c>
      <c r="C185" s="156" t="s">
        <v>453</v>
      </c>
      <c r="D185" s="344">
        <f t="shared" ca="1" si="88"/>
        <v>837</v>
      </c>
      <c r="E185" s="332">
        <f t="shared" ca="1" si="78"/>
        <v>47</v>
      </c>
      <c r="F185" s="121">
        <f t="shared" ca="1" si="79"/>
        <v>0</v>
      </c>
      <c r="G185" s="986">
        <f t="shared" ca="1" si="80"/>
        <v>0</v>
      </c>
      <c r="H185" s="332">
        <f t="shared" ca="1" si="81"/>
        <v>790</v>
      </c>
      <c r="I185" s="121">
        <f t="shared" ca="1" si="74"/>
        <v>43</v>
      </c>
      <c r="J185" s="986">
        <f t="shared" ca="1" si="75"/>
        <v>0</v>
      </c>
      <c r="K185" s="132">
        <f t="shared" ca="1" si="89"/>
        <v>0</v>
      </c>
      <c r="L185" s="133">
        <f t="shared" ca="1" si="82"/>
        <v>22</v>
      </c>
      <c r="M185" s="259">
        <f t="shared" ca="1" si="83"/>
        <v>1</v>
      </c>
      <c r="N185" s="333">
        <f t="shared" ca="1" si="84"/>
        <v>48</v>
      </c>
      <c r="O185" s="332">
        <f t="shared" ca="1" si="85"/>
        <v>42</v>
      </c>
      <c r="P185" s="158">
        <f t="shared" ca="1" si="86"/>
        <v>16</v>
      </c>
      <c r="Q185" s="332">
        <f t="shared" ca="1" si="87"/>
        <v>6</v>
      </c>
      <c r="R185" s="158">
        <f t="shared" ca="1" si="77"/>
        <v>1</v>
      </c>
      <c r="T185" t="s">
        <v>681</v>
      </c>
      <c r="U185" t="s">
        <v>1406</v>
      </c>
      <c r="AC185" t="s">
        <v>681</v>
      </c>
      <c r="AG185" t="s">
        <v>681</v>
      </c>
    </row>
    <row r="186" spans="2:33" ht="20.100000000000001" customHeight="1">
      <c r="B186" s="155">
        <v>109</v>
      </c>
      <c r="C186" s="156" t="s">
        <v>455</v>
      </c>
      <c r="D186" s="344">
        <f t="shared" ca="1" si="88"/>
        <v>677</v>
      </c>
      <c r="E186" s="332">
        <f t="shared" ca="1" si="78"/>
        <v>70</v>
      </c>
      <c r="F186" s="121">
        <f t="shared" ca="1" si="79"/>
        <v>8</v>
      </c>
      <c r="G186" s="986">
        <f t="shared" ca="1" si="80"/>
        <v>0</v>
      </c>
      <c r="H186" s="332">
        <f t="shared" ca="1" si="81"/>
        <v>607</v>
      </c>
      <c r="I186" s="121">
        <f t="shared" ca="1" si="74"/>
        <v>23</v>
      </c>
      <c r="J186" s="986">
        <f t="shared" ca="1" si="75"/>
        <v>0</v>
      </c>
      <c r="K186" s="132">
        <f t="shared" ca="1" si="89"/>
        <v>0</v>
      </c>
      <c r="L186" s="133">
        <f t="shared" ca="1" si="82"/>
        <v>6</v>
      </c>
      <c r="M186" s="259">
        <f t="shared" ca="1" si="83"/>
        <v>1</v>
      </c>
      <c r="N186" s="333">
        <f t="shared" ca="1" si="84"/>
        <v>0</v>
      </c>
      <c r="O186" s="332">
        <f t="shared" ca="1" si="85"/>
        <v>0</v>
      </c>
      <c r="P186" s="158">
        <f t="shared" ca="1" si="86"/>
        <v>0</v>
      </c>
      <c r="Q186" s="332">
        <f t="shared" ca="1" si="87"/>
        <v>0</v>
      </c>
      <c r="R186" s="158">
        <f t="shared" ca="1" si="77"/>
        <v>0</v>
      </c>
      <c r="T186" t="s">
        <v>683</v>
      </c>
      <c r="U186" t="s">
        <v>1406</v>
      </c>
      <c r="AC186" t="s">
        <v>683</v>
      </c>
      <c r="AG186" t="s">
        <v>683</v>
      </c>
    </row>
    <row r="187" spans="2:33" ht="20.100000000000001" customHeight="1">
      <c r="B187" s="324">
        <v>110</v>
      </c>
      <c r="C187" s="325" t="s">
        <v>457</v>
      </c>
      <c r="D187" s="345">
        <f t="shared" ca="1" si="88"/>
        <v>597</v>
      </c>
      <c r="E187" s="346">
        <f t="shared" ca="1" si="78"/>
        <v>61</v>
      </c>
      <c r="F187" s="328">
        <f t="shared" ca="1" si="79"/>
        <v>3</v>
      </c>
      <c r="G187" s="987">
        <f t="shared" ca="1" si="80"/>
        <v>0</v>
      </c>
      <c r="H187" s="346">
        <f t="shared" ca="1" si="81"/>
        <v>531</v>
      </c>
      <c r="I187" s="328">
        <f t="shared" ca="1" si="74"/>
        <v>74</v>
      </c>
      <c r="J187" s="987">
        <f t="shared" ca="1" si="75"/>
        <v>0</v>
      </c>
      <c r="K187" s="329">
        <f t="shared" ca="1" si="89"/>
        <v>5</v>
      </c>
      <c r="L187" s="330">
        <f t="shared" ca="1" si="82"/>
        <v>9</v>
      </c>
      <c r="M187" s="507">
        <f t="shared" ca="1" si="83"/>
        <v>1</v>
      </c>
      <c r="N187" s="347">
        <f t="shared" ca="1" si="84"/>
        <v>0</v>
      </c>
      <c r="O187" s="346">
        <f t="shared" ca="1" si="85"/>
        <v>0</v>
      </c>
      <c r="P187" s="331">
        <f t="shared" ca="1" si="86"/>
        <v>0</v>
      </c>
      <c r="Q187" s="346">
        <f t="shared" ca="1" si="87"/>
        <v>0</v>
      </c>
      <c r="R187" s="331">
        <f t="shared" ca="1" si="77"/>
        <v>0</v>
      </c>
      <c r="T187" t="s">
        <v>685</v>
      </c>
      <c r="U187" t="s">
        <v>1406</v>
      </c>
      <c r="AC187" t="s">
        <v>685</v>
      </c>
      <c r="AG187" t="s">
        <v>685</v>
      </c>
    </row>
    <row r="188" spans="2:33" ht="20.100000000000001" customHeight="1">
      <c r="B188" s="155">
        <v>111</v>
      </c>
      <c r="C188" s="156" t="s">
        <v>459</v>
      </c>
      <c r="D188" s="105">
        <f t="shared" ca="1" si="88"/>
        <v>75</v>
      </c>
      <c r="E188" s="124">
        <f t="shared" ca="1" si="78"/>
        <v>7</v>
      </c>
      <c r="F188" s="157">
        <f t="shared" ca="1" si="79"/>
        <v>1</v>
      </c>
      <c r="G188" s="986">
        <f t="shared" ca="1" si="80"/>
        <v>0</v>
      </c>
      <c r="H188" s="124">
        <f t="shared" ca="1" si="81"/>
        <v>68</v>
      </c>
      <c r="I188" s="157">
        <f t="shared" ca="1" si="74"/>
        <v>16</v>
      </c>
      <c r="J188" s="986">
        <f t="shared" ca="1" si="75"/>
        <v>0</v>
      </c>
      <c r="K188" s="132">
        <f t="shared" ca="1" si="89"/>
        <v>0</v>
      </c>
      <c r="L188" s="133">
        <f t="shared" ca="1" si="82"/>
        <v>0</v>
      </c>
      <c r="M188" s="259">
        <f t="shared" ca="1" si="83"/>
        <v>0</v>
      </c>
      <c r="N188" s="149">
        <f t="shared" ca="1" si="84"/>
        <v>0</v>
      </c>
      <c r="O188" s="124">
        <f t="shared" ca="1" si="85"/>
        <v>0</v>
      </c>
      <c r="P188" s="158">
        <f t="shared" ca="1" si="86"/>
        <v>0</v>
      </c>
      <c r="Q188" s="124">
        <f t="shared" ca="1" si="87"/>
        <v>0</v>
      </c>
      <c r="R188" s="158">
        <f t="shared" ca="1" si="77"/>
        <v>0</v>
      </c>
      <c r="T188" t="s">
        <v>687</v>
      </c>
      <c r="U188" t="s">
        <v>1406</v>
      </c>
      <c r="AC188" t="s">
        <v>687</v>
      </c>
      <c r="AG188" t="s">
        <v>687</v>
      </c>
    </row>
    <row r="189" spans="2:33" ht="20.100000000000001" customHeight="1">
      <c r="B189" s="1304" t="s">
        <v>1403</v>
      </c>
      <c r="C189" s="1305"/>
      <c r="D189" s="1051">
        <f t="shared" ref="D189:R189" ca="1" si="90">D123</f>
        <v>55200</v>
      </c>
      <c r="E189" s="1060">
        <f t="shared" ca="1" si="90"/>
        <v>5414</v>
      </c>
      <c r="F189" s="1072">
        <f t="shared" ca="1" si="90"/>
        <v>856</v>
      </c>
      <c r="G189" s="1054">
        <f t="shared" ca="1" si="90"/>
        <v>0</v>
      </c>
      <c r="H189" s="1060">
        <f t="shared" ca="1" si="90"/>
        <v>47641</v>
      </c>
      <c r="I189" s="1072">
        <f t="shared" ca="1" si="90"/>
        <v>4146</v>
      </c>
      <c r="J189" s="1054">
        <f t="shared" ca="1" si="90"/>
        <v>4</v>
      </c>
      <c r="K189" s="1073">
        <f t="shared" ca="1" si="90"/>
        <v>2145</v>
      </c>
      <c r="L189" s="1074">
        <f t="shared" ca="1" si="90"/>
        <v>1451</v>
      </c>
      <c r="M189" s="1075">
        <f t="shared" ca="1" si="90"/>
        <v>188</v>
      </c>
      <c r="N189" s="1076">
        <f t="shared" ca="1" si="90"/>
        <v>893</v>
      </c>
      <c r="O189" s="1060">
        <f t="shared" ca="1" si="90"/>
        <v>827</v>
      </c>
      <c r="P189" s="1077">
        <f t="shared" ca="1" si="90"/>
        <v>209</v>
      </c>
      <c r="Q189" s="1060">
        <f t="shared" ca="1" si="90"/>
        <v>66</v>
      </c>
      <c r="R189" s="1077">
        <f t="shared" ca="1" si="90"/>
        <v>8</v>
      </c>
    </row>
    <row r="190" spans="2:33" ht="22.5" customHeight="1">
      <c r="B190" t="s">
        <v>1405</v>
      </c>
    </row>
  </sheetData>
  <mergeCells count="61">
    <mergeCell ref="B189:C189"/>
    <mergeCell ref="N130:N132"/>
    <mergeCell ref="O130:O132"/>
    <mergeCell ref="H130:H132"/>
    <mergeCell ref="K130:K132"/>
    <mergeCell ref="L130:L132"/>
    <mergeCell ref="M130:M132"/>
    <mergeCell ref="B122:C122"/>
    <mergeCell ref="B123:C123"/>
    <mergeCell ref="B124:C124"/>
    <mergeCell ref="B126:R126"/>
    <mergeCell ref="D128:M128"/>
    <mergeCell ref="N128:R128"/>
    <mergeCell ref="D63:K63"/>
    <mergeCell ref="L63:M63"/>
    <mergeCell ref="D64:D66"/>
    <mergeCell ref="E64:E66"/>
    <mergeCell ref="H64:H66"/>
    <mergeCell ref="K64:K66"/>
    <mergeCell ref="L64:L66"/>
    <mergeCell ref="M64:M66"/>
    <mergeCell ref="O6:O8"/>
    <mergeCell ref="D62:M62"/>
    <mergeCell ref="N62:R62"/>
    <mergeCell ref="Q6:Q8"/>
    <mergeCell ref="R7:R8"/>
    <mergeCell ref="P7:P8"/>
    <mergeCell ref="I7:I8"/>
    <mergeCell ref="F7:F8"/>
    <mergeCell ref="B2:R2"/>
    <mergeCell ref="B60:R60"/>
    <mergeCell ref="D4:M4"/>
    <mergeCell ref="N4:R4"/>
    <mergeCell ref="B56:C56"/>
    <mergeCell ref="B57:C57"/>
    <mergeCell ref="B58:C58"/>
    <mergeCell ref="E6:E8"/>
    <mergeCell ref="H6:H8"/>
    <mergeCell ref="K6:K8"/>
    <mergeCell ref="D5:K5"/>
    <mergeCell ref="D6:D8"/>
    <mergeCell ref="L6:L8"/>
    <mergeCell ref="M6:M8"/>
    <mergeCell ref="L5:M5"/>
    <mergeCell ref="N6:N8"/>
    <mergeCell ref="R65:R66"/>
    <mergeCell ref="P65:P66"/>
    <mergeCell ref="F65:F66"/>
    <mergeCell ref="I65:I66"/>
    <mergeCell ref="I131:I132"/>
    <mergeCell ref="F131:F132"/>
    <mergeCell ref="P131:P132"/>
    <mergeCell ref="R131:R132"/>
    <mergeCell ref="N64:N66"/>
    <mergeCell ref="O64:O66"/>
    <mergeCell ref="Q64:Q66"/>
    <mergeCell ref="Q130:Q132"/>
    <mergeCell ref="D129:K129"/>
    <mergeCell ref="L129:M129"/>
    <mergeCell ref="D130:D132"/>
    <mergeCell ref="E130:E132"/>
  </mergeCells>
  <phoneticPr fontId="5"/>
  <printOptions horizontalCentered="1"/>
  <pageMargins left="0.51181102362204722" right="0.51181102362204722" top="0.55118110236220474" bottom="0.55118110236220474" header="0.31496062992125984" footer="0.31496062992125984"/>
  <pageSetup paperSize="9" scale="60" firstPageNumber="10" fitToHeight="0" orientation="portrait" r:id="rId1"/>
  <headerFooter scaleWithDoc="0">
    <oddFooter>&amp;C&amp;P</oddFooter>
  </headerFooter>
  <rowBreaks count="2" manualBreakCount="2">
    <brk id="59" min="1" max="17" man="1"/>
    <brk id="125" min="1" max="17" man="1"/>
  </row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3">
    <pageSetUpPr fitToPage="1"/>
  </sheetPr>
  <dimension ref="B1:AM136"/>
  <sheetViews>
    <sheetView showGridLines="0" view="pageBreakPreview" zoomScale="85" zoomScaleNormal="100" zoomScaleSheetLayoutView="85" workbookViewId="0">
      <pane ySplit="8" topLeftCell="A115" activePane="bottomLeft" state="frozen"/>
      <selection activeCell="D3" sqref="D3"/>
      <selection pane="bottomLeft" activeCell="D3" sqref="D3"/>
    </sheetView>
  </sheetViews>
  <sheetFormatPr defaultRowHeight="12"/>
  <cols>
    <col min="1" max="1" width="4.5703125" customWidth="1"/>
    <col min="2" max="2" width="11" customWidth="1"/>
    <col min="3" max="29" width="6.85546875" customWidth="1"/>
    <col min="30" max="30" width="8.7109375" customWidth="1"/>
    <col min="31" max="31" width="14.5703125" bestFit="1" customWidth="1"/>
    <col min="32" max="32" width="13.42578125" bestFit="1" customWidth="1"/>
  </cols>
  <sheetData>
    <row r="1" spans="2:39">
      <c r="B1" t="s">
        <v>2930</v>
      </c>
      <c r="C1" s="86" t="s">
        <v>1516</v>
      </c>
      <c r="D1" s="86" t="s">
        <v>1517</v>
      </c>
      <c r="E1" s="86" t="s">
        <v>1518</v>
      </c>
      <c r="F1" s="86" t="s">
        <v>1522</v>
      </c>
      <c r="G1" s="86" t="s">
        <v>1521</v>
      </c>
      <c r="H1" s="86" t="s">
        <v>1519</v>
      </c>
      <c r="I1" s="86" t="s">
        <v>1520</v>
      </c>
      <c r="J1" s="86" t="s">
        <v>1523</v>
      </c>
      <c r="K1" s="802" t="s">
        <v>3416</v>
      </c>
      <c r="L1" s="86" t="s">
        <v>1524</v>
      </c>
      <c r="M1" s="86" t="s">
        <v>1523</v>
      </c>
      <c r="N1" s="86" t="s">
        <v>1525</v>
      </c>
      <c r="O1" s="86" t="s">
        <v>1526</v>
      </c>
      <c r="P1" s="86" t="s">
        <v>1527</v>
      </c>
      <c r="Q1" s="86" t="s">
        <v>1528</v>
      </c>
      <c r="R1" s="86" t="s">
        <v>1529</v>
      </c>
      <c r="S1" s="86" t="s">
        <v>1530</v>
      </c>
      <c r="T1" s="86" t="s">
        <v>1531</v>
      </c>
      <c r="U1" s="86" t="s">
        <v>1532</v>
      </c>
      <c r="V1" s="86" t="s">
        <v>1533</v>
      </c>
      <c r="W1" s="86" t="s">
        <v>1534</v>
      </c>
      <c r="X1" s="86" t="s">
        <v>1535</v>
      </c>
      <c r="Y1" s="86" t="s">
        <v>1536</v>
      </c>
      <c r="Z1" s="86" t="s">
        <v>1535</v>
      </c>
      <c r="AA1" s="86" t="s">
        <v>1537</v>
      </c>
      <c r="AB1" s="86" t="s">
        <v>1538</v>
      </c>
      <c r="AC1" s="86" t="s">
        <v>1539</v>
      </c>
    </row>
    <row r="2" spans="2:39" ht="26.25" customHeight="1">
      <c r="B2" s="1322" t="s">
        <v>1449</v>
      </c>
      <c r="C2" s="1322"/>
      <c r="D2" s="1322"/>
      <c r="E2" s="1322"/>
      <c r="F2" s="1322"/>
      <c r="G2" s="1322"/>
      <c r="H2" s="1322"/>
      <c r="I2" s="1322"/>
      <c r="J2" s="1322"/>
      <c r="K2" s="1322"/>
      <c r="L2" s="1322"/>
      <c r="M2" s="1322"/>
      <c r="N2" s="1322"/>
      <c r="O2" s="1322"/>
      <c r="P2" s="1322"/>
      <c r="Q2" s="1322"/>
      <c r="R2" s="1322"/>
      <c r="S2" s="1322"/>
      <c r="T2" s="1322"/>
      <c r="U2" s="1322"/>
      <c r="V2" s="1322"/>
      <c r="W2" s="1322"/>
      <c r="X2" s="1322"/>
      <c r="Y2" s="1322"/>
      <c r="Z2" s="1322"/>
      <c r="AA2" s="1322"/>
      <c r="AB2" s="1322"/>
      <c r="AC2" s="1322"/>
      <c r="AD2" s="1322"/>
    </row>
    <row r="4" spans="2:39" ht="8.25" customHeight="1">
      <c r="C4" s="160" t="s">
        <v>847</v>
      </c>
      <c r="D4" s="160" t="str">
        <f>D5</f>
        <v>八郎湖</v>
      </c>
      <c r="E4" s="160" t="str">
        <f>D4</f>
        <v>八郎湖</v>
      </c>
      <c r="F4" s="160" t="str">
        <f>F5</f>
        <v>霞ヶ浦</v>
      </c>
      <c r="G4" s="160" t="str">
        <f t="shared" ref="G4:I4" si="0">$F$4</f>
        <v>霞ヶ浦</v>
      </c>
      <c r="H4" s="160" t="str">
        <f>$F$4</f>
        <v>霞ヶ浦</v>
      </c>
      <c r="I4" s="160" t="str">
        <f t="shared" si="0"/>
        <v>霞ヶ浦</v>
      </c>
      <c r="J4" s="160" t="str">
        <f>J5</f>
        <v>印旛沼</v>
      </c>
      <c r="K4" s="160" t="str">
        <f t="shared" ref="K4:L4" si="1">$J$4</f>
        <v>印旛沼</v>
      </c>
      <c r="L4" s="160" t="str">
        <f t="shared" si="1"/>
        <v>印旛沼</v>
      </c>
      <c r="M4" s="160" t="str">
        <f>M5</f>
        <v>手賀沼</v>
      </c>
      <c r="N4" s="160" t="str">
        <f>$M$4</f>
        <v>手賀沼</v>
      </c>
      <c r="O4" s="160" t="str">
        <f>$M$4</f>
        <v>手賀沼</v>
      </c>
      <c r="P4" s="160" t="str">
        <f>P5</f>
        <v>諏訪湖</v>
      </c>
      <c r="Q4" s="160" t="str">
        <f>Q5</f>
        <v>野尻湖</v>
      </c>
      <c r="R4" s="160" t="str">
        <f>R5</f>
        <v>琵琶湖</v>
      </c>
      <c r="S4" s="160" t="str">
        <f t="shared" ref="S4:U4" si="2">$R$4</f>
        <v>琵琶湖</v>
      </c>
      <c r="T4" s="160" t="str">
        <f t="shared" si="2"/>
        <v>琵琶湖</v>
      </c>
      <c r="U4" s="160" t="str">
        <f t="shared" si="2"/>
        <v>琵琶湖</v>
      </c>
      <c r="V4" s="160" t="s">
        <v>2617</v>
      </c>
      <c r="W4" s="160" t="str">
        <f t="shared" ref="W4:X4" si="3">$V$4</f>
        <v>中海</v>
      </c>
      <c r="X4" s="160" t="str">
        <f t="shared" si="3"/>
        <v>中海</v>
      </c>
      <c r="Y4" s="160" t="str">
        <f>Y5</f>
        <v>宍道湖</v>
      </c>
      <c r="Z4" s="160" t="str">
        <f>Y4</f>
        <v>宍道湖</v>
      </c>
      <c r="AA4" s="160" t="s">
        <v>3365</v>
      </c>
      <c r="AB4" s="160" t="str">
        <f t="shared" ref="AB4:AC4" si="4">$AA$4</f>
        <v>児島湖</v>
      </c>
      <c r="AC4" s="160" t="str">
        <f t="shared" si="4"/>
        <v>児島湖</v>
      </c>
    </row>
    <row r="5" spans="2:39" ht="35.25" customHeight="1">
      <c r="B5" s="1320" t="s">
        <v>3494</v>
      </c>
      <c r="C5" s="1012" t="s">
        <v>1514</v>
      </c>
      <c r="D5" s="1312" t="s">
        <v>1515</v>
      </c>
      <c r="E5" s="1312"/>
      <c r="F5" s="1312" t="s">
        <v>849</v>
      </c>
      <c r="G5" s="1312"/>
      <c r="H5" s="1312"/>
      <c r="I5" s="1312"/>
      <c r="J5" s="1312" t="s">
        <v>850</v>
      </c>
      <c r="K5" s="1312"/>
      <c r="L5" s="1312"/>
      <c r="M5" s="1312" t="s">
        <v>851</v>
      </c>
      <c r="N5" s="1312"/>
      <c r="O5" s="1312"/>
      <c r="P5" s="1013" t="s">
        <v>2618</v>
      </c>
      <c r="Q5" s="1013" t="s">
        <v>1505</v>
      </c>
      <c r="R5" s="1312" t="s">
        <v>852</v>
      </c>
      <c r="S5" s="1312"/>
      <c r="T5" s="1312"/>
      <c r="U5" s="1312"/>
      <c r="V5" s="1312" t="s">
        <v>853</v>
      </c>
      <c r="W5" s="1312"/>
      <c r="X5" s="1312"/>
      <c r="Y5" s="1316" t="s">
        <v>854</v>
      </c>
      <c r="Z5" s="1316"/>
      <c r="AA5" s="1311" t="s">
        <v>855</v>
      </c>
      <c r="AB5" s="1312"/>
      <c r="AC5" s="1313"/>
      <c r="AD5" s="1314" t="s">
        <v>1542</v>
      </c>
    </row>
    <row r="6" spans="2:39" ht="3.75" customHeight="1">
      <c r="B6" s="1321"/>
      <c r="C6" s="1012"/>
      <c r="D6" s="1028"/>
      <c r="E6" s="1031"/>
      <c r="F6" s="1028"/>
      <c r="G6" s="1029"/>
      <c r="H6" s="1029"/>
      <c r="I6" s="1034"/>
      <c r="J6" s="1028"/>
      <c r="K6" s="1029"/>
      <c r="L6" s="1034"/>
      <c r="M6" s="1028"/>
      <c r="N6" s="1029"/>
      <c r="O6" s="1034"/>
      <c r="P6" s="1013"/>
      <c r="Q6" s="1013"/>
      <c r="R6" s="1028"/>
      <c r="S6" s="1029"/>
      <c r="T6" s="1029"/>
      <c r="U6" s="1034"/>
      <c r="V6" s="1028"/>
      <c r="W6" s="1029"/>
      <c r="X6" s="1034"/>
      <c r="Y6" s="1036"/>
      <c r="Z6" s="1037"/>
      <c r="AA6" s="1033"/>
      <c r="AB6" s="1029"/>
      <c r="AC6" s="1030"/>
      <c r="AD6" s="1315"/>
    </row>
    <row r="7" spans="2:39" ht="72.75" customHeight="1">
      <c r="B7" s="1321"/>
      <c r="C7" s="1014" t="s">
        <v>315</v>
      </c>
      <c r="D7" s="1015" t="s">
        <v>1506</v>
      </c>
      <c r="E7" s="1032" t="s">
        <v>1507</v>
      </c>
      <c r="F7" s="1015" t="s">
        <v>1508</v>
      </c>
      <c r="G7" s="1016" t="s">
        <v>1509</v>
      </c>
      <c r="H7" s="1016" t="s">
        <v>325</v>
      </c>
      <c r="I7" s="1035" t="s">
        <v>1510</v>
      </c>
      <c r="J7" s="1015" t="s">
        <v>343</v>
      </c>
      <c r="K7" s="1016" t="s">
        <v>345</v>
      </c>
      <c r="L7" s="1035" t="s">
        <v>347</v>
      </c>
      <c r="M7" s="1015" t="s">
        <v>343</v>
      </c>
      <c r="N7" s="1016" t="s">
        <v>348</v>
      </c>
      <c r="O7" s="1035" t="s">
        <v>349</v>
      </c>
      <c r="P7" s="1017" t="s">
        <v>376</v>
      </c>
      <c r="Q7" s="1017" t="s">
        <v>376</v>
      </c>
      <c r="R7" s="1015" t="s">
        <v>393</v>
      </c>
      <c r="S7" s="1016" t="s">
        <v>394</v>
      </c>
      <c r="T7" s="1016" t="s">
        <v>1511</v>
      </c>
      <c r="U7" s="1035" t="s">
        <v>396</v>
      </c>
      <c r="V7" s="1015" t="s">
        <v>421</v>
      </c>
      <c r="W7" s="1016" t="s">
        <v>423</v>
      </c>
      <c r="X7" s="1035" t="s">
        <v>1512</v>
      </c>
      <c r="Y7" s="1015" t="s">
        <v>423</v>
      </c>
      <c r="Z7" s="1035" t="s">
        <v>1513</v>
      </c>
      <c r="AA7" s="1018" t="s">
        <v>425</v>
      </c>
      <c r="AB7" s="1016" t="s">
        <v>426</v>
      </c>
      <c r="AC7" s="1026" t="s">
        <v>427</v>
      </c>
      <c r="AD7" s="1315"/>
    </row>
    <row r="8" spans="2:39" ht="3.75" customHeight="1">
      <c r="B8" s="994"/>
      <c r="C8" s="1019"/>
      <c r="D8" s="1020"/>
      <c r="E8" s="1025"/>
      <c r="F8" s="1020"/>
      <c r="G8" s="1022"/>
      <c r="H8" s="1022"/>
      <c r="I8" s="1021"/>
      <c r="J8" s="1020"/>
      <c r="K8" s="1022"/>
      <c r="L8" s="1021"/>
      <c r="M8" s="1020"/>
      <c r="N8" s="1022"/>
      <c r="O8" s="1021"/>
      <c r="P8" s="1023"/>
      <c r="Q8" s="1023"/>
      <c r="R8" s="1020"/>
      <c r="S8" s="1022"/>
      <c r="T8" s="1022"/>
      <c r="U8" s="1021"/>
      <c r="V8" s="1020"/>
      <c r="W8" s="1022"/>
      <c r="X8" s="1021"/>
      <c r="Y8" s="1020"/>
      <c r="Z8" s="1021"/>
      <c r="AA8" s="1024"/>
      <c r="AB8" s="1022"/>
      <c r="AC8" s="1027"/>
      <c r="AD8" s="995"/>
    </row>
    <row r="9" spans="2:39" ht="21.95" customHeight="1">
      <c r="B9" s="161" t="s">
        <v>1450</v>
      </c>
      <c r="C9" s="170">
        <f t="shared" ref="C9:L18" ca="1" si="5">SUMIFS(INDIRECT($AE9),別4自治体コード,C$1,INDIRECT($AG$9),C$4)+SUMIFS(INDIRECT($AI9),別4追自治体コード,C$1,INDIRECT($AJ$9),C$4)+SUMIFS(INDIRECT($AL9),別4自治体コード,C$1,INDIRECT($AM$9),C$4)</f>
        <v>0</v>
      </c>
      <c r="D9" s="171">
        <f t="shared" ca="1" si="5"/>
        <v>0</v>
      </c>
      <c r="E9" s="172">
        <f t="shared" ca="1" si="5"/>
        <v>0</v>
      </c>
      <c r="F9" s="171">
        <f t="shared" ca="1" si="5"/>
        <v>0</v>
      </c>
      <c r="G9" s="173">
        <f t="shared" ca="1" si="5"/>
        <v>0</v>
      </c>
      <c r="H9" s="173">
        <f t="shared" ca="1" si="5"/>
        <v>0</v>
      </c>
      <c r="I9" s="172">
        <f t="shared" ca="1" si="5"/>
        <v>0</v>
      </c>
      <c r="J9" s="171">
        <f t="shared" ca="1" si="5"/>
        <v>0</v>
      </c>
      <c r="K9" s="173">
        <f t="shared" ca="1" si="5"/>
        <v>0</v>
      </c>
      <c r="L9" s="172">
        <f t="shared" ca="1" si="5"/>
        <v>0</v>
      </c>
      <c r="M9" s="171">
        <f t="shared" ref="M9:V18" ca="1" si="6">SUMIFS(INDIRECT($AE9),別4自治体コード,M$1,INDIRECT($AG$9),M$4)+SUMIFS(INDIRECT($AI9),別4追自治体コード,M$1,INDIRECT($AJ$9),M$4)+SUMIFS(INDIRECT($AL9),別4自治体コード,M$1,INDIRECT($AM$9),M$4)</f>
        <v>0</v>
      </c>
      <c r="N9" s="173">
        <f t="shared" ca="1" si="6"/>
        <v>0</v>
      </c>
      <c r="O9" s="172">
        <f t="shared" ca="1" si="6"/>
        <v>0</v>
      </c>
      <c r="P9" s="174">
        <f t="shared" ca="1" si="6"/>
        <v>0</v>
      </c>
      <c r="Q9" s="174">
        <f t="shared" ca="1" si="6"/>
        <v>0</v>
      </c>
      <c r="R9" s="171">
        <f t="shared" ca="1" si="6"/>
        <v>0</v>
      </c>
      <c r="S9" s="173">
        <f t="shared" ca="1" si="6"/>
        <v>0</v>
      </c>
      <c r="T9" s="173">
        <f t="shared" ca="1" si="6"/>
        <v>0</v>
      </c>
      <c r="U9" s="172">
        <f t="shared" ca="1" si="6"/>
        <v>0</v>
      </c>
      <c r="V9" s="171">
        <f t="shared" ca="1" si="6"/>
        <v>0</v>
      </c>
      <c r="W9" s="173">
        <f t="shared" ref="W9:AB18" ca="1" si="7">SUMIFS(INDIRECT($AE9),別4自治体コード,W$1,INDIRECT($AG$9),W$4)+SUMIFS(INDIRECT($AI9),別4追自治体コード,W$1,INDIRECT($AJ$9),W$4)+SUMIFS(INDIRECT($AL9),別4自治体コード,W$1,INDIRECT($AM$9),W$4)</f>
        <v>0</v>
      </c>
      <c r="X9" s="172">
        <f t="shared" ca="1" si="7"/>
        <v>0</v>
      </c>
      <c r="Y9" s="171">
        <f t="shared" ca="1" si="7"/>
        <v>0</v>
      </c>
      <c r="Z9" s="172">
        <f t="shared" ca="1" si="7"/>
        <v>0</v>
      </c>
      <c r="AA9" s="175">
        <f t="shared" ca="1" si="7"/>
        <v>0</v>
      </c>
      <c r="AB9" s="173">
        <f t="shared" ca="1" si="7"/>
        <v>0</v>
      </c>
      <c r="AC9" s="176">
        <f t="shared" ref="AC9:AC18" ca="1" si="8">SUMIFS(INDIRECT($AE9),別4自治体コード,AC$1,INDIRECT($AG$9),AC$4)+SUMIFS(INDIRECT($AI9),別4追自治体コード,AC$1,INDIRECT($AJ$9),AC$4)</f>
        <v>0</v>
      </c>
      <c r="AD9" s="177">
        <f ca="1">SUM(C9:AC9)</f>
        <v>0</v>
      </c>
      <c r="AE9" t="str">
        <f>"_"&amp;AF9</f>
        <v>_112_01_1</v>
      </c>
      <c r="AF9" t="s">
        <v>1082</v>
      </c>
      <c r="AG9" t="s">
        <v>1540</v>
      </c>
      <c r="AH9" t="s">
        <v>1282</v>
      </c>
      <c r="AI9" t="str">
        <f>"_"&amp;AH9</f>
        <v>_131_01_1</v>
      </c>
      <c r="AJ9" t="s">
        <v>1541</v>
      </c>
      <c r="AK9" t="s">
        <v>2818</v>
      </c>
      <c r="AL9" t="str">
        <f>"_"&amp;AK9</f>
        <v>_132_01_1</v>
      </c>
      <c r="AM9" t="s">
        <v>3558</v>
      </c>
    </row>
    <row r="10" spans="2:39" ht="21.95" customHeight="1">
      <c r="B10" s="162" t="s">
        <v>1451</v>
      </c>
      <c r="C10" s="178">
        <f t="shared" ca="1" si="5"/>
        <v>0</v>
      </c>
      <c r="D10" s="179">
        <f t="shared" ca="1" si="5"/>
        <v>0</v>
      </c>
      <c r="E10" s="180">
        <f t="shared" ca="1" si="5"/>
        <v>1</v>
      </c>
      <c r="F10" s="179">
        <f t="shared" ca="1" si="5"/>
        <v>0</v>
      </c>
      <c r="G10" s="181">
        <f t="shared" ca="1" si="5"/>
        <v>0</v>
      </c>
      <c r="H10" s="181">
        <f ca="1">SUMIFS(INDIRECT($AE10),別4自治体コード,H$1,INDIRECT($AG$9),H$4)+SUMIFS(INDIRECT($AI10),別4追自治体コード,H$1,INDIRECT($AJ$9),H$4)+SUMIFS(INDIRECT($AL10),別4自治体コード,H$1,INDIRECT($AM$9),H$4)</f>
        <v>0</v>
      </c>
      <c r="I10" s="180">
        <f t="shared" ca="1" si="5"/>
        <v>0</v>
      </c>
      <c r="J10" s="179">
        <f t="shared" ca="1" si="5"/>
        <v>1</v>
      </c>
      <c r="K10" s="181">
        <f t="shared" ca="1" si="5"/>
        <v>20</v>
      </c>
      <c r="L10" s="180">
        <f t="shared" ca="1" si="5"/>
        <v>0</v>
      </c>
      <c r="M10" s="179">
        <f t="shared" ca="1" si="6"/>
        <v>1</v>
      </c>
      <c r="N10" s="181">
        <f t="shared" ca="1" si="6"/>
        <v>0</v>
      </c>
      <c r="O10" s="180">
        <f t="shared" ca="1" si="6"/>
        <v>1</v>
      </c>
      <c r="P10" s="182">
        <f t="shared" ca="1" si="6"/>
        <v>0</v>
      </c>
      <c r="Q10" s="182">
        <f t="shared" ca="1" si="6"/>
        <v>0</v>
      </c>
      <c r="R10" s="179">
        <f t="shared" ca="1" si="6"/>
        <v>2</v>
      </c>
      <c r="S10" s="181">
        <f t="shared" ca="1" si="6"/>
        <v>0</v>
      </c>
      <c r="T10" s="181">
        <f t="shared" ca="1" si="6"/>
        <v>0</v>
      </c>
      <c r="U10" s="180">
        <f t="shared" ca="1" si="6"/>
        <v>0</v>
      </c>
      <c r="V10" s="179">
        <f t="shared" ca="1" si="6"/>
        <v>0</v>
      </c>
      <c r="W10" s="181">
        <f t="shared" ca="1" si="7"/>
        <v>0</v>
      </c>
      <c r="X10" s="180">
        <f t="shared" ca="1" si="7"/>
        <v>0</v>
      </c>
      <c r="Y10" s="179">
        <f t="shared" ca="1" si="7"/>
        <v>0</v>
      </c>
      <c r="Z10" s="180">
        <f t="shared" ca="1" si="7"/>
        <v>0</v>
      </c>
      <c r="AA10" s="183">
        <f t="shared" ca="1" si="7"/>
        <v>0</v>
      </c>
      <c r="AB10" s="181">
        <f t="shared" ca="1" si="7"/>
        <v>0</v>
      </c>
      <c r="AC10" s="184">
        <f t="shared" ca="1" si="8"/>
        <v>0</v>
      </c>
      <c r="AD10" s="185">
        <f t="shared" ref="AD10:AD62" ca="1" si="9">SUM(C10:AC10)</f>
        <v>26</v>
      </c>
      <c r="AE10" t="str">
        <f t="shared" ref="AE10:AE62" si="10">"_"&amp;AF10</f>
        <v>_112_01_1_2</v>
      </c>
      <c r="AF10" t="s">
        <v>1083</v>
      </c>
      <c r="AH10" t="s">
        <v>1283</v>
      </c>
      <c r="AI10" t="str">
        <f t="shared" ref="AI10:AI81" si="11">"_"&amp;AH10</f>
        <v>_131_01_1_2</v>
      </c>
      <c r="AK10" t="s">
        <v>2819</v>
      </c>
      <c r="AL10" t="str">
        <f t="shared" ref="AL10:AL81" si="12">"_"&amp;AK10</f>
        <v>_132_01_1_2</v>
      </c>
    </row>
    <row r="11" spans="2:39" ht="21.95" customHeight="1">
      <c r="B11" s="162" t="s">
        <v>1452</v>
      </c>
      <c r="C11" s="178">
        <f t="shared" ca="1" si="5"/>
        <v>0</v>
      </c>
      <c r="D11" s="179">
        <f t="shared" ca="1" si="5"/>
        <v>0</v>
      </c>
      <c r="E11" s="180">
        <f t="shared" ca="1" si="5"/>
        <v>0</v>
      </c>
      <c r="F11" s="179">
        <f t="shared" ca="1" si="5"/>
        <v>0</v>
      </c>
      <c r="G11" s="181">
        <f t="shared" ca="1" si="5"/>
        <v>0</v>
      </c>
      <c r="H11" s="181">
        <f ca="1">SUMIFS(INDIRECT($AE11),別4自治体コード,H$1,INDIRECT($AG$9),H$4)+SUMIFS(INDIRECT($AI11),別4追自治体コード,H$1,INDIRECT($AJ$9),H$4)+SUMIFS(INDIRECT($AL11),別4自治体コード,H$1,INDIRECT($AM$9),H$4)</f>
        <v>7</v>
      </c>
      <c r="I11" s="180">
        <f ca="1">SUMIFS(INDIRECT($AE11),別4自治体コード,I$1,INDIRECT($AG$9),I$4)+SUMIFS(INDIRECT($AI11),別4追自治体コード,I$1,INDIRECT($AJ$9),I$4)+SUMIFS(INDIRECT($AL11),別4自治体コード,I$1,INDIRECT($AM$9),I$4)</f>
        <v>1</v>
      </c>
      <c r="J11" s="179">
        <f t="shared" ca="1" si="5"/>
        <v>5</v>
      </c>
      <c r="K11" s="181">
        <f t="shared" ca="1" si="5"/>
        <v>2</v>
      </c>
      <c r="L11" s="180">
        <f t="shared" ca="1" si="5"/>
        <v>0</v>
      </c>
      <c r="M11" s="179">
        <f t="shared" ca="1" si="6"/>
        <v>0</v>
      </c>
      <c r="N11" s="181">
        <f t="shared" ca="1" si="6"/>
        <v>0</v>
      </c>
      <c r="O11" s="180">
        <f t="shared" ca="1" si="6"/>
        <v>1</v>
      </c>
      <c r="P11" s="182">
        <f t="shared" ca="1" si="6"/>
        <v>0</v>
      </c>
      <c r="Q11" s="182">
        <f t="shared" ca="1" si="6"/>
        <v>0</v>
      </c>
      <c r="R11" s="179">
        <f t="shared" ca="1" si="6"/>
        <v>2</v>
      </c>
      <c r="S11" s="181">
        <f t="shared" ca="1" si="6"/>
        <v>1</v>
      </c>
      <c r="T11" s="181">
        <f t="shared" ca="1" si="6"/>
        <v>0</v>
      </c>
      <c r="U11" s="180">
        <f t="shared" ca="1" si="6"/>
        <v>0</v>
      </c>
      <c r="V11" s="179">
        <f t="shared" ca="1" si="6"/>
        <v>0</v>
      </c>
      <c r="W11" s="181">
        <f t="shared" ca="1" si="7"/>
        <v>0</v>
      </c>
      <c r="X11" s="180">
        <f t="shared" ca="1" si="7"/>
        <v>0</v>
      </c>
      <c r="Y11" s="179">
        <f t="shared" ca="1" si="7"/>
        <v>0</v>
      </c>
      <c r="Z11" s="180">
        <f t="shared" ca="1" si="7"/>
        <v>0</v>
      </c>
      <c r="AA11" s="183">
        <f t="shared" ca="1" si="7"/>
        <v>0</v>
      </c>
      <c r="AB11" s="181">
        <f t="shared" ca="1" si="7"/>
        <v>0</v>
      </c>
      <c r="AC11" s="184">
        <f t="shared" ca="1" si="8"/>
        <v>0</v>
      </c>
      <c r="AD11" s="185">
        <f t="shared" ca="1" si="9"/>
        <v>19</v>
      </c>
      <c r="AE11" t="str">
        <f t="shared" si="10"/>
        <v>_112_01_2</v>
      </c>
      <c r="AF11" t="s">
        <v>1084</v>
      </c>
      <c r="AH11" t="s">
        <v>1284</v>
      </c>
      <c r="AI11" t="str">
        <f t="shared" si="11"/>
        <v>_131_01_2</v>
      </c>
      <c r="AK11" t="s">
        <v>2820</v>
      </c>
      <c r="AL11" t="str">
        <f t="shared" si="12"/>
        <v>_132_01_2</v>
      </c>
    </row>
    <row r="12" spans="2:39" ht="21.95" customHeight="1">
      <c r="B12" s="162" t="s">
        <v>1453</v>
      </c>
      <c r="C12" s="178">
        <f t="shared" ca="1" si="5"/>
        <v>0</v>
      </c>
      <c r="D12" s="179">
        <f t="shared" ca="1" si="5"/>
        <v>0</v>
      </c>
      <c r="E12" s="180">
        <f t="shared" ca="1" si="5"/>
        <v>0</v>
      </c>
      <c r="F12" s="179">
        <f t="shared" ca="1" si="5"/>
        <v>0</v>
      </c>
      <c r="G12" s="181">
        <f t="shared" ca="1" si="5"/>
        <v>0</v>
      </c>
      <c r="H12" s="181">
        <f t="shared" ca="1" si="5"/>
        <v>2</v>
      </c>
      <c r="I12" s="180">
        <f t="shared" ca="1" si="5"/>
        <v>0</v>
      </c>
      <c r="J12" s="179">
        <f t="shared" ca="1" si="5"/>
        <v>1</v>
      </c>
      <c r="K12" s="181">
        <f t="shared" ca="1" si="5"/>
        <v>0</v>
      </c>
      <c r="L12" s="180">
        <f t="shared" ca="1" si="5"/>
        <v>0</v>
      </c>
      <c r="M12" s="179">
        <f t="shared" ca="1" si="6"/>
        <v>0</v>
      </c>
      <c r="N12" s="181">
        <f t="shared" ca="1" si="6"/>
        <v>0</v>
      </c>
      <c r="O12" s="180">
        <f t="shared" ca="1" si="6"/>
        <v>0</v>
      </c>
      <c r="P12" s="182">
        <f t="shared" ca="1" si="6"/>
        <v>6</v>
      </c>
      <c r="Q12" s="182">
        <f t="shared" ca="1" si="6"/>
        <v>0</v>
      </c>
      <c r="R12" s="179">
        <f t="shared" ca="1" si="6"/>
        <v>2</v>
      </c>
      <c r="S12" s="181">
        <f t="shared" ca="1" si="6"/>
        <v>0</v>
      </c>
      <c r="T12" s="181">
        <f t="shared" ca="1" si="6"/>
        <v>0</v>
      </c>
      <c r="U12" s="180">
        <f t="shared" ca="1" si="6"/>
        <v>0</v>
      </c>
      <c r="V12" s="179">
        <f t="shared" ca="1" si="6"/>
        <v>7</v>
      </c>
      <c r="W12" s="181">
        <f t="shared" ca="1" si="7"/>
        <v>0</v>
      </c>
      <c r="X12" s="180">
        <f t="shared" ca="1" si="7"/>
        <v>0</v>
      </c>
      <c r="Y12" s="179">
        <f t="shared" ca="1" si="7"/>
        <v>0</v>
      </c>
      <c r="Z12" s="180">
        <f t="shared" ca="1" si="7"/>
        <v>0</v>
      </c>
      <c r="AA12" s="183">
        <f t="shared" ca="1" si="7"/>
        <v>0</v>
      </c>
      <c r="AB12" s="181">
        <f t="shared" ca="1" si="7"/>
        <v>0</v>
      </c>
      <c r="AC12" s="184">
        <f t="shared" ca="1" si="8"/>
        <v>0</v>
      </c>
      <c r="AD12" s="185">
        <f t="shared" ca="1" si="9"/>
        <v>18</v>
      </c>
      <c r="AE12" t="str">
        <f t="shared" si="10"/>
        <v>_112_01_3</v>
      </c>
      <c r="AF12" t="s">
        <v>1085</v>
      </c>
      <c r="AH12" t="s">
        <v>1285</v>
      </c>
      <c r="AI12" t="str">
        <f t="shared" si="11"/>
        <v>_131_01_3</v>
      </c>
      <c r="AK12" t="s">
        <v>2821</v>
      </c>
      <c r="AL12" t="str">
        <f t="shared" si="12"/>
        <v>_132_01_3</v>
      </c>
    </row>
    <row r="13" spans="2:39" ht="21.95" customHeight="1">
      <c r="B13" s="163" t="s">
        <v>1454</v>
      </c>
      <c r="C13" s="186">
        <f t="shared" ca="1" si="5"/>
        <v>0</v>
      </c>
      <c r="D13" s="187">
        <f t="shared" ca="1" si="5"/>
        <v>0</v>
      </c>
      <c r="E13" s="188">
        <f t="shared" ca="1" si="5"/>
        <v>0</v>
      </c>
      <c r="F13" s="187">
        <f t="shared" ca="1" si="5"/>
        <v>0</v>
      </c>
      <c r="G13" s="189">
        <f t="shared" ca="1" si="5"/>
        <v>0</v>
      </c>
      <c r="H13" s="189">
        <f t="shared" ca="1" si="5"/>
        <v>6</v>
      </c>
      <c r="I13" s="188">
        <f t="shared" ca="1" si="5"/>
        <v>0</v>
      </c>
      <c r="J13" s="187">
        <f t="shared" ca="1" si="5"/>
        <v>1</v>
      </c>
      <c r="K13" s="189">
        <f t="shared" ca="1" si="5"/>
        <v>1</v>
      </c>
      <c r="L13" s="188">
        <f t="shared" ca="1" si="5"/>
        <v>0</v>
      </c>
      <c r="M13" s="187">
        <f t="shared" ca="1" si="6"/>
        <v>0</v>
      </c>
      <c r="N13" s="189">
        <f t="shared" ca="1" si="6"/>
        <v>0</v>
      </c>
      <c r="O13" s="188">
        <f t="shared" ca="1" si="6"/>
        <v>0</v>
      </c>
      <c r="P13" s="190">
        <f t="shared" ca="1" si="6"/>
        <v>0</v>
      </c>
      <c r="Q13" s="190">
        <f t="shared" ca="1" si="6"/>
        <v>0</v>
      </c>
      <c r="R13" s="187">
        <f t="shared" ca="1" si="6"/>
        <v>9</v>
      </c>
      <c r="S13" s="189">
        <f t="shared" ca="1" si="6"/>
        <v>1</v>
      </c>
      <c r="T13" s="189">
        <f t="shared" ca="1" si="6"/>
        <v>0</v>
      </c>
      <c r="U13" s="188">
        <f t="shared" ca="1" si="6"/>
        <v>0</v>
      </c>
      <c r="V13" s="187">
        <f t="shared" ca="1" si="6"/>
        <v>1</v>
      </c>
      <c r="W13" s="189">
        <f t="shared" ca="1" si="7"/>
        <v>0</v>
      </c>
      <c r="X13" s="188">
        <f t="shared" ca="1" si="7"/>
        <v>0</v>
      </c>
      <c r="Y13" s="187">
        <f t="shared" ca="1" si="7"/>
        <v>0</v>
      </c>
      <c r="Z13" s="188">
        <f t="shared" ca="1" si="7"/>
        <v>0</v>
      </c>
      <c r="AA13" s="191">
        <f t="shared" ca="1" si="7"/>
        <v>0</v>
      </c>
      <c r="AB13" s="189">
        <f t="shared" ca="1" si="7"/>
        <v>0</v>
      </c>
      <c r="AC13" s="192">
        <f t="shared" ca="1" si="8"/>
        <v>0</v>
      </c>
      <c r="AD13" s="193">
        <f t="shared" ca="1" si="9"/>
        <v>19</v>
      </c>
      <c r="AE13" t="str">
        <f t="shared" si="10"/>
        <v>_112_01_4</v>
      </c>
      <c r="AF13" t="s">
        <v>1086</v>
      </c>
      <c r="AH13" t="s">
        <v>1286</v>
      </c>
      <c r="AI13" t="str">
        <f t="shared" si="11"/>
        <v>_131_01_4</v>
      </c>
      <c r="AK13" t="s">
        <v>2822</v>
      </c>
      <c r="AL13" t="str">
        <f t="shared" si="12"/>
        <v>_132_01_4</v>
      </c>
    </row>
    <row r="14" spans="2:39" ht="21.95" customHeight="1">
      <c r="B14" s="164" t="s">
        <v>1455</v>
      </c>
      <c r="C14" s="194">
        <f t="shared" ca="1" si="5"/>
        <v>0</v>
      </c>
      <c r="D14" s="195">
        <f t="shared" ca="1" si="5"/>
        <v>1</v>
      </c>
      <c r="E14" s="196">
        <f t="shared" ca="1" si="5"/>
        <v>0</v>
      </c>
      <c r="F14" s="195">
        <f t="shared" ca="1" si="5"/>
        <v>0</v>
      </c>
      <c r="G14" s="197">
        <f t="shared" ca="1" si="5"/>
        <v>0</v>
      </c>
      <c r="H14" s="197">
        <f t="shared" ca="1" si="5"/>
        <v>4</v>
      </c>
      <c r="I14" s="198">
        <f t="shared" ca="1" si="5"/>
        <v>0</v>
      </c>
      <c r="J14" s="199">
        <f t="shared" ca="1" si="5"/>
        <v>1</v>
      </c>
      <c r="K14" s="197">
        <f t="shared" ca="1" si="5"/>
        <v>0</v>
      </c>
      <c r="L14" s="198">
        <f t="shared" ca="1" si="5"/>
        <v>0</v>
      </c>
      <c r="M14" s="199">
        <f t="shared" ca="1" si="6"/>
        <v>0</v>
      </c>
      <c r="N14" s="197">
        <f t="shared" ca="1" si="6"/>
        <v>0</v>
      </c>
      <c r="O14" s="198">
        <f t="shared" ca="1" si="6"/>
        <v>0</v>
      </c>
      <c r="P14" s="200">
        <f t="shared" ca="1" si="6"/>
        <v>0</v>
      </c>
      <c r="Q14" s="200">
        <f t="shared" ca="1" si="6"/>
        <v>0</v>
      </c>
      <c r="R14" s="199">
        <f t="shared" ca="1" si="6"/>
        <v>1</v>
      </c>
      <c r="S14" s="197">
        <f t="shared" ca="1" si="6"/>
        <v>0</v>
      </c>
      <c r="T14" s="197">
        <f t="shared" ca="1" si="6"/>
        <v>0</v>
      </c>
      <c r="U14" s="198">
        <f t="shared" ca="1" si="6"/>
        <v>0</v>
      </c>
      <c r="V14" s="199">
        <f t="shared" ca="1" si="6"/>
        <v>0</v>
      </c>
      <c r="W14" s="197">
        <f t="shared" ca="1" si="7"/>
        <v>0</v>
      </c>
      <c r="X14" s="198">
        <f t="shared" ca="1" si="7"/>
        <v>0</v>
      </c>
      <c r="Y14" s="199">
        <f t="shared" ca="1" si="7"/>
        <v>0</v>
      </c>
      <c r="Z14" s="198">
        <f t="shared" ca="1" si="7"/>
        <v>0</v>
      </c>
      <c r="AA14" s="201">
        <f t="shared" ca="1" si="7"/>
        <v>0</v>
      </c>
      <c r="AB14" s="197">
        <f t="shared" ca="1" si="7"/>
        <v>0</v>
      </c>
      <c r="AC14" s="202">
        <f t="shared" ca="1" si="8"/>
        <v>0</v>
      </c>
      <c r="AD14" s="203">
        <f t="shared" ca="1" si="9"/>
        <v>7</v>
      </c>
      <c r="AE14" t="str">
        <f t="shared" si="10"/>
        <v>_112_01_5</v>
      </c>
      <c r="AF14" t="s">
        <v>1087</v>
      </c>
      <c r="AH14" t="s">
        <v>1287</v>
      </c>
      <c r="AI14" t="str">
        <f t="shared" si="11"/>
        <v>_131_01_5</v>
      </c>
      <c r="AK14" t="s">
        <v>2823</v>
      </c>
      <c r="AL14" t="str">
        <f t="shared" si="12"/>
        <v>_132_01_5</v>
      </c>
    </row>
    <row r="15" spans="2:39" ht="21.95" customHeight="1">
      <c r="B15" s="165" t="s">
        <v>1456</v>
      </c>
      <c r="C15" s="178">
        <f t="shared" ca="1" si="5"/>
        <v>0</v>
      </c>
      <c r="D15" s="179">
        <f t="shared" ca="1" si="5"/>
        <v>0</v>
      </c>
      <c r="E15" s="180">
        <f t="shared" ca="1" si="5"/>
        <v>0</v>
      </c>
      <c r="F15" s="179">
        <f t="shared" ca="1" si="5"/>
        <v>0</v>
      </c>
      <c r="G15" s="181">
        <f t="shared" ca="1" si="5"/>
        <v>0</v>
      </c>
      <c r="H15" s="181">
        <f t="shared" ca="1" si="5"/>
        <v>0</v>
      </c>
      <c r="I15" s="180">
        <f t="shared" ca="1" si="5"/>
        <v>0</v>
      </c>
      <c r="J15" s="179">
        <f t="shared" ca="1" si="5"/>
        <v>0</v>
      </c>
      <c r="K15" s="181">
        <f t="shared" ca="1" si="5"/>
        <v>0</v>
      </c>
      <c r="L15" s="180">
        <f t="shared" ca="1" si="5"/>
        <v>0</v>
      </c>
      <c r="M15" s="179">
        <f t="shared" ca="1" si="6"/>
        <v>0</v>
      </c>
      <c r="N15" s="181">
        <f t="shared" ca="1" si="6"/>
        <v>0</v>
      </c>
      <c r="O15" s="180">
        <f t="shared" ca="1" si="6"/>
        <v>0</v>
      </c>
      <c r="P15" s="182">
        <f t="shared" ca="1" si="6"/>
        <v>0</v>
      </c>
      <c r="Q15" s="182">
        <f t="shared" ca="1" si="6"/>
        <v>0</v>
      </c>
      <c r="R15" s="179">
        <f t="shared" ca="1" si="6"/>
        <v>0</v>
      </c>
      <c r="S15" s="181">
        <f t="shared" ca="1" si="6"/>
        <v>0</v>
      </c>
      <c r="T15" s="181">
        <f t="shared" ca="1" si="6"/>
        <v>0</v>
      </c>
      <c r="U15" s="180">
        <f t="shared" ca="1" si="6"/>
        <v>0</v>
      </c>
      <c r="V15" s="179">
        <f t="shared" ca="1" si="6"/>
        <v>0</v>
      </c>
      <c r="W15" s="181">
        <f t="shared" ca="1" si="7"/>
        <v>0</v>
      </c>
      <c r="X15" s="180">
        <f t="shared" ca="1" si="7"/>
        <v>0</v>
      </c>
      <c r="Y15" s="179">
        <f t="shared" ca="1" si="7"/>
        <v>0</v>
      </c>
      <c r="Z15" s="180">
        <f t="shared" ca="1" si="7"/>
        <v>0</v>
      </c>
      <c r="AA15" s="183">
        <f t="shared" ca="1" si="7"/>
        <v>0</v>
      </c>
      <c r="AB15" s="181">
        <f t="shared" ca="1" si="7"/>
        <v>0</v>
      </c>
      <c r="AC15" s="184">
        <f t="shared" ca="1" si="8"/>
        <v>0</v>
      </c>
      <c r="AD15" s="185">
        <f t="shared" ca="1" si="9"/>
        <v>0</v>
      </c>
      <c r="AE15" t="str">
        <f t="shared" si="10"/>
        <v>_112_01_6</v>
      </c>
      <c r="AF15" t="s">
        <v>1088</v>
      </c>
      <c r="AH15" t="s">
        <v>1288</v>
      </c>
      <c r="AI15" t="str">
        <f t="shared" si="11"/>
        <v>_131_01_6</v>
      </c>
      <c r="AK15" t="s">
        <v>2824</v>
      </c>
      <c r="AL15" t="str">
        <f t="shared" si="12"/>
        <v>_132_01_6</v>
      </c>
    </row>
    <row r="16" spans="2:39" ht="21.95" customHeight="1">
      <c r="B16" s="165" t="s">
        <v>1457</v>
      </c>
      <c r="C16" s="178">
        <f t="shared" ca="1" si="5"/>
        <v>0</v>
      </c>
      <c r="D16" s="179">
        <f t="shared" ca="1" si="5"/>
        <v>0</v>
      </c>
      <c r="E16" s="180">
        <f t="shared" ca="1" si="5"/>
        <v>0</v>
      </c>
      <c r="F16" s="179">
        <f t="shared" ca="1" si="5"/>
        <v>0</v>
      </c>
      <c r="G16" s="181">
        <f t="shared" ca="1" si="5"/>
        <v>0</v>
      </c>
      <c r="H16" s="181">
        <f t="shared" ca="1" si="5"/>
        <v>0</v>
      </c>
      <c r="I16" s="180">
        <f t="shared" ca="1" si="5"/>
        <v>0</v>
      </c>
      <c r="J16" s="179">
        <f t="shared" ca="1" si="5"/>
        <v>0</v>
      </c>
      <c r="K16" s="181">
        <f t="shared" ca="1" si="5"/>
        <v>0</v>
      </c>
      <c r="L16" s="180">
        <f t="shared" ca="1" si="5"/>
        <v>0</v>
      </c>
      <c r="M16" s="179">
        <f t="shared" ca="1" si="6"/>
        <v>0</v>
      </c>
      <c r="N16" s="181">
        <f t="shared" ca="1" si="6"/>
        <v>0</v>
      </c>
      <c r="O16" s="180">
        <f t="shared" ca="1" si="6"/>
        <v>0</v>
      </c>
      <c r="P16" s="182">
        <f t="shared" ca="1" si="6"/>
        <v>0</v>
      </c>
      <c r="Q16" s="182">
        <f t="shared" ca="1" si="6"/>
        <v>0</v>
      </c>
      <c r="R16" s="179">
        <f t="shared" ca="1" si="6"/>
        <v>0</v>
      </c>
      <c r="S16" s="181">
        <f t="shared" ca="1" si="6"/>
        <v>0</v>
      </c>
      <c r="T16" s="181"/>
      <c r="U16" s="180">
        <f t="shared" ca="1" si="6"/>
        <v>0</v>
      </c>
      <c r="V16" s="179">
        <f t="shared" ca="1" si="6"/>
        <v>0</v>
      </c>
      <c r="W16" s="181">
        <f t="shared" ca="1" si="7"/>
        <v>0</v>
      </c>
      <c r="X16" s="180">
        <f t="shared" ca="1" si="7"/>
        <v>0</v>
      </c>
      <c r="Y16" s="179">
        <f t="shared" ca="1" si="7"/>
        <v>0</v>
      </c>
      <c r="Z16" s="180">
        <f t="shared" ca="1" si="7"/>
        <v>0</v>
      </c>
      <c r="AA16" s="183">
        <f t="shared" ca="1" si="7"/>
        <v>0</v>
      </c>
      <c r="AB16" s="181">
        <f t="shared" ca="1" si="7"/>
        <v>0</v>
      </c>
      <c r="AC16" s="184">
        <f t="shared" ca="1" si="8"/>
        <v>0</v>
      </c>
      <c r="AD16" s="185">
        <f t="shared" ca="1" si="9"/>
        <v>0</v>
      </c>
      <c r="AE16" t="str">
        <f t="shared" si="10"/>
        <v>_112_01_7</v>
      </c>
      <c r="AF16" t="s">
        <v>1089</v>
      </c>
      <c r="AH16" t="s">
        <v>1289</v>
      </c>
      <c r="AI16" t="str">
        <f t="shared" si="11"/>
        <v>_131_01_7</v>
      </c>
      <c r="AK16" t="s">
        <v>2825</v>
      </c>
      <c r="AL16" t="str">
        <f t="shared" si="12"/>
        <v>_132_01_7</v>
      </c>
    </row>
    <row r="17" spans="2:38" ht="21.95" customHeight="1">
      <c r="B17" s="165" t="s">
        <v>1458</v>
      </c>
      <c r="C17" s="178">
        <f t="shared" ca="1" si="5"/>
        <v>0</v>
      </c>
      <c r="D17" s="179">
        <f t="shared" ca="1" si="5"/>
        <v>0</v>
      </c>
      <c r="E17" s="180">
        <f t="shared" ca="1" si="5"/>
        <v>0</v>
      </c>
      <c r="F17" s="179">
        <f t="shared" ca="1" si="5"/>
        <v>0</v>
      </c>
      <c r="G17" s="181">
        <f t="shared" ca="1" si="5"/>
        <v>0</v>
      </c>
      <c r="H17" s="181">
        <f t="shared" ca="1" si="5"/>
        <v>0</v>
      </c>
      <c r="I17" s="180">
        <f t="shared" ca="1" si="5"/>
        <v>0</v>
      </c>
      <c r="J17" s="179">
        <f t="shared" ca="1" si="5"/>
        <v>0</v>
      </c>
      <c r="K17" s="181">
        <f t="shared" ca="1" si="5"/>
        <v>0</v>
      </c>
      <c r="L17" s="180">
        <f t="shared" ca="1" si="5"/>
        <v>0</v>
      </c>
      <c r="M17" s="179">
        <f t="shared" ca="1" si="6"/>
        <v>0</v>
      </c>
      <c r="N17" s="181">
        <f t="shared" ca="1" si="6"/>
        <v>0</v>
      </c>
      <c r="O17" s="180">
        <f t="shared" ca="1" si="6"/>
        <v>0</v>
      </c>
      <c r="P17" s="182">
        <f t="shared" ca="1" si="6"/>
        <v>0</v>
      </c>
      <c r="Q17" s="182">
        <f t="shared" ca="1" si="6"/>
        <v>0</v>
      </c>
      <c r="R17" s="179">
        <f t="shared" ca="1" si="6"/>
        <v>0</v>
      </c>
      <c r="S17" s="181">
        <f t="shared" ca="1" si="6"/>
        <v>0</v>
      </c>
      <c r="T17" s="181">
        <f t="shared" ca="1" si="6"/>
        <v>0</v>
      </c>
      <c r="U17" s="180">
        <f t="shared" ca="1" si="6"/>
        <v>0</v>
      </c>
      <c r="V17" s="179">
        <f t="shared" ca="1" si="6"/>
        <v>0</v>
      </c>
      <c r="W17" s="181">
        <f t="shared" ca="1" si="7"/>
        <v>0</v>
      </c>
      <c r="X17" s="180">
        <f t="shared" ca="1" si="7"/>
        <v>0</v>
      </c>
      <c r="Y17" s="179">
        <f t="shared" ca="1" si="7"/>
        <v>0</v>
      </c>
      <c r="Z17" s="180">
        <f t="shared" ca="1" si="7"/>
        <v>0</v>
      </c>
      <c r="AA17" s="183">
        <f t="shared" ca="1" si="7"/>
        <v>0</v>
      </c>
      <c r="AB17" s="181">
        <f t="shared" ca="1" si="7"/>
        <v>0</v>
      </c>
      <c r="AC17" s="184">
        <f t="shared" ca="1" si="8"/>
        <v>1</v>
      </c>
      <c r="AD17" s="185">
        <f t="shared" ca="1" si="9"/>
        <v>1</v>
      </c>
      <c r="AE17" t="str">
        <f t="shared" si="10"/>
        <v>_112_01_8</v>
      </c>
      <c r="AF17" t="s">
        <v>1090</v>
      </c>
      <c r="AH17" t="s">
        <v>1290</v>
      </c>
      <c r="AI17" t="str">
        <f t="shared" si="11"/>
        <v>_131_01_8</v>
      </c>
      <c r="AK17" t="s">
        <v>2826</v>
      </c>
      <c r="AL17" t="str">
        <f t="shared" si="12"/>
        <v>_132_01_8</v>
      </c>
    </row>
    <row r="18" spans="2:38" ht="21.95" customHeight="1">
      <c r="B18" s="166" t="s">
        <v>1459</v>
      </c>
      <c r="C18" s="186">
        <f t="shared" ca="1" si="5"/>
        <v>0</v>
      </c>
      <c r="D18" s="187">
        <f t="shared" ca="1" si="5"/>
        <v>0</v>
      </c>
      <c r="E18" s="188">
        <f t="shared" ca="1" si="5"/>
        <v>0</v>
      </c>
      <c r="F18" s="187">
        <f t="shared" ca="1" si="5"/>
        <v>0</v>
      </c>
      <c r="G18" s="189">
        <f t="shared" ca="1" si="5"/>
        <v>0</v>
      </c>
      <c r="H18" s="189">
        <f t="shared" ca="1" si="5"/>
        <v>0</v>
      </c>
      <c r="I18" s="188">
        <f t="shared" ca="1" si="5"/>
        <v>0</v>
      </c>
      <c r="J18" s="187">
        <f t="shared" ca="1" si="5"/>
        <v>0</v>
      </c>
      <c r="K18" s="189">
        <f t="shared" ca="1" si="5"/>
        <v>0</v>
      </c>
      <c r="L18" s="188">
        <f t="shared" ca="1" si="5"/>
        <v>0</v>
      </c>
      <c r="M18" s="187">
        <f t="shared" ca="1" si="6"/>
        <v>0</v>
      </c>
      <c r="N18" s="189">
        <f t="shared" ca="1" si="6"/>
        <v>0</v>
      </c>
      <c r="O18" s="188">
        <f t="shared" ca="1" si="6"/>
        <v>0</v>
      </c>
      <c r="P18" s="190">
        <f t="shared" ca="1" si="6"/>
        <v>0</v>
      </c>
      <c r="Q18" s="190">
        <f t="shared" ca="1" si="6"/>
        <v>0</v>
      </c>
      <c r="R18" s="187">
        <f t="shared" ca="1" si="6"/>
        <v>0</v>
      </c>
      <c r="S18" s="189">
        <f t="shared" ca="1" si="6"/>
        <v>0</v>
      </c>
      <c r="T18" s="189">
        <f t="shared" ca="1" si="6"/>
        <v>0</v>
      </c>
      <c r="U18" s="188">
        <f t="shared" ca="1" si="6"/>
        <v>0</v>
      </c>
      <c r="V18" s="187">
        <f t="shared" ca="1" si="6"/>
        <v>0</v>
      </c>
      <c r="W18" s="189">
        <f t="shared" ca="1" si="7"/>
        <v>0</v>
      </c>
      <c r="X18" s="188">
        <f t="shared" ca="1" si="7"/>
        <v>0</v>
      </c>
      <c r="Y18" s="187">
        <f t="shared" ca="1" si="7"/>
        <v>0</v>
      </c>
      <c r="Z18" s="188">
        <f t="shared" ca="1" si="7"/>
        <v>0</v>
      </c>
      <c r="AA18" s="191">
        <f t="shared" ca="1" si="7"/>
        <v>0</v>
      </c>
      <c r="AB18" s="189">
        <f t="shared" ca="1" si="7"/>
        <v>0</v>
      </c>
      <c r="AC18" s="192">
        <f t="shared" ca="1" si="8"/>
        <v>0</v>
      </c>
      <c r="AD18" s="193">
        <f t="shared" ca="1" si="9"/>
        <v>0</v>
      </c>
      <c r="AE18" t="str">
        <f t="shared" si="10"/>
        <v>_112_01_9</v>
      </c>
      <c r="AF18" t="s">
        <v>1091</v>
      </c>
      <c r="AH18" t="s">
        <v>1291</v>
      </c>
      <c r="AI18" t="str">
        <f t="shared" si="11"/>
        <v>_131_01_9</v>
      </c>
      <c r="AK18" t="s">
        <v>2827</v>
      </c>
      <c r="AL18" t="str">
        <f t="shared" si="12"/>
        <v>_132_01_9</v>
      </c>
    </row>
    <row r="19" spans="2:38" ht="21.95" customHeight="1">
      <c r="B19" s="164" t="s">
        <v>1460</v>
      </c>
      <c r="C19" s="194">
        <f t="shared" ref="C19:L28" ca="1" si="13">SUMIFS(INDIRECT($AE19),別4自治体コード,C$1,INDIRECT($AG$9),C$4)+SUMIFS(INDIRECT($AI19),別4追自治体コード,C$1,INDIRECT($AJ$9),C$4)+SUMIFS(INDIRECT($AL19),別4自治体コード,C$1,INDIRECT($AM$9),C$4)</f>
        <v>0</v>
      </c>
      <c r="D19" s="195">
        <f t="shared" ca="1" si="13"/>
        <v>1</v>
      </c>
      <c r="E19" s="196">
        <f t="shared" ca="1" si="13"/>
        <v>0</v>
      </c>
      <c r="F19" s="195">
        <f t="shared" ca="1" si="13"/>
        <v>0</v>
      </c>
      <c r="G19" s="197">
        <f t="shared" ca="1" si="13"/>
        <v>0</v>
      </c>
      <c r="H19" s="197">
        <f t="shared" ca="1" si="13"/>
        <v>5</v>
      </c>
      <c r="I19" s="198">
        <f t="shared" ca="1" si="13"/>
        <v>0</v>
      </c>
      <c r="J19" s="199">
        <f t="shared" ca="1" si="13"/>
        <v>3</v>
      </c>
      <c r="K19" s="197">
        <f t="shared" ca="1" si="13"/>
        <v>0</v>
      </c>
      <c r="L19" s="198">
        <f t="shared" ca="1" si="13"/>
        <v>0</v>
      </c>
      <c r="M19" s="199">
        <f t="shared" ref="M19:V28" ca="1" si="14">SUMIFS(INDIRECT($AE19),別4自治体コード,M$1,INDIRECT($AG$9),M$4)+SUMIFS(INDIRECT($AI19),別4追自治体コード,M$1,INDIRECT($AJ$9),M$4)+SUMIFS(INDIRECT($AL19),別4自治体コード,M$1,INDIRECT($AM$9),M$4)</f>
        <v>0</v>
      </c>
      <c r="N19" s="197">
        <f t="shared" ca="1" si="14"/>
        <v>0</v>
      </c>
      <c r="O19" s="198">
        <f t="shared" ca="1" si="14"/>
        <v>1</v>
      </c>
      <c r="P19" s="200">
        <f t="shared" ca="1" si="14"/>
        <v>1</v>
      </c>
      <c r="Q19" s="200">
        <f t="shared" ca="1" si="14"/>
        <v>0</v>
      </c>
      <c r="R19" s="199">
        <f t="shared" ca="1" si="14"/>
        <v>7</v>
      </c>
      <c r="S19" s="197">
        <f t="shared" ca="1" si="14"/>
        <v>0</v>
      </c>
      <c r="T19" s="197">
        <f t="shared" ca="1" si="14"/>
        <v>0</v>
      </c>
      <c r="U19" s="198">
        <f t="shared" ca="1" si="14"/>
        <v>0</v>
      </c>
      <c r="V19" s="199">
        <f t="shared" ca="1" si="14"/>
        <v>0</v>
      </c>
      <c r="W19" s="197">
        <f t="shared" ref="W19:AB28" ca="1" si="15">SUMIFS(INDIRECT($AE19),別4自治体コード,W$1,INDIRECT($AG$9),W$4)+SUMIFS(INDIRECT($AI19),別4追自治体コード,W$1,INDIRECT($AJ$9),W$4)+SUMIFS(INDIRECT($AL19),別4自治体コード,W$1,INDIRECT($AM$9),W$4)</f>
        <v>0</v>
      </c>
      <c r="X19" s="198">
        <f t="shared" ca="1" si="15"/>
        <v>0</v>
      </c>
      <c r="Y19" s="199">
        <f t="shared" ca="1" si="15"/>
        <v>0</v>
      </c>
      <c r="Z19" s="198">
        <f t="shared" ca="1" si="15"/>
        <v>0</v>
      </c>
      <c r="AA19" s="201">
        <f t="shared" ca="1" si="15"/>
        <v>0</v>
      </c>
      <c r="AB19" s="197">
        <f t="shared" ca="1" si="15"/>
        <v>0</v>
      </c>
      <c r="AC19" s="202">
        <f t="shared" ref="AC19:AC28" ca="1" si="16">SUMIFS(INDIRECT($AE19),別4自治体コード,AC$1,INDIRECT($AG$9),AC$4)+SUMIFS(INDIRECT($AI19),別4追自治体コード,AC$1,INDIRECT($AJ$9),AC$4)</f>
        <v>0</v>
      </c>
      <c r="AD19" s="203">
        <f t="shared" ca="1" si="9"/>
        <v>18</v>
      </c>
      <c r="AE19" t="str">
        <f t="shared" si="10"/>
        <v>_112_01_10</v>
      </c>
      <c r="AF19" t="s">
        <v>1092</v>
      </c>
      <c r="AH19" t="s">
        <v>1292</v>
      </c>
      <c r="AI19" t="str">
        <f t="shared" si="11"/>
        <v>_131_01_10</v>
      </c>
      <c r="AK19" t="s">
        <v>2828</v>
      </c>
      <c r="AL19" t="str">
        <f t="shared" si="12"/>
        <v>_132_01_10</v>
      </c>
    </row>
    <row r="20" spans="2:38" ht="21.95" customHeight="1">
      <c r="B20" s="165" t="s">
        <v>1461</v>
      </c>
      <c r="C20" s="178">
        <f t="shared" ca="1" si="13"/>
        <v>0</v>
      </c>
      <c r="D20" s="179">
        <f t="shared" ca="1" si="13"/>
        <v>0</v>
      </c>
      <c r="E20" s="180">
        <f t="shared" ca="1" si="13"/>
        <v>0</v>
      </c>
      <c r="F20" s="179">
        <f t="shared" ca="1" si="13"/>
        <v>0</v>
      </c>
      <c r="G20" s="181">
        <f t="shared" ca="1" si="13"/>
        <v>0</v>
      </c>
      <c r="H20" s="181">
        <f t="shared" ca="1" si="13"/>
        <v>0</v>
      </c>
      <c r="I20" s="180">
        <f t="shared" ca="1" si="13"/>
        <v>0</v>
      </c>
      <c r="J20" s="179">
        <f t="shared" ca="1" si="13"/>
        <v>0</v>
      </c>
      <c r="K20" s="181">
        <f t="shared" ca="1" si="13"/>
        <v>1</v>
      </c>
      <c r="L20" s="180">
        <f t="shared" ca="1" si="13"/>
        <v>0</v>
      </c>
      <c r="M20" s="179">
        <f t="shared" ca="1" si="14"/>
        <v>0</v>
      </c>
      <c r="N20" s="181">
        <f t="shared" ca="1" si="14"/>
        <v>0</v>
      </c>
      <c r="O20" s="180">
        <f t="shared" ca="1" si="14"/>
        <v>0</v>
      </c>
      <c r="P20" s="182">
        <f t="shared" ca="1" si="14"/>
        <v>0</v>
      </c>
      <c r="Q20" s="182">
        <f t="shared" ca="1" si="14"/>
        <v>0</v>
      </c>
      <c r="R20" s="179">
        <f t="shared" ca="1" si="14"/>
        <v>1</v>
      </c>
      <c r="S20" s="181">
        <f t="shared" ca="1" si="14"/>
        <v>0</v>
      </c>
      <c r="T20" s="181">
        <f t="shared" ca="1" si="14"/>
        <v>0</v>
      </c>
      <c r="U20" s="180">
        <f t="shared" ca="1" si="14"/>
        <v>0</v>
      </c>
      <c r="V20" s="179">
        <f t="shared" ca="1" si="14"/>
        <v>0</v>
      </c>
      <c r="W20" s="181">
        <f t="shared" ca="1" si="15"/>
        <v>0</v>
      </c>
      <c r="X20" s="180">
        <f t="shared" ca="1" si="15"/>
        <v>0</v>
      </c>
      <c r="Y20" s="179">
        <f t="shared" ca="1" si="15"/>
        <v>0</v>
      </c>
      <c r="Z20" s="180">
        <f t="shared" ca="1" si="15"/>
        <v>0</v>
      </c>
      <c r="AA20" s="183">
        <f t="shared" ca="1" si="15"/>
        <v>0</v>
      </c>
      <c r="AB20" s="181">
        <f t="shared" ca="1" si="15"/>
        <v>0</v>
      </c>
      <c r="AC20" s="184">
        <f t="shared" ca="1" si="16"/>
        <v>0</v>
      </c>
      <c r="AD20" s="185">
        <f t="shared" ca="1" si="9"/>
        <v>2</v>
      </c>
      <c r="AE20" t="str">
        <f t="shared" si="10"/>
        <v>_112_01_11</v>
      </c>
      <c r="AF20" t="s">
        <v>1093</v>
      </c>
      <c r="AH20" t="s">
        <v>1293</v>
      </c>
      <c r="AI20" t="str">
        <f t="shared" si="11"/>
        <v>_131_01_11</v>
      </c>
      <c r="AK20" t="s">
        <v>2829</v>
      </c>
      <c r="AL20" t="str">
        <f t="shared" si="12"/>
        <v>_132_01_11</v>
      </c>
    </row>
    <row r="21" spans="2:38" ht="21.95" customHeight="1">
      <c r="B21" s="165" t="s">
        <v>1462</v>
      </c>
      <c r="C21" s="178">
        <f t="shared" ca="1" si="13"/>
        <v>0</v>
      </c>
      <c r="D21" s="179">
        <f t="shared" ca="1" si="13"/>
        <v>0</v>
      </c>
      <c r="E21" s="180">
        <f t="shared" ca="1" si="13"/>
        <v>0</v>
      </c>
      <c r="F21" s="179">
        <f t="shared" ca="1" si="13"/>
        <v>0</v>
      </c>
      <c r="G21" s="181">
        <f t="shared" ca="1" si="13"/>
        <v>0</v>
      </c>
      <c r="H21" s="181">
        <f t="shared" ca="1" si="13"/>
        <v>1</v>
      </c>
      <c r="I21" s="180">
        <f t="shared" ca="1" si="13"/>
        <v>0</v>
      </c>
      <c r="J21" s="179">
        <f t="shared" ca="1" si="13"/>
        <v>0</v>
      </c>
      <c r="K21" s="181">
        <f t="shared" ca="1" si="13"/>
        <v>0</v>
      </c>
      <c r="L21" s="180">
        <f t="shared" ca="1" si="13"/>
        <v>0</v>
      </c>
      <c r="M21" s="179">
        <f t="shared" ca="1" si="14"/>
        <v>0</v>
      </c>
      <c r="N21" s="181">
        <f t="shared" ca="1" si="14"/>
        <v>0</v>
      </c>
      <c r="O21" s="180">
        <f t="shared" ca="1" si="14"/>
        <v>0</v>
      </c>
      <c r="P21" s="182">
        <f t="shared" ca="1" si="14"/>
        <v>0</v>
      </c>
      <c r="Q21" s="182">
        <f t="shared" ca="1" si="14"/>
        <v>0</v>
      </c>
      <c r="R21" s="179">
        <f t="shared" ca="1" si="14"/>
        <v>0</v>
      </c>
      <c r="S21" s="181">
        <f t="shared" ca="1" si="14"/>
        <v>0</v>
      </c>
      <c r="T21" s="181">
        <f t="shared" ca="1" si="14"/>
        <v>0</v>
      </c>
      <c r="U21" s="180">
        <f t="shared" ca="1" si="14"/>
        <v>0</v>
      </c>
      <c r="V21" s="179">
        <f t="shared" ca="1" si="14"/>
        <v>0</v>
      </c>
      <c r="W21" s="181">
        <f t="shared" ca="1" si="15"/>
        <v>0</v>
      </c>
      <c r="X21" s="180">
        <f t="shared" ca="1" si="15"/>
        <v>0</v>
      </c>
      <c r="Y21" s="179">
        <f t="shared" ca="1" si="15"/>
        <v>0</v>
      </c>
      <c r="Z21" s="180">
        <f t="shared" ca="1" si="15"/>
        <v>0</v>
      </c>
      <c r="AA21" s="183">
        <f t="shared" ca="1" si="15"/>
        <v>0</v>
      </c>
      <c r="AB21" s="181">
        <f t="shared" ca="1" si="15"/>
        <v>0</v>
      </c>
      <c r="AC21" s="184">
        <f t="shared" ca="1" si="16"/>
        <v>0</v>
      </c>
      <c r="AD21" s="185">
        <f t="shared" ca="1" si="9"/>
        <v>1</v>
      </c>
      <c r="AE21" t="str">
        <f t="shared" si="10"/>
        <v>_112_01_12</v>
      </c>
      <c r="AF21" t="s">
        <v>1094</v>
      </c>
      <c r="AH21" t="s">
        <v>1294</v>
      </c>
      <c r="AI21" t="str">
        <f t="shared" si="11"/>
        <v>_131_01_12</v>
      </c>
      <c r="AK21" t="s">
        <v>2830</v>
      </c>
      <c r="AL21" t="str">
        <f t="shared" si="12"/>
        <v>_132_01_12</v>
      </c>
    </row>
    <row r="22" spans="2:38" ht="21.95" customHeight="1">
      <c r="B22" s="165" t="s">
        <v>1463</v>
      </c>
      <c r="C22" s="178">
        <f t="shared" ca="1" si="13"/>
        <v>0</v>
      </c>
      <c r="D22" s="179">
        <f t="shared" ca="1" si="13"/>
        <v>0</v>
      </c>
      <c r="E22" s="180">
        <f t="shared" ca="1" si="13"/>
        <v>0</v>
      </c>
      <c r="F22" s="179">
        <f t="shared" ca="1" si="13"/>
        <v>0</v>
      </c>
      <c r="G22" s="181">
        <f t="shared" ca="1" si="13"/>
        <v>0</v>
      </c>
      <c r="H22" s="181">
        <f t="shared" ca="1" si="13"/>
        <v>0</v>
      </c>
      <c r="I22" s="180">
        <f t="shared" ca="1" si="13"/>
        <v>0</v>
      </c>
      <c r="J22" s="179">
        <f t="shared" ca="1" si="13"/>
        <v>0</v>
      </c>
      <c r="K22" s="181">
        <f t="shared" ca="1" si="13"/>
        <v>0</v>
      </c>
      <c r="L22" s="180">
        <f t="shared" ca="1" si="13"/>
        <v>0</v>
      </c>
      <c r="M22" s="179">
        <f t="shared" ca="1" si="14"/>
        <v>0</v>
      </c>
      <c r="N22" s="181">
        <f t="shared" ca="1" si="14"/>
        <v>0</v>
      </c>
      <c r="O22" s="180">
        <f t="shared" ca="1" si="14"/>
        <v>0</v>
      </c>
      <c r="P22" s="182">
        <f t="shared" ca="1" si="14"/>
        <v>0</v>
      </c>
      <c r="Q22" s="182">
        <f t="shared" ca="1" si="14"/>
        <v>0</v>
      </c>
      <c r="R22" s="179">
        <f t="shared" ca="1" si="14"/>
        <v>0</v>
      </c>
      <c r="S22" s="181">
        <f t="shared" ca="1" si="14"/>
        <v>0</v>
      </c>
      <c r="T22" s="181">
        <f t="shared" ca="1" si="14"/>
        <v>0</v>
      </c>
      <c r="U22" s="180">
        <f t="shared" ca="1" si="14"/>
        <v>0</v>
      </c>
      <c r="V22" s="179">
        <f t="shared" ca="1" si="14"/>
        <v>0</v>
      </c>
      <c r="W22" s="181">
        <f t="shared" ca="1" si="15"/>
        <v>0</v>
      </c>
      <c r="X22" s="180">
        <f t="shared" ca="1" si="15"/>
        <v>0</v>
      </c>
      <c r="Y22" s="179">
        <f t="shared" ca="1" si="15"/>
        <v>0</v>
      </c>
      <c r="Z22" s="180">
        <f t="shared" ca="1" si="15"/>
        <v>0</v>
      </c>
      <c r="AA22" s="183">
        <f t="shared" ca="1" si="15"/>
        <v>0</v>
      </c>
      <c r="AB22" s="181">
        <f t="shared" ca="1" si="15"/>
        <v>0</v>
      </c>
      <c r="AC22" s="184">
        <f t="shared" ca="1" si="16"/>
        <v>0</v>
      </c>
      <c r="AD22" s="185">
        <f t="shared" ca="1" si="9"/>
        <v>0</v>
      </c>
      <c r="AE22" t="str">
        <f t="shared" si="10"/>
        <v>_112_01_13</v>
      </c>
      <c r="AF22" t="s">
        <v>1095</v>
      </c>
      <c r="AH22" t="s">
        <v>1295</v>
      </c>
      <c r="AI22" t="str">
        <f t="shared" si="11"/>
        <v>_131_01_13</v>
      </c>
      <c r="AK22" t="s">
        <v>2831</v>
      </c>
      <c r="AL22" t="str">
        <f t="shared" si="12"/>
        <v>_132_01_13</v>
      </c>
    </row>
    <row r="23" spans="2:38" ht="21.95" customHeight="1">
      <c r="B23" s="166" t="s">
        <v>1464</v>
      </c>
      <c r="C23" s="186">
        <f t="shared" ca="1" si="13"/>
        <v>0</v>
      </c>
      <c r="D23" s="187">
        <f t="shared" ca="1" si="13"/>
        <v>0</v>
      </c>
      <c r="E23" s="188">
        <f t="shared" ca="1" si="13"/>
        <v>0</v>
      </c>
      <c r="F23" s="187">
        <f t="shared" ca="1" si="13"/>
        <v>0</v>
      </c>
      <c r="G23" s="189">
        <f t="shared" ca="1" si="13"/>
        <v>0</v>
      </c>
      <c r="H23" s="189">
        <f t="shared" ca="1" si="13"/>
        <v>0</v>
      </c>
      <c r="I23" s="188">
        <f t="shared" ca="1" si="13"/>
        <v>0</v>
      </c>
      <c r="J23" s="187">
        <f t="shared" ca="1" si="13"/>
        <v>0</v>
      </c>
      <c r="K23" s="189">
        <f t="shared" ca="1" si="13"/>
        <v>0</v>
      </c>
      <c r="L23" s="188">
        <f t="shared" ca="1" si="13"/>
        <v>0</v>
      </c>
      <c r="M23" s="187">
        <f t="shared" ca="1" si="14"/>
        <v>0</v>
      </c>
      <c r="N23" s="189">
        <f t="shared" ca="1" si="14"/>
        <v>0</v>
      </c>
      <c r="O23" s="188">
        <f t="shared" ca="1" si="14"/>
        <v>0</v>
      </c>
      <c r="P23" s="190">
        <f t="shared" ca="1" si="14"/>
        <v>0</v>
      </c>
      <c r="Q23" s="190">
        <f t="shared" ca="1" si="14"/>
        <v>0</v>
      </c>
      <c r="R23" s="187">
        <f t="shared" ca="1" si="14"/>
        <v>0</v>
      </c>
      <c r="S23" s="189">
        <f t="shared" ca="1" si="14"/>
        <v>0</v>
      </c>
      <c r="T23" s="189">
        <f t="shared" ca="1" si="14"/>
        <v>0</v>
      </c>
      <c r="U23" s="188">
        <f t="shared" ca="1" si="14"/>
        <v>0</v>
      </c>
      <c r="V23" s="187">
        <f t="shared" ca="1" si="14"/>
        <v>0</v>
      </c>
      <c r="W23" s="189">
        <f t="shared" ca="1" si="15"/>
        <v>0</v>
      </c>
      <c r="X23" s="188">
        <f t="shared" ca="1" si="15"/>
        <v>0</v>
      </c>
      <c r="Y23" s="187">
        <f t="shared" ca="1" si="15"/>
        <v>0</v>
      </c>
      <c r="Z23" s="188">
        <f t="shared" ca="1" si="15"/>
        <v>0</v>
      </c>
      <c r="AA23" s="191">
        <f t="shared" ca="1" si="15"/>
        <v>0</v>
      </c>
      <c r="AB23" s="189">
        <f t="shared" ca="1" si="15"/>
        <v>0</v>
      </c>
      <c r="AC23" s="192">
        <f t="shared" ca="1" si="16"/>
        <v>0</v>
      </c>
      <c r="AD23" s="193">
        <f t="shared" ca="1" si="9"/>
        <v>0</v>
      </c>
      <c r="AE23" t="str">
        <f t="shared" si="10"/>
        <v>_112_01_14</v>
      </c>
      <c r="AF23" t="s">
        <v>1096</v>
      </c>
      <c r="AH23" t="s">
        <v>1296</v>
      </c>
      <c r="AI23" t="str">
        <f t="shared" si="11"/>
        <v>_131_01_14</v>
      </c>
      <c r="AK23" t="s">
        <v>2832</v>
      </c>
      <c r="AL23" t="str">
        <f t="shared" si="12"/>
        <v>_132_01_14</v>
      </c>
    </row>
    <row r="24" spans="2:38" ht="21.95" customHeight="1">
      <c r="B24" s="164" t="s">
        <v>1465</v>
      </c>
      <c r="C24" s="194">
        <f t="shared" ca="1" si="13"/>
        <v>0</v>
      </c>
      <c r="D24" s="195">
        <f t="shared" ca="1" si="13"/>
        <v>0</v>
      </c>
      <c r="E24" s="196">
        <f t="shared" ca="1" si="13"/>
        <v>0</v>
      </c>
      <c r="F24" s="195">
        <f t="shared" ca="1" si="13"/>
        <v>0</v>
      </c>
      <c r="G24" s="197">
        <f t="shared" ca="1" si="13"/>
        <v>0</v>
      </c>
      <c r="H24" s="197">
        <f t="shared" ca="1" si="13"/>
        <v>0</v>
      </c>
      <c r="I24" s="198">
        <f t="shared" ca="1" si="13"/>
        <v>0</v>
      </c>
      <c r="J24" s="199">
        <f t="shared" ca="1" si="13"/>
        <v>0</v>
      </c>
      <c r="K24" s="197">
        <f t="shared" ca="1" si="13"/>
        <v>0</v>
      </c>
      <c r="L24" s="198">
        <f t="shared" ca="1" si="13"/>
        <v>0</v>
      </c>
      <c r="M24" s="199">
        <f t="shared" ca="1" si="14"/>
        <v>0</v>
      </c>
      <c r="N24" s="197">
        <f t="shared" ca="1" si="14"/>
        <v>0</v>
      </c>
      <c r="O24" s="198">
        <f t="shared" ca="1" si="14"/>
        <v>0</v>
      </c>
      <c r="P24" s="200">
        <f t="shared" ca="1" si="14"/>
        <v>0</v>
      </c>
      <c r="Q24" s="200">
        <f t="shared" ca="1" si="14"/>
        <v>0</v>
      </c>
      <c r="R24" s="199">
        <f t="shared" ca="1" si="14"/>
        <v>0</v>
      </c>
      <c r="S24" s="197">
        <f t="shared" ca="1" si="14"/>
        <v>0</v>
      </c>
      <c r="T24" s="197">
        <f t="shared" ca="1" si="14"/>
        <v>0</v>
      </c>
      <c r="U24" s="198">
        <f t="shared" ca="1" si="14"/>
        <v>0</v>
      </c>
      <c r="V24" s="199">
        <f t="shared" ca="1" si="14"/>
        <v>0</v>
      </c>
      <c r="W24" s="197">
        <f t="shared" ca="1" si="15"/>
        <v>0</v>
      </c>
      <c r="X24" s="198">
        <f t="shared" ca="1" si="15"/>
        <v>0</v>
      </c>
      <c r="Y24" s="199">
        <f t="shared" ca="1" si="15"/>
        <v>0</v>
      </c>
      <c r="Z24" s="198">
        <f t="shared" ca="1" si="15"/>
        <v>0</v>
      </c>
      <c r="AA24" s="201">
        <f t="shared" ca="1" si="15"/>
        <v>0</v>
      </c>
      <c r="AB24" s="197">
        <f t="shared" ca="1" si="15"/>
        <v>0</v>
      </c>
      <c r="AC24" s="202">
        <f t="shared" ca="1" si="16"/>
        <v>0</v>
      </c>
      <c r="AD24" s="203">
        <f t="shared" ca="1" si="9"/>
        <v>0</v>
      </c>
      <c r="AE24" t="str">
        <f t="shared" si="10"/>
        <v>_112_01_15</v>
      </c>
      <c r="AF24" t="s">
        <v>1097</v>
      </c>
      <c r="AH24" t="s">
        <v>1297</v>
      </c>
      <c r="AI24" t="str">
        <f t="shared" si="11"/>
        <v>_131_01_15</v>
      </c>
      <c r="AK24" t="s">
        <v>2833</v>
      </c>
      <c r="AL24" t="str">
        <f t="shared" si="12"/>
        <v>_132_01_15</v>
      </c>
    </row>
    <row r="25" spans="2:38" ht="21.95" customHeight="1">
      <c r="B25" s="165" t="s">
        <v>1466</v>
      </c>
      <c r="C25" s="178">
        <f t="shared" ca="1" si="13"/>
        <v>0</v>
      </c>
      <c r="D25" s="179">
        <f t="shared" ca="1" si="13"/>
        <v>0</v>
      </c>
      <c r="E25" s="180">
        <f t="shared" ca="1" si="13"/>
        <v>0</v>
      </c>
      <c r="F25" s="179">
        <f t="shared" ca="1" si="13"/>
        <v>0</v>
      </c>
      <c r="G25" s="181">
        <f t="shared" ca="1" si="13"/>
        <v>0</v>
      </c>
      <c r="H25" s="181">
        <f t="shared" ca="1" si="13"/>
        <v>2</v>
      </c>
      <c r="I25" s="180">
        <f t="shared" ca="1" si="13"/>
        <v>0</v>
      </c>
      <c r="J25" s="179">
        <f t="shared" ca="1" si="13"/>
        <v>0</v>
      </c>
      <c r="K25" s="181">
        <f t="shared" ca="1" si="13"/>
        <v>1</v>
      </c>
      <c r="L25" s="180">
        <f t="shared" ca="1" si="13"/>
        <v>0</v>
      </c>
      <c r="M25" s="179">
        <f t="shared" ca="1" si="14"/>
        <v>0</v>
      </c>
      <c r="N25" s="181">
        <f t="shared" ca="1" si="14"/>
        <v>0</v>
      </c>
      <c r="O25" s="180">
        <f t="shared" ca="1" si="14"/>
        <v>0</v>
      </c>
      <c r="P25" s="182">
        <f t="shared" ca="1" si="14"/>
        <v>0</v>
      </c>
      <c r="Q25" s="182">
        <f t="shared" ca="1" si="14"/>
        <v>0</v>
      </c>
      <c r="R25" s="179">
        <f t="shared" ca="1" si="14"/>
        <v>3</v>
      </c>
      <c r="S25" s="181">
        <f t="shared" ca="1" si="14"/>
        <v>0</v>
      </c>
      <c r="T25" s="181">
        <f t="shared" ca="1" si="14"/>
        <v>0</v>
      </c>
      <c r="U25" s="180">
        <f t="shared" ca="1" si="14"/>
        <v>0</v>
      </c>
      <c r="V25" s="179">
        <f t="shared" ca="1" si="14"/>
        <v>0</v>
      </c>
      <c r="W25" s="181">
        <f t="shared" ca="1" si="15"/>
        <v>0</v>
      </c>
      <c r="X25" s="180">
        <f t="shared" ca="1" si="15"/>
        <v>0</v>
      </c>
      <c r="Y25" s="179">
        <f t="shared" ca="1" si="15"/>
        <v>0</v>
      </c>
      <c r="Z25" s="180">
        <f t="shared" ca="1" si="15"/>
        <v>0</v>
      </c>
      <c r="AA25" s="183">
        <f t="shared" ca="1" si="15"/>
        <v>0</v>
      </c>
      <c r="AB25" s="181">
        <f t="shared" ca="1" si="15"/>
        <v>1</v>
      </c>
      <c r="AC25" s="184">
        <f t="shared" ca="1" si="16"/>
        <v>0</v>
      </c>
      <c r="AD25" s="185">
        <f t="shared" ca="1" si="9"/>
        <v>7</v>
      </c>
      <c r="AE25" t="str">
        <f t="shared" si="10"/>
        <v>_112_01_16</v>
      </c>
      <c r="AF25" t="s">
        <v>1098</v>
      </c>
      <c r="AH25" t="s">
        <v>1298</v>
      </c>
      <c r="AI25" t="str">
        <f t="shared" si="11"/>
        <v>_131_01_16</v>
      </c>
      <c r="AK25" t="s">
        <v>2834</v>
      </c>
      <c r="AL25" t="str">
        <f t="shared" si="12"/>
        <v>_132_01_16</v>
      </c>
    </row>
    <row r="26" spans="2:38" ht="21.95" customHeight="1">
      <c r="B26" s="165" t="s">
        <v>1467</v>
      </c>
      <c r="C26" s="178">
        <f t="shared" ca="1" si="13"/>
        <v>0</v>
      </c>
      <c r="D26" s="179">
        <f t="shared" ca="1" si="13"/>
        <v>0</v>
      </c>
      <c r="E26" s="180">
        <f t="shared" ca="1" si="13"/>
        <v>0</v>
      </c>
      <c r="F26" s="179">
        <f t="shared" ca="1" si="13"/>
        <v>0</v>
      </c>
      <c r="G26" s="181">
        <f t="shared" ca="1" si="13"/>
        <v>0</v>
      </c>
      <c r="H26" s="181">
        <f t="shared" ca="1" si="13"/>
        <v>2</v>
      </c>
      <c r="I26" s="180">
        <f t="shared" ca="1" si="13"/>
        <v>0</v>
      </c>
      <c r="J26" s="179">
        <f t="shared" ca="1" si="13"/>
        <v>0</v>
      </c>
      <c r="K26" s="181">
        <f t="shared" ca="1" si="13"/>
        <v>2</v>
      </c>
      <c r="L26" s="180">
        <f t="shared" ca="1" si="13"/>
        <v>0</v>
      </c>
      <c r="M26" s="179">
        <f t="shared" ca="1" si="14"/>
        <v>0</v>
      </c>
      <c r="N26" s="181">
        <f t="shared" ca="1" si="14"/>
        <v>0</v>
      </c>
      <c r="O26" s="180">
        <f t="shared" ca="1" si="14"/>
        <v>0</v>
      </c>
      <c r="P26" s="182">
        <f t="shared" ca="1" si="14"/>
        <v>0</v>
      </c>
      <c r="Q26" s="182">
        <f t="shared" ca="1" si="14"/>
        <v>0</v>
      </c>
      <c r="R26" s="179">
        <f t="shared" ca="1" si="14"/>
        <v>1</v>
      </c>
      <c r="S26" s="181">
        <f t="shared" ca="1" si="14"/>
        <v>0</v>
      </c>
      <c r="T26" s="181">
        <f t="shared" ca="1" si="14"/>
        <v>0</v>
      </c>
      <c r="U26" s="180">
        <f t="shared" ca="1" si="14"/>
        <v>0</v>
      </c>
      <c r="V26" s="179">
        <f t="shared" ca="1" si="14"/>
        <v>0</v>
      </c>
      <c r="W26" s="181">
        <f t="shared" ca="1" si="15"/>
        <v>0</v>
      </c>
      <c r="X26" s="180">
        <f t="shared" ca="1" si="15"/>
        <v>0</v>
      </c>
      <c r="Y26" s="179">
        <f t="shared" ca="1" si="15"/>
        <v>0</v>
      </c>
      <c r="Z26" s="180">
        <f t="shared" ca="1" si="15"/>
        <v>0</v>
      </c>
      <c r="AA26" s="183">
        <f t="shared" ca="1" si="15"/>
        <v>0</v>
      </c>
      <c r="AB26" s="181">
        <f t="shared" ca="1" si="15"/>
        <v>0</v>
      </c>
      <c r="AC26" s="184">
        <f t="shared" ca="1" si="16"/>
        <v>0</v>
      </c>
      <c r="AD26" s="185">
        <f t="shared" ca="1" si="9"/>
        <v>5</v>
      </c>
      <c r="AE26" t="str">
        <f t="shared" si="10"/>
        <v>_112_01_17</v>
      </c>
      <c r="AF26" t="s">
        <v>1099</v>
      </c>
      <c r="AH26" t="s">
        <v>1299</v>
      </c>
      <c r="AI26" t="str">
        <f t="shared" si="11"/>
        <v>_131_01_17</v>
      </c>
      <c r="AK26" t="s">
        <v>2835</v>
      </c>
      <c r="AL26" t="str">
        <f t="shared" si="12"/>
        <v>_132_01_17</v>
      </c>
    </row>
    <row r="27" spans="2:38" ht="21.95" customHeight="1">
      <c r="B27" s="165" t="s">
        <v>1468</v>
      </c>
      <c r="C27" s="178">
        <f t="shared" ca="1" si="13"/>
        <v>0</v>
      </c>
      <c r="D27" s="179">
        <f t="shared" ca="1" si="13"/>
        <v>0</v>
      </c>
      <c r="E27" s="180">
        <f t="shared" ca="1" si="13"/>
        <v>0</v>
      </c>
      <c r="F27" s="179">
        <f t="shared" ca="1" si="13"/>
        <v>0</v>
      </c>
      <c r="G27" s="181">
        <f t="shared" ca="1" si="13"/>
        <v>0</v>
      </c>
      <c r="H27" s="181">
        <f t="shared" ca="1" si="13"/>
        <v>0</v>
      </c>
      <c r="I27" s="180">
        <f t="shared" ca="1" si="13"/>
        <v>0</v>
      </c>
      <c r="J27" s="179">
        <f t="shared" ca="1" si="13"/>
        <v>0</v>
      </c>
      <c r="K27" s="181">
        <f t="shared" ca="1" si="13"/>
        <v>0</v>
      </c>
      <c r="L27" s="180">
        <f t="shared" ca="1" si="13"/>
        <v>0</v>
      </c>
      <c r="M27" s="179">
        <f t="shared" ca="1" si="14"/>
        <v>0</v>
      </c>
      <c r="N27" s="181">
        <f t="shared" ca="1" si="14"/>
        <v>0</v>
      </c>
      <c r="O27" s="180">
        <f t="shared" ca="1" si="14"/>
        <v>0</v>
      </c>
      <c r="P27" s="182">
        <f t="shared" ca="1" si="14"/>
        <v>0</v>
      </c>
      <c r="Q27" s="182">
        <f t="shared" ca="1" si="14"/>
        <v>0</v>
      </c>
      <c r="R27" s="179">
        <f t="shared" ca="1" si="14"/>
        <v>0</v>
      </c>
      <c r="S27" s="181">
        <f t="shared" ca="1" si="14"/>
        <v>0</v>
      </c>
      <c r="T27" s="181">
        <f t="shared" ca="1" si="14"/>
        <v>0</v>
      </c>
      <c r="U27" s="180">
        <f t="shared" ca="1" si="14"/>
        <v>0</v>
      </c>
      <c r="V27" s="179">
        <f t="shared" ca="1" si="14"/>
        <v>0</v>
      </c>
      <c r="W27" s="181">
        <f t="shared" ca="1" si="15"/>
        <v>0</v>
      </c>
      <c r="X27" s="180">
        <f t="shared" ca="1" si="15"/>
        <v>0</v>
      </c>
      <c r="Y27" s="179">
        <f t="shared" ca="1" si="15"/>
        <v>0</v>
      </c>
      <c r="Z27" s="180">
        <f t="shared" ca="1" si="15"/>
        <v>0</v>
      </c>
      <c r="AA27" s="183">
        <f t="shared" ca="1" si="15"/>
        <v>0</v>
      </c>
      <c r="AB27" s="181">
        <f t="shared" ca="1" si="15"/>
        <v>0</v>
      </c>
      <c r="AC27" s="184">
        <f t="shared" ca="1" si="16"/>
        <v>0</v>
      </c>
      <c r="AD27" s="185">
        <f t="shared" ca="1" si="9"/>
        <v>0</v>
      </c>
      <c r="AE27" t="str">
        <f t="shared" si="10"/>
        <v>_112_01_18</v>
      </c>
      <c r="AF27" t="s">
        <v>1100</v>
      </c>
      <c r="AH27" t="s">
        <v>1300</v>
      </c>
      <c r="AI27" t="str">
        <f t="shared" si="11"/>
        <v>_131_01_18</v>
      </c>
      <c r="AK27" t="s">
        <v>2836</v>
      </c>
      <c r="AL27" t="str">
        <f t="shared" si="12"/>
        <v>_132_01_18</v>
      </c>
    </row>
    <row r="28" spans="2:38" ht="21.95" customHeight="1">
      <c r="B28" s="166" t="s">
        <v>1469</v>
      </c>
      <c r="C28" s="186">
        <f t="shared" ca="1" si="13"/>
        <v>0</v>
      </c>
      <c r="D28" s="187">
        <f t="shared" ca="1" si="13"/>
        <v>0</v>
      </c>
      <c r="E28" s="188">
        <f t="shared" ca="1" si="13"/>
        <v>0</v>
      </c>
      <c r="F28" s="187">
        <f t="shared" ca="1" si="13"/>
        <v>0</v>
      </c>
      <c r="G28" s="189">
        <f t="shared" ca="1" si="13"/>
        <v>0</v>
      </c>
      <c r="H28" s="189">
        <f t="shared" ca="1" si="13"/>
        <v>3</v>
      </c>
      <c r="I28" s="188">
        <f t="shared" ca="1" si="13"/>
        <v>0</v>
      </c>
      <c r="J28" s="187">
        <f t="shared" ca="1" si="13"/>
        <v>1</v>
      </c>
      <c r="K28" s="189">
        <f t="shared" ca="1" si="13"/>
        <v>0</v>
      </c>
      <c r="L28" s="188">
        <f t="shared" ca="1" si="13"/>
        <v>0</v>
      </c>
      <c r="M28" s="187">
        <f t="shared" ca="1" si="14"/>
        <v>0</v>
      </c>
      <c r="N28" s="189">
        <f t="shared" ca="1" si="14"/>
        <v>0</v>
      </c>
      <c r="O28" s="188">
        <f t="shared" ca="1" si="14"/>
        <v>0</v>
      </c>
      <c r="P28" s="190">
        <f t="shared" ca="1" si="14"/>
        <v>0</v>
      </c>
      <c r="Q28" s="190">
        <f t="shared" ca="1" si="14"/>
        <v>0</v>
      </c>
      <c r="R28" s="187">
        <f t="shared" ca="1" si="14"/>
        <v>1</v>
      </c>
      <c r="S28" s="189">
        <f t="shared" ca="1" si="14"/>
        <v>0</v>
      </c>
      <c r="T28" s="189">
        <f t="shared" ca="1" si="14"/>
        <v>0</v>
      </c>
      <c r="U28" s="188">
        <f t="shared" ca="1" si="14"/>
        <v>0</v>
      </c>
      <c r="V28" s="187">
        <f t="shared" ca="1" si="14"/>
        <v>0</v>
      </c>
      <c r="W28" s="189">
        <f t="shared" ca="1" si="15"/>
        <v>1</v>
      </c>
      <c r="X28" s="188">
        <f t="shared" ca="1" si="15"/>
        <v>0</v>
      </c>
      <c r="Y28" s="187">
        <f t="shared" ca="1" si="15"/>
        <v>0</v>
      </c>
      <c r="Z28" s="188">
        <f t="shared" ca="1" si="15"/>
        <v>0</v>
      </c>
      <c r="AA28" s="191">
        <f t="shared" ca="1" si="15"/>
        <v>0</v>
      </c>
      <c r="AB28" s="189">
        <f t="shared" ca="1" si="15"/>
        <v>0</v>
      </c>
      <c r="AC28" s="192">
        <f t="shared" ca="1" si="16"/>
        <v>0</v>
      </c>
      <c r="AD28" s="193">
        <f t="shared" ca="1" si="9"/>
        <v>6</v>
      </c>
      <c r="AE28" t="str">
        <f t="shared" si="10"/>
        <v>_112_01_18_2</v>
      </c>
      <c r="AF28" t="s">
        <v>1101</v>
      </c>
      <c r="AH28" t="s">
        <v>1301</v>
      </c>
      <c r="AI28" t="str">
        <f t="shared" si="11"/>
        <v>_131_01_18_2</v>
      </c>
      <c r="AK28" t="s">
        <v>2837</v>
      </c>
      <c r="AL28" t="str">
        <f t="shared" si="12"/>
        <v>_132_01_18_2</v>
      </c>
    </row>
    <row r="29" spans="2:38" ht="21.95" customHeight="1">
      <c r="B29" s="164" t="s">
        <v>1470</v>
      </c>
      <c r="C29" s="194">
        <f t="shared" ref="C29:L38" ca="1" si="17">SUMIFS(INDIRECT($AE29),別4自治体コード,C$1,INDIRECT($AG$9),C$4)+SUMIFS(INDIRECT($AI29),別4追自治体コード,C$1,INDIRECT($AJ$9),C$4)+SUMIFS(INDIRECT($AL29),別4自治体コード,C$1,INDIRECT($AM$9),C$4)</f>
        <v>0</v>
      </c>
      <c r="D29" s="195">
        <f t="shared" ca="1" si="17"/>
        <v>0</v>
      </c>
      <c r="E29" s="196">
        <f t="shared" ca="1" si="17"/>
        <v>0</v>
      </c>
      <c r="F29" s="195">
        <f t="shared" ca="1" si="17"/>
        <v>0</v>
      </c>
      <c r="G29" s="197">
        <f t="shared" ca="1" si="17"/>
        <v>0</v>
      </c>
      <c r="H29" s="197">
        <f t="shared" ca="1" si="17"/>
        <v>0</v>
      </c>
      <c r="I29" s="198">
        <f t="shared" ca="1" si="17"/>
        <v>0</v>
      </c>
      <c r="J29" s="199">
        <f t="shared" ca="1" si="17"/>
        <v>0</v>
      </c>
      <c r="K29" s="197">
        <f t="shared" ca="1" si="17"/>
        <v>0</v>
      </c>
      <c r="L29" s="198">
        <f t="shared" ca="1" si="17"/>
        <v>0</v>
      </c>
      <c r="M29" s="199">
        <f t="shared" ref="M29:V38" ca="1" si="18">SUMIFS(INDIRECT($AE29),別4自治体コード,M$1,INDIRECT($AG$9),M$4)+SUMIFS(INDIRECT($AI29),別4追自治体コード,M$1,INDIRECT($AJ$9),M$4)+SUMIFS(INDIRECT($AL29),別4自治体コード,M$1,INDIRECT($AM$9),M$4)</f>
        <v>0</v>
      </c>
      <c r="N29" s="197">
        <f t="shared" ca="1" si="18"/>
        <v>0</v>
      </c>
      <c r="O29" s="198">
        <f t="shared" ca="1" si="18"/>
        <v>0</v>
      </c>
      <c r="P29" s="200">
        <f t="shared" ca="1" si="18"/>
        <v>0</v>
      </c>
      <c r="Q29" s="200">
        <f t="shared" ca="1" si="18"/>
        <v>0</v>
      </c>
      <c r="R29" s="199">
        <f t="shared" ca="1" si="18"/>
        <v>0</v>
      </c>
      <c r="S29" s="197">
        <f t="shared" ca="1" si="18"/>
        <v>0</v>
      </c>
      <c r="T29" s="197">
        <f t="shared" ca="1" si="18"/>
        <v>0</v>
      </c>
      <c r="U29" s="198">
        <f t="shared" ca="1" si="18"/>
        <v>0</v>
      </c>
      <c r="V29" s="199">
        <f t="shared" ca="1" si="18"/>
        <v>0</v>
      </c>
      <c r="W29" s="197">
        <f t="shared" ref="W29:AB38" ca="1" si="19">SUMIFS(INDIRECT($AE29),別4自治体コード,W$1,INDIRECT($AG$9),W$4)+SUMIFS(INDIRECT($AI29),別4追自治体コード,W$1,INDIRECT($AJ$9),W$4)+SUMIFS(INDIRECT($AL29),別4自治体コード,W$1,INDIRECT($AM$9),W$4)</f>
        <v>0</v>
      </c>
      <c r="X29" s="198">
        <f t="shared" ca="1" si="19"/>
        <v>0</v>
      </c>
      <c r="Y29" s="199">
        <f t="shared" ca="1" si="19"/>
        <v>0</v>
      </c>
      <c r="Z29" s="198">
        <f t="shared" ca="1" si="19"/>
        <v>0</v>
      </c>
      <c r="AA29" s="201">
        <f t="shared" ca="1" si="19"/>
        <v>0</v>
      </c>
      <c r="AB29" s="197">
        <f t="shared" ca="1" si="19"/>
        <v>0</v>
      </c>
      <c r="AC29" s="202">
        <f t="shared" ref="AC29:AC38" ca="1" si="20">SUMIFS(INDIRECT($AE29),別4自治体コード,AC$1,INDIRECT($AG$9),AC$4)+SUMIFS(INDIRECT($AI29),別4追自治体コード,AC$1,INDIRECT($AJ$9),AC$4)</f>
        <v>0</v>
      </c>
      <c r="AD29" s="203">
        <f t="shared" ca="1" si="9"/>
        <v>0</v>
      </c>
      <c r="AE29" t="str">
        <f t="shared" si="10"/>
        <v>_112_01_18_3</v>
      </c>
      <c r="AF29" t="s">
        <v>1102</v>
      </c>
      <c r="AH29" t="s">
        <v>1302</v>
      </c>
      <c r="AI29" t="str">
        <f t="shared" si="11"/>
        <v>_131_01_18_3</v>
      </c>
      <c r="AK29" t="s">
        <v>2838</v>
      </c>
      <c r="AL29" t="str">
        <f t="shared" si="12"/>
        <v>_132_01_18_3</v>
      </c>
    </row>
    <row r="30" spans="2:38" ht="21.95" customHeight="1">
      <c r="B30" s="165" t="s">
        <v>1471</v>
      </c>
      <c r="C30" s="178">
        <f t="shared" ca="1" si="17"/>
        <v>0</v>
      </c>
      <c r="D30" s="179">
        <f t="shared" ca="1" si="17"/>
        <v>0</v>
      </c>
      <c r="E30" s="180">
        <f t="shared" ca="1" si="17"/>
        <v>0</v>
      </c>
      <c r="F30" s="179">
        <f t="shared" ca="1" si="17"/>
        <v>0</v>
      </c>
      <c r="G30" s="181">
        <f t="shared" ca="1" si="17"/>
        <v>0</v>
      </c>
      <c r="H30" s="181">
        <f t="shared" ca="1" si="17"/>
        <v>0</v>
      </c>
      <c r="I30" s="180">
        <f t="shared" ca="1" si="17"/>
        <v>0</v>
      </c>
      <c r="J30" s="179">
        <f t="shared" ca="1" si="17"/>
        <v>0</v>
      </c>
      <c r="K30" s="181">
        <f t="shared" ca="1" si="17"/>
        <v>0</v>
      </c>
      <c r="L30" s="180">
        <f t="shared" ca="1" si="17"/>
        <v>0</v>
      </c>
      <c r="M30" s="179">
        <f t="shared" ca="1" si="18"/>
        <v>0</v>
      </c>
      <c r="N30" s="181">
        <f t="shared" ca="1" si="18"/>
        <v>0</v>
      </c>
      <c r="O30" s="180">
        <f t="shared" ca="1" si="18"/>
        <v>1</v>
      </c>
      <c r="P30" s="182">
        <f t="shared" ca="1" si="18"/>
        <v>0</v>
      </c>
      <c r="Q30" s="182">
        <f t="shared" ca="1" si="18"/>
        <v>0</v>
      </c>
      <c r="R30" s="179">
        <f t="shared" ca="1" si="18"/>
        <v>25</v>
      </c>
      <c r="S30" s="181">
        <f t="shared" ca="1" si="18"/>
        <v>1</v>
      </c>
      <c r="T30" s="181">
        <f t="shared" ca="1" si="18"/>
        <v>0</v>
      </c>
      <c r="U30" s="180">
        <f t="shared" ca="1" si="18"/>
        <v>0</v>
      </c>
      <c r="V30" s="179">
        <f t="shared" ca="1" si="18"/>
        <v>0</v>
      </c>
      <c r="W30" s="181">
        <f t="shared" ca="1" si="19"/>
        <v>0</v>
      </c>
      <c r="X30" s="180">
        <f t="shared" ca="1" si="19"/>
        <v>0</v>
      </c>
      <c r="Y30" s="179">
        <f t="shared" ca="1" si="19"/>
        <v>0</v>
      </c>
      <c r="Z30" s="180">
        <f t="shared" ca="1" si="19"/>
        <v>0</v>
      </c>
      <c r="AA30" s="183">
        <f t="shared" ca="1" si="19"/>
        <v>0</v>
      </c>
      <c r="AB30" s="181">
        <f t="shared" ca="1" si="19"/>
        <v>0</v>
      </c>
      <c r="AC30" s="184">
        <f t="shared" ca="1" si="20"/>
        <v>0</v>
      </c>
      <c r="AD30" s="185">
        <f t="shared" ca="1" si="9"/>
        <v>27</v>
      </c>
      <c r="AE30" t="str">
        <f t="shared" si="10"/>
        <v>_112_01_19</v>
      </c>
      <c r="AF30" t="s">
        <v>1103</v>
      </c>
      <c r="AH30" t="s">
        <v>1303</v>
      </c>
      <c r="AI30" t="str">
        <f t="shared" si="11"/>
        <v>_131_01_19</v>
      </c>
      <c r="AK30" t="s">
        <v>2839</v>
      </c>
      <c r="AL30" t="str">
        <f t="shared" si="12"/>
        <v>_132_01_19</v>
      </c>
    </row>
    <row r="31" spans="2:38" ht="21.95" customHeight="1">
      <c r="B31" s="165" t="s">
        <v>1472</v>
      </c>
      <c r="C31" s="178">
        <f t="shared" ca="1" si="17"/>
        <v>0</v>
      </c>
      <c r="D31" s="179">
        <f t="shared" ca="1" si="17"/>
        <v>0</v>
      </c>
      <c r="E31" s="180">
        <f t="shared" ca="1" si="17"/>
        <v>0</v>
      </c>
      <c r="F31" s="179">
        <f t="shared" ca="1" si="17"/>
        <v>0</v>
      </c>
      <c r="G31" s="181">
        <f t="shared" ca="1" si="17"/>
        <v>0</v>
      </c>
      <c r="H31" s="181">
        <f t="shared" ca="1" si="17"/>
        <v>0</v>
      </c>
      <c r="I31" s="180">
        <f t="shared" ca="1" si="17"/>
        <v>0</v>
      </c>
      <c r="J31" s="179">
        <f t="shared" ca="1" si="17"/>
        <v>0</v>
      </c>
      <c r="K31" s="181">
        <f t="shared" ca="1" si="17"/>
        <v>0</v>
      </c>
      <c r="L31" s="180">
        <f t="shared" ca="1" si="17"/>
        <v>0</v>
      </c>
      <c r="M31" s="179">
        <f t="shared" ca="1" si="18"/>
        <v>0</v>
      </c>
      <c r="N31" s="181">
        <f t="shared" ca="1" si="18"/>
        <v>0</v>
      </c>
      <c r="O31" s="180">
        <f t="shared" ca="1" si="18"/>
        <v>0</v>
      </c>
      <c r="P31" s="182">
        <f t="shared" ca="1" si="18"/>
        <v>0</v>
      </c>
      <c r="Q31" s="182">
        <f t="shared" ca="1" si="18"/>
        <v>0</v>
      </c>
      <c r="R31" s="179">
        <f t="shared" ca="1" si="18"/>
        <v>0</v>
      </c>
      <c r="S31" s="181">
        <f t="shared" ca="1" si="18"/>
        <v>0</v>
      </c>
      <c r="T31" s="181">
        <f t="shared" ca="1" si="18"/>
        <v>0</v>
      </c>
      <c r="U31" s="180">
        <f t="shared" ca="1" si="18"/>
        <v>0</v>
      </c>
      <c r="V31" s="179">
        <f t="shared" ca="1" si="18"/>
        <v>0</v>
      </c>
      <c r="W31" s="181">
        <f t="shared" ca="1" si="19"/>
        <v>0</v>
      </c>
      <c r="X31" s="180">
        <f t="shared" ca="1" si="19"/>
        <v>0</v>
      </c>
      <c r="Y31" s="179">
        <f t="shared" ca="1" si="19"/>
        <v>0</v>
      </c>
      <c r="Z31" s="180">
        <f t="shared" ca="1" si="19"/>
        <v>0</v>
      </c>
      <c r="AA31" s="183">
        <f t="shared" ca="1" si="19"/>
        <v>0</v>
      </c>
      <c r="AB31" s="181">
        <f t="shared" ca="1" si="19"/>
        <v>0</v>
      </c>
      <c r="AC31" s="184">
        <f t="shared" ca="1" si="20"/>
        <v>0</v>
      </c>
      <c r="AD31" s="185">
        <f t="shared" ca="1" si="9"/>
        <v>0</v>
      </c>
      <c r="AE31" t="str">
        <f t="shared" si="10"/>
        <v>_112_01_20</v>
      </c>
      <c r="AF31" t="s">
        <v>1104</v>
      </c>
      <c r="AH31" t="s">
        <v>1304</v>
      </c>
      <c r="AI31" t="str">
        <f t="shared" si="11"/>
        <v>_131_01_20</v>
      </c>
      <c r="AK31" t="s">
        <v>2840</v>
      </c>
      <c r="AL31" t="str">
        <f t="shared" si="12"/>
        <v>_132_01_20</v>
      </c>
    </row>
    <row r="32" spans="2:38" ht="21.95" customHeight="1">
      <c r="B32" s="165" t="s">
        <v>1473</v>
      </c>
      <c r="C32" s="178">
        <f t="shared" ca="1" si="17"/>
        <v>0</v>
      </c>
      <c r="D32" s="179">
        <f t="shared" ca="1" si="17"/>
        <v>0</v>
      </c>
      <c r="E32" s="180">
        <f t="shared" ca="1" si="17"/>
        <v>0</v>
      </c>
      <c r="F32" s="179">
        <f t="shared" ca="1" si="17"/>
        <v>0</v>
      </c>
      <c r="G32" s="181">
        <f t="shared" ca="1" si="17"/>
        <v>0</v>
      </c>
      <c r="H32" s="181">
        <f t="shared" ca="1" si="17"/>
        <v>0</v>
      </c>
      <c r="I32" s="180">
        <f t="shared" ca="1" si="17"/>
        <v>0</v>
      </c>
      <c r="J32" s="179">
        <f t="shared" ca="1" si="17"/>
        <v>0</v>
      </c>
      <c r="K32" s="181">
        <f t="shared" ca="1" si="17"/>
        <v>0</v>
      </c>
      <c r="L32" s="180">
        <f t="shared" ca="1" si="17"/>
        <v>0</v>
      </c>
      <c r="M32" s="179">
        <f t="shared" ca="1" si="18"/>
        <v>0</v>
      </c>
      <c r="N32" s="181">
        <f t="shared" ca="1" si="18"/>
        <v>0</v>
      </c>
      <c r="O32" s="180">
        <f t="shared" ca="1" si="18"/>
        <v>0</v>
      </c>
      <c r="P32" s="182">
        <f t="shared" ca="1" si="18"/>
        <v>0</v>
      </c>
      <c r="Q32" s="182">
        <f t="shared" ca="1" si="18"/>
        <v>0</v>
      </c>
      <c r="R32" s="179">
        <f t="shared" ca="1" si="18"/>
        <v>0</v>
      </c>
      <c r="S32" s="181">
        <f t="shared" ca="1" si="18"/>
        <v>0</v>
      </c>
      <c r="T32" s="181">
        <f t="shared" ca="1" si="18"/>
        <v>0</v>
      </c>
      <c r="U32" s="180">
        <f t="shared" ca="1" si="18"/>
        <v>0</v>
      </c>
      <c r="V32" s="179">
        <f t="shared" ca="1" si="18"/>
        <v>0</v>
      </c>
      <c r="W32" s="181">
        <f t="shared" ca="1" si="19"/>
        <v>0</v>
      </c>
      <c r="X32" s="180">
        <f t="shared" ca="1" si="19"/>
        <v>0</v>
      </c>
      <c r="Y32" s="179">
        <f t="shared" ca="1" si="19"/>
        <v>0</v>
      </c>
      <c r="Z32" s="180">
        <f t="shared" ca="1" si="19"/>
        <v>0</v>
      </c>
      <c r="AA32" s="183">
        <f t="shared" ca="1" si="19"/>
        <v>0</v>
      </c>
      <c r="AB32" s="181">
        <f t="shared" ca="1" si="19"/>
        <v>0</v>
      </c>
      <c r="AC32" s="184">
        <f t="shared" ca="1" si="20"/>
        <v>0</v>
      </c>
      <c r="AD32" s="185">
        <f t="shared" ca="1" si="9"/>
        <v>0</v>
      </c>
      <c r="AE32" t="str">
        <f t="shared" si="10"/>
        <v>_112_01_21</v>
      </c>
      <c r="AF32" t="s">
        <v>1105</v>
      </c>
      <c r="AH32" t="s">
        <v>1305</v>
      </c>
      <c r="AI32" t="str">
        <f t="shared" si="11"/>
        <v>_131_01_21</v>
      </c>
      <c r="AK32" t="s">
        <v>2841</v>
      </c>
      <c r="AL32" t="str">
        <f t="shared" si="12"/>
        <v>_132_01_21</v>
      </c>
    </row>
    <row r="33" spans="2:38" ht="21.95" customHeight="1">
      <c r="B33" s="166" t="s">
        <v>1474</v>
      </c>
      <c r="C33" s="186">
        <f t="shared" ca="1" si="17"/>
        <v>0</v>
      </c>
      <c r="D33" s="187">
        <f t="shared" ca="1" si="17"/>
        <v>0</v>
      </c>
      <c r="E33" s="188">
        <f t="shared" ca="1" si="17"/>
        <v>0</v>
      </c>
      <c r="F33" s="187">
        <f t="shared" ca="1" si="17"/>
        <v>0</v>
      </c>
      <c r="G33" s="189">
        <f t="shared" ca="1" si="17"/>
        <v>0</v>
      </c>
      <c r="H33" s="189">
        <f t="shared" ca="1" si="17"/>
        <v>0</v>
      </c>
      <c r="I33" s="188">
        <f t="shared" ca="1" si="17"/>
        <v>0</v>
      </c>
      <c r="J33" s="187">
        <f t="shared" ca="1" si="17"/>
        <v>0</v>
      </c>
      <c r="K33" s="189">
        <f t="shared" ca="1" si="17"/>
        <v>0</v>
      </c>
      <c r="L33" s="188">
        <f t="shared" ca="1" si="17"/>
        <v>0</v>
      </c>
      <c r="M33" s="187">
        <f t="shared" ca="1" si="18"/>
        <v>0</v>
      </c>
      <c r="N33" s="189">
        <f t="shared" ca="1" si="18"/>
        <v>0</v>
      </c>
      <c r="O33" s="188">
        <f t="shared" ca="1" si="18"/>
        <v>0</v>
      </c>
      <c r="P33" s="190">
        <f t="shared" ca="1" si="18"/>
        <v>0</v>
      </c>
      <c r="Q33" s="190">
        <f t="shared" ca="1" si="18"/>
        <v>0</v>
      </c>
      <c r="R33" s="187">
        <f t="shared" ca="1" si="18"/>
        <v>0</v>
      </c>
      <c r="S33" s="189">
        <f t="shared" ca="1" si="18"/>
        <v>0</v>
      </c>
      <c r="T33" s="189">
        <f t="shared" ca="1" si="18"/>
        <v>0</v>
      </c>
      <c r="U33" s="188">
        <f t="shared" ca="1" si="18"/>
        <v>0</v>
      </c>
      <c r="V33" s="187">
        <f t="shared" ca="1" si="18"/>
        <v>0</v>
      </c>
      <c r="W33" s="189">
        <f t="shared" ca="1" si="19"/>
        <v>0</v>
      </c>
      <c r="X33" s="188">
        <f t="shared" ca="1" si="19"/>
        <v>0</v>
      </c>
      <c r="Y33" s="187">
        <f t="shared" ca="1" si="19"/>
        <v>0</v>
      </c>
      <c r="Z33" s="188">
        <f t="shared" ca="1" si="19"/>
        <v>0</v>
      </c>
      <c r="AA33" s="191">
        <f t="shared" ca="1" si="19"/>
        <v>0</v>
      </c>
      <c r="AB33" s="189">
        <f t="shared" ca="1" si="19"/>
        <v>0</v>
      </c>
      <c r="AC33" s="192">
        <f t="shared" ca="1" si="20"/>
        <v>0</v>
      </c>
      <c r="AD33" s="193">
        <f t="shared" ca="1" si="9"/>
        <v>0</v>
      </c>
      <c r="AE33" t="str">
        <f t="shared" si="10"/>
        <v>_112_01_21_2</v>
      </c>
      <c r="AF33" t="s">
        <v>1106</v>
      </c>
      <c r="AH33" t="s">
        <v>1306</v>
      </c>
      <c r="AI33" t="str">
        <f t="shared" si="11"/>
        <v>_131_01_21_2</v>
      </c>
      <c r="AK33" t="s">
        <v>2842</v>
      </c>
      <c r="AL33" t="str">
        <f t="shared" si="12"/>
        <v>_132_01_21_2</v>
      </c>
    </row>
    <row r="34" spans="2:38" ht="21.95" customHeight="1">
      <c r="B34" s="164" t="s">
        <v>1475</v>
      </c>
      <c r="C34" s="194">
        <f t="shared" ca="1" si="17"/>
        <v>0</v>
      </c>
      <c r="D34" s="195">
        <f t="shared" ca="1" si="17"/>
        <v>0</v>
      </c>
      <c r="E34" s="196">
        <f t="shared" ca="1" si="17"/>
        <v>0</v>
      </c>
      <c r="F34" s="195">
        <f t="shared" ca="1" si="17"/>
        <v>0</v>
      </c>
      <c r="G34" s="197">
        <f t="shared" ca="1" si="17"/>
        <v>0</v>
      </c>
      <c r="H34" s="197">
        <f t="shared" ca="1" si="17"/>
        <v>0</v>
      </c>
      <c r="I34" s="198">
        <f t="shared" ca="1" si="17"/>
        <v>0</v>
      </c>
      <c r="J34" s="199">
        <f t="shared" ca="1" si="17"/>
        <v>0</v>
      </c>
      <c r="K34" s="197">
        <f t="shared" ca="1" si="17"/>
        <v>0</v>
      </c>
      <c r="L34" s="198">
        <f t="shared" ca="1" si="17"/>
        <v>0</v>
      </c>
      <c r="M34" s="199">
        <f t="shared" ca="1" si="18"/>
        <v>0</v>
      </c>
      <c r="N34" s="197">
        <f t="shared" ca="1" si="18"/>
        <v>0</v>
      </c>
      <c r="O34" s="198">
        <f t="shared" ca="1" si="18"/>
        <v>0</v>
      </c>
      <c r="P34" s="200">
        <f t="shared" ca="1" si="18"/>
        <v>0</v>
      </c>
      <c r="Q34" s="200">
        <f t="shared" ca="1" si="18"/>
        <v>0</v>
      </c>
      <c r="R34" s="199">
        <f t="shared" ca="1" si="18"/>
        <v>0</v>
      </c>
      <c r="S34" s="197">
        <f t="shared" ca="1" si="18"/>
        <v>0</v>
      </c>
      <c r="T34" s="197">
        <f t="shared" ca="1" si="18"/>
        <v>0</v>
      </c>
      <c r="U34" s="198">
        <f t="shared" ca="1" si="18"/>
        <v>0</v>
      </c>
      <c r="V34" s="199">
        <f t="shared" ca="1" si="18"/>
        <v>0</v>
      </c>
      <c r="W34" s="197">
        <f t="shared" ca="1" si="19"/>
        <v>0</v>
      </c>
      <c r="X34" s="198">
        <f t="shared" ca="1" si="19"/>
        <v>0</v>
      </c>
      <c r="Y34" s="199">
        <f t="shared" ca="1" si="19"/>
        <v>0</v>
      </c>
      <c r="Z34" s="198">
        <f t="shared" ca="1" si="19"/>
        <v>0</v>
      </c>
      <c r="AA34" s="201">
        <f t="shared" ca="1" si="19"/>
        <v>0</v>
      </c>
      <c r="AB34" s="197">
        <f t="shared" ca="1" si="19"/>
        <v>0</v>
      </c>
      <c r="AC34" s="202">
        <f t="shared" ca="1" si="20"/>
        <v>0</v>
      </c>
      <c r="AD34" s="203">
        <f t="shared" ca="1" si="9"/>
        <v>0</v>
      </c>
      <c r="AE34" t="str">
        <f t="shared" si="10"/>
        <v>_112_01_21_3</v>
      </c>
      <c r="AF34" t="s">
        <v>1107</v>
      </c>
      <c r="AH34" t="s">
        <v>1307</v>
      </c>
      <c r="AI34" t="str">
        <f t="shared" si="11"/>
        <v>_131_01_21_3</v>
      </c>
      <c r="AK34" t="s">
        <v>2843</v>
      </c>
      <c r="AL34" t="str">
        <f t="shared" si="12"/>
        <v>_132_01_21_3</v>
      </c>
    </row>
    <row r="35" spans="2:38" ht="21.95" customHeight="1">
      <c r="B35" s="165" t="s">
        <v>1476</v>
      </c>
      <c r="C35" s="178">
        <f t="shared" ca="1" si="17"/>
        <v>0</v>
      </c>
      <c r="D35" s="179">
        <f t="shared" ca="1" si="17"/>
        <v>0</v>
      </c>
      <c r="E35" s="180">
        <f t="shared" ca="1" si="17"/>
        <v>0</v>
      </c>
      <c r="F35" s="179">
        <f t="shared" ca="1" si="17"/>
        <v>0</v>
      </c>
      <c r="G35" s="181">
        <f t="shared" ca="1" si="17"/>
        <v>0</v>
      </c>
      <c r="H35" s="181">
        <f t="shared" ca="1" si="17"/>
        <v>0</v>
      </c>
      <c r="I35" s="180">
        <f t="shared" ca="1" si="17"/>
        <v>0</v>
      </c>
      <c r="J35" s="179">
        <f t="shared" ca="1" si="17"/>
        <v>0</v>
      </c>
      <c r="K35" s="181">
        <f t="shared" ca="1" si="17"/>
        <v>0</v>
      </c>
      <c r="L35" s="180">
        <f t="shared" ca="1" si="17"/>
        <v>0</v>
      </c>
      <c r="M35" s="179">
        <f t="shared" ca="1" si="18"/>
        <v>0</v>
      </c>
      <c r="N35" s="181">
        <f t="shared" ca="1" si="18"/>
        <v>0</v>
      </c>
      <c r="O35" s="180">
        <f t="shared" ca="1" si="18"/>
        <v>0</v>
      </c>
      <c r="P35" s="182">
        <f t="shared" ca="1" si="18"/>
        <v>0</v>
      </c>
      <c r="Q35" s="182">
        <f t="shared" ca="1" si="18"/>
        <v>0</v>
      </c>
      <c r="R35" s="179">
        <f t="shared" ca="1" si="18"/>
        <v>0</v>
      </c>
      <c r="S35" s="181">
        <f t="shared" ca="1" si="18"/>
        <v>0</v>
      </c>
      <c r="T35" s="181">
        <f t="shared" ca="1" si="18"/>
        <v>0</v>
      </c>
      <c r="U35" s="180">
        <f t="shared" ca="1" si="18"/>
        <v>0</v>
      </c>
      <c r="V35" s="179">
        <f t="shared" ca="1" si="18"/>
        <v>0</v>
      </c>
      <c r="W35" s="181">
        <f t="shared" ca="1" si="19"/>
        <v>0</v>
      </c>
      <c r="X35" s="180">
        <f t="shared" ca="1" si="19"/>
        <v>0</v>
      </c>
      <c r="Y35" s="179">
        <f t="shared" ca="1" si="19"/>
        <v>0</v>
      </c>
      <c r="Z35" s="180">
        <f t="shared" ca="1" si="19"/>
        <v>0</v>
      </c>
      <c r="AA35" s="183">
        <f t="shared" ca="1" si="19"/>
        <v>0</v>
      </c>
      <c r="AB35" s="181">
        <f t="shared" ca="1" si="19"/>
        <v>0</v>
      </c>
      <c r="AC35" s="184">
        <f t="shared" ca="1" si="20"/>
        <v>0</v>
      </c>
      <c r="AD35" s="185">
        <f t="shared" ca="1" si="9"/>
        <v>0</v>
      </c>
      <c r="AE35" t="str">
        <f t="shared" si="10"/>
        <v>_112_01_21_4</v>
      </c>
      <c r="AF35" t="s">
        <v>1108</v>
      </c>
      <c r="AH35" t="s">
        <v>1308</v>
      </c>
      <c r="AI35" t="str">
        <f t="shared" si="11"/>
        <v>_131_01_21_4</v>
      </c>
      <c r="AK35" t="s">
        <v>2844</v>
      </c>
      <c r="AL35" t="str">
        <f t="shared" si="12"/>
        <v>_132_01_21_4</v>
      </c>
    </row>
    <row r="36" spans="2:38" ht="21.95" customHeight="1">
      <c r="B36" s="165" t="s">
        <v>1477</v>
      </c>
      <c r="C36" s="178">
        <f t="shared" ca="1" si="17"/>
        <v>0</v>
      </c>
      <c r="D36" s="179">
        <f t="shared" ca="1" si="17"/>
        <v>0</v>
      </c>
      <c r="E36" s="180">
        <f t="shared" ca="1" si="17"/>
        <v>0</v>
      </c>
      <c r="F36" s="179">
        <f t="shared" ca="1" si="17"/>
        <v>0</v>
      </c>
      <c r="G36" s="181">
        <f t="shared" ca="1" si="17"/>
        <v>0</v>
      </c>
      <c r="H36" s="181">
        <f t="shared" ca="1" si="17"/>
        <v>0</v>
      </c>
      <c r="I36" s="180">
        <f t="shared" ca="1" si="17"/>
        <v>0</v>
      </c>
      <c r="J36" s="179">
        <f t="shared" ca="1" si="17"/>
        <v>0</v>
      </c>
      <c r="K36" s="181">
        <f t="shared" ca="1" si="17"/>
        <v>0</v>
      </c>
      <c r="L36" s="180">
        <f t="shared" ca="1" si="17"/>
        <v>0</v>
      </c>
      <c r="M36" s="179">
        <f t="shared" ca="1" si="18"/>
        <v>0</v>
      </c>
      <c r="N36" s="181">
        <f t="shared" ca="1" si="18"/>
        <v>0</v>
      </c>
      <c r="O36" s="180">
        <f t="shared" ca="1" si="18"/>
        <v>0</v>
      </c>
      <c r="P36" s="182">
        <f t="shared" ca="1" si="18"/>
        <v>0</v>
      </c>
      <c r="Q36" s="182">
        <f t="shared" ca="1" si="18"/>
        <v>0</v>
      </c>
      <c r="R36" s="179">
        <f t="shared" ca="1" si="18"/>
        <v>1</v>
      </c>
      <c r="S36" s="181">
        <f t="shared" ca="1" si="18"/>
        <v>0</v>
      </c>
      <c r="T36" s="181">
        <f t="shared" ca="1" si="18"/>
        <v>0</v>
      </c>
      <c r="U36" s="180">
        <f t="shared" ca="1" si="18"/>
        <v>0</v>
      </c>
      <c r="V36" s="179">
        <f t="shared" ca="1" si="18"/>
        <v>0</v>
      </c>
      <c r="W36" s="181">
        <f t="shared" ca="1" si="19"/>
        <v>0</v>
      </c>
      <c r="X36" s="180">
        <f t="shared" ca="1" si="19"/>
        <v>0</v>
      </c>
      <c r="Y36" s="179">
        <f t="shared" ca="1" si="19"/>
        <v>0</v>
      </c>
      <c r="Z36" s="180">
        <f t="shared" ca="1" si="19"/>
        <v>0</v>
      </c>
      <c r="AA36" s="183">
        <f t="shared" ca="1" si="19"/>
        <v>0</v>
      </c>
      <c r="AB36" s="181">
        <f t="shared" ca="1" si="19"/>
        <v>0</v>
      </c>
      <c r="AC36" s="184">
        <f t="shared" ca="1" si="20"/>
        <v>0</v>
      </c>
      <c r="AD36" s="185">
        <f t="shared" ca="1" si="9"/>
        <v>1</v>
      </c>
      <c r="AE36" t="str">
        <f t="shared" si="10"/>
        <v>_112_01_22</v>
      </c>
      <c r="AF36" t="s">
        <v>1109</v>
      </c>
      <c r="AH36" t="s">
        <v>1309</v>
      </c>
      <c r="AI36" t="str">
        <f t="shared" si="11"/>
        <v>_131_01_22</v>
      </c>
      <c r="AK36" t="s">
        <v>2845</v>
      </c>
      <c r="AL36" t="str">
        <f t="shared" si="12"/>
        <v>_132_01_22</v>
      </c>
    </row>
    <row r="37" spans="2:38" ht="21.95" customHeight="1">
      <c r="B37" s="165" t="s">
        <v>1478</v>
      </c>
      <c r="C37" s="178">
        <f t="shared" ca="1" si="17"/>
        <v>0</v>
      </c>
      <c r="D37" s="179">
        <f t="shared" ca="1" si="17"/>
        <v>0</v>
      </c>
      <c r="E37" s="180">
        <f t="shared" ca="1" si="17"/>
        <v>0</v>
      </c>
      <c r="F37" s="179">
        <f t="shared" ca="1" si="17"/>
        <v>0</v>
      </c>
      <c r="G37" s="181">
        <f t="shared" ca="1" si="17"/>
        <v>0</v>
      </c>
      <c r="H37" s="181">
        <f t="shared" ca="1" si="17"/>
        <v>0</v>
      </c>
      <c r="I37" s="180">
        <f t="shared" ca="1" si="17"/>
        <v>0</v>
      </c>
      <c r="J37" s="179">
        <f t="shared" ca="1" si="17"/>
        <v>0</v>
      </c>
      <c r="K37" s="181">
        <f t="shared" ca="1" si="17"/>
        <v>0</v>
      </c>
      <c r="L37" s="180">
        <f t="shared" ca="1" si="17"/>
        <v>0</v>
      </c>
      <c r="M37" s="179">
        <f t="shared" ca="1" si="18"/>
        <v>0</v>
      </c>
      <c r="N37" s="181">
        <f t="shared" ca="1" si="18"/>
        <v>0</v>
      </c>
      <c r="O37" s="180">
        <f t="shared" ca="1" si="18"/>
        <v>0</v>
      </c>
      <c r="P37" s="182">
        <f t="shared" ca="1" si="18"/>
        <v>0</v>
      </c>
      <c r="Q37" s="182">
        <f t="shared" ca="1" si="18"/>
        <v>0</v>
      </c>
      <c r="R37" s="179">
        <f t="shared" ca="1" si="18"/>
        <v>1</v>
      </c>
      <c r="S37" s="181">
        <f t="shared" ca="1" si="18"/>
        <v>1</v>
      </c>
      <c r="T37" s="181">
        <f t="shared" ca="1" si="18"/>
        <v>0</v>
      </c>
      <c r="U37" s="180">
        <f t="shared" ca="1" si="18"/>
        <v>0</v>
      </c>
      <c r="V37" s="179">
        <f t="shared" ca="1" si="18"/>
        <v>0</v>
      </c>
      <c r="W37" s="181">
        <f t="shared" ca="1" si="19"/>
        <v>0</v>
      </c>
      <c r="X37" s="180">
        <f t="shared" ca="1" si="19"/>
        <v>0</v>
      </c>
      <c r="Y37" s="179">
        <f t="shared" ca="1" si="19"/>
        <v>0</v>
      </c>
      <c r="Z37" s="180">
        <f t="shared" ca="1" si="19"/>
        <v>0</v>
      </c>
      <c r="AA37" s="183">
        <f t="shared" ca="1" si="19"/>
        <v>0</v>
      </c>
      <c r="AB37" s="181">
        <f t="shared" ca="1" si="19"/>
        <v>1</v>
      </c>
      <c r="AC37" s="184">
        <f t="shared" ca="1" si="20"/>
        <v>0</v>
      </c>
      <c r="AD37" s="185">
        <f t="shared" ca="1" si="9"/>
        <v>3</v>
      </c>
      <c r="AE37" t="str">
        <f t="shared" si="10"/>
        <v>_112_01_23</v>
      </c>
      <c r="AF37" t="s">
        <v>1110</v>
      </c>
      <c r="AH37" t="s">
        <v>1310</v>
      </c>
      <c r="AI37" t="str">
        <f t="shared" si="11"/>
        <v>_131_01_23</v>
      </c>
      <c r="AK37" t="s">
        <v>2846</v>
      </c>
      <c r="AL37" t="str">
        <f t="shared" si="12"/>
        <v>_132_01_23</v>
      </c>
    </row>
    <row r="38" spans="2:38" ht="21.95" customHeight="1">
      <c r="B38" s="166" t="s">
        <v>1479</v>
      </c>
      <c r="C38" s="186">
        <f t="shared" ca="1" si="17"/>
        <v>0</v>
      </c>
      <c r="D38" s="187">
        <f t="shared" ca="1" si="17"/>
        <v>0</v>
      </c>
      <c r="E38" s="188">
        <f t="shared" ca="1" si="17"/>
        <v>0</v>
      </c>
      <c r="F38" s="187">
        <f t="shared" ca="1" si="17"/>
        <v>0</v>
      </c>
      <c r="G38" s="189">
        <f t="shared" ca="1" si="17"/>
        <v>0</v>
      </c>
      <c r="H38" s="189">
        <f t="shared" ca="1" si="17"/>
        <v>1</v>
      </c>
      <c r="I38" s="188">
        <f t="shared" ca="1" si="17"/>
        <v>0</v>
      </c>
      <c r="J38" s="187">
        <f t="shared" ca="1" si="17"/>
        <v>0</v>
      </c>
      <c r="K38" s="189">
        <f t="shared" ca="1" si="17"/>
        <v>0</v>
      </c>
      <c r="L38" s="188">
        <f t="shared" ca="1" si="17"/>
        <v>0</v>
      </c>
      <c r="M38" s="187">
        <f t="shared" ca="1" si="18"/>
        <v>0</v>
      </c>
      <c r="N38" s="189">
        <f t="shared" ca="1" si="18"/>
        <v>0</v>
      </c>
      <c r="O38" s="188">
        <f t="shared" ca="1" si="18"/>
        <v>0</v>
      </c>
      <c r="P38" s="190">
        <f t="shared" ca="1" si="18"/>
        <v>0</v>
      </c>
      <c r="Q38" s="190">
        <f t="shared" ca="1" si="18"/>
        <v>0</v>
      </c>
      <c r="R38" s="187">
        <f t="shared" ca="1" si="18"/>
        <v>1</v>
      </c>
      <c r="S38" s="189">
        <f t="shared" ca="1" si="18"/>
        <v>0</v>
      </c>
      <c r="T38" s="189">
        <f t="shared" ca="1" si="18"/>
        <v>0</v>
      </c>
      <c r="U38" s="188">
        <f t="shared" ca="1" si="18"/>
        <v>0</v>
      </c>
      <c r="V38" s="187">
        <f t="shared" ca="1" si="18"/>
        <v>0</v>
      </c>
      <c r="W38" s="189">
        <f t="shared" ca="1" si="19"/>
        <v>0</v>
      </c>
      <c r="X38" s="188">
        <f t="shared" ca="1" si="19"/>
        <v>0</v>
      </c>
      <c r="Y38" s="187">
        <f t="shared" ca="1" si="19"/>
        <v>0</v>
      </c>
      <c r="Z38" s="188">
        <f t="shared" ca="1" si="19"/>
        <v>0</v>
      </c>
      <c r="AA38" s="191">
        <f t="shared" ca="1" si="19"/>
        <v>0</v>
      </c>
      <c r="AB38" s="189">
        <f t="shared" ca="1" si="19"/>
        <v>0</v>
      </c>
      <c r="AC38" s="192">
        <f t="shared" ca="1" si="20"/>
        <v>0</v>
      </c>
      <c r="AD38" s="193">
        <f t="shared" ca="1" si="9"/>
        <v>2</v>
      </c>
      <c r="AE38" t="str">
        <f t="shared" si="10"/>
        <v>_112_01_23_2</v>
      </c>
      <c r="AF38" t="s">
        <v>1111</v>
      </c>
      <c r="AH38" t="s">
        <v>1311</v>
      </c>
      <c r="AI38" t="str">
        <f t="shared" si="11"/>
        <v>_131_01_23_2</v>
      </c>
      <c r="AK38" t="s">
        <v>2847</v>
      </c>
      <c r="AL38" t="str">
        <f t="shared" si="12"/>
        <v>_132_01_23_2</v>
      </c>
    </row>
    <row r="39" spans="2:38" ht="21.95" customHeight="1">
      <c r="B39" s="164" t="s">
        <v>1480</v>
      </c>
      <c r="C39" s="194">
        <f t="shared" ref="C39:L48" ca="1" si="21">SUMIFS(INDIRECT($AE39),別4自治体コード,C$1,INDIRECT($AG$9),C$4)+SUMIFS(INDIRECT($AI39),別4追自治体コード,C$1,INDIRECT($AJ$9),C$4)+SUMIFS(INDIRECT($AL39),別4自治体コード,C$1,INDIRECT($AM$9),C$4)</f>
        <v>0</v>
      </c>
      <c r="D39" s="195">
        <f t="shared" ca="1" si="21"/>
        <v>0</v>
      </c>
      <c r="E39" s="196">
        <f t="shared" ca="1" si="21"/>
        <v>0</v>
      </c>
      <c r="F39" s="195">
        <f t="shared" ca="1" si="21"/>
        <v>0</v>
      </c>
      <c r="G39" s="197">
        <f t="shared" ca="1" si="21"/>
        <v>0</v>
      </c>
      <c r="H39" s="197">
        <f t="shared" ca="1" si="21"/>
        <v>0</v>
      </c>
      <c r="I39" s="198">
        <f t="shared" ca="1" si="21"/>
        <v>0</v>
      </c>
      <c r="J39" s="199">
        <f t="shared" ca="1" si="21"/>
        <v>0</v>
      </c>
      <c r="K39" s="197">
        <f t="shared" ca="1" si="21"/>
        <v>0</v>
      </c>
      <c r="L39" s="198">
        <f t="shared" ca="1" si="21"/>
        <v>0</v>
      </c>
      <c r="M39" s="199">
        <f t="shared" ref="M39:V48" ca="1" si="22">SUMIFS(INDIRECT($AE39),別4自治体コード,M$1,INDIRECT($AG$9),M$4)+SUMIFS(INDIRECT($AI39),別4追自治体コード,M$1,INDIRECT($AJ$9),M$4)+SUMIFS(INDIRECT($AL39),別4自治体コード,M$1,INDIRECT($AM$9),M$4)</f>
        <v>0</v>
      </c>
      <c r="N39" s="197">
        <f t="shared" ca="1" si="22"/>
        <v>0</v>
      </c>
      <c r="O39" s="198">
        <f t="shared" ca="1" si="22"/>
        <v>0</v>
      </c>
      <c r="P39" s="200">
        <f t="shared" ca="1" si="22"/>
        <v>0</v>
      </c>
      <c r="Q39" s="200">
        <f t="shared" ca="1" si="22"/>
        <v>0</v>
      </c>
      <c r="R39" s="199">
        <f t="shared" ca="1" si="22"/>
        <v>0</v>
      </c>
      <c r="S39" s="197">
        <f t="shared" ca="1" si="22"/>
        <v>0</v>
      </c>
      <c r="T39" s="197">
        <f t="shared" ca="1" si="22"/>
        <v>0</v>
      </c>
      <c r="U39" s="198">
        <f t="shared" ca="1" si="22"/>
        <v>0</v>
      </c>
      <c r="V39" s="199">
        <f t="shared" ca="1" si="22"/>
        <v>0</v>
      </c>
      <c r="W39" s="197">
        <f t="shared" ref="W39:AB48" ca="1" si="23">SUMIFS(INDIRECT($AE39),別4自治体コード,W$1,INDIRECT($AG$9),W$4)+SUMIFS(INDIRECT($AI39),別4追自治体コード,W$1,INDIRECT($AJ$9),W$4)+SUMIFS(INDIRECT($AL39),別4自治体コード,W$1,INDIRECT($AM$9),W$4)</f>
        <v>0</v>
      </c>
      <c r="X39" s="198">
        <f t="shared" ca="1" si="23"/>
        <v>0</v>
      </c>
      <c r="Y39" s="199">
        <f t="shared" ca="1" si="23"/>
        <v>0</v>
      </c>
      <c r="Z39" s="198">
        <f t="shared" ca="1" si="23"/>
        <v>0</v>
      </c>
      <c r="AA39" s="201">
        <f t="shared" ca="1" si="23"/>
        <v>0</v>
      </c>
      <c r="AB39" s="197">
        <f t="shared" ca="1" si="23"/>
        <v>0</v>
      </c>
      <c r="AC39" s="202">
        <f t="shared" ref="AC39:AC48" ca="1" si="24">SUMIFS(INDIRECT($AE39),別4自治体コード,AC$1,INDIRECT($AG$9),AC$4)+SUMIFS(INDIRECT($AI39),別4追自治体コード,AC$1,INDIRECT($AJ$9),AC$4)</f>
        <v>0</v>
      </c>
      <c r="AD39" s="203">
        <f t="shared" ca="1" si="9"/>
        <v>0</v>
      </c>
      <c r="AE39" t="str">
        <f t="shared" si="10"/>
        <v>_112_01_24</v>
      </c>
      <c r="AF39" t="s">
        <v>1112</v>
      </c>
      <c r="AH39" t="s">
        <v>1312</v>
      </c>
      <c r="AI39" t="str">
        <f t="shared" si="11"/>
        <v>_131_01_24</v>
      </c>
      <c r="AK39" t="s">
        <v>2848</v>
      </c>
      <c r="AL39" t="str">
        <f t="shared" si="12"/>
        <v>_132_01_24</v>
      </c>
    </row>
    <row r="40" spans="2:38" ht="21.95" hidden="1" customHeight="1">
      <c r="B40" s="165" t="s">
        <v>1481</v>
      </c>
      <c r="C40" s="178">
        <f t="shared" ca="1" si="21"/>
        <v>0</v>
      </c>
      <c r="D40" s="179">
        <f t="shared" ca="1" si="21"/>
        <v>0</v>
      </c>
      <c r="E40" s="180">
        <f t="shared" ca="1" si="21"/>
        <v>0</v>
      </c>
      <c r="F40" s="179">
        <f t="shared" ca="1" si="21"/>
        <v>0</v>
      </c>
      <c r="G40" s="181">
        <f t="shared" ca="1" si="21"/>
        <v>0</v>
      </c>
      <c r="H40" s="181">
        <f t="shared" ca="1" si="21"/>
        <v>0</v>
      </c>
      <c r="I40" s="180">
        <f t="shared" ca="1" si="21"/>
        <v>0</v>
      </c>
      <c r="J40" s="179">
        <f t="shared" ca="1" si="21"/>
        <v>0</v>
      </c>
      <c r="K40" s="181">
        <f t="shared" ca="1" si="21"/>
        <v>0</v>
      </c>
      <c r="L40" s="180">
        <f t="shared" ca="1" si="21"/>
        <v>0</v>
      </c>
      <c r="M40" s="179">
        <f t="shared" ca="1" si="22"/>
        <v>0</v>
      </c>
      <c r="N40" s="181">
        <f t="shared" ca="1" si="22"/>
        <v>0</v>
      </c>
      <c r="O40" s="180">
        <f t="shared" ca="1" si="22"/>
        <v>0</v>
      </c>
      <c r="P40" s="182">
        <f t="shared" ca="1" si="22"/>
        <v>0</v>
      </c>
      <c r="Q40" s="182">
        <f t="shared" ca="1" si="22"/>
        <v>0</v>
      </c>
      <c r="R40" s="179">
        <f t="shared" ca="1" si="22"/>
        <v>0</v>
      </c>
      <c r="S40" s="181">
        <f t="shared" ca="1" si="22"/>
        <v>0</v>
      </c>
      <c r="T40" s="181">
        <f t="shared" ca="1" si="22"/>
        <v>0</v>
      </c>
      <c r="U40" s="180">
        <f t="shared" ca="1" si="22"/>
        <v>0</v>
      </c>
      <c r="V40" s="179">
        <f t="shared" ca="1" si="22"/>
        <v>0</v>
      </c>
      <c r="W40" s="181">
        <f t="shared" ca="1" si="23"/>
        <v>0</v>
      </c>
      <c r="X40" s="180">
        <f t="shared" ca="1" si="23"/>
        <v>0</v>
      </c>
      <c r="Y40" s="179">
        <f t="shared" ca="1" si="23"/>
        <v>0</v>
      </c>
      <c r="Z40" s="180">
        <f t="shared" ca="1" si="23"/>
        <v>0</v>
      </c>
      <c r="AA40" s="183">
        <f t="shared" ca="1" si="23"/>
        <v>0</v>
      </c>
      <c r="AB40" s="181">
        <f t="shared" ca="1" si="23"/>
        <v>0</v>
      </c>
      <c r="AC40" s="184">
        <f t="shared" ca="1" si="24"/>
        <v>0</v>
      </c>
      <c r="AD40" s="185">
        <f t="shared" ca="1" si="9"/>
        <v>0</v>
      </c>
      <c r="AE40" t="str">
        <f t="shared" si="10"/>
        <v>_112_01_25</v>
      </c>
      <c r="AF40" t="s">
        <v>1113</v>
      </c>
      <c r="AH40" t="s">
        <v>1313</v>
      </c>
      <c r="AI40" t="str">
        <f t="shared" si="11"/>
        <v>_131_01_25</v>
      </c>
      <c r="AK40" t="s">
        <v>2849</v>
      </c>
      <c r="AL40" t="str">
        <f t="shared" si="12"/>
        <v>_132_01_25</v>
      </c>
    </row>
    <row r="41" spans="2:38" ht="21.95" customHeight="1">
      <c r="B41" s="165" t="s">
        <v>1482</v>
      </c>
      <c r="C41" s="178">
        <f t="shared" ca="1" si="21"/>
        <v>0</v>
      </c>
      <c r="D41" s="179">
        <f t="shared" ca="1" si="21"/>
        <v>0</v>
      </c>
      <c r="E41" s="180">
        <f t="shared" ca="1" si="21"/>
        <v>0</v>
      </c>
      <c r="F41" s="179">
        <f t="shared" ca="1" si="21"/>
        <v>0</v>
      </c>
      <c r="G41" s="181">
        <f t="shared" ca="1" si="21"/>
        <v>0</v>
      </c>
      <c r="H41" s="181">
        <f t="shared" ca="1" si="21"/>
        <v>1</v>
      </c>
      <c r="I41" s="180">
        <f t="shared" ca="1" si="21"/>
        <v>0</v>
      </c>
      <c r="J41" s="179">
        <f t="shared" ca="1" si="21"/>
        <v>0</v>
      </c>
      <c r="K41" s="181">
        <f t="shared" ca="1" si="21"/>
        <v>0</v>
      </c>
      <c r="L41" s="180">
        <f t="shared" ca="1" si="21"/>
        <v>0</v>
      </c>
      <c r="M41" s="179">
        <f t="shared" ca="1" si="22"/>
        <v>0</v>
      </c>
      <c r="N41" s="181">
        <f t="shared" ca="1" si="22"/>
        <v>0</v>
      </c>
      <c r="O41" s="180">
        <f t="shared" ca="1" si="22"/>
        <v>0</v>
      </c>
      <c r="P41" s="182">
        <f t="shared" ca="1" si="22"/>
        <v>0</v>
      </c>
      <c r="Q41" s="182">
        <f t="shared" ca="1" si="22"/>
        <v>0</v>
      </c>
      <c r="R41" s="179">
        <f t="shared" ca="1" si="22"/>
        <v>0</v>
      </c>
      <c r="S41" s="181">
        <f t="shared" ca="1" si="22"/>
        <v>0</v>
      </c>
      <c r="T41" s="181">
        <f t="shared" ca="1" si="22"/>
        <v>0</v>
      </c>
      <c r="U41" s="180">
        <f t="shared" ca="1" si="22"/>
        <v>0</v>
      </c>
      <c r="V41" s="179">
        <f t="shared" ca="1" si="22"/>
        <v>0</v>
      </c>
      <c r="W41" s="181">
        <f t="shared" ca="1" si="23"/>
        <v>0</v>
      </c>
      <c r="X41" s="180">
        <f t="shared" ca="1" si="23"/>
        <v>0</v>
      </c>
      <c r="Y41" s="179">
        <f t="shared" ca="1" si="23"/>
        <v>0</v>
      </c>
      <c r="Z41" s="180">
        <f t="shared" ca="1" si="23"/>
        <v>0</v>
      </c>
      <c r="AA41" s="183">
        <f t="shared" ca="1" si="23"/>
        <v>0</v>
      </c>
      <c r="AB41" s="181">
        <f t="shared" ca="1" si="23"/>
        <v>0</v>
      </c>
      <c r="AC41" s="184">
        <f t="shared" ca="1" si="24"/>
        <v>0</v>
      </c>
      <c r="AD41" s="185">
        <f t="shared" ca="1" si="9"/>
        <v>1</v>
      </c>
      <c r="AE41" t="str">
        <f t="shared" si="10"/>
        <v>_112_01_26</v>
      </c>
      <c r="AF41" t="s">
        <v>1114</v>
      </c>
      <c r="AH41" t="s">
        <v>1314</v>
      </c>
      <c r="AI41" t="str">
        <f t="shared" si="11"/>
        <v>_131_01_26</v>
      </c>
      <c r="AK41" t="s">
        <v>2850</v>
      </c>
      <c r="AL41" t="str">
        <f t="shared" si="12"/>
        <v>_132_01_26</v>
      </c>
    </row>
    <row r="42" spans="2:38" ht="21.95" customHeight="1">
      <c r="B42" s="165" t="s">
        <v>1483</v>
      </c>
      <c r="C42" s="178">
        <f t="shared" ca="1" si="21"/>
        <v>0</v>
      </c>
      <c r="D42" s="179">
        <f t="shared" ca="1" si="21"/>
        <v>0</v>
      </c>
      <c r="E42" s="180">
        <f t="shared" ca="1" si="21"/>
        <v>0</v>
      </c>
      <c r="F42" s="179">
        <f t="shared" ca="1" si="21"/>
        <v>0</v>
      </c>
      <c r="G42" s="181">
        <f t="shared" ca="1" si="21"/>
        <v>0</v>
      </c>
      <c r="H42" s="181">
        <f t="shared" ca="1" si="21"/>
        <v>1</v>
      </c>
      <c r="I42" s="180">
        <f t="shared" ca="1" si="21"/>
        <v>0</v>
      </c>
      <c r="J42" s="179">
        <f t="shared" ca="1" si="21"/>
        <v>0</v>
      </c>
      <c r="K42" s="181">
        <f t="shared" ca="1" si="21"/>
        <v>0</v>
      </c>
      <c r="L42" s="180">
        <f t="shared" ca="1" si="21"/>
        <v>0</v>
      </c>
      <c r="M42" s="179">
        <f t="shared" ca="1" si="22"/>
        <v>0</v>
      </c>
      <c r="N42" s="181">
        <f t="shared" ca="1" si="22"/>
        <v>0</v>
      </c>
      <c r="O42" s="180">
        <f t="shared" ca="1" si="22"/>
        <v>0</v>
      </c>
      <c r="P42" s="182">
        <f t="shared" ca="1" si="22"/>
        <v>0</v>
      </c>
      <c r="Q42" s="182">
        <f t="shared" ca="1" si="22"/>
        <v>0</v>
      </c>
      <c r="R42" s="179">
        <f t="shared" ca="1" si="22"/>
        <v>0</v>
      </c>
      <c r="S42" s="181">
        <f t="shared" ca="1" si="22"/>
        <v>0</v>
      </c>
      <c r="T42" s="181">
        <f t="shared" ca="1" si="22"/>
        <v>0</v>
      </c>
      <c r="U42" s="180">
        <f t="shared" ca="1" si="22"/>
        <v>0</v>
      </c>
      <c r="V42" s="179">
        <f t="shared" ca="1" si="22"/>
        <v>0</v>
      </c>
      <c r="W42" s="181">
        <f t="shared" ca="1" si="23"/>
        <v>0</v>
      </c>
      <c r="X42" s="180">
        <f t="shared" ca="1" si="23"/>
        <v>0</v>
      </c>
      <c r="Y42" s="179">
        <f t="shared" ca="1" si="23"/>
        <v>0</v>
      </c>
      <c r="Z42" s="180">
        <f t="shared" ca="1" si="23"/>
        <v>0</v>
      </c>
      <c r="AA42" s="183">
        <f t="shared" ca="1" si="23"/>
        <v>0</v>
      </c>
      <c r="AB42" s="181">
        <f t="shared" ca="1" si="23"/>
        <v>0</v>
      </c>
      <c r="AC42" s="184">
        <f t="shared" ca="1" si="24"/>
        <v>0</v>
      </c>
      <c r="AD42" s="185">
        <f t="shared" ca="1" si="9"/>
        <v>1</v>
      </c>
      <c r="AE42" t="str">
        <f t="shared" si="10"/>
        <v>_112_01_27</v>
      </c>
      <c r="AF42" t="s">
        <v>1115</v>
      </c>
      <c r="AH42" t="s">
        <v>1315</v>
      </c>
      <c r="AI42" t="str">
        <f t="shared" si="11"/>
        <v>_131_01_27</v>
      </c>
      <c r="AK42" t="s">
        <v>2851</v>
      </c>
      <c r="AL42" t="str">
        <f t="shared" si="12"/>
        <v>_132_01_27</v>
      </c>
    </row>
    <row r="43" spans="2:38" ht="21.95" customHeight="1">
      <c r="B43" s="1163" t="s">
        <v>1484</v>
      </c>
      <c r="C43" s="1164">
        <f t="shared" ca="1" si="21"/>
        <v>0</v>
      </c>
      <c r="D43" s="1165">
        <f t="shared" ca="1" si="21"/>
        <v>0</v>
      </c>
      <c r="E43" s="1166">
        <f t="shared" ca="1" si="21"/>
        <v>0</v>
      </c>
      <c r="F43" s="1165">
        <f t="shared" ca="1" si="21"/>
        <v>0</v>
      </c>
      <c r="G43" s="1167">
        <f t="shared" ca="1" si="21"/>
        <v>0</v>
      </c>
      <c r="H43" s="1167">
        <f t="shared" ca="1" si="21"/>
        <v>1</v>
      </c>
      <c r="I43" s="1166">
        <f t="shared" ca="1" si="21"/>
        <v>0</v>
      </c>
      <c r="J43" s="1165">
        <f t="shared" ca="1" si="21"/>
        <v>0</v>
      </c>
      <c r="K43" s="1167">
        <f t="shared" ca="1" si="21"/>
        <v>0</v>
      </c>
      <c r="L43" s="1166">
        <f t="shared" ca="1" si="21"/>
        <v>0</v>
      </c>
      <c r="M43" s="1165">
        <f t="shared" ca="1" si="22"/>
        <v>0</v>
      </c>
      <c r="N43" s="1167">
        <f t="shared" ca="1" si="22"/>
        <v>0</v>
      </c>
      <c r="O43" s="1166">
        <f t="shared" ca="1" si="22"/>
        <v>0</v>
      </c>
      <c r="P43" s="1168">
        <f t="shared" ca="1" si="22"/>
        <v>0</v>
      </c>
      <c r="Q43" s="1168">
        <f t="shared" ca="1" si="22"/>
        <v>0</v>
      </c>
      <c r="R43" s="1165">
        <f t="shared" ca="1" si="22"/>
        <v>0</v>
      </c>
      <c r="S43" s="1167">
        <f t="shared" ca="1" si="22"/>
        <v>0</v>
      </c>
      <c r="T43" s="1167">
        <f t="shared" ca="1" si="22"/>
        <v>0</v>
      </c>
      <c r="U43" s="1166">
        <f t="shared" ca="1" si="22"/>
        <v>0</v>
      </c>
      <c r="V43" s="1165">
        <f t="shared" ca="1" si="22"/>
        <v>0</v>
      </c>
      <c r="W43" s="1167">
        <f t="shared" ca="1" si="23"/>
        <v>0</v>
      </c>
      <c r="X43" s="1166">
        <f t="shared" ca="1" si="23"/>
        <v>0</v>
      </c>
      <c r="Y43" s="1165">
        <f t="shared" ca="1" si="23"/>
        <v>0</v>
      </c>
      <c r="Z43" s="1166">
        <f t="shared" ca="1" si="23"/>
        <v>0</v>
      </c>
      <c r="AA43" s="183">
        <f t="shared" ca="1" si="23"/>
        <v>0</v>
      </c>
      <c r="AB43" s="1167">
        <f t="shared" ca="1" si="23"/>
        <v>0</v>
      </c>
      <c r="AC43" s="1169">
        <f t="shared" ca="1" si="24"/>
        <v>0</v>
      </c>
      <c r="AD43" s="185">
        <f t="shared" ca="1" si="9"/>
        <v>1</v>
      </c>
      <c r="AE43" t="str">
        <f t="shared" si="10"/>
        <v>_112_01_28</v>
      </c>
      <c r="AF43" t="s">
        <v>1116</v>
      </c>
      <c r="AH43" t="s">
        <v>1316</v>
      </c>
      <c r="AI43" t="str">
        <f t="shared" si="11"/>
        <v>_131_01_28</v>
      </c>
      <c r="AK43" t="s">
        <v>2852</v>
      </c>
      <c r="AL43" t="str">
        <f t="shared" si="12"/>
        <v>_132_01_28</v>
      </c>
    </row>
    <row r="44" spans="2:38" ht="21.95" customHeight="1">
      <c r="B44" s="166" t="s">
        <v>1485</v>
      </c>
      <c r="C44" s="186">
        <f t="shared" ca="1" si="21"/>
        <v>0</v>
      </c>
      <c r="D44" s="187">
        <f t="shared" ca="1" si="21"/>
        <v>0</v>
      </c>
      <c r="E44" s="188">
        <f t="shared" ca="1" si="21"/>
        <v>0</v>
      </c>
      <c r="F44" s="187">
        <f t="shared" ca="1" si="21"/>
        <v>0</v>
      </c>
      <c r="G44" s="189">
        <f t="shared" ca="1" si="21"/>
        <v>0</v>
      </c>
      <c r="H44" s="189">
        <f t="shared" ca="1" si="21"/>
        <v>0</v>
      </c>
      <c r="I44" s="188">
        <f t="shared" ca="1" si="21"/>
        <v>0</v>
      </c>
      <c r="J44" s="187">
        <f t="shared" ca="1" si="21"/>
        <v>0</v>
      </c>
      <c r="K44" s="189">
        <f t="shared" ca="1" si="21"/>
        <v>0</v>
      </c>
      <c r="L44" s="188">
        <f t="shared" ca="1" si="21"/>
        <v>0</v>
      </c>
      <c r="M44" s="187">
        <f t="shared" ca="1" si="22"/>
        <v>0</v>
      </c>
      <c r="N44" s="189">
        <f t="shared" ca="1" si="22"/>
        <v>0</v>
      </c>
      <c r="O44" s="188">
        <f t="shared" ca="1" si="22"/>
        <v>0</v>
      </c>
      <c r="P44" s="190">
        <f t="shared" ca="1" si="22"/>
        <v>0</v>
      </c>
      <c r="Q44" s="190">
        <f t="shared" ca="1" si="22"/>
        <v>0</v>
      </c>
      <c r="R44" s="187">
        <f t="shared" ca="1" si="22"/>
        <v>0</v>
      </c>
      <c r="S44" s="189">
        <f t="shared" ca="1" si="22"/>
        <v>0</v>
      </c>
      <c r="T44" s="189">
        <f t="shared" ca="1" si="22"/>
        <v>0</v>
      </c>
      <c r="U44" s="188">
        <f t="shared" ca="1" si="22"/>
        <v>0</v>
      </c>
      <c r="V44" s="187">
        <f t="shared" ca="1" si="22"/>
        <v>0</v>
      </c>
      <c r="W44" s="189">
        <f t="shared" ca="1" si="23"/>
        <v>0</v>
      </c>
      <c r="X44" s="188">
        <f t="shared" ca="1" si="23"/>
        <v>0</v>
      </c>
      <c r="Y44" s="187">
        <f t="shared" ca="1" si="23"/>
        <v>0</v>
      </c>
      <c r="Z44" s="188">
        <f t="shared" ca="1" si="23"/>
        <v>0</v>
      </c>
      <c r="AA44" s="191">
        <f t="shared" ca="1" si="23"/>
        <v>0</v>
      </c>
      <c r="AB44" s="189">
        <f t="shared" ca="1" si="23"/>
        <v>0</v>
      </c>
      <c r="AC44" s="1170">
        <f t="shared" ca="1" si="24"/>
        <v>0</v>
      </c>
      <c r="AD44" s="193">
        <f t="shared" ca="1" si="9"/>
        <v>0</v>
      </c>
      <c r="AE44" t="str">
        <f t="shared" si="10"/>
        <v>_112_01_29</v>
      </c>
      <c r="AF44" t="s">
        <v>1117</v>
      </c>
      <c r="AH44" t="s">
        <v>1317</v>
      </c>
      <c r="AI44" t="str">
        <f t="shared" si="11"/>
        <v>_131_01_29</v>
      </c>
      <c r="AK44" t="s">
        <v>2853</v>
      </c>
      <c r="AL44" t="str">
        <f t="shared" si="12"/>
        <v>_132_01_29</v>
      </c>
    </row>
    <row r="45" spans="2:38" ht="21.95" customHeight="1">
      <c r="B45" s="165" t="s">
        <v>1486</v>
      </c>
      <c r="C45" s="178">
        <f t="shared" ca="1" si="21"/>
        <v>0</v>
      </c>
      <c r="D45" s="179">
        <f t="shared" ca="1" si="21"/>
        <v>0</v>
      </c>
      <c r="E45" s="180">
        <f t="shared" ca="1" si="21"/>
        <v>0</v>
      </c>
      <c r="F45" s="179">
        <f t="shared" ca="1" si="21"/>
        <v>0</v>
      </c>
      <c r="G45" s="181">
        <f t="shared" ca="1" si="21"/>
        <v>0</v>
      </c>
      <c r="H45" s="181">
        <f t="shared" ca="1" si="21"/>
        <v>0</v>
      </c>
      <c r="I45" s="180">
        <f t="shared" ca="1" si="21"/>
        <v>0</v>
      </c>
      <c r="J45" s="179">
        <f t="shared" ca="1" si="21"/>
        <v>0</v>
      </c>
      <c r="K45" s="181">
        <f t="shared" ca="1" si="21"/>
        <v>0</v>
      </c>
      <c r="L45" s="180">
        <f t="shared" ca="1" si="21"/>
        <v>0</v>
      </c>
      <c r="M45" s="179">
        <f t="shared" ca="1" si="22"/>
        <v>0</v>
      </c>
      <c r="N45" s="181">
        <f t="shared" ca="1" si="22"/>
        <v>0</v>
      </c>
      <c r="O45" s="180">
        <f t="shared" ca="1" si="22"/>
        <v>0</v>
      </c>
      <c r="P45" s="182">
        <f t="shared" ca="1" si="22"/>
        <v>0</v>
      </c>
      <c r="Q45" s="182">
        <f t="shared" ca="1" si="22"/>
        <v>0</v>
      </c>
      <c r="R45" s="179">
        <f t="shared" ca="1" si="22"/>
        <v>0</v>
      </c>
      <c r="S45" s="181">
        <f t="shared" ca="1" si="22"/>
        <v>0</v>
      </c>
      <c r="T45" s="181">
        <f t="shared" ca="1" si="22"/>
        <v>0</v>
      </c>
      <c r="U45" s="180">
        <f t="shared" ca="1" si="22"/>
        <v>0</v>
      </c>
      <c r="V45" s="179">
        <f t="shared" ca="1" si="22"/>
        <v>0</v>
      </c>
      <c r="W45" s="181">
        <f t="shared" ca="1" si="23"/>
        <v>0</v>
      </c>
      <c r="X45" s="180">
        <f t="shared" ca="1" si="23"/>
        <v>0</v>
      </c>
      <c r="Y45" s="179">
        <f t="shared" ca="1" si="23"/>
        <v>0</v>
      </c>
      <c r="Z45" s="180">
        <f t="shared" ca="1" si="23"/>
        <v>0</v>
      </c>
      <c r="AA45" s="183">
        <f t="shared" ca="1" si="23"/>
        <v>0</v>
      </c>
      <c r="AB45" s="181">
        <f t="shared" ca="1" si="23"/>
        <v>0</v>
      </c>
      <c r="AC45" s="184">
        <f t="shared" ca="1" si="24"/>
        <v>0</v>
      </c>
      <c r="AD45" s="185">
        <f t="shared" ca="1" si="9"/>
        <v>0</v>
      </c>
      <c r="AE45" t="str">
        <f t="shared" si="10"/>
        <v>_112_01_30</v>
      </c>
      <c r="AF45" t="s">
        <v>1118</v>
      </c>
      <c r="AH45" t="s">
        <v>1318</v>
      </c>
      <c r="AI45" t="str">
        <f t="shared" si="11"/>
        <v>_131_01_30</v>
      </c>
      <c r="AK45" t="s">
        <v>2854</v>
      </c>
      <c r="AL45" t="str">
        <f t="shared" si="12"/>
        <v>_132_01_30</v>
      </c>
    </row>
    <row r="46" spans="2:38" ht="21.95" customHeight="1">
      <c r="B46" s="165" t="s">
        <v>1487</v>
      </c>
      <c r="C46" s="178">
        <f t="shared" ca="1" si="21"/>
        <v>0</v>
      </c>
      <c r="D46" s="179">
        <f t="shared" ca="1" si="21"/>
        <v>0</v>
      </c>
      <c r="E46" s="180">
        <f t="shared" ca="1" si="21"/>
        <v>0</v>
      </c>
      <c r="F46" s="179">
        <f t="shared" ca="1" si="21"/>
        <v>0</v>
      </c>
      <c r="G46" s="181">
        <f t="shared" ca="1" si="21"/>
        <v>0</v>
      </c>
      <c r="H46" s="181">
        <f t="shared" ca="1" si="21"/>
        <v>0</v>
      </c>
      <c r="I46" s="180">
        <f t="shared" ca="1" si="21"/>
        <v>0</v>
      </c>
      <c r="J46" s="179">
        <f t="shared" ca="1" si="21"/>
        <v>0</v>
      </c>
      <c r="K46" s="181">
        <f t="shared" ca="1" si="21"/>
        <v>0</v>
      </c>
      <c r="L46" s="180">
        <f t="shared" ca="1" si="21"/>
        <v>0</v>
      </c>
      <c r="M46" s="179">
        <f t="shared" ca="1" si="22"/>
        <v>0</v>
      </c>
      <c r="N46" s="181">
        <f t="shared" ca="1" si="22"/>
        <v>0</v>
      </c>
      <c r="O46" s="180">
        <f t="shared" ca="1" si="22"/>
        <v>0</v>
      </c>
      <c r="P46" s="182">
        <f t="shared" ca="1" si="22"/>
        <v>0</v>
      </c>
      <c r="Q46" s="182">
        <f t="shared" ca="1" si="22"/>
        <v>0</v>
      </c>
      <c r="R46" s="179">
        <f t="shared" ca="1" si="22"/>
        <v>0</v>
      </c>
      <c r="S46" s="181">
        <f t="shared" ca="1" si="22"/>
        <v>0</v>
      </c>
      <c r="T46" s="181">
        <f t="shared" ca="1" si="22"/>
        <v>0</v>
      </c>
      <c r="U46" s="180">
        <f t="shared" ca="1" si="22"/>
        <v>0</v>
      </c>
      <c r="V46" s="179">
        <f t="shared" ca="1" si="22"/>
        <v>0</v>
      </c>
      <c r="W46" s="181">
        <f t="shared" ca="1" si="23"/>
        <v>0</v>
      </c>
      <c r="X46" s="180">
        <f t="shared" ca="1" si="23"/>
        <v>0</v>
      </c>
      <c r="Y46" s="179">
        <f t="shared" ca="1" si="23"/>
        <v>0</v>
      </c>
      <c r="Z46" s="180">
        <f t="shared" ca="1" si="23"/>
        <v>0</v>
      </c>
      <c r="AA46" s="183">
        <f t="shared" ca="1" si="23"/>
        <v>0</v>
      </c>
      <c r="AB46" s="181">
        <f t="shared" ca="1" si="23"/>
        <v>0</v>
      </c>
      <c r="AC46" s="184">
        <f t="shared" ca="1" si="24"/>
        <v>0</v>
      </c>
      <c r="AD46" s="185">
        <f t="shared" ca="1" si="9"/>
        <v>0</v>
      </c>
      <c r="AE46" t="str">
        <f t="shared" si="10"/>
        <v>_112_01_31</v>
      </c>
      <c r="AF46" t="s">
        <v>1119</v>
      </c>
      <c r="AH46" t="s">
        <v>1319</v>
      </c>
      <c r="AI46" t="str">
        <f t="shared" si="11"/>
        <v>_131_01_31</v>
      </c>
      <c r="AK46" t="s">
        <v>2855</v>
      </c>
      <c r="AL46" t="str">
        <f t="shared" si="12"/>
        <v>_132_01_31</v>
      </c>
    </row>
    <row r="47" spans="2:38" ht="21.95" customHeight="1">
      <c r="B47" s="165" t="s">
        <v>1488</v>
      </c>
      <c r="C47" s="178">
        <f t="shared" ca="1" si="21"/>
        <v>0</v>
      </c>
      <c r="D47" s="179">
        <f t="shared" ca="1" si="21"/>
        <v>0</v>
      </c>
      <c r="E47" s="180">
        <f t="shared" ca="1" si="21"/>
        <v>0</v>
      </c>
      <c r="F47" s="179">
        <f t="shared" ca="1" si="21"/>
        <v>0</v>
      </c>
      <c r="G47" s="181">
        <f t="shared" ca="1" si="21"/>
        <v>0</v>
      </c>
      <c r="H47" s="181">
        <f t="shared" ca="1" si="21"/>
        <v>0</v>
      </c>
      <c r="I47" s="180">
        <f t="shared" ca="1" si="21"/>
        <v>0</v>
      </c>
      <c r="J47" s="179">
        <f t="shared" ca="1" si="21"/>
        <v>0</v>
      </c>
      <c r="K47" s="181">
        <f t="shared" ca="1" si="21"/>
        <v>0</v>
      </c>
      <c r="L47" s="180">
        <f t="shared" ca="1" si="21"/>
        <v>0</v>
      </c>
      <c r="M47" s="179">
        <f t="shared" ca="1" si="22"/>
        <v>0</v>
      </c>
      <c r="N47" s="181">
        <f t="shared" ca="1" si="22"/>
        <v>0</v>
      </c>
      <c r="O47" s="180">
        <f t="shared" ca="1" si="22"/>
        <v>0</v>
      </c>
      <c r="P47" s="182">
        <f t="shared" ca="1" si="22"/>
        <v>0</v>
      </c>
      <c r="Q47" s="182">
        <f t="shared" ca="1" si="22"/>
        <v>0</v>
      </c>
      <c r="R47" s="179">
        <f t="shared" ca="1" si="22"/>
        <v>1</v>
      </c>
      <c r="S47" s="181">
        <f t="shared" ca="1" si="22"/>
        <v>0</v>
      </c>
      <c r="T47" s="181">
        <f t="shared" ca="1" si="22"/>
        <v>0</v>
      </c>
      <c r="U47" s="180">
        <f t="shared" ca="1" si="22"/>
        <v>0</v>
      </c>
      <c r="V47" s="179">
        <f t="shared" ca="1" si="22"/>
        <v>0</v>
      </c>
      <c r="W47" s="181">
        <f t="shared" ca="1" si="23"/>
        <v>0</v>
      </c>
      <c r="X47" s="180">
        <f t="shared" ca="1" si="23"/>
        <v>0</v>
      </c>
      <c r="Y47" s="179">
        <f t="shared" ca="1" si="23"/>
        <v>0</v>
      </c>
      <c r="Z47" s="180">
        <f t="shared" ca="1" si="23"/>
        <v>0</v>
      </c>
      <c r="AA47" s="183">
        <f t="shared" ca="1" si="23"/>
        <v>0</v>
      </c>
      <c r="AB47" s="181">
        <f t="shared" ca="1" si="23"/>
        <v>0</v>
      </c>
      <c r="AC47" s="184">
        <f t="shared" ca="1" si="24"/>
        <v>0</v>
      </c>
      <c r="AD47" s="185">
        <f t="shared" ca="1" si="9"/>
        <v>1</v>
      </c>
      <c r="AE47" t="str">
        <f t="shared" si="10"/>
        <v>_112_01_32</v>
      </c>
      <c r="AF47" t="s">
        <v>1120</v>
      </c>
      <c r="AH47" t="s">
        <v>1320</v>
      </c>
      <c r="AI47" t="str">
        <f t="shared" si="11"/>
        <v>_131_01_32</v>
      </c>
      <c r="AK47" t="s">
        <v>2856</v>
      </c>
      <c r="AL47" t="str">
        <f t="shared" si="12"/>
        <v>_132_01_32</v>
      </c>
    </row>
    <row r="48" spans="2:38" ht="21.95" customHeight="1">
      <c r="B48" s="1163" t="s">
        <v>1489</v>
      </c>
      <c r="C48" s="1164">
        <f t="shared" ca="1" si="21"/>
        <v>0</v>
      </c>
      <c r="D48" s="1165">
        <f t="shared" ca="1" si="21"/>
        <v>0</v>
      </c>
      <c r="E48" s="1166">
        <f t="shared" ca="1" si="21"/>
        <v>0</v>
      </c>
      <c r="F48" s="1165">
        <f t="shared" ca="1" si="21"/>
        <v>0</v>
      </c>
      <c r="G48" s="1167">
        <f t="shared" ca="1" si="21"/>
        <v>0</v>
      </c>
      <c r="H48" s="1167">
        <f t="shared" ca="1" si="21"/>
        <v>1</v>
      </c>
      <c r="I48" s="1166">
        <f t="shared" ca="1" si="21"/>
        <v>0</v>
      </c>
      <c r="J48" s="1165">
        <f t="shared" ca="1" si="21"/>
        <v>1</v>
      </c>
      <c r="K48" s="1167">
        <f t="shared" ca="1" si="21"/>
        <v>0</v>
      </c>
      <c r="L48" s="1166">
        <f t="shared" ca="1" si="21"/>
        <v>0</v>
      </c>
      <c r="M48" s="1165">
        <f t="shared" ca="1" si="22"/>
        <v>0</v>
      </c>
      <c r="N48" s="1167">
        <f t="shared" ca="1" si="22"/>
        <v>0</v>
      </c>
      <c r="O48" s="1166">
        <f t="shared" ca="1" si="22"/>
        <v>0</v>
      </c>
      <c r="P48" s="1168">
        <f t="shared" ca="1" si="22"/>
        <v>0</v>
      </c>
      <c r="Q48" s="1168">
        <f t="shared" ca="1" si="22"/>
        <v>0</v>
      </c>
      <c r="R48" s="1165">
        <f t="shared" ca="1" si="22"/>
        <v>5</v>
      </c>
      <c r="S48" s="1167">
        <f t="shared" ca="1" si="22"/>
        <v>0</v>
      </c>
      <c r="T48" s="1167">
        <f t="shared" ca="1" si="22"/>
        <v>0</v>
      </c>
      <c r="U48" s="1166">
        <f t="shared" ca="1" si="22"/>
        <v>0</v>
      </c>
      <c r="V48" s="1165">
        <f t="shared" ca="1" si="22"/>
        <v>0</v>
      </c>
      <c r="W48" s="1167">
        <f t="shared" ca="1" si="23"/>
        <v>0</v>
      </c>
      <c r="X48" s="1166">
        <f t="shared" ca="1" si="23"/>
        <v>0</v>
      </c>
      <c r="Y48" s="1165">
        <f t="shared" ca="1" si="23"/>
        <v>0</v>
      </c>
      <c r="Z48" s="1166">
        <f t="shared" ca="1" si="23"/>
        <v>0</v>
      </c>
      <c r="AA48" s="183">
        <f t="shared" ca="1" si="23"/>
        <v>0</v>
      </c>
      <c r="AB48" s="1167">
        <f t="shared" ca="1" si="23"/>
        <v>0</v>
      </c>
      <c r="AC48" s="1169">
        <f t="shared" ca="1" si="24"/>
        <v>0</v>
      </c>
      <c r="AD48" s="185">
        <f t="shared" ca="1" si="9"/>
        <v>7</v>
      </c>
      <c r="AE48" t="str">
        <f t="shared" si="10"/>
        <v>_112_01_33</v>
      </c>
      <c r="AF48" t="s">
        <v>1121</v>
      </c>
      <c r="AH48" t="s">
        <v>1321</v>
      </c>
      <c r="AI48" t="str">
        <f t="shared" si="11"/>
        <v>_131_01_33</v>
      </c>
      <c r="AK48" t="s">
        <v>2857</v>
      </c>
      <c r="AL48" t="str">
        <f t="shared" si="12"/>
        <v>_132_01_33</v>
      </c>
    </row>
    <row r="49" spans="2:38" ht="21.95" customHeight="1">
      <c r="B49" s="166" t="s">
        <v>1490</v>
      </c>
      <c r="C49" s="186">
        <f t="shared" ref="C49:L64" ca="1" si="25">SUMIFS(INDIRECT($AE49),別4自治体コード,C$1,INDIRECT($AG$9),C$4)+SUMIFS(INDIRECT($AI49),別4追自治体コード,C$1,INDIRECT($AJ$9),C$4)+SUMIFS(INDIRECT($AL49),別4自治体コード,C$1,INDIRECT($AM$9),C$4)</f>
        <v>0</v>
      </c>
      <c r="D49" s="187">
        <f t="shared" ca="1" si="25"/>
        <v>0</v>
      </c>
      <c r="E49" s="188">
        <f t="shared" ca="1" si="25"/>
        <v>0</v>
      </c>
      <c r="F49" s="187">
        <f t="shared" ca="1" si="25"/>
        <v>0</v>
      </c>
      <c r="G49" s="189">
        <f t="shared" ca="1" si="25"/>
        <v>0</v>
      </c>
      <c r="H49" s="189">
        <f t="shared" ca="1" si="25"/>
        <v>0</v>
      </c>
      <c r="I49" s="188">
        <f t="shared" ca="1" si="25"/>
        <v>0</v>
      </c>
      <c r="J49" s="187">
        <f t="shared" ca="1" si="25"/>
        <v>0</v>
      </c>
      <c r="K49" s="189">
        <f t="shared" ca="1" si="25"/>
        <v>0</v>
      </c>
      <c r="L49" s="188">
        <f t="shared" ca="1" si="25"/>
        <v>0</v>
      </c>
      <c r="M49" s="187">
        <f t="shared" ref="M49:V64" ca="1" si="26">SUMIFS(INDIRECT($AE49),別4自治体コード,M$1,INDIRECT($AG$9),M$4)+SUMIFS(INDIRECT($AI49),別4追自治体コード,M$1,INDIRECT($AJ$9),M$4)+SUMIFS(INDIRECT($AL49),別4自治体コード,M$1,INDIRECT($AM$9),M$4)</f>
        <v>0</v>
      </c>
      <c r="N49" s="189">
        <f t="shared" ca="1" si="26"/>
        <v>0</v>
      </c>
      <c r="O49" s="188">
        <f t="shared" ca="1" si="26"/>
        <v>0</v>
      </c>
      <c r="P49" s="190">
        <f t="shared" ca="1" si="26"/>
        <v>0</v>
      </c>
      <c r="Q49" s="190">
        <f t="shared" ca="1" si="26"/>
        <v>0</v>
      </c>
      <c r="R49" s="187">
        <f t="shared" ca="1" si="26"/>
        <v>0</v>
      </c>
      <c r="S49" s="189">
        <f t="shared" ca="1" si="26"/>
        <v>0</v>
      </c>
      <c r="T49" s="189">
        <f t="shared" ca="1" si="26"/>
        <v>0</v>
      </c>
      <c r="U49" s="188">
        <f t="shared" ca="1" si="26"/>
        <v>0</v>
      </c>
      <c r="V49" s="187">
        <f t="shared" ca="1" si="26"/>
        <v>0</v>
      </c>
      <c r="W49" s="189">
        <f t="shared" ref="W49:AC64" ca="1" si="27">SUMIFS(INDIRECT($AE49),別4自治体コード,W$1,INDIRECT($AG$9),W$4)+SUMIFS(INDIRECT($AI49),別4追自治体コード,W$1,INDIRECT($AJ$9),W$4)+SUMIFS(INDIRECT($AL49),別4自治体コード,W$1,INDIRECT($AM$9),W$4)</f>
        <v>0</v>
      </c>
      <c r="X49" s="188">
        <f t="shared" ca="1" si="27"/>
        <v>0</v>
      </c>
      <c r="Y49" s="187">
        <f t="shared" ca="1" si="27"/>
        <v>0</v>
      </c>
      <c r="Z49" s="188">
        <f t="shared" ca="1" si="27"/>
        <v>0</v>
      </c>
      <c r="AA49" s="191">
        <f t="shared" ca="1" si="27"/>
        <v>0</v>
      </c>
      <c r="AB49" s="189">
        <f t="shared" ca="1" si="27"/>
        <v>0</v>
      </c>
      <c r="AC49" s="1170">
        <f t="shared" ref="AC49:AC63" ca="1" si="28">SUMIFS(INDIRECT($AE49),別4自治体コード,AC$1,INDIRECT($AG$9),AC$4)+SUMIFS(INDIRECT($AI49),別4追自治体コード,AC$1,INDIRECT($AJ$9),AC$4)</f>
        <v>0</v>
      </c>
      <c r="AD49" s="193">
        <f t="shared" ca="1" si="9"/>
        <v>0</v>
      </c>
      <c r="AE49" t="str">
        <f t="shared" si="10"/>
        <v>_112_01_34</v>
      </c>
      <c r="AF49" t="s">
        <v>1122</v>
      </c>
      <c r="AH49" t="s">
        <v>1322</v>
      </c>
      <c r="AI49" t="str">
        <f t="shared" si="11"/>
        <v>_131_01_34</v>
      </c>
      <c r="AK49" t="s">
        <v>2858</v>
      </c>
      <c r="AL49" t="str">
        <f t="shared" si="12"/>
        <v>_132_01_34</v>
      </c>
    </row>
    <row r="50" spans="2:38" ht="21.95" customHeight="1">
      <c r="B50" s="165" t="s">
        <v>1491</v>
      </c>
      <c r="C50" s="178">
        <f t="shared" ca="1" si="25"/>
        <v>0</v>
      </c>
      <c r="D50" s="179">
        <f t="shared" ca="1" si="25"/>
        <v>0</v>
      </c>
      <c r="E50" s="180">
        <f t="shared" ca="1" si="25"/>
        <v>0</v>
      </c>
      <c r="F50" s="179">
        <f t="shared" ca="1" si="25"/>
        <v>0</v>
      </c>
      <c r="G50" s="181">
        <f t="shared" ca="1" si="25"/>
        <v>0</v>
      </c>
      <c r="H50" s="181">
        <f t="shared" ca="1" si="25"/>
        <v>0</v>
      </c>
      <c r="I50" s="180">
        <f t="shared" ca="1" si="25"/>
        <v>0</v>
      </c>
      <c r="J50" s="179">
        <f t="shared" ca="1" si="25"/>
        <v>0</v>
      </c>
      <c r="K50" s="181">
        <f t="shared" ca="1" si="25"/>
        <v>0</v>
      </c>
      <c r="L50" s="180">
        <f t="shared" ca="1" si="25"/>
        <v>0</v>
      </c>
      <c r="M50" s="179">
        <f t="shared" ca="1" si="26"/>
        <v>0</v>
      </c>
      <c r="N50" s="181">
        <f t="shared" ca="1" si="26"/>
        <v>0</v>
      </c>
      <c r="O50" s="180">
        <f t="shared" ca="1" si="26"/>
        <v>0</v>
      </c>
      <c r="P50" s="182">
        <f t="shared" ca="1" si="26"/>
        <v>0</v>
      </c>
      <c r="Q50" s="182">
        <f t="shared" ca="1" si="26"/>
        <v>0</v>
      </c>
      <c r="R50" s="179">
        <f t="shared" ca="1" si="26"/>
        <v>0</v>
      </c>
      <c r="S50" s="181">
        <f t="shared" ca="1" si="26"/>
        <v>0</v>
      </c>
      <c r="T50" s="181">
        <f t="shared" ca="1" si="26"/>
        <v>0</v>
      </c>
      <c r="U50" s="180">
        <f t="shared" ca="1" si="26"/>
        <v>0</v>
      </c>
      <c r="V50" s="179">
        <f t="shared" ca="1" si="26"/>
        <v>0</v>
      </c>
      <c r="W50" s="181">
        <f t="shared" ca="1" si="27"/>
        <v>0</v>
      </c>
      <c r="X50" s="180">
        <f t="shared" ca="1" si="27"/>
        <v>0</v>
      </c>
      <c r="Y50" s="179">
        <f t="shared" ca="1" si="27"/>
        <v>0</v>
      </c>
      <c r="Z50" s="180">
        <f t="shared" ca="1" si="27"/>
        <v>0</v>
      </c>
      <c r="AA50" s="183">
        <f t="shared" ca="1" si="27"/>
        <v>0</v>
      </c>
      <c r="AB50" s="181">
        <f t="shared" ca="1" si="27"/>
        <v>0</v>
      </c>
      <c r="AC50" s="184">
        <f t="shared" ca="1" si="28"/>
        <v>0</v>
      </c>
      <c r="AD50" s="185">
        <f t="shared" ca="1" si="9"/>
        <v>0</v>
      </c>
      <c r="AE50" t="str">
        <f t="shared" si="10"/>
        <v>_112_01_35</v>
      </c>
      <c r="AF50" t="s">
        <v>1123</v>
      </c>
      <c r="AH50" t="s">
        <v>1323</v>
      </c>
      <c r="AI50" t="str">
        <f t="shared" si="11"/>
        <v>_131_01_35</v>
      </c>
      <c r="AK50" t="s">
        <v>2859</v>
      </c>
      <c r="AL50" t="str">
        <f t="shared" si="12"/>
        <v>_132_01_35</v>
      </c>
    </row>
    <row r="51" spans="2:38" ht="21.95" customHeight="1">
      <c r="B51" s="165" t="s">
        <v>1492</v>
      </c>
      <c r="C51" s="178">
        <f t="shared" ca="1" si="25"/>
        <v>0</v>
      </c>
      <c r="D51" s="179">
        <f t="shared" ca="1" si="25"/>
        <v>0</v>
      </c>
      <c r="E51" s="180">
        <f t="shared" ca="1" si="25"/>
        <v>0</v>
      </c>
      <c r="F51" s="179">
        <f t="shared" ca="1" si="25"/>
        <v>0</v>
      </c>
      <c r="G51" s="181">
        <f t="shared" ca="1" si="25"/>
        <v>0</v>
      </c>
      <c r="H51" s="181">
        <f t="shared" ca="1" si="25"/>
        <v>0</v>
      </c>
      <c r="I51" s="180">
        <f t="shared" ca="1" si="25"/>
        <v>0</v>
      </c>
      <c r="J51" s="179">
        <f t="shared" ca="1" si="25"/>
        <v>0</v>
      </c>
      <c r="K51" s="181">
        <f t="shared" ca="1" si="25"/>
        <v>0</v>
      </c>
      <c r="L51" s="180">
        <f t="shared" ca="1" si="25"/>
        <v>0</v>
      </c>
      <c r="M51" s="179">
        <f t="shared" ca="1" si="26"/>
        <v>0</v>
      </c>
      <c r="N51" s="181">
        <f t="shared" ca="1" si="26"/>
        <v>0</v>
      </c>
      <c r="O51" s="180">
        <f t="shared" ca="1" si="26"/>
        <v>0</v>
      </c>
      <c r="P51" s="182">
        <f t="shared" ca="1" si="26"/>
        <v>0</v>
      </c>
      <c r="Q51" s="182">
        <f t="shared" ca="1" si="26"/>
        <v>0</v>
      </c>
      <c r="R51" s="179">
        <f t="shared" ca="1" si="26"/>
        <v>0</v>
      </c>
      <c r="S51" s="181">
        <f t="shared" ca="1" si="26"/>
        <v>0</v>
      </c>
      <c r="T51" s="181">
        <f t="shared" ca="1" si="26"/>
        <v>0</v>
      </c>
      <c r="U51" s="180">
        <f t="shared" ca="1" si="26"/>
        <v>0</v>
      </c>
      <c r="V51" s="179">
        <f t="shared" ca="1" si="26"/>
        <v>0</v>
      </c>
      <c r="W51" s="181">
        <f t="shared" ca="1" si="27"/>
        <v>0</v>
      </c>
      <c r="X51" s="180">
        <f t="shared" ca="1" si="27"/>
        <v>0</v>
      </c>
      <c r="Y51" s="179">
        <f t="shared" ca="1" si="27"/>
        <v>0</v>
      </c>
      <c r="Z51" s="180">
        <f t="shared" ca="1" si="27"/>
        <v>0</v>
      </c>
      <c r="AA51" s="183">
        <f t="shared" ca="1" si="27"/>
        <v>0</v>
      </c>
      <c r="AB51" s="181">
        <f t="shared" ca="1" si="27"/>
        <v>0</v>
      </c>
      <c r="AC51" s="184">
        <f t="shared" ca="1" si="28"/>
        <v>0</v>
      </c>
      <c r="AD51" s="185">
        <f t="shared" ca="1" si="9"/>
        <v>0</v>
      </c>
      <c r="AE51" t="str">
        <f t="shared" si="10"/>
        <v>_112_01_36</v>
      </c>
      <c r="AF51" t="s">
        <v>1124</v>
      </c>
      <c r="AH51" t="s">
        <v>1324</v>
      </c>
      <c r="AI51" t="str">
        <f t="shared" si="11"/>
        <v>_131_01_36</v>
      </c>
      <c r="AK51" t="s">
        <v>2860</v>
      </c>
      <c r="AL51" t="str">
        <f t="shared" si="12"/>
        <v>_132_01_36</v>
      </c>
    </row>
    <row r="52" spans="2:38" ht="21.95" customHeight="1">
      <c r="B52" s="165" t="s">
        <v>1493</v>
      </c>
      <c r="C52" s="178">
        <f t="shared" ca="1" si="25"/>
        <v>0</v>
      </c>
      <c r="D52" s="179">
        <f t="shared" ca="1" si="25"/>
        <v>0</v>
      </c>
      <c r="E52" s="180">
        <f t="shared" ca="1" si="25"/>
        <v>0</v>
      </c>
      <c r="F52" s="179">
        <f t="shared" ca="1" si="25"/>
        <v>0</v>
      </c>
      <c r="G52" s="181">
        <f t="shared" ca="1" si="25"/>
        <v>0</v>
      </c>
      <c r="H52" s="181">
        <f t="shared" ca="1" si="25"/>
        <v>0</v>
      </c>
      <c r="I52" s="180">
        <f t="shared" ca="1" si="25"/>
        <v>0</v>
      </c>
      <c r="J52" s="179">
        <f t="shared" ca="1" si="25"/>
        <v>0</v>
      </c>
      <c r="K52" s="181">
        <f t="shared" ca="1" si="25"/>
        <v>0</v>
      </c>
      <c r="L52" s="180">
        <f t="shared" ca="1" si="25"/>
        <v>0</v>
      </c>
      <c r="M52" s="179">
        <f t="shared" ca="1" si="26"/>
        <v>0</v>
      </c>
      <c r="N52" s="181">
        <f t="shared" ca="1" si="26"/>
        <v>0</v>
      </c>
      <c r="O52" s="180">
        <f t="shared" ca="1" si="26"/>
        <v>0</v>
      </c>
      <c r="P52" s="182">
        <f t="shared" ca="1" si="26"/>
        <v>0</v>
      </c>
      <c r="Q52" s="182">
        <f t="shared" ca="1" si="26"/>
        <v>0</v>
      </c>
      <c r="R52" s="179">
        <f t="shared" ca="1" si="26"/>
        <v>0</v>
      </c>
      <c r="S52" s="181">
        <f t="shared" ca="1" si="26"/>
        <v>0</v>
      </c>
      <c r="T52" s="181">
        <f t="shared" ca="1" si="26"/>
        <v>0</v>
      </c>
      <c r="U52" s="180">
        <f t="shared" ca="1" si="26"/>
        <v>0</v>
      </c>
      <c r="V52" s="179">
        <f t="shared" ca="1" si="26"/>
        <v>0</v>
      </c>
      <c r="W52" s="181">
        <f t="shared" ca="1" si="27"/>
        <v>0</v>
      </c>
      <c r="X52" s="180">
        <f t="shared" ca="1" si="27"/>
        <v>0</v>
      </c>
      <c r="Y52" s="179">
        <f t="shared" ca="1" si="27"/>
        <v>0</v>
      </c>
      <c r="Z52" s="180">
        <f t="shared" ca="1" si="27"/>
        <v>0</v>
      </c>
      <c r="AA52" s="183">
        <f t="shared" ca="1" si="27"/>
        <v>0</v>
      </c>
      <c r="AB52" s="181">
        <f t="shared" ca="1" si="27"/>
        <v>0</v>
      </c>
      <c r="AC52" s="184">
        <f t="shared" ca="1" si="28"/>
        <v>0</v>
      </c>
      <c r="AD52" s="185">
        <f t="shared" ca="1" si="9"/>
        <v>0</v>
      </c>
      <c r="AE52" t="str">
        <f t="shared" si="10"/>
        <v>_112_01_37</v>
      </c>
      <c r="AF52" t="s">
        <v>1125</v>
      </c>
      <c r="AH52" t="s">
        <v>1325</v>
      </c>
      <c r="AI52" t="str">
        <f t="shared" si="11"/>
        <v>_131_01_37</v>
      </c>
      <c r="AK52" t="s">
        <v>2861</v>
      </c>
      <c r="AL52" t="str">
        <f t="shared" si="12"/>
        <v>_132_01_37</v>
      </c>
    </row>
    <row r="53" spans="2:38" ht="21.95" customHeight="1">
      <c r="B53" s="1163" t="s">
        <v>1494</v>
      </c>
      <c r="C53" s="1164">
        <f t="shared" ca="1" si="25"/>
        <v>0</v>
      </c>
      <c r="D53" s="1165">
        <f t="shared" ca="1" si="25"/>
        <v>0</v>
      </c>
      <c r="E53" s="1166">
        <f t="shared" ca="1" si="25"/>
        <v>0</v>
      </c>
      <c r="F53" s="1165">
        <f t="shared" ca="1" si="25"/>
        <v>0</v>
      </c>
      <c r="G53" s="1167">
        <f t="shared" ca="1" si="25"/>
        <v>0</v>
      </c>
      <c r="H53" s="1167">
        <f t="shared" ca="1" si="25"/>
        <v>0</v>
      </c>
      <c r="I53" s="1166">
        <f t="shared" ca="1" si="25"/>
        <v>0</v>
      </c>
      <c r="J53" s="1165">
        <f t="shared" ca="1" si="25"/>
        <v>0</v>
      </c>
      <c r="K53" s="1167">
        <f t="shared" ca="1" si="25"/>
        <v>0</v>
      </c>
      <c r="L53" s="1166">
        <f t="shared" ca="1" si="25"/>
        <v>0</v>
      </c>
      <c r="M53" s="1165">
        <f t="shared" ca="1" si="26"/>
        <v>0</v>
      </c>
      <c r="N53" s="1167">
        <f t="shared" ca="1" si="26"/>
        <v>0</v>
      </c>
      <c r="O53" s="1166">
        <f t="shared" ca="1" si="26"/>
        <v>0</v>
      </c>
      <c r="P53" s="1168">
        <f t="shared" ca="1" si="26"/>
        <v>0</v>
      </c>
      <c r="Q53" s="1168">
        <f t="shared" ca="1" si="26"/>
        <v>0</v>
      </c>
      <c r="R53" s="1165">
        <f t="shared" ca="1" si="26"/>
        <v>0</v>
      </c>
      <c r="S53" s="1167">
        <f t="shared" ca="1" si="26"/>
        <v>0</v>
      </c>
      <c r="T53" s="1167">
        <f t="shared" ca="1" si="26"/>
        <v>0</v>
      </c>
      <c r="U53" s="1166">
        <f t="shared" ca="1" si="26"/>
        <v>0</v>
      </c>
      <c r="V53" s="1165">
        <f t="shared" ca="1" si="26"/>
        <v>0</v>
      </c>
      <c r="W53" s="1167">
        <f t="shared" ca="1" si="27"/>
        <v>0</v>
      </c>
      <c r="X53" s="1166">
        <f t="shared" ca="1" si="27"/>
        <v>0</v>
      </c>
      <c r="Y53" s="1165">
        <f t="shared" ca="1" si="27"/>
        <v>0</v>
      </c>
      <c r="Z53" s="1166">
        <f t="shared" ca="1" si="27"/>
        <v>0</v>
      </c>
      <c r="AA53" s="183">
        <f t="shared" ca="1" si="27"/>
        <v>0</v>
      </c>
      <c r="AB53" s="1167">
        <f t="shared" ca="1" si="27"/>
        <v>0</v>
      </c>
      <c r="AC53" s="1169">
        <f t="shared" ca="1" si="28"/>
        <v>0</v>
      </c>
      <c r="AD53" s="185">
        <f t="shared" ca="1" si="9"/>
        <v>0</v>
      </c>
      <c r="AE53" t="str">
        <f t="shared" si="10"/>
        <v>_112_01_38</v>
      </c>
      <c r="AF53" t="s">
        <v>1126</v>
      </c>
      <c r="AH53" t="s">
        <v>1326</v>
      </c>
      <c r="AI53" t="str">
        <f t="shared" si="11"/>
        <v>_131_01_38</v>
      </c>
      <c r="AK53" t="s">
        <v>2862</v>
      </c>
      <c r="AL53" t="str">
        <f t="shared" si="12"/>
        <v>_132_01_38</v>
      </c>
    </row>
    <row r="54" spans="2:38" ht="21.95" customHeight="1">
      <c r="B54" s="166" t="s">
        <v>1495</v>
      </c>
      <c r="C54" s="186">
        <f t="shared" ca="1" si="25"/>
        <v>0</v>
      </c>
      <c r="D54" s="187">
        <f t="shared" ca="1" si="25"/>
        <v>0</v>
      </c>
      <c r="E54" s="188">
        <f t="shared" ca="1" si="25"/>
        <v>0</v>
      </c>
      <c r="F54" s="187">
        <f t="shared" ca="1" si="25"/>
        <v>0</v>
      </c>
      <c r="G54" s="189">
        <f t="shared" ca="1" si="25"/>
        <v>0</v>
      </c>
      <c r="H54" s="189">
        <f t="shared" ca="1" si="25"/>
        <v>0</v>
      </c>
      <c r="I54" s="188">
        <f t="shared" ca="1" si="25"/>
        <v>0</v>
      </c>
      <c r="J54" s="187">
        <f t="shared" ca="1" si="25"/>
        <v>0</v>
      </c>
      <c r="K54" s="189">
        <f t="shared" ca="1" si="25"/>
        <v>0</v>
      </c>
      <c r="L54" s="188">
        <f t="shared" ca="1" si="25"/>
        <v>0</v>
      </c>
      <c r="M54" s="187">
        <f t="shared" ca="1" si="26"/>
        <v>0</v>
      </c>
      <c r="N54" s="189">
        <f t="shared" ca="1" si="26"/>
        <v>0</v>
      </c>
      <c r="O54" s="188">
        <f t="shared" ca="1" si="26"/>
        <v>0</v>
      </c>
      <c r="P54" s="190">
        <f t="shared" ca="1" si="26"/>
        <v>0</v>
      </c>
      <c r="Q54" s="190">
        <f t="shared" ca="1" si="26"/>
        <v>0</v>
      </c>
      <c r="R54" s="187">
        <f t="shared" ca="1" si="26"/>
        <v>0</v>
      </c>
      <c r="S54" s="189">
        <f t="shared" ca="1" si="26"/>
        <v>0</v>
      </c>
      <c r="T54" s="189">
        <f t="shared" ca="1" si="26"/>
        <v>0</v>
      </c>
      <c r="U54" s="188">
        <f t="shared" ca="1" si="26"/>
        <v>0</v>
      </c>
      <c r="V54" s="187">
        <f t="shared" ca="1" si="26"/>
        <v>0</v>
      </c>
      <c r="W54" s="189">
        <f t="shared" ca="1" si="27"/>
        <v>0</v>
      </c>
      <c r="X54" s="188">
        <f t="shared" ca="1" si="27"/>
        <v>0</v>
      </c>
      <c r="Y54" s="187">
        <f t="shared" ca="1" si="27"/>
        <v>0</v>
      </c>
      <c r="Z54" s="188">
        <f t="shared" ca="1" si="27"/>
        <v>0</v>
      </c>
      <c r="AA54" s="191">
        <f t="shared" ca="1" si="27"/>
        <v>0</v>
      </c>
      <c r="AB54" s="189">
        <f t="shared" ca="1" si="27"/>
        <v>0</v>
      </c>
      <c r="AC54" s="1170">
        <f t="shared" ca="1" si="28"/>
        <v>0</v>
      </c>
      <c r="AD54" s="193">
        <f t="shared" ca="1" si="9"/>
        <v>0</v>
      </c>
      <c r="AE54" t="str">
        <f t="shared" si="10"/>
        <v>_112_01_38_2</v>
      </c>
      <c r="AF54" t="s">
        <v>1127</v>
      </c>
      <c r="AH54" t="s">
        <v>1327</v>
      </c>
      <c r="AI54" t="str">
        <f t="shared" si="11"/>
        <v>_131_01_38_2</v>
      </c>
      <c r="AK54" t="s">
        <v>2863</v>
      </c>
      <c r="AL54" t="str">
        <f t="shared" si="12"/>
        <v>_132_01_38_2</v>
      </c>
    </row>
    <row r="55" spans="2:38" ht="21.95" customHeight="1">
      <c r="B55" s="165" t="s">
        <v>1496</v>
      </c>
      <c r="C55" s="178">
        <f t="shared" ca="1" si="25"/>
        <v>0</v>
      </c>
      <c r="D55" s="179">
        <f t="shared" ca="1" si="25"/>
        <v>0</v>
      </c>
      <c r="E55" s="180">
        <f t="shared" ca="1" si="25"/>
        <v>0</v>
      </c>
      <c r="F55" s="179">
        <f t="shared" ca="1" si="25"/>
        <v>0</v>
      </c>
      <c r="G55" s="181">
        <f t="shared" ca="1" si="25"/>
        <v>0</v>
      </c>
      <c r="H55" s="181">
        <f t="shared" ca="1" si="25"/>
        <v>0</v>
      </c>
      <c r="I55" s="180">
        <f t="shared" ca="1" si="25"/>
        <v>0</v>
      </c>
      <c r="J55" s="179">
        <f t="shared" ca="1" si="25"/>
        <v>0</v>
      </c>
      <c r="K55" s="181">
        <f t="shared" ca="1" si="25"/>
        <v>0</v>
      </c>
      <c r="L55" s="180">
        <f t="shared" ca="1" si="25"/>
        <v>0</v>
      </c>
      <c r="M55" s="179">
        <f t="shared" ca="1" si="26"/>
        <v>0</v>
      </c>
      <c r="N55" s="181">
        <f t="shared" ca="1" si="26"/>
        <v>0</v>
      </c>
      <c r="O55" s="180">
        <f t="shared" ca="1" si="26"/>
        <v>0</v>
      </c>
      <c r="P55" s="182">
        <f t="shared" ca="1" si="26"/>
        <v>0</v>
      </c>
      <c r="Q55" s="182">
        <f t="shared" ca="1" si="26"/>
        <v>0</v>
      </c>
      <c r="R55" s="179">
        <f t="shared" ca="1" si="26"/>
        <v>0</v>
      </c>
      <c r="S55" s="181">
        <f t="shared" ca="1" si="26"/>
        <v>0</v>
      </c>
      <c r="T55" s="181">
        <f t="shared" ca="1" si="26"/>
        <v>0</v>
      </c>
      <c r="U55" s="180">
        <f t="shared" ca="1" si="26"/>
        <v>0</v>
      </c>
      <c r="V55" s="179">
        <f t="shared" ca="1" si="26"/>
        <v>0</v>
      </c>
      <c r="W55" s="181">
        <f t="shared" ca="1" si="27"/>
        <v>0</v>
      </c>
      <c r="X55" s="180">
        <f t="shared" ca="1" si="27"/>
        <v>0</v>
      </c>
      <c r="Y55" s="179">
        <f t="shared" ca="1" si="27"/>
        <v>0</v>
      </c>
      <c r="Z55" s="180">
        <f t="shared" ca="1" si="27"/>
        <v>0</v>
      </c>
      <c r="AA55" s="183">
        <f t="shared" ca="1" si="27"/>
        <v>0</v>
      </c>
      <c r="AB55" s="181">
        <f t="shared" ca="1" si="27"/>
        <v>0</v>
      </c>
      <c r="AC55" s="184">
        <f t="shared" ca="1" si="28"/>
        <v>0</v>
      </c>
      <c r="AD55" s="185">
        <f t="shared" ca="1" si="9"/>
        <v>0</v>
      </c>
      <c r="AE55" t="str">
        <f t="shared" si="10"/>
        <v>_112_01_39</v>
      </c>
      <c r="AF55" t="s">
        <v>1128</v>
      </c>
      <c r="AH55" t="s">
        <v>1328</v>
      </c>
      <c r="AI55" t="str">
        <f t="shared" si="11"/>
        <v>_131_01_39</v>
      </c>
      <c r="AK55" t="s">
        <v>2864</v>
      </c>
      <c r="AL55" t="str">
        <f t="shared" si="12"/>
        <v>_132_01_39</v>
      </c>
    </row>
    <row r="56" spans="2:38" ht="21.95" customHeight="1">
      <c r="B56" s="165" t="s">
        <v>1497</v>
      </c>
      <c r="C56" s="178">
        <f t="shared" ca="1" si="25"/>
        <v>0</v>
      </c>
      <c r="D56" s="179">
        <f t="shared" ca="1" si="25"/>
        <v>0</v>
      </c>
      <c r="E56" s="180">
        <f t="shared" ca="1" si="25"/>
        <v>0</v>
      </c>
      <c r="F56" s="179">
        <f t="shared" ca="1" si="25"/>
        <v>0</v>
      </c>
      <c r="G56" s="181">
        <f t="shared" ca="1" si="25"/>
        <v>0</v>
      </c>
      <c r="H56" s="181">
        <f t="shared" ca="1" si="25"/>
        <v>0</v>
      </c>
      <c r="I56" s="180">
        <f t="shared" ca="1" si="25"/>
        <v>0</v>
      </c>
      <c r="J56" s="179">
        <f t="shared" ca="1" si="25"/>
        <v>0</v>
      </c>
      <c r="K56" s="181">
        <f t="shared" ca="1" si="25"/>
        <v>0</v>
      </c>
      <c r="L56" s="180">
        <f t="shared" ca="1" si="25"/>
        <v>0</v>
      </c>
      <c r="M56" s="179">
        <f t="shared" ca="1" si="26"/>
        <v>0</v>
      </c>
      <c r="N56" s="181">
        <f t="shared" ca="1" si="26"/>
        <v>0</v>
      </c>
      <c r="O56" s="180">
        <f t="shared" ca="1" si="26"/>
        <v>0</v>
      </c>
      <c r="P56" s="182">
        <f t="shared" ca="1" si="26"/>
        <v>0</v>
      </c>
      <c r="Q56" s="182">
        <f t="shared" ca="1" si="26"/>
        <v>0</v>
      </c>
      <c r="R56" s="179">
        <f t="shared" ca="1" si="26"/>
        <v>0</v>
      </c>
      <c r="S56" s="181">
        <f t="shared" ca="1" si="26"/>
        <v>0</v>
      </c>
      <c r="T56" s="181">
        <f t="shared" ca="1" si="26"/>
        <v>0</v>
      </c>
      <c r="U56" s="180">
        <f t="shared" ca="1" si="26"/>
        <v>0</v>
      </c>
      <c r="V56" s="179">
        <f t="shared" ca="1" si="26"/>
        <v>0</v>
      </c>
      <c r="W56" s="181">
        <f t="shared" ca="1" si="27"/>
        <v>0</v>
      </c>
      <c r="X56" s="180">
        <f t="shared" ca="1" si="27"/>
        <v>0</v>
      </c>
      <c r="Y56" s="179">
        <f t="shared" ca="1" si="27"/>
        <v>0</v>
      </c>
      <c r="Z56" s="180">
        <f t="shared" ca="1" si="27"/>
        <v>0</v>
      </c>
      <c r="AA56" s="183">
        <f t="shared" ca="1" si="27"/>
        <v>0</v>
      </c>
      <c r="AB56" s="181">
        <f t="shared" ca="1" si="27"/>
        <v>0</v>
      </c>
      <c r="AC56" s="184">
        <f t="shared" ca="1" si="28"/>
        <v>0</v>
      </c>
      <c r="AD56" s="185">
        <f t="shared" ca="1" si="9"/>
        <v>0</v>
      </c>
      <c r="AE56" t="str">
        <f t="shared" si="10"/>
        <v>_112_01_40</v>
      </c>
      <c r="AF56" t="s">
        <v>1129</v>
      </c>
      <c r="AH56" t="s">
        <v>1329</v>
      </c>
      <c r="AI56" t="str">
        <f t="shared" si="11"/>
        <v>_131_01_40</v>
      </c>
      <c r="AK56" t="s">
        <v>2865</v>
      </c>
      <c r="AL56" t="str">
        <f t="shared" si="12"/>
        <v>_132_01_40</v>
      </c>
    </row>
    <row r="57" spans="2:38" ht="21.95" customHeight="1">
      <c r="B57" s="165" t="s">
        <v>1498</v>
      </c>
      <c r="C57" s="178">
        <f t="shared" ca="1" si="25"/>
        <v>0</v>
      </c>
      <c r="D57" s="179">
        <f t="shared" ca="1" si="25"/>
        <v>0</v>
      </c>
      <c r="E57" s="180">
        <f t="shared" ca="1" si="25"/>
        <v>0</v>
      </c>
      <c r="F57" s="179">
        <f t="shared" ca="1" si="25"/>
        <v>0</v>
      </c>
      <c r="G57" s="181">
        <f t="shared" ca="1" si="25"/>
        <v>0</v>
      </c>
      <c r="H57" s="181">
        <f t="shared" ca="1" si="25"/>
        <v>0</v>
      </c>
      <c r="I57" s="180">
        <f t="shared" ca="1" si="25"/>
        <v>0</v>
      </c>
      <c r="J57" s="179">
        <f t="shared" ca="1" si="25"/>
        <v>0</v>
      </c>
      <c r="K57" s="181">
        <f t="shared" ca="1" si="25"/>
        <v>0</v>
      </c>
      <c r="L57" s="180">
        <f t="shared" ca="1" si="25"/>
        <v>0</v>
      </c>
      <c r="M57" s="179">
        <f t="shared" ca="1" si="26"/>
        <v>0</v>
      </c>
      <c r="N57" s="181">
        <f t="shared" ca="1" si="26"/>
        <v>0</v>
      </c>
      <c r="O57" s="180">
        <f t="shared" ca="1" si="26"/>
        <v>0</v>
      </c>
      <c r="P57" s="182">
        <f t="shared" ca="1" si="26"/>
        <v>0</v>
      </c>
      <c r="Q57" s="182">
        <f t="shared" ca="1" si="26"/>
        <v>0</v>
      </c>
      <c r="R57" s="179">
        <f t="shared" ca="1" si="26"/>
        <v>0</v>
      </c>
      <c r="S57" s="181">
        <f t="shared" ca="1" si="26"/>
        <v>0</v>
      </c>
      <c r="T57" s="181">
        <f t="shared" ca="1" si="26"/>
        <v>0</v>
      </c>
      <c r="U57" s="180">
        <f t="shared" ca="1" si="26"/>
        <v>0</v>
      </c>
      <c r="V57" s="179">
        <f t="shared" ca="1" si="26"/>
        <v>0</v>
      </c>
      <c r="W57" s="181">
        <f t="shared" ca="1" si="27"/>
        <v>0</v>
      </c>
      <c r="X57" s="180">
        <f t="shared" ca="1" si="27"/>
        <v>0</v>
      </c>
      <c r="Y57" s="179">
        <f t="shared" ca="1" si="27"/>
        <v>0</v>
      </c>
      <c r="Z57" s="180">
        <f t="shared" ca="1" si="27"/>
        <v>0</v>
      </c>
      <c r="AA57" s="183">
        <f t="shared" ca="1" si="27"/>
        <v>0</v>
      </c>
      <c r="AB57" s="181">
        <f t="shared" ca="1" si="27"/>
        <v>0</v>
      </c>
      <c r="AC57" s="184">
        <f t="shared" ca="1" si="28"/>
        <v>0</v>
      </c>
      <c r="AD57" s="185">
        <f t="shared" ca="1" si="9"/>
        <v>0</v>
      </c>
      <c r="AE57" t="str">
        <f t="shared" si="10"/>
        <v>_112_01_41</v>
      </c>
      <c r="AF57" t="s">
        <v>1130</v>
      </c>
      <c r="AH57" t="s">
        <v>1330</v>
      </c>
      <c r="AI57" t="str">
        <f t="shared" si="11"/>
        <v>_131_01_41</v>
      </c>
      <c r="AK57" t="s">
        <v>2866</v>
      </c>
      <c r="AL57" t="str">
        <f t="shared" si="12"/>
        <v>_132_01_41</v>
      </c>
    </row>
    <row r="58" spans="2:38" ht="21.95" customHeight="1">
      <c r="B58" s="1163" t="s">
        <v>1499</v>
      </c>
      <c r="C58" s="1164">
        <f t="shared" ca="1" si="25"/>
        <v>0</v>
      </c>
      <c r="D58" s="1165">
        <f t="shared" ca="1" si="25"/>
        <v>0</v>
      </c>
      <c r="E58" s="1166">
        <f t="shared" ca="1" si="25"/>
        <v>0</v>
      </c>
      <c r="F58" s="1165">
        <f t="shared" ca="1" si="25"/>
        <v>0</v>
      </c>
      <c r="G58" s="1167">
        <f t="shared" ca="1" si="25"/>
        <v>0</v>
      </c>
      <c r="H58" s="1167">
        <f t="shared" ca="1" si="25"/>
        <v>0</v>
      </c>
      <c r="I58" s="1166">
        <f t="shared" ca="1" si="25"/>
        <v>0</v>
      </c>
      <c r="J58" s="1165">
        <f t="shared" ca="1" si="25"/>
        <v>0</v>
      </c>
      <c r="K58" s="1167">
        <f t="shared" ca="1" si="25"/>
        <v>0</v>
      </c>
      <c r="L58" s="1166">
        <f t="shared" ca="1" si="25"/>
        <v>0</v>
      </c>
      <c r="M58" s="1165">
        <f t="shared" ca="1" si="26"/>
        <v>0</v>
      </c>
      <c r="N58" s="1167">
        <f t="shared" ca="1" si="26"/>
        <v>0</v>
      </c>
      <c r="O58" s="1166">
        <f t="shared" ca="1" si="26"/>
        <v>0</v>
      </c>
      <c r="P58" s="1168">
        <f t="shared" ca="1" si="26"/>
        <v>0</v>
      </c>
      <c r="Q58" s="1168">
        <f t="shared" ca="1" si="26"/>
        <v>0</v>
      </c>
      <c r="R58" s="1165">
        <f t="shared" ca="1" si="26"/>
        <v>0</v>
      </c>
      <c r="S58" s="1167">
        <f t="shared" ca="1" si="26"/>
        <v>0</v>
      </c>
      <c r="T58" s="1167">
        <f t="shared" ca="1" si="26"/>
        <v>0</v>
      </c>
      <c r="U58" s="1166">
        <f t="shared" ca="1" si="26"/>
        <v>0</v>
      </c>
      <c r="V58" s="1165">
        <f t="shared" ca="1" si="26"/>
        <v>0</v>
      </c>
      <c r="W58" s="1167">
        <f t="shared" ca="1" si="27"/>
        <v>0</v>
      </c>
      <c r="X58" s="1166">
        <f t="shared" ca="1" si="27"/>
        <v>0</v>
      </c>
      <c r="Y58" s="1165">
        <f t="shared" ca="1" si="27"/>
        <v>0</v>
      </c>
      <c r="Z58" s="1166">
        <f t="shared" ca="1" si="27"/>
        <v>0</v>
      </c>
      <c r="AA58" s="183">
        <f t="shared" ca="1" si="27"/>
        <v>0</v>
      </c>
      <c r="AB58" s="1167">
        <f t="shared" ca="1" si="27"/>
        <v>0</v>
      </c>
      <c r="AC58" s="1169">
        <f t="shared" ca="1" si="28"/>
        <v>0</v>
      </c>
      <c r="AD58" s="185">
        <f t="shared" ca="1" si="9"/>
        <v>0</v>
      </c>
      <c r="AE58" t="str">
        <f t="shared" si="10"/>
        <v>_112_01_42</v>
      </c>
      <c r="AF58" t="s">
        <v>1131</v>
      </c>
      <c r="AH58" t="s">
        <v>1331</v>
      </c>
      <c r="AI58" t="str">
        <f t="shared" si="11"/>
        <v>_131_01_42</v>
      </c>
      <c r="AK58" t="s">
        <v>2867</v>
      </c>
      <c r="AL58" t="str">
        <f t="shared" si="12"/>
        <v>_132_01_42</v>
      </c>
    </row>
    <row r="59" spans="2:38" ht="21.95" customHeight="1">
      <c r="B59" s="166" t="s">
        <v>1500</v>
      </c>
      <c r="C59" s="186">
        <f t="shared" ca="1" si="25"/>
        <v>0</v>
      </c>
      <c r="D59" s="187">
        <f t="shared" ca="1" si="25"/>
        <v>0</v>
      </c>
      <c r="E59" s="188">
        <f t="shared" ca="1" si="25"/>
        <v>0</v>
      </c>
      <c r="F59" s="187">
        <f t="shared" ca="1" si="25"/>
        <v>0</v>
      </c>
      <c r="G59" s="189">
        <f t="shared" ca="1" si="25"/>
        <v>0</v>
      </c>
      <c r="H59" s="189">
        <f t="shared" ca="1" si="25"/>
        <v>0</v>
      </c>
      <c r="I59" s="188">
        <f t="shared" ca="1" si="25"/>
        <v>0</v>
      </c>
      <c r="J59" s="187">
        <f t="shared" ca="1" si="25"/>
        <v>0</v>
      </c>
      <c r="K59" s="189">
        <f t="shared" ca="1" si="25"/>
        <v>0</v>
      </c>
      <c r="L59" s="188">
        <f t="shared" ca="1" si="25"/>
        <v>0</v>
      </c>
      <c r="M59" s="187">
        <f t="shared" ca="1" si="26"/>
        <v>0</v>
      </c>
      <c r="N59" s="189">
        <f t="shared" ca="1" si="26"/>
        <v>0</v>
      </c>
      <c r="O59" s="188">
        <f t="shared" ca="1" si="26"/>
        <v>0</v>
      </c>
      <c r="P59" s="190">
        <f t="shared" ca="1" si="26"/>
        <v>0</v>
      </c>
      <c r="Q59" s="190">
        <f t="shared" ca="1" si="26"/>
        <v>0</v>
      </c>
      <c r="R59" s="187">
        <f t="shared" ca="1" si="26"/>
        <v>0</v>
      </c>
      <c r="S59" s="189">
        <f t="shared" ca="1" si="26"/>
        <v>0</v>
      </c>
      <c r="T59" s="189">
        <f t="shared" ca="1" si="26"/>
        <v>0</v>
      </c>
      <c r="U59" s="188">
        <f t="shared" ca="1" si="26"/>
        <v>0</v>
      </c>
      <c r="V59" s="187">
        <f t="shared" ca="1" si="26"/>
        <v>0</v>
      </c>
      <c r="W59" s="189">
        <f t="shared" ca="1" si="27"/>
        <v>0</v>
      </c>
      <c r="X59" s="188">
        <f t="shared" ca="1" si="27"/>
        <v>0</v>
      </c>
      <c r="Y59" s="187">
        <f t="shared" ca="1" si="27"/>
        <v>0</v>
      </c>
      <c r="Z59" s="188">
        <f t="shared" ca="1" si="27"/>
        <v>0</v>
      </c>
      <c r="AA59" s="191">
        <f t="shared" ca="1" si="27"/>
        <v>0</v>
      </c>
      <c r="AB59" s="189">
        <f t="shared" ca="1" si="27"/>
        <v>0</v>
      </c>
      <c r="AC59" s="1170">
        <f t="shared" ca="1" si="28"/>
        <v>0</v>
      </c>
      <c r="AD59" s="193">
        <f t="shared" ca="1" si="9"/>
        <v>0</v>
      </c>
      <c r="AE59" t="str">
        <f t="shared" si="10"/>
        <v>_112_01_43</v>
      </c>
      <c r="AF59" t="s">
        <v>1132</v>
      </c>
      <c r="AH59" t="s">
        <v>1332</v>
      </c>
      <c r="AI59" t="str">
        <f t="shared" si="11"/>
        <v>_131_01_43</v>
      </c>
      <c r="AK59" t="s">
        <v>2868</v>
      </c>
      <c r="AL59" t="str">
        <f t="shared" si="12"/>
        <v>_132_01_43</v>
      </c>
    </row>
    <row r="60" spans="2:38" ht="21.95" customHeight="1">
      <c r="B60" s="165" t="s">
        <v>1501</v>
      </c>
      <c r="C60" s="178">
        <f t="shared" ca="1" si="25"/>
        <v>0</v>
      </c>
      <c r="D60" s="179">
        <f t="shared" ca="1" si="25"/>
        <v>0</v>
      </c>
      <c r="E60" s="180">
        <f t="shared" ca="1" si="25"/>
        <v>0</v>
      </c>
      <c r="F60" s="179">
        <f t="shared" ca="1" si="25"/>
        <v>0</v>
      </c>
      <c r="G60" s="181">
        <f t="shared" ca="1" si="25"/>
        <v>0</v>
      </c>
      <c r="H60" s="181">
        <f t="shared" ca="1" si="25"/>
        <v>0</v>
      </c>
      <c r="I60" s="180">
        <f t="shared" ca="1" si="25"/>
        <v>0</v>
      </c>
      <c r="J60" s="179">
        <f t="shared" ca="1" si="25"/>
        <v>0</v>
      </c>
      <c r="K60" s="181">
        <f t="shared" ca="1" si="25"/>
        <v>0</v>
      </c>
      <c r="L60" s="180">
        <f t="shared" ca="1" si="25"/>
        <v>0</v>
      </c>
      <c r="M60" s="179">
        <f t="shared" ca="1" si="26"/>
        <v>0</v>
      </c>
      <c r="N60" s="181">
        <f t="shared" ca="1" si="26"/>
        <v>0</v>
      </c>
      <c r="O60" s="180">
        <f t="shared" ca="1" si="26"/>
        <v>0</v>
      </c>
      <c r="P60" s="182">
        <f t="shared" ca="1" si="26"/>
        <v>0</v>
      </c>
      <c r="Q60" s="182">
        <f t="shared" ca="1" si="26"/>
        <v>0</v>
      </c>
      <c r="R60" s="179">
        <f t="shared" ca="1" si="26"/>
        <v>0</v>
      </c>
      <c r="S60" s="181">
        <f t="shared" ca="1" si="26"/>
        <v>0</v>
      </c>
      <c r="T60" s="181">
        <f t="shared" ca="1" si="26"/>
        <v>0</v>
      </c>
      <c r="U60" s="180">
        <f t="shared" ca="1" si="26"/>
        <v>0</v>
      </c>
      <c r="V60" s="179">
        <f t="shared" ca="1" si="26"/>
        <v>0</v>
      </c>
      <c r="W60" s="181">
        <f t="shared" ca="1" si="27"/>
        <v>0</v>
      </c>
      <c r="X60" s="180">
        <f t="shared" ca="1" si="27"/>
        <v>0</v>
      </c>
      <c r="Y60" s="179">
        <f t="shared" ca="1" si="27"/>
        <v>0</v>
      </c>
      <c r="Z60" s="180">
        <f t="shared" ca="1" si="27"/>
        <v>0</v>
      </c>
      <c r="AA60" s="183">
        <f t="shared" ca="1" si="27"/>
        <v>0</v>
      </c>
      <c r="AB60" s="181">
        <f t="shared" ca="1" si="27"/>
        <v>0</v>
      </c>
      <c r="AC60" s="184">
        <f t="shared" ca="1" si="28"/>
        <v>0</v>
      </c>
      <c r="AD60" s="185">
        <f t="shared" ca="1" si="9"/>
        <v>0</v>
      </c>
      <c r="AE60" t="str">
        <f t="shared" si="10"/>
        <v>_112_01_44</v>
      </c>
      <c r="AF60" t="s">
        <v>1133</v>
      </c>
      <c r="AH60" t="s">
        <v>1333</v>
      </c>
      <c r="AI60" t="str">
        <f t="shared" si="11"/>
        <v>_131_01_44</v>
      </c>
      <c r="AK60" t="s">
        <v>2869</v>
      </c>
      <c r="AL60" t="str">
        <f t="shared" si="12"/>
        <v>_132_01_44</v>
      </c>
    </row>
    <row r="61" spans="2:38" ht="21.95" customHeight="1">
      <c r="B61" s="165" t="s">
        <v>1502</v>
      </c>
      <c r="C61" s="178">
        <f t="shared" ca="1" si="25"/>
        <v>0</v>
      </c>
      <c r="D61" s="179">
        <f t="shared" ca="1" si="25"/>
        <v>0</v>
      </c>
      <c r="E61" s="180">
        <f t="shared" ca="1" si="25"/>
        <v>0</v>
      </c>
      <c r="F61" s="179">
        <f t="shared" ca="1" si="25"/>
        <v>0</v>
      </c>
      <c r="G61" s="181">
        <f t="shared" ca="1" si="25"/>
        <v>0</v>
      </c>
      <c r="H61" s="181">
        <f t="shared" ca="1" si="25"/>
        <v>0</v>
      </c>
      <c r="I61" s="180">
        <f t="shared" ca="1" si="25"/>
        <v>0</v>
      </c>
      <c r="J61" s="179">
        <f t="shared" ca="1" si="25"/>
        <v>0</v>
      </c>
      <c r="K61" s="181">
        <f t="shared" ca="1" si="25"/>
        <v>0</v>
      </c>
      <c r="L61" s="180">
        <f t="shared" ca="1" si="25"/>
        <v>0</v>
      </c>
      <c r="M61" s="179">
        <f t="shared" ca="1" si="26"/>
        <v>0</v>
      </c>
      <c r="N61" s="181">
        <f t="shared" ca="1" si="26"/>
        <v>0</v>
      </c>
      <c r="O61" s="180">
        <f t="shared" ca="1" si="26"/>
        <v>0</v>
      </c>
      <c r="P61" s="182">
        <f t="shared" ca="1" si="26"/>
        <v>0</v>
      </c>
      <c r="Q61" s="182">
        <f t="shared" ca="1" si="26"/>
        <v>0</v>
      </c>
      <c r="R61" s="179">
        <f t="shared" ca="1" si="26"/>
        <v>0</v>
      </c>
      <c r="S61" s="181">
        <f t="shared" ca="1" si="26"/>
        <v>0</v>
      </c>
      <c r="T61" s="181">
        <f t="shared" ca="1" si="26"/>
        <v>0</v>
      </c>
      <c r="U61" s="180">
        <f t="shared" ca="1" si="26"/>
        <v>0</v>
      </c>
      <c r="V61" s="179">
        <f t="shared" ca="1" si="26"/>
        <v>0</v>
      </c>
      <c r="W61" s="181">
        <f t="shared" ca="1" si="27"/>
        <v>0</v>
      </c>
      <c r="X61" s="180">
        <f t="shared" ca="1" si="27"/>
        <v>0</v>
      </c>
      <c r="Y61" s="179">
        <f t="shared" ca="1" si="27"/>
        <v>0</v>
      </c>
      <c r="Z61" s="180">
        <f t="shared" ca="1" si="27"/>
        <v>0</v>
      </c>
      <c r="AA61" s="183">
        <f t="shared" ca="1" si="27"/>
        <v>0</v>
      </c>
      <c r="AB61" s="181">
        <f t="shared" ca="1" si="27"/>
        <v>0</v>
      </c>
      <c r="AC61" s="184">
        <f t="shared" ca="1" si="28"/>
        <v>0</v>
      </c>
      <c r="AD61" s="185">
        <f t="shared" ca="1" si="9"/>
        <v>0</v>
      </c>
      <c r="AE61" t="str">
        <f t="shared" si="10"/>
        <v>_112_01_45</v>
      </c>
      <c r="AF61" t="s">
        <v>1134</v>
      </c>
      <c r="AH61" t="s">
        <v>1334</v>
      </c>
      <c r="AI61" t="str">
        <f t="shared" si="11"/>
        <v>_131_01_45</v>
      </c>
      <c r="AK61" t="s">
        <v>2870</v>
      </c>
      <c r="AL61" t="str">
        <f t="shared" si="12"/>
        <v>_132_01_45</v>
      </c>
    </row>
    <row r="62" spans="2:38" ht="21.95" customHeight="1">
      <c r="B62" s="165" t="s">
        <v>1503</v>
      </c>
      <c r="C62" s="178">
        <f t="shared" ca="1" si="25"/>
        <v>0</v>
      </c>
      <c r="D62" s="179">
        <f t="shared" ca="1" si="25"/>
        <v>0</v>
      </c>
      <c r="E62" s="180">
        <f t="shared" ca="1" si="25"/>
        <v>0</v>
      </c>
      <c r="F62" s="179">
        <f t="shared" ca="1" si="25"/>
        <v>0</v>
      </c>
      <c r="G62" s="181">
        <f t="shared" ca="1" si="25"/>
        <v>0</v>
      </c>
      <c r="H62" s="181">
        <f t="shared" ca="1" si="25"/>
        <v>0</v>
      </c>
      <c r="I62" s="180">
        <f t="shared" ca="1" si="25"/>
        <v>0</v>
      </c>
      <c r="J62" s="179">
        <f t="shared" ca="1" si="25"/>
        <v>0</v>
      </c>
      <c r="K62" s="181">
        <f t="shared" ca="1" si="25"/>
        <v>0</v>
      </c>
      <c r="L62" s="180">
        <f t="shared" ca="1" si="25"/>
        <v>0</v>
      </c>
      <c r="M62" s="179">
        <f t="shared" ca="1" si="26"/>
        <v>0</v>
      </c>
      <c r="N62" s="181">
        <f t="shared" ca="1" si="26"/>
        <v>0</v>
      </c>
      <c r="O62" s="180">
        <f t="shared" ca="1" si="26"/>
        <v>0</v>
      </c>
      <c r="P62" s="182">
        <f t="shared" ca="1" si="26"/>
        <v>0</v>
      </c>
      <c r="Q62" s="182">
        <f t="shared" ca="1" si="26"/>
        <v>0</v>
      </c>
      <c r="R62" s="179">
        <f t="shared" ca="1" si="26"/>
        <v>4</v>
      </c>
      <c r="S62" s="181">
        <f t="shared" ca="1" si="26"/>
        <v>0</v>
      </c>
      <c r="T62" s="181">
        <f t="shared" ca="1" si="26"/>
        <v>0</v>
      </c>
      <c r="U62" s="180">
        <f t="shared" ca="1" si="26"/>
        <v>0</v>
      </c>
      <c r="V62" s="179">
        <f t="shared" ca="1" si="26"/>
        <v>0</v>
      </c>
      <c r="W62" s="181">
        <f t="shared" ca="1" si="27"/>
        <v>0</v>
      </c>
      <c r="X62" s="180">
        <f t="shared" ca="1" si="27"/>
        <v>0</v>
      </c>
      <c r="Y62" s="179">
        <f t="shared" ca="1" si="27"/>
        <v>0</v>
      </c>
      <c r="Z62" s="180">
        <f t="shared" ca="1" si="27"/>
        <v>0</v>
      </c>
      <c r="AA62" s="183">
        <f t="shared" ca="1" si="27"/>
        <v>0</v>
      </c>
      <c r="AB62" s="181">
        <f t="shared" ca="1" si="27"/>
        <v>0</v>
      </c>
      <c r="AC62" s="184">
        <f t="shared" ca="1" si="28"/>
        <v>0</v>
      </c>
      <c r="AD62" s="185">
        <f t="shared" ca="1" si="9"/>
        <v>4</v>
      </c>
      <c r="AE62" t="str">
        <f t="shared" si="10"/>
        <v>_112_01_46</v>
      </c>
      <c r="AF62" t="s">
        <v>1135</v>
      </c>
      <c r="AH62" t="s">
        <v>1335</v>
      </c>
      <c r="AI62" t="str">
        <f t="shared" si="11"/>
        <v>_131_01_46</v>
      </c>
      <c r="AK62" t="s">
        <v>2871</v>
      </c>
      <c r="AL62" t="str">
        <f t="shared" si="12"/>
        <v>_132_01_46</v>
      </c>
    </row>
    <row r="63" spans="2:38" ht="21.95" customHeight="1">
      <c r="B63" s="1163" t="s">
        <v>1504</v>
      </c>
      <c r="C63" s="1164">
        <f t="shared" ca="1" si="25"/>
        <v>0</v>
      </c>
      <c r="D63" s="1165">
        <f t="shared" ca="1" si="25"/>
        <v>0</v>
      </c>
      <c r="E63" s="1166">
        <f t="shared" ca="1" si="25"/>
        <v>0</v>
      </c>
      <c r="F63" s="1165">
        <f t="shared" ca="1" si="25"/>
        <v>0</v>
      </c>
      <c r="G63" s="1167">
        <f t="shared" ca="1" si="25"/>
        <v>0</v>
      </c>
      <c r="H63" s="1167">
        <f t="shared" ca="1" si="25"/>
        <v>1</v>
      </c>
      <c r="I63" s="1166">
        <f t="shared" ca="1" si="25"/>
        <v>0</v>
      </c>
      <c r="J63" s="1165">
        <f t="shared" ca="1" si="25"/>
        <v>1</v>
      </c>
      <c r="K63" s="1167">
        <f t="shared" ca="1" si="25"/>
        <v>0</v>
      </c>
      <c r="L63" s="1166">
        <f t="shared" ca="1" si="25"/>
        <v>0</v>
      </c>
      <c r="M63" s="1165">
        <f t="shared" ca="1" si="26"/>
        <v>0</v>
      </c>
      <c r="N63" s="1167">
        <f t="shared" ca="1" si="26"/>
        <v>0</v>
      </c>
      <c r="O63" s="1166">
        <f t="shared" ca="1" si="26"/>
        <v>0</v>
      </c>
      <c r="P63" s="1168">
        <f t="shared" ca="1" si="26"/>
        <v>0</v>
      </c>
      <c r="Q63" s="1168">
        <f t="shared" ca="1" si="26"/>
        <v>0</v>
      </c>
      <c r="R63" s="1165">
        <f t="shared" ca="1" si="26"/>
        <v>2</v>
      </c>
      <c r="S63" s="1167">
        <f t="shared" ca="1" si="26"/>
        <v>0</v>
      </c>
      <c r="T63" s="1167">
        <f t="shared" ca="1" si="26"/>
        <v>0</v>
      </c>
      <c r="U63" s="1166">
        <f t="shared" ca="1" si="26"/>
        <v>0</v>
      </c>
      <c r="V63" s="1165">
        <f t="shared" ca="1" si="26"/>
        <v>0</v>
      </c>
      <c r="W63" s="1167">
        <f t="shared" ca="1" si="27"/>
        <v>0</v>
      </c>
      <c r="X63" s="1166">
        <f t="shared" ca="1" si="27"/>
        <v>0</v>
      </c>
      <c r="Y63" s="1165">
        <f t="shared" ca="1" si="27"/>
        <v>0</v>
      </c>
      <c r="Z63" s="1166">
        <f t="shared" ca="1" si="27"/>
        <v>0</v>
      </c>
      <c r="AA63" s="183">
        <f t="shared" ca="1" si="27"/>
        <v>0</v>
      </c>
      <c r="AB63" s="1167">
        <f t="shared" ca="1" si="27"/>
        <v>1</v>
      </c>
      <c r="AC63" s="1169">
        <f t="shared" ca="1" si="28"/>
        <v>0</v>
      </c>
      <c r="AD63" s="185">
        <f t="shared" ref="AD63" ca="1" si="29">SUM(C63:AC63)</f>
        <v>5</v>
      </c>
      <c r="AE63" t="s">
        <v>3821</v>
      </c>
      <c r="AF63" t="s">
        <v>1136</v>
      </c>
      <c r="AH63" t="s">
        <v>1336</v>
      </c>
      <c r="AI63" t="s">
        <v>3822</v>
      </c>
      <c r="AK63" t="s">
        <v>2872</v>
      </c>
      <c r="AL63" t="s">
        <v>3823</v>
      </c>
    </row>
    <row r="64" spans="2:38" ht="21.95" customHeight="1">
      <c r="B64" s="167" t="s">
        <v>1543</v>
      </c>
      <c r="C64" s="204">
        <f t="shared" ca="1" si="25"/>
        <v>0</v>
      </c>
      <c r="D64" s="205">
        <f t="shared" ca="1" si="25"/>
        <v>0</v>
      </c>
      <c r="E64" s="212">
        <f t="shared" ca="1" si="25"/>
        <v>0</v>
      </c>
      <c r="F64" s="205">
        <f t="shared" ca="1" si="25"/>
        <v>0</v>
      </c>
      <c r="G64" s="207">
        <f t="shared" ca="1" si="25"/>
        <v>0</v>
      </c>
      <c r="H64" s="207">
        <f t="shared" ca="1" si="25"/>
        <v>1</v>
      </c>
      <c r="I64" s="206">
        <f t="shared" ca="1" si="25"/>
        <v>0</v>
      </c>
      <c r="J64" s="205">
        <f t="shared" ca="1" si="25"/>
        <v>0</v>
      </c>
      <c r="K64" s="207">
        <f t="shared" ca="1" si="25"/>
        <v>0</v>
      </c>
      <c r="L64" s="206">
        <f t="shared" ca="1" si="25"/>
        <v>0</v>
      </c>
      <c r="M64" s="205">
        <f t="shared" ca="1" si="26"/>
        <v>0</v>
      </c>
      <c r="N64" s="207">
        <f t="shared" ca="1" si="26"/>
        <v>0</v>
      </c>
      <c r="O64" s="206">
        <f t="shared" ca="1" si="26"/>
        <v>0</v>
      </c>
      <c r="P64" s="208">
        <f t="shared" ca="1" si="26"/>
        <v>0</v>
      </c>
      <c r="Q64" s="208">
        <f t="shared" ca="1" si="26"/>
        <v>0</v>
      </c>
      <c r="R64" s="205">
        <f t="shared" ca="1" si="26"/>
        <v>0</v>
      </c>
      <c r="S64" s="207">
        <f t="shared" ca="1" si="26"/>
        <v>0</v>
      </c>
      <c r="T64" s="207">
        <f t="shared" ca="1" si="26"/>
        <v>0</v>
      </c>
      <c r="U64" s="206">
        <f t="shared" ca="1" si="26"/>
        <v>0</v>
      </c>
      <c r="V64" s="205">
        <f t="shared" ca="1" si="26"/>
        <v>0</v>
      </c>
      <c r="W64" s="207">
        <f t="shared" ca="1" si="27"/>
        <v>0</v>
      </c>
      <c r="X64" s="206">
        <f t="shared" ca="1" si="27"/>
        <v>0</v>
      </c>
      <c r="Y64" s="205">
        <f t="shared" ca="1" si="27"/>
        <v>0</v>
      </c>
      <c r="Z64" s="206">
        <f t="shared" ca="1" si="27"/>
        <v>0</v>
      </c>
      <c r="AA64" s="209">
        <f t="shared" ca="1" si="27"/>
        <v>0</v>
      </c>
      <c r="AB64" s="207">
        <f t="shared" ca="1" si="27"/>
        <v>0</v>
      </c>
      <c r="AC64" s="210">
        <f t="shared" ca="1" si="27"/>
        <v>0</v>
      </c>
      <c r="AD64" s="211">
        <f ca="1">SUM(C64:AC64)</f>
        <v>1</v>
      </c>
      <c r="AE64" t="s">
        <v>3824</v>
      </c>
      <c r="AF64" t="s">
        <v>1137</v>
      </c>
      <c r="AH64" t="s">
        <v>1337</v>
      </c>
      <c r="AI64" t="s">
        <v>3825</v>
      </c>
      <c r="AK64" t="s">
        <v>2873</v>
      </c>
      <c r="AL64" t="s">
        <v>3826</v>
      </c>
    </row>
    <row r="65" spans="2:38" ht="7.5" customHeight="1">
      <c r="U65" s="119"/>
      <c r="V65" s="119"/>
      <c r="W65" s="119"/>
      <c r="X65" s="119"/>
      <c r="Y65" s="119"/>
      <c r="Z65" s="119"/>
      <c r="AA65" s="119"/>
      <c r="AB65" s="119"/>
    </row>
    <row r="66" spans="2:38" ht="26.25" customHeight="1">
      <c r="B66" s="1322" t="s">
        <v>1596</v>
      </c>
      <c r="C66" s="1322"/>
      <c r="D66" s="1322"/>
      <c r="E66" s="1322"/>
      <c r="F66" s="1322"/>
      <c r="G66" s="1322"/>
      <c r="H66" s="1322"/>
      <c r="I66" s="1322"/>
      <c r="J66" s="1322"/>
      <c r="K66" s="1322"/>
      <c r="L66" s="1322"/>
      <c r="M66" s="1322"/>
      <c r="N66" s="1322"/>
      <c r="O66" s="1322"/>
      <c r="P66" s="1322"/>
      <c r="Q66" s="1322"/>
      <c r="R66" s="1322"/>
      <c r="S66" s="1322"/>
      <c r="T66" s="1322"/>
      <c r="U66" s="1322"/>
      <c r="V66" s="1322"/>
      <c r="W66" s="1322"/>
      <c r="X66" s="1322"/>
      <c r="Y66" s="1322"/>
      <c r="Z66" s="1322"/>
      <c r="AA66" s="1322"/>
      <c r="AB66" s="1322"/>
      <c r="AC66" s="1322"/>
      <c r="AD66" s="1322"/>
    </row>
    <row r="68" spans="2:38" ht="8.25" customHeight="1">
      <c r="C68" s="160"/>
      <c r="D68" s="160"/>
      <c r="E68" s="160"/>
      <c r="F68" s="160"/>
      <c r="G68" s="160"/>
      <c r="H68" s="160"/>
      <c r="I68" s="160"/>
      <c r="J68" s="160"/>
      <c r="K68" s="160"/>
      <c r="L68" s="160"/>
      <c r="M68" s="160"/>
      <c r="N68" s="160"/>
      <c r="O68" s="160"/>
      <c r="P68" s="160"/>
      <c r="Q68" s="160"/>
      <c r="R68" s="160"/>
      <c r="S68" s="160"/>
      <c r="T68" s="160"/>
      <c r="U68" s="160"/>
      <c r="V68" s="160"/>
      <c r="W68" s="160"/>
      <c r="X68" s="160"/>
      <c r="Y68" s="160"/>
      <c r="Z68" s="160"/>
      <c r="AA68" s="160"/>
      <c r="AB68" s="160"/>
      <c r="AC68" s="160"/>
    </row>
    <row r="69" spans="2:38" ht="35.25" customHeight="1">
      <c r="B69" s="1320" t="s">
        <v>3494</v>
      </c>
      <c r="C69" s="1012" t="s">
        <v>1514</v>
      </c>
      <c r="D69" s="1312" t="s">
        <v>1515</v>
      </c>
      <c r="E69" s="1312"/>
      <c r="F69" s="1312" t="s">
        <v>849</v>
      </c>
      <c r="G69" s="1312"/>
      <c r="H69" s="1312"/>
      <c r="I69" s="1312"/>
      <c r="J69" s="1312" t="s">
        <v>850</v>
      </c>
      <c r="K69" s="1312"/>
      <c r="L69" s="1312"/>
      <c r="M69" s="1312" t="s">
        <v>851</v>
      </c>
      <c r="N69" s="1312"/>
      <c r="O69" s="1312"/>
      <c r="P69" s="1013" t="s">
        <v>2618</v>
      </c>
      <c r="Q69" s="1013" t="s">
        <v>1505</v>
      </c>
      <c r="R69" s="1312" t="s">
        <v>852</v>
      </c>
      <c r="S69" s="1312"/>
      <c r="T69" s="1312"/>
      <c r="U69" s="1312"/>
      <c r="V69" s="1312" t="s">
        <v>853</v>
      </c>
      <c r="W69" s="1312"/>
      <c r="X69" s="1312"/>
      <c r="Y69" s="1316" t="s">
        <v>854</v>
      </c>
      <c r="Z69" s="1316"/>
      <c r="AA69" s="1311" t="s">
        <v>855</v>
      </c>
      <c r="AB69" s="1312"/>
      <c r="AC69" s="1313"/>
      <c r="AD69" s="1314" t="s">
        <v>1542</v>
      </c>
    </row>
    <row r="70" spans="2:38" ht="3.75" customHeight="1">
      <c r="B70" s="1321"/>
      <c r="C70" s="1012"/>
      <c r="D70" s="1028"/>
      <c r="E70" s="1031"/>
      <c r="F70" s="1028"/>
      <c r="G70" s="1029"/>
      <c r="H70" s="1029"/>
      <c r="I70" s="1034"/>
      <c r="J70" s="1028"/>
      <c r="K70" s="1029"/>
      <c r="L70" s="1034"/>
      <c r="M70" s="1028"/>
      <c r="N70" s="1029"/>
      <c r="O70" s="1034"/>
      <c r="P70" s="1013"/>
      <c r="Q70" s="1013"/>
      <c r="R70" s="1028"/>
      <c r="S70" s="1029"/>
      <c r="T70" s="1029"/>
      <c r="U70" s="1034"/>
      <c r="V70" s="1028"/>
      <c r="W70" s="1029"/>
      <c r="X70" s="1034"/>
      <c r="Y70" s="1036"/>
      <c r="Z70" s="1037"/>
      <c r="AA70" s="1033"/>
      <c r="AB70" s="1029"/>
      <c r="AC70" s="1030"/>
      <c r="AD70" s="1315"/>
    </row>
    <row r="71" spans="2:38" ht="72.75" customHeight="1">
      <c r="B71" s="1321"/>
      <c r="C71" s="1014" t="s">
        <v>315</v>
      </c>
      <c r="D71" s="1015" t="s">
        <v>1506</v>
      </c>
      <c r="E71" s="1032" t="s">
        <v>1507</v>
      </c>
      <c r="F71" s="1015" t="s">
        <v>1508</v>
      </c>
      <c r="G71" s="1016" t="s">
        <v>1509</v>
      </c>
      <c r="H71" s="1016" t="s">
        <v>325</v>
      </c>
      <c r="I71" s="1035" t="s">
        <v>1510</v>
      </c>
      <c r="J71" s="1015" t="s">
        <v>343</v>
      </c>
      <c r="K71" s="1016" t="s">
        <v>345</v>
      </c>
      <c r="L71" s="1035" t="s">
        <v>347</v>
      </c>
      <c r="M71" s="1015" t="s">
        <v>343</v>
      </c>
      <c r="N71" s="1016" t="s">
        <v>348</v>
      </c>
      <c r="O71" s="1035" t="s">
        <v>349</v>
      </c>
      <c r="P71" s="1017" t="s">
        <v>376</v>
      </c>
      <c r="Q71" s="1017" t="s">
        <v>376</v>
      </c>
      <c r="R71" s="1015" t="s">
        <v>393</v>
      </c>
      <c r="S71" s="1016" t="s">
        <v>394</v>
      </c>
      <c r="T71" s="1016" t="s">
        <v>1511</v>
      </c>
      <c r="U71" s="1035" t="s">
        <v>396</v>
      </c>
      <c r="V71" s="1015" t="s">
        <v>421</v>
      </c>
      <c r="W71" s="1016" t="s">
        <v>423</v>
      </c>
      <c r="X71" s="1035" t="s">
        <v>1512</v>
      </c>
      <c r="Y71" s="1015" t="s">
        <v>423</v>
      </c>
      <c r="Z71" s="1035" t="s">
        <v>1513</v>
      </c>
      <c r="AA71" s="1018" t="s">
        <v>425</v>
      </c>
      <c r="AB71" s="1016" t="s">
        <v>426</v>
      </c>
      <c r="AC71" s="1026" t="s">
        <v>427</v>
      </c>
      <c r="AD71" s="1315"/>
    </row>
    <row r="72" spans="2:38" ht="3.75" customHeight="1">
      <c r="B72" s="994"/>
      <c r="C72" s="1019"/>
      <c r="D72" s="1020"/>
      <c r="E72" s="1025"/>
      <c r="F72" s="1020"/>
      <c r="G72" s="1022"/>
      <c r="H72" s="1022"/>
      <c r="I72" s="1021"/>
      <c r="J72" s="1020"/>
      <c r="K72" s="1022"/>
      <c r="L72" s="1021"/>
      <c r="M72" s="1020"/>
      <c r="N72" s="1022"/>
      <c r="O72" s="1021"/>
      <c r="P72" s="1023"/>
      <c r="Q72" s="1023"/>
      <c r="R72" s="1020"/>
      <c r="S72" s="1022"/>
      <c r="T72" s="1022"/>
      <c r="U72" s="1021"/>
      <c r="V72" s="1020"/>
      <c r="W72" s="1022"/>
      <c r="X72" s="1021"/>
      <c r="Y72" s="1020"/>
      <c r="Z72" s="1021"/>
      <c r="AA72" s="1024"/>
      <c r="AB72" s="1022"/>
      <c r="AC72" s="1027"/>
      <c r="AD72" s="995"/>
    </row>
    <row r="73" spans="2:38" ht="20.100000000000001" customHeight="1">
      <c r="B73" s="162" t="s">
        <v>1544</v>
      </c>
      <c r="C73" s="178">
        <f t="shared" ref="C73:L81" ca="1" si="30">SUMIFS(INDIRECT($AE73),別4自治体コード,C$1,INDIRECT($AG$9),C$4)+SUMIFS(INDIRECT($AI73),別4追自治体コード,C$1,INDIRECT($AJ$9),C$4)+SUMIFS(INDIRECT($AL73),別4自治体コード,C$1,INDIRECT($AM$9),C$4)</f>
        <v>0</v>
      </c>
      <c r="D73" s="179">
        <f t="shared" ca="1" si="30"/>
        <v>0</v>
      </c>
      <c r="E73" s="180">
        <f t="shared" ca="1" si="30"/>
        <v>0</v>
      </c>
      <c r="F73" s="179">
        <f t="shared" ca="1" si="30"/>
        <v>0</v>
      </c>
      <c r="G73" s="181">
        <f t="shared" ca="1" si="30"/>
        <v>0</v>
      </c>
      <c r="H73" s="181">
        <f t="shared" ca="1" si="30"/>
        <v>0</v>
      </c>
      <c r="I73" s="180">
        <f t="shared" ca="1" si="30"/>
        <v>0</v>
      </c>
      <c r="J73" s="179">
        <f t="shared" ca="1" si="30"/>
        <v>0</v>
      </c>
      <c r="K73" s="181">
        <f t="shared" ca="1" si="30"/>
        <v>0</v>
      </c>
      <c r="L73" s="180">
        <f t="shared" ca="1" si="30"/>
        <v>0</v>
      </c>
      <c r="M73" s="179">
        <f t="shared" ref="M73:V81" ca="1" si="31">SUMIFS(INDIRECT($AE73),別4自治体コード,M$1,INDIRECT($AG$9),M$4)+SUMIFS(INDIRECT($AI73),別4追自治体コード,M$1,INDIRECT($AJ$9),M$4)+SUMIFS(INDIRECT($AL73),別4自治体コード,M$1,INDIRECT($AM$9),M$4)</f>
        <v>0</v>
      </c>
      <c r="N73" s="181">
        <f t="shared" ca="1" si="31"/>
        <v>0</v>
      </c>
      <c r="O73" s="180">
        <f t="shared" ca="1" si="31"/>
        <v>0</v>
      </c>
      <c r="P73" s="182">
        <f t="shared" ca="1" si="31"/>
        <v>0</v>
      </c>
      <c r="Q73" s="182">
        <f t="shared" ca="1" si="31"/>
        <v>0</v>
      </c>
      <c r="R73" s="179">
        <f t="shared" ca="1" si="31"/>
        <v>0</v>
      </c>
      <c r="S73" s="181">
        <f t="shared" ca="1" si="31"/>
        <v>0</v>
      </c>
      <c r="T73" s="181">
        <f t="shared" ca="1" si="31"/>
        <v>0</v>
      </c>
      <c r="U73" s="180">
        <f t="shared" ca="1" si="31"/>
        <v>0</v>
      </c>
      <c r="V73" s="179">
        <f t="shared" ca="1" si="31"/>
        <v>0</v>
      </c>
      <c r="W73" s="181">
        <f t="shared" ref="W73:AC81" ca="1" si="32">SUMIFS(INDIRECT($AE73),別4自治体コード,W$1,INDIRECT($AG$9),W$4)+SUMIFS(INDIRECT($AI73),別4追自治体コード,W$1,INDIRECT($AJ$9),W$4)+SUMIFS(INDIRECT($AL73),別4自治体コード,W$1,INDIRECT($AM$9),W$4)</f>
        <v>0</v>
      </c>
      <c r="X73" s="180">
        <f t="shared" ca="1" si="32"/>
        <v>0</v>
      </c>
      <c r="Y73" s="179">
        <f t="shared" ca="1" si="32"/>
        <v>0</v>
      </c>
      <c r="Z73" s="180">
        <f t="shared" ca="1" si="32"/>
        <v>0</v>
      </c>
      <c r="AA73" s="183">
        <f t="shared" ca="1" si="32"/>
        <v>0</v>
      </c>
      <c r="AB73" s="181">
        <f t="shared" ca="1" si="32"/>
        <v>0</v>
      </c>
      <c r="AC73" s="184">
        <f t="shared" ca="1" si="32"/>
        <v>0</v>
      </c>
      <c r="AD73" s="185">
        <f t="shared" ref="AD73:AD126" ca="1" si="33">SUM(C73:AC73)</f>
        <v>0</v>
      </c>
      <c r="AE73" t="str">
        <f t="shared" ref="AE73:AE119" si="34">"_"&amp;AF73</f>
        <v>_112_01_49</v>
      </c>
      <c r="AF73" t="s">
        <v>1138</v>
      </c>
      <c r="AH73" t="s">
        <v>1338</v>
      </c>
      <c r="AI73" t="str">
        <f t="shared" si="11"/>
        <v>_131_01_49</v>
      </c>
      <c r="AK73" t="s">
        <v>2874</v>
      </c>
      <c r="AL73" t="str">
        <f t="shared" si="12"/>
        <v>_132_01_49</v>
      </c>
    </row>
    <row r="74" spans="2:38" ht="20.100000000000001" customHeight="1">
      <c r="B74" s="162" t="s">
        <v>1545</v>
      </c>
      <c r="C74" s="178">
        <f t="shared" ca="1" si="30"/>
        <v>0</v>
      </c>
      <c r="D74" s="179">
        <f t="shared" ca="1" si="30"/>
        <v>0</v>
      </c>
      <c r="E74" s="180">
        <f t="shared" ca="1" si="30"/>
        <v>0</v>
      </c>
      <c r="F74" s="179">
        <f t="shared" ca="1" si="30"/>
        <v>0</v>
      </c>
      <c r="G74" s="181">
        <f t="shared" ca="1" si="30"/>
        <v>0</v>
      </c>
      <c r="H74" s="181">
        <f t="shared" ca="1" si="30"/>
        <v>0</v>
      </c>
      <c r="I74" s="180">
        <f t="shared" ca="1" si="30"/>
        <v>0</v>
      </c>
      <c r="J74" s="179">
        <f t="shared" ca="1" si="30"/>
        <v>0</v>
      </c>
      <c r="K74" s="181">
        <f t="shared" ca="1" si="30"/>
        <v>0</v>
      </c>
      <c r="L74" s="180">
        <f t="shared" ca="1" si="30"/>
        <v>0</v>
      </c>
      <c r="M74" s="179">
        <f t="shared" ca="1" si="31"/>
        <v>0</v>
      </c>
      <c r="N74" s="181">
        <f t="shared" ca="1" si="31"/>
        <v>0</v>
      </c>
      <c r="O74" s="180">
        <f t="shared" ca="1" si="31"/>
        <v>0</v>
      </c>
      <c r="P74" s="182">
        <f t="shared" ca="1" si="31"/>
        <v>0</v>
      </c>
      <c r="Q74" s="182">
        <f t="shared" ca="1" si="31"/>
        <v>0</v>
      </c>
      <c r="R74" s="179">
        <f t="shared" ca="1" si="31"/>
        <v>0</v>
      </c>
      <c r="S74" s="181">
        <f t="shared" ca="1" si="31"/>
        <v>0</v>
      </c>
      <c r="T74" s="181">
        <f t="shared" ca="1" si="31"/>
        <v>0</v>
      </c>
      <c r="U74" s="180">
        <f t="shared" ca="1" si="31"/>
        <v>0</v>
      </c>
      <c r="V74" s="179">
        <f t="shared" ca="1" si="31"/>
        <v>0</v>
      </c>
      <c r="W74" s="181">
        <f t="shared" ca="1" si="32"/>
        <v>0</v>
      </c>
      <c r="X74" s="180">
        <f t="shared" ca="1" si="32"/>
        <v>0</v>
      </c>
      <c r="Y74" s="179">
        <f t="shared" ca="1" si="32"/>
        <v>0</v>
      </c>
      <c r="Z74" s="180">
        <f t="shared" ca="1" si="32"/>
        <v>0</v>
      </c>
      <c r="AA74" s="183">
        <f t="shared" ca="1" si="32"/>
        <v>0</v>
      </c>
      <c r="AB74" s="181">
        <f t="shared" ca="1" si="32"/>
        <v>0</v>
      </c>
      <c r="AC74" s="184">
        <f t="shared" ca="1" si="32"/>
        <v>0</v>
      </c>
      <c r="AD74" s="185">
        <f t="shared" ca="1" si="33"/>
        <v>0</v>
      </c>
      <c r="AE74" t="str">
        <f t="shared" si="34"/>
        <v>_112_01_50</v>
      </c>
      <c r="AF74" t="s">
        <v>1139</v>
      </c>
      <c r="AH74" t="s">
        <v>1339</v>
      </c>
      <c r="AI74" t="str">
        <f t="shared" si="11"/>
        <v>_131_01_50</v>
      </c>
      <c r="AK74" t="s">
        <v>2875</v>
      </c>
      <c r="AL74" t="str">
        <f t="shared" si="12"/>
        <v>_132_01_50</v>
      </c>
    </row>
    <row r="75" spans="2:38" ht="20.100000000000001" customHeight="1">
      <c r="B75" s="162" t="s">
        <v>1546</v>
      </c>
      <c r="C75" s="178">
        <f t="shared" ca="1" si="30"/>
        <v>0</v>
      </c>
      <c r="D75" s="179">
        <f t="shared" ca="1" si="30"/>
        <v>0</v>
      </c>
      <c r="E75" s="180">
        <f t="shared" ca="1" si="30"/>
        <v>0</v>
      </c>
      <c r="F75" s="179">
        <f t="shared" ca="1" si="30"/>
        <v>0</v>
      </c>
      <c r="G75" s="181">
        <f t="shared" ca="1" si="30"/>
        <v>0</v>
      </c>
      <c r="H75" s="181">
        <f t="shared" ca="1" si="30"/>
        <v>0</v>
      </c>
      <c r="I75" s="180">
        <f t="shared" ca="1" si="30"/>
        <v>0</v>
      </c>
      <c r="J75" s="179">
        <f t="shared" ca="1" si="30"/>
        <v>0</v>
      </c>
      <c r="K75" s="181">
        <f t="shared" ca="1" si="30"/>
        <v>0</v>
      </c>
      <c r="L75" s="180">
        <f t="shared" ca="1" si="30"/>
        <v>0</v>
      </c>
      <c r="M75" s="179">
        <f t="shared" ca="1" si="31"/>
        <v>0</v>
      </c>
      <c r="N75" s="181">
        <f t="shared" ca="1" si="31"/>
        <v>0</v>
      </c>
      <c r="O75" s="180">
        <f t="shared" ca="1" si="31"/>
        <v>0</v>
      </c>
      <c r="P75" s="182">
        <f t="shared" ca="1" si="31"/>
        <v>0</v>
      </c>
      <c r="Q75" s="182">
        <f t="shared" ca="1" si="31"/>
        <v>0</v>
      </c>
      <c r="R75" s="179">
        <f t="shared" ca="1" si="31"/>
        <v>0</v>
      </c>
      <c r="S75" s="181">
        <f t="shared" ca="1" si="31"/>
        <v>0</v>
      </c>
      <c r="T75" s="181">
        <f t="shared" ca="1" si="31"/>
        <v>0</v>
      </c>
      <c r="U75" s="180">
        <f t="shared" ca="1" si="31"/>
        <v>0</v>
      </c>
      <c r="V75" s="179">
        <f t="shared" ca="1" si="31"/>
        <v>0</v>
      </c>
      <c r="W75" s="181">
        <f t="shared" ca="1" si="32"/>
        <v>0</v>
      </c>
      <c r="X75" s="180">
        <f t="shared" ca="1" si="32"/>
        <v>0</v>
      </c>
      <c r="Y75" s="179">
        <f t="shared" ca="1" si="32"/>
        <v>0</v>
      </c>
      <c r="Z75" s="180">
        <f t="shared" ca="1" si="32"/>
        <v>0</v>
      </c>
      <c r="AA75" s="183">
        <f t="shared" ca="1" si="32"/>
        <v>0</v>
      </c>
      <c r="AB75" s="181">
        <f t="shared" ca="1" si="32"/>
        <v>0</v>
      </c>
      <c r="AC75" s="184">
        <f t="shared" ca="1" si="32"/>
        <v>0</v>
      </c>
      <c r="AD75" s="185">
        <f t="shared" ca="1" si="33"/>
        <v>0</v>
      </c>
      <c r="AE75" t="str">
        <f t="shared" si="34"/>
        <v>_112_01_51</v>
      </c>
      <c r="AF75" t="s">
        <v>1140</v>
      </c>
      <c r="AH75" t="s">
        <v>1340</v>
      </c>
      <c r="AI75" t="str">
        <f t="shared" si="11"/>
        <v>_131_01_51</v>
      </c>
      <c r="AK75" t="s">
        <v>2876</v>
      </c>
      <c r="AL75" t="str">
        <f t="shared" si="12"/>
        <v>_132_01_51</v>
      </c>
    </row>
    <row r="76" spans="2:38" ht="20.100000000000001" customHeight="1">
      <c r="B76" s="1171" t="s">
        <v>1547</v>
      </c>
      <c r="C76" s="1164">
        <f t="shared" ca="1" si="30"/>
        <v>0</v>
      </c>
      <c r="D76" s="1165">
        <f t="shared" ca="1" si="30"/>
        <v>0</v>
      </c>
      <c r="E76" s="1166">
        <f t="shared" ca="1" si="30"/>
        <v>0</v>
      </c>
      <c r="F76" s="1165">
        <f t="shared" ca="1" si="30"/>
        <v>0</v>
      </c>
      <c r="G76" s="1167">
        <f t="shared" ca="1" si="30"/>
        <v>0</v>
      </c>
      <c r="H76" s="1167">
        <f t="shared" ca="1" si="30"/>
        <v>2</v>
      </c>
      <c r="I76" s="1166">
        <f t="shared" ca="1" si="30"/>
        <v>0</v>
      </c>
      <c r="J76" s="1165">
        <f t="shared" ca="1" si="30"/>
        <v>0</v>
      </c>
      <c r="K76" s="1167">
        <f t="shared" ca="1" si="30"/>
        <v>0</v>
      </c>
      <c r="L76" s="1166">
        <f t="shared" ca="1" si="30"/>
        <v>0</v>
      </c>
      <c r="M76" s="1165">
        <f t="shared" ca="1" si="31"/>
        <v>0</v>
      </c>
      <c r="N76" s="1167">
        <f t="shared" ca="1" si="31"/>
        <v>0</v>
      </c>
      <c r="O76" s="1166">
        <f t="shared" ca="1" si="31"/>
        <v>1</v>
      </c>
      <c r="P76" s="1168">
        <f t="shared" ca="1" si="31"/>
        <v>0</v>
      </c>
      <c r="Q76" s="1168">
        <f t="shared" ca="1" si="31"/>
        <v>0</v>
      </c>
      <c r="R76" s="1165">
        <f t="shared" ca="1" si="31"/>
        <v>1</v>
      </c>
      <c r="S76" s="1167">
        <f t="shared" ca="1" si="31"/>
        <v>0</v>
      </c>
      <c r="T76" s="1167">
        <f t="shared" ca="1" si="31"/>
        <v>0</v>
      </c>
      <c r="U76" s="1166">
        <f t="shared" ca="1" si="31"/>
        <v>0</v>
      </c>
      <c r="V76" s="1165">
        <f t="shared" ca="1" si="31"/>
        <v>0</v>
      </c>
      <c r="W76" s="1167">
        <f t="shared" ca="1" si="32"/>
        <v>0</v>
      </c>
      <c r="X76" s="1166">
        <f t="shared" ca="1" si="32"/>
        <v>0</v>
      </c>
      <c r="Y76" s="1165">
        <f t="shared" ca="1" si="32"/>
        <v>0</v>
      </c>
      <c r="Z76" s="1166">
        <f t="shared" ca="1" si="32"/>
        <v>0</v>
      </c>
      <c r="AA76" s="183">
        <f t="shared" ca="1" si="32"/>
        <v>0</v>
      </c>
      <c r="AB76" s="1167">
        <f t="shared" ca="1" si="32"/>
        <v>0</v>
      </c>
      <c r="AC76" s="1169">
        <f t="shared" ca="1" si="32"/>
        <v>0</v>
      </c>
      <c r="AD76" s="185">
        <f t="shared" ca="1" si="33"/>
        <v>4</v>
      </c>
      <c r="AE76" t="str">
        <f t="shared" si="34"/>
        <v>_112_01_51_2</v>
      </c>
      <c r="AF76" t="s">
        <v>1141</v>
      </c>
      <c r="AH76" t="s">
        <v>1341</v>
      </c>
      <c r="AI76" t="str">
        <f t="shared" si="11"/>
        <v>_131_01_51_2</v>
      </c>
      <c r="AK76" t="s">
        <v>2877</v>
      </c>
      <c r="AL76" t="str">
        <f t="shared" si="12"/>
        <v>_132_01_51_2</v>
      </c>
    </row>
    <row r="77" spans="2:38" ht="20.100000000000001" customHeight="1">
      <c r="B77" s="166" t="s">
        <v>1548</v>
      </c>
      <c r="C77" s="186">
        <f t="shared" ca="1" si="30"/>
        <v>0</v>
      </c>
      <c r="D77" s="187">
        <f t="shared" ca="1" si="30"/>
        <v>0</v>
      </c>
      <c r="E77" s="188">
        <f t="shared" ca="1" si="30"/>
        <v>0</v>
      </c>
      <c r="F77" s="187">
        <f t="shared" ca="1" si="30"/>
        <v>0</v>
      </c>
      <c r="G77" s="189">
        <f t="shared" ca="1" si="30"/>
        <v>0</v>
      </c>
      <c r="H77" s="189">
        <f t="shared" ca="1" si="30"/>
        <v>1</v>
      </c>
      <c r="I77" s="188">
        <f t="shared" ca="1" si="30"/>
        <v>0</v>
      </c>
      <c r="J77" s="187">
        <f t="shared" ca="1" si="30"/>
        <v>0</v>
      </c>
      <c r="K77" s="189">
        <f t="shared" ca="1" si="30"/>
        <v>0</v>
      </c>
      <c r="L77" s="188">
        <f t="shared" ca="1" si="30"/>
        <v>0</v>
      </c>
      <c r="M77" s="187">
        <f t="shared" ca="1" si="31"/>
        <v>0</v>
      </c>
      <c r="N77" s="189">
        <f t="shared" ca="1" si="31"/>
        <v>0</v>
      </c>
      <c r="O77" s="188">
        <f t="shared" ca="1" si="31"/>
        <v>0</v>
      </c>
      <c r="P77" s="190">
        <f t="shared" ca="1" si="31"/>
        <v>0</v>
      </c>
      <c r="Q77" s="190">
        <f t="shared" ca="1" si="31"/>
        <v>0</v>
      </c>
      <c r="R77" s="187">
        <f t="shared" ca="1" si="31"/>
        <v>0</v>
      </c>
      <c r="S77" s="189">
        <f t="shared" ca="1" si="31"/>
        <v>0</v>
      </c>
      <c r="T77" s="189">
        <f t="shared" ca="1" si="31"/>
        <v>0</v>
      </c>
      <c r="U77" s="188">
        <f t="shared" ca="1" si="31"/>
        <v>0</v>
      </c>
      <c r="V77" s="187">
        <f t="shared" ca="1" si="31"/>
        <v>0</v>
      </c>
      <c r="W77" s="189">
        <f t="shared" ca="1" si="32"/>
        <v>0</v>
      </c>
      <c r="X77" s="188">
        <f t="shared" ca="1" si="32"/>
        <v>0</v>
      </c>
      <c r="Y77" s="187">
        <f t="shared" ca="1" si="32"/>
        <v>0</v>
      </c>
      <c r="Z77" s="188">
        <f t="shared" ca="1" si="32"/>
        <v>0</v>
      </c>
      <c r="AA77" s="191">
        <f t="shared" ca="1" si="32"/>
        <v>0</v>
      </c>
      <c r="AB77" s="189">
        <f t="shared" ca="1" si="32"/>
        <v>0</v>
      </c>
      <c r="AC77" s="1170">
        <f t="shared" ca="1" si="32"/>
        <v>0</v>
      </c>
      <c r="AD77" s="193">
        <f t="shared" ca="1" si="33"/>
        <v>1</v>
      </c>
      <c r="AE77" t="str">
        <f t="shared" si="34"/>
        <v>_112_01_51_3</v>
      </c>
      <c r="AF77" t="s">
        <v>1142</v>
      </c>
      <c r="AH77" t="s">
        <v>1342</v>
      </c>
      <c r="AI77" t="str">
        <f t="shared" si="11"/>
        <v>_131_01_51_3</v>
      </c>
      <c r="AK77" t="s">
        <v>2878</v>
      </c>
      <c r="AL77" t="str">
        <f t="shared" si="12"/>
        <v>_132_01_51_3</v>
      </c>
    </row>
    <row r="78" spans="2:38" ht="20.100000000000001" customHeight="1">
      <c r="B78" s="165" t="s">
        <v>1549</v>
      </c>
      <c r="C78" s="178">
        <f t="shared" ca="1" si="30"/>
        <v>0</v>
      </c>
      <c r="D78" s="179">
        <f t="shared" ca="1" si="30"/>
        <v>0</v>
      </c>
      <c r="E78" s="180">
        <f t="shared" ca="1" si="30"/>
        <v>0</v>
      </c>
      <c r="F78" s="179">
        <f t="shared" ca="1" si="30"/>
        <v>0</v>
      </c>
      <c r="G78" s="181">
        <f t="shared" ca="1" si="30"/>
        <v>0</v>
      </c>
      <c r="H78" s="181">
        <f t="shared" ca="1" si="30"/>
        <v>0</v>
      </c>
      <c r="I78" s="180">
        <f t="shared" ca="1" si="30"/>
        <v>0</v>
      </c>
      <c r="J78" s="179">
        <f t="shared" ca="1" si="30"/>
        <v>0</v>
      </c>
      <c r="K78" s="181">
        <f t="shared" ca="1" si="30"/>
        <v>0</v>
      </c>
      <c r="L78" s="180">
        <f t="shared" ca="1" si="30"/>
        <v>0</v>
      </c>
      <c r="M78" s="179">
        <f t="shared" ca="1" si="31"/>
        <v>0</v>
      </c>
      <c r="N78" s="181">
        <f t="shared" ca="1" si="31"/>
        <v>0</v>
      </c>
      <c r="O78" s="180">
        <f t="shared" ca="1" si="31"/>
        <v>0</v>
      </c>
      <c r="P78" s="182">
        <f t="shared" ca="1" si="31"/>
        <v>0</v>
      </c>
      <c r="Q78" s="182">
        <f t="shared" ca="1" si="31"/>
        <v>0</v>
      </c>
      <c r="R78" s="179">
        <f t="shared" ca="1" si="31"/>
        <v>0</v>
      </c>
      <c r="S78" s="181">
        <f t="shared" ca="1" si="31"/>
        <v>0</v>
      </c>
      <c r="T78" s="181">
        <f t="shared" ca="1" si="31"/>
        <v>0</v>
      </c>
      <c r="U78" s="180">
        <f t="shared" ca="1" si="31"/>
        <v>0</v>
      </c>
      <c r="V78" s="179">
        <f t="shared" ca="1" si="31"/>
        <v>0</v>
      </c>
      <c r="W78" s="181">
        <f t="shared" ca="1" si="32"/>
        <v>0</v>
      </c>
      <c r="X78" s="180">
        <f t="shared" ca="1" si="32"/>
        <v>0</v>
      </c>
      <c r="Y78" s="179">
        <f t="shared" ca="1" si="32"/>
        <v>0</v>
      </c>
      <c r="Z78" s="180">
        <f t="shared" ca="1" si="32"/>
        <v>0</v>
      </c>
      <c r="AA78" s="183">
        <f t="shared" ca="1" si="32"/>
        <v>0</v>
      </c>
      <c r="AB78" s="181">
        <f t="shared" ca="1" si="32"/>
        <v>0</v>
      </c>
      <c r="AC78" s="184">
        <f t="shared" ca="1" si="32"/>
        <v>0</v>
      </c>
      <c r="AD78" s="185">
        <f t="shared" ca="1" si="33"/>
        <v>0</v>
      </c>
      <c r="AE78" t="str">
        <f t="shared" si="34"/>
        <v>_112_01_52</v>
      </c>
      <c r="AF78" t="s">
        <v>1143</v>
      </c>
      <c r="AH78" t="s">
        <v>1343</v>
      </c>
      <c r="AI78" t="str">
        <f t="shared" si="11"/>
        <v>_131_01_52</v>
      </c>
      <c r="AK78" t="s">
        <v>2879</v>
      </c>
      <c r="AL78" t="str">
        <f t="shared" si="12"/>
        <v>_132_01_52</v>
      </c>
    </row>
    <row r="79" spans="2:38" ht="20.100000000000001" customHeight="1">
      <c r="B79" s="165" t="s">
        <v>1550</v>
      </c>
      <c r="C79" s="178">
        <f t="shared" ca="1" si="30"/>
        <v>0</v>
      </c>
      <c r="D79" s="179">
        <f t="shared" ca="1" si="30"/>
        <v>0</v>
      </c>
      <c r="E79" s="180">
        <f t="shared" ca="1" si="30"/>
        <v>0</v>
      </c>
      <c r="F79" s="179">
        <f t="shared" ca="1" si="30"/>
        <v>0</v>
      </c>
      <c r="G79" s="181">
        <f t="shared" ca="1" si="30"/>
        <v>0</v>
      </c>
      <c r="H79" s="181">
        <f t="shared" ca="1" si="30"/>
        <v>0</v>
      </c>
      <c r="I79" s="180">
        <f t="shared" ca="1" si="30"/>
        <v>0</v>
      </c>
      <c r="J79" s="179">
        <f t="shared" ca="1" si="30"/>
        <v>2</v>
      </c>
      <c r="K79" s="181">
        <f t="shared" ca="1" si="30"/>
        <v>0</v>
      </c>
      <c r="L79" s="180">
        <f t="shared" ca="1" si="30"/>
        <v>0</v>
      </c>
      <c r="M79" s="179">
        <f t="shared" ca="1" si="31"/>
        <v>0</v>
      </c>
      <c r="N79" s="181">
        <f t="shared" ca="1" si="31"/>
        <v>0</v>
      </c>
      <c r="O79" s="180">
        <f t="shared" ca="1" si="31"/>
        <v>1</v>
      </c>
      <c r="P79" s="182">
        <f t="shared" ca="1" si="31"/>
        <v>0</v>
      </c>
      <c r="Q79" s="182">
        <f t="shared" ca="1" si="31"/>
        <v>0</v>
      </c>
      <c r="R79" s="179">
        <f t="shared" ca="1" si="31"/>
        <v>2</v>
      </c>
      <c r="S79" s="181">
        <f t="shared" ca="1" si="31"/>
        <v>1</v>
      </c>
      <c r="T79" s="181">
        <f t="shared" ca="1" si="31"/>
        <v>0</v>
      </c>
      <c r="U79" s="180">
        <f t="shared" ca="1" si="31"/>
        <v>0</v>
      </c>
      <c r="V79" s="179">
        <f t="shared" ca="1" si="31"/>
        <v>0</v>
      </c>
      <c r="W79" s="181">
        <f t="shared" ca="1" si="32"/>
        <v>0</v>
      </c>
      <c r="X79" s="180">
        <f t="shared" ca="1" si="32"/>
        <v>0</v>
      </c>
      <c r="Y79" s="179">
        <f t="shared" ca="1" si="32"/>
        <v>0</v>
      </c>
      <c r="Z79" s="180">
        <f t="shared" ca="1" si="32"/>
        <v>0</v>
      </c>
      <c r="AA79" s="183">
        <f t="shared" ca="1" si="32"/>
        <v>0</v>
      </c>
      <c r="AB79" s="181">
        <f t="shared" ca="1" si="32"/>
        <v>0</v>
      </c>
      <c r="AC79" s="184">
        <f t="shared" ca="1" si="32"/>
        <v>0</v>
      </c>
      <c r="AD79" s="185">
        <f t="shared" ca="1" si="33"/>
        <v>6</v>
      </c>
      <c r="AE79" t="str">
        <f t="shared" si="34"/>
        <v>_112_01_53</v>
      </c>
      <c r="AF79" t="s">
        <v>1144</v>
      </c>
      <c r="AH79" t="s">
        <v>1344</v>
      </c>
      <c r="AI79" t="str">
        <f t="shared" si="11"/>
        <v>_131_01_53</v>
      </c>
      <c r="AK79" t="s">
        <v>2880</v>
      </c>
      <c r="AL79" t="str">
        <f t="shared" si="12"/>
        <v>_132_01_53</v>
      </c>
    </row>
    <row r="80" spans="2:38" ht="20.100000000000001" customHeight="1">
      <c r="B80" s="165" t="s">
        <v>1551</v>
      </c>
      <c r="C80" s="178">
        <f t="shared" ca="1" si="30"/>
        <v>0</v>
      </c>
      <c r="D80" s="179">
        <f t="shared" ca="1" si="30"/>
        <v>0</v>
      </c>
      <c r="E80" s="180">
        <f t="shared" ca="1" si="30"/>
        <v>0</v>
      </c>
      <c r="F80" s="179">
        <f t="shared" ca="1" si="30"/>
        <v>0</v>
      </c>
      <c r="G80" s="181">
        <f t="shared" ca="1" si="30"/>
        <v>0</v>
      </c>
      <c r="H80" s="181">
        <f t="shared" ca="1" si="30"/>
        <v>0</v>
      </c>
      <c r="I80" s="180">
        <f t="shared" ca="1" si="30"/>
        <v>0</v>
      </c>
      <c r="J80" s="179">
        <f t="shared" ca="1" si="30"/>
        <v>0</v>
      </c>
      <c r="K80" s="181">
        <f t="shared" ca="1" si="30"/>
        <v>0</v>
      </c>
      <c r="L80" s="180">
        <f t="shared" ca="1" si="30"/>
        <v>0</v>
      </c>
      <c r="M80" s="179">
        <f t="shared" ca="1" si="31"/>
        <v>0</v>
      </c>
      <c r="N80" s="181">
        <f t="shared" ca="1" si="31"/>
        <v>0</v>
      </c>
      <c r="O80" s="180">
        <f t="shared" ca="1" si="31"/>
        <v>0</v>
      </c>
      <c r="P80" s="182">
        <f t="shared" ca="1" si="31"/>
        <v>0</v>
      </c>
      <c r="Q80" s="182">
        <f t="shared" ca="1" si="31"/>
        <v>0</v>
      </c>
      <c r="R80" s="179">
        <f t="shared" ca="1" si="31"/>
        <v>4</v>
      </c>
      <c r="S80" s="181">
        <f t="shared" ca="1" si="31"/>
        <v>0</v>
      </c>
      <c r="T80" s="181">
        <f t="shared" ca="1" si="31"/>
        <v>0</v>
      </c>
      <c r="U80" s="180">
        <f t="shared" ca="1" si="31"/>
        <v>0</v>
      </c>
      <c r="V80" s="179">
        <f t="shared" ca="1" si="31"/>
        <v>0</v>
      </c>
      <c r="W80" s="181">
        <f t="shared" ca="1" si="32"/>
        <v>0</v>
      </c>
      <c r="X80" s="180">
        <f t="shared" ca="1" si="32"/>
        <v>0</v>
      </c>
      <c r="Y80" s="179">
        <f t="shared" ca="1" si="32"/>
        <v>0</v>
      </c>
      <c r="Z80" s="180">
        <f t="shared" ca="1" si="32"/>
        <v>0</v>
      </c>
      <c r="AA80" s="183">
        <f t="shared" ca="1" si="32"/>
        <v>0</v>
      </c>
      <c r="AB80" s="181">
        <f t="shared" ca="1" si="32"/>
        <v>0</v>
      </c>
      <c r="AC80" s="184">
        <f t="shared" ca="1" si="32"/>
        <v>0</v>
      </c>
      <c r="AD80" s="185">
        <f t="shared" ca="1" si="33"/>
        <v>4</v>
      </c>
      <c r="AE80" t="str">
        <f t="shared" si="34"/>
        <v>_112_01_54</v>
      </c>
      <c r="AF80" t="s">
        <v>1145</v>
      </c>
      <c r="AH80" t="s">
        <v>1345</v>
      </c>
      <c r="AI80" t="str">
        <f t="shared" si="11"/>
        <v>_131_01_54</v>
      </c>
      <c r="AK80" t="s">
        <v>2881</v>
      </c>
      <c r="AL80" t="str">
        <f t="shared" si="12"/>
        <v>_132_01_54</v>
      </c>
    </row>
    <row r="81" spans="2:38" ht="20.100000000000001" customHeight="1">
      <c r="B81" s="1163" t="s">
        <v>1552</v>
      </c>
      <c r="C81" s="1164">
        <f t="shared" ca="1" si="30"/>
        <v>0</v>
      </c>
      <c r="D81" s="1165">
        <f t="shared" ca="1" si="30"/>
        <v>0</v>
      </c>
      <c r="E81" s="1166">
        <f t="shared" ca="1" si="30"/>
        <v>0</v>
      </c>
      <c r="F81" s="1165">
        <f t="shared" ca="1" si="30"/>
        <v>0</v>
      </c>
      <c r="G81" s="1167">
        <f t="shared" ca="1" si="30"/>
        <v>0</v>
      </c>
      <c r="H81" s="1167">
        <f t="shared" ca="1" si="30"/>
        <v>1</v>
      </c>
      <c r="I81" s="1166">
        <f t="shared" ca="1" si="30"/>
        <v>0</v>
      </c>
      <c r="J81" s="1165">
        <f t="shared" ca="1" si="30"/>
        <v>0</v>
      </c>
      <c r="K81" s="1167">
        <f t="shared" ca="1" si="30"/>
        <v>0</v>
      </c>
      <c r="L81" s="1166">
        <f t="shared" ca="1" si="30"/>
        <v>0</v>
      </c>
      <c r="M81" s="1165">
        <f t="shared" ca="1" si="31"/>
        <v>0</v>
      </c>
      <c r="N81" s="1167">
        <f t="shared" ca="1" si="31"/>
        <v>0</v>
      </c>
      <c r="O81" s="1166">
        <f t="shared" ca="1" si="31"/>
        <v>0</v>
      </c>
      <c r="P81" s="1168">
        <f t="shared" ca="1" si="31"/>
        <v>1</v>
      </c>
      <c r="Q81" s="1168">
        <f t="shared" ca="1" si="31"/>
        <v>0</v>
      </c>
      <c r="R81" s="1165">
        <f t="shared" ca="1" si="31"/>
        <v>3</v>
      </c>
      <c r="S81" s="1167">
        <f t="shared" ca="1" si="31"/>
        <v>0</v>
      </c>
      <c r="T81" s="1167">
        <f t="shared" ca="1" si="31"/>
        <v>0</v>
      </c>
      <c r="U81" s="1166">
        <f t="shared" ca="1" si="31"/>
        <v>0</v>
      </c>
      <c r="V81" s="1165">
        <f t="shared" ca="1" si="31"/>
        <v>0</v>
      </c>
      <c r="W81" s="1167">
        <f t="shared" ca="1" si="32"/>
        <v>1</v>
      </c>
      <c r="X81" s="1166">
        <f t="shared" ca="1" si="32"/>
        <v>0</v>
      </c>
      <c r="Y81" s="1165">
        <f t="shared" ca="1" si="32"/>
        <v>0</v>
      </c>
      <c r="Z81" s="1166">
        <f t="shared" ca="1" si="32"/>
        <v>0</v>
      </c>
      <c r="AA81" s="183">
        <f t="shared" ca="1" si="32"/>
        <v>0</v>
      </c>
      <c r="AB81" s="1167">
        <f t="shared" ca="1" si="32"/>
        <v>0</v>
      </c>
      <c r="AC81" s="1169">
        <f t="shared" ca="1" si="32"/>
        <v>0</v>
      </c>
      <c r="AD81" s="185">
        <f t="shared" ca="1" si="33"/>
        <v>6</v>
      </c>
      <c r="AE81" t="str">
        <f t="shared" si="34"/>
        <v>_112_01_55</v>
      </c>
      <c r="AF81" t="s">
        <v>1146</v>
      </c>
      <c r="AH81" t="s">
        <v>1346</v>
      </c>
      <c r="AI81" t="str">
        <f t="shared" si="11"/>
        <v>_131_01_55</v>
      </c>
      <c r="AK81" t="s">
        <v>2882</v>
      </c>
      <c r="AL81" t="str">
        <f t="shared" si="12"/>
        <v>_132_01_55</v>
      </c>
    </row>
    <row r="82" spans="2:38" ht="20.100000000000001" customHeight="1">
      <c r="B82" s="166" t="s">
        <v>1553</v>
      </c>
      <c r="C82" s="186">
        <f t="shared" ref="C82:L91" ca="1" si="35">SUMIFS(INDIRECT($AE82),別4自治体コード,C$1,INDIRECT($AG$9),C$4)+SUMIFS(INDIRECT($AI82),別4追自治体コード,C$1,INDIRECT($AJ$9),C$4)+SUMIFS(INDIRECT($AL82),別4自治体コード,C$1,INDIRECT($AM$9),C$4)</f>
        <v>0</v>
      </c>
      <c r="D82" s="187">
        <f t="shared" ca="1" si="35"/>
        <v>0</v>
      </c>
      <c r="E82" s="188">
        <f t="shared" ca="1" si="35"/>
        <v>0</v>
      </c>
      <c r="F82" s="187">
        <f t="shared" ca="1" si="35"/>
        <v>0</v>
      </c>
      <c r="G82" s="189">
        <f t="shared" ca="1" si="35"/>
        <v>0</v>
      </c>
      <c r="H82" s="189">
        <f t="shared" ca="1" si="35"/>
        <v>0</v>
      </c>
      <c r="I82" s="188">
        <f t="shared" ca="1" si="35"/>
        <v>0</v>
      </c>
      <c r="J82" s="187">
        <f t="shared" ca="1" si="35"/>
        <v>0</v>
      </c>
      <c r="K82" s="189">
        <f t="shared" ca="1" si="35"/>
        <v>0</v>
      </c>
      <c r="L82" s="188">
        <f t="shared" ca="1" si="35"/>
        <v>0</v>
      </c>
      <c r="M82" s="187">
        <f t="shared" ref="M82:V91" ca="1" si="36">SUMIFS(INDIRECT($AE82),別4自治体コード,M$1,INDIRECT($AG$9),M$4)+SUMIFS(INDIRECT($AI82),別4追自治体コード,M$1,INDIRECT($AJ$9),M$4)+SUMIFS(INDIRECT($AL82),別4自治体コード,M$1,INDIRECT($AM$9),M$4)</f>
        <v>0</v>
      </c>
      <c r="N82" s="189">
        <f t="shared" ca="1" si="36"/>
        <v>0</v>
      </c>
      <c r="O82" s="188">
        <f t="shared" ca="1" si="36"/>
        <v>0</v>
      </c>
      <c r="P82" s="190">
        <f t="shared" ca="1" si="36"/>
        <v>0</v>
      </c>
      <c r="Q82" s="190">
        <f t="shared" ca="1" si="36"/>
        <v>0</v>
      </c>
      <c r="R82" s="187">
        <f t="shared" ca="1" si="36"/>
        <v>0</v>
      </c>
      <c r="S82" s="189">
        <f t="shared" ca="1" si="36"/>
        <v>0</v>
      </c>
      <c r="T82" s="189">
        <f t="shared" ca="1" si="36"/>
        <v>0</v>
      </c>
      <c r="U82" s="188">
        <f t="shared" ca="1" si="36"/>
        <v>0</v>
      </c>
      <c r="V82" s="187">
        <f t="shared" ca="1" si="36"/>
        <v>0</v>
      </c>
      <c r="W82" s="189">
        <f t="shared" ref="W82:AC91" ca="1" si="37">SUMIFS(INDIRECT($AE82),別4自治体コード,W$1,INDIRECT($AG$9),W$4)+SUMIFS(INDIRECT($AI82),別4追自治体コード,W$1,INDIRECT($AJ$9),W$4)+SUMIFS(INDIRECT($AL82),別4自治体コード,W$1,INDIRECT($AM$9),W$4)</f>
        <v>0</v>
      </c>
      <c r="X82" s="188">
        <f t="shared" ca="1" si="37"/>
        <v>0</v>
      </c>
      <c r="Y82" s="187">
        <f t="shared" ca="1" si="37"/>
        <v>0</v>
      </c>
      <c r="Z82" s="188">
        <f t="shared" ca="1" si="37"/>
        <v>0</v>
      </c>
      <c r="AA82" s="191">
        <f t="shared" ca="1" si="37"/>
        <v>0</v>
      </c>
      <c r="AB82" s="189">
        <f t="shared" ca="1" si="37"/>
        <v>0</v>
      </c>
      <c r="AC82" s="1170">
        <f t="shared" ca="1" si="37"/>
        <v>0</v>
      </c>
      <c r="AD82" s="193">
        <f t="shared" ca="1" si="33"/>
        <v>0</v>
      </c>
      <c r="AE82" t="str">
        <f t="shared" si="34"/>
        <v>_112_01_56</v>
      </c>
      <c r="AF82" t="s">
        <v>1147</v>
      </c>
      <c r="AH82" t="s">
        <v>1347</v>
      </c>
      <c r="AI82" t="str">
        <f t="shared" ref="AI82:AI126" si="38">"_"&amp;AH82</f>
        <v>_131_01_56</v>
      </c>
      <c r="AK82" t="s">
        <v>2883</v>
      </c>
      <c r="AL82" t="str">
        <f t="shared" ref="AL82:AL126" si="39">"_"&amp;AK82</f>
        <v>_132_01_56</v>
      </c>
    </row>
    <row r="83" spans="2:38" ht="20.100000000000001" customHeight="1">
      <c r="B83" s="165" t="s">
        <v>1554</v>
      </c>
      <c r="C83" s="178">
        <f t="shared" ca="1" si="35"/>
        <v>0</v>
      </c>
      <c r="D83" s="179">
        <f t="shared" ca="1" si="35"/>
        <v>0</v>
      </c>
      <c r="E83" s="180">
        <f t="shared" ca="1" si="35"/>
        <v>0</v>
      </c>
      <c r="F83" s="179">
        <f t="shared" ca="1" si="35"/>
        <v>0</v>
      </c>
      <c r="G83" s="181">
        <f t="shared" ca="1" si="35"/>
        <v>0</v>
      </c>
      <c r="H83" s="181">
        <f t="shared" ca="1" si="35"/>
        <v>0</v>
      </c>
      <c r="I83" s="180">
        <f t="shared" ca="1" si="35"/>
        <v>0</v>
      </c>
      <c r="J83" s="179">
        <f t="shared" ca="1" si="35"/>
        <v>0</v>
      </c>
      <c r="K83" s="181">
        <f t="shared" ca="1" si="35"/>
        <v>0</v>
      </c>
      <c r="L83" s="180">
        <f t="shared" ca="1" si="35"/>
        <v>0</v>
      </c>
      <c r="M83" s="179">
        <f t="shared" ca="1" si="36"/>
        <v>0</v>
      </c>
      <c r="N83" s="181">
        <f t="shared" ca="1" si="36"/>
        <v>0</v>
      </c>
      <c r="O83" s="180">
        <f t="shared" ca="1" si="36"/>
        <v>0</v>
      </c>
      <c r="P83" s="182">
        <f t="shared" ca="1" si="36"/>
        <v>0</v>
      </c>
      <c r="Q83" s="182">
        <f t="shared" ca="1" si="36"/>
        <v>0</v>
      </c>
      <c r="R83" s="179">
        <f t="shared" ca="1" si="36"/>
        <v>1</v>
      </c>
      <c r="S83" s="181">
        <f t="shared" ca="1" si="36"/>
        <v>0</v>
      </c>
      <c r="T83" s="181">
        <f t="shared" ca="1" si="36"/>
        <v>0</v>
      </c>
      <c r="U83" s="180">
        <f t="shared" ca="1" si="36"/>
        <v>0</v>
      </c>
      <c r="V83" s="179">
        <f t="shared" ca="1" si="36"/>
        <v>0</v>
      </c>
      <c r="W83" s="181">
        <f t="shared" ca="1" si="37"/>
        <v>0</v>
      </c>
      <c r="X83" s="180">
        <f t="shared" ca="1" si="37"/>
        <v>0</v>
      </c>
      <c r="Y83" s="179">
        <f t="shared" ca="1" si="37"/>
        <v>0</v>
      </c>
      <c r="Z83" s="180">
        <f t="shared" ca="1" si="37"/>
        <v>0</v>
      </c>
      <c r="AA83" s="183">
        <f t="shared" ca="1" si="37"/>
        <v>0</v>
      </c>
      <c r="AB83" s="181">
        <f t="shared" ca="1" si="37"/>
        <v>0</v>
      </c>
      <c r="AC83" s="184">
        <f t="shared" ca="1" si="37"/>
        <v>0</v>
      </c>
      <c r="AD83" s="185">
        <f t="shared" ca="1" si="33"/>
        <v>1</v>
      </c>
      <c r="AE83" t="str">
        <f t="shared" si="34"/>
        <v>_112_01_57</v>
      </c>
      <c r="AF83" t="s">
        <v>1148</v>
      </c>
      <c r="AH83" t="s">
        <v>1348</v>
      </c>
      <c r="AI83" t="str">
        <f t="shared" si="38"/>
        <v>_131_01_57</v>
      </c>
      <c r="AK83" t="s">
        <v>2884</v>
      </c>
      <c r="AL83" t="str">
        <f t="shared" si="39"/>
        <v>_132_01_57</v>
      </c>
    </row>
    <row r="84" spans="2:38" ht="20.100000000000001" customHeight="1">
      <c r="B84" s="165" t="s">
        <v>1555</v>
      </c>
      <c r="C84" s="178">
        <f t="shared" ca="1" si="35"/>
        <v>0</v>
      </c>
      <c r="D84" s="179">
        <f t="shared" ca="1" si="35"/>
        <v>0</v>
      </c>
      <c r="E84" s="180">
        <f t="shared" ca="1" si="35"/>
        <v>0</v>
      </c>
      <c r="F84" s="179">
        <f t="shared" ca="1" si="35"/>
        <v>0</v>
      </c>
      <c r="G84" s="181">
        <f t="shared" ca="1" si="35"/>
        <v>0</v>
      </c>
      <c r="H84" s="181">
        <f t="shared" ca="1" si="35"/>
        <v>0</v>
      </c>
      <c r="I84" s="180">
        <f t="shared" ca="1" si="35"/>
        <v>0</v>
      </c>
      <c r="J84" s="179">
        <f t="shared" ca="1" si="35"/>
        <v>0</v>
      </c>
      <c r="K84" s="181">
        <f t="shared" ca="1" si="35"/>
        <v>0</v>
      </c>
      <c r="L84" s="180">
        <f t="shared" ca="1" si="35"/>
        <v>0</v>
      </c>
      <c r="M84" s="179">
        <f t="shared" ca="1" si="36"/>
        <v>0</v>
      </c>
      <c r="N84" s="181">
        <f t="shared" ca="1" si="36"/>
        <v>0</v>
      </c>
      <c r="O84" s="180">
        <f t="shared" ca="1" si="36"/>
        <v>0</v>
      </c>
      <c r="P84" s="182">
        <f t="shared" ca="1" si="36"/>
        <v>0</v>
      </c>
      <c r="Q84" s="182">
        <f t="shared" ca="1" si="36"/>
        <v>0</v>
      </c>
      <c r="R84" s="179">
        <f t="shared" ca="1" si="36"/>
        <v>2</v>
      </c>
      <c r="S84" s="181">
        <f t="shared" ca="1" si="36"/>
        <v>1</v>
      </c>
      <c r="T84" s="181">
        <f t="shared" ca="1" si="36"/>
        <v>0</v>
      </c>
      <c r="U84" s="180">
        <f t="shared" ca="1" si="36"/>
        <v>0</v>
      </c>
      <c r="V84" s="179">
        <f t="shared" ca="1" si="36"/>
        <v>0</v>
      </c>
      <c r="W84" s="181">
        <f t="shared" ca="1" si="37"/>
        <v>0</v>
      </c>
      <c r="X84" s="180">
        <f t="shared" ca="1" si="37"/>
        <v>0</v>
      </c>
      <c r="Y84" s="179">
        <f t="shared" ca="1" si="37"/>
        <v>0</v>
      </c>
      <c r="Z84" s="180">
        <f t="shared" ca="1" si="37"/>
        <v>0</v>
      </c>
      <c r="AA84" s="183">
        <f t="shared" ca="1" si="37"/>
        <v>0</v>
      </c>
      <c r="AB84" s="181">
        <f t="shared" ca="1" si="37"/>
        <v>0</v>
      </c>
      <c r="AC84" s="184">
        <f t="shared" ca="1" si="37"/>
        <v>0</v>
      </c>
      <c r="AD84" s="185">
        <f t="shared" ca="1" si="33"/>
        <v>3</v>
      </c>
      <c r="AE84" t="str">
        <f t="shared" si="34"/>
        <v>_112_01_58</v>
      </c>
      <c r="AF84" t="s">
        <v>1149</v>
      </c>
      <c r="AH84" t="s">
        <v>1349</v>
      </c>
      <c r="AI84" t="str">
        <f t="shared" si="38"/>
        <v>_131_01_58</v>
      </c>
      <c r="AK84" t="s">
        <v>2885</v>
      </c>
      <c r="AL84" t="str">
        <f t="shared" si="39"/>
        <v>_132_01_58</v>
      </c>
    </row>
    <row r="85" spans="2:38" ht="20.100000000000001" customHeight="1">
      <c r="B85" s="165" t="s">
        <v>1556</v>
      </c>
      <c r="C85" s="178">
        <f t="shared" ca="1" si="35"/>
        <v>0</v>
      </c>
      <c r="D85" s="179">
        <f t="shared" ca="1" si="35"/>
        <v>0</v>
      </c>
      <c r="E85" s="180">
        <f t="shared" ca="1" si="35"/>
        <v>0</v>
      </c>
      <c r="F85" s="179">
        <f t="shared" ca="1" si="35"/>
        <v>0</v>
      </c>
      <c r="G85" s="181">
        <f t="shared" ca="1" si="35"/>
        <v>0</v>
      </c>
      <c r="H85" s="181">
        <f t="shared" ca="1" si="35"/>
        <v>0</v>
      </c>
      <c r="I85" s="180">
        <f t="shared" ca="1" si="35"/>
        <v>0</v>
      </c>
      <c r="J85" s="179">
        <f t="shared" ca="1" si="35"/>
        <v>0</v>
      </c>
      <c r="K85" s="181">
        <f t="shared" ca="1" si="35"/>
        <v>0</v>
      </c>
      <c r="L85" s="180">
        <f t="shared" ca="1" si="35"/>
        <v>0</v>
      </c>
      <c r="M85" s="179">
        <f t="shared" ca="1" si="36"/>
        <v>0</v>
      </c>
      <c r="N85" s="181">
        <f t="shared" ca="1" si="36"/>
        <v>0</v>
      </c>
      <c r="O85" s="180">
        <f t="shared" ca="1" si="36"/>
        <v>0</v>
      </c>
      <c r="P85" s="182">
        <f t="shared" ca="1" si="36"/>
        <v>0</v>
      </c>
      <c r="Q85" s="182">
        <f t="shared" ca="1" si="36"/>
        <v>0</v>
      </c>
      <c r="R85" s="179">
        <f t="shared" ca="1" si="36"/>
        <v>1</v>
      </c>
      <c r="S85" s="181">
        <f t="shared" ca="1" si="36"/>
        <v>0</v>
      </c>
      <c r="T85" s="181">
        <f t="shared" ca="1" si="36"/>
        <v>0</v>
      </c>
      <c r="U85" s="180">
        <f t="shared" ca="1" si="36"/>
        <v>0</v>
      </c>
      <c r="V85" s="179">
        <f t="shared" ca="1" si="36"/>
        <v>0</v>
      </c>
      <c r="W85" s="181">
        <f t="shared" ca="1" si="37"/>
        <v>0</v>
      </c>
      <c r="X85" s="180">
        <f t="shared" ca="1" si="37"/>
        <v>0</v>
      </c>
      <c r="Y85" s="179">
        <f t="shared" ca="1" si="37"/>
        <v>0</v>
      </c>
      <c r="Z85" s="180">
        <f t="shared" ca="1" si="37"/>
        <v>0</v>
      </c>
      <c r="AA85" s="183">
        <f t="shared" ca="1" si="37"/>
        <v>0</v>
      </c>
      <c r="AB85" s="181">
        <f t="shared" ca="1" si="37"/>
        <v>0</v>
      </c>
      <c r="AC85" s="184">
        <f t="shared" ca="1" si="37"/>
        <v>0</v>
      </c>
      <c r="AD85" s="185">
        <f t="shared" ca="1" si="33"/>
        <v>1</v>
      </c>
      <c r="AE85" t="str">
        <f t="shared" si="34"/>
        <v>_112_01_59</v>
      </c>
      <c r="AF85" t="s">
        <v>1150</v>
      </c>
      <c r="AH85" t="s">
        <v>1350</v>
      </c>
      <c r="AI85" t="str">
        <f t="shared" si="38"/>
        <v>_131_01_59</v>
      </c>
      <c r="AK85" t="s">
        <v>2886</v>
      </c>
      <c r="AL85" t="str">
        <f t="shared" si="39"/>
        <v>_132_01_59</v>
      </c>
    </row>
    <row r="86" spans="2:38" ht="20.100000000000001" customHeight="1">
      <c r="B86" s="1163" t="s">
        <v>1557</v>
      </c>
      <c r="C86" s="1164">
        <f t="shared" ca="1" si="35"/>
        <v>0</v>
      </c>
      <c r="D86" s="1165">
        <f t="shared" ca="1" si="35"/>
        <v>0</v>
      </c>
      <c r="E86" s="1166">
        <f t="shared" ca="1" si="35"/>
        <v>0</v>
      </c>
      <c r="F86" s="1165">
        <f t="shared" ca="1" si="35"/>
        <v>0</v>
      </c>
      <c r="G86" s="1167">
        <f t="shared" ca="1" si="35"/>
        <v>0</v>
      </c>
      <c r="H86" s="1167">
        <f t="shared" ca="1" si="35"/>
        <v>0</v>
      </c>
      <c r="I86" s="1166">
        <f t="shared" ca="1" si="35"/>
        <v>0</v>
      </c>
      <c r="J86" s="1165">
        <f t="shared" ca="1" si="35"/>
        <v>0</v>
      </c>
      <c r="K86" s="1167">
        <f t="shared" ca="1" si="35"/>
        <v>0</v>
      </c>
      <c r="L86" s="1166">
        <f t="shared" ca="1" si="35"/>
        <v>0</v>
      </c>
      <c r="M86" s="1165">
        <f t="shared" ca="1" si="36"/>
        <v>0</v>
      </c>
      <c r="N86" s="1167">
        <f t="shared" ca="1" si="36"/>
        <v>0</v>
      </c>
      <c r="O86" s="1166">
        <f t="shared" ca="1" si="36"/>
        <v>0</v>
      </c>
      <c r="P86" s="1168">
        <f t="shared" ca="1" si="36"/>
        <v>0</v>
      </c>
      <c r="Q86" s="1168">
        <f t="shared" ca="1" si="36"/>
        <v>0</v>
      </c>
      <c r="R86" s="1165">
        <f t="shared" ca="1" si="36"/>
        <v>0</v>
      </c>
      <c r="S86" s="1167">
        <f t="shared" ca="1" si="36"/>
        <v>0</v>
      </c>
      <c r="T86" s="1167">
        <f t="shared" ca="1" si="36"/>
        <v>0</v>
      </c>
      <c r="U86" s="1166">
        <f t="shared" ca="1" si="36"/>
        <v>0</v>
      </c>
      <c r="V86" s="1165">
        <f t="shared" ca="1" si="36"/>
        <v>0</v>
      </c>
      <c r="W86" s="1167">
        <f t="shared" ca="1" si="37"/>
        <v>0</v>
      </c>
      <c r="X86" s="1166">
        <f t="shared" ca="1" si="37"/>
        <v>0</v>
      </c>
      <c r="Y86" s="1165">
        <f t="shared" ca="1" si="37"/>
        <v>1</v>
      </c>
      <c r="Z86" s="1166">
        <f t="shared" ca="1" si="37"/>
        <v>0</v>
      </c>
      <c r="AA86" s="183">
        <f t="shared" ca="1" si="37"/>
        <v>0</v>
      </c>
      <c r="AB86" s="1167">
        <f t="shared" ca="1" si="37"/>
        <v>0</v>
      </c>
      <c r="AC86" s="1169">
        <f t="shared" ca="1" si="37"/>
        <v>0</v>
      </c>
      <c r="AD86" s="185">
        <f t="shared" ca="1" si="33"/>
        <v>1</v>
      </c>
      <c r="AE86" t="str">
        <f t="shared" si="34"/>
        <v>_112_01_60</v>
      </c>
      <c r="AF86" t="s">
        <v>1151</v>
      </c>
      <c r="AH86" t="s">
        <v>1351</v>
      </c>
      <c r="AI86" t="str">
        <f t="shared" si="38"/>
        <v>_131_01_60</v>
      </c>
      <c r="AK86" t="s">
        <v>2887</v>
      </c>
      <c r="AL86" t="str">
        <f t="shared" si="39"/>
        <v>_132_01_60</v>
      </c>
    </row>
    <row r="87" spans="2:38" ht="20.100000000000001" customHeight="1">
      <c r="B87" s="166" t="s">
        <v>1558</v>
      </c>
      <c r="C87" s="186">
        <f t="shared" ca="1" si="35"/>
        <v>0</v>
      </c>
      <c r="D87" s="187">
        <f t="shared" ca="1" si="35"/>
        <v>0</v>
      </c>
      <c r="E87" s="188">
        <f t="shared" ca="1" si="35"/>
        <v>0</v>
      </c>
      <c r="F87" s="187">
        <f t="shared" ca="1" si="35"/>
        <v>0</v>
      </c>
      <c r="G87" s="189">
        <f t="shared" ca="1" si="35"/>
        <v>0</v>
      </c>
      <c r="H87" s="189">
        <f t="shared" ca="1" si="35"/>
        <v>0</v>
      </c>
      <c r="I87" s="188">
        <f t="shared" ca="1" si="35"/>
        <v>0</v>
      </c>
      <c r="J87" s="187">
        <f t="shared" ca="1" si="35"/>
        <v>2</v>
      </c>
      <c r="K87" s="189">
        <f t="shared" ca="1" si="35"/>
        <v>0</v>
      </c>
      <c r="L87" s="188">
        <f t="shared" ca="1" si="35"/>
        <v>0</v>
      </c>
      <c r="M87" s="187">
        <f t="shared" ca="1" si="36"/>
        <v>0</v>
      </c>
      <c r="N87" s="189">
        <f t="shared" ca="1" si="36"/>
        <v>0</v>
      </c>
      <c r="O87" s="188">
        <f t="shared" ca="1" si="36"/>
        <v>0</v>
      </c>
      <c r="P87" s="190">
        <f t="shared" ca="1" si="36"/>
        <v>0</v>
      </c>
      <c r="Q87" s="190">
        <f t="shared" ca="1" si="36"/>
        <v>0</v>
      </c>
      <c r="R87" s="187">
        <f t="shared" ca="1" si="36"/>
        <v>0</v>
      </c>
      <c r="S87" s="189">
        <f t="shared" ca="1" si="36"/>
        <v>0</v>
      </c>
      <c r="T87" s="189">
        <f t="shared" ca="1" si="36"/>
        <v>0</v>
      </c>
      <c r="U87" s="188">
        <f t="shared" ca="1" si="36"/>
        <v>0</v>
      </c>
      <c r="V87" s="187">
        <f t="shared" ca="1" si="36"/>
        <v>0</v>
      </c>
      <c r="W87" s="189">
        <f t="shared" ca="1" si="37"/>
        <v>3</v>
      </c>
      <c r="X87" s="188">
        <f t="shared" ca="1" si="37"/>
        <v>0</v>
      </c>
      <c r="Y87" s="187">
        <f t="shared" ca="1" si="37"/>
        <v>0</v>
      </c>
      <c r="Z87" s="188">
        <f t="shared" ca="1" si="37"/>
        <v>0</v>
      </c>
      <c r="AA87" s="191">
        <f t="shared" ca="1" si="37"/>
        <v>0</v>
      </c>
      <c r="AB87" s="189">
        <f t="shared" ca="1" si="37"/>
        <v>0</v>
      </c>
      <c r="AC87" s="1170">
        <f t="shared" ca="1" si="37"/>
        <v>0</v>
      </c>
      <c r="AD87" s="193">
        <f t="shared" ca="1" si="33"/>
        <v>5</v>
      </c>
      <c r="AE87" t="str">
        <f t="shared" si="34"/>
        <v>_112_01_61</v>
      </c>
      <c r="AF87" t="s">
        <v>1152</v>
      </c>
      <c r="AH87" t="s">
        <v>1352</v>
      </c>
      <c r="AI87" t="str">
        <f t="shared" si="38"/>
        <v>_131_01_61</v>
      </c>
      <c r="AK87" t="s">
        <v>2888</v>
      </c>
      <c r="AL87" t="str">
        <f t="shared" si="39"/>
        <v>_132_01_61</v>
      </c>
    </row>
    <row r="88" spans="2:38" ht="20.100000000000001" customHeight="1">
      <c r="B88" s="165" t="s">
        <v>1559</v>
      </c>
      <c r="C88" s="178">
        <f t="shared" ca="1" si="35"/>
        <v>0</v>
      </c>
      <c r="D88" s="179">
        <f t="shared" ca="1" si="35"/>
        <v>0</v>
      </c>
      <c r="E88" s="180">
        <f t="shared" ca="1" si="35"/>
        <v>0</v>
      </c>
      <c r="F88" s="179">
        <f t="shared" ca="1" si="35"/>
        <v>0</v>
      </c>
      <c r="G88" s="181">
        <f t="shared" ca="1" si="35"/>
        <v>0</v>
      </c>
      <c r="H88" s="181">
        <f t="shared" ca="1" si="35"/>
        <v>1</v>
      </c>
      <c r="I88" s="180">
        <f t="shared" ca="1" si="35"/>
        <v>0</v>
      </c>
      <c r="J88" s="179">
        <f t="shared" ca="1" si="35"/>
        <v>1</v>
      </c>
      <c r="K88" s="181">
        <f t="shared" ca="1" si="35"/>
        <v>0</v>
      </c>
      <c r="L88" s="180">
        <f t="shared" ca="1" si="35"/>
        <v>0</v>
      </c>
      <c r="M88" s="179">
        <f t="shared" ca="1" si="36"/>
        <v>0</v>
      </c>
      <c r="N88" s="181">
        <f t="shared" ca="1" si="36"/>
        <v>0</v>
      </c>
      <c r="O88" s="180">
        <f t="shared" ca="1" si="36"/>
        <v>1</v>
      </c>
      <c r="P88" s="182">
        <f t="shared" ca="1" si="36"/>
        <v>0</v>
      </c>
      <c r="Q88" s="182">
        <f t="shared" ca="1" si="36"/>
        <v>0</v>
      </c>
      <c r="R88" s="179">
        <f t="shared" ca="1" si="36"/>
        <v>1</v>
      </c>
      <c r="S88" s="181">
        <f t="shared" ca="1" si="36"/>
        <v>0</v>
      </c>
      <c r="T88" s="181">
        <f t="shared" ca="1" si="36"/>
        <v>0</v>
      </c>
      <c r="U88" s="180">
        <f t="shared" ca="1" si="36"/>
        <v>0</v>
      </c>
      <c r="V88" s="179">
        <f t="shared" ca="1" si="36"/>
        <v>0</v>
      </c>
      <c r="W88" s="181">
        <f t="shared" ca="1" si="37"/>
        <v>0</v>
      </c>
      <c r="X88" s="180">
        <f t="shared" ca="1" si="37"/>
        <v>0</v>
      </c>
      <c r="Y88" s="179">
        <f t="shared" ca="1" si="37"/>
        <v>0</v>
      </c>
      <c r="Z88" s="180">
        <f t="shared" ca="1" si="37"/>
        <v>0</v>
      </c>
      <c r="AA88" s="183">
        <f t="shared" ca="1" si="37"/>
        <v>0</v>
      </c>
      <c r="AB88" s="181">
        <f t="shared" ca="1" si="37"/>
        <v>0</v>
      </c>
      <c r="AC88" s="184">
        <f t="shared" ca="1" si="37"/>
        <v>0</v>
      </c>
      <c r="AD88" s="185">
        <f t="shared" ca="1" si="33"/>
        <v>4</v>
      </c>
      <c r="AE88" t="str">
        <f t="shared" si="34"/>
        <v>_112_01_62</v>
      </c>
      <c r="AF88" t="s">
        <v>1153</v>
      </c>
      <c r="AH88" t="s">
        <v>1353</v>
      </c>
      <c r="AI88" t="str">
        <f t="shared" si="38"/>
        <v>_131_01_62</v>
      </c>
      <c r="AK88" t="s">
        <v>2889</v>
      </c>
      <c r="AL88" t="str">
        <f t="shared" si="39"/>
        <v>_132_01_62</v>
      </c>
    </row>
    <row r="89" spans="2:38" ht="20.100000000000001" customHeight="1">
      <c r="B89" s="165" t="s">
        <v>1560</v>
      </c>
      <c r="C89" s="178">
        <f t="shared" ca="1" si="35"/>
        <v>0</v>
      </c>
      <c r="D89" s="179">
        <f t="shared" ca="1" si="35"/>
        <v>0</v>
      </c>
      <c r="E89" s="180">
        <f t="shared" ca="1" si="35"/>
        <v>0</v>
      </c>
      <c r="F89" s="179">
        <f t="shared" ca="1" si="35"/>
        <v>0</v>
      </c>
      <c r="G89" s="181">
        <f t="shared" ca="1" si="35"/>
        <v>0</v>
      </c>
      <c r="H89" s="181">
        <f t="shared" ca="1" si="35"/>
        <v>5</v>
      </c>
      <c r="I89" s="180">
        <f t="shared" ca="1" si="35"/>
        <v>0</v>
      </c>
      <c r="J89" s="179">
        <f t="shared" ca="1" si="35"/>
        <v>0</v>
      </c>
      <c r="K89" s="181">
        <f t="shared" ca="1" si="35"/>
        <v>0</v>
      </c>
      <c r="L89" s="180">
        <f t="shared" ca="1" si="35"/>
        <v>0</v>
      </c>
      <c r="M89" s="179">
        <f t="shared" ca="1" si="36"/>
        <v>0</v>
      </c>
      <c r="N89" s="181">
        <f t="shared" ca="1" si="36"/>
        <v>0</v>
      </c>
      <c r="O89" s="180">
        <f t="shared" ca="1" si="36"/>
        <v>0</v>
      </c>
      <c r="P89" s="182">
        <f t="shared" ca="1" si="36"/>
        <v>1</v>
      </c>
      <c r="Q89" s="182">
        <f t="shared" ca="1" si="36"/>
        <v>0</v>
      </c>
      <c r="R89" s="179">
        <f t="shared" ca="1" si="36"/>
        <v>12</v>
      </c>
      <c r="S89" s="181">
        <f t="shared" ca="1" si="36"/>
        <v>0</v>
      </c>
      <c r="T89" s="181">
        <f t="shared" ca="1" si="36"/>
        <v>0</v>
      </c>
      <c r="U89" s="180">
        <f t="shared" ca="1" si="36"/>
        <v>0</v>
      </c>
      <c r="V89" s="179">
        <f t="shared" ca="1" si="36"/>
        <v>0</v>
      </c>
      <c r="W89" s="181">
        <f t="shared" ca="1" si="37"/>
        <v>0</v>
      </c>
      <c r="X89" s="180">
        <f t="shared" ca="1" si="37"/>
        <v>2</v>
      </c>
      <c r="Y89" s="179">
        <f t="shared" ca="1" si="37"/>
        <v>0</v>
      </c>
      <c r="Z89" s="180">
        <f t="shared" ca="1" si="37"/>
        <v>0</v>
      </c>
      <c r="AA89" s="183">
        <f t="shared" ca="1" si="37"/>
        <v>0</v>
      </c>
      <c r="AB89" s="181">
        <f t="shared" ca="1" si="37"/>
        <v>0</v>
      </c>
      <c r="AC89" s="184">
        <f t="shared" ca="1" si="37"/>
        <v>0</v>
      </c>
      <c r="AD89" s="185">
        <f t="shared" ca="1" si="33"/>
        <v>20</v>
      </c>
      <c r="AE89" t="str">
        <f t="shared" si="34"/>
        <v>_112_01_63</v>
      </c>
      <c r="AF89" t="s">
        <v>1154</v>
      </c>
      <c r="AH89" t="s">
        <v>1354</v>
      </c>
      <c r="AI89" t="str">
        <f t="shared" si="38"/>
        <v>_131_01_63</v>
      </c>
      <c r="AK89" t="s">
        <v>2890</v>
      </c>
      <c r="AL89" t="str">
        <f t="shared" si="39"/>
        <v>_132_01_63</v>
      </c>
    </row>
    <row r="90" spans="2:38" ht="20.100000000000001" customHeight="1">
      <c r="B90" s="165" t="s">
        <v>1561</v>
      </c>
      <c r="C90" s="178">
        <f t="shared" ca="1" si="35"/>
        <v>0</v>
      </c>
      <c r="D90" s="179">
        <f t="shared" ca="1" si="35"/>
        <v>0</v>
      </c>
      <c r="E90" s="180">
        <f t="shared" ca="1" si="35"/>
        <v>0</v>
      </c>
      <c r="F90" s="179">
        <f t="shared" ca="1" si="35"/>
        <v>0</v>
      </c>
      <c r="G90" s="181">
        <f t="shared" ca="1" si="35"/>
        <v>0</v>
      </c>
      <c r="H90" s="181">
        <f t="shared" ca="1" si="35"/>
        <v>0</v>
      </c>
      <c r="I90" s="180">
        <f t="shared" ca="1" si="35"/>
        <v>0</v>
      </c>
      <c r="J90" s="179">
        <f t="shared" ca="1" si="35"/>
        <v>0</v>
      </c>
      <c r="K90" s="181">
        <f t="shared" ca="1" si="35"/>
        <v>0</v>
      </c>
      <c r="L90" s="180">
        <f t="shared" ca="1" si="35"/>
        <v>0</v>
      </c>
      <c r="M90" s="179">
        <f t="shared" ca="1" si="36"/>
        <v>0</v>
      </c>
      <c r="N90" s="181">
        <f t="shared" ca="1" si="36"/>
        <v>0</v>
      </c>
      <c r="O90" s="180">
        <f t="shared" ca="1" si="36"/>
        <v>0</v>
      </c>
      <c r="P90" s="182">
        <f t="shared" ca="1" si="36"/>
        <v>0</v>
      </c>
      <c r="Q90" s="182">
        <f t="shared" ca="1" si="36"/>
        <v>0</v>
      </c>
      <c r="R90" s="179">
        <f t="shared" ca="1" si="36"/>
        <v>0</v>
      </c>
      <c r="S90" s="181">
        <f t="shared" ca="1" si="36"/>
        <v>0</v>
      </c>
      <c r="T90" s="181">
        <f t="shared" ca="1" si="36"/>
        <v>0</v>
      </c>
      <c r="U90" s="180">
        <f t="shared" ca="1" si="36"/>
        <v>0</v>
      </c>
      <c r="V90" s="179">
        <f t="shared" ca="1" si="36"/>
        <v>0</v>
      </c>
      <c r="W90" s="181">
        <f t="shared" ca="1" si="37"/>
        <v>0</v>
      </c>
      <c r="X90" s="180">
        <f t="shared" ca="1" si="37"/>
        <v>0</v>
      </c>
      <c r="Y90" s="179">
        <f t="shared" ca="1" si="37"/>
        <v>0</v>
      </c>
      <c r="Z90" s="180">
        <f t="shared" ca="1" si="37"/>
        <v>0</v>
      </c>
      <c r="AA90" s="183">
        <f t="shared" ca="1" si="37"/>
        <v>0</v>
      </c>
      <c r="AB90" s="181">
        <f t="shared" ca="1" si="37"/>
        <v>0</v>
      </c>
      <c r="AC90" s="184">
        <f t="shared" ca="1" si="37"/>
        <v>0</v>
      </c>
      <c r="AD90" s="185">
        <f t="shared" ca="1" si="33"/>
        <v>0</v>
      </c>
      <c r="AE90" t="str">
        <f t="shared" si="34"/>
        <v>_112_01_63_2</v>
      </c>
      <c r="AF90" t="s">
        <v>1155</v>
      </c>
      <c r="AH90" t="s">
        <v>1355</v>
      </c>
      <c r="AI90" t="str">
        <f t="shared" si="38"/>
        <v>_131_01_63_2</v>
      </c>
      <c r="AK90" t="s">
        <v>2891</v>
      </c>
      <c r="AL90" t="str">
        <f t="shared" si="39"/>
        <v>_132_01_63_2</v>
      </c>
    </row>
    <row r="91" spans="2:38" ht="20.100000000000001" customHeight="1">
      <c r="B91" s="1163" t="s">
        <v>1562</v>
      </c>
      <c r="C91" s="1164">
        <f t="shared" ca="1" si="35"/>
        <v>0</v>
      </c>
      <c r="D91" s="1165">
        <f t="shared" ca="1" si="35"/>
        <v>0</v>
      </c>
      <c r="E91" s="1166">
        <f t="shared" ca="1" si="35"/>
        <v>0</v>
      </c>
      <c r="F91" s="1165">
        <f t="shared" ca="1" si="35"/>
        <v>0</v>
      </c>
      <c r="G91" s="1167">
        <f t="shared" ca="1" si="35"/>
        <v>0</v>
      </c>
      <c r="H91" s="1167">
        <f t="shared" ca="1" si="35"/>
        <v>0</v>
      </c>
      <c r="I91" s="1166">
        <f t="shared" ca="1" si="35"/>
        <v>0</v>
      </c>
      <c r="J91" s="1165">
        <f t="shared" ca="1" si="35"/>
        <v>0</v>
      </c>
      <c r="K91" s="1167">
        <f t="shared" ca="1" si="35"/>
        <v>0</v>
      </c>
      <c r="L91" s="1166">
        <f t="shared" ca="1" si="35"/>
        <v>0</v>
      </c>
      <c r="M91" s="1165">
        <f t="shared" ca="1" si="36"/>
        <v>0</v>
      </c>
      <c r="N91" s="1167">
        <f t="shared" ca="1" si="36"/>
        <v>0</v>
      </c>
      <c r="O91" s="1166">
        <f t="shared" ca="1" si="36"/>
        <v>0</v>
      </c>
      <c r="P91" s="1168">
        <f t="shared" ca="1" si="36"/>
        <v>0</v>
      </c>
      <c r="Q91" s="1168">
        <f t="shared" ca="1" si="36"/>
        <v>0</v>
      </c>
      <c r="R91" s="1165">
        <f t="shared" ca="1" si="36"/>
        <v>0</v>
      </c>
      <c r="S91" s="1167">
        <f t="shared" ca="1" si="36"/>
        <v>0</v>
      </c>
      <c r="T91" s="1167">
        <f t="shared" ca="1" si="36"/>
        <v>0</v>
      </c>
      <c r="U91" s="1166">
        <f t="shared" ca="1" si="36"/>
        <v>0</v>
      </c>
      <c r="V91" s="1165">
        <f t="shared" ca="1" si="36"/>
        <v>0</v>
      </c>
      <c r="W91" s="1167">
        <f t="shared" ca="1" si="37"/>
        <v>0</v>
      </c>
      <c r="X91" s="1166">
        <f t="shared" ca="1" si="37"/>
        <v>0</v>
      </c>
      <c r="Y91" s="1165">
        <f t="shared" ca="1" si="37"/>
        <v>0</v>
      </c>
      <c r="Z91" s="1166">
        <f t="shared" ca="1" si="37"/>
        <v>0</v>
      </c>
      <c r="AA91" s="183">
        <f t="shared" ca="1" si="37"/>
        <v>0</v>
      </c>
      <c r="AB91" s="1167">
        <f t="shared" ca="1" si="37"/>
        <v>0</v>
      </c>
      <c r="AC91" s="1169">
        <f t="shared" ca="1" si="37"/>
        <v>0</v>
      </c>
      <c r="AD91" s="185">
        <f t="shared" ca="1" si="33"/>
        <v>0</v>
      </c>
      <c r="AE91" t="str">
        <f t="shared" si="34"/>
        <v>_112_01_63_3</v>
      </c>
      <c r="AF91" t="s">
        <v>1156</v>
      </c>
      <c r="AH91" t="s">
        <v>1356</v>
      </c>
      <c r="AI91" t="str">
        <f t="shared" si="38"/>
        <v>_131_01_63_3</v>
      </c>
      <c r="AK91" t="s">
        <v>2892</v>
      </c>
      <c r="AL91" t="str">
        <f t="shared" si="39"/>
        <v>_132_01_63_3</v>
      </c>
    </row>
    <row r="92" spans="2:38" ht="20.100000000000001" customHeight="1">
      <c r="B92" s="166" t="s">
        <v>1563</v>
      </c>
      <c r="C92" s="186">
        <f t="shared" ref="C92:L101" ca="1" si="40">SUMIFS(INDIRECT($AE92),別4自治体コード,C$1,INDIRECT($AG$9),C$4)+SUMIFS(INDIRECT($AI92),別4追自治体コード,C$1,INDIRECT($AJ$9),C$4)+SUMIFS(INDIRECT($AL92),別4自治体コード,C$1,INDIRECT($AM$9),C$4)</f>
        <v>0</v>
      </c>
      <c r="D92" s="187">
        <f t="shared" ca="1" si="40"/>
        <v>0</v>
      </c>
      <c r="E92" s="188">
        <f t="shared" ca="1" si="40"/>
        <v>0</v>
      </c>
      <c r="F92" s="187">
        <f t="shared" ca="1" si="40"/>
        <v>0</v>
      </c>
      <c r="G92" s="189">
        <f t="shared" ca="1" si="40"/>
        <v>0</v>
      </c>
      <c r="H92" s="189">
        <f t="shared" ca="1" si="40"/>
        <v>0</v>
      </c>
      <c r="I92" s="188">
        <f t="shared" ca="1" si="40"/>
        <v>0</v>
      </c>
      <c r="J92" s="187">
        <f t="shared" ca="1" si="40"/>
        <v>0</v>
      </c>
      <c r="K92" s="189">
        <f t="shared" ca="1" si="40"/>
        <v>0</v>
      </c>
      <c r="L92" s="188">
        <f t="shared" ca="1" si="40"/>
        <v>0</v>
      </c>
      <c r="M92" s="187">
        <f t="shared" ref="M92:V101" ca="1" si="41">SUMIFS(INDIRECT($AE92),別4自治体コード,M$1,INDIRECT($AG$9),M$4)+SUMIFS(INDIRECT($AI92),別4追自治体コード,M$1,INDIRECT($AJ$9),M$4)+SUMIFS(INDIRECT($AL92),別4自治体コード,M$1,INDIRECT($AM$9),M$4)</f>
        <v>0</v>
      </c>
      <c r="N92" s="189">
        <f t="shared" ca="1" si="41"/>
        <v>0</v>
      </c>
      <c r="O92" s="188">
        <f t="shared" ca="1" si="41"/>
        <v>0</v>
      </c>
      <c r="P92" s="190">
        <f t="shared" ca="1" si="41"/>
        <v>0</v>
      </c>
      <c r="Q92" s="190">
        <f t="shared" ca="1" si="41"/>
        <v>0</v>
      </c>
      <c r="R92" s="187">
        <f t="shared" ca="1" si="41"/>
        <v>0</v>
      </c>
      <c r="S92" s="189">
        <f t="shared" ca="1" si="41"/>
        <v>0</v>
      </c>
      <c r="T92" s="189">
        <f t="shared" ca="1" si="41"/>
        <v>0</v>
      </c>
      <c r="U92" s="188">
        <f t="shared" ca="1" si="41"/>
        <v>0</v>
      </c>
      <c r="V92" s="187">
        <f t="shared" ca="1" si="41"/>
        <v>0</v>
      </c>
      <c r="W92" s="189">
        <f t="shared" ref="W92:AC101" ca="1" si="42">SUMIFS(INDIRECT($AE92),別4自治体コード,W$1,INDIRECT($AG$9),W$4)+SUMIFS(INDIRECT($AI92),別4追自治体コード,W$1,INDIRECT($AJ$9),W$4)+SUMIFS(INDIRECT($AL92),別4自治体コード,W$1,INDIRECT($AM$9),W$4)</f>
        <v>0</v>
      </c>
      <c r="X92" s="188">
        <f t="shared" ca="1" si="42"/>
        <v>0</v>
      </c>
      <c r="Y92" s="187">
        <f t="shared" ca="1" si="42"/>
        <v>0</v>
      </c>
      <c r="Z92" s="188">
        <f t="shared" ca="1" si="42"/>
        <v>0</v>
      </c>
      <c r="AA92" s="191">
        <f t="shared" ca="1" si="42"/>
        <v>0</v>
      </c>
      <c r="AB92" s="189">
        <f t="shared" ca="1" si="42"/>
        <v>0</v>
      </c>
      <c r="AC92" s="1170">
        <f t="shared" ca="1" si="42"/>
        <v>0</v>
      </c>
      <c r="AD92" s="193">
        <f t="shared" ca="1" si="33"/>
        <v>0</v>
      </c>
      <c r="AE92" t="str">
        <f t="shared" si="34"/>
        <v>_112_01_64</v>
      </c>
      <c r="AF92" t="s">
        <v>1157</v>
      </c>
      <c r="AH92" t="s">
        <v>1357</v>
      </c>
      <c r="AI92" t="str">
        <f t="shared" si="38"/>
        <v>_131_01_64</v>
      </c>
      <c r="AK92" t="s">
        <v>2893</v>
      </c>
      <c r="AL92" t="str">
        <f t="shared" si="39"/>
        <v>_132_01_64</v>
      </c>
    </row>
    <row r="93" spans="2:38" ht="20.100000000000001" customHeight="1">
      <c r="B93" s="165" t="s">
        <v>1564</v>
      </c>
      <c r="C93" s="178">
        <f t="shared" ca="1" si="40"/>
        <v>0</v>
      </c>
      <c r="D93" s="179">
        <f t="shared" ca="1" si="40"/>
        <v>0</v>
      </c>
      <c r="E93" s="180">
        <f t="shared" ca="1" si="40"/>
        <v>0</v>
      </c>
      <c r="F93" s="179">
        <f t="shared" ca="1" si="40"/>
        <v>0</v>
      </c>
      <c r="G93" s="181">
        <f t="shared" ca="1" si="40"/>
        <v>0</v>
      </c>
      <c r="H93" s="181">
        <f t="shared" ca="1" si="40"/>
        <v>0</v>
      </c>
      <c r="I93" s="180">
        <f t="shared" ca="1" si="40"/>
        <v>0</v>
      </c>
      <c r="J93" s="179">
        <f t="shared" ca="1" si="40"/>
        <v>0</v>
      </c>
      <c r="K93" s="181">
        <f t="shared" ca="1" si="40"/>
        <v>0</v>
      </c>
      <c r="L93" s="180">
        <f t="shared" ca="1" si="40"/>
        <v>0</v>
      </c>
      <c r="M93" s="179">
        <f t="shared" ca="1" si="41"/>
        <v>0</v>
      </c>
      <c r="N93" s="181">
        <f t="shared" ca="1" si="41"/>
        <v>0</v>
      </c>
      <c r="O93" s="180">
        <f t="shared" ca="1" si="41"/>
        <v>0</v>
      </c>
      <c r="P93" s="182">
        <f t="shared" ca="1" si="41"/>
        <v>1</v>
      </c>
      <c r="Q93" s="182">
        <f t="shared" ca="1" si="41"/>
        <v>0</v>
      </c>
      <c r="R93" s="179">
        <f t="shared" ca="1" si="41"/>
        <v>6</v>
      </c>
      <c r="S93" s="181">
        <f t="shared" ca="1" si="41"/>
        <v>3</v>
      </c>
      <c r="T93" s="181">
        <f t="shared" ca="1" si="41"/>
        <v>0</v>
      </c>
      <c r="U93" s="180">
        <f t="shared" ca="1" si="41"/>
        <v>0</v>
      </c>
      <c r="V93" s="179">
        <f t="shared" ca="1" si="41"/>
        <v>0</v>
      </c>
      <c r="W93" s="181">
        <f t="shared" ca="1" si="42"/>
        <v>1</v>
      </c>
      <c r="X93" s="180">
        <f t="shared" ca="1" si="42"/>
        <v>0</v>
      </c>
      <c r="Y93" s="179">
        <f t="shared" ca="1" si="42"/>
        <v>2</v>
      </c>
      <c r="Z93" s="180">
        <f t="shared" ca="1" si="42"/>
        <v>1</v>
      </c>
      <c r="AA93" s="183">
        <f t="shared" ca="1" si="42"/>
        <v>0</v>
      </c>
      <c r="AB93" s="181">
        <f t="shared" ca="1" si="42"/>
        <v>1</v>
      </c>
      <c r="AC93" s="184">
        <f t="shared" ca="1" si="42"/>
        <v>1</v>
      </c>
      <c r="AD93" s="185">
        <f t="shared" ca="1" si="33"/>
        <v>16</v>
      </c>
      <c r="AE93" t="str">
        <f t="shared" si="34"/>
        <v>_112_01_64_2</v>
      </c>
      <c r="AF93" t="s">
        <v>1158</v>
      </c>
      <c r="AH93" t="s">
        <v>1358</v>
      </c>
      <c r="AI93" t="str">
        <f t="shared" si="38"/>
        <v>_131_01_64_2</v>
      </c>
      <c r="AK93" t="s">
        <v>2894</v>
      </c>
      <c r="AL93" t="str">
        <f t="shared" si="39"/>
        <v>_132_01_64_2</v>
      </c>
    </row>
    <row r="94" spans="2:38" ht="20.100000000000001" customHeight="1">
      <c r="B94" s="165" t="s">
        <v>1565</v>
      </c>
      <c r="C94" s="178">
        <f t="shared" ca="1" si="40"/>
        <v>0</v>
      </c>
      <c r="D94" s="179">
        <f t="shared" ca="1" si="40"/>
        <v>1</v>
      </c>
      <c r="E94" s="180">
        <f t="shared" ca="1" si="40"/>
        <v>0</v>
      </c>
      <c r="F94" s="179">
        <f t="shared" ca="1" si="40"/>
        <v>0</v>
      </c>
      <c r="G94" s="181">
        <f t="shared" ca="1" si="40"/>
        <v>0</v>
      </c>
      <c r="H94" s="181">
        <f t="shared" ca="1" si="40"/>
        <v>12</v>
      </c>
      <c r="I94" s="180">
        <f t="shared" ca="1" si="40"/>
        <v>1</v>
      </c>
      <c r="J94" s="179">
        <f t="shared" ca="1" si="40"/>
        <v>3</v>
      </c>
      <c r="K94" s="181">
        <f t="shared" ca="1" si="40"/>
        <v>2</v>
      </c>
      <c r="L94" s="180">
        <f t="shared" ca="1" si="40"/>
        <v>0</v>
      </c>
      <c r="M94" s="179">
        <f t="shared" ca="1" si="41"/>
        <v>1</v>
      </c>
      <c r="N94" s="181">
        <f t="shared" ca="1" si="41"/>
        <v>0</v>
      </c>
      <c r="O94" s="180">
        <f t="shared" ca="1" si="41"/>
        <v>1</v>
      </c>
      <c r="P94" s="182">
        <f t="shared" ca="1" si="41"/>
        <v>2</v>
      </c>
      <c r="Q94" s="182">
        <f t="shared" ca="1" si="41"/>
        <v>0</v>
      </c>
      <c r="R94" s="179">
        <f t="shared" ca="1" si="41"/>
        <v>39</v>
      </c>
      <c r="S94" s="181">
        <f t="shared" ca="1" si="41"/>
        <v>2</v>
      </c>
      <c r="T94" s="181">
        <f t="shared" ca="1" si="41"/>
        <v>0</v>
      </c>
      <c r="U94" s="180">
        <f t="shared" ca="1" si="41"/>
        <v>0</v>
      </c>
      <c r="V94" s="179">
        <f t="shared" ca="1" si="41"/>
        <v>0</v>
      </c>
      <c r="W94" s="181">
        <f t="shared" ca="1" si="42"/>
        <v>0</v>
      </c>
      <c r="X94" s="180">
        <f t="shared" ca="1" si="42"/>
        <v>1</v>
      </c>
      <c r="Y94" s="179">
        <f t="shared" ca="1" si="42"/>
        <v>1</v>
      </c>
      <c r="Z94" s="180">
        <f t="shared" ca="1" si="42"/>
        <v>1</v>
      </c>
      <c r="AA94" s="183">
        <f t="shared" ca="1" si="42"/>
        <v>0</v>
      </c>
      <c r="AB94" s="181">
        <f t="shared" ca="1" si="42"/>
        <v>0</v>
      </c>
      <c r="AC94" s="184">
        <f t="shared" ca="1" si="42"/>
        <v>0</v>
      </c>
      <c r="AD94" s="185">
        <f t="shared" ca="1" si="33"/>
        <v>67</v>
      </c>
      <c r="AE94" t="str">
        <f t="shared" si="34"/>
        <v>_112_01_65</v>
      </c>
      <c r="AF94" t="s">
        <v>1159</v>
      </c>
      <c r="AH94" t="s">
        <v>1359</v>
      </c>
      <c r="AI94" t="str">
        <f t="shared" si="38"/>
        <v>_131_01_65</v>
      </c>
      <c r="AK94" t="s">
        <v>2895</v>
      </c>
      <c r="AL94" t="str">
        <f t="shared" si="39"/>
        <v>_132_01_65</v>
      </c>
    </row>
    <row r="95" spans="2:38" ht="20.100000000000001" customHeight="1">
      <c r="B95" s="165" t="s">
        <v>1566</v>
      </c>
      <c r="C95" s="178">
        <f t="shared" ca="1" si="40"/>
        <v>0</v>
      </c>
      <c r="D95" s="179">
        <f t="shared" ca="1" si="40"/>
        <v>0</v>
      </c>
      <c r="E95" s="180">
        <f t="shared" ca="1" si="40"/>
        <v>0</v>
      </c>
      <c r="F95" s="179">
        <f t="shared" ca="1" si="40"/>
        <v>0</v>
      </c>
      <c r="G95" s="181">
        <f t="shared" ca="1" si="40"/>
        <v>0</v>
      </c>
      <c r="H95" s="181">
        <f t="shared" ca="1" si="40"/>
        <v>5</v>
      </c>
      <c r="I95" s="180">
        <f t="shared" ca="1" si="40"/>
        <v>0</v>
      </c>
      <c r="J95" s="179">
        <f t="shared" ca="1" si="40"/>
        <v>0</v>
      </c>
      <c r="K95" s="181">
        <f t="shared" ca="1" si="40"/>
        <v>0</v>
      </c>
      <c r="L95" s="180">
        <f t="shared" ca="1" si="40"/>
        <v>0</v>
      </c>
      <c r="M95" s="179">
        <f t="shared" ca="1" si="41"/>
        <v>0</v>
      </c>
      <c r="N95" s="181">
        <f t="shared" ca="1" si="41"/>
        <v>0</v>
      </c>
      <c r="O95" s="180">
        <f t="shared" ca="1" si="41"/>
        <v>0</v>
      </c>
      <c r="P95" s="182">
        <f t="shared" ca="1" si="41"/>
        <v>2</v>
      </c>
      <c r="Q95" s="182">
        <f t="shared" ca="1" si="41"/>
        <v>0</v>
      </c>
      <c r="R95" s="179">
        <f t="shared" ca="1" si="41"/>
        <v>3</v>
      </c>
      <c r="S95" s="181">
        <f t="shared" ca="1" si="41"/>
        <v>0</v>
      </c>
      <c r="T95" s="181">
        <f t="shared" ca="1" si="41"/>
        <v>0</v>
      </c>
      <c r="U95" s="180">
        <f t="shared" ca="1" si="41"/>
        <v>0</v>
      </c>
      <c r="V95" s="179">
        <f t="shared" ca="1" si="41"/>
        <v>0</v>
      </c>
      <c r="W95" s="181">
        <f t="shared" ca="1" si="42"/>
        <v>0</v>
      </c>
      <c r="X95" s="180">
        <f t="shared" ca="1" si="42"/>
        <v>1</v>
      </c>
      <c r="Y95" s="179">
        <f t="shared" ca="1" si="42"/>
        <v>1</v>
      </c>
      <c r="Z95" s="180">
        <f t="shared" ca="1" si="42"/>
        <v>0</v>
      </c>
      <c r="AA95" s="183">
        <f t="shared" ca="1" si="42"/>
        <v>0</v>
      </c>
      <c r="AB95" s="181">
        <f t="shared" ca="1" si="42"/>
        <v>1</v>
      </c>
      <c r="AC95" s="184">
        <f t="shared" ca="1" si="42"/>
        <v>0</v>
      </c>
      <c r="AD95" s="185">
        <f t="shared" ca="1" si="33"/>
        <v>13</v>
      </c>
      <c r="AE95" t="str">
        <f t="shared" si="34"/>
        <v>_112_01_66</v>
      </c>
      <c r="AF95" t="s">
        <v>1160</v>
      </c>
      <c r="AH95" t="s">
        <v>1360</v>
      </c>
      <c r="AI95" t="str">
        <f t="shared" si="38"/>
        <v>_131_01_66</v>
      </c>
      <c r="AK95" t="s">
        <v>2896</v>
      </c>
      <c r="AL95" t="str">
        <f t="shared" si="39"/>
        <v>_132_01_66</v>
      </c>
    </row>
    <row r="96" spans="2:38" ht="20.100000000000001" customHeight="1">
      <c r="B96" s="1163" t="s">
        <v>1567</v>
      </c>
      <c r="C96" s="1164">
        <f t="shared" ca="1" si="40"/>
        <v>0</v>
      </c>
      <c r="D96" s="1165">
        <f t="shared" ca="1" si="40"/>
        <v>0</v>
      </c>
      <c r="E96" s="1166">
        <f t="shared" ca="1" si="40"/>
        <v>0</v>
      </c>
      <c r="F96" s="1165">
        <f t="shared" ca="1" si="40"/>
        <v>0</v>
      </c>
      <c r="G96" s="1167">
        <f t="shared" ca="1" si="40"/>
        <v>0</v>
      </c>
      <c r="H96" s="1167">
        <f t="shared" ca="1" si="40"/>
        <v>0</v>
      </c>
      <c r="I96" s="1166">
        <f t="shared" ca="1" si="40"/>
        <v>0</v>
      </c>
      <c r="J96" s="1165">
        <f t="shared" ca="1" si="40"/>
        <v>0</v>
      </c>
      <c r="K96" s="1167">
        <f t="shared" ca="1" si="40"/>
        <v>0</v>
      </c>
      <c r="L96" s="1166">
        <f t="shared" ca="1" si="40"/>
        <v>0</v>
      </c>
      <c r="M96" s="1165">
        <f t="shared" ca="1" si="41"/>
        <v>0</v>
      </c>
      <c r="N96" s="1167">
        <f t="shared" ca="1" si="41"/>
        <v>0</v>
      </c>
      <c r="O96" s="1166">
        <f t="shared" ca="1" si="41"/>
        <v>0</v>
      </c>
      <c r="P96" s="1168">
        <f t="shared" ca="1" si="41"/>
        <v>0</v>
      </c>
      <c r="Q96" s="1168">
        <f t="shared" ca="1" si="41"/>
        <v>0</v>
      </c>
      <c r="R96" s="1165">
        <f t="shared" ca="1" si="41"/>
        <v>0</v>
      </c>
      <c r="S96" s="1167">
        <f t="shared" ca="1" si="41"/>
        <v>0</v>
      </c>
      <c r="T96" s="1167">
        <f t="shared" ca="1" si="41"/>
        <v>0</v>
      </c>
      <c r="U96" s="1166">
        <f t="shared" ca="1" si="41"/>
        <v>0</v>
      </c>
      <c r="V96" s="1165">
        <f t="shared" ca="1" si="41"/>
        <v>0</v>
      </c>
      <c r="W96" s="1167">
        <f t="shared" ca="1" si="42"/>
        <v>0</v>
      </c>
      <c r="X96" s="1166">
        <f t="shared" ca="1" si="42"/>
        <v>0</v>
      </c>
      <c r="Y96" s="1165">
        <f t="shared" ca="1" si="42"/>
        <v>0</v>
      </c>
      <c r="Z96" s="1166">
        <f t="shared" ca="1" si="42"/>
        <v>0</v>
      </c>
      <c r="AA96" s="183">
        <f t="shared" ca="1" si="42"/>
        <v>0</v>
      </c>
      <c r="AB96" s="1167">
        <f t="shared" ca="1" si="42"/>
        <v>0</v>
      </c>
      <c r="AC96" s="1169">
        <f t="shared" ca="1" si="42"/>
        <v>0</v>
      </c>
      <c r="AD96" s="185">
        <f t="shared" ca="1" si="33"/>
        <v>0</v>
      </c>
      <c r="AE96" t="str">
        <f t="shared" si="34"/>
        <v>_112_01_66_2</v>
      </c>
      <c r="AF96" t="s">
        <v>1161</v>
      </c>
      <c r="AH96" t="s">
        <v>1361</v>
      </c>
      <c r="AI96" t="str">
        <f t="shared" si="38"/>
        <v>_131_01_66_2</v>
      </c>
      <c r="AK96" t="s">
        <v>2897</v>
      </c>
      <c r="AL96" t="str">
        <f t="shared" si="39"/>
        <v>_132_01_66_2</v>
      </c>
    </row>
    <row r="97" spans="2:38" ht="20.100000000000001" customHeight="1">
      <c r="B97" s="166" t="s">
        <v>1568</v>
      </c>
      <c r="C97" s="186">
        <f t="shared" ca="1" si="40"/>
        <v>5</v>
      </c>
      <c r="D97" s="187">
        <f t="shared" ca="1" si="40"/>
        <v>1</v>
      </c>
      <c r="E97" s="188">
        <f t="shared" ca="1" si="40"/>
        <v>0</v>
      </c>
      <c r="F97" s="187">
        <f t="shared" ca="1" si="40"/>
        <v>0</v>
      </c>
      <c r="G97" s="189">
        <f t="shared" ca="1" si="40"/>
        <v>0</v>
      </c>
      <c r="H97" s="189">
        <f t="shared" ca="1" si="40"/>
        <v>3</v>
      </c>
      <c r="I97" s="188">
        <f t="shared" ca="1" si="40"/>
        <v>8</v>
      </c>
      <c r="J97" s="187">
        <f t="shared" ca="1" si="40"/>
        <v>1</v>
      </c>
      <c r="K97" s="189">
        <f t="shared" ca="1" si="40"/>
        <v>8</v>
      </c>
      <c r="L97" s="188">
        <f t="shared" ca="1" si="40"/>
        <v>0</v>
      </c>
      <c r="M97" s="187">
        <f t="shared" ca="1" si="41"/>
        <v>0</v>
      </c>
      <c r="N97" s="189">
        <f t="shared" ca="1" si="41"/>
        <v>0</v>
      </c>
      <c r="O97" s="188">
        <f t="shared" ca="1" si="41"/>
        <v>0</v>
      </c>
      <c r="P97" s="190">
        <f t="shared" ca="1" si="41"/>
        <v>5</v>
      </c>
      <c r="Q97" s="190">
        <f t="shared" ca="1" si="41"/>
        <v>0</v>
      </c>
      <c r="R97" s="187">
        <f t="shared" ca="1" si="41"/>
        <v>15</v>
      </c>
      <c r="S97" s="189">
        <f t="shared" ca="1" si="41"/>
        <v>5</v>
      </c>
      <c r="T97" s="189">
        <f t="shared" ca="1" si="41"/>
        <v>0</v>
      </c>
      <c r="U97" s="188">
        <f t="shared" ca="1" si="41"/>
        <v>0</v>
      </c>
      <c r="V97" s="187">
        <f t="shared" ca="1" si="41"/>
        <v>0</v>
      </c>
      <c r="W97" s="189">
        <f t="shared" ca="1" si="42"/>
        <v>3</v>
      </c>
      <c r="X97" s="188">
        <f t="shared" ca="1" si="42"/>
        <v>0</v>
      </c>
      <c r="Y97" s="187">
        <f t="shared" ca="1" si="42"/>
        <v>3</v>
      </c>
      <c r="Z97" s="188">
        <f t="shared" ca="1" si="42"/>
        <v>0</v>
      </c>
      <c r="AA97" s="191">
        <f t="shared" ca="1" si="42"/>
        <v>1</v>
      </c>
      <c r="AB97" s="189">
        <f t="shared" ca="1" si="42"/>
        <v>3</v>
      </c>
      <c r="AC97" s="1170">
        <f t="shared" ca="1" si="42"/>
        <v>5</v>
      </c>
      <c r="AD97" s="193">
        <f t="shared" ca="1" si="33"/>
        <v>66</v>
      </c>
      <c r="AE97" t="str">
        <f t="shared" si="34"/>
        <v>_112_01_66_3</v>
      </c>
      <c r="AF97" t="s">
        <v>1162</v>
      </c>
      <c r="AH97" t="s">
        <v>1362</v>
      </c>
      <c r="AI97" t="str">
        <f t="shared" si="38"/>
        <v>_131_01_66_3</v>
      </c>
      <c r="AK97" t="s">
        <v>2898</v>
      </c>
      <c r="AL97" t="str">
        <f t="shared" si="39"/>
        <v>_132_01_66_3</v>
      </c>
    </row>
    <row r="98" spans="2:38" ht="20.100000000000001" customHeight="1">
      <c r="B98" s="165" t="s">
        <v>1569</v>
      </c>
      <c r="C98" s="178">
        <f t="shared" ca="1" si="40"/>
        <v>0</v>
      </c>
      <c r="D98" s="179">
        <f t="shared" ca="1" si="40"/>
        <v>0</v>
      </c>
      <c r="E98" s="180">
        <f t="shared" ca="1" si="40"/>
        <v>0</v>
      </c>
      <c r="F98" s="179">
        <f t="shared" ca="1" si="40"/>
        <v>0</v>
      </c>
      <c r="G98" s="181">
        <f t="shared" ca="1" si="40"/>
        <v>0</v>
      </c>
      <c r="H98" s="181">
        <f t="shared" ca="1" si="40"/>
        <v>1</v>
      </c>
      <c r="I98" s="180">
        <f t="shared" ca="1" si="40"/>
        <v>0</v>
      </c>
      <c r="J98" s="179">
        <f t="shared" ca="1" si="40"/>
        <v>3</v>
      </c>
      <c r="K98" s="181">
        <f t="shared" ca="1" si="40"/>
        <v>0</v>
      </c>
      <c r="L98" s="180">
        <f t="shared" ca="1" si="40"/>
        <v>0</v>
      </c>
      <c r="M98" s="179">
        <f t="shared" ca="1" si="41"/>
        <v>1</v>
      </c>
      <c r="N98" s="181">
        <f t="shared" ca="1" si="41"/>
        <v>0</v>
      </c>
      <c r="O98" s="180">
        <f t="shared" ca="1" si="41"/>
        <v>0</v>
      </c>
      <c r="P98" s="182">
        <f t="shared" ca="1" si="41"/>
        <v>0</v>
      </c>
      <c r="Q98" s="182">
        <f t="shared" ca="1" si="41"/>
        <v>0</v>
      </c>
      <c r="R98" s="179">
        <f t="shared" ca="1" si="41"/>
        <v>0</v>
      </c>
      <c r="S98" s="181">
        <f t="shared" ca="1" si="41"/>
        <v>0</v>
      </c>
      <c r="T98" s="181">
        <f t="shared" ca="1" si="41"/>
        <v>0</v>
      </c>
      <c r="U98" s="180">
        <f t="shared" ca="1" si="41"/>
        <v>0</v>
      </c>
      <c r="V98" s="179">
        <f t="shared" ca="1" si="41"/>
        <v>0</v>
      </c>
      <c r="W98" s="181">
        <f t="shared" ca="1" si="42"/>
        <v>0</v>
      </c>
      <c r="X98" s="180">
        <f t="shared" ca="1" si="42"/>
        <v>0</v>
      </c>
      <c r="Y98" s="179">
        <f t="shared" ca="1" si="42"/>
        <v>0</v>
      </c>
      <c r="Z98" s="180">
        <f t="shared" ca="1" si="42"/>
        <v>1</v>
      </c>
      <c r="AA98" s="183">
        <f t="shared" ca="1" si="42"/>
        <v>0</v>
      </c>
      <c r="AB98" s="181">
        <f t="shared" ca="1" si="42"/>
        <v>0</v>
      </c>
      <c r="AC98" s="184">
        <f t="shared" ca="1" si="42"/>
        <v>0</v>
      </c>
      <c r="AD98" s="185">
        <f t="shared" ca="1" si="33"/>
        <v>6</v>
      </c>
      <c r="AE98" t="str">
        <f t="shared" si="34"/>
        <v>_112_01_66_4</v>
      </c>
      <c r="AF98" t="s">
        <v>1163</v>
      </c>
      <c r="AH98" t="s">
        <v>1363</v>
      </c>
      <c r="AI98" t="str">
        <f t="shared" si="38"/>
        <v>_131_01_66_4</v>
      </c>
      <c r="AK98" t="s">
        <v>2899</v>
      </c>
      <c r="AL98" t="str">
        <f t="shared" si="39"/>
        <v>_132_01_66_4</v>
      </c>
    </row>
    <row r="99" spans="2:38" ht="20.100000000000001" customHeight="1">
      <c r="B99" s="165" t="s">
        <v>1570</v>
      </c>
      <c r="C99" s="178">
        <f t="shared" ca="1" si="40"/>
        <v>0</v>
      </c>
      <c r="D99" s="179">
        <f t="shared" ca="1" si="40"/>
        <v>1</v>
      </c>
      <c r="E99" s="180">
        <f t="shared" ca="1" si="40"/>
        <v>0</v>
      </c>
      <c r="F99" s="179">
        <f t="shared" ca="1" si="40"/>
        <v>0</v>
      </c>
      <c r="G99" s="181">
        <f t="shared" ca="1" si="40"/>
        <v>0</v>
      </c>
      <c r="H99" s="181">
        <f t="shared" ca="1" si="40"/>
        <v>5</v>
      </c>
      <c r="I99" s="180">
        <f t="shared" ca="1" si="40"/>
        <v>0</v>
      </c>
      <c r="J99" s="179">
        <f t="shared" ca="1" si="40"/>
        <v>5</v>
      </c>
      <c r="K99" s="181">
        <f t="shared" ca="1" si="40"/>
        <v>0</v>
      </c>
      <c r="L99" s="180">
        <f t="shared" ca="1" si="40"/>
        <v>0</v>
      </c>
      <c r="M99" s="179">
        <f t="shared" ca="1" si="41"/>
        <v>0</v>
      </c>
      <c r="N99" s="181">
        <f t="shared" ca="1" si="41"/>
        <v>0</v>
      </c>
      <c r="O99" s="180">
        <f t="shared" ca="1" si="41"/>
        <v>0</v>
      </c>
      <c r="P99" s="182">
        <f t="shared" ca="1" si="41"/>
        <v>0</v>
      </c>
      <c r="Q99" s="182">
        <f t="shared" ca="1" si="41"/>
        <v>0</v>
      </c>
      <c r="R99" s="179">
        <f t="shared" ca="1" si="41"/>
        <v>2</v>
      </c>
      <c r="S99" s="181">
        <f t="shared" ca="1" si="41"/>
        <v>0</v>
      </c>
      <c r="T99" s="181">
        <f t="shared" ca="1" si="41"/>
        <v>0</v>
      </c>
      <c r="U99" s="180">
        <f t="shared" ca="1" si="41"/>
        <v>0</v>
      </c>
      <c r="V99" s="179">
        <f t="shared" ca="1" si="41"/>
        <v>0</v>
      </c>
      <c r="W99" s="181">
        <f t="shared" ca="1" si="42"/>
        <v>1</v>
      </c>
      <c r="X99" s="180">
        <f t="shared" ca="1" si="42"/>
        <v>0</v>
      </c>
      <c r="Y99" s="179">
        <f t="shared" ca="1" si="42"/>
        <v>0</v>
      </c>
      <c r="Z99" s="180">
        <f t="shared" ca="1" si="42"/>
        <v>0</v>
      </c>
      <c r="AA99" s="183">
        <f t="shared" ca="1" si="42"/>
        <v>0</v>
      </c>
      <c r="AB99" s="181">
        <f t="shared" ca="1" si="42"/>
        <v>0</v>
      </c>
      <c r="AC99" s="184">
        <f t="shared" ca="1" si="42"/>
        <v>0</v>
      </c>
      <c r="AD99" s="185">
        <f t="shared" ca="1" si="33"/>
        <v>14</v>
      </c>
      <c r="AE99" t="str">
        <f t="shared" si="34"/>
        <v>_112_01_66_5</v>
      </c>
      <c r="AF99" t="s">
        <v>1164</v>
      </c>
      <c r="AH99" t="s">
        <v>1364</v>
      </c>
      <c r="AI99" t="str">
        <f t="shared" si="38"/>
        <v>_131_01_66_5</v>
      </c>
      <c r="AK99" t="s">
        <v>2900</v>
      </c>
      <c r="AL99" t="str">
        <f t="shared" si="39"/>
        <v>_132_01_66_5</v>
      </c>
    </row>
    <row r="100" spans="2:38" ht="20.100000000000001" customHeight="1">
      <c r="B100" s="165" t="s">
        <v>1571</v>
      </c>
      <c r="C100" s="178">
        <f t="shared" ca="1" si="40"/>
        <v>0</v>
      </c>
      <c r="D100" s="179">
        <f t="shared" ca="1" si="40"/>
        <v>0</v>
      </c>
      <c r="E100" s="180">
        <f t="shared" ca="1" si="40"/>
        <v>0</v>
      </c>
      <c r="F100" s="179">
        <f t="shared" ca="1" si="40"/>
        <v>0</v>
      </c>
      <c r="G100" s="181">
        <f t="shared" ca="1" si="40"/>
        <v>0</v>
      </c>
      <c r="H100" s="181">
        <f t="shared" ca="1" si="40"/>
        <v>13</v>
      </c>
      <c r="I100" s="180">
        <f t="shared" ca="1" si="40"/>
        <v>0</v>
      </c>
      <c r="J100" s="179">
        <f t="shared" ca="1" si="40"/>
        <v>5</v>
      </c>
      <c r="K100" s="181">
        <f t="shared" ca="1" si="40"/>
        <v>1</v>
      </c>
      <c r="L100" s="180">
        <f t="shared" ca="1" si="40"/>
        <v>0</v>
      </c>
      <c r="M100" s="179">
        <f t="shared" ca="1" si="41"/>
        <v>2</v>
      </c>
      <c r="N100" s="181">
        <f t="shared" ca="1" si="41"/>
        <v>0</v>
      </c>
      <c r="O100" s="180">
        <f t="shared" ca="1" si="41"/>
        <v>0</v>
      </c>
      <c r="P100" s="182">
        <f t="shared" ca="1" si="41"/>
        <v>1</v>
      </c>
      <c r="Q100" s="182">
        <f t="shared" ca="1" si="41"/>
        <v>0</v>
      </c>
      <c r="R100" s="179">
        <f t="shared" ca="1" si="41"/>
        <v>22</v>
      </c>
      <c r="S100" s="181">
        <f t="shared" ca="1" si="41"/>
        <v>3</v>
      </c>
      <c r="T100" s="181">
        <f t="shared" ca="1" si="41"/>
        <v>0</v>
      </c>
      <c r="U100" s="180">
        <f t="shared" ca="1" si="41"/>
        <v>0</v>
      </c>
      <c r="V100" s="179">
        <f t="shared" ca="1" si="41"/>
        <v>0</v>
      </c>
      <c r="W100" s="181">
        <f t="shared" ca="1" si="42"/>
        <v>0</v>
      </c>
      <c r="X100" s="180">
        <f t="shared" ca="1" si="42"/>
        <v>0</v>
      </c>
      <c r="Y100" s="179">
        <f t="shared" ca="1" si="42"/>
        <v>0</v>
      </c>
      <c r="Z100" s="180">
        <f t="shared" ca="1" si="42"/>
        <v>0</v>
      </c>
      <c r="AA100" s="183">
        <f t="shared" ca="1" si="42"/>
        <v>2</v>
      </c>
      <c r="AB100" s="181">
        <f t="shared" ca="1" si="42"/>
        <v>3</v>
      </c>
      <c r="AC100" s="184">
        <f t="shared" ca="1" si="42"/>
        <v>2</v>
      </c>
      <c r="AD100" s="185">
        <f t="shared" ca="1" si="33"/>
        <v>54</v>
      </c>
      <c r="AE100" t="str">
        <f t="shared" si="34"/>
        <v>_112_01_66_6</v>
      </c>
      <c r="AF100" t="s">
        <v>1165</v>
      </c>
      <c r="AH100" t="s">
        <v>1365</v>
      </c>
      <c r="AI100" t="str">
        <f t="shared" si="38"/>
        <v>_131_01_66_6</v>
      </c>
      <c r="AK100" t="s">
        <v>2901</v>
      </c>
      <c r="AL100" t="str">
        <f t="shared" si="39"/>
        <v>_132_01_66_6</v>
      </c>
    </row>
    <row r="101" spans="2:38" ht="20.100000000000001" customHeight="1">
      <c r="B101" s="1163" t="s">
        <v>1572</v>
      </c>
      <c r="C101" s="1164">
        <f t="shared" ca="1" si="40"/>
        <v>0</v>
      </c>
      <c r="D101" s="1165">
        <f t="shared" ca="1" si="40"/>
        <v>0</v>
      </c>
      <c r="E101" s="1166">
        <f t="shared" ca="1" si="40"/>
        <v>0</v>
      </c>
      <c r="F101" s="1165">
        <f t="shared" ca="1" si="40"/>
        <v>0</v>
      </c>
      <c r="G101" s="1167">
        <f t="shared" ca="1" si="40"/>
        <v>0</v>
      </c>
      <c r="H101" s="1167">
        <f t="shared" ca="1" si="40"/>
        <v>0</v>
      </c>
      <c r="I101" s="1166">
        <f t="shared" ca="1" si="40"/>
        <v>0</v>
      </c>
      <c r="J101" s="1165">
        <f t="shared" ca="1" si="40"/>
        <v>0</v>
      </c>
      <c r="K101" s="1167">
        <f t="shared" ca="1" si="40"/>
        <v>0</v>
      </c>
      <c r="L101" s="1166">
        <f t="shared" ca="1" si="40"/>
        <v>0</v>
      </c>
      <c r="M101" s="1165">
        <f t="shared" ca="1" si="41"/>
        <v>0</v>
      </c>
      <c r="N101" s="1167">
        <f t="shared" ca="1" si="41"/>
        <v>0</v>
      </c>
      <c r="O101" s="1166">
        <f t="shared" ca="1" si="41"/>
        <v>0</v>
      </c>
      <c r="P101" s="1168">
        <f t="shared" ca="1" si="41"/>
        <v>0</v>
      </c>
      <c r="Q101" s="1168">
        <f t="shared" ca="1" si="41"/>
        <v>0</v>
      </c>
      <c r="R101" s="1165">
        <f t="shared" ca="1" si="41"/>
        <v>0</v>
      </c>
      <c r="S101" s="1167">
        <f t="shared" ca="1" si="41"/>
        <v>0</v>
      </c>
      <c r="T101" s="1167">
        <f t="shared" ca="1" si="41"/>
        <v>0</v>
      </c>
      <c r="U101" s="1166">
        <f t="shared" ca="1" si="41"/>
        <v>0</v>
      </c>
      <c r="V101" s="1165">
        <f t="shared" ca="1" si="41"/>
        <v>0</v>
      </c>
      <c r="W101" s="1167">
        <f t="shared" ca="1" si="42"/>
        <v>0</v>
      </c>
      <c r="X101" s="1166">
        <f t="shared" ca="1" si="42"/>
        <v>0</v>
      </c>
      <c r="Y101" s="1165">
        <f t="shared" ca="1" si="42"/>
        <v>0</v>
      </c>
      <c r="Z101" s="1166">
        <f t="shared" ca="1" si="42"/>
        <v>0</v>
      </c>
      <c r="AA101" s="183">
        <f t="shared" ca="1" si="42"/>
        <v>0</v>
      </c>
      <c r="AB101" s="1167">
        <f t="shared" ca="1" si="42"/>
        <v>0</v>
      </c>
      <c r="AC101" s="1169">
        <f t="shared" ca="1" si="42"/>
        <v>1</v>
      </c>
      <c r="AD101" s="185">
        <f t="shared" ca="1" si="33"/>
        <v>1</v>
      </c>
      <c r="AE101" t="str">
        <f t="shared" si="34"/>
        <v>_112_01_66_7</v>
      </c>
      <c r="AF101" t="s">
        <v>1166</v>
      </c>
      <c r="AH101" t="s">
        <v>1366</v>
      </c>
      <c r="AI101" t="str">
        <f t="shared" si="38"/>
        <v>_131_01_66_7</v>
      </c>
      <c r="AK101" t="s">
        <v>2902</v>
      </c>
      <c r="AL101" t="str">
        <f t="shared" si="39"/>
        <v>_132_01_66_7</v>
      </c>
    </row>
    <row r="102" spans="2:38" ht="20.100000000000001" customHeight="1">
      <c r="B102" s="166" t="s">
        <v>1573</v>
      </c>
      <c r="C102" s="186">
        <f t="shared" ref="C102:L111" ca="1" si="43">SUMIFS(INDIRECT($AE102),別4自治体コード,C$1,INDIRECT($AG$9),C$4)+SUMIFS(INDIRECT($AI102),別4追自治体コード,C$1,INDIRECT($AJ$9),C$4)+SUMIFS(INDIRECT($AL102),別4自治体コード,C$1,INDIRECT($AM$9),C$4)</f>
        <v>0</v>
      </c>
      <c r="D102" s="187">
        <f t="shared" ca="1" si="43"/>
        <v>0</v>
      </c>
      <c r="E102" s="188">
        <f t="shared" ca="1" si="43"/>
        <v>0</v>
      </c>
      <c r="F102" s="187">
        <f t="shared" ca="1" si="43"/>
        <v>0</v>
      </c>
      <c r="G102" s="189">
        <f t="shared" ca="1" si="43"/>
        <v>0</v>
      </c>
      <c r="H102" s="189">
        <f t="shared" ca="1" si="43"/>
        <v>0</v>
      </c>
      <c r="I102" s="188">
        <f t="shared" ca="1" si="43"/>
        <v>0</v>
      </c>
      <c r="J102" s="187">
        <f t="shared" ca="1" si="43"/>
        <v>0</v>
      </c>
      <c r="K102" s="189">
        <f t="shared" ca="1" si="43"/>
        <v>0</v>
      </c>
      <c r="L102" s="188">
        <f t="shared" ca="1" si="43"/>
        <v>0</v>
      </c>
      <c r="M102" s="187">
        <f t="shared" ref="M102:V111" ca="1" si="44">SUMIFS(INDIRECT($AE102),別4自治体コード,M$1,INDIRECT($AG$9),M$4)+SUMIFS(INDIRECT($AI102),別4追自治体コード,M$1,INDIRECT($AJ$9),M$4)+SUMIFS(INDIRECT($AL102),別4自治体コード,M$1,INDIRECT($AM$9),M$4)</f>
        <v>0</v>
      </c>
      <c r="N102" s="189">
        <f t="shared" ca="1" si="44"/>
        <v>0</v>
      </c>
      <c r="O102" s="188">
        <f t="shared" ca="1" si="44"/>
        <v>0</v>
      </c>
      <c r="P102" s="190">
        <f t="shared" ca="1" si="44"/>
        <v>0</v>
      </c>
      <c r="Q102" s="190">
        <f t="shared" ca="1" si="44"/>
        <v>0</v>
      </c>
      <c r="R102" s="187">
        <f t="shared" ca="1" si="44"/>
        <v>0</v>
      </c>
      <c r="S102" s="189">
        <f t="shared" ca="1" si="44"/>
        <v>0</v>
      </c>
      <c r="T102" s="189">
        <f t="shared" ca="1" si="44"/>
        <v>0</v>
      </c>
      <c r="U102" s="188">
        <f t="shared" ca="1" si="44"/>
        <v>0</v>
      </c>
      <c r="V102" s="187">
        <f t="shared" ca="1" si="44"/>
        <v>0</v>
      </c>
      <c r="W102" s="189">
        <f t="shared" ref="W102:AC111" ca="1" si="45">SUMIFS(INDIRECT($AE102),別4自治体コード,W$1,INDIRECT($AG$9),W$4)+SUMIFS(INDIRECT($AI102),別4追自治体コード,W$1,INDIRECT($AJ$9),W$4)+SUMIFS(INDIRECT($AL102),別4自治体コード,W$1,INDIRECT($AM$9),W$4)</f>
        <v>0</v>
      </c>
      <c r="X102" s="188">
        <f t="shared" ca="1" si="45"/>
        <v>0</v>
      </c>
      <c r="Y102" s="187">
        <f t="shared" ca="1" si="45"/>
        <v>0</v>
      </c>
      <c r="Z102" s="188">
        <f t="shared" ca="1" si="45"/>
        <v>0</v>
      </c>
      <c r="AA102" s="191">
        <f t="shared" ca="1" si="45"/>
        <v>0</v>
      </c>
      <c r="AB102" s="189">
        <f t="shared" ca="1" si="45"/>
        <v>0</v>
      </c>
      <c r="AC102" s="1170">
        <f t="shared" ca="1" si="45"/>
        <v>0</v>
      </c>
      <c r="AD102" s="193">
        <f t="shared" ca="1" si="33"/>
        <v>0</v>
      </c>
      <c r="AE102" t="str">
        <f t="shared" si="34"/>
        <v>_112_01_66_8</v>
      </c>
      <c r="AF102" t="s">
        <v>1167</v>
      </c>
      <c r="AH102" t="s">
        <v>1367</v>
      </c>
      <c r="AI102" t="str">
        <f t="shared" si="38"/>
        <v>_131_01_66_8</v>
      </c>
      <c r="AK102" t="s">
        <v>2903</v>
      </c>
      <c r="AL102" t="str">
        <f t="shared" si="39"/>
        <v>_132_01_66_8</v>
      </c>
    </row>
    <row r="103" spans="2:38" ht="20.100000000000001" customHeight="1">
      <c r="B103" s="165" t="s">
        <v>1574</v>
      </c>
      <c r="C103" s="178">
        <f t="shared" ca="1" si="43"/>
        <v>0</v>
      </c>
      <c r="D103" s="179">
        <f t="shared" ca="1" si="43"/>
        <v>0</v>
      </c>
      <c r="E103" s="180">
        <f t="shared" ca="1" si="43"/>
        <v>0</v>
      </c>
      <c r="F103" s="179">
        <f t="shared" ca="1" si="43"/>
        <v>0</v>
      </c>
      <c r="G103" s="181">
        <f t="shared" ca="1" si="43"/>
        <v>0</v>
      </c>
      <c r="H103" s="181">
        <f t="shared" ca="1" si="43"/>
        <v>2</v>
      </c>
      <c r="I103" s="180">
        <f t="shared" ca="1" si="43"/>
        <v>1</v>
      </c>
      <c r="J103" s="179">
        <f t="shared" ca="1" si="43"/>
        <v>3</v>
      </c>
      <c r="K103" s="181">
        <f t="shared" ca="1" si="43"/>
        <v>3</v>
      </c>
      <c r="L103" s="180">
        <f t="shared" ca="1" si="43"/>
        <v>1</v>
      </c>
      <c r="M103" s="179">
        <f t="shared" ca="1" si="44"/>
        <v>0</v>
      </c>
      <c r="N103" s="181">
        <f t="shared" ca="1" si="44"/>
        <v>0</v>
      </c>
      <c r="O103" s="180">
        <f t="shared" ca="1" si="44"/>
        <v>0</v>
      </c>
      <c r="P103" s="182">
        <f t="shared" ca="1" si="44"/>
        <v>0</v>
      </c>
      <c r="Q103" s="182">
        <f t="shared" ca="1" si="44"/>
        <v>0</v>
      </c>
      <c r="R103" s="179">
        <f t="shared" ca="1" si="44"/>
        <v>2</v>
      </c>
      <c r="S103" s="181">
        <f t="shared" ca="1" si="44"/>
        <v>0</v>
      </c>
      <c r="T103" s="181">
        <f t="shared" ca="1" si="44"/>
        <v>0</v>
      </c>
      <c r="U103" s="180">
        <f t="shared" ca="1" si="44"/>
        <v>0</v>
      </c>
      <c r="V103" s="179">
        <f t="shared" ca="1" si="44"/>
        <v>0</v>
      </c>
      <c r="W103" s="181">
        <f t="shared" ca="1" si="45"/>
        <v>1</v>
      </c>
      <c r="X103" s="180">
        <f t="shared" ca="1" si="45"/>
        <v>2</v>
      </c>
      <c r="Y103" s="179">
        <f t="shared" ca="1" si="45"/>
        <v>0</v>
      </c>
      <c r="Z103" s="180">
        <f t="shared" ca="1" si="45"/>
        <v>0</v>
      </c>
      <c r="AA103" s="183">
        <f t="shared" ca="1" si="45"/>
        <v>0</v>
      </c>
      <c r="AB103" s="181">
        <f t="shared" ca="1" si="45"/>
        <v>0</v>
      </c>
      <c r="AC103" s="184">
        <f t="shared" ca="1" si="45"/>
        <v>1</v>
      </c>
      <c r="AD103" s="185">
        <f t="shared" ca="1" si="33"/>
        <v>16</v>
      </c>
      <c r="AE103" t="str">
        <f t="shared" si="34"/>
        <v>_112_01_67</v>
      </c>
      <c r="AF103" t="s">
        <v>1168</v>
      </c>
      <c r="AH103" t="s">
        <v>1368</v>
      </c>
      <c r="AI103" t="str">
        <f t="shared" si="38"/>
        <v>_131_01_67</v>
      </c>
      <c r="AK103" t="s">
        <v>2904</v>
      </c>
      <c r="AL103" t="str">
        <f t="shared" si="39"/>
        <v>_132_01_67</v>
      </c>
    </row>
    <row r="104" spans="2:38" ht="20.100000000000001" customHeight="1">
      <c r="B104" s="165" t="s">
        <v>1575</v>
      </c>
      <c r="C104" s="178">
        <f t="shared" ca="1" si="43"/>
        <v>0</v>
      </c>
      <c r="D104" s="179">
        <f t="shared" ca="1" si="43"/>
        <v>0</v>
      </c>
      <c r="E104" s="180">
        <f t="shared" ca="1" si="43"/>
        <v>0</v>
      </c>
      <c r="F104" s="179">
        <f t="shared" ca="1" si="43"/>
        <v>0</v>
      </c>
      <c r="G104" s="181">
        <f t="shared" ca="1" si="43"/>
        <v>0</v>
      </c>
      <c r="H104" s="181">
        <f t="shared" ca="1" si="43"/>
        <v>0</v>
      </c>
      <c r="I104" s="180">
        <f t="shared" ca="1" si="43"/>
        <v>0</v>
      </c>
      <c r="J104" s="179">
        <f t="shared" ca="1" si="43"/>
        <v>0</v>
      </c>
      <c r="K104" s="181">
        <f t="shared" ca="1" si="43"/>
        <v>1</v>
      </c>
      <c r="L104" s="180">
        <f t="shared" ca="1" si="43"/>
        <v>0</v>
      </c>
      <c r="M104" s="179">
        <f t="shared" ca="1" si="44"/>
        <v>0</v>
      </c>
      <c r="N104" s="181">
        <f t="shared" ca="1" si="44"/>
        <v>0</v>
      </c>
      <c r="O104" s="180">
        <f t="shared" ca="1" si="44"/>
        <v>0</v>
      </c>
      <c r="P104" s="182">
        <f t="shared" ca="1" si="44"/>
        <v>0</v>
      </c>
      <c r="Q104" s="182">
        <f t="shared" ca="1" si="44"/>
        <v>0</v>
      </c>
      <c r="R104" s="179">
        <f t="shared" ca="1" si="44"/>
        <v>0</v>
      </c>
      <c r="S104" s="181">
        <f t="shared" ca="1" si="44"/>
        <v>0</v>
      </c>
      <c r="T104" s="181">
        <f t="shared" ca="1" si="44"/>
        <v>0</v>
      </c>
      <c r="U104" s="180">
        <f t="shared" ca="1" si="44"/>
        <v>0</v>
      </c>
      <c r="V104" s="179">
        <f t="shared" ca="1" si="44"/>
        <v>0</v>
      </c>
      <c r="W104" s="181">
        <f t="shared" ca="1" si="45"/>
        <v>0</v>
      </c>
      <c r="X104" s="180">
        <f t="shared" ca="1" si="45"/>
        <v>0</v>
      </c>
      <c r="Y104" s="179">
        <f t="shared" ca="1" si="45"/>
        <v>0</v>
      </c>
      <c r="Z104" s="180">
        <f t="shared" ca="1" si="45"/>
        <v>0</v>
      </c>
      <c r="AA104" s="183">
        <f t="shared" ca="1" si="45"/>
        <v>0</v>
      </c>
      <c r="AB104" s="181">
        <f t="shared" ca="1" si="45"/>
        <v>0</v>
      </c>
      <c r="AC104" s="184">
        <f t="shared" ca="1" si="45"/>
        <v>0</v>
      </c>
      <c r="AD104" s="185">
        <f t="shared" ca="1" si="33"/>
        <v>1</v>
      </c>
      <c r="AE104" t="str">
        <f t="shared" si="34"/>
        <v>_112_01_68</v>
      </c>
      <c r="AF104" t="s">
        <v>1169</v>
      </c>
      <c r="AH104" t="s">
        <v>1369</v>
      </c>
      <c r="AI104" t="str">
        <f t="shared" si="38"/>
        <v>_131_01_68</v>
      </c>
      <c r="AK104" t="s">
        <v>2905</v>
      </c>
      <c r="AL104" t="str">
        <f t="shared" si="39"/>
        <v>_132_01_68</v>
      </c>
    </row>
    <row r="105" spans="2:38" ht="20.100000000000001" customHeight="1">
      <c r="B105" s="165" t="s">
        <v>1576</v>
      </c>
      <c r="C105" s="178">
        <f t="shared" ca="1" si="43"/>
        <v>0</v>
      </c>
      <c r="D105" s="179">
        <f t="shared" ca="1" si="43"/>
        <v>0</v>
      </c>
      <c r="E105" s="180">
        <f t="shared" ca="1" si="43"/>
        <v>0</v>
      </c>
      <c r="F105" s="179">
        <f t="shared" ca="1" si="43"/>
        <v>0</v>
      </c>
      <c r="G105" s="181">
        <f t="shared" ca="1" si="43"/>
        <v>0</v>
      </c>
      <c r="H105" s="181">
        <f t="shared" ca="1" si="43"/>
        <v>2</v>
      </c>
      <c r="I105" s="180">
        <f t="shared" ca="1" si="43"/>
        <v>0</v>
      </c>
      <c r="J105" s="179">
        <f t="shared" ca="1" si="43"/>
        <v>3</v>
      </c>
      <c r="K105" s="181">
        <f t="shared" ca="1" si="43"/>
        <v>1</v>
      </c>
      <c r="L105" s="180">
        <f t="shared" ca="1" si="43"/>
        <v>1</v>
      </c>
      <c r="M105" s="179">
        <f t="shared" ca="1" si="44"/>
        <v>2</v>
      </c>
      <c r="N105" s="181">
        <f t="shared" ca="1" si="44"/>
        <v>0</v>
      </c>
      <c r="O105" s="180">
        <f t="shared" ca="1" si="44"/>
        <v>1</v>
      </c>
      <c r="P105" s="182">
        <f t="shared" ca="1" si="44"/>
        <v>0</v>
      </c>
      <c r="Q105" s="182">
        <f t="shared" ca="1" si="44"/>
        <v>0</v>
      </c>
      <c r="R105" s="179">
        <f t="shared" ca="1" si="44"/>
        <v>2</v>
      </c>
      <c r="S105" s="181">
        <f t="shared" ca="1" si="44"/>
        <v>0</v>
      </c>
      <c r="T105" s="181">
        <f t="shared" ca="1" si="44"/>
        <v>0</v>
      </c>
      <c r="U105" s="180">
        <f t="shared" ca="1" si="44"/>
        <v>0</v>
      </c>
      <c r="V105" s="179">
        <f t="shared" ca="1" si="44"/>
        <v>0</v>
      </c>
      <c r="W105" s="181">
        <f t="shared" ca="1" si="45"/>
        <v>0</v>
      </c>
      <c r="X105" s="180">
        <f t="shared" ca="1" si="45"/>
        <v>0</v>
      </c>
      <c r="Y105" s="179">
        <f t="shared" ca="1" si="45"/>
        <v>0</v>
      </c>
      <c r="Z105" s="180">
        <f t="shared" ca="1" si="45"/>
        <v>0</v>
      </c>
      <c r="AA105" s="183">
        <f t="shared" ca="1" si="45"/>
        <v>0</v>
      </c>
      <c r="AB105" s="181">
        <f t="shared" ca="1" si="45"/>
        <v>1</v>
      </c>
      <c r="AC105" s="184">
        <f t="shared" ca="1" si="45"/>
        <v>0</v>
      </c>
      <c r="AD105" s="185">
        <f t="shared" ca="1" si="33"/>
        <v>13</v>
      </c>
      <c r="AE105" t="str">
        <f t="shared" si="34"/>
        <v>_112_01_68_2</v>
      </c>
      <c r="AF105" t="s">
        <v>1170</v>
      </c>
      <c r="AH105" t="s">
        <v>1370</v>
      </c>
      <c r="AI105" t="str">
        <f t="shared" si="38"/>
        <v>_131_01_68_2</v>
      </c>
      <c r="AK105" t="s">
        <v>2906</v>
      </c>
      <c r="AL105" t="str">
        <f t="shared" si="39"/>
        <v>_132_01_68_2</v>
      </c>
    </row>
    <row r="106" spans="2:38" ht="20.100000000000001" customHeight="1">
      <c r="B106" s="1163" t="s">
        <v>1577</v>
      </c>
      <c r="C106" s="1164">
        <f t="shared" ca="1" si="43"/>
        <v>0</v>
      </c>
      <c r="D106" s="1165">
        <f t="shared" ca="1" si="43"/>
        <v>0</v>
      </c>
      <c r="E106" s="1166">
        <f t="shared" ca="1" si="43"/>
        <v>0</v>
      </c>
      <c r="F106" s="1165">
        <f t="shared" ca="1" si="43"/>
        <v>0</v>
      </c>
      <c r="G106" s="1167">
        <f t="shared" ca="1" si="43"/>
        <v>0</v>
      </c>
      <c r="H106" s="1167">
        <f t="shared" ca="1" si="43"/>
        <v>2</v>
      </c>
      <c r="I106" s="1166">
        <f t="shared" ca="1" si="43"/>
        <v>0</v>
      </c>
      <c r="J106" s="1165">
        <f t="shared" ca="1" si="43"/>
        <v>0</v>
      </c>
      <c r="K106" s="1167">
        <f t="shared" ca="1" si="43"/>
        <v>0</v>
      </c>
      <c r="L106" s="1166">
        <f t="shared" ca="1" si="43"/>
        <v>0</v>
      </c>
      <c r="M106" s="1165">
        <f t="shared" ca="1" si="44"/>
        <v>0</v>
      </c>
      <c r="N106" s="1167">
        <f t="shared" ca="1" si="44"/>
        <v>0</v>
      </c>
      <c r="O106" s="1166">
        <f t="shared" ca="1" si="44"/>
        <v>0</v>
      </c>
      <c r="P106" s="1168">
        <f t="shared" ca="1" si="44"/>
        <v>0</v>
      </c>
      <c r="Q106" s="1168">
        <f t="shared" ca="1" si="44"/>
        <v>0</v>
      </c>
      <c r="R106" s="1165">
        <f t="shared" ca="1" si="44"/>
        <v>0</v>
      </c>
      <c r="S106" s="1167">
        <f t="shared" ca="1" si="44"/>
        <v>0</v>
      </c>
      <c r="T106" s="1167">
        <f t="shared" ca="1" si="44"/>
        <v>0</v>
      </c>
      <c r="U106" s="1166">
        <f t="shared" ca="1" si="44"/>
        <v>0</v>
      </c>
      <c r="V106" s="1165">
        <f t="shared" ca="1" si="44"/>
        <v>0</v>
      </c>
      <c r="W106" s="1167">
        <f t="shared" ca="1" si="45"/>
        <v>0</v>
      </c>
      <c r="X106" s="1166">
        <f t="shared" ca="1" si="45"/>
        <v>0</v>
      </c>
      <c r="Y106" s="1165">
        <f t="shared" ca="1" si="45"/>
        <v>0</v>
      </c>
      <c r="Z106" s="1166">
        <f t="shared" ca="1" si="45"/>
        <v>0</v>
      </c>
      <c r="AA106" s="183">
        <f t="shared" ca="1" si="45"/>
        <v>0</v>
      </c>
      <c r="AB106" s="1167">
        <f t="shared" ca="1" si="45"/>
        <v>0</v>
      </c>
      <c r="AC106" s="1169">
        <f t="shared" ca="1" si="45"/>
        <v>0</v>
      </c>
      <c r="AD106" s="185">
        <f t="shared" ca="1" si="33"/>
        <v>2</v>
      </c>
      <c r="AE106" t="str">
        <f t="shared" si="34"/>
        <v>_112_01_69</v>
      </c>
      <c r="AF106" t="s">
        <v>1171</v>
      </c>
      <c r="AH106" t="s">
        <v>1371</v>
      </c>
      <c r="AI106" t="str">
        <f t="shared" si="38"/>
        <v>_131_01_69</v>
      </c>
      <c r="AK106" t="s">
        <v>2907</v>
      </c>
      <c r="AL106" t="str">
        <f t="shared" si="39"/>
        <v>_132_01_69</v>
      </c>
    </row>
    <row r="107" spans="2:38" ht="20.100000000000001" customHeight="1">
      <c r="B107" s="166" t="s">
        <v>1578</v>
      </c>
      <c r="C107" s="186">
        <f t="shared" ca="1" si="43"/>
        <v>0</v>
      </c>
      <c r="D107" s="187">
        <f t="shared" ca="1" si="43"/>
        <v>0</v>
      </c>
      <c r="E107" s="188">
        <f t="shared" ca="1" si="43"/>
        <v>0</v>
      </c>
      <c r="F107" s="187">
        <f t="shared" ca="1" si="43"/>
        <v>0</v>
      </c>
      <c r="G107" s="189">
        <f t="shared" ca="1" si="43"/>
        <v>0</v>
      </c>
      <c r="H107" s="189">
        <f t="shared" ca="1" si="43"/>
        <v>0</v>
      </c>
      <c r="I107" s="188">
        <f t="shared" ca="1" si="43"/>
        <v>0</v>
      </c>
      <c r="J107" s="187">
        <f t="shared" ca="1" si="43"/>
        <v>0</v>
      </c>
      <c r="K107" s="189">
        <f t="shared" ca="1" si="43"/>
        <v>0</v>
      </c>
      <c r="L107" s="188">
        <f t="shared" ca="1" si="43"/>
        <v>0</v>
      </c>
      <c r="M107" s="187">
        <f t="shared" ca="1" si="44"/>
        <v>0</v>
      </c>
      <c r="N107" s="189">
        <f t="shared" ca="1" si="44"/>
        <v>0</v>
      </c>
      <c r="O107" s="188">
        <f t="shared" ca="1" si="44"/>
        <v>0</v>
      </c>
      <c r="P107" s="190">
        <f t="shared" ca="1" si="44"/>
        <v>0</v>
      </c>
      <c r="Q107" s="190">
        <f t="shared" ca="1" si="44"/>
        <v>0</v>
      </c>
      <c r="R107" s="187">
        <f t="shared" ca="1" si="44"/>
        <v>0</v>
      </c>
      <c r="S107" s="189">
        <f t="shared" ca="1" si="44"/>
        <v>0</v>
      </c>
      <c r="T107" s="189">
        <f t="shared" ca="1" si="44"/>
        <v>0</v>
      </c>
      <c r="U107" s="188">
        <f t="shared" ca="1" si="44"/>
        <v>0</v>
      </c>
      <c r="V107" s="187">
        <f t="shared" ca="1" si="44"/>
        <v>0</v>
      </c>
      <c r="W107" s="189">
        <f t="shared" ca="1" si="45"/>
        <v>0</v>
      </c>
      <c r="X107" s="188">
        <f t="shared" ca="1" si="45"/>
        <v>0</v>
      </c>
      <c r="Y107" s="187">
        <f t="shared" ca="1" si="45"/>
        <v>0</v>
      </c>
      <c r="Z107" s="188">
        <f t="shared" ca="1" si="45"/>
        <v>0</v>
      </c>
      <c r="AA107" s="191">
        <f t="shared" ca="1" si="45"/>
        <v>0</v>
      </c>
      <c r="AB107" s="189">
        <f t="shared" ca="1" si="45"/>
        <v>0</v>
      </c>
      <c r="AC107" s="1170">
        <f t="shared" ca="1" si="45"/>
        <v>0</v>
      </c>
      <c r="AD107" s="193">
        <f t="shared" ca="1" si="33"/>
        <v>0</v>
      </c>
      <c r="AE107" t="str">
        <f t="shared" si="34"/>
        <v>_112_01_69_2</v>
      </c>
      <c r="AF107" t="s">
        <v>1172</v>
      </c>
      <c r="AH107" t="s">
        <v>1372</v>
      </c>
      <c r="AI107" t="str">
        <f t="shared" si="38"/>
        <v>_131_01_69_2</v>
      </c>
      <c r="AK107" t="s">
        <v>2908</v>
      </c>
      <c r="AL107" t="str">
        <f t="shared" si="39"/>
        <v>_132_01_69_2</v>
      </c>
    </row>
    <row r="108" spans="2:38" ht="20.100000000000001" hidden="1" customHeight="1">
      <c r="B108" s="165" t="s">
        <v>1579</v>
      </c>
      <c r="C108" s="178">
        <f t="shared" ca="1" si="43"/>
        <v>0</v>
      </c>
      <c r="D108" s="179">
        <f t="shared" ca="1" si="43"/>
        <v>0</v>
      </c>
      <c r="E108" s="180">
        <f t="shared" ca="1" si="43"/>
        <v>0</v>
      </c>
      <c r="F108" s="179">
        <f t="shared" ca="1" si="43"/>
        <v>0</v>
      </c>
      <c r="G108" s="181">
        <f t="shared" ca="1" si="43"/>
        <v>0</v>
      </c>
      <c r="H108" s="181">
        <f t="shared" ca="1" si="43"/>
        <v>0</v>
      </c>
      <c r="I108" s="180">
        <f t="shared" ca="1" si="43"/>
        <v>0</v>
      </c>
      <c r="J108" s="179">
        <f t="shared" ca="1" si="43"/>
        <v>0</v>
      </c>
      <c r="K108" s="181">
        <f t="shared" ca="1" si="43"/>
        <v>0</v>
      </c>
      <c r="L108" s="180">
        <f t="shared" ca="1" si="43"/>
        <v>0</v>
      </c>
      <c r="M108" s="179">
        <f t="shared" ca="1" si="44"/>
        <v>0</v>
      </c>
      <c r="N108" s="181">
        <f t="shared" ca="1" si="44"/>
        <v>0</v>
      </c>
      <c r="O108" s="180">
        <f t="shared" ca="1" si="44"/>
        <v>1</v>
      </c>
      <c r="P108" s="182">
        <f t="shared" ca="1" si="44"/>
        <v>0</v>
      </c>
      <c r="Q108" s="182">
        <f t="shared" ca="1" si="44"/>
        <v>0</v>
      </c>
      <c r="R108" s="179">
        <f t="shared" ca="1" si="44"/>
        <v>0</v>
      </c>
      <c r="S108" s="181">
        <f t="shared" ca="1" si="44"/>
        <v>0</v>
      </c>
      <c r="T108" s="181">
        <f t="shared" ca="1" si="44"/>
        <v>0</v>
      </c>
      <c r="U108" s="180">
        <f t="shared" ca="1" si="44"/>
        <v>0</v>
      </c>
      <c r="V108" s="179">
        <f t="shared" ca="1" si="44"/>
        <v>0</v>
      </c>
      <c r="W108" s="181">
        <f t="shared" ca="1" si="45"/>
        <v>0</v>
      </c>
      <c r="X108" s="180">
        <f t="shared" ca="1" si="45"/>
        <v>0</v>
      </c>
      <c r="Y108" s="179">
        <f t="shared" ca="1" si="45"/>
        <v>0</v>
      </c>
      <c r="Z108" s="180">
        <f t="shared" ca="1" si="45"/>
        <v>0</v>
      </c>
      <c r="AA108" s="183">
        <f t="shared" ca="1" si="45"/>
        <v>0</v>
      </c>
      <c r="AB108" s="181">
        <f t="shared" ca="1" si="45"/>
        <v>0</v>
      </c>
      <c r="AC108" s="184">
        <f t="shared" ca="1" si="45"/>
        <v>0</v>
      </c>
      <c r="AD108" s="185">
        <f t="shared" ca="1" si="33"/>
        <v>1</v>
      </c>
      <c r="AE108" t="str">
        <f t="shared" si="34"/>
        <v>_112_01_69_3</v>
      </c>
      <c r="AF108" t="s">
        <v>1173</v>
      </c>
      <c r="AH108" t="s">
        <v>1373</v>
      </c>
      <c r="AI108" t="str">
        <f t="shared" si="38"/>
        <v>_131_01_69_3</v>
      </c>
      <c r="AK108" t="s">
        <v>2909</v>
      </c>
      <c r="AL108" t="str">
        <f t="shared" si="39"/>
        <v>_132_01_69_3</v>
      </c>
    </row>
    <row r="109" spans="2:38" ht="20.100000000000001" customHeight="1">
      <c r="B109" s="165" t="s">
        <v>1580</v>
      </c>
      <c r="C109" s="178">
        <f t="shared" ca="1" si="43"/>
        <v>0</v>
      </c>
      <c r="D109" s="179">
        <f t="shared" ca="1" si="43"/>
        <v>0</v>
      </c>
      <c r="E109" s="180">
        <f t="shared" ca="1" si="43"/>
        <v>0</v>
      </c>
      <c r="F109" s="179">
        <f t="shared" ca="1" si="43"/>
        <v>0</v>
      </c>
      <c r="G109" s="181">
        <f t="shared" ca="1" si="43"/>
        <v>0</v>
      </c>
      <c r="H109" s="181">
        <f t="shared" ca="1" si="43"/>
        <v>0</v>
      </c>
      <c r="I109" s="180">
        <f t="shared" ca="1" si="43"/>
        <v>0</v>
      </c>
      <c r="J109" s="179">
        <f t="shared" ca="1" si="43"/>
        <v>0</v>
      </c>
      <c r="K109" s="181">
        <f t="shared" ca="1" si="43"/>
        <v>0</v>
      </c>
      <c r="L109" s="180">
        <f t="shared" ca="1" si="43"/>
        <v>0</v>
      </c>
      <c r="M109" s="179">
        <f t="shared" ca="1" si="44"/>
        <v>0</v>
      </c>
      <c r="N109" s="181">
        <f t="shared" ca="1" si="44"/>
        <v>0</v>
      </c>
      <c r="O109" s="180">
        <f t="shared" ca="1" si="44"/>
        <v>0</v>
      </c>
      <c r="P109" s="182">
        <f t="shared" ca="1" si="44"/>
        <v>0</v>
      </c>
      <c r="Q109" s="182">
        <f t="shared" ca="1" si="44"/>
        <v>0</v>
      </c>
      <c r="R109" s="179">
        <f t="shared" ca="1" si="44"/>
        <v>0</v>
      </c>
      <c r="S109" s="181">
        <f t="shared" ca="1" si="44"/>
        <v>0</v>
      </c>
      <c r="T109" s="181">
        <f t="shared" ca="1" si="44"/>
        <v>0</v>
      </c>
      <c r="U109" s="180">
        <f t="shared" ca="1" si="44"/>
        <v>0</v>
      </c>
      <c r="V109" s="179">
        <f t="shared" ca="1" si="44"/>
        <v>0</v>
      </c>
      <c r="W109" s="181">
        <f t="shared" ca="1" si="45"/>
        <v>0</v>
      </c>
      <c r="X109" s="180">
        <f t="shared" ca="1" si="45"/>
        <v>0</v>
      </c>
      <c r="Y109" s="179">
        <f t="shared" ca="1" si="45"/>
        <v>0</v>
      </c>
      <c r="Z109" s="180">
        <f t="shared" ca="1" si="45"/>
        <v>0</v>
      </c>
      <c r="AA109" s="183">
        <f t="shared" ca="1" si="45"/>
        <v>0</v>
      </c>
      <c r="AB109" s="181">
        <f t="shared" ca="1" si="45"/>
        <v>0</v>
      </c>
      <c r="AC109" s="184">
        <f t="shared" ca="1" si="45"/>
        <v>0</v>
      </c>
      <c r="AD109" s="185">
        <f t="shared" ca="1" si="33"/>
        <v>0</v>
      </c>
      <c r="AE109" t="str">
        <f t="shared" si="34"/>
        <v>_112_01_70</v>
      </c>
      <c r="AF109" t="s">
        <v>1174</v>
      </c>
      <c r="AH109" t="s">
        <v>1374</v>
      </c>
      <c r="AI109" t="str">
        <f t="shared" si="38"/>
        <v>_131_01_70</v>
      </c>
      <c r="AK109" t="s">
        <v>2910</v>
      </c>
      <c r="AL109" t="str">
        <f t="shared" si="39"/>
        <v>_132_01_70</v>
      </c>
    </row>
    <row r="110" spans="2:38" ht="20.100000000000001" customHeight="1">
      <c r="B110" s="165" t="s">
        <v>1581</v>
      </c>
      <c r="C110" s="178">
        <f t="shared" ca="1" si="43"/>
        <v>0</v>
      </c>
      <c r="D110" s="179">
        <f t="shared" ca="1" si="43"/>
        <v>0</v>
      </c>
      <c r="E110" s="180">
        <f t="shared" ca="1" si="43"/>
        <v>0</v>
      </c>
      <c r="F110" s="179">
        <f t="shared" ca="1" si="43"/>
        <v>0</v>
      </c>
      <c r="G110" s="181">
        <f t="shared" ca="1" si="43"/>
        <v>0</v>
      </c>
      <c r="H110" s="181">
        <f t="shared" ca="1" si="43"/>
        <v>0</v>
      </c>
      <c r="I110" s="180">
        <f t="shared" ca="1" si="43"/>
        <v>0</v>
      </c>
      <c r="J110" s="179">
        <f t="shared" ca="1" si="43"/>
        <v>0</v>
      </c>
      <c r="K110" s="181">
        <f t="shared" ca="1" si="43"/>
        <v>0</v>
      </c>
      <c r="L110" s="180">
        <f t="shared" ca="1" si="43"/>
        <v>0</v>
      </c>
      <c r="M110" s="179">
        <f t="shared" ca="1" si="44"/>
        <v>0</v>
      </c>
      <c r="N110" s="181">
        <f t="shared" ca="1" si="44"/>
        <v>0</v>
      </c>
      <c r="O110" s="180">
        <f t="shared" ca="1" si="44"/>
        <v>0</v>
      </c>
      <c r="P110" s="182">
        <f t="shared" ca="1" si="44"/>
        <v>0</v>
      </c>
      <c r="Q110" s="182">
        <f t="shared" ca="1" si="44"/>
        <v>0</v>
      </c>
      <c r="R110" s="179">
        <f t="shared" ca="1" si="44"/>
        <v>0</v>
      </c>
      <c r="S110" s="181">
        <f t="shared" ca="1" si="44"/>
        <v>0</v>
      </c>
      <c r="T110" s="181">
        <f t="shared" ca="1" si="44"/>
        <v>0</v>
      </c>
      <c r="U110" s="180">
        <f t="shared" ca="1" si="44"/>
        <v>0</v>
      </c>
      <c r="V110" s="179">
        <f t="shared" ca="1" si="44"/>
        <v>0</v>
      </c>
      <c r="W110" s="181">
        <f t="shared" ca="1" si="45"/>
        <v>0</v>
      </c>
      <c r="X110" s="180">
        <f t="shared" ca="1" si="45"/>
        <v>0</v>
      </c>
      <c r="Y110" s="179">
        <f t="shared" ca="1" si="45"/>
        <v>0</v>
      </c>
      <c r="Z110" s="180">
        <f t="shared" ca="1" si="45"/>
        <v>0</v>
      </c>
      <c r="AA110" s="183">
        <f t="shared" ca="1" si="45"/>
        <v>0</v>
      </c>
      <c r="AB110" s="181">
        <f t="shared" ca="1" si="45"/>
        <v>0</v>
      </c>
      <c r="AC110" s="184">
        <f t="shared" ca="1" si="45"/>
        <v>0</v>
      </c>
      <c r="AD110" s="185">
        <f t="shared" ca="1" si="33"/>
        <v>0</v>
      </c>
      <c r="AE110" t="str">
        <f t="shared" si="34"/>
        <v>_112_01_70_2</v>
      </c>
      <c r="AF110" t="s">
        <v>1175</v>
      </c>
      <c r="AH110" t="s">
        <v>1375</v>
      </c>
      <c r="AI110" t="str">
        <f t="shared" si="38"/>
        <v>_131_01_70_2</v>
      </c>
      <c r="AK110" t="s">
        <v>2911</v>
      </c>
      <c r="AL110" t="str">
        <f t="shared" si="39"/>
        <v>_132_01_70_2</v>
      </c>
    </row>
    <row r="111" spans="2:38" ht="20.100000000000001" customHeight="1">
      <c r="B111" s="1163" t="s">
        <v>1582</v>
      </c>
      <c r="C111" s="1164">
        <f t="shared" ca="1" si="43"/>
        <v>0</v>
      </c>
      <c r="D111" s="1165">
        <f t="shared" ca="1" si="43"/>
        <v>0</v>
      </c>
      <c r="E111" s="1166">
        <f t="shared" ca="1" si="43"/>
        <v>1</v>
      </c>
      <c r="F111" s="1165">
        <f t="shared" ca="1" si="43"/>
        <v>0</v>
      </c>
      <c r="G111" s="1167">
        <f t="shared" ca="1" si="43"/>
        <v>0</v>
      </c>
      <c r="H111" s="1167">
        <f t="shared" ca="1" si="43"/>
        <v>1</v>
      </c>
      <c r="I111" s="1166">
        <f t="shared" ca="1" si="43"/>
        <v>0</v>
      </c>
      <c r="J111" s="1165">
        <f t="shared" ca="1" si="43"/>
        <v>0</v>
      </c>
      <c r="K111" s="1167">
        <f t="shared" ca="1" si="43"/>
        <v>7</v>
      </c>
      <c r="L111" s="1166">
        <f t="shared" ca="1" si="43"/>
        <v>0</v>
      </c>
      <c r="M111" s="1165">
        <f t="shared" ca="1" si="44"/>
        <v>0</v>
      </c>
      <c r="N111" s="1167">
        <f t="shared" ca="1" si="44"/>
        <v>0</v>
      </c>
      <c r="O111" s="1166">
        <f t="shared" ca="1" si="44"/>
        <v>0</v>
      </c>
      <c r="P111" s="1168">
        <f t="shared" ca="1" si="44"/>
        <v>0</v>
      </c>
      <c r="Q111" s="1168">
        <f t="shared" ca="1" si="44"/>
        <v>0</v>
      </c>
      <c r="R111" s="1165">
        <f t="shared" ca="1" si="44"/>
        <v>2</v>
      </c>
      <c r="S111" s="1167">
        <f t="shared" ca="1" si="44"/>
        <v>0</v>
      </c>
      <c r="T111" s="1167">
        <f t="shared" ca="1" si="44"/>
        <v>0</v>
      </c>
      <c r="U111" s="1166">
        <f t="shared" ca="1" si="44"/>
        <v>0</v>
      </c>
      <c r="V111" s="1165">
        <f t="shared" ca="1" si="44"/>
        <v>2</v>
      </c>
      <c r="W111" s="1167">
        <f t="shared" ca="1" si="45"/>
        <v>0</v>
      </c>
      <c r="X111" s="1166">
        <f t="shared" ca="1" si="45"/>
        <v>0</v>
      </c>
      <c r="Y111" s="1165">
        <f t="shared" ca="1" si="45"/>
        <v>0</v>
      </c>
      <c r="Z111" s="1166">
        <f t="shared" ca="1" si="45"/>
        <v>0</v>
      </c>
      <c r="AA111" s="183">
        <f t="shared" ca="1" si="45"/>
        <v>0</v>
      </c>
      <c r="AB111" s="1167">
        <f t="shared" ca="1" si="45"/>
        <v>1</v>
      </c>
      <c r="AC111" s="1169">
        <f t="shared" ca="1" si="45"/>
        <v>0</v>
      </c>
      <c r="AD111" s="185">
        <f t="shared" ca="1" si="33"/>
        <v>14</v>
      </c>
      <c r="AE111" t="str">
        <f t="shared" si="34"/>
        <v>_112_01_71</v>
      </c>
      <c r="AF111" t="s">
        <v>1176</v>
      </c>
      <c r="AH111" t="s">
        <v>1376</v>
      </c>
      <c r="AI111" t="str">
        <f t="shared" si="38"/>
        <v>_131_01_71</v>
      </c>
      <c r="AK111" t="s">
        <v>2912</v>
      </c>
      <c r="AL111" t="str">
        <f t="shared" si="39"/>
        <v>_132_01_71</v>
      </c>
    </row>
    <row r="112" spans="2:38" ht="20.100000000000001" customHeight="1">
      <c r="B112" s="1163" t="s">
        <v>1583</v>
      </c>
      <c r="C112" s="1164">
        <f t="shared" ref="C112:L121" ca="1" si="46">SUMIFS(INDIRECT($AE112),別4自治体コード,C$1,INDIRECT($AG$9),C$4)+SUMIFS(INDIRECT($AI112),別4追自治体コード,C$1,INDIRECT($AJ$9),C$4)+SUMIFS(INDIRECT($AL112),別4自治体コード,C$1,INDIRECT($AM$9),C$4)</f>
        <v>0</v>
      </c>
      <c r="D112" s="1165">
        <f t="shared" ca="1" si="46"/>
        <v>0</v>
      </c>
      <c r="E112" s="1166">
        <f t="shared" ca="1" si="46"/>
        <v>0</v>
      </c>
      <c r="F112" s="1165">
        <f t="shared" ca="1" si="46"/>
        <v>0</v>
      </c>
      <c r="G112" s="1167">
        <f t="shared" ca="1" si="46"/>
        <v>0</v>
      </c>
      <c r="H112" s="1167">
        <f t="shared" ca="1" si="46"/>
        <v>1</v>
      </c>
      <c r="I112" s="1166">
        <f t="shared" ca="1" si="46"/>
        <v>1</v>
      </c>
      <c r="J112" s="1165">
        <f t="shared" ca="1" si="46"/>
        <v>2</v>
      </c>
      <c r="K112" s="1167">
        <f t="shared" ca="1" si="46"/>
        <v>2</v>
      </c>
      <c r="L112" s="1166">
        <f t="shared" ca="1" si="46"/>
        <v>2</v>
      </c>
      <c r="M112" s="1165">
        <f t="shared" ref="M112:V121" ca="1" si="47">SUMIFS(INDIRECT($AE112),別4自治体コード,M$1,INDIRECT($AG$9),M$4)+SUMIFS(INDIRECT($AI112),別4追自治体コード,M$1,INDIRECT($AJ$9),M$4)+SUMIFS(INDIRECT($AL112),別4自治体コード,M$1,INDIRECT($AM$9),M$4)</f>
        <v>0</v>
      </c>
      <c r="N112" s="1167">
        <f t="shared" ca="1" si="47"/>
        <v>0</v>
      </c>
      <c r="O112" s="1166">
        <f t="shared" ca="1" si="47"/>
        <v>2</v>
      </c>
      <c r="P112" s="1168">
        <f t="shared" ca="1" si="47"/>
        <v>0</v>
      </c>
      <c r="Q112" s="1168">
        <f t="shared" ca="1" si="47"/>
        <v>0</v>
      </c>
      <c r="R112" s="1165">
        <f t="shared" ca="1" si="47"/>
        <v>9</v>
      </c>
      <c r="S112" s="1167">
        <f t="shared" ca="1" si="47"/>
        <v>1</v>
      </c>
      <c r="T112" s="1167">
        <f t="shared" ca="1" si="47"/>
        <v>0</v>
      </c>
      <c r="U112" s="1166">
        <f t="shared" ca="1" si="47"/>
        <v>0</v>
      </c>
      <c r="V112" s="1165">
        <f t="shared" ca="1" si="47"/>
        <v>1</v>
      </c>
      <c r="W112" s="1167">
        <f t="shared" ref="W112:AC121" ca="1" si="48">SUMIFS(INDIRECT($AE112),別4自治体コード,W$1,INDIRECT($AG$9),W$4)+SUMIFS(INDIRECT($AI112),別4追自治体コード,W$1,INDIRECT($AJ$9),W$4)+SUMIFS(INDIRECT($AL112),別4自治体コード,W$1,INDIRECT($AM$9),W$4)</f>
        <v>0</v>
      </c>
      <c r="X112" s="1166">
        <f t="shared" ca="1" si="48"/>
        <v>0</v>
      </c>
      <c r="Y112" s="1165">
        <f t="shared" ca="1" si="48"/>
        <v>0</v>
      </c>
      <c r="Z112" s="1166">
        <f t="shared" ca="1" si="48"/>
        <v>0</v>
      </c>
      <c r="AA112" s="183">
        <f t="shared" ca="1" si="48"/>
        <v>1</v>
      </c>
      <c r="AB112" s="1167">
        <f t="shared" ca="1" si="48"/>
        <v>2</v>
      </c>
      <c r="AC112" s="1169">
        <f t="shared" ca="1" si="48"/>
        <v>0</v>
      </c>
      <c r="AD112" s="185">
        <f t="shared" ca="1" si="33"/>
        <v>24</v>
      </c>
      <c r="AE112" t="str">
        <f t="shared" si="34"/>
        <v>_112_01_71_2</v>
      </c>
      <c r="AF112" t="s">
        <v>1177</v>
      </c>
      <c r="AH112" t="s">
        <v>1377</v>
      </c>
      <c r="AI112" t="str">
        <f t="shared" si="38"/>
        <v>_131_01_71_2</v>
      </c>
      <c r="AK112" t="s">
        <v>2913</v>
      </c>
      <c r="AL112" t="str">
        <f t="shared" si="39"/>
        <v>_132_01_71_2</v>
      </c>
    </row>
    <row r="113" spans="2:38" ht="20.100000000000001" customHeight="1">
      <c r="B113" s="166" t="s">
        <v>1584</v>
      </c>
      <c r="C113" s="186">
        <f t="shared" ca="1" si="46"/>
        <v>0</v>
      </c>
      <c r="D113" s="187">
        <f t="shared" ca="1" si="46"/>
        <v>0</v>
      </c>
      <c r="E113" s="188">
        <f t="shared" ca="1" si="46"/>
        <v>0</v>
      </c>
      <c r="F113" s="187">
        <f t="shared" ca="1" si="46"/>
        <v>0</v>
      </c>
      <c r="G113" s="189">
        <f t="shared" ca="1" si="46"/>
        <v>0</v>
      </c>
      <c r="H113" s="189">
        <f t="shared" ca="1" si="46"/>
        <v>0</v>
      </c>
      <c r="I113" s="188">
        <f t="shared" ca="1" si="46"/>
        <v>0</v>
      </c>
      <c r="J113" s="187">
        <f t="shared" ca="1" si="46"/>
        <v>2</v>
      </c>
      <c r="K113" s="189">
        <f t="shared" ca="1" si="46"/>
        <v>0</v>
      </c>
      <c r="L113" s="188">
        <f t="shared" ca="1" si="46"/>
        <v>1</v>
      </c>
      <c r="M113" s="187">
        <f t="shared" ca="1" si="47"/>
        <v>0</v>
      </c>
      <c r="N113" s="189">
        <f t="shared" ca="1" si="47"/>
        <v>0</v>
      </c>
      <c r="O113" s="188">
        <f t="shared" ca="1" si="47"/>
        <v>1</v>
      </c>
      <c r="P113" s="190">
        <f t="shared" ca="1" si="47"/>
        <v>0</v>
      </c>
      <c r="Q113" s="190">
        <f t="shared" ca="1" si="47"/>
        <v>0</v>
      </c>
      <c r="R113" s="187">
        <f t="shared" ca="1" si="47"/>
        <v>2</v>
      </c>
      <c r="S113" s="189">
        <f t="shared" ca="1" si="47"/>
        <v>0</v>
      </c>
      <c r="T113" s="189">
        <f t="shared" ca="1" si="47"/>
        <v>0</v>
      </c>
      <c r="U113" s="188">
        <f t="shared" ca="1" si="47"/>
        <v>0</v>
      </c>
      <c r="V113" s="187">
        <f t="shared" ca="1" si="47"/>
        <v>0</v>
      </c>
      <c r="W113" s="189">
        <f t="shared" ca="1" si="48"/>
        <v>0</v>
      </c>
      <c r="X113" s="188">
        <f t="shared" ca="1" si="48"/>
        <v>0</v>
      </c>
      <c r="Y113" s="187">
        <f t="shared" ca="1" si="48"/>
        <v>0</v>
      </c>
      <c r="Z113" s="188">
        <f t="shared" ca="1" si="48"/>
        <v>0</v>
      </c>
      <c r="AA113" s="191">
        <f t="shared" ca="1" si="48"/>
        <v>0</v>
      </c>
      <c r="AB113" s="189">
        <f t="shared" ca="1" si="48"/>
        <v>0</v>
      </c>
      <c r="AC113" s="1170">
        <f t="shared" ca="1" si="48"/>
        <v>0</v>
      </c>
      <c r="AD113" s="193">
        <f t="shared" ca="1" si="33"/>
        <v>6</v>
      </c>
      <c r="AE113" t="str">
        <f t="shared" si="34"/>
        <v>_112_01_71_3</v>
      </c>
      <c r="AF113" t="s">
        <v>1178</v>
      </c>
      <c r="AH113" t="s">
        <v>1378</v>
      </c>
      <c r="AI113" t="str">
        <f t="shared" si="38"/>
        <v>_131_01_71_3</v>
      </c>
      <c r="AK113" t="s">
        <v>2914</v>
      </c>
      <c r="AL113" t="str">
        <f t="shared" si="39"/>
        <v>_132_01_71_3</v>
      </c>
    </row>
    <row r="114" spans="2:38" ht="20.100000000000001" customHeight="1">
      <c r="B114" s="165" t="s">
        <v>1585</v>
      </c>
      <c r="C114" s="178">
        <f t="shared" ca="1" si="46"/>
        <v>0</v>
      </c>
      <c r="D114" s="179">
        <f t="shared" ca="1" si="46"/>
        <v>0</v>
      </c>
      <c r="E114" s="180">
        <f t="shared" ca="1" si="46"/>
        <v>0</v>
      </c>
      <c r="F114" s="179">
        <f t="shared" ca="1" si="46"/>
        <v>0</v>
      </c>
      <c r="G114" s="181">
        <f t="shared" ca="1" si="46"/>
        <v>0</v>
      </c>
      <c r="H114" s="181">
        <f t="shared" ca="1" si="46"/>
        <v>0</v>
      </c>
      <c r="I114" s="180">
        <f t="shared" ca="1" si="46"/>
        <v>0</v>
      </c>
      <c r="J114" s="179">
        <f t="shared" ca="1" si="46"/>
        <v>1</v>
      </c>
      <c r="K114" s="181">
        <f t="shared" ca="1" si="46"/>
        <v>0</v>
      </c>
      <c r="L114" s="180">
        <f t="shared" ca="1" si="46"/>
        <v>0</v>
      </c>
      <c r="M114" s="179">
        <f t="shared" ca="1" si="47"/>
        <v>0</v>
      </c>
      <c r="N114" s="181">
        <f t="shared" ca="1" si="47"/>
        <v>0</v>
      </c>
      <c r="O114" s="180">
        <f t="shared" ca="1" si="47"/>
        <v>0</v>
      </c>
      <c r="P114" s="182">
        <f t="shared" ca="1" si="47"/>
        <v>0</v>
      </c>
      <c r="Q114" s="182">
        <f t="shared" ca="1" si="47"/>
        <v>0</v>
      </c>
      <c r="R114" s="179">
        <f t="shared" ca="1" si="47"/>
        <v>0</v>
      </c>
      <c r="S114" s="181">
        <f t="shared" ca="1" si="47"/>
        <v>0</v>
      </c>
      <c r="T114" s="181">
        <f t="shared" ca="1" si="47"/>
        <v>0</v>
      </c>
      <c r="U114" s="180">
        <f t="shared" ca="1" si="47"/>
        <v>0</v>
      </c>
      <c r="V114" s="179">
        <f t="shared" ca="1" si="47"/>
        <v>0</v>
      </c>
      <c r="W114" s="181">
        <f t="shared" ca="1" si="48"/>
        <v>0</v>
      </c>
      <c r="X114" s="180">
        <f t="shared" ca="1" si="48"/>
        <v>0</v>
      </c>
      <c r="Y114" s="179">
        <f t="shared" ca="1" si="48"/>
        <v>0</v>
      </c>
      <c r="Z114" s="180">
        <f t="shared" ca="1" si="48"/>
        <v>0</v>
      </c>
      <c r="AA114" s="183">
        <f t="shared" ca="1" si="48"/>
        <v>0</v>
      </c>
      <c r="AB114" s="181">
        <f t="shared" ca="1" si="48"/>
        <v>0</v>
      </c>
      <c r="AC114" s="184">
        <f t="shared" ca="1" si="48"/>
        <v>0</v>
      </c>
      <c r="AD114" s="185">
        <f t="shared" ca="1" si="33"/>
        <v>1</v>
      </c>
      <c r="AE114" t="str">
        <f t="shared" si="34"/>
        <v>_112_01_71_4</v>
      </c>
      <c r="AF114" t="s">
        <v>1179</v>
      </c>
      <c r="AH114" t="s">
        <v>1379</v>
      </c>
      <c r="AI114" t="str">
        <f t="shared" si="38"/>
        <v>_131_01_71_4</v>
      </c>
      <c r="AK114" t="s">
        <v>2915</v>
      </c>
      <c r="AL114" t="str">
        <f t="shared" si="39"/>
        <v>_132_01_71_4</v>
      </c>
    </row>
    <row r="115" spans="2:38" ht="20.100000000000001" customHeight="1">
      <c r="B115" s="165" t="s">
        <v>1586</v>
      </c>
      <c r="C115" s="178">
        <f t="shared" ca="1" si="46"/>
        <v>0</v>
      </c>
      <c r="D115" s="179">
        <f t="shared" ca="1" si="46"/>
        <v>0</v>
      </c>
      <c r="E115" s="180">
        <f t="shared" ca="1" si="46"/>
        <v>0</v>
      </c>
      <c r="F115" s="179">
        <f t="shared" ca="1" si="46"/>
        <v>0</v>
      </c>
      <c r="G115" s="181">
        <f t="shared" ca="1" si="46"/>
        <v>0</v>
      </c>
      <c r="H115" s="181">
        <f t="shared" ca="1" si="46"/>
        <v>1</v>
      </c>
      <c r="I115" s="180">
        <f t="shared" ca="1" si="46"/>
        <v>0</v>
      </c>
      <c r="J115" s="179">
        <f t="shared" ca="1" si="46"/>
        <v>0</v>
      </c>
      <c r="K115" s="181">
        <f t="shared" ca="1" si="46"/>
        <v>0</v>
      </c>
      <c r="L115" s="180">
        <f t="shared" ca="1" si="46"/>
        <v>0</v>
      </c>
      <c r="M115" s="179">
        <f t="shared" ca="1" si="47"/>
        <v>0</v>
      </c>
      <c r="N115" s="181">
        <f t="shared" ca="1" si="47"/>
        <v>0</v>
      </c>
      <c r="O115" s="180">
        <f t="shared" ca="1" si="47"/>
        <v>0</v>
      </c>
      <c r="P115" s="182">
        <f t="shared" ca="1" si="47"/>
        <v>0</v>
      </c>
      <c r="Q115" s="182">
        <f t="shared" ca="1" si="47"/>
        <v>0</v>
      </c>
      <c r="R115" s="179">
        <f t="shared" ca="1" si="47"/>
        <v>1</v>
      </c>
      <c r="S115" s="181">
        <f t="shared" ca="1" si="47"/>
        <v>0</v>
      </c>
      <c r="T115" s="181">
        <f t="shared" ca="1" si="47"/>
        <v>0</v>
      </c>
      <c r="U115" s="180">
        <f t="shared" ca="1" si="47"/>
        <v>0</v>
      </c>
      <c r="V115" s="179">
        <f t="shared" ca="1" si="47"/>
        <v>0</v>
      </c>
      <c r="W115" s="181">
        <f t="shared" ca="1" si="48"/>
        <v>0</v>
      </c>
      <c r="X115" s="180">
        <f t="shared" ca="1" si="48"/>
        <v>0</v>
      </c>
      <c r="Y115" s="179">
        <f t="shared" ca="1" si="48"/>
        <v>0</v>
      </c>
      <c r="Z115" s="180">
        <f t="shared" ca="1" si="48"/>
        <v>0</v>
      </c>
      <c r="AA115" s="183">
        <f t="shared" ca="1" si="48"/>
        <v>0</v>
      </c>
      <c r="AB115" s="181">
        <f t="shared" ca="1" si="48"/>
        <v>0</v>
      </c>
      <c r="AC115" s="184">
        <f t="shared" ca="1" si="48"/>
        <v>0</v>
      </c>
      <c r="AD115" s="185">
        <f t="shared" ca="1" si="33"/>
        <v>2</v>
      </c>
      <c r="AE115" t="str">
        <f t="shared" si="34"/>
        <v>_112_01_71_5</v>
      </c>
      <c r="AF115" t="s">
        <v>1180</v>
      </c>
      <c r="AH115" t="s">
        <v>1380</v>
      </c>
      <c r="AI115" t="str">
        <f t="shared" si="38"/>
        <v>_131_01_71_5</v>
      </c>
      <c r="AK115" t="s">
        <v>2916</v>
      </c>
      <c r="AL115" t="str">
        <f t="shared" si="39"/>
        <v>_132_01_71_5</v>
      </c>
    </row>
    <row r="116" spans="2:38" ht="20.100000000000001" customHeight="1">
      <c r="B116" s="1163" t="s">
        <v>1587</v>
      </c>
      <c r="C116" s="1164">
        <f t="shared" ca="1" si="46"/>
        <v>0</v>
      </c>
      <c r="D116" s="1165">
        <f t="shared" ca="1" si="46"/>
        <v>0</v>
      </c>
      <c r="E116" s="1166">
        <f t="shared" ca="1" si="46"/>
        <v>0</v>
      </c>
      <c r="F116" s="1165">
        <f t="shared" ca="1" si="46"/>
        <v>0</v>
      </c>
      <c r="G116" s="1167">
        <f t="shared" ca="1" si="46"/>
        <v>0</v>
      </c>
      <c r="H116" s="1167">
        <f t="shared" ca="1" si="46"/>
        <v>0</v>
      </c>
      <c r="I116" s="1166">
        <f t="shared" ca="1" si="46"/>
        <v>0</v>
      </c>
      <c r="J116" s="1165">
        <f t="shared" ca="1" si="46"/>
        <v>1</v>
      </c>
      <c r="K116" s="1167">
        <f t="shared" ca="1" si="46"/>
        <v>0</v>
      </c>
      <c r="L116" s="1166">
        <f t="shared" ca="1" si="46"/>
        <v>0</v>
      </c>
      <c r="M116" s="1165">
        <f t="shared" ca="1" si="47"/>
        <v>0</v>
      </c>
      <c r="N116" s="1167">
        <f t="shared" ca="1" si="47"/>
        <v>0</v>
      </c>
      <c r="O116" s="1166">
        <f t="shared" ca="1" si="47"/>
        <v>0</v>
      </c>
      <c r="P116" s="1168">
        <f t="shared" ca="1" si="47"/>
        <v>0</v>
      </c>
      <c r="Q116" s="1168">
        <f t="shared" ca="1" si="47"/>
        <v>0</v>
      </c>
      <c r="R116" s="1165">
        <f t="shared" ca="1" si="47"/>
        <v>0</v>
      </c>
      <c r="S116" s="1167">
        <f t="shared" ca="1" si="47"/>
        <v>0</v>
      </c>
      <c r="T116" s="1167">
        <f t="shared" ca="1" si="47"/>
        <v>0</v>
      </c>
      <c r="U116" s="1166">
        <f t="shared" ca="1" si="47"/>
        <v>0</v>
      </c>
      <c r="V116" s="1165">
        <f t="shared" ca="1" si="47"/>
        <v>0</v>
      </c>
      <c r="W116" s="1167">
        <f t="shared" ca="1" si="48"/>
        <v>0</v>
      </c>
      <c r="X116" s="1166">
        <f t="shared" ca="1" si="48"/>
        <v>0</v>
      </c>
      <c r="Y116" s="1165">
        <f t="shared" ca="1" si="48"/>
        <v>0</v>
      </c>
      <c r="Z116" s="1166">
        <f t="shared" ca="1" si="48"/>
        <v>0</v>
      </c>
      <c r="AA116" s="183">
        <f t="shared" ca="1" si="48"/>
        <v>0</v>
      </c>
      <c r="AB116" s="1167">
        <f t="shared" ca="1" si="48"/>
        <v>0</v>
      </c>
      <c r="AC116" s="1169">
        <f t="shared" ca="1" si="48"/>
        <v>0</v>
      </c>
      <c r="AD116" s="185">
        <f t="shared" ca="1" si="33"/>
        <v>1</v>
      </c>
      <c r="AE116" t="str">
        <f t="shared" si="34"/>
        <v>_112_01_71_6</v>
      </c>
      <c r="AF116" t="s">
        <v>1181</v>
      </c>
      <c r="AH116" t="s">
        <v>1381</v>
      </c>
      <c r="AI116" t="str">
        <f t="shared" si="38"/>
        <v>_131_01_71_6</v>
      </c>
      <c r="AK116" t="s">
        <v>2917</v>
      </c>
      <c r="AL116" t="str">
        <f t="shared" si="39"/>
        <v>_132_01_71_6</v>
      </c>
    </row>
    <row r="117" spans="2:38" ht="20.100000000000001" customHeight="1">
      <c r="B117" s="1163" t="s">
        <v>1588</v>
      </c>
      <c r="C117" s="1164">
        <f t="shared" ca="1" si="46"/>
        <v>0</v>
      </c>
      <c r="D117" s="1165">
        <f t="shared" ca="1" si="46"/>
        <v>4</v>
      </c>
      <c r="E117" s="1166">
        <f t="shared" ca="1" si="46"/>
        <v>0</v>
      </c>
      <c r="F117" s="1165">
        <f t="shared" ca="1" si="46"/>
        <v>0</v>
      </c>
      <c r="G117" s="1167">
        <f t="shared" ca="1" si="46"/>
        <v>1</v>
      </c>
      <c r="H117" s="1167">
        <f t="shared" ca="1" si="46"/>
        <v>83</v>
      </c>
      <c r="I117" s="1166">
        <f t="shared" ca="1" si="46"/>
        <v>1</v>
      </c>
      <c r="J117" s="1165">
        <f t="shared" ca="1" si="46"/>
        <v>30</v>
      </c>
      <c r="K117" s="1167">
        <f t="shared" ca="1" si="46"/>
        <v>8</v>
      </c>
      <c r="L117" s="1166">
        <f t="shared" ca="1" si="46"/>
        <v>5</v>
      </c>
      <c r="M117" s="1165">
        <f t="shared" ca="1" si="47"/>
        <v>5</v>
      </c>
      <c r="N117" s="1167">
        <f t="shared" ca="1" si="47"/>
        <v>0</v>
      </c>
      <c r="O117" s="1166">
        <f t="shared" ca="1" si="47"/>
        <v>4</v>
      </c>
      <c r="P117" s="1168">
        <f t="shared" ca="1" si="47"/>
        <v>15</v>
      </c>
      <c r="Q117" s="1168">
        <f t="shared" ca="1" si="47"/>
        <v>0</v>
      </c>
      <c r="R117" s="1165">
        <f t="shared" ca="1" si="47"/>
        <v>114</v>
      </c>
      <c r="S117" s="1167">
        <f t="shared" ca="1" si="47"/>
        <v>2</v>
      </c>
      <c r="T117" s="1167">
        <f t="shared" ca="1" si="47"/>
        <v>0</v>
      </c>
      <c r="U117" s="1166">
        <f t="shared" ca="1" si="47"/>
        <v>0</v>
      </c>
      <c r="V117" s="1165">
        <f t="shared" ca="1" si="47"/>
        <v>4</v>
      </c>
      <c r="W117" s="1167">
        <f t="shared" ca="1" si="48"/>
        <v>9</v>
      </c>
      <c r="X117" s="1166">
        <f t="shared" ca="1" si="48"/>
        <v>8</v>
      </c>
      <c r="Y117" s="1165">
        <f t="shared" ca="1" si="48"/>
        <v>35</v>
      </c>
      <c r="Z117" s="1166">
        <f t="shared" ca="1" si="48"/>
        <v>10</v>
      </c>
      <c r="AA117" s="183">
        <f t="shared" ca="1" si="48"/>
        <v>5</v>
      </c>
      <c r="AB117" s="1167">
        <f t="shared" ca="1" si="48"/>
        <v>13</v>
      </c>
      <c r="AC117" s="1169">
        <f t="shared" ca="1" si="48"/>
        <v>6</v>
      </c>
      <c r="AD117" s="185">
        <f t="shared" ca="1" si="33"/>
        <v>362</v>
      </c>
      <c r="AE117" t="str">
        <f t="shared" si="34"/>
        <v>_112_01_72</v>
      </c>
      <c r="AF117" t="s">
        <v>1182</v>
      </c>
      <c r="AH117" t="s">
        <v>1382</v>
      </c>
      <c r="AI117" t="str">
        <f t="shared" si="38"/>
        <v>_131_01_72</v>
      </c>
      <c r="AK117" t="s">
        <v>2918</v>
      </c>
      <c r="AL117" t="str">
        <f t="shared" si="39"/>
        <v>_132_01_72</v>
      </c>
    </row>
    <row r="118" spans="2:38" ht="20.100000000000001" customHeight="1">
      <c r="B118" s="166" t="s">
        <v>1589</v>
      </c>
      <c r="C118" s="186">
        <f t="shared" ca="1" si="46"/>
        <v>1</v>
      </c>
      <c r="D118" s="187">
        <f t="shared" ca="1" si="46"/>
        <v>0</v>
      </c>
      <c r="E118" s="188">
        <f t="shared" ca="1" si="46"/>
        <v>0</v>
      </c>
      <c r="F118" s="187">
        <f t="shared" ca="1" si="46"/>
        <v>0</v>
      </c>
      <c r="G118" s="189">
        <f t="shared" ca="1" si="46"/>
        <v>0</v>
      </c>
      <c r="H118" s="189">
        <f t="shared" ca="1" si="46"/>
        <v>10</v>
      </c>
      <c r="I118" s="188">
        <f t="shared" ca="1" si="46"/>
        <v>0</v>
      </c>
      <c r="J118" s="187">
        <f t="shared" ca="1" si="46"/>
        <v>0</v>
      </c>
      <c r="K118" s="189">
        <f t="shared" ca="1" si="46"/>
        <v>0</v>
      </c>
      <c r="L118" s="188">
        <f t="shared" ca="1" si="46"/>
        <v>0</v>
      </c>
      <c r="M118" s="187">
        <f t="shared" ca="1" si="47"/>
        <v>0</v>
      </c>
      <c r="N118" s="189">
        <f t="shared" ca="1" si="47"/>
        <v>0</v>
      </c>
      <c r="O118" s="188">
        <f t="shared" ca="1" si="47"/>
        <v>0</v>
      </c>
      <c r="P118" s="190">
        <f t="shared" ca="1" si="47"/>
        <v>1</v>
      </c>
      <c r="Q118" s="190">
        <f t="shared" ca="1" si="47"/>
        <v>0</v>
      </c>
      <c r="R118" s="187">
        <f t="shared" ca="1" si="47"/>
        <v>6</v>
      </c>
      <c r="S118" s="189">
        <f t="shared" ca="1" si="47"/>
        <v>2</v>
      </c>
      <c r="T118" s="189">
        <f t="shared" ca="1" si="47"/>
        <v>0</v>
      </c>
      <c r="U118" s="188">
        <f t="shared" ca="1" si="47"/>
        <v>0</v>
      </c>
      <c r="V118" s="187">
        <f t="shared" ca="1" si="47"/>
        <v>1</v>
      </c>
      <c r="W118" s="189">
        <f t="shared" ca="1" si="48"/>
        <v>0</v>
      </c>
      <c r="X118" s="188">
        <f t="shared" ca="1" si="48"/>
        <v>4</v>
      </c>
      <c r="Y118" s="187">
        <f t="shared" ca="1" si="48"/>
        <v>5</v>
      </c>
      <c r="Z118" s="188">
        <f t="shared" ca="1" si="48"/>
        <v>0</v>
      </c>
      <c r="AA118" s="191">
        <f t="shared" ca="1" si="48"/>
        <v>2</v>
      </c>
      <c r="AB118" s="189">
        <f t="shared" ca="1" si="48"/>
        <v>1</v>
      </c>
      <c r="AC118" s="1170">
        <f t="shared" ca="1" si="48"/>
        <v>0</v>
      </c>
      <c r="AD118" s="193">
        <f t="shared" ca="1" si="33"/>
        <v>33</v>
      </c>
      <c r="AE118" t="str">
        <f t="shared" si="34"/>
        <v>_112_01_73</v>
      </c>
      <c r="AF118" t="s">
        <v>1183</v>
      </c>
      <c r="AH118" t="s">
        <v>1383</v>
      </c>
      <c r="AI118" t="str">
        <f t="shared" si="38"/>
        <v>_131_01_73</v>
      </c>
      <c r="AK118" t="s">
        <v>2919</v>
      </c>
      <c r="AL118" t="str">
        <f t="shared" si="39"/>
        <v>_132_01_73</v>
      </c>
    </row>
    <row r="119" spans="2:38" ht="20.100000000000001" customHeight="1">
      <c r="B119" s="165" t="s">
        <v>1590</v>
      </c>
      <c r="C119" s="178">
        <f t="shared" ca="1" si="46"/>
        <v>0</v>
      </c>
      <c r="D119" s="179">
        <f t="shared" ca="1" si="46"/>
        <v>0</v>
      </c>
      <c r="E119" s="180">
        <f t="shared" ca="1" si="46"/>
        <v>0</v>
      </c>
      <c r="F119" s="179">
        <f t="shared" ca="1" si="46"/>
        <v>0</v>
      </c>
      <c r="G119" s="181">
        <f t="shared" ca="1" si="46"/>
        <v>0</v>
      </c>
      <c r="H119" s="181">
        <f t="shared" ca="1" si="46"/>
        <v>0</v>
      </c>
      <c r="I119" s="180">
        <f t="shared" ca="1" si="46"/>
        <v>0</v>
      </c>
      <c r="J119" s="179">
        <f t="shared" ca="1" si="46"/>
        <v>0</v>
      </c>
      <c r="K119" s="181">
        <f t="shared" ca="1" si="46"/>
        <v>0</v>
      </c>
      <c r="L119" s="180">
        <f t="shared" ca="1" si="46"/>
        <v>0</v>
      </c>
      <c r="M119" s="179">
        <f t="shared" ca="1" si="47"/>
        <v>0</v>
      </c>
      <c r="N119" s="181">
        <f t="shared" ca="1" si="47"/>
        <v>0</v>
      </c>
      <c r="O119" s="180">
        <f t="shared" ca="1" si="47"/>
        <v>0</v>
      </c>
      <c r="P119" s="182">
        <f t="shared" ca="1" si="47"/>
        <v>0</v>
      </c>
      <c r="Q119" s="182">
        <f t="shared" ca="1" si="47"/>
        <v>0</v>
      </c>
      <c r="R119" s="179">
        <f t="shared" ca="1" si="47"/>
        <v>2</v>
      </c>
      <c r="S119" s="181">
        <f t="shared" ca="1" si="47"/>
        <v>0</v>
      </c>
      <c r="T119" s="181">
        <f t="shared" ca="1" si="47"/>
        <v>0</v>
      </c>
      <c r="U119" s="180">
        <f t="shared" ca="1" si="47"/>
        <v>0</v>
      </c>
      <c r="V119" s="179">
        <f t="shared" ca="1" si="47"/>
        <v>1</v>
      </c>
      <c r="W119" s="181">
        <f t="shared" ca="1" si="48"/>
        <v>0</v>
      </c>
      <c r="X119" s="180">
        <f t="shared" ca="1" si="48"/>
        <v>0</v>
      </c>
      <c r="Y119" s="179">
        <f t="shared" ca="1" si="48"/>
        <v>0</v>
      </c>
      <c r="Z119" s="180">
        <f t="shared" ca="1" si="48"/>
        <v>0</v>
      </c>
      <c r="AA119" s="183">
        <f t="shared" ca="1" si="48"/>
        <v>0</v>
      </c>
      <c r="AB119" s="181">
        <f t="shared" ca="1" si="48"/>
        <v>0</v>
      </c>
      <c r="AC119" s="184">
        <f t="shared" ca="1" si="48"/>
        <v>0</v>
      </c>
      <c r="AD119" s="185">
        <f t="shared" ca="1" si="33"/>
        <v>3</v>
      </c>
      <c r="AE119" t="str">
        <f t="shared" si="34"/>
        <v>_112_01_74</v>
      </c>
      <c r="AF119" t="s">
        <v>1184</v>
      </c>
      <c r="AH119" t="s">
        <v>2619</v>
      </c>
      <c r="AI119" t="str">
        <f t="shared" si="38"/>
        <v>_131_01_74</v>
      </c>
      <c r="AK119" t="s">
        <v>2920</v>
      </c>
      <c r="AL119" t="str">
        <f t="shared" si="39"/>
        <v>_132_01_74</v>
      </c>
    </row>
    <row r="120" spans="2:38" ht="23.25" customHeight="1">
      <c r="B120" s="168" t="s">
        <v>1591</v>
      </c>
      <c r="C120" s="194">
        <f t="shared" ca="1" si="46"/>
        <v>0</v>
      </c>
      <c r="D120" s="199">
        <f t="shared" ca="1" si="46"/>
        <v>1</v>
      </c>
      <c r="E120" s="198">
        <f t="shared" ca="1" si="46"/>
        <v>0</v>
      </c>
      <c r="F120" s="199">
        <f t="shared" ca="1" si="46"/>
        <v>0</v>
      </c>
      <c r="G120" s="197">
        <f t="shared" ca="1" si="46"/>
        <v>0</v>
      </c>
      <c r="H120" s="197">
        <f t="shared" ca="1" si="46"/>
        <v>14</v>
      </c>
      <c r="I120" s="198">
        <f t="shared" ca="1" si="46"/>
        <v>1</v>
      </c>
      <c r="J120" s="199">
        <f t="shared" ca="1" si="46"/>
        <v>4</v>
      </c>
      <c r="K120" s="197">
        <f t="shared" ca="1" si="46"/>
        <v>0</v>
      </c>
      <c r="L120" s="198">
        <f t="shared" ca="1" si="46"/>
        <v>0</v>
      </c>
      <c r="M120" s="199">
        <f t="shared" ca="1" si="47"/>
        <v>0</v>
      </c>
      <c r="N120" s="197">
        <f t="shared" ca="1" si="47"/>
        <v>0</v>
      </c>
      <c r="O120" s="198">
        <f t="shared" ca="1" si="47"/>
        <v>1</v>
      </c>
      <c r="P120" s="200">
        <f t="shared" ca="1" si="47"/>
        <v>1</v>
      </c>
      <c r="Q120" s="200">
        <f t="shared" ca="1" si="47"/>
        <v>0</v>
      </c>
      <c r="R120" s="199">
        <f t="shared" ca="1" si="47"/>
        <v>16</v>
      </c>
      <c r="S120" s="197">
        <f t="shared" ca="1" si="47"/>
        <v>4</v>
      </c>
      <c r="T120" s="197">
        <f t="shared" ca="1" si="47"/>
        <v>0</v>
      </c>
      <c r="U120" s="198">
        <f t="shared" ca="1" si="47"/>
        <v>0</v>
      </c>
      <c r="V120" s="199">
        <f t="shared" ca="1" si="47"/>
        <v>1</v>
      </c>
      <c r="W120" s="197">
        <f ca="1">SUMIFS(INDIRECT($AE120),別4自治体コード,W$1,INDIRECT($AG$9),W$4)+SUMIFS(INDIRECT($AI120),別4追自治体コード,W$1,INDIRECT($AJ$9),W$4)+SUMIFS(INDIRECT($AL120),別4自治体コード,W$1,INDIRECT($AM$9),W$4)</f>
        <v>1</v>
      </c>
      <c r="X120" s="198">
        <f t="shared" ca="1" si="48"/>
        <v>0</v>
      </c>
      <c r="Y120" s="199">
        <f t="shared" ca="1" si="48"/>
        <v>1</v>
      </c>
      <c r="Z120" s="198">
        <f t="shared" ca="1" si="48"/>
        <v>4</v>
      </c>
      <c r="AA120" s="201">
        <f t="shared" ca="1" si="48"/>
        <v>0</v>
      </c>
      <c r="AB120" s="197">
        <f t="shared" ca="1" si="48"/>
        <v>6</v>
      </c>
      <c r="AC120" s="202">
        <f t="shared" ca="1" si="48"/>
        <v>5</v>
      </c>
      <c r="AD120" s="203">
        <f t="shared" ca="1" si="33"/>
        <v>60</v>
      </c>
      <c r="AE120" t="str">
        <f t="shared" ref="AE120:AE121" si="49">"_"&amp;AF120</f>
        <v>_112_02_1</v>
      </c>
      <c r="AF120" t="s">
        <v>1185</v>
      </c>
      <c r="AH120" t="s">
        <v>1386</v>
      </c>
      <c r="AI120" t="str">
        <f t="shared" si="38"/>
        <v>_131_02_01</v>
      </c>
      <c r="AK120" t="s">
        <v>2922</v>
      </c>
      <c r="AL120" t="str">
        <f t="shared" si="39"/>
        <v>_132_02_01</v>
      </c>
    </row>
    <row r="121" spans="2:38" ht="23.25" customHeight="1">
      <c r="B121" s="169" t="s">
        <v>1592</v>
      </c>
      <c r="C121" s="204">
        <f t="shared" ca="1" si="46"/>
        <v>1</v>
      </c>
      <c r="D121" s="205">
        <f t="shared" ca="1" si="46"/>
        <v>5</v>
      </c>
      <c r="E121" s="206">
        <f t="shared" ca="1" si="46"/>
        <v>0</v>
      </c>
      <c r="F121" s="205">
        <f t="shared" ca="1" si="46"/>
        <v>0</v>
      </c>
      <c r="G121" s="207">
        <f t="shared" ca="1" si="46"/>
        <v>0</v>
      </c>
      <c r="H121" s="207">
        <f t="shared" ca="1" si="46"/>
        <v>164</v>
      </c>
      <c r="I121" s="206">
        <f t="shared" ca="1" si="46"/>
        <v>6</v>
      </c>
      <c r="J121" s="205">
        <f t="shared" ca="1" si="46"/>
        <v>29</v>
      </c>
      <c r="K121" s="207">
        <f t="shared" ca="1" si="46"/>
        <v>6</v>
      </c>
      <c r="L121" s="206">
        <f t="shared" ca="1" si="46"/>
        <v>15</v>
      </c>
      <c r="M121" s="205">
        <f t="shared" ca="1" si="47"/>
        <v>12</v>
      </c>
      <c r="N121" s="207">
        <f t="shared" ca="1" si="47"/>
        <v>0</v>
      </c>
      <c r="O121" s="206">
        <f t="shared" ca="1" si="47"/>
        <v>31</v>
      </c>
      <c r="P121" s="208">
        <f t="shared" ca="1" si="47"/>
        <v>24</v>
      </c>
      <c r="Q121" s="208">
        <f t="shared" ca="1" si="47"/>
        <v>0</v>
      </c>
      <c r="R121" s="205">
        <f t="shared" ca="1" si="47"/>
        <v>157</v>
      </c>
      <c r="S121" s="207">
        <f t="shared" ca="1" si="47"/>
        <v>11</v>
      </c>
      <c r="T121" s="207">
        <f t="shared" ca="1" si="47"/>
        <v>0</v>
      </c>
      <c r="U121" s="206">
        <f t="shared" ca="1" si="47"/>
        <v>0</v>
      </c>
      <c r="V121" s="205">
        <f t="shared" ca="1" si="47"/>
        <v>5</v>
      </c>
      <c r="W121" s="207">
        <f t="shared" ca="1" si="48"/>
        <v>5</v>
      </c>
      <c r="X121" s="206">
        <f t="shared" ca="1" si="48"/>
        <v>5</v>
      </c>
      <c r="Y121" s="205">
        <f t="shared" ca="1" si="48"/>
        <v>19</v>
      </c>
      <c r="Z121" s="206">
        <f t="shared" ca="1" si="48"/>
        <v>9</v>
      </c>
      <c r="AA121" s="209">
        <f t="shared" ca="1" si="48"/>
        <v>5</v>
      </c>
      <c r="AB121" s="207">
        <f t="shared" ca="1" si="48"/>
        <v>67</v>
      </c>
      <c r="AC121" s="210">
        <f t="shared" ca="1" si="48"/>
        <v>24</v>
      </c>
      <c r="AD121" s="211">
        <f t="shared" ca="1" si="33"/>
        <v>600</v>
      </c>
      <c r="AE121" t="str">
        <f t="shared" si="49"/>
        <v>_112_02_2</v>
      </c>
      <c r="AF121" t="s">
        <v>1186</v>
      </c>
      <c r="AH121" t="s">
        <v>1387</v>
      </c>
      <c r="AI121" t="str">
        <f t="shared" si="38"/>
        <v>_131_02_02</v>
      </c>
      <c r="AK121" t="s">
        <v>2923</v>
      </c>
      <c r="AL121" t="str">
        <f t="shared" si="39"/>
        <v>_132_02_02</v>
      </c>
    </row>
    <row r="122" spans="2:38" ht="29.25" customHeight="1" thickBot="1">
      <c r="B122" s="256" t="s">
        <v>1593</v>
      </c>
      <c r="C122" s="230">
        <f t="shared" ref="C122:AD122" ca="1" si="50">SUM(C9:C64)+SUM(C73:C121)</f>
        <v>7</v>
      </c>
      <c r="D122" s="231">
        <f t="shared" ca="1" si="50"/>
        <v>15</v>
      </c>
      <c r="E122" s="232">
        <f t="shared" ca="1" si="50"/>
        <v>2</v>
      </c>
      <c r="F122" s="231">
        <f t="shared" ca="1" si="50"/>
        <v>0</v>
      </c>
      <c r="G122" s="233">
        <f t="shared" ca="1" si="50"/>
        <v>1</v>
      </c>
      <c r="H122" s="233">
        <f t="shared" ca="1" si="50"/>
        <v>368</v>
      </c>
      <c r="I122" s="232">
        <f t="shared" ca="1" si="50"/>
        <v>20</v>
      </c>
      <c r="J122" s="231">
        <f t="shared" ca="1" si="50"/>
        <v>112</v>
      </c>
      <c r="K122" s="233">
        <f t="shared" ca="1" si="50"/>
        <v>66</v>
      </c>
      <c r="L122" s="232">
        <f t="shared" ca="1" si="50"/>
        <v>25</v>
      </c>
      <c r="M122" s="231">
        <f t="shared" ca="1" si="50"/>
        <v>24</v>
      </c>
      <c r="N122" s="233">
        <f t="shared" ca="1" si="50"/>
        <v>0</v>
      </c>
      <c r="O122" s="232">
        <f t="shared" ca="1" si="50"/>
        <v>49</v>
      </c>
      <c r="P122" s="234">
        <f t="shared" ca="1" si="50"/>
        <v>61</v>
      </c>
      <c r="Q122" s="234">
        <f t="shared" ca="1" si="50"/>
        <v>0</v>
      </c>
      <c r="R122" s="231">
        <f t="shared" ca="1" si="50"/>
        <v>496</v>
      </c>
      <c r="S122" s="233">
        <f t="shared" ca="1" si="50"/>
        <v>39</v>
      </c>
      <c r="T122" s="233">
        <f t="shared" ca="1" si="50"/>
        <v>0</v>
      </c>
      <c r="U122" s="232">
        <f t="shared" ca="1" si="50"/>
        <v>0</v>
      </c>
      <c r="V122" s="231">
        <f t="shared" ca="1" si="50"/>
        <v>23</v>
      </c>
      <c r="W122" s="233">
        <f t="shared" ca="1" si="50"/>
        <v>26</v>
      </c>
      <c r="X122" s="232">
        <f t="shared" ca="1" si="50"/>
        <v>23</v>
      </c>
      <c r="Y122" s="231">
        <f t="shared" ca="1" si="50"/>
        <v>68</v>
      </c>
      <c r="Z122" s="232">
        <f t="shared" ca="1" si="50"/>
        <v>26</v>
      </c>
      <c r="AA122" s="235">
        <f t="shared" ca="1" si="50"/>
        <v>16</v>
      </c>
      <c r="AB122" s="233">
        <f t="shared" ca="1" si="50"/>
        <v>102</v>
      </c>
      <c r="AC122" s="236">
        <f t="shared" ca="1" si="50"/>
        <v>46</v>
      </c>
      <c r="AD122" s="237">
        <f t="shared" ca="1" si="50"/>
        <v>1615</v>
      </c>
    </row>
    <row r="123" spans="2:38" ht="20.100000000000001" customHeight="1" thickTop="1">
      <c r="B123" s="165" t="s">
        <v>1594</v>
      </c>
      <c r="C123" s="178">
        <f t="shared" ref="C123:L124" ca="1" si="51">SUMIFS(INDIRECT($AE123),別4自治体コード,C$1,INDIRECT($AG$9),C$4)+SUMIFS(INDIRECT($AI123),別4追自治体コード,C$1,INDIRECT($AJ$9),C$4)+SUMIFS(INDIRECT($AL123),別4自治体コード,C$1,INDIRECT($AM$9),C$4)</f>
        <v>0</v>
      </c>
      <c r="D123" s="179">
        <f t="shared" ca="1" si="51"/>
        <v>3</v>
      </c>
      <c r="E123" s="180">
        <f t="shared" ca="1" si="51"/>
        <v>0</v>
      </c>
      <c r="F123" s="179">
        <f t="shared" ca="1" si="51"/>
        <v>0</v>
      </c>
      <c r="G123" s="181">
        <f t="shared" ca="1" si="51"/>
        <v>0</v>
      </c>
      <c r="H123" s="181">
        <f t="shared" ca="1" si="51"/>
        <v>0</v>
      </c>
      <c r="I123" s="180">
        <f t="shared" ca="1" si="51"/>
        <v>0</v>
      </c>
      <c r="J123" s="179">
        <f t="shared" ca="1" si="51"/>
        <v>4</v>
      </c>
      <c r="K123" s="181">
        <f t="shared" ca="1" si="51"/>
        <v>0</v>
      </c>
      <c r="L123" s="180">
        <f t="shared" ca="1" si="51"/>
        <v>0</v>
      </c>
      <c r="M123" s="179">
        <f t="shared" ref="M123:V124" ca="1" si="52">SUMIFS(INDIRECT($AE123),別4自治体コード,M$1,INDIRECT($AG$9),M$4)+SUMIFS(INDIRECT($AI123),別4追自治体コード,M$1,INDIRECT($AJ$9),M$4)+SUMIFS(INDIRECT($AL123),別4自治体コード,M$1,INDIRECT($AM$9),M$4)</f>
        <v>0</v>
      </c>
      <c r="N123" s="181">
        <f t="shared" ca="1" si="52"/>
        <v>0</v>
      </c>
      <c r="O123" s="180">
        <f t="shared" ca="1" si="52"/>
        <v>0</v>
      </c>
      <c r="P123" s="182">
        <f t="shared" ca="1" si="52"/>
        <v>3</v>
      </c>
      <c r="Q123" s="182">
        <f t="shared" ca="1" si="52"/>
        <v>0</v>
      </c>
      <c r="R123" s="179">
        <f t="shared" ca="1" si="52"/>
        <v>3</v>
      </c>
      <c r="S123" s="181">
        <f t="shared" ca="1" si="52"/>
        <v>0</v>
      </c>
      <c r="T123" s="181">
        <f t="shared" ca="1" si="52"/>
        <v>0</v>
      </c>
      <c r="U123" s="180">
        <f t="shared" ca="1" si="52"/>
        <v>0</v>
      </c>
      <c r="V123" s="179">
        <f t="shared" ca="1" si="52"/>
        <v>0</v>
      </c>
      <c r="W123" s="181">
        <f t="shared" ref="W123:AC124" ca="1" si="53">SUMIFS(INDIRECT($AE123),別4自治体コード,W$1,INDIRECT($AG$9),W$4)+SUMIFS(INDIRECT($AI123),別4追自治体コード,W$1,INDIRECT($AJ$9),W$4)+SUMIFS(INDIRECT($AL123),別4自治体コード,W$1,INDIRECT($AM$9),W$4)</f>
        <v>1</v>
      </c>
      <c r="X123" s="180">
        <f t="shared" ca="1" si="53"/>
        <v>0</v>
      </c>
      <c r="Y123" s="179">
        <f t="shared" ca="1" si="53"/>
        <v>2</v>
      </c>
      <c r="Z123" s="180">
        <f t="shared" ca="1" si="53"/>
        <v>0</v>
      </c>
      <c r="AA123" s="183">
        <f t="shared" ca="1" si="53"/>
        <v>0</v>
      </c>
      <c r="AB123" s="181">
        <f t="shared" ca="1" si="53"/>
        <v>0</v>
      </c>
      <c r="AC123" s="184">
        <f t="shared" ca="1" si="53"/>
        <v>0</v>
      </c>
      <c r="AD123" s="185">
        <f t="shared" ca="1" si="33"/>
        <v>16</v>
      </c>
      <c r="AE123" t="str">
        <f t="shared" ref="AE123:AE124" si="54">"_"&amp;AF123</f>
        <v>_112_03_1</v>
      </c>
      <c r="AF123" t="s">
        <v>1187</v>
      </c>
      <c r="AH123" t="s">
        <v>1388</v>
      </c>
      <c r="AI123" t="str">
        <f t="shared" si="38"/>
        <v>_131_03_01</v>
      </c>
      <c r="AK123" t="s">
        <v>2924</v>
      </c>
      <c r="AL123" t="str">
        <f t="shared" si="39"/>
        <v>_132_03_01</v>
      </c>
    </row>
    <row r="124" spans="2:38" ht="20.100000000000001" customHeight="1" thickBot="1">
      <c r="B124" s="213" t="s">
        <v>1595</v>
      </c>
      <c r="C124" s="214">
        <f t="shared" ca="1" si="51"/>
        <v>0</v>
      </c>
      <c r="D124" s="215">
        <f t="shared" ca="1" si="51"/>
        <v>0</v>
      </c>
      <c r="E124" s="216">
        <f t="shared" ca="1" si="51"/>
        <v>0</v>
      </c>
      <c r="F124" s="215">
        <f t="shared" ca="1" si="51"/>
        <v>0</v>
      </c>
      <c r="G124" s="217">
        <f t="shared" ca="1" si="51"/>
        <v>0</v>
      </c>
      <c r="H124" s="217">
        <f t="shared" ca="1" si="51"/>
        <v>40</v>
      </c>
      <c r="I124" s="216">
        <f t="shared" ca="1" si="51"/>
        <v>0</v>
      </c>
      <c r="J124" s="215">
        <f t="shared" ca="1" si="51"/>
        <v>0</v>
      </c>
      <c r="K124" s="217">
        <f t="shared" ca="1" si="51"/>
        <v>0</v>
      </c>
      <c r="L124" s="216">
        <f t="shared" ca="1" si="51"/>
        <v>0</v>
      </c>
      <c r="M124" s="215">
        <f t="shared" ca="1" si="52"/>
        <v>0</v>
      </c>
      <c r="N124" s="217">
        <f t="shared" ca="1" si="52"/>
        <v>0</v>
      </c>
      <c r="O124" s="216">
        <f t="shared" ca="1" si="52"/>
        <v>0</v>
      </c>
      <c r="P124" s="218">
        <f t="shared" ca="1" si="52"/>
        <v>0</v>
      </c>
      <c r="Q124" s="218">
        <f t="shared" ca="1" si="52"/>
        <v>0</v>
      </c>
      <c r="R124" s="215">
        <f t="shared" ca="1" si="52"/>
        <v>0</v>
      </c>
      <c r="S124" s="217">
        <f t="shared" ca="1" si="52"/>
        <v>0</v>
      </c>
      <c r="T124" s="217">
        <f t="shared" ca="1" si="52"/>
        <v>0</v>
      </c>
      <c r="U124" s="216">
        <f t="shared" ca="1" si="52"/>
        <v>0</v>
      </c>
      <c r="V124" s="215">
        <f t="shared" ca="1" si="52"/>
        <v>0</v>
      </c>
      <c r="W124" s="217">
        <f t="shared" ca="1" si="53"/>
        <v>0</v>
      </c>
      <c r="X124" s="216">
        <f t="shared" ca="1" si="53"/>
        <v>0</v>
      </c>
      <c r="Y124" s="215">
        <f t="shared" ca="1" si="53"/>
        <v>0</v>
      </c>
      <c r="Z124" s="216">
        <f t="shared" ca="1" si="53"/>
        <v>0</v>
      </c>
      <c r="AA124" s="219">
        <f t="shared" ca="1" si="53"/>
        <v>0</v>
      </c>
      <c r="AB124" s="217">
        <f t="shared" ca="1" si="53"/>
        <v>0</v>
      </c>
      <c r="AC124" s="220">
        <f t="shared" ca="1" si="53"/>
        <v>0</v>
      </c>
      <c r="AD124" s="221">
        <f t="shared" ca="1" si="33"/>
        <v>40</v>
      </c>
      <c r="AE124" t="str">
        <f t="shared" si="54"/>
        <v>_112_03_2</v>
      </c>
      <c r="AF124" t="s">
        <v>1188</v>
      </c>
      <c r="AH124" t="s">
        <v>1389</v>
      </c>
      <c r="AI124" t="str">
        <f t="shared" si="38"/>
        <v>_131_03_02</v>
      </c>
      <c r="AK124" t="s">
        <v>2925</v>
      </c>
      <c r="AL124" t="str">
        <f t="shared" si="39"/>
        <v>_132_03_02</v>
      </c>
    </row>
    <row r="125" spans="2:38" ht="29.25" customHeight="1" thickTop="1" thickBot="1">
      <c r="B125" s="255" t="s">
        <v>1599</v>
      </c>
      <c r="C125" s="238">
        <f ca="1">SUM(C123:C124)</f>
        <v>0</v>
      </c>
      <c r="D125" s="239">
        <f t="shared" ref="D125:AD125" ca="1" si="55">SUM(D123:D124)</f>
        <v>3</v>
      </c>
      <c r="E125" s="240">
        <f t="shared" ca="1" si="55"/>
        <v>0</v>
      </c>
      <c r="F125" s="239">
        <f t="shared" ca="1" si="55"/>
        <v>0</v>
      </c>
      <c r="G125" s="241">
        <f t="shared" ca="1" si="55"/>
        <v>0</v>
      </c>
      <c r="H125" s="241">
        <f t="shared" ca="1" si="55"/>
        <v>40</v>
      </c>
      <c r="I125" s="240">
        <f t="shared" ca="1" si="55"/>
        <v>0</v>
      </c>
      <c r="J125" s="239">
        <f t="shared" ca="1" si="55"/>
        <v>4</v>
      </c>
      <c r="K125" s="241">
        <f t="shared" ca="1" si="55"/>
        <v>0</v>
      </c>
      <c r="L125" s="240">
        <f t="shared" ca="1" si="55"/>
        <v>0</v>
      </c>
      <c r="M125" s="239">
        <f t="shared" ca="1" si="55"/>
        <v>0</v>
      </c>
      <c r="N125" s="241">
        <f t="shared" ca="1" si="55"/>
        <v>0</v>
      </c>
      <c r="O125" s="240">
        <f t="shared" ca="1" si="55"/>
        <v>0</v>
      </c>
      <c r="P125" s="242">
        <f t="shared" ca="1" si="55"/>
        <v>3</v>
      </c>
      <c r="Q125" s="242">
        <f t="shared" ca="1" si="55"/>
        <v>0</v>
      </c>
      <c r="R125" s="239">
        <f t="shared" ca="1" si="55"/>
        <v>3</v>
      </c>
      <c r="S125" s="241">
        <f t="shared" ca="1" si="55"/>
        <v>0</v>
      </c>
      <c r="T125" s="241">
        <f t="shared" ca="1" si="55"/>
        <v>0</v>
      </c>
      <c r="U125" s="240">
        <f t="shared" ca="1" si="55"/>
        <v>0</v>
      </c>
      <c r="V125" s="239">
        <f t="shared" ca="1" si="55"/>
        <v>0</v>
      </c>
      <c r="W125" s="241">
        <f t="shared" ca="1" si="55"/>
        <v>1</v>
      </c>
      <c r="X125" s="240">
        <f t="shared" ca="1" si="55"/>
        <v>0</v>
      </c>
      <c r="Y125" s="239">
        <f t="shared" ca="1" si="55"/>
        <v>2</v>
      </c>
      <c r="Z125" s="240">
        <f t="shared" ca="1" si="55"/>
        <v>0</v>
      </c>
      <c r="AA125" s="243">
        <f t="shared" ca="1" si="55"/>
        <v>0</v>
      </c>
      <c r="AB125" s="241">
        <f t="shared" ca="1" si="55"/>
        <v>0</v>
      </c>
      <c r="AC125" s="244">
        <f t="shared" ca="1" si="55"/>
        <v>0</v>
      </c>
      <c r="AD125" s="245">
        <f t="shared" ca="1" si="55"/>
        <v>56</v>
      </c>
    </row>
    <row r="126" spans="2:38" ht="32.25" customHeight="1" thickTop="1" thickBot="1">
      <c r="B126" s="258" t="s">
        <v>1597</v>
      </c>
      <c r="C126" s="246">
        <f t="shared" ref="C126:AC126" ca="1" si="56">SUMIFS(INDIRECT($AE126),別4自治体コード,C$1,INDIRECT($AG$9),C$4)+SUMIFS(INDIRECT($AI126),別4追自治体コード,C$1,INDIRECT($AJ$9),C$4)+SUMIFS(INDIRECT($AL126),別4自治体コード,C$1,INDIRECT($AM$9),C$4)</f>
        <v>17</v>
      </c>
      <c r="D126" s="247">
        <f t="shared" ca="1" si="56"/>
        <v>16</v>
      </c>
      <c r="E126" s="248">
        <f t="shared" ca="1" si="56"/>
        <v>0</v>
      </c>
      <c r="F126" s="247">
        <f t="shared" ca="1" si="56"/>
        <v>0</v>
      </c>
      <c r="G126" s="249">
        <f t="shared" ca="1" si="56"/>
        <v>0</v>
      </c>
      <c r="H126" s="249">
        <f t="shared" ca="1" si="56"/>
        <v>0</v>
      </c>
      <c r="I126" s="248">
        <f t="shared" ca="1" si="56"/>
        <v>0</v>
      </c>
      <c r="J126" s="247">
        <f t="shared" ca="1" si="56"/>
        <v>0</v>
      </c>
      <c r="K126" s="249">
        <f t="shared" ca="1" si="56"/>
        <v>0</v>
      </c>
      <c r="L126" s="248">
        <f t="shared" ca="1" si="56"/>
        <v>0</v>
      </c>
      <c r="M126" s="247">
        <f t="shared" ca="1" si="56"/>
        <v>0</v>
      </c>
      <c r="N126" s="249">
        <f t="shared" ca="1" si="56"/>
        <v>0</v>
      </c>
      <c r="O126" s="248">
        <f t="shared" ca="1" si="56"/>
        <v>0</v>
      </c>
      <c r="P126" s="250">
        <f t="shared" ca="1" si="56"/>
        <v>20</v>
      </c>
      <c r="Q126" s="250">
        <f t="shared" ca="1" si="56"/>
        <v>0</v>
      </c>
      <c r="R126" s="247">
        <f t="shared" ca="1" si="56"/>
        <v>108</v>
      </c>
      <c r="S126" s="249">
        <f t="shared" ca="1" si="56"/>
        <v>0</v>
      </c>
      <c r="T126" s="249">
        <f t="shared" ca="1" si="56"/>
        <v>0</v>
      </c>
      <c r="U126" s="248">
        <f t="shared" ca="1" si="56"/>
        <v>0</v>
      </c>
      <c r="V126" s="247">
        <f t="shared" ca="1" si="56"/>
        <v>0</v>
      </c>
      <c r="W126" s="249">
        <f t="shared" ca="1" si="56"/>
        <v>4</v>
      </c>
      <c r="X126" s="248">
        <f t="shared" ca="1" si="56"/>
        <v>1</v>
      </c>
      <c r="Y126" s="247">
        <f t="shared" ca="1" si="56"/>
        <v>27</v>
      </c>
      <c r="Z126" s="248">
        <f t="shared" ca="1" si="56"/>
        <v>1</v>
      </c>
      <c r="AA126" s="251">
        <f t="shared" ca="1" si="56"/>
        <v>0</v>
      </c>
      <c r="AB126" s="249">
        <f t="shared" ca="1" si="56"/>
        <v>3</v>
      </c>
      <c r="AC126" s="252">
        <f t="shared" ca="1" si="56"/>
        <v>3</v>
      </c>
      <c r="AD126" s="253">
        <f t="shared" ca="1" si="33"/>
        <v>200</v>
      </c>
      <c r="AE126" t="str">
        <f t="shared" ref="AE126" si="57">"_"&amp;AF126</f>
        <v>_112_04_1</v>
      </c>
      <c r="AF126" t="s">
        <v>1189</v>
      </c>
      <c r="AH126" t="s">
        <v>1390</v>
      </c>
      <c r="AI126" t="str">
        <f t="shared" si="38"/>
        <v>_131_04_01</v>
      </c>
      <c r="AK126" t="s">
        <v>2926</v>
      </c>
      <c r="AL126" t="str">
        <f t="shared" si="39"/>
        <v>_132_04_01</v>
      </c>
    </row>
    <row r="127" spans="2:38" ht="29.25" customHeight="1" thickTop="1">
      <c r="B127" s="257" t="s">
        <v>1598</v>
      </c>
      <c r="C127" s="222">
        <f ca="1">C122+C125+C126</f>
        <v>24</v>
      </c>
      <c r="D127" s="223">
        <f t="shared" ref="D127:AD127" ca="1" si="58">D122+D125+D126</f>
        <v>34</v>
      </c>
      <c r="E127" s="254">
        <f t="shared" ca="1" si="58"/>
        <v>2</v>
      </c>
      <c r="F127" s="223">
        <f t="shared" ca="1" si="58"/>
        <v>0</v>
      </c>
      <c r="G127" s="225">
        <f t="shared" ca="1" si="58"/>
        <v>1</v>
      </c>
      <c r="H127" s="1102">
        <f t="shared" ca="1" si="58"/>
        <v>408</v>
      </c>
      <c r="I127" s="224">
        <f t="shared" ca="1" si="58"/>
        <v>20</v>
      </c>
      <c r="J127" s="223">
        <f t="shared" ca="1" si="58"/>
        <v>116</v>
      </c>
      <c r="K127" s="225">
        <f t="shared" ca="1" si="58"/>
        <v>66</v>
      </c>
      <c r="L127" s="224">
        <f t="shared" ca="1" si="58"/>
        <v>25</v>
      </c>
      <c r="M127" s="223">
        <f t="shared" ca="1" si="58"/>
        <v>24</v>
      </c>
      <c r="N127" s="225">
        <f t="shared" ca="1" si="58"/>
        <v>0</v>
      </c>
      <c r="O127" s="224">
        <f t="shared" ca="1" si="58"/>
        <v>49</v>
      </c>
      <c r="P127" s="226">
        <f t="shared" ca="1" si="58"/>
        <v>84</v>
      </c>
      <c r="Q127" s="226">
        <f t="shared" ca="1" si="58"/>
        <v>0</v>
      </c>
      <c r="R127" s="223">
        <f t="shared" ca="1" si="58"/>
        <v>607</v>
      </c>
      <c r="S127" s="225">
        <f t="shared" ca="1" si="58"/>
        <v>39</v>
      </c>
      <c r="T127" s="225">
        <f t="shared" ca="1" si="58"/>
        <v>0</v>
      </c>
      <c r="U127" s="224">
        <f t="shared" ca="1" si="58"/>
        <v>0</v>
      </c>
      <c r="V127" s="223">
        <f t="shared" ca="1" si="58"/>
        <v>23</v>
      </c>
      <c r="W127" s="225">
        <f t="shared" ca="1" si="58"/>
        <v>31</v>
      </c>
      <c r="X127" s="224">
        <f t="shared" ca="1" si="58"/>
        <v>24</v>
      </c>
      <c r="Y127" s="223">
        <f t="shared" ca="1" si="58"/>
        <v>97</v>
      </c>
      <c r="Z127" s="224">
        <f t="shared" ca="1" si="58"/>
        <v>27</v>
      </c>
      <c r="AA127" s="227">
        <f t="shared" ca="1" si="58"/>
        <v>16</v>
      </c>
      <c r="AB127" s="225">
        <f t="shared" ca="1" si="58"/>
        <v>105</v>
      </c>
      <c r="AC127" s="228">
        <f t="shared" ca="1" si="58"/>
        <v>49</v>
      </c>
      <c r="AD127" s="229">
        <f t="shared" ca="1" si="58"/>
        <v>1871</v>
      </c>
    </row>
    <row r="128" spans="2:38" ht="13.5">
      <c r="B128" s="322" t="s">
        <v>1739</v>
      </c>
      <c r="C128" s="1317" t="s">
        <v>3495</v>
      </c>
      <c r="D128" s="1318"/>
      <c r="E128" s="1318"/>
      <c r="F128" s="1318"/>
      <c r="G128" s="1318"/>
      <c r="H128" s="1318"/>
      <c r="I128" s="1318"/>
      <c r="J128" s="1318"/>
      <c r="K128" s="1318"/>
      <c r="L128" s="1318"/>
      <c r="M128" s="1318"/>
      <c r="N128" s="1318"/>
      <c r="O128" s="1318"/>
      <c r="P128" s="1318"/>
      <c r="Q128" s="1318"/>
      <c r="R128" s="1318"/>
      <c r="S128" s="1318"/>
      <c r="T128" s="1318"/>
      <c r="U128" s="1318"/>
      <c r="V128" s="1318"/>
      <c r="W128" s="1318"/>
      <c r="X128" s="1318"/>
      <c r="Y128" s="1318"/>
      <c r="Z128" s="1318"/>
      <c r="AA128" s="1318"/>
      <c r="AB128" s="1318"/>
      <c r="AC128" s="1318"/>
      <c r="AD128" s="1318"/>
    </row>
    <row r="129" spans="2:30" ht="13.5">
      <c r="B129" s="2"/>
      <c r="C129" s="1319"/>
      <c r="D129" s="1319"/>
      <c r="E129" s="1319"/>
      <c r="F129" s="1319"/>
      <c r="G129" s="1319"/>
      <c r="H129" s="1319"/>
      <c r="I129" s="1319"/>
      <c r="J129" s="1319"/>
      <c r="K129" s="1319"/>
      <c r="L129" s="1319"/>
      <c r="M129" s="1319"/>
      <c r="N129" s="1319"/>
      <c r="O129" s="1319"/>
      <c r="P129" s="1319"/>
      <c r="Q129" s="1319"/>
      <c r="R129" s="1319"/>
      <c r="S129" s="1319"/>
      <c r="T129" s="1319"/>
      <c r="U129" s="1319"/>
      <c r="V129" s="1319"/>
      <c r="W129" s="1319"/>
      <c r="X129" s="1319"/>
      <c r="Y129" s="1319"/>
      <c r="Z129" s="1319"/>
      <c r="AA129" s="1319"/>
      <c r="AB129" s="1319"/>
      <c r="AC129" s="1319"/>
      <c r="AD129" s="1319"/>
    </row>
    <row r="130" spans="2:30" ht="13.5">
      <c r="B130" s="2"/>
      <c r="C130" s="1319"/>
      <c r="D130" s="1319"/>
      <c r="E130" s="1319"/>
      <c r="F130" s="1319"/>
      <c r="G130" s="1319"/>
      <c r="H130" s="1319"/>
      <c r="I130" s="1319"/>
      <c r="J130" s="1319"/>
      <c r="K130" s="1319"/>
      <c r="L130" s="1319"/>
      <c r="M130" s="1319"/>
      <c r="N130" s="1319"/>
      <c r="O130" s="1319"/>
      <c r="P130" s="1319"/>
      <c r="Q130" s="1319"/>
      <c r="R130" s="1319"/>
      <c r="S130" s="1319"/>
      <c r="T130" s="1319"/>
      <c r="U130" s="1319"/>
      <c r="V130" s="1319"/>
      <c r="W130" s="1319"/>
      <c r="X130" s="1319"/>
      <c r="Y130" s="1319"/>
      <c r="Z130" s="1319"/>
      <c r="AA130" s="1319"/>
      <c r="AB130" s="1319"/>
      <c r="AC130" s="1319"/>
      <c r="AD130" s="1319"/>
    </row>
    <row r="131" spans="2:30" ht="13.5">
      <c r="B131" s="2"/>
      <c r="C131" s="1319"/>
      <c r="D131" s="1319"/>
      <c r="E131" s="1319"/>
      <c r="F131" s="1319"/>
      <c r="G131" s="1319"/>
      <c r="H131" s="1319"/>
      <c r="I131" s="1319"/>
      <c r="J131" s="1319"/>
      <c r="K131" s="1319"/>
      <c r="L131" s="1319"/>
      <c r="M131" s="1319"/>
      <c r="N131" s="1319"/>
      <c r="O131" s="1319"/>
      <c r="P131" s="1319"/>
      <c r="Q131" s="1319"/>
      <c r="R131" s="1319"/>
      <c r="S131" s="1319"/>
      <c r="T131" s="1319"/>
      <c r="U131" s="1319"/>
      <c r="V131" s="1319"/>
      <c r="W131" s="1319"/>
      <c r="X131" s="1319"/>
      <c r="Y131" s="1319"/>
      <c r="Z131" s="1319"/>
      <c r="AA131" s="1319"/>
      <c r="AB131" s="1319"/>
      <c r="AC131" s="1319"/>
      <c r="AD131" s="1319"/>
    </row>
    <row r="136" spans="2:30">
      <c r="H136">
        <f ca="1">SUMIFS(INDIRECT($AE11),別4自治体コード,H$1,INDIRECT($AG$9),H$4)+SUMIFS(INDIRECT($AI11),別4追自治体コード,H$1,INDIRECT($AJ$9),H$4)+SUMIFS(INDIRECT($AL11),別4自治体コード,H$1,INDIRECT($AM$9),H$4)</f>
        <v>7</v>
      </c>
    </row>
  </sheetData>
  <mergeCells count="23">
    <mergeCell ref="C128:AD131"/>
    <mergeCell ref="AD5:AD7"/>
    <mergeCell ref="B5:B7"/>
    <mergeCell ref="B2:AD2"/>
    <mergeCell ref="D5:E5"/>
    <mergeCell ref="V5:X5"/>
    <mergeCell ref="Y5:Z5"/>
    <mergeCell ref="AA5:AC5"/>
    <mergeCell ref="R5:U5"/>
    <mergeCell ref="J5:L5"/>
    <mergeCell ref="M5:O5"/>
    <mergeCell ref="F5:I5"/>
    <mergeCell ref="B66:AD66"/>
    <mergeCell ref="B69:B71"/>
    <mergeCell ref="D69:E69"/>
    <mergeCell ref="F69:I69"/>
    <mergeCell ref="AA69:AC69"/>
    <mergeCell ref="AD69:AD71"/>
    <mergeCell ref="J69:L69"/>
    <mergeCell ref="M69:O69"/>
    <mergeCell ref="R69:U69"/>
    <mergeCell ref="V69:X69"/>
    <mergeCell ref="Y69:Z69"/>
  </mergeCells>
  <phoneticPr fontId="5"/>
  <printOptions horizontalCentered="1"/>
  <pageMargins left="0.51181102362204722" right="0.51181102362204722" top="0.55118110236220474" bottom="0.55118110236220474" header="0.31496062992125984" footer="0.31496062992125984"/>
  <pageSetup paperSize="9" scale="50" firstPageNumber="10" fitToHeight="0" orientation="portrait" r:id="rId1"/>
  <headerFooter scaleWithDoc="0">
    <oddFooter>&amp;C&amp;P</oddFooter>
  </headerFooter>
  <rowBreaks count="1" manualBreakCount="1">
    <brk id="65" min="1" max="29" man="1"/>
  </rowBreaks>
  <ignoredErrors>
    <ignoredError sqref="E4 C122:AD122 C125:AD125" formula="1"/>
    <ignoredError sqref="B73:B126 B9:B62 B63:B64" numberStoredAsText="1"/>
  </ignoredError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eet4">
    <pageSetUpPr fitToPage="1"/>
  </sheetPr>
  <dimension ref="A1:I271"/>
  <sheetViews>
    <sheetView showGridLines="0" view="pageBreakPreview" topLeftCell="A2" zoomScale="85" zoomScaleNormal="100" zoomScaleSheetLayoutView="85" workbookViewId="0">
      <selection activeCell="D3" sqref="D3"/>
    </sheetView>
  </sheetViews>
  <sheetFormatPr defaultColWidth="9.140625" defaultRowHeight="14.25"/>
  <cols>
    <col min="1" max="1" width="6.7109375" style="269" customWidth="1"/>
    <col min="2" max="2" width="35.7109375" style="269" customWidth="1"/>
    <col min="3" max="3" width="19" style="269" customWidth="1"/>
    <col min="4" max="5" width="15.7109375" style="269" customWidth="1"/>
    <col min="6" max="16384" width="9.140625" style="269"/>
  </cols>
  <sheetData>
    <row r="1" spans="1:9" ht="16.5" customHeight="1">
      <c r="A1" s="1325" t="s">
        <v>1829</v>
      </c>
      <c r="B1" s="1325"/>
      <c r="C1" s="1325"/>
      <c r="D1" s="1325"/>
      <c r="E1" s="1325"/>
      <c r="F1" s="350"/>
    </row>
    <row r="2" spans="1:9" ht="16.5" customHeight="1">
      <c r="A2" s="351"/>
      <c r="B2" s="351"/>
      <c r="C2" s="351"/>
      <c r="D2" s="351"/>
    </row>
    <row r="3" spans="1:9" ht="16.5" customHeight="1">
      <c r="D3" s="352"/>
    </row>
    <row r="4" spans="1:9" s="1" customFormat="1" ht="21" customHeight="1">
      <c r="A4" s="1338" t="s">
        <v>1833</v>
      </c>
      <c r="B4" s="1336" t="s">
        <v>1834</v>
      </c>
      <c r="C4" s="356" t="s">
        <v>1830</v>
      </c>
      <c r="D4" s="1326" t="s">
        <v>1831</v>
      </c>
      <c r="E4" s="1328" t="s">
        <v>1832</v>
      </c>
    </row>
    <row r="5" spans="1:9" s="1" customFormat="1" ht="21" customHeight="1">
      <c r="A5" s="1339"/>
      <c r="B5" s="1337"/>
      <c r="C5" s="357" t="s">
        <v>1835</v>
      </c>
      <c r="D5" s="1327"/>
      <c r="E5" s="1329"/>
    </row>
    <row r="6" spans="1:9" s="2" customFormat="1" ht="20.100000000000001" customHeight="1">
      <c r="A6" s="1345">
        <v>1</v>
      </c>
      <c r="B6" s="1330" t="s">
        <v>2178</v>
      </c>
      <c r="C6" s="365">
        <f ca="1">D6+E6</f>
        <v>65458</v>
      </c>
      <c r="D6" s="1332">
        <f ca="1">VLOOKUP(A6,表５!$X$8:$AA$17,3,0)</f>
        <v>4061</v>
      </c>
      <c r="E6" s="1334">
        <f ca="1">VLOOKUP(A6,表５!$X$8:$AA$17,4,0)</f>
        <v>61397</v>
      </c>
    </row>
    <row r="7" spans="1:9" s="2" customFormat="1" ht="20.100000000000001" customHeight="1">
      <c r="A7" s="1346"/>
      <c r="B7" s="1331"/>
      <c r="C7" s="355">
        <f ca="1">C6/表１!$F$9</f>
        <v>0.25750387487116544</v>
      </c>
      <c r="D7" s="1333"/>
      <c r="E7" s="1335"/>
    </row>
    <row r="8" spans="1:9" s="2" customFormat="1" ht="20.100000000000001" customHeight="1">
      <c r="A8" s="1347">
        <v>2</v>
      </c>
      <c r="B8" s="1340" t="s">
        <v>2179</v>
      </c>
      <c r="C8" s="366">
        <f ca="1">D8+E8</f>
        <v>32750</v>
      </c>
      <c r="D8" s="1341">
        <f ca="1">VLOOKUP(A8,表５!$X$8:$AA$17,3,0)</f>
        <v>95</v>
      </c>
      <c r="E8" s="1342">
        <f ca="1">VLOOKUP(A8,表５!$X$8:$AA$17,4,0)</f>
        <v>32655</v>
      </c>
    </row>
    <row r="9" spans="1:9" s="2" customFormat="1" ht="20.100000000000001" customHeight="1">
      <c r="A9" s="1348"/>
      <c r="B9" s="1340"/>
      <c r="C9" s="363">
        <f ca="1">C8/表１!$F$9</f>
        <v>0.12883454890205429</v>
      </c>
      <c r="D9" s="1341"/>
      <c r="E9" s="1342"/>
    </row>
    <row r="10" spans="1:9" s="2" customFormat="1" ht="20.100000000000001" customHeight="1">
      <c r="A10" s="1347">
        <v>3</v>
      </c>
      <c r="B10" s="1340" t="s">
        <v>2180</v>
      </c>
      <c r="C10" s="366">
        <f ca="1">D10+E10</f>
        <v>24217</v>
      </c>
      <c r="D10" s="1341">
        <f ca="1">VLOOKUP(A10,表５!$X$8:$AA$17,3,0)</f>
        <v>443</v>
      </c>
      <c r="E10" s="1342">
        <f ca="1">VLOOKUP(A10,表５!$X$8:$AA$17,4,0)</f>
        <v>23774</v>
      </c>
    </row>
    <row r="11" spans="1:9" s="2" customFormat="1" ht="20.100000000000001" customHeight="1">
      <c r="A11" s="1348"/>
      <c r="B11" s="1340"/>
      <c r="C11" s="363">
        <f ca="1">C10/表１!$F$9</f>
        <v>9.5266756359115981E-2</v>
      </c>
      <c r="D11" s="1341"/>
      <c r="E11" s="1342"/>
    </row>
    <row r="12" spans="1:9" s="2" customFormat="1" ht="20.100000000000001" customHeight="1">
      <c r="A12" s="1347">
        <v>4</v>
      </c>
      <c r="B12" s="1340" t="s">
        <v>2181</v>
      </c>
      <c r="C12" s="366">
        <f ca="1">D12+E12</f>
        <v>18534</v>
      </c>
      <c r="D12" s="1341">
        <f ca="1">VLOOKUP(A12,表５!$X$8:$AA$17,3,0)</f>
        <v>475</v>
      </c>
      <c r="E12" s="1342">
        <f ca="1">VLOOKUP(A12,表５!$X$8:$AA$17,4,0)</f>
        <v>18059</v>
      </c>
    </row>
    <row r="13" spans="1:9" s="2" customFormat="1" ht="20.100000000000001" customHeight="1">
      <c r="A13" s="1348"/>
      <c r="B13" s="1340"/>
      <c r="C13" s="363">
        <f ca="1">C12/表１!$F$9</f>
        <v>7.2910519980173241E-2</v>
      </c>
      <c r="D13" s="1341"/>
      <c r="E13" s="1342"/>
    </row>
    <row r="14" spans="1:9" s="2" customFormat="1" ht="20.100000000000001" customHeight="1">
      <c r="A14" s="1347">
        <v>5</v>
      </c>
      <c r="B14" s="1340" t="s">
        <v>3562</v>
      </c>
      <c r="C14" s="366">
        <f ca="1">D14+E14</f>
        <v>9994</v>
      </c>
      <c r="D14" s="1341">
        <f ca="1">VLOOKUP(A14,表５!$X$8:$AA$17,3,0)</f>
        <v>8541</v>
      </c>
      <c r="E14" s="1342">
        <f ca="1">VLOOKUP(A14,表５!$X$8:$AA$17,4,0)</f>
        <v>1453</v>
      </c>
    </row>
    <row r="15" spans="1:9" s="2" customFormat="1" ht="20.100000000000001" customHeight="1">
      <c r="A15" s="1348"/>
      <c r="B15" s="1340"/>
      <c r="C15" s="363">
        <f ca="1">C14/表１!$F$9</f>
        <v>3.931519028174444E-2</v>
      </c>
      <c r="D15" s="1341"/>
      <c r="E15" s="1342"/>
    </row>
    <row r="16" spans="1:9" s="2" customFormat="1" ht="20.100000000000001" customHeight="1">
      <c r="A16" s="1347">
        <v>6</v>
      </c>
      <c r="B16" s="1340" t="s">
        <v>3814</v>
      </c>
      <c r="C16" s="366">
        <f ca="1">D16+E16</f>
        <v>9774</v>
      </c>
      <c r="D16" s="1341">
        <f ca="1">VLOOKUP(A16,表５!$X$8:$AA$17,3,0)</f>
        <v>233</v>
      </c>
      <c r="E16" s="1342">
        <f ca="1">VLOOKUP(A16,表５!$X$8:$AA$17,4,0)</f>
        <v>9541</v>
      </c>
      <c r="H16" s="1147"/>
      <c r="I16" s="1323"/>
    </row>
    <row r="17" spans="1:9" s="2" customFormat="1" ht="20.100000000000001" customHeight="1">
      <c r="A17" s="1348"/>
      <c r="B17" s="1340"/>
      <c r="C17" s="363">
        <f ca="1">C16/表１!$F$9</f>
        <v>3.8449736823471095E-2</v>
      </c>
      <c r="D17" s="1341"/>
      <c r="E17" s="1342"/>
      <c r="I17" s="1324"/>
    </row>
    <row r="18" spans="1:9" s="2" customFormat="1" ht="20.100000000000001" customHeight="1">
      <c r="A18" s="1347">
        <v>7</v>
      </c>
      <c r="B18" s="1354" t="s">
        <v>3789</v>
      </c>
      <c r="C18" s="366">
        <f ca="1">D18+E18</f>
        <v>9100</v>
      </c>
      <c r="D18" s="1341">
        <f ca="1">VLOOKUP(A18,表５!$X$8:$AA$17,3,0)</f>
        <v>1924</v>
      </c>
      <c r="E18" s="1342">
        <f ca="1">VLOOKUP(A18,表５!$X$8:$AA$17,4,0)</f>
        <v>7176</v>
      </c>
    </row>
    <row r="19" spans="1:9" s="2" customFormat="1" ht="20.100000000000001" customHeight="1">
      <c r="A19" s="1348"/>
      <c r="B19" s="1354"/>
      <c r="C19" s="363">
        <f ca="1">C18/表１!$F$9</f>
        <v>3.5798302137670039E-2</v>
      </c>
      <c r="D19" s="1341"/>
      <c r="E19" s="1342"/>
    </row>
    <row r="20" spans="1:9" s="2" customFormat="1" ht="20.100000000000001" customHeight="1">
      <c r="A20" s="1347">
        <v>8</v>
      </c>
      <c r="B20" s="1340" t="s">
        <v>2182</v>
      </c>
      <c r="C20" s="366">
        <f ca="1">D20+E20</f>
        <v>7942</v>
      </c>
      <c r="D20" s="1341">
        <f ca="1">VLOOKUP(A20,表５!$X$8:$AA$17,3,0)</f>
        <v>643</v>
      </c>
      <c r="E20" s="1342">
        <f ca="1">VLOOKUP(A20,表５!$X$8:$AA$17,4,0)</f>
        <v>7299</v>
      </c>
    </row>
    <row r="21" spans="1:9" s="2" customFormat="1" ht="20.100000000000001" customHeight="1">
      <c r="A21" s="1348"/>
      <c r="B21" s="1340"/>
      <c r="C21" s="363">
        <f ca="1">C20/表１!$F$9</f>
        <v>3.1242869843667635E-2</v>
      </c>
      <c r="D21" s="1341"/>
      <c r="E21" s="1342"/>
    </row>
    <row r="22" spans="1:9" s="2" customFormat="1" ht="20.100000000000001" customHeight="1">
      <c r="A22" s="1347">
        <v>9</v>
      </c>
      <c r="B22" s="1340" t="s">
        <v>2183</v>
      </c>
      <c r="C22" s="366">
        <f ca="1">D22+E22</f>
        <v>5846</v>
      </c>
      <c r="D22" s="1341">
        <f ca="1">VLOOKUP(A22,表５!$X$8:$AA$17,3,0)</f>
        <v>1236</v>
      </c>
      <c r="E22" s="1342">
        <f ca="1">VLOOKUP(A22,表５!$X$8:$AA$17,4,0)</f>
        <v>4610</v>
      </c>
    </row>
    <row r="23" spans="1:9" s="2" customFormat="1" ht="20.100000000000001" customHeight="1">
      <c r="A23" s="1348"/>
      <c r="B23" s="1340"/>
      <c r="C23" s="363">
        <f ca="1">C22/表１!$F$9</f>
        <v>2.2997458713936162E-2</v>
      </c>
      <c r="D23" s="1341"/>
      <c r="E23" s="1342"/>
    </row>
    <row r="24" spans="1:9" s="2" customFormat="1" ht="20.100000000000001" customHeight="1">
      <c r="A24" s="1347">
        <v>10</v>
      </c>
      <c r="B24" s="1340" t="s">
        <v>4053</v>
      </c>
      <c r="C24" s="366">
        <f ca="1">D24+E24</f>
        <v>5155</v>
      </c>
      <c r="D24" s="1341">
        <f ca="1">VLOOKUP(A24,表５!$X$8:$AA$17,3,0)</f>
        <v>454</v>
      </c>
      <c r="E24" s="1342">
        <f ca="1">VLOOKUP(A24,表５!$X$8:$AA$17,4,0)</f>
        <v>4701</v>
      </c>
    </row>
    <row r="25" spans="1:9" s="2" customFormat="1" ht="20.100000000000001" customHeight="1">
      <c r="A25" s="1352"/>
      <c r="B25" s="1353"/>
      <c r="C25" s="364">
        <f ca="1">C24/表１!$F$9</f>
        <v>2.027914807908671E-2</v>
      </c>
      <c r="D25" s="1343"/>
      <c r="E25" s="1344"/>
    </row>
    <row r="26" spans="1:9" ht="19.5" customHeight="1">
      <c r="A26" s="1349" t="s">
        <v>1836</v>
      </c>
      <c r="B26" s="1252"/>
      <c r="C26" s="358">
        <f ca="1">D26+E26</f>
        <v>188770</v>
      </c>
      <c r="D26" s="359">
        <f ca="1">SUM(D6:D25)</f>
        <v>18105</v>
      </c>
      <c r="E26" s="362">
        <f ca="1">SUM(E6:E25)</f>
        <v>170665</v>
      </c>
    </row>
    <row r="27" spans="1:9" ht="19.5" customHeight="1">
      <c r="A27" s="1350"/>
      <c r="B27" s="1351"/>
      <c r="C27" s="367">
        <f ca="1">C26/表１!$F$9</f>
        <v>0.74259840599208504</v>
      </c>
      <c r="D27" s="360"/>
      <c r="E27" s="361"/>
    </row>
    <row r="28" spans="1:9" s="24" customFormat="1" ht="16.5" customHeight="1">
      <c r="A28" s="23" t="s">
        <v>1837</v>
      </c>
      <c r="B28" s="353" t="s">
        <v>1838</v>
      </c>
      <c r="C28" s="354"/>
      <c r="D28" s="354"/>
    </row>
    <row r="29" spans="1:9" s="24" customFormat="1" ht="16.5" customHeight="1">
      <c r="B29" s="353" t="s">
        <v>1839</v>
      </c>
    </row>
    <row r="30" spans="1:9">
      <c r="B30" s="24" t="s">
        <v>1840</v>
      </c>
    </row>
    <row r="31" spans="1:9">
      <c r="B31" s="24"/>
    </row>
    <row r="271" spans="4:4">
      <c r="D271" s="269" t="s">
        <v>304</v>
      </c>
    </row>
  </sheetData>
  <mergeCells count="47">
    <mergeCell ref="A26:B27"/>
    <mergeCell ref="A18:A19"/>
    <mergeCell ref="A20:A21"/>
    <mergeCell ref="A22:A23"/>
    <mergeCell ref="A24:A25"/>
    <mergeCell ref="B24:B25"/>
    <mergeCell ref="B18:B19"/>
    <mergeCell ref="D24:D25"/>
    <mergeCell ref="E24:E25"/>
    <mergeCell ref="A6:A7"/>
    <mergeCell ref="A8:A9"/>
    <mergeCell ref="A10:A11"/>
    <mergeCell ref="A12:A13"/>
    <mergeCell ref="A16:A17"/>
    <mergeCell ref="A14:A15"/>
    <mergeCell ref="B20:B21"/>
    <mergeCell ref="D20:D21"/>
    <mergeCell ref="E20:E21"/>
    <mergeCell ref="B22:B23"/>
    <mergeCell ref="D22:D23"/>
    <mergeCell ref="E22:E23"/>
    <mergeCell ref="B14:B15"/>
    <mergeCell ref="D14:D15"/>
    <mergeCell ref="D18:D19"/>
    <mergeCell ref="E18:E19"/>
    <mergeCell ref="B12:B13"/>
    <mergeCell ref="D12:D13"/>
    <mergeCell ref="E12:E13"/>
    <mergeCell ref="B16:B17"/>
    <mergeCell ref="D16:D17"/>
    <mergeCell ref="E16:E17"/>
    <mergeCell ref="I16:I17"/>
    <mergeCell ref="A1:E1"/>
    <mergeCell ref="D4:D5"/>
    <mergeCell ref="E4:E5"/>
    <mergeCell ref="B6:B7"/>
    <mergeCell ref="D6:D7"/>
    <mergeCell ref="E6:E7"/>
    <mergeCell ref="B4:B5"/>
    <mergeCell ref="A4:A5"/>
    <mergeCell ref="B8:B9"/>
    <mergeCell ref="D8:D9"/>
    <mergeCell ref="E8:E9"/>
    <mergeCell ref="B10:B11"/>
    <mergeCell ref="D10:D11"/>
    <mergeCell ref="E10:E11"/>
    <mergeCell ref="E14:E15"/>
  </mergeCells>
  <phoneticPr fontId="9"/>
  <printOptions horizontalCentered="1"/>
  <pageMargins left="0.51181102362204722" right="0.51181102362204722" top="0.55118110236220474" bottom="0.55118110236220474" header="0.31496062992125984" footer="0.31496062992125984"/>
  <pageSetup paperSize="9" firstPageNumber="10" fitToHeight="0" orientation="portrait" r:id="rId1"/>
  <headerFooter scaleWithDoc="0">
    <oddFooter>&amp;C&amp;P</oddFooter>
  </headerFooter>
  <ignoredErrors>
    <ignoredError sqref="C7:C26" formula="1"/>
  </ignoredErrors>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5">
    <pageSetUpPr fitToPage="1"/>
  </sheetPr>
  <dimension ref="A1:AA375"/>
  <sheetViews>
    <sheetView showGridLines="0" defaultGridColor="0" view="pageBreakPreview" colorId="22" zoomScale="85" zoomScaleNormal="100" zoomScaleSheetLayoutView="85" workbookViewId="0">
      <pane ySplit="7" topLeftCell="A8" activePane="bottomLeft" state="frozen"/>
      <selection activeCell="D3" sqref="D3"/>
      <selection pane="bottomLeft" activeCell="D3" sqref="D3"/>
    </sheetView>
  </sheetViews>
  <sheetFormatPr defaultColWidth="10.7109375" defaultRowHeight="20.25" customHeight="1"/>
  <cols>
    <col min="1" max="1" width="10.7109375" style="1"/>
    <col min="2" max="2" width="7.7109375" style="269" customWidth="1"/>
    <col min="3" max="3" width="34.140625" style="24" customWidth="1"/>
    <col min="4" max="4" width="5" style="269" bestFit="1" customWidth="1"/>
    <col min="5" max="5" width="12.7109375" style="269" customWidth="1"/>
    <col min="6" max="6" width="13.28515625" style="269" customWidth="1"/>
    <col min="7" max="7" width="9.140625" style="269" customWidth="1"/>
    <col min="8" max="8" width="10.42578125" style="270" customWidth="1"/>
    <col min="9" max="9" width="13.28515625" style="269" customWidth="1"/>
    <col min="10" max="10" width="9.140625" style="269" customWidth="1"/>
    <col min="11" max="11" width="10" style="270" customWidth="1"/>
    <col min="12" max="12" width="4.140625" style="269" customWidth="1"/>
    <col min="13" max="13" width="8.5703125" style="269" bestFit="1" customWidth="1"/>
    <col min="14" max="14" width="12.85546875" style="269" customWidth="1"/>
    <col min="15" max="23" width="5.7109375" style="269" customWidth="1"/>
    <col min="24" max="24" width="10.7109375" style="269" customWidth="1"/>
    <col min="25" max="25" width="11.5703125" style="1" customWidth="1"/>
    <col min="26" max="26" width="10.7109375" style="269" customWidth="1"/>
    <col min="27" max="27" width="14.5703125" style="269" customWidth="1"/>
    <col min="28" max="28" width="10.7109375" style="269" customWidth="1"/>
    <col min="29" max="16384" width="10.7109375" style="269"/>
  </cols>
  <sheetData>
    <row r="1" spans="1:27" s="265" customFormat="1" ht="24" customHeight="1">
      <c r="A1" s="1"/>
      <c r="B1" s="1359" t="s">
        <v>1600</v>
      </c>
      <c r="C1" s="1359"/>
      <c r="D1" s="1359"/>
      <c r="E1" s="1359"/>
      <c r="F1" s="1359"/>
      <c r="G1" s="1359"/>
      <c r="H1" s="1359"/>
      <c r="I1" s="1359"/>
      <c r="J1" s="1359"/>
      <c r="K1" s="1359"/>
      <c r="Y1" s="1"/>
    </row>
    <row r="2" spans="1:27" ht="24" customHeight="1">
      <c r="B2" s="266"/>
      <c r="C2" s="267"/>
      <c r="D2" s="267"/>
      <c r="E2" s="267"/>
      <c r="F2" s="267"/>
      <c r="G2" s="267"/>
      <c r="H2" s="268"/>
      <c r="I2" s="267"/>
      <c r="J2" s="267"/>
      <c r="K2" s="268"/>
      <c r="N2" s="1"/>
      <c r="O2" s="1"/>
      <c r="P2" s="1"/>
      <c r="Q2" s="1"/>
      <c r="R2" s="1"/>
      <c r="S2" s="1"/>
      <c r="T2" s="1"/>
      <c r="U2" s="1"/>
      <c r="V2" s="1"/>
      <c r="W2" s="1"/>
    </row>
    <row r="3" spans="1:27" ht="24" customHeight="1">
      <c r="C3" s="269"/>
      <c r="K3" s="268"/>
      <c r="N3" s="1"/>
      <c r="O3" s="1"/>
      <c r="P3" s="1"/>
      <c r="Q3" s="1"/>
      <c r="R3" s="1"/>
      <c r="S3" s="1"/>
      <c r="T3" s="1"/>
      <c r="U3" s="1"/>
      <c r="V3" s="1"/>
      <c r="W3" s="1"/>
    </row>
    <row r="4" spans="1:27" s="1" customFormat="1" ht="16.5" customHeight="1">
      <c r="B4" s="1360" t="s">
        <v>1601</v>
      </c>
      <c r="C4" s="1363" t="s">
        <v>1602</v>
      </c>
      <c r="D4" s="1366" t="s">
        <v>1603</v>
      </c>
      <c r="E4" s="1367"/>
      <c r="F4" s="282" t="s">
        <v>1604</v>
      </c>
      <c r="G4" s="283"/>
      <c r="H4" s="284"/>
      <c r="I4" s="282" t="s">
        <v>1605</v>
      </c>
      <c r="J4" s="283"/>
      <c r="K4" s="284"/>
      <c r="N4" s="1" t="s">
        <v>1014</v>
      </c>
    </row>
    <row r="5" spans="1:27" s="1" customFormat="1" ht="16.5" customHeight="1">
      <c r="B5" s="1361"/>
      <c r="C5" s="1364"/>
      <c r="D5" s="1368"/>
      <c r="E5" s="1369"/>
      <c r="F5" s="1372" t="s">
        <v>1606</v>
      </c>
      <c r="G5" s="1374" t="s">
        <v>1607</v>
      </c>
      <c r="H5" s="1375"/>
      <c r="I5" s="1372" t="s">
        <v>1608</v>
      </c>
      <c r="J5" s="1374" t="s">
        <v>1609</v>
      </c>
      <c r="K5" s="1375"/>
      <c r="N5" s="1" t="s">
        <v>1407</v>
      </c>
      <c r="O5" s="311" t="s">
        <v>1408</v>
      </c>
      <c r="P5" s="311" t="s">
        <v>1409</v>
      </c>
      <c r="Q5" s="311" t="s">
        <v>1410</v>
      </c>
      <c r="R5" s="311" t="s">
        <v>1411</v>
      </c>
      <c r="S5" s="311" t="s">
        <v>1748</v>
      </c>
      <c r="T5" s="311" t="s">
        <v>1412</v>
      </c>
      <c r="U5" s="311" t="s">
        <v>1055</v>
      </c>
      <c r="V5" s="311" t="s">
        <v>354</v>
      </c>
    </row>
    <row r="6" spans="1:27" s="1" customFormat="1" ht="16.5" customHeight="1">
      <c r="B6" s="1361"/>
      <c r="C6" s="1364"/>
      <c r="D6" s="1368"/>
      <c r="E6" s="1369"/>
      <c r="F6" s="1372"/>
      <c r="G6" s="1376" t="s">
        <v>1610</v>
      </c>
      <c r="H6" s="1377"/>
      <c r="I6" s="1372"/>
      <c r="J6" s="1376" t="s">
        <v>1610</v>
      </c>
      <c r="K6" s="1377"/>
      <c r="N6" s="1" t="s">
        <v>1758</v>
      </c>
      <c r="O6" s="1" t="s">
        <v>1759</v>
      </c>
      <c r="P6" s="1" t="s">
        <v>1760</v>
      </c>
      <c r="R6" s="1" t="s">
        <v>1761</v>
      </c>
      <c r="S6" s="1" t="s">
        <v>1762</v>
      </c>
      <c r="V6" s="1" t="s">
        <v>1763</v>
      </c>
    </row>
    <row r="7" spans="1:27" s="1" customFormat="1" ht="16.5" customHeight="1">
      <c r="B7" s="1362"/>
      <c r="C7" s="1365"/>
      <c r="D7" s="1370"/>
      <c r="E7" s="1371"/>
      <c r="F7" s="1373"/>
      <c r="G7" s="1038"/>
      <c r="H7" s="1039" t="s">
        <v>3379</v>
      </c>
      <c r="I7" s="1373"/>
      <c r="J7" s="1038"/>
      <c r="K7" s="1039" t="s">
        <v>3379</v>
      </c>
      <c r="N7" s="1" t="s">
        <v>1751</v>
      </c>
      <c r="O7" s="1" t="s">
        <v>1749</v>
      </c>
      <c r="P7" s="1" t="s">
        <v>1750</v>
      </c>
      <c r="Q7" s="1" t="s">
        <v>1752</v>
      </c>
      <c r="R7" s="1" t="s">
        <v>1753</v>
      </c>
      <c r="S7" s="1" t="s">
        <v>1754</v>
      </c>
      <c r="T7" s="1" t="s">
        <v>1755</v>
      </c>
      <c r="U7" s="1" t="s">
        <v>1756</v>
      </c>
      <c r="V7" s="1" t="s">
        <v>1757</v>
      </c>
      <c r="Z7"/>
      <c r="AA7"/>
    </row>
    <row r="8" spans="1:27" s="2" customFormat="1" ht="18" customHeight="1">
      <c r="A8" s="271" t="s">
        <v>312</v>
      </c>
      <c r="B8" s="289"/>
      <c r="C8" s="1355" t="s">
        <v>1611</v>
      </c>
      <c r="D8" s="306" t="s">
        <v>1612</v>
      </c>
      <c r="E8" s="301">
        <f ca="1">F8+I8</f>
        <v>196</v>
      </c>
      <c r="F8" s="286">
        <f ca="1">SUMIFS(INDIRECT(O$7),INDIRECT($N$7),$A8)</f>
        <v>70</v>
      </c>
      <c r="G8" s="281">
        <f t="shared" ref="G8:K8" ca="1" si="0">SUMIFS(INDIRECT(P$7),INDIRECT($N$7),$A8)</f>
        <v>6</v>
      </c>
      <c r="H8" s="1040">
        <f t="shared" ca="1" si="0"/>
        <v>0</v>
      </c>
      <c r="I8" s="286">
        <f t="shared" ca="1" si="0"/>
        <v>126</v>
      </c>
      <c r="J8" s="281">
        <f t="shared" ca="1" si="0"/>
        <v>0</v>
      </c>
      <c r="K8" s="1040">
        <f t="shared" ca="1" si="0"/>
        <v>0</v>
      </c>
      <c r="M8" s="2" t="str">
        <f>IF(D8="",E8,"")</f>
        <v/>
      </c>
      <c r="X8" s="2">
        <v>1</v>
      </c>
      <c r="Y8" s="271" t="str">
        <f t="shared" ref="Y8:Y17" ca="1" si="1">INDEX($A$10:$A$368,MATCH(X8,$L$10:$L$368,0))</f>
        <v>66の3</v>
      </c>
      <c r="Z8" s="272">
        <f t="shared" ref="Z8:Z17" ca="1" si="2">INDEX($F$10:$F$368,MATCH(X8,$L$10:$L$368,0))</f>
        <v>4061</v>
      </c>
      <c r="AA8" s="272">
        <f t="shared" ref="AA8:AA17" ca="1" si="3">INDEX($I$10:$I$368,MATCH(X8,$L$10:$L$368,0))</f>
        <v>61397</v>
      </c>
    </row>
    <row r="9" spans="1:27" s="2" customFormat="1" ht="18" customHeight="1">
      <c r="A9" s="1" t="s">
        <v>312</v>
      </c>
      <c r="B9" s="287">
        <v>1</v>
      </c>
      <c r="C9" s="1356"/>
      <c r="D9" s="307" t="s">
        <v>1613</v>
      </c>
      <c r="E9" s="302">
        <f ca="1">F9+I9</f>
        <v>12</v>
      </c>
      <c r="F9" s="285">
        <f ca="1">SUMIFS(INDIRECT(O$6),INDIRECT($N$6),$A9)</f>
        <v>8</v>
      </c>
      <c r="G9" s="280">
        <f t="shared" ref="G9:J9" ca="1" si="4">SUMIFS(INDIRECT(P$6),INDIRECT($N$6),$A9)</f>
        <v>7</v>
      </c>
      <c r="H9" s="1041"/>
      <c r="I9" s="285">
        <f t="shared" ca="1" si="4"/>
        <v>4</v>
      </c>
      <c r="J9" s="280">
        <f t="shared" ca="1" si="4"/>
        <v>0</v>
      </c>
      <c r="K9" s="1041"/>
      <c r="M9" s="2" t="str">
        <f t="shared" ref="M9:M72" si="5">IF(D9="",E9,"")</f>
        <v/>
      </c>
      <c r="X9" s="2">
        <v>2</v>
      </c>
      <c r="Y9" s="271" t="str">
        <f t="shared" ca="1" si="1"/>
        <v>71</v>
      </c>
      <c r="Z9" s="272">
        <f t="shared" ca="1" si="2"/>
        <v>95</v>
      </c>
      <c r="AA9" s="272">
        <f t="shared" ca="1" si="3"/>
        <v>32655</v>
      </c>
    </row>
    <row r="10" spans="1:27" s="2" customFormat="1" ht="18" customHeight="1">
      <c r="A10" s="1" t="s">
        <v>312</v>
      </c>
      <c r="B10" s="291"/>
      <c r="C10" s="1357"/>
      <c r="D10" s="308"/>
      <c r="E10" s="303">
        <f ca="1">SUM(E8:E9)</f>
        <v>208</v>
      </c>
      <c r="F10" s="297">
        <f t="shared" ref="F10:K10" ca="1" si="6">SUM(F8:F9)</f>
        <v>78</v>
      </c>
      <c r="G10" s="298">
        <f t="shared" ca="1" si="6"/>
        <v>13</v>
      </c>
      <c r="H10" s="1042">
        <f t="shared" ca="1" si="6"/>
        <v>0</v>
      </c>
      <c r="I10" s="297">
        <f t="shared" ca="1" si="6"/>
        <v>130</v>
      </c>
      <c r="J10" s="298">
        <f t="shared" ca="1" si="6"/>
        <v>0</v>
      </c>
      <c r="K10" s="1042">
        <f t="shared" ca="1" si="6"/>
        <v>0</v>
      </c>
      <c r="L10" s="2">
        <f t="shared" ref="L10:L52" ca="1" si="7">IF(M10="","",_xlfn.RANK.EQ(M10,$M$10:$M$368,0))</f>
        <v>52</v>
      </c>
      <c r="M10" s="2">
        <f t="shared" ca="1" si="5"/>
        <v>208</v>
      </c>
      <c r="X10" s="2">
        <v>3</v>
      </c>
      <c r="Y10" s="271" t="str">
        <f t="shared" ca="1" si="1"/>
        <v>1の2</v>
      </c>
      <c r="Z10" s="272">
        <f t="shared" ca="1" si="2"/>
        <v>443</v>
      </c>
      <c r="AA10" s="272">
        <f t="shared" ca="1" si="3"/>
        <v>23774</v>
      </c>
    </row>
    <row r="11" spans="1:27" s="2" customFormat="1" ht="18" customHeight="1">
      <c r="A11" s="1" t="s">
        <v>1023</v>
      </c>
      <c r="B11" s="292">
        <v>1</v>
      </c>
      <c r="C11" s="1358" t="s">
        <v>1614</v>
      </c>
      <c r="D11" s="309" t="s">
        <v>1612</v>
      </c>
      <c r="E11" s="304">
        <f t="shared" ref="E11:E12" ca="1" si="8">F11+I11</f>
        <v>24207</v>
      </c>
      <c r="F11" s="293">
        <f t="shared" ref="F11" ca="1" si="9">SUMIFS(INDIRECT(O$7),INDIRECT($N$7),$A11)</f>
        <v>434</v>
      </c>
      <c r="G11" s="294">
        <f t="shared" ref="G11" ca="1" si="10">SUMIFS(INDIRECT(P$7),INDIRECT($N$7),$A11)</f>
        <v>8</v>
      </c>
      <c r="H11" s="1043">
        <f t="shared" ref="H11" ca="1" si="11">SUMIFS(INDIRECT(Q$7),INDIRECT($N$7),$A11)</f>
        <v>0</v>
      </c>
      <c r="I11" s="293">
        <f t="shared" ref="I11" ca="1" si="12">SUMIFS(INDIRECT(R$7),INDIRECT($N$7),$A11)</f>
        <v>23773</v>
      </c>
      <c r="J11" s="294">
        <f t="shared" ref="J11" ca="1" si="13">SUMIFS(INDIRECT(S$7),INDIRECT($N$7),$A11)</f>
        <v>20</v>
      </c>
      <c r="K11" s="1043">
        <f t="shared" ref="K11" ca="1" si="14">SUMIFS(INDIRECT(T$7),INDIRECT($N$7),$A11)</f>
        <v>0</v>
      </c>
      <c r="L11" s="2" t="str">
        <f t="shared" si="7"/>
        <v/>
      </c>
      <c r="M11" s="2" t="str">
        <f t="shared" si="5"/>
        <v/>
      </c>
      <c r="X11" s="2">
        <v>4</v>
      </c>
      <c r="Y11" s="271" t="str">
        <f t="shared" ca="1" si="1"/>
        <v>67</v>
      </c>
      <c r="Z11" s="272">
        <f t="shared" ca="1" si="2"/>
        <v>475</v>
      </c>
      <c r="AA11" s="272">
        <f t="shared" ca="1" si="3"/>
        <v>18059</v>
      </c>
    </row>
    <row r="12" spans="1:27" s="2" customFormat="1" ht="18" customHeight="1">
      <c r="A12" s="1" t="s">
        <v>1023</v>
      </c>
      <c r="B12" s="288" t="s">
        <v>1615</v>
      </c>
      <c r="C12" s="1356"/>
      <c r="D12" s="307" t="s">
        <v>1613</v>
      </c>
      <c r="E12" s="302">
        <f t="shared" ca="1" si="8"/>
        <v>10</v>
      </c>
      <c r="F12" s="285">
        <f t="shared" ref="F12" ca="1" si="15">SUMIFS(INDIRECT(O$6),INDIRECT($N$6),$A12)</f>
        <v>9</v>
      </c>
      <c r="G12" s="280">
        <f t="shared" ref="G12" ca="1" si="16">SUMIFS(INDIRECT(P$6),INDIRECT($N$6),$A12)</f>
        <v>0</v>
      </c>
      <c r="H12" s="1041"/>
      <c r="I12" s="285">
        <f t="shared" ref="I12" ca="1" si="17">SUMIFS(INDIRECT(R$6),INDIRECT($N$6),$A12)</f>
        <v>1</v>
      </c>
      <c r="J12" s="280">
        <f t="shared" ref="J12" ca="1" si="18">SUMIFS(INDIRECT(S$6),INDIRECT($N$6),$A12)</f>
        <v>0</v>
      </c>
      <c r="K12" s="1041"/>
      <c r="L12" s="2" t="str">
        <f t="shared" si="7"/>
        <v/>
      </c>
      <c r="M12" s="2" t="str">
        <f t="shared" si="5"/>
        <v/>
      </c>
      <c r="X12" s="2">
        <v>5</v>
      </c>
      <c r="Y12" s="271" t="str">
        <f t="shared" ca="1" si="1"/>
        <v>72</v>
      </c>
      <c r="Z12" s="272">
        <f t="shared" ca="1" si="2"/>
        <v>8541</v>
      </c>
      <c r="AA12" s="272">
        <f t="shared" ca="1" si="3"/>
        <v>1453</v>
      </c>
    </row>
    <row r="13" spans="1:27" s="2" customFormat="1" ht="18" customHeight="1">
      <c r="A13" s="1" t="s">
        <v>1023</v>
      </c>
      <c r="B13" s="295">
        <v>2</v>
      </c>
      <c r="C13" s="1357"/>
      <c r="D13" s="308"/>
      <c r="E13" s="303">
        <f t="shared" ref="E13" ca="1" si="19">SUM(E11:E12)</f>
        <v>24217</v>
      </c>
      <c r="F13" s="297">
        <f t="shared" ref="F13" ca="1" si="20">SUM(F11:F12)</f>
        <v>443</v>
      </c>
      <c r="G13" s="298">
        <f t="shared" ref="G13" ca="1" si="21">SUM(G11:G12)</f>
        <v>8</v>
      </c>
      <c r="H13" s="1042">
        <f t="shared" ref="H13" ca="1" si="22">SUM(H11:H12)</f>
        <v>0</v>
      </c>
      <c r="I13" s="297">
        <f t="shared" ref="I13" ca="1" si="23">SUM(I11:I12)</f>
        <v>23774</v>
      </c>
      <c r="J13" s="298">
        <f t="shared" ref="J13" ca="1" si="24">SUM(J11:J12)</f>
        <v>20</v>
      </c>
      <c r="K13" s="1042">
        <f t="shared" ref="K13" ca="1" si="25">SUM(K11:K12)</f>
        <v>0</v>
      </c>
      <c r="L13" s="2">
        <f t="shared" ca="1" si="7"/>
        <v>3</v>
      </c>
      <c r="M13" s="2">
        <f t="shared" ca="1" si="5"/>
        <v>24217</v>
      </c>
      <c r="X13" s="272">
        <v>6</v>
      </c>
      <c r="Y13" s="271" t="str">
        <f t="shared" ca="1" si="1"/>
        <v>17</v>
      </c>
      <c r="Z13" s="272">
        <f t="shared" ca="1" si="2"/>
        <v>233</v>
      </c>
      <c r="AA13" s="272">
        <f t="shared" ca="1" si="3"/>
        <v>9541</v>
      </c>
    </row>
    <row r="14" spans="1:27" s="2" customFormat="1" ht="18" customHeight="1">
      <c r="A14" s="1" t="s">
        <v>1081</v>
      </c>
      <c r="B14" s="292"/>
      <c r="C14" s="1358" t="s">
        <v>1616</v>
      </c>
      <c r="D14" s="309" t="s">
        <v>1612</v>
      </c>
      <c r="E14" s="304">
        <f t="shared" ref="E14:E15" ca="1" si="26">F14+I14</f>
        <v>3003</v>
      </c>
      <c r="F14" s="293">
        <f t="shared" ref="F14" ca="1" si="27">SUMIFS(INDIRECT(O$7),INDIRECT($N$7),$A14)</f>
        <v>560</v>
      </c>
      <c r="G14" s="294">
        <f t="shared" ref="G14" ca="1" si="28">SUMIFS(INDIRECT(P$7),INDIRECT($N$7),$A14)</f>
        <v>55</v>
      </c>
      <c r="H14" s="1043">
        <f t="shared" ref="H14" ca="1" si="29">SUMIFS(INDIRECT(Q$7),INDIRECT($N$7),$A14)</f>
        <v>0</v>
      </c>
      <c r="I14" s="293">
        <f t="shared" ref="I14" ca="1" si="30">SUMIFS(INDIRECT(R$7),INDIRECT($N$7),$A14)</f>
        <v>2443</v>
      </c>
      <c r="J14" s="294">
        <f t="shared" ref="J14" ca="1" si="31">SUMIFS(INDIRECT(S$7),INDIRECT($N$7),$A14)</f>
        <v>28</v>
      </c>
      <c r="K14" s="1043">
        <f t="shared" ref="K14" ca="1" si="32">SUMIFS(INDIRECT(T$7),INDIRECT($N$7),$A14)</f>
        <v>0</v>
      </c>
      <c r="L14" s="2" t="str">
        <f t="shared" si="7"/>
        <v/>
      </c>
      <c r="M14" s="2" t="str">
        <f t="shared" si="5"/>
        <v/>
      </c>
      <c r="X14" s="2">
        <v>7</v>
      </c>
      <c r="Y14" s="271" t="str">
        <f t="shared" ca="1" si="1"/>
        <v>(みなし)指定地域特定施設</v>
      </c>
      <c r="Z14" s="272">
        <f t="shared" ca="1" si="2"/>
        <v>1924</v>
      </c>
      <c r="AA14" s="272">
        <f t="shared" ca="1" si="3"/>
        <v>7176</v>
      </c>
    </row>
    <row r="15" spans="1:27" s="2" customFormat="1" ht="18" customHeight="1">
      <c r="A15" s="1" t="s">
        <v>1081</v>
      </c>
      <c r="B15" s="288">
        <v>2</v>
      </c>
      <c r="C15" s="1356"/>
      <c r="D15" s="307" t="s">
        <v>1613</v>
      </c>
      <c r="E15" s="302">
        <f t="shared" ca="1" si="26"/>
        <v>70</v>
      </c>
      <c r="F15" s="285">
        <f t="shared" ref="F15" ca="1" si="33">SUMIFS(INDIRECT(O$6),INDIRECT($N$6),$A15)</f>
        <v>70</v>
      </c>
      <c r="G15" s="280">
        <f t="shared" ref="G15" ca="1" si="34">SUMIFS(INDIRECT(P$6),INDIRECT($N$6),$A15)</f>
        <v>14</v>
      </c>
      <c r="H15" s="1041"/>
      <c r="I15" s="285">
        <f t="shared" ref="I15" ca="1" si="35">SUMIFS(INDIRECT(R$6),INDIRECT($N$6),$A15)</f>
        <v>0</v>
      </c>
      <c r="J15" s="280">
        <f t="shared" ref="J15" ca="1" si="36">SUMIFS(INDIRECT(S$6),INDIRECT($N$6),$A15)</f>
        <v>0</v>
      </c>
      <c r="K15" s="1041"/>
      <c r="L15" s="2" t="str">
        <f t="shared" si="7"/>
        <v/>
      </c>
      <c r="M15" s="2" t="str">
        <f t="shared" si="5"/>
        <v/>
      </c>
      <c r="X15" s="2">
        <v>8</v>
      </c>
      <c r="Y15" s="271" t="str">
        <f t="shared" ca="1" si="1"/>
        <v>3</v>
      </c>
      <c r="Z15" s="272">
        <f t="shared" ca="1" si="2"/>
        <v>643</v>
      </c>
      <c r="AA15" s="272">
        <f t="shared" ca="1" si="3"/>
        <v>7299</v>
      </c>
    </row>
    <row r="16" spans="1:27" s="2" customFormat="1" ht="18" customHeight="1">
      <c r="A16" s="1" t="s">
        <v>1081</v>
      </c>
      <c r="B16" s="295"/>
      <c r="C16" s="1357"/>
      <c r="D16" s="308"/>
      <c r="E16" s="303">
        <f t="shared" ref="E16" ca="1" si="37">SUM(E14:E15)</f>
        <v>3073</v>
      </c>
      <c r="F16" s="297">
        <f t="shared" ref="F16" ca="1" si="38">SUM(F14:F15)</f>
        <v>630</v>
      </c>
      <c r="G16" s="298">
        <f t="shared" ref="G16" ca="1" si="39">SUM(G14:G15)</f>
        <v>69</v>
      </c>
      <c r="H16" s="1042">
        <f t="shared" ref="H16" ca="1" si="40">SUM(H14:H15)</f>
        <v>0</v>
      </c>
      <c r="I16" s="297">
        <f t="shared" ref="I16" ca="1" si="41">SUM(I14:I15)</f>
        <v>2443</v>
      </c>
      <c r="J16" s="298">
        <f t="shared" ref="J16" ca="1" si="42">SUM(J14:J15)</f>
        <v>28</v>
      </c>
      <c r="K16" s="1042">
        <f t="shared" ref="K16" ca="1" si="43">SUM(K14:K15)</f>
        <v>0</v>
      </c>
      <c r="L16" s="2">
        <f t="shared" ca="1" si="7"/>
        <v>16</v>
      </c>
      <c r="M16" s="2">
        <f t="shared" ca="1" si="5"/>
        <v>3073</v>
      </c>
      <c r="X16" s="272">
        <v>9</v>
      </c>
      <c r="Y16" s="271" t="str">
        <f t="shared" ca="1" si="1"/>
        <v>65</v>
      </c>
      <c r="Z16" s="272">
        <f t="shared" ca="1" si="2"/>
        <v>1236</v>
      </c>
      <c r="AA16" s="272">
        <f t="shared" ca="1" si="3"/>
        <v>4610</v>
      </c>
    </row>
    <row r="17" spans="1:27" s="2" customFormat="1" ht="18" customHeight="1">
      <c r="A17" s="1" t="s">
        <v>1741</v>
      </c>
      <c r="B17" s="292"/>
      <c r="C17" s="1358" t="s">
        <v>1617</v>
      </c>
      <c r="D17" s="309" t="s">
        <v>1612</v>
      </c>
      <c r="E17" s="304">
        <f t="shared" ref="E17:E18" ca="1" si="44">F17+I17</f>
        <v>7895</v>
      </c>
      <c r="F17" s="293">
        <f t="shared" ref="F17" ca="1" si="45">SUMIFS(INDIRECT(O$7),INDIRECT($N$7),$A17)</f>
        <v>597</v>
      </c>
      <c r="G17" s="294">
        <f t="shared" ref="G17" ca="1" si="46">SUMIFS(INDIRECT(P$7),INDIRECT($N$7),$A17)</f>
        <v>0</v>
      </c>
      <c r="H17" s="1043">
        <f t="shared" ref="H17" ca="1" si="47">SUMIFS(INDIRECT(Q$7),INDIRECT($N$7),$A17)</f>
        <v>0</v>
      </c>
      <c r="I17" s="293">
        <f t="shared" ref="I17" ca="1" si="48">SUMIFS(INDIRECT(R$7),INDIRECT($N$7),$A17)</f>
        <v>7298</v>
      </c>
      <c r="J17" s="294">
        <f t="shared" ref="J17" ca="1" si="49">SUMIFS(INDIRECT(S$7),INDIRECT($N$7),$A17)</f>
        <v>1</v>
      </c>
      <c r="K17" s="1043">
        <f t="shared" ref="K17" ca="1" si="50">SUMIFS(INDIRECT(T$7),INDIRECT($N$7),$A17)</f>
        <v>0</v>
      </c>
      <c r="L17" s="2" t="str">
        <f t="shared" si="7"/>
        <v/>
      </c>
      <c r="M17" s="2" t="str">
        <f t="shared" si="5"/>
        <v/>
      </c>
      <c r="X17" s="2">
        <v>10</v>
      </c>
      <c r="Y17" s="271" t="str">
        <f t="shared" ca="1" si="1"/>
        <v>71の2</v>
      </c>
      <c r="Z17" s="272">
        <f t="shared" ca="1" si="2"/>
        <v>454</v>
      </c>
      <c r="AA17" s="272">
        <f t="shared" ca="1" si="3"/>
        <v>4701</v>
      </c>
    </row>
    <row r="18" spans="1:27" s="2" customFormat="1" ht="18" customHeight="1">
      <c r="A18" s="1" t="s">
        <v>1741</v>
      </c>
      <c r="B18" s="288">
        <v>3</v>
      </c>
      <c r="C18" s="1356"/>
      <c r="D18" s="307" t="s">
        <v>1613</v>
      </c>
      <c r="E18" s="302">
        <f t="shared" ca="1" si="44"/>
        <v>47</v>
      </c>
      <c r="F18" s="285">
        <f t="shared" ref="F18" ca="1" si="51">SUMIFS(INDIRECT(O$6),INDIRECT($N$6),$A18)</f>
        <v>46</v>
      </c>
      <c r="G18" s="280">
        <f t="shared" ref="G18" ca="1" si="52">SUMIFS(INDIRECT(P$6),INDIRECT($N$6),$A18)</f>
        <v>2</v>
      </c>
      <c r="H18" s="1041"/>
      <c r="I18" s="285">
        <f t="shared" ref="I18" ca="1" si="53">SUMIFS(INDIRECT(R$6),INDIRECT($N$6),$A18)</f>
        <v>1</v>
      </c>
      <c r="J18" s="280">
        <f t="shared" ref="J18" ca="1" si="54">SUMIFS(INDIRECT(S$6),INDIRECT($N$6),$A18)</f>
        <v>0</v>
      </c>
      <c r="K18" s="1041"/>
      <c r="L18" s="2" t="str">
        <f t="shared" si="7"/>
        <v/>
      </c>
      <c r="M18" s="2" t="str">
        <f t="shared" si="5"/>
        <v/>
      </c>
      <c r="Y18" s="1"/>
      <c r="Z18" s="272"/>
      <c r="AA18" s="272"/>
    </row>
    <row r="19" spans="1:27" s="2" customFormat="1" ht="18" customHeight="1">
      <c r="A19" s="1" t="s">
        <v>1741</v>
      </c>
      <c r="B19" s="295"/>
      <c r="C19" s="1357"/>
      <c r="D19" s="308"/>
      <c r="E19" s="303">
        <f t="shared" ref="E19" ca="1" si="55">SUM(E17:E18)</f>
        <v>7942</v>
      </c>
      <c r="F19" s="297">
        <f t="shared" ref="F19" ca="1" si="56">SUM(F17:F18)</f>
        <v>643</v>
      </c>
      <c r="G19" s="298">
        <f t="shared" ref="G19" ca="1" si="57">SUM(G17:G18)</f>
        <v>2</v>
      </c>
      <c r="H19" s="1042">
        <f t="shared" ref="H19" ca="1" si="58">SUM(H17:H18)</f>
        <v>0</v>
      </c>
      <c r="I19" s="297">
        <f t="shared" ref="I19" ca="1" si="59">SUM(I17:I18)</f>
        <v>7299</v>
      </c>
      <c r="J19" s="298">
        <f t="shared" ref="J19" ca="1" si="60">SUM(J17:J18)</f>
        <v>1</v>
      </c>
      <c r="K19" s="1042">
        <f t="shared" ref="K19" ca="1" si="61">SUM(K17:K18)</f>
        <v>0</v>
      </c>
      <c r="L19" s="2">
        <f t="shared" ca="1" si="7"/>
        <v>8</v>
      </c>
      <c r="M19" s="2">
        <f t="shared" ca="1" si="5"/>
        <v>7942</v>
      </c>
      <c r="X19" s="272"/>
      <c r="Y19" s="1"/>
      <c r="Z19" s="272"/>
      <c r="AA19" s="272"/>
    </row>
    <row r="20" spans="1:27" s="2" customFormat="1" ht="18" customHeight="1">
      <c r="A20" s="1" t="s">
        <v>1742</v>
      </c>
      <c r="B20" s="292"/>
      <c r="C20" s="1358" t="s">
        <v>1618</v>
      </c>
      <c r="D20" s="309" t="s">
        <v>1612</v>
      </c>
      <c r="E20" s="304">
        <f t="shared" ref="E20:E21" ca="1" si="62">F20+I20</f>
        <v>4838</v>
      </c>
      <c r="F20" s="293">
        <f t="shared" ref="F20" ca="1" si="63">SUMIFS(INDIRECT(O$7),INDIRECT($N$7),$A20)</f>
        <v>483</v>
      </c>
      <c r="G20" s="294">
        <f t="shared" ref="G20" ca="1" si="64">SUMIFS(INDIRECT(P$7),INDIRECT($N$7),$A20)</f>
        <v>4</v>
      </c>
      <c r="H20" s="1043">
        <f t="shared" ref="H20" ca="1" si="65">SUMIFS(INDIRECT(Q$7),INDIRECT($N$7),$A20)</f>
        <v>0</v>
      </c>
      <c r="I20" s="293">
        <f t="shared" ref="I20" ca="1" si="66">SUMIFS(INDIRECT(R$7),INDIRECT($N$7),$A20)</f>
        <v>4355</v>
      </c>
      <c r="J20" s="294">
        <f t="shared" ref="J20" ca="1" si="67">SUMIFS(INDIRECT(S$7),INDIRECT($N$7),$A20)</f>
        <v>2</v>
      </c>
      <c r="K20" s="1043">
        <f t="shared" ref="K20" ca="1" si="68">SUMIFS(INDIRECT(T$7),INDIRECT($N$7),$A20)</f>
        <v>0</v>
      </c>
      <c r="L20" s="2" t="str">
        <f t="shared" si="7"/>
        <v/>
      </c>
      <c r="M20" s="2" t="str">
        <f t="shared" si="5"/>
        <v/>
      </c>
      <c r="Y20" s="1"/>
      <c r="Z20" s="272"/>
      <c r="AA20" s="272"/>
    </row>
    <row r="21" spans="1:27" s="2" customFormat="1" ht="18" customHeight="1">
      <c r="A21" s="1" t="s">
        <v>1742</v>
      </c>
      <c r="B21" s="288">
        <v>4</v>
      </c>
      <c r="C21" s="1356"/>
      <c r="D21" s="307" t="s">
        <v>1613</v>
      </c>
      <c r="E21" s="302">
        <f t="shared" ca="1" si="62"/>
        <v>54</v>
      </c>
      <c r="F21" s="285">
        <f t="shared" ref="F21" ca="1" si="69">SUMIFS(INDIRECT(O$6),INDIRECT($N$6),$A21)</f>
        <v>52</v>
      </c>
      <c r="G21" s="280">
        <f t="shared" ref="G21" ca="1" si="70">SUMIFS(INDIRECT(P$6),INDIRECT($N$6),$A21)</f>
        <v>1</v>
      </c>
      <c r="H21" s="1041"/>
      <c r="I21" s="285">
        <f t="shared" ref="I21" ca="1" si="71">SUMIFS(INDIRECT(R$6),INDIRECT($N$6),$A21)</f>
        <v>2</v>
      </c>
      <c r="J21" s="280">
        <f t="shared" ref="J21" ca="1" si="72">SUMIFS(INDIRECT(S$6),INDIRECT($N$6),$A21)</f>
        <v>0</v>
      </c>
      <c r="K21" s="1041"/>
      <c r="L21" s="2" t="str">
        <f t="shared" si="7"/>
        <v/>
      </c>
      <c r="M21" s="2" t="str">
        <f t="shared" si="5"/>
        <v/>
      </c>
      <c r="Y21" s="1"/>
      <c r="Z21" s="272"/>
      <c r="AA21" s="272"/>
    </row>
    <row r="22" spans="1:27" s="2" customFormat="1" ht="18" customHeight="1">
      <c r="A22" s="1" t="s">
        <v>1742</v>
      </c>
      <c r="B22" s="295"/>
      <c r="C22" s="1357"/>
      <c r="D22" s="308"/>
      <c r="E22" s="303">
        <f t="shared" ref="E22" ca="1" si="73">SUM(E20:E21)</f>
        <v>4892</v>
      </c>
      <c r="F22" s="297">
        <f t="shared" ref="F22" ca="1" si="74">SUM(F20:F21)</f>
        <v>535</v>
      </c>
      <c r="G22" s="298">
        <f t="shared" ref="G22" ca="1" si="75">SUM(G20:G21)</f>
        <v>5</v>
      </c>
      <c r="H22" s="1042">
        <f t="shared" ref="H22" ca="1" si="76">SUM(H20:H21)</f>
        <v>0</v>
      </c>
      <c r="I22" s="297">
        <f t="shared" ref="I22" ca="1" si="77">SUM(I20:I21)</f>
        <v>4357</v>
      </c>
      <c r="J22" s="298">
        <f t="shared" ref="J22" ca="1" si="78">SUM(J20:J21)</f>
        <v>2</v>
      </c>
      <c r="K22" s="1042">
        <f t="shared" ref="K22" ca="1" si="79">SUM(K20:K21)</f>
        <v>0</v>
      </c>
      <c r="L22" s="2">
        <f t="shared" ca="1" si="7"/>
        <v>11</v>
      </c>
      <c r="M22" s="2">
        <f t="shared" ca="1" si="5"/>
        <v>4892</v>
      </c>
      <c r="X22" s="272"/>
      <c r="Y22" s="1"/>
      <c r="Z22" s="272"/>
      <c r="AA22" s="272"/>
    </row>
    <row r="23" spans="1:27" s="2" customFormat="1" ht="18" customHeight="1">
      <c r="A23" s="1" t="s">
        <v>1743</v>
      </c>
      <c r="B23" s="292"/>
      <c r="C23" s="1358" t="s">
        <v>1619</v>
      </c>
      <c r="D23" s="309" t="s">
        <v>1612</v>
      </c>
      <c r="E23" s="304">
        <f t="shared" ref="E23:E24" ca="1" si="80">F23+I23</f>
        <v>3117</v>
      </c>
      <c r="F23" s="293">
        <f t="shared" ref="F23" ca="1" si="81">SUMIFS(INDIRECT(O$7),INDIRECT($N$7),$A23)</f>
        <v>154</v>
      </c>
      <c r="G23" s="294">
        <f t="shared" ref="G23" ca="1" si="82">SUMIFS(INDIRECT(P$7),INDIRECT($N$7),$A23)</f>
        <v>7</v>
      </c>
      <c r="H23" s="1043">
        <f t="shared" ref="H23" ca="1" si="83">SUMIFS(INDIRECT(Q$7),INDIRECT($N$7),$A23)</f>
        <v>0</v>
      </c>
      <c r="I23" s="293">
        <f t="shared" ref="I23" ca="1" si="84">SUMIFS(INDIRECT(R$7),INDIRECT($N$7),$A23)</f>
        <v>2963</v>
      </c>
      <c r="J23" s="294">
        <f t="shared" ref="J23" ca="1" si="85">SUMIFS(INDIRECT(S$7),INDIRECT($N$7),$A23)</f>
        <v>5</v>
      </c>
      <c r="K23" s="1043">
        <f t="shared" ref="K23" ca="1" si="86">SUMIFS(INDIRECT(T$7),INDIRECT($N$7),$A23)</f>
        <v>0</v>
      </c>
      <c r="L23" s="2" t="str">
        <f t="shared" si="7"/>
        <v/>
      </c>
      <c r="M23" s="2" t="str">
        <f t="shared" si="5"/>
        <v/>
      </c>
      <c r="Y23" s="1"/>
      <c r="Z23" s="272"/>
      <c r="AA23" s="272"/>
    </row>
    <row r="24" spans="1:27" s="2" customFormat="1" ht="18" customHeight="1">
      <c r="A24" s="1" t="s">
        <v>1743</v>
      </c>
      <c r="B24" s="288">
        <v>5</v>
      </c>
      <c r="C24" s="1356"/>
      <c r="D24" s="307" t="s">
        <v>1613</v>
      </c>
      <c r="E24" s="302">
        <f t="shared" ca="1" si="80"/>
        <v>25</v>
      </c>
      <c r="F24" s="285">
        <f t="shared" ref="F24" ca="1" si="87">SUMIFS(INDIRECT(O$6),INDIRECT($N$6),$A24)</f>
        <v>25</v>
      </c>
      <c r="G24" s="280">
        <f t="shared" ref="G24" ca="1" si="88">SUMIFS(INDIRECT(P$6),INDIRECT($N$6),$A24)</f>
        <v>3</v>
      </c>
      <c r="H24" s="1041"/>
      <c r="I24" s="285">
        <f t="shared" ref="I24" ca="1" si="89">SUMIFS(INDIRECT(R$6),INDIRECT($N$6),$A24)</f>
        <v>0</v>
      </c>
      <c r="J24" s="280">
        <f t="shared" ref="J24" ca="1" si="90">SUMIFS(INDIRECT(S$6),INDIRECT($N$6),$A24)</f>
        <v>0</v>
      </c>
      <c r="K24" s="1041"/>
      <c r="L24" s="2" t="str">
        <f t="shared" si="7"/>
        <v/>
      </c>
      <c r="M24" s="2" t="str">
        <f t="shared" si="5"/>
        <v/>
      </c>
      <c r="Y24" s="1"/>
      <c r="Z24" s="272"/>
      <c r="AA24" s="272"/>
    </row>
    <row r="25" spans="1:27" s="2" customFormat="1" ht="18" customHeight="1">
      <c r="A25" s="1" t="s">
        <v>1743</v>
      </c>
      <c r="B25" s="295"/>
      <c r="C25" s="1357"/>
      <c r="D25" s="308"/>
      <c r="E25" s="303">
        <f t="shared" ref="E25" ca="1" si="91">SUM(E23:E24)</f>
        <v>3142</v>
      </c>
      <c r="F25" s="297">
        <f t="shared" ref="F25" ca="1" si="92">SUM(F23:F24)</f>
        <v>179</v>
      </c>
      <c r="G25" s="298">
        <f t="shared" ref="G25" ca="1" si="93">SUM(G23:G24)</f>
        <v>10</v>
      </c>
      <c r="H25" s="1042">
        <f t="shared" ref="H25" ca="1" si="94">SUM(H23:H24)</f>
        <v>0</v>
      </c>
      <c r="I25" s="297">
        <f t="shared" ref="I25" ca="1" si="95">SUM(I23:I24)</f>
        <v>2963</v>
      </c>
      <c r="J25" s="298">
        <f t="shared" ref="J25" ca="1" si="96">SUM(J23:J24)</f>
        <v>5</v>
      </c>
      <c r="K25" s="1042">
        <f t="shared" ref="K25" ca="1" si="97">SUM(K23:K24)</f>
        <v>0</v>
      </c>
      <c r="L25" s="2">
        <f t="shared" ca="1" si="7"/>
        <v>15</v>
      </c>
      <c r="M25" s="2">
        <f t="shared" ca="1" si="5"/>
        <v>3142</v>
      </c>
      <c r="X25" s="272"/>
      <c r="Y25" s="1"/>
      <c r="Z25" s="272"/>
      <c r="AA25" s="272"/>
    </row>
    <row r="26" spans="1:27" s="2" customFormat="1" ht="18" customHeight="1">
      <c r="A26" s="1" t="s">
        <v>1744</v>
      </c>
      <c r="B26" s="292"/>
      <c r="C26" s="1358" t="s">
        <v>1620</v>
      </c>
      <c r="D26" s="309" t="s">
        <v>1612</v>
      </c>
      <c r="E26" s="304">
        <f t="shared" ref="E26:E27" ca="1" si="98">F26+I26</f>
        <v>10</v>
      </c>
      <c r="F26" s="293">
        <f t="shared" ref="F26" ca="1" si="99">SUMIFS(INDIRECT(O$7),INDIRECT($N$7),$A26)</f>
        <v>0</v>
      </c>
      <c r="G26" s="294">
        <f t="shared" ref="G26" ca="1" si="100">SUMIFS(INDIRECT(P$7),INDIRECT($N$7),$A26)</f>
        <v>0</v>
      </c>
      <c r="H26" s="1043">
        <f t="shared" ref="H26" ca="1" si="101">SUMIFS(INDIRECT(Q$7),INDIRECT($N$7),$A26)</f>
        <v>0</v>
      </c>
      <c r="I26" s="293">
        <f t="shared" ref="I26" ca="1" si="102">SUMIFS(INDIRECT(R$7),INDIRECT($N$7),$A26)</f>
        <v>10</v>
      </c>
      <c r="J26" s="294">
        <f t="shared" ref="J26" ca="1" si="103">SUMIFS(INDIRECT(S$7),INDIRECT($N$7),$A26)</f>
        <v>0</v>
      </c>
      <c r="K26" s="1043">
        <f t="shared" ref="K26" ca="1" si="104">SUMIFS(INDIRECT(T$7),INDIRECT($N$7),$A26)</f>
        <v>0</v>
      </c>
      <c r="L26" s="2" t="str">
        <f t="shared" si="7"/>
        <v/>
      </c>
      <c r="M26" s="2" t="str">
        <f t="shared" si="5"/>
        <v/>
      </c>
      <c r="Y26" s="1"/>
      <c r="Z26" s="272"/>
      <c r="AA26" s="272"/>
    </row>
    <row r="27" spans="1:27" s="2" customFormat="1" ht="18" customHeight="1">
      <c r="A27" s="1" t="s">
        <v>1744</v>
      </c>
      <c r="B27" s="288">
        <v>6</v>
      </c>
      <c r="C27" s="1356"/>
      <c r="D27" s="307" t="s">
        <v>1613</v>
      </c>
      <c r="E27" s="302">
        <f t="shared" ca="1" si="98"/>
        <v>0</v>
      </c>
      <c r="F27" s="285">
        <f t="shared" ref="F27" ca="1" si="105">SUMIFS(INDIRECT(O$6),INDIRECT($N$6),$A27)</f>
        <v>0</v>
      </c>
      <c r="G27" s="280">
        <f t="shared" ref="G27" ca="1" si="106">SUMIFS(INDIRECT(P$6),INDIRECT($N$6),$A27)</f>
        <v>0</v>
      </c>
      <c r="H27" s="1041"/>
      <c r="I27" s="285">
        <f t="shared" ref="I27" ca="1" si="107">SUMIFS(INDIRECT(R$6),INDIRECT($N$6),$A27)</f>
        <v>0</v>
      </c>
      <c r="J27" s="280">
        <f t="shared" ref="J27" ca="1" si="108">SUMIFS(INDIRECT(S$6),INDIRECT($N$6),$A27)</f>
        <v>0</v>
      </c>
      <c r="K27" s="1041"/>
      <c r="L27" s="2" t="str">
        <f t="shared" si="7"/>
        <v/>
      </c>
      <c r="M27" s="2" t="str">
        <f t="shared" si="5"/>
        <v/>
      </c>
      <c r="Y27" s="1"/>
      <c r="Z27" s="272"/>
      <c r="AA27" s="272"/>
    </row>
    <row r="28" spans="1:27" s="2" customFormat="1" ht="18" customHeight="1">
      <c r="A28" s="1" t="s">
        <v>1744</v>
      </c>
      <c r="B28" s="295"/>
      <c r="C28" s="1357"/>
      <c r="D28" s="308"/>
      <c r="E28" s="303">
        <f t="shared" ref="E28" ca="1" si="109">SUM(E26:E27)</f>
        <v>10</v>
      </c>
      <c r="F28" s="297">
        <f t="shared" ref="F28" ca="1" si="110">SUM(F26:F27)</f>
        <v>0</v>
      </c>
      <c r="G28" s="298">
        <f t="shared" ref="G28" ca="1" si="111">SUM(G26:G27)</f>
        <v>0</v>
      </c>
      <c r="H28" s="1042">
        <f t="shared" ref="H28" ca="1" si="112">SUM(H26:H27)</f>
        <v>0</v>
      </c>
      <c r="I28" s="297">
        <f t="shared" ref="I28" ca="1" si="113">SUM(I26:I27)</f>
        <v>10</v>
      </c>
      <c r="J28" s="298">
        <f t="shared" ref="J28" ca="1" si="114">SUM(J26:J27)</f>
        <v>0</v>
      </c>
      <c r="K28" s="1042">
        <f t="shared" ref="K28" ca="1" si="115">SUM(K26:K27)</f>
        <v>0</v>
      </c>
      <c r="L28" s="2">
        <f t="shared" ca="1" si="7"/>
        <v>89</v>
      </c>
      <c r="M28" s="2">
        <f t="shared" ca="1" si="5"/>
        <v>10</v>
      </c>
      <c r="X28" s="272"/>
      <c r="Y28" s="1"/>
      <c r="Z28" s="272"/>
      <c r="AA28" s="272"/>
    </row>
    <row r="29" spans="1:27" s="2" customFormat="1" ht="18" customHeight="1">
      <c r="A29" s="1" t="s">
        <v>1745</v>
      </c>
      <c r="B29" s="292"/>
      <c r="C29" s="1358" t="s">
        <v>1621</v>
      </c>
      <c r="D29" s="309" t="s">
        <v>1612</v>
      </c>
      <c r="E29" s="304">
        <f t="shared" ref="E29:E30" ca="1" si="116">F29+I29</f>
        <v>63</v>
      </c>
      <c r="F29" s="293">
        <f t="shared" ref="F29" ca="1" si="117">SUMIFS(INDIRECT(O$7),INDIRECT($N$7),$A29)</f>
        <v>38</v>
      </c>
      <c r="G29" s="294">
        <f t="shared" ref="G29" ca="1" si="118">SUMIFS(INDIRECT(P$7),INDIRECT($N$7),$A29)</f>
        <v>1</v>
      </c>
      <c r="H29" s="1043">
        <f t="shared" ref="H29" ca="1" si="119">SUMIFS(INDIRECT(Q$7),INDIRECT($N$7),$A29)</f>
        <v>0</v>
      </c>
      <c r="I29" s="293">
        <f t="shared" ref="I29" ca="1" si="120">SUMIFS(INDIRECT(R$7),INDIRECT($N$7),$A29)</f>
        <v>25</v>
      </c>
      <c r="J29" s="294">
        <f t="shared" ref="J29" ca="1" si="121">SUMIFS(INDIRECT(S$7),INDIRECT($N$7),$A29)</f>
        <v>0</v>
      </c>
      <c r="K29" s="1043">
        <f t="shared" ref="K29" ca="1" si="122">SUMIFS(INDIRECT(T$7),INDIRECT($N$7),$A29)</f>
        <v>0</v>
      </c>
      <c r="L29" s="2" t="str">
        <f t="shared" si="7"/>
        <v/>
      </c>
      <c r="M29" s="2" t="str">
        <f t="shared" si="5"/>
        <v/>
      </c>
      <c r="Y29" s="1"/>
      <c r="Z29" s="272"/>
      <c r="AA29" s="272"/>
    </row>
    <row r="30" spans="1:27" s="2" customFormat="1" ht="18" customHeight="1">
      <c r="A30" s="1" t="s">
        <v>1745</v>
      </c>
      <c r="B30" s="288">
        <v>7</v>
      </c>
      <c r="C30" s="1356"/>
      <c r="D30" s="307" t="s">
        <v>1613</v>
      </c>
      <c r="E30" s="302">
        <f t="shared" ca="1" si="116"/>
        <v>5</v>
      </c>
      <c r="F30" s="285">
        <f t="shared" ref="F30" ca="1" si="123">SUMIFS(INDIRECT(O$6),INDIRECT($N$6),$A30)</f>
        <v>5</v>
      </c>
      <c r="G30" s="280">
        <f t="shared" ref="G30" ca="1" si="124">SUMIFS(INDIRECT(P$6),INDIRECT($N$6),$A30)</f>
        <v>0</v>
      </c>
      <c r="H30" s="1041"/>
      <c r="I30" s="285">
        <f t="shared" ref="I30" ca="1" si="125">SUMIFS(INDIRECT(R$6),INDIRECT($N$6),$A30)</f>
        <v>0</v>
      </c>
      <c r="J30" s="280">
        <f t="shared" ref="J30" ca="1" si="126">SUMIFS(INDIRECT(S$6),INDIRECT($N$6),$A30)</f>
        <v>0</v>
      </c>
      <c r="K30" s="1041"/>
      <c r="L30" s="2" t="str">
        <f t="shared" si="7"/>
        <v/>
      </c>
      <c r="M30" s="2" t="str">
        <f t="shared" si="5"/>
        <v/>
      </c>
      <c r="Y30" s="1"/>
      <c r="Z30" s="272"/>
      <c r="AA30" s="272"/>
    </row>
    <row r="31" spans="1:27" s="2" customFormat="1" ht="18" customHeight="1">
      <c r="A31" s="1" t="s">
        <v>1745</v>
      </c>
      <c r="B31" s="295"/>
      <c r="C31" s="1357"/>
      <c r="D31" s="308"/>
      <c r="E31" s="303">
        <f t="shared" ref="E31" ca="1" si="127">SUM(E29:E30)</f>
        <v>68</v>
      </c>
      <c r="F31" s="297">
        <f t="shared" ref="F31" ca="1" si="128">SUM(F29:F30)</f>
        <v>43</v>
      </c>
      <c r="G31" s="298">
        <f t="shared" ref="G31" ca="1" si="129">SUM(G29:G30)</f>
        <v>1</v>
      </c>
      <c r="H31" s="1042">
        <f t="shared" ref="H31" ca="1" si="130">SUM(H29:H30)</f>
        <v>0</v>
      </c>
      <c r="I31" s="297">
        <f t="shared" ref="I31" ca="1" si="131">SUM(I29:I30)</f>
        <v>25</v>
      </c>
      <c r="J31" s="298">
        <f t="shared" ref="J31" ca="1" si="132">SUM(J29:J30)</f>
        <v>0</v>
      </c>
      <c r="K31" s="1042">
        <f t="shared" ref="K31" ca="1" si="133">SUM(K29:K30)</f>
        <v>0</v>
      </c>
      <c r="L31" s="2">
        <f t="shared" ca="1" si="7"/>
        <v>61</v>
      </c>
      <c r="M31" s="2">
        <f t="shared" ca="1" si="5"/>
        <v>68</v>
      </c>
      <c r="X31" s="272"/>
      <c r="Y31" s="1"/>
      <c r="Z31" s="272"/>
      <c r="AA31" s="272"/>
    </row>
    <row r="32" spans="1:27" s="2" customFormat="1" ht="18" customHeight="1">
      <c r="A32" s="1" t="s">
        <v>1746</v>
      </c>
      <c r="B32" s="292"/>
      <c r="C32" s="1358" t="s">
        <v>1622</v>
      </c>
      <c r="D32" s="309" t="s">
        <v>1612</v>
      </c>
      <c r="E32" s="304">
        <f t="shared" ref="E32:E33" ca="1" si="134">F32+I32</f>
        <v>1002</v>
      </c>
      <c r="F32" s="293">
        <f t="shared" ref="F32" ca="1" si="135">SUMIFS(INDIRECT(O$7),INDIRECT($N$7),$A32)</f>
        <v>37</v>
      </c>
      <c r="G32" s="294">
        <f t="shared" ref="G32" ca="1" si="136">SUMIFS(INDIRECT(P$7),INDIRECT($N$7),$A32)</f>
        <v>0</v>
      </c>
      <c r="H32" s="1043">
        <f t="shared" ref="H32" ca="1" si="137">SUMIFS(INDIRECT(Q$7),INDIRECT($N$7),$A32)</f>
        <v>0</v>
      </c>
      <c r="I32" s="293">
        <f t="shared" ref="I32" ca="1" si="138">SUMIFS(INDIRECT(R$7),INDIRECT($N$7),$A32)</f>
        <v>965</v>
      </c>
      <c r="J32" s="294">
        <f t="shared" ref="J32" ca="1" si="139">SUMIFS(INDIRECT(S$7),INDIRECT($N$7),$A32)</f>
        <v>0</v>
      </c>
      <c r="K32" s="1043">
        <f t="shared" ref="K32" ca="1" si="140">SUMIFS(INDIRECT(T$7),INDIRECT($N$7),$A32)</f>
        <v>0</v>
      </c>
      <c r="L32" s="2" t="str">
        <f t="shared" si="7"/>
        <v/>
      </c>
      <c r="M32" s="2" t="str">
        <f t="shared" si="5"/>
        <v/>
      </c>
      <c r="Y32" s="1"/>
      <c r="Z32" s="272"/>
      <c r="AA32" s="272"/>
    </row>
    <row r="33" spans="1:27" s="2" customFormat="1" ht="18" customHeight="1">
      <c r="A33" s="1" t="s">
        <v>1746</v>
      </c>
      <c r="B33" s="288">
        <v>8</v>
      </c>
      <c r="C33" s="1356"/>
      <c r="D33" s="307" t="s">
        <v>1613</v>
      </c>
      <c r="E33" s="302">
        <f t="shared" ca="1" si="134"/>
        <v>13</v>
      </c>
      <c r="F33" s="285">
        <f t="shared" ref="F33" ca="1" si="141">SUMIFS(INDIRECT(O$6),INDIRECT($N$6),$A33)</f>
        <v>12</v>
      </c>
      <c r="G33" s="280">
        <f t="shared" ref="G33" ca="1" si="142">SUMIFS(INDIRECT(P$6),INDIRECT($N$6),$A33)</f>
        <v>0</v>
      </c>
      <c r="H33" s="1041"/>
      <c r="I33" s="285">
        <f t="shared" ref="I33" ca="1" si="143">SUMIFS(INDIRECT(R$6),INDIRECT($N$6),$A33)</f>
        <v>1</v>
      </c>
      <c r="J33" s="280">
        <f t="shared" ref="J33" ca="1" si="144">SUMIFS(INDIRECT(S$6),INDIRECT($N$6),$A33)</f>
        <v>0</v>
      </c>
      <c r="K33" s="1041"/>
      <c r="L33" s="2" t="str">
        <f t="shared" si="7"/>
        <v/>
      </c>
      <c r="M33" s="2" t="str">
        <f t="shared" si="5"/>
        <v/>
      </c>
      <c r="Y33" s="1"/>
      <c r="Z33" s="272"/>
      <c r="AA33" s="272"/>
    </row>
    <row r="34" spans="1:27" s="2" customFormat="1" ht="18" customHeight="1">
      <c r="A34" s="1" t="s">
        <v>1746</v>
      </c>
      <c r="B34" s="295"/>
      <c r="C34" s="1357"/>
      <c r="D34" s="308"/>
      <c r="E34" s="303">
        <f t="shared" ref="E34" ca="1" si="145">SUM(E32:E33)</f>
        <v>1015</v>
      </c>
      <c r="F34" s="297">
        <f t="shared" ref="F34" ca="1" si="146">SUM(F32:F33)</f>
        <v>49</v>
      </c>
      <c r="G34" s="298">
        <f t="shared" ref="G34" ca="1" si="147">SUM(G32:G33)</f>
        <v>0</v>
      </c>
      <c r="H34" s="1042">
        <f t="shared" ref="H34" ca="1" si="148">SUM(H32:H33)</f>
        <v>0</v>
      </c>
      <c r="I34" s="297">
        <f t="shared" ref="I34" ca="1" si="149">SUM(I32:I33)</f>
        <v>966</v>
      </c>
      <c r="J34" s="298">
        <f t="shared" ref="J34" ca="1" si="150">SUM(J32:J33)</f>
        <v>0</v>
      </c>
      <c r="K34" s="1042">
        <f t="shared" ref="K34" ca="1" si="151">SUM(K32:K33)</f>
        <v>0</v>
      </c>
      <c r="L34" s="2">
        <f t="shared" ca="1" si="7"/>
        <v>28</v>
      </c>
      <c r="M34" s="2">
        <f t="shared" ca="1" si="5"/>
        <v>1015</v>
      </c>
      <c r="X34" s="272"/>
      <c r="Y34" s="1"/>
      <c r="Z34" s="272"/>
      <c r="AA34" s="272"/>
    </row>
    <row r="35" spans="1:27" s="2" customFormat="1" ht="18" customHeight="1">
      <c r="A35" s="1" t="s">
        <v>1747</v>
      </c>
      <c r="B35" s="292"/>
      <c r="C35" s="1358" t="s">
        <v>1623</v>
      </c>
      <c r="D35" s="309" t="s">
        <v>1612</v>
      </c>
      <c r="E35" s="304">
        <f t="shared" ref="E35:E36" ca="1" si="152">F35+I35</f>
        <v>541</v>
      </c>
      <c r="F35" s="293">
        <f t="shared" ref="F35" ca="1" si="153">SUMIFS(INDIRECT(O$7),INDIRECT($N$7),$A35)</f>
        <v>58</v>
      </c>
      <c r="G35" s="294">
        <f t="shared" ref="G35" ca="1" si="154">SUMIFS(INDIRECT(P$7),INDIRECT($N$7),$A35)</f>
        <v>0</v>
      </c>
      <c r="H35" s="1043">
        <f t="shared" ref="H35" ca="1" si="155">SUMIFS(INDIRECT(Q$7),INDIRECT($N$7),$A35)</f>
        <v>0</v>
      </c>
      <c r="I35" s="293">
        <f t="shared" ref="I35" ca="1" si="156">SUMIFS(INDIRECT(R$7),INDIRECT($N$7),$A35)</f>
        <v>483</v>
      </c>
      <c r="J35" s="294">
        <f t="shared" ref="J35" ca="1" si="157">SUMIFS(INDIRECT(S$7),INDIRECT($N$7),$A35)</f>
        <v>0</v>
      </c>
      <c r="K35" s="1043">
        <f t="shared" ref="K35" ca="1" si="158">SUMIFS(INDIRECT(T$7),INDIRECT($N$7),$A35)</f>
        <v>0</v>
      </c>
      <c r="L35" s="2" t="str">
        <f t="shared" si="7"/>
        <v/>
      </c>
      <c r="M35" s="2" t="str">
        <f t="shared" si="5"/>
        <v/>
      </c>
      <c r="Y35" s="1"/>
      <c r="Z35" s="272"/>
      <c r="AA35" s="272"/>
    </row>
    <row r="36" spans="1:27" s="2" customFormat="1" ht="18" customHeight="1">
      <c r="A36" s="1" t="s">
        <v>1747</v>
      </c>
      <c r="B36" s="288">
        <v>9</v>
      </c>
      <c r="C36" s="1356"/>
      <c r="D36" s="307" t="s">
        <v>1613</v>
      </c>
      <c r="E36" s="302">
        <f t="shared" ca="1" si="152"/>
        <v>0</v>
      </c>
      <c r="F36" s="285">
        <f t="shared" ref="F36" ca="1" si="159">SUMIFS(INDIRECT(O$6),INDIRECT($N$6),$A36)</f>
        <v>0</v>
      </c>
      <c r="G36" s="280">
        <f t="shared" ref="G36" ca="1" si="160">SUMIFS(INDIRECT(P$6),INDIRECT($N$6),$A36)</f>
        <v>0</v>
      </c>
      <c r="H36" s="1041"/>
      <c r="I36" s="285">
        <f t="shared" ref="I36" ca="1" si="161">SUMIFS(INDIRECT(R$6),INDIRECT($N$6),$A36)</f>
        <v>0</v>
      </c>
      <c r="J36" s="280">
        <f t="shared" ref="J36" ca="1" si="162">SUMIFS(INDIRECT(S$6),INDIRECT($N$6),$A36)</f>
        <v>0</v>
      </c>
      <c r="K36" s="1041"/>
      <c r="L36" s="2" t="str">
        <f t="shared" si="7"/>
        <v/>
      </c>
      <c r="M36" s="2" t="str">
        <f t="shared" si="5"/>
        <v/>
      </c>
      <c r="Y36" s="1"/>
      <c r="Z36" s="272"/>
      <c r="AA36" s="272"/>
    </row>
    <row r="37" spans="1:27" s="2" customFormat="1" ht="18" customHeight="1">
      <c r="A37" s="1" t="s">
        <v>1747</v>
      </c>
      <c r="B37" s="295"/>
      <c r="C37" s="1357"/>
      <c r="D37" s="308"/>
      <c r="E37" s="303">
        <f t="shared" ref="E37" ca="1" si="163">SUM(E35:E36)</f>
        <v>541</v>
      </c>
      <c r="F37" s="297">
        <f t="shared" ref="F37" ca="1" si="164">SUM(F35:F36)</f>
        <v>58</v>
      </c>
      <c r="G37" s="298">
        <f t="shared" ref="G37" ca="1" si="165">SUM(G35:G36)</f>
        <v>0</v>
      </c>
      <c r="H37" s="1042">
        <f t="shared" ref="H37" ca="1" si="166">SUM(H35:H36)</f>
        <v>0</v>
      </c>
      <c r="I37" s="297">
        <f t="shared" ref="I37" ca="1" si="167">SUM(I35:I36)</f>
        <v>483</v>
      </c>
      <c r="J37" s="298">
        <f t="shared" ref="J37" ca="1" si="168">SUM(J35:J36)</f>
        <v>0</v>
      </c>
      <c r="K37" s="1042">
        <f t="shared" ref="K37" ca="1" si="169">SUM(K35:K36)</f>
        <v>0</v>
      </c>
      <c r="L37" s="2">
        <f t="shared" ca="1" si="7"/>
        <v>41</v>
      </c>
      <c r="M37" s="2">
        <f t="shared" ca="1" si="5"/>
        <v>541</v>
      </c>
      <c r="X37" s="272"/>
      <c r="Y37" s="1"/>
      <c r="Z37" s="272"/>
      <c r="AA37" s="272"/>
    </row>
    <row r="38" spans="1:27" s="2" customFormat="1" ht="18" customHeight="1">
      <c r="A38" s="1" t="s">
        <v>1624</v>
      </c>
      <c r="B38" s="296"/>
      <c r="C38" s="1358" t="s">
        <v>1625</v>
      </c>
      <c r="D38" s="309" t="s">
        <v>1612</v>
      </c>
      <c r="E38" s="304">
        <f t="shared" ref="E38:E39" ca="1" si="170">F38+I38</f>
        <v>4267</v>
      </c>
      <c r="F38" s="293">
        <f t="shared" ref="F38" ca="1" si="171">SUMIFS(INDIRECT(O$7),INDIRECT($N$7),$A38)</f>
        <v>475</v>
      </c>
      <c r="G38" s="294">
        <f t="shared" ref="G38" ca="1" si="172">SUMIFS(INDIRECT(P$7),INDIRECT($N$7),$A38)</f>
        <v>54</v>
      </c>
      <c r="H38" s="1043">
        <f t="shared" ref="H38" ca="1" si="173">SUMIFS(INDIRECT(Q$7),INDIRECT($N$7),$A38)</f>
        <v>0</v>
      </c>
      <c r="I38" s="293">
        <f t="shared" ref="I38" ca="1" si="174">SUMIFS(INDIRECT(R$7),INDIRECT($N$7),$A38)</f>
        <v>3792</v>
      </c>
      <c r="J38" s="294">
        <f t="shared" ref="J38" ca="1" si="175">SUMIFS(INDIRECT(S$7),INDIRECT($N$7),$A38)</f>
        <v>20</v>
      </c>
      <c r="K38" s="1043">
        <f t="shared" ref="K38" ca="1" si="176">SUMIFS(INDIRECT(T$7),INDIRECT($N$7),$A38)</f>
        <v>0</v>
      </c>
      <c r="L38" s="2" t="str">
        <f t="shared" si="7"/>
        <v/>
      </c>
      <c r="M38" s="2" t="str">
        <f t="shared" si="5"/>
        <v/>
      </c>
      <c r="Y38" s="1"/>
      <c r="Z38" s="272"/>
      <c r="AA38" s="272"/>
    </row>
    <row r="39" spans="1:27" s="2" customFormat="1" ht="18" customHeight="1">
      <c r="A39" s="1" t="s">
        <v>1624</v>
      </c>
      <c r="B39" s="287">
        <v>10</v>
      </c>
      <c r="C39" s="1356"/>
      <c r="D39" s="307" t="s">
        <v>1613</v>
      </c>
      <c r="E39" s="302">
        <f t="shared" ca="1" si="170"/>
        <v>57</v>
      </c>
      <c r="F39" s="285">
        <f t="shared" ref="F39" ca="1" si="177">SUMIFS(INDIRECT(O$6),INDIRECT($N$6),$A39)</f>
        <v>55</v>
      </c>
      <c r="G39" s="280">
        <f t="shared" ref="G39" ca="1" si="178">SUMIFS(INDIRECT(P$6),INDIRECT($N$6),$A39)</f>
        <v>14</v>
      </c>
      <c r="H39" s="1041"/>
      <c r="I39" s="285">
        <f t="shared" ref="I39" ca="1" si="179">SUMIFS(INDIRECT(R$6),INDIRECT($N$6),$A39)</f>
        <v>2</v>
      </c>
      <c r="J39" s="280">
        <f t="shared" ref="J39" ca="1" si="180">SUMIFS(INDIRECT(S$6),INDIRECT($N$6),$A39)</f>
        <v>0</v>
      </c>
      <c r="K39" s="1041"/>
      <c r="L39" s="2" t="str">
        <f t="shared" si="7"/>
        <v/>
      </c>
      <c r="M39" s="2" t="str">
        <f t="shared" si="5"/>
        <v/>
      </c>
      <c r="Y39" s="1"/>
      <c r="Z39" s="272"/>
      <c r="AA39" s="272"/>
    </row>
    <row r="40" spans="1:27" s="2" customFormat="1" ht="18" customHeight="1">
      <c r="A40" s="1" t="s">
        <v>1624</v>
      </c>
      <c r="B40" s="291"/>
      <c r="C40" s="1357"/>
      <c r="D40" s="308"/>
      <c r="E40" s="303">
        <f t="shared" ref="E40" ca="1" si="181">SUM(E38:E39)</f>
        <v>4324</v>
      </c>
      <c r="F40" s="297">
        <f t="shared" ref="F40" ca="1" si="182">SUM(F38:F39)</f>
        <v>530</v>
      </c>
      <c r="G40" s="298">
        <f t="shared" ref="G40" ca="1" si="183">SUM(G38:G39)</f>
        <v>68</v>
      </c>
      <c r="H40" s="1042">
        <f t="shared" ref="H40" ca="1" si="184">SUM(H38:H39)</f>
        <v>0</v>
      </c>
      <c r="I40" s="297">
        <f t="shared" ref="I40" ca="1" si="185">SUM(I38:I39)</f>
        <v>3794</v>
      </c>
      <c r="J40" s="298">
        <f t="shared" ref="J40" ca="1" si="186">SUM(J38:J39)</f>
        <v>20</v>
      </c>
      <c r="K40" s="1042">
        <f t="shared" ref="K40" ca="1" si="187">SUM(K38:K39)</f>
        <v>0</v>
      </c>
      <c r="L40" s="2">
        <f t="shared" ca="1" si="7"/>
        <v>14</v>
      </c>
      <c r="M40" s="2">
        <f t="shared" ca="1" si="5"/>
        <v>4324</v>
      </c>
      <c r="X40" s="272"/>
      <c r="Y40" s="1"/>
      <c r="Z40" s="272"/>
      <c r="AA40" s="272"/>
    </row>
    <row r="41" spans="1:27" s="2" customFormat="1" ht="18" customHeight="1">
      <c r="A41" s="1" t="s">
        <v>1626</v>
      </c>
      <c r="B41" s="296"/>
      <c r="C41" s="1358" t="s">
        <v>1627</v>
      </c>
      <c r="D41" s="309" t="s">
        <v>1612</v>
      </c>
      <c r="E41" s="304">
        <f t="shared" ref="E41:E42" ca="1" si="188">F41+I41</f>
        <v>576</v>
      </c>
      <c r="F41" s="293">
        <f t="shared" ref="F41" ca="1" si="189">SUMIFS(INDIRECT(O$7),INDIRECT($N$7),$A41)</f>
        <v>88</v>
      </c>
      <c r="G41" s="294">
        <f t="shared" ref="G41" ca="1" si="190">SUMIFS(INDIRECT(P$7),INDIRECT($N$7),$A41)</f>
        <v>4</v>
      </c>
      <c r="H41" s="1043">
        <f t="shared" ref="H41" ca="1" si="191">SUMIFS(INDIRECT(Q$7),INDIRECT($N$7),$A41)</f>
        <v>0</v>
      </c>
      <c r="I41" s="293">
        <f t="shared" ref="I41" ca="1" si="192">SUMIFS(INDIRECT(R$7),INDIRECT($N$7),$A41)</f>
        <v>488</v>
      </c>
      <c r="J41" s="294">
        <f t="shared" ref="J41" ca="1" si="193">SUMIFS(INDIRECT(S$7),INDIRECT($N$7),$A41)</f>
        <v>14</v>
      </c>
      <c r="K41" s="1043">
        <f t="shared" ref="K41" ca="1" si="194">SUMIFS(INDIRECT(T$7),INDIRECT($N$7),$A41)</f>
        <v>0</v>
      </c>
      <c r="L41" s="2" t="str">
        <f t="shared" si="7"/>
        <v/>
      </c>
      <c r="M41" s="2" t="str">
        <f t="shared" si="5"/>
        <v/>
      </c>
      <c r="Y41" s="1"/>
      <c r="Z41" s="272"/>
      <c r="AA41" s="272"/>
    </row>
    <row r="42" spans="1:27" s="2" customFormat="1" ht="18" customHeight="1">
      <c r="A42" s="1" t="s">
        <v>1626</v>
      </c>
      <c r="B42" s="287">
        <v>11</v>
      </c>
      <c r="C42" s="1356"/>
      <c r="D42" s="307" t="s">
        <v>1613</v>
      </c>
      <c r="E42" s="302">
        <f t="shared" ca="1" si="188"/>
        <v>7</v>
      </c>
      <c r="F42" s="285">
        <f t="shared" ref="F42" ca="1" si="195">SUMIFS(INDIRECT(O$6),INDIRECT($N$6),$A42)</f>
        <v>7</v>
      </c>
      <c r="G42" s="280">
        <f t="shared" ref="G42" ca="1" si="196">SUMIFS(INDIRECT(P$6),INDIRECT($N$6),$A42)</f>
        <v>1</v>
      </c>
      <c r="H42" s="1041"/>
      <c r="I42" s="285">
        <f t="shared" ref="I42" ca="1" si="197">SUMIFS(INDIRECT(R$6),INDIRECT($N$6),$A42)</f>
        <v>0</v>
      </c>
      <c r="J42" s="280">
        <f t="shared" ref="J42" ca="1" si="198">SUMIFS(INDIRECT(S$6),INDIRECT($N$6),$A42)</f>
        <v>0</v>
      </c>
      <c r="K42" s="1041"/>
      <c r="L42" s="2" t="str">
        <f t="shared" si="7"/>
        <v/>
      </c>
      <c r="M42" s="2" t="str">
        <f t="shared" si="5"/>
        <v/>
      </c>
      <c r="Y42" s="1"/>
      <c r="Z42" s="272"/>
      <c r="AA42" s="272"/>
    </row>
    <row r="43" spans="1:27" s="2" customFormat="1" ht="18" customHeight="1">
      <c r="A43" s="1" t="s">
        <v>1626</v>
      </c>
      <c r="B43" s="291"/>
      <c r="C43" s="1357"/>
      <c r="D43" s="308"/>
      <c r="E43" s="303">
        <f t="shared" ref="E43" ca="1" si="199">SUM(E41:E42)</f>
        <v>583</v>
      </c>
      <c r="F43" s="297">
        <f t="shared" ref="F43" ca="1" si="200">SUM(F41:F42)</f>
        <v>95</v>
      </c>
      <c r="G43" s="298">
        <f t="shared" ref="G43" ca="1" si="201">SUM(G41:G42)</f>
        <v>5</v>
      </c>
      <c r="H43" s="1042">
        <f t="shared" ref="H43" ca="1" si="202">SUM(H41:H42)</f>
        <v>0</v>
      </c>
      <c r="I43" s="297">
        <f t="shared" ref="I43" ca="1" si="203">SUM(I41:I42)</f>
        <v>488</v>
      </c>
      <c r="J43" s="298">
        <f t="shared" ref="J43" ca="1" si="204">SUM(J41:J42)</f>
        <v>14</v>
      </c>
      <c r="K43" s="1042">
        <f t="shared" ref="K43" ca="1" si="205">SUM(K41:K42)</f>
        <v>0</v>
      </c>
      <c r="L43" s="2">
        <f t="shared" ca="1" si="7"/>
        <v>40</v>
      </c>
      <c r="M43" s="2">
        <f t="shared" ca="1" si="5"/>
        <v>583</v>
      </c>
      <c r="X43" s="272"/>
      <c r="Y43" s="1"/>
      <c r="Z43" s="272"/>
      <c r="AA43" s="272"/>
    </row>
    <row r="44" spans="1:27" s="2" customFormat="1" ht="18" customHeight="1">
      <c r="A44" s="1" t="s">
        <v>1628</v>
      </c>
      <c r="B44" s="296"/>
      <c r="C44" s="1358" t="s">
        <v>1629</v>
      </c>
      <c r="D44" s="309" t="s">
        <v>1612</v>
      </c>
      <c r="E44" s="304">
        <f t="shared" ref="E44:E45" ca="1" si="206">F44+I44</f>
        <v>328</v>
      </c>
      <c r="F44" s="293">
        <f t="shared" ref="F44" ca="1" si="207">SUMIFS(INDIRECT(O$7),INDIRECT($N$7),$A44)</f>
        <v>54</v>
      </c>
      <c r="G44" s="294">
        <f t="shared" ref="G44" ca="1" si="208">SUMIFS(INDIRECT(P$7),INDIRECT($N$7),$A44)</f>
        <v>2</v>
      </c>
      <c r="H44" s="1043">
        <f t="shared" ref="H44" ca="1" si="209">SUMIFS(INDIRECT(Q$7),INDIRECT($N$7),$A44)</f>
        <v>0</v>
      </c>
      <c r="I44" s="293">
        <f t="shared" ref="I44" ca="1" si="210">SUMIFS(INDIRECT(R$7),INDIRECT($N$7),$A44)</f>
        <v>274</v>
      </c>
      <c r="J44" s="294">
        <f t="shared" ref="J44" ca="1" si="211">SUMIFS(INDIRECT(S$7),INDIRECT($N$7),$A44)</f>
        <v>4</v>
      </c>
      <c r="K44" s="1043">
        <f t="shared" ref="K44" ca="1" si="212">SUMIFS(INDIRECT(T$7),INDIRECT($N$7),$A44)</f>
        <v>0</v>
      </c>
      <c r="L44" s="2" t="str">
        <f t="shared" si="7"/>
        <v/>
      </c>
      <c r="M44" s="2" t="str">
        <f t="shared" si="5"/>
        <v/>
      </c>
      <c r="Y44" s="1"/>
      <c r="Z44" s="272"/>
      <c r="AA44" s="272"/>
    </row>
    <row r="45" spans="1:27" s="2" customFormat="1" ht="18" customHeight="1">
      <c r="A45" s="1" t="s">
        <v>1628</v>
      </c>
      <c r="B45" s="287">
        <v>12</v>
      </c>
      <c r="C45" s="1356"/>
      <c r="D45" s="307" t="s">
        <v>1613</v>
      </c>
      <c r="E45" s="302">
        <f t="shared" ca="1" si="206"/>
        <v>14</v>
      </c>
      <c r="F45" s="285">
        <f t="shared" ref="F45" ca="1" si="213">SUMIFS(INDIRECT(O$6),INDIRECT($N$6),$A45)</f>
        <v>14</v>
      </c>
      <c r="G45" s="280">
        <f t="shared" ref="G45" ca="1" si="214">SUMIFS(INDIRECT(P$6),INDIRECT($N$6),$A45)</f>
        <v>2</v>
      </c>
      <c r="H45" s="1041"/>
      <c r="I45" s="285">
        <f t="shared" ref="I45" ca="1" si="215">SUMIFS(INDIRECT(R$6),INDIRECT($N$6),$A45)</f>
        <v>0</v>
      </c>
      <c r="J45" s="280">
        <f t="shared" ref="J45" ca="1" si="216">SUMIFS(INDIRECT(S$6),INDIRECT($N$6),$A45)</f>
        <v>0</v>
      </c>
      <c r="K45" s="1041"/>
      <c r="L45" s="2" t="str">
        <f t="shared" si="7"/>
        <v/>
      </c>
      <c r="M45" s="2" t="str">
        <f t="shared" si="5"/>
        <v/>
      </c>
      <c r="Y45" s="1"/>
      <c r="Z45" s="272"/>
      <c r="AA45" s="272"/>
    </row>
    <row r="46" spans="1:27" s="2" customFormat="1" ht="18" customHeight="1">
      <c r="A46" s="1" t="s">
        <v>1628</v>
      </c>
      <c r="B46" s="291"/>
      <c r="C46" s="1357"/>
      <c r="D46" s="308"/>
      <c r="E46" s="303">
        <f t="shared" ref="E46" ca="1" si="217">SUM(E44:E45)</f>
        <v>342</v>
      </c>
      <c r="F46" s="297">
        <f t="shared" ref="F46" ca="1" si="218">SUM(F44:F45)</f>
        <v>68</v>
      </c>
      <c r="G46" s="298">
        <f t="shared" ref="G46" ca="1" si="219">SUM(G44:G45)</f>
        <v>4</v>
      </c>
      <c r="H46" s="1042">
        <f t="shared" ref="H46" ca="1" si="220">SUM(H44:H45)</f>
        <v>0</v>
      </c>
      <c r="I46" s="297">
        <f t="shared" ref="I46" ca="1" si="221">SUM(I44:I45)</f>
        <v>274</v>
      </c>
      <c r="J46" s="298">
        <f t="shared" ref="J46" ca="1" si="222">SUM(J44:J45)</f>
        <v>4</v>
      </c>
      <c r="K46" s="1042">
        <f t="shared" ref="K46" ca="1" si="223">SUM(K44:K45)</f>
        <v>0</v>
      </c>
      <c r="L46" s="2">
        <f t="shared" ca="1" si="7"/>
        <v>47</v>
      </c>
      <c r="M46" s="2">
        <f t="shared" ca="1" si="5"/>
        <v>342</v>
      </c>
      <c r="X46" s="272"/>
      <c r="Y46" s="1"/>
      <c r="Z46" s="272"/>
      <c r="AA46" s="272"/>
    </row>
    <row r="47" spans="1:27" s="2" customFormat="1" ht="18" customHeight="1">
      <c r="A47" s="1" t="s">
        <v>1631</v>
      </c>
      <c r="B47" s="296"/>
      <c r="C47" s="1358" t="s">
        <v>1630</v>
      </c>
      <c r="D47" s="309" t="s">
        <v>1612</v>
      </c>
      <c r="E47" s="304">
        <f t="shared" ref="E47:E48" ca="1" si="224">F47+I47</f>
        <v>4</v>
      </c>
      <c r="F47" s="293">
        <f t="shared" ref="F47" ca="1" si="225">SUMIFS(INDIRECT(O$7),INDIRECT($N$7),$A47)</f>
        <v>2</v>
      </c>
      <c r="G47" s="294">
        <f t="shared" ref="G47" ca="1" si="226">SUMIFS(INDIRECT(P$7),INDIRECT($N$7),$A47)</f>
        <v>0</v>
      </c>
      <c r="H47" s="1043">
        <f t="shared" ref="H47" ca="1" si="227">SUMIFS(INDIRECT(Q$7),INDIRECT($N$7),$A47)</f>
        <v>0</v>
      </c>
      <c r="I47" s="293">
        <f t="shared" ref="I47" ca="1" si="228">SUMIFS(INDIRECT(R$7),INDIRECT($N$7),$A47)</f>
        <v>2</v>
      </c>
      <c r="J47" s="294">
        <f t="shared" ref="J47" ca="1" si="229">SUMIFS(INDIRECT(S$7),INDIRECT($N$7),$A47)</f>
        <v>0</v>
      </c>
      <c r="K47" s="1043">
        <f t="shared" ref="K47" ca="1" si="230">SUMIFS(INDIRECT(T$7),INDIRECT($N$7),$A47)</f>
        <v>0</v>
      </c>
      <c r="L47" s="2" t="str">
        <f t="shared" si="7"/>
        <v/>
      </c>
      <c r="M47" s="2" t="str">
        <f t="shared" si="5"/>
        <v/>
      </c>
      <c r="Y47" s="1"/>
      <c r="Z47" s="272"/>
      <c r="AA47" s="272"/>
    </row>
    <row r="48" spans="1:27" s="2" customFormat="1" ht="18" customHeight="1">
      <c r="A48" s="1" t="s">
        <v>1631</v>
      </c>
      <c r="B48" s="287">
        <v>13</v>
      </c>
      <c r="C48" s="1356"/>
      <c r="D48" s="307" t="s">
        <v>1613</v>
      </c>
      <c r="E48" s="302">
        <f t="shared" ca="1" si="224"/>
        <v>1</v>
      </c>
      <c r="F48" s="285">
        <f t="shared" ref="F48" ca="1" si="231">SUMIFS(INDIRECT(O$6),INDIRECT($N$6),$A48)</f>
        <v>1</v>
      </c>
      <c r="G48" s="280">
        <f t="shared" ref="G48" ca="1" si="232">SUMIFS(INDIRECT(P$6),INDIRECT($N$6),$A48)</f>
        <v>0</v>
      </c>
      <c r="H48" s="1041"/>
      <c r="I48" s="285">
        <f t="shared" ref="I48" ca="1" si="233">SUMIFS(INDIRECT(R$6),INDIRECT($N$6),$A48)</f>
        <v>0</v>
      </c>
      <c r="J48" s="280">
        <f t="shared" ref="J48" ca="1" si="234">SUMIFS(INDIRECT(S$6),INDIRECT($N$6),$A48)</f>
        <v>0</v>
      </c>
      <c r="K48" s="1041"/>
      <c r="L48" s="2" t="str">
        <f t="shared" si="7"/>
        <v/>
      </c>
      <c r="M48" s="2" t="str">
        <f t="shared" si="5"/>
        <v/>
      </c>
      <c r="Y48" s="1"/>
      <c r="Z48" s="272"/>
      <c r="AA48" s="272"/>
    </row>
    <row r="49" spans="1:27" s="2" customFormat="1" ht="18" customHeight="1">
      <c r="A49" s="1" t="s">
        <v>1631</v>
      </c>
      <c r="B49" s="291"/>
      <c r="C49" s="1357"/>
      <c r="D49" s="308"/>
      <c r="E49" s="303">
        <f t="shared" ref="E49" ca="1" si="235">SUM(E47:E48)</f>
        <v>5</v>
      </c>
      <c r="F49" s="297">
        <f t="shared" ref="F49" ca="1" si="236">SUM(F47:F48)</f>
        <v>3</v>
      </c>
      <c r="G49" s="298">
        <f t="shared" ref="G49" ca="1" si="237">SUM(G47:G48)</f>
        <v>0</v>
      </c>
      <c r="H49" s="1042">
        <f t="shared" ref="H49" ca="1" si="238">SUM(H47:H48)</f>
        <v>0</v>
      </c>
      <c r="I49" s="297">
        <f t="shared" ref="I49" ca="1" si="239">SUM(I47:I48)</f>
        <v>2</v>
      </c>
      <c r="J49" s="298">
        <f t="shared" ref="J49" ca="1" si="240">SUM(J47:J48)</f>
        <v>0</v>
      </c>
      <c r="K49" s="1042">
        <f t="shared" ref="K49" ca="1" si="241">SUM(K47:K48)</f>
        <v>0</v>
      </c>
      <c r="L49" s="2">
        <f t="shared" ca="1" si="7"/>
        <v>100</v>
      </c>
      <c r="M49" s="2">
        <f t="shared" ca="1" si="5"/>
        <v>5</v>
      </c>
      <c r="X49" s="272"/>
      <c r="Y49" s="1"/>
      <c r="Z49" s="272"/>
      <c r="AA49" s="272"/>
    </row>
    <row r="50" spans="1:27" s="2" customFormat="1" ht="18" customHeight="1">
      <c r="A50" s="1" t="s">
        <v>1633</v>
      </c>
      <c r="B50" s="296"/>
      <c r="C50" s="1358" t="s">
        <v>1632</v>
      </c>
      <c r="D50" s="309" t="s">
        <v>1612</v>
      </c>
      <c r="E50" s="304">
        <f t="shared" ref="E50:E51" ca="1" si="242">F50+I50</f>
        <v>62</v>
      </c>
      <c r="F50" s="293">
        <f t="shared" ref="F50" ca="1" si="243">SUMIFS(INDIRECT(O$7),INDIRECT($N$7),$A50)</f>
        <v>38</v>
      </c>
      <c r="G50" s="294">
        <f t="shared" ref="G50" ca="1" si="244">SUMIFS(INDIRECT(P$7),INDIRECT($N$7),$A50)</f>
        <v>1</v>
      </c>
      <c r="H50" s="1043">
        <f t="shared" ref="H50" ca="1" si="245">SUMIFS(INDIRECT(Q$7),INDIRECT($N$7),$A50)</f>
        <v>0</v>
      </c>
      <c r="I50" s="293">
        <f t="shared" ref="I50" ca="1" si="246">SUMIFS(INDIRECT(R$7),INDIRECT($N$7),$A50)</f>
        <v>24</v>
      </c>
      <c r="J50" s="294">
        <f t="shared" ref="J50" ca="1" si="247">SUMIFS(INDIRECT(S$7),INDIRECT($N$7),$A50)</f>
        <v>0</v>
      </c>
      <c r="K50" s="1043">
        <f t="shared" ref="K50" ca="1" si="248">SUMIFS(INDIRECT(T$7),INDIRECT($N$7),$A50)</f>
        <v>0</v>
      </c>
      <c r="L50" s="2" t="str">
        <f t="shared" si="7"/>
        <v/>
      </c>
      <c r="M50" s="2" t="str">
        <f t="shared" si="5"/>
        <v/>
      </c>
      <c r="Y50" s="1"/>
      <c r="Z50" s="272"/>
      <c r="AA50" s="272"/>
    </row>
    <row r="51" spans="1:27" s="2" customFormat="1" ht="18" customHeight="1">
      <c r="A51" s="1" t="s">
        <v>1633</v>
      </c>
      <c r="B51" s="287">
        <v>14</v>
      </c>
      <c r="C51" s="1356"/>
      <c r="D51" s="307" t="s">
        <v>1613</v>
      </c>
      <c r="E51" s="302">
        <f t="shared" ca="1" si="242"/>
        <v>4</v>
      </c>
      <c r="F51" s="285">
        <f t="shared" ref="F51" ca="1" si="249">SUMIFS(INDIRECT(O$6),INDIRECT($N$6),$A51)</f>
        <v>4</v>
      </c>
      <c r="G51" s="280">
        <f t="shared" ref="G51" ca="1" si="250">SUMIFS(INDIRECT(P$6),INDIRECT($N$6),$A51)</f>
        <v>0</v>
      </c>
      <c r="H51" s="1041"/>
      <c r="I51" s="285">
        <f t="shared" ref="I51" ca="1" si="251">SUMIFS(INDIRECT(R$6),INDIRECT($N$6),$A51)</f>
        <v>0</v>
      </c>
      <c r="J51" s="280">
        <f t="shared" ref="J51" ca="1" si="252">SUMIFS(INDIRECT(S$6),INDIRECT($N$6),$A51)</f>
        <v>0</v>
      </c>
      <c r="K51" s="1041"/>
      <c r="L51" s="2" t="str">
        <f t="shared" si="7"/>
        <v/>
      </c>
      <c r="M51" s="2" t="str">
        <f t="shared" si="5"/>
        <v/>
      </c>
      <c r="Y51" s="1"/>
      <c r="Z51" s="272"/>
      <c r="AA51" s="272"/>
    </row>
    <row r="52" spans="1:27" s="2" customFormat="1" ht="18" customHeight="1">
      <c r="A52" s="1" t="s">
        <v>1633</v>
      </c>
      <c r="B52" s="290"/>
      <c r="C52" s="1378"/>
      <c r="D52" s="310"/>
      <c r="E52" s="305">
        <f t="shared" ref="E52" ca="1" si="253">SUM(E50:E51)</f>
        <v>66</v>
      </c>
      <c r="F52" s="299">
        <f t="shared" ref="F52" ca="1" si="254">SUM(F50:F51)</f>
        <v>42</v>
      </c>
      <c r="G52" s="300">
        <f t="shared" ref="G52" ca="1" si="255">SUM(G50:G51)</f>
        <v>1</v>
      </c>
      <c r="H52" s="1044">
        <f t="shared" ref="H52" ca="1" si="256">SUM(H50:H51)</f>
        <v>0</v>
      </c>
      <c r="I52" s="299">
        <f t="shared" ref="I52" ca="1" si="257">SUM(I50:I51)</f>
        <v>24</v>
      </c>
      <c r="J52" s="300">
        <f t="shared" ref="J52" ca="1" si="258">SUM(J50:J51)</f>
        <v>0</v>
      </c>
      <c r="K52" s="1044">
        <f t="shared" ref="K52" ca="1" si="259">SUM(K50:K51)</f>
        <v>0</v>
      </c>
      <c r="L52" s="2">
        <f t="shared" ca="1" si="7"/>
        <v>62</v>
      </c>
      <c r="M52" s="2">
        <f t="shared" ca="1" si="5"/>
        <v>66</v>
      </c>
      <c r="X52" s="272"/>
      <c r="Y52" s="1"/>
      <c r="Z52" s="272"/>
      <c r="AA52" s="272"/>
    </row>
    <row r="53" spans="1:27" s="2" customFormat="1" ht="18" customHeight="1">
      <c r="A53" s="1"/>
      <c r="B53" s="25"/>
      <c r="C53" s="274"/>
      <c r="D53" s="25"/>
      <c r="E53" s="272"/>
      <c r="F53" s="272"/>
      <c r="G53" s="272"/>
      <c r="H53" s="275"/>
      <c r="I53" s="272"/>
      <c r="J53" s="272"/>
      <c r="K53" s="275"/>
      <c r="Y53" s="1"/>
      <c r="Z53" s="272"/>
      <c r="AA53" s="272"/>
    </row>
    <row r="54" spans="1:27" ht="24" customHeight="1">
      <c r="B54" s="1359" t="s">
        <v>1634</v>
      </c>
      <c r="C54" s="1359"/>
      <c r="D54" s="1359"/>
      <c r="E54" s="1359"/>
      <c r="F54" s="1359"/>
      <c r="G54" s="1359"/>
      <c r="H54" s="1359"/>
      <c r="I54" s="1359"/>
      <c r="J54" s="1359"/>
      <c r="K54" s="1359"/>
      <c r="L54" s="2"/>
      <c r="M54" s="2"/>
      <c r="N54" s="2"/>
      <c r="O54" s="2"/>
      <c r="P54" s="2"/>
      <c r="Q54" s="2"/>
      <c r="R54" s="2"/>
      <c r="S54" s="2"/>
      <c r="T54" s="2"/>
      <c r="U54" s="2"/>
      <c r="V54" s="2"/>
      <c r="W54" s="2"/>
      <c r="Z54" s="272"/>
      <c r="AA54" s="272"/>
    </row>
    <row r="55" spans="1:27" ht="24" customHeight="1">
      <c r="B55" s="267"/>
      <c r="C55" s="267"/>
      <c r="D55" s="267"/>
      <c r="E55" s="267"/>
      <c r="F55" s="267"/>
      <c r="G55" s="267"/>
      <c r="H55" s="268"/>
      <c r="I55" s="267"/>
      <c r="J55" s="267"/>
      <c r="K55" s="268"/>
      <c r="L55" s="2"/>
      <c r="M55" s="2"/>
      <c r="N55" s="2"/>
      <c r="O55" s="2"/>
      <c r="P55" s="2"/>
      <c r="Q55" s="2"/>
      <c r="R55" s="2"/>
      <c r="S55" s="2"/>
      <c r="T55" s="2"/>
      <c r="U55" s="2"/>
      <c r="V55" s="2"/>
      <c r="W55" s="2"/>
      <c r="Z55" s="272"/>
      <c r="AA55" s="272"/>
    </row>
    <row r="56" spans="1:27" ht="24" customHeight="1">
      <c r="C56" s="269"/>
      <c r="K56" s="268"/>
      <c r="L56" s="2"/>
      <c r="M56" s="2"/>
      <c r="N56" s="2"/>
      <c r="O56" s="2"/>
      <c r="P56" s="2"/>
      <c r="Q56" s="2"/>
      <c r="R56" s="2"/>
      <c r="S56" s="2"/>
      <c r="T56" s="2"/>
      <c r="U56" s="2"/>
      <c r="V56" s="2"/>
      <c r="W56" s="2"/>
      <c r="Z56" s="272"/>
      <c r="AA56" s="272"/>
    </row>
    <row r="57" spans="1:27" s="1" customFormat="1" ht="16.5" customHeight="1">
      <c r="B57" s="1360" t="s">
        <v>1601</v>
      </c>
      <c r="C57" s="1363" t="s">
        <v>1602</v>
      </c>
      <c r="D57" s="1366" t="s">
        <v>1764</v>
      </c>
      <c r="E57" s="1367"/>
      <c r="F57" s="282" t="s">
        <v>1604</v>
      </c>
      <c r="G57" s="283"/>
      <c r="H57" s="284"/>
      <c r="I57" s="282" t="s">
        <v>1605</v>
      </c>
      <c r="J57" s="283"/>
      <c r="K57" s="284"/>
      <c r="L57" s="2" t="str">
        <f>IF(M57="","",_xlfn.RANK.EQ(M57,$M$10:$M$368,0))</f>
        <v/>
      </c>
      <c r="M57" s="2" t="str">
        <f t="shared" si="5"/>
        <v/>
      </c>
      <c r="N57" s="2"/>
      <c r="O57" s="2"/>
      <c r="P57" s="2"/>
      <c r="Q57" s="2"/>
      <c r="R57" s="2"/>
      <c r="S57" s="2"/>
      <c r="T57" s="2"/>
      <c r="U57" s="2"/>
      <c r="V57" s="2"/>
      <c r="W57" s="2"/>
      <c r="Z57" s="272"/>
      <c r="AA57" s="272"/>
    </row>
    <row r="58" spans="1:27" s="1" customFormat="1" ht="16.5" customHeight="1">
      <c r="B58" s="1361"/>
      <c r="C58" s="1364"/>
      <c r="D58" s="1368"/>
      <c r="E58" s="1369"/>
      <c r="F58" s="1372" t="s">
        <v>1606</v>
      </c>
      <c r="G58" s="1374" t="s">
        <v>1607</v>
      </c>
      <c r="H58" s="1375"/>
      <c r="I58" s="1372" t="s">
        <v>1608</v>
      </c>
      <c r="J58" s="1374" t="s">
        <v>1609</v>
      </c>
      <c r="K58" s="1375"/>
      <c r="L58" s="2"/>
      <c r="M58" s="2"/>
      <c r="N58" s="2"/>
      <c r="O58" s="2"/>
      <c r="P58" s="2"/>
      <c r="Q58" s="2"/>
      <c r="R58" s="2"/>
      <c r="S58" s="2"/>
      <c r="T58" s="2"/>
      <c r="U58" s="2"/>
      <c r="V58" s="2"/>
      <c r="W58" s="2"/>
      <c r="Z58" s="272"/>
      <c r="AA58" s="272"/>
    </row>
    <row r="59" spans="1:27" s="1" customFormat="1" ht="16.5" customHeight="1">
      <c r="B59" s="1361"/>
      <c r="C59" s="1364"/>
      <c r="D59" s="1368"/>
      <c r="E59" s="1369"/>
      <c r="F59" s="1372"/>
      <c r="G59" s="1376" t="s">
        <v>1610</v>
      </c>
      <c r="H59" s="1377"/>
      <c r="I59" s="1372"/>
      <c r="J59" s="1376" t="s">
        <v>1610</v>
      </c>
      <c r="K59" s="1377"/>
      <c r="L59" s="2"/>
      <c r="M59" s="2"/>
      <c r="N59" s="2"/>
      <c r="O59" s="2"/>
      <c r="P59" s="2"/>
      <c r="Q59" s="2"/>
      <c r="R59" s="2"/>
      <c r="S59" s="2"/>
      <c r="T59" s="2"/>
      <c r="U59" s="2"/>
      <c r="V59" s="2"/>
      <c r="W59" s="2"/>
      <c r="Z59" s="272"/>
      <c r="AA59" s="272"/>
    </row>
    <row r="60" spans="1:27" s="1" customFormat="1" ht="16.5" customHeight="1">
      <c r="B60" s="1362"/>
      <c r="C60" s="1365"/>
      <c r="D60" s="1370"/>
      <c r="E60" s="1371"/>
      <c r="F60" s="1373"/>
      <c r="G60" s="1038"/>
      <c r="H60" s="1039" t="s">
        <v>3379</v>
      </c>
      <c r="I60" s="1373"/>
      <c r="J60" s="1038"/>
      <c r="K60" s="1039" t="s">
        <v>3379</v>
      </c>
      <c r="L60" s="2"/>
      <c r="M60" s="2"/>
      <c r="N60" s="2"/>
      <c r="O60" s="2"/>
      <c r="P60" s="2"/>
      <c r="Q60" s="2"/>
      <c r="R60" s="2"/>
      <c r="S60" s="2"/>
      <c r="T60" s="2"/>
      <c r="U60" s="2"/>
      <c r="V60" s="2"/>
      <c r="W60" s="2"/>
      <c r="Z60" s="272"/>
      <c r="AA60" s="272"/>
    </row>
    <row r="61" spans="1:27" s="2" customFormat="1" ht="18" customHeight="1">
      <c r="A61" s="271" t="s">
        <v>3561</v>
      </c>
      <c r="B61" s="289"/>
      <c r="C61" s="1355" t="s">
        <v>1635</v>
      </c>
      <c r="D61" s="306" t="s">
        <v>1612</v>
      </c>
      <c r="E61" s="301">
        <f ca="1">F61+I61</f>
        <v>33</v>
      </c>
      <c r="F61" s="286">
        <f ca="1">SUMIFS(INDIRECT(O$7),INDIRECT($N$7),$A61)</f>
        <v>12</v>
      </c>
      <c r="G61" s="281">
        <f t="shared" ref="G61" ca="1" si="260">SUMIFS(INDIRECT(P$7),INDIRECT($N$7),$A61)</f>
        <v>1</v>
      </c>
      <c r="H61" s="1040">
        <f t="shared" ref="H61" ca="1" si="261">SUMIFS(INDIRECT(Q$7),INDIRECT($N$7),$A61)</f>
        <v>0</v>
      </c>
      <c r="I61" s="286">
        <f t="shared" ref="I61" ca="1" si="262">SUMIFS(INDIRECT(R$7),INDIRECT($N$7),$A61)</f>
        <v>21</v>
      </c>
      <c r="J61" s="281">
        <f t="shared" ref="J61" ca="1" si="263">SUMIFS(INDIRECT(S$7),INDIRECT($N$7),$A61)</f>
        <v>0</v>
      </c>
      <c r="K61" s="1040">
        <f t="shared" ref="K61" ca="1" si="264">SUMIFS(INDIRECT(T$7),INDIRECT($N$7),$A61)</f>
        <v>0</v>
      </c>
      <c r="L61" s="2" t="str">
        <f t="shared" ref="L61:L105" si="265">IF(M61="","",_xlfn.RANK.EQ(M61,$M$10:$M$368,0))</f>
        <v/>
      </c>
      <c r="M61" s="2" t="str">
        <f t="shared" si="5"/>
        <v/>
      </c>
      <c r="Y61" s="1"/>
      <c r="Z61" s="272"/>
      <c r="AA61" s="272"/>
    </row>
    <row r="62" spans="1:27" s="2" customFormat="1" ht="18" customHeight="1">
      <c r="A62" s="271" t="s">
        <v>3561</v>
      </c>
      <c r="B62" s="287" t="s">
        <v>1636</v>
      </c>
      <c r="C62" s="1356"/>
      <c r="D62" s="307" t="s">
        <v>1613</v>
      </c>
      <c r="E62" s="302">
        <f ca="1">F62+I62</f>
        <v>1</v>
      </c>
      <c r="F62" s="285">
        <f ca="1">SUMIFS(INDIRECT(O$6),INDIRECT($N$6),$A62)</f>
        <v>1</v>
      </c>
      <c r="G62" s="280">
        <f t="shared" ref="G62" ca="1" si="266">SUMIFS(INDIRECT(P$6),INDIRECT($N$6),$A62)</f>
        <v>0</v>
      </c>
      <c r="H62" s="1041"/>
      <c r="I62" s="285">
        <f t="shared" ref="I62" ca="1" si="267">SUMIFS(INDIRECT(R$6),INDIRECT($N$6),$A62)</f>
        <v>0</v>
      </c>
      <c r="J62" s="280">
        <f t="shared" ref="J62" ca="1" si="268">SUMIFS(INDIRECT(S$6),INDIRECT($N$6),$A62)</f>
        <v>0</v>
      </c>
      <c r="K62" s="1041"/>
      <c r="L62" s="2" t="str">
        <f t="shared" si="265"/>
        <v/>
      </c>
      <c r="M62" s="2" t="str">
        <f t="shared" si="5"/>
        <v/>
      </c>
      <c r="Y62" s="1"/>
      <c r="Z62" s="272"/>
      <c r="AA62" s="272"/>
    </row>
    <row r="63" spans="1:27" s="2" customFormat="1" ht="18" customHeight="1">
      <c r="A63" s="271" t="s">
        <v>3561</v>
      </c>
      <c r="B63" s="291"/>
      <c r="C63" s="1357"/>
      <c r="D63" s="308"/>
      <c r="E63" s="303">
        <f ca="1">SUM(E61:E62)</f>
        <v>34</v>
      </c>
      <c r="F63" s="297">
        <f t="shared" ref="F63" ca="1" si="269">SUM(F61:F62)</f>
        <v>13</v>
      </c>
      <c r="G63" s="298">
        <f t="shared" ref="G63" ca="1" si="270">SUM(G61:G62)</f>
        <v>1</v>
      </c>
      <c r="H63" s="1042">
        <f t="shared" ref="H63" ca="1" si="271">SUM(H61:H62)</f>
        <v>0</v>
      </c>
      <c r="I63" s="297">
        <f t="shared" ref="I63" ca="1" si="272">SUM(I61:I62)</f>
        <v>21</v>
      </c>
      <c r="J63" s="298">
        <f t="shared" ref="J63" ca="1" si="273">SUM(J61:J62)</f>
        <v>0</v>
      </c>
      <c r="K63" s="1042">
        <f t="shared" ref="K63" ca="1" si="274">SUM(K61:K62)</f>
        <v>0</v>
      </c>
      <c r="L63" s="2">
        <f t="shared" ca="1" si="265"/>
        <v>75</v>
      </c>
      <c r="M63" s="2">
        <f t="shared" ca="1" si="5"/>
        <v>34</v>
      </c>
      <c r="Y63" s="1"/>
      <c r="Z63" s="272"/>
      <c r="AA63" s="272"/>
    </row>
    <row r="64" spans="1:27" s="2" customFormat="1" ht="18" customHeight="1">
      <c r="A64" s="271" t="s">
        <v>1638</v>
      </c>
      <c r="B64" s="296"/>
      <c r="C64" s="1358" t="s">
        <v>1637</v>
      </c>
      <c r="D64" s="309" t="s">
        <v>1612</v>
      </c>
      <c r="E64" s="304">
        <f t="shared" ref="E64:E65" ca="1" si="275">F64+I64</f>
        <v>2588</v>
      </c>
      <c r="F64" s="293">
        <f t="shared" ref="F64" ca="1" si="276">SUMIFS(INDIRECT(O$7),INDIRECT($N$7),$A64)</f>
        <v>94</v>
      </c>
      <c r="G64" s="294">
        <f t="shared" ref="G64" ca="1" si="277">SUMIFS(INDIRECT(P$7),INDIRECT($N$7),$A64)</f>
        <v>0</v>
      </c>
      <c r="H64" s="1043">
        <f t="shared" ref="H64" ca="1" si="278">SUMIFS(INDIRECT(Q$7),INDIRECT($N$7),$A64)</f>
        <v>0</v>
      </c>
      <c r="I64" s="293">
        <f t="shared" ref="I64" ca="1" si="279">SUMIFS(INDIRECT(R$7),INDIRECT($N$7),$A64)</f>
        <v>2494</v>
      </c>
      <c r="J64" s="294">
        <f t="shared" ref="J64" ca="1" si="280">SUMIFS(INDIRECT(S$7),INDIRECT($N$7),$A64)</f>
        <v>0</v>
      </c>
      <c r="K64" s="1043">
        <f t="shared" ref="K64" ca="1" si="281">SUMIFS(INDIRECT(T$7),INDIRECT($N$7),$A64)</f>
        <v>0</v>
      </c>
      <c r="L64" s="2" t="str">
        <f t="shared" si="265"/>
        <v/>
      </c>
      <c r="M64" s="2" t="str">
        <f t="shared" si="5"/>
        <v/>
      </c>
      <c r="Y64" s="271"/>
      <c r="Z64" s="272"/>
      <c r="AA64" s="272"/>
    </row>
    <row r="65" spans="1:27" s="2" customFormat="1" ht="18" customHeight="1">
      <c r="A65" s="1" t="s">
        <v>1638</v>
      </c>
      <c r="B65" s="287" t="s">
        <v>1765</v>
      </c>
      <c r="C65" s="1356"/>
      <c r="D65" s="307" t="s">
        <v>1613</v>
      </c>
      <c r="E65" s="302">
        <f t="shared" ca="1" si="275"/>
        <v>23</v>
      </c>
      <c r="F65" s="285">
        <f t="shared" ref="F65" ca="1" si="282">SUMIFS(INDIRECT(O$6),INDIRECT($N$6),$A65)</f>
        <v>23</v>
      </c>
      <c r="G65" s="280">
        <f t="shared" ref="G65" ca="1" si="283">SUMIFS(INDIRECT(P$6),INDIRECT($N$6),$A65)</f>
        <v>0</v>
      </c>
      <c r="H65" s="1041"/>
      <c r="I65" s="285">
        <f t="shared" ref="I65" ca="1" si="284">SUMIFS(INDIRECT(R$6),INDIRECT($N$6),$A65)</f>
        <v>0</v>
      </c>
      <c r="J65" s="280">
        <f t="shared" ref="J65" ca="1" si="285">SUMIFS(INDIRECT(S$6),INDIRECT($N$6),$A65)</f>
        <v>0</v>
      </c>
      <c r="K65" s="1041"/>
      <c r="L65" s="2" t="str">
        <f t="shared" si="265"/>
        <v/>
      </c>
      <c r="M65" s="2" t="str">
        <f t="shared" si="5"/>
        <v/>
      </c>
      <c r="Y65" s="1"/>
      <c r="Z65" s="272"/>
      <c r="AA65" s="272"/>
    </row>
    <row r="66" spans="1:27" s="2" customFormat="1" ht="18" customHeight="1">
      <c r="A66" s="1" t="s">
        <v>1638</v>
      </c>
      <c r="B66" s="291"/>
      <c r="C66" s="1357"/>
      <c r="D66" s="308"/>
      <c r="E66" s="303">
        <f t="shared" ref="E66" ca="1" si="286">SUM(E64:E65)</f>
        <v>2611</v>
      </c>
      <c r="F66" s="297">
        <f t="shared" ref="F66" ca="1" si="287">SUM(F64:F65)</f>
        <v>117</v>
      </c>
      <c r="G66" s="298">
        <f t="shared" ref="G66" ca="1" si="288">SUM(G64:G65)</f>
        <v>0</v>
      </c>
      <c r="H66" s="1042">
        <f t="shared" ref="H66" ca="1" si="289">SUM(H64:H65)</f>
        <v>0</v>
      </c>
      <c r="I66" s="297">
        <f t="shared" ref="I66" ca="1" si="290">SUM(I64:I65)</f>
        <v>2494</v>
      </c>
      <c r="J66" s="298">
        <f t="shared" ref="J66" ca="1" si="291">SUM(J64:J65)</f>
        <v>0</v>
      </c>
      <c r="K66" s="1042">
        <f t="shared" ref="K66" ca="1" si="292">SUM(K64:K65)</f>
        <v>0</v>
      </c>
      <c r="L66" s="2">
        <f t="shared" ca="1" si="265"/>
        <v>18</v>
      </c>
      <c r="M66" s="2">
        <f t="shared" ca="1" si="5"/>
        <v>2611</v>
      </c>
      <c r="X66" s="272"/>
      <c r="Y66" s="1"/>
      <c r="Z66" s="272"/>
      <c r="AA66" s="272"/>
    </row>
    <row r="67" spans="1:27" s="2" customFormat="1" ht="18" customHeight="1">
      <c r="A67" s="271" t="s">
        <v>1639</v>
      </c>
      <c r="B67" s="296"/>
      <c r="C67" s="1358" t="s">
        <v>1766</v>
      </c>
      <c r="D67" s="309" t="s">
        <v>1612</v>
      </c>
      <c r="E67" s="304">
        <f t="shared" ref="E67:E68" ca="1" si="293">F67+I67</f>
        <v>9746</v>
      </c>
      <c r="F67" s="293">
        <f t="shared" ref="F67" ca="1" si="294">SUMIFS(INDIRECT(O$7),INDIRECT($N$7),$A67)</f>
        <v>206</v>
      </c>
      <c r="G67" s="294">
        <f t="shared" ref="G67" ca="1" si="295">SUMIFS(INDIRECT(P$7),INDIRECT($N$7),$A67)</f>
        <v>1</v>
      </c>
      <c r="H67" s="1043">
        <f t="shared" ref="H67" ca="1" si="296">SUMIFS(INDIRECT(Q$7),INDIRECT($N$7),$A67)</f>
        <v>0</v>
      </c>
      <c r="I67" s="293">
        <f t="shared" ref="I67" ca="1" si="297">SUMIFS(INDIRECT(R$7),INDIRECT($N$7),$A67)</f>
        <v>9540</v>
      </c>
      <c r="J67" s="294">
        <f t="shared" ref="J67" ca="1" si="298">SUMIFS(INDIRECT(S$7),INDIRECT($N$7),$A67)</f>
        <v>1</v>
      </c>
      <c r="K67" s="1043">
        <f t="shared" ref="K67" ca="1" si="299">SUMIFS(INDIRECT(T$7),INDIRECT($N$7),$A67)</f>
        <v>0</v>
      </c>
      <c r="L67" s="2" t="str">
        <f t="shared" si="265"/>
        <v/>
      </c>
      <c r="M67" s="2" t="str">
        <f t="shared" si="5"/>
        <v/>
      </c>
      <c r="Y67" s="271"/>
      <c r="Z67" s="272"/>
      <c r="AA67" s="272"/>
    </row>
    <row r="68" spans="1:27" s="2" customFormat="1" ht="18" customHeight="1">
      <c r="A68" s="1" t="s">
        <v>1639</v>
      </c>
      <c r="B68" s="287" t="s">
        <v>1639</v>
      </c>
      <c r="C68" s="1356"/>
      <c r="D68" s="307" t="s">
        <v>1613</v>
      </c>
      <c r="E68" s="302">
        <f t="shared" ca="1" si="293"/>
        <v>28</v>
      </c>
      <c r="F68" s="285">
        <f t="shared" ref="F68" ca="1" si="300">SUMIFS(INDIRECT(O$6),INDIRECT($N$6),$A68)</f>
        <v>27</v>
      </c>
      <c r="G68" s="280">
        <f t="shared" ref="G68" ca="1" si="301">SUMIFS(INDIRECT(P$6),INDIRECT($N$6),$A68)</f>
        <v>2</v>
      </c>
      <c r="H68" s="1041"/>
      <c r="I68" s="285">
        <f t="shared" ref="I68" ca="1" si="302">SUMIFS(INDIRECT(R$6),INDIRECT($N$6),$A68)</f>
        <v>1</v>
      </c>
      <c r="J68" s="280">
        <f t="shared" ref="J68" ca="1" si="303">SUMIFS(INDIRECT(S$6),INDIRECT($N$6),$A68)</f>
        <v>0</v>
      </c>
      <c r="K68" s="1041"/>
      <c r="L68" s="2" t="str">
        <f t="shared" si="265"/>
        <v/>
      </c>
      <c r="M68" s="2" t="str">
        <f t="shared" si="5"/>
        <v/>
      </c>
      <c r="Y68" s="1"/>
      <c r="Z68" s="272"/>
      <c r="AA68" s="272"/>
    </row>
    <row r="69" spans="1:27" s="2" customFormat="1" ht="18" customHeight="1">
      <c r="A69" s="1" t="s">
        <v>1639</v>
      </c>
      <c r="B69" s="291"/>
      <c r="C69" s="1357"/>
      <c r="D69" s="308"/>
      <c r="E69" s="303">
        <f t="shared" ref="E69" ca="1" si="304">SUM(E67:E68)</f>
        <v>9774</v>
      </c>
      <c r="F69" s="297">
        <f t="shared" ref="F69" ca="1" si="305">SUM(F67:F68)</f>
        <v>233</v>
      </c>
      <c r="G69" s="298">
        <f t="shared" ref="G69" ca="1" si="306">SUM(G67:G68)</f>
        <v>3</v>
      </c>
      <c r="H69" s="1042">
        <f t="shared" ref="H69" ca="1" si="307">SUM(H67:H68)</f>
        <v>0</v>
      </c>
      <c r="I69" s="297">
        <f t="shared" ref="I69" ca="1" si="308">SUM(I67:I68)</f>
        <v>9541</v>
      </c>
      <c r="J69" s="298">
        <f t="shared" ref="J69" ca="1" si="309">SUM(J67:J68)</f>
        <v>1</v>
      </c>
      <c r="K69" s="1042">
        <f t="shared" ref="K69" ca="1" si="310">SUM(K67:K68)</f>
        <v>0</v>
      </c>
      <c r="L69" s="2">
        <f t="shared" ca="1" si="265"/>
        <v>6</v>
      </c>
      <c r="M69" s="2">
        <f t="shared" ca="1" si="5"/>
        <v>9774</v>
      </c>
      <c r="X69" s="272"/>
      <c r="Y69" s="1"/>
      <c r="Z69" s="272"/>
      <c r="AA69" s="272"/>
    </row>
    <row r="70" spans="1:27" s="2" customFormat="1" ht="18" customHeight="1">
      <c r="A70" s="271" t="s">
        <v>1641</v>
      </c>
      <c r="B70" s="296"/>
      <c r="C70" s="1358" t="s">
        <v>1640</v>
      </c>
      <c r="D70" s="309" t="s">
        <v>1612</v>
      </c>
      <c r="E70" s="304">
        <f t="shared" ref="E70:E71" ca="1" si="311">F70+I70</f>
        <v>6</v>
      </c>
      <c r="F70" s="293">
        <f t="shared" ref="F70" ca="1" si="312">SUMIFS(INDIRECT(O$7),INDIRECT($N$7),$A70)</f>
        <v>3</v>
      </c>
      <c r="G70" s="294">
        <f t="shared" ref="G70" ca="1" si="313">SUMIFS(INDIRECT(P$7),INDIRECT($N$7),$A70)</f>
        <v>0</v>
      </c>
      <c r="H70" s="1043">
        <f t="shared" ref="H70" ca="1" si="314">SUMIFS(INDIRECT(Q$7),INDIRECT($N$7),$A70)</f>
        <v>0</v>
      </c>
      <c r="I70" s="293">
        <f t="shared" ref="I70" ca="1" si="315">SUMIFS(INDIRECT(R$7),INDIRECT($N$7),$A70)</f>
        <v>3</v>
      </c>
      <c r="J70" s="294">
        <f t="shared" ref="J70" ca="1" si="316">SUMIFS(INDIRECT(S$7),INDIRECT($N$7),$A70)</f>
        <v>0</v>
      </c>
      <c r="K70" s="1043">
        <f t="shared" ref="K70" ca="1" si="317">SUMIFS(INDIRECT(T$7),INDIRECT($N$7),$A70)</f>
        <v>0</v>
      </c>
      <c r="L70" s="2" t="str">
        <f t="shared" si="265"/>
        <v/>
      </c>
      <c r="M70" s="2" t="str">
        <f t="shared" si="5"/>
        <v/>
      </c>
      <c r="Y70" s="271"/>
      <c r="Z70" s="272"/>
      <c r="AA70" s="272"/>
    </row>
    <row r="71" spans="1:27" s="2" customFormat="1" ht="18" customHeight="1">
      <c r="A71" s="1" t="s">
        <v>1641</v>
      </c>
      <c r="B71" s="287" t="s">
        <v>1641</v>
      </c>
      <c r="C71" s="1356"/>
      <c r="D71" s="307" t="s">
        <v>1613</v>
      </c>
      <c r="E71" s="302">
        <f t="shared" ca="1" si="311"/>
        <v>1</v>
      </c>
      <c r="F71" s="285">
        <f t="shared" ref="F71" ca="1" si="318">SUMIFS(INDIRECT(O$6),INDIRECT($N$6),$A71)</f>
        <v>1</v>
      </c>
      <c r="G71" s="280">
        <f t="shared" ref="G71" ca="1" si="319">SUMIFS(INDIRECT(P$6),INDIRECT($N$6),$A71)</f>
        <v>0</v>
      </c>
      <c r="H71" s="1041"/>
      <c r="I71" s="285">
        <f t="shared" ref="I71" ca="1" si="320">SUMIFS(INDIRECT(R$6),INDIRECT($N$6),$A71)</f>
        <v>0</v>
      </c>
      <c r="J71" s="280">
        <f t="shared" ref="J71" ca="1" si="321">SUMIFS(INDIRECT(S$6),INDIRECT($N$6),$A71)</f>
        <v>0</v>
      </c>
      <c r="K71" s="1041"/>
      <c r="L71" s="2" t="str">
        <f t="shared" si="265"/>
        <v/>
      </c>
      <c r="M71" s="2" t="str">
        <f t="shared" si="5"/>
        <v/>
      </c>
      <c r="Y71" s="1"/>
      <c r="Z71" s="272"/>
      <c r="AA71" s="272"/>
    </row>
    <row r="72" spans="1:27" s="2" customFormat="1" ht="18" customHeight="1">
      <c r="A72" s="1" t="s">
        <v>1641</v>
      </c>
      <c r="B72" s="291"/>
      <c r="C72" s="1357"/>
      <c r="D72" s="308"/>
      <c r="E72" s="303">
        <f t="shared" ref="E72" ca="1" si="322">SUM(E70:E71)</f>
        <v>7</v>
      </c>
      <c r="F72" s="297">
        <f t="shared" ref="F72" ca="1" si="323">SUM(F70:F71)</f>
        <v>4</v>
      </c>
      <c r="G72" s="298">
        <f t="shared" ref="G72" ca="1" si="324">SUM(G70:G71)</f>
        <v>0</v>
      </c>
      <c r="H72" s="1042">
        <f t="shared" ref="H72" ca="1" si="325">SUM(H70:H71)</f>
        <v>0</v>
      </c>
      <c r="I72" s="297">
        <f t="shared" ref="I72" ca="1" si="326">SUM(I70:I71)</f>
        <v>3</v>
      </c>
      <c r="J72" s="298">
        <f t="shared" ref="J72" ca="1" si="327">SUM(J70:J71)</f>
        <v>0</v>
      </c>
      <c r="K72" s="1042">
        <f t="shared" ref="K72" ca="1" si="328">SUM(K70:K71)</f>
        <v>0</v>
      </c>
      <c r="L72" s="2">
        <f t="shared" ca="1" si="265"/>
        <v>93</v>
      </c>
      <c r="M72" s="2">
        <f t="shared" ca="1" si="5"/>
        <v>7</v>
      </c>
      <c r="X72" s="272"/>
      <c r="Y72" s="1"/>
      <c r="Z72" s="272"/>
      <c r="AA72" s="272"/>
    </row>
    <row r="73" spans="1:27" s="2" customFormat="1" ht="18" customHeight="1">
      <c r="A73" s="1" t="s">
        <v>1024</v>
      </c>
      <c r="B73" s="296" t="s">
        <v>1641</v>
      </c>
      <c r="C73" s="1358" t="s">
        <v>1767</v>
      </c>
      <c r="D73" s="309" t="s">
        <v>1612</v>
      </c>
      <c r="E73" s="304">
        <f t="shared" ref="E73:E74" ca="1" si="329">F73+I73</f>
        <v>569</v>
      </c>
      <c r="F73" s="293">
        <f t="shared" ref="F73" ca="1" si="330">SUMIFS(INDIRECT(O$7),INDIRECT($N$7),$A73)</f>
        <v>141</v>
      </c>
      <c r="G73" s="294">
        <f t="shared" ref="G73" ca="1" si="331">SUMIFS(INDIRECT(P$7),INDIRECT($N$7),$A73)</f>
        <v>0</v>
      </c>
      <c r="H73" s="1043">
        <f t="shared" ref="H73" ca="1" si="332">SUMIFS(INDIRECT(Q$7),INDIRECT($N$7),$A73)</f>
        <v>0</v>
      </c>
      <c r="I73" s="293">
        <f t="shared" ref="I73" ca="1" si="333">SUMIFS(INDIRECT(R$7),INDIRECT($N$7),$A73)</f>
        <v>428</v>
      </c>
      <c r="J73" s="294">
        <f t="shared" ref="J73" ca="1" si="334">SUMIFS(INDIRECT(S$7),INDIRECT($N$7),$A73)</f>
        <v>1</v>
      </c>
      <c r="K73" s="1043">
        <f t="shared" ref="K73" ca="1" si="335">SUMIFS(INDIRECT(T$7),INDIRECT($N$7),$A73)</f>
        <v>0</v>
      </c>
      <c r="L73" s="2" t="str">
        <f t="shared" si="265"/>
        <v/>
      </c>
      <c r="M73" s="2" t="str">
        <f t="shared" ref="M73:M136" si="336">IF(D73="",E73,"")</f>
        <v/>
      </c>
      <c r="Y73" s="1"/>
      <c r="Z73" s="272"/>
      <c r="AA73" s="272"/>
    </row>
    <row r="74" spans="1:27" s="2" customFormat="1" ht="18" customHeight="1">
      <c r="A74" s="1" t="s">
        <v>1024</v>
      </c>
      <c r="B74" s="287" t="s">
        <v>1642</v>
      </c>
      <c r="C74" s="1356"/>
      <c r="D74" s="307" t="s">
        <v>1613</v>
      </c>
      <c r="E74" s="302">
        <f t="shared" ca="1" si="329"/>
        <v>37</v>
      </c>
      <c r="F74" s="285">
        <f t="shared" ref="F74" ca="1" si="337">SUMIFS(INDIRECT(O$6),INDIRECT($N$6),$A74)</f>
        <v>37</v>
      </c>
      <c r="G74" s="280">
        <f t="shared" ref="G74" ca="1" si="338">SUMIFS(INDIRECT(P$6),INDIRECT($N$6),$A74)</f>
        <v>0</v>
      </c>
      <c r="H74" s="1041"/>
      <c r="I74" s="285">
        <f t="shared" ref="I74" ca="1" si="339">SUMIFS(INDIRECT(R$6),INDIRECT($N$6),$A74)</f>
        <v>0</v>
      </c>
      <c r="J74" s="280">
        <f t="shared" ref="J74" ca="1" si="340">SUMIFS(INDIRECT(S$6),INDIRECT($N$6),$A74)</f>
        <v>0</v>
      </c>
      <c r="K74" s="1041"/>
      <c r="L74" s="2" t="str">
        <f t="shared" si="265"/>
        <v/>
      </c>
      <c r="M74" s="2" t="str">
        <f t="shared" si="336"/>
        <v/>
      </c>
      <c r="Y74" s="1"/>
      <c r="Z74" s="272"/>
      <c r="AA74" s="272"/>
    </row>
    <row r="75" spans="1:27" s="2" customFormat="1" ht="18" customHeight="1">
      <c r="A75" s="1" t="s">
        <v>1024</v>
      </c>
      <c r="B75" s="291" t="s">
        <v>1452</v>
      </c>
      <c r="C75" s="1357"/>
      <c r="D75" s="308"/>
      <c r="E75" s="303">
        <f t="shared" ref="E75" ca="1" si="341">SUM(E73:E74)</f>
        <v>606</v>
      </c>
      <c r="F75" s="297">
        <f t="shared" ref="F75" ca="1" si="342">SUM(F73:F74)</f>
        <v>178</v>
      </c>
      <c r="G75" s="298">
        <f t="shared" ref="G75" ca="1" si="343">SUM(G73:G74)</f>
        <v>0</v>
      </c>
      <c r="H75" s="1042">
        <f t="shared" ref="H75" ca="1" si="344">SUM(H73:H74)</f>
        <v>0</v>
      </c>
      <c r="I75" s="297">
        <f t="shared" ref="I75" ca="1" si="345">SUM(I73:I74)</f>
        <v>428</v>
      </c>
      <c r="J75" s="298">
        <f t="shared" ref="J75" ca="1" si="346">SUM(J73:J74)</f>
        <v>1</v>
      </c>
      <c r="K75" s="1042">
        <f t="shared" ref="K75" ca="1" si="347">SUM(K73:K74)</f>
        <v>0</v>
      </c>
      <c r="L75" s="2">
        <f t="shared" ca="1" si="265"/>
        <v>39</v>
      </c>
      <c r="M75" s="2">
        <f t="shared" ca="1" si="336"/>
        <v>606</v>
      </c>
      <c r="X75" s="272"/>
      <c r="Y75" s="1"/>
      <c r="Z75" s="272"/>
      <c r="AA75" s="272"/>
    </row>
    <row r="76" spans="1:27" s="2" customFormat="1" ht="18" customHeight="1">
      <c r="A76" s="1" t="s">
        <v>1025</v>
      </c>
      <c r="B76" s="296" t="s">
        <v>1641</v>
      </c>
      <c r="C76" s="1358" t="s">
        <v>1768</v>
      </c>
      <c r="D76" s="309" t="s">
        <v>1612</v>
      </c>
      <c r="E76" s="304">
        <f t="shared" ref="E76:E77" ca="1" si="348">F76+I76</f>
        <v>6</v>
      </c>
      <c r="F76" s="293">
        <f t="shared" ref="F76" ca="1" si="349">SUMIFS(INDIRECT(O$7),INDIRECT($N$7),$A76)</f>
        <v>2</v>
      </c>
      <c r="G76" s="294">
        <f t="shared" ref="G76" ca="1" si="350">SUMIFS(INDIRECT(P$7),INDIRECT($N$7),$A76)</f>
        <v>0</v>
      </c>
      <c r="H76" s="1043">
        <f t="shared" ref="H76" ca="1" si="351">SUMIFS(INDIRECT(Q$7),INDIRECT($N$7),$A76)</f>
        <v>0</v>
      </c>
      <c r="I76" s="293">
        <f t="shared" ref="I76" ca="1" si="352">SUMIFS(INDIRECT(R$7),INDIRECT($N$7),$A76)</f>
        <v>4</v>
      </c>
      <c r="J76" s="294">
        <f t="shared" ref="J76" ca="1" si="353">SUMIFS(INDIRECT(S$7),INDIRECT($N$7),$A76)</f>
        <v>0</v>
      </c>
      <c r="K76" s="1043">
        <f t="shared" ref="K76" ca="1" si="354">SUMIFS(INDIRECT(T$7),INDIRECT($N$7),$A76)</f>
        <v>0</v>
      </c>
      <c r="L76" s="2" t="str">
        <f t="shared" si="265"/>
        <v/>
      </c>
      <c r="M76" s="2" t="str">
        <f t="shared" si="336"/>
        <v/>
      </c>
      <c r="Y76" s="1"/>
      <c r="Z76" s="272"/>
      <c r="AA76" s="272"/>
    </row>
    <row r="77" spans="1:27" s="2" customFormat="1" ht="18" customHeight="1">
      <c r="A77" s="1" t="s">
        <v>1025</v>
      </c>
      <c r="B77" s="287" t="s">
        <v>1642</v>
      </c>
      <c r="C77" s="1356"/>
      <c r="D77" s="307" t="s">
        <v>1613</v>
      </c>
      <c r="E77" s="302">
        <f t="shared" ca="1" si="348"/>
        <v>0</v>
      </c>
      <c r="F77" s="285">
        <f t="shared" ref="F77" ca="1" si="355">SUMIFS(INDIRECT(O$6),INDIRECT($N$6),$A77)</f>
        <v>0</v>
      </c>
      <c r="G77" s="280">
        <f t="shared" ref="G77" ca="1" si="356">SUMIFS(INDIRECT(P$6),INDIRECT($N$6),$A77)</f>
        <v>0</v>
      </c>
      <c r="H77" s="1041"/>
      <c r="I77" s="285">
        <f t="shared" ref="I77" ca="1" si="357">SUMIFS(INDIRECT(R$6),INDIRECT($N$6),$A77)</f>
        <v>0</v>
      </c>
      <c r="J77" s="280">
        <f t="shared" ref="J77" ca="1" si="358">SUMIFS(INDIRECT(S$6),INDIRECT($N$6),$A77)</f>
        <v>0</v>
      </c>
      <c r="K77" s="1041"/>
      <c r="L77" s="2" t="str">
        <f t="shared" si="265"/>
        <v/>
      </c>
      <c r="M77" s="2" t="str">
        <f t="shared" si="336"/>
        <v/>
      </c>
      <c r="Y77" s="1"/>
      <c r="Z77" s="272"/>
      <c r="AA77" s="272"/>
    </row>
    <row r="78" spans="1:27" s="2" customFormat="1" ht="18" customHeight="1">
      <c r="A78" s="1" t="s">
        <v>1025</v>
      </c>
      <c r="B78" s="291" t="s">
        <v>1453</v>
      </c>
      <c r="C78" s="1357"/>
      <c r="D78" s="308"/>
      <c r="E78" s="303">
        <f t="shared" ref="E78" ca="1" si="359">SUM(E76:E77)</f>
        <v>6</v>
      </c>
      <c r="F78" s="297">
        <f t="shared" ref="F78" ca="1" si="360">SUM(F76:F77)</f>
        <v>2</v>
      </c>
      <c r="G78" s="298">
        <f t="shared" ref="G78" ca="1" si="361">SUM(G76:G77)</f>
        <v>0</v>
      </c>
      <c r="H78" s="1042">
        <f t="shared" ref="H78" ca="1" si="362">SUM(H76:H77)</f>
        <v>0</v>
      </c>
      <c r="I78" s="297">
        <f t="shared" ref="I78" ca="1" si="363">SUM(I76:I77)</f>
        <v>4</v>
      </c>
      <c r="J78" s="298">
        <f t="shared" ref="J78" ca="1" si="364">SUM(J76:J77)</f>
        <v>0</v>
      </c>
      <c r="K78" s="1042">
        <f t="shared" ref="K78" ca="1" si="365">SUM(K76:K77)</f>
        <v>0</v>
      </c>
      <c r="L78" s="2">
        <f t="shared" ca="1" si="265"/>
        <v>97</v>
      </c>
      <c r="M78" s="2">
        <f t="shared" ca="1" si="336"/>
        <v>6</v>
      </c>
      <c r="X78" s="272"/>
      <c r="Y78" s="1"/>
      <c r="Z78" s="272"/>
      <c r="AA78" s="272"/>
    </row>
    <row r="79" spans="1:27" s="2" customFormat="1" ht="18" customHeight="1">
      <c r="A79" s="271" t="s">
        <v>1644</v>
      </c>
      <c r="B79" s="296"/>
      <c r="C79" s="1358" t="s">
        <v>1643</v>
      </c>
      <c r="D79" s="309" t="s">
        <v>1612</v>
      </c>
      <c r="E79" s="304">
        <f t="shared" ref="E79:E80" ca="1" si="366">F79+I79</f>
        <v>1778</v>
      </c>
      <c r="F79" s="293">
        <f t="shared" ref="F79" ca="1" si="367">SUMIFS(INDIRECT(O$7),INDIRECT($N$7),$A79)</f>
        <v>243</v>
      </c>
      <c r="G79" s="294">
        <f t="shared" ref="G79" ca="1" si="368">SUMIFS(INDIRECT(P$7),INDIRECT($N$7),$A79)</f>
        <v>45</v>
      </c>
      <c r="H79" s="1043">
        <f t="shared" ref="H79" ca="1" si="369">SUMIFS(INDIRECT(Q$7),INDIRECT($N$7),$A79)</f>
        <v>0</v>
      </c>
      <c r="I79" s="293">
        <f t="shared" ref="I79" ca="1" si="370">SUMIFS(INDIRECT(R$7),INDIRECT($N$7),$A79)</f>
        <v>1535</v>
      </c>
      <c r="J79" s="294">
        <f t="shared" ref="J79" ca="1" si="371">SUMIFS(INDIRECT(S$7),INDIRECT($N$7),$A79)</f>
        <v>55</v>
      </c>
      <c r="K79" s="1043">
        <f t="shared" ref="K79" ca="1" si="372">SUMIFS(INDIRECT(T$7),INDIRECT($N$7),$A79)</f>
        <v>0</v>
      </c>
      <c r="L79" s="2" t="str">
        <f t="shared" si="265"/>
        <v/>
      </c>
      <c r="M79" s="2" t="str">
        <f t="shared" si="336"/>
        <v/>
      </c>
      <c r="Y79" s="271"/>
      <c r="Z79" s="272"/>
      <c r="AA79" s="272"/>
    </row>
    <row r="80" spans="1:27" s="2" customFormat="1" ht="18" customHeight="1">
      <c r="A80" s="1" t="s">
        <v>1644</v>
      </c>
      <c r="B80" s="287" t="s">
        <v>1644</v>
      </c>
      <c r="C80" s="1356"/>
      <c r="D80" s="307" t="s">
        <v>1613</v>
      </c>
      <c r="E80" s="302">
        <f t="shared" ca="1" si="366"/>
        <v>123</v>
      </c>
      <c r="F80" s="285">
        <f t="shared" ref="F80" ca="1" si="373">SUMIFS(INDIRECT(O$6),INDIRECT($N$6),$A80)</f>
        <v>120</v>
      </c>
      <c r="G80" s="280">
        <f t="shared" ref="G80" ca="1" si="374">SUMIFS(INDIRECT(P$6),INDIRECT($N$6),$A80)</f>
        <v>10</v>
      </c>
      <c r="H80" s="1041"/>
      <c r="I80" s="285">
        <f t="shared" ref="I80" ca="1" si="375">SUMIFS(INDIRECT(R$6),INDIRECT($N$6),$A80)</f>
        <v>3</v>
      </c>
      <c r="J80" s="280">
        <f t="shared" ref="J80" ca="1" si="376">SUMIFS(INDIRECT(S$6),INDIRECT($N$6),$A80)</f>
        <v>0</v>
      </c>
      <c r="K80" s="1041"/>
      <c r="L80" s="2" t="str">
        <f t="shared" si="265"/>
        <v/>
      </c>
      <c r="M80" s="2" t="str">
        <f t="shared" si="336"/>
        <v/>
      </c>
      <c r="Y80" s="1"/>
      <c r="Z80" s="272"/>
      <c r="AA80" s="272"/>
    </row>
    <row r="81" spans="1:27" s="2" customFormat="1" ht="18" customHeight="1">
      <c r="A81" s="1" t="s">
        <v>1644</v>
      </c>
      <c r="B81" s="291"/>
      <c r="C81" s="1357"/>
      <c r="D81" s="308"/>
      <c r="E81" s="303">
        <f t="shared" ref="E81" ca="1" si="377">SUM(E79:E80)</f>
        <v>1901</v>
      </c>
      <c r="F81" s="297">
        <f t="shared" ref="F81" ca="1" si="378">SUM(F79:F80)</f>
        <v>363</v>
      </c>
      <c r="G81" s="298">
        <f t="shared" ref="G81" ca="1" si="379">SUM(G79:G80)</f>
        <v>55</v>
      </c>
      <c r="H81" s="1042">
        <f t="shared" ref="H81" ca="1" si="380">SUM(H79:H80)</f>
        <v>0</v>
      </c>
      <c r="I81" s="297">
        <f t="shared" ref="I81" ca="1" si="381">SUM(I79:I80)</f>
        <v>1538</v>
      </c>
      <c r="J81" s="298">
        <f t="shared" ref="J81" ca="1" si="382">SUM(J79:J80)</f>
        <v>55</v>
      </c>
      <c r="K81" s="1042">
        <f t="shared" ref="K81" ca="1" si="383">SUM(K79:K80)</f>
        <v>0</v>
      </c>
      <c r="L81" s="2">
        <f t="shared" ca="1" si="265"/>
        <v>22</v>
      </c>
      <c r="M81" s="2">
        <f t="shared" ca="1" si="336"/>
        <v>1901</v>
      </c>
      <c r="X81" s="272"/>
      <c r="Y81" s="1"/>
      <c r="Z81" s="272"/>
      <c r="AA81" s="272"/>
    </row>
    <row r="82" spans="1:27" s="2" customFormat="1" ht="18" customHeight="1">
      <c r="A82" s="271" t="s">
        <v>1645</v>
      </c>
      <c r="B82" s="296"/>
      <c r="C82" s="1358" t="s">
        <v>1769</v>
      </c>
      <c r="D82" s="309" t="s">
        <v>1612</v>
      </c>
      <c r="E82" s="304">
        <f t="shared" ref="E82:E83" ca="1" si="384">F82+I82</f>
        <v>20</v>
      </c>
      <c r="F82" s="293">
        <f t="shared" ref="F82" ca="1" si="385">SUMIFS(INDIRECT(O$7),INDIRECT($N$7),$A82)</f>
        <v>2</v>
      </c>
      <c r="G82" s="294">
        <f t="shared" ref="G82" ca="1" si="386">SUMIFS(INDIRECT(P$7),INDIRECT($N$7),$A82)</f>
        <v>0</v>
      </c>
      <c r="H82" s="1043">
        <f t="shared" ref="H82" ca="1" si="387">SUMIFS(INDIRECT(Q$7),INDIRECT($N$7),$A82)</f>
        <v>0</v>
      </c>
      <c r="I82" s="293">
        <f t="shared" ref="I82" ca="1" si="388">SUMIFS(INDIRECT(R$7),INDIRECT($N$7),$A82)</f>
        <v>18</v>
      </c>
      <c r="J82" s="294">
        <f t="shared" ref="J82" ca="1" si="389">SUMIFS(INDIRECT(S$7),INDIRECT($N$7),$A82)</f>
        <v>1</v>
      </c>
      <c r="K82" s="1043">
        <f t="shared" ref="K82" ca="1" si="390">SUMIFS(INDIRECT(T$7),INDIRECT($N$7),$A82)</f>
        <v>0</v>
      </c>
      <c r="L82" s="2" t="str">
        <f t="shared" si="265"/>
        <v/>
      </c>
      <c r="M82" s="2" t="str">
        <f t="shared" si="336"/>
        <v/>
      </c>
      <c r="Y82" s="271"/>
      <c r="Z82" s="272"/>
      <c r="AA82" s="272"/>
    </row>
    <row r="83" spans="1:27" s="2" customFormat="1" ht="18" customHeight="1">
      <c r="A83" s="1" t="s">
        <v>1645</v>
      </c>
      <c r="B83" s="287" t="s">
        <v>1645</v>
      </c>
      <c r="C83" s="1356"/>
      <c r="D83" s="307" t="s">
        <v>1613</v>
      </c>
      <c r="E83" s="302">
        <f t="shared" ca="1" si="384"/>
        <v>0</v>
      </c>
      <c r="F83" s="285">
        <f t="shared" ref="F83" ca="1" si="391">SUMIFS(INDIRECT(O$6),INDIRECT($N$6),$A83)</f>
        <v>0</v>
      </c>
      <c r="G83" s="280">
        <f t="shared" ref="G83" ca="1" si="392">SUMIFS(INDIRECT(P$6),INDIRECT($N$6),$A83)</f>
        <v>0</v>
      </c>
      <c r="H83" s="1041"/>
      <c r="I83" s="285">
        <f t="shared" ref="I83" ca="1" si="393">SUMIFS(INDIRECT(R$6),INDIRECT($N$6),$A83)</f>
        <v>0</v>
      </c>
      <c r="J83" s="280">
        <f t="shared" ref="J83" ca="1" si="394">SUMIFS(INDIRECT(S$6),INDIRECT($N$6),$A83)</f>
        <v>0</v>
      </c>
      <c r="K83" s="1041"/>
      <c r="L83" s="2" t="str">
        <f t="shared" si="265"/>
        <v/>
      </c>
      <c r="M83" s="2" t="str">
        <f t="shared" si="336"/>
        <v/>
      </c>
      <c r="Y83" s="1"/>
      <c r="Z83" s="272"/>
      <c r="AA83" s="272"/>
    </row>
    <row r="84" spans="1:27" s="2" customFormat="1" ht="18" customHeight="1">
      <c r="A84" s="1" t="s">
        <v>1645</v>
      </c>
      <c r="B84" s="291"/>
      <c r="C84" s="1357"/>
      <c r="D84" s="308"/>
      <c r="E84" s="303">
        <f t="shared" ref="E84" ca="1" si="395">SUM(E82:E83)</f>
        <v>20</v>
      </c>
      <c r="F84" s="297">
        <f t="shared" ref="F84" ca="1" si="396">SUM(F82:F83)</f>
        <v>2</v>
      </c>
      <c r="G84" s="298">
        <f t="shared" ref="G84" ca="1" si="397">SUM(G82:G83)</f>
        <v>0</v>
      </c>
      <c r="H84" s="1042">
        <f t="shared" ref="H84" ca="1" si="398">SUM(H82:H83)</f>
        <v>0</v>
      </c>
      <c r="I84" s="297">
        <f t="shared" ref="I84" ca="1" si="399">SUM(I82:I83)</f>
        <v>18</v>
      </c>
      <c r="J84" s="298">
        <f t="shared" ref="J84" ca="1" si="400">SUM(J82:J83)</f>
        <v>1</v>
      </c>
      <c r="K84" s="1042">
        <f t="shared" ref="K84" ca="1" si="401">SUM(K82:K83)</f>
        <v>0</v>
      </c>
      <c r="L84" s="2">
        <f t="shared" ca="1" si="265"/>
        <v>81</v>
      </c>
      <c r="M84" s="2">
        <f t="shared" ca="1" si="336"/>
        <v>20</v>
      </c>
      <c r="X84" s="272"/>
      <c r="Y84" s="1"/>
      <c r="Z84" s="272"/>
      <c r="AA84" s="272"/>
    </row>
    <row r="85" spans="1:27" s="2" customFormat="1" ht="18" customHeight="1">
      <c r="A85" s="271" t="s">
        <v>1646</v>
      </c>
      <c r="B85" s="296"/>
      <c r="C85" s="1358" t="s">
        <v>1770</v>
      </c>
      <c r="D85" s="309" t="s">
        <v>1612</v>
      </c>
      <c r="E85" s="304">
        <f t="shared" ref="E85:E86" ca="1" si="402">F85+I85</f>
        <v>25</v>
      </c>
      <c r="F85" s="293">
        <f t="shared" ref="F85" ca="1" si="403">SUMIFS(INDIRECT(O$7),INDIRECT($N$7),$A85)</f>
        <v>18</v>
      </c>
      <c r="G85" s="294">
        <f t="shared" ref="G85" ca="1" si="404">SUMIFS(INDIRECT(P$7),INDIRECT($N$7),$A85)</f>
        <v>8</v>
      </c>
      <c r="H85" s="1043">
        <f t="shared" ref="H85" ca="1" si="405">SUMIFS(INDIRECT(Q$7),INDIRECT($N$7),$A85)</f>
        <v>0</v>
      </c>
      <c r="I85" s="293">
        <f t="shared" ref="I85" ca="1" si="406">SUMIFS(INDIRECT(R$7),INDIRECT($N$7),$A85)</f>
        <v>7</v>
      </c>
      <c r="J85" s="294">
        <f t="shared" ref="J85" ca="1" si="407">SUMIFS(INDIRECT(S$7),INDIRECT($N$7),$A85)</f>
        <v>2</v>
      </c>
      <c r="K85" s="1043">
        <f t="shared" ref="K85" ca="1" si="408">SUMIFS(INDIRECT(T$7),INDIRECT($N$7),$A85)</f>
        <v>0</v>
      </c>
      <c r="L85" s="2" t="str">
        <f t="shared" si="265"/>
        <v/>
      </c>
      <c r="M85" s="2" t="str">
        <f t="shared" si="336"/>
        <v/>
      </c>
      <c r="Y85" s="271"/>
      <c r="Z85" s="272"/>
      <c r="AA85" s="272"/>
    </row>
    <row r="86" spans="1:27" s="2" customFormat="1" ht="18" customHeight="1">
      <c r="A86" s="1" t="s">
        <v>1646</v>
      </c>
      <c r="B86" s="287" t="s">
        <v>1646</v>
      </c>
      <c r="C86" s="1356"/>
      <c r="D86" s="307" t="s">
        <v>1613</v>
      </c>
      <c r="E86" s="302">
        <f t="shared" ca="1" si="402"/>
        <v>13</v>
      </c>
      <c r="F86" s="285">
        <f t="shared" ref="F86" ca="1" si="409">SUMIFS(INDIRECT(O$6),INDIRECT($N$6),$A86)</f>
        <v>13</v>
      </c>
      <c r="G86" s="280">
        <f t="shared" ref="G86" ca="1" si="410">SUMIFS(INDIRECT(P$6),INDIRECT($N$6),$A86)</f>
        <v>7</v>
      </c>
      <c r="H86" s="1041"/>
      <c r="I86" s="285">
        <f t="shared" ref="I86" ca="1" si="411">SUMIFS(INDIRECT(R$6),INDIRECT($N$6),$A86)</f>
        <v>0</v>
      </c>
      <c r="J86" s="280">
        <f t="shared" ref="J86" ca="1" si="412">SUMIFS(INDIRECT(S$6),INDIRECT($N$6),$A86)</f>
        <v>0</v>
      </c>
      <c r="K86" s="1041"/>
      <c r="L86" s="2" t="str">
        <f t="shared" si="265"/>
        <v/>
      </c>
      <c r="M86" s="2" t="str">
        <f t="shared" si="336"/>
        <v/>
      </c>
      <c r="Y86" s="1"/>
      <c r="Z86" s="272"/>
      <c r="AA86" s="272"/>
    </row>
    <row r="87" spans="1:27" s="2" customFormat="1" ht="18" customHeight="1">
      <c r="A87" s="1" t="s">
        <v>1646</v>
      </c>
      <c r="B87" s="291"/>
      <c r="C87" s="1357"/>
      <c r="D87" s="308"/>
      <c r="E87" s="303">
        <f t="shared" ref="E87" ca="1" si="413">SUM(E85:E86)</f>
        <v>38</v>
      </c>
      <c r="F87" s="297">
        <f t="shared" ref="F87" ca="1" si="414">SUM(F85:F86)</f>
        <v>31</v>
      </c>
      <c r="G87" s="298">
        <f t="shared" ref="G87" ca="1" si="415">SUM(G85:G86)</f>
        <v>15</v>
      </c>
      <c r="H87" s="1042">
        <f t="shared" ref="H87" ca="1" si="416">SUM(H85:H86)</f>
        <v>0</v>
      </c>
      <c r="I87" s="297">
        <f t="shared" ref="I87" ca="1" si="417">SUM(I85:I86)</f>
        <v>7</v>
      </c>
      <c r="J87" s="298">
        <f t="shared" ref="J87" ca="1" si="418">SUM(J85:J86)</f>
        <v>2</v>
      </c>
      <c r="K87" s="1042">
        <f t="shared" ref="K87" ca="1" si="419">SUM(K85:K86)</f>
        <v>0</v>
      </c>
      <c r="L87" s="2">
        <f t="shared" ca="1" si="265"/>
        <v>71</v>
      </c>
      <c r="M87" s="2">
        <f t="shared" ca="1" si="336"/>
        <v>38</v>
      </c>
      <c r="X87" s="272"/>
      <c r="Y87" s="1"/>
      <c r="Z87" s="272"/>
      <c r="AA87" s="272"/>
    </row>
    <row r="88" spans="1:27" s="2" customFormat="1" ht="18" customHeight="1">
      <c r="A88" s="1" t="s">
        <v>1026</v>
      </c>
      <c r="B88" s="296" t="s">
        <v>1646</v>
      </c>
      <c r="C88" s="1358" t="s">
        <v>1771</v>
      </c>
      <c r="D88" s="309" t="s">
        <v>1612</v>
      </c>
      <c r="E88" s="304">
        <f t="shared" ref="E88:E89" ca="1" si="420">F88+I88</f>
        <v>122</v>
      </c>
      <c r="F88" s="293">
        <f t="shared" ref="F88" ca="1" si="421">SUMIFS(INDIRECT(O$7),INDIRECT($N$7),$A88)</f>
        <v>3</v>
      </c>
      <c r="G88" s="294">
        <f t="shared" ref="G88" ca="1" si="422">SUMIFS(INDIRECT(P$7),INDIRECT($N$7),$A88)</f>
        <v>0</v>
      </c>
      <c r="H88" s="1043">
        <f t="shared" ref="H88" ca="1" si="423">SUMIFS(INDIRECT(Q$7),INDIRECT($N$7),$A88)</f>
        <v>0</v>
      </c>
      <c r="I88" s="293">
        <f t="shared" ref="I88" ca="1" si="424">SUMIFS(INDIRECT(R$7),INDIRECT($N$7),$A88)</f>
        <v>119</v>
      </c>
      <c r="J88" s="294">
        <f t="shared" ref="J88" ca="1" si="425">SUMIFS(INDIRECT(S$7),INDIRECT($N$7),$A88)</f>
        <v>0</v>
      </c>
      <c r="K88" s="1043">
        <f t="shared" ref="K88" ca="1" si="426">SUMIFS(INDIRECT(T$7),INDIRECT($N$7),$A88)</f>
        <v>0</v>
      </c>
      <c r="L88" s="2" t="str">
        <f t="shared" si="265"/>
        <v/>
      </c>
      <c r="M88" s="2" t="str">
        <f t="shared" si="336"/>
        <v/>
      </c>
      <c r="Y88" s="1"/>
      <c r="Z88" s="272"/>
      <c r="AA88" s="272"/>
    </row>
    <row r="89" spans="1:27" s="2" customFormat="1" ht="18" customHeight="1">
      <c r="A89" s="1" t="s">
        <v>1026</v>
      </c>
      <c r="B89" s="287" t="s">
        <v>1642</v>
      </c>
      <c r="C89" s="1356"/>
      <c r="D89" s="307" t="s">
        <v>1613</v>
      </c>
      <c r="E89" s="302">
        <f t="shared" ca="1" si="420"/>
        <v>0</v>
      </c>
      <c r="F89" s="285">
        <f t="shared" ref="F89" ca="1" si="427">SUMIFS(INDIRECT(O$6),INDIRECT($N$6),$A89)</f>
        <v>0</v>
      </c>
      <c r="G89" s="280">
        <f t="shared" ref="G89" ca="1" si="428">SUMIFS(INDIRECT(P$6),INDIRECT($N$6),$A89)</f>
        <v>0</v>
      </c>
      <c r="H89" s="1041"/>
      <c r="I89" s="285">
        <f t="shared" ref="I89" ca="1" si="429">SUMIFS(INDIRECT(R$6),INDIRECT($N$6),$A89)</f>
        <v>0</v>
      </c>
      <c r="J89" s="280">
        <f t="shared" ref="J89" ca="1" si="430">SUMIFS(INDIRECT(S$6),INDIRECT($N$6),$A89)</f>
        <v>0</v>
      </c>
      <c r="K89" s="1041"/>
      <c r="L89" s="2" t="str">
        <f t="shared" si="265"/>
        <v/>
      </c>
      <c r="M89" s="2" t="str">
        <f t="shared" si="336"/>
        <v/>
      </c>
      <c r="Y89" s="1"/>
      <c r="Z89" s="272"/>
      <c r="AA89" s="272"/>
    </row>
    <row r="90" spans="1:27" s="2" customFormat="1" ht="18" customHeight="1">
      <c r="A90" s="1" t="s">
        <v>1026</v>
      </c>
      <c r="B90" s="291" t="s">
        <v>1452</v>
      </c>
      <c r="C90" s="1357"/>
      <c r="D90" s="308"/>
      <c r="E90" s="303">
        <f t="shared" ref="E90" ca="1" si="431">SUM(E88:E89)</f>
        <v>122</v>
      </c>
      <c r="F90" s="297">
        <f t="shared" ref="F90" ca="1" si="432">SUM(F88:F89)</f>
        <v>3</v>
      </c>
      <c r="G90" s="298">
        <f t="shared" ref="G90" ca="1" si="433">SUM(G88:G89)</f>
        <v>0</v>
      </c>
      <c r="H90" s="1042">
        <f t="shared" ref="H90" ca="1" si="434">SUM(H88:H89)</f>
        <v>0</v>
      </c>
      <c r="I90" s="297">
        <f t="shared" ref="I90" ca="1" si="435">SUM(I88:I89)</f>
        <v>119</v>
      </c>
      <c r="J90" s="298">
        <f t="shared" ref="J90" ca="1" si="436">SUM(J88:J89)</f>
        <v>0</v>
      </c>
      <c r="K90" s="1042">
        <f t="shared" ref="K90" ca="1" si="437">SUM(K88:K89)</f>
        <v>0</v>
      </c>
      <c r="L90" s="2">
        <f t="shared" ca="1" si="265"/>
        <v>56</v>
      </c>
      <c r="M90" s="2">
        <f t="shared" ca="1" si="336"/>
        <v>122</v>
      </c>
      <c r="X90" s="272"/>
      <c r="Y90" s="1"/>
      <c r="Z90" s="272"/>
      <c r="AA90" s="272"/>
    </row>
    <row r="91" spans="1:27" s="2" customFormat="1" ht="18" customHeight="1">
      <c r="A91" s="1" t="s">
        <v>1027</v>
      </c>
      <c r="B91" s="296" t="s">
        <v>1646</v>
      </c>
      <c r="C91" s="1358" t="s">
        <v>1772</v>
      </c>
      <c r="D91" s="309" t="s">
        <v>1612</v>
      </c>
      <c r="E91" s="304">
        <f t="shared" ref="E91:E92" ca="1" si="438">F91+I91</f>
        <v>215</v>
      </c>
      <c r="F91" s="293">
        <f t="shared" ref="F91" ca="1" si="439">SUMIFS(INDIRECT(O$7),INDIRECT($N$7),$A91)</f>
        <v>12</v>
      </c>
      <c r="G91" s="294">
        <f t="shared" ref="G91" ca="1" si="440">SUMIFS(INDIRECT(P$7),INDIRECT($N$7),$A91)</f>
        <v>0</v>
      </c>
      <c r="H91" s="1043">
        <f t="shared" ref="H91" ca="1" si="441">SUMIFS(INDIRECT(Q$7),INDIRECT($N$7),$A91)</f>
        <v>0</v>
      </c>
      <c r="I91" s="293">
        <f t="shared" ref="I91" ca="1" si="442">SUMIFS(INDIRECT(R$7),INDIRECT($N$7),$A91)</f>
        <v>203</v>
      </c>
      <c r="J91" s="294">
        <f t="shared" ref="J91" ca="1" si="443">SUMIFS(INDIRECT(S$7),INDIRECT($N$7),$A91)</f>
        <v>1</v>
      </c>
      <c r="K91" s="1043">
        <f t="shared" ref="K91" ca="1" si="444">SUMIFS(INDIRECT(T$7),INDIRECT($N$7),$A91)</f>
        <v>0</v>
      </c>
      <c r="L91" s="2" t="str">
        <f t="shared" si="265"/>
        <v/>
      </c>
      <c r="M91" s="2" t="str">
        <f t="shared" si="336"/>
        <v/>
      </c>
      <c r="Y91" s="1"/>
      <c r="Z91" s="272"/>
      <c r="AA91" s="272"/>
    </row>
    <row r="92" spans="1:27" s="2" customFormat="1" ht="18" customHeight="1">
      <c r="A92" s="1" t="s">
        <v>1027</v>
      </c>
      <c r="B92" s="287" t="s">
        <v>1642</v>
      </c>
      <c r="C92" s="1356"/>
      <c r="D92" s="307" t="s">
        <v>1613</v>
      </c>
      <c r="E92" s="302">
        <f t="shared" ca="1" si="438"/>
        <v>0</v>
      </c>
      <c r="F92" s="285">
        <f t="shared" ref="F92" ca="1" si="445">SUMIFS(INDIRECT(O$6),INDIRECT($N$6),$A92)</f>
        <v>0</v>
      </c>
      <c r="G92" s="280">
        <f t="shared" ref="G92" ca="1" si="446">SUMIFS(INDIRECT(P$6),INDIRECT($N$6),$A92)</f>
        <v>0</v>
      </c>
      <c r="H92" s="1041"/>
      <c r="I92" s="285">
        <f t="shared" ref="I92" ca="1" si="447">SUMIFS(INDIRECT(R$6),INDIRECT($N$6),$A92)</f>
        <v>0</v>
      </c>
      <c r="J92" s="280">
        <f t="shared" ref="J92" ca="1" si="448">SUMIFS(INDIRECT(S$6),INDIRECT($N$6),$A92)</f>
        <v>0</v>
      </c>
      <c r="K92" s="1041"/>
      <c r="L92" s="2" t="str">
        <f t="shared" si="265"/>
        <v/>
      </c>
      <c r="M92" s="2" t="str">
        <f t="shared" si="336"/>
        <v/>
      </c>
      <c r="Y92" s="1"/>
      <c r="Z92" s="272"/>
      <c r="AA92" s="272"/>
    </row>
    <row r="93" spans="1:27" s="2" customFormat="1" ht="18" customHeight="1">
      <c r="A93" s="1" t="s">
        <v>1027</v>
      </c>
      <c r="B93" s="291" t="s">
        <v>1453</v>
      </c>
      <c r="C93" s="1357"/>
      <c r="D93" s="308"/>
      <c r="E93" s="303">
        <f t="shared" ref="E93" ca="1" si="449">SUM(E91:E92)</f>
        <v>215</v>
      </c>
      <c r="F93" s="297">
        <f t="shared" ref="F93" ca="1" si="450">SUM(F91:F92)</f>
        <v>12</v>
      </c>
      <c r="G93" s="298">
        <f t="shared" ref="G93" ca="1" si="451">SUM(G91:G92)</f>
        <v>0</v>
      </c>
      <c r="H93" s="1042">
        <f t="shared" ref="H93" ca="1" si="452">SUM(H91:H92)</f>
        <v>0</v>
      </c>
      <c r="I93" s="297">
        <f t="shared" ref="I93" ca="1" si="453">SUM(I91:I92)</f>
        <v>203</v>
      </c>
      <c r="J93" s="298">
        <f t="shared" ref="J93" ca="1" si="454">SUM(J91:J92)</f>
        <v>1</v>
      </c>
      <c r="K93" s="1042">
        <f t="shared" ref="K93" ca="1" si="455">SUM(K91:K92)</f>
        <v>0</v>
      </c>
      <c r="L93" s="2">
        <f t="shared" ca="1" si="265"/>
        <v>51</v>
      </c>
      <c r="M93" s="2">
        <f t="shared" ca="1" si="336"/>
        <v>215</v>
      </c>
      <c r="X93" s="272"/>
      <c r="Y93" s="1"/>
      <c r="Z93" s="272"/>
      <c r="AA93" s="272"/>
    </row>
    <row r="94" spans="1:27" s="2" customFormat="1" ht="18" customHeight="1">
      <c r="A94" s="1" t="s">
        <v>1028</v>
      </c>
      <c r="B94" s="296" t="s">
        <v>1646</v>
      </c>
      <c r="C94" s="1358" t="s">
        <v>1773</v>
      </c>
      <c r="D94" s="309" t="s">
        <v>1612</v>
      </c>
      <c r="E94" s="304">
        <f t="shared" ref="E94:E95" ca="1" si="456">F94+I94</f>
        <v>23</v>
      </c>
      <c r="F94" s="293">
        <f t="shared" ref="F94" ca="1" si="457">SUMIFS(INDIRECT(O$7),INDIRECT($N$7),$A94)</f>
        <v>1</v>
      </c>
      <c r="G94" s="294">
        <f t="shared" ref="G94" ca="1" si="458">SUMIFS(INDIRECT(P$7),INDIRECT($N$7),$A94)</f>
        <v>0</v>
      </c>
      <c r="H94" s="1043">
        <f t="shared" ref="H94" ca="1" si="459">SUMIFS(INDIRECT(Q$7),INDIRECT($N$7),$A94)</f>
        <v>0</v>
      </c>
      <c r="I94" s="293">
        <f t="shared" ref="I94" ca="1" si="460">SUMIFS(INDIRECT(R$7),INDIRECT($N$7),$A94)</f>
        <v>22</v>
      </c>
      <c r="J94" s="294">
        <f t="shared" ref="J94" ca="1" si="461">SUMIFS(INDIRECT(S$7),INDIRECT($N$7),$A94)</f>
        <v>0</v>
      </c>
      <c r="K94" s="1043">
        <f t="shared" ref="K94" ca="1" si="462">SUMIFS(INDIRECT(T$7),INDIRECT($N$7),$A94)</f>
        <v>0</v>
      </c>
      <c r="L94" s="2" t="str">
        <f t="shared" si="265"/>
        <v/>
      </c>
      <c r="M94" s="2" t="str">
        <f t="shared" si="336"/>
        <v/>
      </c>
      <c r="Y94" s="1"/>
      <c r="Z94" s="272"/>
      <c r="AA94" s="272"/>
    </row>
    <row r="95" spans="1:27" s="2" customFormat="1" ht="18" customHeight="1">
      <c r="A95" s="1" t="s">
        <v>1028</v>
      </c>
      <c r="B95" s="287" t="s">
        <v>1642</v>
      </c>
      <c r="C95" s="1356"/>
      <c r="D95" s="307" t="s">
        <v>1613</v>
      </c>
      <c r="E95" s="302">
        <f t="shared" ca="1" si="456"/>
        <v>1</v>
      </c>
      <c r="F95" s="285">
        <f t="shared" ref="F95" ca="1" si="463">SUMIFS(INDIRECT(O$6),INDIRECT($N$6),$A95)</f>
        <v>1</v>
      </c>
      <c r="G95" s="280">
        <f t="shared" ref="G95" ca="1" si="464">SUMIFS(INDIRECT(P$6),INDIRECT($N$6),$A95)</f>
        <v>0</v>
      </c>
      <c r="H95" s="1041"/>
      <c r="I95" s="285">
        <f t="shared" ref="I95" ca="1" si="465">SUMIFS(INDIRECT(R$6),INDIRECT($N$6),$A95)</f>
        <v>0</v>
      </c>
      <c r="J95" s="280">
        <f t="shared" ref="J95" ca="1" si="466">SUMIFS(INDIRECT(S$6),INDIRECT($N$6),$A95)</f>
        <v>0</v>
      </c>
      <c r="K95" s="1041"/>
      <c r="L95" s="2" t="str">
        <f t="shared" si="265"/>
        <v/>
      </c>
      <c r="M95" s="2" t="str">
        <f t="shared" si="336"/>
        <v/>
      </c>
      <c r="Y95" s="1"/>
      <c r="Z95" s="272"/>
      <c r="AA95" s="272"/>
    </row>
    <row r="96" spans="1:27" s="2" customFormat="1" ht="18" customHeight="1">
      <c r="A96" s="1" t="s">
        <v>1028</v>
      </c>
      <c r="B96" s="291" t="s">
        <v>1454</v>
      </c>
      <c r="C96" s="1357"/>
      <c r="D96" s="308"/>
      <c r="E96" s="303">
        <f t="shared" ref="E96" ca="1" si="467">SUM(E94:E95)</f>
        <v>24</v>
      </c>
      <c r="F96" s="297">
        <f t="shared" ref="F96" ca="1" si="468">SUM(F94:F95)</f>
        <v>2</v>
      </c>
      <c r="G96" s="298">
        <f t="shared" ref="G96" ca="1" si="469">SUM(G94:G95)</f>
        <v>0</v>
      </c>
      <c r="H96" s="1042">
        <f t="shared" ref="H96" ca="1" si="470">SUM(H94:H95)</f>
        <v>0</v>
      </c>
      <c r="I96" s="297">
        <f t="shared" ref="I96" ca="1" si="471">SUM(I94:I95)</f>
        <v>22</v>
      </c>
      <c r="J96" s="298">
        <f t="shared" ref="J96" ca="1" si="472">SUM(J94:J95)</f>
        <v>0</v>
      </c>
      <c r="K96" s="1042">
        <f t="shared" ref="K96" ca="1" si="473">SUM(K94:K95)</f>
        <v>0</v>
      </c>
      <c r="L96" s="2">
        <f t="shared" ca="1" si="265"/>
        <v>79</v>
      </c>
      <c r="M96" s="2">
        <f t="shared" ca="1" si="336"/>
        <v>24</v>
      </c>
      <c r="X96" s="272"/>
      <c r="Y96" s="1"/>
      <c r="Z96" s="272"/>
      <c r="AA96" s="272"/>
    </row>
    <row r="97" spans="1:27" s="2" customFormat="1" ht="18" customHeight="1">
      <c r="A97" s="271" t="s">
        <v>1647</v>
      </c>
      <c r="B97" s="296"/>
      <c r="C97" s="1358" t="s">
        <v>1774</v>
      </c>
      <c r="D97" s="309" t="s">
        <v>1612</v>
      </c>
      <c r="E97" s="304">
        <f t="shared" ref="E97:E98" ca="1" si="474">F97+I97</f>
        <v>320</v>
      </c>
      <c r="F97" s="293">
        <f t="shared" ref="F97" ca="1" si="475">SUMIFS(INDIRECT(O$7),INDIRECT($N$7),$A97)</f>
        <v>6</v>
      </c>
      <c r="G97" s="294">
        <f t="shared" ref="G97" ca="1" si="476">SUMIFS(INDIRECT(P$7),INDIRECT($N$7),$A97)</f>
        <v>4</v>
      </c>
      <c r="H97" s="1043">
        <f t="shared" ref="H97" ca="1" si="477">SUMIFS(INDIRECT(Q$7),INDIRECT($N$7),$A97)</f>
        <v>0</v>
      </c>
      <c r="I97" s="293">
        <f t="shared" ref="I97" ca="1" si="478">SUMIFS(INDIRECT(R$7),INDIRECT($N$7),$A97)</f>
        <v>314</v>
      </c>
      <c r="J97" s="294">
        <f t="shared" ref="J97" ca="1" si="479">SUMIFS(INDIRECT(S$7),INDIRECT($N$7),$A97)</f>
        <v>40</v>
      </c>
      <c r="K97" s="1043">
        <f t="shared" ref="K97" ca="1" si="480">SUMIFS(INDIRECT(T$7),INDIRECT($N$7),$A97)</f>
        <v>0</v>
      </c>
      <c r="L97" s="2" t="str">
        <f t="shared" si="265"/>
        <v/>
      </c>
      <c r="M97" s="2" t="str">
        <f t="shared" si="336"/>
        <v/>
      </c>
      <c r="Y97" s="271"/>
      <c r="Z97" s="272"/>
      <c r="AA97" s="272"/>
    </row>
    <row r="98" spans="1:27" s="2" customFormat="1" ht="18" customHeight="1">
      <c r="A98" s="1" t="s">
        <v>1647</v>
      </c>
      <c r="B98" s="287" t="s">
        <v>1647</v>
      </c>
      <c r="C98" s="1356"/>
      <c r="D98" s="307" t="s">
        <v>1613</v>
      </c>
      <c r="E98" s="302">
        <f t="shared" ca="1" si="474"/>
        <v>0</v>
      </c>
      <c r="F98" s="285">
        <f t="shared" ref="F98" ca="1" si="481">SUMIFS(INDIRECT(O$6),INDIRECT($N$6),$A98)</f>
        <v>0</v>
      </c>
      <c r="G98" s="280">
        <f t="shared" ref="G98" ca="1" si="482">SUMIFS(INDIRECT(P$6),INDIRECT($N$6),$A98)</f>
        <v>0</v>
      </c>
      <c r="H98" s="1041"/>
      <c r="I98" s="285">
        <f t="shared" ref="I98" ca="1" si="483">SUMIFS(INDIRECT(R$6),INDIRECT($N$6),$A98)</f>
        <v>0</v>
      </c>
      <c r="J98" s="280">
        <f t="shared" ref="J98" ca="1" si="484">SUMIFS(INDIRECT(S$6),INDIRECT($N$6),$A98)</f>
        <v>0</v>
      </c>
      <c r="K98" s="1041"/>
      <c r="L98" s="2" t="str">
        <f t="shared" si="265"/>
        <v/>
      </c>
      <c r="M98" s="2" t="str">
        <f t="shared" si="336"/>
        <v/>
      </c>
      <c r="Y98" s="1"/>
      <c r="Z98" s="272"/>
      <c r="AA98" s="272"/>
    </row>
    <row r="99" spans="1:27" s="2" customFormat="1" ht="18" customHeight="1">
      <c r="A99" s="1" t="s">
        <v>1647</v>
      </c>
      <c r="B99" s="291"/>
      <c r="C99" s="1357"/>
      <c r="D99" s="308"/>
      <c r="E99" s="303">
        <f t="shared" ref="E99" ca="1" si="485">SUM(E97:E98)</f>
        <v>320</v>
      </c>
      <c r="F99" s="297">
        <f t="shared" ref="F99" ca="1" si="486">SUM(F97:F98)</f>
        <v>6</v>
      </c>
      <c r="G99" s="298">
        <f t="shared" ref="G99" ca="1" si="487">SUM(G97:G98)</f>
        <v>4</v>
      </c>
      <c r="H99" s="1042">
        <f t="shared" ref="H99" ca="1" si="488">SUM(H97:H98)</f>
        <v>0</v>
      </c>
      <c r="I99" s="297">
        <f t="shared" ref="I99" ca="1" si="489">SUM(I97:I98)</f>
        <v>314</v>
      </c>
      <c r="J99" s="298">
        <f t="shared" ref="J99" ca="1" si="490">SUM(J97:J98)</f>
        <v>40</v>
      </c>
      <c r="K99" s="1042">
        <f t="shared" ref="K99" ca="1" si="491">SUM(K97:K98)</f>
        <v>0</v>
      </c>
      <c r="L99" s="2">
        <f t="shared" ca="1" si="265"/>
        <v>48</v>
      </c>
      <c r="M99" s="2">
        <f t="shared" ca="1" si="336"/>
        <v>320</v>
      </c>
      <c r="X99" s="272"/>
      <c r="Y99" s="1"/>
      <c r="Z99" s="272"/>
      <c r="AA99" s="272"/>
    </row>
    <row r="100" spans="1:27" s="2" customFormat="1" ht="18" customHeight="1">
      <c r="A100" s="271" t="s">
        <v>1649</v>
      </c>
      <c r="B100" s="296"/>
      <c r="C100" s="1358" t="s">
        <v>1648</v>
      </c>
      <c r="D100" s="309" t="s">
        <v>1612</v>
      </c>
      <c r="E100" s="304">
        <f t="shared" ref="E100:E101" ca="1" si="492">F100+I100</f>
        <v>578</v>
      </c>
      <c r="F100" s="293">
        <f t="shared" ref="F100" ca="1" si="493">SUMIFS(INDIRECT(O$7),INDIRECT($N$7),$A100)</f>
        <v>275</v>
      </c>
      <c r="G100" s="294">
        <f t="shared" ref="G100" ca="1" si="494">SUMIFS(INDIRECT(P$7),INDIRECT($N$7),$A100)</f>
        <v>17</v>
      </c>
      <c r="H100" s="1043">
        <f t="shared" ref="H100" ca="1" si="495">SUMIFS(INDIRECT(Q$7),INDIRECT($N$7),$A100)</f>
        <v>0</v>
      </c>
      <c r="I100" s="293">
        <f t="shared" ref="I100" ca="1" si="496">SUMIFS(INDIRECT(R$7),INDIRECT($N$7),$A100)</f>
        <v>303</v>
      </c>
      <c r="J100" s="294">
        <f t="shared" ref="J100" ca="1" si="497">SUMIFS(INDIRECT(S$7),INDIRECT($N$7),$A100)</f>
        <v>3</v>
      </c>
      <c r="K100" s="1043">
        <f t="shared" ref="K100" ca="1" si="498">SUMIFS(INDIRECT(T$7),INDIRECT($N$7),$A100)</f>
        <v>0</v>
      </c>
      <c r="L100" s="2" t="str">
        <f t="shared" si="265"/>
        <v/>
      </c>
      <c r="M100" s="2" t="str">
        <f t="shared" si="336"/>
        <v/>
      </c>
      <c r="Y100" s="271"/>
      <c r="Z100" s="272"/>
      <c r="AA100" s="272"/>
    </row>
    <row r="101" spans="1:27" s="2" customFormat="1" ht="18" customHeight="1">
      <c r="A101" s="1" t="s">
        <v>1649</v>
      </c>
      <c r="B101" s="287" t="s">
        <v>1649</v>
      </c>
      <c r="C101" s="1356"/>
      <c r="D101" s="307" t="s">
        <v>1613</v>
      </c>
      <c r="E101" s="302">
        <f t="shared" ca="1" si="492"/>
        <v>82</v>
      </c>
      <c r="F101" s="285">
        <f t="shared" ref="F101" ca="1" si="499">SUMIFS(INDIRECT(O$6),INDIRECT($N$6),$A101)</f>
        <v>82</v>
      </c>
      <c r="G101" s="280">
        <f t="shared" ref="G101" ca="1" si="500">SUMIFS(INDIRECT(P$6),INDIRECT($N$6),$A101)</f>
        <v>3</v>
      </c>
      <c r="H101" s="1041"/>
      <c r="I101" s="285">
        <f t="shared" ref="I101" ca="1" si="501">SUMIFS(INDIRECT(R$6),INDIRECT($N$6),$A101)</f>
        <v>0</v>
      </c>
      <c r="J101" s="280">
        <f t="shared" ref="J101" ca="1" si="502">SUMIFS(INDIRECT(S$6),INDIRECT($N$6),$A101)</f>
        <v>0</v>
      </c>
      <c r="K101" s="1041"/>
      <c r="L101" s="2" t="str">
        <f t="shared" si="265"/>
        <v/>
      </c>
      <c r="M101" s="2" t="str">
        <f t="shared" si="336"/>
        <v/>
      </c>
      <c r="Y101" s="1"/>
      <c r="Z101" s="272"/>
      <c r="AA101" s="272"/>
    </row>
    <row r="102" spans="1:27" s="2" customFormat="1" ht="18" customHeight="1">
      <c r="A102" s="1" t="s">
        <v>1649</v>
      </c>
      <c r="B102" s="291"/>
      <c r="C102" s="1357"/>
      <c r="D102" s="308"/>
      <c r="E102" s="303">
        <f t="shared" ref="E102" ca="1" si="503">SUM(E100:E101)</f>
        <v>660</v>
      </c>
      <c r="F102" s="297">
        <f t="shared" ref="F102" ca="1" si="504">SUM(F100:F101)</f>
        <v>357</v>
      </c>
      <c r="G102" s="298">
        <f t="shared" ref="G102" ca="1" si="505">SUM(G100:G101)</f>
        <v>20</v>
      </c>
      <c r="H102" s="1042">
        <f t="shared" ref="H102" ca="1" si="506">SUM(H100:H101)</f>
        <v>0</v>
      </c>
      <c r="I102" s="297">
        <f t="shared" ref="I102" ca="1" si="507">SUM(I100:I101)</f>
        <v>303</v>
      </c>
      <c r="J102" s="298">
        <f t="shared" ref="J102" ca="1" si="508">SUM(J100:J101)</f>
        <v>3</v>
      </c>
      <c r="K102" s="1042">
        <f t="shared" ref="K102" ca="1" si="509">SUM(K100:K101)</f>
        <v>0</v>
      </c>
      <c r="L102" s="2">
        <f t="shared" ca="1" si="265"/>
        <v>36</v>
      </c>
      <c r="M102" s="2">
        <f t="shared" ca="1" si="336"/>
        <v>660</v>
      </c>
      <c r="X102" s="272"/>
      <c r="Y102" s="1"/>
      <c r="Z102" s="272"/>
      <c r="AA102" s="272"/>
    </row>
    <row r="103" spans="1:27" s="2" customFormat="1" ht="18" customHeight="1">
      <c r="A103" s="1" t="s">
        <v>1029</v>
      </c>
      <c r="B103" s="296" t="s">
        <v>1649</v>
      </c>
      <c r="C103" s="1358" t="s">
        <v>1775</v>
      </c>
      <c r="D103" s="309" t="s">
        <v>1612</v>
      </c>
      <c r="E103" s="304">
        <f t="shared" ref="E103:E104" ca="1" si="510">F103+I103</f>
        <v>1360</v>
      </c>
      <c r="F103" s="293">
        <f t="shared" ref="F103" ca="1" si="511">SUMIFS(INDIRECT(O$7),INDIRECT($N$7),$A103)</f>
        <v>26</v>
      </c>
      <c r="G103" s="294">
        <f t="shared" ref="G103" ca="1" si="512">SUMIFS(INDIRECT(P$7),INDIRECT($N$7),$A103)</f>
        <v>6</v>
      </c>
      <c r="H103" s="1043">
        <f t="shared" ref="H103" ca="1" si="513">SUMIFS(INDIRECT(Q$7),INDIRECT($N$7),$A103)</f>
        <v>0</v>
      </c>
      <c r="I103" s="293">
        <f t="shared" ref="I103" ca="1" si="514">SUMIFS(INDIRECT(R$7),INDIRECT($N$7),$A103)</f>
        <v>1334</v>
      </c>
      <c r="J103" s="294">
        <f t="shared" ref="J103" ca="1" si="515">SUMIFS(INDIRECT(S$7),INDIRECT($N$7),$A103)</f>
        <v>161</v>
      </c>
      <c r="K103" s="1043">
        <f t="shared" ref="K103" ca="1" si="516">SUMIFS(INDIRECT(T$7),INDIRECT($N$7),$A103)</f>
        <v>0</v>
      </c>
      <c r="L103" s="2" t="str">
        <f t="shared" si="265"/>
        <v/>
      </c>
      <c r="M103" s="2" t="str">
        <f t="shared" si="336"/>
        <v/>
      </c>
      <c r="Y103" s="1"/>
      <c r="Z103" s="272"/>
      <c r="AA103" s="272"/>
    </row>
    <row r="104" spans="1:27" s="2" customFormat="1" ht="18" customHeight="1">
      <c r="A104" s="1" t="s">
        <v>1029</v>
      </c>
      <c r="B104" s="287" t="s">
        <v>1642</v>
      </c>
      <c r="C104" s="1356"/>
      <c r="D104" s="307" t="s">
        <v>1613</v>
      </c>
      <c r="E104" s="302">
        <f t="shared" ca="1" si="510"/>
        <v>2</v>
      </c>
      <c r="F104" s="285">
        <f t="shared" ref="F104" ca="1" si="517">SUMIFS(INDIRECT(O$6),INDIRECT($N$6),$A104)</f>
        <v>2</v>
      </c>
      <c r="G104" s="280">
        <f t="shared" ref="G104" ca="1" si="518">SUMIFS(INDIRECT(P$6),INDIRECT($N$6),$A104)</f>
        <v>0</v>
      </c>
      <c r="H104" s="1041"/>
      <c r="I104" s="285">
        <f t="shared" ref="I104" ca="1" si="519">SUMIFS(INDIRECT(R$6),INDIRECT($N$6),$A104)</f>
        <v>0</v>
      </c>
      <c r="J104" s="280">
        <f t="shared" ref="J104" ca="1" si="520">SUMIFS(INDIRECT(S$6),INDIRECT($N$6),$A104)</f>
        <v>0</v>
      </c>
      <c r="K104" s="1041"/>
      <c r="L104" s="2" t="str">
        <f t="shared" si="265"/>
        <v/>
      </c>
      <c r="M104" s="2" t="str">
        <f t="shared" si="336"/>
        <v/>
      </c>
      <c r="Y104" s="1"/>
      <c r="Z104" s="272"/>
      <c r="AA104" s="272"/>
    </row>
    <row r="105" spans="1:27" s="2" customFormat="1" ht="18" customHeight="1">
      <c r="A105" s="1" t="s">
        <v>1029</v>
      </c>
      <c r="B105" s="290" t="s">
        <v>1452</v>
      </c>
      <c r="C105" s="1378"/>
      <c r="D105" s="310"/>
      <c r="E105" s="305">
        <f t="shared" ref="E105" ca="1" si="521">SUM(E103:E104)</f>
        <v>1362</v>
      </c>
      <c r="F105" s="299">
        <f t="shared" ref="F105" ca="1" si="522">SUM(F103:F104)</f>
        <v>28</v>
      </c>
      <c r="G105" s="300">
        <f t="shared" ref="G105" ca="1" si="523">SUM(G103:G104)</f>
        <v>6</v>
      </c>
      <c r="H105" s="1044">
        <f t="shared" ref="H105" ca="1" si="524">SUM(H103:H104)</f>
        <v>0</v>
      </c>
      <c r="I105" s="299">
        <f t="shared" ref="I105" ca="1" si="525">SUM(I103:I104)</f>
        <v>1334</v>
      </c>
      <c r="J105" s="300">
        <f t="shared" ref="J105" ca="1" si="526">SUM(J103:J104)</f>
        <v>161</v>
      </c>
      <c r="K105" s="1044">
        <f t="shared" ref="K105" ca="1" si="527">SUM(K103:K104)</f>
        <v>0</v>
      </c>
      <c r="L105" s="2">
        <f t="shared" ca="1" si="265"/>
        <v>25</v>
      </c>
      <c r="M105" s="2">
        <f t="shared" ca="1" si="336"/>
        <v>1362</v>
      </c>
      <c r="X105" s="272"/>
      <c r="Y105" s="1"/>
      <c r="Z105" s="272"/>
      <c r="AA105" s="272"/>
    </row>
    <row r="106" spans="1:27" s="2" customFormat="1" ht="18" customHeight="1">
      <c r="A106" s="1"/>
      <c r="B106" s="25"/>
      <c r="C106" s="274"/>
      <c r="D106" s="25"/>
      <c r="E106" s="272"/>
      <c r="F106" s="272"/>
      <c r="G106" s="272"/>
      <c r="H106" s="275"/>
      <c r="I106" s="272"/>
      <c r="J106" s="272"/>
      <c r="K106" s="275"/>
      <c r="Y106" s="1"/>
      <c r="Z106" s="272"/>
      <c r="AA106" s="272"/>
    </row>
    <row r="107" spans="1:27" ht="24" customHeight="1">
      <c r="B107" s="1359" t="s">
        <v>1650</v>
      </c>
      <c r="C107" s="1359"/>
      <c r="D107" s="1359"/>
      <c r="E107" s="1359"/>
      <c r="F107" s="1359"/>
      <c r="G107" s="1359"/>
      <c r="H107" s="1359"/>
      <c r="I107" s="1359"/>
      <c r="J107" s="1359"/>
      <c r="K107" s="1359"/>
      <c r="L107" s="2"/>
      <c r="M107" s="2"/>
      <c r="N107" s="2"/>
      <c r="O107" s="2"/>
      <c r="P107" s="2"/>
      <c r="Q107" s="2"/>
      <c r="R107" s="2"/>
      <c r="S107" s="2"/>
      <c r="T107" s="2"/>
      <c r="U107" s="2"/>
      <c r="V107" s="2"/>
      <c r="W107" s="2"/>
      <c r="Z107" s="272"/>
      <c r="AA107" s="272"/>
    </row>
    <row r="108" spans="1:27" ht="24" customHeight="1">
      <c r="B108" s="267"/>
      <c r="C108" s="267"/>
      <c r="D108" s="267"/>
      <c r="E108" s="267"/>
      <c r="F108" s="267"/>
      <c r="G108" s="267"/>
      <c r="H108" s="268"/>
      <c r="I108" s="267"/>
      <c r="J108" s="267"/>
      <c r="K108" s="268"/>
      <c r="L108" s="2"/>
      <c r="M108" s="2"/>
      <c r="N108" s="2"/>
      <c r="O108" s="2"/>
      <c r="P108" s="2"/>
      <c r="Q108" s="2"/>
      <c r="R108" s="2"/>
      <c r="S108" s="2"/>
      <c r="T108" s="2"/>
      <c r="U108" s="2"/>
      <c r="V108" s="2"/>
      <c r="W108" s="2"/>
      <c r="Z108" s="272"/>
      <c r="AA108" s="272"/>
    </row>
    <row r="109" spans="1:27" ht="24" customHeight="1">
      <c r="C109" s="269"/>
      <c r="K109" s="268"/>
      <c r="L109" s="2"/>
      <c r="M109" s="2"/>
      <c r="N109" s="2"/>
      <c r="O109" s="2"/>
      <c r="P109" s="2"/>
      <c r="Q109" s="2"/>
      <c r="R109" s="2"/>
      <c r="S109" s="2"/>
      <c r="T109" s="2"/>
      <c r="U109" s="2"/>
      <c r="V109" s="2"/>
      <c r="W109" s="2"/>
      <c r="Z109" s="272"/>
      <c r="AA109" s="272"/>
    </row>
    <row r="110" spans="1:27" s="1" customFormat="1" ht="16.5" customHeight="1">
      <c r="B110" s="1360" t="s">
        <v>1601</v>
      </c>
      <c r="C110" s="1363" t="s">
        <v>1602</v>
      </c>
      <c r="D110" s="1366" t="s">
        <v>1764</v>
      </c>
      <c r="E110" s="1367"/>
      <c r="F110" s="282" t="s">
        <v>1604</v>
      </c>
      <c r="G110" s="283"/>
      <c r="H110" s="284"/>
      <c r="I110" s="282" t="s">
        <v>1605</v>
      </c>
      <c r="J110" s="283"/>
      <c r="K110" s="284"/>
      <c r="L110" s="2"/>
      <c r="M110" s="2"/>
      <c r="N110" s="2"/>
      <c r="O110" s="2"/>
      <c r="P110" s="2"/>
      <c r="Q110" s="2"/>
      <c r="R110" s="2"/>
      <c r="S110" s="2"/>
      <c r="T110" s="2"/>
      <c r="U110" s="2"/>
      <c r="V110" s="2"/>
      <c r="W110" s="2"/>
      <c r="Z110" s="272"/>
      <c r="AA110" s="272"/>
    </row>
    <row r="111" spans="1:27" s="1" customFormat="1" ht="16.5" customHeight="1">
      <c r="B111" s="1361"/>
      <c r="C111" s="1364"/>
      <c r="D111" s="1368"/>
      <c r="E111" s="1369"/>
      <c r="F111" s="1372" t="s">
        <v>1606</v>
      </c>
      <c r="G111" s="1374" t="s">
        <v>1607</v>
      </c>
      <c r="H111" s="1375"/>
      <c r="I111" s="1372" t="s">
        <v>1608</v>
      </c>
      <c r="J111" s="1374" t="s">
        <v>1609</v>
      </c>
      <c r="K111" s="1375"/>
      <c r="L111" s="2"/>
      <c r="M111" s="2"/>
      <c r="N111" s="2"/>
      <c r="O111" s="2"/>
      <c r="P111" s="2"/>
      <c r="Q111" s="2"/>
      <c r="R111" s="2"/>
      <c r="S111" s="2"/>
      <c r="T111" s="2"/>
      <c r="U111" s="2"/>
      <c r="V111" s="2"/>
      <c r="W111" s="2"/>
      <c r="Z111" s="272"/>
      <c r="AA111" s="272"/>
    </row>
    <row r="112" spans="1:27" s="1" customFormat="1" ht="16.5" customHeight="1">
      <c r="B112" s="1361"/>
      <c r="C112" s="1364"/>
      <c r="D112" s="1368"/>
      <c r="E112" s="1369"/>
      <c r="F112" s="1372"/>
      <c r="G112" s="1376" t="s">
        <v>1610</v>
      </c>
      <c r="H112" s="1377"/>
      <c r="I112" s="1372"/>
      <c r="J112" s="1376" t="s">
        <v>1610</v>
      </c>
      <c r="K112" s="1377"/>
      <c r="L112" s="2"/>
      <c r="M112" s="2"/>
      <c r="N112" s="2"/>
      <c r="O112" s="2"/>
      <c r="P112" s="2"/>
      <c r="Q112" s="2"/>
      <c r="R112" s="2"/>
      <c r="S112" s="2"/>
      <c r="T112" s="2"/>
      <c r="U112" s="2"/>
      <c r="V112" s="2"/>
      <c r="W112" s="2"/>
      <c r="Z112" s="272"/>
      <c r="AA112" s="272"/>
    </row>
    <row r="113" spans="1:27" s="1" customFormat="1" ht="16.5" customHeight="1">
      <c r="B113" s="1362"/>
      <c r="C113" s="1365"/>
      <c r="D113" s="1370"/>
      <c r="E113" s="1371"/>
      <c r="F113" s="1373"/>
      <c r="G113" s="1038"/>
      <c r="H113" s="1039" t="s">
        <v>3379</v>
      </c>
      <c r="I113" s="1373"/>
      <c r="J113" s="1038"/>
      <c r="K113" s="1039" t="s">
        <v>3379</v>
      </c>
      <c r="L113" s="2"/>
      <c r="M113" s="2"/>
      <c r="N113" s="2"/>
      <c r="O113" s="2"/>
      <c r="P113" s="2"/>
      <c r="Q113" s="2"/>
      <c r="R113" s="2"/>
      <c r="S113" s="2"/>
      <c r="T113" s="2"/>
      <c r="U113" s="2"/>
      <c r="V113" s="2"/>
      <c r="W113" s="2"/>
      <c r="Z113" s="272"/>
      <c r="AA113" s="272"/>
    </row>
    <row r="114" spans="1:27" s="2" customFormat="1" ht="18" customHeight="1">
      <c r="A114" s="271" t="s">
        <v>1651</v>
      </c>
      <c r="B114" s="289"/>
      <c r="C114" s="1355" t="s">
        <v>1776</v>
      </c>
      <c r="D114" s="306" t="s">
        <v>1612</v>
      </c>
      <c r="E114" s="301">
        <f ca="1">F114+I114</f>
        <v>53</v>
      </c>
      <c r="F114" s="286">
        <f ca="1">SUMIFS(INDIRECT(O$7),INDIRECT($N$7),$A114)</f>
        <v>12</v>
      </c>
      <c r="G114" s="281">
        <f t="shared" ref="G114" ca="1" si="528">SUMIFS(INDIRECT(P$7),INDIRECT($N$7),$A114)</f>
        <v>11</v>
      </c>
      <c r="H114" s="1040">
        <f t="shared" ref="H114" ca="1" si="529">SUMIFS(INDIRECT(Q$7),INDIRECT($N$7),$A114)</f>
        <v>0</v>
      </c>
      <c r="I114" s="286">
        <f t="shared" ref="I114" ca="1" si="530">SUMIFS(INDIRECT(R$7),INDIRECT($N$7),$A114)</f>
        <v>41</v>
      </c>
      <c r="J114" s="281">
        <f t="shared" ref="J114" ca="1" si="531">SUMIFS(INDIRECT(S$7),INDIRECT($N$7),$A114)</f>
        <v>13</v>
      </c>
      <c r="K114" s="1040">
        <f t="shared" ref="K114" ca="1" si="532">SUMIFS(INDIRECT(T$7),INDIRECT($N$7),$A114)</f>
        <v>0</v>
      </c>
      <c r="L114" s="2" t="str">
        <f t="shared" ref="L114:L158" si="533">IF(M114="","",_xlfn.RANK.EQ(M114,$M$10:$M$368,0))</f>
        <v/>
      </c>
      <c r="M114" s="2" t="str">
        <f t="shared" si="336"/>
        <v/>
      </c>
      <c r="Y114" s="271"/>
      <c r="Z114" s="272"/>
      <c r="AA114" s="272"/>
    </row>
    <row r="115" spans="1:27" s="2" customFormat="1" ht="18" customHeight="1">
      <c r="A115" s="1" t="s">
        <v>1651</v>
      </c>
      <c r="B115" s="287" t="s">
        <v>1651</v>
      </c>
      <c r="C115" s="1356"/>
      <c r="D115" s="307" t="s">
        <v>1613</v>
      </c>
      <c r="E115" s="302">
        <f ca="1">F115+I115</f>
        <v>10</v>
      </c>
      <c r="F115" s="285">
        <f ca="1">SUMIFS(INDIRECT(O$6),INDIRECT($N$6),$A115)</f>
        <v>10</v>
      </c>
      <c r="G115" s="280">
        <f t="shared" ref="G115" ca="1" si="534">SUMIFS(INDIRECT(P$6),INDIRECT($N$6),$A115)</f>
        <v>7</v>
      </c>
      <c r="H115" s="1041"/>
      <c r="I115" s="285">
        <f t="shared" ref="I115" ca="1" si="535">SUMIFS(INDIRECT(R$6),INDIRECT($N$6),$A115)</f>
        <v>0</v>
      </c>
      <c r="J115" s="280">
        <f t="shared" ref="J115" ca="1" si="536">SUMIFS(INDIRECT(S$6),INDIRECT($N$6),$A115)</f>
        <v>0</v>
      </c>
      <c r="K115" s="1041"/>
      <c r="L115" s="2" t="str">
        <f t="shared" si="533"/>
        <v/>
      </c>
      <c r="M115" s="2" t="str">
        <f t="shared" si="336"/>
        <v/>
      </c>
      <c r="Y115" s="1"/>
      <c r="Z115" s="272"/>
      <c r="AA115" s="272"/>
    </row>
    <row r="116" spans="1:27" s="2" customFormat="1" ht="18" customHeight="1">
      <c r="A116" s="1" t="s">
        <v>1651</v>
      </c>
      <c r="B116" s="291"/>
      <c r="C116" s="1357"/>
      <c r="D116" s="308"/>
      <c r="E116" s="303">
        <f ca="1">SUM(E114:E115)</f>
        <v>63</v>
      </c>
      <c r="F116" s="297">
        <f t="shared" ref="F116" ca="1" si="537">SUM(F114:F115)</f>
        <v>22</v>
      </c>
      <c r="G116" s="298">
        <f t="shared" ref="G116" ca="1" si="538">SUM(G114:G115)</f>
        <v>18</v>
      </c>
      <c r="H116" s="1042">
        <f t="shared" ref="H116" ca="1" si="539">SUM(H114:H115)</f>
        <v>0</v>
      </c>
      <c r="I116" s="297">
        <f t="shared" ref="I116" ca="1" si="540">SUM(I114:I115)</f>
        <v>41</v>
      </c>
      <c r="J116" s="298">
        <f t="shared" ref="J116" ca="1" si="541">SUM(J114:J115)</f>
        <v>13</v>
      </c>
      <c r="K116" s="1042">
        <f t="shared" ref="K116" ca="1" si="542">SUM(K114:K115)</f>
        <v>0</v>
      </c>
      <c r="L116" s="2">
        <f t="shared" ca="1" si="533"/>
        <v>63</v>
      </c>
      <c r="M116" s="2">
        <f t="shared" ca="1" si="336"/>
        <v>63</v>
      </c>
      <c r="Y116" s="1"/>
      <c r="Z116" s="272"/>
      <c r="AA116" s="272"/>
    </row>
    <row r="117" spans="1:27" s="2" customFormat="1" ht="18" hidden="1" customHeight="1">
      <c r="A117" s="271" t="s">
        <v>1653</v>
      </c>
      <c r="B117" s="296"/>
      <c r="C117" s="1358" t="s">
        <v>1652</v>
      </c>
      <c r="D117" s="309" t="s">
        <v>1612</v>
      </c>
      <c r="E117" s="304">
        <f t="shared" ref="E117:E118" ca="1" si="543">F117+I117</f>
        <v>0</v>
      </c>
      <c r="F117" s="293">
        <f t="shared" ref="F117" ca="1" si="544">SUMIFS(INDIRECT(O$7),INDIRECT($N$7),$A117)</f>
        <v>0</v>
      </c>
      <c r="G117" s="294">
        <f t="shared" ref="G117" ca="1" si="545">SUMIFS(INDIRECT(P$7),INDIRECT($N$7),$A117)</f>
        <v>0</v>
      </c>
      <c r="H117" s="1043">
        <f t="shared" ref="H117" ca="1" si="546">SUMIFS(INDIRECT(Q$7),INDIRECT($N$7),$A117)</f>
        <v>0</v>
      </c>
      <c r="I117" s="293">
        <f t="shared" ref="I117" ca="1" si="547">SUMIFS(INDIRECT(R$7),INDIRECT($N$7),$A117)</f>
        <v>0</v>
      </c>
      <c r="J117" s="294">
        <f t="shared" ref="J117" ca="1" si="548">SUMIFS(INDIRECT(S$7),INDIRECT($N$7),$A117)</f>
        <v>0</v>
      </c>
      <c r="K117" s="1043">
        <f t="shared" ref="K117" ca="1" si="549">SUMIFS(INDIRECT(T$7),INDIRECT($N$7),$A117)</f>
        <v>0</v>
      </c>
      <c r="L117" s="2" t="str">
        <f t="shared" si="533"/>
        <v/>
      </c>
      <c r="M117" s="2" t="str">
        <f t="shared" si="336"/>
        <v/>
      </c>
      <c r="Y117" s="271"/>
      <c r="Z117" s="272"/>
      <c r="AA117" s="272"/>
    </row>
    <row r="118" spans="1:27" s="2" customFormat="1" ht="18" hidden="1" customHeight="1">
      <c r="A118" s="1" t="s">
        <v>1653</v>
      </c>
      <c r="B118" s="287" t="s">
        <v>1777</v>
      </c>
      <c r="C118" s="1356"/>
      <c r="D118" s="307" t="s">
        <v>1613</v>
      </c>
      <c r="E118" s="302">
        <f t="shared" ca="1" si="543"/>
        <v>0</v>
      </c>
      <c r="F118" s="285">
        <f t="shared" ref="F118" ca="1" si="550">SUMIFS(INDIRECT(O$6),INDIRECT($N$6),$A118)</f>
        <v>0</v>
      </c>
      <c r="G118" s="280">
        <f t="shared" ref="G118" ca="1" si="551">SUMIFS(INDIRECT(P$6),INDIRECT($N$6),$A118)</f>
        <v>0</v>
      </c>
      <c r="H118" s="1041"/>
      <c r="I118" s="285">
        <f t="shared" ref="I118" ca="1" si="552">SUMIFS(INDIRECT(R$6),INDIRECT($N$6),$A118)</f>
        <v>0</v>
      </c>
      <c r="J118" s="280">
        <f t="shared" ref="J118" ca="1" si="553">SUMIFS(INDIRECT(S$6),INDIRECT($N$6),$A118)</f>
        <v>0</v>
      </c>
      <c r="K118" s="1041"/>
      <c r="L118" s="2" t="str">
        <f t="shared" si="533"/>
        <v/>
      </c>
      <c r="M118" s="2" t="str">
        <f t="shared" si="336"/>
        <v/>
      </c>
      <c r="Y118" s="1"/>
      <c r="Z118" s="272"/>
      <c r="AA118" s="272"/>
    </row>
    <row r="119" spans="1:27" s="2" customFormat="1" ht="18" hidden="1" customHeight="1">
      <c r="A119" s="1" t="s">
        <v>1653</v>
      </c>
      <c r="B119" s="291"/>
      <c r="C119" s="1357"/>
      <c r="D119" s="308"/>
      <c r="E119" s="303">
        <f t="shared" ref="E119" ca="1" si="554">SUM(E117:E118)</f>
        <v>0</v>
      </c>
      <c r="F119" s="297">
        <f t="shared" ref="F119" ca="1" si="555">SUM(F117:F118)</f>
        <v>0</v>
      </c>
      <c r="G119" s="298">
        <f t="shared" ref="G119" ca="1" si="556">SUM(G117:G118)</f>
        <v>0</v>
      </c>
      <c r="H119" s="1042">
        <f t="shared" ref="H119" ca="1" si="557">SUM(H117:H118)</f>
        <v>0</v>
      </c>
      <c r="I119" s="297">
        <f t="shared" ref="I119" ca="1" si="558">SUM(I117:I118)</f>
        <v>0</v>
      </c>
      <c r="J119" s="298">
        <f t="shared" ref="J119" ca="1" si="559">SUM(J117:J118)</f>
        <v>0</v>
      </c>
      <c r="K119" s="1042">
        <f t="shared" ref="K119" ca="1" si="560">SUM(K117:K118)</f>
        <v>0</v>
      </c>
      <c r="L119" s="2">
        <f t="shared" ca="1" si="533"/>
        <v>104</v>
      </c>
      <c r="M119" s="2">
        <f t="shared" ca="1" si="336"/>
        <v>0</v>
      </c>
      <c r="X119" s="272"/>
      <c r="Y119" s="1"/>
      <c r="Z119" s="272"/>
      <c r="AA119" s="272"/>
    </row>
    <row r="120" spans="1:27" s="2" customFormat="1" ht="18" customHeight="1">
      <c r="A120" s="271" t="s">
        <v>1654</v>
      </c>
      <c r="B120" s="296"/>
      <c r="C120" s="1358" t="s">
        <v>1778</v>
      </c>
      <c r="D120" s="309" t="s">
        <v>1612</v>
      </c>
      <c r="E120" s="304">
        <f t="shared" ref="E120:E121" ca="1" si="561">F120+I120</f>
        <v>32</v>
      </c>
      <c r="F120" s="293">
        <f t="shared" ref="F120" ca="1" si="562">SUMIFS(INDIRECT(O$7),INDIRECT($N$7),$A120)</f>
        <v>16</v>
      </c>
      <c r="G120" s="294">
        <f t="shared" ref="G120" ca="1" si="563">SUMIFS(INDIRECT(P$7),INDIRECT($N$7),$A120)</f>
        <v>9</v>
      </c>
      <c r="H120" s="1043">
        <f t="shared" ref="H120" ca="1" si="564">SUMIFS(INDIRECT(Q$7),INDIRECT($N$7),$A120)</f>
        <v>0</v>
      </c>
      <c r="I120" s="293">
        <f t="shared" ref="I120" ca="1" si="565">SUMIFS(INDIRECT(R$7),INDIRECT($N$7),$A120)</f>
        <v>16</v>
      </c>
      <c r="J120" s="294">
        <f t="shared" ref="J120" ca="1" si="566">SUMIFS(INDIRECT(S$7),INDIRECT($N$7),$A120)</f>
        <v>4</v>
      </c>
      <c r="K120" s="1043">
        <f t="shared" ref="K120" ca="1" si="567">SUMIFS(INDIRECT(T$7),INDIRECT($N$7),$A120)</f>
        <v>0</v>
      </c>
      <c r="L120" s="2" t="str">
        <f t="shared" si="533"/>
        <v/>
      </c>
      <c r="M120" s="2" t="str">
        <f t="shared" si="336"/>
        <v/>
      </c>
      <c r="Y120" s="271"/>
      <c r="Z120" s="272"/>
      <c r="AA120" s="272"/>
    </row>
    <row r="121" spans="1:27" s="2" customFormat="1" ht="18" customHeight="1">
      <c r="A121" s="1" t="s">
        <v>1654</v>
      </c>
      <c r="B121" s="287" t="s">
        <v>1654</v>
      </c>
      <c r="C121" s="1356"/>
      <c r="D121" s="307" t="s">
        <v>1613</v>
      </c>
      <c r="E121" s="302">
        <f t="shared" ca="1" si="561"/>
        <v>14</v>
      </c>
      <c r="F121" s="285">
        <f t="shared" ref="F121" ca="1" si="568">SUMIFS(INDIRECT(O$6),INDIRECT($N$6),$A121)</f>
        <v>14</v>
      </c>
      <c r="G121" s="280">
        <f t="shared" ref="G121" ca="1" si="569">SUMIFS(INDIRECT(P$6),INDIRECT($N$6),$A121)</f>
        <v>7</v>
      </c>
      <c r="H121" s="1041"/>
      <c r="I121" s="285">
        <f t="shared" ref="I121" ca="1" si="570">SUMIFS(INDIRECT(R$6),INDIRECT($N$6),$A121)</f>
        <v>0</v>
      </c>
      <c r="J121" s="280">
        <f t="shared" ref="J121" ca="1" si="571">SUMIFS(INDIRECT(S$6),INDIRECT($N$6),$A121)</f>
        <v>0</v>
      </c>
      <c r="K121" s="1041"/>
      <c r="L121" s="2" t="str">
        <f t="shared" si="533"/>
        <v/>
      </c>
      <c r="M121" s="2" t="str">
        <f t="shared" si="336"/>
        <v/>
      </c>
      <c r="Y121" s="1"/>
      <c r="Z121" s="272"/>
      <c r="AA121" s="272"/>
    </row>
    <row r="122" spans="1:27" s="2" customFormat="1" ht="18" customHeight="1">
      <c r="A122" s="1" t="s">
        <v>1654</v>
      </c>
      <c r="B122" s="291"/>
      <c r="C122" s="1357"/>
      <c r="D122" s="308"/>
      <c r="E122" s="303">
        <f t="shared" ref="E122" ca="1" si="572">SUM(E120:E121)</f>
        <v>46</v>
      </c>
      <c r="F122" s="297">
        <f t="shared" ref="F122" ca="1" si="573">SUM(F120:F121)</f>
        <v>30</v>
      </c>
      <c r="G122" s="298">
        <f t="shared" ref="G122" ca="1" si="574">SUM(G120:G121)</f>
        <v>16</v>
      </c>
      <c r="H122" s="1042">
        <f t="shared" ref="H122" ca="1" si="575">SUM(H120:H121)</f>
        <v>0</v>
      </c>
      <c r="I122" s="297">
        <f t="shared" ref="I122" ca="1" si="576">SUM(I120:I121)</f>
        <v>16</v>
      </c>
      <c r="J122" s="298">
        <f t="shared" ref="J122" ca="1" si="577">SUM(J120:J121)</f>
        <v>4</v>
      </c>
      <c r="K122" s="1042">
        <f t="shared" ref="K122" ca="1" si="578">SUM(K120:K121)</f>
        <v>0</v>
      </c>
      <c r="L122" s="2">
        <f t="shared" ca="1" si="533"/>
        <v>69</v>
      </c>
      <c r="M122" s="2">
        <f t="shared" ca="1" si="336"/>
        <v>46</v>
      </c>
      <c r="X122" s="272"/>
      <c r="Y122" s="1"/>
      <c r="Z122" s="272"/>
      <c r="AA122" s="272"/>
    </row>
    <row r="123" spans="1:27" s="2" customFormat="1" ht="18" customHeight="1">
      <c r="A123" s="271" t="s">
        <v>1656</v>
      </c>
      <c r="B123" s="296"/>
      <c r="C123" s="1358" t="s">
        <v>1655</v>
      </c>
      <c r="D123" s="309" t="s">
        <v>1612</v>
      </c>
      <c r="E123" s="304">
        <f t="shared" ref="E123:E124" ca="1" si="579">F123+I123</f>
        <v>446</v>
      </c>
      <c r="F123" s="293">
        <f t="shared" ref="F123" ca="1" si="580">SUMIFS(INDIRECT(O$7),INDIRECT($N$7),$A123)</f>
        <v>151</v>
      </c>
      <c r="G123" s="294">
        <f t="shared" ref="G123" ca="1" si="581">SUMIFS(INDIRECT(P$7),INDIRECT($N$7),$A123)</f>
        <v>75</v>
      </c>
      <c r="H123" s="1043">
        <f t="shared" ref="H123" ca="1" si="582">SUMIFS(INDIRECT(Q$7),INDIRECT($N$7),$A123)</f>
        <v>0</v>
      </c>
      <c r="I123" s="293">
        <f t="shared" ref="I123" ca="1" si="583">SUMIFS(INDIRECT(R$7),INDIRECT($N$7),$A123)</f>
        <v>295</v>
      </c>
      <c r="J123" s="294">
        <f t="shared" ref="J123" ca="1" si="584">SUMIFS(INDIRECT(S$7),INDIRECT($N$7),$A123)</f>
        <v>133</v>
      </c>
      <c r="K123" s="1043">
        <f t="shared" ref="K123" ca="1" si="585">SUMIFS(INDIRECT(T$7),INDIRECT($N$7),$A123)</f>
        <v>0</v>
      </c>
      <c r="L123" s="2" t="str">
        <f t="shared" si="533"/>
        <v/>
      </c>
      <c r="M123" s="2" t="str">
        <f t="shared" si="336"/>
        <v/>
      </c>
      <c r="Y123" s="271"/>
      <c r="Z123" s="272"/>
      <c r="AA123" s="272"/>
    </row>
    <row r="124" spans="1:27" s="2" customFormat="1" ht="18" customHeight="1">
      <c r="A124" s="1" t="s">
        <v>1656</v>
      </c>
      <c r="B124" s="287" t="s">
        <v>1656</v>
      </c>
      <c r="C124" s="1356"/>
      <c r="D124" s="307" t="s">
        <v>1613</v>
      </c>
      <c r="E124" s="302">
        <f t="shared" ca="1" si="579"/>
        <v>79</v>
      </c>
      <c r="F124" s="285">
        <f t="shared" ref="F124" ca="1" si="586">SUMIFS(INDIRECT(O$6),INDIRECT($N$6),$A124)</f>
        <v>79</v>
      </c>
      <c r="G124" s="280">
        <f t="shared" ref="G124" ca="1" si="587">SUMIFS(INDIRECT(P$6),INDIRECT($N$6),$A124)</f>
        <v>50</v>
      </c>
      <c r="H124" s="1041"/>
      <c r="I124" s="285">
        <f t="shared" ref="I124" ca="1" si="588">SUMIFS(INDIRECT(R$6),INDIRECT($N$6),$A124)</f>
        <v>0</v>
      </c>
      <c r="J124" s="280">
        <f t="shared" ref="J124" ca="1" si="589">SUMIFS(INDIRECT(S$6),INDIRECT($N$6),$A124)</f>
        <v>0</v>
      </c>
      <c r="K124" s="1041"/>
      <c r="L124" s="2" t="str">
        <f t="shared" si="533"/>
        <v/>
      </c>
      <c r="M124" s="2" t="str">
        <f t="shared" si="336"/>
        <v/>
      </c>
      <c r="Y124" s="1"/>
      <c r="Z124" s="272"/>
      <c r="AA124" s="272"/>
    </row>
    <row r="125" spans="1:27" s="2" customFormat="1" ht="18" customHeight="1">
      <c r="A125" s="1" t="s">
        <v>1656</v>
      </c>
      <c r="B125" s="291"/>
      <c r="C125" s="1357"/>
      <c r="D125" s="308"/>
      <c r="E125" s="303">
        <f t="shared" ref="E125" ca="1" si="590">SUM(E123:E124)</f>
        <v>525</v>
      </c>
      <c r="F125" s="297">
        <f t="shared" ref="F125" ca="1" si="591">SUM(F123:F124)</f>
        <v>230</v>
      </c>
      <c r="G125" s="298">
        <f t="shared" ref="G125" ca="1" si="592">SUM(G123:G124)</f>
        <v>125</v>
      </c>
      <c r="H125" s="1042">
        <f t="shared" ref="H125" ca="1" si="593">SUM(H123:H124)</f>
        <v>0</v>
      </c>
      <c r="I125" s="297">
        <f t="shared" ref="I125" ca="1" si="594">SUM(I123:I124)</f>
        <v>295</v>
      </c>
      <c r="J125" s="298">
        <f t="shared" ref="J125" ca="1" si="595">SUM(J123:J124)</f>
        <v>133</v>
      </c>
      <c r="K125" s="1042">
        <f t="shared" ref="K125" ca="1" si="596">SUM(K123:K124)</f>
        <v>0</v>
      </c>
      <c r="L125" s="2">
        <f t="shared" ca="1" si="533"/>
        <v>43</v>
      </c>
      <c r="M125" s="2">
        <f t="shared" ca="1" si="336"/>
        <v>525</v>
      </c>
      <c r="X125" s="272"/>
      <c r="Y125" s="1"/>
      <c r="Z125" s="272"/>
      <c r="AA125" s="272"/>
    </row>
    <row r="126" spans="1:27" s="2" customFormat="1" ht="18" customHeight="1">
      <c r="A126" s="271" t="s">
        <v>1657</v>
      </c>
      <c r="B126" s="296"/>
      <c r="C126" s="1358" t="s">
        <v>1779</v>
      </c>
      <c r="D126" s="309" t="s">
        <v>1612</v>
      </c>
      <c r="E126" s="304">
        <f t="shared" ref="E126:E127" ca="1" si="597">F126+I126</f>
        <v>26</v>
      </c>
      <c r="F126" s="293">
        <f t="shared" ref="F126" ca="1" si="598">SUMIFS(INDIRECT(O$7),INDIRECT($N$7),$A126)</f>
        <v>8</v>
      </c>
      <c r="G126" s="294">
        <f t="shared" ref="G126" ca="1" si="599">SUMIFS(INDIRECT(P$7),INDIRECT($N$7),$A126)</f>
        <v>0</v>
      </c>
      <c r="H126" s="1043">
        <f t="shared" ref="H126" ca="1" si="600">SUMIFS(INDIRECT(Q$7),INDIRECT($N$7),$A126)</f>
        <v>0</v>
      </c>
      <c r="I126" s="293">
        <f t="shared" ref="I126" ca="1" si="601">SUMIFS(INDIRECT(R$7),INDIRECT($N$7),$A126)</f>
        <v>18</v>
      </c>
      <c r="J126" s="294">
        <f t="shared" ref="J126" ca="1" si="602">SUMIFS(INDIRECT(S$7),INDIRECT($N$7),$A126)</f>
        <v>0</v>
      </c>
      <c r="K126" s="1043">
        <f t="shared" ref="K126" ca="1" si="603">SUMIFS(INDIRECT(T$7),INDIRECT($N$7),$A126)</f>
        <v>0</v>
      </c>
      <c r="L126" s="2" t="str">
        <f t="shared" si="533"/>
        <v/>
      </c>
      <c r="M126" s="2" t="str">
        <f t="shared" si="336"/>
        <v/>
      </c>
      <c r="Y126" s="271"/>
      <c r="Z126" s="272"/>
      <c r="AA126" s="272"/>
    </row>
    <row r="127" spans="1:27" s="2" customFormat="1" ht="18" customHeight="1">
      <c r="A127" s="1" t="s">
        <v>1657</v>
      </c>
      <c r="B127" s="287" t="s">
        <v>1657</v>
      </c>
      <c r="C127" s="1356"/>
      <c r="D127" s="307" t="s">
        <v>1613</v>
      </c>
      <c r="E127" s="302">
        <f t="shared" ca="1" si="597"/>
        <v>2</v>
      </c>
      <c r="F127" s="285">
        <f t="shared" ref="F127" ca="1" si="604">SUMIFS(INDIRECT(O$6),INDIRECT($N$6),$A127)</f>
        <v>2</v>
      </c>
      <c r="G127" s="280">
        <f t="shared" ref="G127" ca="1" si="605">SUMIFS(INDIRECT(P$6),INDIRECT($N$6),$A127)</f>
        <v>0</v>
      </c>
      <c r="H127" s="1041"/>
      <c r="I127" s="285">
        <f t="shared" ref="I127" ca="1" si="606">SUMIFS(INDIRECT(R$6),INDIRECT($N$6),$A127)</f>
        <v>0</v>
      </c>
      <c r="J127" s="280">
        <f t="shared" ref="J127" ca="1" si="607">SUMIFS(INDIRECT(S$6),INDIRECT($N$6),$A127)</f>
        <v>0</v>
      </c>
      <c r="K127" s="1041"/>
      <c r="L127" s="2" t="str">
        <f t="shared" si="533"/>
        <v/>
      </c>
      <c r="M127" s="2" t="str">
        <f t="shared" si="336"/>
        <v/>
      </c>
      <c r="Y127" s="1"/>
      <c r="Z127" s="272"/>
      <c r="AA127" s="272"/>
    </row>
    <row r="128" spans="1:27" s="2" customFormat="1" ht="18" customHeight="1">
      <c r="A128" s="1" t="s">
        <v>1657</v>
      </c>
      <c r="B128" s="291"/>
      <c r="C128" s="1357"/>
      <c r="D128" s="308"/>
      <c r="E128" s="303">
        <f t="shared" ref="E128" ca="1" si="608">SUM(E126:E127)</f>
        <v>28</v>
      </c>
      <c r="F128" s="297">
        <f t="shared" ref="F128" ca="1" si="609">SUM(F126:F127)</f>
        <v>10</v>
      </c>
      <c r="G128" s="298">
        <f t="shared" ref="G128" ca="1" si="610">SUM(G126:G127)</f>
        <v>0</v>
      </c>
      <c r="H128" s="1042">
        <f t="shared" ref="H128" ca="1" si="611">SUM(H126:H127)</f>
        <v>0</v>
      </c>
      <c r="I128" s="297">
        <f t="shared" ref="I128" ca="1" si="612">SUM(I126:I127)</f>
        <v>18</v>
      </c>
      <c r="J128" s="298">
        <f t="shared" ref="J128" ca="1" si="613">SUM(J126:J127)</f>
        <v>0</v>
      </c>
      <c r="K128" s="1042">
        <f t="shared" ref="K128" ca="1" si="614">SUM(K126:K127)</f>
        <v>0</v>
      </c>
      <c r="L128" s="2">
        <f t="shared" ca="1" si="533"/>
        <v>78</v>
      </c>
      <c r="M128" s="2">
        <f t="shared" ca="1" si="336"/>
        <v>28</v>
      </c>
      <c r="X128" s="272"/>
      <c r="Y128" s="1"/>
      <c r="Z128" s="272"/>
      <c r="AA128" s="272"/>
    </row>
    <row r="129" spans="1:27" s="2" customFormat="1" ht="18" customHeight="1">
      <c r="A129" s="271" t="s">
        <v>1658</v>
      </c>
      <c r="B129" s="296"/>
      <c r="C129" s="1358" t="s">
        <v>1780</v>
      </c>
      <c r="D129" s="309" t="s">
        <v>1612</v>
      </c>
      <c r="E129" s="304">
        <f t="shared" ref="E129:E130" ca="1" si="615">F129+I129</f>
        <v>3</v>
      </c>
      <c r="F129" s="293">
        <f t="shared" ref="F129" ca="1" si="616">SUMIFS(INDIRECT(O$7),INDIRECT($N$7),$A129)</f>
        <v>0</v>
      </c>
      <c r="G129" s="294">
        <f t="shared" ref="G129" ca="1" si="617">SUMIFS(INDIRECT(P$7),INDIRECT($N$7),$A129)</f>
        <v>0</v>
      </c>
      <c r="H129" s="1043">
        <f t="shared" ref="H129" ca="1" si="618">SUMIFS(INDIRECT(Q$7),INDIRECT($N$7),$A129)</f>
        <v>0</v>
      </c>
      <c r="I129" s="293">
        <f t="shared" ref="I129" ca="1" si="619">SUMIFS(INDIRECT(R$7),INDIRECT($N$7),$A129)</f>
        <v>3</v>
      </c>
      <c r="J129" s="294">
        <f t="shared" ref="J129" ca="1" si="620">SUMIFS(INDIRECT(S$7),INDIRECT($N$7),$A129)</f>
        <v>1</v>
      </c>
      <c r="K129" s="1043">
        <f t="shared" ref="K129" ca="1" si="621">SUMIFS(INDIRECT(T$7),INDIRECT($N$7),$A129)</f>
        <v>0</v>
      </c>
      <c r="L129" s="2" t="str">
        <f t="shared" si="533"/>
        <v/>
      </c>
      <c r="M129" s="2" t="str">
        <f t="shared" si="336"/>
        <v/>
      </c>
      <c r="Y129" s="271"/>
      <c r="Z129" s="272"/>
      <c r="AA129" s="272"/>
    </row>
    <row r="130" spans="1:27" s="2" customFormat="1" ht="18" customHeight="1">
      <c r="A130" s="1" t="s">
        <v>1658</v>
      </c>
      <c r="B130" s="287" t="s">
        <v>1658</v>
      </c>
      <c r="C130" s="1356"/>
      <c r="D130" s="307" t="s">
        <v>1613</v>
      </c>
      <c r="E130" s="302">
        <f t="shared" ca="1" si="615"/>
        <v>3</v>
      </c>
      <c r="F130" s="285">
        <f t="shared" ref="F130" ca="1" si="622">SUMIFS(INDIRECT(O$6),INDIRECT($N$6),$A130)</f>
        <v>3</v>
      </c>
      <c r="G130" s="280">
        <f t="shared" ref="G130" ca="1" si="623">SUMIFS(INDIRECT(P$6),INDIRECT($N$6),$A130)</f>
        <v>2</v>
      </c>
      <c r="H130" s="1041"/>
      <c r="I130" s="285">
        <f t="shared" ref="I130" ca="1" si="624">SUMIFS(INDIRECT(R$6),INDIRECT($N$6),$A130)</f>
        <v>0</v>
      </c>
      <c r="J130" s="280">
        <f t="shared" ref="J130" ca="1" si="625">SUMIFS(INDIRECT(S$6),INDIRECT($N$6),$A130)</f>
        <v>0</v>
      </c>
      <c r="K130" s="1041"/>
      <c r="L130" s="2" t="str">
        <f t="shared" si="533"/>
        <v/>
      </c>
      <c r="M130" s="2" t="str">
        <f t="shared" si="336"/>
        <v/>
      </c>
      <c r="Y130" s="1"/>
      <c r="Z130" s="272"/>
      <c r="AA130" s="272"/>
    </row>
    <row r="131" spans="1:27" s="2" customFormat="1" ht="18" customHeight="1">
      <c r="A131" s="1" t="s">
        <v>1658</v>
      </c>
      <c r="B131" s="291"/>
      <c r="C131" s="1357"/>
      <c r="D131" s="308"/>
      <c r="E131" s="303">
        <f t="shared" ref="E131" ca="1" si="626">SUM(E129:E130)</f>
        <v>6</v>
      </c>
      <c r="F131" s="297">
        <f t="shared" ref="F131" ca="1" si="627">SUM(F129:F130)</f>
        <v>3</v>
      </c>
      <c r="G131" s="298">
        <f t="shared" ref="G131" ca="1" si="628">SUM(G129:G130)</f>
        <v>2</v>
      </c>
      <c r="H131" s="1042">
        <f t="shared" ref="H131" ca="1" si="629">SUM(H129:H130)</f>
        <v>0</v>
      </c>
      <c r="I131" s="297">
        <f t="shared" ref="I131" ca="1" si="630">SUM(I129:I130)</f>
        <v>3</v>
      </c>
      <c r="J131" s="298">
        <f t="shared" ref="J131" ca="1" si="631">SUM(J129:J130)</f>
        <v>1</v>
      </c>
      <c r="K131" s="1042">
        <f t="shared" ref="K131" ca="1" si="632">SUM(K129:K130)</f>
        <v>0</v>
      </c>
      <c r="L131" s="2">
        <f t="shared" ca="1" si="533"/>
        <v>97</v>
      </c>
      <c r="M131" s="2">
        <f t="shared" ca="1" si="336"/>
        <v>6</v>
      </c>
      <c r="X131" s="272"/>
      <c r="Y131" s="1"/>
      <c r="Z131" s="272"/>
      <c r="AA131" s="272"/>
    </row>
    <row r="132" spans="1:27" s="2" customFormat="1" ht="18" customHeight="1">
      <c r="A132" s="271" t="s">
        <v>1659</v>
      </c>
      <c r="B132" s="296"/>
      <c r="C132" s="1358" t="s">
        <v>1781</v>
      </c>
      <c r="D132" s="309" t="s">
        <v>1612</v>
      </c>
      <c r="E132" s="304">
        <f t="shared" ref="E132:E133" ca="1" si="633">F132+I132</f>
        <v>47</v>
      </c>
      <c r="F132" s="293">
        <f t="shared" ref="F132" ca="1" si="634">SUMIFS(INDIRECT(O$7),INDIRECT($N$7),$A132)</f>
        <v>16</v>
      </c>
      <c r="G132" s="294">
        <f t="shared" ref="G132" ca="1" si="635">SUMIFS(INDIRECT(P$7),INDIRECT($N$7),$A132)</f>
        <v>7</v>
      </c>
      <c r="H132" s="1043">
        <f t="shared" ref="H132" ca="1" si="636">SUMIFS(INDIRECT(Q$7),INDIRECT($N$7),$A132)</f>
        <v>0</v>
      </c>
      <c r="I132" s="293">
        <f t="shared" ref="I132" ca="1" si="637">SUMIFS(INDIRECT(R$7),INDIRECT($N$7),$A132)</f>
        <v>31</v>
      </c>
      <c r="J132" s="294">
        <f t="shared" ref="J132" ca="1" si="638">SUMIFS(INDIRECT(S$7),INDIRECT($N$7),$A132)</f>
        <v>4</v>
      </c>
      <c r="K132" s="1043">
        <f t="shared" ref="K132" ca="1" si="639">SUMIFS(INDIRECT(T$7),INDIRECT($N$7),$A132)</f>
        <v>0</v>
      </c>
      <c r="L132" s="2" t="str">
        <f t="shared" si="533"/>
        <v/>
      </c>
      <c r="M132" s="2" t="str">
        <f t="shared" si="336"/>
        <v/>
      </c>
      <c r="Y132" s="271"/>
      <c r="Z132" s="272"/>
      <c r="AA132" s="272"/>
    </row>
    <row r="133" spans="1:27" s="2" customFormat="1" ht="18" customHeight="1">
      <c r="A133" s="1" t="s">
        <v>1659</v>
      </c>
      <c r="B133" s="287" t="s">
        <v>1659</v>
      </c>
      <c r="C133" s="1356"/>
      <c r="D133" s="307" t="s">
        <v>1613</v>
      </c>
      <c r="E133" s="302">
        <f t="shared" ca="1" si="633"/>
        <v>2</v>
      </c>
      <c r="F133" s="285">
        <f t="shared" ref="F133" ca="1" si="640">SUMIFS(INDIRECT(O$6),INDIRECT($N$6),$A133)</f>
        <v>2</v>
      </c>
      <c r="G133" s="280">
        <f t="shared" ref="G133" ca="1" si="641">SUMIFS(INDIRECT(P$6),INDIRECT($N$6),$A133)</f>
        <v>1</v>
      </c>
      <c r="H133" s="1041"/>
      <c r="I133" s="285">
        <f t="shared" ref="I133" ca="1" si="642">SUMIFS(INDIRECT(R$6),INDIRECT($N$6),$A133)</f>
        <v>0</v>
      </c>
      <c r="J133" s="280">
        <f t="shared" ref="J133" ca="1" si="643">SUMIFS(INDIRECT(S$6),INDIRECT($N$6),$A133)</f>
        <v>0</v>
      </c>
      <c r="K133" s="1041"/>
      <c r="L133" s="2" t="str">
        <f t="shared" si="533"/>
        <v/>
      </c>
      <c r="M133" s="2" t="str">
        <f t="shared" si="336"/>
        <v/>
      </c>
      <c r="Y133" s="1"/>
      <c r="Z133" s="272"/>
      <c r="AA133" s="272"/>
    </row>
    <row r="134" spans="1:27" s="2" customFormat="1" ht="18" customHeight="1">
      <c r="A134" s="1" t="s">
        <v>1659</v>
      </c>
      <c r="B134" s="291"/>
      <c r="C134" s="1357"/>
      <c r="D134" s="308"/>
      <c r="E134" s="303">
        <f t="shared" ref="E134" ca="1" si="644">SUM(E132:E133)</f>
        <v>49</v>
      </c>
      <c r="F134" s="297">
        <f t="shared" ref="F134" ca="1" si="645">SUM(F132:F133)</f>
        <v>18</v>
      </c>
      <c r="G134" s="298">
        <f t="shared" ref="G134" ca="1" si="646">SUM(G132:G133)</f>
        <v>8</v>
      </c>
      <c r="H134" s="1042">
        <f t="shared" ref="H134" ca="1" si="647">SUM(H132:H133)</f>
        <v>0</v>
      </c>
      <c r="I134" s="297">
        <f t="shared" ref="I134" ca="1" si="648">SUM(I132:I133)</f>
        <v>31</v>
      </c>
      <c r="J134" s="298">
        <f t="shared" ref="J134" ca="1" si="649">SUM(J132:J133)</f>
        <v>4</v>
      </c>
      <c r="K134" s="1042">
        <f t="shared" ref="K134" ca="1" si="650">SUM(K132:K133)</f>
        <v>0</v>
      </c>
      <c r="L134" s="2">
        <f t="shared" ca="1" si="533"/>
        <v>68</v>
      </c>
      <c r="M134" s="2">
        <f t="shared" ca="1" si="336"/>
        <v>49</v>
      </c>
      <c r="X134" s="272"/>
      <c r="Y134" s="1"/>
      <c r="Z134" s="272"/>
      <c r="AA134" s="272"/>
    </row>
    <row r="135" spans="1:27" s="2" customFormat="1" ht="18" customHeight="1">
      <c r="A135" s="271" t="s">
        <v>1660</v>
      </c>
      <c r="B135" s="296"/>
      <c r="C135" s="1358" t="s">
        <v>1782</v>
      </c>
      <c r="D135" s="309" t="s">
        <v>1612</v>
      </c>
      <c r="E135" s="304">
        <f t="shared" ref="E135:E136" ca="1" si="651">F135+I135</f>
        <v>12</v>
      </c>
      <c r="F135" s="293">
        <f t="shared" ref="F135" ca="1" si="652">SUMIFS(INDIRECT(O$7),INDIRECT($N$7),$A135)</f>
        <v>5</v>
      </c>
      <c r="G135" s="294">
        <f t="shared" ref="G135" ca="1" si="653">SUMIFS(INDIRECT(P$7),INDIRECT($N$7),$A135)</f>
        <v>3</v>
      </c>
      <c r="H135" s="1043">
        <f t="shared" ref="H135" ca="1" si="654">SUMIFS(INDIRECT(Q$7),INDIRECT($N$7),$A135)</f>
        <v>0</v>
      </c>
      <c r="I135" s="293">
        <f t="shared" ref="I135" ca="1" si="655">SUMIFS(INDIRECT(R$7),INDIRECT($N$7),$A135)</f>
        <v>7</v>
      </c>
      <c r="J135" s="294">
        <f t="shared" ref="J135" ca="1" si="656">SUMIFS(INDIRECT(S$7),INDIRECT($N$7),$A135)</f>
        <v>3</v>
      </c>
      <c r="K135" s="1043">
        <f t="shared" ref="K135" ca="1" si="657">SUMIFS(INDIRECT(T$7),INDIRECT($N$7),$A135)</f>
        <v>0</v>
      </c>
      <c r="L135" s="2" t="str">
        <f t="shared" si="533"/>
        <v/>
      </c>
      <c r="M135" s="2" t="str">
        <f t="shared" si="336"/>
        <v/>
      </c>
      <c r="Y135" s="271"/>
      <c r="Z135" s="272"/>
      <c r="AA135" s="272"/>
    </row>
    <row r="136" spans="1:27" s="2" customFormat="1" ht="18" customHeight="1">
      <c r="A136" s="1" t="s">
        <v>1660</v>
      </c>
      <c r="B136" s="287" t="s">
        <v>1660</v>
      </c>
      <c r="C136" s="1356"/>
      <c r="D136" s="307" t="s">
        <v>1613</v>
      </c>
      <c r="E136" s="302">
        <f t="shared" ca="1" si="651"/>
        <v>1</v>
      </c>
      <c r="F136" s="285">
        <f t="shared" ref="F136" ca="1" si="658">SUMIFS(INDIRECT(O$6),INDIRECT($N$6),$A136)</f>
        <v>1</v>
      </c>
      <c r="G136" s="280">
        <f t="shared" ref="G136" ca="1" si="659">SUMIFS(INDIRECT(P$6),INDIRECT($N$6),$A136)</f>
        <v>1</v>
      </c>
      <c r="H136" s="1041"/>
      <c r="I136" s="285">
        <f t="shared" ref="I136" ca="1" si="660">SUMIFS(INDIRECT(R$6),INDIRECT($N$6),$A136)</f>
        <v>0</v>
      </c>
      <c r="J136" s="280">
        <f t="shared" ref="J136" ca="1" si="661">SUMIFS(INDIRECT(S$6),INDIRECT($N$6),$A136)</f>
        <v>0</v>
      </c>
      <c r="K136" s="1041"/>
      <c r="L136" s="2" t="str">
        <f t="shared" si="533"/>
        <v/>
      </c>
      <c r="M136" s="2" t="str">
        <f t="shared" si="336"/>
        <v/>
      </c>
      <c r="Y136" s="1"/>
      <c r="Z136" s="272"/>
      <c r="AA136" s="272"/>
    </row>
    <row r="137" spans="1:27" s="2" customFormat="1" ht="18" customHeight="1">
      <c r="A137" s="1" t="s">
        <v>1660</v>
      </c>
      <c r="B137" s="291"/>
      <c r="C137" s="1357"/>
      <c r="D137" s="308"/>
      <c r="E137" s="303">
        <f t="shared" ref="E137" ca="1" si="662">SUM(E135:E136)</f>
        <v>13</v>
      </c>
      <c r="F137" s="297">
        <f t="shared" ref="F137" ca="1" si="663">SUM(F135:F136)</f>
        <v>6</v>
      </c>
      <c r="G137" s="298">
        <f t="shared" ref="G137" ca="1" si="664">SUM(G135:G136)</f>
        <v>4</v>
      </c>
      <c r="H137" s="1042">
        <f t="shared" ref="H137" ca="1" si="665">SUM(H135:H136)</f>
        <v>0</v>
      </c>
      <c r="I137" s="297">
        <f t="shared" ref="I137" ca="1" si="666">SUM(I135:I136)</f>
        <v>7</v>
      </c>
      <c r="J137" s="298">
        <f t="shared" ref="J137" ca="1" si="667">SUM(J135:J136)</f>
        <v>3</v>
      </c>
      <c r="K137" s="1042">
        <f t="shared" ref="K137" ca="1" si="668">SUM(K135:K136)</f>
        <v>0</v>
      </c>
      <c r="L137" s="2">
        <f t="shared" ca="1" si="533"/>
        <v>86</v>
      </c>
      <c r="M137" s="2">
        <f t="shared" ref="M137:M201" ca="1" si="669">IF(D137="",E137,"")</f>
        <v>13</v>
      </c>
      <c r="X137" s="272"/>
      <c r="Y137" s="1"/>
      <c r="Z137" s="272"/>
      <c r="AA137" s="272"/>
    </row>
    <row r="138" spans="1:27" s="2" customFormat="1" ht="18" customHeight="1">
      <c r="A138" s="271" t="s">
        <v>1661</v>
      </c>
      <c r="B138" s="296"/>
      <c r="C138" s="1358" t="s">
        <v>1783</v>
      </c>
      <c r="D138" s="309" t="s">
        <v>1612</v>
      </c>
      <c r="E138" s="304">
        <f t="shared" ref="E138:E139" ca="1" si="670">F138+I138</f>
        <v>46</v>
      </c>
      <c r="F138" s="293">
        <f t="shared" ref="F138" ca="1" si="671">SUMIFS(INDIRECT(O$7),INDIRECT($N$7),$A138)</f>
        <v>16</v>
      </c>
      <c r="G138" s="294">
        <f t="shared" ref="G138" ca="1" si="672">SUMIFS(INDIRECT(P$7),INDIRECT($N$7),$A138)</f>
        <v>11</v>
      </c>
      <c r="H138" s="1043">
        <f t="shared" ref="H138" ca="1" si="673">SUMIFS(INDIRECT(Q$7),INDIRECT($N$7),$A138)</f>
        <v>0</v>
      </c>
      <c r="I138" s="293">
        <f t="shared" ref="I138" ca="1" si="674">SUMIFS(INDIRECT(R$7),INDIRECT($N$7),$A138)</f>
        <v>30</v>
      </c>
      <c r="J138" s="294">
        <f t="shared" ref="J138" ca="1" si="675">SUMIFS(INDIRECT(S$7),INDIRECT($N$7),$A138)</f>
        <v>12</v>
      </c>
      <c r="K138" s="1043">
        <f t="shared" ref="K138" ca="1" si="676">SUMIFS(INDIRECT(T$7),INDIRECT($N$7),$A138)</f>
        <v>0</v>
      </c>
      <c r="L138" s="2" t="str">
        <f t="shared" si="533"/>
        <v/>
      </c>
      <c r="M138" s="2" t="str">
        <f t="shared" si="669"/>
        <v/>
      </c>
      <c r="Y138" s="271"/>
      <c r="Z138" s="272"/>
      <c r="AA138" s="272"/>
    </row>
    <row r="139" spans="1:27" s="2" customFormat="1" ht="18" customHeight="1">
      <c r="A139" s="1" t="s">
        <v>1661</v>
      </c>
      <c r="B139" s="287" t="s">
        <v>1661</v>
      </c>
      <c r="C139" s="1356"/>
      <c r="D139" s="307" t="s">
        <v>1613</v>
      </c>
      <c r="E139" s="302">
        <f t="shared" ca="1" si="670"/>
        <v>7</v>
      </c>
      <c r="F139" s="285">
        <f t="shared" ref="F139" ca="1" si="677">SUMIFS(INDIRECT(O$6),INDIRECT($N$6),$A139)</f>
        <v>7</v>
      </c>
      <c r="G139" s="280">
        <f t="shared" ref="G139" ca="1" si="678">SUMIFS(INDIRECT(P$6),INDIRECT($N$6),$A139)</f>
        <v>4</v>
      </c>
      <c r="H139" s="1041"/>
      <c r="I139" s="285">
        <f t="shared" ref="I139" ca="1" si="679">SUMIFS(INDIRECT(R$6),INDIRECT($N$6),$A139)</f>
        <v>0</v>
      </c>
      <c r="J139" s="280">
        <f t="shared" ref="J139" ca="1" si="680">SUMIFS(INDIRECT(S$6),INDIRECT($N$6),$A139)</f>
        <v>0</v>
      </c>
      <c r="K139" s="1041"/>
      <c r="L139" s="2" t="str">
        <f t="shared" si="533"/>
        <v/>
      </c>
      <c r="M139" s="2" t="str">
        <f t="shared" si="669"/>
        <v/>
      </c>
      <c r="Y139" s="1"/>
      <c r="Z139" s="272"/>
      <c r="AA139" s="272"/>
    </row>
    <row r="140" spans="1:27" s="2" customFormat="1" ht="18" customHeight="1">
      <c r="A140" s="1" t="s">
        <v>1661</v>
      </c>
      <c r="B140" s="291"/>
      <c r="C140" s="1357"/>
      <c r="D140" s="308"/>
      <c r="E140" s="303">
        <f t="shared" ref="E140" ca="1" si="681">SUM(E138:E139)</f>
        <v>53</v>
      </c>
      <c r="F140" s="297">
        <f t="shared" ref="F140" ca="1" si="682">SUM(F138:F139)</f>
        <v>23</v>
      </c>
      <c r="G140" s="298">
        <f t="shared" ref="G140" ca="1" si="683">SUM(G138:G139)</f>
        <v>15</v>
      </c>
      <c r="H140" s="1042">
        <f t="shared" ref="H140" ca="1" si="684">SUM(H138:H139)</f>
        <v>0</v>
      </c>
      <c r="I140" s="297">
        <f t="shared" ref="I140" ca="1" si="685">SUM(I138:I139)</f>
        <v>30</v>
      </c>
      <c r="J140" s="298">
        <f t="shared" ref="J140" ca="1" si="686">SUM(J138:J139)</f>
        <v>12</v>
      </c>
      <c r="K140" s="1042">
        <f t="shared" ref="K140" ca="1" si="687">SUM(K138:K139)</f>
        <v>0</v>
      </c>
      <c r="L140" s="2">
        <f t="shared" ca="1" si="533"/>
        <v>67</v>
      </c>
      <c r="M140" s="2">
        <f t="shared" ca="1" si="669"/>
        <v>53</v>
      </c>
      <c r="X140" s="272"/>
      <c r="Y140" s="1"/>
      <c r="Z140" s="272"/>
      <c r="AA140" s="272"/>
    </row>
    <row r="141" spans="1:27" s="2" customFormat="1" ht="18" customHeight="1">
      <c r="A141" s="271" t="s">
        <v>1662</v>
      </c>
      <c r="B141" s="296"/>
      <c r="C141" s="1358" t="s">
        <v>1784</v>
      </c>
      <c r="D141" s="309" t="s">
        <v>1612</v>
      </c>
      <c r="E141" s="304">
        <f t="shared" ref="E141:E142" ca="1" si="688">F141+I141</f>
        <v>323</v>
      </c>
      <c r="F141" s="293">
        <f t="shared" ref="F141" ca="1" si="689">SUMIFS(INDIRECT(O$7),INDIRECT($N$7),$A141)</f>
        <v>127</v>
      </c>
      <c r="G141" s="294">
        <f t="shared" ref="G141" ca="1" si="690">SUMIFS(INDIRECT(P$7),INDIRECT($N$7),$A141)</f>
        <v>54</v>
      </c>
      <c r="H141" s="1043">
        <f t="shared" ref="H141" ca="1" si="691">SUMIFS(INDIRECT(Q$7),INDIRECT($N$7),$A141)</f>
        <v>0</v>
      </c>
      <c r="I141" s="293">
        <f t="shared" ref="I141" ca="1" si="692">SUMIFS(INDIRECT(R$7),INDIRECT($N$7),$A141)</f>
        <v>196</v>
      </c>
      <c r="J141" s="294">
        <f t="shared" ref="J141" ca="1" si="693">SUMIFS(INDIRECT(S$7),INDIRECT($N$7),$A141)</f>
        <v>30</v>
      </c>
      <c r="K141" s="1043">
        <f t="shared" ref="K141" ca="1" si="694">SUMIFS(INDIRECT(T$7),INDIRECT($N$7),$A141)</f>
        <v>0</v>
      </c>
      <c r="L141" s="2" t="str">
        <f t="shared" si="533"/>
        <v/>
      </c>
      <c r="M141" s="2" t="str">
        <f t="shared" si="669"/>
        <v/>
      </c>
      <c r="Y141" s="271"/>
      <c r="Z141" s="272"/>
      <c r="AA141" s="272"/>
    </row>
    <row r="142" spans="1:27" s="2" customFormat="1" ht="18" customHeight="1">
      <c r="A142" s="1" t="s">
        <v>1662</v>
      </c>
      <c r="B142" s="287" t="s">
        <v>1662</v>
      </c>
      <c r="C142" s="1356"/>
      <c r="D142" s="307" t="s">
        <v>1613</v>
      </c>
      <c r="E142" s="302">
        <f t="shared" ca="1" si="688"/>
        <v>39</v>
      </c>
      <c r="F142" s="285">
        <f t="shared" ref="F142" ca="1" si="695">SUMIFS(INDIRECT(O$6),INDIRECT($N$6),$A142)</f>
        <v>38</v>
      </c>
      <c r="G142" s="280">
        <f t="shared" ref="G142" ca="1" si="696">SUMIFS(INDIRECT(P$6),INDIRECT($N$6),$A142)</f>
        <v>19</v>
      </c>
      <c r="H142" s="1041"/>
      <c r="I142" s="285">
        <f t="shared" ref="I142" ca="1" si="697">SUMIFS(INDIRECT(R$6),INDIRECT($N$6),$A142)</f>
        <v>1</v>
      </c>
      <c r="J142" s="280">
        <f t="shared" ref="J142" ca="1" si="698">SUMIFS(INDIRECT(S$6),INDIRECT($N$6),$A142)</f>
        <v>0</v>
      </c>
      <c r="K142" s="1041"/>
      <c r="L142" s="2" t="str">
        <f t="shared" si="533"/>
        <v/>
      </c>
      <c r="M142" s="2" t="str">
        <f t="shared" si="669"/>
        <v/>
      </c>
      <c r="Y142" s="1"/>
      <c r="Z142" s="272"/>
      <c r="AA142" s="272"/>
    </row>
    <row r="143" spans="1:27" s="2" customFormat="1" ht="18" customHeight="1">
      <c r="A143" s="1" t="s">
        <v>1662</v>
      </c>
      <c r="B143" s="291"/>
      <c r="C143" s="1357"/>
      <c r="D143" s="308"/>
      <c r="E143" s="303">
        <f t="shared" ref="E143" ca="1" si="699">SUM(E141:E142)</f>
        <v>362</v>
      </c>
      <c r="F143" s="297">
        <f t="shared" ref="F143" ca="1" si="700">SUM(F141:F142)</f>
        <v>165</v>
      </c>
      <c r="G143" s="298">
        <f t="shared" ref="G143" ca="1" si="701">SUM(G141:G142)</f>
        <v>73</v>
      </c>
      <c r="H143" s="1042">
        <f t="shared" ref="H143" ca="1" si="702">SUM(H141:H142)</f>
        <v>0</v>
      </c>
      <c r="I143" s="297">
        <f t="shared" ref="I143" ca="1" si="703">SUM(I141:I142)</f>
        <v>197</v>
      </c>
      <c r="J143" s="298">
        <f t="shared" ref="J143" ca="1" si="704">SUM(J141:J142)</f>
        <v>30</v>
      </c>
      <c r="K143" s="1042">
        <f t="shared" ref="K143" ca="1" si="705">SUM(K141:K142)</f>
        <v>0</v>
      </c>
      <c r="L143" s="2">
        <f t="shared" ca="1" si="533"/>
        <v>46</v>
      </c>
      <c r="M143" s="2">
        <f t="shared" ca="1" si="669"/>
        <v>362</v>
      </c>
      <c r="X143" s="272"/>
      <c r="Y143" s="1"/>
      <c r="Z143" s="272"/>
      <c r="AA143" s="272"/>
    </row>
    <row r="144" spans="1:27" s="2" customFormat="1" ht="18" customHeight="1">
      <c r="A144" s="271" t="s">
        <v>1663</v>
      </c>
      <c r="B144" s="296"/>
      <c r="C144" s="1358" t="s">
        <v>1785</v>
      </c>
      <c r="D144" s="309" t="s">
        <v>1612</v>
      </c>
      <c r="E144" s="304">
        <f t="shared" ref="E144:E145" ca="1" si="706">F144+I144</f>
        <v>16</v>
      </c>
      <c r="F144" s="293">
        <f t="shared" ref="F144" ca="1" si="707">SUMIFS(INDIRECT(O$7),INDIRECT($N$7),$A144)</f>
        <v>7</v>
      </c>
      <c r="G144" s="294">
        <f t="shared" ref="G144" ca="1" si="708">SUMIFS(INDIRECT(P$7),INDIRECT($N$7),$A144)</f>
        <v>6</v>
      </c>
      <c r="H144" s="1043">
        <f t="shared" ref="H144" ca="1" si="709">SUMIFS(INDIRECT(Q$7),INDIRECT($N$7),$A144)</f>
        <v>0</v>
      </c>
      <c r="I144" s="293">
        <f t="shared" ref="I144" ca="1" si="710">SUMIFS(INDIRECT(R$7),INDIRECT($N$7),$A144)</f>
        <v>9</v>
      </c>
      <c r="J144" s="294">
        <f t="shared" ref="J144" ca="1" si="711">SUMIFS(INDIRECT(S$7),INDIRECT($N$7),$A144)</f>
        <v>1</v>
      </c>
      <c r="K144" s="1043">
        <f t="shared" ref="K144" ca="1" si="712">SUMIFS(INDIRECT(T$7),INDIRECT($N$7),$A144)</f>
        <v>0</v>
      </c>
      <c r="L144" s="2" t="str">
        <f t="shared" si="533"/>
        <v/>
      </c>
      <c r="M144" s="2" t="str">
        <f t="shared" si="669"/>
        <v/>
      </c>
      <c r="Y144" s="271"/>
      <c r="Z144" s="272"/>
      <c r="AA144" s="272"/>
    </row>
    <row r="145" spans="1:27" s="2" customFormat="1" ht="18" customHeight="1">
      <c r="A145" s="1" t="s">
        <v>1663</v>
      </c>
      <c r="B145" s="287" t="s">
        <v>1663</v>
      </c>
      <c r="C145" s="1356"/>
      <c r="D145" s="307" t="s">
        <v>1613</v>
      </c>
      <c r="E145" s="302">
        <f t="shared" ca="1" si="706"/>
        <v>2</v>
      </c>
      <c r="F145" s="285">
        <f t="shared" ref="F145" ca="1" si="713">SUMIFS(INDIRECT(O$6),INDIRECT($N$6),$A145)</f>
        <v>2</v>
      </c>
      <c r="G145" s="280">
        <f t="shared" ref="G145" ca="1" si="714">SUMIFS(INDIRECT(P$6),INDIRECT($N$6),$A145)</f>
        <v>1</v>
      </c>
      <c r="H145" s="1041"/>
      <c r="I145" s="285">
        <f t="shared" ref="I145" ca="1" si="715">SUMIFS(INDIRECT(R$6),INDIRECT($N$6),$A145)</f>
        <v>0</v>
      </c>
      <c r="J145" s="280">
        <f t="shared" ref="J145" ca="1" si="716">SUMIFS(INDIRECT(S$6),INDIRECT($N$6),$A145)</f>
        <v>0</v>
      </c>
      <c r="K145" s="1041"/>
      <c r="L145" s="2" t="str">
        <f t="shared" si="533"/>
        <v/>
      </c>
      <c r="M145" s="2" t="str">
        <f t="shared" si="669"/>
        <v/>
      </c>
      <c r="Y145" s="1"/>
      <c r="Z145" s="272"/>
      <c r="AA145" s="272"/>
    </row>
    <row r="146" spans="1:27" s="2" customFormat="1" ht="18" customHeight="1">
      <c r="A146" s="1" t="s">
        <v>1663</v>
      </c>
      <c r="B146" s="291"/>
      <c r="C146" s="1357"/>
      <c r="D146" s="308"/>
      <c r="E146" s="303">
        <f t="shared" ref="E146" ca="1" si="717">SUM(E144:E145)</f>
        <v>18</v>
      </c>
      <c r="F146" s="297">
        <f t="shared" ref="F146" ca="1" si="718">SUM(F144:F145)</f>
        <v>9</v>
      </c>
      <c r="G146" s="298">
        <f t="shared" ref="G146" ca="1" si="719">SUM(G144:G145)</f>
        <v>7</v>
      </c>
      <c r="H146" s="1042">
        <f t="shared" ref="H146" ca="1" si="720">SUM(H144:H145)</f>
        <v>0</v>
      </c>
      <c r="I146" s="297">
        <f t="shared" ref="I146" ca="1" si="721">SUM(I144:I145)</f>
        <v>9</v>
      </c>
      <c r="J146" s="298">
        <f t="shared" ref="J146" ca="1" si="722">SUM(J144:J145)</f>
        <v>1</v>
      </c>
      <c r="K146" s="1042">
        <f t="shared" ref="K146" ca="1" si="723">SUM(K144:K145)</f>
        <v>0</v>
      </c>
      <c r="L146" s="2">
        <f t="shared" ca="1" si="533"/>
        <v>82</v>
      </c>
      <c r="M146" s="2">
        <f t="shared" ca="1" si="669"/>
        <v>18</v>
      </c>
      <c r="X146" s="272"/>
      <c r="Y146" s="1"/>
      <c r="Z146" s="272"/>
      <c r="AA146" s="272"/>
    </row>
    <row r="147" spans="1:27" s="2" customFormat="1" ht="18" customHeight="1">
      <c r="A147" s="271" t="s">
        <v>1664</v>
      </c>
      <c r="B147" s="296"/>
      <c r="C147" s="1358" t="s">
        <v>1786</v>
      </c>
      <c r="D147" s="309" t="s">
        <v>1612</v>
      </c>
      <c r="E147" s="304">
        <f t="shared" ref="E147:E148" ca="1" si="724">F147+I147</f>
        <v>8</v>
      </c>
      <c r="F147" s="293">
        <f t="shared" ref="F147" ca="1" si="725">SUMIFS(INDIRECT(O$7),INDIRECT($N$7),$A147)</f>
        <v>5</v>
      </c>
      <c r="G147" s="294">
        <f t="shared" ref="G147" ca="1" si="726">SUMIFS(INDIRECT(P$7),INDIRECT($N$7),$A147)</f>
        <v>5</v>
      </c>
      <c r="H147" s="1043">
        <f t="shared" ref="H147" ca="1" si="727">SUMIFS(INDIRECT(Q$7),INDIRECT($N$7),$A147)</f>
        <v>0</v>
      </c>
      <c r="I147" s="293">
        <f t="shared" ref="I147" ca="1" si="728">SUMIFS(INDIRECT(R$7),INDIRECT($N$7),$A147)</f>
        <v>3</v>
      </c>
      <c r="J147" s="294">
        <f t="shared" ref="J147" ca="1" si="729">SUMIFS(INDIRECT(S$7),INDIRECT($N$7),$A147)</f>
        <v>0</v>
      </c>
      <c r="K147" s="1043">
        <f t="shared" ref="K147" ca="1" si="730">SUMIFS(INDIRECT(T$7),INDIRECT($N$7),$A147)</f>
        <v>0</v>
      </c>
      <c r="L147" s="2" t="str">
        <f t="shared" si="533"/>
        <v/>
      </c>
      <c r="M147" s="2" t="str">
        <f t="shared" si="669"/>
        <v/>
      </c>
      <c r="Y147" s="271"/>
      <c r="Z147" s="272"/>
      <c r="AA147" s="272"/>
    </row>
    <row r="148" spans="1:27" s="2" customFormat="1" ht="18" customHeight="1">
      <c r="A148" s="1" t="s">
        <v>1664</v>
      </c>
      <c r="B148" s="287" t="s">
        <v>1664</v>
      </c>
      <c r="C148" s="1356"/>
      <c r="D148" s="307" t="s">
        <v>1613</v>
      </c>
      <c r="E148" s="302">
        <f t="shared" ca="1" si="724"/>
        <v>4</v>
      </c>
      <c r="F148" s="285">
        <f t="shared" ref="F148" ca="1" si="731">SUMIFS(INDIRECT(O$6),INDIRECT($N$6),$A148)</f>
        <v>4</v>
      </c>
      <c r="G148" s="280">
        <f t="shared" ref="G148" ca="1" si="732">SUMIFS(INDIRECT(P$6),INDIRECT($N$6),$A148)</f>
        <v>1</v>
      </c>
      <c r="H148" s="1041"/>
      <c r="I148" s="285">
        <f t="shared" ref="I148" ca="1" si="733">SUMIFS(INDIRECT(R$6),INDIRECT($N$6),$A148)</f>
        <v>0</v>
      </c>
      <c r="J148" s="280">
        <f t="shared" ref="J148" ca="1" si="734">SUMIFS(INDIRECT(S$6),INDIRECT($N$6),$A148)</f>
        <v>0</v>
      </c>
      <c r="K148" s="1041"/>
      <c r="L148" s="2" t="str">
        <f t="shared" si="533"/>
        <v/>
      </c>
      <c r="M148" s="2" t="str">
        <f t="shared" si="669"/>
        <v/>
      </c>
      <c r="Y148" s="1"/>
      <c r="Z148" s="272"/>
      <c r="AA148" s="272"/>
    </row>
    <row r="149" spans="1:27" s="2" customFormat="1" ht="18" customHeight="1">
      <c r="A149" s="1" t="s">
        <v>1664</v>
      </c>
      <c r="B149" s="291"/>
      <c r="C149" s="1357"/>
      <c r="D149" s="308"/>
      <c r="E149" s="303">
        <f t="shared" ref="E149" ca="1" si="735">SUM(E147:E148)</f>
        <v>12</v>
      </c>
      <c r="F149" s="297">
        <f t="shared" ref="F149" ca="1" si="736">SUM(F147:F148)</f>
        <v>9</v>
      </c>
      <c r="G149" s="298">
        <f t="shared" ref="G149" ca="1" si="737">SUM(G147:G148)</f>
        <v>6</v>
      </c>
      <c r="H149" s="1042">
        <f t="shared" ref="H149" ca="1" si="738">SUM(H147:H148)</f>
        <v>0</v>
      </c>
      <c r="I149" s="297">
        <f t="shared" ref="I149" ca="1" si="739">SUM(I147:I148)</f>
        <v>3</v>
      </c>
      <c r="J149" s="298">
        <f t="shared" ref="J149" ca="1" si="740">SUM(J147:J148)</f>
        <v>0</v>
      </c>
      <c r="K149" s="1042">
        <f t="shared" ref="K149" ca="1" si="741">SUM(K147:K148)</f>
        <v>0</v>
      </c>
      <c r="L149" s="2">
        <f t="shared" ca="1" si="533"/>
        <v>87</v>
      </c>
      <c r="M149" s="2">
        <f t="shared" ca="1" si="669"/>
        <v>12</v>
      </c>
      <c r="X149" s="272"/>
      <c r="Y149" s="1"/>
      <c r="Z149" s="272"/>
      <c r="AA149" s="272"/>
    </row>
    <row r="150" spans="1:27" s="2" customFormat="1" ht="18" customHeight="1">
      <c r="A150" s="271" t="s">
        <v>1665</v>
      </c>
      <c r="B150" s="296"/>
      <c r="C150" s="1358" t="s">
        <v>1787</v>
      </c>
      <c r="D150" s="309" t="s">
        <v>1612</v>
      </c>
      <c r="E150" s="304">
        <f t="shared" ref="E150:E151" ca="1" si="742">F150+I150</f>
        <v>16</v>
      </c>
      <c r="F150" s="293">
        <f t="shared" ref="F150" ca="1" si="743">SUMIFS(INDIRECT(O$7),INDIRECT($N$7),$A150)</f>
        <v>4</v>
      </c>
      <c r="G150" s="294">
        <f t="shared" ref="G150" ca="1" si="744">SUMIFS(INDIRECT(P$7),INDIRECT($N$7),$A150)</f>
        <v>3</v>
      </c>
      <c r="H150" s="1043">
        <f t="shared" ref="H150" ca="1" si="745">SUMIFS(INDIRECT(Q$7),INDIRECT($N$7),$A150)</f>
        <v>0</v>
      </c>
      <c r="I150" s="293">
        <f t="shared" ref="I150" ca="1" si="746">SUMIFS(INDIRECT(R$7),INDIRECT($N$7),$A150)</f>
        <v>12</v>
      </c>
      <c r="J150" s="294">
        <f t="shared" ref="J150" ca="1" si="747">SUMIFS(INDIRECT(S$7),INDIRECT($N$7),$A150)</f>
        <v>6</v>
      </c>
      <c r="K150" s="1043">
        <f t="shared" ref="K150" ca="1" si="748">SUMIFS(INDIRECT(T$7),INDIRECT($N$7),$A150)</f>
        <v>0</v>
      </c>
      <c r="L150" s="2" t="str">
        <f t="shared" si="533"/>
        <v/>
      </c>
      <c r="M150" s="2" t="str">
        <f t="shared" si="669"/>
        <v/>
      </c>
      <c r="Y150" s="271"/>
      <c r="Z150" s="272"/>
      <c r="AA150" s="272"/>
    </row>
    <row r="151" spans="1:27" s="2" customFormat="1" ht="18" customHeight="1">
      <c r="A151" s="1" t="s">
        <v>1665</v>
      </c>
      <c r="B151" s="287" t="s">
        <v>1665</v>
      </c>
      <c r="C151" s="1356"/>
      <c r="D151" s="307" t="s">
        <v>1613</v>
      </c>
      <c r="E151" s="302">
        <f t="shared" ca="1" si="742"/>
        <v>2</v>
      </c>
      <c r="F151" s="285">
        <f t="shared" ref="F151" ca="1" si="749">SUMIFS(INDIRECT(O$6),INDIRECT($N$6),$A151)</f>
        <v>2</v>
      </c>
      <c r="G151" s="280">
        <f t="shared" ref="G151" ca="1" si="750">SUMIFS(INDIRECT(P$6),INDIRECT($N$6),$A151)</f>
        <v>1</v>
      </c>
      <c r="H151" s="1041"/>
      <c r="I151" s="285">
        <f t="shared" ref="I151" ca="1" si="751">SUMIFS(INDIRECT(R$6),INDIRECT($N$6),$A151)</f>
        <v>0</v>
      </c>
      <c r="J151" s="280">
        <f t="shared" ref="J151" ca="1" si="752">SUMIFS(INDIRECT(S$6),INDIRECT($N$6),$A151)</f>
        <v>0</v>
      </c>
      <c r="K151" s="1041"/>
      <c r="L151" s="2" t="str">
        <f t="shared" si="533"/>
        <v/>
      </c>
      <c r="M151" s="2" t="str">
        <f t="shared" si="669"/>
        <v/>
      </c>
      <c r="Y151" s="1"/>
      <c r="Z151" s="272"/>
      <c r="AA151" s="272"/>
    </row>
    <row r="152" spans="1:27" s="2" customFormat="1" ht="18" customHeight="1">
      <c r="A152" s="1" t="s">
        <v>1665</v>
      </c>
      <c r="B152" s="291"/>
      <c r="C152" s="1357"/>
      <c r="D152" s="308"/>
      <c r="E152" s="303">
        <f t="shared" ref="E152" ca="1" si="753">SUM(E150:E151)</f>
        <v>18</v>
      </c>
      <c r="F152" s="297">
        <f t="shared" ref="F152" ca="1" si="754">SUM(F150:F151)</f>
        <v>6</v>
      </c>
      <c r="G152" s="298">
        <f t="shared" ref="G152" ca="1" si="755">SUM(G150:G151)</f>
        <v>4</v>
      </c>
      <c r="H152" s="1042">
        <f t="shared" ref="H152" ca="1" si="756">SUM(H150:H151)</f>
        <v>0</v>
      </c>
      <c r="I152" s="297">
        <f t="shared" ref="I152" ca="1" si="757">SUM(I150:I151)</f>
        <v>12</v>
      </c>
      <c r="J152" s="298">
        <f t="shared" ref="J152" ca="1" si="758">SUM(J150:J151)</f>
        <v>6</v>
      </c>
      <c r="K152" s="1042">
        <f t="shared" ref="K152" ca="1" si="759">SUM(K150:K151)</f>
        <v>0</v>
      </c>
      <c r="L152" s="2">
        <f t="shared" ca="1" si="533"/>
        <v>82</v>
      </c>
      <c r="M152" s="2">
        <f t="shared" ca="1" si="669"/>
        <v>18</v>
      </c>
      <c r="X152" s="272"/>
      <c r="Y152" s="1"/>
      <c r="Z152" s="272"/>
      <c r="AA152" s="272"/>
    </row>
    <row r="153" spans="1:27" s="2" customFormat="1" ht="18" customHeight="1">
      <c r="A153" s="271" t="s">
        <v>1666</v>
      </c>
      <c r="B153" s="296"/>
      <c r="C153" s="1358" t="s">
        <v>1788</v>
      </c>
      <c r="D153" s="309" t="s">
        <v>1612</v>
      </c>
      <c r="E153" s="304">
        <f t="shared" ref="E153:E154" ca="1" si="760">F153+I153</f>
        <v>65</v>
      </c>
      <c r="F153" s="293">
        <f t="shared" ref="F153" ca="1" si="761">SUMIFS(INDIRECT(O$7),INDIRECT($N$7),$A153)</f>
        <v>25</v>
      </c>
      <c r="G153" s="294">
        <f t="shared" ref="G153" ca="1" si="762">SUMIFS(INDIRECT(P$7),INDIRECT($N$7),$A153)</f>
        <v>15</v>
      </c>
      <c r="H153" s="1043">
        <f t="shared" ref="H153" ca="1" si="763">SUMIFS(INDIRECT(Q$7),INDIRECT($N$7),$A153)</f>
        <v>0</v>
      </c>
      <c r="I153" s="293">
        <f t="shared" ref="I153" ca="1" si="764">SUMIFS(INDIRECT(R$7),INDIRECT($N$7),$A153)</f>
        <v>40</v>
      </c>
      <c r="J153" s="294">
        <f t="shared" ref="J153" ca="1" si="765">SUMIFS(INDIRECT(S$7),INDIRECT($N$7),$A153)</f>
        <v>13</v>
      </c>
      <c r="K153" s="1043">
        <f t="shared" ref="K153" ca="1" si="766">SUMIFS(INDIRECT(T$7),INDIRECT($N$7),$A153)</f>
        <v>0</v>
      </c>
      <c r="L153" s="2" t="str">
        <f t="shared" si="533"/>
        <v/>
      </c>
      <c r="M153" s="2" t="str">
        <f t="shared" si="669"/>
        <v/>
      </c>
      <c r="Y153" s="271"/>
      <c r="Z153" s="272"/>
      <c r="AA153" s="272"/>
    </row>
    <row r="154" spans="1:27" s="2" customFormat="1" ht="18" customHeight="1">
      <c r="A154" s="1" t="s">
        <v>1666</v>
      </c>
      <c r="B154" s="287" t="s">
        <v>1666</v>
      </c>
      <c r="C154" s="1356"/>
      <c r="D154" s="307" t="s">
        <v>1613</v>
      </c>
      <c r="E154" s="302">
        <f t="shared" ca="1" si="760"/>
        <v>25</v>
      </c>
      <c r="F154" s="285">
        <f t="shared" ref="F154" ca="1" si="767">SUMIFS(INDIRECT(O$6),INDIRECT($N$6),$A154)</f>
        <v>25</v>
      </c>
      <c r="G154" s="280">
        <f t="shared" ref="G154" ca="1" si="768">SUMIFS(INDIRECT(P$6),INDIRECT($N$6),$A154)</f>
        <v>17</v>
      </c>
      <c r="H154" s="1041"/>
      <c r="I154" s="285">
        <f t="shared" ref="I154" ca="1" si="769">SUMIFS(INDIRECT(R$6),INDIRECT($N$6),$A154)</f>
        <v>0</v>
      </c>
      <c r="J154" s="280">
        <f t="shared" ref="J154" ca="1" si="770">SUMIFS(INDIRECT(S$6),INDIRECT($N$6),$A154)</f>
        <v>0</v>
      </c>
      <c r="K154" s="1041"/>
      <c r="L154" s="2" t="str">
        <f t="shared" si="533"/>
        <v/>
      </c>
      <c r="M154" s="2" t="str">
        <f t="shared" si="669"/>
        <v/>
      </c>
      <c r="Y154" s="1"/>
      <c r="Z154" s="272"/>
      <c r="AA154" s="272"/>
    </row>
    <row r="155" spans="1:27" s="2" customFormat="1" ht="18" customHeight="1">
      <c r="A155" s="1" t="s">
        <v>1666</v>
      </c>
      <c r="B155" s="291"/>
      <c r="C155" s="1357"/>
      <c r="D155" s="308"/>
      <c r="E155" s="303">
        <f t="shared" ref="E155" ca="1" si="771">SUM(E153:E154)</f>
        <v>90</v>
      </c>
      <c r="F155" s="297">
        <f t="shared" ref="F155" ca="1" si="772">SUM(F153:F154)</f>
        <v>50</v>
      </c>
      <c r="G155" s="298">
        <f t="shared" ref="G155" ca="1" si="773">SUM(G153:G154)</f>
        <v>32</v>
      </c>
      <c r="H155" s="1042">
        <f t="shared" ref="H155" ca="1" si="774">SUM(H153:H154)</f>
        <v>0</v>
      </c>
      <c r="I155" s="297">
        <f t="shared" ref="I155" ca="1" si="775">SUM(I153:I154)</f>
        <v>40</v>
      </c>
      <c r="J155" s="298">
        <f t="shared" ref="J155" ca="1" si="776">SUM(J153:J154)</f>
        <v>13</v>
      </c>
      <c r="K155" s="1042">
        <f t="shared" ref="K155" ca="1" si="777">SUM(K153:K154)</f>
        <v>0</v>
      </c>
      <c r="L155" s="2">
        <f t="shared" ca="1" si="533"/>
        <v>59</v>
      </c>
      <c r="M155" s="2">
        <f t="shared" ca="1" si="669"/>
        <v>90</v>
      </c>
      <c r="X155" s="272"/>
      <c r="Y155" s="1"/>
      <c r="Z155" s="272"/>
      <c r="AA155" s="272"/>
    </row>
    <row r="156" spans="1:27" s="2" customFormat="1" ht="18" customHeight="1">
      <c r="A156" s="271" t="s">
        <v>1667</v>
      </c>
      <c r="B156" s="296"/>
      <c r="C156" s="1358" t="s">
        <v>1789</v>
      </c>
      <c r="D156" s="309" t="s">
        <v>1612</v>
      </c>
      <c r="E156" s="304">
        <f t="shared" ref="E156:E157" ca="1" si="778">F156+I156</f>
        <v>27</v>
      </c>
      <c r="F156" s="293">
        <f t="shared" ref="F156" ca="1" si="779">SUMIFS(INDIRECT(O$7),INDIRECT($N$7),$A156)</f>
        <v>0</v>
      </c>
      <c r="G156" s="294">
        <f t="shared" ref="G156" ca="1" si="780">SUMIFS(INDIRECT(P$7),INDIRECT($N$7),$A156)</f>
        <v>0</v>
      </c>
      <c r="H156" s="1043">
        <f t="shared" ref="H156" ca="1" si="781">SUMIFS(INDIRECT(Q$7),INDIRECT($N$7),$A156)</f>
        <v>0</v>
      </c>
      <c r="I156" s="293">
        <f t="shared" ref="I156" ca="1" si="782">SUMIFS(INDIRECT(R$7),INDIRECT($N$7),$A156)</f>
        <v>27</v>
      </c>
      <c r="J156" s="294">
        <f t="shared" ref="J156" ca="1" si="783">SUMIFS(INDIRECT(S$7),INDIRECT($N$7),$A156)</f>
        <v>0</v>
      </c>
      <c r="K156" s="1043">
        <f t="shared" ref="K156" ca="1" si="784">SUMIFS(INDIRECT(T$7),INDIRECT($N$7),$A156)</f>
        <v>0</v>
      </c>
      <c r="L156" s="2" t="str">
        <f t="shared" si="533"/>
        <v/>
      </c>
      <c r="M156" s="2" t="str">
        <f t="shared" si="669"/>
        <v/>
      </c>
      <c r="Y156" s="271"/>
      <c r="Z156" s="272"/>
      <c r="AA156" s="272"/>
    </row>
    <row r="157" spans="1:27" s="2" customFormat="1" ht="18" customHeight="1">
      <c r="A157" s="1" t="s">
        <v>1667</v>
      </c>
      <c r="B157" s="287" t="s">
        <v>1667</v>
      </c>
      <c r="C157" s="1356"/>
      <c r="D157" s="307" t="s">
        <v>1613</v>
      </c>
      <c r="E157" s="302">
        <f t="shared" ca="1" si="778"/>
        <v>3</v>
      </c>
      <c r="F157" s="285">
        <f t="shared" ref="F157" ca="1" si="785">SUMIFS(INDIRECT(O$6),INDIRECT($N$6),$A157)</f>
        <v>3</v>
      </c>
      <c r="G157" s="280">
        <f t="shared" ref="G157" ca="1" si="786">SUMIFS(INDIRECT(P$6),INDIRECT($N$6),$A157)</f>
        <v>1</v>
      </c>
      <c r="H157" s="1041"/>
      <c r="I157" s="285">
        <f t="shared" ref="I157" ca="1" si="787">SUMIFS(INDIRECT(R$6),INDIRECT($N$6),$A157)</f>
        <v>0</v>
      </c>
      <c r="J157" s="280">
        <f t="shared" ref="J157" ca="1" si="788">SUMIFS(INDIRECT(S$6),INDIRECT($N$6),$A157)</f>
        <v>0</v>
      </c>
      <c r="K157" s="1041"/>
      <c r="L157" s="2" t="str">
        <f t="shared" si="533"/>
        <v/>
      </c>
      <c r="M157" s="2" t="str">
        <f t="shared" si="669"/>
        <v/>
      </c>
      <c r="Y157" s="1"/>
      <c r="Z157" s="272"/>
      <c r="AA157" s="272"/>
    </row>
    <row r="158" spans="1:27" s="2" customFormat="1" ht="18" customHeight="1">
      <c r="A158" s="1" t="s">
        <v>1667</v>
      </c>
      <c r="B158" s="290"/>
      <c r="C158" s="1378"/>
      <c r="D158" s="310"/>
      <c r="E158" s="305">
        <f t="shared" ref="E158" ca="1" si="789">SUM(E156:E157)</f>
        <v>30</v>
      </c>
      <c r="F158" s="299">
        <f t="shared" ref="F158" ca="1" si="790">SUM(F156:F157)</f>
        <v>3</v>
      </c>
      <c r="G158" s="300">
        <f t="shared" ref="G158" ca="1" si="791">SUM(G156:G157)</f>
        <v>1</v>
      </c>
      <c r="H158" s="1044">
        <f t="shared" ref="H158" ca="1" si="792">SUM(H156:H157)</f>
        <v>0</v>
      </c>
      <c r="I158" s="299">
        <f t="shared" ref="I158" ca="1" si="793">SUM(I156:I157)</f>
        <v>27</v>
      </c>
      <c r="J158" s="300">
        <f t="shared" ref="J158" ca="1" si="794">SUM(J156:J157)</f>
        <v>0</v>
      </c>
      <c r="K158" s="1044">
        <f t="shared" ref="K158" ca="1" si="795">SUM(K156:K157)</f>
        <v>0</v>
      </c>
      <c r="L158" s="2">
        <f t="shared" ca="1" si="533"/>
        <v>76</v>
      </c>
      <c r="M158" s="2">
        <f t="shared" ca="1" si="669"/>
        <v>30</v>
      </c>
      <c r="X158" s="272"/>
      <c r="Y158" s="1"/>
      <c r="Z158" s="272"/>
      <c r="AA158" s="272"/>
    </row>
    <row r="159" spans="1:27" s="2" customFormat="1" ht="6.75" customHeight="1">
      <c r="A159" s="1"/>
      <c r="B159" s="25"/>
      <c r="C159" s="274"/>
      <c r="D159" s="25"/>
      <c r="E159" s="276"/>
      <c r="F159" s="272"/>
      <c r="G159" s="272"/>
      <c r="H159" s="275"/>
      <c r="I159" s="272"/>
      <c r="J159" s="272"/>
      <c r="K159" s="275"/>
      <c r="Y159" s="1"/>
      <c r="Z159" s="272"/>
      <c r="AA159" s="272"/>
    </row>
    <row r="160" spans="1:27" s="2" customFormat="1" ht="27.75" customHeight="1">
      <c r="A160" s="1"/>
      <c r="B160" s="917" t="s">
        <v>2946</v>
      </c>
      <c r="C160" s="1379" t="s">
        <v>2947</v>
      </c>
      <c r="D160" s="1379"/>
      <c r="E160" s="1379"/>
      <c r="F160" s="1379"/>
      <c r="G160" s="1379"/>
      <c r="H160" s="1379"/>
      <c r="I160" s="1379"/>
      <c r="J160" s="1379"/>
      <c r="K160" s="1379"/>
      <c r="Y160" s="1"/>
      <c r="Z160" s="272"/>
      <c r="AA160" s="272"/>
    </row>
    <row r="161" spans="1:27" ht="24" customHeight="1">
      <c r="B161" s="1359" t="s">
        <v>1668</v>
      </c>
      <c r="C161" s="1359"/>
      <c r="D161" s="1359"/>
      <c r="E161" s="1359"/>
      <c r="F161" s="1359"/>
      <c r="G161" s="1359"/>
      <c r="H161" s="1359"/>
      <c r="I161" s="1359"/>
      <c r="J161" s="1359"/>
      <c r="K161" s="1359"/>
      <c r="L161" s="2"/>
      <c r="M161" s="2"/>
      <c r="N161" s="2"/>
      <c r="O161" s="2"/>
      <c r="P161" s="2"/>
      <c r="Q161" s="2"/>
      <c r="R161" s="2"/>
      <c r="S161" s="2"/>
      <c r="T161" s="2"/>
      <c r="U161" s="2"/>
      <c r="V161" s="2"/>
      <c r="W161" s="2"/>
      <c r="Z161" s="272"/>
      <c r="AA161" s="272"/>
    </row>
    <row r="162" spans="1:27" ht="24" customHeight="1">
      <c r="B162" s="267"/>
      <c r="C162" s="267"/>
      <c r="D162" s="267"/>
      <c r="E162" s="267"/>
      <c r="F162" s="267"/>
      <c r="G162" s="267"/>
      <c r="H162" s="268"/>
      <c r="I162" s="267"/>
      <c r="J162" s="267"/>
      <c r="K162" s="268"/>
      <c r="L162" s="2"/>
      <c r="M162" s="2"/>
      <c r="N162" s="2"/>
      <c r="O162" s="2"/>
      <c r="P162" s="2"/>
      <c r="Q162" s="2"/>
      <c r="R162" s="2"/>
      <c r="S162" s="2"/>
      <c r="T162" s="2"/>
      <c r="U162" s="2"/>
      <c r="V162" s="2"/>
      <c r="W162" s="2"/>
      <c r="Z162" s="272"/>
      <c r="AA162" s="272"/>
    </row>
    <row r="163" spans="1:27" ht="24" customHeight="1">
      <c r="C163" s="269"/>
      <c r="K163" s="268"/>
      <c r="L163" s="2"/>
      <c r="M163" s="2"/>
      <c r="N163" s="2"/>
      <c r="O163" s="2"/>
      <c r="P163" s="2"/>
      <c r="Q163" s="2"/>
      <c r="R163" s="2"/>
      <c r="S163" s="2"/>
      <c r="T163" s="2"/>
      <c r="U163" s="2"/>
      <c r="V163" s="2"/>
      <c r="W163" s="2"/>
      <c r="Z163" s="272"/>
      <c r="AA163" s="272"/>
    </row>
    <row r="164" spans="1:27" s="1" customFormat="1" ht="16.5" customHeight="1">
      <c r="B164" s="1360" t="s">
        <v>1601</v>
      </c>
      <c r="C164" s="1363" t="s">
        <v>1602</v>
      </c>
      <c r="D164" s="1366" t="s">
        <v>1603</v>
      </c>
      <c r="E164" s="1367"/>
      <c r="F164" s="282" t="s">
        <v>1604</v>
      </c>
      <c r="G164" s="283"/>
      <c r="H164" s="284"/>
      <c r="I164" s="282" t="s">
        <v>1605</v>
      </c>
      <c r="J164" s="283"/>
      <c r="K164" s="284"/>
      <c r="L164" s="2"/>
      <c r="M164" s="2"/>
      <c r="N164" s="2"/>
      <c r="O164" s="2"/>
      <c r="P164" s="2"/>
      <c r="Q164" s="2"/>
      <c r="R164" s="2"/>
      <c r="S164" s="2"/>
      <c r="T164" s="2"/>
      <c r="U164" s="2"/>
      <c r="V164" s="2"/>
      <c r="W164" s="2"/>
      <c r="Z164" s="272"/>
      <c r="AA164" s="272"/>
    </row>
    <row r="165" spans="1:27" s="1" customFormat="1" ht="16.5" customHeight="1">
      <c r="B165" s="1361"/>
      <c r="C165" s="1364"/>
      <c r="D165" s="1368"/>
      <c r="E165" s="1369"/>
      <c r="F165" s="1372" t="s">
        <v>1606</v>
      </c>
      <c r="G165" s="1374" t="s">
        <v>1607</v>
      </c>
      <c r="H165" s="1375"/>
      <c r="I165" s="1372" t="s">
        <v>1608</v>
      </c>
      <c r="J165" s="1374" t="s">
        <v>1609</v>
      </c>
      <c r="K165" s="1375"/>
      <c r="L165" s="2"/>
      <c r="M165" s="2"/>
      <c r="N165" s="2"/>
      <c r="O165" s="2"/>
      <c r="P165" s="2"/>
      <c r="Q165" s="2"/>
      <c r="R165" s="2"/>
      <c r="S165" s="2"/>
      <c r="T165" s="2"/>
      <c r="U165" s="2"/>
      <c r="V165" s="2"/>
      <c r="W165" s="2"/>
      <c r="Z165" s="272"/>
      <c r="AA165" s="272"/>
    </row>
    <row r="166" spans="1:27" s="1" customFormat="1" ht="16.5" customHeight="1">
      <c r="B166" s="1361"/>
      <c r="C166" s="1364"/>
      <c r="D166" s="1368"/>
      <c r="E166" s="1369"/>
      <c r="F166" s="1372"/>
      <c r="G166" s="1376" t="s">
        <v>1610</v>
      </c>
      <c r="H166" s="1377"/>
      <c r="I166" s="1372"/>
      <c r="J166" s="1376" t="s">
        <v>1610</v>
      </c>
      <c r="K166" s="1377"/>
      <c r="L166" s="2"/>
      <c r="M166" s="2"/>
      <c r="N166" s="2"/>
      <c r="O166" s="2"/>
      <c r="P166" s="2"/>
      <c r="Q166" s="2"/>
      <c r="R166" s="2"/>
      <c r="S166" s="2"/>
      <c r="T166" s="2"/>
      <c r="U166" s="2"/>
      <c r="V166" s="2"/>
      <c r="W166" s="2"/>
      <c r="Z166" s="272"/>
      <c r="AA166" s="272"/>
    </row>
    <row r="167" spans="1:27" s="1" customFormat="1" ht="16.5" customHeight="1">
      <c r="B167" s="1362"/>
      <c r="C167" s="1365"/>
      <c r="D167" s="1370"/>
      <c r="E167" s="1371"/>
      <c r="F167" s="1373"/>
      <c r="G167" s="1038"/>
      <c r="H167" s="1039" t="s">
        <v>3379</v>
      </c>
      <c r="I167" s="1373"/>
      <c r="J167" s="1038"/>
      <c r="K167" s="1039" t="s">
        <v>3379</v>
      </c>
      <c r="L167" s="2"/>
      <c r="M167" s="2"/>
      <c r="N167" s="2"/>
      <c r="O167" s="2"/>
      <c r="P167" s="2"/>
      <c r="Q167" s="2"/>
      <c r="R167" s="2"/>
      <c r="S167" s="2"/>
      <c r="T167" s="2"/>
      <c r="U167" s="2"/>
      <c r="V167" s="2"/>
      <c r="W167" s="2"/>
      <c r="Z167" s="272"/>
      <c r="AA167" s="272"/>
    </row>
    <row r="168" spans="1:27" s="2" customFormat="1" ht="18" customHeight="1">
      <c r="A168" s="271" t="s">
        <v>1030</v>
      </c>
      <c r="B168" s="289">
        <v>38</v>
      </c>
      <c r="C168" s="1355" t="s">
        <v>1669</v>
      </c>
      <c r="D168" s="306" t="s">
        <v>1612</v>
      </c>
      <c r="E168" s="301">
        <f ca="1">F168+I168</f>
        <v>2</v>
      </c>
      <c r="F168" s="286">
        <f ca="1">SUMIFS(INDIRECT(O$7),INDIRECT($N$7),$A168)</f>
        <v>0</v>
      </c>
      <c r="G168" s="281">
        <f t="shared" ref="G168" ca="1" si="796">SUMIFS(INDIRECT(P$7),INDIRECT($N$7),$A168)</f>
        <v>0</v>
      </c>
      <c r="H168" s="1040">
        <f t="shared" ref="H168" ca="1" si="797">SUMIFS(INDIRECT(Q$7),INDIRECT($N$7),$A168)</f>
        <v>0</v>
      </c>
      <c r="I168" s="286">
        <f t="shared" ref="I168" ca="1" si="798">SUMIFS(INDIRECT(R$7),INDIRECT($N$7),$A168)</f>
        <v>2</v>
      </c>
      <c r="J168" s="281">
        <f t="shared" ref="J168" ca="1" si="799">SUMIFS(INDIRECT(S$7),INDIRECT($N$7),$A168)</f>
        <v>0</v>
      </c>
      <c r="K168" s="1040">
        <f t="shared" ref="K168" ca="1" si="800">SUMIFS(INDIRECT(T$7),INDIRECT($N$7),$A168)</f>
        <v>0</v>
      </c>
      <c r="L168" s="2" t="str">
        <f t="shared" ref="L168:L212" si="801">IF(M168="","",_xlfn.RANK.EQ(M168,$M$10:$M$368,0))</f>
        <v/>
      </c>
      <c r="M168" s="2" t="str">
        <f t="shared" si="669"/>
        <v/>
      </c>
      <c r="Y168" s="271"/>
      <c r="Z168" s="272"/>
      <c r="AA168" s="272"/>
    </row>
    <row r="169" spans="1:27" s="2" customFormat="1" ht="18" customHeight="1">
      <c r="A169" s="1" t="s">
        <v>1030</v>
      </c>
      <c r="B169" s="287" t="s">
        <v>1642</v>
      </c>
      <c r="C169" s="1356"/>
      <c r="D169" s="307" t="s">
        <v>1613</v>
      </c>
      <c r="E169" s="302">
        <f ca="1">F169+I169</f>
        <v>0</v>
      </c>
      <c r="F169" s="285">
        <f ca="1">SUMIFS(INDIRECT(O$6),INDIRECT($N$6),$A169)</f>
        <v>0</v>
      </c>
      <c r="G169" s="280">
        <f t="shared" ref="G169" ca="1" si="802">SUMIFS(INDIRECT(P$6),INDIRECT($N$6),$A169)</f>
        <v>0</v>
      </c>
      <c r="H169" s="1041"/>
      <c r="I169" s="285">
        <f t="shared" ref="I169" ca="1" si="803">SUMIFS(INDIRECT(R$6),INDIRECT($N$6),$A169)</f>
        <v>0</v>
      </c>
      <c r="J169" s="280">
        <f t="shared" ref="J169" ca="1" si="804">SUMIFS(INDIRECT(S$6),INDIRECT($N$6),$A169)</f>
        <v>0</v>
      </c>
      <c r="K169" s="1041"/>
      <c r="L169" s="2" t="str">
        <f t="shared" si="801"/>
        <v/>
      </c>
      <c r="M169" s="2" t="str">
        <f t="shared" si="669"/>
        <v/>
      </c>
      <c r="Y169" s="1"/>
      <c r="Z169" s="272"/>
      <c r="AA169" s="272"/>
    </row>
    <row r="170" spans="1:27" s="2" customFormat="1" ht="18" customHeight="1">
      <c r="A170" s="1" t="s">
        <v>1030</v>
      </c>
      <c r="B170" s="291" t="s">
        <v>1452</v>
      </c>
      <c r="C170" s="1357"/>
      <c r="D170" s="308"/>
      <c r="E170" s="303">
        <f ca="1">SUM(E168:E169)</f>
        <v>2</v>
      </c>
      <c r="F170" s="297">
        <f t="shared" ref="F170" ca="1" si="805">SUM(F168:F169)</f>
        <v>0</v>
      </c>
      <c r="G170" s="298">
        <f t="shared" ref="G170" ca="1" si="806">SUM(G168:G169)</f>
        <v>0</v>
      </c>
      <c r="H170" s="1042">
        <f t="shared" ref="H170" ca="1" si="807">SUM(H168:H169)</f>
        <v>0</v>
      </c>
      <c r="I170" s="297">
        <f t="shared" ref="I170" ca="1" si="808">SUM(I168:I169)</f>
        <v>2</v>
      </c>
      <c r="J170" s="298">
        <f t="shared" ref="J170" ca="1" si="809">SUM(J168:J169)</f>
        <v>0</v>
      </c>
      <c r="K170" s="1042">
        <f t="shared" ref="K170" ca="1" si="810">SUM(K168:K169)</f>
        <v>0</v>
      </c>
      <c r="L170" s="2">
        <f t="shared" ca="1" si="801"/>
        <v>101</v>
      </c>
      <c r="M170" s="2">
        <f t="shared" ca="1" si="669"/>
        <v>2</v>
      </c>
      <c r="Y170" s="1"/>
      <c r="Z170" s="272"/>
      <c r="AA170" s="272"/>
    </row>
    <row r="171" spans="1:27" s="2" customFormat="1" ht="18" customHeight="1">
      <c r="A171" s="271" t="s">
        <v>1672</v>
      </c>
      <c r="B171" s="296"/>
      <c r="C171" s="1358" t="s">
        <v>1671</v>
      </c>
      <c r="D171" s="309" t="s">
        <v>1612</v>
      </c>
      <c r="E171" s="304">
        <f t="shared" ref="E171:E172" ca="1" si="811">F171+I171</f>
        <v>7</v>
      </c>
      <c r="F171" s="293">
        <f t="shared" ref="F171" ca="1" si="812">SUMIFS(INDIRECT(O$7),INDIRECT($N$7),$A171)</f>
        <v>1</v>
      </c>
      <c r="G171" s="294">
        <f t="shared" ref="G171" ca="1" si="813">SUMIFS(INDIRECT(P$7),INDIRECT($N$7),$A171)</f>
        <v>1</v>
      </c>
      <c r="H171" s="1043">
        <f t="shared" ref="H171" ca="1" si="814">SUMIFS(INDIRECT(Q$7),INDIRECT($N$7),$A171)</f>
        <v>0</v>
      </c>
      <c r="I171" s="293">
        <f t="shared" ref="I171" ca="1" si="815">SUMIFS(INDIRECT(R$7),INDIRECT($N$7),$A171)</f>
        <v>6</v>
      </c>
      <c r="J171" s="294">
        <f t="shared" ref="J171" ca="1" si="816">SUMIFS(INDIRECT(S$7),INDIRECT($N$7),$A171)</f>
        <v>0</v>
      </c>
      <c r="K171" s="1043">
        <f t="shared" ref="K171" ca="1" si="817">SUMIFS(INDIRECT(T$7),INDIRECT($N$7),$A171)</f>
        <v>0</v>
      </c>
      <c r="L171" s="2" t="str">
        <f t="shared" si="801"/>
        <v/>
      </c>
      <c r="M171" s="2" t="str">
        <f t="shared" si="669"/>
        <v/>
      </c>
      <c r="Y171" s="271"/>
      <c r="Z171" s="272"/>
      <c r="AA171" s="272"/>
    </row>
    <row r="172" spans="1:27" s="2" customFormat="1" ht="18" customHeight="1">
      <c r="A172" s="1" t="s">
        <v>1672</v>
      </c>
      <c r="B172" s="287" t="s">
        <v>1670</v>
      </c>
      <c r="C172" s="1356"/>
      <c r="D172" s="307" t="s">
        <v>1613</v>
      </c>
      <c r="E172" s="302">
        <f t="shared" ca="1" si="811"/>
        <v>0</v>
      </c>
      <c r="F172" s="285">
        <f t="shared" ref="F172" ca="1" si="818">SUMIFS(INDIRECT(O$6),INDIRECT($N$6),$A172)</f>
        <v>0</v>
      </c>
      <c r="G172" s="280">
        <f t="shared" ref="G172" ca="1" si="819">SUMIFS(INDIRECT(P$6),INDIRECT($N$6),$A172)</f>
        <v>0</v>
      </c>
      <c r="H172" s="1041"/>
      <c r="I172" s="285">
        <f t="shared" ref="I172" ca="1" si="820">SUMIFS(INDIRECT(R$6),INDIRECT($N$6),$A172)</f>
        <v>0</v>
      </c>
      <c r="J172" s="280">
        <f t="shared" ref="J172" ca="1" si="821">SUMIFS(INDIRECT(S$6),INDIRECT($N$6),$A172)</f>
        <v>0</v>
      </c>
      <c r="K172" s="1041"/>
      <c r="L172" s="2" t="str">
        <f t="shared" si="801"/>
        <v/>
      </c>
      <c r="M172" s="2" t="str">
        <f t="shared" si="669"/>
        <v/>
      </c>
      <c r="Y172" s="1"/>
      <c r="Z172" s="272"/>
      <c r="AA172" s="272"/>
    </row>
    <row r="173" spans="1:27" s="2" customFormat="1" ht="18" customHeight="1">
      <c r="A173" s="1" t="s">
        <v>1672</v>
      </c>
      <c r="B173" s="291"/>
      <c r="C173" s="1357"/>
      <c r="D173" s="308"/>
      <c r="E173" s="303">
        <f t="shared" ref="E173" ca="1" si="822">SUM(E171:E172)</f>
        <v>7</v>
      </c>
      <c r="F173" s="297">
        <f t="shared" ref="F173" ca="1" si="823">SUM(F171:F172)</f>
        <v>1</v>
      </c>
      <c r="G173" s="298">
        <f t="shared" ref="G173" ca="1" si="824">SUM(G171:G172)</f>
        <v>1</v>
      </c>
      <c r="H173" s="1042">
        <f t="shared" ref="H173" ca="1" si="825">SUM(H171:H172)</f>
        <v>0</v>
      </c>
      <c r="I173" s="297">
        <f t="shared" ref="I173" ca="1" si="826">SUM(I171:I172)</f>
        <v>6</v>
      </c>
      <c r="J173" s="298">
        <f t="shared" ref="J173" ca="1" si="827">SUM(J171:J172)</f>
        <v>0</v>
      </c>
      <c r="K173" s="1042">
        <f t="shared" ref="K173" ca="1" si="828">SUM(K171:K172)</f>
        <v>0</v>
      </c>
      <c r="L173" s="2">
        <f t="shared" ca="1" si="801"/>
        <v>93</v>
      </c>
      <c r="M173" s="2">
        <f t="shared" ca="1" si="669"/>
        <v>7</v>
      </c>
      <c r="Y173" s="1"/>
      <c r="Z173" s="272"/>
      <c r="AA173" s="272"/>
    </row>
    <row r="174" spans="1:27" s="2" customFormat="1" ht="18" customHeight="1">
      <c r="A174" s="271" t="s">
        <v>1674</v>
      </c>
      <c r="B174" s="296"/>
      <c r="C174" s="1358" t="s">
        <v>1673</v>
      </c>
      <c r="D174" s="309" t="s">
        <v>1612</v>
      </c>
      <c r="E174" s="304">
        <f t="shared" ref="E174:E175" ca="1" si="829">F174+I174</f>
        <v>9</v>
      </c>
      <c r="F174" s="293">
        <f t="shared" ref="F174" ca="1" si="830">SUMIFS(INDIRECT(O$7),INDIRECT($N$7),$A174)</f>
        <v>1</v>
      </c>
      <c r="G174" s="294">
        <f t="shared" ref="G174" ca="1" si="831">SUMIFS(INDIRECT(P$7),INDIRECT($N$7),$A174)</f>
        <v>0</v>
      </c>
      <c r="H174" s="1043">
        <f t="shared" ref="H174" ca="1" si="832">SUMIFS(INDIRECT(Q$7),INDIRECT($N$7),$A174)</f>
        <v>0</v>
      </c>
      <c r="I174" s="293">
        <f t="shared" ref="I174" ca="1" si="833">SUMIFS(INDIRECT(R$7),INDIRECT($N$7),$A174)</f>
        <v>8</v>
      </c>
      <c r="J174" s="294">
        <f t="shared" ref="J174" ca="1" si="834">SUMIFS(INDIRECT(S$7),INDIRECT($N$7),$A174)</f>
        <v>1</v>
      </c>
      <c r="K174" s="1043">
        <f t="shared" ref="K174" ca="1" si="835">SUMIFS(INDIRECT(T$7),INDIRECT($N$7),$A174)</f>
        <v>0</v>
      </c>
      <c r="L174" s="2" t="str">
        <f t="shared" si="801"/>
        <v/>
      </c>
      <c r="M174" s="2" t="str">
        <f t="shared" si="669"/>
        <v/>
      </c>
      <c r="Y174" s="271"/>
      <c r="Z174" s="272"/>
      <c r="AA174" s="272"/>
    </row>
    <row r="175" spans="1:27" s="2" customFormat="1" ht="18" customHeight="1">
      <c r="A175" s="1" t="s">
        <v>1674</v>
      </c>
      <c r="B175" s="287" t="s">
        <v>1674</v>
      </c>
      <c r="C175" s="1356"/>
      <c r="D175" s="307" t="s">
        <v>1613</v>
      </c>
      <c r="E175" s="302">
        <f t="shared" ca="1" si="829"/>
        <v>1</v>
      </c>
      <c r="F175" s="285">
        <f t="shared" ref="F175" ca="1" si="836">SUMIFS(INDIRECT(O$6),INDIRECT($N$6),$A175)</f>
        <v>1</v>
      </c>
      <c r="G175" s="280">
        <f t="shared" ref="G175" ca="1" si="837">SUMIFS(INDIRECT(P$6),INDIRECT($N$6),$A175)</f>
        <v>0</v>
      </c>
      <c r="H175" s="1041"/>
      <c r="I175" s="285">
        <f t="shared" ref="I175" ca="1" si="838">SUMIFS(INDIRECT(R$6),INDIRECT($N$6),$A175)</f>
        <v>0</v>
      </c>
      <c r="J175" s="280">
        <f t="shared" ref="J175" ca="1" si="839">SUMIFS(INDIRECT(S$6),INDIRECT($N$6),$A175)</f>
        <v>0</v>
      </c>
      <c r="K175" s="1041"/>
      <c r="L175" s="2" t="str">
        <f t="shared" si="801"/>
        <v/>
      </c>
      <c r="M175" s="2" t="str">
        <f t="shared" si="669"/>
        <v/>
      </c>
      <c r="Y175" s="1"/>
      <c r="Z175" s="272"/>
      <c r="AA175" s="272"/>
    </row>
    <row r="176" spans="1:27" s="2" customFormat="1" ht="18" customHeight="1">
      <c r="A176" s="1" t="s">
        <v>1674</v>
      </c>
      <c r="B176" s="291"/>
      <c r="C176" s="1357"/>
      <c r="D176" s="308"/>
      <c r="E176" s="303">
        <f t="shared" ref="E176" ca="1" si="840">SUM(E174:E175)</f>
        <v>10</v>
      </c>
      <c r="F176" s="297">
        <f t="shared" ref="F176" ca="1" si="841">SUM(F174:F175)</f>
        <v>2</v>
      </c>
      <c r="G176" s="298">
        <f t="shared" ref="G176" ca="1" si="842">SUM(G174:G175)</f>
        <v>0</v>
      </c>
      <c r="H176" s="1042">
        <f t="shared" ref="H176" ca="1" si="843">SUM(H174:H175)</f>
        <v>0</v>
      </c>
      <c r="I176" s="297">
        <f t="shared" ref="I176" ca="1" si="844">SUM(I174:I175)</f>
        <v>8</v>
      </c>
      <c r="J176" s="298">
        <f t="shared" ref="J176" ca="1" si="845">SUM(J174:J175)</f>
        <v>1</v>
      </c>
      <c r="K176" s="1042">
        <f t="shared" ref="K176" ca="1" si="846">SUM(K174:K175)</f>
        <v>0</v>
      </c>
      <c r="L176" s="2">
        <f t="shared" ca="1" si="801"/>
        <v>89</v>
      </c>
      <c r="M176" s="2">
        <f t="shared" ca="1" si="669"/>
        <v>10</v>
      </c>
      <c r="Y176" s="1"/>
      <c r="Z176" s="272"/>
      <c r="AA176" s="272"/>
    </row>
    <row r="177" spans="1:27" s="2" customFormat="1" ht="18" customHeight="1">
      <c r="A177" s="271" t="s">
        <v>1676</v>
      </c>
      <c r="B177" s="296"/>
      <c r="C177" s="1358" t="s">
        <v>1675</v>
      </c>
      <c r="D177" s="309" t="s">
        <v>1612</v>
      </c>
      <c r="E177" s="304">
        <f t="shared" ref="E177:E178" ca="1" si="847">F177+I177</f>
        <v>54</v>
      </c>
      <c r="F177" s="293">
        <f t="shared" ref="F177" ca="1" si="848">SUMIFS(INDIRECT(O$7),INDIRECT($N$7),$A177)</f>
        <v>9</v>
      </c>
      <c r="G177" s="294">
        <f t="shared" ref="G177" ca="1" si="849">SUMIFS(INDIRECT(P$7),INDIRECT($N$7),$A177)</f>
        <v>4</v>
      </c>
      <c r="H177" s="1043">
        <f t="shared" ref="H177" ca="1" si="850">SUMIFS(INDIRECT(Q$7),INDIRECT($N$7),$A177)</f>
        <v>0</v>
      </c>
      <c r="I177" s="293">
        <f t="shared" ref="I177" ca="1" si="851">SUMIFS(INDIRECT(R$7),INDIRECT($N$7),$A177)</f>
        <v>45</v>
      </c>
      <c r="J177" s="294">
        <f t="shared" ref="J177" ca="1" si="852">SUMIFS(INDIRECT(S$7),INDIRECT($N$7),$A177)</f>
        <v>3</v>
      </c>
      <c r="K177" s="1043">
        <f t="shared" ref="K177" ca="1" si="853">SUMIFS(INDIRECT(T$7),INDIRECT($N$7),$A177)</f>
        <v>0</v>
      </c>
      <c r="L177" s="2" t="str">
        <f t="shared" si="801"/>
        <v/>
      </c>
      <c r="M177" s="2" t="str">
        <f t="shared" si="669"/>
        <v/>
      </c>
      <c r="Y177" s="271"/>
      <c r="Z177" s="272"/>
      <c r="AA177" s="272"/>
    </row>
    <row r="178" spans="1:27" s="2" customFormat="1" ht="18" customHeight="1">
      <c r="A178" s="1" t="s">
        <v>1676</v>
      </c>
      <c r="B178" s="287" t="s">
        <v>1676</v>
      </c>
      <c r="C178" s="1356"/>
      <c r="D178" s="307" t="s">
        <v>1613</v>
      </c>
      <c r="E178" s="302">
        <f t="shared" ca="1" si="847"/>
        <v>2</v>
      </c>
      <c r="F178" s="285">
        <f t="shared" ref="F178" ca="1" si="854">SUMIFS(INDIRECT(O$6),INDIRECT($N$6),$A178)</f>
        <v>2</v>
      </c>
      <c r="G178" s="280">
        <f t="shared" ref="G178" ca="1" si="855">SUMIFS(INDIRECT(P$6),INDIRECT($N$6),$A178)</f>
        <v>2</v>
      </c>
      <c r="H178" s="1041"/>
      <c r="I178" s="285">
        <f t="shared" ref="I178" ca="1" si="856">SUMIFS(INDIRECT(R$6),INDIRECT($N$6),$A178)</f>
        <v>0</v>
      </c>
      <c r="J178" s="280">
        <f t="shared" ref="J178" ca="1" si="857">SUMIFS(INDIRECT(S$6),INDIRECT($N$6),$A178)</f>
        <v>0</v>
      </c>
      <c r="K178" s="1041"/>
      <c r="L178" s="2" t="str">
        <f t="shared" si="801"/>
        <v/>
      </c>
      <c r="M178" s="2" t="str">
        <f t="shared" si="669"/>
        <v/>
      </c>
      <c r="Y178" s="1"/>
      <c r="Z178" s="272"/>
      <c r="AA178" s="272"/>
    </row>
    <row r="179" spans="1:27" s="2" customFormat="1" ht="18" customHeight="1">
      <c r="A179" s="1" t="s">
        <v>1676</v>
      </c>
      <c r="B179" s="291"/>
      <c r="C179" s="1357"/>
      <c r="D179" s="308"/>
      <c r="E179" s="303">
        <f t="shared" ref="E179" ca="1" si="858">SUM(E177:E178)</f>
        <v>56</v>
      </c>
      <c r="F179" s="297">
        <f t="shared" ref="F179" ca="1" si="859">SUM(F177:F178)</f>
        <v>11</v>
      </c>
      <c r="G179" s="298">
        <f t="shared" ref="G179" ca="1" si="860">SUM(G177:G178)</f>
        <v>6</v>
      </c>
      <c r="H179" s="1042">
        <f t="shared" ref="H179" ca="1" si="861">SUM(H177:H178)</f>
        <v>0</v>
      </c>
      <c r="I179" s="297">
        <f t="shared" ref="I179" ca="1" si="862">SUM(I177:I178)</f>
        <v>45</v>
      </c>
      <c r="J179" s="298">
        <f t="shared" ref="J179" ca="1" si="863">SUM(J177:J178)</f>
        <v>3</v>
      </c>
      <c r="K179" s="1042">
        <f t="shared" ref="K179" ca="1" si="864">SUM(K177:K178)</f>
        <v>0</v>
      </c>
      <c r="L179" s="2">
        <f t="shared" ca="1" si="801"/>
        <v>65</v>
      </c>
      <c r="M179" s="2">
        <f t="shared" ca="1" si="669"/>
        <v>56</v>
      </c>
      <c r="Y179" s="1"/>
      <c r="Z179" s="272"/>
      <c r="AA179" s="272"/>
    </row>
    <row r="180" spans="1:27" s="2" customFormat="1" ht="18" customHeight="1">
      <c r="A180" s="271" t="s">
        <v>1678</v>
      </c>
      <c r="B180" s="296"/>
      <c r="C180" s="1358" t="s">
        <v>1677</v>
      </c>
      <c r="D180" s="309" t="s">
        <v>1612</v>
      </c>
      <c r="E180" s="304">
        <f t="shared" ref="E180:E181" ca="1" si="865">F180+I180</f>
        <v>6</v>
      </c>
      <c r="F180" s="293">
        <f t="shared" ref="F180" ca="1" si="866">SUMIFS(INDIRECT(O$7),INDIRECT($N$7),$A180)</f>
        <v>1</v>
      </c>
      <c r="G180" s="294">
        <f t="shared" ref="G180" ca="1" si="867">SUMIFS(INDIRECT(P$7),INDIRECT($N$7),$A180)</f>
        <v>0</v>
      </c>
      <c r="H180" s="1043">
        <f t="shared" ref="H180" ca="1" si="868">SUMIFS(INDIRECT(Q$7),INDIRECT($N$7),$A180)</f>
        <v>0</v>
      </c>
      <c r="I180" s="293">
        <f t="shared" ref="I180" ca="1" si="869">SUMIFS(INDIRECT(R$7),INDIRECT($N$7),$A180)</f>
        <v>5</v>
      </c>
      <c r="J180" s="294">
        <f t="shared" ref="J180" ca="1" si="870">SUMIFS(INDIRECT(S$7),INDIRECT($N$7),$A180)</f>
        <v>0</v>
      </c>
      <c r="K180" s="1043">
        <f t="shared" ref="K180" ca="1" si="871">SUMIFS(INDIRECT(T$7),INDIRECT($N$7),$A180)</f>
        <v>0</v>
      </c>
      <c r="L180" s="2" t="str">
        <f t="shared" si="801"/>
        <v/>
      </c>
      <c r="M180" s="2" t="str">
        <f t="shared" si="669"/>
        <v/>
      </c>
      <c r="Y180" s="271"/>
      <c r="Z180" s="272"/>
      <c r="AA180" s="272"/>
    </row>
    <row r="181" spans="1:27" s="2" customFormat="1" ht="18" customHeight="1">
      <c r="A181" s="1" t="s">
        <v>1678</v>
      </c>
      <c r="B181" s="287" t="s">
        <v>1678</v>
      </c>
      <c r="C181" s="1356"/>
      <c r="D181" s="307" t="s">
        <v>1613</v>
      </c>
      <c r="E181" s="302">
        <f t="shared" ca="1" si="865"/>
        <v>1</v>
      </c>
      <c r="F181" s="285">
        <f t="shared" ref="F181" ca="1" si="872">SUMIFS(INDIRECT(O$6),INDIRECT($N$6),$A181)</f>
        <v>1</v>
      </c>
      <c r="G181" s="280">
        <f t="shared" ref="G181" ca="1" si="873">SUMIFS(INDIRECT(P$6),INDIRECT($N$6),$A181)</f>
        <v>0</v>
      </c>
      <c r="H181" s="1041"/>
      <c r="I181" s="285">
        <f t="shared" ref="I181" ca="1" si="874">SUMIFS(INDIRECT(R$6),INDIRECT($N$6),$A181)</f>
        <v>0</v>
      </c>
      <c r="J181" s="280">
        <f t="shared" ref="J181" ca="1" si="875">SUMIFS(INDIRECT(S$6),INDIRECT($N$6),$A181)</f>
        <v>0</v>
      </c>
      <c r="K181" s="1041"/>
      <c r="L181" s="2" t="str">
        <f t="shared" si="801"/>
        <v/>
      </c>
      <c r="M181" s="2" t="str">
        <f t="shared" si="669"/>
        <v/>
      </c>
      <c r="Y181" s="1"/>
      <c r="Z181" s="272"/>
      <c r="AA181" s="272"/>
    </row>
    <row r="182" spans="1:27" s="2" customFormat="1" ht="18" customHeight="1">
      <c r="A182" s="1" t="s">
        <v>1678</v>
      </c>
      <c r="B182" s="291"/>
      <c r="C182" s="1357"/>
      <c r="D182" s="308"/>
      <c r="E182" s="303">
        <f t="shared" ref="E182" ca="1" si="876">SUM(E180:E181)</f>
        <v>7</v>
      </c>
      <c r="F182" s="297">
        <f t="shared" ref="F182" ca="1" si="877">SUM(F180:F181)</f>
        <v>2</v>
      </c>
      <c r="G182" s="298">
        <f t="shared" ref="G182" ca="1" si="878">SUM(G180:G181)</f>
        <v>0</v>
      </c>
      <c r="H182" s="1042">
        <f t="shared" ref="H182" ca="1" si="879">SUM(H180:H181)</f>
        <v>0</v>
      </c>
      <c r="I182" s="297">
        <f t="shared" ref="I182" ca="1" si="880">SUM(I180:I181)</f>
        <v>5</v>
      </c>
      <c r="J182" s="298">
        <f t="shared" ref="J182" ca="1" si="881">SUM(J180:J181)</f>
        <v>0</v>
      </c>
      <c r="K182" s="1042">
        <f t="shared" ref="K182" ca="1" si="882">SUM(K180:K181)</f>
        <v>0</v>
      </c>
      <c r="L182" s="2">
        <f t="shared" ca="1" si="801"/>
        <v>93</v>
      </c>
      <c r="M182" s="2">
        <f t="shared" ca="1" si="669"/>
        <v>7</v>
      </c>
      <c r="Y182" s="1"/>
      <c r="Z182" s="272"/>
      <c r="AA182" s="272"/>
    </row>
    <row r="183" spans="1:27" s="2" customFormat="1" ht="18" customHeight="1">
      <c r="A183" s="271" t="s">
        <v>1680</v>
      </c>
      <c r="B183" s="296"/>
      <c r="C183" s="1358" t="s">
        <v>1679</v>
      </c>
      <c r="D183" s="309" t="s">
        <v>1612</v>
      </c>
      <c r="E183" s="304">
        <f t="shared" ref="E183:E184" ca="1" si="883">F183+I183</f>
        <v>9</v>
      </c>
      <c r="F183" s="293">
        <f t="shared" ref="F183" ca="1" si="884">SUMIFS(INDIRECT(O$7),INDIRECT($N$7),$A183)</f>
        <v>4</v>
      </c>
      <c r="G183" s="294">
        <f t="shared" ref="G183" ca="1" si="885">SUMIFS(INDIRECT(P$7),INDIRECT($N$7),$A183)</f>
        <v>2</v>
      </c>
      <c r="H183" s="1043">
        <f t="shared" ref="H183" ca="1" si="886">SUMIFS(INDIRECT(Q$7),INDIRECT($N$7),$A183)</f>
        <v>0</v>
      </c>
      <c r="I183" s="293">
        <f t="shared" ref="I183" ca="1" si="887">SUMIFS(INDIRECT(R$7),INDIRECT($N$7),$A183)</f>
        <v>5</v>
      </c>
      <c r="J183" s="294">
        <f t="shared" ref="J183" ca="1" si="888">SUMIFS(INDIRECT(S$7),INDIRECT($N$7),$A183)</f>
        <v>1</v>
      </c>
      <c r="K183" s="1043">
        <f t="shared" ref="K183" ca="1" si="889">SUMIFS(INDIRECT(T$7),INDIRECT($N$7),$A183)</f>
        <v>0</v>
      </c>
      <c r="L183" s="2" t="str">
        <f t="shared" si="801"/>
        <v/>
      </c>
      <c r="M183" s="2" t="str">
        <f t="shared" si="669"/>
        <v/>
      </c>
      <c r="Y183" s="271"/>
      <c r="Z183" s="272"/>
      <c r="AA183" s="272"/>
    </row>
    <row r="184" spans="1:27" s="2" customFormat="1" ht="18" customHeight="1">
      <c r="A184" s="1" t="s">
        <v>1680</v>
      </c>
      <c r="B184" s="287" t="s">
        <v>1680</v>
      </c>
      <c r="C184" s="1356"/>
      <c r="D184" s="307" t="s">
        <v>1613</v>
      </c>
      <c r="E184" s="302">
        <f t="shared" ca="1" si="883"/>
        <v>1</v>
      </c>
      <c r="F184" s="285">
        <f t="shared" ref="F184" ca="1" si="890">SUMIFS(INDIRECT(O$6),INDIRECT($N$6),$A184)</f>
        <v>1</v>
      </c>
      <c r="G184" s="280">
        <f t="shared" ref="G184" ca="1" si="891">SUMIFS(INDIRECT(P$6),INDIRECT($N$6),$A184)</f>
        <v>1</v>
      </c>
      <c r="H184" s="1041"/>
      <c r="I184" s="285">
        <f t="shared" ref="I184" ca="1" si="892">SUMIFS(INDIRECT(R$6),INDIRECT($N$6),$A184)</f>
        <v>0</v>
      </c>
      <c r="J184" s="280">
        <f t="shared" ref="J184" ca="1" si="893">SUMIFS(INDIRECT(S$6),INDIRECT($N$6),$A184)</f>
        <v>0</v>
      </c>
      <c r="K184" s="1041"/>
      <c r="L184" s="2" t="str">
        <f t="shared" si="801"/>
        <v/>
      </c>
      <c r="M184" s="2" t="str">
        <f t="shared" si="669"/>
        <v/>
      </c>
      <c r="Y184" s="1"/>
      <c r="Z184" s="272"/>
      <c r="AA184" s="272"/>
    </row>
    <row r="185" spans="1:27" s="2" customFormat="1" ht="18" customHeight="1">
      <c r="A185" s="1" t="s">
        <v>1680</v>
      </c>
      <c r="B185" s="291"/>
      <c r="C185" s="1357"/>
      <c r="D185" s="308"/>
      <c r="E185" s="303">
        <f t="shared" ref="E185" ca="1" si="894">SUM(E183:E184)</f>
        <v>10</v>
      </c>
      <c r="F185" s="297">
        <f t="shared" ref="F185" ca="1" si="895">SUM(F183:F184)</f>
        <v>5</v>
      </c>
      <c r="G185" s="298">
        <f t="shared" ref="G185" ca="1" si="896">SUM(G183:G184)</f>
        <v>3</v>
      </c>
      <c r="H185" s="1042">
        <f t="shared" ref="H185" ca="1" si="897">SUM(H183:H184)</f>
        <v>0</v>
      </c>
      <c r="I185" s="297">
        <f t="shared" ref="I185" ca="1" si="898">SUM(I183:I184)</f>
        <v>5</v>
      </c>
      <c r="J185" s="298">
        <f t="shared" ref="J185" ca="1" si="899">SUM(J183:J184)</f>
        <v>1</v>
      </c>
      <c r="K185" s="1042">
        <f t="shared" ref="K185" ca="1" si="900">SUM(K183:K184)</f>
        <v>0</v>
      </c>
      <c r="L185" s="2">
        <f t="shared" ca="1" si="801"/>
        <v>89</v>
      </c>
      <c r="M185" s="2">
        <f t="shared" ca="1" si="669"/>
        <v>10</v>
      </c>
      <c r="Y185" s="1"/>
      <c r="Z185" s="272"/>
      <c r="AA185" s="272"/>
    </row>
    <row r="186" spans="1:27" s="2" customFormat="1" ht="18" customHeight="1">
      <c r="A186" s="271" t="s">
        <v>1682</v>
      </c>
      <c r="B186" s="296"/>
      <c r="C186" s="1358" t="s">
        <v>1681</v>
      </c>
      <c r="D186" s="309" t="s">
        <v>1612</v>
      </c>
      <c r="E186" s="304">
        <f t="shared" ref="E186:E187" ca="1" si="901">F186+I186</f>
        <v>6</v>
      </c>
      <c r="F186" s="293">
        <f t="shared" ref="F186" ca="1" si="902">SUMIFS(INDIRECT(O$7),INDIRECT($N$7),$A186)</f>
        <v>2</v>
      </c>
      <c r="G186" s="294">
        <f t="shared" ref="G186" ca="1" si="903">SUMIFS(INDIRECT(P$7),INDIRECT($N$7),$A186)</f>
        <v>0</v>
      </c>
      <c r="H186" s="1043">
        <f t="shared" ref="H186" ca="1" si="904">SUMIFS(INDIRECT(Q$7),INDIRECT($N$7),$A186)</f>
        <v>0</v>
      </c>
      <c r="I186" s="293">
        <f t="shared" ref="I186" ca="1" si="905">SUMIFS(INDIRECT(R$7),INDIRECT($N$7),$A186)</f>
        <v>4</v>
      </c>
      <c r="J186" s="294">
        <f t="shared" ref="J186" ca="1" si="906">SUMIFS(INDIRECT(S$7),INDIRECT($N$7),$A186)</f>
        <v>0</v>
      </c>
      <c r="K186" s="1043">
        <f t="shared" ref="K186" ca="1" si="907">SUMIFS(INDIRECT(T$7),INDIRECT($N$7),$A186)</f>
        <v>0</v>
      </c>
      <c r="L186" s="2" t="str">
        <f t="shared" si="801"/>
        <v/>
      </c>
      <c r="M186" s="2" t="str">
        <f t="shared" si="669"/>
        <v/>
      </c>
      <c r="Y186" s="271"/>
      <c r="Z186" s="272"/>
      <c r="AA186" s="272"/>
    </row>
    <row r="187" spans="1:27" s="2" customFormat="1" ht="18" customHeight="1">
      <c r="A187" s="1" t="s">
        <v>1682</v>
      </c>
      <c r="B187" s="287" t="s">
        <v>1682</v>
      </c>
      <c r="C187" s="1356"/>
      <c r="D187" s="307" t="s">
        <v>1613</v>
      </c>
      <c r="E187" s="302">
        <f t="shared" ca="1" si="901"/>
        <v>1</v>
      </c>
      <c r="F187" s="285">
        <f t="shared" ref="F187" ca="1" si="908">SUMIFS(INDIRECT(O$6),INDIRECT($N$6),$A187)</f>
        <v>1</v>
      </c>
      <c r="G187" s="280">
        <f t="shared" ref="G187" ca="1" si="909">SUMIFS(INDIRECT(P$6),INDIRECT($N$6),$A187)</f>
        <v>0</v>
      </c>
      <c r="H187" s="1041"/>
      <c r="I187" s="285">
        <f t="shared" ref="I187" ca="1" si="910">SUMIFS(INDIRECT(R$6),INDIRECT($N$6),$A187)</f>
        <v>0</v>
      </c>
      <c r="J187" s="280">
        <f t="shared" ref="J187" ca="1" si="911">SUMIFS(INDIRECT(S$6),INDIRECT($N$6),$A187)</f>
        <v>0</v>
      </c>
      <c r="K187" s="1041"/>
      <c r="L187" s="2" t="str">
        <f t="shared" si="801"/>
        <v/>
      </c>
      <c r="M187" s="2" t="str">
        <f t="shared" si="669"/>
        <v/>
      </c>
      <c r="Y187" s="1"/>
      <c r="Z187" s="272"/>
      <c r="AA187" s="272"/>
    </row>
    <row r="188" spans="1:27" s="2" customFormat="1" ht="18" customHeight="1">
      <c r="A188" s="1" t="s">
        <v>1682</v>
      </c>
      <c r="B188" s="291"/>
      <c r="C188" s="1357"/>
      <c r="D188" s="308"/>
      <c r="E188" s="303">
        <f t="shared" ref="E188" ca="1" si="912">SUM(E186:E187)</f>
        <v>7</v>
      </c>
      <c r="F188" s="297">
        <f t="shared" ref="F188" ca="1" si="913">SUM(F186:F187)</f>
        <v>3</v>
      </c>
      <c r="G188" s="298">
        <f t="shared" ref="G188" ca="1" si="914">SUM(G186:G187)</f>
        <v>0</v>
      </c>
      <c r="H188" s="1042">
        <f t="shared" ref="H188" ca="1" si="915">SUM(H186:H187)</f>
        <v>0</v>
      </c>
      <c r="I188" s="297">
        <f t="shared" ref="I188" ca="1" si="916">SUM(I186:I187)</f>
        <v>4</v>
      </c>
      <c r="J188" s="298">
        <f t="shared" ref="J188" ca="1" si="917">SUM(J186:J187)</f>
        <v>0</v>
      </c>
      <c r="K188" s="1042">
        <f t="shared" ref="K188" ca="1" si="918">SUM(K186:K187)</f>
        <v>0</v>
      </c>
      <c r="L188" s="2">
        <f t="shared" ca="1" si="801"/>
        <v>93</v>
      </c>
      <c r="M188" s="2">
        <f t="shared" ca="1" si="669"/>
        <v>7</v>
      </c>
      <c r="Y188" s="1"/>
      <c r="Z188" s="272"/>
      <c r="AA188" s="272"/>
    </row>
    <row r="189" spans="1:27" s="2" customFormat="1" ht="18" customHeight="1">
      <c r="A189" s="271" t="s">
        <v>1684</v>
      </c>
      <c r="B189" s="296"/>
      <c r="C189" s="1358" t="s">
        <v>1683</v>
      </c>
      <c r="D189" s="309" t="s">
        <v>1612</v>
      </c>
      <c r="E189" s="304">
        <f t="shared" ref="E189:E190" ca="1" si="919">F189+I189</f>
        <v>2</v>
      </c>
      <c r="F189" s="293">
        <f t="shared" ref="F189" ca="1" si="920">SUMIFS(INDIRECT(O$7),INDIRECT($N$7),$A189)</f>
        <v>0</v>
      </c>
      <c r="G189" s="294">
        <f t="shared" ref="G189" ca="1" si="921">SUMIFS(INDIRECT(P$7),INDIRECT($N$7),$A189)</f>
        <v>0</v>
      </c>
      <c r="H189" s="1043">
        <f t="shared" ref="H189" ca="1" si="922">SUMIFS(INDIRECT(Q$7),INDIRECT($N$7),$A189)</f>
        <v>0</v>
      </c>
      <c r="I189" s="293">
        <f t="shared" ref="I189" ca="1" si="923">SUMIFS(INDIRECT(R$7),INDIRECT($N$7),$A189)</f>
        <v>2</v>
      </c>
      <c r="J189" s="294">
        <f t="shared" ref="J189" ca="1" si="924">SUMIFS(INDIRECT(S$7),INDIRECT($N$7),$A189)</f>
        <v>0</v>
      </c>
      <c r="K189" s="1043">
        <f t="shared" ref="K189" ca="1" si="925">SUMIFS(INDIRECT(T$7),INDIRECT($N$7),$A189)</f>
        <v>0</v>
      </c>
      <c r="L189" s="2" t="str">
        <f t="shared" si="801"/>
        <v/>
      </c>
      <c r="M189" s="2" t="str">
        <f t="shared" si="669"/>
        <v/>
      </c>
      <c r="Y189" s="271"/>
      <c r="Z189" s="272"/>
      <c r="AA189" s="272"/>
    </row>
    <row r="190" spans="1:27" s="2" customFormat="1" ht="18" customHeight="1">
      <c r="A190" s="1" t="s">
        <v>1684</v>
      </c>
      <c r="B190" s="287" t="s">
        <v>1684</v>
      </c>
      <c r="C190" s="1356"/>
      <c r="D190" s="307" t="s">
        <v>1613</v>
      </c>
      <c r="E190" s="302">
        <f t="shared" ca="1" si="919"/>
        <v>0</v>
      </c>
      <c r="F190" s="285">
        <f t="shared" ref="F190" ca="1" si="926">SUMIFS(INDIRECT(O$6),INDIRECT($N$6),$A190)</f>
        <v>0</v>
      </c>
      <c r="G190" s="280">
        <f t="shared" ref="G190" ca="1" si="927">SUMIFS(INDIRECT(P$6),INDIRECT($N$6),$A190)</f>
        <v>0</v>
      </c>
      <c r="H190" s="1041"/>
      <c r="I190" s="285">
        <f t="shared" ref="I190" ca="1" si="928">SUMIFS(INDIRECT(R$6),INDIRECT($N$6),$A190)</f>
        <v>0</v>
      </c>
      <c r="J190" s="280">
        <f t="shared" ref="J190" ca="1" si="929">SUMIFS(INDIRECT(S$6),INDIRECT($N$6),$A190)</f>
        <v>0</v>
      </c>
      <c r="K190" s="1041"/>
      <c r="L190" s="2" t="str">
        <f t="shared" si="801"/>
        <v/>
      </c>
      <c r="M190" s="2" t="str">
        <f t="shared" si="669"/>
        <v/>
      </c>
      <c r="Y190" s="1"/>
      <c r="Z190" s="272"/>
      <c r="AA190" s="272"/>
    </row>
    <row r="191" spans="1:27" s="2" customFormat="1" ht="18" customHeight="1">
      <c r="A191" s="1" t="s">
        <v>1684</v>
      </c>
      <c r="B191" s="291"/>
      <c r="C191" s="1357"/>
      <c r="D191" s="308"/>
      <c r="E191" s="303">
        <f t="shared" ref="E191" ca="1" si="930">SUM(E189:E190)</f>
        <v>2</v>
      </c>
      <c r="F191" s="297">
        <f t="shared" ref="F191" ca="1" si="931">SUM(F189:F190)</f>
        <v>0</v>
      </c>
      <c r="G191" s="298">
        <f t="shared" ref="G191" ca="1" si="932">SUM(G189:G190)</f>
        <v>0</v>
      </c>
      <c r="H191" s="1042">
        <f t="shared" ref="H191" ca="1" si="933">SUM(H189:H190)</f>
        <v>0</v>
      </c>
      <c r="I191" s="297">
        <f t="shared" ref="I191" ca="1" si="934">SUM(I189:I190)</f>
        <v>2</v>
      </c>
      <c r="J191" s="298">
        <f t="shared" ref="J191" ca="1" si="935">SUM(J189:J190)</f>
        <v>0</v>
      </c>
      <c r="K191" s="1042">
        <f t="shared" ref="K191" ca="1" si="936">SUM(K189:K190)</f>
        <v>0</v>
      </c>
      <c r="L191" s="2">
        <f t="shared" ca="1" si="801"/>
        <v>101</v>
      </c>
      <c r="M191" s="2">
        <f t="shared" ca="1" si="669"/>
        <v>2</v>
      </c>
      <c r="Y191" s="1"/>
      <c r="Z191" s="272"/>
      <c r="AA191" s="272"/>
    </row>
    <row r="192" spans="1:27" s="2" customFormat="1" ht="18" customHeight="1">
      <c r="A192" s="271" t="s">
        <v>1686</v>
      </c>
      <c r="B192" s="296"/>
      <c r="C192" s="1358" t="s">
        <v>1685</v>
      </c>
      <c r="D192" s="309" t="s">
        <v>1612</v>
      </c>
      <c r="E192" s="304">
        <f t="shared" ref="E192:E193" ca="1" si="937">F192+I192</f>
        <v>476</v>
      </c>
      <c r="F192" s="293">
        <f t="shared" ref="F192" ca="1" si="938">SUMIFS(INDIRECT(O$7),INDIRECT($N$7),$A192)</f>
        <v>162</v>
      </c>
      <c r="G192" s="294">
        <f t="shared" ref="G192" ca="1" si="939">SUMIFS(INDIRECT(P$7),INDIRECT($N$7),$A192)</f>
        <v>106</v>
      </c>
      <c r="H192" s="1043">
        <f t="shared" ref="H192" ca="1" si="940">SUMIFS(INDIRECT(Q$7),INDIRECT($N$7),$A192)</f>
        <v>0</v>
      </c>
      <c r="I192" s="293">
        <f t="shared" ref="I192" ca="1" si="941">SUMIFS(INDIRECT(R$7),INDIRECT($N$7),$A192)</f>
        <v>314</v>
      </c>
      <c r="J192" s="294">
        <f t="shared" ref="J192" ca="1" si="942">SUMIFS(INDIRECT(S$7),INDIRECT($N$7),$A192)</f>
        <v>83</v>
      </c>
      <c r="K192" s="1043">
        <f t="shared" ref="K192" ca="1" si="943">SUMIFS(INDIRECT(T$7),INDIRECT($N$7),$A192)</f>
        <v>0</v>
      </c>
      <c r="L192" s="2" t="str">
        <f t="shared" si="801"/>
        <v/>
      </c>
      <c r="M192" s="2" t="str">
        <f t="shared" si="669"/>
        <v/>
      </c>
      <c r="Y192" s="271"/>
      <c r="Z192" s="272"/>
      <c r="AA192" s="272"/>
    </row>
    <row r="193" spans="1:27" s="2" customFormat="1" ht="18" customHeight="1">
      <c r="A193" s="1" t="s">
        <v>1686</v>
      </c>
      <c r="B193" s="287" t="s">
        <v>1686</v>
      </c>
      <c r="C193" s="1356"/>
      <c r="D193" s="307" t="s">
        <v>1613</v>
      </c>
      <c r="E193" s="302">
        <f t="shared" ca="1" si="937"/>
        <v>55</v>
      </c>
      <c r="F193" s="285">
        <f t="shared" ref="F193" ca="1" si="944">SUMIFS(INDIRECT(O$6),INDIRECT($N$6),$A193)</f>
        <v>52</v>
      </c>
      <c r="G193" s="280">
        <f t="shared" ref="G193" ca="1" si="945">SUMIFS(INDIRECT(P$6),INDIRECT($N$6),$A193)</f>
        <v>26</v>
      </c>
      <c r="H193" s="1041"/>
      <c r="I193" s="285">
        <f t="shared" ref="I193" ca="1" si="946">SUMIFS(INDIRECT(R$6),INDIRECT($N$6),$A193)</f>
        <v>3</v>
      </c>
      <c r="J193" s="280">
        <f t="shared" ref="J193" ca="1" si="947">SUMIFS(INDIRECT(S$6),INDIRECT($N$6),$A193)</f>
        <v>2</v>
      </c>
      <c r="K193" s="1041"/>
      <c r="L193" s="2" t="str">
        <f t="shared" si="801"/>
        <v/>
      </c>
      <c r="M193" s="2" t="str">
        <f t="shared" si="669"/>
        <v/>
      </c>
      <c r="Y193" s="1"/>
      <c r="Z193" s="272"/>
      <c r="AA193" s="272"/>
    </row>
    <row r="194" spans="1:27" s="2" customFormat="1" ht="18" customHeight="1">
      <c r="A194" s="1" t="s">
        <v>1686</v>
      </c>
      <c r="B194" s="291"/>
      <c r="C194" s="1357"/>
      <c r="D194" s="308"/>
      <c r="E194" s="303">
        <f t="shared" ref="E194" ca="1" si="948">SUM(E192:E193)</f>
        <v>531</v>
      </c>
      <c r="F194" s="297">
        <f t="shared" ref="F194" ca="1" si="949">SUM(F192:F193)</f>
        <v>214</v>
      </c>
      <c r="G194" s="298">
        <f t="shared" ref="G194" ca="1" si="950">SUM(G192:G193)</f>
        <v>132</v>
      </c>
      <c r="H194" s="1042">
        <f t="shared" ref="H194" ca="1" si="951">SUM(H192:H193)</f>
        <v>0</v>
      </c>
      <c r="I194" s="297">
        <f t="shared" ref="I194" ca="1" si="952">SUM(I192:I193)</f>
        <v>317</v>
      </c>
      <c r="J194" s="298">
        <f t="shared" ref="J194" ca="1" si="953">SUM(J192:J193)</f>
        <v>85</v>
      </c>
      <c r="K194" s="1042">
        <f t="shared" ref="K194" ca="1" si="954">SUM(K192:K193)</f>
        <v>0</v>
      </c>
      <c r="L194" s="2">
        <f t="shared" ca="1" si="801"/>
        <v>42</v>
      </c>
      <c r="M194" s="2">
        <f t="shared" ca="1" si="669"/>
        <v>531</v>
      </c>
      <c r="Y194" s="1"/>
      <c r="Z194" s="272"/>
      <c r="AA194" s="272"/>
    </row>
    <row r="195" spans="1:27" s="2" customFormat="1" ht="18" customHeight="1">
      <c r="A195" s="271" t="s">
        <v>1688</v>
      </c>
      <c r="B195" s="296"/>
      <c r="C195" s="1358" t="s">
        <v>1687</v>
      </c>
      <c r="D195" s="309" t="s">
        <v>1612</v>
      </c>
      <c r="E195" s="304">
        <f t="shared" ref="E195:E196" ca="1" si="955">F195+I195</f>
        <v>368</v>
      </c>
      <c r="F195" s="293">
        <f t="shared" ref="F195" ca="1" si="956">SUMIFS(INDIRECT(O$7),INDIRECT($N$7),$A195)</f>
        <v>157</v>
      </c>
      <c r="G195" s="294">
        <f t="shared" ref="G195" ca="1" si="957">SUMIFS(INDIRECT(P$7),INDIRECT($N$7),$A195)</f>
        <v>84</v>
      </c>
      <c r="H195" s="1043">
        <f t="shared" ref="H195" ca="1" si="958">SUMIFS(INDIRECT(Q$7),INDIRECT($N$7),$A195)</f>
        <v>0</v>
      </c>
      <c r="I195" s="293">
        <f t="shared" ref="I195" ca="1" si="959">SUMIFS(INDIRECT(R$7),INDIRECT($N$7),$A195)</f>
        <v>211</v>
      </c>
      <c r="J195" s="294">
        <f t="shared" ref="J195" ca="1" si="960">SUMIFS(INDIRECT(S$7),INDIRECT($N$7),$A195)</f>
        <v>85</v>
      </c>
      <c r="K195" s="1043">
        <f t="shared" ref="K195" ca="1" si="961">SUMIFS(INDIRECT(T$7),INDIRECT($N$7),$A195)</f>
        <v>0</v>
      </c>
      <c r="L195" s="2" t="str">
        <f t="shared" si="801"/>
        <v/>
      </c>
      <c r="M195" s="2" t="str">
        <f t="shared" si="669"/>
        <v/>
      </c>
      <c r="Y195" s="271"/>
      <c r="Z195" s="272"/>
      <c r="AA195" s="272"/>
    </row>
    <row r="196" spans="1:27" s="2" customFormat="1" ht="18" customHeight="1">
      <c r="A196" s="1" t="s">
        <v>1688</v>
      </c>
      <c r="B196" s="287" t="s">
        <v>1688</v>
      </c>
      <c r="C196" s="1356"/>
      <c r="D196" s="307" t="s">
        <v>1613</v>
      </c>
      <c r="E196" s="302">
        <f t="shared" ca="1" si="955"/>
        <v>30</v>
      </c>
      <c r="F196" s="285">
        <f t="shared" ref="F196" ca="1" si="962">SUMIFS(INDIRECT(O$6),INDIRECT($N$6),$A196)</f>
        <v>29</v>
      </c>
      <c r="G196" s="280">
        <f t="shared" ref="G196" ca="1" si="963">SUMIFS(INDIRECT(P$6),INDIRECT($N$6),$A196)</f>
        <v>15</v>
      </c>
      <c r="H196" s="1041"/>
      <c r="I196" s="285">
        <f t="shared" ref="I196" ca="1" si="964">SUMIFS(INDIRECT(R$6),INDIRECT($N$6),$A196)</f>
        <v>1</v>
      </c>
      <c r="J196" s="280">
        <f t="shared" ref="J196" ca="1" si="965">SUMIFS(INDIRECT(S$6),INDIRECT($N$6),$A196)</f>
        <v>0</v>
      </c>
      <c r="K196" s="1041"/>
      <c r="L196" s="2" t="str">
        <f t="shared" si="801"/>
        <v/>
      </c>
      <c r="M196" s="2" t="str">
        <f t="shared" si="669"/>
        <v/>
      </c>
      <c r="Y196" s="1"/>
      <c r="Z196" s="272"/>
      <c r="AA196" s="272"/>
    </row>
    <row r="197" spans="1:27" s="2" customFormat="1" ht="18" customHeight="1">
      <c r="A197" s="1" t="s">
        <v>1688</v>
      </c>
      <c r="B197" s="291"/>
      <c r="C197" s="1357"/>
      <c r="D197" s="308"/>
      <c r="E197" s="303">
        <f t="shared" ref="E197" ca="1" si="966">SUM(E195:E196)</f>
        <v>398</v>
      </c>
      <c r="F197" s="297">
        <f t="shared" ref="F197" ca="1" si="967">SUM(F195:F196)</f>
        <v>186</v>
      </c>
      <c r="G197" s="298">
        <f t="shared" ref="G197" ca="1" si="968">SUM(G195:G196)</f>
        <v>99</v>
      </c>
      <c r="H197" s="1042">
        <f t="shared" ref="H197" ca="1" si="969">SUM(H195:H196)</f>
        <v>0</v>
      </c>
      <c r="I197" s="297">
        <f t="shared" ref="I197" ca="1" si="970">SUM(I195:I196)</f>
        <v>212</v>
      </c>
      <c r="J197" s="298">
        <f t="shared" ref="J197" ca="1" si="971">SUM(J195:J196)</f>
        <v>85</v>
      </c>
      <c r="K197" s="1042">
        <f t="shared" ref="K197" ca="1" si="972">SUM(K195:K196)</f>
        <v>0</v>
      </c>
      <c r="L197" s="2">
        <f t="shared" ca="1" si="801"/>
        <v>45</v>
      </c>
      <c r="M197" s="2">
        <f t="shared" ca="1" si="669"/>
        <v>398</v>
      </c>
      <c r="Y197" s="1"/>
      <c r="Z197" s="272"/>
      <c r="AA197" s="272"/>
    </row>
    <row r="198" spans="1:27" s="2" customFormat="1" ht="18" customHeight="1">
      <c r="A198" s="271" t="s">
        <v>1690</v>
      </c>
      <c r="B198" s="296"/>
      <c r="C198" s="1358" t="s">
        <v>1689</v>
      </c>
      <c r="D198" s="309" t="s">
        <v>1612</v>
      </c>
      <c r="E198" s="304">
        <f t="shared" ref="E198:E199" ca="1" si="973">F198+I198</f>
        <v>9</v>
      </c>
      <c r="F198" s="293">
        <f t="shared" ref="F198" ca="1" si="974">SUMIFS(INDIRECT(O$7),INDIRECT($N$7),$A198)</f>
        <v>6</v>
      </c>
      <c r="G198" s="294">
        <f t="shared" ref="G198" ca="1" si="975">SUMIFS(INDIRECT(P$7),INDIRECT($N$7),$A198)</f>
        <v>2</v>
      </c>
      <c r="H198" s="1043">
        <f t="shared" ref="H198" ca="1" si="976">SUMIFS(INDIRECT(Q$7),INDIRECT($N$7),$A198)</f>
        <v>0</v>
      </c>
      <c r="I198" s="293">
        <f t="shared" ref="I198" ca="1" si="977">SUMIFS(INDIRECT(R$7),INDIRECT($N$7),$A198)</f>
        <v>3</v>
      </c>
      <c r="J198" s="294">
        <f t="shared" ref="J198" ca="1" si="978">SUMIFS(INDIRECT(S$7),INDIRECT($N$7),$A198)</f>
        <v>2</v>
      </c>
      <c r="K198" s="1043">
        <f t="shared" ref="K198" ca="1" si="979">SUMIFS(INDIRECT(T$7),INDIRECT($N$7),$A198)</f>
        <v>0</v>
      </c>
      <c r="L198" s="2" t="str">
        <f t="shared" si="801"/>
        <v/>
      </c>
      <c r="M198" s="2" t="str">
        <f t="shared" si="669"/>
        <v/>
      </c>
      <c r="Y198" s="271"/>
      <c r="Z198" s="272"/>
      <c r="AA198" s="272"/>
    </row>
    <row r="199" spans="1:27" s="2" customFormat="1" ht="18" customHeight="1">
      <c r="A199" s="1" t="s">
        <v>1690</v>
      </c>
      <c r="B199" s="287" t="s">
        <v>1690</v>
      </c>
      <c r="C199" s="1356"/>
      <c r="D199" s="307" t="s">
        <v>1613</v>
      </c>
      <c r="E199" s="302">
        <f t="shared" ca="1" si="973"/>
        <v>5</v>
      </c>
      <c r="F199" s="285">
        <f t="shared" ref="F199" ca="1" si="980">SUMIFS(INDIRECT(O$6),INDIRECT($N$6),$A199)</f>
        <v>5</v>
      </c>
      <c r="G199" s="280">
        <f t="shared" ref="G199" ca="1" si="981">SUMIFS(INDIRECT(P$6),INDIRECT($N$6),$A199)</f>
        <v>5</v>
      </c>
      <c r="H199" s="1041"/>
      <c r="I199" s="285">
        <f t="shared" ref="I199" ca="1" si="982">SUMIFS(INDIRECT(R$6),INDIRECT($N$6),$A199)</f>
        <v>0</v>
      </c>
      <c r="J199" s="280">
        <f t="shared" ref="J199" ca="1" si="983">SUMIFS(INDIRECT(S$6),INDIRECT($N$6),$A199)</f>
        <v>0</v>
      </c>
      <c r="K199" s="1041"/>
      <c r="L199" s="2" t="str">
        <f t="shared" si="801"/>
        <v/>
      </c>
      <c r="M199" s="2" t="str">
        <f t="shared" si="669"/>
        <v/>
      </c>
      <c r="Y199" s="1"/>
      <c r="Z199" s="272"/>
      <c r="AA199" s="272"/>
    </row>
    <row r="200" spans="1:27" s="2" customFormat="1" ht="18" customHeight="1">
      <c r="A200" s="1" t="s">
        <v>1690</v>
      </c>
      <c r="B200" s="291"/>
      <c r="C200" s="1357"/>
      <c r="D200" s="308"/>
      <c r="E200" s="303">
        <f t="shared" ref="E200" ca="1" si="984">SUM(E198:E199)</f>
        <v>14</v>
      </c>
      <c r="F200" s="297">
        <f t="shared" ref="F200" ca="1" si="985">SUM(F198:F199)</f>
        <v>11</v>
      </c>
      <c r="G200" s="298">
        <f t="shared" ref="G200" ca="1" si="986">SUM(G198:G199)</f>
        <v>7</v>
      </c>
      <c r="H200" s="1042">
        <f t="shared" ref="H200" ca="1" si="987">SUM(H198:H199)</f>
        <v>0</v>
      </c>
      <c r="I200" s="297">
        <f t="shared" ref="I200" ca="1" si="988">SUM(I198:I199)</f>
        <v>3</v>
      </c>
      <c r="J200" s="298">
        <f t="shared" ref="J200" ca="1" si="989">SUM(J198:J199)</f>
        <v>2</v>
      </c>
      <c r="K200" s="1042">
        <f t="shared" ref="K200" ca="1" si="990">SUM(K198:K199)</f>
        <v>0</v>
      </c>
      <c r="L200" s="2">
        <f t="shared" ca="1" si="801"/>
        <v>85</v>
      </c>
      <c r="M200" s="2">
        <f t="shared" ca="1" si="669"/>
        <v>14</v>
      </c>
      <c r="Y200" s="1"/>
      <c r="Z200" s="272"/>
      <c r="AA200" s="272"/>
    </row>
    <row r="201" spans="1:27" s="2" customFormat="1" ht="18" customHeight="1">
      <c r="A201" s="271" t="s">
        <v>1692</v>
      </c>
      <c r="B201" s="296"/>
      <c r="C201" s="1358" t="s">
        <v>1691</v>
      </c>
      <c r="D201" s="309" t="s">
        <v>1612</v>
      </c>
      <c r="E201" s="304">
        <f t="shared" ref="E201:E202" ca="1" si="991">F201+I201</f>
        <v>26</v>
      </c>
      <c r="F201" s="293">
        <f t="shared" ref="F201" ca="1" si="992">SUMIFS(INDIRECT(O$7),INDIRECT($N$7),$A201)</f>
        <v>8</v>
      </c>
      <c r="G201" s="294">
        <f t="shared" ref="G201" ca="1" si="993">SUMIFS(INDIRECT(P$7),INDIRECT($N$7),$A201)</f>
        <v>4</v>
      </c>
      <c r="H201" s="1043">
        <f t="shared" ref="H201" ca="1" si="994">SUMIFS(INDIRECT(Q$7),INDIRECT($N$7),$A201)</f>
        <v>0</v>
      </c>
      <c r="I201" s="293">
        <f t="shared" ref="I201" ca="1" si="995">SUMIFS(INDIRECT(R$7),INDIRECT($N$7),$A201)</f>
        <v>18</v>
      </c>
      <c r="J201" s="294">
        <f t="shared" ref="J201" ca="1" si="996">SUMIFS(INDIRECT(S$7),INDIRECT($N$7),$A201)</f>
        <v>12</v>
      </c>
      <c r="K201" s="1043">
        <f t="shared" ref="K201" ca="1" si="997">SUMIFS(INDIRECT(T$7),INDIRECT($N$7),$A201)</f>
        <v>0</v>
      </c>
      <c r="L201" s="2" t="str">
        <f t="shared" si="801"/>
        <v/>
      </c>
      <c r="M201" s="2" t="str">
        <f t="shared" si="669"/>
        <v/>
      </c>
      <c r="Y201" s="271"/>
      <c r="Z201" s="272"/>
      <c r="AA201" s="272"/>
    </row>
    <row r="202" spans="1:27" s="2" customFormat="1" ht="18" customHeight="1">
      <c r="A202" s="1" t="s">
        <v>1692</v>
      </c>
      <c r="B202" s="287" t="s">
        <v>1692</v>
      </c>
      <c r="C202" s="1356"/>
      <c r="D202" s="307" t="s">
        <v>1613</v>
      </c>
      <c r="E202" s="302">
        <f t="shared" ca="1" si="991"/>
        <v>4</v>
      </c>
      <c r="F202" s="285">
        <f t="shared" ref="F202" ca="1" si="998">SUMIFS(INDIRECT(O$6),INDIRECT($N$6),$A202)</f>
        <v>4</v>
      </c>
      <c r="G202" s="280">
        <f t="shared" ref="G202" ca="1" si="999">SUMIFS(INDIRECT(P$6),INDIRECT($N$6),$A202)</f>
        <v>4</v>
      </c>
      <c r="H202" s="1041"/>
      <c r="I202" s="285">
        <f t="shared" ref="I202" ca="1" si="1000">SUMIFS(INDIRECT(R$6),INDIRECT($N$6),$A202)</f>
        <v>0</v>
      </c>
      <c r="J202" s="280">
        <f t="shared" ref="J202" ca="1" si="1001">SUMIFS(INDIRECT(S$6),INDIRECT($N$6),$A202)</f>
        <v>0</v>
      </c>
      <c r="K202" s="1041"/>
      <c r="L202" s="2" t="str">
        <f t="shared" si="801"/>
        <v/>
      </c>
      <c r="M202" s="2" t="str">
        <f t="shared" ref="M202:M265" si="1002">IF(D202="",E202,"")</f>
        <v/>
      </c>
      <c r="Y202" s="1"/>
      <c r="Z202" s="272"/>
      <c r="AA202" s="272"/>
    </row>
    <row r="203" spans="1:27" s="2" customFormat="1" ht="18" customHeight="1">
      <c r="A203" s="1" t="s">
        <v>1692</v>
      </c>
      <c r="B203" s="291"/>
      <c r="C203" s="1357"/>
      <c r="D203" s="308"/>
      <c r="E203" s="303">
        <f t="shared" ref="E203" ca="1" si="1003">SUM(E201:E202)</f>
        <v>30</v>
      </c>
      <c r="F203" s="297">
        <f t="shared" ref="F203" ca="1" si="1004">SUM(F201:F202)</f>
        <v>12</v>
      </c>
      <c r="G203" s="298">
        <f t="shared" ref="G203" ca="1" si="1005">SUM(G201:G202)</f>
        <v>8</v>
      </c>
      <c r="H203" s="1042">
        <f t="shared" ref="H203" ca="1" si="1006">SUM(H201:H202)</f>
        <v>0</v>
      </c>
      <c r="I203" s="297">
        <f t="shared" ref="I203" ca="1" si="1007">SUM(I201:I202)</f>
        <v>18</v>
      </c>
      <c r="J203" s="298">
        <f t="shared" ref="J203" ca="1" si="1008">SUM(J201:J202)</f>
        <v>12</v>
      </c>
      <c r="K203" s="1042">
        <f t="shared" ref="K203" ca="1" si="1009">SUM(K201:K202)</f>
        <v>0</v>
      </c>
      <c r="L203" s="2">
        <f t="shared" ca="1" si="801"/>
        <v>76</v>
      </c>
      <c r="M203" s="2">
        <f t="shared" ca="1" si="1002"/>
        <v>30</v>
      </c>
      <c r="Y203" s="1"/>
      <c r="Z203" s="272"/>
      <c r="AA203" s="272"/>
    </row>
    <row r="204" spans="1:27" s="2" customFormat="1" ht="18" customHeight="1">
      <c r="A204" s="271" t="s">
        <v>1694</v>
      </c>
      <c r="B204" s="296"/>
      <c r="C204" s="1358" t="s">
        <v>1693</v>
      </c>
      <c r="D204" s="309" t="s">
        <v>1612</v>
      </c>
      <c r="E204" s="304">
        <f t="shared" ref="E204:E205" ca="1" si="1010">F204+I204</f>
        <v>9</v>
      </c>
      <c r="F204" s="293">
        <f t="shared" ref="F204" ca="1" si="1011">SUMIFS(INDIRECT(O$7),INDIRECT($N$7),$A204)</f>
        <v>1</v>
      </c>
      <c r="G204" s="294">
        <f t="shared" ref="G204" ca="1" si="1012">SUMIFS(INDIRECT(P$7),INDIRECT($N$7),$A204)</f>
        <v>1</v>
      </c>
      <c r="H204" s="1043">
        <f t="shared" ref="H204" ca="1" si="1013">SUMIFS(INDIRECT(Q$7),INDIRECT($N$7),$A204)</f>
        <v>0</v>
      </c>
      <c r="I204" s="293">
        <f t="shared" ref="I204" ca="1" si="1014">SUMIFS(INDIRECT(R$7),INDIRECT($N$7),$A204)</f>
        <v>8</v>
      </c>
      <c r="J204" s="294">
        <f t="shared" ref="J204" ca="1" si="1015">SUMIFS(INDIRECT(S$7),INDIRECT($N$7),$A204)</f>
        <v>7</v>
      </c>
      <c r="K204" s="1043">
        <f t="shared" ref="K204" ca="1" si="1016">SUMIFS(INDIRECT(T$7),INDIRECT($N$7),$A204)</f>
        <v>0</v>
      </c>
      <c r="L204" s="2" t="str">
        <f t="shared" si="801"/>
        <v/>
      </c>
      <c r="M204" s="2" t="str">
        <f t="shared" si="1002"/>
        <v/>
      </c>
      <c r="Y204" s="271"/>
      <c r="Z204" s="272"/>
      <c r="AA204" s="272"/>
    </row>
    <row r="205" spans="1:27" s="2" customFormat="1" ht="18" customHeight="1">
      <c r="A205" s="1" t="s">
        <v>1694</v>
      </c>
      <c r="B205" s="287" t="s">
        <v>1694</v>
      </c>
      <c r="C205" s="1356"/>
      <c r="D205" s="307" t="s">
        <v>1613</v>
      </c>
      <c r="E205" s="302">
        <f t="shared" ca="1" si="1010"/>
        <v>0</v>
      </c>
      <c r="F205" s="285">
        <f t="shared" ref="F205" ca="1" si="1017">SUMIFS(INDIRECT(O$6),INDIRECT($N$6),$A205)</f>
        <v>0</v>
      </c>
      <c r="G205" s="280">
        <f t="shared" ref="G205" ca="1" si="1018">SUMIFS(INDIRECT(P$6),INDIRECT($N$6),$A205)</f>
        <v>0</v>
      </c>
      <c r="H205" s="1041"/>
      <c r="I205" s="285">
        <f t="shared" ref="I205" ca="1" si="1019">SUMIFS(INDIRECT(R$6),INDIRECT($N$6),$A205)</f>
        <v>0</v>
      </c>
      <c r="J205" s="280">
        <f t="shared" ref="J205" ca="1" si="1020">SUMIFS(INDIRECT(S$6),INDIRECT($N$6),$A205)</f>
        <v>0</v>
      </c>
      <c r="K205" s="1041"/>
      <c r="L205" s="2" t="str">
        <f t="shared" si="801"/>
        <v/>
      </c>
      <c r="M205" s="2" t="str">
        <f t="shared" si="1002"/>
        <v/>
      </c>
      <c r="Y205" s="1"/>
      <c r="Z205" s="272"/>
      <c r="AA205" s="272"/>
    </row>
    <row r="206" spans="1:27" s="2" customFormat="1" ht="18" customHeight="1">
      <c r="A206" s="1" t="s">
        <v>1694</v>
      </c>
      <c r="B206" s="291"/>
      <c r="C206" s="1357"/>
      <c r="D206" s="308"/>
      <c r="E206" s="303">
        <f t="shared" ref="E206" ca="1" si="1021">SUM(E204:E205)</f>
        <v>9</v>
      </c>
      <c r="F206" s="297">
        <f t="shared" ref="F206" ca="1" si="1022">SUM(F204:F205)</f>
        <v>1</v>
      </c>
      <c r="G206" s="298">
        <f t="shared" ref="G206" ca="1" si="1023">SUM(G204:G205)</f>
        <v>1</v>
      </c>
      <c r="H206" s="1042">
        <f t="shared" ref="H206" ca="1" si="1024">SUM(H204:H205)</f>
        <v>0</v>
      </c>
      <c r="I206" s="297">
        <f t="shared" ref="I206" ca="1" si="1025">SUM(I204:I205)</f>
        <v>8</v>
      </c>
      <c r="J206" s="298">
        <f t="shared" ref="J206" ca="1" si="1026">SUM(J204:J205)</f>
        <v>7</v>
      </c>
      <c r="K206" s="1042">
        <f t="shared" ref="K206" ca="1" si="1027">SUM(K204:K205)</f>
        <v>0</v>
      </c>
      <c r="L206" s="2">
        <f t="shared" ca="1" si="801"/>
        <v>92</v>
      </c>
      <c r="M206" s="2">
        <f t="shared" ca="1" si="1002"/>
        <v>9</v>
      </c>
      <c r="Y206" s="1"/>
      <c r="Z206" s="272"/>
      <c r="AA206" s="272"/>
    </row>
    <row r="207" spans="1:27" s="2" customFormat="1" ht="18" customHeight="1">
      <c r="A207" s="271" t="s">
        <v>1696</v>
      </c>
      <c r="B207" s="296"/>
      <c r="C207" s="1358" t="s">
        <v>1695</v>
      </c>
      <c r="D207" s="309" t="s">
        <v>1612</v>
      </c>
      <c r="E207" s="304">
        <f t="shared" ref="E207:E208" ca="1" si="1028">F207+I207</f>
        <v>24</v>
      </c>
      <c r="F207" s="293">
        <f t="shared" ref="F207" ca="1" si="1029">SUMIFS(INDIRECT(O$7),INDIRECT($N$7),$A207)</f>
        <v>17</v>
      </c>
      <c r="G207" s="294">
        <f t="shared" ref="G207" ca="1" si="1030">SUMIFS(INDIRECT(P$7),INDIRECT($N$7),$A207)</f>
        <v>8</v>
      </c>
      <c r="H207" s="1043">
        <f t="shared" ref="H207" ca="1" si="1031">SUMIFS(INDIRECT(Q$7),INDIRECT($N$7),$A207)</f>
        <v>0</v>
      </c>
      <c r="I207" s="293">
        <f t="shared" ref="I207" ca="1" si="1032">SUMIFS(INDIRECT(R$7),INDIRECT($N$7),$A207)</f>
        <v>7</v>
      </c>
      <c r="J207" s="294">
        <f t="shared" ref="J207" ca="1" si="1033">SUMIFS(INDIRECT(S$7),INDIRECT($N$7),$A207)</f>
        <v>0</v>
      </c>
      <c r="K207" s="1043">
        <f t="shared" ref="K207" ca="1" si="1034">SUMIFS(INDIRECT(T$7),INDIRECT($N$7),$A207)</f>
        <v>0</v>
      </c>
      <c r="L207" s="2" t="str">
        <f t="shared" si="801"/>
        <v/>
      </c>
      <c r="M207" s="2" t="str">
        <f t="shared" si="1002"/>
        <v/>
      </c>
      <c r="Y207" s="271"/>
      <c r="Z207" s="272"/>
      <c r="AA207" s="272"/>
    </row>
    <row r="208" spans="1:27" s="2" customFormat="1" ht="18" customHeight="1">
      <c r="A208" s="1" t="s">
        <v>1696</v>
      </c>
      <c r="B208" s="287" t="s">
        <v>1696</v>
      </c>
      <c r="C208" s="1356"/>
      <c r="D208" s="307" t="s">
        <v>1613</v>
      </c>
      <c r="E208" s="302">
        <f t="shared" ca="1" si="1028"/>
        <v>12</v>
      </c>
      <c r="F208" s="285">
        <f t="shared" ref="F208" ca="1" si="1035">SUMIFS(INDIRECT(O$6),INDIRECT($N$6),$A208)</f>
        <v>12</v>
      </c>
      <c r="G208" s="280">
        <f t="shared" ref="G208" ca="1" si="1036">SUMIFS(INDIRECT(P$6),INDIRECT($N$6),$A208)</f>
        <v>6</v>
      </c>
      <c r="H208" s="1041"/>
      <c r="I208" s="285">
        <f t="shared" ref="I208" ca="1" si="1037">SUMIFS(INDIRECT(R$6),INDIRECT($N$6),$A208)</f>
        <v>0</v>
      </c>
      <c r="J208" s="280">
        <f t="shared" ref="J208" ca="1" si="1038">SUMIFS(INDIRECT(S$6),INDIRECT($N$6),$A208)</f>
        <v>0</v>
      </c>
      <c r="K208" s="1041"/>
      <c r="L208" s="2" t="str">
        <f t="shared" si="801"/>
        <v/>
      </c>
      <c r="M208" s="2" t="str">
        <f t="shared" si="1002"/>
        <v/>
      </c>
      <c r="Y208" s="1"/>
      <c r="Z208" s="272"/>
      <c r="AA208" s="272"/>
    </row>
    <row r="209" spans="1:27" s="2" customFormat="1" ht="18" customHeight="1">
      <c r="A209" s="1" t="s">
        <v>1696</v>
      </c>
      <c r="B209" s="291"/>
      <c r="C209" s="1357"/>
      <c r="D209" s="308"/>
      <c r="E209" s="303">
        <f t="shared" ref="E209" ca="1" si="1039">SUM(E207:E208)</f>
        <v>36</v>
      </c>
      <c r="F209" s="297">
        <f t="shared" ref="F209" ca="1" si="1040">SUM(F207:F208)</f>
        <v>29</v>
      </c>
      <c r="G209" s="298">
        <f t="shared" ref="G209" ca="1" si="1041">SUM(G207:G208)</f>
        <v>14</v>
      </c>
      <c r="H209" s="1042">
        <f t="shared" ref="H209" ca="1" si="1042">SUM(H207:H208)</f>
        <v>0</v>
      </c>
      <c r="I209" s="297">
        <f t="shared" ref="I209" ca="1" si="1043">SUM(I207:I208)</f>
        <v>7</v>
      </c>
      <c r="J209" s="298">
        <f t="shared" ref="J209" ca="1" si="1044">SUM(J207:J208)</f>
        <v>0</v>
      </c>
      <c r="K209" s="1042">
        <f t="shared" ref="K209" ca="1" si="1045">SUM(K207:K208)</f>
        <v>0</v>
      </c>
      <c r="L209" s="2">
        <f t="shared" ca="1" si="801"/>
        <v>73</v>
      </c>
      <c r="M209" s="2">
        <f t="shared" ca="1" si="1002"/>
        <v>36</v>
      </c>
      <c r="Y209" s="1"/>
      <c r="Z209" s="272"/>
      <c r="AA209" s="272"/>
    </row>
    <row r="210" spans="1:27" s="2" customFormat="1" ht="18" customHeight="1">
      <c r="A210" s="271" t="s">
        <v>1031</v>
      </c>
      <c r="B210" s="296" t="s">
        <v>1696</v>
      </c>
      <c r="C210" s="1358" t="s">
        <v>1697</v>
      </c>
      <c r="D210" s="309" t="s">
        <v>1612</v>
      </c>
      <c r="E210" s="304">
        <f t="shared" ref="E210:E211" ca="1" si="1046">F210+I210</f>
        <v>120</v>
      </c>
      <c r="F210" s="293">
        <f t="shared" ref="F210" ca="1" si="1047">SUMIFS(INDIRECT(O$7),INDIRECT($N$7),$A210)</f>
        <v>41</v>
      </c>
      <c r="G210" s="294">
        <f t="shared" ref="G210" ca="1" si="1048">SUMIFS(INDIRECT(P$7),INDIRECT($N$7),$A210)</f>
        <v>17</v>
      </c>
      <c r="H210" s="1043">
        <f t="shared" ref="H210" ca="1" si="1049">SUMIFS(INDIRECT(Q$7),INDIRECT($N$7),$A210)</f>
        <v>0</v>
      </c>
      <c r="I210" s="293">
        <f t="shared" ref="I210" ca="1" si="1050">SUMIFS(INDIRECT(R$7),INDIRECT($N$7),$A210)</f>
        <v>79</v>
      </c>
      <c r="J210" s="294">
        <f t="shared" ref="J210" ca="1" si="1051">SUMIFS(INDIRECT(S$7),INDIRECT($N$7),$A210)</f>
        <v>13</v>
      </c>
      <c r="K210" s="1043">
        <f t="shared" ref="K210" ca="1" si="1052">SUMIFS(INDIRECT(T$7),INDIRECT($N$7),$A210)</f>
        <v>0</v>
      </c>
      <c r="L210" s="2" t="str">
        <f t="shared" si="801"/>
        <v/>
      </c>
      <c r="M210" s="2" t="str">
        <f t="shared" si="1002"/>
        <v/>
      </c>
      <c r="Y210" s="1"/>
      <c r="Z210" s="272"/>
      <c r="AA210" s="272"/>
    </row>
    <row r="211" spans="1:27" s="2" customFormat="1" ht="18" customHeight="1">
      <c r="A211" s="1" t="s">
        <v>1031</v>
      </c>
      <c r="B211" s="287" t="s">
        <v>1642</v>
      </c>
      <c r="C211" s="1356"/>
      <c r="D211" s="307" t="s">
        <v>1613</v>
      </c>
      <c r="E211" s="302">
        <f t="shared" ca="1" si="1046"/>
        <v>16</v>
      </c>
      <c r="F211" s="285">
        <f t="shared" ref="F211" ca="1" si="1053">SUMIFS(INDIRECT(O$6),INDIRECT($N$6),$A211)</f>
        <v>16</v>
      </c>
      <c r="G211" s="280">
        <f t="shared" ref="G211" ca="1" si="1054">SUMIFS(INDIRECT(P$6),INDIRECT($N$6),$A211)</f>
        <v>8</v>
      </c>
      <c r="H211" s="1041"/>
      <c r="I211" s="285">
        <f t="shared" ref="I211" ca="1" si="1055">SUMIFS(INDIRECT(R$6),INDIRECT($N$6),$A211)</f>
        <v>0</v>
      </c>
      <c r="J211" s="280">
        <f t="shared" ref="J211" ca="1" si="1056">SUMIFS(INDIRECT(S$6),INDIRECT($N$6),$A211)</f>
        <v>0</v>
      </c>
      <c r="K211" s="1041"/>
      <c r="L211" s="2" t="str">
        <f t="shared" si="801"/>
        <v/>
      </c>
      <c r="M211" s="2" t="str">
        <f t="shared" si="1002"/>
        <v/>
      </c>
      <c r="Y211" s="1"/>
      <c r="Z211" s="272"/>
      <c r="AA211" s="272"/>
    </row>
    <row r="212" spans="1:27" s="2" customFormat="1" ht="18" customHeight="1">
      <c r="A212" s="1" t="s">
        <v>1031</v>
      </c>
      <c r="B212" s="290" t="s">
        <v>1452</v>
      </c>
      <c r="C212" s="1378"/>
      <c r="D212" s="310"/>
      <c r="E212" s="305">
        <f t="shared" ref="E212" ca="1" si="1057">SUM(E210:E211)</f>
        <v>136</v>
      </c>
      <c r="F212" s="299">
        <f t="shared" ref="F212" ca="1" si="1058">SUM(F210:F211)</f>
        <v>57</v>
      </c>
      <c r="G212" s="300">
        <f t="shared" ref="G212" ca="1" si="1059">SUM(G210:G211)</f>
        <v>25</v>
      </c>
      <c r="H212" s="1044">
        <f t="shared" ref="H212" ca="1" si="1060">SUM(H210:H211)</f>
        <v>0</v>
      </c>
      <c r="I212" s="299">
        <f t="shared" ref="I212" ca="1" si="1061">SUM(I210:I211)</f>
        <v>79</v>
      </c>
      <c r="J212" s="300">
        <f t="shared" ref="J212" ca="1" si="1062">SUM(J210:J211)</f>
        <v>13</v>
      </c>
      <c r="K212" s="1044">
        <f t="shared" ref="K212" ca="1" si="1063">SUM(K210:K211)</f>
        <v>0</v>
      </c>
      <c r="L212" s="2">
        <f t="shared" ca="1" si="801"/>
        <v>54</v>
      </c>
      <c r="M212" s="2">
        <f t="shared" ca="1" si="1002"/>
        <v>136</v>
      </c>
      <c r="Y212" s="1"/>
      <c r="Z212" s="272"/>
      <c r="AA212" s="272"/>
    </row>
    <row r="213" spans="1:27" s="2" customFormat="1" ht="18" customHeight="1">
      <c r="A213" s="1"/>
      <c r="B213" s="25"/>
      <c r="C213" s="277"/>
      <c r="D213" s="25"/>
      <c r="E213" s="276"/>
      <c r="F213" s="272"/>
      <c r="G213" s="272"/>
      <c r="H213" s="275"/>
      <c r="I213" s="272"/>
      <c r="J213" s="272"/>
      <c r="K213" s="275"/>
      <c r="Y213" s="1"/>
      <c r="Z213" s="272"/>
      <c r="AA213" s="272"/>
    </row>
    <row r="214" spans="1:27" ht="24" customHeight="1">
      <c r="B214" s="1359" t="s">
        <v>1698</v>
      </c>
      <c r="C214" s="1359"/>
      <c r="D214" s="1359"/>
      <c r="E214" s="1359"/>
      <c r="F214" s="1359"/>
      <c r="G214" s="1359"/>
      <c r="H214" s="1359"/>
      <c r="I214" s="1359"/>
      <c r="J214" s="1359"/>
      <c r="K214" s="1359"/>
      <c r="L214" s="2"/>
      <c r="M214" s="2"/>
      <c r="N214" s="2"/>
      <c r="O214" s="2"/>
      <c r="P214" s="2"/>
      <c r="Q214" s="2"/>
      <c r="R214" s="2"/>
      <c r="S214" s="2"/>
      <c r="T214" s="2"/>
      <c r="U214" s="2"/>
      <c r="V214" s="2"/>
      <c r="W214" s="2"/>
      <c r="Z214" s="272"/>
      <c r="AA214" s="272"/>
    </row>
    <row r="215" spans="1:27" ht="24" customHeight="1">
      <c r="B215" s="267"/>
      <c r="C215" s="267"/>
      <c r="D215" s="267"/>
      <c r="E215" s="267"/>
      <c r="F215" s="267"/>
      <c r="G215" s="267"/>
      <c r="H215" s="268"/>
      <c r="I215" s="267"/>
      <c r="J215" s="267"/>
      <c r="K215" s="268"/>
      <c r="L215" s="2"/>
      <c r="M215" s="2"/>
      <c r="N215" s="2"/>
      <c r="O215" s="2"/>
      <c r="P215" s="2"/>
      <c r="Q215" s="2"/>
      <c r="R215" s="2"/>
      <c r="S215" s="2"/>
      <c r="T215" s="2"/>
      <c r="U215" s="2"/>
      <c r="V215" s="2"/>
      <c r="W215" s="2"/>
      <c r="Z215" s="272"/>
      <c r="AA215" s="272"/>
    </row>
    <row r="216" spans="1:27" ht="24" customHeight="1">
      <c r="C216" s="269"/>
      <c r="K216" s="268"/>
      <c r="L216" s="2"/>
      <c r="M216" s="2"/>
      <c r="N216" s="2"/>
      <c r="O216" s="2"/>
      <c r="P216" s="2"/>
      <c r="Q216" s="2"/>
      <c r="R216" s="2"/>
      <c r="S216" s="2"/>
      <c r="T216" s="2"/>
      <c r="U216" s="2"/>
      <c r="V216" s="2"/>
      <c r="W216" s="2"/>
      <c r="Z216" s="272"/>
      <c r="AA216" s="272"/>
    </row>
    <row r="217" spans="1:27" s="1" customFormat="1" ht="16.5" customHeight="1">
      <c r="B217" s="1360" t="s">
        <v>1601</v>
      </c>
      <c r="C217" s="1363" t="s">
        <v>1602</v>
      </c>
      <c r="D217" s="1366" t="s">
        <v>1790</v>
      </c>
      <c r="E217" s="1367"/>
      <c r="F217" s="282" t="s">
        <v>1604</v>
      </c>
      <c r="G217" s="283"/>
      <c r="H217" s="284"/>
      <c r="I217" s="282" t="s">
        <v>1605</v>
      </c>
      <c r="J217" s="283"/>
      <c r="K217" s="284"/>
      <c r="L217" s="2"/>
      <c r="M217" s="2"/>
      <c r="N217" s="2"/>
      <c r="O217" s="2"/>
      <c r="P217" s="2"/>
      <c r="Q217" s="2"/>
      <c r="R217" s="2"/>
      <c r="S217" s="2"/>
      <c r="T217" s="2"/>
      <c r="U217" s="2"/>
      <c r="V217" s="2"/>
      <c r="W217" s="2"/>
      <c r="Z217" s="272"/>
      <c r="AA217" s="272"/>
    </row>
    <row r="218" spans="1:27" s="1" customFormat="1" ht="16.5" customHeight="1">
      <c r="B218" s="1361"/>
      <c r="C218" s="1364"/>
      <c r="D218" s="1368"/>
      <c r="E218" s="1369"/>
      <c r="F218" s="1372" t="s">
        <v>1606</v>
      </c>
      <c r="G218" s="1374" t="s">
        <v>1607</v>
      </c>
      <c r="H218" s="1375"/>
      <c r="I218" s="1372" t="s">
        <v>1608</v>
      </c>
      <c r="J218" s="1374" t="s">
        <v>1609</v>
      </c>
      <c r="K218" s="1375"/>
      <c r="L218" s="2"/>
      <c r="M218" s="2"/>
      <c r="N218" s="2"/>
      <c r="O218" s="2"/>
      <c r="P218" s="2"/>
      <c r="Q218" s="2"/>
      <c r="R218" s="2"/>
      <c r="S218" s="2"/>
      <c r="T218" s="2"/>
      <c r="U218" s="2"/>
      <c r="V218" s="2"/>
      <c r="W218" s="2"/>
      <c r="Z218" s="272"/>
      <c r="AA218" s="272"/>
    </row>
    <row r="219" spans="1:27" s="1" customFormat="1" ht="16.5" customHeight="1">
      <c r="B219" s="1361"/>
      <c r="C219" s="1364"/>
      <c r="D219" s="1368"/>
      <c r="E219" s="1369"/>
      <c r="F219" s="1372"/>
      <c r="G219" s="1376" t="s">
        <v>1610</v>
      </c>
      <c r="H219" s="1377"/>
      <c r="I219" s="1372"/>
      <c r="J219" s="1376" t="s">
        <v>1610</v>
      </c>
      <c r="K219" s="1377"/>
      <c r="L219" s="2"/>
      <c r="M219" s="2"/>
      <c r="N219" s="2"/>
      <c r="O219" s="2"/>
      <c r="P219" s="2"/>
      <c r="Q219" s="2"/>
      <c r="R219" s="2"/>
      <c r="S219" s="2"/>
      <c r="T219" s="2"/>
      <c r="U219" s="2"/>
      <c r="V219" s="2"/>
      <c r="W219" s="2"/>
      <c r="Z219" s="272"/>
      <c r="AA219" s="272"/>
    </row>
    <row r="220" spans="1:27" s="1" customFormat="1" ht="16.5" customHeight="1">
      <c r="B220" s="1362"/>
      <c r="C220" s="1365"/>
      <c r="D220" s="1370"/>
      <c r="E220" s="1371"/>
      <c r="F220" s="1373"/>
      <c r="G220" s="1038"/>
      <c r="H220" s="1039" t="s">
        <v>3379</v>
      </c>
      <c r="I220" s="1373"/>
      <c r="J220" s="1038"/>
      <c r="K220" s="1039" t="s">
        <v>3379</v>
      </c>
      <c r="L220" s="2"/>
      <c r="M220" s="2"/>
      <c r="N220" s="2"/>
      <c r="O220" s="2"/>
      <c r="P220" s="2"/>
      <c r="Q220" s="2"/>
      <c r="R220" s="2"/>
      <c r="S220" s="2"/>
      <c r="T220" s="2"/>
      <c r="U220" s="2"/>
      <c r="V220" s="2"/>
      <c r="W220" s="2"/>
      <c r="Z220" s="272"/>
      <c r="AA220" s="272"/>
    </row>
    <row r="221" spans="1:27" s="2" customFormat="1" ht="18" customHeight="1">
      <c r="A221" s="1" t="s">
        <v>1032</v>
      </c>
      <c r="B221" s="289" t="s">
        <v>1696</v>
      </c>
      <c r="C221" s="1355" t="s">
        <v>1699</v>
      </c>
      <c r="D221" s="306" t="s">
        <v>1612</v>
      </c>
      <c r="E221" s="301">
        <f ca="1">F221+I221</f>
        <v>16</v>
      </c>
      <c r="F221" s="286">
        <f ca="1">SUMIFS(INDIRECT(O$7),INDIRECT($N$7),$A221)</f>
        <v>5</v>
      </c>
      <c r="G221" s="281">
        <f t="shared" ref="G221" ca="1" si="1064">SUMIFS(INDIRECT(P$7),INDIRECT($N$7),$A221)</f>
        <v>1</v>
      </c>
      <c r="H221" s="1040">
        <f t="shared" ref="H221" ca="1" si="1065">SUMIFS(INDIRECT(Q$7),INDIRECT($N$7),$A221)</f>
        <v>0</v>
      </c>
      <c r="I221" s="286">
        <f t="shared" ref="I221" ca="1" si="1066">SUMIFS(INDIRECT(R$7),INDIRECT($N$7),$A221)</f>
        <v>11</v>
      </c>
      <c r="J221" s="281">
        <f t="shared" ref="J221" ca="1" si="1067">SUMIFS(INDIRECT(S$7),INDIRECT($N$7),$A221)</f>
        <v>1</v>
      </c>
      <c r="K221" s="1040">
        <f t="shared" ref="K221" ca="1" si="1068">SUMIFS(INDIRECT(T$7),INDIRECT($N$7),$A221)</f>
        <v>0</v>
      </c>
      <c r="L221" s="2" t="str">
        <f t="shared" ref="L221:L265" si="1069">IF(M221="","",_xlfn.RANK.EQ(M221,$M$10:$M$368,0))</f>
        <v/>
      </c>
      <c r="M221" s="2" t="str">
        <f t="shared" si="1002"/>
        <v/>
      </c>
      <c r="Y221" s="271"/>
      <c r="Z221" s="272"/>
      <c r="AA221" s="272"/>
    </row>
    <row r="222" spans="1:27" s="2" customFormat="1" ht="18" customHeight="1">
      <c r="A222" s="1" t="s">
        <v>1032</v>
      </c>
      <c r="B222" s="287" t="s">
        <v>1642</v>
      </c>
      <c r="C222" s="1356"/>
      <c r="D222" s="307" t="s">
        <v>1613</v>
      </c>
      <c r="E222" s="302">
        <f ca="1">F222+I222</f>
        <v>0</v>
      </c>
      <c r="F222" s="285">
        <f ca="1">SUMIFS(INDIRECT(O$6),INDIRECT($N$6),$A222)</f>
        <v>0</v>
      </c>
      <c r="G222" s="280">
        <f t="shared" ref="G222" ca="1" si="1070">SUMIFS(INDIRECT(P$6),INDIRECT($N$6),$A222)</f>
        <v>0</v>
      </c>
      <c r="H222" s="1041"/>
      <c r="I222" s="285">
        <f t="shared" ref="I222" ca="1" si="1071">SUMIFS(INDIRECT(R$6),INDIRECT($N$6),$A222)</f>
        <v>0</v>
      </c>
      <c r="J222" s="280">
        <f t="shared" ref="J222" ca="1" si="1072">SUMIFS(INDIRECT(S$6),INDIRECT($N$6),$A222)</f>
        <v>0</v>
      </c>
      <c r="K222" s="1041"/>
      <c r="L222" s="2" t="str">
        <f t="shared" si="1069"/>
        <v/>
      </c>
      <c r="M222" s="2" t="str">
        <f t="shared" si="1002"/>
        <v/>
      </c>
      <c r="Y222" s="1"/>
      <c r="Z222" s="272"/>
      <c r="AA222" s="272"/>
    </row>
    <row r="223" spans="1:27" s="2" customFormat="1" ht="18" customHeight="1">
      <c r="A223" s="1" t="s">
        <v>1032</v>
      </c>
      <c r="B223" s="291" t="s">
        <v>1453</v>
      </c>
      <c r="C223" s="1357"/>
      <c r="D223" s="308"/>
      <c r="E223" s="303">
        <f ca="1">F223+I223</f>
        <v>16</v>
      </c>
      <c r="F223" s="297">
        <f t="shared" ref="F223" ca="1" si="1073">SUM(F221:F222)</f>
        <v>5</v>
      </c>
      <c r="G223" s="298">
        <f t="shared" ref="G223" ca="1" si="1074">SUM(G221:G222)</f>
        <v>1</v>
      </c>
      <c r="H223" s="1042">
        <f t="shared" ref="H223" ca="1" si="1075">SUM(H221:H222)</f>
        <v>0</v>
      </c>
      <c r="I223" s="297">
        <f t="shared" ref="I223" ca="1" si="1076">SUM(I221:I222)</f>
        <v>11</v>
      </c>
      <c r="J223" s="298">
        <f t="shared" ref="J223" ca="1" si="1077">SUM(J221:J222)</f>
        <v>1</v>
      </c>
      <c r="K223" s="1042">
        <f t="shared" ref="K223" ca="1" si="1078">SUM(K221:K222)</f>
        <v>0</v>
      </c>
      <c r="L223" s="2">
        <f t="shared" ca="1" si="1069"/>
        <v>84</v>
      </c>
      <c r="M223" s="2">
        <f t="shared" ca="1" si="1002"/>
        <v>16</v>
      </c>
      <c r="Y223" s="1"/>
      <c r="Z223" s="272"/>
      <c r="AA223" s="272"/>
    </row>
    <row r="224" spans="1:27" s="2" customFormat="1" ht="18" customHeight="1">
      <c r="A224" s="271" t="s">
        <v>1701</v>
      </c>
      <c r="B224" s="296"/>
      <c r="C224" s="1358" t="s">
        <v>1791</v>
      </c>
      <c r="D224" s="309" t="s">
        <v>1612</v>
      </c>
      <c r="E224" s="304">
        <f t="shared" ref="E224:E265" ca="1" si="1079">F224+I224</f>
        <v>115</v>
      </c>
      <c r="F224" s="293">
        <f t="shared" ref="F224" ca="1" si="1080">SUMIFS(INDIRECT(O$7),INDIRECT($N$7),$A224)</f>
        <v>6</v>
      </c>
      <c r="G224" s="294">
        <f t="shared" ref="G224" ca="1" si="1081">SUMIFS(INDIRECT(P$7),INDIRECT($N$7),$A224)</f>
        <v>4</v>
      </c>
      <c r="H224" s="1043">
        <f t="shared" ref="H224" ca="1" si="1082">SUMIFS(INDIRECT(Q$7),INDIRECT($N$7),$A224)</f>
        <v>0</v>
      </c>
      <c r="I224" s="293">
        <f t="shared" ref="I224" ca="1" si="1083">SUMIFS(INDIRECT(R$7),INDIRECT($N$7),$A224)</f>
        <v>109</v>
      </c>
      <c r="J224" s="294">
        <f t="shared" ref="J224" ca="1" si="1084">SUMIFS(INDIRECT(S$7),INDIRECT($N$7),$A224)</f>
        <v>2</v>
      </c>
      <c r="K224" s="1043">
        <f t="shared" ref="K224" ca="1" si="1085">SUMIFS(INDIRECT(T$7),INDIRECT($N$7),$A224)</f>
        <v>0</v>
      </c>
      <c r="L224" s="2" t="str">
        <f t="shared" si="1069"/>
        <v/>
      </c>
      <c r="M224" s="2" t="str">
        <f t="shared" si="1002"/>
        <v/>
      </c>
      <c r="Y224" s="271"/>
      <c r="Z224" s="272"/>
      <c r="AA224" s="272"/>
    </row>
    <row r="225" spans="1:27" s="2" customFormat="1" ht="18" customHeight="1">
      <c r="A225" s="1" t="s">
        <v>1701</v>
      </c>
      <c r="B225" s="287" t="s">
        <v>1700</v>
      </c>
      <c r="C225" s="1356"/>
      <c r="D225" s="307" t="s">
        <v>1613</v>
      </c>
      <c r="E225" s="302">
        <f t="shared" ca="1" si="1079"/>
        <v>0</v>
      </c>
      <c r="F225" s="285">
        <f t="shared" ref="F225" ca="1" si="1086">SUMIFS(INDIRECT(O$6),INDIRECT($N$6),$A225)</f>
        <v>0</v>
      </c>
      <c r="G225" s="280">
        <f t="shared" ref="G225" ca="1" si="1087">SUMIFS(INDIRECT(P$6),INDIRECT($N$6),$A225)</f>
        <v>0</v>
      </c>
      <c r="H225" s="1041"/>
      <c r="I225" s="285">
        <f t="shared" ref="I225" ca="1" si="1088">SUMIFS(INDIRECT(R$6),INDIRECT($N$6),$A225)</f>
        <v>0</v>
      </c>
      <c r="J225" s="280">
        <f t="shared" ref="J225" ca="1" si="1089">SUMIFS(INDIRECT(S$6),INDIRECT($N$6),$A225)</f>
        <v>0</v>
      </c>
      <c r="K225" s="1041"/>
      <c r="L225" s="2" t="str">
        <f t="shared" si="1069"/>
        <v/>
      </c>
      <c r="M225" s="2" t="str">
        <f t="shared" si="1002"/>
        <v/>
      </c>
      <c r="Y225" s="1"/>
      <c r="Z225" s="272"/>
      <c r="AA225" s="272"/>
    </row>
    <row r="226" spans="1:27" s="2" customFormat="1" ht="18" customHeight="1">
      <c r="A226" s="1" t="s">
        <v>1701</v>
      </c>
      <c r="B226" s="291"/>
      <c r="C226" s="1357"/>
      <c r="D226" s="308"/>
      <c r="E226" s="303">
        <f t="shared" ca="1" si="1079"/>
        <v>115</v>
      </c>
      <c r="F226" s="297">
        <f t="shared" ref="F226" ca="1" si="1090">SUM(F224:F225)</f>
        <v>6</v>
      </c>
      <c r="G226" s="298">
        <f t="shared" ref="G226" ca="1" si="1091">SUM(G224:G225)</f>
        <v>4</v>
      </c>
      <c r="H226" s="1042">
        <f t="shared" ref="H226" ca="1" si="1092">SUM(H224:H225)</f>
        <v>0</v>
      </c>
      <c r="I226" s="297">
        <f t="shared" ref="I226" ca="1" si="1093">SUM(I224:I225)</f>
        <v>109</v>
      </c>
      <c r="J226" s="298">
        <f t="shared" ref="J226" ca="1" si="1094">SUM(J224:J225)</f>
        <v>2</v>
      </c>
      <c r="K226" s="1042">
        <f t="shared" ref="K226" ca="1" si="1095">SUM(K224:K225)</f>
        <v>0</v>
      </c>
      <c r="L226" s="2">
        <f t="shared" ca="1" si="1069"/>
        <v>57</v>
      </c>
      <c r="M226" s="2">
        <f t="shared" ca="1" si="1002"/>
        <v>115</v>
      </c>
      <c r="X226" s="272"/>
      <c r="Y226" s="1"/>
      <c r="Z226" s="272"/>
      <c r="AA226" s="272"/>
    </row>
    <row r="227" spans="1:27" s="2" customFormat="1" ht="18" customHeight="1">
      <c r="A227" s="271" t="s">
        <v>1702</v>
      </c>
      <c r="B227" s="296"/>
      <c r="C227" s="1358" t="s">
        <v>1792</v>
      </c>
      <c r="D227" s="309" t="s">
        <v>1612</v>
      </c>
      <c r="E227" s="304">
        <f t="shared" ca="1" si="1079"/>
        <v>655</v>
      </c>
      <c r="F227" s="293">
        <f t="shared" ref="F227" ca="1" si="1096">SUMIFS(INDIRECT(O$7),INDIRECT($N$7),$A227)</f>
        <v>102</v>
      </c>
      <c r="G227" s="294">
        <f t="shared" ref="G227" ca="1" si="1097">SUMIFS(INDIRECT(P$7),INDIRECT($N$7),$A227)</f>
        <v>77</v>
      </c>
      <c r="H227" s="1043">
        <f t="shared" ref="H227" ca="1" si="1098">SUMIFS(INDIRECT(Q$7),INDIRECT($N$7),$A227)</f>
        <v>1</v>
      </c>
      <c r="I227" s="293">
        <f t="shared" ref="I227" ca="1" si="1099">SUMIFS(INDIRECT(R$7),INDIRECT($N$7),$A227)</f>
        <v>553</v>
      </c>
      <c r="J227" s="294">
        <f t="shared" ref="J227" ca="1" si="1100">SUMIFS(INDIRECT(S$7),INDIRECT($N$7),$A227)</f>
        <v>210</v>
      </c>
      <c r="K227" s="1043">
        <f t="shared" ref="K227" ca="1" si="1101">SUMIFS(INDIRECT(T$7),INDIRECT($N$7),$A227)</f>
        <v>0</v>
      </c>
      <c r="L227" s="2" t="str">
        <f t="shared" si="1069"/>
        <v/>
      </c>
      <c r="M227" s="2" t="str">
        <f t="shared" si="1002"/>
        <v/>
      </c>
      <c r="Y227" s="271"/>
      <c r="Z227" s="272"/>
      <c r="AA227" s="272"/>
    </row>
    <row r="228" spans="1:27" s="2" customFormat="1" ht="18" customHeight="1">
      <c r="A228" s="1" t="s">
        <v>1702</v>
      </c>
      <c r="B228" s="287" t="s">
        <v>1702</v>
      </c>
      <c r="C228" s="1356"/>
      <c r="D228" s="307" t="s">
        <v>1613</v>
      </c>
      <c r="E228" s="302">
        <f t="shared" ca="1" si="1079"/>
        <v>5</v>
      </c>
      <c r="F228" s="285">
        <f t="shared" ref="F228" ca="1" si="1102">SUMIFS(INDIRECT(O$6),INDIRECT($N$6),$A228)</f>
        <v>4</v>
      </c>
      <c r="G228" s="280">
        <f t="shared" ref="G228" ca="1" si="1103">SUMIFS(INDIRECT(P$6),INDIRECT($N$6),$A228)</f>
        <v>3</v>
      </c>
      <c r="H228" s="1041"/>
      <c r="I228" s="285">
        <f t="shared" ref="I228" ca="1" si="1104">SUMIFS(INDIRECT(R$6),INDIRECT($N$6),$A228)</f>
        <v>1</v>
      </c>
      <c r="J228" s="280">
        <f t="shared" ref="J228" ca="1" si="1105">SUMIFS(INDIRECT(S$6),INDIRECT($N$6),$A228)</f>
        <v>0</v>
      </c>
      <c r="K228" s="1041"/>
      <c r="L228" s="2" t="str">
        <f t="shared" si="1069"/>
        <v/>
      </c>
      <c r="M228" s="2" t="str">
        <f t="shared" si="1002"/>
        <v/>
      </c>
      <c r="Y228" s="1"/>
      <c r="Z228" s="272"/>
      <c r="AA228" s="272"/>
    </row>
    <row r="229" spans="1:27" s="2" customFormat="1" ht="18" customHeight="1">
      <c r="A229" s="1" t="s">
        <v>1702</v>
      </c>
      <c r="B229" s="291"/>
      <c r="C229" s="1357"/>
      <c r="D229" s="308"/>
      <c r="E229" s="303">
        <f t="shared" ca="1" si="1079"/>
        <v>660</v>
      </c>
      <c r="F229" s="297">
        <f t="shared" ref="F229" ca="1" si="1106">SUM(F227:F228)</f>
        <v>106</v>
      </c>
      <c r="G229" s="298">
        <f t="shared" ref="G229" ca="1" si="1107">SUM(G227:G228)</f>
        <v>80</v>
      </c>
      <c r="H229" s="1042">
        <f t="shared" ref="H229" ca="1" si="1108">SUM(H227:H228)</f>
        <v>1</v>
      </c>
      <c r="I229" s="297">
        <f t="shared" ref="I229" ca="1" si="1109">SUM(I227:I228)</f>
        <v>554</v>
      </c>
      <c r="J229" s="298">
        <f t="shared" ref="J229" ca="1" si="1110">SUM(J227:J228)</f>
        <v>210</v>
      </c>
      <c r="K229" s="1042">
        <f t="shared" ref="K229" ca="1" si="1111">SUM(K227:K228)</f>
        <v>0</v>
      </c>
      <c r="L229" s="2">
        <f t="shared" ca="1" si="1069"/>
        <v>36</v>
      </c>
      <c r="M229" s="2">
        <f t="shared" ca="1" si="1002"/>
        <v>660</v>
      </c>
      <c r="X229" s="272"/>
      <c r="Y229" s="1"/>
      <c r="Z229" s="272"/>
      <c r="AA229" s="272"/>
    </row>
    <row r="230" spans="1:27" s="2" customFormat="1" ht="18" customHeight="1">
      <c r="A230" s="271" t="s">
        <v>1703</v>
      </c>
      <c r="B230" s="296"/>
      <c r="C230" s="1358" t="s">
        <v>1793</v>
      </c>
      <c r="D230" s="309" t="s">
        <v>1612</v>
      </c>
      <c r="E230" s="304">
        <f t="shared" ca="1" si="1079"/>
        <v>2166</v>
      </c>
      <c r="F230" s="293">
        <f t="shared" ref="F230" ca="1" si="1112">SUMIFS(INDIRECT(O$7),INDIRECT($N$7),$A230)</f>
        <v>44</v>
      </c>
      <c r="G230" s="294">
        <f t="shared" ref="G230" ca="1" si="1113">SUMIFS(INDIRECT(P$7),INDIRECT($N$7),$A230)</f>
        <v>5</v>
      </c>
      <c r="H230" s="1043">
        <f t="shared" ref="H230" ca="1" si="1114">SUMIFS(INDIRECT(Q$7),INDIRECT($N$7),$A230)</f>
        <v>0</v>
      </c>
      <c r="I230" s="293">
        <f t="shared" ref="I230" ca="1" si="1115">SUMIFS(INDIRECT(R$7),INDIRECT($N$7),$A230)</f>
        <v>2122</v>
      </c>
      <c r="J230" s="294">
        <f t="shared" ref="J230" ca="1" si="1116">SUMIFS(INDIRECT(S$7),INDIRECT($N$7),$A230)</f>
        <v>44</v>
      </c>
      <c r="K230" s="1043">
        <f t="shared" ref="K230" ca="1" si="1117">SUMIFS(INDIRECT(T$7),INDIRECT($N$7),$A230)</f>
        <v>0</v>
      </c>
      <c r="L230" s="2" t="str">
        <f t="shared" si="1069"/>
        <v/>
      </c>
      <c r="M230" s="2" t="str">
        <f t="shared" si="1002"/>
        <v/>
      </c>
      <c r="Y230" s="271"/>
      <c r="Z230" s="272"/>
      <c r="AA230" s="272"/>
    </row>
    <row r="231" spans="1:27" s="2" customFormat="1" ht="18" customHeight="1">
      <c r="A231" s="1" t="s">
        <v>1703</v>
      </c>
      <c r="B231" s="287" t="s">
        <v>1703</v>
      </c>
      <c r="C231" s="1356"/>
      <c r="D231" s="307" t="s">
        <v>1613</v>
      </c>
      <c r="E231" s="302">
        <f t="shared" ca="1" si="1079"/>
        <v>9</v>
      </c>
      <c r="F231" s="285">
        <f t="shared" ref="F231" ca="1" si="1118">SUMIFS(INDIRECT(O$6),INDIRECT($N$6),$A231)</f>
        <v>6</v>
      </c>
      <c r="G231" s="280">
        <f t="shared" ref="G231" ca="1" si="1119">SUMIFS(INDIRECT(P$6),INDIRECT($N$6),$A231)</f>
        <v>2</v>
      </c>
      <c r="H231" s="1041"/>
      <c r="I231" s="285">
        <f t="shared" ref="I231" ca="1" si="1120">SUMIFS(INDIRECT(R$6),INDIRECT($N$6),$A231)</f>
        <v>3</v>
      </c>
      <c r="J231" s="280">
        <f t="shared" ref="J231" ca="1" si="1121">SUMIFS(INDIRECT(S$6),INDIRECT($N$6),$A231)</f>
        <v>2</v>
      </c>
      <c r="K231" s="1041"/>
      <c r="L231" s="2" t="str">
        <f t="shared" si="1069"/>
        <v/>
      </c>
      <c r="M231" s="2" t="str">
        <f t="shared" si="1002"/>
        <v/>
      </c>
      <c r="Y231" s="1"/>
      <c r="Z231" s="272"/>
      <c r="AA231" s="272"/>
    </row>
    <row r="232" spans="1:27" s="2" customFormat="1" ht="18" customHeight="1">
      <c r="A232" s="1" t="s">
        <v>1703</v>
      </c>
      <c r="B232" s="291"/>
      <c r="C232" s="1357"/>
      <c r="D232" s="308"/>
      <c r="E232" s="303">
        <f t="shared" ca="1" si="1079"/>
        <v>2175</v>
      </c>
      <c r="F232" s="297">
        <f t="shared" ref="F232" ca="1" si="1122">SUM(F230:F231)</f>
        <v>50</v>
      </c>
      <c r="G232" s="298">
        <f t="shared" ref="G232" ca="1" si="1123">SUM(G230:G231)</f>
        <v>7</v>
      </c>
      <c r="H232" s="1042">
        <f t="shared" ref="H232" ca="1" si="1124">SUM(H230:H231)</f>
        <v>0</v>
      </c>
      <c r="I232" s="297">
        <f t="shared" ref="I232" ca="1" si="1125">SUM(I230:I231)</f>
        <v>2125</v>
      </c>
      <c r="J232" s="298">
        <f t="shared" ref="J232" ca="1" si="1126">SUM(J230:J231)</f>
        <v>46</v>
      </c>
      <c r="K232" s="1042">
        <f t="shared" ref="K232" ca="1" si="1127">SUM(K230:K231)</f>
        <v>0</v>
      </c>
      <c r="L232" s="2">
        <f t="shared" ca="1" si="1069"/>
        <v>20</v>
      </c>
      <c r="M232" s="2">
        <f t="shared" ca="1" si="1002"/>
        <v>2175</v>
      </c>
      <c r="X232" s="272"/>
      <c r="Y232" s="1"/>
      <c r="Z232" s="272"/>
      <c r="AA232" s="272"/>
    </row>
    <row r="233" spans="1:27" s="2" customFormat="1" ht="18" customHeight="1">
      <c r="A233" s="271" t="s">
        <v>1704</v>
      </c>
      <c r="B233" s="296"/>
      <c r="C233" s="1358" t="s">
        <v>1794</v>
      </c>
      <c r="D233" s="309" t="s">
        <v>1612</v>
      </c>
      <c r="E233" s="304">
        <f t="shared" ca="1" si="1079"/>
        <v>4614</v>
      </c>
      <c r="F233" s="293">
        <f t="shared" ref="F233" ca="1" si="1128">SUMIFS(INDIRECT(O$7),INDIRECT($N$7),$A233)</f>
        <v>345</v>
      </c>
      <c r="G233" s="294">
        <f t="shared" ref="G233" ca="1" si="1129">SUMIFS(INDIRECT(P$7),INDIRECT($N$7),$A233)</f>
        <v>3</v>
      </c>
      <c r="H233" s="1043">
        <f t="shared" ref="H233" ca="1" si="1130">SUMIFS(INDIRECT(Q$7),INDIRECT($N$7),$A233)</f>
        <v>0</v>
      </c>
      <c r="I233" s="293">
        <f t="shared" ref="I233" ca="1" si="1131">SUMIFS(INDIRECT(R$7),INDIRECT($N$7),$A233)</f>
        <v>4269</v>
      </c>
      <c r="J233" s="294">
        <f t="shared" ref="J233" ca="1" si="1132">SUMIFS(INDIRECT(S$7),INDIRECT($N$7),$A233)</f>
        <v>109</v>
      </c>
      <c r="K233" s="1043">
        <f t="shared" ref="K233" ca="1" si="1133">SUMIFS(INDIRECT(T$7),INDIRECT($N$7),$A233)</f>
        <v>0</v>
      </c>
      <c r="L233" s="2" t="str">
        <f t="shared" si="1069"/>
        <v/>
      </c>
      <c r="M233" s="2" t="str">
        <f t="shared" si="1002"/>
        <v/>
      </c>
      <c r="Y233" s="271"/>
      <c r="Z233" s="272"/>
      <c r="AA233" s="272"/>
    </row>
    <row r="234" spans="1:27" s="2" customFormat="1" ht="18" customHeight="1">
      <c r="A234" s="1" t="s">
        <v>1704</v>
      </c>
      <c r="B234" s="287" t="s">
        <v>1704</v>
      </c>
      <c r="C234" s="1356"/>
      <c r="D234" s="307" t="s">
        <v>1613</v>
      </c>
      <c r="E234" s="302">
        <f t="shared" ca="1" si="1079"/>
        <v>21</v>
      </c>
      <c r="F234" s="285">
        <f t="shared" ref="F234" ca="1" si="1134">SUMIFS(INDIRECT(O$6),INDIRECT($N$6),$A234)</f>
        <v>20</v>
      </c>
      <c r="G234" s="280">
        <f t="shared" ref="G234" ca="1" si="1135">SUMIFS(INDIRECT(P$6),INDIRECT($N$6),$A234)</f>
        <v>0</v>
      </c>
      <c r="H234" s="1041"/>
      <c r="I234" s="285">
        <f t="shared" ref="I234" ca="1" si="1136">SUMIFS(INDIRECT(R$6),INDIRECT($N$6),$A234)</f>
        <v>1</v>
      </c>
      <c r="J234" s="280">
        <f t="shared" ref="J234" ca="1" si="1137">SUMIFS(INDIRECT(S$6),INDIRECT($N$6),$A234)</f>
        <v>0</v>
      </c>
      <c r="K234" s="1041"/>
      <c r="L234" s="2" t="str">
        <f t="shared" si="1069"/>
        <v/>
      </c>
      <c r="M234" s="2" t="str">
        <f t="shared" si="1002"/>
        <v/>
      </c>
      <c r="Y234" s="1"/>
      <c r="Z234" s="272"/>
      <c r="AA234" s="272"/>
    </row>
    <row r="235" spans="1:27" s="2" customFormat="1" ht="18" customHeight="1">
      <c r="A235" s="1" t="s">
        <v>1704</v>
      </c>
      <c r="B235" s="291"/>
      <c r="C235" s="1357"/>
      <c r="D235" s="308"/>
      <c r="E235" s="303">
        <f t="shared" ca="1" si="1079"/>
        <v>4635</v>
      </c>
      <c r="F235" s="297">
        <f t="shared" ref="F235" ca="1" si="1138">SUM(F233:F234)</f>
        <v>365</v>
      </c>
      <c r="G235" s="298">
        <f t="shared" ref="G235" ca="1" si="1139">SUM(G233:G234)</f>
        <v>3</v>
      </c>
      <c r="H235" s="1042">
        <f t="shared" ref="H235" ca="1" si="1140">SUM(H233:H234)</f>
        <v>0</v>
      </c>
      <c r="I235" s="297">
        <f t="shared" ref="I235" ca="1" si="1141">SUM(I233:I234)</f>
        <v>4270</v>
      </c>
      <c r="J235" s="298">
        <f t="shared" ref="J235" ca="1" si="1142">SUM(J233:J234)</f>
        <v>109</v>
      </c>
      <c r="K235" s="1042">
        <f t="shared" ref="K235" ca="1" si="1143">SUM(K233:K234)</f>
        <v>0</v>
      </c>
      <c r="L235" s="2">
        <f t="shared" ca="1" si="1069"/>
        <v>12</v>
      </c>
      <c r="M235" s="2">
        <f t="shared" ca="1" si="1002"/>
        <v>4635</v>
      </c>
      <c r="X235" s="272"/>
      <c r="Y235" s="1"/>
      <c r="Z235" s="272"/>
      <c r="AA235" s="272"/>
    </row>
    <row r="236" spans="1:27" s="2" customFormat="1" ht="18" customHeight="1">
      <c r="A236" s="271" t="s">
        <v>1706</v>
      </c>
      <c r="B236" s="296"/>
      <c r="C236" s="1358" t="s">
        <v>1705</v>
      </c>
      <c r="D236" s="309" t="s">
        <v>1612</v>
      </c>
      <c r="E236" s="304">
        <f t="shared" ca="1" si="1079"/>
        <v>36</v>
      </c>
      <c r="F236" s="293">
        <f t="shared" ref="F236" ca="1" si="1144">SUMIFS(INDIRECT(O$7),INDIRECT($N$7),$A236)</f>
        <v>0</v>
      </c>
      <c r="G236" s="294">
        <f t="shared" ref="G236" ca="1" si="1145">SUMIFS(INDIRECT(P$7),INDIRECT($N$7),$A236)</f>
        <v>0</v>
      </c>
      <c r="H236" s="1043">
        <f t="shared" ref="H236" ca="1" si="1146">SUMIFS(INDIRECT(Q$7),INDIRECT($N$7),$A236)</f>
        <v>0</v>
      </c>
      <c r="I236" s="293">
        <f t="shared" ref="I236" ca="1" si="1147">SUMIFS(INDIRECT(R$7),INDIRECT($N$7),$A236)</f>
        <v>36</v>
      </c>
      <c r="J236" s="294">
        <f t="shared" ref="J236" ca="1" si="1148">SUMIFS(INDIRECT(S$7),INDIRECT($N$7),$A236)</f>
        <v>5</v>
      </c>
      <c r="K236" s="1043">
        <f t="shared" ref="K236" ca="1" si="1149">SUMIFS(INDIRECT(T$7),INDIRECT($N$7),$A236)</f>
        <v>0</v>
      </c>
      <c r="L236" s="2" t="str">
        <f t="shared" si="1069"/>
        <v/>
      </c>
      <c r="M236" s="2" t="str">
        <f t="shared" si="1002"/>
        <v/>
      </c>
      <c r="Y236" s="271"/>
      <c r="Z236" s="272"/>
      <c r="AA236" s="272"/>
    </row>
    <row r="237" spans="1:27" s="2" customFormat="1" ht="18" customHeight="1">
      <c r="A237" s="1" t="s">
        <v>1706</v>
      </c>
      <c r="B237" s="287" t="s">
        <v>1706</v>
      </c>
      <c r="C237" s="1356"/>
      <c r="D237" s="307" t="s">
        <v>1613</v>
      </c>
      <c r="E237" s="302">
        <f t="shared" ca="1" si="1079"/>
        <v>0</v>
      </c>
      <c r="F237" s="285">
        <f t="shared" ref="F237" ca="1" si="1150">SUMIFS(INDIRECT(O$6),INDIRECT($N$6),$A237)</f>
        <v>0</v>
      </c>
      <c r="G237" s="280">
        <f t="shared" ref="G237" ca="1" si="1151">SUMIFS(INDIRECT(P$6),INDIRECT($N$6),$A237)</f>
        <v>0</v>
      </c>
      <c r="H237" s="1041"/>
      <c r="I237" s="285">
        <f t="shared" ref="I237" ca="1" si="1152">SUMIFS(INDIRECT(R$6),INDIRECT($N$6),$A237)</f>
        <v>0</v>
      </c>
      <c r="J237" s="280">
        <f t="shared" ref="J237" ca="1" si="1153">SUMIFS(INDIRECT(S$6),INDIRECT($N$6),$A237)</f>
        <v>0</v>
      </c>
      <c r="K237" s="1041"/>
      <c r="L237" s="2" t="str">
        <f t="shared" si="1069"/>
        <v/>
      </c>
      <c r="M237" s="2" t="str">
        <f t="shared" si="1002"/>
        <v/>
      </c>
      <c r="Y237" s="1"/>
      <c r="Z237" s="272"/>
      <c r="AA237" s="272"/>
    </row>
    <row r="238" spans="1:27" s="2" customFormat="1" ht="18" customHeight="1">
      <c r="A238" s="1" t="s">
        <v>1706</v>
      </c>
      <c r="B238" s="291"/>
      <c r="C238" s="1357"/>
      <c r="D238" s="308"/>
      <c r="E238" s="303">
        <f t="shared" ca="1" si="1079"/>
        <v>36</v>
      </c>
      <c r="F238" s="297">
        <f t="shared" ref="F238" ca="1" si="1154">SUM(F236:F237)</f>
        <v>0</v>
      </c>
      <c r="G238" s="298">
        <f t="shared" ref="G238" ca="1" si="1155">SUM(G236:G237)</f>
        <v>0</v>
      </c>
      <c r="H238" s="1042">
        <f t="shared" ref="H238" ca="1" si="1156">SUM(H236:H237)</f>
        <v>0</v>
      </c>
      <c r="I238" s="297">
        <f t="shared" ref="I238" ca="1" si="1157">SUM(I236:I237)</f>
        <v>36</v>
      </c>
      <c r="J238" s="298">
        <f t="shared" ref="J238" ca="1" si="1158">SUM(J236:J237)</f>
        <v>5</v>
      </c>
      <c r="K238" s="1042">
        <f t="shared" ref="K238" ca="1" si="1159">SUM(K236:K237)</f>
        <v>0</v>
      </c>
      <c r="L238" s="2">
        <f t="shared" ca="1" si="1069"/>
        <v>73</v>
      </c>
      <c r="M238" s="2">
        <f t="shared" ca="1" si="1002"/>
        <v>36</v>
      </c>
      <c r="X238" s="272"/>
      <c r="Y238" s="1"/>
      <c r="Z238" s="272"/>
      <c r="AA238" s="272"/>
    </row>
    <row r="239" spans="1:27" s="2" customFormat="1" ht="18" customHeight="1">
      <c r="A239" s="271" t="s">
        <v>1708</v>
      </c>
      <c r="B239" s="296"/>
      <c r="C239" s="1358" t="s">
        <v>1707</v>
      </c>
      <c r="D239" s="309" t="s">
        <v>1612</v>
      </c>
      <c r="E239" s="304">
        <f t="shared" ca="1" si="1079"/>
        <v>5</v>
      </c>
      <c r="F239" s="293">
        <f t="shared" ref="F239" ca="1" si="1160">SUMIFS(INDIRECT(O$7),INDIRECT($N$7),$A239)</f>
        <v>5</v>
      </c>
      <c r="G239" s="294">
        <f t="shared" ref="G239" ca="1" si="1161">SUMIFS(INDIRECT(P$7),INDIRECT($N$7),$A239)</f>
        <v>0</v>
      </c>
      <c r="H239" s="1043">
        <f t="shared" ref="H239" ca="1" si="1162">SUMIFS(INDIRECT(Q$7),INDIRECT($N$7),$A239)</f>
        <v>0</v>
      </c>
      <c r="I239" s="293">
        <f t="shared" ref="I239" ca="1" si="1163">SUMIFS(INDIRECT(R$7),INDIRECT($N$7),$A239)</f>
        <v>0</v>
      </c>
      <c r="J239" s="294">
        <f t="shared" ref="J239" ca="1" si="1164">SUMIFS(INDIRECT(S$7),INDIRECT($N$7),$A239)</f>
        <v>0</v>
      </c>
      <c r="K239" s="1043">
        <f t="shared" ref="K239" ca="1" si="1165">SUMIFS(INDIRECT(T$7),INDIRECT($N$7),$A239)</f>
        <v>0</v>
      </c>
      <c r="L239" s="2" t="str">
        <f t="shared" si="1069"/>
        <v/>
      </c>
      <c r="M239" s="2" t="str">
        <f t="shared" si="1002"/>
        <v/>
      </c>
      <c r="Y239" s="271"/>
      <c r="Z239" s="272"/>
      <c r="AA239" s="272"/>
    </row>
    <row r="240" spans="1:27" s="2" customFormat="1" ht="18" customHeight="1">
      <c r="A240" s="1" t="s">
        <v>1708</v>
      </c>
      <c r="B240" s="287" t="s">
        <v>1708</v>
      </c>
      <c r="C240" s="1356"/>
      <c r="D240" s="307" t="s">
        <v>1613</v>
      </c>
      <c r="E240" s="302">
        <f t="shared" ca="1" si="1079"/>
        <v>1</v>
      </c>
      <c r="F240" s="285">
        <f t="shared" ref="F240" ca="1" si="1166">SUMIFS(INDIRECT(O$6),INDIRECT($N$6),$A240)</f>
        <v>1</v>
      </c>
      <c r="G240" s="280">
        <f t="shared" ref="G240" ca="1" si="1167">SUMIFS(INDIRECT(P$6),INDIRECT($N$6),$A240)</f>
        <v>0</v>
      </c>
      <c r="H240" s="1041"/>
      <c r="I240" s="285">
        <f t="shared" ref="I240" ca="1" si="1168">SUMIFS(INDIRECT(R$6),INDIRECT($N$6),$A240)</f>
        <v>0</v>
      </c>
      <c r="J240" s="280">
        <f t="shared" ref="J240" ca="1" si="1169">SUMIFS(INDIRECT(S$6),INDIRECT($N$6),$A240)</f>
        <v>0</v>
      </c>
      <c r="K240" s="1041"/>
      <c r="L240" s="2" t="str">
        <f t="shared" si="1069"/>
        <v/>
      </c>
      <c r="M240" s="2" t="str">
        <f t="shared" si="1002"/>
        <v/>
      </c>
      <c r="Y240" s="1"/>
      <c r="Z240" s="272"/>
      <c r="AA240" s="272"/>
    </row>
    <row r="241" spans="1:27" s="2" customFormat="1" ht="18" customHeight="1">
      <c r="A241" s="1" t="s">
        <v>1708</v>
      </c>
      <c r="B241" s="291"/>
      <c r="C241" s="1357"/>
      <c r="D241" s="308"/>
      <c r="E241" s="303">
        <f t="shared" ca="1" si="1079"/>
        <v>6</v>
      </c>
      <c r="F241" s="297">
        <f t="shared" ref="F241" ca="1" si="1170">SUM(F239:F240)</f>
        <v>6</v>
      </c>
      <c r="G241" s="298">
        <f t="shared" ref="G241" ca="1" si="1171">SUM(G239:G240)</f>
        <v>0</v>
      </c>
      <c r="H241" s="1042">
        <f t="shared" ref="H241" ca="1" si="1172">SUM(H239:H240)</f>
        <v>0</v>
      </c>
      <c r="I241" s="297">
        <f t="shared" ref="I241" ca="1" si="1173">SUM(I239:I240)</f>
        <v>0</v>
      </c>
      <c r="J241" s="298">
        <f t="shared" ref="J241" ca="1" si="1174">SUM(J239:J240)</f>
        <v>0</v>
      </c>
      <c r="K241" s="1042">
        <f t="shared" ref="K241" ca="1" si="1175">SUM(K239:K240)</f>
        <v>0</v>
      </c>
      <c r="L241" s="2">
        <f t="shared" ca="1" si="1069"/>
        <v>97</v>
      </c>
      <c r="M241" s="2">
        <f t="shared" ca="1" si="1002"/>
        <v>6</v>
      </c>
      <c r="X241" s="272"/>
      <c r="Y241" s="1"/>
      <c r="Z241" s="272"/>
      <c r="AA241" s="272"/>
    </row>
    <row r="242" spans="1:27" s="2" customFormat="1" ht="18" customHeight="1">
      <c r="A242" s="271" t="s">
        <v>1709</v>
      </c>
      <c r="B242" s="296"/>
      <c r="C242" s="1358" t="s">
        <v>1795</v>
      </c>
      <c r="D242" s="309" t="s">
        <v>1612</v>
      </c>
      <c r="E242" s="304">
        <f t="shared" ca="1" si="1079"/>
        <v>651</v>
      </c>
      <c r="F242" s="293">
        <f t="shared" ref="F242" ca="1" si="1176">SUMIFS(INDIRECT(O$7),INDIRECT($N$7),$A242)</f>
        <v>59</v>
      </c>
      <c r="G242" s="294">
        <f t="shared" ref="G242" ca="1" si="1177">SUMIFS(INDIRECT(P$7),INDIRECT($N$7),$A242)</f>
        <v>25</v>
      </c>
      <c r="H242" s="1043">
        <f t="shared" ref="H242" ca="1" si="1178">SUMIFS(INDIRECT(Q$7),INDIRECT($N$7),$A242)</f>
        <v>0</v>
      </c>
      <c r="I242" s="293">
        <f t="shared" ref="I242" ca="1" si="1179">SUMIFS(INDIRECT(R$7),INDIRECT($N$7),$A242)</f>
        <v>592</v>
      </c>
      <c r="J242" s="294">
        <f t="shared" ref="J242" ca="1" si="1180">SUMIFS(INDIRECT(S$7),INDIRECT($N$7),$A242)</f>
        <v>46</v>
      </c>
      <c r="K242" s="1043">
        <f t="shared" ref="K242" ca="1" si="1181">SUMIFS(INDIRECT(T$7),INDIRECT($N$7),$A242)</f>
        <v>0</v>
      </c>
      <c r="L242" s="2" t="str">
        <f t="shared" si="1069"/>
        <v/>
      </c>
      <c r="M242" s="2" t="str">
        <f t="shared" si="1002"/>
        <v/>
      </c>
      <c r="Y242" s="271"/>
      <c r="Z242" s="272"/>
      <c r="AA242" s="272"/>
    </row>
    <row r="243" spans="1:27" s="2" customFormat="1" ht="18" customHeight="1">
      <c r="A243" s="1" t="s">
        <v>1709</v>
      </c>
      <c r="B243" s="287" t="s">
        <v>1709</v>
      </c>
      <c r="C243" s="1356"/>
      <c r="D243" s="307" t="s">
        <v>1613</v>
      </c>
      <c r="E243" s="302">
        <f t="shared" ca="1" si="1079"/>
        <v>5</v>
      </c>
      <c r="F243" s="285">
        <f t="shared" ref="F243" ca="1" si="1182">SUMIFS(INDIRECT(O$6),INDIRECT($N$6),$A243)</f>
        <v>5</v>
      </c>
      <c r="G243" s="280">
        <f t="shared" ref="G243" ca="1" si="1183">SUMIFS(INDIRECT(P$6),INDIRECT($N$6),$A243)</f>
        <v>3</v>
      </c>
      <c r="H243" s="1041"/>
      <c r="I243" s="285">
        <f t="shared" ref="I243" ca="1" si="1184">SUMIFS(INDIRECT(R$6),INDIRECT($N$6),$A243)</f>
        <v>0</v>
      </c>
      <c r="J243" s="280">
        <f t="shared" ref="J243" ca="1" si="1185">SUMIFS(INDIRECT(S$6),INDIRECT($N$6),$A243)</f>
        <v>0</v>
      </c>
      <c r="K243" s="1041"/>
      <c r="L243" s="2" t="str">
        <f t="shared" si="1069"/>
        <v/>
      </c>
      <c r="M243" s="2" t="str">
        <f t="shared" si="1002"/>
        <v/>
      </c>
      <c r="Y243" s="1"/>
      <c r="Z243" s="272"/>
      <c r="AA243" s="272"/>
    </row>
    <row r="244" spans="1:27" s="2" customFormat="1" ht="18" customHeight="1">
      <c r="A244" s="1" t="s">
        <v>1709</v>
      </c>
      <c r="B244" s="291"/>
      <c r="C244" s="1357"/>
      <c r="D244" s="308"/>
      <c r="E244" s="303">
        <f t="shared" ca="1" si="1079"/>
        <v>656</v>
      </c>
      <c r="F244" s="297">
        <f t="shared" ref="F244" ca="1" si="1186">SUM(F242:F243)</f>
        <v>64</v>
      </c>
      <c r="G244" s="298">
        <f t="shared" ref="G244" ca="1" si="1187">SUM(G242:G243)</f>
        <v>28</v>
      </c>
      <c r="H244" s="1042">
        <f t="shared" ref="H244" ca="1" si="1188">SUM(H242:H243)</f>
        <v>0</v>
      </c>
      <c r="I244" s="297">
        <f t="shared" ref="I244" ca="1" si="1189">SUM(I242:I243)</f>
        <v>592</v>
      </c>
      <c r="J244" s="298">
        <f t="shared" ref="J244" ca="1" si="1190">SUM(J242:J243)</f>
        <v>46</v>
      </c>
      <c r="K244" s="1042">
        <f t="shared" ref="K244" ca="1" si="1191">SUM(K242:K243)</f>
        <v>0</v>
      </c>
      <c r="L244" s="2">
        <f t="shared" ca="1" si="1069"/>
        <v>38</v>
      </c>
      <c r="M244" s="2">
        <f t="shared" ca="1" si="1002"/>
        <v>656</v>
      </c>
      <c r="X244" s="272"/>
      <c r="Y244" s="1"/>
      <c r="Z244" s="272"/>
      <c r="AA244" s="272"/>
    </row>
    <row r="245" spans="1:27" s="2" customFormat="1" ht="18" customHeight="1">
      <c r="A245" s="271" t="s">
        <v>1710</v>
      </c>
      <c r="B245" s="296"/>
      <c r="C245" s="1358" t="s">
        <v>1796</v>
      </c>
      <c r="D245" s="309" t="s">
        <v>1612</v>
      </c>
      <c r="E245" s="304">
        <f t="shared" ca="1" si="1079"/>
        <v>709</v>
      </c>
      <c r="F245" s="293">
        <f t="shared" ref="F245" ca="1" si="1192">SUMIFS(INDIRECT(O$7),INDIRECT($N$7),$A245)</f>
        <v>60</v>
      </c>
      <c r="G245" s="294">
        <f t="shared" ref="G245" ca="1" si="1193">SUMIFS(INDIRECT(P$7),INDIRECT($N$7),$A245)</f>
        <v>1</v>
      </c>
      <c r="H245" s="1043">
        <f t="shared" ref="H245" ca="1" si="1194">SUMIFS(INDIRECT(Q$7),INDIRECT($N$7),$A245)</f>
        <v>0</v>
      </c>
      <c r="I245" s="293">
        <f t="shared" ref="I245" ca="1" si="1195">SUMIFS(INDIRECT(R$7),INDIRECT($N$7),$A245)</f>
        <v>649</v>
      </c>
      <c r="J245" s="294">
        <f t="shared" ref="J245" ca="1" si="1196">SUMIFS(INDIRECT(S$7),INDIRECT($N$7),$A245)</f>
        <v>2</v>
      </c>
      <c r="K245" s="1043">
        <f t="shared" ref="K245" ca="1" si="1197">SUMIFS(INDIRECT(T$7),INDIRECT($N$7),$A245)</f>
        <v>0</v>
      </c>
      <c r="L245" s="2" t="str">
        <f t="shared" si="1069"/>
        <v/>
      </c>
      <c r="M245" s="2" t="str">
        <f t="shared" si="1002"/>
        <v/>
      </c>
      <c r="Y245" s="271"/>
      <c r="Z245" s="272"/>
      <c r="AA245" s="272"/>
    </row>
    <row r="246" spans="1:27" s="2" customFormat="1" ht="18" customHeight="1">
      <c r="A246" s="1" t="s">
        <v>1710</v>
      </c>
      <c r="B246" s="287" t="s">
        <v>1710</v>
      </c>
      <c r="C246" s="1356"/>
      <c r="D246" s="307" t="s">
        <v>1613</v>
      </c>
      <c r="E246" s="302">
        <f t="shared" ca="1" si="1079"/>
        <v>7</v>
      </c>
      <c r="F246" s="285">
        <f t="shared" ref="F246" ca="1" si="1198">SUMIFS(INDIRECT(O$6),INDIRECT($N$6),$A246)</f>
        <v>5</v>
      </c>
      <c r="G246" s="280">
        <f t="shared" ref="G246" ca="1" si="1199">SUMIFS(INDIRECT(P$6),INDIRECT($N$6),$A246)</f>
        <v>1</v>
      </c>
      <c r="H246" s="1041"/>
      <c r="I246" s="285">
        <f t="shared" ref="I246" ca="1" si="1200">SUMIFS(INDIRECT(R$6),INDIRECT($N$6),$A246)</f>
        <v>2</v>
      </c>
      <c r="J246" s="280">
        <f t="shared" ref="J246" ca="1" si="1201">SUMIFS(INDIRECT(S$6),INDIRECT($N$6),$A246)</f>
        <v>0</v>
      </c>
      <c r="K246" s="1041"/>
      <c r="L246" s="2" t="str">
        <f t="shared" si="1069"/>
        <v/>
      </c>
      <c r="M246" s="2" t="str">
        <f t="shared" si="1002"/>
        <v/>
      </c>
      <c r="Y246" s="1"/>
      <c r="Z246" s="272"/>
      <c r="AA246" s="272"/>
    </row>
    <row r="247" spans="1:27" s="2" customFormat="1" ht="18" customHeight="1">
      <c r="A247" s="1" t="s">
        <v>1710</v>
      </c>
      <c r="B247" s="291"/>
      <c r="C247" s="1357"/>
      <c r="D247" s="308"/>
      <c r="E247" s="303">
        <f ca="1">F247+I247</f>
        <v>716</v>
      </c>
      <c r="F247" s="297">
        <f t="shared" ref="F247" ca="1" si="1202">SUM(F245:F246)</f>
        <v>65</v>
      </c>
      <c r="G247" s="298">
        <f t="shared" ref="G247" ca="1" si="1203">SUM(G245:G246)</f>
        <v>2</v>
      </c>
      <c r="H247" s="1042">
        <f t="shared" ref="H247" ca="1" si="1204">SUM(H245:H246)</f>
        <v>0</v>
      </c>
      <c r="I247" s="297">
        <f t="shared" ref="I247" ca="1" si="1205">SUM(I245:I246)</f>
        <v>651</v>
      </c>
      <c r="J247" s="298">
        <f t="shared" ref="J247" ca="1" si="1206">SUM(J245:J246)</f>
        <v>2</v>
      </c>
      <c r="K247" s="1042">
        <f t="shared" ref="K247" ca="1" si="1207">SUM(K245:K246)</f>
        <v>0</v>
      </c>
      <c r="L247" s="2">
        <f t="shared" ca="1" si="1069"/>
        <v>35</v>
      </c>
      <c r="M247" s="2">
        <f t="shared" ca="1" si="1002"/>
        <v>716</v>
      </c>
      <c r="X247" s="272"/>
      <c r="Y247" s="1"/>
      <c r="Z247" s="272"/>
      <c r="AA247" s="272"/>
    </row>
    <row r="248" spans="1:27" s="2" customFormat="1" ht="18" customHeight="1">
      <c r="A248" s="271" t="s">
        <v>1711</v>
      </c>
      <c r="B248" s="296"/>
      <c r="C248" s="1358" t="s">
        <v>1797</v>
      </c>
      <c r="D248" s="309" t="s">
        <v>1612</v>
      </c>
      <c r="E248" s="304">
        <f t="shared" ca="1" si="1079"/>
        <v>1515</v>
      </c>
      <c r="F248" s="293">
        <f t="shared" ref="F248" ca="1" si="1208">SUMIFS(INDIRECT(O$7),INDIRECT($N$7),$A248)</f>
        <v>135</v>
      </c>
      <c r="G248" s="294">
        <f t="shared" ref="G248" ca="1" si="1209">SUMIFS(INDIRECT(P$7),INDIRECT($N$7),$A248)</f>
        <v>0</v>
      </c>
      <c r="H248" s="1043">
        <f t="shared" ref="H248" ca="1" si="1210">SUMIFS(INDIRECT(Q$7),INDIRECT($N$7),$A248)</f>
        <v>0</v>
      </c>
      <c r="I248" s="293">
        <f t="shared" ref="I248" ca="1" si="1211">SUMIFS(INDIRECT(R$7),INDIRECT($N$7),$A248)</f>
        <v>1380</v>
      </c>
      <c r="J248" s="294">
        <f t="shared" ref="J248" ca="1" si="1212">SUMIFS(INDIRECT(S$7),INDIRECT($N$7),$A248)</f>
        <v>3</v>
      </c>
      <c r="K248" s="1043">
        <f t="shared" ref="K248" ca="1" si="1213">SUMIFS(INDIRECT(T$7),INDIRECT($N$7),$A248)</f>
        <v>0</v>
      </c>
      <c r="L248" s="2" t="str">
        <f t="shared" si="1069"/>
        <v/>
      </c>
      <c r="M248" s="2" t="str">
        <f t="shared" si="1002"/>
        <v/>
      </c>
      <c r="Y248" s="271"/>
      <c r="Z248" s="272"/>
      <c r="AA248" s="272"/>
    </row>
    <row r="249" spans="1:27" s="2" customFormat="1" ht="18" customHeight="1">
      <c r="A249" s="1" t="s">
        <v>1711</v>
      </c>
      <c r="B249" s="287" t="s">
        <v>1711</v>
      </c>
      <c r="C249" s="1356"/>
      <c r="D249" s="307" t="s">
        <v>1613</v>
      </c>
      <c r="E249" s="302">
        <f t="shared" ca="1" si="1079"/>
        <v>9</v>
      </c>
      <c r="F249" s="285">
        <f t="shared" ref="F249" ca="1" si="1214">SUMIFS(INDIRECT(O$6),INDIRECT($N$6),$A249)</f>
        <v>7</v>
      </c>
      <c r="G249" s="280">
        <f t="shared" ref="G249" ca="1" si="1215">SUMIFS(INDIRECT(P$6),INDIRECT($N$6),$A249)</f>
        <v>0</v>
      </c>
      <c r="H249" s="1041"/>
      <c r="I249" s="285">
        <f t="shared" ref="I249" ca="1" si="1216">SUMIFS(INDIRECT(R$6),INDIRECT($N$6),$A249)</f>
        <v>2</v>
      </c>
      <c r="J249" s="280">
        <f t="shared" ref="J249" ca="1" si="1217">SUMIFS(INDIRECT(S$6),INDIRECT($N$6),$A249)</f>
        <v>0</v>
      </c>
      <c r="K249" s="1041"/>
      <c r="L249" s="2" t="str">
        <f t="shared" si="1069"/>
        <v/>
      </c>
      <c r="M249" s="2" t="str">
        <f t="shared" si="1002"/>
        <v/>
      </c>
      <c r="Y249" s="1"/>
      <c r="Z249" s="272"/>
      <c r="AA249" s="272"/>
    </row>
    <row r="250" spans="1:27" s="2" customFormat="1" ht="18" customHeight="1">
      <c r="A250" s="1" t="s">
        <v>1711</v>
      </c>
      <c r="B250" s="291"/>
      <c r="C250" s="1357"/>
      <c r="D250" s="308"/>
      <c r="E250" s="303">
        <f t="shared" ca="1" si="1079"/>
        <v>1524</v>
      </c>
      <c r="F250" s="297">
        <f t="shared" ref="F250" ca="1" si="1218">SUM(F248:F249)</f>
        <v>142</v>
      </c>
      <c r="G250" s="298">
        <f t="shared" ref="G250" ca="1" si="1219">SUM(G248:G249)</f>
        <v>0</v>
      </c>
      <c r="H250" s="1042">
        <f t="shared" ref="H250" ca="1" si="1220">SUM(H248:H249)</f>
        <v>0</v>
      </c>
      <c r="I250" s="297">
        <f t="shared" ref="I250" ca="1" si="1221">SUM(I248:I249)</f>
        <v>1382</v>
      </c>
      <c r="J250" s="298">
        <f t="shared" ref="J250" ca="1" si="1222">SUM(J248:J249)</f>
        <v>3</v>
      </c>
      <c r="K250" s="1042">
        <f t="shared" ref="K250" ca="1" si="1223">SUM(K248:K249)</f>
        <v>0</v>
      </c>
      <c r="L250" s="2">
        <f t="shared" ca="1" si="1069"/>
        <v>24</v>
      </c>
      <c r="M250" s="2">
        <f t="shared" ca="1" si="1002"/>
        <v>1524</v>
      </c>
      <c r="X250" s="272"/>
      <c r="Y250" s="1"/>
      <c r="Z250" s="272"/>
      <c r="AA250" s="272"/>
    </row>
    <row r="251" spans="1:27" s="2" customFormat="1" ht="18" customHeight="1">
      <c r="A251" s="271" t="s">
        <v>1712</v>
      </c>
      <c r="B251" s="296"/>
      <c r="C251" s="1358" t="s">
        <v>1798</v>
      </c>
      <c r="D251" s="309" t="s">
        <v>1612</v>
      </c>
      <c r="E251" s="304">
        <f t="shared" ca="1" si="1079"/>
        <v>215</v>
      </c>
      <c r="F251" s="293">
        <f t="shared" ref="F251" ca="1" si="1224">SUMIFS(INDIRECT(O$7),INDIRECT($N$7),$A251)</f>
        <v>77</v>
      </c>
      <c r="G251" s="294">
        <f t="shared" ref="G251" ca="1" si="1225">SUMIFS(INDIRECT(P$7),INDIRECT($N$7),$A251)</f>
        <v>27</v>
      </c>
      <c r="H251" s="1043">
        <f t="shared" ref="H251" ca="1" si="1226">SUMIFS(INDIRECT(Q$7),INDIRECT($N$7),$A251)</f>
        <v>0</v>
      </c>
      <c r="I251" s="293">
        <f t="shared" ref="I251" ca="1" si="1227">SUMIFS(INDIRECT(R$7),INDIRECT($N$7),$A251)</f>
        <v>138</v>
      </c>
      <c r="J251" s="294">
        <f t="shared" ref="J251" ca="1" si="1228">SUMIFS(INDIRECT(S$7),INDIRECT($N$7),$A251)</f>
        <v>8</v>
      </c>
      <c r="K251" s="1043">
        <f t="shared" ref="K251" ca="1" si="1229">SUMIFS(INDIRECT(T$7),INDIRECT($N$7),$A251)</f>
        <v>0</v>
      </c>
      <c r="L251" s="2" t="str">
        <f t="shared" si="1069"/>
        <v/>
      </c>
      <c r="M251" s="2" t="str">
        <f t="shared" si="1002"/>
        <v/>
      </c>
      <c r="Y251" s="271"/>
      <c r="Z251" s="272"/>
      <c r="AA251" s="272"/>
    </row>
    <row r="252" spans="1:27" s="2" customFormat="1" ht="18" customHeight="1">
      <c r="A252" s="1" t="s">
        <v>1712</v>
      </c>
      <c r="B252" s="287" t="s">
        <v>1712</v>
      </c>
      <c r="C252" s="1356"/>
      <c r="D252" s="307" t="s">
        <v>1613</v>
      </c>
      <c r="E252" s="302">
        <f t="shared" ca="1" si="1079"/>
        <v>44</v>
      </c>
      <c r="F252" s="285">
        <f t="shared" ref="F252" ca="1" si="1230">SUMIFS(INDIRECT(O$6),INDIRECT($N$6),$A252)</f>
        <v>44</v>
      </c>
      <c r="G252" s="280">
        <f t="shared" ref="G252" ca="1" si="1231">SUMIFS(INDIRECT(P$6),INDIRECT($N$6),$A252)</f>
        <v>25</v>
      </c>
      <c r="H252" s="1041"/>
      <c r="I252" s="285">
        <f t="shared" ref="I252" ca="1" si="1232">SUMIFS(INDIRECT(R$6),INDIRECT($N$6),$A252)</f>
        <v>0</v>
      </c>
      <c r="J252" s="280">
        <f t="shared" ref="J252" ca="1" si="1233">SUMIFS(INDIRECT(S$6),INDIRECT($N$6),$A252)</f>
        <v>0</v>
      </c>
      <c r="K252" s="1041"/>
      <c r="L252" s="2" t="str">
        <f t="shared" si="1069"/>
        <v/>
      </c>
      <c r="M252" s="2" t="str">
        <f t="shared" si="1002"/>
        <v/>
      </c>
      <c r="Y252" s="1"/>
      <c r="Z252" s="272"/>
      <c r="AA252" s="272"/>
    </row>
    <row r="253" spans="1:27" s="2" customFormat="1" ht="18" customHeight="1">
      <c r="A253" s="1" t="s">
        <v>1712</v>
      </c>
      <c r="B253" s="291"/>
      <c r="C253" s="1357"/>
      <c r="D253" s="308"/>
      <c r="E253" s="303">
        <f t="shared" ca="1" si="1079"/>
        <v>259</v>
      </c>
      <c r="F253" s="297">
        <f t="shared" ref="F253" ca="1" si="1234">SUM(F251:F252)</f>
        <v>121</v>
      </c>
      <c r="G253" s="298">
        <f t="shared" ref="G253" ca="1" si="1235">SUM(G251:G252)</f>
        <v>52</v>
      </c>
      <c r="H253" s="1042">
        <f t="shared" ref="H253" ca="1" si="1236">SUM(H251:H252)</f>
        <v>0</v>
      </c>
      <c r="I253" s="297">
        <f t="shared" ref="I253" ca="1" si="1237">SUM(I251:I252)</f>
        <v>138</v>
      </c>
      <c r="J253" s="298">
        <f t="shared" ref="J253" ca="1" si="1238">SUM(J251:J252)</f>
        <v>8</v>
      </c>
      <c r="K253" s="1042">
        <f t="shared" ref="K253" ca="1" si="1239">SUM(K251:K252)</f>
        <v>0</v>
      </c>
      <c r="L253" s="2">
        <f t="shared" ca="1" si="1069"/>
        <v>50</v>
      </c>
      <c r="M253" s="2">
        <f t="shared" ca="1" si="1002"/>
        <v>259</v>
      </c>
      <c r="X253" s="272"/>
      <c r="Y253" s="1"/>
      <c r="Z253" s="272"/>
      <c r="AA253" s="272"/>
    </row>
    <row r="254" spans="1:27" s="2" customFormat="1" ht="18" customHeight="1">
      <c r="A254" s="271" t="s">
        <v>1713</v>
      </c>
      <c r="B254" s="296"/>
      <c r="C254" s="1358" t="s">
        <v>1799</v>
      </c>
      <c r="D254" s="309" t="s">
        <v>1612</v>
      </c>
      <c r="E254" s="304">
        <f t="shared" ca="1" si="1079"/>
        <v>254</v>
      </c>
      <c r="F254" s="293">
        <f t="shared" ref="F254" ca="1" si="1240">SUMIFS(INDIRECT(O$7),INDIRECT($N$7),$A254)</f>
        <v>77</v>
      </c>
      <c r="G254" s="294">
        <f t="shared" ref="G254" ca="1" si="1241">SUMIFS(INDIRECT(P$7),INDIRECT($N$7),$A254)</f>
        <v>51</v>
      </c>
      <c r="H254" s="1043">
        <f t="shared" ref="H254" ca="1" si="1242">SUMIFS(INDIRECT(Q$7),INDIRECT($N$7),$A254)</f>
        <v>0</v>
      </c>
      <c r="I254" s="293">
        <f t="shared" ref="I254" ca="1" si="1243">SUMIFS(INDIRECT(R$7),INDIRECT($N$7),$A254)</f>
        <v>177</v>
      </c>
      <c r="J254" s="294">
        <f t="shared" ref="J254" ca="1" si="1244">SUMIFS(INDIRECT(S$7),INDIRECT($N$7),$A254)</f>
        <v>74</v>
      </c>
      <c r="K254" s="1043">
        <f t="shared" ref="K254" ca="1" si="1245">SUMIFS(INDIRECT(T$7),INDIRECT($N$7),$A254)</f>
        <v>0</v>
      </c>
      <c r="L254" s="2" t="str">
        <f t="shared" si="1069"/>
        <v/>
      </c>
      <c r="M254" s="2" t="str">
        <f t="shared" si="1002"/>
        <v/>
      </c>
      <c r="Y254" s="271"/>
      <c r="Z254" s="272"/>
      <c r="AA254" s="272"/>
    </row>
    <row r="255" spans="1:27" s="2" customFormat="1" ht="18" customHeight="1">
      <c r="A255" s="1" t="s">
        <v>1713</v>
      </c>
      <c r="B255" s="287" t="s">
        <v>1713</v>
      </c>
      <c r="C255" s="1356"/>
      <c r="D255" s="307" t="s">
        <v>1613</v>
      </c>
      <c r="E255" s="302">
        <f t="shared" ca="1" si="1079"/>
        <v>18</v>
      </c>
      <c r="F255" s="285">
        <f t="shared" ref="F255" ca="1" si="1246">SUMIFS(INDIRECT(O$6),INDIRECT($N$6),$A255)</f>
        <v>18</v>
      </c>
      <c r="G255" s="280">
        <f t="shared" ref="G255" ca="1" si="1247">SUMIFS(INDIRECT(P$6),INDIRECT($N$6),$A255)</f>
        <v>13</v>
      </c>
      <c r="H255" s="1041"/>
      <c r="I255" s="285">
        <f t="shared" ref="I255" ca="1" si="1248">SUMIFS(INDIRECT(R$6),INDIRECT($N$6),$A255)</f>
        <v>0</v>
      </c>
      <c r="J255" s="280">
        <f t="shared" ref="J255" ca="1" si="1249">SUMIFS(INDIRECT(S$6),INDIRECT($N$6),$A255)</f>
        <v>0</v>
      </c>
      <c r="K255" s="1041"/>
      <c r="L255" s="2" t="str">
        <f t="shared" si="1069"/>
        <v/>
      </c>
      <c r="M255" s="2" t="str">
        <f t="shared" si="1002"/>
        <v/>
      </c>
      <c r="Y255" s="1"/>
      <c r="Z255" s="272"/>
      <c r="AA255" s="272"/>
    </row>
    <row r="256" spans="1:27" s="2" customFormat="1" ht="18" customHeight="1">
      <c r="A256" s="1" t="s">
        <v>1713</v>
      </c>
      <c r="B256" s="291"/>
      <c r="C256" s="1357"/>
      <c r="D256" s="308"/>
      <c r="E256" s="303">
        <f t="shared" ca="1" si="1079"/>
        <v>272</v>
      </c>
      <c r="F256" s="297">
        <f t="shared" ref="F256" ca="1" si="1250">SUM(F254:F255)</f>
        <v>95</v>
      </c>
      <c r="G256" s="298">
        <f t="shared" ref="G256" ca="1" si="1251">SUM(G254:G255)</f>
        <v>64</v>
      </c>
      <c r="H256" s="1042">
        <f t="shared" ref="H256" ca="1" si="1252">SUM(H254:H255)</f>
        <v>0</v>
      </c>
      <c r="I256" s="297">
        <f t="shared" ref="I256" ca="1" si="1253">SUM(I254:I255)</f>
        <v>177</v>
      </c>
      <c r="J256" s="298">
        <f t="shared" ref="J256" ca="1" si="1254">SUM(J254:J255)</f>
        <v>74</v>
      </c>
      <c r="K256" s="1042">
        <f t="shared" ref="K256" ca="1" si="1255">SUM(K254:K255)</f>
        <v>0</v>
      </c>
      <c r="L256" s="2">
        <f t="shared" ca="1" si="1069"/>
        <v>49</v>
      </c>
      <c r="M256" s="2">
        <f t="shared" ca="1" si="1002"/>
        <v>272</v>
      </c>
      <c r="X256" s="272"/>
      <c r="Y256" s="1"/>
      <c r="Z256" s="272"/>
      <c r="AA256" s="272"/>
    </row>
    <row r="257" spans="1:27" s="2" customFormat="1" ht="18" customHeight="1">
      <c r="A257" s="271" t="s">
        <v>1714</v>
      </c>
      <c r="B257" s="296"/>
      <c r="C257" s="1358" t="s">
        <v>1800</v>
      </c>
      <c r="D257" s="309" t="s">
        <v>1612</v>
      </c>
      <c r="E257" s="304">
        <f ca="1">F257+I257</f>
        <v>2489</v>
      </c>
      <c r="F257" s="293">
        <f t="shared" ref="F257" ca="1" si="1256">SUMIFS(INDIRECT(O$7),INDIRECT($N$7),$A257)</f>
        <v>459</v>
      </c>
      <c r="G257" s="294">
        <f t="shared" ref="G257" ca="1" si="1257">SUMIFS(INDIRECT(P$7),INDIRECT($N$7),$A257)</f>
        <v>306</v>
      </c>
      <c r="H257" s="1043">
        <f t="shared" ref="H257" ca="1" si="1258">SUMIFS(INDIRECT(Q$7),INDIRECT($N$7),$A257)</f>
        <v>0</v>
      </c>
      <c r="I257" s="293">
        <f t="shared" ref="I257" ca="1" si="1259">SUMIFS(INDIRECT(R$7),INDIRECT($N$7),$A257)</f>
        <v>2030</v>
      </c>
      <c r="J257" s="294">
        <f t="shared" ref="J257" ca="1" si="1260">SUMIFS(INDIRECT(S$7),INDIRECT($N$7),$A257)</f>
        <v>494</v>
      </c>
      <c r="K257" s="1043">
        <f t="shared" ref="K257" ca="1" si="1261">SUMIFS(INDIRECT(T$7),INDIRECT($N$7),$A257)</f>
        <v>0</v>
      </c>
      <c r="L257" s="2" t="str">
        <f t="shared" si="1069"/>
        <v/>
      </c>
      <c r="M257" s="2" t="str">
        <f t="shared" si="1002"/>
        <v/>
      </c>
      <c r="Y257" s="271"/>
      <c r="Z257" s="272"/>
      <c r="AA257" s="272"/>
    </row>
    <row r="258" spans="1:27" s="2" customFormat="1" ht="18" customHeight="1">
      <c r="A258" s="1" t="s">
        <v>1714</v>
      </c>
      <c r="B258" s="287" t="s">
        <v>1714</v>
      </c>
      <c r="C258" s="1356"/>
      <c r="D258" s="307" t="s">
        <v>1613</v>
      </c>
      <c r="E258" s="302">
        <f t="shared" ca="1" si="1079"/>
        <v>54</v>
      </c>
      <c r="F258" s="285">
        <f t="shared" ref="F258" ca="1" si="1262">SUMIFS(INDIRECT(O$6),INDIRECT($N$6),$A258)</f>
        <v>51</v>
      </c>
      <c r="G258" s="280">
        <f t="shared" ref="G258" ca="1" si="1263">SUMIFS(INDIRECT(P$6),INDIRECT($N$6),$A258)</f>
        <v>37</v>
      </c>
      <c r="H258" s="1041"/>
      <c r="I258" s="285">
        <f t="shared" ref="I258" ca="1" si="1264">SUMIFS(INDIRECT(R$6),INDIRECT($N$6),$A258)</f>
        <v>3</v>
      </c>
      <c r="J258" s="280">
        <f t="shared" ref="J258" ca="1" si="1265">SUMIFS(INDIRECT(S$6),INDIRECT($N$6),$A258)</f>
        <v>2</v>
      </c>
      <c r="K258" s="1041"/>
      <c r="L258" s="2" t="str">
        <f t="shared" si="1069"/>
        <v/>
      </c>
      <c r="M258" s="2" t="str">
        <f t="shared" si="1002"/>
        <v/>
      </c>
      <c r="Y258" s="1"/>
      <c r="Z258" s="272"/>
      <c r="AA258" s="272"/>
    </row>
    <row r="259" spans="1:27" s="2" customFormat="1" ht="18" customHeight="1">
      <c r="A259" s="1" t="s">
        <v>1714</v>
      </c>
      <c r="B259" s="291"/>
      <c r="C259" s="1357"/>
      <c r="D259" s="308"/>
      <c r="E259" s="303">
        <f t="shared" ca="1" si="1079"/>
        <v>2543</v>
      </c>
      <c r="F259" s="297">
        <f t="shared" ref="F259" ca="1" si="1266">SUM(F257:F258)</f>
        <v>510</v>
      </c>
      <c r="G259" s="298">
        <f t="shared" ref="G259" ca="1" si="1267">SUM(G257:G258)</f>
        <v>343</v>
      </c>
      <c r="H259" s="1042">
        <f t="shared" ref="H259" ca="1" si="1268">SUM(H257:H258)</f>
        <v>0</v>
      </c>
      <c r="I259" s="297">
        <f t="shared" ref="I259" ca="1" si="1269">SUM(I257:I258)</f>
        <v>2033</v>
      </c>
      <c r="J259" s="298">
        <f t="shared" ref="J259" ca="1" si="1270">SUM(J257:J258)</f>
        <v>496</v>
      </c>
      <c r="K259" s="1042">
        <f t="shared" ref="K259" ca="1" si="1271">SUM(K257:K258)</f>
        <v>0</v>
      </c>
      <c r="L259" s="2">
        <f t="shared" ca="1" si="1069"/>
        <v>19</v>
      </c>
      <c r="M259" s="2">
        <f t="shared" ca="1" si="1002"/>
        <v>2543</v>
      </c>
      <c r="X259" s="272"/>
      <c r="Y259" s="1"/>
      <c r="Z259" s="272"/>
      <c r="AA259" s="272"/>
    </row>
    <row r="260" spans="1:27" s="2" customFormat="1" ht="18" customHeight="1">
      <c r="A260" s="271" t="s">
        <v>1033</v>
      </c>
      <c r="B260" s="296" t="s">
        <v>1714</v>
      </c>
      <c r="C260" s="1358" t="s">
        <v>1801</v>
      </c>
      <c r="D260" s="309" t="s">
        <v>1612</v>
      </c>
      <c r="E260" s="304">
        <f ca="1">F260+I260</f>
        <v>36</v>
      </c>
      <c r="F260" s="293">
        <f t="shared" ref="F260" ca="1" si="1272">SUMIFS(INDIRECT(O$7),INDIRECT($N$7),$A260)</f>
        <v>5</v>
      </c>
      <c r="G260" s="294">
        <f t="shared" ref="G260" ca="1" si="1273">SUMIFS(INDIRECT(P$7),INDIRECT($N$7),$A260)</f>
        <v>0</v>
      </c>
      <c r="H260" s="1043">
        <f t="shared" ref="H260" ca="1" si="1274">SUMIFS(INDIRECT(Q$7),INDIRECT($N$7),$A260)</f>
        <v>0</v>
      </c>
      <c r="I260" s="293">
        <f t="shared" ref="I260" ca="1" si="1275">SUMIFS(INDIRECT(R$7),INDIRECT($N$7),$A260)</f>
        <v>31</v>
      </c>
      <c r="J260" s="294">
        <f t="shared" ref="J260" ca="1" si="1276">SUMIFS(INDIRECT(S$7),INDIRECT($N$7),$A260)</f>
        <v>0</v>
      </c>
      <c r="K260" s="1043">
        <f t="shared" ref="K260" ca="1" si="1277">SUMIFS(INDIRECT(T$7),INDIRECT($N$7),$A260)</f>
        <v>0</v>
      </c>
      <c r="L260" s="2" t="str">
        <f t="shared" si="1069"/>
        <v/>
      </c>
      <c r="M260" s="2" t="str">
        <f t="shared" si="1002"/>
        <v/>
      </c>
      <c r="Y260" s="1"/>
      <c r="Z260" s="272"/>
      <c r="AA260" s="272"/>
    </row>
    <row r="261" spans="1:27" s="2" customFormat="1" ht="18" customHeight="1">
      <c r="A261" s="1" t="s">
        <v>1033</v>
      </c>
      <c r="B261" s="287" t="s">
        <v>1642</v>
      </c>
      <c r="C261" s="1356"/>
      <c r="D261" s="307" t="s">
        <v>1613</v>
      </c>
      <c r="E261" s="302">
        <f t="shared" ca="1" si="1079"/>
        <v>1</v>
      </c>
      <c r="F261" s="285">
        <f t="shared" ref="F261" ca="1" si="1278">SUMIFS(INDIRECT(O$6),INDIRECT($N$6),$A261)</f>
        <v>1</v>
      </c>
      <c r="G261" s="280">
        <f t="shared" ref="G261" ca="1" si="1279">SUMIFS(INDIRECT(P$6),INDIRECT($N$6),$A261)</f>
        <v>0</v>
      </c>
      <c r="H261" s="1041"/>
      <c r="I261" s="285">
        <f t="shared" ref="I261" ca="1" si="1280">SUMIFS(INDIRECT(R$6),INDIRECT($N$6),$A261)</f>
        <v>0</v>
      </c>
      <c r="J261" s="280">
        <f t="shared" ref="J261" ca="1" si="1281">SUMIFS(INDIRECT(S$6),INDIRECT($N$6),$A261)</f>
        <v>0</v>
      </c>
      <c r="K261" s="1041"/>
      <c r="L261" s="2" t="str">
        <f t="shared" si="1069"/>
        <v/>
      </c>
      <c r="M261" s="2" t="str">
        <f t="shared" si="1002"/>
        <v/>
      </c>
      <c r="Y261" s="1"/>
      <c r="Z261" s="272"/>
      <c r="AA261" s="272"/>
    </row>
    <row r="262" spans="1:27" s="2" customFormat="1" ht="18" customHeight="1">
      <c r="A262" s="1" t="s">
        <v>1033</v>
      </c>
      <c r="B262" s="291" t="s">
        <v>1452</v>
      </c>
      <c r="C262" s="1357"/>
      <c r="D262" s="308"/>
      <c r="E262" s="303">
        <f t="shared" ca="1" si="1079"/>
        <v>37</v>
      </c>
      <c r="F262" s="297">
        <f t="shared" ref="F262" ca="1" si="1282">SUM(F260:F261)</f>
        <v>6</v>
      </c>
      <c r="G262" s="298">
        <f t="shared" ref="G262" ca="1" si="1283">SUM(G260:G261)</f>
        <v>0</v>
      </c>
      <c r="H262" s="1042">
        <f t="shared" ref="H262" ca="1" si="1284">SUM(H260:H261)</f>
        <v>0</v>
      </c>
      <c r="I262" s="297">
        <f t="shared" ref="I262" ca="1" si="1285">SUM(I260:I261)</f>
        <v>31</v>
      </c>
      <c r="J262" s="298">
        <f t="shared" ref="J262" ca="1" si="1286">SUM(J260:J261)</f>
        <v>0</v>
      </c>
      <c r="K262" s="1042">
        <f t="shared" ref="K262" ca="1" si="1287">SUM(K260:K261)</f>
        <v>0</v>
      </c>
      <c r="L262" s="2">
        <f t="shared" ca="1" si="1069"/>
        <v>72</v>
      </c>
      <c r="M262" s="2">
        <f t="shared" ca="1" si="1002"/>
        <v>37</v>
      </c>
      <c r="X262" s="272"/>
      <c r="Y262" s="1"/>
      <c r="Z262" s="272"/>
      <c r="AA262" s="272"/>
    </row>
    <row r="263" spans="1:27" s="2" customFormat="1" ht="18" customHeight="1">
      <c r="A263" s="1" t="s">
        <v>1034</v>
      </c>
      <c r="B263" s="296" t="s">
        <v>1714</v>
      </c>
      <c r="C263" s="1358" t="s">
        <v>1715</v>
      </c>
      <c r="D263" s="309" t="s">
        <v>1612</v>
      </c>
      <c r="E263" s="304">
        <f t="shared" ca="1" si="1079"/>
        <v>53</v>
      </c>
      <c r="F263" s="293">
        <f t="shared" ref="F263" ca="1" si="1288">SUMIFS(INDIRECT(O$7),INDIRECT($N$7),$A263)</f>
        <v>46</v>
      </c>
      <c r="G263" s="294">
        <f t="shared" ref="G263" ca="1" si="1289">SUMIFS(INDIRECT(P$7),INDIRECT($N$7),$A263)</f>
        <v>7</v>
      </c>
      <c r="H263" s="1043">
        <f t="shared" ref="H263" ca="1" si="1290">SUMIFS(INDIRECT(Q$7),INDIRECT($N$7),$A263)</f>
        <v>0</v>
      </c>
      <c r="I263" s="293">
        <f t="shared" ref="I263" ca="1" si="1291">SUMIFS(INDIRECT(R$7),INDIRECT($N$7),$A263)</f>
        <v>7</v>
      </c>
      <c r="J263" s="294">
        <f t="shared" ref="J263" ca="1" si="1292">SUMIFS(INDIRECT(S$7),INDIRECT($N$7),$A263)</f>
        <v>0</v>
      </c>
      <c r="K263" s="1043">
        <f t="shared" ref="K263" ca="1" si="1293">SUMIFS(INDIRECT(T$7),INDIRECT($N$7),$A263)</f>
        <v>0</v>
      </c>
      <c r="L263" s="2" t="str">
        <f t="shared" si="1069"/>
        <v/>
      </c>
      <c r="M263" s="2" t="str">
        <f t="shared" si="1002"/>
        <v/>
      </c>
      <c r="Y263" s="271"/>
      <c r="Z263" s="272"/>
      <c r="AA263" s="272"/>
    </row>
    <row r="264" spans="1:27" s="2" customFormat="1" ht="18" customHeight="1">
      <c r="A264" s="1" t="s">
        <v>1034</v>
      </c>
      <c r="B264" s="287" t="s">
        <v>1642</v>
      </c>
      <c r="C264" s="1356"/>
      <c r="D264" s="307" t="s">
        <v>1613</v>
      </c>
      <c r="E264" s="302">
        <f t="shared" ca="1" si="1079"/>
        <v>19</v>
      </c>
      <c r="F264" s="285">
        <f t="shared" ref="F264" ca="1" si="1294">SUMIFS(INDIRECT(O$6),INDIRECT($N$6),$A264)</f>
        <v>19</v>
      </c>
      <c r="G264" s="280">
        <f t="shared" ref="G264" ca="1" si="1295">SUMIFS(INDIRECT(P$6),INDIRECT($N$6),$A264)</f>
        <v>8</v>
      </c>
      <c r="H264" s="1041"/>
      <c r="I264" s="285">
        <f t="shared" ref="I264" ca="1" si="1296">SUMIFS(INDIRECT(R$6),INDIRECT($N$6),$A264)</f>
        <v>0</v>
      </c>
      <c r="J264" s="280">
        <f t="shared" ref="J264" ca="1" si="1297">SUMIFS(INDIRECT(S$6),INDIRECT($N$6),$A264)</f>
        <v>0</v>
      </c>
      <c r="K264" s="1041"/>
      <c r="L264" s="2" t="str">
        <f t="shared" si="1069"/>
        <v/>
      </c>
      <c r="M264" s="2" t="str">
        <f t="shared" si="1002"/>
        <v/>
      </c>
      <c r="Y264" s="1"/>
      <c r="Z264" s="272"/>
      <c r="AA264" s="272"/>
    </row>
    <row r="265" spans="1:27" s="2" customFormat="1" ht="18" customHeight="1">
      <c r="A265" s="1" t="s">
        <v>1034</v>
      </c>
      <c r="B265" s="290" t="s">
        <v>1453</v>
      </c>
      <c r="C265" s="1378"/>
      <c r="D265" s="310"/>
      <c r="E265" s="305">
        <f t="shared" ca="1" si="1079"/>
        <v>72</v>
      </c>
      <c r="F265" s="299">
        <f t="shared" ref="F265" ca="1" si="1298">SUM(F263:F264)</f>
        <v>65</v>
      </c>
      <c r="G265" s="300">
        <f t="shared" ref="G265" ca="1" si="1299">SUM(G263:G264)</f>
        <v>15</v>
      </c>
      <c r="H265" s="1044">
        <f t="shared" ref="H265" ca="1" si="1300">SUM(H263:H264)</f>
        <v>0</v>
      </c>
      <c r="I265" s="299">
        <f t="shared" ref="I265" ca="1" si="1301">SUM(I263:I264)</f>
        <v>7</v>
      </c>
      <c r="J265" s="300">
        <f t="shared" ref="J265" ca="1" si="1302">SUM(J263:J264)</f>
        <v>0</v>
      </c>
      <c r="K265" s="1044">
        <f t="shared" ref="K265" ca="1" si="1303">SUM(K263:K264)</f>
        <v>0</v>
      </c>
      <c r="L265" s="2">
        <f t="shared" ca="1" si="1069"/>
        <v>60</v>
      </c>
      <c r="M265" s="2">
        <f t="shared" ca="1" si="1002"/>
        <v>72</v>
      </c>
      <c r="X265" s="272"/>
      <c r="Y265" s="1"/>
      <c r="Z265" s="272"/>
      <c r="AA265" s="272"/>
    </row>
    <row r="266" spans="1:27" s="2" customFormat="1" ht="18" customHeight="1">
      <c r="A266" s="1"/>
      <c r="B266" s="25"/>
      <c r="C266" s="274"/>
      <c r="D266" s="25"/>
      <c r="E266" s="272"/>
      <c r="F266" s="272"/>
      <c r="G266" s="272"/>
      <c r="H266" s="275"/>
      <c r="I266" s="272"/>
      <c r="J266" s="272"/>
      <c r="K266" s="275"/>
      <c r="Y266" s="1"/>
      <c r="Z266" s="272"/>
      <c r="AA266" s="272"/>
    </row>
    <row r="267" spans="1:27" ht="24" customHeight="1">
      <c r="B267" s="1359" t="s">
        <v>1716</v>
      </c>
      <c r="C267" s="1359"/>
      <c r="D267" s="1359"/>
      <c r="E267" s="1359"/>
      <c r="F267" s="1359"/>
      <c r="G267" s="1359"/>
      <c r="H267" s="1359"/>
      <c r="I267" s="1359"/>
      <c r="J267" s="1359"/>
      <c r="K267" s="1359"/>
      <c r="L267" s="2"/>
      <c r="M267" s="2"/>
      <c r="N267" s="2"/>
      <c r="O267" s="2"/>
      <c r="P267" s="2"/>
      <c r="Q267" s="2"/>
      <c r="R267" s="2"/>
      <c r="S267" s="2"/>
      <c r="T267" s="2"/>
      <c r="U267" s="2"/>
      <c r="V267" s="2"/>
      <c r="W267" s="2"/>
      <c r="Z267" s="272"/>
      <c r="AA267" s="272"/>
    </row>
    <row r="268" spans="1:27" ht="24" customHeight="1">
      <c r="B268" s="267"/>
      <c r="C268" s="267"/>
      <c r="D268" s="267"/>
      <c r="E268" s="267"/>
      <c r="F268" s="267"/>
      <c r="G268" s="267"/>
      <c r="H268" s="268"/>
      <c r="I268" s="267"/>
      <c r="J268" s="267"/>
      <c r="K268" s="268"/>
      <c r="L268" s="2"/>
      <c r="M268" s="2"/>
      <c r="N268" s="2"/>
      <c r="O268" s="2"/>
      <c r="P268" s="2"/>
      <c r="Q268" s="2"/>
      <c r="R268" s="2"/>
      <c r="S268" s="2"/>
      <c r="T268" s="2"/>
      <c r="U268" s="2"/>
      <c r="V268" s="2"/>
      <c r="W268" s="2"/>
      <c r="Z268" s="272"/>
      <c r="AA268" s="272"/>
    </row>
    <row r="269" spans="1:27" ht="24" customHeight="1">
      <c r="C269" s="269"/>
      <c r="K269" s="268"/>
      <c r="L269" s="2"/>
      <c r="M269" s="2"/>
      <c r="N269" s="2"/>
      <c r="O269" s="2"/>
      <c r="P269" s="2"/>
      <c r="Q269" s="2"/>
      <c r="R269" s="2"/>
      <c r="S269" s="2"/>
      <c r="T269" s="2"/>
      <c r="U269" s="2"/>
      <c r="V269" s="2"/>
      <c r="W269" s="2"/>
      <c r="Z269" s="272"/>
      <c r="AA269" s="272"/>
    </row>
    <row r="270" spans="1:27" s="1" customFormat="1" ht="16.5" customHeight="1">
      <c r="B270" s="1360" t="s">
        <v>1601</v>
      </c>
      <c r="C270" s="1363" t="s">
        <v>1602</v>
      </c>
      <c r="D270" s="1366" t="s">
        <v>1802</v>
      </c>
      <c r="E270" s="1367"/>
      <c r="F270" s="282" t="s">
        <v>1604</v>
      </c>
      <c r="G270" s="283"/>
      <c r="H270" s="284"/>
      <c r="I270" s="282" t="s">
        <v>1605</v>
      </c>
      <c r="J270" s="283"/>
      <c r="K270" s="284"/>
      <c r="L270" s="2"/>
      <c r="M270" s="2"/>
      <c r="N270" s="2"/>
      <c r="O270" s="2"/>
      <c r="P270" s="2"/>
      <c r="Q270" s="2"/>
      <c r="R270" s="2"/>
      <c r="S270" s="2"/>
      <c r="T270" s="2"/>
      <c r="U270" s="2"/>
      <c r="V270" s="2"/>
      <c r="W270" s="2"/>
      <c r="Z270" s="272"/>
      <c r="AA270" s="272"/>
    </row>
    <row r="271" spans="1:27" s="1" customFormat="1" ht="16.5" customHeight="1">
      <c r="B271" s="1361"/>
      <c r="C271" s="1364"/>
      <c r="D271" s="1368"/>
      <c r="E271" s="1369"/>
      <c r="F271" s="1372" t="s">
        <v>1606</v>
      </c>
      <c r="G271" s="1374" t="s">
        <v>1607</v>
      </c>
      <c r="H271" s="1375"/>
      <c r="I271" s="1372" t="s">
        <v>1608</v>
      </c>
      <c r="J271" s="1374" t="s">
        <v>1609</v>
      </c>
      <c r="K271" s="1375"/>
      <c r="L271" s="2"/>
      <c r="M271" s="2"/>
      <c r="N271" s="2"/>
      <c r="O271" s="2"/>
      <c r="P271" s="2"/>
      <c r="Q271" s="2"/>
      <c r="R271" s="2"/>
      <c r="S271" s="2"/>
      <c r="T271" s="2"/>
      <c r="U271" s="2"/>
      <c r="V271" s="2"/>
      <c r="W271" s="2"/>
      <c r="Z271" s="272"/>
      <c r="AA271" s="272"/>
    </row>
    <row r="272" spans="1:27" s="1" customFormat="1" ht="16.5" customHeight="1">
      <c r="B272" s="1361"/>
      <c r="C272" s="1364"/>
      <c r="D272" s="1368"/>
      <c r="E272" s="1369"/>
      <c r="F272" s="1372"/>
      <c r="G272" s="1376" t="s">
        <v>1610</v>
      </c>
      <c r="H272" s="1377"/>
      <c r="I272" s="1372"/>
      <c r="J272" s="1376" t="s">
        <v>1610</v>
      </c>
      <c r="K272" s="1377"/>
      <c r="L272" s="2"/>
      <c r="M272" s="2"/>
      <c r="N272" s="2"/>
      <c r="O272" s="2"/>
      <c r="P272" s="2"/>
      <c r="Q272" s="2"/>
      <c r="R272" s="2"/>
      <c r="S272" s="2"/>
      <c r="T272" s="2"/>
      <c r="U272" s="2"/>
      <c r="V272" s="2"/>
      <c r="W272" s="2"/>
      <c r="Z272" s="272"/>
      <c r="AA272" s="272"/>
    </row>
    <row r="273" spans="1:27" s="1" customFormat="1" ht="16.5" customHeight="1">
      <c r="B273" s="1362"/>
      <c r="C273" s="1365"/>
      <c r="D273" s="1370"/>
      <c r="E273" s="1371"/>
      <c r="F273" s="1373"/>
      <c r="G273" s="1038"/>
      <c r="H273" s="1039" t="s">
        <v>3379</v>
      </c>
      <c r="I273" s="1373"/>
      <c r="J273" s="1038"/>
      <c r="K273" s="1039" t="s">
        <v>3379</v>
      </c>
      <c r="L273" s="2"/>
      <c r="M273" s="2"/>
      <c r="N273" s="2"/>
      <c r="O273" s="2"/>
      <c r="P273" s="2"/>
      <c r="Q273" s="2"/>
      <c r="R273" s="2"/>
      <c r="S273" s="2"/>
      <c r="T273" s="2"/>
      <c r="U273" s="2"/>
      <c r="V273" s="2"/>
      <c r="W273" s="2"/>
      <c r="Z273" s="272"/>
      <c r="AA273" s="272"/>
    </row>
    <row r="274" spans="1:27" s="2" customFormat="1" ht="18" customHeight="1">
      <c r="A274" s="271" t="s">
        <v>1717</v>
      </c>
      <c r="B274" s="289"/>
      <c r="C274" s="1355" t="s">
        <v>1803</v>
      </c>
      <c r="D274" s="306" t="s">
        <v>1612</v>
      </c>
      <c r="E274" s="301">
        <f ca="1">F274+I274</f>
        <v>9</v>
      </c>
      <c r="F274" s="286">
        <f ca="1">SUMIFS(INDIRECT(O$7),INDIRECT($N$7),$A274)</f>
        <v>2</v>
      </c>
      <c r="G274" s="281">
        <f t="shared" ref="G274" ca="1" si="1304">SUMIFS(INDIRECT(P$7),INDIRECT($N$7),$A274)</f>
        <v>0</v>
      </c>
      <c r="H274" s="1040">
        <f t="shared" ref="H274" ca="1" si="1305">SUMIFS(INDIRECT(Q$7),INDIRECT($N$7),$A274)</f>
        <v>0</v>
      </c>
      <c r="I274" s="286">
        <f t="shared" ref="I274" ca="1" si="1306">SUMIFS(INDIRECT(R$7),INDIRECT($N$7),$A274)</f>
        <v>7</v>
      </c>
      <c r="J274" s="281">
        <f t="shared" ref="J274" ca="1" si="1307">SUMIFS(INDIRECT(S$7),INDIRECT($N$7),$A274)</f>
        <v>0</v>
      </c>
      <c r="K274" s="1040">
        <f t="shared" ref="K274" ca="1" si="1308">SUMIFS(INDIRECT(T$7),INDIRECT($N$7),$A274)</f>
        <v>0</v>
      </c>
      <c r="L274" s="2" t="str">
        <f t="shared" ref="L274:L318" si="1309">IF(M274="","",_xlfn.RANK.EQ(M274,$M$10:$M$368,0))</f>
        <v/>
      </c>
      <c r="M274" s="2" t="str">
        <f t="shared" ref="M274:M329" si="1310">IF(D274="",E274,"")</f>
        <v/>
      </c>
      <c r="Y274" s="271"/>
      <c r="Z274" s="272"/>
      <c r="AA274" s="272"/>
    </row>
    <row r="275" spans="1:27" s="2" customFormat="1" ht="18" customHeight="1">
      <c r="A275" s="1" t="s">
        <v>1717</v>
      </c>
      <c r="B275" s="287" t="s">
        <v>1717</v>
      </c>
      <c r="C275" s="1356"/>
      <c r="D275" s="307" t="s">
        <v>1613</v>
      </c>
      <c r="E275" s="302">
        <f ca="1">F275+I275</f>
        <v>3</v>
      </c>
      <c r="F275" s="285">
        <f ca="1">SUMIFS(INDIRECT(O$6),INDIRECT($N$6),$A275)</f>
        <v>3</v>
      </c>
      <c r="G275" s="280">
        <f t="shared" ref="G275" ca="1" si="1311">SUMIFS(INDIRECT(P$6),INDIRECT($N$6),$A275)</f>
        <v>3</v>
      </c>
      <c r="H275" s="1041"/>
      <c r="I275" s="285">
        <f t="shared" ref="I275" ca="1" si="1312">SUMIFS(INDIRECT(R$6),INDIRECT($N$6),$A275)</f>
        <v>0</v>
      </c>
      <c r="J275" s="280">
        <f t="shared" ref="J275" ca="1" si="1313">SUMIFS(INDIRECT(S$6),INDIRECT($N$6),$A275)</f>
        <v>0</v>
      </c>
      <c r="K275" s="1041"/>
      <c r="L275" s="2" t="str">
        <f t="shared" si="1309"/>
        <v/>
      </c>
      <c r="M275" s="2" t="str">
        <f t="shared" si="1310"/>
        <v/>
      </c>
      <c r="Y275" s="1"/>
      <c r="Z275" s="272"/>
      <c r="AA275" s="272"/>
    </row>
    <row r="276" spans="1:27" s="2" customFormat="1" ht="18" customHeight="1">
      <c r="A276" s="1" t="s">
        <v>1717</v>
      </c>
      <c r="B276" s="291"/>
      <c r="C276" s="1357"/>
      <c r="D276" s="308"/>
      <c r="E276" s="303">
        <f ca="1">F276+I276</f>
        <v>12</v>
      </c>
      <c r="F276" s="297">
        <f t="shared" ref="F276" ca="1" si="1314">SUM(F274:F275)</f>
        <v>5</v>
      </c>
      <c r="G276" s="298">
        <f t="shared" ref="G276" ca="1" si="1315">SUM(G274:G275)</f>
        <v>3</v>
      </c>
      <c r="H276" s="1042">
        <f t="shared" ref="H276" ca="1" si="1316">SUM(H274:H275)</f>
        <v>0</v>
      </c>
      <c r="I276" s="297">
        <f t="shared" ref="I276" ca="1" si="1317">SUM(I274:I275)</f>
        <v>7</v>
      </c>
      <c r="J276" s="298">
        <f t="shared" ref="J276" ca="1" si="1318">SUM(J274:J275)</f>
        <v>0</v>
      </c>
      <c r="K276" s="1042">
        <f t="shared" ref="K276" ca="1" si="1319">SUM(K274:K275)</f>
        <v>0</v>
      </c>
      <c r="L276" s="2">
        <f t="shared" ca="1" si="1309"/>
        <v>87</v>
      </c>
      <c r="M276" s="2">
        <f t="shared" ca="1" si="1310"/>
        <v>12</v>
      </c>
      <c r="Y276" s="1"/>
      <c r="Z276" s="272"/>
      <c r="AA276" s="272"/>
    </row>
    <row r="277" spans="1:27" s="2" customFormat="1" ht="18" customHeight="1">
      <c r="A277" s="271" t="s">
        <v>1035</v>
      </c>
      <c r="B277" s="296" t="s">
        <v>1717</v>
      </c>
      <c r="C277" s="1358" t="s">
        <v>1804</v>
      </c>
      <c r="D277" s="309" t="s">
        <v>1612</v>
      </c>
      <c r="E277" s="304">
        <f t="shared" ref="E277:E318" ca="1" si="1320">F277+I277</f>
        <v>685</v>
      </c>
      <c r="F277" s="293">
        <f t="shared" ref="F277" ca="1" si="1321">SUMIFS(INDIRECT(O$7),INDIRECT($N$7),$A277)</f>
        <v>259</v>
      </c>
      <c r="G277" s="294">
        <f t="shared" ref="G277" ca="1" si="1322">SUMIFS(INDIRECT(P$7),INDIRECT($N$7),$A277)</f>
        <v>15</v>
      </c>
      <c r="H277" s="1043">
        <f t="shared" ref="H277" ca="1" si="1323">SUMIFS(INDIRECT(Q$7),INDIRECT($N$7),$A277)</f>
        <v>0</v>
      </c>
      <c r="I277" s="293">
        <f t="shared" ref="I277" ca="1" si="1324">SUMIFS(INDIRECT(R$7),INDIRECT($N$7),$A277)</f>
        <v>426</v>
      </c>
      <c r="J277" s="294">
        <f t="shared" ref="J277" ca="1" si="1325">SUMIFS(INDIRECT(S$7),INDIRECT($N$7),$A277)</f>
        <v>11</v>
      </c>
      <c r="K277" s="1043">
        <f t="shared" ref="K277" ca="1" si="1326">SUMIFS(INDIRECT(T$7),INDIRECT($N$7),$A277)</f>
        <v>0</v>
      </c>
      <c r="L277" s="2" t="str">
        <f t="shared" si="1309"/>
        <v/>
      </c>
      <c r="M277" s="2" t="str">
        <f t="shared" si="1310"/>
        <v/>
      </c>
      <c r="Y277" s="271"/>
      <c r="Z277" s="272"/>
      <c r="AA277" s="272"/>
    </row>
    <row r="278" spans="1:27" s="2" customFormat="1" ht="18" customHeight="1">
      <c r="A278" s="1" t="s">
        <v>1035</v>
      </c>
      <c r="B278" s="287" t="s">
        <v>1805</v>
      </c>
      <c r="C278" s="1356"/>
      <c r="D278" s="307" t="s">
        <v>1613</v>
      </c>
      <c r="E278" s="302">
        <f t="shared" ca="1" si="1320"/>
        <v>56</v>
      </c>
      <c r="F278" s="285">
        <f t="shared" ref="F278" ca="1" si="1327">SUMIFS(INDIRECT(O$6),INDIRECT($N$6),$A278)</f>
        <v>42</v>
      </c>
      <c r="G278" s="280">
        <f t="shared" ref="G278" ca="1" si="1328">SUMIFS(INDIRECT(P$6),INDIRECT($N$6),$A278)</f>
        <v>0</v>
      </c>
      <c r="H278" s="1041"/>
      <c r="I278" s="285">
        <f t="shared" ref="I278" ca="1" si="1329">SUMIFS(INDIRECT(R$6),INDIRECT($N$6),$A278)</f>
        <v>14</v>
      </c>
      <c r="J278" s="280">
        <f t="shared" ref="J278" ca="1" si="1330">SUMIFS(INDIRECT(S$6),INDIRECT($N$6),$A278)</f>
        <v>0</v>
      </c>
      <c r="K278" s="1041"/>
      <c r="L278" s="2" t="str">
        <f t="shared" si="1309"/>
        <v/>
      </c>
      <c r="M278" s="2" t="str">
        <f t="shared" si="1310"/>
        <v/>
      </c>
      <c r="Y278" s="1"/>
      <c r="Z278" s="272"/>
      <c r="AA278" s="272"/>
    </row>
    <row r="279" spans="1:27" s="2" customFormat="1" ht="18" customHeight="1">
      <c r="A279" s="1" t="s">
        <v>1035</v>
      </c>
      <c r="B279" s="291" t="s">
        <v>1452</v>
      </c>
      <c r="C279" s="1357"/>
      <c r="D279" s="308"/>
      <c r="E279" s="303">
        <f t="shared" ca="1" si="1320"/>
        <v>741</v>
      </c>
      <c r="F279" s="297">
        <f t="shared" ref="F279" ca="1" si="1331">SUM(F277:F278)</f>
        <v>301</v>
      </c>
      <c r="G279" s="298">
        <f t="shared" ref="G279" ca="1" si="1332">SUM(G277:G278)</f>
        <v>15</v>
      </c>
      <c r="H279" s="1042">
        <f t="shared" ref="H279" ca="1" si="1333">SUM(H277:H278)</f>
        <v>0</v>
      </c>
      <c r="I279" s="297">
        <f t="shared" ref="I279" ca="1" si="1334">SUM(I277:I278)</f>
        <v>440</v>
      </c>
      <c r="J279" s="298">
        <f t="shared" ref="J279" ca="1" si="1335">SUM(J277:J278)</f>
        <v>11</v>
      </c>
      <c r="K279" s="1042">
        <f t="shared" ref="K279" ca="1" si="1336">SUM(K277:K278)</f>
        <v>0</v>
      </c>
      <c r="L279" s="2">
        <f t="shared" ca="1" si="1309"/>
        <v>33</v>
      </c>
      <c r="M279" s="2">
        <f t="shared" ca="1" si="1310"/>
        <v>741</v>
      </c>
      <c r="X279" s="272"/>
      <c r="Y279" s="1"/>
      <c r="Z279" s="272"/>
      <c r="AA279" s="272"/>
    </row>
    <row r="280" spans="1:27" s="2" customFormat="1" ht="18" customHeight="1">
      <c r="A280" s="271" t="s">
        <v>1718</v>
      </c>
      <c r="B280" s="296"/>
      <c r="C280" s="1358" t="s">
        <v>1806</v>
      </c>
      <c r="D280" s="309" t="s">
        <v>1612</v>
      </c>
      <c r="E280" s="304">
        <f t="shared" ca="1" si="1320"/>
        <v>5698</v>
      </c>
      <c r="F280" s="293">
        <f t="shared" ref="F280" ca="1" si="1337">SUMIFS(INDIRECT(O$7),INDIRECT($N$7),$A280)</f>
        <v>1094</v>
      </c>
      <c r="G280" s="294">
        <f t="shared" ref="G280" ca="1" si="1338">SUMIFS(INDIRECT(P$7),INDIRECT($N$7),$A280)</f>
        <v>739</v>
      </c>
      <c r="H280" s="1043">
        <f t="shared" ref="H280" ca="1" si="1339">SUMIFS(INDIRECT(Q$7),INDIRECT($N$7),$A280)</f>
        <v>0</v>
      </c>
      <c r="I280" s="293">
        <f t="shared" ref="I280" ca="1" si="1340">SUMIFS(INDIRECT(R$7),INDIRECT($N$7),$A280)</f>
        <v>4604</v>
      </c>
      <c r="J280" s="294">
        <f t="shared" ref="J280" ca="1" si="1341">SUMIFS(INDIRECT(S$7),INDIRECT($N$7),$A280)</f>
        <v>1870</v>
      </c>
      <c r="K280" s="1043">
        <f t="shared" ref="K280" ca="1" si="1342">SUMIFS(INDIRECT(T$7),INDIRECT($N$7),$A280)</f>
        <v>0</v>
      </c>
      <c r="L280" s="2" t="str">
        <f t="shared" si="1309"/>
        <v/>
      </c>
      <c r="M280" s="2" t="str">
        <f t="shared" si="1310"/>
        <v/>
      </c>
      <c r="Y280" s="271"/>
      <c r="Z280" s="272"/>
      <c r="AA280" s="272"/>
    </row>
    <row r="281" spans="1:27" s="2" customFormat="1" ht="18" customHeight="1">
      <c r="A281" s="1" t="s">
        <v>1718</v>
      </c>
      <c r="B281" s="287" t="s">
        <v>1718</v>
      </c>
      <c r="C281" s="1356"/>
      <c r="D281" s="307" t="s">
        <v>1613</v>
      </c>
      <c r="E281" s="302">
        <f t="shared" ca="1" si="1320"/>
        <v>148</v>
      </c>
      <c r="F281" s="285">
        <f t="shared" ref="F281" ca="1" si="1343">SUMIFS(INDIRECT(O$6),INDIRECT($N$6),$A281)</f>
        <v>142</v>
      </c>
      <c r="G281" s="280">
        <f t="shared" ref="G281" ca="1" si="1344">SUMIFS(INDIRECT(P$6),INDIRECT($N$6),$A281)</f>
        <v>96</v>
      </c>
      <c r="H281" s="1041"/>
      <c r="I281" s="285">
        <f t="shared" ref="I281" ca="1" si="1345">SUMIFS(INDIRECT(R$6),INDIRECT($N$6),$A281)</f>
        <v>6</v>
      </c>
      <c r="J281" s="280">
        <f t="shared" ref="J281" ca="1" si="1346">SUMIFS(INDIRECT(S$6),INDIRECT($N$6),$A281)</f>
        <v>4</v>
      </c>
      <c r="K281" s="1041"/>
      <c r="L281" s="2" t="str">
        <f t="shared" si="1309"/>
        <v/>
      </c>
      <c r="M281" s="2" t="str">
        <f t="shared" si="1310"/>
        <v/>
      </c>
      <c r="Y281" s="1"/>
      <c r="Z281" s="272"/>
      <c r="AA281" s="272"/>
    </row>
    <row r="282" spans="1:27" s="2" customFormat="1" ht="18" customHeight="1">
      <c r="A282" s="1" t="s">
        <v>1718</v>
      </c>
      <c r="B282" s="291"/>
      <c r="C282" s="1357"/>
      <c r="D282" s="308"/>
      <c r="E282" s="303">
        <f t="shared" ca="1" si="1320"/>
        <v>5846</v>
      </c>
      <c r="F282" s="297">
        <f t="shared" ref="F282" ca="1" si="1347">SUM(F280:F281)</f>
        <v>1236</v>
      </c>
      <c r="G282" s="298">
        <f t="shared" ref="G282" ca="1" si="1348">SUM(G280:G281)</f>
        <v>835</v>
      </c>
      <c r="H282" s="1042">
        <f t="shared" ref="H282" ca="1" si="1349">SUM(H280:H281)</f>
        <v>0</v>
      </c>
      <c r="I282" s="297">
        <f t="shared" ref="I282" ca="1" si="1350">SUM(I280:I281)</f>
        <v>4610</v>
      </c>
      <c r="J282" s="298">
        <f t="shared" ref="J282" ca="1" si="1351">SUM(J280:J281)</f>
        <v>1874</v>
      </c>
      <c r="K282" s="1042">
        <f t="shared" ref="K282" ca="1" si="1352">SUM(K280:K281)</f>
        <v>0</v>
      </c>
      <c r="L282" s="2">
        <f t="shared" ca="1" si="1309"/>
        <v>9</v>
      </c>
      <c r="M282" s="2">
        <f t="shared" ca="1" si="1310"/>
        <v>5846</v>
      </c>
      <c r="X282" s="272"/>
      <c r="Y282" s="1"/>
      <c r="Z282" s="272"/>
      <c r="AA282" s="272"/>
    </row>
    <row r="283" spans="1:27" s="2" customFormat="1" ht="18" customHeight="1">
      <c r="A283" s="271" t="s">
        <v>1719</v>
      </c>
      <c r="B283" s="296"/>
      <c r="C283" s="1358" t="s">
        <v>1807</v>
      </c>
      <c r="D283" s="309" t="s">
        <v>1612</v>
      </c>
      <c r="E283" s="304">
        <f t="shared" ca="1" si="1320"/>
        <v>1516</v>
      </c>
      <c r="F283" s="293">
        <f t="shared" ref="F283" ca="1" si="1353">SUMIFS(INDIRECT(O$7),INDIRECT($N$7),$A283)</f>
        <v>407</v>
      </c>
      <c r="G283" s="294">
        <f t="shared" ref="G283" ca="1" si="1354">SUMIFS(INDIRECT(P$7),INDIRECT($N$7),$A283)</f>
        <v>374</v>
      </c>
      <c r="H283" s="1043">
        <f t="shared" ref="H283" ca="1" si="1355">SUMIFS(INDIRECT(Q$7),INDIRECT($N$7),$A283)</f>
        <v>0</v>
      </c>
      <c r="I283" s="293">
        <f t="shared" ref="I283" ca="1" si="1356">SUMIFS(INDIRECT(R$7),INDIRECT($N$7),$A283)</f>
        <v>1109</v>
      </c>
      <c r="J283" s="294">
        <f t="shared" ref="J283" ca="1" si="1357">SUMIFS(INDIRECT(S$7),INDIRECT($N$7),$A283)</f>
        <v>937</v>
      </c>
      <c r="K283" s="1043">
        <f t="shared" ref="K283" ca="1" si="1358">SUMIFS(INDIRECT(T$7),INDIRECT($N$7),$A283)</f>
        <v>0</v>
      </c>
      <c r="L283" s="2" t="str">
        <f t="shared" si="1309"/>
        <v/>
      </c>
      <c r="M283" s="2" t="str">
        <f t="shared" si="1310"/>
        <v/>
      </c>
      <c r="Y283" s="271"/>
      <c r="Z283" s="272"/>
      <c r="AA283" s="272"/>
    </row>
    <row r="284" spans="1:27" s="2" customFormat="1" ht="18" customHeight="1">
      <c r="A284" s="1" t="s">
        <v>1719</v>
      </c>
      <c r="B284" s="287" t="s">
        <v>1719</v>
      </c>
      <c r="C284" s="1356"/>
      <c r="D284" s="307" t="s">
        <v>1613</v>
      </c>
      <c r="E284" s="302">
        <f t="shared" ca="1" si="1320"/>
        <v>28</v>
      </c>
      <c r="F284" s="285">
        <f t="shared" ref="F284" ca="1" si="1359">SUMIFS(INDIRECT(O$6),INDIRECT($N$6),$A284)</f>
        <v>27</v>
      </c>
      <c r="G284" s="280">
        <f t="shared" ref="G284" ca="1" si="1360">SUMIFS(INDIRECT(P$6),INDIRECT($N$6),$A284)</f>
        <v>23</v>
      </c>
      <c r="H284" s="1041"/>
      <c r="I284" s="285">
        <f t="shared" ref="I284" ca="1" si="1361">SUMIFS(INDIRECT(R$6),INDIRECT($N$6),$A284)</f>
        <v>1</v>
      </c>
      <c r="J284" s="280">
        <f t="shared" ref="J284" ca="1" si="1362">SUMIFS(INDIRECT(S$6),INDIRECT($N$6),$A284)</f>
        <v>1</v>
      </c>
      <c r="K284" s="1041"/>
      <c r="L284" s="2" t="str">
        <f t="shared" si="1309"/>
        <v/>
      </c>
      <c r="M284" s="2" t="str">
        <f t="shared" si="1310"/>
        <v/>
      </c>
      <c r="Y284" s="1"/>
      <c r="Z284" s="272"/>
      <c r="AA284" s="272"/>
    </row>
    <row r="285" spans="1:27" s="2" customFormat="1" ht="18" customHeight="1">
      <c r="A285" s="1" t="s">
        <v>1719</v>
      </c>
      <c r="B285" s="291"/>
      <c r="C285" s="1357"/>
      <c r="D285" s="308"/>
      <c r="E285" s="303">
        <f t="shared" ca="1" si="1320"/>
        <v>1544</v>
      </c>
      <c r="F285" s="297">
        <f t="shared" ref="F285" ca="1" si="1363">SUM(F283:F284)</f>
        <v>434</v>
      </c>
      <c r="G285" s="298">
        <f t="shared" ref="G285" ca="1" si="1364">SUM(G283:G284)</f>
        <v>397</v>
      </c>
      <c r="H285" s="1042">
        <f t="shared" ref="H285" ca="1" si="1365">SUM(H283:H284)</f>
        <v>0</v>
      </c>
      <c r="I285" s="297">
        <f t="shared" ref="I285" ca="1" si="1366">SUM(I283:I284)</f>
        <v>1110</v>
      </c>
      <c r="J285" s="298">
        <f t="shared" ref="J285" ca="1" si="1367">SUM(J283:J284)</f>
        <v>938</v>
      </c>
      <c r="K285" s="1042">
        <f t="shared" ref="K285" ca="1" si="1368">SUM(K283:K284)</f>
        <v>0</v>
      </c>
      <c r="L285" s="2">
        <f t="shared" ca="1" si="1309"/>
        <v>23</v>
      </c>
      <c r="M285" s="2">
        <f t="shared" ca="1" si="1310"/>
        <v>1544</v>
      </c>
      <c r="X285" s="272"/>
      <c r="Y285" s="1"/>
      <c r="Z285" s="272"/>
      <c r="AA285" s="272"/>
    </row>
    <row r="286" spans="1:27" s="2" customFormat="1" ht="18" customHeight="1">
      <c r="A286" s="271" t="s">
        <v>1036</v>
      </c>
      <c r="B286" s="296" t="s">
        <v>1719</v>
      </c>
      <c r="C286" s="1358" t="s">
        <v>1720</v>
      </c>
      <c r="D286" s="309" t="s">
        <v>1612</v>
      </c>
      <c r="E286" s="304">
        <f t="shared" ca="1" si="1320"/>
        <v>113</v>
      </c>
      <c r="F286" s="293">
        <f t="shared" ref="F286" ca="1" si="1369">SUMIFS(INDIRECT(O$7),INDIRECT($N$7),$A286)</f>
        <v>3</v>
      </c>
      <c r="G286" s="294">
        <f t="shared" ref="G286" ca="1" si="1370">SUMIFS(INDIRECT(P$7),INDIRECT($N$7),$A286)</f>
        <v>0</v>
      </c>
      <c r="H286" s="1043">
        <f t="shared" ref="H286" ca="1" si="1371">SUMIFS(INDIRECT(Q$7),INDIRECT($N$7),$A286)</f>
        <v>0</v>
      </c>
      <c r="I286" s="293">
        <f t="shared" ref="I286" ca="1" si="1372">SUMIFS(INDIRECT(R$7),INDIRECT($N$7),$A286)</f>
        <v>110</v>
      </c>
      <c r="J286" s="294">
        <f t="shared" ref="J286" ca="1" si="1373">SUMIFS(INDIRECT(S$7),INDIRECT($N$7),$A286)</f>
        <v>2</v>
      </c>
      <c r="K286" s="1043">
        <f t="shared" ref="K286" ca="1" si="1374">SUMIFS(INDIRECT(T$7),INDIRECT($N$7),$A286)</f>
        <v>0</v>
      </c>
      <c r="L286" s="2" t="str">
        <f t="shared" si="1309"/>
        <v/>
      </c>
      <c r="M286" s="2" t="str">
        <f t="shared" si="1310"/>
        <v/>
      </c>
      <c r="Y286" s="271"/>
      <c r="Z286" s="272"/>
      <c r="AA286" s="272"/>
    </row>
    <row r="287" spans="1:27" s="2" customFormat="1" ht="18" customHeight="1">
      <c r="A287" s="1" t="s">
        <v>1036</v>
      </c>
      <c r="B287" s="287" t="s">
        <v>1642</v>
      </c>
      <c r="C287" s="1356"/>
      <c r="D287" s="307" t="s">
        <v>1613</v>
      </c>
      <c r="E287" s="302">
        <f t="shared" ca="1" si="1320"/>
        <v>0</v>
      </c>
      <c r="F287" s="285">
        <f t="shared" ref="F287" ca="1" si="1375">SUMIFS(INDIRECT(O$6),INDIRECT($N$6),$A287)</f>
        <v>0</v>
      </c>
      <c r="G287" s="280">
        <f t="shared" ref="G287" ca="1" si="1376">SUMIFS(INDIRECT(P$6),INDIRECT($N$6),$A287)</f>
        <v>0</v>
      </c>
      <c r="H287" s="1041"/>
      <c r="I287" s="285">
        <f t="shared" ref="I287" ca="1" si="1377">SUMIFS(INDIRECT(R$6),INDIRECT($N$6),$A287)</f>
        <v>0</v>
      </c>
      <c r="J287" s="280">
        <f t="shared" ref="J287" ca="1" si="1378">SUMIFS(INDIRECT(S$6),INDIRECT($N$6),$A287)</f>
        <v>0</v>
      </c>
      <c r="K287" s="1041"/>
      <c r="L287" s="2" t="str">
        <f t="shared" si="1309"/>
        <v/>
      </c>
      <c r="M287" s="2" t="str">
        <f t="shared" si="1310"/>
        <v/>
      </c>
      <c r="Y287" s="1"/>
      <c r="Z287" s="272"/>
      <c r="AA287" s="272"/>
    </row>
    <row r="288" spans="1:27" s="2" customFormat="1" ht="18" customHeight="1">
      <c r="A288" s="1" t="s">
        <v>1036</v>
      </c>
      <c r="B288" s="291" t="s">
        <v>1452</v>
      </c>
      <c r="C288" s="1357"/>
      <c r="D288" s="308"/>
      <c r="E288" s="303">
        <f t="shared" ca="1" si="1320"/>
        <v>113</v>
      </c>
      <c r="F288" s="297">
        <f t="shared" ref="F288" ca="1" si="1379">SUM(F286:F287)</f>
        <v>3</v>
      </c>
      <c r="G288" s="298">
        <f t="shared" ref="G288" ca="1" si="1380">SUM(G286:G287)</f>
        <v>0</v>
      </c>
      <c r="H288" s="1042">
        <f t="shared" ref="H288" ca="1" si="1381">SUM(H286:H287)</f>
        <v>0</v>
      </c>
      <c r="I288" s="297">
        <f t="shared" ref="I288" ca="1" si="1382">SUM(I286:I287)</f>
        <v>110</v>
      </c>
      <c r="J288" s="298">
        <f t="shared" ref="J288" ca="1" si="1383">SUM(J286:J287)</f>
        <v>2</v>
      </c>
      <c r="K288" s="1042">
        <f t="shared" ref="K288" ca="1" si="1384">SUM(K286:K287)</f>
        <v>0</v>
      </c>
      <c r="L288" s="2">
        <f t="shared" ca="1" si="1309"/>
        <v>58</v>
      </c>
      <c r="M288" s="2">
        <f t="shared" ca="1" si="1310"/>
        <v>113</v>
      </c>
      <c r="X288" s="272"/>
      <c r="Y288" s="1"/>
      <c r="Z288" s="272"/>
      <c r="AA288" s="272"/>
    </row>
    <row r="289" spans="1:27" s="2" customFormat="1" ht="18" customHeight="1">
      <c r="A289" s="271" t="s">
        <v>1037</v>
      </c>
      <c r="B289" s="296" t="s">
        <v>1719</v>
      </c>
      <c r="C289" s="1358" t="s">
        <v>1808</v>
      </c>
      <c r="D289" s="309" t="s">
        <v>1612</v>
      </c>
      <c r="E289" s="304">
        <f t="shared" ca="1" si="1320"/>
        <v>65049</v>
      </c>
      <c r="F289" s="293">
        <f t="shared" ref="F289" ca="1" si="1385">SUMIFS(INDIRECT(O$7),INDIRECT($N$7),$A289)</f>
        <v>3719</v>
      </c>
      <c r="G289" s="294">
        <f t="shared" ref="G289" ca="1" si="1386">SUMIFS(INDIRECT(P$7),INDIRECT($N$7),$A289)</f>
        <v>6</v>
      </c>
      <c r="H289" s="1043">
        <f t="shared" ref="H289" ca="1" si="1387">SUMIFS(INDIRECT(Q$7),INDIRECT($N$7),$A289)</f>
        <v>0</v>
      </c>
      <c r="I289" s="293">
        <f t="shared" ref="I289" ca="1" si="1388">SUMIFS(INDIRECT(R$7),INDIRECT($N$7),$A289)</f>
        <v>61330</v>
      </c>
      <c r="J289" s="294">
        <f t="shared" ref="J289" ca="1" si="1389">SUMIFS(INDIRECT(S$7),INDIRECT($N$7),$A289)</f>
        <v>5</v>
      </c>
      <c r="K289" s="1043">
        <f t="shared" ref="K289" ca="1" si="1390">SUMIFS(INDIRECT(T$7),INDIRECT($N$7),$A289)</f>
        <v>3</v>
      </c>
      <c r="L289" s="2" t="str">
        <f t="shared" si="1309"/>
        <v/>
      </c>
      <c r="M289" s="2" t="str">
        <f t="shared" si="1310"/>
        <v/>
      </c>
      <c r="Y289" s="271"/>
      <c r="Z289" s="272"/>
      <c r="AA289" s="272"/>
    </row>
    <row r="290" spans="1:27" s="2" customFormat="1" ht="18" customHeight="1">
      <c r="A290" s="1" t="s">
        <v>1037</v>
      </c>
      <c r="B290" s="287" t="s">
        <v>1642</v>
      </c>
      <c r="C290" s="1356"/>
      <c r="D290" s="307" t="s">
        <v>1613</v>
      </c>
      <c r="E290" s="302">
        <f ca="1">F290+I290</f>
        <v>409</v>
      </c>
      <c r="F290" s="285">
        <f t="shared" ref="F290" ca="1" si="1391">SUMIFS(INDIRECT(O$6),INDIRECT($N$6),$A290)</f>
        <v>342</v>
      </c>
      <c r="G290" s="280">
        <f t="shared" ref="G290" ca="1" si="1392">SUMIFS(INDIRECT(P$6),INDIRECT($N$6),$A290)</f>
        <v>0</v>
      </c>
      <c r="H290" s="1041"/>
      <c r="I290" s="285">
        <f t="shared" ref="I290" ca="1" si="1393">SUMIFS(INDIRECT(R$6),INDIRECT($N$6),$A290)</f>
        <v>67</v>
      </c>
      <c r="J290" s="280">
        <f t="shared" ref="J290" ca="1" si="1394">SUMIFS(INDIRECT(S$6),INDIRECT($N$6),$A290)</f>
        <v>1</v>
      </c>
      <c r="K290" s="1041"/>
      <c r="L290" s="2" t="str">
        <f t="shared" si="1309"/>
        <v/>
      </c>
      <c r="M290" s="2" t="str">
        <f t="shared" si="1310"/>
        <v/>
      </c>
      <c r="Y290" s="1"/>
      <c r="Z290" s="272"/>
      <c r="AA290" s="272"/>
    </row>
    <row r="291" spans="1:27" s="2" customFormat="1" ht="18" customHeight="1">
      <c r="A291" s="1" t="s">
        <v>1037</v>
      </c>
      <c r="B291" s="291" t="s">
        <v>1453</v>
      </c>
      <c r="C291" s="1357"/>
      <c r="D291" s="308"/>
      <c r="E291" s="303">
        <f t="shared" ca="1" si="1320"/>
        <v>65458</v>
      </c>
      <c r="F291" s="297">
        <f t="shared" ref="F291" ca="1" si="1395">SUM(F289:F290)</f>
        <v>4061</v>
      </c>
      <c r="G291" s="298">
        <f t="shared" ref="G291" ca="1" si="1396">SUM(G289:G290)</f>
        <v>6</v>
      </c>
      <c r="H291" s="1042">
        <f t="shared" ref="H291" ca="1" si="1397">SUM(H289:H290)</f>
        <v>0</v>
      </c>
      <c r="I291" s="297">
        <f t="shared" ref="I291" ca="1" si="1398">SUM(I289:I290)</f>
        <v>61397</v>
      </c>
      <c r="J291" s="298">
        <f t="shared" ref="J291" ca="1" si="1399">SUM(J289:J290)</f>
        <v>6</v>
      </c>
      <c r="K291" s="1042">
        <f t="shared" ref="K291" ca="1" si="1400">SUM(K289:K290)</f>
        <v>3</v>
      </c>
      <c r="L291" s="2">
        <f t="shared" ca="1" si="1309"/>
        <v>1</v>
      </c>
      <c r="M291" s="2">
        <f t="shared" ca="1" si="1310"/>
        <v>65458</v>
      </c>
      <c r="X291" s="272"/>
      <c r="Y291" s="1"/>
      <c r="Z291" s="272"/>
      <c r="AA291" s="272"/>
    </row>
    <row r="292" spans="1:27" s="2" customFormat="1" ht="18" customHeight="1">
      <c r="A292" s="271" t="s">
        <v>1038</v>
      </c>
      <c r="B292" s="296" t="s">
        <v>1719</v>
      </c>
      <c r="C292" s="1358" t="s">
        <v>1809</v>
      </c>
      <c r="D292" s="309" t="s">
        <v>1612</v>
      </c>
      <c r="E292" s="304">
        <f t="shared" ca="1" si="1320"/>
        <v>1109</v>
      </c>
      <c r="F292" s="293">
        <f t="shared" ref="F292" ca="1" si="1401">SUMIFS(INDIRECT(O$7),INDIRECT($N$7),$A292)</f>
        <v>226</v>
      </c>
      <c r="G292" s="294">
        <f t="shared" ref="G292" ca="1" si="1402">SUMIFS(INDIRECT(P$7),INDIRECT($N$7),$A292)</f>
        <v>0</v>
      </c>
      <c r="H292" s="1043">
        <f t="shared" ref="H292" ca="1" si="1403">SUMIFS(INDIRECT(Q$7),INDIRECT($N$7),$A292)</f>
        <v>0</v>
      </c>
      <c r="I292" s="293">
        <f t="shared" ref="I292" ca="1" si="1404">SUMIFS(INDIRECT(R$7),INDIRECT($N$7),$A292)</f>
        <v>883</v>
      </c>
      <c r="J292" s="294">
        <f t="shared" ref="J292" ca="1" si="1405">SUMIFS(INDIRECT(S$7),INDIRECT($N$7),$A292)</f>
        <v>0</v>
      </c>
      <c r="K292" s="1043">
        <f t="shared" ref="K292" ca="1" si="1406">SUMIFS(INDIRECT(T$7),INDIRECT($N$7),$A292)</f>
        <v>0</v>
      </c>
      <c r="L292" s="2" t="str">
        <f t="shared" si="1309"/>
        <v/>
      </c>
      <c r="M292" s="2" t="str">
        <f t="shared" si="1310"/>
        <v/>
      </c>
      <c r="Y292" s="271"/>
      <c r="Z292" s="272"/>
      <c r="AA292" s="272"/>
    </row>
    <row r="293" spans="1:27" s="2" customFormat="1" ht="18" customHeight="1">
      <c r="A293" s="1" t="s">
        <v>1038</v>
      </c>
      <c r="B293" s="287" t="s">
        <v>1642</v>
      </c>
      <c r="C293" s="1356"/>
      <c r="D293" s="307" t="s">
        <v>1613</v>
      </c>
      <c r="E293" s="302">
        <f t="shared" ca="1" si="1320"/>
        <v>39</v>
      </c>
      <c r="F293" s="285">
        <f t="shared" ref="F293" ca="1" si="1407">SUMIFS(INDIRECT(O$6),INDIRECT($N$6),$A293)</f>
        <v>38</v>
      </c>
      <c r="G293" s="280">
        <f t="shared" ref="G293" ca="1" si="1408">SUMIFS(INDIRECT(P$6),INDIRECT($N$6),$A293)</f>
        <v>0</v>
      </c>
      <c r="H293" s="1041"/>
      <c r="I293" s="285">
        <f t="shared" ref="I293" ca="1" si="1409">SUMIFS(INDIRECT(R$6),INDIRECT($N$6),$A293)</f>
        <v>1</v>
      </c>
      <c r="J293" s="280">
        <f t="shared" ref="J293" ca="1" si="1410">SUMIFS(INDIRECT(S$6),INDIRECT($N$6),$A293)</f>
        <v>0</v>
      </c>
      <c r="K293" s="1041"/>
      <c r="L293" s="2" t="str">
        <f t="shared" si="1309"/>
        <v/>
      </c>
      <c r="M293" s="2" t="str">
        <f t="shared" si="1310"/>
        <v/>
      </c>
      <c r="Y293" s="1"/>
      <c r="Z293" s="272"/>
      <c r="AA293" s="272"/>
    </row>
    <row r="294" spans="1:27" s="2" customFormat="1" ht="18" customHeight="1">
      <c r="A294" s="1" t="s">
        <v>1038</v>
      </c>
      <c r="B294" s="291" t="s">
        <v>1454</v>
      </c>
      <c r="C294" s="1357"/>
      <c r="D294" s="308"/>
      <c r="E294" s="303">
        <f t="shared" ca="1" si="1320"/>
        <v>1148</v>
      </c>
      <c r="F294" s="297">
        <f t="shared" ref="F294" ca="1" si="1411">SUM(F292:F293)</f>
        <v>264</v>
      </c>
      <c r="G294" s="298">
        <f t="shared" ref="G294" ca="1" si="1412">SUM(G292:G293)</f>
        <v>0</v>
      </c>
      <c r="H294" s="1042">
        <f t="shared" ref="H294" ca="1" si="1413">SUM(H292:H293)</f>
        <v>0</v>
      </c>
      <c r="I294" s="297">
        <f t="shared" ref="I294" ca="1" si="1414">SUM(I292:I293)</f>
        <v>884</v>
      </c>
      <c r="J294" s="298">
        <f t="shared" ref="J294" ca="1" si="1415">SUM(J292:J293)</f>
        <v>0</v>
      </c>
      <c r="K294" s="1042">
        <f t="shared" ref="K294" ca="1" si="1416">SUM(K292:K293)</f>
        <v>0</v>
      </c>
      <c r="L294" s="2">
        <f t="shared" ca="1" si="1309"/>
        <v>26</v>
      </c>
      <c r="M294" s="2">
        <f t="shared" ca="1" si="1310"/>
        <v>1148</v>
      </c>
      <c r="X294" s="272"/>
      <c r="Y294" s="1"/>
      <c r="Z294" s="272"/>
      <c r="AA294" s="272"/>
    </row>
    <row r="295" spans="1:27" s="2" customFormat="1" ht="18" customHeight="1">
      <c r="A295" s="271" t="s">
        <v>1039</v>
      </c>
      <c r="B295" s="296" t="s">
        <v>1719</v>
      </c>
      <c r="C295" s="1358" t="s">
        <v>1810</v>
      </c>
      <c r="D295" s="309" t="s">
        <v>1612</v>
      </c>
      <c r="E295" s="304">
        <f t="shared" ca="1" si="1320"/>
        <v>1064</v>
      </c>
      <c r="F295" s="293">
        <f t="shared" ref="F295" ca="1" si="1417">SUMIFS(INDIRECT(O$7),INDIRECT($N$7),$A295)</f>
        <v>292</v>
      </c>
      <c r="G295" s="294">
        <f t="shared" ref="G295" ca="1" si="1418">SUMIFS(INDIRECT(P$7),INDIRECT($N$7),$A295)</f>
        <v>0</v>
      </c>
      <c r="H295" s="1043">
        <f t="shared" ref="H295" ca="1" si="1419">SUMIFS(INDIRECT(Q$7),INDIRECT($N$7),$A295)</f>
        <v>0</v>
      </c>
      <c r="I295" s="293">
        <f t="shared" ref="I295" ca="1" si="1420">SUMIFS(INDIRECT(R$7),INDIRECT($N$7),$A295)</f>
        <v>772</v>
      </c>
      <c r="J295" s="294">
        <f t="shared" ref="J295" ca="1" si="1421">SUMIFS(INDIRECT(S$7),INDIRECT($N$7),$A295)</f>
        <v>2</v>
      </c>
      <c r="K295" s="1043">
        <f t="shared" ref="K295" ca="1" si="1422">SUMIFS(INDIRECT(T$7),INDIRECT($N$7),$A295)</f>
        <v>0</v>
      </c>
      <c r="L295" s="2" t="str">
        <f t="shared" si="1309"/>
        <v/>
      </c>
      <c r="M295" s="2" t="str">
        <f t="shared" si="1310"/>
        <v/>
      </c>
      <c r="Y295" s="271"/>
      <c r="Z295" s="272"/>
      <c r="AA295" s="272"/>
    </row>
    <row r="296" spans="1:27" s="2" customFormat="1" ht="18" customHeight="1">
      <c r="A296" s="1" t="s">
        <v>1039</v>
      </c>
      <c r="B296" s="287" t="s">
        <v>1642</v>
      </c>
      <c r="C296" s="1356"/>
      <c r="D296" s="307" t="s">
        <v>1613</v>
      </c>
      <c r="E296" s="302">
        <f t="shared" ca="1" si="1320"/>
        <v>50</v>
      </c>
      <c r="F296" s="285">
        <f t="shared" ref="F296" ca="1" si="1423">SUMIFS(INDIRECT(O$6),INDIRECT($N$6),$A296)</f>
        <v>48</v>
      </c>
      <c r="G296" s="280">
        <f t="shared" ref="G296" ca="1" si="1424">SUMIFS(INDIRECT(P$6),INDIRECT($N$6),$A296)</f>
        <v>0</v>
      </c>
      <c r="H296" s="1041"/>
      <c r="I296" s="285">
        <f t="shared" ref="I296" ca="1" si="1425">SUMIFS(INDIRECT(R$6),INDIRECT($N$6),$A296)</f>
        <v>2</v>
      </c>
      <c r="J296" s="280">
        <f t="shared" ref="J296" ca="1" si="1426">SUMIFS(INDIRECT(S$6),INDIRECT($N$6),$A296)</f>
        <v>0</v>
      </c>
      <c r="K296" s="1041"/>
      <c r="L296" s="2" t="str">
        <f t="shared" si="1309"/>
        <v/>
      </c>
      <c r="M296" s="2" t="str">
        <f t="shared" si="1310"/>
        <v/>
      </c>
      <c r="Y296" s="1"/>
      <c r="Z296" s="272"/>
      <c r="AA296" s="272"/>
    </row>
    <row r="297" spans="1:27" s="2" customFormat="1" ht="18" customHeight="1">
      <c r="A297" s="1" t="s">
        <v>1039</v>
      </c>
      <c r="B297" s="291" t="s">
        <v>1455</v>
      </c>
      <c r="C297" s="1357"/>
      <c r="D297" s="308"/>
      <c r="E297" s="303">
        <f t="shared" ca="1" si="1320"/>
        <v>1114</v>
      </c>
      <c r="F297" s="297">
        <f t="shared" ref="F297" ca="1" si="1427">SUM(F295:F296)</f>
        <v>340</v>
      </c>
      <c r="G297" s="298">
        <f t="shared" ref="G297" ca="1" si="1428">SUM(G295:G296)</f>
        <v>0</v>
      </c>
      <c r="H297" s="1042">
        <f t="shared" ref="H297" ca="1" si="1429">SUM(H295:H296)</f>
        <v>0</v>
      </c>
      <c r="I297" s="297">
        <f t="shared" ref="I297" ca="1" si="1430">SUM(I295:I296)</f>
        <v>774</v>
      </c>
      <c r="J297" s="298">
        <f t="shared" ref="J297" ca="1" si="1431">SUM(J295:J296)</f>
        <v>2</v>
      </c>
      <c r="K297" s="1042">
        <f t="shared" ref="K297" ca="1" si="1432">SUM(K295:K296)</f>
        <v>0</v>
      </c>
      <c r="L297" s="2">
        <f t="shared" ca="1" si="1309"/>
        <v>27</v>
      </c>
      <c r="M297" s="2">
        <f t="shared" ca="1" si="1310"/>
        <v>1114</v>
      </c>
      <c r="X297" s="272"/>
      <c r="Y297" s="1"/>
      <c r="Z297" s="272"/>
      <c r="AA297" s="272"/>
    </row>
    <row r="298" spans="1:27" s="2" customFormat="1" ht="18" customHeight="1">
      <c r="A298" s="271" t="s">
        <v>1040</v>
      </c>
      <c r="B298" s="296" t="s">
        <v>1719</v>
      </c>
      <c r="C298" s="1358" t="s">
        <v>1811</v>
      </c>
      <c r="D298" s="309" t="s">
        <v>1612</v>
      </c>
      <c r="E298" s="304">
        <f t="shared" ca="1" si="1320"/>
        <v>2626</v>
      </c>
      <c r="F298" s="293">
        <f t="shared" ref="F298" ca="1" si="1433">SUMIFS(INDIRECT(O$7),INDIRECT($N$7),$A298)</f>
        <v>696</v>
      </c>
      <c r="G298" s="294">
        <f t="shared" ref="G298" ca="1" si="1434">SUMIFS(INDIRECT(P$7),INDIRECT($N$7),$A298)</f>
        <v>6</v>
      </c>
      <c r="H298" s="1043">
        <f t="shared" ref="H298" ca="1" si="1435">SUMIFS(INDIRECT(Q$7),INDIRECT($N$7),$A298)</f>
        <v>0</v>
      </c>
      <c r="I298" s="293">
        <f t="shared" ref="I298" ca="1" si="1436">SUMIFS(INDIRECT(R$7),INDIRECT($N$7),$A298)</f>
        <v>1930</v>
      </c>
      <c r="J298" s="294">
        <f t="shared" ref="J298" ca="1" si="1437">SUMIFS(INDIRECT(S$7),INDIRECT($N$7),$A298)</f>
        <v>1</v>
      </c>
      <c r="K298" s="1043">
        <f t="shared" ref="K298" ca="1" si="1438">SUMIFS(INDIRECT(T$7),INDIRECT($N$7),$A298)</f>
        <v>1</v>
      </c>
      <c r="L298" s="2" t="str">
        <f t="shared" si="1309"/>
        <v/>
      </c>
      <c r="M298" s="2" t="str">
        <f t="shared" si="1310"/>
        <v/>
      </c>
      <c r="Y298" s="271"/>
      <c r="Z298" s="272"/>
      <c r="AA298" s="272"/>
    </row>
    <row r="299" spans="1:27" s="2" customFormat="1" ht="18" customHeight="1">
      <c r="A299" s="1" t="s">
        <v>1040</v>
      </c>
      <c r="B299" s="287" t="s">
        <v>1642</v>
      </c>
      <c r="C299" s="1356"/>
      <c r="D299" s="307" t="s">
        <v>1613</v>
      </c>
      <c r="E299" s="302">
        <f t="shared" ca="1" si="1320"/>
        <v>237</v>
      </c>
      <c r="F299" s="285">
        <f t="shared" ref="F299" ca="1" si="1439">SUMIFS(INDIRECT(O$6),INDIRECT($N$6),$A299)</f>
        <v>191</v>
      </c>
      <c r="G299" s="280">
        <f t="shared" ref="G299" ca="1" si="1440">SUMIFS(INDIRECT(P$6),INDIRECT($N$6),$A299)</f>
        <v>0</v>
      </c>
      <c r="H299" s="1041"/>
      <c r="I299" s="285">
        <f t="shared" ref="I299" ca="1" si="1441">SUMIFS(INDIRECT(R$6),INDIRECT($N$6),$A299)</f>
        <v>46</v>
      </c>
      <c r="J299" s="280">
        <f t="shared" ref="J299" ca="1" si="1442">SUMIFS(INDIRECT(S$6),INDIRECT($N$6),$A299)</f>
        <v>0</v>
      </c>
      <c r="K299" s="1041"/>
      <c r="L299" s="2" t="str">
        <f t="shared" si="1309"/>
        <v/>
      </c>
      <c r="M299" s="2" t="str">
        <f t="shared" si="1310"/>
        <v/>
      </c>
      <c r="Y299" s="1"/>
      <c r="Z299" s="272"/>
      <c r="AA299" s="272"/>
    </row>
    <row r="300" spans="1:27" s="2" customFormat="1" ht="18" customHeight="1">
      <c r="A300" s="1" t="s">
        <v>1040</v>
      </c>
      <c r="B300" s="291" t="s">
        <v>1456</v>
      </c>
      <c r="C300" s="1357"/>
      <c r="D300" s="308"/>
      <c r="E300" s="303">
        <f t="shared" ca="1" si="1320"/>
        <v>2863</v>
      </c>
      <c r="F300" s="297">
        <f t="shared" ref="F300" ca="1" si="1443">SUM(F298:F299)</f>
        <v>887</v>
      </c>
      <c r="G300" s="298">
        <f t="shared" ref="G300" ca="1" si="1444">SUM(G298:G299)</f>
        <v>6</v>
      </c>
      <c r="H300" s="1042">
        <f t="shared" ref="H300" ca="1" si="1445">SUM(H298:H299)</f>
        <v>0</v>
      </c>
      <c r="I300" s="297">
        <f t="shared" ref="I300" ca="1" si="1446">SUM(I298:I299)</f>
        <v>1976</v>
      </c>
      <c r="J300" s="298">
        <f t="shared" ref="J300" ca="1" si="1447">SUM(J298:J299)</f>
        <v>1</v>
      </c>
      <c r="K300" s="1042">
        <f t="shared" ref="K300" ca="1" si="1448">SUM(K298:K299)</f>
        <v>1</v>
      </c>
      <c r="L300" s="2">
        <f t="shared" ca="1" si="1309"/>
        <v>17</v>
      </c>
      <c r="M300" s="2">
        <f t="shared" ca="1" si="1310"/>
        <v>2863</v>
      </c>
      <c r="X300" s="272"/>
      <c r="Y300" s="1"/>
      <c r="Z300" s="272"/>
      <c r="AA300" s="272"/>
    </row>
    <row r="301" spans="1:27" s="2" customFormat="1" ht="18" customHeight="1">
      <c r="A301" s="271" t="s">
        <v>1041</v>
      </c>
      <c r="B301" s="296" t="s">
        <v>1719</v>
      </c>
      <c r="C301" s="1358" t="s">
        <v>1721</v>
      </c>
      <c r="D301" s="309" t="s">
        <v>1612</v>
      </c>
      <c r="E301" s="304">
        <f t="shared" ca="1" si="1320"/>
        <v>60</v>
      </c>
      <c r="F301" s="293">
        <f t="shared" ref="F301" ca="1" si="1449">SUMIFS(INDIRECT(O$7),INDIRECT($N$7),$A301)</f>
        <v>12</v>
      </c>
      <c r="G301" s="294">
        <f t="shared" ref="G301" ca="1" si="1450">SUMIFS(INDIRECT(P$7),INDIRECT($N$7),$A301)</f>
        <v>0</v>
      </c>
      <c r="H301" s="1043">
        <f t="shared" ref="H301" ca="1" si="1451">SUMIFS(INDIRECT(Q$7),INDIRECT($N$7),$A301)</f>
        <v>0</v>
      </c>
      <c r="I301" s="293">
        <f t="shared" ref="I301" ca="1" si="1452">SUMIFS(INDIRECT(R$7),INDIRECT($N$7),$A301)</f>
        <v>48</v>
      </c>
      <c r="J301" s="294">
        <f t="shared" ref="J301" ca="1" si="1453">SUMIFS(INDIRECT(S$7),INDIRECT($N$7),$A301)</f>
        <v>0</v>
      </c>
      <c r="K301" s="1043">
        <f t="shared" ref="K301" ca="1" si="1454">SUMIFS(INDIRECT(T$7),INDIRECT($N$7),$A301)</f>
        <v>0</v>
      </c>
      <c r="L301" s="2" t="str">
        <f t="shared" si="1309"/>
        <v/>
      </c>
      <c r="M301" s="2" t="str">
        <f t="shared" si="1310"/>
        <v/>
      </c>
      <c r="Y301" s="271"/>
      <c r="Z301" s="272"/>
      <c r="AA301" s="272"/>
    </row>
    <row r="302" spans="1:27" s="2" customFormat="1" ht="18" customHeight="1">
      <c r="A302" s="1" t="s">
        <v>1041</v>
      </c>
      <c r="B302" s="287" t="s">
        <v>1642</v>
      </c>
      <c r="C302" s="1356"/>
      <c r="D302" s="307" t="s">
        <v>1613</v>
      </c>
      <c r="E302" s="302">
        <f t="shared" ca="1" si="1320"/>
        <v>2</v>
      </c>
      <c r="F302" s="285">
        <f t="shared" ref="F302" ca="1" si="1455">SUMIFS(INDIRECT(O$6),INDIRECT($N$6),$A302)</f>
        <v>2</v>
      </c>
      <c r="G302" s="280">
        <f t="shared" ref="G302" ca="1" si="1456">SUMIFS(INDIRECT(P$6),INDIRECT($N$6),$A302)</f>
        <v>0</v>
      </c>
      <c r="H302" s="1041"/>
      <c r="I302" s="285">
        <f t="shared" ref="I302" ca="1" si="1457">SUMIFS(INDIRECT(R$6),INDIRECT($N$6),$A302)</f>
        <v>0</v>
      </c>
      <c r="J302" s="280">
        <f t="shared" ref="J302" ca="1" si="1458">SUMIFS(INDIRECT(S$6),INDIRECT($N$6),$A302)</f>
        <v>0</v>
      </c>
      <c r="K302" s="1041"/>
      <c r="L302" s="2" t="str">
        <f t="shared" si="1309"/>
        <v/>
      </c>
      <c r="M302" s="2" t="str">
        <f t="shared" si="1310"/>
        <v/>
      </c>
      <c r="Y302" s="1"/>
      <c r="Z302" s="272"/>
      <c r="AA302" s="272"/>
    </row>
    <row r="303" spans="1:27" s="2" customFormat="1" ht="18" customHeight="1">
      <c r="A303" s="1" t="s">
        <v>1041</v>
      </c>
      <c r="B303" s="291" t="s">
        <v>1457</v>
      </c>
      <c r="C303" s="1357"/>
      <c r="D303" s="308"/>
      <c r="E303" s="303">
        <f t="shared" ca="1" si="1320"/>
        <v>62</v>
      </c>
      <c r="F303" s="297">
        <f t="shared" ref="F303" ca="1" si="1459">SUM(F301:F302)</f>
        <v>14</v>
      </c>
      <c r="G303" s="298">
        <f t="shared" ref="G303" ca="1" si="1460">SUM(G301:G302)</f>
        <v>0</v>
      </c>
      <c r="H303" s="1042">
        <f t="shared" ref="H303" ca="1" si="1461">SUM(H301:H302)</f>
        <v>0</v>
      </c>
      <c r="I303" s="297">
        <f t="shared" ref="I303" ca="1" si="1462">SUM(I301:I302)</f>
        <v>48</v>
      </c>
      <c r="J303" s="298">
        <f t="shared" ref="J303" ca="1" si="1463">SUM(J301:J302)</f>
        <v>0</v>
      </c>
      <c r="K303" s="1042">
        <f t="shared" ref="K303" ca="1" si="1464">SUM(K301:K302)</f>
        <v>0</v>
      </c>
      <c r="L303" s="2">
        <f t="shared" ca="1" si="1309"/>
        <v>64</v>
      </c>
      <c r="M303" s="2">
        <f t="shared" ca="1" si="1310"/>
        <v>62</v>
      </c>
      <c r="X303" s="272"/>
      <c r="Y303" s="1"/>
      <c r="Z303" s="272"/>
      <c r="AA303" s="272"/>
    </row>
    <row r="304" spans="1:27" s="2" customFormat="1" ht="18" customHeight="1">
      <c r="A304" s="271" t="s">
        <v>1042</v>
      </c>
      <c r="B304" s="296" t="s">
        <v>1719</v>
      </c>
      <c r="C304" s="1358" t="s">
        <v>1812</v>
      </c>
      <c r="D304" s="309" t="s">
        <v>1612</v>
      </c>
      <c r="E304" s="304">
        <f t="shared" ca="1" si="1320"/>
        <v>54</v>
      </c>
      <c r="F304" s="293">
        <f t="shared" ref="F304" ca="1" si="1465">SUMIFS(INDIRECT(O$7),INDIRECT($N$7),$A304)</f>
        <v>4</v>
      </c>
      <c r="G304" s="294">
        <f t="shared" ref="G304" ca="1" si="1466">SUMIFS(INDIRECT(P$7),INDIRECT($N$7),$A304)</f>
        <v>0</v>
      </c>
      <c r="H304" s="1043">
        <f t="shared" ref="H304" ca="1" si="1467">SUMIFS(INDIRECT(Q$7),INDIRECT($N$7),$A304)</f>
        <v>0</v>
      </c>
      <c r="I304" s="293">
        <f t="shared" ref="I304" ca="1" si="1468">SUMIFS(INDIRECT(R$7),INDIRECT($N$7),$A304)</f>
        <v>50</v>
      </c>
      <c r="J304" s="294">
        <f t="shared" ref="J304" ca="1" si="1469">SUMIFS(INDIRECT(S$7),INDIRECT($N$7),$A304)</f>
        <v>0</v>
      </c>
      <c r="K304" s="1043">
        <f t="shared" ref="K304" ca="1" si="1470">SUMIFS(INDIRECT(T$7),INDIRECT($N$7),$A304)</f>
        <v>0</v>
      </c>
      <c r="L304" s="2" t="str">
        <f t="shared" si="1309"/>
        <v/>
      </c>
      <c r="M304" s="2" t="str">
        <f t="shared" si="1310"/>
        <v/>
      </c>
      <c r="Y304" s="271"/>
      <c r="Z304" s="272"/>
      <c r="AA304" s="272"/>
    </row>
    <row r="305" spans="1:27" s="2" customFormat="1" ht="18" customHeight="1">
      <c r="A305" s="1" t="s">
        <v>1042</v>
      </c>
      <c r="B305" s="287" t="s">
        <v>1642</v>
      </c>
      <c r="C305" s="1356"/>
      <c r="D305" s="307" t="s">
        <v>1613</v>
      </c>
      <c r="E305" s="302">
        <f t="shared" ca="1" si="1320"/>
        <v>0</v>
      </c>
      <c r="F305" s="285">
        <f t="shared" ref="F305" ca="1" si="1471">SUMIFS(INDIRECT(O$6),INDIRECT($N$6),$A305)</f>
        <v>0</v>
      </c>
      <c r="G305" s="280">
        <f t="shared" ref="G305" ca="1" si="1472">SUMIFS(INDIRECT(P$6),INDIRECT($N$6),$A305)</f>
        <v>0</v>
      </c>
      <c r="H305" s="1041"/>
      <c r="I305" s="285">
        <f t="shared" ref="I305" ca="1" si="1473">SUMIFS(INDIRECT(R$6),INDIRECT($N$6),$A305)</f>
        <v>0</v>
      </c>
      <c r="J305" s="280">
        <f t="shared" ref="J305" ca="1" si="1474">SUMIFS(INDIRECT(S$6),INDIRECT($N$6),$A305)</f>
        <v>0</v>
      </c>
      <c r="K305" s="1041"/>
      <c r="L305" s="2" t="str">
        <f t="shared" si="1309"/>
        <v/>
      </c>
      <c r="M305" s="2" t="str">
        <f t="shared" si="1310"/>
        <v/>
      </c>
      <c r="Y305" s="1"/>
      <c r="Z305" s="272"/>
      <c r="AA305" s="272"/>
    </row>
    <row r="306" spans="1:27" s="2" customFormat="1" ht="18" customHeight="1">
      <c r="A306" s="1" t="s">
        <v>1042</v>
      </c>
      <c r="B306" s="291">
        <v>8</v>
      </c>
      <c r="C306" s="1357"/>
      <c r="D306" s="308"/>
      <c r="E306" s="303">
        <f t="shared" ca="1" si="1320"/>
        <v>54</v>
      </c>
      <c r="F306" s="297">
        <f t="shared" ref="F306" ca="1" si="1475">SUM(F304:F305)</f>
        <v>4</v>
      </c>
      <c r="G306" s="298">
        <f t="shared" ref="G306" ca="1" si="1476">SUM(G304:G305)</f>
        <v>0</v>
      </c>
      <c r="H306" s="1042">
        <f t="shared" ref="H306" ca="1" si="1477">SUM(H304:H305)</f>
        <v>0</v>
      </c>
      <c r="I306" s="297">
        <f t="shared" ref="I306" ca="1" si="1478">SUM(I304:I305)</f>
        <v>50</v>
      </c>
      <c r="J306" s="298">
        <f t="shared" ref="J306" ca="1" si="1479">SUM(J304:J305)</f>
        <v>0</v>
      </c>
      <c r="K306" s="1042">
        <f t="shared" ref="K306" ca="1" si="1480">SUM(K304:K305)</f>
        <v>0</v>
      </c>
      <c r="L306" s="2">
        <f t="shared" ca="1" si="1309"/>
        <v>66</v>
      </c>
      <c r="M306" s="2">
        <f t="shared" ca="1" si="1310"/>
        <v>54</v>
      </c>
      <c r="X306" s="272"/>
      <c r="Y306" s="1"/>
      <c r="Z306" s="272"/>
      <c r="AA306" s="272"/>
    </row>
    <row r="307" spans="1:27" s="2" customFormat="1" ht="18" customHeight="1">
      <c r="A307" s="271" t="s">
        <v>1723</v>
      </c>
      <c r="B307" s="296"/>
      <c r="C307" s="1358" t="s">
        <v>1722</v>
      </c>
      <c r="D307" s="309" t="s">
        <v>1612</v>
      </c>
      <c r="E307" s="304">
        <f t="shared" ca="1" si="1320"/>
        <v>18485</v>
      </c>
      <c r="F307" s="293">
        <f t="shared" ref="F307" ca="1" si="1481">SUMIFS(INDIRECT(O$7),INDIRECT($N$7),$A307)</f>
        <v>426</v>
      </c>
      <c r="G307" s="294">
        <f t="shared" ref="G307" ca="1" si="1482">SUMIFS(INDIRECT(P$7),INDIRECT($N$7),$A307)</f>
        <v>25</v>
      </c>
      <c r="H307" s="1043">
        <f t="shared" ref="H307" ca="1" si="1483">SUMIFS(INDIRECT(Q$7),INDIRECT($N$7),$A307)</f>
        <v>0</v>
      </c>
      <c r="I307" s="293">
        <f t="shared" ref="I307" ca="1" si="1484">SUMIFS(INDIRECT(R$7),INDIRECT($N$7),$A307)</f>
        <v>18059</v>
      </c>
      <c r="J307" s="294">
        <f t="shared" ref="J307" ca="1" si="1485">SUMIFS(INDIRECT(S$7),INDIRECT($N$7),$A307)</f>
        <v>939</v>
      </c>
      <c r="K307" s="1043">
        <f t="shared" ref="K307" ca="1" si="1486">SUMIFS(INDIRECT(T$7),INDIRECT($N$7),$A307)</f>
        <v>0</v>
      </c>
      <c r="L307" s="2" t="str">
        <f t="shared" si="1309"/>
        <v/>
      </c>
      <c r="M307" s="2" t="str">
        <f t="shared" si="1310"/>
        <v/>
      </c>
      <c r="Y307" s="271"/>
      <c r="Z307" s="272"/>
      <c r="AA307" s="272"/>
    </row>
    <row r="308" spans="1:27" s="2" customFormat="1" ht="18" customHeight="1">
      <c r="A308" s="1" t="s">
        <v>1723</v>
      </c>
      <c r="B308" s="287" t="s">
        <v>1723</v>
      </c>
      <c r="C308" s="1356"/>
      <c r="D308" s="307" t="s">
        <v>1613</v>
      </c>
      <c r="E308" s="302">
        <f t="shared" ca="1" si="1320"/>
        <v>49</v>
      </c>
      <c r="F308" s="285">
        <f t="shared" ref="F308" ca="1" si="1487">SUMIFS(INDIRECT(O$6),INDIRECT($N$6),$A308)</f>
        <v>49</v>
      </c>
      <c r="G308" s="280">
        <f t="shared" ref="G308" ca="1" si="1488">SUMIFS(INDIRECT(P$6),INDIRECT($N$6),$A308)</f>
        <v>1</v>
      </c>
      <c r="H308" s="1041"/>
      <c r="I308" s="285">
        <f t="shared" ref="I308" ca="1" si="1489">SUMIFS(INDIRECT(R$6),INDIRECT($N$6),$A308)</f>
        <v>0</v>
      </c>
      <c r="J308" s="280">
        <f t="shared" ref="J308" ca="1" si="1490">SUMIFS(INDIRECT(S$6),INDIRECT($N$6),$A308)</f>
        <v>0</v>
      </c>
      <c r="K308" s="1041"/>
      <c r="L308" s="2" t="str">
        <f t="shared" si="1309"/>
        <v/>
      </c>
      <c r="M308" s="2" t="str">
        <f t="shared" si="1310"/>
        <v/>
      </c>
      <c r="Y308" s="1"/>
      <c r="Z308" s="272"/>
      <c r="AA308" s="272"/>
    </row>
    <row r="309" spans="1:27" s="2" customFormat="1" ht="18" customHeight="1">
      <c r="A309" s="1" t="s">
        <v>1723</v>
      </c>
      <c r="B309" s="291"/>
      <c r="C309" s="1357"/>
      <c r="D309" s="308"/>
      <c r="E309" s="303">
        <f t="shared" ca="1" si="1320"/>
        <v>18534</v>
      </c>
      <c r="F309" s="297">
        <f t="shared" ref="F309" ca="1" si="1491">SUM(F307:F308)</f>
        <v>475</v>
      </c>
      <c r="G309" s="298">
        <f t="shared" ref="G309" ca="1" si="1492">SUM(G307:G308)</f>
        <v>26</v>
      </c>
      <c r="H309" s="1042">
        <f t="shared" ref="H309" ca="1" si="1493">SUM(H307:H308)</f>
        <v>0</v>
      </c>
      <c r="I309" s="297">
        <f t="shared" ref="I309" ca="1" si="1494">SUM(I307:I308)</f>
        <v>18059</v>
      </c>
      <c r="J309" s="298">
        <f t="shared" ref="J309" ca="1" si="1495">SUM(J307:J308)</f>
        <v>939</v>
      </c>
      <c r="K309" s="1042">
        <f t="shared" ref="K309" ca="1" si="1496">SUM(K307:K308)</f>
        <v>0</v>
      </c>
      <c r="L309" s="2">
        <f t="shared" ca="1" si="1309"/>
        <v>4</v>
      </c>
      <c r="M309" s="2">
        <f t="shared" ca="1" si="1310"/>
        <v>18534</v>
      </c>
      <c r="X309" s="272"/>
      <c r="Y309" s="1"/>
      <c r="Z309" s="272"/>
      <c r="AA309" s="272"/>
    </row>
    <row r="310" spans="1:27" s="2" customFormat="1" ht="18" customHeight="1">
      <c r="A310" s="271" t="s">
        <v>1724</v>
      </c>
      <c r="B310" s="296"/>
      <c r="C310" s="1358" t="s">
        <v>1813</v>
      </c>
      <c r="D310" s="309" t="s">
        <v>1612</v>
      </c>
      <c r="E310" s="304">
        <f t="shared" ca="1" si="1320"/>
        <v>4448</v>
      </c>
      <c r="F310" s="293">
        <f t="shared" ref="F310" ca="1" si="1497">SUMIFS(INDIRECT(O$7),INDIRECT($N$7),$A310)</f>
        <v>8</v>
      </c>
      <c r="G310" s="294">
        <f t="shared" ref="G310" ca="1" si="1498">SUMIFS(INDIRECT(P$7),INDIRECT($N$7),$A310)</f>
        <v>2</v>
      </c>
      <c r="H310" s="1043">
        <f t="shared" ref="H310" ca="1" si="1499">SUMIFS(INDIRECT(Q$7),INDIRECT($N$7),$A310)</f>
        <v>0</v>
      </c>
      <c r="I310" s="293">
        <f t="shared" ref="I310" ca="1" si="1500">SUMIFS(INDIRECT(R$7),INDIRECT($N$7),$A310)</f>
        <v>4440</v>
      </c>
      <c r="J310" s="294">
        <f t="shared" ref="J310" ca="1" si="1501">SUMIFS(INDIRECT(S$7),INDIRECT($N$7),$A310)</f>
        <v>797</v>
      </c>
      <c r="K310" s="1043">
        <f t="shared" ref="K310" ca="1" si="1502">SUMIFS(INDIRECT(T$7),INDIRECT($N$7),$A310)</f>
        <v>0</v>
      </c>
      <c r="L310" s="2" t="str">
        <f t="shared" si="1309"/>
        <v/>
      </c>
      <c r="M310" s="2" t="str">
        <f t="shared" si="1310"/>
        <v/>
      </c>
      <c r="Y310" s="271"/>
      <c r="Z310" s="272"/>
      <c r="AA310" s="272"/>
    </row>
    <row r="311" spans="1:27" s="2" customFormat="1" ht="18" customHeight="1">
      <c r="A311" s="1" t="s">
        <v>1724</v>
      </c>
      <c r="B311" s="287" t="s">
        <v>1724</v>
      </c>
      <c r="C311" s="1356"/>
      <c r="D311" s="307" t="s">
        <v>1613</v>
      </c>
      <c r="E311" s="302">
        <f t="shared" ca="1" si="1320"/>
        <v>6</v>
      </c>
      <c r="F311" s="285">
        <f t="shared" ref="F311" ca="1" si="1503">SUMIFS(INDIRECT(O$6),INDIRECT($N$6),$A311)</f>
        <v>4</v>
      </c>
      <c r="G311" s="280">
        <f t="shared" ref="G311" ca="1" si="1504">SUMIFS(INDIRECT(P$6),INDIRECT($N$6),$A311)</f>
        <v>2</v>
      </c>
      <c r="H311" s="1041"/>
      <c r="I311" s="285">
        <f t="shared" ref="I311" ca="1" si="1505">SUMIFS(INDIRECT(R$6),INDIRECT($N$6),$A311)</f>
        <v>2</v>
      </c>
      <c r="J311" s="280">
        <f t="shared" ref="J311" ca="1" si="1506">SUMIFS(INDIRECT(S$6),INDIRECT($N$6),$A311)</f>
        <v>0</v>
      </c>
      <c r="K311" s="1041"/>
      <c r="L311" s="2" t="str">
        <f t="shared" si="1309"/>
        <v/>
      </c>
      <c r="M311" s="2" t="str">
        <f t="shared" si="1310"/>
        <v/>
      </c>
      <c r="Y311" s="1"/>
      <c r="Z311" s="272"/>
      <c r="AA311" s="272"/>
    </row>
    <row r="312" spans="1:27" s="2" customFormat="1" ht="18" customHeight="1">
      <c r="A312" s="1" t="s">
        <v>1724</v>
      </c>
      <c r="B312" s="291"/>
      <c r="C312" s="1357"/>
      <c r="D312" s="308"/>
      <c r="E312" s="303">
        <f t="shared" ca="1" si="1320"/>
        <v>4454</v>
      </c>
      <c r="F312" s="297">
        <f t="shared" ref="F312" ca="1" si="1507">SUM(F310:F311)</f>
        <v>12</v>
      </c>
      <c r="G312" s="298">
        <f t="shared" ref="G312" ca="1" si="1508">SUM(G310:G311)</f>
        <v>4</v>
      </c>
      <c r="H312" s="1042">
        <f t="shared" ref="H312" ca="1" si="1509">SUM(H310:H311)</f>
        <v>0</v>
      </c>
      <c r="I312" s="297">
        <f t="shared" ref="I312" ca="1" si="1510">SUM(I310:I311)</f>
        <v>4442</v>
      </c>
      <c r="J312" s="298">
        <f t="shared" ref="J312" ca="1" si="1511">SUM(J310:J311)</f>
        <v>797</v>
      </c>
      <c r="K312" s="1042">
        <f t="shared" ref="K312" ca="1" si="1512">SUM(K310:K311)</f>
        <v>0</v>
      </c>
      <c r="L312" s="2">
        <f t="shared" ca="1" si="1309"/>
        <v>13</v>
      </c>
      <c r="M312" s="2">
        <f t="shared" ca="1" si="1310"/>
        <v>4454</v>
      </c>
      <c r="X312" s="272"/>
      <c r="Y312" s="1"/>
      <c r="Z312" s="272"/>
      <c r="AA312" s="272"/>
    </row>
    <row r="313" spans="1:27" s="2" customFormat="1" ht="18" customHeight="1">
      <c r="A313" s="271" t="s">
        <v>1043</v>
      </c>
      <c r="B313" s="296" t="s">
        <v>1724</v>
      </c>
      <c r="C313" s="1358" t="s">
        <v>1725</v>
      </c>
      <c r="D313" s="309" t="s">
        <v>1612</v>
      </c>
      <c r="E313" s="304">
        <f t="shared" ca="1" si="1320"/>
        <v>900</v>
      </c>
      <c r="F313" s="293">
        <f t="shared" ref="F313" ca="1" si="1513">SUMIFS(INDIRECT(O$7),INDIRECT($N$7),$A313)</f>
        <v>325</v>
      </c>
      <c r="G313" s="294">
        <f t="shared" ref="G313" ca="1" si="1514">SUMIFS(INDIRECT(P$7),INDIRECT($N$7),$A313)</f>
        <v>48</v>
      </c>
      <c r="H313" s="1043">
        <f t="shared" ref="H313" ca="1" si="1515">SUMIFS(INDIRECT(Q$7),INDIRECT($N$7),$A313)</f>
        <v>0</v>
      </c>
      <c r="I313" s="293">
        <f t="shared" ref="I313" ca="1" si="1516">SUMIFS(INDIRECT(R$7),INDIRECT($N$7),$A313)</f>
        <v>575</v>
      </c>
      <c r="J313" s="294">
        <f t="shared" ref="J313" ca="1" si="1517">SUMIFS(INDIRECT(S$7),INDIRECT($N$7),$A313)</f>
        <v>131</v>
      </c>
      <c r="K313" s="1043">
        <f t="shared" ref="K313" ca="1" si="1518">SUMIFS(INDIRECT(T$7),INDIRECT($N$7),$A313)</f>
        <v>0</v>
      </c>
      <c r="L313" s="2" t="str">
        <f t="shared" si="1309"/>
        <v/>
      </c>
      <c r="M313" s="2" t="str">
        <f t="shared" si="1310"/>
        <v/>
      </c>
      <c r="Y313" s="271"/>
      <c r="Z313" s="272"/>
      <c r="AA313" s="272"/>
    </row>
    <row r="314" spans="1:27" s="2" customFormat="1" ht="18" customHeight="1">
      <c r="A314" s="1" t="s">
        <v>1043</v>
      </c>
      <c r="B314" s="287" t="s">
        <v>1642</v>
      </c>
      <c r="C314" s="1356"/>
      <c r="D314" s="307" t="s">
        <v>1613</v>
      </c>
      <c r="E314" s="302">
        <f t="shared" ca="1" si="1320"/>
        <v>69</v>
      </c>
      <c r="F314" s="285">
        <f t="shared" ref="F314" ca="1" si="1519">SUMIFS(INDIRECT(O$6),INDIRECT($N$6),$A314)</f>
        <v>67</v>
      </c>
      <c r="G314" s="280">
        <f t="shared" ref="G314" ca="1" si="1520">SUMIFS(INDIRECT(P$6),INDIRECT($N$6),$A314)</f>
        <v>7</v>
      </c>
      <c r="H314" s="1041"/>
      <c r="I314" s="285">
        <f t="shared" ref="I314" ca="1" si="1521">SUMIFS(INDIRECT(R$6),INDIRECT($N$6),$A314)</f>
        <v>2</v>
      </c>
      <c r="J314" s="280">
        <f t="shared" ref="J314" ca="1" si="1522">SUMIFS(INDIRECT(S$6),INDIRECT($N$6),$A314)</f>
        <v>2</v>
      </c>
      <c r="K314" s="1041"/>
      <c r="L314" s="2" t="str">
        <f t="shared" si="1309"/>
        <v/>
      </c>
      <c r="M314" s="2" t="str">
        <f t="shared" si="1310"/>
        <v/>
      </c>
      <c r="Y314" s="1"/>
      <c r="Z314" s="272"/>
      <c r="AA314" s="272"/>
    </row>
    <row r="315" spans="1:27" s="2" customFormat="1" ht="18" customHeight="1">
      <c r="A315" s="1" t="s">
        <v>1043</v>
      </c>
      <c r="B315" s="291" t="s">
        <v>1452</v>
      </c>
      <c r="C315" s="1357"/>
      <c r="D315" s="308"/>
      <c r="E315" s="303">
        <f t="shared" ca="1" si="1320"/>
        <v>969</v>
      </c>
      <c r="F315" s="297">
        <f t="shared" ref="F315" ca="1" si="1523">SUM(F313:F314)</f>
        <v>392</v>
      </c>
      <c r="G315" s="298">
        <f t="shared" ref="G315" ca="1" si="1524">SUM(G313:G314)</f>
        <v>55</v>
      </c>
      <c r="H315" s="1042">
        <f t="shared" ref="H315" ca="1" si="1525">SUM(H313:H314)</f>
        <v>0</v>
      </c>
      <c r="I315" s="297">
        <f t="shared" ref="I315" ca="1" si="1526">SUM(I313:I314)</f>
        <v>577</v>
      </c>
      <c r="J315" s="298">
        <f t="shared" ref="J315" ca="1" si="1527">SUM(J313:J314)</f>
        <v>133</v>
      </c>
      <c r="K315" s="1042">
        <f t="shared" ref="K315" ca="1" si="1528">SUM(K313:K314)</f>
        <v>0</v>
      </c>
      <c r="L315" s="2">
        <f t="shared" ca="1" si="1309"/>
        <v>29</v>
      </c>
      <c r="M315" s="2">
        <f t="shared" ca="1" si="1310"/>
        <v>969</v>
      </c>
      <c r="X315" s="272"/>
      <c r="Y315" s="1"/>
      <c r="Z315" s="272"/>
      <c r="AA315" s="272"/>
    </row>
    <row r="316" spans="1:27" s="2" customFormat="1" ht="18" customHeight="1">
      <c r="A316" s="271" t="s">
        <v>1726</v>
      </c>
      <c r="B316" s="296"/>
      <c r="C316" s="1358" t="s">
        <v>1814</v>
      </c>
      <c r="D316" s="309" t="s">
        <v>1612</v>
      </c>
      <c r="E316" s="304">
        <f t="shared" ca="1" si="1320"/>
        <v>187</v>
      </c>
      <c r="F316" s="293">
        <f t="shared" ref="F316" ca="1" si="1529">SUMIFS(INDIRECT(O$7),INDIRECT($N$7),$A316)</f>
        <v>103</v>
      </c>
      <c r="G316" s="294">
        <f t="shared" ref="G316" ca="1" si="1530">SUMIFS(INDIRECT(P$7),INDIRECT($N$7),$A316)</f>
        <v>1</v>
      </c>
      <c r="H316" s="1043">
        <f t="shared" ref="H316" ca="1" si="1531">SUMIFS(INDIRECT(Q$7),INDIRECT($N$7),$A316)</f>
        <v>0</v>
      </c>
      <c r="I316" s="293">
        <f t="shared" ref="I316" ca="1" si="1532">SUMIFS(INDIRECT(R$7),INDIRECT($N$7),$A316)</f>
        <v>84</v>
      </c>
      <c r="J316" s="294">
        <f t="shared" ref="J316" ca="1" si="1533">SUMIFS(INDIRECT(S$7),INDIRECT($N$7),$A316)</f>
        <v>2</v>
      </c>
      <c r="K316" s="1043">
        <f t="shared" ref="K316" ca="1" si="1534">SUMIFS(INDIRECT(T$7),INDIRECT($N$7),$A316)</f>
        <v>0</v>
      </c>
      <c r="L316" s="2" t="str">
        <f t="shared" si="1309"/>
        <v/>
      </c>
      <c r="M316" s="2" t="str">
        <f t="shared" si="1310"/>
        <v/>
      </c>
      <c r="Y316" s="271"/>
      <c r="Z316" s="272"/>
      <c r="AA316" s="272"/>
    </row>
    <row r="317" spans="1:27" s="2" customFormat="1" ht="18" customHeight="1">
      <c r="A317" s="1" t="s">
        <v>1726</v>
      </c>
      <c r="B317" s="287" t="s">
        <v>1726</v>
      </c>
      <c r="C317" s="1356"/>
      <c r="D317" s="307" t="s">
        <v>1613</v>
      </c>
      <c r="E317" s="302">
        <f t="shared" ca="1" si="1320"/>
        <v>10</v>
      </c>
      <c r="F317" s="285">
        <f t="shared" ref="F317" ca="1" si="1535">SUMIFS(INDIRECT(O$6),INDIRECT($N$6),$A317)</f>
        <v>10</v>
      </c>
      <c r="G317" s="280">
        <f t="shared" ref="G317" ca="1" si="1536">SUMIFS(INDIRECT(P$6),INDIRECT($N$6),$A317)</f>
        <v>0</v>
      </c>
      <c r="H317" s="1041"/>
      <c r="I317" s="285">
        <f t="shared" ref="I317" ca="1" si="1537">SUMIFS(INDIRECT(R$6),INDIRECT($N$6),$A317)</f>
        <v>0</v>
      </c>
      <c r="J317" s="280">
        <f t="shared" ref="J317" ca="1" si="1538">SUMIFS(INDIRECT(S$6),INDIRECT($N$6),$A317)</f>
        <v>0</v>
      </c>
      <c r="K317" s="1041"/>
      <c r="L317" s="2" t="str">
        <f t="shared" si="1309"/>
        <v/>
      </c>
      <c r="M317" s="2" t="str">
        <f t="shared" si="1310"/>
        <v/>
      </c>
      <c r="Y317" s="1"/>
      <c r="Z317" s="272"/>
      <c r="AA317" s="272"/>
    </row>
    <row r="318" spans="1:27" s="2" customFormat="1" ht="18" customHeight="1">
      <c r="A318" s="1" t="s">
        <v>1726</v>
      </c>
      <c r="B318" s="290"/>
      <c r="C318" s="1378"/>
      <c r="D318" s="310"/>
      <c r="E318" s="305">
        <f t="shared" ca="1" si="1320"/>
        <v>197</v>
      </c>
      <c r="F318" s="299">
        <f t="shared" ref="F318" ca="1" si="1539">SUM(F316:F317)</f>
        <v>113</v>
      </c>
      <c r="G318" s="300">
        <f t="shared" ref="G318" ca="1" si="1540">SUM(G316:G317)</f>
        <v>1</v>
      </c>
      <c r="H318" s="1044">
        <f t="shared" ref="H318" ca="1" si="1541">SUM(H316:H317)</f>
        <v>0</v>
      </c>
      <c r="I318" s="299">
        <f t="shared" ref="I318" ca="1" si="1542">SUM(I316:I317)</f>
        <v>84</v>
      </c>
      <c r="J318" s="300">
        <f t="shared" ref="J318" ca="1" si="1543">SUM(J316:J317)</f>
        <v>2</v>
      </c>
      <c r="K318" s="1044">
        <f t="shared" ref="K318" ca="1" si="1544">SUM(K316:K317)</f>
        <v>0</v>
      </c>
      <c r="L318" s="2">
        <f t="shared" ca="1" si="1309"/>
        <v>53</v>
      </c>
      <c r="M318" s="2">
        <f t="shared" ca="1" si="1310"/>
        <v>197</v>
      </c>
      <c r="X318" s="272"/>
      <c r="Y318" s="1"/>
      <c r="Z318" s="272"/>
      <c r="AA318" s="272"/>
    </row>
    <row r="319" spans="1:27" s="2" customFormat="1" ht="18" customHeight="1">
      <c r="A319" s="1"/>
      <c r="B319" s="25"/>
      <c r="C319" s="274"/>
      <c r="D319" s="25"/>
      <c r="E319" s="272"/>
      <c r="F319" s="272"/>
      <c r="G319" s="272"/>
      <c r="H319" s="275"/>
      <c r="I319" s="272"/>
      <c r="J319" s="272"/>
      <c r="K319" s="275"/>
      <c r="Y319" s="1"/>
      <c r="Z319" s="272"/>
      <c r="AA319" s="272"/>
    </row>
    <row r="320" spans="1:27" ht="24" customHeight="1">
      <c r="B320" s="1359" t="s">
        <v>1727</v>
      </c>
      <c r="C320" s="1359"/>
      <c r="D320" s="1359"/>
      <c r="E320" s="1359"/>
      <c r="F320" s="1359"/>
      <c r="G320" s="1359"/>
      <c r="H320" s="1359"/>
      <c r="I320" s="1359"/>
      <c r="J320" s="1359"/>
      <c r="K320" s="1359"/>
      <c r="L320" s="2"/>
      <c r="M320" s="2"/>
      <c r="N320" s="2"/>
      <c r="O320" s="2"/>
      <c r="P320" s="2"/>
      <c r="Q320" s="2"/>
      <c r="R320" s="2"/>
      <c r="S320" s="2"/>
      <c r="T320" s="2"/>
      <c r="U320" s="2"/>
      <c r="V320" s="2"/>
      <c r="W320" s="2"/>
      <c r="Z320" s="272"/>
      <c r="AA320" s="272"/>
    </row>
    <row r="321" spans="1:27" ht="24" customHeight="1">
      <c r="B321" s="267"/>
      <c r="C321" s="267"/>
      <c r="D321" s="267"/>
      <c r="E321" s="267"/>
      <c r="F321" s="267"/>
      <c r="G321" s="267"/>
      <c r="H321" s="268"/>
      <c r="I321" s="267"/>
      <c r="J321" s="267"/>
      <c r="K321" s="268"/>
      <c r="L321" s="2"/>
      <c r="M321" s="2"/>
      <c r="N321" s="2"/>
      <c r="O321" s="2"/>
      <c r="P321" s="2"/>
      <c r="Q321" s="2"/>
      <c r="R321" s="2"/>
      <c r="S321" s="2"/>
      <c r="T321" s="2"/>
      <c r="U321" s="2"/>
      <c r="V321" s="2"/>
      <c r="W321" s="2"/>
      <c r="Z321" s="272"/>
      <c r="AA321" s="272"/>
    </row>
    <row r="322" spans="1:27" ht="24" customHeight="1">
      <c r="C322" s="269"/>
      <c r="K322" s="268"/>
      <c r="L322" s="2"/>
      <c r="M322" s="2"/>
      <c r="N322" s="2"/>
      <c r="O322" s="2"/>
      <c r="P322" s="2"/>
      <c r="Q322" s="2"/>
      <c r="R322" s="2"/>
      <c r="S322" s="2"/>
      <c r="T322" s="2"/>
      <c r="U322" s="2"/>
      <c r="V322" s="2"/>
      <c r="W322" s="2"/>
      <c r="Z322" s="272"/>
      <c r="AA322" s="272"/>
    </row>
    <row r="323" spans="1:27" s="1" customFormat="1" ht="16.5" customHeight="1">
      <c r="B323" s="1360" t="s">
        <v>1601</v>
      </c>
      <c r="C323" s="1363" t="s">
        <v>1602</v>
      </c>
      <c r="D323" s="1366" t="s">
        <v>1815</v>
      </c>
      <c r="E323" s="1367"/>
      <c r="F323" s="282" t="s">
        <v>1604</v>
      </c>
      <c r="G323" s="283"/>
      <c r="H323" s="284"/>
      <c r="I323" s="282" t="s">
        <v>1605</v>
      </c>
      <c r="J323" s="283"/>
      <c r="K323" s="284"/>
      <c r="L323" s="2"/>
      <c r="M323" s="2"/>
      <c r="N323" s="2"/>
      <c r="O323" s="2"/>
      <c r="P323" s="2"/>
      <c r="Q323" s="2"/>
      <c r="R323" s="2"/>
      <c r="S323" s="2"/>
      <c r="T323" s="2"/>
      <c r="U323" s="2"/>
      <c r="V323" s="2"/>
      <c r="W323" s="2"/>
      <c r="Z323" s="272"/>
      <c r="AA323" s="272"/>
    </row>
    <row r="324" spans="1:27" s="1" customFormat="1" ht="16.5" customHeight="1">
      <c r="B324" s="1361"/>
      <c r="C324" s="1364"/>
      <c r="D324" s="1368"/>
      <c r="E324" s="1369"/>
      <c r="F324" s="1372" t="s">
        <v>1606</v>
      </c>
      <c r="G324" s="1374" t="s">
        <v>1607</v>
      </c>
      <c r="H324" s="1375"/>
      <c r="I324" s="1372" t="s">
        <v>1608</v>
      </c>
      <c r="J324" s="1374" t="s">
        <v>1609</v>
      </c>
      <c r="K324" s="1375"/>
      <c r="L324" s="2"/>
      <c r="M324" s="2"/>
      <c r="N324" s="2"/>
      <c r="O324" s="2"/>
      <c r="P324" s="2"/>
      <c r="Q324" s="2"/>
      <c r="R324" s="2"/>
      <c r="S324" s="2"/>
      <c r="T324" s="2"/>
      <c r="U324" s="2"/>
      <c r="V324" s="2"/>
      <c r="W324" s="2"/>
      <c r="Z324" s="272"/>
      <c r="AA324" s="272"/>
    </row>
    <row r="325" spans="1:27" s="1" customFormat="1" ht="16.5" customHeight="1">
      <c r="B325" s="1361"/>
      <c r="C325" s="1364"/>
      <c r="D325" s="1368"/>
      <c r="E325" s="1369"/>
      <c r="F325" s="1372"/>
      <c r="G325" s="1376" t="s">
        <v>1610</v>
      </c>
      <c r="H325" s="1377"/>
      <c r="I325" s="1372"/>
      <c r="J325" s="1376" t="s">
        <v>1610</v>
      </c>
      <c r="K325" s="1377"/>
      <c r="L325" s="2"/>
      <c r="M325" s="2"/>
      <c r="N325" s="2"/>
      <c r="O325" s="2"/>
      <c r="P325" s="2"/>
      <c r="Q325" s="2"/>
      <c r="R325" s="2"/>
      <c r="S325" s="2"/>
      <c r="T325" s="2"/>
      <c r="U325" s="2"/>
      <c r="V325" s="2"/>
      <c r="W325" s="2"/>
      <c r="Z325" s="272"/>
      <c r="AA325" s="272"/>
    </row>
    <row r="326" spans="1:27" s="1" customFormat="1" ht="16.5" customHeight="1">
      <c r="B326" s="1362"/>
      <c r="C326" s="1365"/>
      <c r="D326" s="1370"/>
      <c r="E326" s="1371"/>
      <c r="F326" s="1373"/>
      <c r="G326" s="1038"/>
      <c r="H326" s="1039" t="s">
        <v>3379</v>
      </c>
      <c r="I326" s="1373"/>
      <c r="J326" s="1038"/>
      <c r="K326" s="1039" t="s">
        <v>3379</v>
      </c>
      <c r="L326" s="2"/>
      <c r="M326" s="2"/>
      <c r="N326" s="2"/>
      <c r="O326" s="2"/>
      <c r="P326" s="2"/>
      <c r="Q326" s="2"/>
      <c r="R326" s="2"/>
      <c r="S326" s="2"/>
      <c r="T326" s="2"/>
      <c r="U326" s="2"/>
      <c r="V326" s="2"/>
      <c r="W326" s="2"/>
      <c r="Z326" s="272"/>
      <c r="AA326" s="272"/>
    </row>
    <row r="327" spans="1:27" s="2" customFormat="1" ht="18" customHeight="1">
      <c r="A327" s="271" t="s">
        <v>1044</v>
      </c>
      <c r="B327" s="289" t="s">
        <v>1726</v>
      </c>
      <c r="C327" s="1355" t="s">
        <v>3827</v>
      </c>
      <c r="D327" s="306" t="s">
        <v>1612</v>
      </c>
      <c r="E327" s="301">
        <f t="shared" ref="E327:E365" ca="1" si="1545">F327+I327</f>
        <v>123</v>
      </c>
      <c r="F327" s="286">
        <f t="shared" ref="F327" ca="1" si="1546">SUMIFS(INDIRECT(O$7),INDIRECT($N$7),$A327)</f>
        <v>47</v>
      </c>
      <c r="G327" s="281">
        <f t="shared" ref="G327" ca="1" si="1547">SUMIFS(INDIRECT(P$7),INDIRECT($N$7),$A327)</f>
        <v>0</v>
      </c>
      <c r="H327" s="1040">
        <f t="shared" ref="H327" ca="1" si="1548">SUMIFS(INDIRECT(Q$7),INDIRECT($N$7),$A327)</f>
        <v>0</v>
      </c>
      <c r="I327" s="286">
        <f t="shared" ref="I327" ca="1" si="1549">SUMIFS(INDIRECT(R$7),INDIRECT($N$7),$A327)</f>
        <v>76</v>
      </c>
      <c r="J327" s="281">
        <f t="shared" ref="J327" ca="1" si="1550">SUMIFS(INDIRECT(S$7),INDIRECT($N$7),$A327)</f>
        <v>0</v>
      </c>
      <c r="K327" s="1040">
        <f t="shared" ref="K327" ca="1" si="1551">SUMIFS(INDIRECT(T$7),INDIRECT($N$7),$A327)</f>
        <v>0</v>
      </c>
      <c r="L327" s="2" t="str">
        <f>IF(M327="","",_xlfn.RANK.EQ(M327,$M$10:$M$368,0))</f>
        <v/>
      </c>
      <c r="M327" s="2" t="str">
        <f t="shared" si="1310"/>
        <v/>
      </c>
      <c r="Y327" s="271"/>
      <c r="Z327" s="272"/>
      <c r="AA327" s="272"/>
    </row>
    <row r="328" spans="1:27" s="2" customFormat="1" ht="18" customHeight="1">
      <c r="A328" s="1" t="s">
        <v>1044</v>
      </c>
      <c r="B328" s="287" t="s">
        <v>1642</v>
      </c>
      <c r="C328" s="1356"/>
      <c r="D328" s="307" t="s">
        <v>1613</v>
      </c>
      <c r="E328" s="302">
        <f t="shared" ca="1" si="1545"/>
        <v>5</v>
      </c>
      <c r="F328" s="285">
        <f t="shared" ref="F328" ca="1" si="1552">SUMIFS(INDIRECT(O$6),INDIRECT($N$6),$A328)</f>
        <v>5</v>
      </c>
      <c r="G328" s="280">
        <f t="shared" ref="G328" ca="1" si="1553">SUMIFS(INDIRECT(P$6),INDIRECT($N$6),$A328)</f>
        <v>0</v>
      </c>
      <c r="H328" s="1041"/>
      <c r="I328" s="285">
        <f t="shared" ref="I328" ca="1" si="1554">SUMIFS(INDIRECT(R$6),INDIRECT($N$6),$A328)</f>
        <v>0</v>
      </c>
      <c r="J328" s="280">
        <f t="shared" ref="J328" ca="1" si="1555">SUMIFS(INDIRECT(S$6),INDIRECT($N$6),$A328)</f>
        <v>0</v>
      </c>
      <c r="K328" s="1041"/>
      <c r="L328" s="2" t="str">
        <f>IF(M328="","",_xlfn.RANK.EQ(M328,$M$10:$M$368,0))</f>
        <v/>
      </c>
      <c r="M328" s="2" t="str">
        <f t="shared" si="1310"/>
        <v/>
      </c>
      <c r="Y328" s="1"/>
      <c r="Z328" s="272"/>
      <c r="AA328" s="272"/>
    </row>
    <row r="329" spans="1:27" s="2" customFormat="1" ht="18" customHeight="1">
      <c r="A329" s="1" t="s">
        <v>1044</v>
      </c>
      <c r="B329" s="291" t="s">
        <v>1452</v>
      </c>
      <c r="C329" s="1357"/>
      <c r="D329" s="308"/>
      <c r="E329" s="303">
        <f t="shared" ca="1" si="1545"/>
        <v>128</v>
      </c>
      <c r="F329" s="297">
        <f t="shared" ref="F329" ca="1" si="1556">SUM(F327:F328)</f>
        <v>52</v>
      </c>
      <c r="G329" s="298">
        <f t="shared" ref="G329" ca="1" si="1557">SUM(G327:G328)</f>
        <v>0</v>
      </c>
      <c r="H329" s="1042">
        <f t="shared" ref="H329" ca="1" si="1558">SUM(H327:H328)</f>
        <v>0</v>
      </c>
      <c r="I329" s="297">
        <f t="shared" ref="I329" ca="1" si="1559">SUM(I327:I328)</f>
        <v>76</v>
      </c>
      <c r="J329" s="298">
        <f t="shared" ref="J329" ca="1" si="1560">SUM(J327:J328)</f>
        <v>0</v>
      </c>
      <c r="K329" s="1042">
        <f t="shared" ref="K329" ca="1" si="1561">SUM(K327:K328)</f>
        <v>0</v>
      </c>
      <c r="L329" s="2">
        <f ca="1">IF(M329="","",_xlfn.RANK.EQ(M329,$M$10:$M$368,0))</f>
        <v>55</v>
      </c>
      <c r="M329" s="2">
        <f t="shared" ca="1" si="1310"/>
        <v>128</v>
      </c>
      <c r="Y329" s="1"/>
      <c r="Z329" s="272"/>
      <c r="AA329" s="272"/>
    </row>
    <row r="330" spans="1:27" s="2" customFormat="1" ht="18" hidden="1" customHeight="1">
      <c r="A330" s="1" t="s">
        <v>1045</v>
      </c>
      <c r="B330" s="1155" t="s">
        <v>1726</v>
      </c>
      <c r="C330" s="1389" t="s">
        <v>1816</v>
      </c>
      <c r="D330" s="1157" t="s">
        <v>1612</v>
      </c>
      <c r="E330" s="1158">
        <f t="shared" ref="E330:E332" ca="1" si="1562">F330+I330</f>
        <v>1</v>
      </c>
      <c r="F330" s="1159">
        <f t="shared" ref="F330" ca="1" si="1563">SUMIFS(INDIRECT(O$7),INDIRECT($N$7),$A330)</f>
        <v>0</v>
      </c>
      <c r="G330" s="1160">
        <f t="shared" ref="G330" ca="1" si="1564">SUMIFS(INDIRECT(P$7),INDIRECT($N$7),$A330)</f>
        <v>0</v>
      </c>
      <c r="H330" s="1043">
        <f t="shared" ref="H330" ca="1" si="1565">SUMIFS(INDIRECT(Q$7),INDIRECT($N$7),$A330)</f>
        <v>0</v>
      </c>
      <c r="I330" s="1159">
        <f t="shared" ref="I330" ca="1" si="1566">SUMIFS(INDIRECT(R$7),INDIRECT($N$7),$A330)</f>
        <v>1</v>
      </c>
      <c r="J330" s="1160">
        <f t="shared" ref="J330" ca="1" si="1567">SUMIFS(INDIRECT(S$7),INDIRECT($N$7),$A330)</f>
        <v>0</v>
      </c>
      <c r="K330" s="1043">
        <f t="shared" ref="K330" ca="1" si="1568">SUMIFS(INDIRECT(T$7),INDIRECT($N$7),$A330)</f>
        <v>0</v>
      </c>
      <c r="Y330" s="1"/>
      <c r="Z330" s="272"/>
      <c r="AA330" s="272"/>
    </row>
    <row r="331" spans="1:27" s="2" customFormat="1" ht="18" hidden="1" customHeight="1">
      <c r="A331" s="1" t="s">
        <v>1045</v>
      </c>
      <c r="B331" s="1154" t="s">
        <v>1615</v>
      </c>
      <c r="C331" s="1390"/>
      <c r="D331" s="1161" t="s">
        <v>1613</v>
      </c>
      <c r="E331" s="302">
        <f t="shared" ca="1" si="1562"/>
        <v>0</v>
      </c>
      <c r="F331" s="285">
        <f t="shared" ref="F331" ca="1" si="1569">SUMIFS(INDIRECT(O$6),INDIRECT($N$6),$A331)</f>
        <v>0</v>
      </c>
      <c r="G331" s="280">
        <f t="shared" ref="G331" ca="1" si="1570">SUMIFS(INDIRECT(P$6),INDIRECT($N$6),$A331)</f>
        <v>0</v>
      </c>
      <c r="H331" s="1041"/>
      <c r="I331" s="285">
        <f t="shared" ref="I331" ca="1" si="1571">SUMIFS(INDIRECT(R$6),INDIRECT($N$6),$A331)</f>
        <v>0</v>
      </c>
      <c r="J331" s="280">
        <f t="shared" ref="J331" ca="1" si="1572">SUMIFS(INDIRECT(S$6),INDIRECT($N$6),$A331)</f>
        <v>0</v>
      </c>
      <c r="K331" s="1041"/>
      <c r="Y331" s="1"/>
      <c r="Z331" s="272"/>
      <c r="AA331" s="272"/>
    </row>
    <row r="332" spans="1:27" s="2" customFormat="1" ht="18" hidden="1" customHeight="1">
      <c r="A332" s="1" t="s">
        <v>1045</v>
      </c>
      <c r="B332" s="1156" t="s">
        <v>1453</v>
      </c>
      <c r="C332" s="1391"/>
      <c r="D332" s="1162"/>
      <c r="E332" s="303">
        <f t="shared" ca="1" si="1562"/>
        <v>1</v>
      </c>
      <c r="F332" s="297">
        <f t="shared" ref="F332" ca="1" si="1573">SUM(F330:F331)</f>
        <v>0</v>
      </c>
      <c r="G332" s="298">
        <f t="shared" ref="G332:K332" ca="1" si="1574">SUM(G330:G331)</f>
        <v>0</v>
      </c>
      <c r="H332" s="1042">
        <f t="shared" ca="1" si="1574"/>
        <v>0</v>
      </c>
      <c r="I332" s="297">
        <f t="shared" ca="1" si="1574"/>
        <v>1</v>
      </c>
      <c r="J332" s="298">
        <f t="shared" ca="1" si="1574"/>
        <v>0</v>
      </c>
      <c r="K332" s="1042">
        <f t="shared" ca="1" si="1574"/>
        <v>0</v>
      </c>
      <c r="L332" s="2">
        <f t="shared" ref="L332:L365" ca="1" si="1575">IF(M332="","",_xlfn.RANK.EQ(M332,$M$10:$M$368,0))</f>
        <v>103</v>
      </c>
      <c r="M332" s="2">
        <f t="shared" ref="M332" ca="1" si="1576">IF(D332="",E332,"")</f>
        <v>1</v>
      </c>
      <c r="Y332" s="1"/>
      <c r="Z332" s="272"/>
      <c r="AA332" s="272"/>
    </row>
    <row r="333" spans="1:27" s="2" customFormat="1" ht="18" customHeight="1">
      <c r="A333" s="271" t="s">
        <v>1728</v>
      </c>
      <c r="B333" s="296"/>
      <c r="C333" s="1358" t="s">
        <v>1817</v>
      </c>
      <c r="D333" s="309" t="s">
        <v>1612</v>
      </c>
      <c r="E333" s="304">
        <f t="shared" ca="1" si="1545"/>
        <v>18</v>
      </c>
      <c r="F333" s="293">
        <f t="shared" ref="F333" ca="1" si="1577">SUMIFS(INDIRECT(O$7),INDIRECT($N$7),$A333)</f>
        <v>3</v>
      </c>
      <c r="G333" s="294">
        <f t="shared" ref="G333" ca="1" si="1578">SUMIFS(INDIRECT(P$7),INDIRECT($N$7),$A333)</f>
        <v>0</v>
      </c>
      <c r="H333" s="1043">
        <f t="shared" ref="H333" ca="1" si="1579">SUMIFS(INDIRECT(Q$7),INDIRECT($N$7),$A333)</f>
        <v>0</v>
      </c>
      <c r="I333" s="293">
        <f t="shared" ref="I333" ca="1" si="1580">SUMIFS(INDIRECT(R$7),INDIRECT($N$7),$A333)</f>
        <v>15</v>
      </c>
      <c r="J333" s="294">
        <f t="shared" ref="J333" ca="1" si="1581">SUMIFS(INDIRECT(S$7),INDIRECT($N$7),$A333)</f>
        <v>0</v>
      </c>
      <c r="K333" s="1043">
        <f t="shared" ref="K333" ca="1" si="1582">SUMIFS(INDIRECT(T$7),INDIRECT($N$7),$A333)</f>
        <v>0</v>
      </c>
      <c r="L333" s="2" t="str">
        <f t="shared" si="1575"/>
        <v/>
      </c>
      <c r="M333" s="2" t="str">
        <f t="shared" ref="M333:M370" si="1583">IF(D333="",E333,"")</f>
        <v/>
      </c>
      <c r="Y333" s="271"/>
      <c r="Z333" s="272"/>
      <c r="AA333" s="272"/>
    </row>
    <row r="334" spans="1:27" s="2" customFormat="1" ht="18" customHeight="1">
      <c r="A334" s="1" t="s">
        <v>1728</v>
      </c>
      <c r="B334" s="287" t="s">
        <v>1728</v>
      </c>
      <c r="C334" s="1356"/>
      <c r="D334" s="307" t="s">
        <v>1613</v>
      </c>
      <c r="E334" s="302">
        <f t="shared" ca="1" si="1545"/>
        <v>3</v>
      </c>
      <c r="F334" s="285">
        <f t="shared" ref="F334" ca="1" si="1584">SUMIFS(INDIRECT(O$6),INDIRECT($N$6),$A334)</f>
        <v>3</v>
      </c>
      <c r="G334" s="280">
        <f t="shared" ref="G334" ca="1" si="1585">SUMIFS(INDIRECT(P$6),INDIRECT($N$6),$A334)</f>
        <v>0</v>
      </c>
      <c r="H334" s="1041"/>
      <c r="I334" s="285">
        <f t="shared" ref="I334" ca="1" si="1586">SUMIFS(INDIRECT(R$6),INDIRECT($N$6),$A334)</f>
        <v>0</v>
      </c>
      <c r="J334" s="280">
        <f t="shared" ref="J334" ca="1" si="1587">SUMIFS(INDIRECT(S$6),INDIRECT($N$6),$A334)</f>
        <v>0</v>
      </c>
      <c r="K334" s="1041"/>
      <c r="L334" s="2" t="str">
        <f t="shared" si="1575"/>
        <v/>
      </c>
      <c r="M334" s="2" t="str">
        <f t="shared" si="1583"/>
        <v/>
      </c>
      <c r="Y334" s="1"/>
      <c r="Z334" s="272"/>
      <c r="AA334" s="272"/>
    </row>
    <row r="335" spans="1:27" s="2" customFormat="1" ht="18" customHeight="1">
      <c r="A335" s="1" t="s">
        <v>1728</v>
      </c>
      <c r="B335" s="291"/>
      <c r="C335" s="1357"/>
      <c r="D335" s="308"/>
      <c r="E335" s="303">
        <f t="shared" ca="1" si="1545"/>
        <v>21</v>
      </c>
      <c r="F335" s="297">
        <f t="shared" ref="F335" ca="1" si="1588">SUM(F333:F334)</f>
        <v>6</v>
      </c>
      <c r="G335" s="298">
        <f t="shared" ref="G335" ca="1" si="1589">SUM(G333:G334)</f>
        <v>0</v>
      </c>
      <c r="H335" s="1042">
        <f t="shared" ref="H335" ca="1" si="1590">SUM(H333:H334)</f>
        <v>0</v>
      </c>
      <c r="I335" s="297">
        <f t="shared" ref="I335" ca="1" si="1591">SUM(I333:I334)</f>
        <v>15</v>
      </c>
      <c r="J335" s="298">
        <f t="shared" ref="J335" ca="1" si="1592">SUM(J333:J334)</f>
        <v>0</v>
      </c>
      <c r="K335" s="1042">
        <f t="shared" ref="K335" ca="1" si="1593">SUM(K333:K334)</f>
        <v>0</v>
      </c>
      <c r="L335" s="2">
        <f t="shared" ca="1" si="1575"/>
        <v>80</v>
      </c>
      <c r="M335" s="2">
        <f t="shared" ca="1" si="1583"/>
        <v>21</v>
      </c>
      <c r="Y335" s="1"/>
      <c r="Z335" s="272"/>
      <c r="AA335" s="272"/>
    </row>
    <row r="336" spans="1:27" s="2" customFormat="1" ht="18" customHeight="1">
      <c r="A336" s="271" t="s">
        <v>1046</v>
      </c>
      <c r="B336" s="296" t="s">
        <v>1728</v>
      </c>
      <c r="C336" s="1358" t="s">
        <v>3837</v>
      </c>
      <c r="D336" s="309" t="s">
        <v>1612</v>
      </c>
      <c r="E336" s="304">
        <f t="shared" ca="1" si="1545"/>
        <v>821</v>
      </c>
      <c r="F336" s="293">
        <f t="shared" ref="F336" ca="1" si="1594">SUMIFS(INDIRECT(O$7),INDIRECT($N$7),$A336)</f>
        <v>5</v>
      </c>
      <c r="G336" s="294">
        <f t="shared" ref="G336" ca="1" si="1595">SUMIFS(INDIRECT(P$7),INDIRECT($N$7),$A336)</f>
        <v>0</v>
      </c>
      <c r="H336" s="1043">
        <f t="shared" ref="H336" ca="1" si="1596">SUMIFS(INDIRECT(Q$7),INDIRECT($N$7),$A336)</f>
        <v>0</v>
      </c>
      <c r="I336" s="293">
        <f t="shared" ref="I336" ca="1" si="1597">SUMIFS(INDIRECT(R$7),INDIRECT($N$7),$A336)</f>
        <v>816</v>
      </c>
      <c r="J336" s="294">
        <f t="shared" ref="J336" ca="1" si="1598">SUMIFS(INDIRECT(S$7),INDIRECT($N$7),$A336)</f>
        <v>3</v>
      </c>
      <c r="K336" s="1043">
        <f t="shared" ref="K336" ca="1" si="1599">SUMIFS(INDIRECT(T$7),INDIRECT($N$7),$A336)</f>
        <v>0</v>
      </c>
      <c r="L336" s="2" t="str">
        <f t="shared" si="1575"/>
        <v/>
      </c>
      <c r="M336" s="2" t="str">
        <f t="shared" si="1583"/>
        <v/>
      </c>
      <c r="Y336" s="271"/>
      <c r="Z336" s="272"/>
      <c r="AA336" s="272"/>
    </row>
    <row r="337" spans="1:27" s="2" customFormat="1" ht="18" customHeight="1">
      <c r="A337" s="1" t="s">
        <v>1046</v>
      </c>
      <c r="B337" s="287" t="s">
        <v>1642</v>
      </c>
      <c r="C337" s="1356"/>
      <c r="D337" s="307" t="s">
        <v>1613</v>
      </c>
      <c r="E337" s="302">
        <f t="shared" ca="1" si="1545"/>
        <v>0</v>
      </c>
      <c r="F337" s="285">
        <f t="shared" ref="F337" ca="1" si="1600">SUMIFS(INDIRECT(O$6),INDIRECT($N$6),$A337)</f>
        <v>0</v>
      </c>
      <c r="G337" s="280">
        <f t="shared" ref="G337" ca="1" si="1601">SUMIFS(INDIRECT(P$6),INDIRECT($N$6),$A337)</f>
        <v>0</v>
      </c>
      <c r="H337" s="1041"/>
      <c r="I337" s="285">
        <f t="shared" ref="I337" ca="1" si="1602">SUMIFS(INDIRECT(R$6),INDIRECT($N$6),$A337)</f>
        <v>0</v>
      </c>
      <c r="J337" s="280">
        <f t="shared" ref="J337" ca="1" si="1603">SUMIFS(INDIRECT(S$6),INDIRECT($N$6),$A337)</f>
        <v>0</v>
      </c>
      <c r="K337" s="1041"/>
      <c r="L337" s="2" t="str">
        <f t="shared" si="1575"/>
        <v/>
      </c>
      <c r="M337" s="2" t="str">
        <f t="shared" si="1583"/>
        <v/>
      </c>
      <c r="Y337" s="1"/>
      <c r="Z337" s="272"/>
      <c r="AA337" s="272"/>
    </row>
    <row r="338" spans="1:27" s="2" customFormat="1" ht="18" customHeight="1">
      <c r="A338" s="1" t="s">
        <v>1046</v>
      </c>
      <c r="B338" s="291" t="s">
        <v>1452</v>
      </c>
      <c r="C338" s="1357"/>
      <c r="D338" s="308"/>
      <c r="E338" s="303">
        <f t="shared" ca="1" si="1545"/>
        <v>821</v>
      </c>
      <c r="F338" s="297">
        <f t="shared" ref="F338" ca="1" si="1604">SUM(F336:F337)</f>
        <v>5</v>
      </c>
      <c r="G338" s="298">
        <f t="shared" ref="G338" ca="1" si="1605">SUM(G336:G337)</f>
        <v>0</v>
      </c>
      <c r="H338" s="1042">
        <f t="shared" ref="H338" ca="1" si="1606">SUM(H336:H337)</f>
        <v>0</v>
      </c>
      <c r="I338" s="297">
        <f t="shared" ref="I338" ca="1" si="1607">SUM(I336:I337)</f>
        <v>816</v>
      </c>
      <c r="J338" s="298">
        <f t="shared" ref="J338" ca="1" si="1608">SUM(J336:J337)</f>
        <v>3</v>
      </c>
      <c r="K338" s="1042">
        <f t="shared" ref="K338" ca="1" si="1609">SUM(K336:K337)</f>
        <v>0</v>
      </c>
      <c r="L338" s="2">
        <f t="shared" ca="1" si="1575"/>
        <v>32</v>
      </c>
      <c r="M338" s="2">
        <f t="shared" ca="1" si="1583"/>
        <v>821</v>
      </c>
      <c r="Y338" s="1"/>
      <c r="Z338" s="272"/>
      <c r="AA338" s="272"/>
    </row>
    <row r="339" spans="1:27" s="2" customFormat="1" ht="18" customHeight="1">
      <c r="A339" s="271" t="s">
        <v>1729</v>
      </c>
      <c r="B339" s="296"/>
      <c r="C339" s="1358" t="s">
        <v>1818</v>
      </c>
      <c r="D339" s="309" t="s">
        <v>1612</v>
      </c>
      <c r="E339" s="304">
        <f t="shared" ca="1" si="1545"/>
        <v>32735</v>
      </c>
      <c r="F339" s="293">
        <f t="shared" ref="F339" ca="1" si="1610">SUMIFS(INDIRECT(O$7),INDIRECT($N$7),$A339)</f>
        <v>81</v>
      </c>
      <c r="G339" s="294">
        <f t="shared" ref="G339" ca="1" si="1611">SUMIFS(INDIRECT(P$7),INDIRECT($N$7),$A339)</f>
        <v>0</v>
      </c>
      <c r="H339" s="1043">
        <f t="shared" ref="H339" ca="1" si="1612">SUMIFS(INDIRECT(Q$7),INDIRECT($N$7),$A339)</f>
        <v>0</v>
      </c>
      <c r="I339" s="293">
        <f t="shared" ref="I339" ca="1" si="1613">SUMIFS(INDIRECT(R$7),INDIRECT($N$7),$A339)</f>
        <v>32654</v>
      </c>
      <c r="J339" s="294">
        <f t="shared" ref="J339" ca="1" si="1614">SUMIFS(INDIRECT(S$7),INDIRECT($N$7),$A339)</f>
        <v>11</v>
      </c>
      <c r="K339" s="1043">
        <f t="shared" ref="K339" ca="1" si="1615">SUMIFS(INDIRECT(T$7),INDIRECT($N$7),$A339)</f>
        <v>0</v>
      </c>
      <c r="L339" s="2" t="str">
        <f t="shared" si="1575"/>
        <v/>
      </c>
      <c r="M339" s="2" t="str">
        <f t="shared" si="1583"/>
        <v/>
      </c>
      <c r="Y339" s="271"/>
      <c r="Z339" s="272"/>
      <c r="AA339" s="272"/>
    </row>
    <row r="340" spans="1:27" s="2" customFormat="1" ht="18" customHeight="1">
      <c r="A340" s="1" t="s">
        <v>1729</v>
      </c>
      <c r="B340" s="287" t="s">
        <v>1729</v>
      </c>
      <c r="C340" s="1356"/>
      <c r="D340" s="307" t="s">
        <v>1613</v>
      </c>
      <c r="E340" s="302">
        <f t="shared" ca="1" si="1545"/>
        <v>15</v>
      </c>
      <c r="F340" s="285">
        <f t="shared" ref="F340" ca="1" si="1616">SUMIFS(INDIRECT(O$6),INDIRECT($N$6),$A340)</f>
        <v>14</v>
      </c>
      <c r="G340" s="280">
        <f t="shared" ref="G340" ca="1" si="1617">SUMIFS(INDIRECT(P$6),INDIRECT($N$6),$A340)</f>
        <v>0</v>
      </c>
      <c r="H340" s="1041"/>
      <c r="I340" s="285">
        <f t="shared" ref="I340" ca="1" si="1618">SUMIFS(INDIRECT(R$6),INDIRECT($N$6),$A340)</f>
        <v>1</v>
      </c>
      <c r="J340" s="280">
        <f t="shared" ref="J340" ca="1" si="1619">SUMIFS(INDIRECT(S$6),INDIRECT($N$6),$A340)</f>
        <v>0</v>
      </c>
      <c r="K340" s="1041"/>
      <c r="L340" s="2" t="str">
        <f t="shared" si="1575"/>
        <v/>
      </c>
      <c r="M340" s="2" t="str">
        <f t="shared" si="1583"/>
        <v/>
      </c>
      <c r="Y340" s="1"/>
      <c r="Z340" s="272"/>
      <c r="AA340" s="272"/>
    </row>
    <row r="341" spans="1:27" s="2" customFormat="1" ht="18" customHeight="1">
      <c r="A341" s="1" t="s">
        <v>1729</v>
      </c>
      <c r="B341" s="291"/>
      <c r="C341" s="1357"/>
      <c r="D341" s="308"/>
      <c r="E341" s="303">
        <f t="shared" ca="1" si="1545"/>
        <v>32750</v>
      </c>
      <c r="F341" s="297">
        <f t="shared" ref="F341" ca="1" si="1620">SUM(F339:F340)</f>
        <v>95</v>
      </c>
      <c r="G341" s="298">
        <f t="shared" ref="G341" ca="1" si="1621">SUM(G339:G340)</f>
        <v>0</v>
      </c>
      <c r="H341" s="1042">
        <f t="shared" ref="H341" ca="1" si="1622">SUM(H339:H340)</f>
        <v>0</v>
      </c>
      <c r="I341" s="297">
        <f t="shared" ref="I341" ca="1" si="1623">SUM(I339:I340)</f>
        <v>32655</v>
      </c>
      <c r="J341" s="298">
        <f t="shared" ref="J341" ca="1" si="1624">SUM(J339:J340)</f>
        <v>11</v>
      </c>
      <c r="K341" s="1042">
        <f t="shared" ref="K341" ca="1" si="1625">SUM(K339:K340)</f>
        <v>0</v>
      </c>
      <c r="L341" s="2">
        <f t="shared" ca="1" si="1575"/>
        <v>2</v>
      </c>
      <c r="M341" s="2">
        <f t="shared" ca="1" si="1583"/>
        <v>32750</v>
      </c>
      <c r="Y341" s="1"/>
      <c r="Z341" s="272"/>
      <c r="AA341" s="272"/>
    </row>
    <row r="342" spans="1:27" s="2" customFormat="1" ht="18" customHeight="1">
      <c r="A342" s="271" t="s">
        <v>1047</v>
      </c>
      <c r="B342" s="296" t="s">
        <v>1729</v>
      </c>
      <c r="C342" s="1382" t="s">
        <v>1819</v>
      </c>
      <c r="D342" s="309" t="s">
        <v>1612</v>
      </c>
      <c r="E342" s="304">
        <f t="shared" ca="1" si="1545"/>
        <v>5071</v>
      </c>
      <c r="F342" s="293">
        <f t="shared" ref="F342" ca="1" si="1626">SUMIFS(INDIRECT(O$7),INDIRECT($N$7),$A342)</f>
        <v>393</v>
      </c>
      <c r="G342" s="294">
        <f t="shared" ref="G342" ca="1" si="1627">SUMIFS(INDIRECT(P$7),INDIRECT($N$7),$A342)</f>
        <v>242</v>
      </c>
      <c r="H342" s="1043">
        <f t="shared" ref="H342" ca="1" si="1628">SUMIFS(INDIRECT(Q$7),INDIRECT($N$7),$A342)</f>
        <v>1</v>
      </c>
      <c r="I342" s="293">
        <f t="shared" ref="I342" ca="1" si="1629">SUMIFS(INDIRECT(R$7),INDIRECT($N$7),$A342)</f>
        <v>4678</v>
      </c>
      <c r="J342" s="294">
        <f t="shared" ref="J342" ca="1" si="1630">SUMIFS(INDIRECT(S$7),INDIRECT($N$7),$A342)</f>
        <v>2513</v>
      </c>
      <c r="K342" s="1043">
        <f t="shared" ref="K342" ca="1" si="1631">SUMIFS(INDIRECT(T$7),INDIRECT($N$7),$A342)</f>
        <v>4</v>
      </c>
      <c r="L342" s="2" t="str">
        <f t="shared" si="1575"/>
        <v/>
      </c>
      <c r="M342" s="2" t="str">
        <f t="shared" si="1583"/>
        <v/>
      </c>
      <c r="Y342" s="271"/>
      <c r="Z342" s="272"/>
      <c r="AA342" s="272"/>
    </row>
    <row r="343" spans="1:27" s="2" customFormat="1" ht="18" customHeight="1">
      <c r="A343" s="1" t="s">
        <v>1047</v>
      </c>
      <c r="B343" s="287" t="s">
        <v>1642</v>
      </c>
      <c r="C343" s="1356"/>
      <c r="D343" s="307" t="s">
        <v>1613</v>
      </c>
      <c r="E343" s="302">
        <f t="shared" ca="1" si="1545"/>
        <v>84</v>
      </c>
      <c r="F343" s="285">
        <f t="shared" ref="F343" ca="1" si="1632">SUMIFS(INDIRECT(O$6),INDIRECT($N$6),$A343)</f>
        <v>61</v>
      </c>
      <c r="G343" s="280">
        <f t="shared" ref="G343" ca="1" si="1633">SUMIFS(INDIRECT(P$6),INDIRECT($N$6),$A343)</f>
        <v>34</v>
      </c>
      <c r="H343" s="1041"/>
      <c r="I343" s="285">
        <f t="shared" ref="I343" ca="1" si="1634">SUMIFS(INDIRECT(R$6),INDIRECT($N$6),$A343)</f>
        <v>23</v>
      </c>
      <c r="J343" s="280">
        <f t="shared" ref="J343" ca="1" si="1635">SUMIFS(INDIRECT(S$6),INDIRECT($N$6),$A343)</f>
        <v>18</v>
      </c>
      <c r="K343" s="1041"/>
      <c r="L343" s="2" t="str">
        <f t="shared" si="1575"/>
        <v/>
      </c>
      <c r="M343" s="2" t="str">
        <f t="shared" si="1583"/>
        <v/>
      </c>
      <c r="Y343" s="1"/>
      <c r="Z343" s="272"/>
      <c r="AA343" s="272"/>
    </row>
    <row r="344" spans="1:27" s="2" customFormat="1" ht="18" customHeight="1">
      <c r="A344" s="1" t="s">
        <v>1047</v>
      </c>
      <c r="B344" s="291" t="s">
        <v>1452</v>
      </c>
      <c r="C344" s="1357"/>
      <c r="D344" s="308"/>
      <c r="E344" s="303">
        <f t="shared" ca="1" si="1545"/>
        <v>5155</v>
      </c>
      <c r="F344" s="297">
        <f t="shared" ref="F344" ca="1" si="1636">SUM(F342:F343)</f>
        <v>454</v>
      </c>
      <c r="G344" s="298">
        <f t="shared" ref="G344" ca="1" si="1637">SUM(G342:G343)</f>
        <v>276</v>
      </c>
      <c r="H344" s="1042">
        <f t="shared" ref="H344" ca="1" si="1638">SUM(H342:H343)</f>
        <v>1</v>
      </c>
      <c r="I344" s="297">
        <f t="shared" ref="I344" ca="1" si="1639">SUM(I342:I343)</f>
        <v>4701</v>
      </c>
      <c r="J344" s="298">
        <f t="shared" ref="J344" ca="1" si="1640">SUM(J342:J343)</f>
        <v>2531</v>
      </c>
      <c r="K344" s="1042">
        <f t="shared" ref="K344" ca="1" si="1641">SUM(K342:K343)</f>
        <v>4</v>
      </c>
      <c r="L344" s="2">
        <f t="shared" ca="1" si="1575"/>
        <v>10</v>
      </c>
      <c r="M344" s="2">
        <f t="shared" ca="1" si="1583"/>
        <v>5155</v>
      </c>
      <c r="Y344" s="1"/>
      <c r="Z344" s="272"/>
      <c r="AA344" s="272"/>
    </row>
    <row r="345" spans="1:27" s="2" customFormat="1" ht="18" customHeight="1">
      <c r="A345" s="271" t="s">
        <v>1048</v>
      </c>
      <c r="B345" s="296" t="s">
        <v>1729</v>
      </c>
      <c r="C345" s="1358" t="s">
        <v>1820</v>
      </c>
      <c r="D345" s="309" t="s">
        <v>1612</v>
      </c>
      <c r="E345" s="304">
        <f t="shared" ca="1" si="1545"/>
        <v>900</v>
      </c>
      <c r="F345" s="293">
        <f t="shared" ref="F345" ca="1" si="1642">SUMIFS(INDIRECT(O$7),INDIRECT($N$7),$A345)</f>
        <v>43</v>
      </c>
      <c r="G345" s="294">
        <f t="shared" ref="G345" ca="1" si="1643">SUMIFS(INDIRECT(P$7),INDIRECT($N$7),$A345)</f>
        <v>6</v>
      </c>
      <c r="H345" s="1043">
        <f t="shared" ref="H345" ca="1" si="1644">SUMIFS(INDIRECT(Q$7),INDIRECT($N$7),$A345)</f>
        <v>0</v>
      </c>
      <c r="I345" s="293">
        <f t="shared" ref="I345" ca="1" si="1645">SUMIFS(INDIRECT(R$7),INDIRECT($N$7),$A345)</f>
        <v>857</v>
      </c>
      <c r="J345" s="294">
        <f t="shared" ref="J345" ca="1" si="1646">SUMIFS(INDIRECT(S$7),INDIRECT($N$7),$A345)</f>
        <v>103</v>
      </c>
      <c r="K345" s="1043">
        <f t="shared" ref="K345" ca="1" si="1647">SUMIFS(INDIRECT(T$7),INDIRECT($N$7),$A345)</f>
        <v>0</v>
      </c>
      <c r="L345" s="2" t="str">
        <f t="shared" si="1575"/>
        <v/>
      </c>
      <c r="M345" s="2" t="str">
        <f t="shared" si="1583"/>
        <v/>
      </c>
      <c r="Y345" s="271"/>
      <c r="Z345" s="272"/>
      <c r="AA345" s="272"/>
    </row>
    <row r="346" spans="1:27" s="2" customFormat="1" ht="18" customHeight="1">
      <c r="A346" s="1" t="s">
        <v>1048</v>
      </c>
      <c r="B346" s="287" t="s">
        <v>1642</v>
      </c>
      <c r="C346" s="1356"/>
      <c r="D346" s="307" t="s">
        <v>1613</v>
      </c>
      <c r="E346" s="302">
        <f t="shared" ca="1" si="1545"/>
        <v>11</v>
      </c>
      <c r="F346" s="285">
        <f t="shared" ref="F346" ca="1" si="1648">SUMIFS(INDIRECT(O$6),INDIRECT($N$6),$A346)</f>
        <v>11</v>
      </c>
      <c r="G346" s="280">
        <f t="shared" ref="G346" ca="1" si="1649">SUMIFS(INDIRECT(P$6),INDIRECT($N$6),$A346)</f>
        <v>2</v>
      </c>
      <c r="H346" s="1041"/>
      <c r="I346" s="285">
        <f t="shared" ref="I346" ca="1" si="1650">SUMIFS(INDIRECT(R$6),INDIRECT($N$6),$A346)</f>
        <v>0</v>
      </c>
      <c r="J346" s="280">
        <f t="shared" ref="J346" ca="1" si="1651">SUMIFS(INDIRECT(S$6),INDIRECT($N$6),$A346)</f>
        <v>0</v>
      </c>
      <c r="K346" s="1041"/>
      <c r="L346" s="2" t="str">
        <f t="shared" si="1575"/>
        <v/>
      </c>
      <c r="M346" s="2" t="str">
        <f t="shared" si="1583"/>
        <v/>
      </c>
      <c r="Y346" s="1"/>
      <c r="Z346" s="272"/>
      <c r="AA346" s="272"/>
    </row>
    <row r="347" spans="1:27" s="2" customFormat="1" ht="18" customHeight="1">
      <c r="A347" s="1" t="s">
        <v>1048</v>
      </c>
      <c r="B347" s="291" t="s">
        <v>1453</v>
      </c>
      <c r="C347" s="1357"/>
      <c r="D347" s="308"/>
      <c r="E347" s="303">
        <f t="shared" ca="1" si="1545"/>
        <v>911</v>
      </c>
      <c r="F347" s="297">
        <f t="shared" ref="F347" ca="1" si="1652">SUM(F345:F346)</f>
        <v>54</v>
      </c>
      <c r="G347" s="298">
        <f t="shared" ref="G347" ca="1" si="1653">SUM(G345:G346)</f>
        <v>8</v>
      </c>
      <c r="H347" s="1042">
        <f t="shared" ref="H347" ca="1" si="1654">SUM(H345:H346)</f>
        <v>0</v>
      </c>
      <c r="I347" s="297">
        <f t="shared" ref="I347" ca="1" si="1655">SUM(I345:I346)</f>
        <v>857</v>
      </c>
      <c r="J347" s="298">
        <f t="shared" ref="J347" ca="1" si="1656">SUM(J345:J346)</f>
        <v>103</v>
      </c>
      <c r="K347" s="1042">
        <f t="shared" ref="K347" ca="1" si="1657">SUM(K345:K346)</f>
        <v>0</v>
      </c>
      <c r="L347" s="2">
        <f t="shared" ca="1" si="1575"/>
        <v>30</v>
      </c>
      <c r="M347" s="2">
        <f t="shared" ca="1" si="1583"/>
        <v>911</v>
      </c>
      <c r="Y347" s="1"/>
      <c r="Z347" s="272"/>
      <c r="AA347" s="272"/>
    </row>
    <row r="348" spans="1:27" s="2" customFormat="1" ht="18" customHeight="1">
      <c r="A348" s="271" t="s">
        <v>1049</v>
      </c>
      <c r="B348" s="296" t="s">
        <v>1729</v>
      </c>
      <c r="C348" s="1358" t="s">
        <v>1821</v>
      </c>
      <c r="D348" s="309" t="s">
        <v>1612</v>
      </c>
      <c r="E348" s="304">
        <f t="shared" ca="1" si="1545"/>
        <v>449</v>
      </c>
      <c r="F348" s="293">
        <f t="shared" ref="F348" ca="1" si="1658">SUMIFS(INDIRECT(O$7),INDIRECT($N$7),$A348)</f>
        <v>76</v>
      </c>
      <c r="G348" s="294">
        <f t="shared" ref="G348" ca="1" si="1659">SUMIFS(INDIRECT(P$7),INDIRECT($N$7),$A348)</f>
        <v>17</v>
      </c>
      <c r="H348" s="1043">
        <f t="shared" ref="H348" ca="1" si="1660">SUMIFS(INDIRECT(Q$7),INDIRECT($N$7),$A348)</f>
        <v>0</v>
      </c>
      <c r="I348" s="293">
        <f t="shared" ref="I348" ca="1" si="1661">SUMIFS(INDIRECT(R$7),INDIRECT($N$7),$A348)</f>
        <v>373</v>
      </c>
      <c r="J348" s="294">
        <f t="shared" ref="J348" ca="1" si="1662">SUMIFS(INDIRECT(S$7),INDIRECT($N$7),$A348)</f>
        <v>66</v>
      </c>
      <c r="K348" s="1043">
        <f t="shared" ref="K348" ca="1" si="1663">SUMIFS(INDIRECT(T$7),INDIRECT($N$7),$A348)</f>
        <v>0</v>
      </c>
      <c r="L348" s="2" t="str">
        <f t="shared" si="1575"/>
        <v/>
      </c>
      <c r="M348" s="2" t="str">
        <f t="shared" si="1583"/>
        <v/>
      </c>
      <c r="Y348" s="271"/>
      <c r="Z348" s="272"/>
      <c r="AA348" s="272"/>
    </row>
    <row r="349" spans="1:27" s="2" customFormat="1" ht="18" customHeight="1">
      <c r="A349" s="1" t="s">
        <v>1049</v>
      </c>
      <c r="B349" s="287" t="s">
        <v>1642</v>
      </c>
      <c r="C349" s="1356"/>
      <c r="D349" s="307" t="s">
        <v>1613</v>
      </c>
      <c r="E349" s="302">
        <f t="shared" ca="1" si="1545"/>
        <v>7</v>
      </c>
      <c r="F349" s="285">
        <f t="shared" ref="F349" ca="1" si="1664">SUMIFS(INDIRECT(O$6),INDIRECT($N$6),$A349)</f>
        <v>7</v>
      </c>
      <c r="G349" s="280">
        <f t="shared" ref="G349" ca="1" si="1665">SUMIFS(INDIRECT(P$6),INDIRECT($N$6),$A349)</f>
        <v>2</v>
      </c>
      <c r="H349" s="1041"/>
      <c r="I349" s="285">
        <f t="shared" ref="I349" ca="1" si="1666">SUMIFS(INDIRECT(R$6),INDIRECT($N$6),$A349)</f>
        <v>0</v>
      </c>
      <c r="J349" s="280">
        <f t="shared" ref="J349" ca="1" si="1667">SUMIFS(INDIRECT(S$6),INDIRECT($N$6),$A349)</f>
        <v>0</v>
      </c>
      <c r="K349" s="1041"/>
      <c r="L349" s="2" t="str">
        <f t="shared" si="1575"/>
        <v/>
      </c>
      <c r="M349" s="2" t="str">
        <f t="shared" si="1583"/>
        <v/>
      </c>
      <c r="Y349" s="1"/>
      <c r="Z349" s="272"/>
      <c r="AA349" s="272"/>
    </row>
    <row r="350" spans="1:27" s="2" customFormat="1" ht="18" customHeight="1">
      <c r="A350" s="1" t="s">
        <v>1049</v>
      </c>
      <c r="B350" s="291" t="s">
        <v>1454</v>
      </c>
      <c r="C350" s="1357"/>
      <c r="D350" s="308"/>
      <c r="E350" s="303">
        <f t="shared" ca="1" si="1545"/>
        <v>456</v>
      </c>
      <c r="F350" s="297">
        <f t="shared" ref="F350" ca="1" si="1668">SUM(F348:F349)</f>
        <v>83</v>
      </c>
      <c r="G350" s="298">
        <f t="shared" ref="G350" ca="1" si="1669">SUM(G348:G349)</f>
        <v>19</v>
      </c>
      <c r="H350" s="1042">
        <f t="shared" ref="H350" ca="1" si="1670">SUM(H348:H349)</f>
        <v>0</v>
      </c>
      <c r="I350" s="297">
        <f t="shared" ref="I350" ca="1" si="1671">SUM(I348:I349)</f>
        <v>373</v>
      </c>
      <c r="J350" s="298">
        <f t="shared" ref="J350" ca="1" si="1672">SUM(J348:J349)</f>
        <v>66</v>
      </c>
      <c r="K350" s="1042">
        <f t="shared" ref="K350" ca="1" si="1673">SUM(K348:K349)</f>
        <v>0</v>
      </c>
      <c r="L350" s="2">
        <f t="shared" ca="1" si="1575"/>
        <v>44</v>
      </c>
      <c r="M350" s="2">
        <f t="shared" ca="1" si="1583"/>
        <v>456</v>
      </c>
      <c r="Y350" s="1"/>
      <c r="Z350" s="272"/>
      <c r="AA350" s="272"/>
    </row>
    <row r="351" spans="1:27" s="2" customFormat="1" ht="18" customHeight="1">
      <c r="A351" s="271" t="s">
        <v>1050</v>
      </c>
      <c r="B351" s="296" t="s">
        <v>1729</v>
      </c>
      <c r="C351" s="1358" t="s">
        <v>1730</v>
      </c>
      <c r="D351" s="309" t="s">
        <v>1612</v>
      </c>
      <c r="E351" s="304">
        <f t="shared" ca="1" si="1545"/>
        <v>826</v>
      </c>
      <c r="F351" s="293">
        <f t="shared" ref="F351" ca="1" si="1674">SUMIFS(INDIRECT(O$7),INDIRECT($N$7),$A351)</f>
        <v>32</v>
      </c>
      <c r="G351" s="294">
        <f t="shared" ref="G351" ca="1" si="1675">SUMIFS(INDIRECT(P$7),INDIRECT($N$7),$A351)</f>
        <v>29</v>
      </c>
      <c r="H351" s="1043">
        <f t="shared" ref="H351" ca="1" si="1676">SUMIFS(INDIRECT(Q$7),INDIRECT($N$7),$A351)</f>
        <v>0</v>
      </c>
      <c r="I351" s="293">
        <f t="shared" ref="I351" ca="1" si="1677">SUMIFS(INDIRECT(R$7),INDIRECT($N$7),$A351)</f>
        <v>794</v>
      </c>
      <c r="J351" s="294">
        <f t="shared" ref="J351" ca="1" si="1678">SUMIFS(INDIRECT(S$7),INDIRECT($N$7),$A351)</f>
        <v>770</v>
      </c>
      <c r="K351" s="1043">
        <f t="shared" ref="K351" ca="1" si="1679">SUMIFS(INDIRECT(T$7),INDIRECT($N$7),$A351)</f>
        <v>0</v>
      </c>
      <c r="L351" s="2" t="str">
        <f t="shared" si="1575"/>
        <v/>
      </c>
      <c r="M351" s="2" t="str">
        <f t="shared" si="1583"/>
        <v/>
      </c>
      <c r="Y351" s="271"/>
      <c r="Z351" s="272"/>
      <c r="AA351" s="272"/>
    </row>
    <row r="352" spans="1:27" s="2" customFormat="1" ht="18" customHeight="1">
      <c r="A352" s="1" t="s">
        <v>1050</v>
      </c>
      <c r="B352" s="287" t="s">
        <v>1642</v>
      </c>
      <c r="C352" s="1356"/>
      <c r="D352" s="307" t="s">
        <v>1613</v>
      </c>
      <c r="E352" s="302">
        <f t="shared" ca="1" si="1545"/>
        <v>5</v>
      </c>
      <c r="F352" s="285">
        <f t="shared" ref="F352" ca="1" si="1680">SUMIFS(INDIRECT(O$6),INDIRECT($N$6),$A352)</f>
        <v>5</v>
      </c>
      <c r="G352" s="280">
        <f t="shared" ref="G352" ca="1" si="1681">SUMIFS(INDIRECT(P$6),INDIRECT($N$6),$A352)</f>
        <v>5</v>
      </c>
      <c r="H352" s="1041"/>
      <c r="I352" s="285">
        <f t="shared" ref="I352" ca="1" si="1682">SUMIFS(INDIRECT(R$6),INDIRECT($N$6),$A352)</f>
        <v>0</v>
      </c>
      <c r="J352" s="280">
        <f t="shared" ref="J352" ca="1" si="1683">SUMIFS(INDIRECT(S$6),INDIRECT($N$6),$A352)</f>
        <v>0</v>
      </c>
      <c r="K352" s="1041"/>
      <c r="L352" s="2" t="str">
        <f t="shared" si="1575"/>
        <v/>
      </c>
      <c r="M352" s="2" t="str">
        <f t="shared" si="1583"/>
        <v/>
      </c>
      <c r="Y352" s="1"/>
      <c r="Z352" s="272"/>
      <c r="AA352" s="272"/>
    </row>
    <row r="353" spans="1:27" s="2" customFormat="1" ht="18" customHeight="1">
      <c r="A353" s="1" t="s">
        <v>1050</v>
      </c>
      <c r="B353" s="291" t="s">
        <v>1455</v>
      </c>
      <c r="C353" s="1357"/>
      <c r="D353" s="308"/>
      <c r="E353" s="303">
        <f t="shared" ca="1" si="1545"/>
        <v>831</v>
      </c>
      <c r="F353" s="297">
        <f t="shared" ref="F353" ca="1" si="1684">SUM(F351:F352)</f>
        <v>37</v>
      </c>
      <c r="G353" s="298">
        <f t="shared" ref="G353" ca="1" si="1685">SUM(G351:G352)</f>
        <v>34</v>
      </c>
      <c r="H353" s="1042">
        <f t="shared" ref="H353" ca="1" si="1686">SUM(H351:H352)</f>
        <v>0</v>
      </c>
      <c r="I353" s="297">
        <f t="shared" ref="I353" ca="1" si="1687">SUM(I351:I352)</f>
        <v>794</v>
      </c>
      <c r="J353" s="298">
        <f t="shared" ref="J353" ca="1" si="1688">SUM(J351:J352)</f>
        <v>770</v>
      </c>
      <c r="K353" s="1042">
        <f t="shared" ref="K353" ca="1" si="1689">SUM(K351:K352)</f>
        <v>0</v>
      </c>
      <c r="L353" s="2">
        <f t="shared" ca="1" si="1575"/>
        <v>31</v>
      </c>
      <c r="M353" s="2">
        <f t="shared" ca="1" si="1583"/>
        <v>831</v>
      </c>
      <c r="Y353" s="1"/>
      <c r="Z353" s="272"/>
      <c r="AA353" s="272"/>
    </row>
    <row r="354" spans="1:27" s="2" customFormat="1" ht="18" customHeight="1">
      <c r="A354" s="271" t="s">
        <v>1051</v>
      </c>
      <c r="B354" s="296" t="s">
        <v>1729</v>
      </c>
      <c r="C354" s="1358" t="s">
        <v>1731</v>
      </c>
      <c r="D354" s="309" t="s">
        <v>1612</v>
      </c>
      <c r="E354" s="304">
        <f t="shared" ca="1" si="1545"/>
        <v>38</v>
      </c>
      <c r="F354" s="293">
        <f t="shared" ref="F354" ca="1" si="1690">SUMIFS(INDIRECT(O$7),INDIRECT($N$7),$A354)</f>
        <v>5</v>
      </c>
      <c r="G354" s="294">
        <f t="shared" ref="G354" ca="1" si="1691">SUMIFS(INDIRECT(P$7),INDIRECT($N$7),$A354)</f>
        <v>5</v>
      </c>
      <c r="H354" s="1043">
        <f t="shared" ref="H354" ca="1" si="1692">SUMIFS(INDIRECT(Q$7),INDIRECT($N$7),$A354)</f>
        <v>0</v>
      </c>
      <c r="I354" s="293">
        <f t="shared" ref="I354" ca="1" si="1693">SUMIFS(INDIRECT(R$7),INDIRECT($N$7),$A354)</f>
        <v>33</v>
      </c>
      <c r="J354" s="294">
        <f t="shared" ref="J354" ca="1" si="1694">SUMIFS(INDIRECT(S$7),INDIRECT($N$7),$A354)</f>
        <v>28</v>
      </c>
      <c r="K354" s="1043">
        <f t="shared" ref="K354" ca="1" si="1695">SUMIFS(INDIRECT(T$7),INDIRECT($N$7),$A354)</f>
        <v>0</v>
      </c>
      <c r="L354" s="2" t="str">
        <f t="shared" si="1575"/>
        <v/>
      </c>
      <c r="M354" s="2" t="str">
        <f t="shared" si="1583"/>
        <v/>
      </c>
      <c r="Y354" s="271"/>
      <c r="Z354" s="272"/>
      <c r="AA354" s="272"/>
    </row>
    <row r="355" spans="1:27" s="2" customFormat="1" ht="18" customHeight="1">
      <c r="A355" s="1" t="s">
        <v>1051</v>
      </c>
      <c r="B355" s="287" t="s">
        <v>1642</v>
      </c>
      <c r="C355" s="1356"/>
      <c r="D355" s="307" t="s">
        <v>1613</v>
      </c>
      <c r="E355" s="302">
        <f t="shared" ca="1" si="1545"/>
        <v>3</v>
      </c>
      <c r="F355" s="285">
        <f t="shared" ref="F355" ca="1" si="1696">SUMIFS(INDIRECT(O$6),INDIRECT($N$6),$A355)</f>
        <v>3</v>
      </c>
      <c r="G355" s="280">
        <f t="shared" ref="G355" ca="1" si="1697">SUMIFS(INDIRECT(P$6),INDIRECT($N$6),$A355)</f>
        <v>1</v>
      </c>
      <c r="H355" s="1041"/>
      <c r="I355" s="285">
        <f t="shared" ref="I355" ca="1" si="1698">SUMIFS(INDIRECT(R$6),INDIRECT($N$6),$A355)</f>
        <v>0</v>
      </c>
      <c r="J355" s="280">
        <f t="shared" ref="J355" ca="1" si="1699">SUMIFS(INDIRECT(S$6),INDIRECT($N$6),$A355)</f>
        <v>0</v>
      </c>
      <c r="K355" s="1041"/>
      <c r="L355" s="2" t="str">
        <f t="shared" si="1575"/>
        <v/>
      </c>
      <c r="M355" s="2" t="str">
        <f t="shared" si="1583"/>
        <v/>
      </c>
      <c r="Y355" s="1"/>
      <c r="Z355" s="272"/>
      <c r="AA355" s="272"/>
    </row>
    <row r="356" spans="1:27" s="2" customFormat="1" ht="18" customHeight="1">
      <c r="A356" s="1" t="s">
        <v>1051</v>
      </c>
      <c r="B356" s="291" t="s">
        <v>1456</v>
      </c>
      <c r="C356" s="1357"/>
      <c r="D356" s="308"/>
      <c r="E356" s="303">
        <f t="shared" ca="1" si="1545"/>
        <v>41</v>
      </c>
      <c r="F356" s="297">
        <f t="shared" ref="F356" ca="1" si="1700">SUM(F354:F355)</f>
        <v>8</v>
      </c>
      <c r="G356" s="298">
        <f t="shared" ref="G356" ca="1" si="1701">SUM(G354:G355)</f>
        <v>6</v>
      </c>
      <c r="H356" s="1042">
        <f t="shared" ref="H356" ca="1" si="1702">SUM(H354:H355)</f>
        <v>0</v>
      </c>
      <c r="I356" s="297">
        <f t="shared" ref="I356" ca="1" si="1703">SUM(I354:I355)</f>
        <v>33</v>
      </c>
      <c r="J356" s="298">
        <f t="shared" ref="J356" ca="1" si="1704">SUM(J354:J355)</f>
        <v>28</v>
      </c>
      <c r="K356" s="1042">
        <f t="shared" ref="K356" ca="1" si="1705">SUM(K354:K355)</f>
        <v>0</v>
      </c>
      <c r="L356" s="2">
        <f t="shared" ca="1" si="1575"/>
        <v>70</v>
      </c>
      <c r="M356" s="2">
        <f t="shared" ca="1" si="1583"/>
        <v>41</v>
      </c>
      <c r="Y356" s="1"/>
      <c r="Z356" s="272"/>
      <c r="AA356" s="272"/>
    </row>
    <row r="357" spans="1:27" s="2" customFormat="1" ht="18" customHeight="1">
      <c r="A357" s="271" t="s">
        <v>1732</v>
      </c>
      <c r="B357" s="296"/>
      <c r="C357" s="1358" t="s">
        <v>1822</v>
      </c>
      <c r="D357" s="309" t="s">
        <v>1612</v>
      </c>
      <c r="E357" s="304">
        <f t="shared" ca="1" si="1545"/>
        <v>9409</v>
      </c>
      <c r="F357" s="293">
        <f t="shared" ref="F357" ca="1" si="1706">SUMIFS(INDIRECT(O$7),INDIRECT($N$7),$A357)</f>
        <v>7986</v>
      </c>
      <c r="G357" s="294">
        <f t="shared" ref="G357" ca="1" si="1707">SUMIFS(INDIRECT(P$7),INDIRECT($N$7),$A357)</f>
        <v>42</v>
      </c>
      <c r="H357" s="1043">
        <f t="shared" ref="H357" ca="1" si="1708">SUMIFS(INDIRECT(Q$7),INDIRECT($N$7),$A357)</f>
        <v>0</v>
      </c>
      <c r="I357" s="293">
        <f t="shared" ref="I357" ca="1" si="1709">SUMIFS(INDIRECT(R$7),INDIRECT($N$7),$A357)</f>
        <v>1423</v>
      </c>
      <c r="J357" s="294">
        <f t="shared" ref="J357" ca="1" si="1710">SUMIFS(INDIRECT(S$7),INDIRECT($N$7),$A357)</f>
        <v>16</v>
      </c>
      <c r="K357" s="1043">
        <f t="shared" ref="K357" ca="1" si="1711">SUMIFS(INDIRECT(T$7),INDIRECT($N$7),$A357)</f>
        <v>0</v>
      </c>
      <c r="L357" s="2" t="str">
        <f t="shared" si="1575"/>
        <v/>
      </c>
      <c r="M357" s="2" t="str">
        <f t="shared" si="1583"/>
        <v/>
      </c>
      <c r="Y357" s="271"/>
      <c r="Z357" s="272"/>
      <c r="AA357" s="272"/>
    </row>
    <row r="358" spans="1:27" s="2" customFormat="1" ht="18" customHeight="1">
      <c r="A358" s="1" t="s">
        <v>1732</v>
      </c>
      <c r="B358" s="287" t="s">
        <v>1732</v>
      </c>
      <c r="C358" s="1356"/>
      <c r="D358" s="307" t="s">
        <v>1613</v>
      </c>
      <c r="E358" s="302">
        <f t="shared" ca="1" si="1545"/>
        <v>585</v>
      </c>
      <c r="F358" s="285">
        <f t="shared" ref="F358" ca="1" si="1712">SUMIFS(INDIRECT(O$6),INDIRECT($N$6),$A358)</f>
        <v>555</v>
      </c>
      <c r="G358" s="280">
        <f t="shared" ref="G358" ca="1" si="1713">SUMIFS(INDIRECT(P$6),INDIRECT($N$6),$A358)</f>
        <v>6</v>
      </c>
      <c r="H358" s="1041"/>
      <c r="I358" s="285">
        <f t="shared" ref="I358" ca="1" si="1714">SUMIFS(INDIRECT(R$6),INDIRECT($N$6),$A358)</f>
        <v>30</v>
      </c>
      <c r="J358" s="280">
        <f t="shared" ref="J358" ca="1" si="1715">SUMIFS(INDIRECT(S$6),INDIRECT($N$6),$A358)</f>
        <v>0</v>
      </c>
      <c r="K358" s="1041"/>
      <c r="L358" s="2" t="str">
        <f t="shared" si="1575"/>
        <v/>
      </c>
      <c r="M358" s="2" t="str">
        <f t="shared" si="1583"/>
        <v/>
      </c>
      <c r="Y358" s="1"/>
      <c r="Z358" s="272"/>
      <c r="AA358" s="272"/>
    </row>
    <row r="359" spans="1:27" s="2" customFormat="1" ht="18" customHeight="1">
      <c r="A359" s="1" t="s">
        <v>1732</v>
      </c>
      <c r="B359" s="291"/>
      <c r="C359" s="1357"/>
      <c r="D359" s="308"/>
      <c r="E359" s="303">
        <f t="shared" ca="1" si="1545"/>
        <v>9994</v>
      </c>
      <c r="F359" s="297">
        <f t="shared" ref="F359" ca="1" si="1716">SUM(F357:F358)</f>
        <v>8541</v>
      </c>
      <c r="G359" s="298">
        <f t="shared" ref="G359" ca="1" si="1717">SUM(G357:G358)</f>
        <v>48</v>
      </c>
      <c r="H359" s="1042">
        <f t="shared" ref="H359" ca="1" si="1718">SUM(H357:H358)</f>
        <v>0</v>
      </c>
      <c r="I359" s="297">
        <f t="shared" ref="I359" ca="1" si="1719">SUM(I357:I358)</f>
        <v>1453</v>
      </c>
      <c r="J359" s="298">
        <f t="shared" ref="J359" ca="1" si="1720">SUM(J357:J358)</f>
        <v>16</v>
      </c>
      <c r="K359" s="1042">
        <f t="shared" ref="K359" ca="1" si="1721">SUM(K357:K358)</f>
        <v>0</v>
      </c>
      <c r="L359" s="2">
        <f t="shared" ca="1" si="1575"/>
        <v>5</v>
      </c>
      <c r="M359" s="2">
        <f t="shared" ca="1" si="1583"/>
        <v>9994</v>
      </c>
      <c r="Y359" s="1"/>
      <c r="Z359" s="272"/>
      <c r="AA359" s="272"/>
    </row>
    <row r="360" spans="1:27" s="2" customFormat="1" ht="18" customHeight="1">
      <c r="A360" s="271" t="s">
        <v>1733</v>
      </c>
      <c r="B360" s="296"/>
      <c r="C360" s="1358" t="s">
        <v>1823</v>
      </c>
      <c r="D360" s="309" t="s">
        <v>1612</v>
      </c>
      <c r="E360" s="304">
        <f t="shared" ca="1" si="1545"/>
        <v>2163</v>
      </c>
      <c r="F360" s="293">
        <f t="shared" ref="F360" ca="1" si="1722">SUMIFS(INDIRECT(O$7),INDIRECT($N$7),$A360)</f>
        <v>2131</v>
      </c>
      <c r="G360" s="294">
        <f t="shared" ref="G360" ca="1" si="1723">SUMIFS(INDIRECT(P$7),INDIRECT($N$7),$A360)</f>
        <v>114</v>
      </c>
      <c r="H360" s="1043">
        <f t="shared" ref="H360" ca="1" si="1724">SUMIFS(INDIRECT(Q$7),INDIRECT($N$7),$A360)</f>
        <v>0</v>
      </c>
      <c r="I360" s="293">
        <f t="shared" ref="I360" ca="1" si="1725">SUMIFS(INDIRECT(R$7),INDIRECT($N$7),$A360)</f>
        <v>32</v>
      </c>
      <c r="J360" s="294">
        <f t="shared" ref="J360" ca="1" si="1726">SUMIFS(INDIRECT(S$7),INDIRECT($N$7),$A360)</f>
        <v>3</v>
      </c>
      <c r="K360" s="1043">
        <f t="shared" ref="K360" ca="1" si="1727">SUMIFS(INDIRECT(T$7),INDIRECT($N$7),$A360)</f>
        <v>0</v>
      </c>
      <c r="L360" s="2" t="str">
        <f t="shared" si="1575"/>
        <v/>
      </c>
      <c r="M360" s="2" t="str">
        <f t="shared" si="1583"/>
        <v/>
      </c>
      <c r="Y360" s="1"/>
      <c r="Z360" s="272"/>
      <c r="AA360" s="272"/>
    </row>
    <row r="361" spans="1:27" s="2" customFormat="1" ht="18" customHeight="1">
      <c r="A361" s="1" t="s">
        <v>1733</v>
      </c>
      <c r="B361" s="287" t="s">
        <v>1733</v>
      </c>
      <c r="C361" s="1356"/>
      <c r="D361" s="307" t="s">
        <v>1613</v>
      </c>
      <c r="E361" s="302">
        <f t="shared" ca="1" si="1545"/>
        <v>0</v>
      </c>
      <c r="F361" s="285">
        <f t="shared" ref="F361" ca="1" si="1728">SUMIFS(INDIRECT(O$6),INDIRECT($N$6),$A361)</f>
        <v>0</v>
      </c>
      <c r="G361" s="280">
        <f t="shared" ref="G361" ca="1" si="1729">SUMIFS(INDIRECT(P$6),INDIRECT($N$6),$A361)</f>
        <v>0</v>
      </c>
      <c r="H361" s="1041"/>
      <c r="I361" s="285">
        <f t="shared" ref="I361" ca="1" si="1730">SUMIFS(INDIRECT(R$6),INDIRECT($N$6),$A361)</f>
        <v>0</v>
      </c>
      <c r="J361" s="280">
        <f t="shared" ref="J361" ca="1" si="1731">SUMIFS(INDIRECT(S$6),INDIRECT($N$6),$A361)</f>
        <v>0</v>
      </c>
      <c r="K361" s="1041"/>
      <c r="L361" s="2" t="str">
        <f t="shared" si="1575"/>
        <v/>
      </c>
      <c r="M361" s="2" t="str">
        <f t="shared" si="1583"/>
        <v/>
      </c>
      <c r="Y361" s="1"/>
      <c r="Z361" s="272"/>
      <c r="AA361" s="272"/>
    </row>
    <row r="362" spans="1:27" s="2" customFormat="1" ht="18" customHeight="1">
      <c r="A362" s="1" t="s">
        <v>1733</v>
      </c>
      <c r="B362" s="291"/>
      <c r="C362" s="1357"/>
      <c r="D362" s="308"/>
      <c r="E362" s="303">
        <f t="shared" ca="1" si="1545"/>
        <v>2163</v>
      </c>
      <c r="F362" s="297">
        <f t="shared" ref="F362" ca="1" si="1732">SUM(F360:F361)</f>
        <v>2131</v>
      </c>
      <c r="G362" s="298">
        <f t="shared" ref="G362" ca="1" si="1733">SUM(G360:G361)</f>
        <v>114</v>
      </c>
      <c r="H362" s="1042">
        <f t="shared" ref="H362" ca="1" si="1734">SUM(H360:H361)</f>
        <v>0</v>
      </c>
      <c r="I362" s="297">
        <f t="shared" ref="I362" ca="1" si="1735">SUM(I360:I361)</f>
        <v>32</v>
      </c>
      <c r="J362" s="298">
        <f t="shared" ref="J362" ca="1" si="1736">SUM(J360:J361)</f>
        <v>3</v>
      </c>
      <c r="K362" s="1042">
        <f t="shared" ref="K362" ca="1" si="1737">SUM(K360:K361)</f>
        <v>0</v>
      </c>
      <c r="L362" s="2">
        <f t="shared" ca="1" si="1575"/>
        <v>21</v>
      </c>
      <c r="M362" s="2">
        <f t="shared" ca="1" si="1583"/>
        <v>2163</v>
      </c>
      <c r="Y362" s="1"/>
      <c r="Z362" s="272"/>
      <c r="AA362" s="272"/>
    </row>
    <row r="363" spans="1:27" s="2" customFormat="1" ht="18" customHeight="1">
      <c r="A363" s="271" t="s">
        <v>1735</v>
      </c>
      <c r="B363" s="296"/>
      <c r="C363" s="1358" t="s">
        <v>1734</v>
      </c>
      <c r="D363" s="309" t="s">
        <v>1612</v>
      </c>
      <c r="E363" s="304">
        <f t="shared" ca="1" si="1545"/>
        <v>685</v>
      </c>
      <c r="F363" s="293">
        <f t="shared" ref="F363" ca="1" si="1738">SUMIFS(INDIRECT(O$7),INDIRECT($N$7),$A363)</f>
        <v>295</v>
      </c>
      <c r="G363" s="294">
        <f t="shared" ref="G363" ca="1" si="1739">SUMIFS(INDIRECT(P$7),INDIRECT($N$7),$A363)</f>
        <v>34</v>
      </c>
      <c r="H363" s="1043">
        <f t="shared" ref="H363" ca="1" si="1740">SUMIFS(INDIRECT(Q$7),INDIRECT($N$7),$A363)</f>
        <v>0</v>
      </c>
      <c r="I363" s="293">
        <f t="shared" ref="I363" ca="1" si="1741">SUMIFS(INDIRECT(R$7),INDIRECT($N$7),$A363)</f>
        <v>390</v>
      </c>
      <c r="J363" s="294">
        <f t="shared" ref="J363" ca="1" si="1742">SUMIFS(INDIRECT(S$7),INDIRECT($N$7),$A363)</f>
        <v>45</v>
      </c>
      <c r="K363" s="1043">
        <f t="shared" ref="K363" ca="1" si="1743">SUMIFS(INDIRECT(T$7),INDIRECT($N$7),$A363)</f>
        <v>0</v>
      </c>
      <c r="L363" s="2" t="str">
        <f t="shared" si="1575"/>
        <v/>
      </c>
      <c r="M363" s="2" t="str">
        <f t="shared" si="1583"/>
        <v/>
      </c>
      <c r="Y363" s="1"/>
      <c r="Z363" s="272"/>
      <c r="AA363" s="272"/>
    </row>
    <row r="364" spans="1:27" s="2" customFormat="1" ht="18" customHeight="1">
      <c r="A364" s="1" t="s">
        <v>1735</v>
      </c>
      <c r="B364" s="287" t="s">
        <v>1735</v>
      </c>
      <c r="C364" s="1356"/>
      <c r="D364" s="307" t="s">
        <v>1613</v>
      </c>
      <c r="E364" s="302">
        <f t="shared" ca="1" si="1545"/>
        <v>44</v>
      </c>
      <c r="F364" s="285">
        <f t="shared" ref="F364" ca="1" si="1744">SUMIFS(INDIRECT(O$6),INDIRECT($N$6),$A364)</f>
        <v>41</v>
      </c>
      <c r="G364" s="280">
        <f t="shared" ref="G364" ca="1" si="1745">SUMIFS(INDIRECT(P$6),INDIRECT($N$6),$A364)</f>
        <v>9</v>
      </c>
      <c r="H364" s="1041"/>
      <c r="I364" s="285">
        <f t="shared" ref="I364" ca="1" si="1746">SUMIFS(INDIRECT(R$6),INDIRECT($N$6),$A364)</f>
        <v>3</v>
      </c>
      <c r="J364" s="280">
        <f t="shared" ref="J364" ca="1" si="1747">SUMIFS(INDIRECT(S$6),INDIRECT($N$6),$A364)</f>
        <v>0</v>
      </c>
      <c r="K364" s="1041"/>
      <c r="L364" s="2" t="str">
        <f t="shared" si="1575"/>
        <v/>
      </c>
      <c r="M364" s="2" t="str">
        <f t="shared" si="1583"/>
        <v/>
      </c>
      <c r="Y364" s="1"/>
      <c r="Z364" s="272"/>
      <c r="AA364" s="272"/>
    </row>
    <row r="365" spans="1:27" s="2" customFormat="1" ht="18" customHeight="1">
      <c r="A365" s="1" t="s">
        <v>1735</v>
      </c>
      <c r="B365" s="291"/>
      <c r="C365" s="1357"/>
      <c r="D365" s="308"/>
      <c r="E365" s="303">
        <f t="shared" ca="1" si="1545"/>
        <v>729</v>
      </c>
      <c r="F365" s="297">
        <f t="shared" ref="F365" ca="1" si="1748">SUM(F363:F364)</f>
        <v>336</v>
      </c>
      <c r="G365" s="298">
        <f t="shared" ref="G365" ca="1" si="1749">SUM(G363:G364)</f>
        <v>43</v>
      </c>
      <c r="H365" s="1042">
        <f t="shared" ref="H365" ca="1" si="1750">SUM(H363:H364)</f>
        <v>0</v>
      </c>
      <c r="I365" s="297">
        <f t="shared" ref="I365" ca="1" si="1751">SUM(I363:I364)</f>
        <v>393</v>
      </c>
      <c r="J365" s="298">
        <f t="shared" ref="J365" ca="1" si="1752">SUM(J363:J364)</f>
        <v>45</v>
      </c>
      <c r="K365" s="1042">
        <f t="shared" ref="K365" ca="1" si="1753">SUM(K363:K364)</f>
        <v>0</v>
      </c>
      <c r="L365" s="2">
        <f t="shared" ca="1" si="1575"/>
        <v>34</v>
      </c>
      <c r="M365" s="2">
        <f t="shared" ca="1" si="1583"/>
        <v>729</v>
      </c>
      <c r="Y365" s="1"/>
      <c r="Z365" s="272"/>
      <c r="AA365" s="272"/>
    </row>
    <row r="366" spans="1:27" s="1" customFormat="1" ht="24.95" customHeight="1">
      <c r="A366" s="1" t="s">
        <v>1052</v>
      </c>
      <c r="B366" s="296" t="s">
        <v>304</v>
      </c>
      <c r="C366" s="1382" t="s">
        <v>1737</v>
      </c>
      <c r="D366" s="309"/>
      <c r="E366" s="304">
        <f t="shared" ref="E366" ca="1" si="1754">F366+I366</f>
        <v>9100</v>
      </c>
      <c r="F366" s="293">
        <f t="shared" ref="F366" ca="1" si="1755">SUMIFS(INDIRECT(O$7),INDIRECT($N$7),$A366)</f>
        <v>1924</v>
      </c>
      <c r="G366" s="294">
        <f t="shared" ref="G366" ca="1" si="1756">SUMIFS(INDIRECT(P$7),INDIRECT($N$7),$A366)</f>
        <v>14</v>
      </c>
      <c r="H366" s="1043">
        <f t="shared" ref="H366" ca="1" si="1757">SUMIFS(INDIRECT(Q$7),INDIRECT($N$7),$A366)</f>
        <v>0</v>
      </c>
      <c r="I366" s="293">
        <f t="shared" ref="I366" ca="1" si="1758">SUMIFS(INDIRECT(R$7),INDIRECT($N$7),$A366)</f>
        <v>7176</v>
      </c>
      <c r="J366" s="294">
        <f t="shared" ref="J366" ca="1" si="1759">SUMIFS(INDIRECT(S$7),INDIRECT($N$7),$A366)</f>
        <v>3</v>
      </c>
      <c r="K366" s="1043">
        <f t="shared" ref="K366" ca="1" si="1760">SUMIFS(INDIRECT(T$7),INDIRECT($N$7),$A366)</f>
        <v>0</v>
      </c>
      <c r="L366" s="2"/>
      <c r="M366" s="2"/>
      <c r="Z366" s="272"/>
      <c r="AA366" s="272"/>
    </row>
    <row r="367" spans="1:27" s="1" customFormat="1" ht="24.95" customHeight="1">
      <c r="A367" s="1" t="s">
        <v>1052</v>
      </c>
      <c r="B367" s="287" t="s">
        <v>1736</v>
      </c>
      <c r="C367" s="1356"/>
      <c r="D367" s="307"/>
      <c r="E367" s="302">
        <f t="shared" ref="E367:E368" si="1761">F367+I367</f>
        <v>0</v>
      </c>
      <c r="F367" s="285"/>
      <c r="G367" s="280"/>
      <c r="H367" s="1041"/>
      <c r="I367" s="285"/>
      <c r="J367" s="280"/>
      <c r="K367" s="1041"/>
      <c r="L367" s="2"/>
      <c r="M367" s="2"/>
      <c r="Z367" s="272"/>
      <c r="AA367" s="272"/>
    </row>
    <row r="368" spans="1:27" s="1" customFormat="1" ht="16.5" customHeight="1">
      <c r="A368" s="1" t="s">
        <v>1052</v>
      </c>
      <c r="B368" s="323" t="s">
        <v>1824</v>
      </c>
      <c r="C368" s="1356"/>
      <c r="D368" s="312"/>
      <c r="E368" s="313">
        <f t="shared" ca="1" si="1761"/>
        <v>9100</v>
      </c>
      <c r="F368" s="314">
        <f t="shared" ref="F368:K368" ca="1" si="1762">F366+F367</f>
        <v>1924</v>
      </c>
      <c r="G368" s="315">
        <f t="shared" ca="1" si="1762"/>
        <v>14</v>
      </c>
      <c r="H368" s="1045">
        <f t="shared" ca="1" si="1762"/>
        <v>0</v>
      </c>
      <c r="I368" s="314">
        <f t="shared" ca="1" si="1762"/>
        <v>7176</v>
      </c>
      <c r="J368" s="315">
        <f t="shared" ca="1" si="1762"/>
        <v>3</v>
      </c>
      <c r="K368" s="1045">
        <f t="shared" ca="1" si="1762"/>
        <v>0</v>
      </c>
      <c r="L368" s="2">
        <f ca="1">IF(M368="","",_xlfn.RANK.EQ(M368,$M$10:$M$368,0))</f>
        <v>7</v>
      </c>
      <c r="M368" s="2">
        <f t="shared" ca="1" si="1583"/>
        <v>9100</v>
      </c>
      <c r="Z368" s="272"/>
      <c r="AA368" s="272"/>
    </row>
    <row r="369" spans="2:27" ht="20.25" customHeight="1">
      <c r="B369" s="1383" t="s">
        <v>1738</v>
      </c>
      <c r="C369" s="1384"/>
      <c r="D369" s="306" t="s">
        <v>1612</v>
      </c>
      <c r="E369" s="316">
        <f ca="1">F369+I369</f>
        <v>247616</v>
      </c>
      <c r="F369" s="317">
        <f t="shared" ref="F369:K371" ca="1" si="1763">F8+F11+F14+F17+F20+F23+F26+F29+F32+F35+F38+F41+F44+F47+F50+F61+F64+F67+F70+F73+F76+F79+F82+F85+F88+F91+F94+F97+F100+F103+F114+F117+F120+F123+F126+F129+F132+F135+F138+F141+F144+F147+F150+F153+F156+F168+F171+F174+F177+F180+F183+F186+F189+F192+F195+F198+F201+F204+F207+F210+F221+F224+F227+F230+F233+F236+F239+F242+F245+F248+F251+F254+F257+F260+F263+F274+F277+F280+F283+F286+F289+F292+F295+F298+F301+F304+F307+F310+F313+F316+F327+F330+F333+F336+F339+F342+F345+F348+F351+F354+F357+F360+F363+F366</f>
        <v>26956</v>
      </c>
      <c r="G369" s="273">
        <f t="shared" ca="1" si="1763"/>
        <v>2878</v>
      </c>
      <c r="H369" s="1046">
        <f t="shared" ca="1" si="1763"/>
        <v>2</v>
      </c>
      <c r="I369" s="317">
        <f t="shared" ca="1" si="1763"/>
        <v>220660</v>
      </c>
      <c r="J369" s="273">
        <f t="shared" ca="1" si="1763"/>
        <v>10042</v>
      </c>
      <c r="K369" s="1046">
        <f t="shared" ca="1" si="1763"/>
        <v>8</v>
      </c>
      <c r="L369" s="2" t="str">
        <f>IF(M369="","",_xlfn.RANK.EQ(M369,$M$10:$M$368,0))</f>
        <v/>
      </c>
      <c r="M369" s="2" t="str">
        <f t="shared" si="1583"/>
        <v/>
      </c>
      <c r="Z369" s="272"/>
      <c r="AA369" s="272"/>
    </row>
    <row r="370" spans="2:27" ht="20.25" customHeight="1">
      <c r="B370" s="1385"/>
      <c r="C370" s="1386"/>
      <c r="D370" s="307" t="s">
        <v>1613</v>
      </c>
      <c r="E370" s="278">
        <f ca="1">F370+I370</f>
        <v>3012</v>
      </c>
      <c r="F370" s="318">
        <f t="shared" ca="1" si="1763"/>
        <v>2782</v>
      </c>
      <c r="G370" s="272">
        <f t="shared" ca="1" si="1763"/>
        <v>528</v>
      </c>
      <c r="H370" s="1047">
        <f>H9+H12+H15+H18+H21+H24+H27+H30+H33+H36+H39+H42+H45+H48+H51+H62+H65+H68+H71+H74+H77+H80+H83+H86+H89+H92+H95+H98+H101+H104+H115+H118+H121+H124+H127+H130+H133+H136+H139+H142+H145+H148+H151+H154+H157+H169+H172+H175+H178+H181+H184+H187+H190+H193+H196+H199+H202+H205+H208+H211+H222+H225+H228+H231+H234+H237+H240+H243+H246+H249+H252+H255+H258+H261+H264+H275+H278+H281+H284+H287+H290+H293+H296+H299+H302+H305+H308+H311+H314+H317+H328+H331+H334+H337+H340+H343+H346+H349+H352+H355+H358+H361+H364+H367</f>
        <v>0</v>
      </c>
      <c r="I370" s="318">
        <f t="shared" ca="1" si="1763"/>
        <v>230</v>
      </c>
      <c r="J370" s="272">
        <f t="shared" ca="1" si="1763"/>
        <v>32</v>
      </c>
      <c r="K370" s="1047">
        <f>K9+K12+K15+K18+K21+K24+K27+K30+K33+K36+K39+K42+K45+K48+K51+K62+K65+K68+K71+K74+K77+K80+K83+K86+K89+K92+K95+K98+K101+K104+K115+K118+K121+K124+K127+K130+K133+K136+K139+K142+K145+K148+K151+K154+K157+K169+K172+K175+K178+K181+K184+K187+K190+K193+K196+K199+K202+K205+K208+K211+K222+K225+K228+K231+K234+K237+K240+K243+K246+K249+K252+K255+K258+K261+K264+K275+K278+K281+K284+K287+K290+K293+K296+K299+K302+K305+K308+K311+K314+K317+K328+K331+K334+K337+K340+K343+K346+K349+K352+K355+K358+K361+K364+K367</f>
        <v>0</v>
      </c>
      <c r="L370" s="2" t="str">
        <f>IF(M370="","",_xlfn.RANK.EQ(M370,$M$10:$M$368,0))</f>
        <v/>
      </c>
      <c r="M370" s="2" t="str">
        <f t="shared" si="1583"/>
        <v/>
      </c>
      <c r="Z370" s="272"/>
      <c r="AA370" s="272"/>
    </row>
    <row r="371" spans="2:27" ht="20.25" customHeight="1">
      <c r="B371" s="1387"/>
      <c r="C371" s="1388"/>
      <c r="D371" s="310"/>
      <c r="E371" s="319">
        <f ca="1">F371+I371</f>
        <v>250628</v>
      </c>
      <c r="F371" s="320">
        <f t="shared" ca="1" si="1763"/>
        <v>29738</v>
      </c>
      <c r="G371" s="321">
        <f t="shared" ca="1" si="1763"/>
        <v>3406</v>
      </c>
      <c r="H371" s="1048">
        <f ca="1">H10+H13+H16+H19+H22+H25+H28+H31+H34+H37+H40+H43+H46+H49+H52+H63+H66+H69+H72+H75+H78+H81+H84+H87+H90+H93+H96+H99+H102+H105+H116+H119+H122+H125+H128+H131+H134+H137+H140+H143+H146+H149+H152+H155+H158+H170+H173+H176+H179+H182+H185+H188+H191+H194+H197+H200+H203+H206+H209+H212+H223+H226+H229+H232+H235+H238+H241+H244+H247+H250+H253+H256+H259+H262+H265+H276+H279+H282+H285+H288+H291+H294+H297+H300+H303+H306+H309+H312+H315+H318+H329+H332+H335+H338+H341+H344+H347+H350+H353+H356+H359+H362+H365+H368</f>
        <v>2</v>
      </c>
      <c r="I371" s="320">
        <f t="shared" ca="1" si="1763"/>
        <v>220890</v>
      </c>
      <c r="J371" s="321">
        <f t="shared" ca="1" si="1763"/>
        <v>10074</v>
      </c>
      <c r="K371" s="1048">
        <f ca="1">K10+K13+K16+K19+K22+K25+K28+K31+K34+K37+K40+K43+K46+K49+K52+K63+K66+K69+K72+K75+K78+K81+K84+K87+K90+K93+K96+K99+K102+K105+K116+K119+K122+K125+K128+K131+K134+K137+K140+K143+K146+K149+K152+K155+K158+K170+K173+K176+K179+K182+K185+K188+K191+K194+K197+K200+K203+K206+K209+K212+K223+K226+K229+K232+K235+K238+K241+K244+K247+K250+K253+K256+K259+K262+K265+K276+K279+K282+K285+K288+K291+K294+K297+K300+K303+K306+K309+K312+K315+K318+K329+K332+K335+K338+K341+K344+K347+K350+K353+K356+K359+K362+K365+K368</f>
        <v>8</v>
      </c>
      <c r="L371" s="2"/>
      <c r="M371" s="2"/>
      <c r="Z371" s="272"/>
      <c r="AA371" s="272"/>
    </row>
    <row r="372" spans="2:27" ht="20.25" customHeight="1">
      <c r="B372" s="322" t="s">
        <v>1739</v>
      </c>
      <c r="C372" s="1380" t="s">
        <v>1740</v>
      </c>
      <c r="D372" s="1380"/>
      <c r="E372" s="1380"/>
      <c r="F372" s="1380"/>
      <c r="G372" s="1380"/>
      <c r="H372" s="1380"/>
      <c r="I372" s="1380"/>
      <c r="J372" s="1380"/>
      <c r="K372" s="1380"/>
      <c r="L372" s="2" t="str">
        <f>IF(M372="","",_xlfn.RANK.EQ(M372,$M$10:$M$368,0))</f>
        <v/>
      </c>
      <c r="M372" s="1"/>
    </row>
    <row r="373" spans="2:27" ht="24.95" customHeight="1">
      <c r="B373" s="279"/>
      <c r="C373" s="1380"/>
      <c r="D373" s="1380"/>
      <c r="E373" s="1380"/>
      <c r="F373" s="1380"/>
      <c r="G373" s="1380"/>
      <c r="H373" s="1380"/>
      <c r="I373" s="1380"/>
      <c r="J373" s="1380"/>
      <c r="K373" s="1380"/>
      <c r="L373" s="2" t="str">
        <f>IF(M373="","",_xlfn.RANK.EQ(M373,$M$10:$M$368,0))</f>
        <v/>
      </c>
      <c r="M373" s="1"/>
    </row>
    <row r="374" spans="2:27" ht="20.25" customHeight="1">
      <c r="B374" s="279"/>
      <c r="C374" s="1381"/>
      <c r="D374" s="1381"/>
      <c r="E374" s="1381"/>
      <c r="F374" s="1381"/>
      <c r="G374" s="1381"/>
      <c r="H374" s="1381"/>
      <c r="I374" s="1381"/>
      <c r="J374" s="1381"/>
      <c r="K374" s="1381"/>
      <c r="L374" s="2" t="str">
        <f>IF(M374="","",_xlfn.RANK.EQ(M374,$M$10:$M$368,0))</f>
        <v/>
      </c>
      <c r="M374" s="1"/>
    </row>
    <row r="375" spans="2:27" ht="20.25" customHeight="1">
      <c r="B375" s="1"/>
      <c r="C375" s="1381"/>
      <c r="D375" s="1381"/>
      <c r="E375" s="1381"/>
      <c r="F375" s="1381"/>
      <c r="G375" s="1381"/>
      <c r="H375" s="1381"/>
      <c r="I375" s="1381"/>
      <c r="J375" s="1381"/>
      <c r="K375" s="1381"/>
      <c r="L375" s="2" t="str">
        <f>IF(M375="","",_xlfn.RANK.EQ(M375,$M$10:$M$368,0))</f>
        <v/>
      </c>
    </row>
  </sheetData>
  <mergeCells count="177">
    <mergeCell ref="C160:K160"/>
    <mergeCell ref="C372:K375"/>
    <mergeCell ref="C354:C356"/>
    <mergeCell ref="C357:C359"/>
    <mergeCell ref="C360:C362"/>
    <mergeCell ref="C363:C365"/>
    <mergeCell ref="C366:C368"/>
    <mergeCell ref="B369:C371"/>
    <mergeCell ref="C336:C338"/>
    <mergeCell ref="C339:C341"/>
    <mergeCell ref="C342:C344"/>
    <mergeCell ref="C345:C347"/>
    <mergeCell ref="C348:C350"/>
    <mergeCell ref="C351:C353"/>
    <mergeCell ref="J325:K325"/>
    <mergeCell ref="C327:C329"/>
    <mergeCell ref="C330:C332"/>
    <mergeCell ref="C333:C335"/>
    <mergeCell ref="C316:C318"/>
    <mergeCell ref="B320:K320"/>
    <mergeCell ref="B323:B326"/>
    <mergeCell ref="C323:C326"/>
    <mergeCell ref="D323:E326"/>
    <mergeCell ref="F324:F326"/>
    <mergeCell ref="G324:H324"/>
    <mergeCell ref="I324:I326"/>
    <mergeCell ref="J324:K324"/>
    <mergeCell ref="G325:H325"/>
    <mergeCell ref="C298:C300"/>
    <mergeCell ref="C301:C303"/>
    <mergeCell ref="C304:C306"/>
    <mergeCell ref="C307:C309"/>
    <mergeCell ref="C310:C312"/>
    <mergeCell ref="C313:C315"/>
    <mergeCell ref="C280:C282"/>
    <mergeCell ref="C283:C285"/>
    <mergeCell ref="C286:C288"/>
    <mergeCell ref="C289:C291"/>
    <mergeCell ref="C292:C294"/>
    <mergeCell ref="C295:C297"/>
    <mergeCell ref="G272:H272"/>
    <mergeCell ref="J272:K272"/>
    <mergeCell ref="C274:C276"/>
    <mergeCell ref="C277:C279"/>
    <mergeCell ref="C260:C262"/>
    <mergeCell ref="C263:C265"/>
    <mergeCell ref="B267:K267"/>
    <mergeCell ref="B270:B273"/>
    <mergeCell ref="C270:C273"/>
    <mergeCell ref="D270:E273"/>
    <mergeCell ref="F271:F273"/>
    <mergeCell ref="G271:H271"/>
    <mergeCell ref="I271:I273"/>
    <mergeCell ref="J271:K271"/>
    <mergeCell ref="C242:C244"/>
    <mergeCell ref="C245:C247"/>
    <mergeCell ref="C248:C250"/>
    <mergeCell ref="C251:C253"/>
    <mergeCell ref="C254:C256"/>
    <mergeCell ref="C257:C259"/>
    <mergeCell ref="C224:C226"/>
    <mergeCell ref="C227:C229"/>
    <mergeCell ref="C230:C232"/>
    <mergeCell ref="C233:C235"/>
    <mergeCell ref="C236:C238"/>
    <mergeCell ref="C239:C241"/>
    <mergeCell ref="J218:K218"/>
    <mergeCell ref="G219:H219"/>
    <mergeCell ref="J219:K219"/>
    <mergeCell ref="C221:C223"/>
    <mergeCell ref="B217:B220"/>
    <mergeCell ref="C217:C220"/>
    <mergeCell ref="D217:E220"/>
    <mergeCell ref="F218:F220"/>
    <mergeCell ref="G218:H218"/>
    <mergeCell ref="I218:I220"/>
    <mergeCell ref="C198:C200"/>
    <mergeCell ref="C201:C203"/>
    <mergeCell ref="C204:C206"/>
    <mergeCell ref="C207:C209"/>
    <mergeCell ref="C210:C212"/>
    <mergeCell ref="B214:K214"/>
    <mergeCell ref="C180:C182"/>
    <mergeCell ref="C183:C185"/>
    <mergeCell ref="C186:C188"/>
    <mergeCell ref="C189:C191"/>
    <mergeCell ref="C192:C194"/>
    <mergeCell ref="C195:C197"/>
    <mergeCell ref="C168:C170"/>
    <mergeCell ref="C171:C173"/>
    <mergeCell ref="C174:C176"/>
    <mergeCell ref="C177:C179"/>
    <mergeCell ref="B161:K161"/>
    <mergeCell ref="B164:B167"/>
    <mergeCell ref="C164:C167"/>
    <mergeCell ref="D164:E167"/>
    <mergeCell ref="F165:F167"/>
    <mergeCell ref="G165:H165"/>
    <mergeCell ref="I165:I167"/>
    <mergeCell ref="J165:K165"/>
    <mergeCell ref="G166:H166"/>
    <mergeCell ref="J166:K166"/>
    <mergeCell ref="C141:C143"/>
    <mergeCell ref="C144:C146"/>
    <mergeCell ref="C147:C149"/>
    <mergeCell ref="C150:C152"/>
    <mergeCell ref="C153:C155"/>
    <mergeCell ref="C156:C158"/>
    <mergeCell ref="C123:C125"/>
    <mergeCell ref="C126:C128"/>
    <mergeCell ref="C129:C131"/>
    <mergeCell ref="C132:C134"/>
    <mergeCell ref="C135:C137"/>
    <mergeCell ref="C138:C140"/>
    <mergeCell ref="J112:K112"/>
    <mergeCell ref="C114:C116"/>
    <mergeCell ref="C117:C119"/>
    <mergeCell ref="C120:C122"/>
    <mergeCell ref="C103:C105"/>
    <mergeCell ref="B107:K107"/>
    <mergeCell ref="B110:B113"/>
    <mergeCell ref="C110:C113"/>
    <mergeCell ref="D110:E113"/>
    <mergeCell ref="F111:F113"/>
    <mergeCell ref="G111:H111"/>
    <mergeCell ref="I111:I113"/>
    <mergeCell ref="J111:K111"/>
    <mergeCell ref="G112:H112"/>
    <mergeCell ref="C85:C87"/>
    <mergeCell ref="C88:C90"/>
    <mergeCell ref="C91:C93"/>
    <mergeCell ref="C94:C96"/>
    <mergeCell ref="C97:C99"/>
    <mergeCell ref="C100:C102"/>
    <mergeCell ref="C67:C69"/>
    <mergeCell ref="C70:C72"/>
    <mergeCell ref="C73:C75"/>
    <mergeCell ref="C76:C78"/>
    <mergeCell ref="C79:C81"/>
    <mergeCell ref="C82:C84"/>
    <mergeCell ref="G59:H59"/>
    <mergeCell ref="J59:K59"/>
    <mergeCell ref="C61:C63"/>
    <mergeCell ref="C64:C66"/>
    <mergeCell ref="C47:C49"/>
    <mergeCell ref="C50:C52"/>
    <mergeCell ref="B54:K54"/>
    <mergeCell ref="B57:B60"/>
    <mergeCell ref="C57:C60"/>
    <mergeCell ref="D57:E60"/>
    <mergeCell ref="F58:F60"/>
    <mergeCell ref="G58:H58"/>
    <mergeCell ref="I58:I60"/>
    <mergeCell ref="J58:K58"/>
    <mergeCell ref="C35:C37"/>
    <mergeCell ref="C38:C40"/>
    <mergeCell ref="C41:C43"/>
    <mergeCell ref="C44:C46"/>
    <mergeCell ref="C17:C19"/>
    <mergeCell ref="C20:C22"/>
    <mergeCell ref="C23:C25"/>
    <mergeCell ref="C26:C28"/>
    <mergeCell ref="C29:C31"/>
    <mergeCell ref="C32:C34"/>
    <mergeCell ref="C8:C10"/>
    <mergeCell ref="C11:C13"/>
    <mergeCell ref="C14:C16"/>
    <mergeCell ref="B1:K1"/>
    <mergeCell ref="B4:B7"/>
    <mergeCell ref="C4:C7"/>
    <mergeCell ref="D4:E7"/>
    <mergeCell ref="F5:F7"/>
    <mergeCell ref="G5:H5"/>
    <mergeCell ref="I5:I7"/>
    <mergeCell ref="J5:K5"/>
    <mergeCell ref="G6:H6"/>
    <mergeCell ref="J6:K6"/>
  </mergeCells>
  <phoneticPr fontId="9"/>
  <conditionalFormatting sqref="Z8:AA371">
    <cfRule type="cellIs" dxfId="8" priority="1" operator="lessThan">
      <formula>0</formula>
    </cfRule>
  </conditionalFormatting>
  <printOptions horizontalCentered="1"/>
  <pageMargins left="0.51181102362204722" right="0.51181102362204722" top="0.55118110236220474" bottom="0.55118110236220474" header="0.31496062992125984" footer="0.31496062992125984"/>
  <pageSetup paperSize="9" scale="82" firstPageNumber="10" fitToHeight="0" orientation="portrait" r:id="rId1"/>
  <headerFooter scaleWithDoc="0">
    <oddFooter>&amp;C&amp;P</oddFooter>
  </headerFooter>
  <rowBreaks count="6" manualBreakCount="6">
    <brk id="53" min="1" max="10" man="1"/>
    <brk id="106" min="1" max="10" man="1"/>
    <brk id="160" min="1" max="10" man="1"/>
    <brk id="213" min="1" max="10" man="1"/>
    <brk id="266" min="1" max="10" man="1"/>
    <brk id="319" min="1" max="10" man="1"/>
  </rowBreaks>
  <ignoredErrors>
    <ignoredError sqref="B62:B105 B115:B158 B170:B212 B221:B265 B275:B318 B327:B329 B333:B368 B330:B332" numberStoredAsText="1"/>
    <ignoredError sqref="E10:E52 E63:E105 E116:E158 E170:E212" formula="1"/>
  </ignoredError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ransitionEvaluation="1" codeName="Sheet6">
    <pageSetUpPr fitToPage="1"/>
  </sheetPr>
  <dimension ref="A1:AP190"/>
  <sheetViews>
    <sheetView showGridLines="0" defaultGridColor="0" view="pageBreakPreview" colorId="22" zoomScale="85" zoomScaleNormal="100" zoomScaleSheetLayoutView="85" workbookViewId="0">
      <pane xSplit="3" ySplit="7" topLeftCell="D50" activePane="bottomRight" state="frozen"/>
      <selection activeCell="D3" sqref="D3"/>
      <selection pane="topRight" activeCell="D3" sqref="D3"/>
      <selection pane="bottomLeft" activeCell="D3" sqref="D3"/>
      <selection pane="bottomRight" activeCell="D3" sqref="D3"/>
    </sheetView>
  </sheetViews>
  <sheetFormatPr defaultColWidth="10.7109375" defaultRowHeight="14.25"/>
  <cols>
    <col min="1" max="1" width="2.7109375" style="269" customWidth="1"/>
    <col min="2" max="2" width="4.7109375" style="269" customWidth="1"/>
    <col min="3" max="3" width="12.7109375" style="269" customWidth="1"/>
    <col min="4" max="4" width="10" style="269" customWidth="1"/>
    <col min="5" max="7" width="8.7109375" style="269" customWidth="1"/>
    <col min="8" max="8" width="10" style="269" customWidth="1"/>
    <col min="9" max="17" width="9.28515625" style="269" customWidth="1"/>
    <col min="18" max="18" width="9" customWidth="1"/>
    <col min="20" max="25" width="6.28515625" customWidth="1"/>
  </cols>
  <sheetData>
    <row r="1" spans="1:42" ht="20.100000000000001" customHeight="1">
      <c r="B1" s="1392" t="s">
        <v>1841</v>
      </c>
      <c r="C1" s="1392"/>
      <c r="D1" s="1392"/>
      <c r="E1" s="1392"/>
      <c r="F1" s="1392"/>
      <c r="G1" s="1392"/>
      <c r="H1" s="1392"/>
      <c r="I1" s="1392"/>
      <c r="J1" s="1392"/>
      <c r="K1" s="1392"/>
      <c r="L1" s="1392"/>
      <c r="M1" s="1392"/>
      <c r="N1" s="1392"/>
      <c r="O1" s="1392"/>
      <c r="P1" s="1392"/>
      <c r="Q1" s="1392"/>
    </row>
    <row r="2" spans="1:42" ht="20.100000000000001" customHeight="1">
      <c r="B2" s="267"/>
      <c r="C2" s="267"/>
      <c r="D2" s="267"/>
      <c r="E2" s="267"/>
      <c r="F2" s="267"/>
      <c r="G2" s="267"/>
      <c r="H2" s="267"/>
      <c r="I2" s="267"/>
      <c r="J2" s="267"/>
      <c r="K2" s="267"/>
      <c r="L2" s="267"/>
      <c r="M2" s="267"/>
      <c r="N2" s="267"/>
      <c r="O2" s="267"/>
      <c r="P2" s="267"/>
      <c r="Q2" s="267"/>
    </row>
    <row r="3" spans="1:42" ht="20.100000000000001" customHeight="1">
      <c r="N3" s="1"/>
      <c r="O3" s="1"/>
      <c r="P3" s="1"/>
      <c r="Q3" s="352" t="s">
        <v>1842</v>
      </c>
    </row>
    <row r="4" spans="1:42" ht="15" customHeight="1">
      <c r="B4" s="372"/>
      <c r="C4" s="378"/>
      <c r="D4" s="1393" t="s">
        <v>1843</v>
      </c>
      <c r="E4" s="1394"/>
      <c r="F4" s="1394"/>
      <c r="G4" s="1394"/>
      <c r="H4" s="1395"/>
      <c r="I4" s="1399" t="s">
        <v>1844</v>
      </c>
      <c r="J4" s="1401" t="s">
        <v>1845</v>
      </c>
      <c r="K4" s="1402"/>
      <c r="L4" s="1403"/>
      <c r="M4" s="1399" t="s">
        <v>1846</v>
      </c>
      <c r="N4" s="1393" t="s">
        <v>2026</v>
      </c>
      <c r="O4" s="1394"/>
      <c r="P4" s="1395"/>
      <c r="Q4" s="1408" t="s">
        <v>2027</v>
      </c>
      <c r="T4" t="s">
        <v>17</v>
      </c>
    </row>
    <row r="5" spans="1:42" ht="15" customHeight="1">
      <c r="B5" s="373"/>
      <c r="C5" s="2"/>
      <c r="D5" s="1396"/>
      <c r="E5" s="1397"/>
      <c r="F5" s="1397"/>
      <c r="G5" s="1397"/>
      <c r="H5" s="1398"/>
      <c r="I5" s="1400"/>
      <c r="J5" s="1404"/>
      <c r="K5" s="1405"/>
      <c r="L5" s="1406"/>
      <c r="M5" s="1407"/>
      <c r="N5" s="1396"/>
      <c r="O5" s="1397"/>
      <c r="P5" s="1398"/>
      <c r="Q5" s="1409"/>
      <c r="T5" t="s">
        <v>19</v>
      </c>
      <c r="Z5" t="s">
        <v>20</v>
      </c>
    </row>
    <row r="6" spans="1:42" ht="15" customHeight="1">
      <c r="B6" s="373"/>
      <c r="C6" s="2"/>
      <c r="D6" s="1410" t="s">
        <v>1849</v>
      </c>
      <c r="E6" s="1412" t="s">
        <v>1850</v>
      </c>
      <c r="F6" s="1412" t="s">
        <v>1851</v>
      </c>
      <c r="G6" s="1412"/>
      <c r="H6" s="1414" t="s">
        <v>1852</v>
      </c>
      <c r="I6" s="1400"/>
      <c r="J6" s="1416" t="s">
        <v>1853</v>
      </c>
      <c r="K6" s="1418" t="s">
        <v>1854</v>
      </c>
      <c r="L6" s="1420" t="s">
        <v>1855</v>
      </c>
      <c r="M6" s="1407"/>
      <c r="N6" s="1416" t="s">
        <v>1856</v>
      </c>
      <c r="O6" s="1418" t="s">
        <v>1857</v>
      </c>
      <c r="P6" s="1423" t="s">
        <v>1852</v>
      </c>
      <c r="Q6" s="1409"/>
      <c r="T6" t="s">
        <v>32</v>
      </c>
      <c r="U6" t="s">
        <v>33</v>
      </c>
      <c r="V6" t="s">
        <v>34</v>
      </c>
      <c r="W6" t="s">
        <v>35</v>
      </c>
      <c r="Y6" t="s">
        <v>36</v>
      </c>
      <c r="Z6" t="s">
        <v>42</v>
      </c>
      <c r="AA6" t="s">
        <v>43</v>
      </c>
      <c r="AB6" t="s">
        <v>44</v>
      </c>
      <c r="AC6" t="s">
        <v>45</v>
      </c>
      <c r="AD6" t="s">
        <v>46</v>
      </c>
      <c r="AE6" t="s">
        <v>47</v>
      </c>
      <c r="AF6" t="s">
        <v>48</v>
      </c>
      <c r="AG6" t="s">
        <v>49</v>
      </c>
      <c r="AH6" t="s">
        <v>50</v>
      </c>
      <c r="AI6" t="s">
        <v>51</v>
      </c>
      <c r="AJ6" t="s">
        <v>52</v>
      </c>
      <c r="AK6" t="s">
        <v>53</v>
      </c>
      <c r="AL6" t="s">
        <v>37</v>
      </c>
      <c r="AM6" t="s">
        <v>2025</v>
      </c>
      <c r="AN6" t="s">
        <v>40</v>
      </c>
      <c r="AP6" t="s">
        <v>41</v>
      </c>
    </row>
    <row r="7" spans="1:42" ht="30" customHeight="1">
      <c r="B7" s="373"/>
      <c r="C7" s="2"/>
      <c r="D7" s="1411"/>
      <c r="E7" s="1413"/>
      <c r="F7" s="396" t="s">
        <v>1858</v>
      </c>
      <c r="G7" s="396" t="s">
        <v>1859</v>
      </c>
      <c r="H7" s="1415"/>
      <c r="I7" s="1400"/>
      <c r="J7" s="1417"/>
      <c r="K7" s="1419"/>
      <c r="L7" s="1421"/>
      <c r="M7" s="1407"/>
      <c r="N7" s="1422"/>
      <c r="O7" s="1419"/>
      <c r="P7" s="1424"/>
      <c r="Q7" s="1409"/>
      <c r="S7" t="s">
        <v>2931</v>
      </c>
      <c r="T7" t="s">
        <v>2033</v>
      </c>
      <c r="U7" t="s">
        <v>2034</v>
      </c>
      <c r="V7" t="s">
        <v>2035</v>
      </c>
      <c r="W7" t="s">
        <v>2036</v>
      </c>
      <c r="Y7" t="s">
        <v>2028</v>
      </c>
      <c r="Z7" t="s">
        <v>2037</v>
      </c>
      <c r="AA7" t="s">
        <v>2038</v>
      </c>
      <c r="AB7" t="s">
        <v>2039</v>
      </c>
      <c r="AC7" t="s">
        <v>2040</v>
      </c>
      <c r="AD7" t="s">
        <v>2041</v>
      </c>
      <c r="AE7" t="s">
        <v>2042</v>
      </c>
      <c r="AF7" t="s">
        <v>2043</v>
      </c>
      <c r="AG7" t="s">
        <v>2044</v>
      </c>
      <c r="AH7" t="s">
        <v>2045</v>
      </c>
      <c r="AI7" t="s">
        <v>2046</v>
      </c>
      <c r="AJ7" t="s">
        <v>2047</v>
      </c>
      <c r="AK7" t="s">
        <v>2048</v>
      </c>
      <c r="AL7" t="s">
        <v>2029</v>
      </c>
      <c r="AM7" t="s">
        <v>2030</v>
      </c>
      <c r="AN7" t="s">
        <v>2031</v>
      </c>
      <c r="AP7" t="s">
        <v>2032</v>
      </c>
    </row>
    <row r="8" spans="1:42" ht="18" customHeight="1">
      <c r="A8" s="24"/>
      <c r="B8" s="374">
        <v>1</v>
      </c>
      <c r="C8" s="379" t="s">
        <v>303</v>
      </c>
      <c r="D8" s="317">
        <f ca="1">INDEX(INDIRECT(表６!T$7),MATCH($S8,_1自治体コード,0))</f>
        <v>77</v>
      </c>
      <c r="E8" s="380">
        <f ca="1">INDEX(INDIRECT(表６!U$7),MATCH($S8,_1自治体コード,0))</f>
        <v>0</v>
      </c>
      <c r="F8" s="380">
        <f ca="1">INDEX(INDIRECT(表６!V$7),MATCH($S8,_1自治体コード,0))</f>
        <v>1</v>
      </c>
      <c r="G8" s="380">
        <f ca="1">INDEX(INDIRECT(表６!W$7),MATCH($S8,_1自治体コード,0))</f>
        <v>1</v>
      </c>
      <c r="H8" s="381">
        <f ca="1">SUM(D8:G8)</f>
        <v>79</v>
      </c>
      <c r="I8" s="369">
        <f ca="1">INDEX(INDIRECT(表６!Y$7),MATCH($S8,_1自治体コード,0))</f>
        <v>145</v>
      </c>
      <c r="J8" s="317"/>
      <c r="K8" s="380"/>
      <c r="L8" s="381">
        <f>J8+K8</f>
        <v>0</v>
      </c>
      <c r="M8" s="369">
        <f ca="1">INDEX(INDIRECT(表６!AL$7),MATCH($S8,_1自治体コード,0))</f>
        <v>0</v>
      </c>
      <c r="N8" s="317">
        <f ca="1">INDEX(INDIRECT(表６!AM$7),MATCH($S8,_1自治体コード,0))</f>
        <v>205</v>
      </c>
      <c r="O8" s="380">
        <f ca="1">INDEX(INDIRECT(表６!AN$7),MATCH($S8,_1自治体コード,0))</f>
        <v>97</v>
      </c>
      <c r="P8" s="381">
        <f ca="1">SUM(N8:O8)</f>
        <v>302</v>
      </c>
      <c r="Q8" s="316">
        <f ca="1">INDEX(INDIRECT(表６!AP$7),MATCH($S8,_1自治体コード,0))</f>
        <v>21</v>
      </c>
      <c r="S8" t="s">
        <v>532</v>
      </c>
      <c r="Z8">
        <f t="shared" ref="Z8:AK17" ca="1" si="0">INDEX(INDIRECT(Z$7),MATCH($S8,_1自治体コード,0))</f>
        <v>0</v>
      </c>
      <c r="AA8">
        <f ca="1">INDEX(INDIRECT(AA$7),MATCH($S8,_1自治体コード,0))</f>
        <v>0</v>
      </c>
      <c r="AB8">
        <f t="shared" ca="1" si="0"/>
        <v>0</v>
      </c>
      <c r="AC8">
        <f t="shared" ca="1" si="0"/>
        <v>0</v>
      </c>
      <c r="AD8">
        <f t="shared" ca="1" si="0"/>
        <v>0</v>
      </c>
      <c r="AE8">
        <f t="shared" ca="1" si="0"/>
        <v>0</v>
      </c>
      <c r="AF8">
        <f t="shared" ca="1" si="0"/>
        <v>0</v>
      </c>
      <c r="AG8">
        <f t="shared" ca="1" si="0"/>
        <v>0</v>
      </c>
      <c r="AH8">
        <f t="shared" ca="1" si="0"/>
        <v>0</v>
      </c>
      <c r="AI8">
        <f t="shared" ca="1" si="0"/>
        <v>0</v>
      </c>
      <c r="AJ8">
        <f t="shared" ca="1" si="0"/>
        <v>0</v>
      </c>
      <c r="AK8">
        <f t="shared" ca="1" si="0"/>
        <v>0</v>
      </c>
    </row>
    <row r="9" spans="1:42" ht="18" customHeight="1">
      <c r="A9" s="24"/>
      <c r="B9" s="155">
        <v>2</v>
      </c>
      <c r="C9" s="156" t="s">
        <v>1860</v>
      </c>
      <c r="D9" s="1103">
        <f ca="1">INDEX(INDIRECT(表６!T$7),MATCH($S9,_1自治体コード,0))</f>
        <v>26</v>
      </c>
      <c r="E9" s="382">
        <f ca="1">INDEX(INDIRECT(表６!U$7),MATCH($S9,_1自治体コード,0))</f>
        <v>0</v>
      </c>
      <c r="F9" s="382">
        <f ca="1">INDEX(INDIRECT(表６!V$7),MATCH($S9,_1自治体コード,0))</f>
        <v>0</v>
      </c>
      <c r="G9" s="382">
        <f ca="1">INDEX(INDIRECT(表６!W$7),MATCH($S9,_1自治体コード,0))</f>
        <v>0</v>
      </c>
      <c r="H9" s="383">
        <f t="shared" ref="H9:H54" ca="1" si="1">SUM(D9:G9)</f>
        <v>26</v>
      </c>
      <c r="I9" s="1104">
        <f ca="1">INDEX(INDIRECT(表６!Y$7),MATCH($S9,_1自治体コード,0))</f>
        <v>22</v>
      </c>
      <c r="J9" s="1103"/>
      <c r="K9" s="382"/>
      <c r="L9" s="383">
        <f t="shared" ref="L9:L54" si="2">J9+K9</f>
        <v>0</v>
      </c>
      <c r="M9" s="1104">
        <f ca="1">INDEX(INDIRECT(表６!AL$7),MATCH($S9,_1自治体コード,0))</f>
        <v>0</v>
      </c>
      <c r="N9" s="1103">
        <f ca="1">INDEX(INDIRECT(表６!AM$7),MATCH($S9,_1自治体コード,0))</f>
        <v>65</v>
      </c>
      <c r="O9" s="382">
        <f ca="1">INDEX(INDIRECT(表６!AN$7),MATCH($S9,_1自治体コード,0))</f>
        <v>36</v>
      </c>
      <c r="P9" s="383">
        <f t="shared" ref="P9:P54" ca="1" si="3">SUM(N9:O9)</f>
        <v>101</v>
      </c>
      <c r="Q9" s="278">
        <f ca="1">INDEX(INDIRECT(表６!AP$7),MATCH($S9,_1自治体コード,0))</f>
        <v>5</v>
      </c>
      <c r="S9" t="s">
        <v>536</v>
      </c>
      <c r="Z9">
        <f t="shared" ca="1" si="0"/>
        <v>0</v>
      </c>
      <c r="AA9">
        <f t="shared" ca="1" si="0"/>
        <v>0</v>
      </c>
      <c r="AB9">
        <f t="shared" ca="1" si="0"/>
        <v>0</v>
      </c>
      <c r="AC9">
        <f t="shared" ca="1" si="0"/>
        <v>0</v>
      </c>
      <c r="AD9">
        <f t="shared" ca="1" si="0"/>
        <v>0</v>
      </c>
      <c r="AE9">
        <f t="shared" ca="1" si="0"/>
        <v>0</v>
      </c>
      <c r="AF9">
        <f t="shared" ca="1" si="0"/>
        <v>0</v>
      </c>
      <c r="AG9">
        <f t="shared" ca="1" si="0"/>
        <v>0</v>
      </c>
      <c r="AH9">
        <f t="shared" ca="1" si="0"/>
        <v>0</v>
      </c>
      <c r="AI9">
        <f t="shared" ca="1" si="0"/>
        <v>0</v>
      </c>
      <c r="AJ9">
        <f t="shared" ca="1" si="0"/>
        <v>0</v>
      </c>
      <c r="AK9">
        <f t="shared" ca="1" si="0"/>
        <v>0</v>
      </c>
    </row>
    <row r="10" spans="1:42" ht="18" customHeight="1">
      <c r="A10" s="24"/>
      <c r="B10" s="155">
        <v>3</v>
      </c>
      <c r="C10" s="156" t="s">
        <v>1861</v>
      </c>
      <c r="D10" s="1103">
        <f ca="1">INDEX(INDIRECT(表６!T$7),MATCH($S10,_1自治体コード,0))</f>
        <v>81</v>
      </c>
      <c r="E10" s="382">
        <f ca="1">INDEX(INDIRECT(表６!U$7),MATCH($S10,_1自治体コード,0))</f>
        <v>0</v>
      </c>
      <c r="F10" s="382">
        <f ca="1">INDEX(INDIRECT(表６!V$7),MATCH($S10,_1自治体コード,0))</f>
        <v>3</v>
      </c>
      <c r="G10" s="382">
        <f ca="1">INDEX(INDIRECT(表６!W$7),MATCH($S10,_1自治体コード,0))</f>
        <v>3</v>
      </c>
      <c r="H10" s="383">
        <f t="shared" ca="1" si="1"/>
        <v>87</v>
      </c>
      <c r="I10" s="1104">
        <f ca="1">INDEX(INDIRECT(表６!Y$7),MATCH($S10,_1自治体コード,0))</f>
        <v>32</v>
      </c>
      <c r="J10" s="1103"/>
      <c r="K10" s="382"/>
      <c r="L10" s="383">
        <f t="shared" si="2"/>
        <v>0</v>
      </c>
      <c r="M10" s="1104">
        <f ca="1">INDEX(INDIRECT(表６!AL$7),MATCH($S10,_1自治体コード,0))</f>
        <v>1</v>
      </c>
      <c r="N10" s="1103">
        <f ca="1">INDEX(INDIRECT(表６!AM$7),MATCH($S10,_1自治体コード,0))</f>
        <v>107</v>
      </c>
      <c r="O10" s="382">
        <f ca="1">INDEX(INDIRECT(表６!AN$7),MATCH($S10,_1自治体コード,0))</f>
        <v>80</v>
      </c>
      <c r="P10" s="383">
        <f t="shared" ca="1" si="3"/>
        <v>187</v>
      </c>
      <c r="Q10" s="278">
        <f ca="1">INDEX(INDIRECT(表６!AP$7),MATCH($S10,_1自治体コード,0))</f>
        <v>9</v>
      </c>
      <c r="S10" t="s">
        <v>539</v>
      </c>
      <c r="Z10">
        <f t="shared" ca="1" si="0"/>
        <v>0</v>
      </c>
      <c r="AA10">
        <f t="shared" ca="1" si="0"/>
        <v>0</v>
      </c>
      <c r="AB10">
        <f t="shared" ca="1" si="0"/>
        <v>0</v>
      </c>
      <c r="AC10">
        <f t="shared" ca="1" si="0"/>
        <v>0</v>
      </c>
      <c r="AD10">
        <f t="shared" ca="1" si="0"/>
        <v>0</v>
      </c>
      <c r="AE10">
        <f t="shared" ca="1" si="0"/>
        <v>0</v>
      </c>
      <c r="AF10">
        <f t="shared" ca="1" si="0"/>
        <v>0</v>
      </c>
      <c r="AG10">
        <f t="shared" ca="1" si="0"/>
        <v>0</v>
      </c>
      <c r="AH10">
        <f t="shared" ca="1" si="0"/>
        <v>0</v>
      </c>
      <c r="AI10">
        <f t="shared" ca="1" si="0"/>
        <v>0</v>
      </c>
      <c r="AJ10">
        <f t="shared" ca="1" si="0"/>
        <v>0</v>
      </c>
      <c r="AK10">
        <f t="shared" ca="1" si="0"/>
        <v>0</v>
      </c>
    </row>
    <row r="11" spans="1:42" ht="18" customHeight="1">
      <c r="A11" s="24"/>
      <c r="B11" s="155">
        <v>4</v>
      </c>
      <c r="C11" s="156" t="s">
        <v>1862</v>
      </c>
      <c r="D11" s="1103">
        <f ca="1">INDEX(INDIRECT(表６!T$7),MATCH($S11,_1自治体コード,0))</f>
        <v>71</v>
      </c>
      <c r="E11" s="382">
        <f ca="1">INDEX(INDIRECT(表６!U$7),MATCH($S11,_1自治体コード,0))</f>
        <v>1</v>
      </c>
      <c r="F11" s="382">
        <f ca="1">INDEX(INDIRECT(表６!V$7),MATCH($S11,_1自治体コード,0))</f>
        <v>2</v>
      </c>
      <c r="G11" s="382">
        <f ca="1">INDEX(INDIRECT(表６!W$7),MATCH($S11,_1自治体コード,0))</f>
        <v>0</v>
      </c>
      <c r="H11" s="383">
        <f t="shared" ca="1" si="1"/>
        <v>74</v>
      </c>
      <c r="I11" s="1104">
        <f ca="1">INDEX(INDIRECT(表６!Y$7),MATCH($S11,_1自治体コード,0))</f>
        <v>84</v>
      </c>
      <c r="J11" s="1103"/>
      <c r="K11" s="382"/>
      <c r="L11" s="383">
        <f t="shared" si="2"/>
        <v>0</v>
      </c>
      <c r="M11" s="1104">
        <f ca="1">INDEX(INDIRECT(表６!AL$7),MATCH($S11,_1自治体コード,0))</f>
        <v>0</v>
      </c>
      <c r="N11" s="1103">
        <f ca="1">INDEX(INDIRECT(表６!AM$7),MATCH($S11,_1自治体コード,0))</f>
        <v>144</v>
      </c>
      <c r="O11" s="382">
        <f ca="1">INDEX(INDIRECT(表６!AN$7),MATCH($S11,_1自治体コード,0))</f>
        <v>69</v>
      </c>
      <c r="P11" s="383">
        <f t="shared" ca="1" si="3"/>
        <v>213</v>
      </c>
      <c r="Q11" s="278">
        <f ca="1">INDEX(INDIRECT(表６!AP$7),MATCH($S11,_1自治体コード,0))</f>
        <v>25</v>
      </c>
      <c r="S11" t="s">
        <v>541</v>
      </c>
      <c r="Z11">
        <f t="shared" ca="1" si="0"/>
        <v>0</v>
      </c>
      <c r="AA11">
        <f t="shared" ca="1" si="0"/>
        <v>0</v>
      </c>
      <c r="AB11">
        <f t="shared" ca="1" si="0"/>
        <v>0</v>
      </c>
      <c r="AC11">
        <f t="shared" ca="1" si="0"/>
        <v>0</v>
      </c>
      <c r="AD11">
        <f t="shared" ca="1" si="0"/>
        <v>0</v>
      </c>
      <c r="AE11">
        <f t="shared" ca="1" si="0"/>
        <v>0</v>
      </c>
      <c r="AF11">
        <f t="shared" ca="1" si="0"/>
        <v>0</v>
      </c>
      <c r="AG11">
        <f t="shared" ca="1" si="0"/>
        <v>0</v>
      </c>
      <c r="AH11">
        <f t="shared" ca="1" si="0"/>
        <v>0</v>
      </c>
      <c r="AI11">
        <f t="shared" ca="1" si="0"/>
        <v>0</v>
      </c>
      <c r="AJ11">
        <f t="shared" ca="1" si="0"/>
        <v>0</v>
      </c>
      <c r="AK11">
        <f t="shared" ca="1" si="0"/>
        <v>0</v>
      </c>
    </row>
    <row r="12" spans="1:42" ht="18" customHeight="1">
      <c r="A12" s="24"/>
      <c r="B12" s="324">
        <v>5</v>
      </c>
      <c r="C12" s="325" t="s">
        <v>1863</v>
      </c>
      <c r="D12" s="1105">
        <f ca="1">INDEX(INDIRECT(表６!T$7),MATCH($S12,_1自治体コード,0))</f>
        <v>105</v>
      </c>
      <c r="E12" s="385">
        <f ca="1">INDEX(INDIRECT(表６!U$7),MATCH($S12,_1自治体コード,0))</f>
        <v>0</v>
      </c>
      <c r="F12" s="385">
        <f ca="1">INDEX(INDIRECT(表６!V$7),MATCH($S12,_1自治体コード,0))</f>
        <v>0</v>
      </c>
      <c r="G12" s="385">
        <f ca="1">INDEX(INDIRECT(表６!W$7),MATCH($S12,_1自治体コード,0))</f>
        <v>1</v>
      </c>
      <c r="H12" s="386">
        <f t="shared" ca="1" si="1"/>
        <v>106</v>
      </c>
      <c r="I12" s="1106">
        <f ca="1">INDEX(INDIRECT(表６!Y$7),MATCH($S12,_1自治体コード,0))</f>
        <v>28</v>
      </c>
      <c r="J12" s="1105"/>
      <c r="K12" s="385"/>
      <c r="L12" s="386">
        <f t="shared" si="2"/>
        <v>0</v>
      </c>
      <c r="M12" s="1106">
        <f ca="1">INDEX(INDIRECT(表６!AL$7),MATCH($S12,_1自治体コード,0))</f>
        <v>1</v>
      </c>
      <c r="N12" s="1105">
        <f ca="1">INDEX(INDIRECT(表６!AM$7),MATCH($S12,_1自治体コード,0))</f>
        <v>83</v>
      </c>
      <c r="O12" s="385">
        <f ca="1">INDEX(INDIRECT(表６!AN$7),MATCH($S12,_1自治体コード,0))</f>
        <v>63</v>
      </c>
      <c r="P12" s="386">
        <f t="shared" ca="1" si="3"/>
        <v>146</v>
      </c>
      <c r="Q12" s="397">
        <f ca="1">INDEX(INDIRECT(表６!AP$7),MATCH($S12,_1自治体コード,0))</f>
        <v>15</v>
      </c>
      <c r="S12" t="s">
        <v>543</v>
      </c>
      <c r="Z12">
        <f t="shared" ca="1" si="0"/>
        <v>0</v>
      </c>
      <c r="AA12">
        <f t="shared" ca="1" si="0"/>
        <v>0</v>
      </c>
      <c r="AB12">
        <f t="shared" ca="1" si="0"/>
        <v>0</v>
      </c>
      <c r="AC12">
        <f t="shared" ca="1" si="0"/>
        <v>0</v>
      </c>
      <c r="AD12">
        <f t="shared" ca="1" si="0"/>
        <v>0</v>
      </c>
      <c r="AE12">
        <f t="shared" ca="1" si="0"/>
        <v>0</v>
      </c>
      <c r="AF12">
        <f t="shared" ca="1" si="0"/>
        <v>0</v>
      </c>
      <c r="AG12">
        <f t="shared" ca="1" si="0"/>
        <v>0</v>
      </c>
      <c r="AH12">
        <f t="shared" ca="1" si="0"/>
        <v>0</v>
      </c>
      <c r="AI12">
        <f t="shared" ca="1" si="0"/>
        <v>0</v>
      </c>
      <c r="AJ12">
        <f t="shared" ca="1" si="0"/>
        <v>0</v>
      </c>
      <c r="AK12">
        <f t="shared" ca="1" si="0"/>
        <v>0</v>
      </c>
    </row>
    <row r="13" spans="1:42" ht="18" customHeight="1">
      <c r="A13" s="24"/>
      <c r="B13" s="335">
        <v>6</v>
      </c>
      <c r="C13" s="336" t="s">
        <v>1864</v>
      </c>
      <c r="D13" s="1107">
        <f ca="1">INDEX(INDIRECT(表６!T$7),MATCH($S13,_1自治体コード,0))</f>
        <v>106</v>
      </c>
      <c r="E13" s="1108">
        <f ca="1">INDEX(INDIRECT(表６!U$7),MATCH($S13,_1自治体コード,0))</f>
        <v>0</v>
      </c>
      <c r="F13" s="1108">
        <f ca="1">INDEX(INDIRECT(表６!V$7),MATCH($S13,_1自治体コード,0))</f>
        <v>0</v>
      </c>
      <c r="G13" s="1108">
        <f ca="1">INDEX(INDIRECT(表６!W$7),MATCH($S13,_1自治体コード,0))</f>
        <v>2</v>
      </c>
      <c r="H13" s="1109">
        <f t="shared" ca="1" si="1"/>
        <v>108</v>
      </c>
      <c r="I13" s="1110">
        <f ca="1">INDEX(INDIRECT(表６!Y$7),MATCH($S13,_1自治体コード,0))</f>
        <v>63</v>
      </c>
      <c r="J13" s="1107"/>
      <c r="K13" s="1108"/>
      <c r="L13" s="1109">
        <f t="shared" si="2"/>
        <v>0</v>
      </c>
      <c r="M13" s="1110">
        <f ca="1">INDEX(INDIRECT(表６!AL$7),MATCH($S13,_1自治体コード,0))</f>
        <v>0</v>
      </c>
      <c r="N13" s="1107">
        <f ca="1">INDEX(INDIRECT(表６!AM$7),MATCH($S13,_1自治体コード,0))</f>
        <v>114</v>
      </c>
      <c r="O13" s="1108">
        <f ca="1">INDEX(INDIRECT(表６!AN$7),MATCH($S13,_1自治体コード,0))</f>
        <v>73</v>
      </c>
      <c r="P13" s="1109">
        <f t="shared" ca="1" si="3"/>
        <v>187</v>
      </c>
      <c r="Q13" s="1111">
        <f ca="1">INDEX(INDIRECT(表６!AP$7),MATCH($S13,_1自治体コード,0))</f>
        <v>16</v>
      </c>
      <c r="S13" t="s">
        <v>545</v>
      </c>
      <c r="Z13">
        <f t="shared" ca="1" si="0"/>
        <v>0</v>
      </c>
      <c r="AA13">
        <f t="shared" ca="1" si="0"/>
        <v>0</v>
      </c>
      <c r="AB13">
        <f t="shared" ca="1" si="0"/>
        <v>0</v>
      </c>
      <c r="AC13">
        <f t="shared" ca="1" si="0"/>
        <v>0</v>
      </c>
      <c r="AD13">
        <f t="shared" ca="1" si="0"/>
        <v>0</v>
      </c>
      <c r="AE13">
        <f t="shared" ca="1" si="0"/>
        <v>0</v>
      </c>
      <c r="AF13">
        <f t="shared" ca="1" si="0"/>
        <v>0</v>
      </c>
      <c r="AG13">
        <f t="shared" ca="1" si="0"/>
        <v>0</v>
      </c>
      <c r="AH13">
        <f t="shared" ca="1" si="0"/>
        <v>0</v>
      </c>
      <c r="AI13">
        <f t="shared" ca="1" si="0"/>
        <v>0</v>
      </c>
      <c r="AJ13">
        <f t="shared" ca="1" si="0"/>
        <v>0</v>
      </c>
      <c r="AK13">
        <f t="shared" ca="1" si="0"/>
        <v>0</v>
      </c>
    </row>
    <row r="14" spans="1:42" ht="18" customHeight="1">
      <c r="A14" s="24"/>
      <c r="B14" s="155">
        <v>7</v>
      </c>
      <c r="C14" s="156" t="s">
        <v>1865</v>
      </c>
      <c r="D14" s="1103">
        <f ca="1">INDEX(INDIRECT(表６!T$7),MATCH($S14,_1自治体コード,0))</f>
        <v>79</v>
      </c>
      <c r="E14" s="382">
        <f ca="1">INDEX(INDIRECT(表６!U$7),MATCH($S14,_1自治体コード,0))</f>
        <v>0</v>
      </c>
      <c r="F14" s="382">
        <f ca="1">INDEX(INDIRECT(表６!V$7),MATCH($S14,_1自治体コード,0))</f>
        <v>2</v>
      </c>
      <c r="G14" s="382">
        <f ca="1">INDEX(INDIRECT(表６!W$7),MATCH($S14,_1自治体コード,0))</f>
        <v>4</v>
      </c>
      <c r="H14" s="383">
        <f t="shared" ca="1" si="1"/>
        <v>85</v>
      </c>
      <c r="I14" s="1104">
        <f ca="1">INDEX(INDIRECT(表６!Y$7),MATCH($S14,_1自治体コード,0))</f>
        <v>23</v>
      </c>
      <c r="J14" s="1103"/>
      <c r="K14" s="382"/>
      <c r="L14" s="383">
        <f t="shared" si="2"/>
        <v>0</v>
      </c>
      <c r="M14" s="1104">
        <f ca="1">INDEX(INDIRECT(表６!AL$7),MATCH($S14,_1自治体コード,0))</f>
        <v>0</v>
      </c>
      <c r="N14" s="1103">
        <f ca="1">INDEX(INDIRECT(表６!AM$7),MATCH($S14,_1自治体コード,0))</f>
        <v>68</v>
      </c>
      <c r="O14" s="382">
        <f ca="1">INDEX(INDIRECT(表６!AN$7),MATCH($S14,_1自治体コード,0))</f>
        <v>56</v>
      </c>
      <c r="P14" s="383">
        <f t="shared" ca="1" si="3"/>
        <v>124</v>
      </c>
      <c r="Q14" s="278">
        <f ca="1">INDEX(INDIRECT(表６!AP$7),MATCH($S14,_1自治体コード,0))</f>
        <v>12</v>
      </c>
      <c r="S14" t="s">
        <v>547</v>
      </c>
      <c r="Z14">
        <f t="shared" ca="1" si="0"/>
        <v>0</v>
      </c>
      <c r="AA14">
        <f t="shared" ca="1" si="0"/>
        <v>0</v>
      </c>
      <c r="AB14">
        <f t="shared" ca="1" si="0"/>
        <v>0</v>
      </c>
      <c r="AC14">
        <f t="shared" ca="1" si="0"/>
        <v>0</v>
      </c>
      <c r="AD14">
        <f t="shared" ca="1" si="0"/>
        <v>0</v>
      </c>
      <c r="AE14">
        <f t="shared" ca="1" si="0"/>
        <v>0</v>
      </c>
      <c r="AF14">
        <f t="shared" ca="1" si="0"/>
        <v>0</v>
      </c>
      <c r="AG14">
        <f t="shared" ca="1" si="0"/>
        <v>0</v>
      </c>
      <c r="AH14">
        <f t="shared" ca="1" si="0"/>
        <v>0</v>
      </c>
      <c r="AI14">
        <f t="shared" ca="1" si="0"/>
        <v>0</v>
      </c>
      <c r="AJ14">
        <f t="shared" ca="1" si="0"/>
        <v>0</v>
      </c>
      <c r="AK14">
        <f t="shared" ca="1" si="0"/>
        <v>0</v>
      </c>
    </row>
    <row r="15" spans="1:42" ht="18" customHeight="1">
      <c r="A15" s="24"/>
      <c r="B15" s="155">
        <v>8</v>
      </c>
      <c r="C15" s="156" t="s">
        <v>1866</v>
      </c>
      <c r="D15" s="1103">
        <f ca="1">INDEX(INDIRECT(表６!T$7),MATCH($S15,_1自治体コード,0))</f>
        <v>146</v>
      </c>
      <c r="E15" s="382">
        <f ca="1">INDEX(INDIRECT(表６!U$7),MATCH($S15,_1自治体コード,0))</f>
        <v>0</v>
      </c>
      <c r="F15" s="382">
        <f ca="1">INDEX(INDIRECT(表６!V$7),MATCH($S15,_1自治体コード,0))</f>
        <v>1</v>
      </c>
      <c r="G15" s="382">
        <f ca="1">INDEX(INDIRECT(表６!W$7),MATCH($S15,_1自治体コード,0))</f>
        <v>13</v>
      </c>
      <c r="H15" s="383">
        <f t="shared" ca="1" si="1"/>
        <v>160</v>
      </c>
      <c r="I15" s="1104">
        <f ca="1">INDEX(INDIRECT(表６!Y$7),MATCH($S15,_1自治体コード,0))</f>
        <v>108</v>
      </c>
      <c r="J15" s="1103"/>
      <c r="K15" s="382"/>
      <c r="L15" s="383">
        <f t="shared" si="2"/>
        <v>0</v>
      </c>
      <c r="M15" s="1104">
        <f ca="1">INDEX(INDIRECT(表６!AL$7),MATCH($S15,_1自治体コード,0))</f>
        <v>0</v>
      </c>
      <c r="N15" s="1103">
        <f ca="1">INDEX(INDIRECT(表６!AM$7),MATCH($S15,_1自治体コード,0))</f>
        <v>220</v>
      </c>
      <c r="O15" s="382">
        <f ca="1">INDEX(INDIRECT(表６!AN$7),MATCH($S15,_1自治体コード,0))</f>
        <v>119</v>
      </c>
      <c r="P15" s="383">
        <f t="shared" ca="1" si="3"/>
        <v>339</v>
      </c>
      <c r="Q15" s="278">
        <f ca="1">INDEX(INDIRECT(表６!AP$7),MATCH($S15,_1自治体コード,0))</f>
        <v>19</v>
      </c>
      <c r="S15" t="s">
        <v>551</v>
      </c>
      <c r="Z15">
        <f t="shared" ca="1" si="0"/>
        <v>0</v>
      </c>
      <c r="AA15">
        <f t="shared" ca="1" si="0"/>
        <v>0</v>
      </c>
      <c r="AB15">
        <f t="shared" ca="1" si="0"/>
        <v>0</v>
      </c>
      <c r="AC15">
        <f t="shared" ca="1" si="0"/>
        <v>0</v>
      </c>
      <c r="AD15">
        <f t="shared" ca="1" si="0"/>
        <v>0</v>
      </c>
      <c r="AE15">
        <f t="shared" ca="1" si="0"/>
        <v>0</v>
      </c>
      <c r="AF15">
        <f t="shared" ca="1" si="0"/>
        <v>0</v>
      </c>
      <c r="AG15">
        <f t="shared" ca="1" si="0"/>
        <v>0</v>
      </c>
      <c r="AH15">
        <f t="shared" ca="1" si="0"/>
        <v>0</v>
      </c>
      <c r="AI15">
        <f t="shared" ca="1" si="0"/>
        <v>0</v>
      </c>
      <c r="AJ15">
        <f t="shared" ca="1" si="0"/>
        <v>0</v>
      </c>
      <c r="AK15">
        <f t="shared" ca="1" si="0"/>
        <v>0</v>
      </c>
    </row>
    <row r="16" spans="1:42" ht="18" customHeight="1">
      <c r="A16" s="24"/>
      <c r="B16" s="155">
        <v>9</v>
      </c>
      <c r="C16" s="156" t="s">
        <v>1867</v>
      </c>
      <c r="D16" s="1103">
        <f ca="1">INDEX(INDIRECT(表６!T$7),MATCH($S16,_1自治体コード,0))</f>
        <v>185</v>
      </c>
      <c r="E16" s="382">
        <f ca="1">INDEX(INDIRECT(表６!U$7),MATCH($S16,_1自治体コード,0))</f>
        <v>0</v>
      </c>
      <c r="F16" s="382">
        <f ca="1">INDEX(INDIRECT(表６!V$7),MATCH($S16,_1自治体コード,0))</f>
        <v>0</v>
      </c>
      <c r="G16" s="382">
        <f ca="1">INDEX(INDIRECT(表６!W$7),MATCH($S16,_1自治体コード,0))</f>
        <v>0</v>
      </c>
      <c r="H16" s="383">
        <f t="shared" ca="1" si="1"/>
        <v>185</v>
      </c>
      <c r="I16" s="1104">
        <f ca="1">INDEX(INDIRECT(表６!Y$7),MATCH($S16,_1自治体コード,0))</f>
        <v>47</v>
      </c>
      <c r="J16" s="1103"/>
      <c r="K16" s="382"/>
      <c r="L16" s="383">
        <f t="shared" si="2"/>
        <v>0</v>
      </c>
      <c r="M16" s="1104">
        <f ca="1">INDEX(INDIRECT(表６!AL$7),MATCH($S16,_1自治体コード,0))</f>
        <v>0</v>
      </c>
      <c r="N16" s="1103">
        <f ca="1">INDEX(INDIRECT(表６!AM$7),MATCH($S16,_1自治体コード,0))</f>
        <v>43</v>
      </c>
      <c r="O16" s="382">
        <f ca="1">INDEX(INDIRECT(表６!AN$7),MATCH($S16,_1自治体コード,0))</f>
        <v>99</v>
      </c>
      <c r="P16" s="383">
        <f t="shared" ca="1" si="3"/>
        <v>142</v>
      </c>
      <c r="Q16" s="278">
        <f ca="1">INDEX(INDIRECT(表６!AP$7),MATCH($S16,_1自治体コード,0))</f>
        <v>5</v>
      </c>
      <c r="S16" t="s">
        <v>554</v>
      </c>
      <c r="Z16">
        <f t="shared" ca="1" si="0"/>
        <v>0</v>
      </c>
      <c r="AA16">
        <f t="shared" ca="1" si="0"/>
        <v>0</v>
      </c>
      <c r="AB16">
        <f t="shared" ca="1" si="0"/>
        <v>0</v>
      </c>
      <c r="AC16">
        <f t="shared" ca="1" si="0"/>
        <v>0</v>
      </c>
      <c r="AD16">
        <f t="shared" ca="1" si="0"/>
        <v>0</v>
      </c>
      <c r="AE16">
        <f t="shared" ca="1" si="0"/>
        <v>0</v>
      </c>
      <c r="AF16">
        <f t="shared" ca="1" si="0"/>
        <v>0</v>
      </c>
      <c r="AG16">
        <f t="shared" ca="1" si="0"/>
        <v>0</v>
      </c>
      <c r="AH16">
        <f t="shared" ca="1" si="0"/>
        <v>0</v>
      </c>
      <c r="AI16">
        <f t="shared" ca="1" si="0"/>
        <v>0</v>
      </c>
      <c r="AJ16">
        <f t="shared" ca="1" si="0"/>
        <v>0</v>
      </c>
      <c r="AK16">
        <f t="shared" ca="1" si="0"/>
        <v>0</v>
      </c>
    </row>
    <row r="17" spans="1:37" ht="18" customHeight="1">
      <c r="A17" s="24"/>
      <c r="B17" s="324">
        <v>10</v>
      </c>
      <c r="C17" s="325" t="s">
        <v>1868</v>
      </c>
      <c r="D17" s="1105">
        <f ca="1">INDEX(INDIRECT(表６!T$7),MATCH($S17,_1自治体コード,0))</f>
        <v>76</v>
      </c>
      <c r="E17" s="385">
        <f ca="1">INDEX(INDIRECT(表６!U$7),MATCH($S17,_1自治体コード,0))</f>
        <v>0</v>
      </c>
      <c r="F17" s="385">
        <f ca="1">INDEX(INDIRECT(表６!V$7),MATCH($S17,_1自治体コード,0))</f>
        <v>5</v>
      </c>
      <c r="G17" s="385">
        <f ca="1">INDEX(INDIRECT(表６!W$7),MATCH($S17,_1自治体コード,0))</f>
        <v>2</v>
      </c>
      <c r="H17" s="386">
        <f t="shared" ca="1" si="1"/>
        <v>83</v>
      </c>
      <c r="I17" s="1106">
        <f ca="1">INDEX(INDIRECT(表６!Y$7),MATCH($S17,_1自治体コード,0))</f>
        <v>31</v>
      </c>
      <c r="J17" s="1105"/>
      <c r="K17" s="385"/>
      <c r="L17" s="386">
        <f t="shared" si="2"/>
        <v>0</v>
      </c>
      <c r="M17" s="1106">
        <f ca="1">INDEX(INDIRECT(表６!AL$7),MATCH($S17,_1自治体コード,0))</f>
        <v>1</v>
      </c>
      <c r="N17" s="1105">
        <f ca="1">INDEX(INDIRECT(表６!AM$7),MATCH($S17,_1自治体コード,0))</f>
        <v>91</v>
      </c>
      <c r="O17" s="385">
        <f ca="1">INDEX(INDIRECT(表６!AN$7),MATCH($S17,_1自治体コード,0))</f>
        <v>66</v>
      </c>
      <c r="P17" s="386">
        <f t="shared" ca="1" si="3"/>
        <v>157</v>
      </c>
      <c r="Q17" s="397">
        <f ca="1">INDEX(INDIRECT(表６!AP$7),MATCH($S17,_1自治体コード,0))</f>
        <v>12</v>
      </c>
      <c r="S17" t="s">
        <v>556</v>
      </c>
      <c r="Z17">
        <f t="shared" ca="1" si="0"/>
        <v>0</v>
      </c>
      <c r="AA17">
        <f t="shared" ca="1" si="0"/>
        <v>0</v>
      </c>
      <c r="AB17">
        <f t="shared" ca="1" si="0"/>
        <v>0</v>
      </c>
      <c r="AC17">
        <f t="shared" ca="1" si="0"/>
        <v>0</v>
      </c>
      <c r="AD17">
        <f t="shared" ca="1" si="0"/>
        <v>0</v>
      </c>
      <c r="AE17">
        <f t="shared" ca="1" si="0"/>
        <v>0</v>
      </c>
      <c r="AF17">
        <f t="shared" ca="1" si="0"/>
        <v>0</v>
      </c>
      <c r="AG17">
        <f t="shared" ca="1" si="0"/>
        <v>0</v>
      </c>
      <c r="AH17">
        <f t="shared" ca="1" si="0"/>
        <v>0</v>
      </c>
      <c r="AI17">
        <f t="shared" ca="1" si="0"/>
        <v>0</v>
      </c>
      <c r="AJ17">
        <f t="shared" ca="1" si="0"/>
        <v>0</v>
      </c>
      <c r="AK17">
        <f t="shared" ca="1" si="0"/>
        <v>0</v>
      </c>
    </row>
    <row r="18" spans="1:37" ht="18" customHeight="1">
      <c r="A18" s="24"/>
      <c r="B18" s="335">
        <v>11</v>
      </c>
      <c r="C18" s="336" t="s">
        <v>1869</v>
      </c>
      <c r="D18" s="1107">
        <f ca="1">INDEX(INDIRECT(表６!T$7),MATCH($S18,_1自治体コード,0))</f>
        <v>137</v>
      </c>
      <c r="E18" s="1108">
        <f ca="1">INDEX(INDIRECT(表６!U$7),MATCH($S18,_1自治体コード,0))</f>
        <v>0</v>
      </c>
      <c r="F18" s="1108">
        <f ca="1">INDEX(INDIRECT(表６!V$7),MATCH($S18,_1自治体コード,0))</f>
        <v>6</v>
      </c>
      <c r="G18" s="1108">
        <f ca="1">INDEX(INDIRECT(表６!W$7),MATCH($S18,_1自治体コード,0))</f>
        <v>8</v>
      </c>
      <c r="H18" s="1109">
        <f t="shared" ca="1" si="1"/>
        <v>151</v>
      </c>
      <c r="I18" s="1110">
        <f ca="1">INDEX(INDIRECT(表６!Y$7),MATCH($S18,_1自治体コード,0))</f>
        <v>73</v>
      </c>
      <c r="J18" s="1107"/>
      <c r="K18" s="1108"/>
      <c r="L18" s="1109">
        <f t="shared" si="2"/>
        <v>0</v>
      </c>
      <c r="M18" s="1110">
        <f ca="1">INDEX(INDIRECT(表６!AL$7),MATCH($S18,_1自治体コード,0))</f>
        <v>0</v>
      </c>
      <c r="N18" s="1107">
        <f ca="1">INDEX(INDIRECT(表６!AM$7),MATCH($S18,_1自治体コード,0))</f>
        <v>182</v>
      </c>
      <c r="O18" s="1108">
        <f ca="1">INDEX(INDIRECT(表６!AN$7),MATCH($S18,_1自治体コード,0))</f>
        <v>178</v>
      </c>
      <c r="P18" s="1109">
        <f t="shared" ca="1" si="3"/>
        <v>360</v>
      </c>
      <c r="Q18" s="1111">
        <f ca="1">INDEX(INDIRECT(表６!AP$7),MATCH($S18,_1自治体コード,0))</f>
        <v>30</v>
      </c>
      <c r="S18" t="s">
        <v>561</v>
      </c>
      <c r="Z18">
        <f t="shared" ref="Z18:AK27" ca="1" si="4">INDEX(INDIRECT(Z$7),MATCH($S18,_1自治体コード,0))</f>
        <v>0</v>
      </c>
      <c r="AA18">
        <f t="shared" ca="1" si="4"/>
        <v>0</v>
      </c>
      <c r="AB18">
        <f t="shared" ca="1" si="4"/>
        <v>0</v>
      </c>
      <c r="AC18">
        <f t="shared" ca="1" si="4"/>
        <v>0</v>
      </c>
      <c r="AD18">
        <f t="shared" ca="1" si="4"/>
        <v>0</v>
      </c>
      <c r="AE18">
        <f t="shared" ca="1" si="4"/>
        <v>0</v>
      </c>
      <c r="AF18">
        <f t="shared" ca="1" si="4"/>
        <v>0</v>
      </c>
      <c r="AG18">
        <f t="shared" ca="1" si="4"/>
        <v>0</v>
      </c>
      <c r="AH18">
        <f t="shared" ca="1" si="4"/>
        <v>0</v>
      </c>
      <c r="AI18">
        <f t="shared" ca="1" si="4"/>
        <v>0</v>
      </c>
      <c r="AJ18">
        <f t="shared" ca="1" si="4"/>
        <v>0</v>
      </c>
      <c r="AK18">
        <f t="shared" ca="1" si="4"/>
        <v>0</v>
      </c>
    </row>
    <row r="19" spans="1:37" ht="18" customHeight="1">
      <c r="A19" s="24"/>
      <c r="B19" s="155">
        <v>12</v>
      </c>
      <c r="C19" s="156" t="s">
        <v>1870</v>
      </c>
      <c r="D19" s="1103">
        <f ca="1">INDEX(INDIRECT(表６!T$7),MATCH($S19,_1自治体コード,0))</f>
        <v>148</v>
      </c>
      <c r="E19" s="382">
        <f ca="1">INDEX(INDIRECT(表６!U$7),MATCH($S19,_1自治体コード,0))</f>
        <v>0</v>
      </c>
      <c r="F19" s="382">
        <f ca="1">INDEX(INDIRECT(表６!V$7),MATCH($S19,_1自治体コード,0))</f>
        <v>6</v>
      </c>
      <c r="G19" s="382">
        <f ca="1">INDEX(INDIRECT(表６!W$7),MATCH($S19,_1自治体コード,0))</f>
        <v>13</v>
      </c>
      <c r="H19" s="383">
        <f t="shared" ca="1" si="1"/>
        <v>167</v>
      </c>
      <c r="I19" s="1104">
        <f ca="1">INDEX(INDIRECT(表６!Y$7),MATCH($S19,_1自治体コード,0))</f>
        <v>114</v>
      </c>
      <c r="J19" s="1103"/>
      <c r="K19" s="382"/>
      <c r="L19" s="383">
        <f t="shared" si="2"/>
        <v>0</v>
      </c>
      <c r="M19" s="1104">
        <f ca="1">INDEX(INDIRECT(表６!AL$7),MATCH($S19,_1自治体コード,0))</f>
        <v>0</v>
      </c>
      <c r="N19" s="1103">
        <f ca="1">INDEX(INDIRECT(表６!AM$7),MATCH($S19,_1自治体コード,0))</f>
        <v>234</v>
      </c>
      <c r="O19" s="382">
        <f ca="1">INDEX(INDIRECT(表６!AN$7),MATCH($S19,_1自治体コード,0))</f>
        <v>114</v>
      </c>
      <c r="P19" s="383">
        <f t="shared" ca="1" si="3"/>
        <v>348</v>
      </c>
      <c r="Q19" s="278">
        <f ca="1">INDEX(INDIRECT(表６!AP$7),MATCH($S19,_1自治体コード,0))</f>
        <v>21</v>
      </c>
      <c r="S19" t="s">
        <v>570</v>
      </c>
      <c r="Z19">
        <f t="shared" ca="1" si="4"/>
        <v>0</v>
      </c>
      <c r="AA19">
        <f t="shared" ca="1" si="4"/>
        <v>0</v>
      </c>
      <c r="AB19">
        <f t="shared" ca="1" si="4"/>
        <v>0</v>
      </c>
      <c r="AC19">
        <f t="shared" ca="1" si="4"/>
        <v>0</v>
      </c>
      <c r="AD19">
        <f t="shared" ca="1" si="4"/>
        <v>0</v>
      </c>
      <c r="AE19">
        <f t="shared" ca="1" si="4"/>
        <v>0</v>
      </c>
      <c r="AF19">
        <f t="shared" ca="1" si="4"/>
        <v>0</v>
      </c>
      <c r="AG19">
        <f t="shared" ca="1" si="4"/>
        <v>0</v>
      </c>
      <c r="AH19">
        <f t="shared" ca="1" si="4"/>
        <v>0</v>
      </c>
      <c r="AI19">
        <f t="shared" ca="1" si="4"/>
        <v>0</v>
      </c>
      <c r="AJ19">
        <f t="shared" ca="1" si="4"/>
        <v>0</v>
      </c>
      <c r="AK19">
        <f t="shared" ca="1" si="4"/>
        <v>0</v>
      </c>
    </row>
    <row r="20" spans="1:37" ht="18" customHeight="1">
      <c r="A20" s="24"/>
      <c r="B20" s="155">
        <v>13</v>
      </c>
      <c r="C20" s="156" t="s">
        <v>1871</v>
      </c>
      <c r="D20" s="1103">
        <f ca="1">INDEX(INDIRECT(表６!T$7),MATCH($S20,_1自治体コード,0))</f>
        <v>85</v>
      </c>
      <c r="E20" s="382">
        <f ca="1">INDEX(INDIRECT(表６!U$7),MATCH($S20,_1自治体コード,0))</f>
        <v>0</v>
      </c>
      <c r="F20" s="382">
        <f ca="1">INDEX(INDIRECT(表６!V$7),MATCH($S20,_1自治体コード,0))</f>
        <v>54</v>
      </c>
      <c r="G20" s="382">
        <f ca="1">INDEX(INDIRECT(表６!W$7),MATCH($S20,_1自治体コード,0))</f>
        <v>8</v>
      </c>
      <c r="H20" s="383">
        <f t="shared" ca="1" si="1"/>
        <v>147</v>
      </c>
      <c r="I20" s="1104">
        <f ca="1">INDEX(INDIRECT(表６!Y$7),MATCH($S20,_1自治体コード,0))</f>
        <v>58</v>
      </c>
      <c r="J20" s="1103"/>
      <c r="K20" s="382"/>
      <c r="L20" s="383">
        <f t="shared" si="2"/>
        <v>0</v>
      </c>
      <c r="M20" s="1104">
        <f ca="1">INDEX(INDIRECT(表６!AL$7),MATCH($S20,_1自治体コード,0))</f>
        <v>0</v>
      </c>
      <c r="N20" s="1103">
        <f ca="1">INDEX(INDIRECT(表６!AM$7),MATCH($S20,_1自治体コード,0))</f>
        <v>193</v>
      </c>
      <c r="O20" s="382">
        <f ca="1">INDEX(INDIRECT(表６!AN$7),MATCH($S20,_1自治体コード,0))</f>
        <v>189</v>
      </c>
      <c r="P20" s="383">
        <f t="shared" ca="1" si="3"/>
        <v>382</v>
      </c>
      <c r="Q20" s="278">
        <f ca="1">INDEX(INDIRECT(表６!AP$7),MATCH($S20,_1自治体コード,0))</f>
        <v>23</v>
      </c>
      <c r="S20" t="s">
        <v>576</v>
      </c>
      <c r="Z20">
        <f t="shared" ca="1" si="4"/>
        <v>0</v>
      </c>
      <c r="AA20">
        <f t="shared" ca="1" si="4"/>
        <v>0</v>
      </c>
      <c r="AB20">
        <f t="shared" ca="1" si="4"/>
        <v>0</v>
      </c>
      <c r="AC20">
        <f t="shared" ca="1" si="4"/>
        <v>0</v>
      </c>
      <c r="AD20">
        <f t="shared" ca="1" si="4"/>
        <v>0</v>
      </c>
      <c r="AE20">
        <f t="shared" ca="1" si="4"/>
        <v>0</v>
      </c>
      <c r="AF20">
        <f t="shared" ca="1" si="4"/>
        <v>0</v>
      </c>
      <c r="AG20">
        <f t="shared" ca="1" si="4"/>
        <v>0</v>
      </c>
      <c r="AH20">
        <f t="shared" ca="1" si="4"/>
        <v>0</v>
      </c>
      <c r="AI20">
        <f t="shared" ca="1" si="4"/>
        <v>0</v>
      </c>
      <c r="AJ20">
        <f t="shared" ca="1" si="4"/>
        <v>0</v>
      </c>
      <c r="AK20">
        <f t="shared" ca="1" si="4"/>
        <v>0</v>
      </c>
    </row>
    <row r="21" spans="1:37" ht="18" customHeight="1">
      <c r="A21" s="24"/>
      <c r="B21" s="155">
        <v>14</v>
      </c>
      <c r="C21" s="156" t="s">
        <v>1872</v>
      </c>
      <c r="D21" s="1103">
        <f ca="1">INDEX(INDIRECT(表６!T$7),MATCH($S21,_1自治体コード,0))</f>
        <v>85</v>
      </c>
      <c r="E21" s="382">
        <f ca="1">INDEX(INDIRECT(表６!U$7),MATCH($S21,_1自治体コード,0))</f>
        <v>0</v>
      </c>
      <c r="F21" s="382">
        <f ca="1">INDEX(INDIRECT(表６!V$7),MATCH($S21,_1自治体コード,0))</f>
        <v>1</v>
      </c>
      <c r="G21" s="382">
        <f ca="1">INDEX(INDIRECT(表６!W$7),MATCH($S21,_1自治体コード,0))</f>
        <v>0</v>
      </c>
      <c r="H21" s="383">
        <f t="shared" ca="1" si="1"/>
        <v>86</v>
      </c>
      <c r="I21" s="1104">
        <f ca="1">INDEX(INDIRECT(表６!Y$7),MATCH($S21,_1自治体コード,0))</f>
        <v>42</v>
      </c>
      <c r="J21" s="1103"/>
      <c r="K21" s="382"/>
      <c r="L21" s="383">
        <f t="shared" si="2"/>
        <v>0</v>
      </c>
      <c r="M21" s="1104">
        <f ca="1">INDEX(INDIRECT(表６!AL$7),MATCH($S21,_1自治体コード,0))</f>
        <v>0</v>
      </c>
      <c r="N21" s="1103">
        <f ca="1">INDEX(INDIRECT(表６!AM$7),MATCH($S21,_1自治体コード,0))</f>
        <v>95</v>
      </c>
      <c r="O21" s="382">
        <f ca="1">INDEX(INDIRECT(表６!AN$7),MATCH($S21,_1自治体コード,0))</f>
        <v>45</v>
      </c>
      <c r="P21" s="383">
        <f t="shared" ca="1" si="3"/>
        <v>140</v>
      </c>
      <c r="Q21" s="278">
        <f ca="1">INDEX(INDIRECT(表６!AP$7),MATCH($S21,_1自治体コード,0))</f>
        <v>14</v>
      </c>
      <c r="S21" t="s">
        <v>579</v>
      </c>
      <c r="Z21">
        <f t="shared" ca="1" si="4"/>
        <v>0</v>
      </c>
      <c r="AA21">
        <f t="shared" ca="1" si="4"/>
        <v>0</v>
      </c>
      <c r="AB21">
        <f t="shared" ca="1" si="4"/>
        <v>0</v>
      </c>
      <c r="AC21">
        <f t="shared" ca="1" si="4"/>
        <v>0</v>
      </c>
      <c r="AD21">
        <f t="shared" ca="1" si="4"/>
        <v>0</v>
      </c>
      <c r="AE21">
        <f t="shared" ca="1" si="4"/>
        <v>0</v>
      </c>
      <c r="AF21">
        <f t="shared" ca="1" si="4"/>
        <v>0</v>
      </c>
      <c r="AG21">
        <f t="shared" ca="1" si="4"/>
        <v>0</v>
      </c>
      <c r="AH21">
        <f t="shared" ca="1" si="4"/>
        <v>0</v>
      </c>
      <c r="AI21">
        <f t="shared" ca="1" si="4"/>
        <v>0</v>
      </c>
      <c r="AJ21">
        <f t="shared" ca="1" si="4"/>
        <v>0</v>
      </c>
      <c r="AK21">
        <f t="shared" ca="1" si="4"/>
        <v>0</v>
      </c>
    </row>
    <row r="22" spans="1:37" ht="18" customHeight="1">
      <c r="A22" s="24"/>
      <c r="B22" s="324">
        <v>15</v>
      </c>
      <c r="C22" s="325" t="s">
        <v>1873</v>
      </c>
      <c r="D22" s="1105">
        <f ca="1">INDEX(INDIRECT(表６!T$7),MATCH($S22,_1自治体コード,0))</f>
        <v>114</v>
      </c>
      <c r="E22" s="385">
        <f ca="1">INDEX(INDIRECT(表６!U$7),MATCH($S22,_1自治体コード,0))</f>
        <v>0</v>
      </c>
      <c r="F22" s="385">
        <f ca="1">INDEX(INDIRECT(表６!V$7),MATCH($S22,_1自治体コード,0))</f>
        <v>0</v>
      </c>
      <c r="G22" s="385">
        <f ca="1">INDEX(INDIRECT(表６!W$7),MATCH($S22,_1自治体コード,0))</f>
        <v>6</v>
      </c>
      <c r="H22" s="386">
        <f t="shared" ca="1" si="1"/>
        <v>120</v>
      </c>
      <c r="I22" s="1106">
        <f ca="1">INDEX(INDIRECT(表６!Y$7),MATCH($S22,_1自治体コード,0))</f>
        <v>77</v>
      </c>
      <c r="J22" s="1105"/>
      <c r="K22" s="385"/>
      <c r="L22" s="386">
        <f t="shared" si="2"/>
        <v>0</v>
      </c>
      <c r="M22" s="1106">
        <f ca="1">INDEX(INDIRECT(表６!AL$7),MATCH($S22,_1自治体コード,0))</f>
        <v>0</v>
      </c>
      <c r="N22" s="1105">
        <f ca="1">INDEX(INDIRECT(表６!AM$7),MATCH($S22,_1自治体コード,0))</f>
        <v>142</v>
      </c>
      <c r="O22" s="385">
        <f ca="1">INDEX(INDIRECT(表６!AN$7),MATCH($S22,_1自治体コード,0))</f>
        <v>94</v>
      </c>
      <c r="P22" s="386">
        <f t="shared" ca="1" si="3"/>
        <v>236</v>
      </c>
      <c r="Q22" s="397">
        <f ca="1">INDEX(INDIRECT(表６!AP$7),MATCH($S22,_1自治体コード,0))</f>
        <v>49</v>
      </c>
      <c r="S22" t="s">
        <v>590</v>
      </c>
      <c r="Z22">
        <f t="shared" ca="1" si="4"/>
        <v>0</v>
      </c>
      <c r="AA22">
        <f t="shared" ca="1" si="4"/>
        <v>0</v>
      </c>
      <c r="AB22">
        <f t="shared" ca="1" si="4"/>
        <v>0</v>
      </c>
      <c r="AC22">
        <f t="shared" ca="1" si="4"/>
        <v>0</v>
      </c>
      <c r="AD22">
        <f t="shared" ca="1" si="4"/>
        <v>0</v>
      </c>
      <c r="AE22">
        <f t="shared" ca="1" si="4"/>
        <v>0</v>
      </c>
      <c r="AF22">
        <f t="shared" ca="1" si="4"/>
        <v>0</v>
      </c>
      <c r="AG22">
        <f t="shared" ca="1" si="4"/>
        <v>0</v>
      </c>
      <c r="AH22">
        <f t="shared" ca="1" si="4"/>
        <v>0</v>
      </c>
      <c r="AI22">
        <f t="shared" ca="1" si="4"/>
        <v>0</v>
      </c>
      <c r="AJ22">
        <f t="shared" ca="1" si="4"/>
        <v>0</v>
      </c>
      <c r="AK22">
        <f t="shared" ca="1" si="4"/>
        <v>0</v>
      </c>
    </row>
    <row r="23" spans="1:37" ht="18" customHeight="1">
      <c r="A23" s="24"/>
      <c r="B23" s="335">
        <v>16</v>
      </c>
      <c r="C23" s="336" t="s">
        <v>1874</v>
      </c>
      <c r="D23" s="1107">
        <f ca="1">INDEX(INDIRECT(表６!T$7),MATCH($S23,_1自治体コード,0))</f>
        <v>69</v>
      </c>
      <c r="E23" s="1108">
        <f ca="1">INDEX(INDIRECT(表６!U$7),MATCH($S23,_1自治体コード,0))</f>
        <v>0</v>
      </c>
      <c r="F23" s="1108">
        <f ca="1">INDEX(INDIRECT(表６!V$7),MATCH($S23,_1自治体コード,0))</f>
        <v>2</v>
      </c>
      <c r="G23" s="1108">
        <f ca="1">INDEX(INDIRECT(表６!W$7),MATCH($S23,_1自治体コード,0))</f>
        <v>2</v>
      </c>
      <c r="H23" s="1109">
        <f t="shared" ca="1" si="1"/>
        <v>73</v>
      </c>
      <c r="I23" s="1110">
        <f ca="1">INDEX(INDIRECT(表６!Y$7),MATCH($S23,_1自治体コード,0))</f>
        <v>33</v>
      </c>
      <c r="J23" s="1107"/>
      <c r="K23" s="1108"/>
      <c r="L23" s="1109">
        <f t="shared" si="2"/>
        <v>0</v>
      </c>
      <c r="M23" s="1110">
        <f ca="1">INDEX(INDIRECT(表６!AL$7),MATCH($S23,_1自治体コード,0))</f>
        <v>0</v>
      </c>
      <c r="N23" s="1107">
        <f ca="1">INDEX(INDIRECT(表６!AM$7),MATCH($S23,_1自治体コード,0))</f>
        <v>75</v>
      </c>
      <c r="O23" s="1108">
        <f ca="1">INDEX(INDIRECT(表６!AN$7),MATCH($S23,_1自治体コード,0))</f>
        <v>54</v>
      </c>
      <c r="P23" s="1109">
        <f t="shared" ca="1" si="3"/>
        <v>129</v>
      </c>
      <c r="Q23" s="1111">
        <f ca="1">INDEX(INDIRECT(表６!AP$7),MATCH($S23,_1自治体コード,0))</f>
        <v>10</v>
      </c>
      <c r="S23" t="s">
        <v>594</v>
      </c>
      <c r="Z23">
        <f t="shared" ca="1" si="4"/>
        <v>0</v>
      </c>
      <c r="AA23">
        <f t="shared" ca="1" si="4"/>
        <v>0</v>
      </c>
      <c r="AB23">
        <f t="shared" ca="1" si="4"/>
        <v>0</v>
      </c>
      <c r="AC23">
        <f t="shared" ca="1" si="4"/>
        <v>0</v>
      </c>
      <c r="AD23">
        <f t="shared" ca="1" si="4"/>
        <v>0</v>
      </c>
      <c r="AE23">
        <f t="shared" ca="1" si="4"/>
        <v>0</v>
      </c>
      <c r="AF23">
        <f t="shared" ca="1" si="4"/>
        <v>0</v>
      </c>
      <c r="AG23">
        <f t="shared" ca="1" si="4"/>
        <v>0</v>
      </c>
      <c r="AH23">
        <f t="shared" ca="1" si="4"/>
        <v>0</v>
      </c>
      <c r="AI23">
        <f t="shared" ca="1" si="4"/>
        <v>0</v>
      </c>
      <c r="AJ23">
        <f t="shared" ca="1" si="4"/>
        <v>0</v>
      </c>
      <c r="AK23">
        <f t="shared" ca="1" si="4"/>
        <v>0</v>
      </c>
    </row>
    <row r="24" spans="1:37" ht="18" customHeight="1">
      <c r="A24" s="24"/>
      <c r="B24" s="155">
        <v>17</v>
      </c>
      <c r="C24" s="156" t="s">
        <v>1875</v>
      </c>
      <c r="D24" s="1103">
        <f ca="1">INDEX(INDIRECT(表６!T$7),MATCH($S24,_1自治体コード,0))</f>
        <v>84</v>
      </c>
      <c r="E24" s="382">
        <f ca="1">INDEX(INDIRECT(表６!U$7),MATCH($S24,_1自治体コード,0))</f>
        <v>0</v>
      </c>
      <c r="F24" s="382">
        <f ca="1">INDEX(INDIRECT(表６!V$7),MATCH($S24,_1自治体コード,0))</f>
        <v>0</v>
      </c>
      <c r="G24" s="382">
        <f ca="1">INDEX(INDIRECT(表６!W$7),MATCH($S24,_1自治体コード,0))</f>
        <v>1</v>
      </c>
      <c r="H24" s="383">
        <f t="shared" ca="1" si="1"/>
        <v>85</v>
      </c>
      <c r="I24" s="1104">
        <f ca="1">INDEX(INDIRECT(表６!Y$7),MATCH($S24,_1自治体コード,0))</f>
        <v>54</v>
      </c>
      <c r="J24" s="1103"/>
      <c r="K24" s="382"/>
      <c r="L24" s="383">
        <f t="shared" si="2"/>
        <v>0</v>
      </c>
      <c r="M24" s="1104">
        <f ca="1">INDEX(INDIRECT(表６!AL$7),MATCH($S24,_1自治体コード,0))</f>
        <v>0</v>
      </c>
      <c r="N24" s="1103">
        <f ca="1">INDEX(INDIRECT(表６!AM$7),MATCH($S24,_1自治体コード,0))</f>
        <v>96</v>
      </c>
      <c r="O24" s="382">
        <f ca="1">INDEX(INDIRECT(表６!AN$7),MATCH($S24,_1自治体コード,0))</f>
        <v>46</v>
      </c>
      <c r="P24" s="383">
        <f t="shared" ca="1" si="3"/>
        <v>142</v>
      </c>
      <c r="Q24" s="278">
        <f ca="1">INDEX(INDIRECT(表６!AP$7),MATCH($S24,_1自治体コード,0))</f>
        <v>20</v>
      </c>
      <c r="S24" t="s">
        <v>596</v>
      </c>
      <c r="Z24">
        <f t="shared" ca="1" si="4"/>
        <v>0</v>
      </c>
      <c r="AA24">
        <f t="shared" ca="1" si="4"/>
        <v>0</v>
      </c>
      <c r="AB24">
        <f t="shared" ca="1" si="4"/>
        <v>0</v>
      </c>
      <c r="AC24">
        <f t="shared" ca="1" si="4"/>
        <v>0</v>
      </c>
      <c r="AD24">
        <f t="shared" ca="1" si="4"/>
        <v>0</v>
      </c>
      <c r="AE24">
        <f t="shared" ca="1" si="4"/>
        <v>0</v>
      </c>
      <c r="AF24">
        <f t="shared" ca="1" si="4"/>
        <v>0</v>
      </c>
      <c r="AG24">
        <f t="shared" ca="1" si="4"/>
        <v>0</v>
      </c>
      <c r="AH24">
        <f t="shared" ca="1" si="4"/>
        <v>0</v>
      </c>
      <c r="AI24">
        <f t="shared" ca="1" si="4"/>
        <v>0</v>
      </c>
      <c r="AJ24">
        <f t="shared" ca="1" si="4"/>
        <v>0</v>
      </c>
      <c r="AK24">
        <f t="shared" ca="1" si="4"/>
        <v>0</v>
      </c>
    </row>
    <row r="25" spans="1:37" ht="18" customHeight="1">
      <c r="A25" s="24"/>
      <c r="B25" s="155">
        <v>18</v>
      </c>
      <c r="C25" s="156" t="s">
        <v>1876</v>
      </c>
      <c r="D25" s="1103">
        <f ca="1">INDEX(INDIRECT(表６!T$7),MATCH($S25,_1自治体コード,0))</f>
        <v>103</v>
      </c>
      <c r="E25" s="382">
        <f ca="1">INDEX(INDIRECT(表６!U$7),MATCH($S25,_1自治体コード,0))</f>
        <v>0</v>
      </c>
      <c r="F25" s="382">
        <f ca="1">INDEX(INDIRECT(表６!V$7),MATCH($S25,_1自治体コード,0))</f>
        <v>0</v>
      </c>
      <c r="G25" s="382">
        <f ca="1">INDEX(INDIRECT(表６!W$7),MATCH($S25,_1自治体コード,0))</f>
        <v>2</v>
      </c>
      <c r="H25" s="383">
        <f t="shared" ca="1" si="1"/>
        <v>105</v>
      </c>
      <c r="I25" s="1104">
        <f ca="1">INDEX(INDIRECT(表６!Y$7),MATCH($S25,_1自治体コード,0))</f>
        <v>42</v>
      </c>
      <c r="J25" s="1103"/>
      <c r="K25" s="382"/>
      <c r="L25" s="383">
        <f t="shared" si="2"/>
        <v>0</v>
      </c>
      <c r="M25" s="1104">
        <f ca="1">INDEX(INDIRECT(表６!AL$7),MATCH($S25,_1自治体コード,0))</f>
        <v>0</v>
      </c>
      <c r="N25" s="1103">
        <f ca="1">INDEX(INDIRECT(表６!AM$7),MATCH($S25,_1自治体コード,0))</f>
        <v>43</v>
      </c>
      <c r="O25" s="382">
        <f ca="1">INDEX(INDIRECT(表６!AN$7),MATCH($S25,_1自治体コード,0))</f>
        <v>47</v>
      </c>
      <c r="P25" s="383">
        <f t="shared" ca="1" si="3"/>
        <v>90</v>
      </c>
      <c r="Q25" s="278">
        <f ca="1">INDEX(INDIRECT(表６!AP$7),MATCH($S25,_1自治体コード,0))</f>
        <v>7</v>
      </c>
      <c r="S25" t="s">
        <v>598</v>
      </c>
      <c r="Z25">
        <f t="shared" ca="1" si="4"/>
        <v>0</v>
      </c>
      <c r="AA25">
        <f t="shared" ca="1" si="4"/>
        <v>0</v>
      </c>
      <c r="AB25">
        <f t="shared" ca="1" si="4"/>
        <v>0</v>
      </c>
      <c r="AC25">
        <f t="shared" ca="1" si="4"/>
        <v>0</v>
      </c>
      <c r="AD25">
        <f t="shared" ca="1" si="4"/>
        <v>0</v>
      </c>
      <c r="AE25">
        <f t="shared" ca="1" si="4"/>
        <v>0</v>
      </c>
      <c r="AF25">
        <f t="shared" ca="1" si="4"/>
        <v>0</v>
      </c>
      <c r="AG25">
        <f t="shared" ca="1" si="4"/>
        <v>0</v>
      </c>
      <c r="AH25">
        <f t="shared" ca="1" si="4"/>
        <v>0</v>
      </c>
      <c r="AI25">
        <f t="shared" ca="1" si="4"/>
        <v>0</v>
      </c>
      <c r="AJ25">
        <f t="shared" ca="1" si="4"/>
        <v>0</v>
      </c>
      <c r="AK25">
        <f t="shared" ca="1" si="4"/>
        <v>0</v>
      </c>
    </row>
    <row r="26" spans="1:37" ht="18" customHeight="1">
      <c r="A26" s="24"/>
      <c r="B26" s="155">
        <v>19</v>
      </c>
      <c r="C26" s="156" t="s">
        <v>1877</v>
      </c>
      <c r="D26" s="1103">
        <f ca="1">INDEX(INDIRECT(表６!T$7),MATCH($S26,_1自治体コード,0))</f>
        <v>54</v>
      </c>
      <c r="E26" s="382">
        <f ca="1">INDEX(INDIRECT(表６!U$7),MATCH($S26,_1自治体コード,0))</f>
        <v>0</v>
      </c>
      <c r="F26" s="382">
        <f ca="1">INDEX(INDIRECT(表６!V$7),MATCH($S26,_1自治体コード,0))</f>
        <v>3</v>
      </c>
      <c r="G26" s="382">
        <f ca="1">INDEX(INDIRECT(表６!W$7),MATCH($S26,_1自治体コード,0))</f>
        <v>4</v>
      </c>
      <c r="H26" s="383">
        <f t="shared" ca="1" si="1"/>
        <v>61</v>
      </c>
      <c r="I26" s="1104">
        <f ca="1">INDEX(INDIRECT(表６!Y$7),MATCH($S26,_1自治体コード,0))</f>
        <v>39</v>
      </c>
      <c r="J26" s="1103"/>
      <c r="K26" s="382"/>
      <c r="L26" s="383">
        <f t="shared" si="2"/>
        <v>0</v>
      </c>
      <c r="M26" s="1104">
        <f ca="1">INDEX(INDIRECT(表６!AL$7),MATCH($S26,_1自治体コード,0))</f>
        <v>0</v>
      </c>
      <c r="N26" s="1103">
        <f ca="1">INDEX(INDIRECT(表６!AM$7),MATCH($S26,_1自治体コード,0))</f>
        <v>68</v>
      </c>
      <c r="O26" s="382">
        <f ca="1">INDEX(INDIRECT(表６!AN$7),MATCH($S26,_1自治体コード,0))</f>
        <v>50</v>
      </c>
      <c r="P26" s="383">
        <f t="shared" ca="1" si="3"/>
        <v>118</v>
      </c>
      <c r="Q26" s="278">
        <f ca="1">INDEX(INDIRECT(表６!AP$7),MATCH($S26,_1自治体コード,0))</f>
        <v>20</v>
      </c>
      <c r="S26" t="s">
        <v>600</v>
      </c>
      <c r="Z26">
        <f t="shared" ca="1" si="4"/>
        <v>0</v>
      </c>
      <c r="AA26">
        <f t="shared" ca="1" si="4"/>
        <v>0</v>
      </c>
      <c r="AB26">
        <f t="shared" ca="1" si="4"/>
        <v>0</v>
      </c>
      <c r="AC26">
        <f t="shared" ca="1" si="4"/>
        <v>0</v>
      </c>
      <c r="AD26">
        <f t="shared" ca="1" si="4"/>
        <v>0</v>
      </c>
      <c r="AE26">
        <f t="shared" ca="1" si="4"/>
        <v>0</v>
      </c>
      <c r="AF26">
        <f t="shared" ca="1" si="4"/>
        <v>0</v>
      </c>
      <c r="AG26">
        <f t="shared" ca="1" si="4"/>
        <v>0</v>
      </c>
      <c r="AH26">
        <f t="shared" ca="1" si="4"/>
        <v>0</v>
      </c>
      <c r="AI26">
        <f t="shared" ca="1" si="4"/>
        <v>0</v>
      </c>
      <c r="AJ26">
        <f t="shared" ca="1" si="4"/>
        <v>0</v>
      </c>
      <c r="AK26">
        <f t="shared" ca="1" si="4"/>
        <v>0</v>
      </c>
    </row>
    <row r="27" spans="1:37" ht="18" customHeight="1">
      <c r="A27" s="24"/>
      <c r="B27" s="324">
        <v>20</v>
      </c>
      <c r="C27" s="325" t="s">
        <v>1878</v>
      </c>
      <c r="D27" s="1105">
        <f ca="1">INDEX(INDIRECT(表６!T$7),MATCH($S27,_1自治体コード,0))</f>
        <v>168</v>
      </c>
      <c r="E27" s="385">
        <f ca="1">INDEX(INDIRECT(表６!U$7),MATCH($S27,_1自治体コード,0))</f>
        <v>0</v>
      </c>
      <c r="F27" s="385">
        <f ca="1">INDEX(INDIRECT(表６!V$7),MATCH($S27,_1自治体コード,0))</f>
        <v>6</v>
      </c>
      <c r="G27" s="385">
        <f ca="1">INDEX(INDIRECT(表６!W$7),MATCH($S27,_1自治体コード,0))</f>
        <v>5</v>
      </c>
      <c r="H27" s="386">
        <f t="shared" ca="1" si="1"/>
        <v>179</v>
      </c>
      <c r="I27" s="1106">
        <f ca="1">INDEX(INDIRECT(表６!Y$7),MATCH($S27,_1自治体コード,0))</f>
        <v>70</v>
      </c>
      <c r="J27" s="1105"/>
      <c r="K27" s="385"/>
      <c r="L27" s="386">
        <f t="shared" si="2"/>
        <v>0</v>
      </c>
      <c r="M27" s="1106">
        <f ca="1">INDEX(INDIRECT(表６!AL$7),MATCH($S27,_1自治体コード,0))</f>
        <v>0</v>
      </c>
      <c r="N27" s="1105">
        <f ca="1">INDEX(INDIRECT(表６!AM$7),MATCH($S27,_1自治体コード,0))</f>
        <v>147</v>
      </c>
      <c r="O27" s="385">
        <f ca="1">INDEX(INDIRECT(表６!AN$7),MATCH($S27,_1自治体コード,0))</f>
        <v>85</v>
      </c>
      <c r="P27" s="386">
        <f t="shared" ca="1" si="3"/>
        <v>232</v>
      </c>
      <c r="Q27" s="397">
        <f ca="1">INDEX(INDIRECT(表６!AP$7),MATCH($S27,_1自治体コード,0))</f>
        <v>31</v>
      </c>
      <c r="S27" t="s">
        <v>602</v>
      </c>
      <c r="Z27">
        <f t="shared" ca="1" si="4"/>
        <v>0</v>
      </c>
      <c r="AA27">
        <f t="shared" ca="1" si="4"/>
        <v>0</v>
      </c>
      <c r="AB27">
        <f t="shared" ca="1" si="4"/>
        <v>0</v>
      </c>
      <c r="AC27">
        <f t="shared" ca="1" si="4"/>
        <v>0</v>
      </c>
      <c r="AD27">
        <f t="shared" ca="1" si="4"/>
        <v>0</v>
      </c>
      <c r="AE27">
        <f t="shared" ca="1" si="4"/>
        <v>0</v>
      </c>
      <c r="AF27">
        <f t="shared" ca="1" si="4"/>
        <v>0</v>
      </c>
      <c r="AG27">
        <f t="shared" ca="1" si="4"/>
        <v>0</v>
      </c>
      <c r="AH27">
        <f t="shared" ca="1" si="4"/>
        <v>0</v>
      </c>
      <c r="AI27">
        <f t="shared" ca="1" si="4"/>
        <v>0</v>
      </c>
      <c r="AJ27">
        <f t="shared" ca="1" si="4"/>
        <v>0</v>
      </c>
      <c r="AK27">
        <f t="shared" ca="1" si="4"/>
        <v>0</v>
      </c>
    </row>
    <row r="28" spans="1:37" ht="18" customHeight="1">
      <c r="A28" s="24"/>
      <c r="B28" s="335">
        <v>21</v>
      </c>
      <c r="C28" s="336" t="s">
        <v>1879</v>
      </c>
      <c r="D28" s="1107">
        <f ca="1">INDEX(INDIRECT(表６!T$7),MATCH($S28,_1自治体コード,0))</f>
        <v>121</v>
      </c>
      <c r="E28" s="1108">
        <f ca="1">INDEX(INDIRECT(表６!U$7),MATCH($S28,_1自治体コード,0))</f>
        <v>0</v>
      </c>
      <c r="F28" s="1108">
        <f ca="1">INDEX(INDIRECT(表６!V$7),MATCH($S28,_1自治体コード,0))</f>
        <v>2</v>
      </c>
      <c r="G28" s="1108">
        <f ca="1">INDEX(INDIRECT(表６!W$7),MATCH($S28,_1自治体コード,0))</f>
        <v>5</v>
      </c>
      <c r="H28" s="1109">
        <f t="shared" ca="1" si="1"/>
        <v>128</v>
      </c>
      <c r="I28" s="1110">
        <f ca="1">INDEX(INDIRECT(表６!Y$7),MATCH($S28,_1自治体コード,0))</f>
        <v>79</v>
      </c>
      <c r="J28" s="1107"/>
      <c r="K28" s="1108"/>
      <c r="L28" s="1109">
        <f t="shared" si="2"/>
        <v>0</v>
      </c>
      <c r="M28" s="1110">
        <f ca="1">INDEX(INDIRECT(表６!AL$7),MATCH($S28,_1自治体コード,0))</f>
        <v>0</v>
      </c>
      <c r="N28" s="1107">
        <f ca="1">INDEX(INDIRECT(表６!AM$7),MATCH($S28,_1自治体コード,0))</f>
        <v>179</v>
      </c>
      <c r="O28" s="1108">
        <f ca="1">INDEX(INDIRECT(表６!AN$7),MATCH($S28,_1自治体コード,0))</f>
        <v>84</v>
      </c>
      <c r="P28" s="1109">
        <f t="shared" ca="1" si="3"/>
        <v>263</v>
      </c>
      <c r="Q28" s="1111">
        <f ca="1">INDEX(INDIRECT(表６!AP$7),MATCH($S28,_1自治体コード,0))</f>
        <v>30</v>
      </c>
      <c r="S28" t="s">
        <v>605</v>
      </c>
      <c r="Z28">
        <f t="shared" ref="Z28:AK37" ca="1" si="5">INDEX(INDIRECT(Z$7),MATCH($S28,_1自治体コード,0))</f>
        <v>0</v>
      </c>
      <c r="AA28">
        <f t="shared" ca="1" si="5"/>
        <v>0</v>
      </c>
      <c r="AB28">
        <f t="shared" ca="1" si="5"/>
        <v>0</v>
      </c>
      <c r="AC28">
        <f t="shared" ca="1" si="5"/>
        <v>0</v>
      </c>
      <c r="AD28">
        <f t="shared" ca="1" si="5"/>
        <v>0</v>
      </c>
      <c r="AE28">
        <f t="shared" ca="1" si="5"/>
        <v>0</v>
      </c>
      <c r="AF28">
        <f t="shared" ca="1" si="5"/>
        <v>0</v>
      </c>
      <c r="AG28">
        <f t="shared" ca="1" si="5"/>
        <v>0</v>
      </c>
      <c r="AH28">
        <f t="shared" ca="1" si="5"/>
        <v>0</v>
      </c>
      <c r="AI28">
        <f t="shared" ca="1" si="5"/>
        <v>0</v>
      </c>
      <c r="AJ28">
        <f t="shared" ca="1" si="5"/>
        <v>0</v>
      </c>
      <c r="AK28">
        <f t="shared" ca="1" si="5"/>
        <v>0</v>
      </c>
    </row>
    <row r="29" spans="1:37" ht="18" customHeight="1">
      <c r="A29" s="24"/>
      <c r="B29" s="155">
        <v>22</v>
      </c>
      <c r="C29" s="156" t="s">
        <v>1880</v>
      </c>
      <c r="D29" s="1103">
        <f ca="1">INDEX(INDIRECT(表６!T$7),MATCH($S29,_1自治体コード,0))</f>
        <v>106</v>
      </c>
      <c r="E29" s="382">
        <f ca="1">INDEX(INDIRECT(表６!U$7),MATCH($S29,_1自治体コード,0))</f>
        <v>0</v>
      </c>
      <c r="F29" s="382">
        <f ca="1">INDEX(INDIRECT(表６!V$7),MATCH($S29,_1自治体コード,0))</f>
        <v>6</v>
      </c>
      <c r="G29" s="382">
        <f ca="1">INDEX(INDIRECT(表６!W$7),MATCH($S29,_1自治体コード,0))</f>
        <v>6</v>
      </c>
      <c r="H29" s="383">
        <f t="shared" ca="1" si="1"/>
        <v>118</v>
      </c>
      <c r="I29" s="1104">
        <f ca="1">INDEX(INDIRECT(表６!Y$7),MATCH($S29,_1自治体コード,0))</f>
        <v>101</v>
      </c>
      <c r="J29" s="1103"/>
      <c r="K29" s="382"/>
      <c r="L29" s="383">
        <f t="shared" si="2"/>
        <v>0</v>
      </c>
      <c r="M29" s="1104">
        <f ca="1">INDEX(INDIRECT(表６!AL$7),MATCH($S29,_1自治体コード,0))</f>
        <v>0</v>
      </c>
      <c r="N29" s="1103">
        <f ca="1">INDEX(INDIRECT(表６!AM$7),MATCH($S29,_1自治体コード,0))</f>
        <v>193</v>
      </c>
      <c r="O29" s="382">
        <f ca="1">INDEX(INDIRECT(表６!AN$7),MATCH($S29,_1自治体コード,0))</f>
        <v>97</v>
      </c>
      <c r="P29" s="383">
        <f t="shared" ca="1" si="3"/>
        <v>290</v>
      </c>
      <c r="Q29" s="278">
        <f ca="1">INDEX(INDIRECT(表６!AP$7),MATCH($S29,_1自治体コード,0))</f>
        <v>24</v>
      </c>
      <c r="S29" t="s">
        <v>607</v>
      </c>
      <c r="Z29">
        <f t="shared" ca="1" si="5"/>
        <v>0</v>
      </c>
      <c r="AA29">
        <f t="shared" ca="1" si="5"/>
        <v>0</v>
      </c>
      <c r="AB29">
        <f t="shared" ca="1" si="5"/>
        <v>0</v>
      </c>
      <c r="AC29">
        <f t="shared" ca="1" si="5"/>
        <v>0</v>
      </c>
      <c r="AD29">
        <f t="shared" ca="1" si="5"/>
        <v>0</v>
      </c>
      <c r="AE29">
        <f t="shared" ca="1" si="5"/>
        <v>0</v>
      </c>
      <c r="AF29">
        <f t="shared" ca="1" si="5"/>
        <v>0</v>
      </c>
      <c r="AG29">
        <f t="shared" ca="1" si="5"/>
        <v>0</v>
      </c>
      <c r="AH29">
        <f t="shared" ca="1" si="5"/>
        <v>0</v>
      </c>
      <c r="AI29">
        <f t="shared" ca="1" si="5"/>
        <v>0</v>
      </c>
      <c r="AJ29">
        <f t="shared" ca="1" si="5"/>
        <v>0</v>
      </c>
      <c r="AK29">
        <f t="shared" ca="1" si="5"/>
        <v>0</v>
      </c>
    </row>
    <row r="30" spans="1:37" ht="18" customHeight="1">
      <c r="A30" s="24"/>
      <c r="B30" s="155">
        <v>23</v>
      </c>
      <c r="C30" s="156" t="s">
        <v>1881</v>
      </c>
      <c r="D30" s="1103">
        <f ca="1">INDEX(INDIRECT(表６!T$7),MATCH($S30,_1自治体コード,0))</f>
        <v>283</v>
      </c>
      <c r="E30" s="382">
        <f ca="1">INDEX(INDIRECT(表６!U$7),MATCH($S30,_1自治体コード,0))</f>
        <v>0</v>
      </c>
      <c r="F30" s="382">
        <f ca="1">INDEX(INDIRECT(表６!V$7),MATCH($S30,_1自治体コード,0))</f>
        <v>8</v>
      </c>
      <c r="G30" s="382">
        <f ca="1">INDEX(INDIRECT(表６!W$7),MATCH($S30,_1自治体コード,0))</f>
        <v>14</v>
      </c>
      <c r="H30" s="383">
        <f t="shared" ca="1" si="1"/>
        <v>305</v>
      </c>
      <c r="I30" s="1104">
        <f ca="1">INDEX(INDIRECT(表６!Y$7),MATCH($S30,_1自治体コード,0))</f>
        <v>279</v>
      </c>
      <c r="J30" s="1103"/>
      <c r="K30" s="382"/>
      <c r="L30" s="383">
        <f t="shared" si="2"/>
        <v>0</v>
      </c>
      <c r="M30" s="1104">
        <f ca="1">INDEX(INDIRECT(表６!AL$7),MATCH($S30,_1自治体コード,0))</f>
        <v>1</v>
      </c>
      <c r="N30" s="1103">
        <f ca="1">INDEX(INDIRECT(表６!AM$7),MATCH($S30,_1自治体コード,0))</f>
        <v>373</v>
      </c>
      <c r="O30" s="382">
        <f ca="1">INDEX(INDIRECT(表６!AN$7),MATCH($S30,_1自治体コード,0))</f>
        <v>361</v>
      </c>
      <c r="P30" s="383">
        <f t="shared" ca="1" si="3"/>
        <v>734</v>
      </c>
      <c r="Q30" s="278">
        <f ca="1">INDEX(INDIRECT(表６!AP$7),MATCH($S30,_1自治体コード,0))</f>
        <v>90</v>
      </c>
      <c r="S30" t="s">
        <v>611</v>
      </c>
      <c r="Z30">
        <f t="shared" ca="1" si="5"/>
        <v>0</v>
      </c>
      <c r="AA30">
        <f t="shared" ca="1" si="5"/>
        <v>0</v>
      </c>
      <c r="AB30">
        <f t="shared" ca="1" si="5"/>
        <v>0</v>
      </c>
      <c r="AC30">
        <f t="shared" ca="1" si="5"/>
        <v>0</v>
      </c>
      <c r="AD30">
        <f t="shared" ca="1" si="5"/>
        <v>0</v>
      </c>
      <c r="AE30">
        <f t="shared" ca="1" si="5"/>
        <v>0</v>
      </c>
      <c r="AF30">
        <f t="shared" ca="1" si="5"/>
        <v>0</v>
      </c>
      <c r="AG30">
        <f t="shared" ca="1" si="5"/>
        <v>0</v>
      </c>
      <c r="AH30">
        <f t="shared" ca="1" si="5"/>
        <v>0</v>
      </c>
      <c r="AI30">
        <f t="shared" ca="1" si="5"/>
        <v>0</v>
      </c>
      <c r="AJ30">
        <f t="shared" ca="1" si="5"/>
        <v>0</v>
      </c>
      <c r="AK30">
        <f t="shared" ca="1" si="5"/>
        <v>0</v>
      </c>
    </row>
    <row r="31" spans="1:37" ht="18" customHeight="1">
      <c r="A31" s="24"/>
      <c r="B31" s="155">
        <v>24</v>
      </c>
      <c r="C31" s="156" t="s">
        <v>1882</v>
      </c>
      <c r="D31" s="1103">
        <f ca="1">INDEX(INDIRECT(表６!T$7),MATCH($S31,_1自治体コード,0))</f>
        <v>172</v>
      </c>
      <c r="E31" s="382">
        <f ca="1">INDEX(INDIRECT(表６!U$7),MATCH($S31,_1自治体コード,0))</f>
        <v>0</v>
      </c>
      <c r="F31" s="382">
        <f ca="1">INDEX(INDIRECT(表６!V$7),MATCH($S31,_1自治体コード,0))</f>
        <v>2</v>
      </c>
      <c r="G31" s="382">
        <f ca="1">INDEX(INDIRECT(表６!W$7),MATCH($S31,_1自治体コード,0))</f>
        <v>8</v>
      </c>
      <c r="H31" s="383">
        <f t="shared" ca="1" si="1"/>
        <v>182</v>
      </c>
      <c r="I31" s="1104">
        <f ca="1">INDEX(INDIRECT(表６!Y$7),MATCH($S31,_1自治体コード,0))</f>
        <v>86</v>
      </c>
      <c r="J31" s="1103"/>
      <c r="K31" s="382"/>
      <c r="L31" s="383">
        <f t="shared" si="2"/>
        <v>0</v>
      </c>
      <c r="M31" s="1104">
        <f ca="1">INDEX(INDIRECT(表６!AL$7),MATCH($S31,_1自治体コード,0))</f>
        <v>0</v>
      </c>
      <c r="N31" s="1103">
        <f ca="1">INDEX(INDIRECT(表６!AM$7),MATCH($S31,_1自治体コード,0))</f>
        <v>160</v>
      </c>
      <c r="O31" s="382">
        <f ca="1">INDEX(INDIRECT(表６!AN$7),MATCH($S31,_1自治体コード,0))</f>
        <v>114</v>
      </c>
      <c r="P31" s="383">
        <f t="shared" ca="1" si="3"/>
        <v>274</v>
      </c>
      <c r="Q31" s="278">
        <f ca="1">INDEX(INDIRECT(表６!AP$7),MATCH($S31,_1自治体コード,0))</f>
        <v>35</v>
      </c>
      <c r="S31" t="s">
        <v>618</v>
      </c>
      <c r="Z31">
        <f t="shared" ca="1" si="5"/>
        <v>0</v>
      </c>
      <c r="AA31">
        <f t="shared" ca="1" si="5"/>
        <v>0</v>
      </c>
      <c r="AB31">
        <f t="shared" ca="1" si="5"/>
        <v>0</v>
      </c>
      <c r="AC31">
        <f t="shared" ca="1" si="5"/>
        <v>0</v>
      </c>
      <c r="AD31">
        <f t="shared" ca="1" si="5"/>
        <v>0</v>
      </c>
      <c r="AE31">
        <f t="shared" ca="1" si="5"/>
        <v>0</v>
      </c>
      <c r="AF31">
        <f t="shared" ca="1" si="5"/>
        <v>0</v>
      </c>
      <c r="AG31">
        <f t="shared" ca="1" si="5"/>
        <v>0</v>
      </c>
      <c r="AH31">
        <f t="shared" ca="1" si="5"/>
        <v>0</v>
      </c>
      <c r="AI31">
        <f t="shared" ca="1" si="5"/>
        <v>0</v>
      </c>
      <c r="AJ31">
        <f t="shared" ca="1" si="5"/>
        <v>0</v>
      </c>
      <c r="AK31">
        <f t="shared" ca="1" si="5"/>
        <v>0</v>
      </c>
    </row>
    <row r="32" spans="1:37" ht="18" customHeight="1">
      <c r="A32" s="24"/>
      <c r="B32" s="324">
        <v>25</v>
      </c>
      <c r="C32" s="325" t="s">
        <v>1883</v>
      </c>
      <c r="D32" s="1105">
        <f ca="1">INDEX(INDIRECT(表６!T$7),MATCH($S32,_1自治体コード,0))</f>
        <v>138</v>
      </c>
      <c r="E32" s="385">
        <f ca="1">INDEX(INDIRECT(表６!U$7),MATCH($S32,_1自治体コード,0))</f>
        <v>0</v>
      </c>
      <c r="F32" s="385">
        <f ca="1">INDEX(INDIRECT(表６!V$7),MATCH($S32,_1自治体コード,0))</f>
        <v>3</v>
      </c>
      <c r="G32" s="385">
        <f ca="1">INDEX(INDIRECT(表６!W$7),MATCH($S32,_1自治体コード,0))</f>
        <v>2</v>
      </c>
      <c r="H32" s="386">
        <f t="shared" ca="1" si="1"/>
        <v>143</v>
      </c>
      <c r="I32" s="1106">
        <f ca="1">INDEX(INDIRECT(表６!Y$7),MATCH($S32,_1自治体コード,0))</f>
        <v>119</v>
      </c>
      <c r="J32" s="1105"/>
      <c r="K32" s="385"/>
      <c r="L32" s="386">
        <f t="shared" si="2"/>
        <v>0</v>
      </c>
      <c r="M32" s="1106">
        <f ca="1">INDEX(INDIRECT(表６!AL$7),MATCH($S32,_1自治体コード,0))</f>
        <v>0</v>
      </c>
      <c r="N32" s="1105">
        <f ca="1">INDEX(INDIRECT(表６!AM$7),MATCH($S32,_1自治体コード,0))</f>
        <v>146</v>
      </c>
      <c r="O32" s="385">
        <f ca="1">INDEX(INDIRECT(表６!AN$7),MATCH($S32,_1自治体コード,0))</f>
        <v>92</v>
      </c>
      <c r="P32" s="386">
        <f t="shared" ca="1" si="3"/>
        <v>238</v>
      </c>
      <c r="Q32" s="397">
        <f ca="1">INDEX(INDIRECT(表６!AP$7),MATCH($S32,_1自治体コード,0))</f>
        <v>21</v>
      </c>
      <c r="S32" t="s">
        <v>620</v>
      </c>
      <c r="Z32">
        <f t="shared" ca="1" si="5"/>
        <v>0</v>
      </c>
      <c r="AA32">
        <f t="shared" ca="1" si="5"/>
        <v>0</v>
      </c>
      <c r="AB32">
        <f t="shared" ca="1" si="5"/>
        <v>0</v>
      </c>
      <c r="AC32">
        <f t="shared" ca="1" si="5"/>
        <v>0</v>
      </c>
      <c r="AD32">
        <f t="shared" ca="1" si="5"/>
        <v>0</v>
      </c>
      <c r="AE32">
        <f t="shared" ca="1" si="5"/>
        <v>0</v>
      </c>
      <c r="AF32">
        <f t="shared" ca="1" si="5"/>
        <v>0</v>
      </c>
      <c r="AG32">
        <f t="shared" ca="1" si="5"/>
        <v>0</v>
      </c>
      <c r="AH32">
        <f t="shared" ca="1" si="5"/>
        <v>0</v>
      </c>
      <c r="AI32">
        <f t="shared" ca="1" si="5"/>
        <v>0</v>
      </c>
      <c r="AJ32">
        <f t="shared" ca="1" si="5"/>
        <v>0</v>
      </c>
      <c r="AK32">
        <f t="shared" ca="1" si="5"/>
        <v>0</v>
      </c>
    </row>
    <row r="33" spans="1:37" ht="18" customHeight="1">
      <c r="A33" s="24"/>
      <c r="B33" s="335">
        <v>26</v>
      </c>
      <c r="C33" s="336" t="s">
        <v>1884</v>
      </c>
      <c r="D33" s="1107">
        <f ca="1">INDEX(INDIRECT(表６!T$7),MATCH($S33,_1自治体コード,0))</f>
        <v>130</v>
      </c>
      <c r="E33" s="1108">
        <f ca="1">INDEX(INDIRECT(表６!U$7),MATCH($S33,_1自治体コード,0))</f>
        <v>0</v>
      </c>
      <c r="F33" s="1108">
        <f ca="1">INDEX(INDIRECT(表６!V$7),MATCH($S33,_1自治体コード,0))</f>
        <v>0</v>
      </c>
      <c r="G33" s="1108">
        <f ca="1">INDEX(INDIRECT(表６!W$7),MATCH($S33,_1自治体コード,0))</f>
        <v>2</v>
      </c>
      <c r="H33" s="1109">
        <f t="shared" ca="1" si="1"/>
        <v>132</v>
      </c>
      <c r="I33" s="1110">
        <f ca="1">INDEX(INDIRECT(表６!Y$7),MATCH($S33,_1自治体コード,0))</f>
        <v>34</v>
      </c>
      <c r="J33" s="1107"/>
      <c r="K33" s="1108"/>
      <c r="L33" s="1109">
        <f t="shared" si="2"/>
        <v>0</v>
      </c>
      <c r="M33" s="1110">
        <f ca="1">INDEX(INDIRECT(表６!AL$7),MATCH($S33,_1自治体コード,0))</f>
        <v>0</v>
      </c>
      <c r="N33" s="1107">
        <f ca="1">INDEX(INDIRECT(表６!AM$7),MATCH($S33,_1自治体コード,0))</f>
        <v>102</v>
      </c>
      <c r="O33" s="1108">
        <f ca="1">INDEX(INDIRECT(表６!AN$7),MATCH($S33,_1自治体コード,0))</f>
        <v>65</v>
      </c>
      <c r="P33" s="1109">
        <f t="shared" ca="1" si="3"/>
        <v>167</v>
      </c>
      <c r="Q33" s="1111">
        <f ca="1">INDEX(INDIRECT(表６!AP$7),MATCH($S33,_1自治体コード,0))</f>
        <v>30</v>
      </c>
      <c r="S33" t="s">
        <v>622</v>
      </c>
      <c r="Z33">
        <f t="shared" ca="1" si="5"/>
        <v>0</v>
      </c>
      <c r="AA33">
        <f t="shared" ca="1" si="5"/>
        <v>0</v>
      </c>
      <c r="AB33">
        <f t="shared" ca="1" si="5"/>
        <v>0</v>
      </c>
      <c r="AC33">
        <f t="shared" ca="1" si="5"/>
        <v>0</v>
      </c>
      <c r="AD33">
        <f t="shared" ca="1" si="5"/>
        <v>0</v>
      </c>
      <c r="AE33">
        <f t="shared" ca="1" si="5"/>
        <v>0</v>
      </c>
      <c r="AF33">
        <f t="shared" ca="1" si="5"/>
        <v>0</v>
      </c>
      <c r="AG33">
        <f t="shared" ca="1" si="5"/>
        <v>0</v>
      </c>
      <c r="AH33">
        <f t="shared" ca="1" si="5"/>
        <v>0</v>
      </c>
      <c r="AI33">
        <f t="shared" ca="1" si="5"/>
        <v>0</v>
      </c>
      <c r="AJ33">
        <f t="shared" ca="1" si="5"/>
        <v>0</v>
      </c>
      <c r="AK33">
        <f t="shared" ca="1" si="5"/>
        <v>0</v>
      </c>
    </row>
    <row r="34" spans="1:37" ht="18" customHeight="1">
      <c r="A34" s="24"/>
      <c r="B34" s="155">
        <v>27</v>
      </c>
      <c r="C34" s="156" t="s">
        <v>1885</v>
      </c>
      <c r="D34" s="1103">
        <f ca="1">INDEX(INDIRECT(表６!T$7),MATCH($S34,_1自治体コード,0))</f>
        <v>66</v>
      </c>
      <c r="E34" s="382">
        <f ca="1">INDEX(INDIRECT(表６!U$7),MATCH($S34,_1自治体コード,0))</f>
        <v>0</v>
      </c>
      <c r="F34" s="382">
        <f ca="1">INDEX(INDIRECT(表６!V$7),MATCH($S34,_1自治体コード,0))</f>
        <v>5</v>
      </c>
      <c r="G34" s="382">
        <f ca="1">INDEX(INDIRECT(表６!W$7),MATCH($S34,_1自治体コード,0))</f>
        <v>8</v>
      </c>
      <c r="H34" s="383">
        <f t="shared" ca="1" si="1"/>
        <v>79</v>
      </c>
      <c r="I34" s="1104">
        <f ca="1">INDEX(INDIRECT(表６!Y$7),MATCH($S34,_1自治体コード,0))</f>
        <v>56</v>
      </c>
      <c r="J34" s="1103"/>
      <c r="K34" s="382"/>
      <c r="L34" s="383">
        <f t="shared" si="2"/>
        <v>0</v>
      </c>
      <c r="M34" s="1104">
        <f ca="1">INDEX(INDIRECT(表６!AL$7),MATCH($S34,_1自治体コード,0))</f>
        <v>0</v>
      </c>
      <c r="N34" s="1103">
        <f ca="1">INDEX(INDIRECT(表６!AM$7),MATCH($S34,_1自治体コード,0))</f>
        <v>96</v>
      </c>
      <c r="O34" s="382">
        <f ca="1">INDEX(INDIRECT(表６!AN$7),MATCH($S34,_1自治体コード,0))</f>
        <v>74</v>
      </c>
      <c r="P34" s="383">
        <f t="shared" ca="1" si="3"/>
        <v>170</v>
      </c>
      <c r="Q34" s="278">
        <f ca="1">INDEX(INDIRECT(表６!AP$7),MATCH($S34,_1自治体コード,0))</f>
        <v>18</v>
      </c>
      <c r="S34" t="s">
        <v>624</v>
      </c>
      <c r="Z34">
        <f t="shared" ca="1" si="5"/>
        <v>0</v>
      </c>
      <c r="AA34">
        <f t="shared" ca="1" si="5"/>
        <v>0</v>
      </c>
      <c r="AB34">
        <f t="shared" ca="1" si="5"/>
        <v>0</v>
      </c>
      <c r="AC34">
        <f t="shared" ca="1" si="5"/>
        <v>0</v>
      </c>
      <c r="AD34">
        <f t="shared" ca="1" si="5"/>
        <v>0</v>
      </c>
      <c r="AE34">
        <f t="shared" ca="1" si="5"/>
        <v>0</v>
      </c>
      <c r="AF34">
        <f t="shared" ca="1" si="5"/>
        <v>0</v>
      </c>
      <c r="AG34">
        <f t="shared" ca="1" si="5"/>
        <v>0</v>
      </c>
      <c r="AH34">
        <f t="shared" ca="1" si="5"/>
        <v>0</v>
      </c>
      <c r="AI34">
        <f t="shared" ca="1" si="5"/>
        <v>0</v>
      </c>
      <c r="AJ34">
        <f t="shared" ca="1" si="5"/>
        <v>0</v>
      </c>
      <c r="AK34">
        <f t="shared" ca="1" si="5"/>
        <v>0</v>
      </c>
    </row>
    <row r="35" spans="1:37" ht="18" customHeight="1">
      <c r="A35" s="24"/>
      <c r="B35" s="155">
        <v>28</v>
      </c>
      <c r="C35" s="156" t="s">
        <v>1886</v>
      </c>
      <c r="D35" s="1103">
        <f ca="1">INDEX(INDIRECT(表６!T$7),MATCH($S35,_1自治体コード,0))</f>
        <v>89</v>
      </c>
      <c r="E35" s="382">
        <f ca="1">INDEX(INDIRECT(表６!U$7),MATCH($S35,_1自治体コード,0))</f>
        <v>0</v>
      </c>
      <c r="F35" s="382">
        <f ca="1">INDEX(INDIRECT(表６!V$7),MATCH($S35,_1自治体コード,0))</f>
        <v>0</v>
      </c>
      <c r="G35" s="382">
        <f ca="1">INDEX(INDIRECT(表６!W$7),MATCH($S35,_1自治体コード,0))</f>
        <v>10</v>
      </c>
      <c r="H35" s="383">
        <f t="shared" ca="1" si="1"/>
        <v>99</v>
      </c>
      <c r="I35" s="1104">
        <f ca="1">INDEX(INDIRECT(表６!Y$7),MATCH($S35,_1自治体コード,0))</f>
        <v>56</v>
      </c>
      <c r="J35" s="1103"/>
      <c r="K35" s="382"/>
      <c r="L35" s="383">
        <f t="shared" si="2"/>
        <v>0</v>
      </c>
      <c r="M35" s="1104">
        <f ca="1">INDEX(INDIRECT(表６!AL$7),MATCH($S35,_1自治体コード,0))</f>
        <v>1</v>
      </c>
      <c r="N35" s="1103">
        <f ca="1">INDEX(INDIRECT(表６!AM$7),MATCH($S35,_1自治体コード,0))</f>
        <v>107</v>
      </c>
      <c r="O35" s="382">
        <f ca="1">INDEX(INDIRECT(表６!AN$7),MATCH($S35,_1自治体コード,0))</f>
        <v>77</v>
      </c>
      <c r="P35" s="383">
        <f t="shared" ca="1" si="3"/>
        <v>184</v>
      </c>
      <c r="Q35" s="278">
        <f ca="1">INDEX(INDIRECT(表６!AP$7),MATCH($S35,_1自治体コード,0))</f>
        <v>18</v>
      </c>
      <c r="S35" t="s">
        <v>636</v>
      </c>
      <c r="Z35">
        <f t="shared" ca="1" si="5"/>
        <v>0</v>
      </c>
      <c r="AA35">
        <f t="shared" ca="1" si="5"/>
        <v>0</v>
      </c>
      <c r="AB35">
        <f t="shared" ca="1" si="5"/>
        <v>0</v>
      </c>
      <c r="AC35">
        <f t="shared" ca="1" si="5"/>
        <v>0</v>
      </c>
      <c r="AD35">
        <f t="shared" ca="1" si="5"/>
        <v>0</v>
      </c>
      <c r="AE35">
        <f t="shared" ca="1" si="5"/>
        <v>0</v>
      </c>
      <c r="AF35">
        <f t="shared" ca="1" si="5"/>
        <v>0</v>
      </c>
      <c r="AG35">
        <f t="shared" ca="1" si="5"/>
        <v>0</v>
      </c>
      <c r="AH35">
        <f t="shared" ca="1" si="5"/>
        <v>0</v>
      </c>
      <c r="AI35">
        <f t="shared" ca="1" si="5"/>
        <v>0</v>
      </c>
      <c r="AJ35">
        <f t="shared" ca="1" si="5"/>
        <v>0</v>
      </c>
      <c r="AK35">
        <f t="shared" ca="1" si="5"/>
        <v>0</v>
      </c>
    </row>
    <row r="36" spans="1:37" ht="18" customHeight="1">
      <c r="A36" s="24"/>
      <c r="B36" s="155">
        <v>29</v>
      </c>
      <c r="C36" s="156" t="s">
        <v>1887</v>
      </c>
      <c r="D36" s="1103">
        <f ca="1">INDEX(INDIRECT(表６!T$7),MATCH($S36,_1自治体コード,0))</f>
        <v>23</v>
      </c>
      <c r="E36" s="382">
        <f ca="1">INDEX(INDIRECT(表６!U$7),MATCH($S36,_1自治体コード,0))</f>
        <v>0</v>
      </c>
      <c r="F36" s="382">
        <f ca="1">INDEX(INDIRECT(表６!V$7),MATCH($S36,_1自治体コード,0))</f>
        <v>0</v>
      </c>
      <c r="G36" s="382">
        <f ca="1">INDEX(INDIRECT(表６!W$7),MATCH($S36,_1自治体コード,0))</f>
        <v>0</v>
      </c>
      <c r="H36" s="383">
        <f t="shared" ca="1" si="1"/>
        <v>23</v>
      </c>
      <c r="I36" s="1104">
        <f ca="1">INDEX(INDIRECT(表６!Y$7),MATCH($S36,_1自治体コード,0))</f>
        <v>5</v>
      </c>
      <c r="J36" s="1103"/>
      <c r="K36" s="382"/>
      <c r="L36" s="383">
        <f t="shared" si="2"/>
        <v>0</v>
      </c>
      <c r="M36" s="1104">
        <f ca="1">INDEX(INDIRECT(表６!AL$7),MATCH($S36,_1自治体コード,0))</f>
        <v>0</v>
      </c>
      <c r="N36" s="1103">
        <f ca="1">INDEX(INDIRECT(表６!AM$7),MATCH($S36,_1自治体コード,0))</f>
        <v>20</v>
      </c>
      <c r="O36" s="382">
        <f ca="1">INDEX(INDIRECT(表６!AN$7),MATCH($S36,_1自治体コード,0))</f>
        <v>12</v>
      </c>
      <c r="P36" s="383">
        <f t="shared" ca="1" si="3"/>
        <v>32</v>
      </c>
      <c r="Q36" s="278">
        <f ca="1">INDEX(INDIRECT(表６!AP$7),MATCH($S36,_1自治体コード,0))</f>
        <v>4</v>
      </c>
      <c r="S36" t="s">
        <v>644</v>
      </c>
      <c r="Z36">
        <f t="shared" ca="1" si="5"/>
        <v>0</v>
      </c>
      <c r="AA36">
        <f t="shared" ca="1" si="5"/>
        <v>0</v>
      </c>
      <c r="AB36">
        <f t="shared" ca="1" si="5"/>
        <v>0</v>
      </c>
      <c r="AC36">
        <f t="shared" ca="1" si="5"/>
        <v>0</v>
      </c>
      <c r="AD36">
        <f t="shared" ca="1" si="5"/>
        <v>0</v>
      </c>
      <c r="AE36">
        <f t="shared" ca="1" si="5"/>
        <v>0</v>
      </c>
      <c r="AF36">
        <f t="shared" ca="1" si="5"/>
        <v>0</v>
      </c>
      <c r="AG36">
        <f t="shared" ca="1" si="5"/>
        <v>0</v>
      </c>
      <c r="AH36">
        <f t="shared" ca="1" si="5"/>
        <v>0</v>
      </c>
      <c r="AI36">
        <f t="shared" ca="1" si="5"/>
        <v>0</v>
      </c>
      <c r="AJ36">
        <f t="shared" ca="1" si="5"/>
        <v>0</v>
      </c>
      <c r="AK36">
        <f t="shared" ca="1" si="5"/>
        <v>0</v>
      </c>
    </row>
    <row r="37" spans="1:37" ht="18" customHeight="1">
      <c r="A37" s="24"/>
      <c r="B37" s="324">
        <v>30</v>
      </c>
      <c r="C37" s="325" t="s">
        <v>1888</v>
      </c>
      <c r="D37" s="1105">
        <f ca="1">INDEX(INDIRECT(表６!T$7),MATCH($S37,_1自治体コード,0))</f>
        <v>149</v>
      </c>
      <c r="E37" s="385">
        <f ca="1">INDEX(INDIRECT(表６!U$7),MATCH($S37,_1自治体コード,0))</f>
        <v>0</v>
      </c>
      <c r="F37" s="385">
        <f ca="1">INDEX(INDIRECT(表６!V$7),MATCH($S37,_1自治体コード,0))</f>
        <v>2</v>
      </c>
      <c r="G37" s="385">
        <f ca="1">INDEX(INDIRECT(表６!W$7),MATCH($S37,_1自治体コード,0))</f>
        <v>0</v>
      </c>
      <c r="H37" s="386">
        <f t="shared" ca="1" si="1"/>
        <v>151</v>
      </c>
      <c r="I37" s="1106">
        <f ca="1">INDEX(INDIRECT(表６!Y$7),MATCH($S37,_1自治体コード,0))</f>
        <v>38</v>
      </c>
      <c r="J37" s="1105"/>
      <c r="K37" s="385"/>
      <c r="L37" s="386">
        <f t="shared" si="2"/>
        <v>0</v>
      </c>
      <c r="M37" s="1106">
        <f ca="1">INDEX(INDIRECT(表６!AL$7),MATCH($S37,_1自治体コード,0))</f>
        <v>0</v>
      </c>
      <c r="N37" s="1105">
        <f ca="1">INDEX(INDIRECT(表６!AM$7),MATCH($S37,_1自治体コード,0))</f>
        <v>56</v>
      </c>
      <c r="O37" s="385">
        <f ca="1">INDEX(INDIRECT(表６!AN$7),MATCH($S37,_1自治体コード,0))</f>
        <v>45</v>
      </c>
      <c r="P37" s="386">
        <f t="shared" ca="1" si="3"/>
        <v>101</v>
      </c>
      <c r="Q37" s="397">
        <f ca="1">INDEX(INDIRECT(表６!AP$7),MATCH($S37,_1自治体コード,0))</f>
        <v>13</v>
      </c>
      <c r="S37" t="s">
        <v>646</v>
      </c>
      <c r="Z37">
        <f t="shared" ca="1" si="5"/>
        <v>0</v>
      </c>
      <c r="AA37">
        <f t="shared" ca="1" si="5"/>
        <v>0</v>
      </c>
      <c r="AB37">
        <f t="shared" ca="1" si="5"/>
        <v>0</v>
      </c>
      <c r="AC37">
        <f t="shared" ca="1" si="5"/>
        <v>0</v>
      </c>
      <c r="AD37">
        <f t="shared" ca="1" si="5"/>
        <v>0</v>
      </c>
      <c r="AE37">
        <f t="shared" ca="1" si="5"/>
        <v>0</v>
      </c>
      <c r="AF37">
        <f t="shared" ca="1" si="5"/>
        <v>0</v>
      </c>
      <c r="AG37">
        <f t="shared" ca="1" si="5"/>
        <v>0</v>
      </c>
      <c r="AH37">
        <f t="shared" ca="1" si="5"/>
        <v>0</v>
      </c>
      <c r="AI37">
        <f t="shared" ca="1" si="5"/>
        <v>0</v>
      </c>
      <c r="AJ37">
        <f t="shared" ca="1" si="5"/>
        <v>0</v>
      </c>
      <c r="AK37">
        <f t="shared" ca="1" si="5"/>
        <v>0</v>
      </c>
    </row>
    <row r="38" spans="1:37" ht="18" customHeight="1">
      <c r="A38" s="24"/>
      <c r="B38" s="335">
        <v>31</v>
      </c>
      <c r="C38" s="336" t="s">
        <v>1889</v>
      </c>
      <c r="D38" s="1107">
        <f ca="1">INDEX(INDIRECT(表６!T$7),MATCH($S38,_1自治体コード,0))</f>
        <v>31</v>
      </c>
      <c r="E38" s="1108">
        <f ca="1">INDEX(INDIRECT(表６!U$7),MATCH($S38,_1自治体コード,0))</f>
        <v>0</v>
      </c>
      <c r="F38" s="1108">
        <f ca="1">INDEX(INDIRECT(表６!V$7),MATCH($S38,_1自治体コード,0))</f>
        <v>0</v>
      </c>
      <c r="G38" s="1108">
        <f ca="1">INDEX(INDIRECT(表６!W$7),MATCH($S38,_1自治体コード,0))</f>
        <v>1</v>
      </c>
      <c r="H38" s="1109">
        <f t="shared" ca="1" si="1"/>
        <v>32</v>
      </c>
      <c r="I38" s="1110">
        <f ca="1">INDEX(INDIRECT(表６!Y$7),MATCH($S38,_1自治体コード,0))</f>
        <v>37</v>
      </c>
      <c r="J38" s="1107"/>
      <c r="K38" s="1108"/>
      <c r="L38" s="1109">
        <f t="shared" si="2"/>
        <v>0</v>
      </c>
      <c r="M38" s="1110">
        <f ca="1">INDEX(INDIRECT(表６!AL$7),MATCH($S38,_1自治体コード,0))</f>
        <v>0</v>
      </c>
      <c r="N38" s="1107">
        <f ca="1">INDEX(INDIRECT(表６!AM$7),MATCH($S38,_1自治体コード,0))</f>
        <v>47</v>
      </c>
      <c r="O38" s="1108">
        <f ca="1">INDEX(INDIRECT(表６!AN$7),MATCH($S38,_1自治体コード,0))</f>
        <v>14</v>
      </c>
      <c r="P38" s="1109">
        <f t="shared" ca="1" si="3"/>
        <v>61</v>
      </c>
      <c r="Q38" s="1111">
        <f ca="1">INDEX(INDIRECT(表６!AP$7),MATCH($S38,_1自治体コード,0))</f>
        <v>6</v>
      </c>
      <c r="S38" t="s">
        <v>648</v>
      </c>
      <c r="Z38">
        <f t="shared" ref="Z38:AK47" ca="1" si="6">INDEX(INDIRECT(Z$7),MATCH($S38,_1自治体コード,0))</f>
        <v>0</v>
      </c>
      <c r="AA38">
        <f t="shared" ca="1" si="6"/>
        <v>0</v>
      </c>
      <c r="AB38">
        <f t="shared" ca="1" si="6"/>
        <v>0</v>
      </c>
      <c r="AC38">
        <f t="shared" ca="1" si="6"/>
        <v>0</v>
      </c>
      <c r="AD38">
        <f t="shared" ca="1" si="6"/>
        <v>0</v>
      </c>
      <c r="AE38">
        <f t="shared" ca="1" si="6"/>
        <v>0</v>
      </c>
      <c r="AF38">
        <f t="shared" ca="1" si="6"/>
        <v>0</v>
      </c>
      <c r="AG38">
        <f t="shared" ca="1" si="6"/>
        <v>0</v>
      </c>
      <c r="AH38">
        <f t="shared" ca="1" si="6"/>
        <v>0</v>
      </c>
      <c r="AI38">
        <f t="shared" ca="1" si="6"/>
        <v>0</v>
      </c>
      <c r="AJ38">
        <f t="shared" ca="1" si="6"/>
        <v>0</v>
      </c>
      <c r="AK38">
        <f t="shared" ca="1" si="6"/>
        <v>0</v>
      </c>
    </row>
    <row r="39" spans="1:37" ht="18" customHeight="1">
      <c r="A39" s="24"/>
      <c r="B39" s="155">
        <v>32</v>
      </c>
      <c r="C39" s="156" t="s">
        <v>1890</v>
      </c>
      <c r="D39" s="1103">
        <f ca="1">INDEX(INDIRECT(表６!T$7),MATCH($S39,_1自治体コード,0))</f>
        <v>123</v>
      </c>
      <c r="E39" s="382">
        <f ca="1">INDEX(INDIRECT(表６!U$7),MATCH($S39,_1自治体コード,0))</f>
        <v>0</v>
      </c>
      <c r="F39" s="382">
        <f ca="1">INDEX(INDIRECT(表６!V$7),MATCH($S39,_1自治体コード,0))</f>
        <v>0</v>
      </c>
      <c r="G39" s="382">
        <f ca="1">INDEX(INDIRECT(表６!W$7),MATCH($S39,_1自治体コード,0))</f>
        <v>0</v>
      </c>
      <c r="H39" s="383">
        <f t="shared" ca="1" si="1"/>
        <v>123</v>
      </c>
      <c r="I39" s="1104">
        <f ca="1">INDEX(INDIRECT(表６!Y$7),MATCH($S39,_1自治体コード,0))</f>
        <v>38</v>
      </c>
      <c r="J39" s="1103"/>
      <c r="K39" s="382"/>
      <c r="L39" s="383">
        <f t="shared" si="2"/>
        <v>0</v>
      </c>
      <c r="M39" s="1104">
        <f ca="1">INDEX(INDIRECT(表６!AL$7),MATCH($S39,_1自治体コード,0))</f>
        <v>0</v>
      </c>
      <c r="N39" s="1103">
        <f ca="1">INDEX(INDIRECT(表６!AM$7),MATCH($S39,_1自治体コード,0))</f>
        <v>68</v>
      </c>
      <c r="O39" s="382">
        <f ca="1">INDEX(INDIRECT(表６!AN$7),MATCH($S39,_1自治体コード,0))</f>
        <v>47</v>
      </c>
      <c r="P39" s="383">
        <f t="shared" ca="1" si="3"/>
        <v>115</v>
      </c>
      <c r="Q39" s="278">
        <f ca="1">INDEX(INDIRECT(表６!AP$7),MATCH($S39,_1自治体コード,0))</f>
        <v>12</v>
      </c>
      <c r="S39" t="s">
        <v>650</v>
      </c>
      <c r="Z39">
        <f t="shared" ca="1" si="6"/>
        <v>0</v>
      </c>
      <c r="AA39">
        <f t="shared" ca="1" si="6"/>
        <v>0</v>
      </c>
      <c r="AB39">
        <f t="shared" ca="1" si="6"/>
        <v>0</v>
      </c>
      <c r="AC39">
        <f t="shared" ca="1" si="6"/>
        <v>0</v>
      </c>
      <c r="AD39">
        <f t="shared" ca="1" si="6"/>
        <v>0</v>
      </c>
      <c r="AE39">
        <f t="shared" ca="1" si="6"/>
        <v>0</v>
      </c>
      <c r="AF39">
        <f t="shared" ca="1" si="6"/>
        <v>0</v>
      </c>
      <c r="AG39">
        <f t="shared" ca="1" si="6"/>
        <v>0</v>
      </c>
      <c r="AH39">
        <f t="shared" ca="1" si="6"/>
        <v>0</v>
      </c>
      <c r="AI39">
        <f t="shared" ca="1" si="6"/>
        <v>0</v>
      </c>
      <c r="AJ39">
        <f t="shared" ca="1" si="6"/>
        <v>0</v>
      </c>
      <c r="AK39">
        <f t="shared" ca="1" si="6"/>
        <v>0</v>
      </c>
    </row>
    <row r="40" spans="1:37" ht="18" customHeight="1">
      <c r="A40" s="24"/>
      <c r="B40" s="155">
        <v>33</v>
      </c>
      <c r="C40" s="156" t="s">
        <v>1891</v>
      </c>
      <c r="D40" s="1103">
        <f ca="1">INDEX(INDIRECT(表６!T$7),MATCH($S40,_1自治体コード,0))</f>
        <v>49</v>
      </c>
      <c r="E40" s="382">
        <f ca="1">INDEX(INDIRECT(表６!U$7),MATCH($S40,_1自治体コード,0))</f>
        <v>0</v>
      </c>
      <c r="F40" s="382">
        <f ca="1">INDEX(INDIRECT(表６!V$7),MATCH($S40,_1自治体コード,0))</f>
        <v>0</v>
      </c>
      <c r="G40" s="382">
        <f ca="1">INDEX(INDIRECT(表６!W$7),MATCH($S40,_1自治体コード,0))</f>
        <v>1</v>
      </c>
      <c r="H40" s="383">
        <f t="shared" ca="1" si="1"/>
        <v>50</v>
      </c>
      <c r="I40" s="1104">
        <f ca="1">INDEX(INDIRECT(表６!Y$7),MATCH($S40,_1自治体コード,0))</f>
        <v>25</v>
      </c>
      <c r="J40" s="1103"/>
      <c r="K40" s="382"/>
      <c r="L40" s="383">
        <f t="shared" si="2"/>
        <v>0</v>
      </c>
      <c r="M40" s="1104">
        <f ca="1">INDEX(INDIRECT(表６!AL$7),MATCH($S40,_1自治体コード,0))</f>
        <v>0</v>
      </c>
      <c r="N40" s="1103">
        <f ca="1">INDEX(INDIRECT(表６!AM$7),MATCH($S40,_1自治体コード,0))</f>
        <v>55</v>
      </c>
      <c r="O40" s="382">
        <f ca="1">INDEX(INDIRECT(表６!AN$7),MATCH($S40,_1自治体コード,0))</f>
        <v>53</v>
      </c>
      <c r="P40" s="383">
        <f t="shared" ca="1" si="3"/>
        <v>108</v>
      </c>
      <c r="Q40" s="278">
        <f ca="1">INDEX(INDIRECT(表６!AP$7),MATCH($S40,_1自治体コード,0))</f>
        <v>13</v>
      </c>
      <c r="S40" t="s">
        <v>652</v>
      </c>
      <c r="Z40">
        <f t="shared" ca="1" si="6"/>
        <v>0</v>
      </c>
      <c r="AA40">
        <f t="shared" ca="1" si="6"/>
        <v>0</v>
      </c>
      <c r="AB40">
        <f t="shared" ca="1" si="6"/>
        <v>0</v>
      </c>
      <c r="AC40">
        <f t="shared" ca="1" si="6"/>
        <v>0</v>
      </c>
      <c r="AD40">
        <f t="shared" ca="1" si="6"/>
        <v>0</v>
      </c>
      <c r="AE40">
        <f t="shared" ca="1" si="6"/>
        <v>0</v>
      </c>
      <c r="AF40">
        <f t="shared" ca="1" si="6"/>
        <v>0</v>
      </c>
      <c r="AG40">
        <f t="shared" ca="1" si="6"/>
        <v>0</v>
      </c>
      <c r="AH40">
        <f t="shared" ca="1" si="6"/>
        <v>0</v>
      </c>
      <c r="AI40">
        <f t="shared" ca="1" si="6"/>
        <v>0</v>
      </c>
      <c r="AJ40">
        <f t="shared" ca="1" si="6"/>
        <v>0</v>
      </c>
      <c r="AK40">
        <f t="shared" ca="1" si="6"/>
        <v>0</v>
      </c>
    </row>
    <row r="41" spans="1:37" ht="18" customHeight="1">
      <c r="A41" s="24"/>
      <c r="B41" s="155">
        <v>34</v>
      </c>
      <c r="C41" s="156" t="s">
        <v>1892</v>
      </c>
      <c r="D41" s="1103">
        <f ca="1">INDEX(INDIRECT(表６!T$7),MATCH($S41,_1自治体コード,0))</f>
        <v>68</v>
      </c>
      <c r="E41" s="382">
        <f ca="1">INDEX(INDIRECT(表６!U$7),MATCH($S41,_1自治体コード,0))</f>
        <v>0</v>
      </c>
      <c r="F41" s="382">
        <f ca="1">INDEX(INDIRECT(表６!V$7),MATCH($S41,_1自治体コード,0))</f>
        <v>1</v>
      </c>
      <c r="G41" s="382">
        <f ca="1">INDEX(INDIRECT(表６!W$7),MATCH($S41,_1自治体コード,0))</f>
        <v>2</v>
      </c>
      <c r="H41" s="383">
        <f t="shared" ca="1" si="1"/>
        <v>71</v>
      </c>
      <c r="I41" s="1104">
        <f ca="1">INDEX(INDIRECT(表６!Y$7),MATCH($S41,_1自治体コード,0))</f>
        <v>19</v>
      </c>
      <c r="J41" s="1103"/>
      <c r="K41" s="382"/>
      <c r="L41" s="383">
        <f t="shared" si="2"/>
        <v>0</v>
      </c>
      <c r="M41" s="1104">
        <f ca="1">INDEX(INDIRECT(表６!AL$7),MATCH($S41,_1自治体コード,0))</f>
        <v>0</v>
      </c>
      <c r="N41" s="1103">
        <f ca="1">INDEX(INDIRECT(表６!AM$7),MATCH($S41,_1自治体コード,0))</f>
        <v>83</v>
      </c>
      <c r="O41" s="382">
        <f ca="1">INDEX(INDIRECT(表６!AN$7),MATCH($S41,_1自治体コード,0))</f>
        <v>63</v>
      </c>
      <c r="P41" s="383">
        <f t="shared" ca="1" si="3"/>
        <v>146</v>
      </c>
      <c r="Q41" s="278">
        <f ca="1">INDEX(INDIRECT(表６!AP$7),MATCH($S41,_1自治体コード,0))</f>
        <v>31</v>
      </c>
      <c r="S41" t="s">
        <v>655</v>
      </c>
      <c r="Z41">
        <f t="shared" ca="1" si="6"/>
        <v>0</v>
      </c>
      <c r="AA41">
        <f t="shared" ca="1" si="6"/>
        <v>0</v>
      </c>
      <c r="AB41">
        <f t="shared" ca="1" si="6"/>
        <v>0</v>
      </c>
      <c r="AC41">
        <f t="shared" ca="1" si="6"/>
        <v>0</v>
      </c>
      <c r="AD41">
        <f t="shared" ca="1" si="6"/>
        <v>0</v>
      </c>
      <c r="AE41">
        <f t="shared" ca="1" si="6"/>
        <v>0</v>
      </c>
      <c r="AF41">
        <f t="shared" ca="1" si="6"/>
        <v>0</v>
      </c>
      <c r="AG41">
        <f t="shared" ca="1" si="6"/>
        <v>0</v>
      </c>
      <c r="AH41">
        <f t="shared" ca="1" si="6"/>
        <v>0</v>
      </c>
      <c r="AI41">
        <f t="shared" ca="1" si="6"/>
        <v>0</v>
      </c>
      <c r="AJ41">
        <f t="shared" ca="1" si="6"/>
        <v>0</v>
      </c>
      <c r="AK41">
        <f t="shared" ca="1" si="6"/>
        <v>0</v>
      </c>
    </row>
    <row r="42" spans="1:37" ht="18" customHeight="1">
      <c r="A42" s="24"/>
      <c r="B42" s="324">
        <v>35</v>
      </c>
      <c r="C42" s="325" t="s">
        <v>1893</v>
      </c>
      <c r="D42" s="1105">
        <f ca="1">INDEX(INDIRECT(表６!T$7),MATCH($S42,_1自治体コード,0))</f>
        <v>42</v>
      </c>
      <c r="E42" s="385">
        <f ca="1">INDEX(INDIRECT(表６!U$7),MATCH($S42,_1自治体コード,0))</f>
        <v>0</v>
      </c>
      <c r="F42" s="385">
        <f ca="1">INDEX(INDIRECT(表６!V$7),MATCH($S42,_1自治体コード,0))</f>
        <v>1</v>
      </c>
      <c r="G42" s="385">
        <f ca="1">INDEX(INDIRECT(表６!W$7),MATCH($S42,_1自治体コード,0))</f>
        <v>5</v>
      </c>
      <c r="H42" s="386">
        <f t="shared" ca="1" si="1"/>
        <v>48</v>
      </c>
      <c r="I42" s="1106">
        <f ca="1">INDEX(INDIRECT(表６!Y$7),MATCH($S42,_1自治体コード,0))</f>
        <v>19</v>
      </c>
      <c r="J42" s="1105"/>
      <c r="K42" s="385"/>
      <c r="L42" s="386">
        <f t="shared" si="2"/>
        <v>0</v>
      </c>
      <c r="M42" s="1106">
        <f ca="1">INDEX(INDIRECT(表６!AL$7),MATCH($S42,_1自治体コード,0))</f>
        <v>1</v>
      </c>
      <c r="N42" s="1105">
        <f ca="1">INDEX(INDIRECT(表６!AM$7),MATCH($S42,_1自治体コード,0))</f>
        <v>51</v>
      </c>
      <c r="O42" s="385">
        <f ca="1">INDEX(INDIRECT(表６!AN$7),MATCH($S42,_1自治体コード,0))</f>
        <v>41</v>
      </c>
      <c r="P42" s="386">
        <f t="shared" ca="1" si="3"/>
        <v>92</v>
      </c>
      <c r="Q42" s="397">
        <f ca="1">INDEX(INDIRECT(表６!AP$7),MATCH($S42,_1自治体コード,0))</f>
        <v>5</v>
      </c>
      <c r="S42" t="s">
        <v>659</v>
      </c>
      <c r="Z42">
        <f t="shared" ca="1" si="6"/>
        <v>0</v>
      </c>
      <c r="AA42">
        <f t="shared" ca="1" si="6"/>
        <v>0</v>
      </c>
      <c r="AB42">
        <f t="shared" ca="1" si="6"/>
        <v>0</v>
      </c>
      <c r="AC42">
        <f t="shared" ca="1" si="6"/>
        <v>0</v>
      </c>
      <c r="AD42">
        <f t="shared" ca="1" si="6"/>
        <v>0</v>
      </c>
      <c r="AE42">
        <f t="shared" ca="1" si="6"/>
        <v>0</v>
      </c>
      <c r="AF42">
        <f t="shared" ca="1" si="6"/>
        <v>0</v>
      </c>
      <c r="AG42">
        <f t="shared" ca="1" si="6"/>
        <v>0</v>
      </c>
      <c r="AH42">
        <f t="shared" ca="1" si="6"/>
        <v>0</v>
      </c>
      <c r="AI42">
        <f t="shared" ca="1" si="6"/>
        <v>0</v>
      </c>
      <c r="AJ42">
        <f t="shared" ca="1" si="6"/>
        <v>0</v>
      </c>
      <c r="AK42">
        <f t="shared" ca="1" si="6"/>
        <v>0</v>
      </c>
    </row>
    <row r="43" spans="1:37" ht="18" customHeight="1">
      <c r="A43" s="24"/>
      <c r="B43" s="335">
        <v>36</v>
      </c>
      <c r="C43" s="336" t="s">
        <v>1894</v>
      </c>
      <c r="D43" s="1107">
        <f ca="1">INDEX(INDIRECT(表６!T$7),MATCH($S43,_1自治体コード,0))</f>
        <v>49</v>
      </c>
      <c r="E43" s="1108">
        <f ca="1">INDEX(INDIRECT(表６!U$7),MATCH($S43,_1自治体コード,0))</f>
        <v>0</v>
      </c>
      <c r="F43" s="1108">
        <f ca="1">INDEX(INDIRECT(表６!V$7),MATCH($S43,_1自治体コード,0))</f>
        <v>0</v>
      </c>
      <c r="G43" s="1108">
        <f ca="1">INDEX(INDIRECT(表６!W$7),MATCH($S43,_1自治体コード,0))</f>
        <v>2</v>
      </c>
      <c r="H43" s="1109">
        <f t="shared" ca="1" si="1"/>
        <v>51</v>
      </c>
      <c r="I43" s="1110">
        <f ca="1">INDEX(INDIRECT(表６!Y$7),MATCH($S43,_1自治体コード,0))</f>
        <v>14</v>
      </c>
      <c r="J43" s="1107"/>
      <c r="K43" s="1108"/>
      <c r="L43" s="1109">
        <f t="shared" si="2"/>
        <v>0</v>
      </c>
      <c r="M43" s="1110">
        <f ca="1">INDEX(INDIRECT(表６!AL$7),MATCH($S43,_1自治体コード,0))</f>
        <v>0</v>
      </c>
      <c r="N43" s="1107">
        <f ca="1">INDEX(INDIRECT(表６!AM$7),MATCH($S43,_1自治体コード,0))</f>
        <v>34</v>
      </c>
      <c r="O43" s="1108">
        <f ca="1">INDEX(INDIRECT(表６!AN$7),MATCH($S43,_1自治体コード,0))</f>
        <v>21</v>
      </c>
      <c r="P43" s="1109">
        <f t="shared" ca="1" si="3"/>
        <v>55</v>
      </c>
      <c r="Q43" s="1111">
        <f ca="1">INDEX(INDIRECT(表６!AP$7),MATCH($S43,_1自治体コード,0))</f>
        <v>21</v>
      </c>
      <c r="S43" t="s">
        <v>661</v>
      </c>
      <c r="Z43">
        <f t="shared" ca="1" si="6"/>
        <v>0</v>
      </c>
      <c r="AA43">
        <f t="shared" ca="1" si="6"/>
        <v>0</v>
      </c>
      <c r="AB43">
        <f t="shared" ca="1" si="6"/>
        <v>0</v>
      </c>
      <c r="AC43">
        <f t="shared" ca="1" si="6"/>
        <v>0</v>
      </c>
      <c r="AD43">
        <f t="shared" ca="1" si="6"/>
        <v>0</v>
      </c>
      <c r="AE43">
        <f t="shared" ca="1" si="6"/>
        <v>0</v>
      </c>
      <c r="AF43">
        <f t="shared" ca="1" si="6"/>
        <v>0</v>
      </c>
      <c r="AG43">
        <f t="shared" ca="1" si="6"/>
        <v>0</v>
      </c>
      <c r="AH43">
        <f t="shared" ca="1" si="6"/>
        <v>0</v>
      </c>
      <c r="AI43">
        <f t="shared" ca="1" si="6"/>
        <v>0</v>
      </c>
      <c r="AJ43">
        <f t="shared" ca="1" si="6"/>
        <v>0</v>
      </c>
      <c r="AK43">
        <f t="shared" ca="1" si="6"/>
        <v>0</v>
      </c>
    </row>
    <row r="44" spans="1:37" ht="18" customHeight="1">
      <c r="A44" s="24"/>
      <c r="B44" s="155">
        <v>37</v>
      </c>
      <c r="C44" s="156" t="s">
        <v>1895</v>
      </c>
      <c r="D44" s="1103">
        <f ca="1">INDEX(INDIRECT(表６!T$7),MATCH($S44,_1自治体コード,0))</f>
        <v>108</v>
      </c>
      <c r="E44" s="382">
        <f ca="1">INDEX(INDIRECT(表６!U$7),MATCH($S44,_1自治体コード,0))</f>
        <v>0</v>
      </c>
      <c r="F44" s="382">
        <f ca="1">INDEX(INDIRECT(表６!V$7),MATCH($S44,_1自治体コード,0))</f>
        <v>0</v>
      </c>
      <c r="G44" s="382">
        <f ca="1">INDEX(INDIRECT(表６!W$7),MATCH($S44,_1自治体コード,0))</f>
        <v>2</v>
      </c>
      <c r="H44" s="383">
        <f t="shared" ca="1" si="1"/>
        <v>110</v>
      </c>
      <c r="I44" s="1104">
        <f ca="1">INDEX(INDIRECT(表６!Y$7),MATCH($S44,_1自治体コード,0))</f>
        <v>44</v>
      </c>
      <c r="J44" s="1103"/>
      <c r="K44" s="382"/>
      <c r="L44" s="383">
        <f t="shared" si="2"/>
        <v>0</v>
      </c>
      <c r="M44" s="1104">
        <f ca="1">INDEX(INDIRECT(表６!AL$7),MATCH($S44,_1自治体コード,0))</f>
        <v>1</v>
      </c>
      <c r="N44" s="1103">
        <f ca="1">INDEX(INDIRECT(表６!AM$7),MATCH($S44,_1自治体コード,0))</f>
        <v>58</v>
      </c>
      <c r="O44" s="382">
        <f ca="1">INDEX(INDIRECT(表６!AN$7),MATCH($S44,_1自治体コード,0))</f>
        <v>58</v>
      </c>
      <c r="P44" s="383">
        <f t="shared" ca="1" si="3"/>
        <v>116</v>
      </c>
      <c r="Q44" s="278">
        <f ca="1">INDEX(INDIRECT(表６!AP$7),MATCH($S44,_1自治体コード,0))</f>
        <v>26</v>
      </c>
      <c r="S44" t="s">
        <v>663</v>
      </c>
      <c r="Z44">
        <f t="shared" ca="1" si="6"/>
        <v>0</v>
      </c>
      <c r="AA44">
        <f t="shared" ca="1" si="6"/>
        <v>0</v>
      </c>
      <c r="AB44">
        <f t="shared" ca="1" si="6"/>
        <v>0</v>
      </c>
      <c r="AC44">
        <f t="shared" ca="1" si="6"/>
        <v>0</v>
      </c>
      <c r="AD44">
        <f t="shared" ca="1" si="6"/>
        <v>0</v>
      </c>
      <c r="AE44">
        <f t="shared" ca="1" si="6"/>
        <v>0</v>
      </c>
      <c r="AF44">
        <f t="shared" ca="1" si="6"/>
        <v>0</v>
      </c>
      <c r="AG44">
        <f t="shared" ca="1" si="6"/>
        <v>0</v>
      </c>
      <c r="AH44">
        <f t="shared" ca="1" si="6"/>
        <v>0</v>
      </c>
      <c r="AI44">
        <f t="shared" ca="1" si="6"/>
        <v>0</v>
      </c>
      <c r="AJ44">
        <f t="shared" ca="1" si="6"/>
        <v>0</v>
      </c>
      <c r="AK44">
        <f t="shared" ca="1" si="6"/>
        <v>0</v>
      </c>
    </row>
    <row r="45" spans="1:37" ht="18" customHeight="1">
      <c r="A45" s="24"/>
      <c r="B45" s="155">
        <v>38</v>
      </c>
      <c r="C45" s="156" t="s">
        <v>1896</v>
      </c>
      <c r="D45" s="1103">
        <f ca="1">INDEX(INDIRECT(表６!T$7),MATCH($S45,_1自治体コード,0))</f>
        <v>75</v>
      </c>
      <c r="E45" s="382">
        <f ca="1">INDEX(INDIRECT(表６!U$7),MATCH($S45,_1自治体コード,0))</f>
        <v>0</v>
      </c>
      <c r="F45" s="382">
        <f ca="1">INDEX(INDIRECT(表６!V$7),MATCH($S45,_1自治体コード,0))</f>
        <v>3</v>
      </c>
      <c r="G45" s="382">
        <f ca="1">INDEX(INDIRECT(表６!W$7),MATCH($S45,_1自治体コード,0))</f>
        <v>1</v>
      </c>
      <c r="H45" s="383">
        <f t="shared" ca="1" si="1"/>
        <v>79</v>
      </c>
      <c r="I45" s="1104">
        <f ca="1">INDEX(INDIRECT(表６!Y$7),MATCH($S45,_1自治体コード,0))</f>
        <v>40</v>
      </c>
      <c r="J45" s="1103"/>
      <c r="K45" s="382"/>
      <c r="L45" s="383">
        <f t="shared" si="2"/>
        <v>0</v>
      </c>
      <c r="M45" s="1104">
        <f ca="1">INDEX(INDIRECT(表６!AL$7),MATCH($S45,_1自治体コード,0))</f>
        <v>3</v>
      </c>
      <c r="N45" s="1103">
        <f ca="1">INDEX(INDIRECT(表６!AM$7),MATCH($S45,_1自治体コード,0))</f>
        <v>62</v>
      </c>
      <c r="O45" s="382">
        <f ca="1">INDEX(INDIRECT(表６!AN$7),MATCH($S45,_1自治体コード,0))</f>
        <v>52</v>
      </c>
      <c r="P45" s="383">
        <f t="shared" ca="1" si="3"/>
        <v>114</v>
      </c>
      <c r="Q45" s="278">
        <f ca="1">INDEX(INDIRECT(表６!AP$7),MATCH($S45,_1自治体コード,0))</f>
        <v>15</v>
      </c>
      <c r="S45" t="s">
        <v>665</v>
      </c>
      <c r="Z45">
        <f t="shared" ca="1" si="6"/>
        <v>0</v>
      </c>
      <c r="AA45">
        <f t="shared" ca="1" si="6"/>
        <v>0</v>
      </c>
      <c r="AB45">
        <f t="shared" ca="1" si="6"/>
        <v>0</v>
      </c>
      <c r="AC45">
        <f t="shared" ca="1" si="6"/>
        <v>0</v>
      </c>
      <c r="AD45">
        <f t="shared" ca="1" si="6"/>
        <v>0</v>
      </c>
      <c r="AE45">
        <f t="shared" ca="1" si="6"/>
        <v>0</v>
      </c>
      <c r="AF45">
        <f t="shared" ca="1" si="6"/>
        <v>0</v>
      </c>
      <c r="AG45">
        <f t="shared" ca="1" si="6"/>
        <v>0</v>
      </c>
      <c r="AH45">
        <f t="shared" ca="1" si="6"/>
        <v>0</v>
      </c>
      <c r="AI45">
        <f t="shared" ca="1" si="6"/>
        <v>0</v>
      </c>
      <c r="AJ45">
        <f t="shared" ca="1" si="6"/>
        <v>0</v>
      </c>
      <c r="AK45">
        <f t="shared" ca="1" si="6"/>
        <v>0</v>
      </c>
    </row>
    <row r="46" spans="1:37" ht="18" customHeight="1">
      <c r="A46" s="24"/>
      <c r="B46" s="155">
        <v>39</v>
      </c>
      <c r="C46" s="156" t="s">
        <v>1897</v>
      </c>
      <c r="D46" s="1103">
        <f ca="1">INDEX(INDIRECT(表６!T$7),MATCH($S46,_1自治体コード,0))</f>
        <v>65</v>
      </c>
      <c r="E46" s="382">
        <f ca="1">INDEX(INDIRECT(表６!U$7),MATCH($S46,_1自治体コード,0))</f>
        <v>0</v>
      </c>
      <c r="F46" s="382">
        <f ca="1">INDEX(INDIRECT(表６!V$7),MATCH($S46,_1自治体コード,0))</f>
        <v>0</v>
      </c>
      <c r="G46" s="382">
        <f ca="1">INDEX(INDIRECT(表６!W$7),MATCH($S46,_1自治体コード,0))</f>
        <v>0</v>
      </c>
      <c r="H46" s="383">
        <f t="shared" ca="1" si="1"/>
        <v>65</v>
      </c>
      <c r="I46" s="1104">
        <f ca="1">INDEX(INDIRECT(表６!Y$7),MATCH($S46,_1自治体コード,0))</f>
        <v>28</v>
      </c>
      <c r="J46" s="1103"/>
      <c r="K46" s="382"/>
      <c r="L46" s="383">
        <f t="shared" si="2"/>
        <v>0</v>
      </c>
      <c r="M46" s="1104">
        <f ca="1">INDEX(INDIRECT(表６!AL$7),MATCH($S46,_1自治体コード,0))</f>
        <v>0</v>
      </c>
      <c r="N46" s="1103">
        <f ca="1">INDEX(INDIRECT(表６!AM$7),MATCH($S46,_1自治体コード,0))</f>
        <v>66</v>
      </c>
      <c r="O46" s="382">
        <f ca="1">INDEX(INDIRECT(表６!AN$7),MATCH($S46,_1自治体コード,0))</f>
        <v>41</v>
      </c>
      <c r="P46" s="383">
        <f t="shared" ca="1" si="3"/>
        <v>107</v>
      </c>
      <c r="Q46" s="278">
        <f ca="1">INDEX(INDIRECT(表６!AP$7),MATCH($S46,_1自治体コード,0))</f>
        <v>22</v>
      </c>
      <c r="S46" t="s">
        <v>667</v>
      </c>
      <c r="Z46">
        <f t="shared" ca="1" si="6"/>
        <v>0</v>
      </c>
      <c r="AA46">
        <f t="shared" ca="1" si="6"/>
        <v>0</v>
      </c>
      <c r="AB46">
        <f t="shared" ca="1" si="6"/>
        <v>0</v>
      </c>
      <c r="AC46">
        <f t="shared" ca="1" si="6"/>
        <v>0</v>
      </c>
      <c r="AD46">
        <f t="shared" ca="1" si="6"/>
        <v>0</v>
      </c>
      <c r="AE46">
        <f t="shared" ca="1" si="6"/>
        <v>0</v>
      </c>
      <c r="AF46">
        <f t="shared" ca="1" si="6"/>
        <v>0</v>
      </c>
      <c r="AG46">
        <f t="shared" ca="1" si="6"/>
        <v>0</v>
      </c>
      <c r="AH46">
        <f t="shared" ca="1" si="6"/>
        <v>0</v>
      </c>
      <c r="AI46">
        <f t="shared" ca="1" si="6"/>
        <v>0</v>
      </c>
      <c r="AJ46">
        <f t="shared" ca="1" si="6"/>
        <v>0</v>
      </c>
      <c r="AK46">
        <f t="shared" ca="1" si="6"/>
        <v>0</v>
      </c>
    </row>
    <row r="47" spans="1:37" ht="18" customHeight="1">
      <c r="A47" s="24"/>
      <c r="B47" s="324">
        <v>40</v>
      </c>
      <c r="C47" s="325" t="s">
        <v>1898</v>
      </c>
      <c r="D47" s="1105">
        <f ca="1">INDEX(INDIRECT(表６!T$7),MATCH($S47,_1自治体コード,0))</f>
        <v>63</v>
      </c>
      <c r="E47" s="385">
        <f ca="1">INDEX(INDIRECT(表６!U$7),MATCH($S47,_1自治体コード,0))</f>
        <v>0</v>
      </c>
      <c r="F47" s="385">
        <f ca="1">INDEX(INDIRECT(表６!V$7),MATCH($S47,_1自治体コード,0))</f>
        <v>10</v>
      </c>
      <c r="G47" s="385">
        <f ca="1">INDEX(INDIRECT(表６!W$7),MATCH($S47,_1自治体コード,0))</f>
        <v>4</v>
      </c>
      <c r="H47" s="386">
        <f t="shared" ca="1" si="1"/>
        <v>77</v>
      </c>
      <c r="I47" s="1106">
        <f ca="1">INDEX(INDIRECT(表６!Y$7),MATCH($S47,_1自治体コード,0))</f>
        <v>38</v>
      </c>
      <c r="J47" s="1105"/>
      <c r="K47" s="385"/>
      <c r="L47" s="386">
        <f t="shared" si="2"/>
        <v>0</v>
      </c>
      <c r="M47" s="1106">
        <f ca="1">INDEX(INDIRECT(表６!AL$7),MATCH($S47,_1自治体コード,0))</f>
        <v>0</v>
      </c>
      <c r="N47" s="1105">
        <f ca="1">INDEX(INDIRECT(表６!AM$7),MATCH($S47,_1自治体コード,0))</f>
        <v>148</v>
      </c>
      <c r="O47" s="385">
        <f ca="1">INDEX(INDIRECT(表６!AN$7),MATCH($S47,_1自治体コード,0))</f>
        <v>34</v>
      </c>
      <c r="P47" s="386">
        <f t="shared" ca="1" si="3"/>
        <v>182</v>
      </c>
      <c r="Q47" s="397">
        <f ca="1">INDEX(INDIRECT(表６!AP$7),MATCH($S47,_1自治体コード,0))</f>
        <v>23</v>
      </c>
      <c r="S47" t="s">
        <v>669</v>
      </c>
      <c r="Z47">
        <f t="shared" ca="1" si="6"/>
        <v>0</v>
      </c>
      <c r="AA47">
        <f t="shared" ca="1" si="6"/>
        <v>0</v>
      </c>
      <c r="AB47">
        <f t="shared" ca="1" si="6"/>
        <v>0</v>
      </c>
      <c r="AC47">
        <f t="shared" ca="1" si="6"/>
        <v>0</v>
      </c>
      <c r="AD47">
        <f t="shared" ca="1" si="6"/>
        <v>0</v>
      </c>
      <c r="AE47">
        <f t="shared" ca="1" si="6"/>
        <v>0</v>
      </c>
      <c r="AF47">
        <f t="shared" ca="1" si="6"/>
        <v>0</v>
      </c>
      <c r="AG47">
        <f t="shared" ca="1" si="6"/>
        <v>0</v>
      </c>
      <c r="AH47">
        <f t="shared" ca="1" si="6"/>
        <v>0</v>
      </c>
      <c r="AI47">
        <f t="shared" ca="1" si="6"/>
        <v>0</v>
      </c>
      <c r="AJ47">
        <f t="shared" ca="1" si="6"/>
        <v>0</v>
      </c>
      <c r="AK47">
        <f t="shared" ca="1" si="6"/>
        <v>0</v>
      </c>
    </row>
    <row r="48" spans="1:37" ht="18" customHeight="1">
      <c r="A48" s="24"/>
      <c r="B48" s="335">
        <v>41</v>
      </c>
      <c r="C48" s="336" t="s">
        <v>1899</v>
      </c>
      <c r="D48" s="1107">
        <f ca="1">INDEX(INDIRECT(表６!T$7),MATCH($S48,_1自治体コード,0))</f>
        <v>66</v>
      </c>
      <c r="E48" s="1108">
        <f ca="1">INDEX(INDIRECT(表６!U$7),MATCH($S48,_1自治体コード,0))</f>
        <v>0</v>
      </c>
      <c r="F48" s="1108">
        <f ca="1">INDEX(INDIRECT(表６!V$7),MATCH($S48,_1自治体コード,0))</f>
        <v>0</v>
      </c>
      <c r="G48" s="1108">
        <f ca="1">INDEX(INDIRECT(表６!W$7),MATCH($S48,_1自治体コード,0))</f>
        <v>2</v>
      </c>
      <c r="H48" s="1109">
        <f t="shared" ca="1" si="1"/>
        <v>68</v>
      </c>
      <c r="I48" s="1110">
        <f ca="1">INDEX(INDIRECT(表６!Y$7),MATCH($S48,_1自治体コード,0))</f>
        <v>25</v>
      </c>
      <c r="J48" s="1107"/>
      <c r="K48" s="1108"/>
      <c r="L48" s="1109">
        <f t="shared" si="2"/>
        <v>0</v>
      </c>
      <c r="M48" s="1110">
        <f ca="1">INDEX(INDIRECT(表６!AL$7),MATCH($S48,_1自治体コード,0))</f>
        <v>0</v>
      </c>
      <c r="N48" s="1107">
        <f ca="1">INDEX(INDIRECT(表６!AM$7),MATCH($S48,_1自治体コード,0))</f>
        <v>73</v>
      </c>
      <c r="O48" s="1108">
        <f ca="1">INDEX(INDIRECT(表６!AN$7),MATCH($S48,_1自治体コード,0))</f>
        <v>51</v>
      </c>
      <c r="P48" s="1109">
        <f t="shared" ca="1" si="3"/>
        <v>124</v>
      </c>
      <c r="Q48" s="1111">
        <f ca="1">INDEX(INDIRECT(表６!AP$7),MATCH($S48,_1自治体コード,0))</f>
        <v>19</v>
      </c>
      <c r="S48" t="s">
        <v>673</v>
      </c>
      <c r="Z48">
        <f t="shared" ref="Z48:AK57" ca="1" si="7">INDEX(INDIRECT(Z$7),MATCH($S48,_1自治体コード,0))</f>
        <v>0</v>
      </c>
      <c r="AA48">
        <f t="shared" ca="1" si="7"/>
        <v>0</v>
      </c>
      <c r="AB48">
        <f t="shared" ca="1" si="7"/>
        <v>0</v>
      </c>
      <c r="AC48">
        <f t="shared" ca="1" si="7"/>
        <v>0</v>
      </c>
      <c r="AD48">
        <f t="shared" ca="1" si="7"/>
        <v>0</v>
      </c>
      <c r="AE48">
        <f t="shared" ca="1" si="7"/>
        <v>0</v>
      </c>
      <c r="AF48">
        <f t="shared" ca="1" si="7"/>
        <v>0</v>
      </c>
      <c r="AG48">
        <f t="shared" ca="1" si="7"/>
        <v>0</v>
      </c>
      <c r="AH48">
        <f t="shared" ca="1" si="7"/>
        <v>0</v>
      </c>
      <c r="AI48">
        <f t="shared" ca="1" si="7"/>
        <v>0</v>
      </c>
      <c r="AJ48">
        <f t="shared" ca="1" si="7"/>
        <v>0</v>
      </c>
      <c r="AK48">
        <f t="shared" ca="1" si="7"/>
        <v>0</v>
      </c>
    </row>
    <row r="49" spans="1:37" ht="18" customHeight="1">
      <c r="A49" s="24"/>
      <c r="B49" s="155">
        <v>42</v>
      </c>
      <c r="C49" s="156" t="s">
        <v>1900</v>
      </c>
      <c r="D49" s="1103">
        <f ca="1">INDEX(INDIRECT(表６!T$7),MATCH($S49,_1自治体コード,0))</f>
        <v>127</v>
      </c>
      <c r="E49" s="382">
        <f ca="1">INDEX(INDIRECT(表６!U$7),MATCH($S49,_1自治体コード,0))</f>
        <v>0</v>
      </c>
      <c r="F49" s="382">
        <f ca="1">INDEX(INDIRECT(表６!V$7),MATCH($S49,_1自治体コード,0))</f>
        <v>1</v>
      </c>
      <c r="G49" s="382">
        <f ca="1">INDEX(INDIRECT(表６!W$7),MATCH($S49,_1自治体コード,0))</f>
        <v>0</v>
      </c>
      <c r="H49" s="383">
        <f t="shared" ca="1" si="1"/>
        <v>128</v>
      </c>
      <c r="I49" s="1104">
        <f ca="1">INDEX(INDIRECT(表６!Y$7),MATCH($S49,_1自治体コード,0))</f>
        <v>43</v>
      </c>
      <c r="J49" s="1103"/>
      <c r="K49" s="382"/>
      <c r="L49" s="383">
        <f t="shared" si="2"/>
        <v>0</v>
      </c>
      <c r="M49" s="1104">
        <f ca="1">INDEX(INDIRECT(表６!AL$7),MATCH($S49,_1自治体コード,0))</f>
        <v>0</v>
      </c>
      <c r="N49" s="1103">
        <f ca="1">INDEX(INDIRECT(表６!AM$7),MATCH($S49,_1自治体コード,0))</f>
        <v>89</v>
      </c>
      <c r="O49" s="382">
        <f ca="1">INDEX(INDIRECT(表６!AN$7),MATCH($S49,_1自治体コード,0))</f>
        <v>82</v>
      </c>
      <c r="P49" s="383">
        <f t="shared" ca="1" si="3"/>
        <v>171</v>
      </c>
      <c r="Q49" s="278">
        <f ca="1">INDEX(INDIRECT(表６!AP$7),MATCH($S49,_1自治体コード,0))</f>
        <v>10</v>
      </c>
      <c r="S49" t="s">
        <v>675</v>
      </c>
      <c r="Z49">
        <f t="shared" ca="1" si="7"/>
        <v>0</v>
      </c>
      <c r="AA49">
        <f t="shared" ca="1" si="7"/>
        <v>0</v>
      </c>
      <c r="AB49">
        <f t="shared" ca="1" si="7"/>
        <v>0</v>
      </c>
      <c r="AC49">
        <f t="shared" ca="1" si="7"/>
        <v>0</v>
      </c>
      <c r="AD49">
        <f t="shared" ca="1" si="7"/>
        <v>0</v>
      </c>
      <c r="AE49">
        <f t="shared" ca="1" si="7"/>
        <v>0</v>
      </c>
      <c r="AF49">
        <f t="shared" ca="1" si="7"/>
        <v>0</v>
      </c>
      <c r="AG49">
        <f t="shared" ca="1" si="7"/>
        <v>0</v>
      </c>
      <c r="AH49">
        <f t="shared" ca="1" si="7"/>
        <v>0</v>
      </c>
      <c r="AI49">
        <f t="shared" ca="1" si="7"/>
        <v>0</v>
      </c>
      <c r="AJ49">
        <f t="shared" ca="1" si="7"/>
        <v>0</v>
      </c>
      <c r="AK49">
        <f t="shared" ca="1" si="7"/>
        <v>0</v>
      </c>
    </row>
    <row r="50" spans="1:37" ht="18" customHeight="1">
      <c r="A50" s="24"/>
      <c r="B50" s="155">
        <v>43</v>
      </c>
      <c r="C50" s="156" t="s">
        <v>1901</v>
      </c>
      <c r="D50" s="1103">
        <f ca="1">INDEX(INDIRECT(表６!T$7),MATCH($S50,_1自治体コード,0))</f>
        <v>122</v>
      </c>
      <c r="E50" s="382">
        <f ca="1">INDEX(INDIRECT(表６!U$7),MATCH($S50,_1自治体コード,0))</f>
        <v>0</v>
      </c>
      <c r="F50" s="382">
        <f ca="1">INDEX(INDIRECT(表６!V$7),MATCH($S50,_1自治体コード,0))</f>
        <v>6</v>
      </c>
      <c r="G50" s="382">
        <f ca="1">INDEX(INDIRECT(表６!W$7),MATCH($S50,_1自治体コード,0))</f>
        <v>4</v>
      </c>
      <c r="H50" s="383">
        <f t="shared" ca="1" si="1"/>
        <v>132</v>
      </c>
      <c r="I50" s="1104">
        <f ca="1">INDEX(INDIRECT(表６!Y$7),MATCH($S50,_1自治体コード,0))</f>
        <v>31</v>
      </c>
      <c r="J50" s="1103"/>
      <c r="K50" s="382"/>
      <c r="L50" s="383">
        <f t="shared" si="2"/>
        <v>0</v>
      </c>
      <c r="M50" s="1104">
        <f ca="1">INDEX(INDIRECT(表６!AL$7),MATCH($S50,_1自治体コード,0))</f>
        <v>0</v>
      </c>
      <c r="N50" s="1103">
        <f ca="1">INDEX(INDIRECT(表６!AM$7),MATCH($S50,_1自治体コード,0))</f>
        <v>79</v>
      </c>
      <c r="O50" s="382">
        <f ca="1">INDEX(INDIRECT(表６!AN$7),MATCH($S50,_1自治体コード,0))</f>
        <v>62</v>
      </c>
      <c r="P50" s="383">
        <f t="shared" ca="1" si="3"/>
        <v>141</v>
      </c>
      <c r="Q50" s="278">
        <f ca="1">INDEX(INDIRECT(表６!AP$7),MATCH($S50,_1自治体コード,0))</f>
        <v>11</v>
      </c>
      <c r="S50" t="s">
        <v>678</v>
      </c>
      <c r="Z50">
        <f t="shared" ca="1" si="7"/>
        <v>0</v>
      </c>
      <c r="AA50">
        <f t="shared" ca="1" si="7"/>
        <v>0</v>
      </c>
      <c r="AB50">
        <f t="shared" ca="1" si="7"/>
        <v>0</v>
      </c>
      <c r="AC50">
        <f t="shared" ca="1" si="7"/>
        <v>0</v>
      </c>
      <c r="AD50">
        <f t="shared" ca="1" si="7"/>
        <v>0</v>
      </c>
      <c r="AE50">
        <f t="shared" ca="1" si="7"/>
        <v>0</v>
      </c>
      <c r="AF50">
        <f t="shared" ca="1" si="7"/>
        <v>0</v>
      </c>
      <c r="AG50">
        <f t="shared" ca="1" si="7"/>
        <v>0</v>
      </c>
      <c r="AH50">
        <f t="shared" ca="1" si="7"/>
        <v>0</v>
      </c>
      <c r="AI50">
        <f t="shared" ca="1" si="7"/>
        <v>0</v>
      </c>
      <c r="AJ50">
        <f t="shared" ca="1" si="7"/>
        <v>0</v>
      </c>
      <c r="AK50">
        <f t="shared" ca="1" si="7"/>
        <v>0</v>
      </c>
    </row>
    <row r="51" spans="1:37" ht="18" customHeight="1">
      <c r="A51" s="24"/>
      <c r="B51" s="155">
        <v>44</v>
      </c>
      <c r="C51" s="156" t="s">
        <v>1902</v>
      </c>
      <c r="D51" s="1103">
        <f ca="1">INDEX(INDIRECT(表６!T$7),MATCH($S51,_1自治体コード,0))</f>
        <v>153</v>
      </c>
      <c r="E51" s="382">
        <f ca="1">INDEX(INDIRECT(表６!U$7),MATCH($S51,_1自治体コード,0))</f>
        <v>0</v>
      </c>
      <c r="F51" s="382">
        <f ca="1">INDEX(INDIRECT(表６!V$7),MATCH($S51,_1自治体コード,0))</f>
        <v>1</v>
      </c>
      <c r="G51" s="382">
        <f ca="1">INDEX(INDIRECT(表６!W$7),MATCH($S51,_1自治体コード,0))</f>
        <v>2</v>
      </c>
      <c r="H51" s="383">
        <f t="shared" ca="1" si="1"/>
        <v>156</v>
      </c>
      <c r="I51" s="1104">
        <f ca="1">INDEX(INDIRECT(表６!Y$7),MATCH($S51,_1自治体コード,0))</f>
        <v>14</v>
      </c>
      <c r="J51" s="1103"/>
      <c r="K51" s="382"/>
      <c r="L51" s="383">
        <f t="shared" si="2"/>
        <v>0</v>
      </c>
      <c r="M51" s="1104">
        <f ca="1">INDEX(INDIRECT(表６!AL$7),MATCH($S51,_1自治体コード,0))</f>
        <v>0</v>
      </c>
      <c r="N51" s="1103">
        <f ca="1">INDEX(INDIRECT(表６!AM$7),MATCH($S51,_1自治体コード,0))</f>
        <v>84</v>
      </c>
      <c r="O51" s="382">
        <f ca="1">INDEX(INDIRECT(表６!AN$7),MATCH($S51,_1自治体コード,0))</f>
        <v>99</v>
      </c>
      <c r="P51" s="383">
        <f t="shared" ca="1" si="3"/>
        <v>183</v>
      </c>
      <c r="Q51" s="278">
        <f ca="1">INDEX(INDIRECT(表６!AP$7),MATCH($S51,_1自治体コード,0))</f>
        <v>40</v>
      </c>
      <c r="S51" t="s">
        <v>680</v>
      </c>
      <c r="Z51">
        <f t="shared" ca="1" si="7"/>
        <v>0</v>
      </c>
      <c r="AA51">
        <f t="shared" ca="1" si="7"/>
        <v>0</v>
      </c>
      <c r="AB51">
        <f t="shared" ca="1" si="7"/>
        <v>0</v>
      </c>
      <c r="AC51">
        <f t="shared" ca="1" si="7"/>
        <v>0</v>
      </c>
      <c r="AD51">
        <f t="shared" ca="1" si="7"/>
        <v>0</v>
      </c>
      <c r="AE51">
        <f t="shared" ca="1" si="7"/>
        <v>0</v>
      </c>
      <c r="AF51">
        <f t="shared" ca="1" si="7"/>
        <v>0</v>
      </c>
      <c r="AG51">
        <f t="shared" ca="1" si="7"/>
        <v>0</v>
      </c>
      <c r="AH51">
        <f t="shared" ca="1" si="7"/>
        <v>0</v>
      </c>
      <c r="AI51">
        <f t="shared" ca="1" si="7"/>
        <v>0</v>
      </c>
      <c r="AJ51">
        <f t="shared" ca="1" si="7"/>
        <v>0</v>
      </c>
      <c r="AK51">
        <f t="shared" ca="1" si="7"/>
        <v>0</v>
      </c>
    </row>
    <row r="52" spans="1:37" ht="18" customHeight="1">
      <c r="A52" s="24"/>
      <c r="B52" s="324">
        <v>45</v>
      </c>
      <c r="C52" s="325" t="s">
        <v>1903</v>
      </c>
      <c r="D52" s="1105">
        <f ca="1">INDEX(INDIRECT(表６!T$7),MATCH($S52,_1自治体コード,0))</f>
        <v>90</v>
      </c>
      <c r="E52" s="385">
        <f ca="1">INDEX(INDIRECT(表６!U$7),MATCH($S52,_1自治体コード,0))</f>
        <v>0</v>
      </c>
      <c r="F52" s="385">
        <f ca="1">INDEX(INDIRECT(表６!V$7),MATCH($S52,_1自治体コード,0))</f>
        <v>0</v>
      </c>
      <c r="G52" s="385">
        <f ca="1">INDEX(INDIRECT(表６!W$7),MATCH($S52,_1自治体コード,0))</f>
        <v>0</v>
      </c>
      <c r="H52" s="386">
        <f t="shared" ca="1" si="1"/>
        <v>90</v>
      </c>
      <c r="I52" s="1106">
        <f ca="1">INDEX(INDIRECT(表６!Y$7),MATCH($S52,_1自治体コード,0))</f>
        <v>33</v>
      </c>
      <c r="J52" s="1105"/>
      <c r="K52" s="385"/>
      <c r="L52" s="386">
        <f t="shared" si="2"/>
        <v>0</v>
      </c>
      <c r="M52" s="1106">
        <f ca="1">INDEX(INDIRECT(表６!AL$7),MATCH($S52,_1自治体コード,0))</f>
        <v>0</v>
      </c>
      <c r="N52" s="1105">
        <f ca="1">INDEX(INDIRECT(表６!AM$7),MATCH($S52,_1自治体コード,0))</f>
        <v>79</v>
      </c>
      <c r="O52" s="385">
        <f ca="1">INDEX(INDIRECT(表６!AN$7),MATCH($S52,_1自治体コード,0))</f>
        <v>68</v>
      </c>
      <c r="P52" s="386">
        <f t="shared" ca="1" si="3"/>
        <v>147</v>
      </c>
      <c r="Q52" s="397">
        <f ca="1">INDEX(INDIRECT(表６!AP$7),MATCH($S52,_1自治体コード,0))</f>
        <v>38</v>
      </c>
      <c r="S52" t="s">
        <v>682</v>
      </c>
      <c r="Z52">
        <f t="shared" ca="1" si="7"/>
        <v>0</v>
      </c>
      <c r="AA52">
        <f t="shared" ca="1" si="7"/>
        <v>0</v>
      </c>
      <c r="AB52">
        <f t="shared" ca="1" si="7"/>
        <v>0</v>
      </c>
      <c r="AC52">
        <f t="shared" ca="1" si="7"/>
        <v>0</v>
      </c>
      <c r="AD52">
        <f t="shared" ca="1" si="7"/>
        <v>0</v>
      </c>
      <c r="AE52">
        <f t="shared" ca="1" si="7"/>
        <v>0</v>
      </c>
      <c r="AF52">
        <f t="shared" ca="1" si="7"/>
        <v>0</v>
      </c>
      <c r="AG52">
        <f t="shared" ca="1" si="7"/>
        <v>0</v>
      </c>
      <c r="AH52">
        <f t="shared" ca="1" si="7"/>
        <v>0</v>
      </c>
      <c r="AI52">
        <f t="shared" ca="1" si="7"/>
        <v>0</v>
      </c>
      <c r="AJ52">
        <f t="shared" ca="1" si="7"/>
        <v>0</v>
      </c>
      <c r="AK52">
        <f t="shared" ca="1" si="7"/>
        <v>0</v>
      </c>
    </row>
    <row r="53" spans="1:37" ht="18" customHeight="1">
      <c r="A53" s="24"/>
      <c r="B53" s="335">
        <v>46</v>
      </c>
      <c r="C53" s="336" t="s">
        <v>1904</v>
      </c>
      <c r="D53" s="1107">
        <f ca="1">INDEX(INDIRECT(表６!T$7),MATCH($S53,_1自治体コード,0))</f>
        <v>123</v>
      </c>
      <c r="E53" s="1108">
        <f ca="1">INDEX(INDIRECT(表６!U$7),MATCH($S53,_1自治体コード,0))</f>
        <v>0</v>
      </c>
      <c r="F53" s="1108">
        <f ca="1">INDEX(INDIRECT(表６!V$7),MATCH($S53,_1自治体コード,0))</f>
        <v>0</v>
      </c>
      <c r="G53" s="1108">
        <f ca="1">INDEX(INDIRECT(表６!W$7),MATCH($S53,_1自治体コード,0))</f>
        <v>6</v>
      </c>
      <c r="H53" s="1109">
        <f t="shared" ca="1" si="1"/>
        <v>129</v>
      </c>
      <c r="I53" s="1110">
        <f ca="1">INDEX(INDIRECT(表６!Y$7),MATCH($S53,_1自治体コード,0))</f>
        <v>30</v>
      </c>
      <c r="J53" s="1107"/>
      <c r="K53" s="1108"/>
      <c r="L53" s="1109">
        <f t="shared" si="2"/>
        <v>0</v>
      </c>
      <c r="M53" s="1110">
        <f ca="1">INDEX(INDIRECT(表６!AL$7),MATCH($S53,_1自治体コード,0))</f>
        <v>1</v>
      </c>
      <c r="N53" s="1107">
        <f ca="1">INDEX(INDIRECT(表６!AM$7),MATCH($S53,_1自治体コード,0))</f>
        <v>94</v>
      </c>
      <c r="O53" s="1108">
        <f ca="1">INDEX(INDIRECT(表６!AN$7),MATCH($S53,_1自治体コード,0))</f>
        <v>41</v>
      </c>
      <c r="P53" s="1109">
        <f t="shared" ca="1" si="3"/>
        <v>135</v>
      </c>
      <c r="Q53" s="1111">
        <f ca="1">INDEX(INDIRECT(表６!AP$7),MATCH($S53,_1自治体コード,0))</f>
        <v>14</v>
      </c>
      <c r="S53" t="s">
        <v>684</v>
      </c>
      <c r="Z53">
        <f t="shared" ca="1" si="7"/>
        <v>0</v>
      </c>
      <c r="AA53">
        <f t="shared" ca="1" si="7"/>
        <v>0</v>
      </c>
      <c r="AB53">
        <f t="shared" ca="1" si="7"/>
        <v>0</v>
      </c>
      <c r="AC53">
        <f t="shared" ca="1" si="7"/>
        <v>0</v>
      </c>
      <c r="AD53">
        <f t="shared" ca="1" si="7"/>
        <v>0</v>
      </c>
      <c r="AE53">
        <f t="shared" ca="1" si="7"/>
        <v>0</v>
      </c>
      <c r="AF53">
        <f t="shared" ca="1" si="7"/>
        <v>0</v>
      </c>
      <c r="AG53">
        <f t="shared" ca="1" si="7"/>
        <v>0</v>
      </c>
      <c r="AH53">
        <f t="shared" ca="1" si="7"/>
        <v>0</v>
      </c>
      <c r="AI53">
        <f t="shared" ca="1" si="7"/>
        <v>0</v>
      </c>
      <c r="AJ53">
        <f t="shared" ca="1" si="7"/>
        <v>0</v>
      </c>
      <c r="AK53">
        <f t="shared" ca="1" si="7"/>
        <v>0</v>
      </c>
    </row>
    <row r="54" spans="1:37" ht="18" customHeight="1">
      <c r="A54" s="24"/>
      <c r="B54" s="89">
        <v>47</v>
      </c>
      <c r="C54" s="95" t="s">
        <v>1905</v>
      </c>
      <c r="D54" s="390">
        <f ca="1">INDEX(INDIRECT(表６!T$7),MATCH($S54,_1自治体コード,0))</f>
        <v>39</v>
      </c>
      <c r="E54" s="391">
        <f ca="1">INDEX(INDIRECT(表６!U$7),MATCH($S54,_1自治体コード,0))</f>
        <v>0</v>
      </c>
      <c r="F54" s="391">
        <f ca="1">INDEX(INDIRECT(表６!V$7),MATCH($S54,_1自治体コード,0))</f>
        <v>0</v>
      </c>
      <c r="G54" s="391">
        <f ca="1">INDEX(INDIRECT(表６!W$7),MATCH($S54,_1自治体コード,0))</f>
        <v>0</v>
      </c>
      <c r="H54" s="392">
        <f t="shared" ca="1" si="1"/>
        <v>39</v>
      </c>
      <c r="I54" s="371">
        <f ca="1">INDEX(INDIRECT(表６!Y$7),MATCH($S54,_1自治体コード,0))</f>
        <v>10</v>
      </c>
      <c r="J54" s="390"/>
      <c r="K54" s="391"/>
      <c r="L54" s="392">
        <f t="shared" si="2"/>
        <v>0</v>
      </c>
      <c r="M54" s="371">
        <f ca="1">INDEX(INDIRECT(表６!AL$7),MATCH($S54,_1自治体コード,0))</f>
        <v>0</v>
      </c>
      <c r="N54" s="390">
        <f ca="1">INDEX(INDIRECT(表６!AM$7),MATCH($S54,_1自治体コード,0))</f>
        <v>50</v>
      </c>
      <c r="O54" s="391">
        <f ca="1">INDEX(INDIRECT(表６!AN$7),MATCH($S54,_1自治体コード,0))</f>
        <v>7</v>
      </c>
      <c r="P54" s="392">
        <f t="shared" ca="1" si="3"/>
        <v>57</v>
      </c>
      <c r="Q54" s="399">
        <f ca="1">INDEX(INDIRECT(表６!AP$7),MATCH($S54,_1自治体コード,0))</f>
        <v>4</v>
      </c>
      <c r="S54" t="s">
        <v>686</v>
      </c>
      <c r="Z54">
        <f t="shared" ca="1" si="7"/>
        <v>0</v>
      </c>
      <c r="AA54">
        <f t="shared" ca="1" si="7"/>
        <v>0</v>
      </c>
      <c r="AB54">
        <f t="shared" ca="1" si="7"/>
        <v>0</v>
      </c>
      <c r="AC54">
        <f t="shared" ca="1" si="7"/>
        <v>0</v>
      </c>
      <c r="AD54">
        <f t="shared" ca="1" si="7"/>
        <v>0</v>
      </c>
      <c r="AE54">
        <f t="shared" ca="1" si="7"/>
        <v>0</v>
      </c>
      <c r="AF54">
        <f t="shared" ca="1" si="7"/>
        <v>0</v>
      </c>
      <c r="AG54">
        <f t="shared" ca="1" si="7"/>
        <v>0</v>
      </c>
      <c r="AH54">
        <f t="shared" ca="1" si="7"/>
        <v>0</v>
      </c>
      <c r="AI54">
        <f t="shared" ca="1" si="7"/>
        <v>0</v>
      </c>
      <c r="AJ54">
        <f t="shared" ca="1" si="7"/>
        <v>0</v>
      </c>
      <c r="AK54">
        <f t="shared" ca="1" si="7"/>
        <v>0</v>
      </c>
    </row>
    <row r="55" spans="1:37" ht="18" customHeight="1">
      <c r="A55" s="24"/>
      <c r="B55" s="1425" t="s">
        <v>1906</v>
      </c>
      <c r="C55" s="1426"/>
      <c r="D55" s="1112">
        <f t="shared" ref="D55:Q55" ca="1" si="8">SUM(D8:D54)</f>
        <v>4669</v>
      </c>
      <c r="E55" s="1113">
        <f t="shared" ca="1" si="8"/>
        <v>1</v>
      </c>
      <c r="F55" s="1113">
        <f ca="1">SUM(F8:F54)</f>
        <v>143</v>
      </c>
      <c r="G55" s="1113">
        <f ca="1">SUM(G8:G54)</f>
        <v>162</v>
      </c>
      <c r="H55" s="1114">
        <f t="shared" ref="H55:H57" ca="1" si="9">D55+E55+F55+G55</f>
        <v>4975</v>
      </c>
      <c r="I55" s="1115">
        <f t="shared" ca="1" si="8"/>
        <v>2526</v>
      </c>
      <c r="J55" s="1112">
        <f t="shared" si="8"/>
        <v>0</v>
      </c>
      <c r="K55" s="1113">
        <f t="shared" si="8"/>
        <v>0</v>
      </c>
      <c r="L55" s="1114">
        <f>SUM(L8:L54)</f>
        <v>0</v>
      </c>
      <c r="M55" s="1115">
        <f t="shared" ca="1" si="8"/>
        <v>11</v>
      </c>
      <c r="N55" s="1112">
        <f t="shared" ca="1" si="8"/>
        <v>5067</v>
      </c>
      <c r="O55" s="1113">
        <f t="shared" ca="1" si="8"/>
        <v>3515</v>
      </c>
      <c r="P55" s="1114">
        <f t="shared" ca="1" si="8"/>
        <v>8582</v>
      </c>
      <c r="Q55" s="1116">
        <f t="shared" ca="1" si="8"/>
        <v>957</v>
      </c>
      <c r="Z55">
        <f t="shared" ca="1" si="7"/>
        <v>0</v>
      </c>
      <c r="AA55">
        <f t="shared" ca="1" si="7"/>
        <v>0</v>
      </c>
      <c r="AB55">
        <f t="shared" ca="1" si="7"/>
        <v>0</v>
      </c>
      <c r="AC55">
        <f t="shared" ca="1" si="7"/>
        <v>0</v>
      </c>
      <c r="AD55">
        <f t="shared" ca="1" si="7"/>
        <v>0</v>
      </c>
      <c r="AE55">
        <f t="shared" ca="1" si="7"/>
        <v>0</v>
      </c>
      <c r="AF55">
        <f t="shared" ca="1" si="7"/>
        <v>0</v>
      </c>
      <c r="AG55">
        <f t="shared" ca="1" si="7"/>
        <v>0</v>
      </c>
      <c r="AH55">
        <f t="shared" ca="1" si="7"/>
        <v>0</v>
      </c>
      <c r="AI55">
        <f t="shared" ca="1" si="7"/>
        <v>0</v>
      </c>
      <c r="AJ55">
        <f t="shared" ca="1" si="7"/>
        <v>0</v>
      </c>
      <c r="AK55">
        <f t="shared" ca="1" si="7"/>
        <v>0</v>
      </c>
    </row>
    <row r="56" spans="1:37" ht="18" customHeight="1">
      <c r="A56" s="24"/>
      <c r="B56" s="1427" t="s">
        <v>1907</v>
      </c>
      <c r="C56" s="1428"/>
      <c r="D56" s="1117">
        <f t="shared" ref="D56:Q56" ca="1" si="10">D185</f>
        <v>1790</v>
      </c>
      <c r="E56" s="1118">
        <f t="shared" ca="1" si="10"/>
        <v>1</v>
      </c>
      <c r="F56" s="1118">
        <f ca="1">F185</f>
        <v>169</v>
      </c>
      <c r="G56" s="1118">
        <f ca="1">G185</f>
        <v>92</v>
      </c>
      <c r="H56" s="1119">
        <f ca="1">D56+E56+F56+G56</f>
        <v>2052</v>
      </c>
      <c r="I56" s="1120">
        <f t="shared" ca="1" si="10"/>
        <v>1320</v>
      </c>
      <c r="J56" s="1117">
        <f t="shared" si="10"/>
        <v>0</v>
      </c>
      <c r="K56" s="1118">
        <f t="shared" si="10"/>
        <v>0</v>
      </c>
      <c r="L56" s="1119">
        <f>L185</f>
        <v>0</v>
      </c>
      <c r="M56" s="1120">
        <f t="shared" ca="1" si="10"/>
        <v>9</v>
      </c>
      <c r="N56" s="1117">
        <f t="shared" ca="1" si="10"/>
        <v>2848</v>
      </c>
      <c r="O56" s="1118">
        <f t="shared" ca="1" si="10"/>
        <v>2038</v>
      </c>
      <c r="P56" s="1119">
        <f t="shared" ca="1" si="10"/>
        <v>4886</v>
      </c>
      <c r="Q56" s="1121">
        <f t="shared" ca="1" si="10"/>
        <v>352</v>
      </c>
      <c r="Z56">
        <f t="shared" ca="1" si="7"/>
        <v>0</v>
      </c>
      <c r="AA56">
        <f t="shared" ca="1" si="7"/>
        <v>0</v>
      </c>
      <c r="AB56">
        <f t="shared" ca="1" si="7"/>
        <v>0</v>
      </c>
      <c r="AC56">
        <f t="shared" ca="1" si="7"/>
        <v>0</v>
      </c>
      <c r="AD56">
        <f t="shared" ca="1" si="7"/>
        <v>0</v>
      </c>
      <c r="AE56">
        <f t="shared" ca="1" si="7"/>
        <v>0</v>
      </c>
      <c r="AF56">
        <f t="shared" ca="1" si="7"/>
        <v>0</v>
      </c>
      <c r="AG56">
        <f t="shared" ca="1" si="7"/>
        <v>0</v>
      </c>
      <c r="AH56">
        <f t="shared" ca="1" si="7"/>
        <v>0</v>
      </c>
      <c r="AI56">
        <f t="shared" ca="1" si="7"/>
        <v>0</v>
      </c>
      <c r="AJ56">
        <f t="shared" ca="1" si="7"/>
        <v>0</v>
      </c>
      <c r="AK56">
        <f t="shared" ca="1" si="7"/>
        <v>0</v>
      </c>
    </row>
    <row r="57" spans="1:37" ht="18" customHeight="1">
      <c r="A57" s="24"/>
      <c r="B57" s="1309" t="s">
        <v>1908</v>
      </c>
      <c r="C57" s="1429"/>
      <c r="D57" s="390">
        <f t="shared" ref="D57:Q57" ca="1" si="11">SUM(D55:D56)</f>
        <v>6459</v>
      </c>
      <c r="E57" s="391">
        <f t="shared" ca="1" si="11"/>
        <v>2</v>
      </c>
      <c r="F57" s="391">
        <f ca="1">SUM(F55:F56)</f>
        <v>312</v>
      </c>
      <c r="G57" s="391">
        <f ca="1">SUM(G55:G56)</f>
        <v>254</v>
      </c>
      <c r="H57" s="392">
        <f t="shared" ca="1" si="9"/>
        <v>7027</v>
      </c>
      <c r="I57" s="371">
        <f t="shared" ca="1" si="11"/>
        <v>3846</v>
      </c>
      <c r="J57" s="390">
        <f t="shared" si="11"/>
        <v>0</v>
      </c>
      <c r="K57" s="391">
        <f t="shared" si="11"/>
        <v>0</v>
      </c>
      <c r="L57" s="392">
        <f t="shared" si="11"/>
        <v>0</v>
      </c>
      <c r="M57" s="371">
        <f t="shared" ca="1" si="11"/>
        <v>20</v>
      </c>
      <c r="N57" s="390">
        <f t="shared" ca="1" si="11"/>
        <v>7915</v>
      </c>
      <c r="O57" s="391">
        <f t="shared" ca="1" si="11"/>
        <v>5553</v>
      </c>
      <c r="P57" s="392">
        <f t="shared" ca="1" si="11"/>
        <v>13468</v>
      </c>
      <c r="Q57" s="399">
        <f t="shared" ca="1" si="11"/>
        <v>1309</v>
      </c>
      <c r="Z57">
        <f t="shared" ca="1" si="7"/>
        <v>0</v>
      </c>
      <c r="AA57">
        <f t="shared" ca="1" si="7"/>
        <v>0</v>
      </c>
      <c r="AB57">
        <f t="shared" ca="1" si="7"/>
        <v>0</v>
      </c>
      <c r="AC57">
        <f t="shared" ca="1" si="7"/>
        <v>0</v>
      </c>
      <c r="AD57">
        <f t="shared" ca="1" si="7"/>
        <v>0</v>
      </c>
      <c r="AE57">
        <f t="shared" ca="1" si="7"/>
        <v>0</v>
      </c>
      <c r="AF57">
        <f t="shared" ca="1" si="7"/>
        <v>0</v>
      </c>
      <c r="AG57">
        <f t="shared" ca="1" si="7"/>
        <v>0</v>
      </c>
      <c r="AH57">
        <f t="shared" ca="1" si="7"/>
        <v>0</v>
      </c>
      <c r="AI57">
        <f t="shared" ca="1" si="7"/>
        <v>0</v>
      </c>
      <c r="AJ57">
        <f t="shared" ca="1" si="7"/>
        <v>0</v>
      </c>
      <c r="AK57">
        <f t="shared" ca="1" si="7"/>
        <v>0</v>
      </c>
    </row>
    <row r="58" spans="1:37" ht="15" customHeight="1">
      <c r="A58" s="24"/>
      <c r="B58" s="25"/>
      <c r="C58" s="25"/>
      <c r="D58" s="3"/>
      <c r="E58" s="3"/>
      <c r="F58" s="3"/>
      <c r="G58" s="3"/>
      <c r="H58" s="3"/>
      <c r="I58" s="3"/>
      <c r="J58" s="3"/>
      <c r="K58" s="3"/>
      <c r="L58" s="3"/>
      <c r="M58" s="3"/>
      <c r="N58" s="3"/>
      <c r="O58" s="3"/>
      <c r="P58" s="3"/>
      <c r="Q58" s="3"/>
      <c r="Z58">
        <f t="shared" ref="Z58:AK67" ca="1" si="12">INDEX(INDIRECT(Z$7),MATCH($S58,_1自治体コード,0))</f>
        <v>0</v>
      </c>
      <c r="AA58">
        <f t="shared" ca="1" si="12"/>
        <v>0</v>
      </c>
      <c r="AB58">
        <f t="shared" ca="1" si="12"/>
        <v>0</v>
      </c>
      <c r="AC58">
        <f t="shared" ca="1" si="12"/>
        <v>0</v>
      </c>
      <c r="AD58">
        <f t="shared" ca="1" si="12"/>
        <v>0</v>
      </c>
      <c r="AE58">
        <f t="shared" ca="1" si="12"/>
        <v>0</v>
      </c>
      <c r="AF58">
        <f t="shared" ca="1" si="12"/>
        <v>0</v>
      </c>
      <c r="AG58">
        <f t="shared" ca="1" si="12"/>
        <v>0</v>
      </c>
      <c r="AH58">
        <f t="shared" ca="1" si="12"/>
        <v>0</v>
      </c>
      <c r="AI58">
        <f t="shared" ca="1" si="12"/>
        <v>0</v>
      </c>
      <c r="AJ58">
        <f t="shared" ca="1" si="12"/>
        <v>0</v>
      </c>
      <c r="AK58">
        <f t="shared" ca="1" si="12"/>
        <v>0</v>
      </c>
    </row>
    <row r="59" spans="1:37" ht="20.100000000000001" customHeight="1">
      <c r="A59" s="24"/>
      <c r="B59" s="1392" t="s">
        <v>1909</v>
      </c>
      <c r="C59" s="1392"/>
      <c r="D59" s="1392"/>
      <c r="E59" s="1392"/>
      <c r="F59" s="1392"/>
      <c r="G59" s="1392"/>
      <c r="H59" s="1392"/>
      <c r="I59" s="1392"/>
      <c r="J59" s="1392"/>
      <c r="K59" s="1392"/>
      <c r="L59" s="1392"/>
      <c r="M59" s="1392"/>
      <c r="N59" s="1392"/>
      <c r="O59" s="1392"/>
      <c r="P59" s="1392"/>
      <c r="Q59" s="1392"/>
      <c r="Z59">
        <f t="shared" ca="1" si="12"/>
        <v>0</v>
      </c>
      <c r="AA59">
        <f t="shared" ca="1" si="12"/>
        <v>0</v>
      </c>
      <c r="AB59">
        <f t="shared" ca="1" si="12"/>
        <v>0</v>
      </c>
      <c r="AC59">
        <f t="shared" ca="1" si="12"/>
        <v>0</v>
      </c>
      <c r="AD59">
        <f t="shared" ca="1" si="12"/>
        <v>0</v>
      </c>
      <c r="AE59">
        <f t="shared" ca="1" si="12"/>
        <v>0</v>
      </c>
      <c r="AF59">
        <f t="shared" ca="1" si="12"/>
        <v>0</v>
      </c>
      <c r="AG59">
        <f t="shared" ca="1" si="12"/>
        <v>0</v>
      </c>
      <c r="AH59">
        <f t="shared" ca="1" si="12"/>
        <v>0</v>
      </c>
      <c r="AI59">
        <f t="shared" ca="1" si="12"/>
        <v>0</v>
      </c>
      <c r="AJ59">
        <f t="shared" ca="1" si="12"/>
        <v>0</v>
      </c>
      <c r="AK59">
        <f t="shared" ca="1" si="12"/>
        <v>0</v>
      </c>
    </row>
    <row r="60" spans="1:37" ht="20.100000000000001" customHeight="1">
      <c r="A60" s="24"/>
      <c r="B60" s="267"/>
      <c r="C60" s="267"/>
      <c r="D60" s="267"/>
      <c r="E60" s="267"/>
      <c r="F60" s="267"/>
      <c r="G60" s="267"/>
      <c r="H60" s="267"/>
      <c r="I60" s="267"/>
      <c r="J60" s="267"/>
      <c r="K60" s="267"/>
      <c r="L60" s="267"/>
      <c r="M60" s="267"/>
      <c r="N60" s="267"/>
      <c r="O60" s="267"/>
      <c r="P60" s="267"/>
      <c r="Q60" s="267"/>
      <c r="Z60">
        <f t="shared" ca="1" si="12"/>
        <v>0</v>
      </c>
      <c r="AA60">
        <f t="shared" ca="1" si="12"/>
        <v>0</v>
      </c>
      <c r="AB60">
        <f t="shared" ca="1" si="12"/>
        <v>0</v>
      </c>
      <c r="AC60">
        <f t="shared" ca="1" si="12"/>
        <v>0</v>
      </c>
      <c r="AD60">
        <f t="shared" ca="1" si="12"/>
        <v>0</v>
      </c>
      <c r="AE60">
        <f t="shared" ca="1" si="12"/>
        <v>0</v>
      </c>
      <c r="AF60">
        <f t="shared" ca="1" si="12"/>
        <v>0</v>
      </c>
      <c r="AG60">
        <f t="shared" ca="1" si="12"/>
        <v>0</v>
      </c>
      <c r="AH60">
        <f t="shared" ca="1" si="12"/>
        <v>0</v>
      </c>
      <c r="AI60">
        <f t="shared" ca="1" si="12"/>
        <v>0</v>
      </c>
      <c r="AJ60">
        <f t="shared" ca="1" si="12"/>
        <v>0</v>
      </c>
      <c r="AK60">
        <f t="shared" ca="1" si="12"/>
        <v>0</v>
      </c>
    </row>
    <row r="61" spans="1:37" ht="20.100000000000001" customHeight="1">
      <c r="A61" s="24"/>
      <c r="N61" s="1"/>
      <c r="O61" s="1"/>
      <c r="P61" s="1"/>
      <c r="Q61" s="352" t="s">
        <v>1842</v>
      </c>
      <c r="Z61">
        <f t="shared" ca="1" si="12"/>
        <v>0</v>
      </c>
      <c r="AA61">
        <f t="shared" ca="1" si="12"/>
        <v>0</v>
      </c>
      <c r="AB61">
        <f t="shared" ca="1" si="12"/>
        <v>0</v>
      </c>
      <c r="AC61">
        <f t="shared" ca="1" si="12"/>
        <v>0</v>
      </c>
      <c r="AD61">
        <f t="shared" ca="1" si="12"/>
        <v>0</v>
      </c>
      <c r="AE61">
        <f t="shared" ca="1" si="12"/>
        <v>0</v>
      </c>
      <c r="AF61">
        <f t="shared" ca="1" si="12"/>
        <v>0</v>
      </c>
      <c r="AG61">
        <f t="shared" ca="1" si="12"/>
        <v>0</v>
      </c>
      <c r="AH61">
        <f t="shared" ca="1" si="12"/>
        <v>0</v>
      </c>
      <c r="AI61">
        <f t="shared" ca="1" si="12"/>
        <v>0</v>
      </c>
      <c r="AJ61">
        <f t="shared" ca="1" si="12"/>
        <v>0</v>
      </c>
      <c r="AK61">
        <f t="shared" ca="1" si="12"/>
        <v>0</v>
      </c>
    </row>
    <row r="62" spans="1:37" ht="15" customHeight="1">
      <c r="A62" s="24"/>
      <c r="B62" s="372"/>
      <c r="C62" s="378"/>
      <c r="D62" s="1393" t="s">
        <v>1843</v>
      </c>
      <c r="E62" s="1394"/>
      <c r="F62" s="1394"/>
      <c r="G62" s="1394"/>
      <c r="H62" s="1395"/>
      <c r="I62" s="1399" t="s">
        <v>1844</v>
      </c>
      <c r="J62" s="1401" t="s">
        <v>1845</v>
      </c>
      <c r="K62" s="1402"/>
      <c r="L62" s="1403"/>
      <c r="M62" s="1399" t="s">
        <v>1846</v>
      </c>
      <c r="N62" s="1393" t="s">
        <v>1847</v>
      </c>
      <c r="O62" s="1394"/>
      <c r="P62" s="1395"/>
      <c r="Q62" s="1408" t="s">
        <v>1848</v>
      </c>
      <c r="Z62">
        <f t="shared" ca="1" si="12"/>
        <v>0</v>
      </c>
      <c r="AA62">
        <f t="shared" ca="1" si="12"/>
        <v>0</v>
      </c>
      <c r="AB62">
        <f t="shared" ca="1" si="12"/>
        <v>0</v>
      </c>
      <c r="AC62">
        <f t="shared" ca="1" si="12"/>
        <v>0</v>
      </c>
      <c r="AD62">
        <f t="shared" ca="1" si="12"/>
        <v>0</v>
      </c>
      <c r="AE62">
        <f t="shared" ca="1" si="12"/>
        <v>0</v>
      </c>
      <c r="AF62">
        <f t="shared" ca="1" si="12"/>
        <v>0</v>
      </c>
      <c r="AG62">
        <f t="shared" ca="1" si="12"/>
        <v>0</v>
      </c>
      <c r="AH62">
        <f t="shared" ca="1" si="12"/>
        <v>0</v>
      </c>
      <c r="AI62">
        <f t="shared" ca="1" si="12"/>
        <v>0</v>
      </c>
      <c r="AJ62">
        <f t="shared" ca="1" si="12"/>
        <v>0</v>
      </c>
      <c r="AK62">
        <f t="shared" ca="1" si="12"/>
        <v>0</v>
      </c>
    </row>
    <row r="63" spans="1:37" ht="15" customHeight="1">
      <c r="A63" s="24"/>
      <c r="B63" s="373"/>
      <c r="C63" s="2"/>
      <c r="D63" s="1396"/>
      <c r="E63" s="1397"/>
      <c r="F63" s="1397"/>
      <c r="G63" s="1397"/>
      <c r="H63" s="1398"/>
      <c r="I63" s="1400"/>
      <c r="J63" s="1404"/>
      <c r="K63" s="1405"/>
      <c r="L63" s="1406"/>
      <c r="M63" s="1407"/>
      <c r="N63" s="1396"/>
      <c r="O63" s="1397"/>
      <c r="P63" s="1398"/>
      <c r="Q63" s="1409"/>
      <c r="Z63">
        <f t="shared" ca="1" si="12"/>
        <v>0</v>
      </c>
      <c r="AA63">
        <f t="shared" ca="1" si="12"/>
        <v>0</v>
      </c>
      <c r="AB63">
        <f t="shared" ca="1" si="12"/>
        <v>0</v>
      </c>
      <c r="AC63">
        <f t="shared" ca="1" si="12"/>
        <v>0</v>
      </c>
      <c r="AD63">
        <f t="shared" ca="1" si="12"/>
        <v>0</v>
      </c>
      <c r="AE63">
        <f t="shared" ca="1" si="12"/>
        <v>0</v>
      </c>
      <c r="AF63">
        <f t="shared" ca="1" si="12"/>
        <v>0</v>
      </c>
      <c r="AG63">
        <f t="shared" ca="1" si="12"/>
        <v>0</v>
      </c>
      <c r="AH63">
        <f t="shared" ca="1" si="12"/>
        <v>0</v>
      </c>
      <c r="AI63">
        <f t="shared" ca="1" si="12"/>
        <v>0</v>
      </c>
      <c r="AJ63">
        <f t="shared" ca="1" si="12"/>
        <v>0</v>
      </c>
      <c r="AK63">
        <f t="shared" ca="1" si="12"/>
        <v>0</v>
      </c>
    </row>
    <row r="64" spans="1:37" ht="15" customHeight="1">
      <c r="A64" s="24"/>
      <c r="B64" s="373"/>
      <c r="C64" s="2"/>
      <c r="D64" s="1410" t="s">
        <v>1849</v>
      </c>
      <c r="E64" s="1412" t="s">
        <v>1850</v>
      </c>
      <c r="F64" s="1412" t="s">
        <v>1851</v>
      </c>
      <c r="G64" s="1412"/>
      <c r="H64" s="1414" t="s">
        <v>1852</v>
      </c>
      <c r="I64" s="1400"/>
      <c r="J64" s="1416" t="s">
        <v>1853</v>
      </c>
      <c r="K64" s="1418" t="s">
        <v>1854</v>
      </c>
      <c r="L64" s="1420" t="s">
        <v>1855</v>
      </c>
      <c r="M64" s="1407"/>
      <c r="N64" s="1416" t="s">
        <v>1856</v>
      </c>
      <c r="O64" s="1418" t="s">
        <v>1857</v>
      </c>
      <c r="P64" s="1423" t="s">
        <v>1852</v>
      </c>
      <c r="Q64" s="1409"/>
      <c r="Z64">
        <f t="shared" ca="1" si="12"/>
        <v>0</v>
      </c>
      <c r="AA64">
        <f t="shared" ca="1" si="12"/>
        <v>0</v>
      </c>
      <c r="AB64">
        <f t="shared" ca="1" si="12"/>
        <v>0</v>
      </c>
      <c r="AC64">
        <f t="shared" ca="1" si="12"/>
        <v>0</v>
      </c>
      <c r="AD64">
        <f t="shared" ca="1" si="12"/>
        <v>0</v>
      </c>
      <c r="AE64">
        <f t="shared" ca="1" si="12"/>
        <v>0</v>
      </c>
      <c r="AF64">
        <f t="shared" ca="1" si="12"/>
        <v>0</v>
      </c>
      <c r="AG64">
        <f t="shared" ca="1" si="12"/>
        <v>0</v>
      </c>
      <c r="AH64">
        <f t="shared" ca="1" si="12"/>
        <v>0</v>
      </c>
      <c r="AI64">
        <f t="shared" ca="1" si="12"/>
        <v>0</v>
      </c>
      <c r="AJ64">
        <f t="shared" ca="1" si="12"/>
        <v>0</v>
      </c>
      <c r="AK64">
        <f t="shared" ca="1" si="12"/>
        <v>0</v>
      </c>
    </row>
    <row r="65" spans="1:37" ht="30" customHeight="1">
      <c r="A65" s="24"/>
      <c r="B65" s="373"/>
      <c r="C65" s="2"/>
      <c r="D65" s="1411"/>
      <c r="E65" s="1413"/>
      <c r="F65" s="396" t="s">
        <v>1858</v>
      </c>
      <c r="G65" s="396" t="s">
        <v>1859</v>
      </c>
      <c r="H65" s="1415"/>
      <c r="I65" s="1400"/>
      <c r="J65" s="1417"/>
      <c r="K65" s="1419"/>
      <c r="L65" s="1421"/>
      <c r="M65" s="1407"/>
      <c r="N65" s="1422"/>
      <c r="O65" s="1419"/>
      <c r="P65" s="1424"/>
      <c r="Q65" s="1409"/>
      <c r="Z65">
        <f t="shared" ca="1" si="12"/>
        <v>0</v>
      </c>
      <c r="AA65">
        <f t="shared" ca="1" si="12"/>
        <v>0</v>
      </c>
      <c r="AB65">
        <f t="shared" ca="1" si="12"/>
        <v>0</v>
      </c>
      <c r="AC65">
        <f t="shared" ca="1" si="12"/>
        <v>0</v>
      </c>
      <c r="AD65">
        <f t="shared" ca="1" si="12"/>
        <v>0</v>
      </c>
      <c r="AE65">
        <f t="shared" ca="1" si="12"/>
        <v>0</v>
      </c>
      <c r="AF65">
        <f t="shared" ca="1" si="12"/>
        <v>0</v>
      </c>
      <c r="AG65">
        <f t="shared" ca="1" si="12"/>
        <v>0</v>
      </c>
      <c r="AH65">
        <f t="shared" ca="1" si="12"/>
        <v>0</v>
      </c>
      <c r="AI65">
        <f t="shared" ca="1" si="12"/>
        <v>0</v>
      </c>
      <c r="AJ65">
        <f t="shared" ca="1" si="12"/>
        <v>0</v>
      </c>
      <c r="AK65">
        <f t="shared" ca="1" si="12"/>
        <v>0</v>
      </c>
    </row>
    <row r="66" spans="1:37" ht="18" customHeight="1">
      <c r="A66" s="24"/>
      <c r="B66" s="374">
        <v>1</v>
      </c>
      <c r="C66" s="379" t="s">
        <v>305</v>
      </c>
      <c r="D66" s="317">
        <f ca="1">INDEX(INDIRECT(表６!T$7),MATCH($S66,_1自治体コード,0))</f>
        <v>2</v>
      </c>
      <c r="E66" s="380">
        <f ca="1">INDEX(INDIRECT(表６!U$7),MATCH($S66,_1自治体コード,0))</f>
        <v>0</v>
      </c>
      <c r="F66" s="380">
        <f ca="1">INDEX(INDIRECT(表６!V$7),MATCH($S66,_1自治体コード,0))</f>
        <v>11</v>
      </c>
      <c r="G66" s="380">
        <f ca="1">INDEX(INDIRECT(表６!W$7),MATCH($S66,_1自治体コード,0))</f>
        <v>0</v>
      </c>
      <c r="H66" s="381">
        <f t="shared" ref="H66:H120" ca="1" si="13">SUM(D66:G66)</f>
        <v>13</v>
      </c>
      <c r="I66" s="369">
        <f ca="1">INDEX(INDIRECT(表６!Y$7),MATCH($S66,_1自治体コード,0))</f>
        <v>16</v>
      </c>
      <c r="J66" s="317"/>
      <c r="K66" s="380"/>
      <c r="L66" s="381">
        <f>J66+K66</f>
        <v>0</v>
      </c>
      <c r="M66" s="369">
        <f ca="1">INDEX(INDIRECT(表６!AL$7),MATCH($S66,_1自治体コード,0))</f>
        <v>0</v>
      </c>
      <c r="N66" s="317">
        <f ca="1">INDEX(INDIRECT(表６!AM$7),MATCH($S66,_1自治体コード,0))</f>
        <v>18</v>
      </c>
      <c r="O66" s="380">
        <f ca="1">INDEX(INDIRECT(表６!AN$7),MATCH($S66,_1自治体コード,0))</f>
        <v>16</v>
      </c>
      <c r="P66" s="381">
        <f t="shared" ref="P66:P120" ca="1" si="14">SUM(N66:O66)</f>
        <v>34</v>
      </c>
      <c r="Q66" s="316">
        <f ca="1">INDEX(INDIRECT(表６!AP$7),MATCH($S66,_1自治体コード,0))</f>
        <v>0</v>
      </c>
      <c r="S66" t="s">
        <v>533</v>
      </c>
      <c r="Z66">
        <f t="shared" ca="1" si="12"/>
        <v>0</v>
      </c>
      <c r="AA66">
        <f t="shared" ca="1" si="12"/>
        <v>0</v>
      </c>
      <c r="AB66">
        <f t="shared" ca="1" si="12"/>
        <v>0</v>
      </c>
      <c r="AC66">
        <f t="shared" ca="1" si="12"/>
        <v>0</v>
      </c>
      <c r="AD66">
        <f t="shared" ca="1" si="12"/>
        <v>0</v>
      </c>
      <c r="AE66">
        <f t="shared" ca="1" si="12"/>
        <v>0</v>
      </c>
      <c r="AF66">
        <f t="shared" ca="1" si="12"/>
        <v>0</v>
      </c>
      <c r="AG66">
        <f t="shared" ca="1" si="12"/>
        <v>0</v>
      </c>
      <c r="AH66">
        <f t="shared" ca="1" si="12"/>
        <v>0</v>
      </c>
      <c r="AI66">
        <f t="shared" ca="1" si="12"/>
        <v>0</v>
      </c>
      <c r="AJ66">
        <f t="shared" ca="1" si="12"/>
        <v>0</v>
      </c>
      <c r="AK66">
        <f t="shared" ca="1" si="12"/>
        <v>0</v>
      </c>
    </row>
    <row r="67" spans="1:37" ht="18" customHeight="1">
      <c r="A67" s="24"/>
      <c r="B67" s="155">
        <v>2</v>
      </c>
      <c r="C67" s="156" t="s">
        <v>1920</v>
      </c>
      <c r="D67" s="318">
        <f ca="1">INDEX(INDIRECT(表６!T$7),MATCH($S67,_1自治体コード,0))</f>
        <v>0</v>
      </c>
      <c r="E67" s="382">
        <f ca="1">INDEX(INDIRECT(表６!U$7),MATCH($S67,_1自治体コード,0))</f>
        <v>0</v>
      </c>
      <c r="F67" s="382">
        <f ca="1">INDEX(INDIRECT(表６!V$7),MATCH($S67,_1自治体コード,0))</f>
        <v>0</v>
      </c>
      <c r="G67" s="382">
        <f ca="1">INDEX(INDIRECT(表６!W$7),MATCH($S67,_1自治体コード,0))</f>
        <v>0</v>
      </c>
      <c r="H67" s="383">
        <f t="shared" ca="1" si="13"/>
        <v>0</v>
      </c>
      <c r="I67" s="368">
        <f ca="1">INDEX(INDIRECT(表６!Y$7),MATCH($S67,_1自治体コード,0))</f>
        <v>5</v>
      </c>
      <c r="J67" s="318"/>
      <c r="K67" s="382"/>
      <c r="L67" s="383">
        <f t="shared" ref="L67:L120" si="15">J67+K67</f>
        <v>0</v>
      </c>
      <c r="M67" s="368">
        <f ca="1">INDEX(INDIRECT(表６!AL$7),MATCH($S67,_1自治体コード,0))</f>
        <v>0</v>
      </c>
      <c r="N67" s="318">
        <f ca="1">INDEX(INDIRECT(表６!AM$7),MATCH($S67,_1自治体コード,0))</f>
        <v>15</v>
      </c>
      <c r="O67" s="382">
        <f ca="1">INDEX(INDIRECT(表６!AN$7),MATCH($S67,_1自治体コード,0))</f>
        <v>2</v>
      </c>
      <c r="P67" s="383">
        <f t="shared" ca="1" si="14"/>
        <v>17</v>
      </c>
      <c r="Q67" s="278">
        <f ca="1">INDEX(INDIRECT(表６!AP$7),MATCH($S67,_1自治体コード,0))</f>
        <v>2</v>
      </c>
      <c r="S67" t="s">
        <v>534</v>
      </c>
      <c r="Z67">
        <f t="shared" ca="1" si="12"/>
        <v>0</v>
      </c>
      <c r="AA67">
        <f t="shared" ca="1" si="12"/>
        <v>0</v>
      </c>
      <c r="AB67">
        <f t="shared" ca="1" si="12"/>
        <v>0</v>
      </c>
      <c r="AC67">
        <f t="shared" ca="1" si="12"/>
        <v>0</v>
      </c>
      <c r="AD67">
        <f t="shared" ca="1" si="12"/>
        <v>0</v>
      </c>
      <c r="AE67">
        <f t="shared" ca="1" si="12"/>
        <v>0</v>
      </c>
      <c r="AF67">
        <f t="shared" ca="1" si="12"/>
        <v>0</v>
      </c>
      <c r="AG67">
        <f t="shared" ca="1" si="12"/>
        <v>0</v>
      </c>
      <c r="AH67">
        <f t="shared" ca="1" si="12"/>
        <v>0</v>
      </c>
      <c r="AI67">
        <f t="shared" ca="1" si="12"/>
        <v>0</v>
      </c>
      <c r="AJ67">
        <f t="shared" ca="1" si="12"/>
        <v>0</v>
      </c>
      <c r="AK67">
        <f t="shared" ca="1" si="12"/>
        <v>0</v>
      </c>
    </row>
    <row r="68" spans="1:37" ht="18" customHeight="1">
      <c r="A68" s="24"/>
      <c r="B68" s="155">
        <v>3</v>
      </c>
      <c r="C68" s="156" t="s">
        <v>1921</v>
      </c>
      <c r="D68" s="318">
        <f ca="1">INDEX(INDIRECT(表６!T$7),MATCH($S68,_1自治体コード,0))</f>
        <v>2</v>
      </c>
      <c r="E68" s="382">
        <f ca="1">INDEX(INDIRECT(表６!U$7),MATCH($S68,_1自治体コード,0))</f>
        <v>0</v>
      </c>
      <c r="F68" s="382">
        <f ca="1">INDEX(INDIRECT(表６!V$7),MATCH($S68,_1自治体コード,0))</f>
        <v>0</v>
      </c>
      <c r="G68" s="382">
        <f ca="1">INDEX(INDIRECT(表６!W$7),MATCH($S68,_1自治体コード,0))</f>
        <v>0</v>
      </c>
      <c r="H68" s="383">
        <f t="shared" ca="1" si="13"/>
        <v>2</v>
      </c>
      <c r="I68" s="368">
        <f ca="1">INDEX(INDIRECT(表６!Y$7),MATCH($S68,_1自治体コード,0))</f>
        <v>1</v>
      </c>
      <c r="J68" s="318"/>
      <c r="K68" s="382"/>
      <c r="L68" s="383">
        <f t="shared" si="15"/>
        <v>0</v>
      </c>
      <c r="M68" s="368">
        <f ca="1">INDEX(INDIRECT(表６!AL$7),MATCH($S68,_1自治体コード,0))</f>
        <v>0</v>
      </c>
      <c r="N68" s="318">
        <f ca="1">INDEX(INDIRECT(表６!AM$7),MATCH($S68,_1自治体コード,0))</f>
        <v>8</v>
      </c>
      <c r="O68" s="382">
        <f ca="1">INDEX(INDIRECT(表６!AN$7),MATCH($S68,_1自治体コード,0))</f>
        <v>3</v>
      </c>
      <c r="P68" s="383">
        <f t="shared" ca="1" si="14"/>
        <v>11</v>
      </c>
      <c r="Q68" s="278">
        <f ca="1">INDEX(INDIRECT(表６!AP$7),MATCH($S68,_1自治体コード,0))</f>
        <v>1</v>
      </c>
      <c r="S68" t="s">
        <v>535</v>
      </c>
      <c r="Z68">
        <f t="shared" ref="Z68:AK77" ca="1" si="16">INDEX(INDIRECT(Z$7),MATCH($S68,_1自治体コード,0))</f>
        <v>0</v>
      </c>
      <c r="AA68">
        <f t="shared" ca="1" si="16"/>
        <v>0</v>
      </c>
      <c r="AB68">
        <f t="shared" ca="1" si="16"/>
        <v>0</v>
      </c>
      <c r="AC68">
        <f t="shared" ca="1" si="16"/>
        <v>0</v>
      </c>
      <c r="AD68">
        <f t="shared" ca="1" si="16"/>
        <v>0</v>
      </c>
      <c r="AE68">
        <f t="shared" ca="1" si="16"/>
        <v>0</v>
      </c>
      <c r="AF68">
        <f t="shared" ca="1" si="16"/>
        <v>0</v>
      </c>
      <c r="AG68">
        <f t="shared" ca="1" si="16"/>
        <v>0</v>
      </c>
      <c r="AH68">
        <f t="shared" ca="1" si="16"/>
        <v>0</v>
      </c>
      <c r="AI68">
        <f t="shared" ca="1" si="16"/>
        <v>0</v>
      </c>
      <c r="AJ68">
        <f t="shared" ca="1" si="16"/>
        <v>0</v>
      </c>
      <c r="AK68">
        <f t="shared" ca="1" si="16"/>
        <v>0</v>
      </c>
    </row>
    <row r="69" spans="1:37" ht="18" customHeight="1">
      <c r="A69" s="24"/>
      <c r="B69" s="155">
        <v>4</v>
      </c>
      <c r="C69" s="156" t="s">
        <v>1922</v>
      </c>
      <c r="D69" s="318">
        <f ca="1">INDEX(INDIRECT(表６!T$7),MATCH($S69,_1自治体コード,0))</f>
        <v>8</v>
      </c>
      <c r="E69" s="382">
        <f ca="1">INDEX(INDIRECT(表６!U$7),MATCH($S69,_1自治体コード,0))</f>
        <v>0</v>
      </c>
      <c r="F69" s="382">
        <f ca="1">INDEX(INDIRECT(表６!V$7),MATCH($S69,_1自治体コード,0))</f>
        <v>0</v>
      </c>
      <c r="G69" s="382">
        <f ca="1">INDEX(INDIRECT(表６!W$7),MATCH($S69,_1自治体コード,0))</f>
        <v>0</v>
      </c>
      <c r="H69" s="383">
        <f t="shared" ca="1" si="13"/>
        <v>8</v>
      </c>
      <c r="I69" s="368">
        <f ca="1">INDEX(INDIRECT(表６!Y$7),MATCH($S69,_1自治体コード,0))</f>
        <v>1</v>
      </c>
      <c r="J69" s="318"/>
      <c r="K69" s="382"/>
      <c r="L69" s="383">
        <f t="shared" si="15"/>
        <v>0</v>
      </c>
      <c r="M69" s="368">
        <f ca="1">INDEX(INDIRECT(表６!AL$7),MATCH($S69,_1自治体コード,0))</f>
        <v>0</v>
      </c>
      <c r="N69" s="318">
        <f ca="1">INDEX(INDIRECT(表６!AM$7),MATCH($S69,_1自治体コード,0))</f>
        <v>12</v>
      </c>
      <c r="O69" s="382">
        <f ca="1">INDEX(INDIRECT(表６!AN$7),MATCH($S69,_1自治体コード,0))</f>
        <v>6</v>
      </c>
      <c r="P69" s="383">
        <f t="shared" ca="1" si="14"/>
        <v>18</v>
      </c>
      <c r="Q69" s="278">
        <f ca="1">INDEX(INDIRECT(表６!AP$7),MATCH($S69,_1自治体コード,0))</f>
        <v>1</v>
      </c>
      <c r="S69" t="s">
        <v>537</v>
      </c>
      <c r="Z69">
        <f t="shared" ca="1" si="16"/>
        <v>0</v>
      </c>
      <c r="AA69">
        <f t="shared" ca="1" si="16"/>
        <v>0</v>
      </c>
      <c r="AB69">
        <f t="shared" ca="1" si="16"/>
        <v>0</v>
      </c>
      <c r="AC69">
        <f t="shared" ca="1" si="16"/>
        <v>0</v>
      </c>
      <c r="AD69">
        <f t="shared" ca="1" si="16"/>
        <v>0</v>
      </c>
      <c r="AE69">
        <f t="shared" ca="1" si="16"/>
        <v>0</v>
      </c>
      <c r="AF69">
        <f t="shared" ca="1" si="16"/>
        <v>0</v>
      </c>
      <c r="AG69">
        <f t="shared" ca="1" si="16"/>
        <v>0</v>
      </c>
      <c r="AH69">
        <f t="shared" ca="1" si="16"/>
        <v>0</v>
      </c>
      <c r="AI69">
        <f t="shared" ca="1" si="16"/>
        <v>0</v>
      </c>
      <c r="AJ69">
        <f t="shared" ca="1" si="16"/>
        <v>0</v>
      </c>
      <c r="AK69">
        <f t="shared" ca="1" si="16"/>
        <v>0</v>
      </c>
    </row>
    <row r="70" spans="1:37" ht="18" customHeight="1">
      <c r="A70" s="24"/>
      <c r="B70" s="324">
        <v>5</v>
      </c>
      <c r="C70" s="325" t="s">
        <v>1923</v>
      </c>
      <c r="D70" s="384">
        <f ca="1">INDEX(INDIRECT(表６!T$7),MATCH($S70,_1自治体コード,0))</f>
        <v>10</v>
      </c>
      <c r="E70" s="385">
        <f ca="1">INDEX(INDIRECT(表６!U$7),MATCH($S70,_1自治体コード,0))</f>
        <v>0</v>
      </c>
      <c r="F70" s="385">
        <f ca="1">INDEX(INDIRECT(表６!V$7),MATCH($S70,_1自治体コード,0))</f>
        <v>0</v>
      </c>
      <c r="G70" s="385">
        <f ca="1">INDEX(INDIRECT(表６!W$7),MATCH($S70,_1自治体コード,0))</f>
        <v>0</v>
      </c>
      <c r="H70" s="386">
        <f t="shared" ca="1" si="13"/>
        <v>10</v>
      </c>
      <c r="I70" s="377">
        <f ca="1">INDEX(INDIRECT(表６!Y$7),MATCH($S70,_1自治体コード,0))</f>
        <v>10</v>
      </c>
      <c r="J70" s="384"/>
      <c r="K70" s="385"/>
      <c r="L70" s="386">
        <f t="shared" si="15"/>
        <v>0</v>
      </c>
      <c r="M70" s="377">
        <f ca="1">INDEX(INDIRECT(表６!AL$7),MATCH($S70,_1自治体コード,0))</f>
        <v>0</v>
      </c>
      <c r="N70" s="384">
        <f ca="1">INDEX(INDIRECT(表６!AM$7),MATCH($S70,_1自治体コード,0))</f>
        <v>26</v>
      </c>
      <c r="O70" s="385">
        <f ca="1">INDEX(INDIRECT(表６!AN$7),MATCH($S70,_1自治体コード,0))</f>
        <v>14</v>
      </c>
      <c r="P70" s="386">
        <f t="shared" ca="1" si="14"/>
        <v>40</v>
      </c>
      <c r="Q70" s="397">
        <f ca="1">INDEX(INDIRECT(表６!AP$7),MATCH($S70,_1自治体コード,0))</f>
        <v>3</v>
      </c>
      <c r="S70" t="s">
        <v>538</v>
      </c>
      <c r="Z70">
        <f t="shared" ca="1" si="16"/>
        <v>0</v>
      </c>
      <c r="AA70">
        <f t="shared" ca="1" si="16"/>
        <v>0</v>
      </c>
      <c r="AB70">
        <f t="shared" ca="1" si="16"/>
        <v>0</v>
      </c>
      <c r="AC70">
        <f t="shared" ca="1" si="16"/>
        <v>0</v>
      </c>
      <c r="AD70">
        <f t="shared" ca="1" si="16"/>
        <v>0</v>
      </c>
      <c r="AE70">
        <f t="shared" ca="1" si="16"/>
        <v>0</v>
      </c>
      <c r="AF70">
        <f t="shared" ca="1" si="16"/>
        <v>0</v>
      </c>
      <c r="AG70">
        <f t="shared" ca="1" si="16"/>
        <v>0</v>
      </c>
      <c r="AH70">
        <f t="shared" ca="1" si="16"/>
        <v>0</v>
      </c>
      <c r="AI70">
        <f t="shared" ca="1" si="16"/>
        <v>0</v>
      </c>
      <c r="AJ70">
        <f t="shared" ca="1" si="16"/>
        <v>0</v>
      </c>
      <c r="AK70">
        <f t="shared" ca="1" si="16"/>
        <v>0</v>
      </c>
    </row>
    <row r="71" spans="1:37" ht="18" customHeight="1">
      <c r="A71" s="24"/>
      <c r="B71" s="335">
        <v>6</v>
      </c>
      <c r="C71" s="336" t="s">
        <v>1924</v>
      </c>
      <c r="D71" s="387">
        <f ca="1">INDEX(INDIRECT(表６!T$7),MATCH($S71,_1自治体コード,0))</f>
        <v>14</v>
      </c>
      <c r="E71" s="388">
        <f ca="1">INDEX(INDIRECT(表６!U$7),MATCH($S71,_1自治体コード,0))</f>
        <v>0</v>
      </c>
      <c r="F71" s="388">
        <f ca="1">INDEX(INDIRECT(表６!V$7),MATCH($S71,_1自治体コード,0))</f>
        <v>0</v>
      </c>
      <c r="G71" s="388">
        <f ca="1">INDEX(INDIRECT(表６!W$7),MATCH($S71,_1自治体コード,0))</f>
        <v>0</v>
      </c>
      <c r="H71" s="389">
        <f t="shared" ca="1" si="13"/>
        <v>14</v>
      </c>
      <c r="I71" s="376">
        <f ca="1">INDEX(INDIRECT(表６!Y$7),MATCH($S71,_1自治体コード,0))</f>
        <v>4</v>
      </c>
      <c r="J71" s="387"/>
      <c r="K71" s="388"/>
      <c r="L71" s="389">
        <f t="shared" si="15"/>
        <v>0</v>
      </c>
      <c r="M71" s="376">
        <f ca="1">INDEX(INDIRECT(表６!AL$7),MATCH($S71,_1自治体コード,0))</f>
        <v>0</v>
      </c>
      <c r="N71" s="387">
        <f ca="1">INDEX(INDIRECT(表６!AM$7),MATCH($S71,_1自治体コード,0))</f>
        <v>21</v>
      </c>
      <c r="O71" s="388">
        <f ca="1">INDEX(INDIRECT(表６!AN$7),MATCH($S71,_1自治体コード,0))</f>
        <v>11</v>
      </c>
      <c r="P71" s="389">
        <f t="shared" ca="1" si="14"/>
        <v>32</v>
      </c>
      <c r="Q71" s="398">
        <f ca="1">INDEX(INDIRECT(表６!AP$7),MATCH($S71,_1自治体コード,0))</f>
        <v>0</v>
      </c>
      <c r="S71" t="s">
        <v>540</v>
      </c>
      <c r="Z71">
        <f t="shared" ca="1" si="16"/>
        <v>0</v>
      </c>
      <c r="AA71">
        <f t="shared" ca="1" si="16"/>
        <v>0</v>
      </c>
      <c r="AB71">
        <f t="shared" ca="1" si="16"/>
        <v>0</v>
      </c>
      <c r="AC71">
        <f t="shared" ca="1" si="16"/>
        <v>0</v>
      </c>
      <c r="AD71">
        <f t="shared" ca="1" si="16"/>
        <v>0</v>
      </c>
      <c r="AE71">
        <f t="shared" ca="1" si="16"/>
        <v>0</v>
      </c>
      <c r="AF71">
        <f t="shared" ca="1" si="16"/>
        <v>0</v>
      </c>
      <c r="AG71">
        <f t="shared" ca="1" si="16"/>
        <v>0</v>
      </c>
      <c r="AH71">
        <f t="shared" ca="1" si="16"/>
        <v>0</v>
      </c>
      <c r="AI71">
        <f t="shared" ca="1" si="16"/>
        <v>0</v>
      </c>
      <c r="AJ71">
        <f t="shared" ca="1" si="16"/>
        <v>0</v>
      </c>
      <c r="AK71">
        <f t="shared" ca="1" si="16"/>
        <v>0</v>
      </c>
    </row>
    <row r="72" spans="1:37" ht="18" customHeight="1">
      <c r="A72" s="24"/>
      <c r="B72" s="155">
        <v>7</v>
      </c>
      <c r="C72" s="156" t="s">
        <v>1925</v>
      </c>
      <c r="D72" s="318">
        <f ca="1">INDEX(INDIRECT(表６!T$7),MATCH($S72,_1自治体コード,0))</f>
        <v>31</v>
      </c>
      <c r="E72" s="382">
        <f ca="1">INDEX(INDIRECT(表６!U$7),MATCH($S72,_1自治体コード,0))</f>
        <v>0</v>
      </c>
      <c r="F72" s="382">
        <f ca="1">INDEX(INDIRECT(表６!V$7),MATCH($S72,_1自治体コード,0))</f>
        <v>1</v>
      </c>
      <c r="G72" s="382">
        <f ca="1">INDEX(INDIRECT(表６!W$7),MATCH($S72,_1自治体コード,0))</f>
        <v>0</v>
      </c>
      <c r="H72" s="383">
        <f t="shared" ca="1" si="13"/>
        <v>32</v>
      </c>
      <c r="I72" s="368">
        <f ca="1">INDEX(INDIRECT(表６!Y$7),MATCH($S72,_1自治体コード,0))</f>
        <v>23</v>
      </c>
      <c r="J72" s="318"/>
      <c r="K72" s="382"/>
      <c r="L72" s="383">
        <f t="shared" si="15"/>
        <v>0</v>
      </c>
      <c r="M72" s="368">
        <f ca="1">INDEX(INDIRECT(表６!AL$7),MATCH($S72,_1自治体コード,0))</f>
        <v>0</v>
      </c>
      <c r="N72" s="318">
        <f ca="1">INDEX(INDIRECT(表６!AM$7),MATCH($S72,_1自治体コード,0))</f>
        <v>49</v>
      </c>
      <c r="O72" s="382">
        <f ca="1">INDEX(INDIRECT(表６!AN$7),MATCH($S72,_1自治体コード,0))</f>
        <v>25</v>
      </c>
      <c r="P72" s="383">
        <f t="shared" ca="1" si="14"/>
        <v>74</v>
      </c>
      <c r="Q72" s="278">
        <f ca="1">INDEX(INDIRECT(表６!AP$7),MATCH($S72,_1自治体コード,0))</f>
        <v>3</v>
      </c>
      <c r="S72" t="s">
        <v>542</v>
      </c>
      <c r="Z72">
        <f t="shared" ca="1" si="16"/>
        <v>0</v>
      </c>
      <c r="AA72">
        <f t="shared" ca="1" si="16"/>
        <v>0</v>
      </c>
      <c r="AB72">
        <f t="shared" ca="1" si="16"/>
        <v>0</v>
      </c>
      <c r="AC72">
        <f t="shared" ca="1" si="16"/>
        <v>0</v>
      </c>
      <c r="AD72">
        <f t="shared" ca="1" si="16"/>
        <v>0</v>
      </c>
      <c r="AE72">
        <f t="shared" ca="1" si="16"/>
        <v>0</v>
      </c>
      <c r="AF72">
        <f t="shared" ca="1" si="16"/>
        <v>0</v>
      </c>
      <c r="AG72">
        <f t="shared" ca="1" si="16"/>
        <v>0</v>
      </c>
      <c r="AH72">
        <f t="shared" ca="1" si="16"/>
        <v>0</v>
      </c>
      <c r="AI72">
        <f t="shared" ca="1" si="16"/>
        <v>0</v>
      </c>
      <c r="AJ72">
        <f t="shared" ca="1" si="16"/>
        <v>0</v>
      </c>
      <c r="AK72">
        <f t="shared" ca="1" si="16"/>
        <v>0</v>
      </c>
    </row>
    <row r="73" spans="1:37" ht="18" customHeight="1">
      <c r="A73" s="24"/>
      <c r="B73" s="155">
        <v>8</v>
      </c>
      <c r="C73" s="156" t="s">
        <v>1926</v>
      </c>
      <c r="D73" s="318">
        <f ca="1">INDEX(INDIRECT(表６!T$7),MATCH($S73,_1自治体コード,0))</f>
        <v>22</v>
      </c>
      <c r="E73" s="382">
        <f ca="1">INDEX(INDIRECT(表６!U$7),MATCH($S73,_1自治体コード,0))</f>
        <v>0</v>
      </c>
      <c r="F73" s="382">
        <f ca="1">INDEX(INDIRECT(表６!V$7),MATCH($S73,_1自治体コード,0))</f>
        <v>0</v>
      </c>
      <c r="G73" s="382">
        <f ca="1">INDEX(INDIRECT(表６!W$7),MATCH($S73,_1自治体コード,0))</f>
        <v>0</v>
      </c>
      <c r="H73" s="383">
        <f t="shared" ca="1" si="13"/>
        <v>22</v>
      </c>
      <c r="I73" s="368">
        <f ca="1">INDEX(INDIRECT(表６!Y$7),MATCH($S73,_1自治体コード,0))</f>
        <v>6</v>
      </c>
      <c r="J73" s="318"/>
      <c r="K73" s="382"/>
      <c r="L73" s="383">
        <f t="shared" si="15"/>
        <v>0</v>
      </c>
      <c r="M73" s="368">
        <f ca="1">INDEX(INDIRECT(表６!AL$7),MATCH($S73,_1自治体コード,0))</f>
        <v>0</v>
      </c>
      <c r="N73" s="318">
        <f ca="1">INDEX(INDIRECT(表６!AM$7),MATCH($S73,_1自治体コード,0))</f>
        <v>23</v>
      </c>
      <c r="O73" s="382">
        <f ca="1">INDEX(INDIRECT(表６!AN$7),MATCH($S73,_1自治体コード,0))</f>
        <v>25</v>
      </c>
      <c r="P73" s="383">
        <f t="shared" ca="1" si="14"/>
        <v>48</v>
      </c>
      <c r="Q73" s="278">
        <f ca="1">INDEX(INDIRECT(表６!AP$7),MATCH($S73,_1自治体コード,0))</f>
        <v>1</v>
      </c>
      <c r="S73" t="s">
        <v>544</v>
      </c>
      <c r="Z73">
        <f t="shared" ca="1" si="16"/>
        <v>0</v>
      </c>
      <c r="AA73">
        <f t="shared" ca="1" si="16"/>
        <v>0</v>
      </c>
      <c r="AB73">
        <f t="shared" ca="1" si="16"/>
        <v>0</v>
      </c>
      <c r="AC73">
        <f t="shared" ca="1" si="16"/>
        <v>0</v>
      </c>
      <c r="AD73">
        <f t="shared" ca="1" si="16"/>
        <v>0</v>
      </c>
      <c r="AE73">
        <f t="shared" ca="1" si="16"/>
        <v>0</v>
      </c>
      <c r="AF73">
        <f t="shared" ca="1" si="16"/>
        <v>0</v>
      </c>
      <c r="AG73">
        <f t="shared" ca="1" si="16"/>
        <v>0</v>
      </c>
      <c r="AH73">
        <f t="shared" ca="1" si="16"/>
        <v>0</v>
      </c>
      <c r="AI73">
        <f t="shared" ca="1" si="16"/>
        <v>0</v>
      </c>
      <c r="AJ73">
        <f t="shared" ca="1" si="16"/>
        <v>0</v>
      </c>
      <c r="AK73">
        <f t="shared" ca="1" si="16"/>
        <v>0</v>
      </c>
    </row>
    <row r="74" spans="1:37" ht="18" customHeight="1">
      <c r="A74" s="24"/>
      <c r="B74" s="155">
        <v>9</v>
      </c>
      <c r="C74" s="156" t="s">
        <v>1927</v>
      </c>
      <c r="D74" s="318">
        <f ca="1">INDEX(INDIRECT(表６!T$7),MATCH($S74,_1自治体コード,0))</f>
        <v>19</v>
      </c>
      <c r="E74" s="382">
        <f ca="1">INDEX(INDIRECT(表６!U$7),MATCH($S74,_1自治体コード,0))</f>
        <v>0</v>
      </c>
      <c r="F74" s="382">
        <f ca="1">INDEX(INDIRECT(表６!V$7),MATCH($S74,_1自治体コード,0))</f>
        <v>0</v>
      </c>
      <c r="G74" s="382">
        <f ca="1">INDEX(INDIRECT(表６!W$7),MATCH($S74,_1自治体コード,0))</f>
        <v>1</v>
      </c>
      <c r="H74" s="383">
        <f t="shared" ca="1" si="13"/>
        <v>20</v>
      </c>
      <c r="I74" s="368">
        <f ca="1">INDEX(INDIRECT(表６!Y$7),MATCH($S74,_1自治体コード,0))</f>
        <v>10</v>
      </c>
      <c r="J74" s="318"/>
      <c r="K74" s="382"/>
      <c r="L74" s="383">
        <f t="shared" si="15"/>
        <v>0</v>
      </c>
      <c r="M74" s="368">
        <f ca="1">INDEX(INDIRECT(表６!AL$7),MATCH($S74,_1自治体コード,0))</f>
        <v>0</v>
      </c>
      <c r="N74" s="318">
        <f ca="1">INDEX(INDIRECT(表６!AM$7),MATCH($S74,_1自治体コード,0))</f>
        <v>13</v>
      </c>
      <c r="O74" s="382">
        <f ca="1">INDEX(INDIRECT(表６!AN$7),MATCH($S74,_1自治体コード,0))</f>
        <v>14</v>
      </c>
      <c r="P74" s="383">
        <f t="shared" ca="1" si="14"/>
        <v>27</v>
      </c>
      <c r="Q74" s="278">
        <f ca="1">INDEX(INDIRECT(表６!AP$7),MATCH($S74,_1自治体コード,0))</f>
        <v>1</v>
      </c>
      <c r="S74" t="s">
        <v>546</v>
      </c>
      <c r="Z74">
        <f t="shared" ca="1" si="16"/>
        <v>0</v>
      </c>
      <c r="AA74">
        <f t="shared" ca="1" si="16"/>
        <v>0</v>
      </c>
      <c r="AB74">
        <f t="shared" ca="1" si="16"/>
        <v>0</v>
      </c>
      <c r="AC74">
        <f t="shared" ca="1" si="16"/>
        <v>0</v>
      </c>
      <c r="AD74">
        <f t="shared" ca="1" si="16"/>
        <v>0</v>
      </c>
      <c r="AE74">
        <f t="shared" ca="1" si="16"/>
        <v>0</v>
      </c>
      <c r="AF74">
        <f t="shared" ca="1" si="16"/>
        <v>0</v>
      </c>
      <c r="AG74">
        <f t="shared" ca="1" si="16"/>
        <v>0</v>
      </c>
      <c r="AH74">
        <f t="shared" ca="1" si="16"/>
        <v>0</v>
      </c>
      <c r="AI74">
        <f t="shared" ca="1" si="16"/>
        <v>0</v>
      </c>
      <c r="AJ74">
        <f t="shared" ca="1" si="16"/>
        <v>0</v>
      </c>
      <c r="AK74">
        <f t="shared" ca="1" si="16"/>
        <v>0</v>
      </c>
    </row>
    <row r="75" spans="1:37" ht="18" customHeight="1">
      <c r="A75" s="24"/>
      <c r="B75" s="324">
        <v>10</v>
      </c>
      <c r="C75" s="325" t="s">
        <v>1928</v>
      </c>
      <c r="D75" s="384">
        <f ca="1">INDEX(INDIRECT(表６!T$7),MATCH($S75,_1自治体コード,0))</f>
        <v>11</v>
      </c>
      <c r="E75" s="385">
        <f ca="1">INDEX(INDIRECT(表６!U$7),MATCH($S75,_1自治体コード,0))</f>
        <v>0</v>
      </c>
      <c r="F75" s="385">
        <f ca="1">INDEX(INDIRECT(表６!V$7),MATCH($S75,_1自治体コード,0))</f>
        <v>0</v>
      </c>
      <c r="G75" s="385">
        <f ca="1">INDEX(INDIRECT(表６!W$7),MATCH($S75,_1自治体コード,0))</f>
        <v>0</v>
      </c>
      <c r="H75" s="386">
        <f t="shared" ca="1" si="13"/>
        <v>11</v>
      </c>
      <c r="I75" s="377">
        <f ca="1">INDEX(INDIRECT(表６!Y$7),MATCH($S75,_1自治体コード,0))</f>
        <v>2</v>
      </c>
      <c r="J75" s="384"/>
      <c r="K75" s="385"/>
      <c r="L75" s="386">
        <f t="shared" si="15"/>
        <v>0</v>
      </c>
      <c r="M75" s="377">
        <f ca="1">INDEX(INDIRECT(表６!AL$7),MATCH($S75,_1自治体コード,0))</f>
        <v>0</v>
      </c>
      <c r="N75" s="384">
        <f ca="1">INDEX(INDIRECT(表６!AM$7),MATCH($S75,_1自治体コード,0))</f>
        <v>24</v>
      </c>
      <c r="O75" s="385">
        <f ca="1">INDEX(INDIRECT(表６!AN$7),MATCH($S75,_1自治体コード,0))</f>
        <v>13</v>
      </c>
      <c r="P75" s="386">
        <f t="shared" ca="1" si="14"/>
        <v>37</v>
      </c>
      <c r="Q75" s="397">
        <f ca="1">INDEX(INDIRECT(表６!AP$7),MATCH($S75,_1自治体コード,0))</f>
        <v>1</v>
      </c>
      <c r="S75" t="s">
        <v>548</v>
      </c>
      <c r="Z75">
        <f t="shared" ca="1" si="16"/>
        <v>0</v>
      </c>
      <c r="AA75">
        <f t="shared" ca="1" si="16"/>
        <v>0</v>
      </c>
      <c r="AB75">
        <f t="shared" ca="1" si="16"/>
        <v>0</v>
      </c>
      <c r="AC75">
        <f t="shared" ca="1" si="16"/>
        <v>0</v>
      </c>
      <c r="AD75">
        <f t="shared" ca="1" si="16"/>
        <v>0</v>
      </c>
      <c r="AE75">
        <f t="shared" ca="1" si="16"/>
        <v>0</v>
      </c>
      <c r="AF75">
        <f t="shared" ca="1" si="16"/>
        <v>0</v>
      </c>
      <c r="AG75">
        <f t="shared" ca="1" si="16"/>
        <v>0</v>
      </c>
      <c r="AH75">
        <f t="shared" ca="1" si="16"/>
        <v>0</v>
      </c>
      <c r="AI75">
        <f t="shared" ca="1" si="16"/>
        <v>0</v>
      </c>
      <c r="AJ75">
        <f t="shared" ca="1" si="16"/>
        <v>0</v>
      </c>
      <c r="AK75">
        <f t="shared" ca="1" si="16"/>
        <v>0</v>
      </c>
    </row>
    <row r="76" spans="1:37" ht="18" customHeight="1">
      <c r="A76" s="24"/>
      <c r="B76" s="335">
        <v>11</v>
      </c>
      <c r="C76" s="336" t="s">
        <v>1929</v>
      </c>
      <c r="D76" s="387">
        <f ca="1">INDEX(INDIRECT(表６!T$7),MATCH($S76,_1自治体コード,0))</f>
        <v>29</v>
      </c>
      <c r="E76" s="388">
        <f ca="1">INDEX(INDIRECT(表６!U$7),MATCH($S76,_1自治体コード,0))</f>
        <v>0</v>
      </c>
      <c r="F76" s="388">
        <f ca="1">INDEX(INDIRECT(表６!V$7),MATCH($S76,_1自治体コード,0))</f>
        <v>0</v>
      </c>
      <c r="G76" s="388">
        <f ca="1">INDEX(INDIRECT(表６!W$7),MATCH($S76,_1自治体コード,0))</f>
        <v>1</v>
      </c>
      <c r="H76" s="389">
        <f t="shared" ca="1" si="13"/>
        <v>30</v>
      </c>
      <c r="I76" s="376">
        <f ca="1">INDEX(INDIRECT(表６!Y$7),MATCH($S76,_1自治体コード,0))</f>
        <v>12</v>
      </c>
      <c r="J76" s="387"/>
      <c r="K76" s="388"/>
      <c r="L76" s="389">
        <f t="shared" si="15"/>
        <v>0</v>
      </c>
      <c r="M76" s="376">
        <f ca="1">INDEX(INDIRECT(表６!AL$7),MATCH($S76,_1自治体コード,0))</f>
        <v>0</v>
      </c>
      <c r="N76" s="387">
        <f ca="1">INDEX(INDIRECT(表６!AM$7),MATCH($S76,_1自治体コード,0))</f>
        <v>38</v>
      </c>
      <c r="O76" s="388">
        <f ca="1">INDEX(INDIRECT(表６!AN$7),MATCH($S76,_1自治体コード,0))</f>
        <v>22</v>
      </c>
      <c r="P76" s="389">
        <f t="shared" ca="1" si="14"/>
        <v>60</v>
      </c>
      <c r="Q76" s="398">
        <f ca="1">INDEX(INDIRECT(表６!AP$7),MATCH($S76,_1自治体コード,0))</f>
        <v>5</v>
      </c>
      <c r="S76" t="s">
        <v>549</v>
      </c>
      <c r="Z76">
        <f t="shared" ca="1" si="16"/>
        <v>0</v>
      </c>
      <c r="AA76">
        <f t="shared" ca="1" si="16"/>
        <v>0</v>
      </c>
      <c r="AB76">
        <f t="shared" ca="1" si="16"/>
        <v>0</v>
      </c>
      <c r="AC76">
        <f t="shared" ca="1" si="16"/>
        <v>0</v>
      </c>
      <c r="AD76">
        <f t="shared" ca="1" si="16"/>
        <v>0</v>
      </c>
      <c r="AE76">
        <f t="shared" ca="1" si="16"/>
        <v>0</v>
      </c>
      <c r="AF76">
        <f t="shared" ca="1" si="16"/>
        <v>0</v>
      </c>
      <c r="AG76">
        <f t="shared" ca="1" si="16"/>
        <v>0</v>
      </c>
      <c r="AH76">
        <f t="shared" ca="1" si="16"/>
        <v>0</v>
      </c>
      <c r="AI76">
        <f t="shared" ca="1" si="16"/>
        <v>0</v>
      </c>
      <c r="AJ76">
        <f t="shared" ca="1" si="16"/>
        <v>0</v>
      </c>
      <c r="AK76">
        <f t="shared" ca="1" si="16"/>
        <v>0</v>
      </c>
    </row>
    <row r="77" spans="1:37" ht="18" customHeight="1">
      <c r="A77" s="24"/>
      <c r="B77" s="155">
        <v>12</v>
      </c>
      <c r="C77" s="156" t="s">
        <v>1930</v>
      </c>
      <c r="D77" s="318">
        <f ca="1">INDEX(INDIRECT(表６!T$7),MATCH($S77,_1自治体コード,0))</f>
        <v>26</v>
      </c>
      <c r="E77" s="382">
        <f ca="1">INDEX(INDIRECT(表６!U$7),MATCH($S77,_1自治体コード,0))</f>
        <v>0</v>
      </c>
      <c r="F77" s="382">
        <f ca="1">INDEX(INDIRECT(表６!V$7),MATCH($S77,_1自治体コード,0))</f>
        <v>0</v>
      </c>
      <c r="G77" s="382">
        <f ca="1">INDEX(INDIRECT(表６!W$7),MATCH($S77,_1自治体コード,0))</f>
        <v>1</v>
      </c>
      <c r="H77" s="383">
        <f t="shared" ca="1" si="13"/>
        <v>27</v>
      </c>
      <c r="I77" s="368">
        <f ca="1">INDEX(INDIRECT(表６!Y$7),MATCH($S77,_1自治体コード,0))</f>
        <v>25</v>
      </c>
      <c r="J77" s="318"/>
      <c r="K77" s="382"/>
      <c r="L77" s="383">
        <f t="shared" si="15"/>
        <v>0</v>
      </c>
      <c r="M77" s="368">
        <f ca="1">INDEX(INDIRECT(表６!AL$7),MATCH($S77,_1自治体コード,0))</f>
        <v>0</v>
      </c>
      <c r="N77" s="318">
        <f ca="1">INDEX(INDIRECT(表６!AM$7),MATCH($S77,_1自治体コード,0))</f>
        <v>60</v>
      </c>
      <c r="O77" s="382">
        <f ca="1">INDEX(INDIRECT(表６!AN$7),MATCH($S77,_1自治体コード,0))</f>
        <v>27</v>
      </c>
      <c r="P77" s="383">
        <f t="shared" ca="1" si="14"/>
        <v>87</v>
      </c>
      <c r="Q77" s="278">
        <f ca="1">INDEX(INDIRECT(表６!AP$7),MATCH($S77,_1自治体コード,0))</f>
        <v>0</v>
      </c>
      <c r="S77" t="s">
        <v>550</v>
      </c>
      <c r="Z77">
        <f t="shared" ca="1" si="16"/>
        <v>0</v>
      </c>
      <c r="AA77">
        <f t="shared" ca="1" si="16"/>
        <v>0</v>
      </c>
      <c r="AB77">
        <f t="shared" ca="1" si="16"/>
        <v>0</v>
      </c>
      <c r="AC77">
        <f t="shared" ca="1" si="16"/>
        <v>0</v>
      </c>
      <c r="AD77">
        <f t="shared" ca="1" si="16"/>
        <v>0</v>
      </c>
      <c r="AE77">
        <f t="shared" ca="1" si="16"/>
        <v>0</v>
      </c>
      <c r="AF77">
        <f t="shared" ca="1" si="16"/>
        <v>0</v>
      </c>
      <c r="AG77">
        <f t="shared" ca="1" si="16"/>
        <v>0</v>
      </c>
      <c r="AH77">
        <f t="shared" ca="1" si="16"/>
        <v>0</v>
      </c>
      <c r="AI77">
        <f t="shared" ca="1" si="16"/>
        <v>0</v>
      </c>
      <c r="AJ77">
        <f t="shared" ca="1" si="16"/>
        <v>0</v>
      </c>
      <c r="AK77">
        <f t="shared" ca="1" si="16"/>
        <v>0</v>
      </c>
    </row>
    <row r="78" spans="1:37" ht="18" customHeight="1">
      <c r="A78" s="24"/>
      <c r="B78" s="155">
        <v>13</v>
      </c>
      <c r="C78" s="156" t="s">
        <v>1931</v>
      </c>
      <c r="D78" s="318">
        <f ca="1">INDEX(INDIRECT(表６!T$7),MATCH($S78,_1自治体コード,0))</f>
        <v>7</v>
      </c>
      <c r="E78" s="382">
        <f ca="1">INDEX(INDIRECT(表６!U$7),MATCH($S78,_1自治体コード,0))</f>
        <v>0</v>
      </c>
      <c r="F78" s="382">
        <f ca="1">INDEX(INDIRECT(表６!V$7),MATCH($S78,_1自治体コード,0))</f>
        <v>0</v>
      </c>
      <c r="G78" s="382">
        <f ca="1">INDEX(INDIRECT(表６!W$7),MATCH($S78,_1自治体コード,0))</f>
        <v>0</v>
      </c>
      <c r="H78" s="383">
        <f t="shared" ca="1" si="13"/>
        <v>7</v>
      </c>
      <c r="I78" s="368">
        <f ca="1">INDEX(INDIRECT(表６!Y$7),MATCH($S78,_1自治体コード,0))</f>
        <v>2</v>
      </c>
      <c r="J78" s="318"/>
      <c r="K78" s="382"/>
      <c r="L78" s="383">
        <f t="shared" si="15"/>
        <v>0</v>
      </c>
      <c r="M78" s="368">
        <f ca="1">INDEX(INDIRECT(表６!AL$7),MATCH($S78,_1自治体コード,0))</f>
        <v>0</v>
      </c>
      <c r="N78" s="318">
        <f ca="1">INDEX(INDIRECT(表６!AM$7),MATCH($S78,_1自治体コード,0))</f>
        <v>5</v>
      </c>
      <c r="O78" s="382">
        <f ca="1">INDEX(INDIRECT(表６!AN$7),MATCH($S78,_1自治体コード,0))</f>
        <v>4</v>
      </c>
      <c r="P78" s="383">
        <f t="shared" ca="1" si="14"/>
        <v>9</v>
      </c>
      <c r="Q78" s="278">
        <f ca="1">INDEX(INDIRECT(表６!AP$7),MATCH($S78,_1自治体コード,0))</f>
        <v>3</v>
      </c>
      <c r="S78" t="s">
        <v>552</v>
      </c>
      <c r="Z78">
        <f t="shared" ref="Z78:AK87" ca="1" si="17">INDEX(INDIRECT(Z$7),MATCH($S78,_1自治体コード,0))</f>
        <v>0</v>
      </c>
      <c r="AA78">
        <f t="shared" ca="1" si="17"/>
        <v>0</v>
      </c>
      <c r="AB78">
        <f t="shared" ca="1" si="17"/>
        <v>0</v>
      </c>
      <c r="AC78">
        <f t="shared" ca="1" si="17"/>
        <v>0</v>
      </c>
      <c r="AD78">
        <f t="shared" ca="1" si="17"/>
        <v>0</v>
      </c>
      <c r="AE78">
        <f t="shared" ca="1" si="17"/>
        <v>0</v>
      </c>
      <c r="AF78">
        <f t="shared" ca="1" si="17"/>
        <v>0</v>
      </c>
      <c r="AG78">
        <f t="shared" ca="1" si="17"/>
        <v>0</v>
      </c>
      <c r="AH78">
        <f t="shared" ca="1" si="17"/>
        <v>0</v>
      </c>
      <c r="AI78">
        <f t="shared" ca="1" si="17"/>
        <v>0</v>
      </c>
      <c r="AJ78">
        <f t="shared" ca="1" si="17"/>
        <v>0</v>
      </c>
      <c r="AK78">
        <f t="shared" ca="1" si="17"/>
        <v>0</v>
      </c>
    </row>
    <row r="79" spans="1:37" ht="18" customHeight="1">
      <c r="A79" s="24"/>
      <c r="B79" s="155">
        <v>14</v>
      </c>
      <c r="C79" s="156" t="s">
        <v>1932</v>
      </c>
      <c r="D79" s="318">
        <f ca="1">INDEX(INDIRECT(表６!T$7),MATCH($S79,_1自治体コード,0))</f>
        <v>81</v>
      </c>
      <c r="E79" s="382">
        <f ca="1">INDEX(INDIRECT(表６!U$7),MATCH($S79,_1自治体コード,0))</f>
        <v>0</v>
      </c>
      <c r="F79" s="382">
        <f ca="1">INDEX(INDIRECT(表６!V$7),MATCH($S79,_1自治体コード,0))</f>
        <v>3</v>
      </c>
      <c r="G79" s="382">
        <f ca="1">INDEX(INDIRECT(表６!W$7),MATCH($S79,_1自治体コード,0))</f>
        <v>1</v>
      </c>
      <c r="H79" s="383">
        <f t="shared" ca="1" si="13"/>
        <v>85</v>
      </c>
      <c r="I79" s="368">
        <f ca="1">INDEX(INDIRECT(表６!Y$7),MATCH($S79,_1自治体コード,0))</f>
        <v>32</v>
      </c>
      <c r="J79" s="318"/>
      <c r="K79" s="382"/>
      <c r="L79" s="383">
        <f t="shared" si="15"/>
        <v>0</v>
      </c>
      <c r="M79" s="368">
        <f ca="1">INDEX(INDIRECT(表６!AL$7),MATCH($S79,_1自治体コード,0))</f>
        <v>0</v>
      </c>
      <c r="N79" s="318">
        <f ca="1">INDEX(INDIRECT(表６!AM$7),MATCH($S79,_1自治体コード,0))</f>
        <v>32</v>
      </c>
      <c r="O79" s="382">
        <f ca="1">INDEX(INDIRECT(表６!AN$7),MATCH($S79,_1自治体コード,0))</f>
        <v>82</v>
      </c>
      <c r="P79" s="383">
        <f t="shared" ca="1" si="14"/>
        <v>114</v>
      </c>
      <c r="Q79" s="278">
        <f ca="1">INDEX(INDIRECT(表６!AP$7),MATCH($S79,_1自治体コード,0))</f>
        <v>1</v>
      </c>
      <c r="S79" t="s">
        <v>553</v>
      </c>
      <c r="Z79">
        <f t="shared" ca="1" si="17"/>
        <v>0</v>
      </c>
      <c r="AA79">
        <f t="shared" ca="1" si="17"/>
        <v>0</v>
      </c>
      <c r="AB79">
        <f t="shared" ca="1" si="17"/>
        <v>0</v>
      </c>
      <c r="AC79">
        <f t="shared" ca="1" si="17"/>
        <v>0</v>
      </c>
      <c r="AD79">
        <f t="shared" ca="1" si="17"/>
        <v>0</v>
      </c>
      <c r="AE79">
        <f t="shared" ca="1" si="17"/>
        <v>0</v>
      </c>
      <c r="AF79">
        <f t="shared" ca="1" si="17"/>
        <v>0</v>
      </c>
      <c r="AG79">
        <f t="shared" ca="1" si="17"/>
        <v>0</v>
      </c>
      <c r="AH79">
        <f t="shared" ca="1" si="17"/>
        <v>0</v>
      </c>
      <c r="AI79">
        <f t="shared" ca="1" si="17"/>
        <v>0</v>
      </c>
      <c r="AJ79">
        <f t="shared" ca="1" si="17"/>
        <v>0</v>
      </c>
      <c r="AK79">
        <f t="shared" ca="1" si="17"/>
        <v>0</v>
      </c>
    </row>
    <row r="80" spans="1:37" ht="18" customHeight="1">
      <c r="A80" s="24"/>
      <c r="B80" s="324">
        <v>15</v>
      </c>
      <c r="C80" s="325" t="s">
        <v>1933</v>
      </c>
      <c r="D80" s="384">
        <f ca="1">INDEX(INDIRECT(表６!T$7),MATCH($S80,_1自治体コード,0))</f>
        <v>16</v>
      </c>
      <c r="E80" s="385">
        <f ca="1">INDEX(INDIRECT(表６!U$7),MATCH($S80,_1自治体コード,0))</f>
        <v>0</v>
      </c>
      <c r="F80" s="385">
        <f ca="1">INDEX(INDIRECT(表６!V$7),MATCH($S80,_1自治体コード,0))</f>
        <v>0</v>
      </c>
      <c r="G80" s="385">
        <f ca="1">INDEX(INDIRECT(表６!W$7),MATCH($S80,_1自治体コード,0))</f>
        <v>1</v>
      </c>
      <c r="H80" s="386">
        <f t="shared" ca="1" si="13"/>
        <v>17</v>
      </c>
      <c r="I80" s="377">
        <f ca="1">INDEX(INDIRECT(表６!Y$7),MATCH($S80,_1自治体コード,0))</f>
        <v>7</v>
      </c>
      <c r="J80" s="384"/>
      <c r="K80" s="385"/>
      <c r="L80" s="386">
        <f t="shared" si="15"/>
        <v>0</v>
      </c>
      <c r="M80" s="377">
        <f ca="1">INDEX(INDIRECT(表６!AL$7),MATCH($S80,_1自治体コード,0))</f>
        <v>0</v>
      </c>
      <c r="N80" s="384">
        <f ca="1">INDEX(INDIRECT(表６!AM$7),MATCH($S80,_1自治体コード,0))</f>
        <v>33</v>
      </c>
      <c r="O80" s="385">
        <f ca="1">INDEX(INDIRECT(表６!AN$7),MATCH($S80,_1自治体コード,0))</f>
        <v>17</v>
      </c>
      <c r="P80" s="386">
        <f t="shared" ca="1" si="14"/>
        <v>50</v>
      </c>
      <c r="Q80" s="397">
        <f ca="1">INDEX(INDIRECT(表６!AP$7),MATCH($S80,_1自治体コード,0))</f>
        <v>6</v>
      </c>
      <c r="S80" t="s">
        <v>555</v>
      </c>
      <c r="Z80">
        <f t="shared" ca="1" si="17"/>
        <v>0</v>
      </c>
      <c r="AA80">
        <f t="shared" ca="1" si="17"/>
        <v>0</v>
      </c>
      <c r="AB80">
        <f t="shared" ca="1" si="17"/>
        <v>0</v>
      </c>
      <c r="AC80">
        <f t="shared" ca="1" si="17"/>
        <v>0</v>
      </c>
      <c r="AD80">
        <f t="shared" ca="1" si="17"/>
        <v>0</v>
      </c>
      <c r="AE80">
        <f t="shared" ca="1" si="17"/>
        <v>0</v>
      </c>
      <c r="AF80">
        <f t="shared" ca="1" si="17"/>
        <v>0</v>
      </c>
      <c r="AG80">
        <f t="shared" ca="1" si="17"/>
        <v>0</v>
      </c>
      <c r="AH80">
        <f t="shared" ca="1" si="17"/>
        <v>0</v>
      </c>
      <c r="AI80">
        <f t="shared" ca="1" si="17"/>
        <v>0</v>
      </c>
      <c r="AJ80">
        <f t="shared" ca="1" si="17"/>
        <v>0</v>
      </c>
      <c r="AK80">
        <f t="shared" ca="1" si="17"/>
        <v>0</v>
      </c>
    </row>
    <row r="81" spans="1:37" ht="18" customHeight="1">
      <c r="A81" s="24"/>
      <c r="B81" s="335">
        <v>16</v>
      </c>
      <c r="C81" s="336" t="s">
        <v>1934</v>
      </c>
      <c r="D81" s="387">
        <f ca="1">INDEX(INDIRECT(表６!T$7),MATCH($S81,_1自治体コード,0))</f>
        <v>16</v>
      </c>
      <c r="E81" s="388">
        <f ca="1">INDEX(INDIRECT(表６!U$7),MATCH($S81,_1自治体コード,0))</f>
        <v>0</v>
      </c>
      <c r="F81" s="388">
        <f ca="1">INDEX(INDIRECT(表６!V$7),MATCH($S81,_1自治体コード,0))</f>
        <v>1</v>
      </c>
      <c r="G81" s="388">
        <f ca="1">INDEX(INDIRECT(表６!W$7),MATCH($S81,_1自治体コード,0))</f>
        <v>0</v>
      </c>
      <c r="H81" s="389">
        <f t="shared" ca="1" si="13"/>
        <v>17</v>
      </c>
      <c r="I81" s="376">
        <f ca="1">INDEX(INDIRECT(表６!Y$7),MATCH($S81,_1自治体コード,0))</f>
        <v>3</v>
      </c>
      <c r="J81" s="387"/>
      <c r="K81" s="388"/>
      <c r="L81" s="389">
        <f t="shared" si="15"/>
        <v>0</v>
      </c>
      <c r="M81" s="376">
        <f ca="1">INDEX(INDIRECT(表６!AL$7),MATCH($S81,_1自治体コード,0))</f>
        <v>0</v>
      </c>
      <c r="N81" s="387">
        <f ca="1">INDEX(INDIRECT(表６!AM$7),MATCH($S81,_1自治体コード,0))</f>
        <v>40</v>
      </c>
      <c r="O81" s="388">
        <f ca="1">INDEX(INDIRECT(表６!AN$7),MATCH($S81,_1自治体コード,0))</f>
        <v>12</v>
      </c>
      <c r="P81" s="389">
        <f t="shared" ca="1" si="14"/>
        <v>52</v>
      </c>
      <c r="Q81" s="398">
        <f ca="1">INDEX(INDIRECT(表６!AP$7),MATCH($S81,_1自治体コード,0))</f>
        <v>26</v>
      </c>
      <c r="S81" t="s">
        <v>557</v>
      </c>
      <c r="Z81">
        <f t="shared" ca="1" si="17"/>
        <v>0</v>
      </c>
      <c r="AA81">
        <f t="shared" ca="1" si="17"/>
        <v>0</v>
      </c>
      <c r="AB81">
        <f t="shared" ca="1" si="17"/>
        <v>0</v>
      </c>
      <c r="AC81">
        <f t="shared" ca="1" si="17"/>
        <v>0</v>
      </c>
      <c r="AD81">
        <f t="shared" ca="1" si="17"/>
        <v>0</v>
      </c>
      <c r="AE81">
        <f t="shared" ca="1" si="17"/>
        <v>0</v>
      </c>
      <c r="AF81">
        <f t="shared" ca="1" si="17"/>
        <v>0</v>
      </c>
      <c r="AG81">
        <f t="shared" ca="1" si="17"/>
        <v>0</v>
      </c>
      <c r="AH81">
        <f t="shared" ca="1" si="17"/>
        <v>0</v>
      </c>
      <c r="AI81">
        <f t="shared" ca="1" si="17"/>
        <v>0</v>
      </c>
      <c r="AJ81">
        <f t="shared" ca="1" si="17"/>
        <v>0</v>
      </c>
      <c r="AK81">
        <f t="shared" ca="1" si="17"/>
        <v>0</v>
      </c>
    </row>
    <row r="82" spans="1:37" ht="18" customHeight="1">
      <c r="A82" s="24"/>
      <c r="B82" s="155">
        <v>17</v>
      </c>
      <c r="C82" s="156" t="s">
        <v>1935</v>
      </c>
      <c r="D82" s="318">
        <f ca="1">INDEX(INDIRECT(表６!T$7),MATCH($S82,_1自治体コード,0))</f>
        <v>20</v>
      </c>
      <c r="E82" s="382">
        <f ca="1">INDEX(INDIRECT(表６!U$7),MATCH($S82,_1自治体コード,0))</f>
        <v>0</v>
      </c>
      <c r="F82" s="382">
        <f ca="1">INDEX(INDIRECT(表６!V$7),MATCH($S82,_1自治体コード,0))</f>
        <v>0</v>
      </c>
      <c r="G82" s="382">
        <f ca="1">INDEX(INDIRECT(表６!W$7),MATCH($S82,_1自治体コード,0))</f>
        <v>0</v>
      </c>
      <c r="H82" s="383">
        <f t="shared" ca="1" si="13"/>
        <v>20</v>
      </c>
      <c r="I82" s="368">
        <f ca="1">INDEX(INDIRECT(表６!Y$7),MATCH($S82,_1自治体コード,0))</f>
        <v>9</v>
      </c>
      <c r="J82" s="318"/>
      <c r="K82" s="382"/>
      <c r="L82" s="383">
        <f t="shared" si="15"/>
        <v>0</v>
      </c>
      <c r="M82" s="368">
        <f ca="1">INDEX(INDIRECT(表６!AL$7),MATCH($S82,_1自治体コード,0))</f>
        <v>0</v>
      </c>
      <c r="N82" s="318">
        <f ca="1">INDEX(INDIRECT(表６!AM$7),MATCH($S82,_1自治体コード,0))</f>
        <v>31</v>
      </c>
      <c r="O82" s="382">
        <f ca="1">INDEX(INDIRECT(表６!AN$7),MATCH($S82,_1自治体コード,0))</f>
        <v>22</v>
      </c>
      <c r="P82" s="383">
        <f t="shared" ca="1" si="14"/>
        <v>53</v>
      </c>
      <c r="Q82" s="278">
        <f ca="1">INDEX(INDIRECT(表６!AP$7),MATCH($S82,_1自治体コード,0))</f>
        <v>6</v>
      </c>
      <c r="S82" t="s">
        <v>558</v>
      </c>
      <c r="Z82">
        <f t="shared" ca="1" si="17"/>
        <v>0</v>
      </c>
      <c r="AA82">
        <f t="shared" ca="1" si="17"/>
        <v>0</v>
      </c>
      <c r="AB82">
        <f t="shared" ca="1" si="17"/>
        <v>0</v>
      </c>
      <c r="AC82">
        <f t="shared" ca="1" si="17"/>
        <v>0</v>
      </c>
      <c r="AD82">
        <f t="shared" ca="1" si="17"/>
        <v>0</v>
      </c>
      <c r="AE82">
        <f t="shared" ca="1" si="17"/>
        <v>0</v>
      </c>
      <c r="AF82">
        <f t="shared" ca="1" si="17"/>
        <v>0</v>
      </c>
      <c r="AG82">
        <f t="shared" ca="1" si="17"/>
        <v>0</v>
      </c>
      <c r="AH82">
        <f t="shared" ca="1" si="17"/>
        <v>0</v>
      </c>
      <c r="AI82">
        <f t="shared" ca="1" si="17"/>
        <v>0</v>
      </c>
      <c r="AJ82">
        <f t="shared" ca="1" si="17"/>
        <v>0</v>
      </c>
      <c r="AK82">
        <f t="shared" ca="1" si="17"/>
        <v>0</v>
      </c>
    </row>
    <row r="83" spans="1:37" ht="18" customHeight="1">
      <c r="A83" s="24"/>
      <c r="B83" s="155">
        <v>18</v>
      </c>
      <c r="C83" s="156" t="s">
        <v>1936</v>
      </c>
      <c r="D83" s="318">
        <f ca="1">INDEX(INDIRECT(表６!T$7),MATCH($S83,_1自治体コード,0))</f>
        <v>8</v>
      </c>
      <c r="E83" s="382">
        <f ca="1">INDEX(INDIRECT(表６!U$7),MATCH($S83,_1自治体コード,0))</f>
        <v>0</v>
      </c>
      <c r="F83" s="382">
        <f ca="1">INDEX(INDIRECT(表６!V$7),MATCH($S83,_1自治体コード,0))</f>
        <v>0</v>
      </c>
      <c r="G83" s="382">
        <f ca="1">INDEX(INDIRECT(表６!W$7),MATCH($S83,_1自治体コード,0))</f>
        <v>0</v>
      </c>
      <c r="H83" s="383">
        <f t="shared" ca="1" si="13"/>
        <v>8</v>
      </c>
      <c r="I83" s="368">
        <f ca="1">INDEX(INDIRECT(表６!Y$7),MATCH($S83,_1自治体コード,0))</f>
        <v>5</v>
      </c>
      <c r="J83" s="318"/>
      <c r="K83" s="382"/>
      <c r="L83" s="383">
        <f t="shared" si="15"/>
        <v>0</v>
      </c>
      <c r="M83" s="368">
        <f ca="1">INDEX(INDIRECT(表６!AL$7),MATCH($S83,_1自治体コード,0))</f>
        <v>0</v>
      </c>
      <c r="N83" s="318">
        <f ca="1">INDEX(INDIRECT(表６!AM$7),MATCH($S83,_1自治体コード,0))</f>
        <v>12</v>
      </c>
      <c r="O83" s="382">
        <f ca="1">INDEX(INDIRECT(表６!AN$7),MATCH($S83,_1自治体コード,0))</f>
        <v>7</v>
      </c>
      <c r="P83" s="383">
        <f t="shared" ca="1" si="14"/>
        <v>19</v>
      </c>
      <c r="Q83" s="278">
        <f ca="1">INDEX(INDIRECT(表６!AP$7),MATCH($S83,_1自治体コード,0))</f>
        <v>1</v>
      </c>
      <c r="S83" t="s">
        <v>559</v>
      </c>
      <c r="Z83">
        <f t="shared" ca="1" si="17"/>
        <v>0</v>
      </c>
      <c r="AA83">
        <f t="shared" ca="1" si="17"/>
        <v>0</v>
      </c>
      <c r="AB83">
        <f t="shared" ca="1" si="17"/>
        <v>0</v>
      </c>
      <c r="AC83">
        <f t="shared" ca="1" si="17"/>
        <v>0</v>
      </c>
      <c r="AD83">
        <f t="shared" ca="1" si="17"/>
        <v>0</v>
      </c>
      <c r="AE83">
        <f t="shared" ca="1" si="17"/>
        <v>0</v>
      </c>
      <c r="AF83">
        <f t="shared" ca="1" si="17"/>
        <v>0</v>
      </c>
      <c r="AG83">
        <f t="shared" ca="1" si="17"/>
        <v>0</v>
      </c>
      <c r="AH83">
        <f t="shared" ca="1" si="17"/>
        <v>0</v>
      </c>
      <c r="AI83">
        <f t="shared" ca="1" si="17"/>
        <v>0</v>
      </c>
      <c r="AJ83">
        <f t="shared" ca="1" si="17"/>
        <v>0</v>
      </c>
      <c r="AK83">
        <f t="shared" ca="1" si="17"/>
        <v>0</v>
      </c>
    </row>
    <row r="84" spans="1:37" ht="18" customHeight="1">
      <c r="A84" s="24"/>
      <c r="B84" s="155">
        <v>19</v>
      </c>
      <c r="C84" s="156" t="s">
        <v>1937</v>
      </c>
      <c r="D84" s="318">
        <f ca="1">INDEX(INDIRECT(表６!T$7),MATCH($S84,_1自治体コード,0))</f>
        <v>6</v>
      </c>
      <c r="E84" s="382">
        <f ca="1">INDEX(INDIRECT(表６!U$7),MATCH($S84,_1自治体コード,0))</f>
        <v>0</v>
      </c>
      <c r="F84" s="382">
        <f ca="1">INDEX(INDIRECT(表６!V$7),MATCH($S84,_1自治体コード,0))</f>
        <v>0</v>
      </c>
      <c r="G84" s="382">
        <f ca="1">INDEX(INDIRECT(表６!W$7),MATCH($S84,_1自治体コード,0))</f>
        <v>0</v>
      </c>
      <c r="H84" s="383">
        <f t="shared" ca="1" si="13"/>
        <v>6</v>
      </c>
      <c r="I84" s="368">
        <f ca="1">INDEX(INDIRECT(表６!Y$7),MATCH($S84,_1自治体コード,0))</f>
        <v>5</v>
      </c>
      <c r="J84" s="318"/>
      <c r="K84" s="382"/>
      <c r="L84" s="383">
        <f t="shared" si="15"/>
        <v>0</v>
      </c>
      <c r="M84" s="368">
        <f ca="1">INDEX(INDIRECT(表６!AL$7),MATCH($S84,_1自治体コード,0))</f>
        <v>0</v>
      </c>
      <c r="N84" s="318">
        <f ca="1">INDEX(INDIRECT(表６!AM$7),MATCH($S84,_1自治体コード,0))</f>
        <v>13</v>
      </c>
      <c r="O84" s="382">
        <f ca="1">INDEX(INDIRECT(表６!AN$7),MATCH($S84,_1自治体コード,0))</f>
        <v>7</v>
      </c>
      <c r="P84" s="383">
        <f t="shared" ca="1" si="14"/>
        <v>20</v>
      </c>
      <c r="Q84" s="278">
        <f ca="1">INDEX(INDIRECT(表６!AP$7),MATCH($S84,_1自治体コード,0))</f>
        <v>1</v>
      </c>
      <c r="S84" t="s">
        <v>560</v>
      </c>
      <c r="Z84">
        <f t="shared" ca="1" si="17"/>
        <v>0</v>
      </c>
      <c r="AA84">
        <f t="shared" ca="1" si="17"/>
        <v>0</v>
      </c>
      <c r="AB84">
        <f t="shared" ca="1" si="17"/>
        <v>0</v>
      </c>
      <c r="AC84">
        <f t="shared" ca="1" si="17"/>
        <v>0</v>
      </c>
      <c r="AD84">
        <f t="shared" ca="1" si="17"/>
        <v>0</v>
      </c>
      <c r="AE84">
        <f t="shared" ca="1" si="17"/>
        <v>0</v>
      </c>
      <c r="AF84">
        <f t="shared" ca="1" si="17"/>
        <v>0</v>
      </c>
      <c r="AG84">
        <f t="shared" ca="1" si="17"/>
        <v>0</v>
      </c>
      <c r="AH84">
        <f t="shared" ca="1" si="17"/>
        <v>0</v>
      </c>
      <c r="AI84">
        <f t="shared" ca="1" si="17"/>
        <v>0</v>
      </c>
      <c r="AJ84">
        <f t="shared" ca="1" si="17"/>
        <v>0</v>
      </c>
      <c r="AK84">
        <f t="shared" ca="1" si="17"/>
        <v>0</v>
      </c>
    </row>
    <row r="85" spans="1:37" ht="18" customHeight="1">
      <c r="A85" s="24"/>
      <c r="B85" s="324">
        <v>20</v>
      </c>
      <c r="C85" s="325" t="s">
        <v>1938</v>
      </c>
      <c r="D85" s="384">
        <f ca="1">INDEX(INDIRECT(表６!T$7),MATCH($S85,_1自治体コード,0))</f>
        <v>14</v>
      </c>
      <c r="E85" s="385">
        <f ca="1">INDEX(INDIRECT(表６!U$7),MATCH($S85,_1自治体コード,0))</f>
        <v>0</v>
      </c>
      <c r="F85" s="385">
        <f ca="1">INDEX(INDIRECT(表６!V$7),MATCH($S85,_1自治体コード,0))</f>
        <v>0</v>
      </c>
      <c r="G85" s="385">
        <f ca="1">INDEX(INDIRECT(表６!W$7),MATCH($S85,_1自治体コード,0))</f>
        <v>1</v>
      </c>
      <c r="H85" s="386">
        <f t="shared" ca="1" si="13"/>
        <v>15</v>
      </c>
      <c r="I85" s="377">
        <f ca="1">INDEX(INDIRECT(表６!Y$7),MATCH($S85,_1自治体コード,0))</f>
        <v>0</v>
      </c>
      <c r="J85" s="384"/>
      <c r="K85" s="385"/>
      <c r="L85" s="386">
        <f t="shared" si="15"/>
        <v>0</v>
      </c>
      <c r="M85" s="377">
        <f ca="1">INDEX(INDIRECT(表６!AL$7),MATCH($S85,_1自治体コード,0))</f>
        <v>0</v>
      </c>
      <c r="N85" s="384">
        <f ca="1">INDEX(INDIRECT(表６!AM$7),MATCH($S85,_1自治体コード,0))</f>
        <v>30</v>
      </c>
      <c r="O85" s="385">
        <f ca="1">INDEX(INDIRECT(表６!AN$7),MATCH($S85,_1自治体コード,0))</f>
        <v>16</v>
      </c>
      <c r="P85" s="386">
        <f t="shared" ca="1" si="14"/>
        <v>46</v>
      </c>
      <c r="Q85" s="397">
        <f ca="1">INDEX(INDIRECT(表６!AP$7),MATCH($S85,_1自治体コード,0))</f>
        <v>4</v>
      </c>
      <c r="S85" t="s">
        <v>562</v>
      </c>
      <c r="Z85">
        <f t="shared" ca="1" si="17"/>
        <v>0</v>
      </c>
      <c r="AA85">
        <f t="shared" ca="1" si="17"/>
        <v>0</v>
      </c>
      <c r="AB85">
        <f t="shared" ca="1" si="17"/>
        <v>0</v>
      </c>
      <c r="AC85">
        <f t="shared" ca="1" si="17"/>
        <v>0</v>
      </c>
      <c r="AD85">
        <f t="shared" ca="1" si="17"/>
        <v>0</v>
      </c>
      <c r="AE85">
        <f t="shared" ca="1" si="17"/>
        <v>0</v>
      </c>
      <c r="AF85">
        <f t="shared" ca="1" si="17"/>
        <v>0</v>
      </c>
      <c r="AG85">
        <f t="shared" ca="1" si="17"/>
        <v>0</v>
      </c>
      <c r="AH85">
        <f t="shared" ca="1" si="17"/>
        <v>0</v>
      </c>
      <c r="AI85">
        <f t="shared" ca="1" si="17"/>
        <v>0</v>
      </c>
      <c r="AJ85">
        <f t="shared" ca="1" si="17"/>
        <v>0</v>
      </c>
      <c r="AK85">
        <f t="shared" ca="1" si="17"/>
        <v>0</v>
      </c>
    </row>
    <row r="86" spans="1:37" ht="18" customHeight="1">
      <c r="A86" s="24"/>
      <c r="B86" s="335">
        <v>21</v>
      </c>
      <c r="C86" s="336" t="s">
        <v>1939</v>
      </c>
      <c r="D86" s="387">
        <f ca="1">INDEX(INDIRECT(表６!T$7),MATCH($S86,_1自治体コード,0))</f>
        <v>6</v>
      </c>
      <c r="E86" s="388">
        <f ca="1">INDEX(INDIRECT(表６!U$7),MATCH($S86,_1自治体コード,0))</f>
        <v>0</v>
      </c>
      <c r="F86" s="388">
        <f ca="1">INDEX(INDIRECT(表６!V$7),MATCH($S86,_1自治体コード,0))</f>
        <v>0</v>
      </c>
      <c r="G86" s="388">
        <f ca="1">INDEX(INDIRECT(表６!W$7),MATCH($S86,_1自治体コード,0))</f>
        <v>2</v>
      </c>
      <c r="H86" s="389">
        <f t="shared" ca="1" si="13"/>
        <v>8</v>
      </c>
      <c r="I86" s="376">
        <f ca="1">INDEX(INDIRECT(表６!Y$7),MATCH($S86,_1自治体コード,0))</f>
        <v>21</v>
      </c>
      <c r="J86" s="387"/>
      <c r="K86" s="388"/>
      <c r="L86" s="389">
        <f t="shared" si="15"/>
        <v>0</v>
      </c>
      <c r="M86" s="376">
        <f ca="1">INDEX(INDIRECT(表６!AL$7),MATCH($S86,_1自治体コード,0))</f>
        <v>0</v>
      </c>
      <c r="N86" s="387">
        <f ca="1">INDEX(INDIRECT(表６!AM$7),MATCH($S86,_1自治体コード,0))</f>
        <v>38</v>
      </c>
      <c r="O86" s="388">
        <f ca="1">INDEX(INDIRECT(表６!AN$7),MATCH($S86,_1自治体コード,0))</f>
        <v>14</v>
      </c>
      <c r="P86" s="389">
        <f t="shared" ca="1" si="14"/>
        <v>52</v>
      </c>
      <c r="Q86" s="398">
        <f ca="1">INDEX(INDIRECT(表６!AP$7),MATCH($S86,_1自治体コード,0))</f>
        <v>2</v>
      </c>
      <c r="S86" t="s">
        <v>563</v>
      </c>
      <c r="Z86">
        <f t="shared" ca="1" si="17"/>
        <v>0</v>
      </c>
      <c r="AA86">
        <f t="shared" ca="1" si="17"/>
        <v>0</v>
      </c>
      <c r="AB86">
        <f t="shared" ca="1" si="17"/>
        <v>0</v>
      </c>
      <c r="AC86">
        <f t="shared" ca="1" si="17"/>
        <v>0</v>
      </c>
      <c r="AD86">
        <f t="shared" ca="1" si="17"/>
        <v>0</v>
      </c>
      <c r="AE86">
        <f t="shared" ca="1" si="17"/>
        <v>0</v>
      </c>
      <c r="AF86">
        <f t="shared" ca="1" si="17"/>
        <v>0</v>
      </c>
      <c r="AG86">
        <f t="shared" ca="1" si="17"/>
        <v>0</v>
      </c>
      <c r="AH86">
        <f t="shared" ca="1" si="17"/>
        <v>0</v>
      </c>
      <c r="AI86">
        <f t="shared" ca="1" si="17"/>
        <v>0</v>
      </c>
      <c r="AJ86">
        <f t="shared" ca="1" si="17"/>
        <v>0</v>
      </c>
      <c r="AK86">
        <f t="shared" ca="1" si="17"/>
        <v>0</v>
      </c>
    </row>
    <row r="87" spans="1:37" ht="18" customHeight="1">
      <c r="A87" s="24"/>
      <c r="B87" s="155">
        <v>22</v>
      </c>
      <c r="C87" s="156" t="s">
        <v>1910</v>
      </c>
      <c r="D87" s="318">
        <f ca="1">INDEX(INDIRECT(表６!T$7),MATCH($S87,_1自治体コード,0))</f>
        <v>4</v>
      </c>
      <c r="E87" s="382">
        <f ca="1">INDEX(INDIRECT(表６!U$7),MATCH($S87,_1自治体コード,0))</f>
        <v>0</v>
      </c>
      <c r="F87" s="382">
        <f ca="1">INDEX(INDIRECT(表６!V$7),MATCH($S87,_1自治体コード,0))</f>
        <v>0</v>
      </c>
      <c r="G87" s="382">
        <f ca="1">INDEX(INDIRECT(表６!W$7),MATCH($S87,_1自治体コード,0))</f>
        <v>0</v>
      </c>
      <c r="H87" s="383">
        <f t="shared" ca="1" si="13"/>
        <v>4</v>
      </c>
      <c r="I87" s="368">
        <f ca="1">INDEX(INDIRECT(表６!Y$7),MATCH($S87,_1自治体コード,0))</f>
        <v>7</v>
      </c>
      <c r="J87" s="318"/>
      <c r="K87" s="382"/>
      <c r="L87" s="383">
        <f t="shared" si="15"/>
        <v>0</v>
      </c>
      <c r="M87" s="368">
        <f ca="1">INDEX(INDIRECT(表６!AL$7),MATCH($S87,_1自治体コード,0))</f>
        <v>0</v>
      </c>
      <c r="N87" s="318">
        <f ca="1">INDEX(INDIRECT(表６!AM$7),MATCH($S87,_1自治体コード,0))</f>
        <v>16</v>
      </c>
      <c r="O87" s="382">
        <f ca="1">INDEX(INDIRECT(表６!AN$7),MATCH($S87,_1自治体コード,0))</f>
        <v>3</v>
      </c>
      <c r="P87" s="383">
        <f t="shared" ca="1" si="14"/>
        <v>19</v>
      </c>
      <c r="Q87" s="278">
        <f ca="1">INDEX(INDIRECT(表６!AP$7),MATCH($S87,_1自治体コード,0))</f>
        <v>1</v>
      </c>
      <c r="S87" t="s">
        <v>564</v>
      </c>
      <c r="Z87">
        <f t="shared" ca="1" si="17"/>
        <v>0</v>
      </c>
      <c r="AA87">
        <f t="shared" ca="1" si="17"/>
        <v>0</v>
      </c>
      <c r="AB87">
        <f t="shared" ca="1" si="17"/>
        <v>0</v>
      </c>
      <c r="AC87">
        <f t="shared" ca="1" si="17"/>
        <v>0</v>
      </c>
      <c r="AD87">
        <f t="shared" ca="1" si="17"/>
        <v>0</v>
      </c>
      <c r="AE87">
        <f t="shared" ca="1" si="17"/>
        <v>0</v>
      </c>
      <c r="AF87">
        <f t="shared" ca="1" si="17"/>
        <v>0</v>
      </c>
      <c r="AG87">
        <f t="shared" ca="1" si="17"/>
        <v>0</v>
      </c>
      <c r="AH87">
        <f t="shared" ca="1" si="17"/>
        <v>0</v>
      </c>
      <c r="AI87">
        <f t="shared" ca="1" si="17"/>
        <v>0</v>
      </c>
      <c r="AJ87">
        <f t="shared" ca="1" si="17"/>
        <v>0</v>
      </c>
      <c r="AK87">
        <f t="shared" ca="1" si="17"/>
        <v>0</v>
      </c>
    </row>
    <row r="88" spans="1:37" ht="18" customHeight="1">
      <c r="A88" s="24"/>
      <c r="B88" s="155">
        <v>23</v>
      </c>
      <c r="C88" s="156" t="s">
        <v>1940</v>
      </c>
      <c r="D88" s="318">
        <f ca="1">INDEX(INDIRECT(表６!T$7),MATCH($S88,_1自治体コード,0))</f>
        <v>6</v>
      </c>
      <c r="E88" s="382">
        <f ca="1">INDEX(INDIRECT(表６!U$7),MATCH($S88,_1自治体コード,0))</f>
        <v>0</v>
      </c>
      <c r="F88" s="382">
        <f ca="1">INDEX(INDIRECT(表６!V$7),MATCH($S88,_1自治体コード,0))</f>
        <v>2</v>
      </c>
      <c r="G88" s="382">
        <f ca="1">INDEX(INDIRECT(表６!W$7),MATCH($S88,_1自治体コード,0))</f>
        <v>1</v>
      </c>
      <c r="H88" s="383">
        <f t="shared" ca="1" si="13"/>
        <v>9</v>
      </c>
      <c r="I88" s="368">
        <f ca="1">INDEX(INDIRECT(表６!Y$7),MATCH($S88,_1自治体コード,0))</f>
        <v>2</v>
      </c>
      <c r="J88" s="318"/>
      <c r="K88" s="382"/>
      <c r="L88" s="383">
        <f t="shared" si="15"/>
        <v>0</v>
      </c>
      <c r="M88" s="368">
        <f ca="1">INDEX(INDIRECT(表６!AL$7),MATCH($S88,_1自治体コード,0))</f>
        <v>0</v>
      </c>
      <c r="N88" s="318">
        <f ca="1">INDEX(INDIRECT(表６!AM$7),MATCH($S88,_1自治体コード,0))</f>
        <v>18</v>
      </c>
      <c r="O88" s="382">
        <f ca="1">INDEX(INDIRECT(表６!AN$7),MATCH($S88,_1自治体コード,0))</f>
        <v>19</v>
      </c>
      <c r="P88" s="383">
        <f t="shared" ca="1" si="14"/>
        <v>37</v>
      </c>
      <c r="Q88" s="278">
        <f ca="1">INDEX(INDIRECT(表６!AP$7),MATCH($S88,_1自治体コード,0))</f>
        <v>3</v>
      </c>
      <c r="S88" t="s">
        <v>565</v>
      </c>
      <c r="Z88">
        <f t="shared" ref="Z88:AK97" ca="1" si="18">INDEX(INDIRECT(Z$7),MATCH($S88,_1自治体コード,0))</f>
        <v>0</v>
      </c>
      <c r="AA88">
        <f t="shared" ca="1" si="18"/>
        <v>0</v>
      </c>
      <c r="AB88">
        <f t="shared" ca="1" si="18"/>
        <v>0</v>
      </c>
      <c r="AC88">
        <f t="shared" ca="1" si="18"/>
        <v>0</v>
      </c>
      <c r="AD88">
        <f t="shared" ca="1" si="18"/>
        <v>0</v>
      </c>
      <c r="AE88">
        <f t="shared" ca="1" si="18"/>
        <v>0</v>
      </c>
      <c r="AF88">
        <f t="shared" ca="1" si="18"/>
        <v>0</v>
      </c>
      <c r="AG88">
        <f t="shared" ca="1" si="18"/>
        <v>0</v>
      </c>
      <c r="AH88">
        <f t="shared" ca="1" si="18"/>
        <v>0</v>
      </c>
      <c r="AI88">
        <f t="shared" ca="1" si="18"/>
        <v>0</v>
      </c>
      <c r="AJ88">
        <f t="shared" ca="1" si="18"/>
        <v>0</v>
      </c>
      <c r="AK88">
        <f t="shared" ca="1" si="18"/>
        <v>0</v>
      </c>
    </row>
    <row r="89" spans="1:37" ht="18" customHeight="1">
      <c r="A89" s="24"/>
      <c r="B89" s="155">
        <v>24</v>
      </c>
      <c r="C89" s="156" t="s">
        <v>1941</v>
      </c>
      <c r="D89" s="318">
        <f ca="1">INDEX(INDIRECT(表６!T$7),MATCH($S89,_1自治体コード,0))</f>
        <v>3</v>
      </c>
      <c r="E89" s="382">
        <f ca="1">INDEX(INDIRECT(表６!U$7),MATCH($S89,_1自治体コード,0))</f>
        <v>0</v>
      </c>
      <c r="F89" s="382">
        <f ca="1">INDEX(INDIRECT(表６!V$7),MATCH($S89,_1自治体コード,0))</f>
        <v>0</v>
      </c>
      <c r="G89" s="382">
        <f ca="1">INDEX(INDIRECT(表６!W$7),MATCH($S89,_1自治体コード,0))</f>
        <v>0</v>
      </c>
      <c r="H89" s="383">
        <f t="shared" ca="1" si="13"/>
        <v>3</v>
      </c>
      <c r="I89" s="368">
        <f ca="1">INDEX(INDIRECT(表６!Y$7),MATCH($S89,_1自治体コード,0))</f>
        <v>1</v>
      </c>
      <c r="J89" s="318"/>
      <c r="K89" s="382"/>
      <c r="L89" s="383">
        <f t="shared" si="15"/>
        <v>0</v>
      </c>
      <c r="M89" s="368">
        <f ca="1">INDEX(INDIRECT(表６!AL$7),MATCH($S89,_1自治体コード,0))</f>
        <v>0</v>
      </c>
      <c r="N89" s="318">
        <f ca="1">INDEX(INDIRECT(表６!AM$7),MATCH($S89,_1自治体コード,0))</f>
        <v>19</v>
      </c>
      <c r="O89" s="382">
        <f ca="1">INDEX(INDIRECT(表６!AN$7),MATCH($S89,_1自治体コード,0))</f>
        <v>4</v>
      </c>
      <c r="P89" s="383">
        <f t="shared" ca="1" si="14"/>
        <v>23</v>
      </c>
      <c r="Q89" s="278">
        <f ca="1">INDEX(INDIRECT(表６!AP$7),MATCH($S89,_1自治体コード,0))</f>
        <v>8</v>
      </c>
      <c r="S89" t="s">
        <v>566</v>
      </c>
      <c r="Z89">
        <f t="shared" ca="1" si="18"/>
        <v>0</v>
      </c>
      <c r="AA89">
        <f t="shared" ca="1" si="18"/>
        <v>0</v>
      </c>
      <c r="AB89">
        <f t="shared" ca="1" si="18"/>
        <v>0</v>
      </c>
      <c r="AC89">
        <f t="shared" ca="1" si="18"/>
        <v>0</v>
      </c>
      <c r="AD89">
        <f t="shared" ca="1" si="18"/>
        <v>0</v>
      </c>
      <c r="AE89">
        <f t="shared" ca="1" si="18"/>
        <v>0</v>
      </c>
      <c r="AF89">
        <f t="shared" ca="1" si="18"/>
        <v>0</v>
      </c>
      <c r="AG89">
        <f t="shared" ca="1" si="18"/>
        <v>0</v>
      </c>
      <c r="AH89">
        <f t="shared" ca="1" si="18"/>
        <v>0</v>
      </c>
      <c r="AI89">
        <f t="shared" ca="1" si="18"/>
        <v>0</v>
      </c>
      <c r="AJ89">
        <f t="shared" ca="1" si="18"/>
        <v>0</v>
      </c>
      <c r="AK89">
        <f t="shared" ca="1" si="18"/>
        <v>0</v>
      </c>
    </row>
    <row r="90" spans="1:37" ht="18" customHeight="1">
      <c r="A90" s="24"/>
      <c r="B90" s="324">
        <v>25</v>
      </c>
      <c r="C90" s="325" t="s">
        <v>1942</v>
      </c>
      <c r="D90" s="384">
        <f ca="1">INDEX(INDIRECT(表６!T$7),MATCH($S90,_1自治体コード,0))</f>
        <v>3</v>
      </c>
      <c r="E90" s="385">
        <f ca="1">INDEX(INDIRECT(表６!U$7),MATCH($S90,_1自治体コード,0))</f>
        <v>0</v>
      </c>
      <c r="F90" s="385">
        <f ca="1">INDEX(INDIRECT(表６!V$7),MATCH($S90,_1自治体コード,0))</f>
        <v>0</v>
      </c>
      <c r="G90" s="385">
        <f ca="1">INDEX(INDIRECT(表６!W$7),MATCH($S90,_1自治体コード,0))</f>
        <v>0</v>
      </c>
      <c r="H90" s="386">
        <f t="shared" ca="1" si="13"/>
        <v>3</v>
      </c>
      <c r="I90" s="377">
        <f ca="1">INDEX(INDIRECT(表６!Y$7),MATCH($S90,_1自治体コード,0))</f>
        <v>2</v>
      </c>
      <c r="J90" s="384"/>
      <c r="K90" s="385"/>
      <c r="L90" s="386">
        <f t="shared" si="15"/>
        <v>0</v>
      </c>
      <c r="M90" s="377">
        <f ca="1">INDEX(INDIRECT(表６!AL$7),MATCH($S90,_1自治体コード,0))</f>
        <v>0</v>
      </c>
      <c r="N90" s="384">
        <f ca="1">INDEX(INDIRECT(表６!AM$7),MATCH($S90,_1自治体コード,0))</f>
        <v>3</v>
      </c>
      <c r="O90" s="385">
        <f ca="1">INDEX(INDIRECT(表６!AN$7),MATCH($S90,_1自治体コード,0))</f>
        <v>1</v>
      </c>
      <c r="P90" s="386">
        <f t="shared" ca="1" si="14"/>
        <v>4</v>
      </c>
      <c r="Q90" s="397">
        <f ca="1">INDEX(INDIRECT(表６!AP$7),MATCH($S90,_1自治体コード,0))</f>
        <v>1</v>
      </c>
      <c r="S90" t="s">
        <v>567</v>
      </c>
      <c r="Z90">
        <f t="shared" ca="1" si="18"/>
        <v>0</v>
      </c>
      <c r="AA90">
        <f t="shared" ca="1" si="18"/>
        <v>0</v>
      </c>
      <c r="AB90">
        <f t="shared" ca="1" si="18"/>
        <v>0</v>
      </c>
      <c r="AC90">
        <f t="shared" ca="1" si="18"/>
        <v>0</v>
      </c>
      <c r="AD90">
        <f t="shared" ca="1" si="18"/>
        <v>0</v>
      </c>
      <c r="AE90">
        <f t="shared" ca="1" si="18"/>
        <v>0</v>
      </c>
      <c r="AF90">
        <f t="shared" ca="1" si="18"/>
        <v>0</v>
      </c>
      <c r="AG90">
        <f t="shared" ca="1" si="18"/>
        <v>0</v>
      </c>
      <c r="AH90">
        <f t="shared" ca="1" si="18"/>
        <v>0</v>
      </c>
      <c r="AI90">
        <f t="shared" ca="1" si="18"/>
        <v>0</v>
      </c>
      <c r="AJ90">
        <f t="shared" ca="1" si="18"/>
        <v>0</v>
      </c>
      <c r="AK90">
        <f t="shared" ca="1" si="18"/>
        <v>0</v>
      </c>
    </row>
    <row r="91" spans="1:37" ht="18" customHeight="1">
      <c r="A91" s="24"/>
      <c r="B91" s="335">
        <v>26</v>
      </c>
      <c r="C91" s="336" t="s">
        <v>1943</v>
      </c>
      <c r="D91" s="387">
        <f ca="1">INDEX(INDIRECT(表６!T$7),MATCH($S91,_1自治体コード,0))</f>
        <v>5</v>
      </c>
      <c r="E91" s="388">
        <f ca="1">INDEX(INDIRECT(表６!U$7),MATCH($S91,_1自治体コード,0))</f>
        <v>0</v>
      </c>
      <c r="F91" s="388">
        <f ca="1">INDEX(INDIRECT(表６!V$7),MATCH($S91,_1自治体コード,0))</f>
        <v>0</v>
      </c>
      <c r="G91" s="388">
        <f ca="1">INDEX(INDIRECT(表６!W$7),MATCH($S91,_1自治体コード,0))</f>
        <v>0</v>
      </c>
      <c r="H91" s="389">
        <f t="shared" ca="1" si="13"/>
        <v>5</v>
      </c>
      <c r="I91" s="376">
        <f ca="1">INDEX(INDIRECT(表６!Y$7),MATCH($S91,_1自治体コード,0))</f>
        <v>2</v>
      </c>
      <c r="J91" s="387"/>
      <c r="K91" s="388"/>
      <c r="L91" s="389">
        <f t="shared" si="15"/>
        <v>0</v>
      </c>
      <c r="M91" s="376">
        <f ca="1">INDEX(INDIRECT(表６!AL$7),MATCH($S91,_1自治体コード,0))</f>
        <v>0</v>
      </c>
      <c r="N91" s="387">
        <f ca="1">INDEX(INDIRECT(表６!AM$7),MATCH($S91,_1自治体コード,0))</f>
        <v>5</v>
      </c>
      <c r="O91" s="388">
        <f ca="1">INDEX(INDIRECT(表６!AN$7),MATCH($S91,_1自治体コード,0))</f>
        <v>2</v>
      </c>
      <c r="P91" s="389">
        <f t="shared" ca="1" si="14"/>
        <v>7</v>
      </c>
      <c r="Q91" s="398">
        <f ca="1">INDEX(INDIRECT(表６!AP$7),MATCH($S91,_1自治体コード,0))</f>
        <v>0</v>
      </c>
      <c r="S91" t="s">
        <v>568</v>
      </c>
      <c r="Z91">
        <f t="shared" ca="1" si="18"/>
        <v>0</v>
      </c>
      <c r="AA91">
        <f t="shared" ca="1" si="18"/>
        <v>0</v>
      </c>
      <c r="AB91">
        <f t="shared" ca="1" si="18"/>
        <v>0</v>
      </c>
      <c r="AC91">
        <f t="shared" ca="1" si="18"/>
        <v>0</v>
      </c>
      <c r="AD91">
        <f t="shared" ca="1" si="18"/>
        <v>0</v>
      </c>
      <c r="AE91">
        <f t="shared" ca="1" si="18"/>
        <v>0</v>
      </c>
      <c r="AF91">
        <f t="shared" ca="1" si="18"/>
        <v>0</v>
      </c>
      <c r="AG91">
        <f t="shared" ca="1" si="18"/>
        <v>0</v>
      </c>
      <c r="AH91">
        <f t="shared" ca="1" si="18"/>
        <v>0</v>
      </c>
      <c r="AI91">
        <f t="shared" ca="1" si="18"/>
        <v>0</v>
      </c>
      <c r="AJ91">
        <f t="shared" ca="1" si="18"/>
        <v>0</v>
      </c>
      <c r="AK91">
        <f t="shared" ca="1" si="18"/>
        <v>0</v>
      </c>
    </row>
    <row r="92" spans="1:37" ht="18" customHeight="1">
      <c r="A92" s="24"/>
      <c r="B92" s="155">
        <v>27</v>
      </c>
      <c r="C92" s="156" t="s">
        <v>1944</v>
      </c>
      <c r="D92" s="318">
        <f ca="1">INDEX(INDIRECT(表６!T$7),MATCH($S92,_1自治体コード,0))</f>
        <v>12</v>
      </c>
      <c r="E92" s="382">
        <f ca="1">INDEX(INDIRECT(表６!U$7),MATCH($S92,_1自治体コード,0))</f>
        <v>0</v>
      </c>
      <c r="F92" s="382">
        <f ca="1">INDEX(INDIRECT(表６!V$7),MATCH($S92,_1自治体コード,0))</f>
        <v>0</v>
      </c>
      <c r="G92" s="382">
        <f ca="1">INDEX(INDIRECT(表６!W$7),MATCH($S92,_1自治体コード,0))</f>
        <v>1</v>
      </c>
      <c r="H92" s="383">
        <f t="shared" ca="1" si="13"/>
        <v>13</v>
      </c>
      <c r="I92" s="368">
        <f ca="1">INDEX(INDIRECT(表６!Y$7),MATCH($S92,_1自治体コード,0))</f>
        <v>4</v>
      </c>
      <c r="J92" s="318"/>
      <c r="K92" s="382"/>
      <c r="L92" s="383">
        <f t="shared" si="15"/>
        <v>0</v>
      </c>
      <c r="M92" s="368">
        <f ca="1">INDEX(INDIRECT(表６!AL$7),MATCH($S92,_1自治体コード,0))</f>
        <v>0</v>
      </c>
      <c r="N92" s="318">
        <f ca="1">INDEX(INDIRECT(表６!AM$7),MATCH($S92,_1自治体コード,0))</f>
        <v>14</v>
      </c>
      <c r="O92" s="382">
        <f ca="1">INDEX(INDIRECT(表６!AN$7),MATCH($S92,_1自治体コード,0))</f>
        <v>8</v>
      </c>
      <c r="P92" s="383">
        <f t="shared" ca="1" si="14"/>
        <v>22</v>
      </c>
      <c r="Q92" s="278">
        <f ca="1">INDEX(INDIRECT(表６!AP$7),MATCH($S92,_1自治体コード,0))</f>
        <v>1</v>
      </c>
      <c r="S92" t="s">
        <v>569</v>
      </c>
      <c r="Z92">
        <f t="shared" ca="1" si="18"/>
        <v>0</v>
      </c>
      <c r="AA92">
        <f t="shared" ca="1" si="18"/>
        <v>0</v>
      </c>
      <c r="AB92">
        <f t="shared" ca="1" si="18"/>
        <v>0</v>
      </c>
      <c r="AC92">
        <f t="shared" ca="1" si="18"/>
        <v>0</v>
      </c>
      <c r="AD92">
        <f t="shared" ca="1" si="18"/>
        <v>0</v>
      </c>
      <c r="AE92">
        <f t="shared" ca="1" si="18"/>
        <v>0</v>
      </c>
      <c r="AF92">
        <f t="shared" ca="1" si="18"/>
        <v>0</v>
      </c>
      <c r="AG92">
        <f t="shared" ca="1" si="18"/>
        <v>0</v>
      </c>
      <c r="AH92">
        <f t="shared" ca="1" si="18"/>
        <v>0</v>
      </c>
      <c r="AI92">
        <f t="shared" ca="1" si="18"/>
        <v>0</v>
      </c>
      <c r="AJ92">
        <f t="shared" ca="1" si="18"/>
        <v>0</v>
      </c>
      <c r="AK92">
        <f t="shared" ca="1" si="18"/>
        <v>0</v>
      </c>
    </row>
    <row r="93" spans="1:37" ht="18" customHeight="1">
      <c r="A93" s="24"/>
      <c r="B93" s="155">
        <v>28</v>
      </c>
      <c r="C93" s="156" t="s">
        <v>1945</v>
      </c>
      <c r="D93" s="318">
        <f ca="1">INDEX(INDIRECT(表６!T$7),MATCH($S93,_1自治体コード,0))</f>
        <v>22</v>
      </c>
      <c r="E93" s="382">
        <f ca="1">INDEX(INDIRECT(表６!U$7),MATCH($S93,_1自治体コード,0))</f>
        <v>0</v>
      </c>
      <c r="F93" s="382">
        <f ca="1">INDEX(INDIRECT(表６!V$7),MATCH($S93,_1自治体コード,0))</f>
        <v>3</v>
      </c>
      <c r="G93" s="382">
        <f ca="1">INDEX(INDIRECT(表６!W$7),MATCH($S93,_1自治体コード,0))</f>
        <v>0</v>
      </c>
      <c r="H93" s="383">
        <f t="shared" ca="1" si="13"/>
        <v>25</v>
      </c>
      <c r="I93" s="368">
        <f ca="1">INDEX(INDIRECT(表６!Y$7),MATCH($S93,_1自治体コード,0))</f>
        <v>22</v>
      </c>
      <c r="J93" s="318"/>
      <c r="K93" s="382"/>
      <c r="L93" s="383">
        <f t="shared" si="15"/>
        <v>0</v>
      </c>
      <c r="M93" s="368">
        <f ca="1">INDEX(INDIRECT(表６!AL$7),MATCH($S93,_1自治体コード,0))</f>
        <v>0</v>
      </c>
      <c r="N93" s="318">
        <f ca="1">INDEX(INDIRECT(表６!AM$7),MATCH($S93,_1自治体コード,0))</f>
        <v>44</v>
      </c>
      <c r="O93" s="382">
        <f ca="1">INDEX(INDIRECT(表６!AN$7),MATCH($S93,_1自治体コード,0))</f>
        <v>22</v>
      </c>
      <c r="P93" s="383">
        <f t="shared" ca="1" si="14"/>
        <v>66</v>
      </c>
      <c r="Q93" s="278">
        <f ca="1">INDEX(INDIRECT(表６!AP$7),MATCH($S93,_1自治体コード,0))</f>
        <v>1</v>
      </c>
      <c r="S93" s="159" t="s">
        <v>3412</v>
      </c>
      <c r="Z93">
        <f t="shared" ca="1" si="18"/>
        <v>0</v>
      </c>
      <c r="AA93">
        <f t="shared" ca="1" si="18"/>
        <v>0</v>
      </c>
      <c r="AB93">
        <f t="shared" ca="1" si="18"/>
        <v>0</v>
      </c>
      <c r="AC93">
        <f t="shared" ca="1" si="18"/>
        <v>0</v>
      </c>
      <c r="AD93">
        <f t="shared" ca="1" si="18"/>
        <v>0</v>
      </c>
      <c r="AE93">
        <f t="shared" ca="1" si="18"/>
        <v>0</v>
      </c>
      <c r="AF93">
        <f t="shared" ca="1" si="18"/>
        <v>0</v>
      </c>
      <c r="AG93">
        <f t="shared" ca="1" si="18"/>
        <v>0</v>
      </c>
      <c r="AH93">
        <f t="shared" ca="1" si="18"/>
        <v>0</v>
      </c>
      <c r="AI93">
        <f t="shared" ca="1" si="18"/>
        <v>0</v>
      </c>
      <c r="AJ93">
        <f t="shared" ca="1" si="18"/>
        <v>0</v>
      </c>
      <c r="AK93">
        <f t="shared" ca="1" si="18"/>
        <v>0</v>
      </c>
    </row>
    <row r="94" spans="1:37" ht="18" customHeight="1">
      <c r="A94" s="24"/>
      <c r="B94" s="155">
        <v>29</v>
      </c>
      <c r="C94" s="156" t="s">
        <v>1946</v>
      </c>
      <c r="D94" s="318">
        <f ca="1">INDEX(INDIRECT(表６!T$7),MATCH($S94,_1自治体コード,0))</f>
        <v>13</v>
      </c>
      <c r="E94" s="382">
        <f ca="1">INDEX(INDIRECT(表６!U$7),MATCH($S94,_1自治体コード,0))</f>
        <v>0</v>
      </c>
      <c r="F94" s="382">
        <f ca="1">INDEX(INDIRECT(表６!V$7),MATCH($S94,_1自治体コード,0))</f>
        <v>0</v>
      </c>
      <c r="G94" s="382">
        <f ca="1">INDEX(INDIRECT(表６!W$7),MATCH($S94,_1自治体コード,0))</f>
        <v>2</v>
      </c>
      <c r="H94" s="383">
        <f t="shared" ca="1" si="13"/>
        <v>15</v>
      </c>
      <c r="I94" s="368">
        <f ca="1">INDEX(INDIRECT(表６!Y$7),MATCH($S94,_1自治体コード,0))</f>
        <v>12</v>
      </c>
      <c r="J94" s="318"/>
      <c r="K94" s="382"/>
      <c r="L94" s="383">
        <f t="shared" si="15"/>
        <v>0</v>
      </c>
      <c r="M94" s="368">
        <f ca="1">INDEX(INDIRECT(表６!AL$7),MATCH($S94,_1自治体コード,0))</f>
        <v>0</v>
      </c>
      <c r="N94" s="318">
        <f ca="1">INDEX(INDIRECT(表６!AM$7),MATCH($S94,_1自治体コード,0))</f>
        <v>29</v>
      </c>
      <c r="O94" s="382">
        <f ca="1">INDEX(INDIRECT(表６!AN$7),MATCH($S94,_1自治体コード,0))</f>
        <v>9</v>
      </c>
      <c r="P94" s="383">
        <f t="shared" ca="1" si="14"/>
        <v>38</v>
      </c>
      <c r="Q94" s="278">
        <f ca="1">INDEX(INDIRECT(表６!AP$7),MATCH($S94,_1自治体コード,0))</f>
        <v>1</v>
      </c>
      <c r="S94" t="s">
        <v>571</v>
      </c>
      <c r="Z94">
        <f t="shared" ca="1" si="18"/>
        <v>0</v>
      </c>
      <c r="AA94">
        <f t="shared" ca="1" si="18"/>
        <v>0</v>
      </c>
      <c r="AB94">
        <f t="shared" ca="1" si="18"/>
        <v>0</v>
      </c>
      <c r="AC94">
        <f t="shared" ca="1" si="18"/>
        <v>0</v>
      </c>
      <c r="AD94">
        <f t="shared" ca="1" si="18"/>
        <v>0</v>
      </c>
      <c r="AE94">
        <f t="shared" ca="1" si="18"/>
        <v>0</v>
      </c>
      <c r="AF94">
        <f t="shared" ca="1" si="18"/>
        <v>0</v>
      </c>
      <c r="AG94">
        <f t="shared" ca="1" si="18"/>
        <v>0</v>
      </c>
      <c r="AH94">
        <f t="shared" ca="1" si="18"/>
        <v>0</v>
      </c>
      <c r="AI94">
        <f t="shared" ca="1" si="18"/>
        <v>0</v>
      </c>
      <c r="AJ94">
        <f t="shared" ca="1" si="18"/>
        <v>0</v>
      </c>
      <c r="AK94">
        <f t="shared" ca="1" si="18"/>
        <v>0</v>
      </c>
    </row>
    <row r="95" spans="1:37" ht="18" customHeight="1">
      <c r="A95" s="24"/>
      <c r="B95" s="324">
        <v>30</v>
      </c>
      <c r="C95" s="325" t="s">
        <v>1947</v>
      </c>
      <c r="D95" s="384">
        <f ca="1">INDEX(INDIRECT(表６!T$7),MATCH($S95,_1自治体コード,0))</f>
        <v>10</v>
      </c>
      <c r="E95" s="385">
        <f ca="1">INDEX(INDIRECT(表６!U$7),MATCH($S95,_1自治体コード,0))</f>
        <v>0</v>
      </c>
      <c r="F95" s="385">
        <f ca="1">INDEX(INDIRECT(表６!V$7),MATCH($S95,_1自治体コード,0))</f>
        <v>0</v>
      </c>
      <c r="G95" s="385">
        <f ca="1">INDEX(INDIRECT(表６!W$7),MATCH($S95,_1自治体コード,0))</f>
        <v>0</v>
      </c>
      <c r="H95" s="386">
        <f t="shared" ca="1" si="13"/>
        <v>10</v>
      </c>
      <c r="I95" s="377">
        <f ca="1">INDEX(INDIRECT(表６!Y$7),MATCH($S95,_1自治体コード,0))</f>
        <v>14</v>
      </c>
      <c r="J95" s="384"/>
      <c r="K95" s="385"/>
      <c r="L95" s="386">
        <f t="shared" si="15"/>
        <v>0</v>
      </c>
      <c r="M95" s="377">
        <f ca="1">INDEX(INDIRECT(表６!AL$7),MATCH($S95,_1自治体コード,0))</f>
        <v>0</v>
      </c>
      <c r="N95" s="384">
        <f ca="1">INDEX(INDIRECT(表６!AM$7),MATCH($S95,_1自治体コード,0))</f>
        <v>33</v>
      </c>
      <c r="O95" s="385">
        <f ca="1">INDEX(INDIRECT(表６!AN$7),MATCH($S95,_1自治体コード,0))</f>
        <v>12</v>
      </c>
      <c r="P95" s="386">
        <f t="shared" ca="1" si="14"/>
        <v>45</v>
      </c>
      <c r="Q95" s="397">
        <f ca="1">INDEX(INDIRECT(表６!AP$7),MATCH($S95,_1自治体コード,0))</f>
        <v>2</v>
      </c>
      <c r="S95" t="s">
        <v>572</v>
      </c>
      <c r="Z95">
        <f t="shared" ca="1" si="18"/>
        <v>0</v>
      </c>
      <c r="AA95">
        <f t="shared" ca="1" si="18"/>
        <v>0</v>
      </c>
      <c r="AB95">
        <f t="shared" ca="1" si="18"/>
        <v>0</v>
      </c>
      <c r="AC95">
        <f t="shared" ca="1" si="18"/>
        <v>0</v>
      </c>
      <c r="AD95">
        <f t="shared" ca="1" si="18"/>
        <v>0</v>
      </c>
      <c r="AE95">
        <f t="shared" ca="1" si="18"/>
        <v>0</v>
      </c>
      <c r="AF95">
        <f t="shared" ca="1" si="18"/>
        <v>0</v>
      </c>
      <c r="AG95">
        <f t="shared" ca="1" si="18"/>
        <v>0</v>
      </c>
      <c r="AH95">
        <f t="shared" ca="1" si="18"/>
        <v>0</v>
      </c>
      <c r="AI95">
        <f t="shared" ca="1" si="18"/>
        <v>0</v>
      </c>
      <c r="AJ95">
        <f t="shared" ca="1" si="18"/>
        <v>0</v>
      </c>
      <c r="AK95">
        <f t="shared" ca="1" si="18"/>
        <v>0</v>
      </c>
    </row>
    <row r="96" spans="1:37" ht="18" customHeight="1">
      <c r="A96" s="24"/>
      <c r="B96" s="335">
        <v>31</v>
      </c>
      <c r="C96" s="336" t="s">
        <v>1948</v>
      </c>
      <c r="D96" s="387">
        <f ca="1">INDEX(INDIRECT(表６!T$7),MATCH($S96,_1自治体コード,0))</f>
        <v>9</v>
      </c>
      <c r="E96" s="388">
        <f ca="1">INDEX(INDIRECT(表６!U$7),MATCH($S96,_1自治体コード,0))</f>
        <v>0</v>
      </c>
      <c r="F96" s="388">
        <f ca="1">INDEX(INDIRECT(表６!V$7),MATCH($S96,_1自治体コード,0))</f>
        <v>0</v>
      </c>
      <c r="G96" s="388">
        <f ca="1">INDEX(INDIRECT(表６!W$7),MATCH($S96,_1自治体コード,0))</f>
        <v>3</v>
      </c>
      <c r="H96" s="389">
        <f t="shared" ca="1" si="13"/>
        <v>12</v>
      </c>
      <c r="I96" s="376">
        <f ca="1">INDEX(INDIRECT(表６!Y$7),MATCH($S96,_1自治体コード,0))</f>
        <v>4</v>
      </c>
      <c r="J96" s="387"/>
      <c r="K96" s="388"/>
      <c r="L96" s="389">
        <f t="shared" si="15"/>
        <v>0</v>
      </c>
      <c r="M96" s="376">
        <f ca="1">INDEX(INDIRECT(表６!AL$7),MATCH($S96,_1自治体コード,0))</f>
        <v>0</v>
      </c>
      <c r="N96" s="387">
        <f ca="1">INDEX(INDIRECT(表６!AM$7),MATCH($S96,_1自治体コード,0))</f>
        <v>14</v>
      </c>
      <c r="O96" s="388">
        <f ca="1">INDEX(INDIRECT(表６!AN$7),MATCH($S96,_1自治体コード,0))</f>
        <v>13</v>
      </c>
      <c r="P96" s="389">
        <f t="shared" ca="1" si="14"/>
        <v>27</v>
      </c>
      <c r="Q96" s="398">
        <f ca="1">INDEX(INDIRECT(表６!AP$7),MATCH($S96,_1自治体コード,0))</f>
        <v>0</v>
      </c>
      <c r="S96" t="s">
        <v>573</v>
      </c>
      <c r="Z96">
        <f t="shared" ca="1" si="18"/>
        <v>0</v>
      </c>
      <c r="AA96">
        <f t="shared" ca="1" si="18"/>
        <v>0</v>
      </c>
      <c r="AB96">
        <f t="shared" ca="1" si="18"/>
        <v>0</v>
      </c>
      <c r="AC96">
        <f t="shared" ca="1" si="18"/>
        <v>0</v>
      </c>
      <c r="AD96">
        <f t="shared" ca="1" si="18"/>
        <v>0</v>
      </c>
      <c r="AE96">
        <f t="shared" ca="1" si="18"/>
        <v>0</v>
      </c>
      <c r="AF96">
        <f t="shared" ca="1" si="18"/>
        <v>0</v>
      </c>
      <c r="AG96">
        <f t="shared" ca="1" si="18"/>
        <v>0</v>
      </c>
      <c r="AH96">
        <f t="shared" ca="1" si="18"/>
        <v>0</v>
      </c>
      <c r="AI96">
        <f t="shared" ca="1" si="18"/>
        <v>0</v>
      </c>
      <c r="AJ96">
        <f t="shared" ca="1" si="18"/>
        <v>0</v>
      </c>
      <c r="AK96">
        <f t="shared" ca="1" si="18"/>
        <v>0</v>
      </c>
    </row>
    <row r="97" spans="1:37" ht="18" customHeight="1">
      <c r="A97" s="24"/>
      <c r="B97" s="155">
        <v>32</v>
      </c>
      <c r="C97" s="156" t="s">
        <v>1949</v>
      </c>
      <c r="D97" s="318">
        <f ca="1">INDEX(INDIRECT(表６!T$7),MATCH($S97,_1自治体コード,0))</f>
        <v>5</v>
      </c>
      <c r="E97" s="382">
        <f ca="1">INDEX(INDIRECT(表６!U$7),MATCH($S97,_1自治体コード,0))</f>
        <v>0</v>
      </c>
      <c r="F97" s="382">
        <f ca="1">INDEX(INDIRECT(表６!V$7),MATCH($S97,_1自治体コード,0))</f>
        <v>5</v>
      </c>
      <c r="G97" s="382">
        <f ca="1">INDEX(INDIRECT(表６!W$7),MATCH($S97,_1自治体コード,0))</f>
        <v>0</v>
      </c>
      <c r="H97" s="383">
        <f t="shared" ca="1" si="13"/>
        <v>10</v>
      </c>
      <c r="I97" s="368">
        <f ca="1">INDEX(INDIRECT(表６!Y$7),MATCH($S97,_1自治体コード,0))</f>
        <v>3</v>
      </c>
      <c r="J97" s="318"/>
      <c r="K97" s="382"/>
      <c r="L97" s="383">
        <f t="shared" si="15"/>
        <v>0</v>
      </c>
      <c r="M97" s="368">
        <f ca="1">INDEX(INDIRECT(表６!AL$7),MATCH($S97,_1自治体コード,0))</f>
        <v>0</v>
      </c>
      <c r="N97" s="318">
        <f ca="1">INDEX(INDIRECT(表６!AM$7),MATCH($S97,_1自治体コード,0))</f>
        <v>16</v>
      </c>
      <c r="O97" s="382">
        <f ca="1">INDEX(INDIRECT(表６!AN$7),MATCH($S97,_1自治体コード,0))</f>
        <v>8</v>
      </c>
      <c r="P97" s="383">
        <f t="shared" ca="1" si="14"/>
        <v>24</v>
      </c>
      <c r="Q97" s="278">
        <f ca="1">INDEX(INDIRECT(表６!AP$7),MATCH($S97,_1自治体コード,0))</f>
        <v>5</v>
      </c>
      <c r="S97" t="s">
        <v>574</v>
      </c>
      <c r="Z97">
        <f t="shared" ca="1" si="18"/>
        <v>0</v>
      </c>
      <c r="AA97">
        <f t="shared" ca="1" si="18"/>
        <v>0</v>
      </c>
      <c r="AB97">
        <f t="shared" ca="1" si="18"/>
        <v>0</v>
      </c>
      <c r="AC97">
        <f t="shared" ca="1" si="18"/>
        <v>0</v>
      </c>
      <c r="AD97">
        <f t="shared" ca="1" si="18"/>
        <v>0</v>
      </c>
      <c r="AE97">
        <f t="shared" ca="1" si="18"/>
        <v>0</v>
      </c>
      <c r="AF97">
        <f t="shared" ca="1" si="18"/>
        <v>0</v>
      </c>
      <c r="AG97">
        <f t="shared" ca="1" si="18"/>
        <v>0</v>
      </c>
      <c r="AH97">
        <f t="shared" ca="1" si="18"/>
        <v>0</v>
      </c>
      <c r="AI97">
        <f t="shared" ca="1" si="18"/>
        <v>0</v>
      </c>
      <c r="AJ97">
        <f t="shared" ca="1" si="18"/>
        <v>0</v>
      </c>
      <c r="AK97">
        <f t="shared" ca="1" si="18"/>
        <v>0</v>
      </c>
    </row>
    <row r="98" spans="1:37" ht="18" customHeight="1">
      <c r="A98" s="24"/>
      <c r="B98" s="155">
        <v>33</v>
      </c>
      <c r="C98" s="156" t="s">
        <v>1950</v>
      </c>
      <c r="D98" s="318">
        <f ca="1">INDEX(INDIRECT(表６!T$7),MATCH($S98,_1自治体コード,0))</f>
        <v>18</v>
      </c>
      <c r="E98" s="382">
        <f ca="1">INDEX(INDIRECT(表６!U$7),MATCH($S98,_1自治体コード,0))</f>
        <v>0</v>
      </c>
      <c r="F98" s="382">
        <f ca="1">INDEX(INDIRECT(表６!V$7),MATCH($S98,_1自治体コード,0))</f>
        <v>0</v>
      </c>
      <c r="G98" s="382">
        <f ca="1">INDEX(INDIRECT(表６!W$7),MATCH($S98,_1自治体コード,0))</f>
        <v>6</v>
      </c>
      <c r="H98" s="383">
        <f t="shared" ca="1" si="13"/>
        <v>24</v>
      </c>
      <c r="I98" s="368">
        <f ca="1">INDEX(INDIRECT(表６!Y$7),MATCH($S98,_1自治体コード,0))</f>
        <v>44</v>
      </c>
      <c r="J98" s="318"/>
      <c r="K98" s="382"/>
      <c r="L98" s="383">
        <f t="shared" si="15"/>
        <v>0</v>
      </c>
      <c r="M98" s="368">
        <f ca="1">INDEX(INDIRECT(表６!AL$7),MATCH($S98,_1自治体コード,0))</f>
        <v>0</v>
      </c>
      <c r="N98" s="318">
        <f ca="1">INDEX(INDIRECT(表６!AM$7),MATCH($S98,_1自治体コード,0))</f>
        <v>46</v>
      </c>
      <c r="O98" s="382">
        <f ca="1">INDEX(INDIRECT(表６!AN$7),MATCH($S98,_1自治体コード,0))</f>
        <v>20</v>
      </c>
      <c r="P98" s="383">
        <f t="shared" ca="1" si="14"/>
        <v>66</v>
      </c>
      <c r="Q98" s="278">
        <f ca="1">INDEX(INDIRECT(表６!AP$7),MATCH($S98,_1自治体コード,0))</f>
        <v>3</v>
      </c>
      <c r="S98" t="s">
        <v>575</v>
      </c>
      <c r="Z98">
        <f t="shared" ref="Z98:AK107" ca="1" si="19">INDEX(INDIRECT(Z$7),MATCH($S98,_1自治体コード,0))</f>
        <v>0</v>
      </c>
      <c r="AA98">
        <f t="shared" ca="1" si="19"/>
        <v>0</v>
      </c>
      <c r="AB98">
        <f t="shared" ca="1" si="19"/>
        <v>0</v>
      </c>
      <c r="AC98">
        <f t="shared" ca="1" si="19"/>
        <v>0</v>
      </c>
      <c r="AD98">
        <f t="shared" ca="1" si="19"/>
        <v>0</v>
      </c>
      <c r="AE98">
        <f t="shared" ca="1" si="19"/>
        <v>0</v>
      </c>
      <c r="AF98">
        <f t="shared" ca="1" si="19"/>
        <v>0</v>
      </c>
      <c r="AG98">
        <f t="shared" ca="1" si="19"/>
        <v>0</v>
      </c>
      <c r="AH98">
        <f t="shared" ca="1" si="19"/>
        <v>0</v>
      </c>
      <c r="AI98">
        <f t="shared" ca="1" si="19"/>
        <v>0</v>
      </c>
      <c r="AJ98">
        <f t="shared" ca="1" si="19"/>
        <v>0</v>
      </c>
      <c r="AK98">
        <f t="shared" ca="1" si="19"/>
        <v>0</v>
      </c>
    </row>
    <row r="99" spans="1:37" ht="18" customHeight="1">
      <c r="A99" s="24"/>
      <c r="B99" s="155">
        <v>34</v>
      </c>
      <c r="C99" s="156" t="s">
        <v>1951</v>
      </c>
      <c r="D99" s="318">
        <f ca="1">INDEX(INDIRECT(表６!T$7),MATCH($S99,_1自治体コード,0))</f>
        <v>11</v>
      </c>
      <c r="E99" s="382">
        <f ca="1">INDEX(INDIRECT(表６!U$7),MATCH($S99,_1自治体コード,0))</f>
        <v>0</v>
      </c>
      <c r="F99" s="382">
        <f ca="1">INDEX(INDIRECT(表６!V$7),MATCH($S99,_1自治体コード,0))</f>
        <v>0</v>
      </c>
      <c r="G99" s="382">
        <f ca="1">INDEX(INDIRECT(表６!W$7),MATCH($S99,_1自治体コード,0))</f>
        <v>0</v>
      </c>
      <c r="H99" s="383">
        <f t="shared" ca="1" si="13"/>
        <v>11</v>
      </c>
      <c r="I99" s="368">
        <f ca="1">INDEX(INDIRECT(表６!Y$7),MATCH($S99,_1自治体コード,0))</f>
        <v>12</v>
      </c>
      <c r="J99" s="318"/>
      <c r="K99" s="382"/>
      <c r="L99" s="383">
        <f t="shared" si="15"/>
        <v>0</v>
      </c>
      <c r="M99" s="368">
        <f ca="1">INDEX(INDIRECT(表６!AL$7),MATCH($S99,_1自治体コード,0))</f>
        <v>0</v>
      </c>
      <c r="N99" s="318">
        <f ca="1">INDEX(INDIRECT(表６!AM$7),MATCH($S99,_1自治体コード,0))</f>
        <v>42</v>
      </c>
      <c r="O99" s="382">
        <f ca="1">INDEX(INDIRECT(表６!AN$7),MATCH($S99,_1自治体コード,0))</f>
        <v>19</v>
      </c>
      <c r="P99" s="383">
        <f t="shared" ca="1" si="14"/>
        <v>61</v>
      </c>
      <c r="Q99" s="278">
        <f ca="1">INDEX(INDIRECT(表６!AP$7),MATCH($S99,_1自治体コード,0))</f>
        <v>3</v>
      </c>
      <c r="S99" t="s">
        <v>577</v>
      </c>
      <c r="Z99">
        <f t="shared" ca="1" si="19"/>
        <v>0</v>
      </c>
      <c r="AA99">
        <f t="shared" ca="1" si="19"/>
        <v>0</v>
      </c>
      <c r="AB99">
        <f t="shared" ca="1" si="19"/>
        <v>0</v>
      </c>
      <c r="AC99">
        <f t="shared" ca="1" si="19"/>
        <v>0</v>
      </c>
      <c r="AD99">
        <f t="shared" ca="1" si="19"/>
        <v>0</v>
      </c>
      <c r="AE99">
        <f t="shared" ca="1" si="19"/>
        <v>0</v>
      </c>
      <c r="AF99">
        <f t="shared" ca="1" si="19"/>
        <v>0</v>
      </c>
      <c r="AG99">
        <f t="shared" ca="1" si="19"/>
        <v>0</v>
      </c>
      <c r="AH99">
        <f t="shared" ca="1" si="19"/>
        <v>0</v>
      </c>
      <c r="AI99">
        <f t="shared" ca="1" si="19"/>
        <v>0</v>
      </c>
      <c r="AJ99">
        <f t="shared" ca="1" si="19"/>
        <v>0</v>
      </c>
      <c r="AK99">
        <f t="shared" ca="1" si="19"/>
        <v>0</v>
      </c>
    </row>
    <row r="100" spans="1:37" ht="18" customHeight="1">
      <c r="A100" s="24"/>
      <c r="B100" s="324">
        <v>35</v>
      </c>
      <c r="C100" s="325" t="s">
        <v>1952</v>
      </c>
      <c r="D100" s="384">
        <f ca="1">INDEX(INDIRECT(表６!T$7),MATCH($S100,_1自治体コード,0))</f>
        <v>9</v>
      </c>
      <c r="E100" s="385">
        <f ca="1">INDEX(INDIRECT(表６!U$7),MATCH($S100,_1自治体コード,0))</f>
        <v>0</v>
      </c>
      <c r="F100" s="385">
        <f ca="1">INDEX(INDIRECT(表６!V$7),MATCH($S100,_1自治体コード,0))</f>
        <v>0</v>
      </c>
      <c r="G100" s="385">
        <f ca="1">INDEX(INDIRECT(表６!W$7),MATCH($S100,_1自治体コード,0))</f>
        <v>0</v>
      </c>
      <c r="H100" s="386">
        <f t="shared" ca="1" si="13"/>
        <v>9</v>
      </c>
      <c r="I100" s="377">
        <f ca="1">INDEX(INDIRECT(表６!Y$7),MATCH($S100,_1自治体コード,0))</f>
        <v>1</v>
      </c>
      <c r="J100" s="384"/>
      <c r="K100" s="385"/>
      <c r="L100" s="386">
        <f t="shared" si="15"/>
        <v>0</v>
      </c>
      <c r="M100" s="377">
        <f ca="1">INDEX(INDIRECT(表６!AL$7),MATCH($S100,_1自治体コード,0))</f>
        <v>0</v>
      </c>
      <c r="N100" s="384">
        <f ca="1">INDEX(INDIRECT(表６!AM$7),MATCH($S100,_1自治体コード,0))</f>
        <v>22</v>
      </c>
      <c r="O100" s="385">
        <f ca="1">INDEX(INDIRECT(表６!AN$7),MATCH($S100,_1自治体コード,0))</f>
        <v>17</v>
      </c>
      <c r="P100" s="386">
        <f t="shared" ca="1" si="14"/>
        <v>39</v>
      </c>
      <c r="Q100" s="397">
        <f ca="1">INDEX(INDIRECT(表６!AP$7),MATCH($S100,_1自治体コード,0))</f>
        <v>5</v>
      </c>
      <c r="S100" t="s">
        <v>578</v>
      </c>
      <c r="Z100">
        <f t="shared" ca="1" si="19"/>
        <v>0</v>
      </c>
      <c r="AA100">
        <f t="shared" ca="1" si="19"/>
        <v>0</v>
      </c>
      <c r="AB100">
        <f t="shared" ca="1" si="19"/>
        <v>0</v>
      </c>
      <c r="AC100">
        <f t="shared" ca="1" si="19"/>
        <v>0</v>
      </c>
      <c r="AD100">
        <f t="shared" ca="1" si="19"/>
        <v>0</v>
      </c>
      <c r="AE100">
        <f t="shared" ca="1" si="19"/>
        <v>0</v>
      </c>
      <c r="AF100">
        <f t="shared" ca="1" si="19"/>
        <v>0</v>
      </c>
      <c r="AG100">
        <f t="shared" ca="1" si="19"/>
        <v>0</v>
      </c>
      <c r="AH100">
        <f t="shared" ca="1" si="19"/>
        <v>0</v>
      </c>
      <c r="AI100">
        <f t="shared" ca="1" si="19"/>
        <v>0</v>
      </c>
      <c r="AJ100">
        <f t="shared" ca="1" si="19"/>
        <v>0</v>
      </c>
      <c r="AK100">
        <f t="shared" ca="1" si="19"/>
        <v>0</v>
      </c>
    </row>
    <row r="101" spans="1:37" ht="18" customHeight="1">
      <c r="A101" s="24"/>
      <c r="B101" s="335">
        <v>36</v>
      </c>
      <c r="C101" s="336" t="s">
        <v>1953</v>
      </c>
      <c r="D101" s="387">
        <f ca="1">INDEX(INDIRECT(表６!T$7),MATCH($S101,_1自治体コード,0))</f>
        <v>107</v>
      </c>
      <c r="E101" s="388">
        <f ca="1">INDEX(INDIRECT(表６!U$7),MATCH($S101,_1自治体コード,0))</f>
        <v>0</v>
      </c>
      <c r="F101" s="388">
        <f ca="1">INDEX(INDIRECT(表６!V$7),MATCH($S101,_1自治体コード,0))</f>
        <v>7</v>
      </c>
      <c r="G101" s="388">
        <f ca="1">INDEX(INDIRECT(表６!W$7),MATCH($S101,_1自治体コード,0))</f>
        <v>3</v>
      </c>
      <c r="H101" s="389">
        <f t="shared" ca="1" si="13"/>
        <v>117</v>
      </c>
      <c r="I101" s="376">
        <f ca="1">INDEX(INDIRECT(表６!Y$7),MATCH($S101,_1自治体コード,0))</f>
        <v>57</v>
      </c>
      <c r="J101" s="387"/>
      <c r="K101" s="388"/>
      <c r="L101" s="389">
        <f t="shared" si="15"/>
        <v>0</v>
      </c>
      <c r="M101" s="376">
        <f ca="1">INDEX(INDIRECT(表６!AL$7),MATCH($S101,_1自治体コード,0))</f>
        <v>0</v>
      </c>
      <c r="N101" s="387">
        <f ca="1">INDEX(INDIRECT(表６!AM$7),MATCH($S101,_1自治体コード,0))</f>
        <v>106</v>
      </c>
      <c r="O101" s="388">
        <f ca="1">INDEX(INDIRECT(表６!AN$7),MATCH($S101,_1自治体コード,0))</f>
        <v>93</v>
      </c>
      <c r="P101" s="389">
        <f t="shared" ca="1" si="14"/>
        <v>199</v>
      </c>
      <c r="Q101" s="398">
        <f ca="1">INDEX(INDIRECT(表６!AP$7),MATCH($S101,_1自治体コード,0))</f>
        <v>16</v>
      </c>
      <c r="S101" t="s">
        <v>580</v>
      </c>
      <c r="Z101">
        <f t="shared" ca="1" si="19"/>
        <v>0</v>
      </c>
      <c r="AA101">
        <f t="shared" ca="1" si="19"/>
        <v>0</v>
      </c>
      <c r="AB101">
        <f t="shared" ca="1" si="19"/>
        <v>0</v>
      </c>
      <c r="AC101">
        <f t="shared" ca="1" si="19"/>
        <v>0</v>
      </c>
      <c r="AD101">
        <f t="shared" ca="1" si="19"/>
        <v>0</v>
      </c>
      <c r="AE101">
        <f t="shared" ca="1" si="19"/>
        <v>0</v>
      </c>
      <c r="AF101">
        <f t="shared" ca="1" si="19"/>
        <v>0</v>
      </c>
      <c r="AG101">
        <f t="shared" ca="1" si="19"/>
        <v>0</v>
      </c>
      <c r="AH101">
        <f t="shared" ca="1" si="19"/>
        <v>0</v>
      </c>
      <c r="AI101">
        <f t="shared" ca="1" si="19"/>
        <v>0</v>
      </c>
      <c r="AJ101">
        <f t="shared" ca="1" si="19"/>
        <v>0</v>
      </c>
      <c r="AK101">
        <f t="shared" ca="1" si="19"/>
        <v>0</v>
      </c>
    </row>
    <row r="102" spans="1:37" ht="18" customHeight="1">
      <c r="A102" s="24"/>
      <c r="B102" s="155">
        <v>37</v>
      </c>
      <c r="C102" s="156" t="s">
        <v>1954</v>
      </c>
      <c r="D102" s="318">
        <f ca="1">INDEX(INDIRECT(表６!T$7),MATCH($S102,_1自治体コード,0))</f>
        <v>30</v>
      </c>
      <c r="E102" s="382">
        <f ca="1">INDEX(INDIRECT(表６!U$7),MATCH($S102,_1自治体コード,0))</f>
        <v>0</v>
      </c>
      <c r="F102" s="382">
        <f ca="1">INDEX(INDIRECT(表６!V$7),MATCH($S102,_1自治体コード,0))</f>
        <v>13</v>
      </c>
      <c r="G102" s="382">
        <f ca="1">INDEX(INDIRECT(表６!W$7),MATCH($S102,_1自治体コード,0))</f>
        <v>5</v>
      </c>
      <c r="H102" s="383">
        <f t="shared" ca="1" si="13"/>
        <v>48</v>
      </c>
      <c r="I102" s="368">
        <f ca="1">INDEX(INDIRECT(表６!Y$7),MATCH($S102,_1自治体コード,0))</f>
        <v>55</v>
      </c>
      <c r="J102" s="318"/>
      <c r="K102" s="382"/>
      <c r="L102" s="383">
        <f t="shared" si="15"/>
        <v>0</v>
      </c>
      <c r="M102" s="368">
        <f ca="1">INDEX(INDIRECT(表６!AL$7),MATCH($S102,_1自治体コード,0))</f>
        <v>0</v>
      </c>
      <c r="N102" s="318">
        <f ca="1">INDEX(INDIRECT(表６!AM$7),MATCH($S102,_1自治体コード,0))</f>
        <v>61</v>
      </c>
      <c r="O102" s="382">
        <f ca="1">INDEX(INDIRECT(表６!AN$7),MATCH($S102,_1自治体コード,0))</f>
        <v>42</v>
      </c>
      <c r="P102" s="383">
        <f t="shared" ca="1" si="14"/>
        <v>103</v>
      </c>
      <c r="Q102" s="278">
        <f ca="1">INDEX(INDIRECT(表６!AP$7),MATCH($S102,_1自治体コード,0))</f>
        <v>7</v>
      </c>
      <c r="S102" t="s">
        <v>581</v>
      </c>
      <c r="Z102">
        <f t="shared" ca="1" si="19"/>
        <v>0</v>
      </c>
      <c r="AA102">
        <f t="shared" ca="1" si="19"/>
        <v>0</v>
      </c>
      <c r="AB102">
        <f t="shared" ca="1" si="19"/>
        <v>0</v>
      </c>
      <c r="AC102">
        <f t="shared" ca="1" si="19"/>
        <v>0</v>
      </c>
      <c r="AD102">
        <f t="shared" ca="1" si="19"/>
        <v>0</v>
      </c>
      <c r="AE102">
        <f t="shared" ca="1" si="19"/>
        <v>0</v>
      </c>
      <c r="AF102">
        <f t="shared" ca="1" si="19"/>
        <v>0</v>
      </c>
      <c r="AG102">
        <f t="shared" ca="1" si="19"/>
        <v>0</v>
      </c>
      <c r="AH102">
        <f t="shared" ca="1" si="19"/>
        <v>0</v>
      </c>
      <c r="AI102">
        <f t="shared" ca="1" si="19"/>
        <v>0</v>
      </c>
      <c r="AJ102">
        <f t="shared" ca="1" si="19"/>
        <v>0</v>
      </c>
      <c r="AK102">
        <f t="shared" ca="1" si="19"/>
        <v>0</v>
      </c>
    </row>
    <row r="103" spans="1:37" ht="18" customHeight="1">
      <c r="A103" s="24"/>
      <c r="B103" s="155">
        <v>38</v>
      </c>
      <c r="C103" s="156" t="s">
        <v>1955</v>
      </c>
      <c r="D103" s="318">
        <f ca="1">INDEX(INDIRECT(表６!T$7),MATCH($S103,_1自治体コード,0))</f>
        <v>22</v>
      </c>
      <c r="E103" s="382">
        <f ca="1">INDEX(INDIRECT(表６!U$7),MATCH($S103,_1自治体コード,0))</f>
        <v>0</v>
      </c>
      <c r="F103" s="382">
        <f ca="1">INDEX(INDIRECT(表６!V$7),MATCH($S103,_1自治体コード,0))</f>
        <v>0</v>
      </c>
      <c r="G103" s="382">
        <f ca="1">INDEX(INDIRECT(表６!W$7),MATCH($S103,_1自治体コード,0))</f>
        <v>1</v>
      </c>
      <c r="H103" s="383">
        <f t="shared" ca="1" si="13"/>
        <v>23</v>
      </c>
      <c r="I103" s="368">
        <f ca="1">INDEX(INDIRECT(表６!Y$7),MATCH($S103,_1自治体コード,0))</f>
        <v>31</v>
      </c>
      <c r="J103" s="318"/>
      <c r="K103" s="382"/>
      <c r="L103" s="383">
        <f t="shared" si="15"/>
        <v>0</v>
      </c>
      <c r="M103" s="368">
        <f ca="1">INDEX(INDIRECT(表６!AL$7),MATCH($S103,_1自治体コード,0))</f>
        <v>0</v>
      </c>
      <c r="N103" s="318">
        <f ca="1">INDEX(INDIRECT(表６!AM$7),MATCH($S103,_1自治体コード,0))</f>
        <v>44</v>
      </c>
      <c r="O103" s="382">
        <f ca="1">INDEX(INDIRECT(表６!AN$7),MATCH($S103,_1自治体コード,0))</f>
        <v>32</v>
      </c>
      <c r="P103" s="383">
        <f t="shared" ca="1" si="14"/>
        <v>76</v>
      </c>
      <c r="Q103" s="278">
        <f ca="1">INDEX(INDIRECT(表６!AP$7),MATCH($S103,_1自治体コード,0))</f>
        <v>8</v>
      </c>
      <c r="S103" t="s">
        <v>582</v>
      </c>
      <c r="Z103">
        <f t="shared" ca="1" si="19"/>
        <v>0</v>
      </c>
      <c r="AA103">
        <f t="shared" ca="1" si="19"/>
        <v>0</v>
      </c>
      <c r="AB103">
        <f t="shared" ca="1" si="19"/>
        <v>0</v>
      </c>
      <c r="AC103">
        <f t="shared" ca="1" si="19"/>
        <v>0</v>
      </c>
      <c r="AD103">
        <f t="shared" ca="1" si="19"/>
        <v>0</v>
      </c>
      <c r="AE103">
        <f t="shared" ca="1" si="19"/>
        <v>0</v>
      </c>
      <c r="AF103">
        <f t="shared" ca="1" si="19"/>
        <v>0</v>
      </c>
      <c r="AG103">
        <f t="shared" ca="1" si="19"/>
        <v>0</v>
      </c>
      <c r="AH103">
        <f t="shared" ca="1" si="19"/>
        <v>0</v>
      </c>
      <c r="AI103">
        <f t="shared" ca="1" si="19"/>
        <v>0</v>
      </c>
      <c r="AJ103">
        <f t="shared" ca="1" si="19"/>
        <v>0</v>
      </c>
      <c r="AK103">
        <f t="shared" ca="1" si="19"/>
        <v>0</v>
      </c>
    </row>
    <row r="104" spans="1:37" ht="18" customHeight="1">
      <c r="A104" s="24"/>
      <c r="B104" s="155">
        <v>39</v>
      </c>
      <c r="C104" s="156" t="s">
        <v>1956</v>
      </c>
      <c r="D104" s="318">
        <f ca="1">INDEX(INDIRECT(表６!T$7),MATCH($S104,_1自治体コード,0))</f>
        <v>5</v>
      </c>
      <c r="E104" s="382">
        <f ca="1">INDEX(INDIRECT(表６!U$7),MATCH($S104,_1自治体コード,0))</f>
        <v>0</v>
      </c>
      <c r="F104" s="382">
        <f ca="1">INDEX(INDIRECT(表６!V$7),MATCH($S104,_1自治体コード,0))</f>
        <v>0</v>
      </c>
      <c r="G104" s="382">
        <f ca="1">INDEX(INDIRECT(表６!W$7),MATCH($S104,_1自治体コード,0))</f>
        <v>0</v>
      </c>
      <c r="H104" s="383">
        <f t="shared" ca="1" si="13"/>
        <v>5</v>
      </c>
      <c r="I104" s="368">
        <f ca="1">INDEX(INDIRECT(表６!Y$7),MATCH($S104,_1自治体コード,0))</f>
        <v>3</v>
      </c>
      <c r="J104" s="318"/>
      <c r="K104" s="382"/>
      <c r="L104" s="383">
        <f t="shared" si="15"/>
        <v>0</v>
      </c>
      <c r="M104" s="368">
        <f ca="1">INDEX(INDIRECT(表６!AL$7),MATCH($S104,_1自治体コード,0))</f>
        <v>0</v>
      </c>
      <c r="N104" s="318">
        <f ca="1">INDEX(INDIRECT(表６!AM$7),MATCH($S104,_1自治体コード,0))</f>
        <v>6</v>
      </c>
      <c r="O104" s="382">
        <f ca="1">INDEX(INDIRECT(表６!AN$7),MATCH($S104,_1自治体コード,0))</f>
        <v>12</v>
      </c>
      <c r="P104" s="383">
        <f t="shared" ca="1" si="14"/>
        <v>18</v>
      </c>
      <c r="Q104" s="278">
        <f ca="1">INDEX(INDIRECT(表６!AP$7),MATCH($S104,_1自治体コード,0))</f>
        <v>3</v>
      </c>
      <c r="S104" t="s">
        <v>583</v>
      </c>
      <c r="Z104">
        <f t="shared" ca="1" si="19"/>
        <v>0</v>
      </c>
      <c r="AA104">
        <f t="shared" ca="1" si="19"/>
        <v>0</v>
      </c>
      <c r="AB104">
        <f t="shared" ca="1" si="19"/>
        <v>0</v>
      </c>
      <c r="AC104">
        <f t="shared" ca="1" si="19"/>
        <v>0</v>
      </c>
      <c r="AD104">
        <f t="shared" ca="1" si="19"/>
        <v>0</v>
      </c>
      <c r="AE104">
        <f t="shared" ca="1" si="19"/>
        <v>0</v>
      </c>
      <c r="AF104">
        <f t="shared" ca="1" si="19"/>
        <v>0</v>
      </c>
      <c r="AG104">
        <f t="shared" ca="1" si="19"/>
        <v>0</v>
      </c>
      <c r="AH104">
        <f t="shared" ca="1" si="19"/>
        <v>0</v>
      </c>
      <c r="AI104">
        <f t="shared" ca="1" si="19"/>
        <v>0</v>
      </c>
      <c r="AJ104">
        <f t="shared" ca="1" si="19"/>
        <v>0</v>
      </c>
      <c r="AK104">
        <f t="shared" ca="1" si="19"/>
        <v>0</v>
      </c>
    </row>
    <row r="105" spans="1:37" ht="18" customHeight="1">
      <c r="A105" s="24"/>
      <c r="B105" s="324">
        <v>40</v>
      </c>
      <c r="C105" s="325" t="s">
        <v>1957</v>
      </c>
      <c r="D105" s="384">
        <f ca="1">INDEX(INDIRECT(表６!T$7),MATCH($S105,_1自治体コード,0))</f>
        <v>33</v>
      </c>
      <c r="E105" s="385">
        <f ca="1">INDEX(INDIRECT(表６!U$7),MATCH($S105,_1自治体コード,0))</f>
        <v>0</v>
      </c>
      <c r="F105" s="385">
        <f ca="1">INDEX(INDIRECT(表６!V$7),MATCH($S105,_1自治体コード,0))</f>
        <v>0</v>
      </c>
      <c r="G105" s="385">
        <f ca="1">INDEX(INDIRECT(表６!W$7),MATCH($S105,_1自治体コード,0))</f>
        <v>0</v>
      </c>
      <c r="H105" s="386">
        <f t="shared" ca="1" si="13"/>
        <v>33</v>
      </c>
      <c r="I105" s="377">
        <f ca="1">INDEX(INDIRECT(表６!Y$7),MATCH($S105,_1自治体コード,0))</f>
        <v>17</v>
      </c>
      <c r="J105" s="384"/>
      <c r="K105" s="385"/>
      <c r="L105" s="386">
        <f t="shared" si="15"/>
        <v>0</v>
      </c>
      <c r="M105" s="377">
        <f ca="1">INDEX(INDIRECT(表６!AL$7),MATCH($S105,_1自治体コード,0))</f>
        <v>0</v>
      </c>
      <c r="N105" s="384">
        <f ca="1">INDEX(INDIRECT(表６!AM$7),MATCH($S105,_1自治体コード,0))</f>
        <v>51</v>
      </c>
      <c r="O105" s="385">
        <f ca="1">INDEX(INDIRECT(表６!AN$7),MATCH($S105,_1自治体コード,0))</f>
        <v>38</v>
      </c>
      <c r="P105" s="386">
        <f t="shared" ca="1" si="14"/>
        <v>89</v>
      </c>
      <c r="Q105" s="397">
        <f ca="1">INDEX(INDIRECT(表６!AP$7),MATCH($S105,_1自治体コード,0))</f>
        <v>1</v>
      </c>
      <c r="S105" t="s">
        <v>584</v>
      </c>
      <c r="Z105">
        <f t="shared" ca="1" si="19"/>
        <v>0</v>
      </c>
      <c r="AA105">
        <f t="shared" ca="1" si="19"/>
        <v>0</v>
      </c>
      <c r="AB105">
        <f t="shared" ca="1" si="19"/>
        <v>0</v>
      </c>
      <c r="AC105">
        <f t="shared" ca="1" si="19"/>
        <v>0</v>
      </c>
      <c r="AD105">
        <f t="shared" ca="1" si="19"/>
        <v>0</v>
      </c>
      <c r="AE105">
        <f t="shared" ca="1" si="19"/>
        <v>0</v>
      </c>
      <c r="AF105">
        <f t="shared" ca="1" si="19"/>
        <v>0</v>
      </c>
      <c r="AG105">
        <f t="shared" ca="1" si="19"/>
        <v>0</v>
      </c>
      <c r="AH105">
        <f t="shared" ca="1" si="19"/>
        <v>0</v>
      </c>
      <c r="AI105">
        <f t="shared" ca="1" si="19"/>
        <v>0</v>
      </c>
      <c r="AJ105">
        <f t="shared" ca="1" si="19"/>
        <v>0</v>
      </c>
      <c r="AK105">
        <f t="shared" ca="1" si="19"/>
        <v>0</v>
      </c>
    </row>
    <row r="106" spans="1:37" ht="18" customHeight="1">
      <c r="A106" s="24"/>
      <c r="B106" s="335">
        <v>41</v>
      </c>
      <c r="C106" s="336" t="s">
        <v>1958</v>
      </c>
      <c r="D106" s="387">
        <f ca="1">INDEX(INDIRECT(表６!T$7),MATCH($S106,_1自治体コード,0))</f>
        <v>30</v>
      </c>
      <c r="E106" s="388">
        <f ca="1">INDEX(INDIRECT(表６!U$7),MATCH($S106,_1自治体コード,0))</f>
        <v>0</v>
      </c>
      <c r="F106" s="388">
        <f ca="1">INDEX(INDIRECT(表６!V$7),MATCH($S106,_1自治体コード,0))</f>
        <v>0</v>
      </c>
      <c r="G106" s="388">
        <f ca="1">INDEX(INDIRECT(表６!W$7),MATCH($S106,_1自治体コード,0))</f>
        <v>0</v>
      </c>
      <c r="H106" s="389">
        <f t="shared" ca="1" si="13"/>
        <v>30</v>
      </c>
      <c r="I106" s="376">
        <f ca="1">INDEX(INDIRECT(表６!Y$7),MATCH($S106,_1自治体コード,0))</f>
        <v>29</v>
      </c>
      <c r="J106" s="387"/>
      <c r="K106" s="388"/>
      <c r="L106" s="389">
        <f t="shared" si="15"/>
        <v>0</v>
      </c>
      <c r="M106" s="376">
        <f ca="1">INDEX(INDIRECT(表６!AL$7),MATCH($S106,_1自治体コード,0))</f>
        <v>0</v>
      </c>
      <c r="N106" s="387">
        <f ca="1">INDEX(INDIRECT(表６!AM$7),MATCH($S106,_1自治体コード,0))</f>
        <v>22</v>
      </c>
      <c r="O106" s="388">
        <f ca="1">INDEX(INDIRECT(表６!AN$7),MATCH($S106,_1自治体コード,0))</f>
        <v>31</v>
      </c>
      <c r="P106" s="389">
        <f t="shared" ca="1" si="14"/>
        <v>53</v>
      </c>
      <c r="Q106" s="398">
        <f ca="1">INDEX(INDIRECT(表６!AP$7),MATCH($S106,_1自治体コード,0))</f>
        <v>4</v>
      </c>
      <c r="S106" t="s">
        <v>585</v>
      </c>
      <c r="Z106">
        <f t="shared" ca="1" si="19"/>
        <v>0</v>
      </c>
      <c r="AA106">
        <f t="shared" ca="1" si="19"/>
        <v>0</v>
      </c>
      <c r="AB106">
        <f t="shared" ca="1" si="19"/>
        <v>0</v>
      </c>
      <c r="AC106">
        <f t="shared" ca="1" si="19"/>
        <v>0</v>
      </c>
      <c r="AD106">
        <f t="shared" ca="1" si="19"/>
        <v>0</v>
      </c>
      <c r="AE106">
        <f t="shared" ca="1" si="19"/>
        <v>0</v>
      </c>
      <c r="AF106">
        <f t="shared" ca="1" si="19"/>
        <v>0</v>
      </c>
      <c r="AG106">
        <f t="shared" ca="1" si="19"/>
        <v>0</v>
      </c>
      <c r="AH106">
        <f t="shared" ca="1" si="19"/>
        <v>0</v>
      </c>
      <c r="AI106">
        <f t="shared" ca="1" si="19"/>
        <v>0</v>
      </c>
      <c r="AJ106">
        <f t="shared" ca="1" si="19"/>
        <v>0</v>
      </c>
      <c r="AK106">
        <f t="shared" ca="1" si="19"/>
        <v>0</v>
      </c>
    </row>
    <row r="107" spans="1:37" ht="18" customHeight="1">
      <c r="A107" s="24"/>
      <c r="B107" s="155">
        <v>42</v>
      </c>
      <c r="C107" s="156" t="s">
        <v>1959</v>
      </c>
      <c r="D107" s="318">
        <f ca="1">INDEX(INDIRECT(表６!T$7),MATCH($S107,_1自治体コード,0))</f>
        <v>6</v>
      </c>
      <c r="E107" s="382">
        <f ca="1">INDEX(INDIRECT(表６!U$7),MATCH($S107,_1自治体コード,0))</f>
        <v>0</v>
      </c>
      <c r="F107" s="382">
        <f ca="1">INDEX(INDIRECT(表６!V$7),MATCH($S107,_1自治体コード,0))</f>
        <v>0</v>
      </c>
      <c r="G107" s="382">
        <f ca="1">INDEX(INDIRECT(表６!W$7),MATCH($S107,_1自治体コード,0))</f>
        <v>0</v>
      </c>
      <c r="H107" s="383">
        <f t="shared" ca="1" si="13"/>
        <v>6</v>
      </c>
      <c r="I107" s="368">
        <f ca="1">INDEX(INDIRECT(表６!Y$7),MATCH($S107,_1自治体コード,0))</f>
        <v>4</v>
      </c>
      <c r="J107" s="318"/>
      <c r="K107" s="382"/>
      <c r="L107" s="383">
        <f t="shared" si="15"/>
        <v>0</v>
      </c>
      <c r="M107" s="368">
        <f ca="1">INDEX(INDIRECT(表６!AL$7),MATCH($S107,_1自治体コード,0))</f>
        <v>0</v>
      </c>
      <c r="N107" s="318">
        <f ca="1">INDEX(INDIRECT(表６!AM$7),MATCH($S107,_1自治体コード,0))</f>
        <v>8</v>
      </c>
      <c r="O107" s="382">
        <f ca="1">INDEX(INDIRECT(表６!AN$7),MATCH($S107,_1自治体コード,0))</f>
        <v>1</v>
      </c>
      <c r="P107" s="383">
        <f t="shared" ca="1" si="14"/>
        <v>9</v>
      </c>
      <c r="Q107" s="278">
        <f ca="1">INDEX(INDIRECT(表６!AP$7),MATCH($S107,_1自治体コード,0))</f>
        <v>2</v>
      </c>
      <c r="S107" t="s">
        <v>586</v>
      </c>
      <c r="Z107">
        <f t="shared" ca="1" si="19"/>
        <v>0</v>
      </c>
      <c r="AA107">
        <f t="shared" ca="1" si="19"/>
        <v>0</v>
      </c>
      <c r="AB107">
        <f t="shared" ca="1" si="19"/>
        <v>0</v>
      </c>
      <c r="AC107">
        <f t="shared" ca="1" si="19"/>
        <v>0</v>
      </c>
      <c r="AD107">
        <f t="shared" ca="1" si="19"/>
        <v>0</v>
      </c>
      <c r="AE107">
        <f t="shared" ca="1" si="19"/>
        <v>0</v>
      </c>
      <c r="AF107">
        <f t="shared" ca="1" si="19"/>
        <v>0</v>
      </c>
      <c r="AG107">
        <f t="shared" ca="1" si="19"/>
        <v>0</v>
      </c>
      <c r="AH107">
        <f t="shared" ca="1" si="19"/>
        <v>0</v>
      </c>
      <c r="AI107">
        <f t="shared" ca="1" si="19"/>
        <v>0</v>
      </c>
      <c r="AJ107">
        <f t="shared" ca="1" si="19"/>
        <v>0</v>
      </c>
      <c r="AK107">
        <f t="shared" ca="1" si="19"/>
        <v>0</v>
      </c>
    </row>
    <row r="108" spans="1:37" ht="18" customHeight="1">
      <c r="A108" s="24"/>
      <c r="B108" s="155">
        <v>43</v>
      </c>
      <c r="C108" s="156" t="s">
        <v>1960</v>
      </c>
      <c r="D108" s="318">
        <f ca="1">INDEX(INDIRECT(表６!T$7),MATCH($S108,_1自治体コード,0))</f>
        <v>7</v>
      </c>
      <c r="E108" s="382">
        <f ca="1">INDEX(INDIRECT(表６!U$7),MATCH($S108,_1自治体コード,0))</f>
        <v>0</v>
      </c>
      <c r="F108" s="382">
        <f ca="1">INDEX(INDIRECT(表６!V$7),MATCH($S108,_1自治体コード,0))</f>
        <v>0</v>
      </c>
      <c r="G108" s="382">
        <f ca="1">INDEX(INDIRECT(表６!W$7),MATCH($S108,_1自治体コード,0))</f>
        <v>0</v>
      </c>
      <c r="H108" s="383">
        <f t="shared" ca="1" si="13"/>
        <v>7</v>
      </c>
      <c r="I108" s="368">
        <f ca="1">INDEX(INDIRECT(表６!Y$7),MATCH($S108,_1自治体コード,0))</f>
        <v>4</v>
      </c>
      <c r="J108" s="318"/>
      <c r="K108" s="382"/>
      <c r="L108" s="383">
        <f t="shared" si="15"/>
        <v>0</v>
      </c>
      <c r="M108" s="368">
        <f ca="1">INDEX(INDIRECT(表６!AL$7),MATCH($S108,_1自治体コード,0))</f>
        <v>0</v>
      </c>
      <c r="N108" s="318">
        <f ca="1">INDEX(INDIRECT(表６!AM$7),MATCH($S108,_1自治体コード,0))</f>
        <v>9</v>
      </c>
      <c r="O108" s="382">
        <f ca="1">INDEX(INDIRECT(表６!AN$7),MATCH($S108,_1自治体コード,0))</f>
        <v>7</v>
      </c>
      <c r="P108" s="383">
        <f t="shared" ca="1" si="14"/>
        <v>16</v>
      </c>
      <c r="Q108" s="278">
        <f ca="1">INDEX(INDIRECT(表６!AP$7),MATCH($S108,_1自治体コード,0))</f>
        <v>2</v>
      </c>
      <c r="S108" t="s">
        <v>587</v>
      </c>
      <c r="Z108">
        <f t="shared" ref="Z108:AK117" ca="1" si="20">INDEX(INDIRECT(Z$7),MATCH($S108,_1自治体コード,0))</f>
        <v>0</v>
      </c>
      <c r="AA108">
        <f t="shared" ca="1" si="20"/>
        <v>0</v>
      </c>
      <c r="AB108">
        <f t="shared" ca="1" si="20"/>
        <v>0</v>
      </c>
      <c r="AC108">
        <f t="shared" ca="1" si="20"/>
        <v>0</v>
      </c>
      <c r="AD108">
        <f t="shared" ca="1" si="20"/>
        <v>0</v>
      </c>
      <c r="AE108">
        <f t="shared" ca="1" si="20"/>
        <v>0</v>
      </c>
      <c r="AF108">
        <f t="shared" ca="1" si="20"/>
        <v>0</v>
      </c>
      <c r="AG108">
        <f t="shared" ca="1" si="20"/>
        <v>0</v>
      </c>
      <c r="AH108">
        <f t="shared" ca="1" si="20"/>
        <v>0</v>
      </c>
      <c r="AI108">
        <f t="shared" ca="1" si="20"/>
        <v>0</v>
      </c>
      <c r="AJ108">
        <f t="shared" ca="1" si="20"/>
        <v>0</v>
      </c>
      <c r="AK108">
        <f t="shared" ca="1" si="20"/>
        <v>0</v>
      </c>
    </row>
    <row r="109" spans="1:37" ht="18" customHeight="1">
      <c r="A109" s="24"/>
      <c r="B109" s="155">
        <v>44</v>
      </c>
      <c r="C109" s="156" t="s">
        <v>1961</v>
      </c>
      <c r="D109" s="318">
        <f ca="1">INDEX(INDIRECT(表６!T$7),MATCH($S109,_1自治体コード,0))</f>
        <v>14</v>
      </c>
      <c r="E109" s="382">
        <f ca="1">INDEX(INDIRECT(表６!U$7),MATCH($S109,_1自治体コード,0))</f>
        <v>0</v>
      </c>
      <c r="F109" s="382">
        <f ca="1">INDEX(INDIRECT(表６!V$7),MATCH($S109,_1自治体コード,0))</f>
        <v>3</v>
      </c>
      <c r="G109" s="382">
        <f ca="1">INDEX(INDIRECT(表６!W$7),MATCH($S109,_1自治体コード,0))</f>
        <v>0</v>
      </c>
      <c r="H109" s="383">
        <f t="shared" ca="1" si="13"/>
        <v>17</v>
      </c>
      <c r="I109" s="368">
        <f ca="1">INDEX(INDIRECT(表６!Y$7),MATCH($S109,_1自治体コード,0))</f>
        <v>7</v>
      </c>
      <c r="J109" s="318"/>
      <c r="K109" s="382"/>
      <c r="L109" s="383">
        <f t="shared" si="15"/>
        <v>0</v>
      </c>
      <c r="M109" s="368">
        <f ca="1">INDEX(INDIRECT(表６!AL$7),MATCH($S109,_1自治体コード,0))</f>
        <v>0</v>
      </c>
      <c r="N109" s="318">
        <f ca="1">INDEX(INDIRECT(表６!AM$7),MATCH($S109,_1自治体コード,0))</f>
        <v>13</v>
      </c>
      <c r="O109" s="382">
        <f ca="1">INDEX(INDIRECT(表６!AN$7),MATCH($S109,_1自治体コード,0))</f>
        <v>19</v>
      </c>
      <c r="P109" s="383">
        <f t="shared" ca="1" si="14"/>
        <v>32</v>
      </c>
      <c r="Q109" s="278">
        <f ca="1">INDEX(INDIRECT(表６!AP$7),MATCH($S109,_1自治体コード,0))</f>
        <v>0</v>
      </c>
      <c r="S109" t="s">
        <v>588</v>
      </c>
      <c r="Z109">
        <f t="shared" ca="1" si="20"/>
        <v>0</v>
      </c>
      <c r="AA109">
        <f t="shared" ca="1" si="20"/>
        <v>0</v>
      </c>
      <c r="AB109">
        <f t="shared" ca="1" si="20"/>
        <v>0</v>
      </c>
      <c r="AC109">
        <f t="shared" ca="1" si="20"/>
        <v>0</v>
      </c>
      <c r="AD109">
        <f t="shared" ca="1" si="20"/>
        <v>0</v>
      </c>
      <c r="AE109">
        <f t="shared" ca="1" si="20"/>
        <v>0</v>
      </c>
      <c r="AF109">
        <f t="shared" ca="1" si="20"/>
        <v>0</v>
      </c>
      <c r="AG109">
        <f t="shared" ca="1" si="20"/>
        <v>0</v>
      </c>
      <c r="AH109">
        <f t="shared" ca="1" si="20"/>
        <v>0</v>
      </c>
      <c r="AI109">
        <f t="shared" ca="1" si="20"/>
        <v>0</v>
      </c>
      <c r="AJ109">
        <f t="shared" ca="1" si="20"/>
        <v>0</v>
      </c>
      <c r="AK109">
        <f t="shared" ca="1" si="20"/>
        <v>0</v>
      </c>
    </row>
    <row r="110" spans="1:37" ht="18" customHeight="1">
      <c r="A110" s="24"/>
      <c r="B110" s="324">
        <v>45</v>
      </c>
      <c r="C110" s="325" t="s">
        <v>1962</v>
      </c>
      <c r="D110" s="384">
        <f ca="1">INDEX(INDIRECT(表６!T$7),MATCH($S110,_1自治体コード,0))</f>
        <v>6</v>
      </c>
      <c r="E110" s="385">
        <f ca="1">INDEX(INDIRECT(表６!U$7),MATCH($S110,_1自治体コード,0))</f>
        <v>0</v>
      </c>
      <c r="F110" s="385">
        <f ca="1">INDEX(INDIRECT(表６!V$7),MATCH($S110,_1自治体コード,0))</f>
        <v>0</v>
      </c>
      <c r="G110" s="385">
        <f ca="1">INDEX(INDIRECT(表６!W$7),MATCH($S110,_1自治体コード,0))</f>
        <v>0</v>
      </c>
      <c r="H110" s="386">
        <f t="shared" ca="1" si="13"/>
        <v>6</v>
      </c>
      <c r="I110" s="377">
        <f ca="1">INDEX(INDIRECT(表６!Y$7),MATCH($S110,_1自治体コード,0))</f>
        <v>5</v>
      </c>
      <c r="J110" s="384"/>
      <c r="K110" s="385"/>
      <c r="L110" s="386">
        <f t="shared" si="15"/>
        <v>0</v>
      </c>
      <c r="M110" s="377">
        <f ca="1">INDEX(INDIRECT(表６!AL$7),MATCH($S110,_1自治体コード,0))</f>
        <v>0</v>
      </c>
      <c r="N110" s="384">
        <f ca="1">INDEX(INDIRECT(表６!AM$7),MATCH($S110,_1自治体コード,0))</f>
        <v>8</v>
      </c>
      <c r="O110" s="385">
        <f ca="1">INDEX(INDIRECT(表６!AN$7),MATCH($S110,_1自治体コード,0))</f>
        <v>6</v>
      </c>
      <c r="P110" s="386">
        <f t="shared" ca="1" si="14"/>
        <v>14</v>
      </c>
      <c r="Q110" s="397">
        <f ca="1">INDEX(INDIRECT(表６!AP$7),MATCH($S110,_1自治体コード,0))</f>
        <v>1</v>
      </c>
      <c r="S110" t="s">
        <v>589</v>
      </c>
      <c r="Z110">
        <f t="shared" ca="1" si="20"/>
        <v>0</v>
      </c>
      <c r="AA110">
        <f t="shared" ca="1" si="20"/>
        <v>0</v>
      </c>
      <c r="AB110">
        <f t="shared" ca="1" si="20"/>
        <v>0</v>
      </c>
      <c r="AC110">
        <f t="shared" ca="1" si="20"/>
        <v>0</v>
      </c>
      <c r="AD110">
        <f t="shared" ca="1" si="20"/>
        <v>0</v>
      </c>
      <c r="AE110">
        <f t="shared" ca="1" si="20"/>
        <v>0</v>
      </c>
      <c r="AF110">
        <f t="shared" ca="1" si="20"/>
        <v>0</v>
      </c>
      <c r="AG110">
        <f t="shared" ca="1" si="20"/>
        <v>0</v>
      </c>
      <c r="AH110">
        <f t="shared" ca="1" si="20"/>
        <v>0</v>
      </c>
      <c r="AI110">
        <f t="shared" ca="1" si="20"/>
        <v>0</v>
      </c>
      <c r="AJ110">
        <f t="shared" ca="1" si="20"/>
        <v>0</v>
      </c>
      <c r="AK110">
        <f t="shared" ca="1" si="20"/>
        <v>0</v>
      </c>
    </row>
    <row r="111" spans="1:37" ht="18" customHeight="1">
      <c r="A111" s="24"/>
      <c r="B111" s="335">
        <v>46</v>
      </c>
      <c r="C111" s="336" t="s">
        <v>1963</v>
      </c>
      <c r="D111" s="387">
        <f ca="1">INDEX(INDIRECT(表６!T$7),MATCH($S111,_1自治体コード,0))</f>
        <v>23</v>
      </c>
      <c r="E111" s="388">
        <f ca="1">INDEX(INDIRECT(表６!U$7),MATCH($S111,_1自治体コード,0))</f>
        <v>0</v>
      </c>
      <c r="F111" s="388">
        <f ca="1">INDEX(INDIRECT(表６!V$7),MATCH($S111,_1自治体コード,0))</f>
        <v>0</v>
      </c>
      <c r="G111" s="388">
        <f ca="1">INDEX(INDIRECT(表６!W$7),MATCH($S111,_1自治体コード,0))</f>
        <v>1</v>
      </c>
      <c r="H111" s="389">
        <f t="shared" ca="1" si="13"/>
        <v>24</v>
      </c>
      <c r="I111" s="376">
        <f ca="1">INDEX(INDIRECT(表６!Y$7),MATCH($S111,_1自治体コード,0))</f>
        <v>9</v>
      </c>
      <c r="J111" s="387"/>
      <c r="K111" s="388"/>
      <c r="L111" s="389">
        <f t="shared" si="15"/>
        <v>0</v>
      </c>
      <c r="M111" s="376">
        <f ca="1">INDEX(INDIRECT(表６!AL$7),MATCH($S111,_1自治体コード,0))</f>
        <v>0</v>
      </c>
      <c r="N111" s="387">
        <f ca="1">INDEX(INDIRECT(表６!AM$7),MATCH($S111,_1自治体コード,0))</f>
        <v>51</v>
      </c>
      <c r="O111" s="388">
        <f ca="1">INDEX(INDIRECT(表６!AN$7),MATCH($S111,_1自治体コード,0))</f>
        <v>22</v>
      </c>
      <c r="P111" s="389">
        <f t="shared" ca="1" si="14"/>
        <v>73</v>
      </c>
      <c r="Q111" s="398">
        <f ca="1">INDEX(INDIRECT(表６!AP$7),MATCH($S111,_1自治体コード,0))</f>
        <v>3</v>
      </c>
      <c r="S111" t="s">
        <v>591</v>
      </c>
      <c r="Z111">
        <f t="shared" ca="1" si="20"/>
        <v>0</v>
      </c>
      <c r="AA111">
        <f t="shared" ca="1" si="20"/>
        <v>0</v>
      </c>
      <c r="AB111">
        <f t="shared" ca="1" si="20"/>
        <v>0</v>
      </c>
      <c r="AC111">
        <f t="shared" ca="1" si="20"/>
        <v>0</v>
      </c>
      <c r="AD111">
        <f t="shared" ca="1" si="20"/>
        <v>0</v>
      </c>
      <c r="AE111">
        <f t="shared" ca="1" si="20"/>
        <v>0</v>
      </c>
      <c r="AF111">
        <f t="shared" ca="1" si="20"/>
        <v>0</v>
      </c>
      <c r="AG111">
        <f t="shared" ca="1" si="20"/>
        <v>0</v>
      </c>
      <c r="AH111">
        <f t="shared" ca="1" si="20"/>
        <v>0</v>
      </c>
      <c r="AI111">
        <f t="shared" ca="1" si="20"/>
        <v>0</v>
      </c>
      <c r="AJ111">
        <f t="shared" ca="1" si="20"/>
        <v>0</v>
      </c>
      <c r="AK111">
        <f t="shared" ca="1" si="20"/>
        <v>0</v>
      </c>
    </row>
    <row r="112" spans="1:37" ht="18" customHeight="1">
      <c r="A112" s="24"/>
      <c r="B112" s="155">
        <v>47</v>
      </c>
      <c r="C112" s="156" t="s">
        <v>1964</v>
      </c>
      <c r="D112" s="318">
        <f ca="1">INDEX(INDIRECT(表６!T$7),MATCH($S112,_1自治体コード,0))</f>
        <v>11</v>
      </c>
      <c r="E112" s="382">
        <f ca="1">INDEX(INDIRECT(表６!U$7),MATCH($S112,_1自治体コード,0))</f>
        <v>0</v>
      </c>
      <c r="F112" s="382">
        <f ca="1">INDEX(INDIRECT(表６!V$7),MATCH($S112,_1自治体コード,0))</f>
        <v>0</v>
      </c>
      <c r="G112" s="382">
        <f ca="1">INDEX(INDIRECT(表６!W$7),MATCH($S112,_1自治体コード,0))</f>
        <v>0</v>
      </c>
      <c r="H112" s="383">
        <f t="shared" ca="1" si="13"/>
        <v>11</v>
      </c>
      <c r="I112" s="368">
        <f ca="1">INDEX(INDIRECT(表６!Y$7),MATCH($S112,_1自治体コード,0))</f>
        <v>4</v>
      </c>
      <c r="J112" s="318"/>
      <c r="K112" s="382"/>
      <c r="L112" s="383">
        <f t="shared" si="15"/>
        <v>0</v>
      </c>
      <c r="M112" s="368">
        <f ca="1">INDEX(INDIRECT(表６!AL$7),MATCH($S112,_1自治体コード,0))</f>
        <v>0</v>
      </c>
      <c r="N112" s="318">
        <f ca="1">INDEX(INDIRECT(表６!AM$7),MATCH($S112,_1自治体コード,0))</f>
        <v>19</v>
      </c>
      <c r="O112" s="382">
        <f ca="1">INDEX(INDIRECT(表６!AN$7),MATCH($S112,_1自治体コード,0))</f>
        <v>12</v>
      </c>
      <c r="P112" s="383">
        <f t="shared" ca="1" si="14"/>
        <v>31</v>
      </c>
      <c r="Q112" s="278">
        <f ca="1">INDEX(INDIRECT(表６!AP$7),MATCH($S112,_1自治体コード,0))</f>
        <v>2</v>
      </c>
      <c r="S112" t="s">
        <v>592</v>
      </c>
      <c r="Z112">
        <f t="shared" ca="1" si="20"/>
        <v>0</v>
      </c>
      <c r="AA112">
        <f t="shared" ca="1" si="20"/>
        <v>0</v>
      </c>
      <c r="AB112">
        <f t="shared" ca="1" si="20"/>
        <v>0</v>
      </c>
      <c r="AC112">
        <f t="shared" ca="1" si="20"/>
        <v>0</v>
      </c>
      <c r="AD112">
        <f t="shared" ca="1" si="20"/>
        <v>0</v>
      </c>
      <c r="AE112">
        <f t="shared" ca="1" si="20"/>
        <v>0</v>
      </c>
      <c r="AF112">
        <f t="shared" ca="1" si="20"/>
        <v>0</v>
      </c>
      <c r="AG112">
        <f t="shared" ca="1" si="20"/>
        <v>0</v>
      </c>
      <c r="AH112">
        <f t="shared" ca="1" si="20"/>
        <v>0</v>
      </c>
      <c r="AI112">
        <f t="shared" ca="1" si="20"/>
        <v>0</v>
      </c>
      <c r="AJ112">
        <f t="shared" ca="1" si="20"/>
        <v>0</v>
      </c>
      <c r="AK112">
        <f t="shared" ca="1" si="20"/>
        <v>0</v>
      </c>
    </row>
    <row r="113" spans="1:37" ht="18" customHeight="1">
      <c r="A113" s="24"/>
      <c r="B113" s="155">
        <v>48</v>
      </c>
      <c r="C113" s="156" t="s">
        <v>1965</v>
      </c>
      <c r="D113" s="318">
        <f ca="1">INDEX(INDIRECT(表６!T$7),MATCH($S113,_1自治体コード,0))</f>
        <v>8</v>
      </c>
      <c r="E113" s="382">
        <f ca="1">INDEX(INDIRECT(表６!U$7),MATCH($S113,_1自治体コード,0))</f>
        <v>0</v>
      </c>
      <c r="F113" s="382">
        <f ca="1">INDEX(INDIRECT(表６!V$7),MATCH($S113,_1自治体コード,0))</f>
        <v>0</v>
      </c>
      <c r="G113" s="382">
        <f ca="1">INDEX(INDIRECT(表６!W$7),MATCH($S113,_1自治体コード,0))</f>
        <v>0</v>
      </c>
      <c r="H113" s="383">
        <f t="shared" ca="1" si="13"/>
        <v>8</v>
      </c>
      <c r="I113" s="368">
        <f ca="1">INDEX(INDIRECT(表６!Y$7),MATCH($S113,_1自治体コード,0))</f>
        <v>14</v>
      </c>
      <c r="J113" s="318"/>
      <c r="K113" s="382"/>
      <c r="L113" s="383">
        <f t="shared" si="15"/>
        <v>0</v>
      </c>
      <c r="M113" s="368">
        <f ca="1">INDEX(INDIRECT(表６!AL$7),MATCH($S113,_1自治体コード,0))</f>
        <v>0</v>
      </c>
      <c r="N113" s="318">
        <f ca="1">INDEX(INDIRECT(表６!AM$7),MATCH($S113,_1自治体コード,0))</f>
        <v>6</v>
      </c>
      <c r="O113" s="382">
        <f ca="1">INDEX(INDIRECT(表６!AN$7),MATCH($S113,_1自治体コード,0))</f>
        <v>8</v>
      </c>
      <c r="P113" s="383">
        <f t="shared" ca="1" si="14"/>
        <v>14</v>
      </c>
      <c r="Q113" s="278">
        <f ca="1">INDEX(INDIRECT(表６!AP$7),MATCH($S113,_1自治体コード,0))</f>
        <v>4</v>
      </c>
      <c r="S113" t="s">
        <v>593</v>
      </c>
      <c r="Z113">
        <f t="shared" ca="1" si="20"/>
        <v>0</v>
      </c>
      <c r="AA113">
        <f t="shared" ca="1" si="20"/>
        <v>0</v>
      </c>
      <c r="AB113">
        <f t="shared" ca="1" si="20"/>
        <v>0</v>
      </c>
      <c r="AC113">
        <f t="shared" ca="1" si="20"/>
        <v>0</v>
      </c>
      <c r="AD113">
        <f t="shared" ca="1" si="20"/>
        <v>0</v>
      </c>
      <c r="AE113">
        <f t="shared" ca="1" si="20"/>
        <v>0</v>
      </c>
      <c r="AF113">
        <f t="shared" ca="1" si="20"/>
        <v>0</v>
      </c>
      <c r="AG113">
        <f t="shared" ca="1" si="20"/>
        <v>0</v>
      </c>
      <c r="AH113">
        <f t="shared" ca="1" si="20"/>
        <v>0</v>
      </c>
      <c r="AI113">
        <f t="shared" ca="1" si="20"/>
        <v>0</v>
      </c>
      <c r="AJ113">
        <f t="shared" ca="1" si="20"/>
        <v>0</v>
      </c>
      <c r="AK113">
        <f t="shared" ca="1" si="20"/>
        <v>0</v>
      </c>
    </row>
    <row r="114" spans="1:37" ht="18" customHeight="1">
      <c r="A114" s="24"/>
      <c r="B114" s="155">
        <v>49</v>
      </c>
      <c r="C114" s="156" t="s">
        <v>1966</v>
      </c>
      <c r="D114" s="318">
        <f ca="1">INDEX(INDIRECT(表６!T$7),MATCH($S114,_1自治体コード,0))</f>
        <v>37</v>
      </c>
      <c r="E114" s="382">
        <f ca="1">INDEX(INDIRECT(表６!U$7),MATCH($S114,_1自治体コード,0))</f>
        <v>0</v>
      </c>
      <c r="F114" s="382">
        <f ca="1">INDEX(INDIRECT(表６!V$7),MATCH($S114,_1自治体コード,0))</f>
        <v>0</v>
      </c>
      <c r="G114" s="382">
        <f ca="1">INDEX(INDIRECT(表６!W$7),MATCH($S114,_1自治体コード,0))</f>
        <v>5</v>
      </c>
      <c r="H114" s="383">
        <f t="shared" ca="1" si="13"/>
        <v>42</v>
      </c>
      <c r="I114" s="368">
        <f ca="1">INDEX(INDIRECT(表６!Y$7),MATCH($S114,_1自治体コード,0))</f>
        <v>12</v>
      </c>
      <c r="J114" s="318"/>
      <c r="K114" s="382"/>
      <c r="L114" s="383">
        <f t="shared" si="15"/>
        <v>0</v>
      </c>
      <c r="M114" s="368">
        <f ca="1">INDEX(INDIRECT(表６!AL$7),MATCH($S114,_1自治体コード,0))</f>
        <v>0</v>
      </c>
      <c r="N114" s="318">
        <f ca="1">INDEX(INDIRECT(表６!AM$7),MATCH($S114,_1自治体コード,0))</f>
        <v>28</v>
      </c>
      <c r="O114" s="382">
        <f ca="1">INDEX(INDIRECT(表６!AN$7),MATCH($S114,_1自治体コード,0))</f>
        <v>28</v>
      </c>
      <c r="P114" s="383">
        <f t="shared" ca="1" si="14"/>
        <v>56</v>
      </c>
      <c r="Q114" s="278">
        <f ca="1">INDEX(INDIRECT(表６!AP$7),MATCH($S114,_1自治体コード,0))</f>
        <v>0</v>
      </c>
      <c r="S114" t="s">
        <v>595</v>
      </c>
      <c r="Z114">
        <f t="shared" ca="1" si="20"/>
        <v>0</v>
      </c>
      <c r="AA114">
        <f t="shared" ca="1" si="20"/>
        <v>0</v>
      </c>
      <c r="AB114">
        <f t="shared" ca="1" si="20"/>
        <v>0</v>
      </c>
      <c r="AC114">
        <f t="shared" ca="1" si="20"/>
        <v>0</v>
      </c>
      <c r="AD114">
        <f t="shared" ca="1" si="20"/>
        <v>0</v>
      </c>
      <c r="AE114">
        <f t="shared" ca="1" si="20"/>
        <v>0</v>
      </c>
      <c r="AF114">
        <f t="shared" ca="1" si="20"/>
        <v>0</v>
      </c>
      <c r="AG114">
        <f t="shared" ca="1" si="20"/>
        <v>0</v>
      </c>
      <c r="AH114">
        <f t="shared" ca="1" si="20"/>
        <v>0</v>
      </c>
      <c r="AI114">
        <f t="shared" ca="1" si="20"/>
        <v>0</v>
      </c>
      <c r="AJ114">
        <f t="shared" ca="1" si="20"/>
        <v>0</v>
      </c>
      <c r="AK114">
        <f t="shared" ca="1" si="20"/>
        <v>0</v>
      </c>
    </row>
    <row r="115" spans="1:37" ht="18" customHeight="1">
      <c r="A115" s="24"/>
      <c r="B115" s="324">
        <v>50</v>
      </c>
      <c r="C115" s="325" t="s">
        <v>1967</v>
      </c>
      <c r="D115" s="384">
        <f ca="1">INDEX(INDIRECT(表６!T$7),MATCH($S115,_1自治体コード,0))</f>
        <v>22</v>
      </c>
      <c r="E115" s="385">
        <f ca="1">INDEX(INDIRECT(表６!U$7),MATCH($S115,_1自治体コード,0))</f>
        <v>0</v>
      </c>
      <c r="F115" s="385">
        <f ca="1">INDEX(INDIRECT(表６!V$7),MATCH($S115,_1自治体コード,0))</f>
        <v>1</v>
      </c>
      <c r="G115" s="385">
        <f ca="1">INDEX(INDIRECT(表６!W$7),MATCH($S115,_1自治体コード,0))</f>
        <v>0</v>
      </c>
      <c r="H115" s="386">
        <f t="shared" ca="1" si="13"/>
        <v>23</v>
      </c>
      <c r="I115" s="377">
        <f ca="1">INDEX(INDIRECT(表６!Y$7),MATCH($S115,_1自治体コード,0))</f>
        <v>2</v>
      </c>
      <c r="J115" s="384"/>
      <c r="K115" s="385"/>
      <c r="L115" s="386">
        <f t="shared" si="15"/>
        <v>0</v>
      </c>
      <c r="M115" s="377">
        <f ca="1">INDEX(INDIRECT(表６!AL$7),MATCH($S115,_1自治体コード,0))</f>
        <v>0</v>
      </c>
      <c r="N115" s="384">
        <f ca="1">INDEX(INDIRECT(表６!AM$7),MATCH($S115,_1自治体コード,0))</f>
        <v>50</v>
      </c>
      <c r="O115" s="385">
        <f ca="1">INDEX(INDIRECT(表６!AN$7),MATCH($S115,_1自治体コード,0))</f>
        <v>13</v>
      </c>
      <c r="P115" s="386">
        <f t="shared" ca="1" si="14"/>
        <v>63</v>
      </c>
      <c r="Q115" s="397">
        <f ca="1">INDEX(INDIRECT(表６!AP$7),MATCH($S115,_1自治体コード,0))</f>
        <v>4</v>
      </c>
      <c r="S115" t="s">
        <v>597</v>
      </c>
      <c r="Z115">
        <f t="shared" ca="1" si="20"/>
        <v>0</v>
      </c>
      <c r="AA115">
        <f t="shared" ca="1" si="20"/>
        <v>0</v>
      </c>
      <c r="AB115">
        <f t="shared" ca="1" si="20"/>
        <v>0</v>
      </c>
      <c r="AC115">
        <f t="shared" ca="1" si="20"/>
        <v>0</v>
      </c>
      <c r="AD115">
        <f t="shared" ca="1" si="20"/>
        <v>0</v>
      </c>
      <c r="AE115">
        <f t="shared" ca="1" si="20"/>
        <v>0</v>
      </c>
      <c r="AF115">
        <f t="shared" ca="1" si="20"/>
        <v>0</v>
      </c>
      <c r="AG115">
        <f t="shared" ca="1" si="20"/>
        <v>0</v>
      </c>
      <c r="AH115">
        <f t="shared" ca="1" si="20"/>
        <v>0</v>
      </c>
      <c r="AI115">
        <f t="shared" ca="1" si="20"/>
        <v>0</v>
      </c>
      <c r="AJ115">
        <f t="shared" ca="1" si="20"/>
        <v>0</v>
      </c>
      <c r="AK115">
        <f t="shared" ca="1" si="20"/>
        <v>0</v>
      </c>
    </row>
    <row r="116" spans="1:37" ht="18" customHeight="1">
      <c r="A116" s="24"/>
      <c r="B116" s="335">
        <v>51</v>
      </c>
      <c r="C116" s="336" t="s">
        <v>1968</v>
      </c>
      <c r="D116" s="387">
        <f ca="1">INDEX(INDIRECT(表６!T$7),MATCH($S116,_1自治体コード,0))</f>
        <v>16</v>
      </c>
      <c r="E116" s="388">
        <f ca="1">INDEX(INDIRECT(表６!U$7),MATCH($S116,_1自治体コード,0))</f>
        <v>0</v>
      </c>
      <c r="F116" s="388">
        <f ca="1">INDEX(INDIRECT(表６!V$7),MATCH($S116,_1自治体コード,0))</f>
        <v>0</v>
      </c>
      <c r="G116" s="388">
        <f ca="1">INDEX(INDIRECT(表６!W$7),MATCH($S116,_1自治体コード,0))</f>
        <v>1</v>
      </c>
      <c r="H116" s="389">
        <f t="shared" ca="1" si="13"/>
        <v>17</v>
      </c>
      <c r="I116" s="376">
        <f ca="1">INDEX(INDIRECT(表６!Y$7),MATCH($S116,_1自治体コード,0))</f>
        <v>11</v>
      </c>
      <c r="J116" s="387"/>
      <c r="K116" s="388"/>
      <c r="L116" s="389">
        <f t="shared" si="15"/>
        <v>0</v>
      </c>
      <c r="M116" s="376">
        <f ca="1">INDEX(INDIRECT(表６!AL$7),MATCH($S116,_1自治体コード,0))</f>
        <v>0</v>
      </c>
      <c r="N116" s="387">
        <f ca="1">INDEX(INDIRECT(表６!AM$7),MATCH($S116,_1自治体コード,0))</f>
        <v>15</v>
      </c>
      <c r="O116" s="388">
        <f ca="1">INDEX(INDIRECT(表６!AN$7),MATCH($S116,_1自治体コード,0))</f>
        <v>14</v>
      </c>
      <c r="P116" s="389">
        <f t="shared" ca="1" si="14"/>
        <v>29</v>
      </c>
      <c r="Q116" s="398">
        <f ca="1">INDEX(INDIRECT(表６!AP$7),MATCH($S116,_1自治体コード,0))</f>
        <v>1</v>
      </c>
      <c r="S116" t="s">
        <v>599</v>
      </c>
      <c r="Z116">
        <f t="shared" ca="1" si="20"/>
        <v>0</v>
      </c>
      <c r="AA116">
        <f t="shared" ca="1" si="20"/>
        <v>0</v>
      </c>
      <c r="AB116">
        <f t="shared" ca="1" si="20"/>
        <v>0</v>
      </c>
      <c r="AC116">
        <f t="shared" ca="1" si="20"/>
        <v>0</v>
      </c>
      <c r="AD116">
        <f t="shared" ca="1" si="20"/>
        <v>0</v>
      </c>
      <c r="AE116">
        <f t="shared" ca="1" si="20"/>
        <v>0</v>
      </c>
      <c r="AF116">
        <f t="shared" ca="1" si="20"/>
        <v>0</v>
      </c>
      <c r="AG116">
        <f t="shared" ca="1" si="20"/>
        <v>0</v>
      </c>
      <c r="AH116">
        <f t="shared" ca="1" si="20"/>
        <v>0</v>
      </c>
      <c r="AI116">
        <f t="shared" ca="1" si="20"/>
        <v>0</v>
      </c>
      <c r="AJ116">
        <f t="shared" ca="1" si="20"/>
        <v>0</v>
      </c>
      <c r="AK116">
        <f t="shared" ca="1" si="20"/>
        <v>0</v>
      </c>
    </row>
    <row r="117" spans="1:37" ht="18" customHeight="1">
      <c r="A117" s="24"/>
      <c r="B117" s="155">
        <v>52</v>
      </c>
      <c r="C117" s="156" t="s">
        <v>1969</v>
      </c>
      <c r="D117" s="318">
        <f ca="1">INDEX(INDIRECT(表６!T$7),MATCH($S117,_1自治体コード,0))</f>
        <v>9</v>
      </c>
      <c r="E117" s="382">
        <f ca="1">INDEX(INDIRECT(表６!U$7),MATCH($S117,_1自治体コード,0))</f>
        <v>0</v>
      </c>
      <c r="F117" s="382">
        <f ca="1">INDEX(INDIRECT(表６!V$7),MATCH($S117,_1自治体コード,0))</f>
        <v>1</v>
      </c>
      <c r="G117" s="382">
        <f ca="1">INDEX(INDIRECT(表６!W$7),MATCH($S117,_1自治体コード,0))</f>
        <v>0</v>
      </c>
      <c r="H117" s="383">
        <f t="shared" ca="1" si="13"/>
        <v>10</v>
      </c>
      <c r="I117" s="368">
        <f ca="1">INDEX(INDIRECT(表６!Y$7),MATCH($S117,_1自治体コード,0))</f>
        <v>4</v>
      </c>
      <c r="J117" s="318"/>
      <c r="K117" s="382"/>
      <c r="L117" s="383">
        <f t="shared" si="15"/>
        <v>0</v>
      </c>
      <c r="M117" s="368">
        <f ca="1">INDEX(INDIRECT(表６!AL$7),MATCH($S117,_1自治体コード,0))</f>
        <v>0</v>
      </c>
      <c r="N117" s="318">
        <f ca="1">INDEX(INDIRECT(表６!AM$7),MATCH($S117,_1自治体コード,0))</f>
        <v>19</v>
      </c>
      <c r="O117" s="382">
        <f ca="1">INDEX(INDIRECT(表６!AN$7),MATCH($S117,_1自治体コード,0))</f>
        <v>14</v>
      </c>
      <c r="P117" s="383">
        <f t="shared" ca="1" si="14"/>
        <v>33</v>
      </c>
      <c r="Q117" s="278">
        <f ca="1">INDEX(INDIRECT(表６!AP$7),MATCH($S117,_1自治体コード,0))</f>
        <v>4</v>
      </c>
      <c r="S117" t="s">
        <v>601</v>
      </c>
      <c r="Z117">
        <f t="shared" ca="1" si="20"/>
        <v>0</v>
      </c>
      <c r="AA117">
        <f t="shared" ca="1" si="20"/>
        <v>0</v>
      </c>
      <c r="AB117">
        <f t="shared" ca="1" si="20"/>
        <v>0</v>
      </c>
      <c r="AC117">
        <f t="shared" ca="1" si="20"/>
        <v>0</v>
      </c>
      <c r="AD117">
        <f t="shared" ca="1" si="20"/>
        <v>0</v>
      </c>
      <c r="AE117">
        <f t="shared" ca="1" si="20"/>
        <v>0</v>
      </c>
      <c r="AF117">
        <f t="shared" ca="1" si="20"/>
        <v>0</v>
      </c>
      <c r="AG117">
        <f t="shared" ca="1" si="20"/>
        <v>0</v>
      </c>
      <c r="AH117">
        <f t="shared" ca="1" si="20"/>
        <v>0</v>
      </c>
      <c r="AI117">
        <f t="shared" ca="1" si="20"/>
        <v>0</v>
      </c>
      <c r="AJ117">
        <f t="shared" ca="1" si="20"/>
        <v>0</v>
      </c>
      <c r="AK117">
        <f t="shared" ca="1" si="20"/>
        <v>0</v>
      </c>
    </row>
    <row r="118" spans="1:37" ht="18" customHeight="1">
      <c r="A118" s="24"/>
      <c r="B118" s="155">
        <v>53</v>
      </c>
      <c r="C118" s="156" t="s">
        <v>1970</v>
      </c>
      <c r="D118" s="318">
        <f ca="1">INDEX(INDIRECT(表６!T$7),MATCH($S118,_1自治体コード,0))</f>
        <v>10</v>
      </c>
      <c r="E118" s="382">
        <f ca="1">INDEX(INDIRECT(表６!U$7),MATCH($S118,_1自治体コード,0))</f>
        <v>0</v>
      </c>
      <c r="F118" s="382">
        <f ca="1">INDEX(INDIRECT(表６!V$7),MATCH($S118,_1自治体コード,0))</f>
        <v>0</v>
      </c>
      <c r="G118" s="382">
        <f ca="1">INDEX(INDIRECT(表６!W$7),MATCH($S118,_1自治体コード,0))</f>
        <v>0</v>
      </c>
      <c r="H118" s="383">
        <f t="shared" ca="1" si="13"/>
        <v>10</v>
      </c>
      <c r="I118" s="368">
        <f ca="1">INDEX(INDIRECT(表６!Y$7),MATCH($S118,_1自治体コード,0))</f>
        <v>20</v>
      </c>
      <c r="J118" s="318"/>
      <c r="K118" s="382"/>
      <c r="L118" s="383">
        <f t="shared" si="15"/>
        <v>0</v>
      </c>
      <c r="M118" s="368">
        <f ca="1">INDEX(INDIRECT(表６!AL$7),MATCH($S118,_1自治体コード,0))</f>
        <v>0</v>
      </c>
      <c r="N118" s="318">
        <f ca="1">INDEX(INDIRECT(表６!AM$7),MATCH($S118,_1自治体コード,0))</f>
        <v>40</v>
      </c>
      <c r="O118" s="382">
        <f ca="1">INDEX(INDIRECT(表６!AN$7),MATCH($S118,_1自治体コード,0))</f>
        <v>20</v>
      </c>
      <c r="P118" s="383">
        <f t="shared" ca="1" si="14"/>
        <v>60</v>
      </c>
      <c r="Q118" s="278">
        <f ca="1">INDEX(INDIRECT(表６!AP$7),MATCH($S118,_1自治体コード,0))</f>
        <v>2</v>
      </c>
      <c r="S118" t="s">
        <v>603</v>
      </c>
      <c r="Z118">
        <f t="shared" ref="Z118:AK127" ca="1" si="21">INDEX(INDIRECT(Z$7),MATCH($S118,_1自治体コード,0))</f>
        <v>0</v>
      </c>
      <c r="AA118">
        <f t="shared" ca="1" si="21"/>
        <v>0</v>
      </c>
      <c r="AB118">
        <f t="shared" ca="1" si="21"/>
        <v>0</v>
      </c>
      <c r="AC118">
        <f t="shared" ca="1" si="21"/>
        <v>0</v>
      </c>
      <c r="AD118">
        <f t="shared" ca="1" si="21"/>
        <v>0</v>
      </c>
      <c r="AE118">
        <f t="shared" ca="1" si="21"/>
        <v>0</v>
      </c>
      <c r="AF118">
        <f t="shared" ca="1" si="21"/>
        <v>0</v>
      </c>
      <c r="AG118">
        <f t="shared" ca="1" si="21"/>
        <v>0</v>
      </c>
      <c r="AH118">
        <f t="shared" ca="1" si="21"/>
        <v>0</v>
      </c>
      <c r="AI118">
        <f t="shared" ca="1" si="21"/>
        <v>0</v>
      </c>
      <c r="AJ118">
        <f t="shared" ca="1" si="21"/>
        <v>0</v>
      </c>
      <c r="AK118">
        <f t="shared" ca="1" si="21"/>
        <v>0</v>
      </c>
    </row>
    <row r="119" spans="1:37" ht="18" customHeight="1">
      <c r="A119" s="24"/>
      <c r="B119" s="155">
        <v>54</v>
      </c>
      <c r="C119" s="156" t="s">
        <v>1971</v>
      </c>
      <c r="D119" s="318">
        <f ca="1">INDEX(INDIRECT(表６!T$7),MATCH($S119,_1自治体コード,0))</f>
        <v>21</v>
      </c>
      <c r="E119" s="382">
        <f ca="1">INDEX(INDIRECT(表６!U$7),MATCH($S119,_1自治体コード,0))</f>
        <v>0</v>
      </c>
      <c r="F119" s="382">
        <f ca="1">INDEX(INDIRECT(表６!V$7),MATCH($S119,_1自治体コード,0))</f>
        <v>0</v>
      </c>
      <c r="G119" s="382">
        <f ca="1">INDEX(INDIRECT(表６!W$7),MATCH($S119,_1自治体コード,0))</f>
        <v>0</v>
      </c>
      <c r="H119" s="383">
        <f t="shared" ca="1" si="13"/>
        <v>21</v>
      </c>
      <c r="I119" s="368">
        <f ca="1">INDEX(INDIRECT(表６!Y$7),MATCH($S119,_1自治体コード,0))</f>
        <v>9</v>
      </c>
      <c r="J119" s="318"/>
      <c r="K119" s="382"/>
      <c r="L119" s="383">
        <f t="shared" si="15"/>
        <v>0</v>
      </c>
      <c r="M119" s="368">
        <f ca="1">INDEX(INDIRECT(表６!AL$7),MATCH($S119,_1自治体コード,0))</f>
        <v>0</v>
      </c>
      <c r="N119" s="318">
        <f ca="1">INDEX(INDIRECT(表６!AM$7),MATCH($S119,_1自治体コード,0))</f>
        <v>35</v>
      </c>
      <c r="O119" s="382">
        <f ca="1">INDEX(INDIRECT(表６!AN$7),MATCH($S119,_1自治体コード,0))</f>
        <v>26</v>
      </c>
      <c r="P119" s="383">
        <f t="shared" ca="1" si="14"/>
        <v>61</v>
      </c>
      <c r="Q119" s="278">
        <f ca="1">INDEX(INDIRECT(表６!AP$7),MATCH($S119,_1自治体コード,0))</f>
        <v>1</v>
      </c>
      <c r="S119" t="s">
        <v>604</v>
      </c>
      <c r="Z119">
        <f t="shared" ca="1" si="21"/>
        <v>0</v>
      </c>
      <c r="AA119">
        <f t="shared" ca="1" si="21"/>
        <v>0</v>
      </c>
      <c r="AB119">
        <f t="shared" ca="1" si="21"/>
        <v>0</v>
      </c>
      <c r="AC119">
        <f t="shared" ca="1" si="21"/>
        <v>0</v>
      </c>
      <c r="AD119">
        <f t="shared" ca="1" si="21"/>
        <v>0</v>
      </c>
      <c r="AE119">
        <f t="shared" ca="1" si="21"/>
        <v>0</v>
      </c>
      <c r="AF119">
        <f t="shared" ca="1" si="21"/>
        <v>0</v>
      </c>
      <c r="AG119">
        <f t="shared" ca="1" si="21"/>
        <v>0</v>
      </c>
      <c r="AH119">
        <f t="shared" ca="1" si="21"/>
        <v>0</v>
      </c>
      <c r="AI119">
        <f t="shared" ca="1" si="21"/>
        <v>0</v>
      </c>
      <c r="AJ119">
        <f t="shared" ca="1" si="21"/>
        <v>0</v>
      </c>
      <c r="AK119">
        <f t="shared" ca="1" si="21"/>
        <v>0</v>
      </c>
    </row>
    <row r="120" spans="1:37" ht="18" customHeight="1">
      <c r="A120" s="24"/>
      <c r="B120" s="89">
        <v>55</v>
      </c>
      <c r="C120" s="95" t="s">
        <v>1972</v>
      </c>
      <c r="D120" s="390">
        <f ca="1">INDEX(INDIRECT(表６!T$7),MATCH($S120,_1自治体コード,0))</f>
        <v>10</v>
      </c>
      <c r="E120" s="391">
        <f ca="1">INDEX(INDIRECT(表６!U$7),MATCH($S120,_1自治体コード,0))</f>
        <v>0</v>
      </c>
      <c r="F120" s="391">
        <f ca="1">INDEX(INDIRECT(表６!V$7),MATCH($S120,_1自治体コード,0))</f>
        <v>1</v>
      </c>
      <c r="G120" s="391">
        <f ca="1">INDEX(INDIRECT(表６!W$7),MATCH($S120,_1自治体コード,0))</f>
        <v>0</v>
      </c>
      <c r="H120" s="392">
        <f t="shared" ca="1" si="13"/>
        <v>11</v>
      </c>
      <c r="I120" s="371">
        <f ca="1">INDEX(INDIRECT(表６!Y$7),MATCH($S120,_1自治体コード,0))</f>
        <v>7</v>
      </c>
      <c r="J120" s="390"/>
      <c r="K120" s="391"/>
      <c r="L120" s="392">
        <f t="shared" si="15"/>
        <v>0</v>
      </c>
      <c r="M120" s="371">
        <f ca="1">INDEX(INDIRECT(表６!AL$7),MATCH($S120,_1自治体コード,0))</f>
        <v>0</v>
      </c>
      <c r="N120" s="390">
        <f ca="1">INDEX(INDIRECT(表６!AM$7),MATCH($S120,_1自治体コード,0))</f>
        <v>15</v>
      </c>
      <c r="O120" s="391">
        <f ca="1">INDEX(INDIRECT(表６!AN$7),MATCH($S120,_1自治体コード,0))</f>
        <v>6</v>
      </c>
      <c r="P120" s="392">
        <f t="shared" ca="1" si="14"/>
        <v>21</v>
      </c>
      <c r="Q120" s="399">
        <f ca="1">INDEX(INDIRECT(表６!AP$7),MATCH($S120,_1自治体コード,0))</f>
        <v>4</v>
      </c>
      <c r="S120" t="s">
        <v>606</v>
      </c>
      <c r="Z120">
        <f t="shared" ca="1" si="21"/>
        <v>0</v>
      </c>
      <c r="AA120">
        <f t="shared" ca="1" si="21"/>
        <v>0</v>
      </c>
      <c r="AB120">
        <f t="shared" ca="1" si="21"/>
        <v>0</v>
      </c>
      <c r="AC120">
        <f t="shared" ca="1" si="21"/>
        <v>0</v>
      </c>
      <c r="AD120">
        <f t="shared" ca="1" si="21"/>
        <v>0</v>
      </c>
      <c r="AE120">
        <f t="shared" ca="1" si="21"/>
        <v>0</v>
      </c>
      <c r="AF120">
        <f t="shared" ca="1" si="21"/>
        <v>0</v>
      </c>
      <c r="AG120">
        <f t="shared" ca="1" si="21"/>
        <v>0</v>
      </c>
      <c r="AH120">
        <f t="shared" ca="1" si="21"/>
        <v>0</v>
      </c>
      <c r="AI120">
        <f t="shared" ca="1" si="21"/>
        <v>0</v>
      </c>
      <c r="AJ120">
        <f t="shared" ca="1" si="21"/>
        <v>0</v>
      </c>
      <c r="AK120">
        <f t="shared" ca="1" si="21"/>
        <v>0</v>
      </c>
    </row>
    <row r="121" spans="1:37" ht="14.1" customHeight="1">
      <c r="B121" s="25"/>
      <c r="C121" s="370"/>
      <c r="D121" s="276"/>
      <c r="E121" s="276"/>
      <c r="F121" s="276"/>
      <c r="G121" s="276"/>
      <c r="H121" s="276"/>
      <c r="I121" s="276"/>
      <c r="J121" s="276"/>
      <c r="K121" s="276"/>
      <c r="L121" s="276"/>
      <c r="M121" s="276"/>
      <c r="N121" s="276"/>
      <c r="O121" s="276"/>
      <c r="P121" s="276"/>
      <c r="Q121" s="276"/>
      <c r="Z121">
        <f t="shared" ca="1" si="21"/>
        <v>0</v>
      </c>
      <c r="AA121">
        <f t="shared" ca="1" si="21"/>
        <v>0</v>
      </c>
      <c r="AB121">
        <f t="shared" ca="1" si="21"/>
        <v>0</v>
      </c>
      <c r="AC121">
        <f t="shared" ca="1" si="21"/>
        <v>0</v>
      </c>
      <c r="AD121">
        <f t="shared" ca="1" si="21"/>
        <v>0</v>
      </c>
      <c r="AE121">
        <f t="shared" ca="1" si="21"/>
        <v>0</v>
      </c>
      <c r="AF121">
        <f t="shared" ca="1" si="21"/>
        <v>0</v>
      </c>
      <c r="AG121">
        <f t="shared" ca="1" si="21"/>
        <v>0</v>
      </c>
      <c r="AH121">
        <f t="shared" ca="1" si="21"/>
        <v>0</v>
      </c>
      <c r="AI121">
        <f t="shared" ca="1" si="21"/>
        <v>0</v>
      </c>
      <c r="AJ121">
        <f t="shared" ca="1" si="21"/>
        <v>0</v>
      </c>
      <c r="AK121">
        <f t="shared" ca="1" si="21"/>
        <v>0</v>
      </c>
    </row>
    <row r="122" spans="1:37" ht="20.100000000000001" customHeight="1">
      <c r="B122" s="1392" t="s">
        <v>1911</v>
      </c>
      <c r="C122" s="1392"/>
      <c r="D122" s="1392"/>
      <c r="E122" s="1392"/>
      <c r="F122" s="1392"/>
      <c r="G122" s="1392"/>
      <c r="H122" s="1392"/>
      <c r="I122" s="1392"/>
      <c r="J122" s="1392"/>
      <c r="K122" s="1392"/>
      <c r="L122" s="1392"/>
      <c r="M122" s="1392"/>
      <c r="N122" s="1392"/>
      <c r="O122" s="1392"/>
      <c r="P122" s="1392"/>
      <c r="Q122" s="1392"/>
      <c r="Z122">
        <f t="shared" ca="1" si="21"/>
        <v>0</v>
      </c>
      <c r="AA122">
        <f t="shared" ca="1" si="21"/>
        <v>0</v>
      </c>
      <c r="AB122">
        <f t="shared" ca="1" si="21"/>
        <v>0</v>
      </c>
      <c r="AC122">
        <f t="shared" ca="1" si="21"/>
        <v>0</v>
      </c>
      <c r="AD122">
        <f t="shared" ca="1" si="21"/>
        <v>0</v>
      </c>
      <c r="AE122">
        <f t="shared" ca="1" si="21"/>
        <v>0</v>
      </c>
      <c r="AF122">
        <f t="shared" ca="1" si="21"/>
        <v>0</v>
      </c>
      <c r="AG122">
        <f t="shared" ca="1" si="21"/>
        <v>0</v>
      </c>
      <c r="AH122">
        <f t="shared" ca="1" si="21"/>
        <v>0</v>
      </c>
      <c r="AI122">
        <f t="shared" ca="1" si="21"/>
        <v>0</v>
      </c>
      <c r="AJ122">
        <f t="shared" ca="1" si="21"/>
        <v>0</v>
      </c>
      <c r="AK122">
        <f t="shared" ca="1" si="21"/>
        <v>0</v>
      </c>
    </row>
    <row r="123" spans="1:37" ht="20.100000000000001" customHeight="1">
      <c r="B123" s="267"/>
      <c r="C123" s="267"/>
      <c r="D123" s="267"/>
      <c r="E123" s="267"/>
      <c r="F123" s="267"/>
      <c r="G123" s="267"/>
      <c r="H123" s="267"/>
      <c r="I123" s="267"/>
      <c r="J123" s="267"/>
      <c r="K123" s="267"/>
      <c r="L123" s="267"/>
      <c r="M123" s="267"/>
      <c r="N123" s="267"/>
      <c r="O123" s="267"/>
      <c r="P123" s="267"/>
      <c r="Q123" s="267"/>
      <c r="Z123">
        <f t="shared" ca="1" si="21"/>
        <v>0</v>
      </c>
      <c r="AA123">
        <f t="shared" ca="1" si="21"/>
        <v>0</v>
      </c>
      <c r="AB123">
        <f t="shared" ca="1" si="21"/>
        <v>0</v>
      </c>
      <c r="AC123">
        <f t="shared" ca="1" si="21"/>
        <v>0</v>
      </c>
      <c r="AD123">
        <f t="shared" ca="1" si="21"/>
        <v>0</v>
      </c>
      <c r="AE123">
        <f t="shared" ca="1" si="21"/>
        <v>0</v>
      </c>
      <c r="AF123">
        <f t="shared" ca="1" si="21"/>
        <v>0</v>
      </c>
      <c r="AG123">
        <f t="shared" ca="1" si="21"/>
        <v>0</v>
      </c>
      <c r="AH123">
        <f t="shared" ca="1" si="21"/>
        <v>0</v>
      </c>
      <c r="AI123">
        <f t="shared" ca="1" si="21"/>
        <v>0</v>
      </c>
      <c r="AJ123">
        <f t="shared" ca="1" si="21"/>
        <v>0</v>
      </c>
      <c r="AK123">
        <f t="shared" ca="1" si="21"/>
        <v>0</v>
      </c>
    </row>
    <row r="124" spans="1:37" ht="20.100000000000001" customHeight="1">
      <c r="N124" s="1"/>
      <c r="O124" s="1"/>
      <c r="P124" s="1"/>
      <c r="Q124" s="352" t="s">
        <v>1842</v>
      </c>
      <c r="Z124">
        <f t="shared" ca="1" si="21"/>
        <v>0</v>
      </c>
      <c r="AA124">
        <f t="shared" ca="1" si="21"/>
        <v>0</v>
      </c>
      <c r="AB124">
        <f t="shared" ca="1" si="21"/>
        <v>0</v>
      </c>
      <c r="AC124">
        <f t="shared" ca="1" si="21"/>
        <v>0</v>
      </c>
      <c r="AD124">
        <f t="shared" ca="1" si="21"/>
        <v>0</v>
      </c>
      <c r="AE124">
        <f t="shared" ca="1" si="21"/>
        <v>0</v>
      </c>
      <c r="AF124">
        <f t="shared" ca="1" si="21"/>
        <v>0</v>
      </c>
      <c r="AG124">
        <f t="shared" ca="1" si="21"/>
        <v>0</v>
      </c>
      <c r="AH124">
        <f t="shared" ca="1" si="21"/>
        <v>0</v>
      </c>
      <c r="AI124">
        <f t="shared" ca="1" si="21"/>
        <v>0</v>
      </c>
      <c r="AJ124">
        <f t="shared" ca="1" si="21"/>
        <v>0</v>
      </c>
      <c r="AK124">
        <f t="shared" ca="1" si="21"/>
        <v>0</v>
      </c>
    </row>
    <row r="125" spans="1:37" ht="15" customHeight="1">
      <c r="B125" s="372"/>
      <c r="C125" s="378"/>
      <c r="D125" s="1393" t="s">
        <v>1843</v>
      </c>
      <c r="E125" s="1394"/>
      <c r="F125" s="1394"/>
      <c r="G125" s="1394"/>
      <c r="H125" s="1395"/>
      <c r="I125" s="1399" t="s">
        <v>1844</v>
      </c>
      <c r="J125" s="1401" t="s">
        <v>1845</v>
      </c>
      <c r="K125" s="1402"/>
      <c r="L125" s="1403"/>
      <c r="M125" s="1399" t="s">
        <v>1846</v>
      </c>
      <c r="N125" s="1393" t="s">
        <v>1847</v>
      </c>
      <c r="O125" s="1394"/>
      <c r="P125" s="1395"/>
      <c r="Q125" s="1408" t="s">
        <v>1848</v>
      </c>
      <c r="Z125">
        <f t="shared" ca="1" si="21"/>
        <v>0</v>
      </c>
      <c r="AA125">
        <f t="shared" ca="1" si="21"/>
        <v>0</v>
      </c>
      <c r="AB125">
        <f t="shared" ca="1" si="21"/>
        <v>0</v>
      </c>
      <c r="AC125">
        <f t="shared" ca="1" si="21"/>
        <v>0</v>
      </c>
      <c r="AD125">
        <f t="shared" ca="1" si="21"/>
        <v>0</v>
      </c>
      <c r="AE125">
        <f t="shared" ca="1" si="21"/>
        <v>0</v>
      </c>
      <c r="AF125">
        <f t="shared" ca="1" si="21"/>
        <v>0</v>
      </c>
      <c r="AG125">
        <f t="shared" ca="1" si="21"/>
        <v>0</v>
      </c>
      <c r="AH125">
        <f t="shared" ca="1" si="21"/>
        <v>0</v>
      </c>
      <c r="AI125">
        <f t="shared" ca="1" si="21"/>
        <v>0</v>
      </c>
      <c r="AJ125">
        <f t="shared" ca="1" si="21"/>
        <v>0</v>
      </c>
      <c r="AK125">
        <f t="shared" ca="1" si="21"/>
        <v>0</v>
      </c>
    </row>
    <row r="126" spans="1:37" ht="15" customHeight="1">
      <c r="B126" s="373"/>
      <c r="C126" s="2"/>
      <c r="D126" s="1396"/>
      <c r="E126" s="1397"/>
      <c r="F126" s="1397"/>
      <c r="G126" s="1397"/>
      <c r="H126" s="1398"/>
      <c r="I126" s="1400"/>
      <c r="J126" s="1404"/>
      <c r="K126" s="1405"/>
      <c r="L126" s="1406"/>
      <c r="M126" s="1407"/>
      <c r="N126" s="1396"/>
      <c r="O126" s="1397"/>
      <c r="P126" s="1398"/>
      <c r="Q126" s="1409"/>
      <c r="Z126">
        <f t="shared" ca="1" si="21"/>
        <v>0</v>
      </c>
      <c r="AA126">
        <f t="shared" ca="1" si="21"/>
        <v>0</v>
      </c>
      <c r="AB126">
        <f t="shared" ca="1" si="21"/>
        <v>0</v>
      </c>
      <c r="AC126">
        <f t="shared" ca="1" si="21"/>
        <v>0</v>
      </c>
      <c r="AD126">
        <f t="shared" ca="1" si="21"/>
        <v>0</v>
      </c>
      <c r="AE126">
        <f t="shared" ca="1" si="21"/>
        <v>0</v>
      </c>
      <c r="AF126">
        <f t="shared" ca="1" si="21"/>
        <v>0</v>
      </c>
      <c r="AG126">
        <f t="shared" ca="1" si="21"/>
        <v>0</v>
      </c>
      <c r="AH126">
        <f t="shared" ca="1" si="21"/>
        <v>0</v>
      </c>
      <c r="AI126">
        <f t="shared" ca="1" si="21"/>
        <v>0</v>
      </c>
      <c r="AJ126">
        <f t="shared" ca="1" si="21"/>
        <v>0</v>
      </c>
      <c r="AK126">
        <f t="shared" ca="1" si="21"/>
        <v>0</v>
      </c>
    </row>
    <row r="127" spans="1:37" ht="15" customHeight="1">
      <c r="B127" s="373"/>
      <c r="C127" s="2"/>
      <c r="D127" s="1410" t="s">
        <v>1849</v>
      </c>
      <c r="E127" s="1412" t="s">
        <v>1850</v>
      </c>
      <c r="F127" s="1412" t="s">
        <v>1851</v>
      </c>
      <c r="G127" s="1412"/>
      <c r="H127" s="1414" t="s">
        <v>1852</v>
      </c>
      <c r="I127" s="1400"/>
      <c r="J127" s="1416" t="s">
        <v>1853</v>
      </c>
      <c r="K127" s="1418" t="s">
        <v>1854</v>
      </c>
      <c r="L127" s="1420" t="s">
        <v>1855</v>
      </c>
      <c r="M127" s="1407"/>
      <c r="N127" s="1416" t="s">
        <v>1856</v>
      </c>
      <c r="O127" s="1418" t="s">
        <v>1857</v>
      </c>
      <c r="P127" s="1423" t="s">
        <v>1852</v>
      </c>
      <c r="Q127" s="1409"/>
      <c r="Z127">
        <f t="shared" ca="1" si="21"/>
        <v>0</v>
      </c>
      <c r="AA127">
        <f t="shared" ca="1" si="21"/>
        <v>0</v>
      </c>
      <c r="AB127">
        <f t="shared" ca="1" si="21"/>
        <v>0</v>
      </c>
      <c r="AC127">
        <f t="shared" ca="1" si="21"/>
        <v>0</v>
      </c>
      <c r="AD127">
        <f t="shared" ca="1" si="21"/>
        <v>0</v>
      </c>
      <c r="AE127">
        <f t="shared" ca="1" si="21"/>
        <v>0</v>
      </c>
      <c r="AF127">
        <f t="shared" ca="1" si="21"/>
        <v>0</v>
      </c>
      <c r="AG127">
        <f t="shared" ca="1" si="21"/>
        <v>0</v>
      </c>
      <c r="AH127">
        <f t="shared" ca="1" si="21"/>
        <v>0</v>
      </c>
      <c r="AI127">
        <f t="shared" ca="1" si="21"/>
        <v>0</v>
      </c>
      <c r="AJ127">
        <f t="shared" ca="1" si="21"/>
        <v>0</v>
      </c>
      <c r="AK127">
        <f t="shared" ca="1" si="21"/>
        <v>0</v>
      </c>
    </row>
    <row r="128" spans="1:37" ht="30" customHeight="1">
      <c r="B128" s="373"/>
      <c r="C128" s="2"/>
      <c r="D128" s="1411"/>
      <c r="E128" s="1413"/>
      <c r="F128" s="396" t="s">
        <v>1858</v>
      </c>
      <c r="G128" s="396" t="s">
        <v>1859</v>
      </c>
      <c r="H128" s="1415"/>
      <c r="I128" s="1400"/>
      <c r="J128" s="1417"/>
      <c r="K128" s="1419"/>
      <c r="L128" s="1421"/>
      <c r="M128" s="1407"/>
      <c r="N128" s="1422"/>
      <c r="O128" s="1419"/>
      <c r="P128" s="1424"/>
      <c r="Q128" s="1409"/>
      <c r="Z128">
        <f t="shared" ref="Z128:AK137" ca="1" si="22">INDEX(INDIRECT(Z$7),MATCH($S128,_1自治体コード,0))</f>
        <v>0</v>
      </c>
      <c r="AA128">
        <f t="shared" ca="1" si="22"/>
        <v>0</v>
      </c>
      <c r="AB128">
        <f t="shared" ca="1" si="22"/>
        <v>0</v>
      </c>
      <c r="AC128">
        <f t="shared" ca="1" si="22"/>
        <v>0</v>
      </c>
      <c r="AD128">
        <f t="shared" ca="1" si="22"/>
        <v>0</v>
      </c>
      <c r="AE128">
        <f t="shared" ca="1" si="22"/>
        <v>0</v>
      </c>
      <c r="AF128">
        <f t="shared" ca="1" si="22"/>
        <v>0</v>
      </c>
      <c r="AG128">
        <f t="shared" ca="1" si="22"/>
        <v>0</v>
      </c>
      <c r="AH128">
        <f t="shared" ca="1" si="22"/>
        <v>0</v>
      </c>
      <c r="AI128">
        <f t="shared" ca="1" si="22"/>
        <v>0</v>
      </c>
      <c r="AJ128">
        <f t="shared" ca="1" si="22"/>
        <v>0</v>
      </c>
      <c r="AK128">
        <f t="shared" ca="1" si="22"/>
        <v>0</v>
      </c>
    </row>
    <row r="129" spans="1:37" ht="18" customHeight="1">
      <c r="A129" s="24"/>
      <c r="B129" s="374">
        <v>56</v>
      </c>
      <c r="C129" s="379" t="s">
        <v>1827</v>
      </c>
      <c r="D129" s="317">
        <f ca="1">INDEX(INDIRECT(表６!T$7),MATCH($S129,_1自治体コード,0))</f>
        <v>28</v>
      </c>
      <c r="E129" s="380">
        <f ca="1">INDEX(INDIRECT(表６!U$7),MATCH($S129,_1自治体コード,0))</f>
        <v>0</v>
      </c>
      <c r="F129" s="380">
        <f ca="1">INDEX(INDIRECT(表６!V$7),MATCH($S129,_1自治体コード,0))</f>
        <v>0</v>
      </c>
      <c r="G129" s="380">
        <f ca="1">INDEX(INDIRECT(表６!W$7),MATCH($S129,_1自治体コード,0))</f>
        <v>0</v>
      </c>
      <c r="H129" s="381">
        <f t="shared" ref="H129:H184" ca="1" si="23">SUM(D129:G129)</f>
        <v>28</v>
      </c>
      <c r="I129" s="369">
        <f ca="1">INDEX(INDIRECT(表６!Y$7),MATCH($S129,_1自治体コード,0))</f>
        <v>28</v>
      </c>
      <c r="J129" s="317"/>
      <c r="K129" s="380"/>
      <c r="L129" s="381">
        <f t="shared" ref="L129:L184" si="24">J129+K129</f>
        <v>0</v>
      </c>
      <c r="M129" s="369">
        <f ca="1">INDEX(INDIRECT(表６!AL$7),MATCH($S129,_1自治体コード,0))</f>
        <v>0</v>
      </c>
      <c r="N129" s="317">
        <f ca="1">INDEX(INDIRECT(表６!AM$7),MATCH($S129,_1自治体コード,0))</f>
        <v>26</v>
      </c>
      <c r="O129" s="380">
        <f ca="1">INDEX(INDIRECT(表６!AN$7),MATCH($S129,_1自治体コード,0))</f>
        <v>30</v>
      </c>
      <c r="P129" s="381">
        <f t="shared" ref="P129:P184" ca="1" si="25">SUM(N129:O129)</f>
        <v>56</v>
      </c>
      <c r="Q129" s="316">
        <f ca="1">INDEX(INDIRECT(表６!AP$7),MATCH($S129,_1自治体コード,0))</f>
        <v>5</v>
      </c>
      <c r="S129" s="159" t="s">
        <v>2185</v>
      </c>
      <c r="Z129">
        <f t="shared" ca="1" si="22"/>
        <v>0</v>
      </c>
      <c r="AA129">
        <f t="shared" ca="1" si="22"/>
        <v>0</v>
      </c>
      <c r="AB129">
        <f t="shared" ca="1" si="22"/>
        <v>0</v>
      </c>
      <c r="AC129">
        <f t="shared" ca="1" si="22"/>
        <v>0</v>
      </c>
      <c r="AD129">
        <f t="shared" ca="1" si="22"/>
        <v>0</v>
      </c>
      <c r="AE129">
        <f t="shared" ca="1" si="22"/>
        <v>0</v>
      </c>
      <c r="AF129">
        <f t="shared" ca="1" si="22"/>
        <v>0</v>
      </c>
      <c r="AG129">
        <f t="shared" ca="1" si="22"/>
        <v>0</v>
      </c>
      <c r="AH129">
        <f t="shared" ca="1" si="22"/>
        <v>0</v>
      </c>
      <c r="AI129">
        <f t="shared" ca="1" si="22"/>
        <v>0</v>
      </c>
      <c r="AJ129">
        <f t="shared" ca="1" si="22"/>
        <v>0</v>
      </c>
      <c r="AK129">
        <f t="shared" ca="1" si="22"/>
        <v>0</v>
      </c>
    </row>
    <row r="130" spans="1:37" ht="18" customHeight="1">
      <c r="A130" s="24"/>
      <c r="B130" s="155">
        <v>57</v>
      </c>
      <c r="C130" s="156" t="s">
        <v>1973</v>
      </c>
      <c r="D130" s="318">
        <f ca="1">INDEX(INDIRECT(表６!T$7),MATCH($S130,_1自治体コード,0))</f>
        <v>13</v>
      </c>
      <c r="E130" s="382">
        <f ca="1">INDEX(INDIRECT(表６!U$7),MATCH($S130,_1自治体コード,0))</f>
        <v>0</v>
      </c>
      <c r="F130" s="382">
        <f ca="1">INDEX(INDIRECT(表６!V$7),MATCH($S130,_1自治体コード,0))</f>
        <v>2</v>
      </c>
      <c r="G130" s="382">
        <f ca="1">INDEX(INDIRECT(表６!W$7),MATCH($S130,_1自治体コード,0))</f>
        <v>1</v>
      </c>
      <c r="H130" s="383">
        <f t="shared" ca="1" si="23"/>
        <v>16</v>
      </c>
      <c r="I130" s="368">
        <f ca="1">INDEX(INDIRECT(表６!Y$7),MATCH($S130,_1自治体コード,0))</f>
        <v>26</v>
      </c>
      <c r="J130" s="318"/>
      <c r="K130" s="382"/>
      <c r="L130" s="383">
        <f t="shared" si="24"/>
        <v>0</v>
      </c>
      <c r="M130" s="368">
        <f ca="1">INDEX(INDIRECT(表６!AL$7),MATCH($S130,_1自治体コード,0))</f>
        <v>0</v>
      </c>
      <c r="N130" s="318">
        <f ca="1">INDEX(INDIRECT(表６!AM$7),MATCH($S130,_1自治体コード,0))</f>
        <v>51</v>
      </c>
      <c r="O130" s="382">
        <f ca="1">INDEX(INDIRECT(表６!AN$7),MATCH($S130,_1自治体コード,0))</f>
        <v>25</v>
      </c>
      <c r="P130" s="383">
        <f t="shared" ca="1" si="25"/>
        <v>76</v>
      </c>
      <c r="Q130" s="278">
        <f ca="1">INDEX(INDIRECT(表６!AP$7),MATCH($S130,_1自治体コード,0))</f>
        <v>3</v>
      </c>
      <c r="S130" t="s">
        <v>608</v>
      </c>
      <c r="Z130">
        <f t="shared" ca="1" si="22"/>
        <v>0</v>
      </c>
      <c r="AA130">
        <f t="shared" ca="1" si="22"/>
        <v>0</v>
      </c>
      <c r="AB130">
        <f t="shared" ca="1" si="22"/>
        <v>0</v>
      </c>
      <c r="AC130">
        <f t="shared" ca="1" si="22"/>
        <v>0</v>
      </c>
      <c r="AD130">
        <f t="shared" ca="1" si="22"/>
        <v>0</v>
      </c>
      <c r="AE130">
        <f t="shared" ca="1" si="22"/>
        <v>0</v>
      </c>
      <c r="AF130">
        <f t="shared" ca="1" si="22"/>
        <v>0</v>
      </c>
      <c r="AG130">
        <f t="shared" ca="1" si="22"/>
        <v>0</v>
      </c>
      <c r="AH130">
        <f t="shared" ca="1" si="22"/>
        <v>0</v>
      </c>
      <c r="AI130">
        <f t="shared" ca="1" si="22"/>
        <v>0</v>
      </c>
      <c r="AJ130">
        <f t="shared" ca="1" si="22"/>
        <v>0</v>
      </c>
      <c r="AK130">
        <f t="shared" ca="1" si="22"/>
        <v>0</v>
      </c>
    </row>
    <row r="131" spans="1:37" ht="18" customHeight="1">
      <c r="A131" s="24"/>
      <c r="B131" s="155">
        <v>58</v>
      </c>
      <c r="C131" s="156" t="s">
        <v>1974</v>
      </c>
      <c r="D131" s="318">
        <f ca="1">INDEX(INDIRECT(表６!T$7),MATCH($S131,_1自治体コード,0))</f>
        <v>9</v>
      </c>
      <c r="E131" s="382">
        <f ca="1">INDEX(INDIRECT(表６!U$7),MATCH($S131,_1自治体コード,0))</f>
        <v>0</v>
      </c>
      <c r="F131" s="382">
        <f ca="1">INDEX(INDIRECT(表６!V$7),MATCH($S131,_1自治体コード,0))</f>
        <v>0</v>
      </c>
      <c r="G131" s="382">
        <f ca="1">INDEX(INDIRECT(表６!W$7),MATCH($S131,_1自治体コード,0))</f>
        <v>0</v>
      </c>
      <c r="H131" s="383">
        <f t="shared" ca="1" si="23"/>
        <v>9</v>
      </c>
      <c r="I131" s="368">
        <f ca="1">INDEX(INDIRECT(表６!Y$7),MATCH($S131,_1自治体コード,0))</f>
        <v>4</v>
      </c>
      <c r="J131" s="318"/>
      <c r="K131" s="382"/>
      <c r="L131" s="383">
        <f t="shared" si="24"/>
        <v>0</v>
      </c>
      <c r="M131" s="368">
        <f ca="1">INDEX(INDIRECT(表６!AL$7),MATCH($S131,_1自治体コード,0))</f>
        <v>0</v>
      </c>
      <c r="N131" s="318">
        <f ca="1">INDEX(INDIRECT(表６!AM$7),MATCH($S131,_1自治体コード,0))</f>
        <v>8</v>
      </c>
      <c r="O131" s="382">
        <f ca="1">INDEX(INDIRECT(表６!AN$7),MATCH($S131,_1自治体コード,0))</f>
        <v>6</v>
      </c>
      <c r="P131" s="383">
        <f t="shared" ca="1" si="25"/>
        <v>14</v>
      </c>
      <c r="Q131" s="278">
        <f ca="1">INDEX(INDIRECT(表６!AP$7),MATCH($S131,_1自治体コード,0))</f>
        <v>2</v>
      </c>
      <c r="S131" t="s">
        <v>609</v>
      </c>
      <c r="Z131">
        <f t="shared" ca="1" si="22"/>
        <v>0</v>
      </c>
      <c r="AA131">
        <f t="shared" ca="1" si="22"/>
        <v>0</v>
      </c>
      <c r="AB131">
        <f t="shared" ca="1" si="22"/>
        <v>0</v>
      </c>
      <c r="AC131">
        <f t="shared" ca="1" si="22"/>
        <v>0</v>
      </c>
      <c r="AD131">
        <f t="shared" ca="1" si="22"/>
        <v>0</v>
      </c>
      <c r="AE131">
        <f t="shared" ca="1" si="22"/>
        <v>0</v>
      </c>
      <c r="AF131">
        <f t="shared" ca="1" si="22"/>
        <v>0</v>
      </c>
      <c r="AG131">
        <f t="shared" ca="1" si="22"/>
        <v>0</v>
      </c>
      <c r="AH131">
        <f t="shared" ca="1" si="22"/>
        <v>0</v>
      </c>
      <c r="AI131">
        <f t="shared" ca="1" si="22"/>
        <v>0</v>
      </c>
      <c r="AJ131">
        <f t="shared" ca="1" si="22"/>
        <v>0</v>
      </c>
      <c r="AK131">
        <f t="shared" ca="1" si="22"/>
        <v>0</v>
      </c>
    </row>
    <row r="132" spans="1:37" ht="18" customHeight="1">
      <c r="A132" s="24"/>
      <c r="B132" s="155">
        <v>59</v>
      </c>
      <c r="C132" s="156" t="s">
        <v>1975</v>
      </c>
      <c r="D132" s="318">
        <f ca="1">INDEX(INDIRECT(表６!T$7),MATCH($S132,_1自治体コード,0))</f>
        <v>22</v>
      </c>
      <c r="E132" s="382">
        <f ca="1">INDEX(INDIRECT(表６!U$7),MATCH($S132,_1自治体コード,0))</f>
        <v>0</v>
      </c>
      <c r="F132" s="382">
        <f ca="1">INDEX(INDIRECT(表６!V$7),MATCH($S132,_1自治体コード,0))</f>
        <v>5</v>
      </c>
      <c r="G132" s="382">
        <f ca="1">INDEX(INDIRECT(表６!W$7),MATCH($S132,_1自治体コード,0))</f>
        <v>0</v>
      </c>
      <c r="H132" s="383">
        <f t="shared" ca="1" si="23"/>
        <v>27</v>
      </c>
      <c r="I132" s="368">
        <f ca="1">INDEX(INDIRECT(表６!Y$7),MATCH($S132,_1自治体コード,0))</f>
        <v>41</v>
      </c>
      <c r="J132" s="318"/>
      <c r="K132" s="382"/>
      <c r="L132" s="383">
        <f t="shared" si="24"/>
        <v>0</v>
      </c>
      <c r="M132" s="368">
        <f ca="1">INDEX(INDIRECT(表６!AL$7),MATCH($S132,_1自治体コード,0))</f>
        <v>0</v>
      </c>
      <c r="N132" s="318">
        <f ca="1">INDEX(INDIRECT(表６!AM$7),MATCH($S132,_1自治体コード,0))</f>
        <v>26</v>
      </c>
      <c r="O132" s="382">
        <f ca="1">INDEX(INDIRECT(表６!AN$7),MATCH($S132,_1自治体コード,0))</f>
        <v>33</v>
      </c>
      <c r="P132" s="383">
        <f t="shared" ca="1" si="25"/>
        <v>59</v>
      </c>
      <c r="Q132" s="278">
        <f ca="1">INDEX(INDIRECT(表６!AP$7),MATCH($S132,_1自治体コード,0))</f>
        <v>2</v>
      </c>
      <c r="S132" t="s">
        <v>610</v>
      </c>
      <c r="Z132">
        <f t="shared" ca="1" si="22"/>
        <v>0</v>
      </c>
      <c r="AA132">
        <f t="shared" ca="1" si="22"/>
        <v>0</v>
      </c>
      <c r="AB132">
        <f t="shared" ca="1" si="22"/>
        <v>0</v>
      </c>
      <c r="AC132">
        <f t="shared" ca="1" si="22"/>
        <v>0</v>
      </c>
      <c r="AD132">
        <f t="shared" ca="1" si="22"/>
        <v>0</v>
      </c>
      <c r="AE132">
        <f t="shared" ca="1" si="22"/>
        <v>0</v>
      </c>
      <c r="AF132">
        <f t="shared" ca="1" si="22"/>
        <v>0</v>
      </c>
      <c r="AG132">
        <f t="shared" ca="1" si="22"/>
        <v>0</v>
      </c>
      <c r="AH132">
        <f t="shared" ca="1" si="22"/>
        <v>0</v>
      </c>
      <c r="AI132">
        <f t="shared" ca="1" si="22"/>
        <v>0</v>
      </c>
      <c r="AJ132">
        <f t="shared" ca="1" si="22"/>
        <v>0</v>
      </c>
      <c r="AK132">
        <f t="shared" ca="1" si="22"/>
        <v>0</v>
      </c>
    </row>
    <row r="133" spans="1:37" ht="18" customHeight="1">
      <c r="A133" s="24"/>
      <c r="B133" s="324">
        <v>60</v>
      </c>
      <c r="C133" s="325" t="s">
        <v>1976</v>
      </c>
      <c r="D133" s="384">
        <f ca="1">INDEX(INDIRECT(表６!T$7),MATCH($S133,_1自治体コード,0))</f>
        <v>20</v>
      </c>
      <c r="E133" s="385">
        <f ca="1">INDEX(INDIRECT(表６!U$7),MATCH($S133,_1自治体コード,0))</f>
        <v>0</v>
      </c>
      <c r="F133" s="385">
        <f ca="1">INDEX(INDIRECT(表６!V$7),MATCH($S133,_1自治体コード,0))</f>
        <v>4</v>
      </c>
      <c r="G133" s="385">
        <f ca="1">INDEX(INDIRECT(表６!W$7),MATCH($S133,_1自治体コード,0))</f>
        <v>3</v>
      </c>
      <c r="H133" s="386">
        <f t="shared" ca="1" si="23"/>
        <v>27</v>
      </c>
      <c r="I133" s="377">
        <f ca="1">INDEX(INDIRECT(表６!Y$7),MATCH($S133,_1自治体コード,0))</f>
        <v>24</v>
      </c>
      <c r="J133" s="384"/>
      <c r="K133" s="385"/>
      <c r="L133" s="386">
        <f t="shared" si="24"/>
        <v>0</v>
      </c>
      <c r="M133" s="377">
        <f ca="1">INDEX(INDIRECT(表６!AL$7),MATCH($S133,_1自治体コード,0))</f>
        <v>2</v>
      </c>
      <c r="N133" s="384">
        <f ca="1">INDEX(INDIRECT(表６!AM$7),MATCH($S133,_1自治体コード,0))</f>
        <v>51</v>
      </c>
      <c r="O133" s="385">
        <f ca="1">INDEX(INDIRECT(表６!AN$7),MATCH($S133,_1自治体コード,0))</f>
        <v>23</v>
      </c>
      <c r="P133" s="386">
        <f t="shared" ca="1" si="25"/>
        <v>74</v>
      </c>
      <c r="Q133" s="397">
        <f ca="1">INDEX(INDIRECT(表６!AP$7),MATCH($S133,_1自治体コード,0))</f>
        <v>7</v>
      </c>
      <c r="S133" t="s">
        <v>612</v>
      </c>
      <c r="Z133">
        <f t="shared" ca="1" si="22"/>
        <v>0</v>
      </c>
      <c r="AA133">
        <f t="shared" ca="1" si="22"/>
        <v>0</v>
      </c>
      <c r="AB133">
        <f t="shared" ca="1" si="22"/>
        <v>0</v>
      </c>
      <c r="AC133">
        <f t="shared" ca="1" si="22"/>
        <v>0</v>
      </c>
      <c r="AD133">
        <f t="shared" ca="1" si="22"/>
        <v>0</v>
      </c>
      <c r="AE133">
        <f t="shared" ca="1" si="22"/>
        <v>0</v>
      </c>
      <c r="AF133">
        <f t="shared" ca="1" si="22"/>
        <v>0</v>
      </c>
      <c r="AG133">
        <f t="shared" ca="1" si="22"/>
        <v>0</v>
      </c>
      <c r="AH133">
        <f t="shared" ca="1" si="22"/>
        <v>0</v>
      </c>
      <c r="AI133">
        <f t="shared" ca="1" si="22"/>
        <v>0</v>
      </c>
      <c r="AJ133">
        <f t="shared" ca="1" si="22"/>
        <v>0</v>
      </c>
      <c r="AK133">
        <f t="shared" ca="1" si="22"/>
        <v>0</v>
      </c>
    </row>
    <row r="134" spans="1:37" ht="18" customHeight="1">
      <c r="A134" s="24"/>
      <c r="B134" s="335">
        <v>61</v>
      </c>
      <c r="C134" s="336" t="s">
        <v>1977</v>
      </c>
      <c r="D134" s="387">
        <f ca="1">INDEX(INDIRECT(表６!T$7),MATCH($S134,_1自治体コード,0))</f>
        <v>19</v>
      </c>
      <c r="E134" s="388">
        <f ca="1">INDEX(INDIRECT(表６!U$7),MATCH($S134,_1自治体コード,0))</f>
        <v>0</v>
      </c>
      <c r="F134" s="388">
        <f ca="1">INDEX(INDIRECT(表６!V$7),MATCH($S134,_1自治体コード,0))</f>
        <v>2</v>
      </c>
      <c r="G134" s="388">
        <f ca="1">INDEX(INDIRECT(表６!W$7),MATCH($S134,_1自治体コード,0))</f>
        <v>2</v>
      </c>
      <c r="H134" s="389">
        <f t="shared" ca="1" si="23"/>
        <v>23</v>
      </c>
      <c r="I134" s="376">
        <f ca="1">INDEX(INDIRECT(表６!Y$7),MATCH($S134,_1自治体コード,0))</f>
        <v>28</v>
      </c>
      <c r="J134" s="387"/>
      <c r="K134" s="388"/>
      <c r="L134" s="389">
        <f t="shared" si="24"/>
        <v>0</v>
      </c>
      <c r="M134" s="376">
        <f ca="1">INDEX(INDIRECT(表６!AL$7),MATCH($S134,_1自治体コード,0))</f>
        <v>0</v>
      </c>
      <c r="N134" s="387">
        <f ca="1">INDEX(INDIRECT(表６!AM$7),MATCH($S134,_1自治体コード,0))</f>
        <v>44</v>
      </c>
      <c r="O134" s="388">
        <f ca="1">INDEX(INDIRECT(表６!AN$7),MATCH($S134,_1自治体コード,0))</f>
        <v>19</v>
      </c>
      <c r="P134" s="389">
        <f t="shared" ca="1" si="25"/>
        <v>63</v>
      </c>
      <c r="Q134" s="398">
        <f ca="1">INDEX(INDIRECT(表６!AP$7),MATCH($S134,_1自治体コード,0))</f>
        <v>9</v>
      </c>
      <c r="S134" t="s">
        <v>613</v>
      </c>
      <c r="Z134">
        <f t="shared" ca="1" si="22"/>
        <v>0</v>
      </c>
      <c r="AA134">
        <f t="shared" ca="1" si="22"/>
        <v>0</v>
      </c>
      <c r="AB134">
        <f t="shared" ca="1" si="22"/>
        <v>0</v>
      </c>
      <c r="AC134">
        <f t="shared" ca="1" si="22"/>
        <v>0</v>
      </c>
      <c r="AD134">
        <f t="shared" ca="1" si="22"/>
        <v>0</v>
      </c>
      <c r="AE134">
        <f t="shared" ca="1" si="22"/>
        <v>0</v>
      </c>
      <c r="AF134">
        <f t="shared" ca="1" si="22"/>
        <v>0</v>
      </c>
      <c r="AG134">
        <f t="shared" ca="1" si="22"/>
        <v>0</v>
      </c>
      <c r="AH134">
        <f t="shared" ca="1" si="22"/>
        <v>0</v>
      </c>
      <c r="AI134">
        <f t="shared" ca="1" si="22"/>
        <v>0</v>
      </c>
      <c r="AJ134">
        <f t="shared" ca="1" si="22"/>
        <v>0</v>
      </c>
      <c r="AK134">
        <f t="shared" ca="1" si="22"/>
        <v>0</v>
      </c>
    </row>
    <row r="135" spans="1:37" ht="18" customHeight="1">
      <c r="A135" s="24"/>
      <c r="B135" s="155">
        <v>62</v>
      </c>
      <c r="C135" s="156" t="s">
        <v>1978</v>
      </c>
      <c r="D135" s="318">
        <f ca="1">INDEX(INDIRECT(表６!T$7),MATCH($S135,_1自治体コード,0))</f>
        <v>26</v>
      </c>
      <c r="E135" s="382">
        <f ca="1">INDEX(INDIRECT(表６!U$7),MATCH($S135,_1自治体コード,0))</f>
        <v>0</v>
      </c>
      <c r="F135" s="382">
        <f ca="1">INDEX(INDIRECT(表６!V$7),MATCH($S135,_1自治体コード,0))</f>
        <v>0</v>
      </c>
      <c r="G135" s="382">
        <f ca="1">INDEX(INDIRECT(表６!W$7),MATCH($S135,_1自治体コード,0))</f>
        <v>0</v>
      </c>
      <c r="H135" s="383">
        <f t="shared" ca="1" si="23"/>
        <v>26</v>
      </c>
      <c r="I135" s="368">
        <f ca="1">INDEX(INDIRECT(表６!Y$7),MATCH($S135,_1自治体コード,0))</f>
        <v>26</v>
      </c>
      <c r="J135" s="318"/>
      <c r="K135" s="382"/>
      <c r="L135" s="383">
        <f t="shared" si="24"/>
        <v>0</v>
      </c>
      <c r="M135" s="368">
        <f ca="1">INDEX(INDIRECT(表６!AL$7),MATCH($S135,_1自治体コード,0))</f>
        <v>0</v>
      </c>
      <c r="N135" s="318">
        <f ca="1">INDEX(INDIRECT(表６!AM$7),MATCH($S135,_1自治体コード,0))</f>
        <v>29</v>
      </c>
      <c r="O135" s="382">
        <f ca="1">INDEX(INDIRECT(表６!AN$7),MATCH($S135,_1自治体コード,0))</f>
        <v>14</v>
      </c>
      <c r="P135" s="383">
        <f t="shared" ca="1" si="25"/>
        <v>43</v>
      </c>
      <c r="Q135" s="278">
        <f ca="1">INDEX(INDIRECT(表６!AP$7),MATCH($S135,_1自治体コード,0))</f>
        <v>12</v>
      </c>
      <c r="S135" t="s">
        <v>614</v>
      </c>
      <c r="Z135">
        <f t="shared" ca="1" si="22"/>
        <v>0</v>
      </c>
      <c r="AA135">
        <f t="shared" ca="1" si="22"/>
        <v>0</v>
      </c>
      <c r="AB135">
        <f t="shared" ca="1" si="22"/>
        <v>0</v>
      </c>
      <c r="AC135">
        <f t="shared" ca="1" si="22"/>
        <v>0</v>
      </c>
      <c r="AD135">
        <f t="shared" ca="1" si="22"/>
        <v>0</v>
      </c>
      <c r="AE135">
        <f t="shared" ca="1" si="22"/>
        <v>0</v>
      </c>
      <c r="AF135">
        <f t="shared" ca="1" si="22"/>
        <v>0</v>
      </c>
      <c r="AG135">
        <f t="shared" ca="1" si="22"/>
        <v>0</v>
      </c>
      <c r="AH135">
        <f t="shared" ca="1" si="22"/>
        <v>0</v>
      </c>
      <c r="AI135">
        <f t="shared" ca="1" si="22"/>
        <v>0</v>
      </c>
      <c r="AJ135">
        <f t="shared" ca="1" si="22"/>
        <v>0</v>
      </c>
      <c r="AK135">
        <f t="shared" ca="1" si="22"/>
        <v>0</v>
      </c>
    </row>
    <row r="136" spans="1:37" ht="18" customHeight="1">
      <c r="A136" s="24"/>
      <c r="B136" s="155">
        <v>63</v>
      </c>
      <c r="C136" s="156" t="s">
        <v>1979</v>
      </c>
      <c r="D136" s="318">
        <f ca="1">INDEX(INDIRECT(表６!T$7),MATCH($S136,_1自治体コード,0))</f>
        <v>28</v>
      </c>
      <c r="E136" s="382">
        <f ca="1">INDEX(INDIRECT(表６!U$7),MATCH($S136,_1自治体コード,0))</f>
        <v>0</v>
      </c>
      <c r="F136" s="382">
        <f ca="1">INDEX(INDIRECT(表６!V$7),MATCH($S136,_1自治体コード,0))</f>
        <v>0</v>
      </c>
      <c r="G136" s="382">
        <f ca="1">INDEX(INDIRECT(表６!W$7),MATCH($S136,_1自治体コード,0))</f>
        <v>0</v>
      </c>
      <c r="H136" s="383">
        <f t="shared" ca="1" si="23"/>
        <v>28</v>
      </c>
      <c r="I136" s="368">
        <f ca="1">INDEX(INDIRECT(表６!Y$7),MATCH($S136,_1自治体コード,0))</f>
        <v>7</v>
      </c>
      <c r="J136" s="318"/>
      <c r="K136" s="382"/>
      <c r="L136" s="383">
        <f t="shared" si="24"/>
        <v>0</v>
      </c>
      <c r="M136" s="368">
        <f ca="1">INDEX(INDIRECT(表６!AL$7),MATCH($S136,_1自治体コード,0))</f>
        <v>0</v>
      </c>
      <c r="N136" s="318">
        <f ca="1">INDEX(INDIRECT(表６!AM$7),MATCH($S136,_1自治体コード,0))</f>
        <v>52</v>
      </c>
      <c r="O136" s="382">
        <f ca="1">INDEX(INDIRECT(表６!AN$7),MATCH($S136,_1自治体コード,0))</f>
        <v>32</v>
      </c>
      <c r="P136" s="383">
        <f t="shared" ca="1" si="25"/>
        <v>84</v>
      </c>
      <c r="Q136" s="278">
        <f ca="1">INDEX(INDIRECT(表６!AP$7),MATCH($S136,_1自治体コード,0))</f>
        <v>14</v>
      </c>
      <c r="S136" t="s">
        <v>615</v>
      </c>
      <c r="Z136">
        <f t="shared" ca="1" si="22"/>
        <v>0</v>
      </c>
      <c r="AA136">
        <f t="shared" ca="1" si="22"/>
        <v>0</v>
      </c>
      <c r="AB136">
        <f t="shared" ca="1" si="22"/>
        <v>0</v>
      </c>
      <c r="AC136">
        <f t="shared" ca="1" si="22"/>
        <v>0</v>
      </c>
      <c r="AD136">
        <f t="shared" ca="1" si="22"/>
        <v>0</v>
      </c>
      <c r="AE136">
        <f t="shared" ca="1" si="22"/>
        <v>0</v>
      </c>
      <c r="AF136">
        <f t="shared" ca="1" si="22"/>
        <v>0</v>
      </c>
      <c r="AG136">
        <f t="shared" ca="1" si="22"/>
        <v>0</v>
      </c>
      <c r="AH136">
        <f t="shared" ca="1" si="22"/>
        <v>0</v>
      </c>
      <c r="AI136">
        <f t="shared" ca="1" si="22"/>
        <v>0</v>
      </c>
      <c r="AJ136">
        <f t="shared" ca="1" si="22"/>
        <v>0</v>
      </c>
      <c r="AK136">
        <f t="shared" ca="1" si="22"/>
        <v>0</v>
      </c>
    </row>
    <row r="137" spans="1:37" ht="18" customHeight="1">
      <c r="A137" s="24"/>
      <c r="B137" s="155">
        <v>64</v>
      </c>
      <c r="C137" s="156" t="s">
        <v>1980</v>
      </c>
      <c r="D137" s="318">
        <f ca="1">INDEX(INDIRECT(表６!T$7),MATCH($S137,_1自治体コード,0))</f>
        <v>9</v>
      </c>
      <c r="E137" s="382">
        <f ca="1">INDEX(INDIRECT(表６!U$7),MATCH($S137,_1自治体コード,0))</f>
        <v>0</v>
      </c>
      <c r="F137" s="382">
        <f ca="1">INDEX(INDIRECT(表６!V$7),MATCH($S137,_1自治体コード,0))</f>
        <v>0</v>
      </c>
      <c r="G137" s="382">
        <f ca="1">INDEX(INDIRECT(表６!W$7),MATCH($S137,_1自治体コード,0))</f>
        <v>0</v>
      </c>
      <c r="H137" s="383">
        <f t="shared" ca="1" si="23"/>
        <v>9</v>
      </c>
      <c r="I137" s="368">
        <f ca="1">INDEX(INDIRECT(表６!Y$7),MATCH($S137,_1自治体コード,0))</f>
        <v>12</v>
      </c>
      <c r="J137" s="318"/>
      <c r="K137" s="382"/>
      <c r="L137" s="383">
        <f t="shared" si="24"/>
        <v>0</v>
      </c>
      <c r="M137" s="368">
        <f ca="1">INDEX(INDIRECT(表６!AL$7),MATCH($S137,_1自治体コード,0))</f>
        <v>0</v>
      </c>
      <c r="N137" s="318">
        <f ca="1">INDEX(INDIRECT(表６!AM$7),MATCH($S137,_1自治体コード,0))</f>
        <v>39</v>
      </c>
      <c r="O137" s="382">
        <f ca="1">INDEX(INDIRECT(表６!AN$7),MATCH($S137,_1自治体コード,0))</f>
        <v>13</v>
      </c>
      <c r="P137" s="383">
        <f t="shared" ca="1" si="25"/>
        <v>52</v>
      </c>
      <c r="Q137" s="278">
        <f ca="1">INDEX(INDIRECT(表６!AP$7),MATCH($S137,_1自治体コード,0))</f>
        <v>6</v>
      </c>
      <c r="S137" t="s">
        <v>616</v>
      </c>
      <c r="Z137">
        <f t="shared" ca="1" si="22"/>
        <v>0</v>
      </c>
      <c r="AA137">
        <f t="shared" ca="1" si="22"/>
        <v>0</v>
      </c>
      <c r="AB137">
        <f t="shared" ca="1" si="22"/>
        <v>0</v>
      </c>
      <c r="AC137">
        <f t="shared" ca="1" si="22"/>
        <v>0</v>
      </c>
      <c r="AD137">
        <f t="shared" ca="1" si="22"/>
        <v>0</v>
      </c>
      <c r="AE137">
        <f t="shared" ca="1" si="22"/>
        <v>0</v>
      </c>
      <c r="AF137">
        <f t="shared" ca="1" si="22"/>
        <v>0</v>
      </c>
      <c r="AG137">
        <f t="shared" ca="1" si="22"/>
        <v>0</v>
      </c>
      <c r="AH137">
        <f t="shared" ca="1" si="22"/>
        <v>0</v>
      </c>
      <c r="AI137">
        <f t="shared" ca="1" si="22"/>
        <v>0</v>
      </c>
      <c r="AJ137">
        <f t="shared" ca="1" si="22"/>
        <v>0</v>
      </c>
      <c r="AK137">
        <f t="shared" ca="1" si="22"/>
        <v>0</v>
      </c>
    </row>
    <row r="138" spans="1:37" ht="18" customHeight="1">
      <c r="A138" s="24"/>
      <c r="B138" s="324">
        <v>65</v>
      </c>
      <c r="C138" s="325" t="s">
        <v>1981</v>
      </c>
      <c r="D138" s="384">
        <f ca="1">INDEX(INDIRECT(表６!T$7),MATCH($S138,_1自治体コード,0))</f>
        <v>69</v>
      </c>
      <c r="E138" s="385">
        <f ca="1">INDEX(INDIRECT(表６!U$7),MATCH($S138,_1自治体コード,0))</f>
        <v>0</v>
      </c>
      <c r="F138" s="385">
        <f ca="1">INDEX(INDIRECT(表６!V$7),MATCH($S138,_1自治体コード,0))</f>
        <v>1</v>
      </c>
      <c r="G138" s="385">
        <f ca="1">INDEX(INDIRECT(表６!W$7),MATCH($S138,_1自治体コード,0))</f>
        <v>0</v>
      </c>
      <c r="H138" s="386">
        <f t="shared" ca="1" si="23"/>
        <v>70</v>
      </c>
      <c r="I138" s="377">
        <f ca="1">INDEX(INDIRECT(表６!Y$7),MATCH($S138,_1自治体コード,0))</f>
        <v>47</v>
      </c>
      <c r="J138" s="384"/>
      <c r="K138" s="385"/>
      <c r="L138" s="386">
        <f t="shared" si="24"/>
        <v>0</v>
      </c>
      <c r="M138" s="377">
        <f ca="1">INDEX(INDIRECT(表６!AL$7),MATCH($S138,_1自治体コード,0))</f>
        <v>0</v>
      </c>
      <c r="N138" s="384">
        <f ca="1">INDEX(INDIRECT(表６!AM$7),MATCH($S138,_1自治体コード,0))</f>
        <v>71</v>
      </c>
      <c r="O138" s="385">
        <f ca="1">INDEX(INDIRECT(表６!AN$7),MATCH($S138,_1自治体コード,0))</f>
        <v>72</v>
      </c>
      <c r="P138" s="386">
        <f t="shared" ca="1" si="25"/>
        <v>143</v>
      </c>
      <c r="Q138" s="397">
        <f ca="1">INDEX(INDIRECT(表６!AP$7),MATCH($S138,_1自治体コード,0))</f>
        <v>9</v>
      </c>
      <c r="S138" t="s">
        <v>617</v>
      </c>
      <c r="Z138">
        <f t="shared" ref="Z138:AK147" ca="1" si="26">INDEX(INDIRECT(Z$7),MATCH($S138,_1自治体コード,0))</f>
        <v>0</v>
      </c>
      <c r="AA138">
        <f t="shared" ca="1" si="26"/>
        <v>0</v>
      </c>
      <c r="AB138">
        <f t="shared" ca="1" si="26"/>
        <v>0</v>
      </c>
      <c r="AC138">
        <f t="shared" ca="1" si="26"/>
        <v>0</v>
      </c>
      <c r="AD138">
        <f t="shared" ca="1" si="26"/>
        <v>0</v>
      </c>
      <c r="AE138">
        <f t="shared" ca="1" si="26"/>
        <v>0</v>
      </c>
      <c r="AF138">
        <f t="shared" ca="1" si="26"/>
        <v>0</v>
      </c>
      <c r="AG138">
        <f t="shared" ca="1" si="26"/>
        <v>0</v>
      </c>
      <c r="AH138">
        <f t="shared" ca="1" si="26"/>
        <v>0</v>
      </c>
      <c r="AI138">
        <f t="shared" ca="1" si="26"/>
        <v>0</v>
      </c>
      <c r="AJ138">
        <f t="shared" ca="1" si="26"/>
        <v>0</v>
      </c>
      <c r="AK138">
        <f t="shared" ca="1" si="26"/>
        <v>0</v>
      </c>
    </row>
    <row r="139" spans="1:37" ht="18" customHeight="1">
      <c r="A139" s="24"/>
      <c r="B139" s="335">
        <v>66</v>
      </c>
      <c r="C139" s="336" t="s">
        <v>1982</v>
      </c>
      <c r="D139" s="387">
        <f ca="1">INDEX(INDIRECT(表６!T$7),MATCH($S139,_1自治体コード,0))</f>
        <v>25</v>
      </c>
      <c r="E139" s="388">
        <f ca="1">INDEX(INDIRECT(表６!U$7),MATCH($S139,_1自治体コード,0))</f>
        <v>0</v>
      </c>
      <c r="F139" s="388">
        <f ca="1">INDEX(INDIRECT(表６!V$7),MATCH($S139,_1自治体コード,0))</f>
        <v>1</v>
      </c>
      <c r="G139" s="388">
        <f ca="1">INDEX(INDIRECT(表６!W$7),MATCH($S139,_1自治体コード,0))</f>
        <v>1</v>
      </c>
      <c r="H139" s="389">
        <f t="shared" ca="1" si="23"/>
        <v>27</v>
      </c>
      <c r="I139" s="376">
        <f ca="1">INDEX(INDIRECT(表６!Y$7),MATCH($S139,_1自治体コード,0))</f>
        <v>42</v>
      </c>
      <c r="J139" s="387"/>
      <c r="K139" s="388"/>
      <c r="L139" s="389">
        <f t="shared" si="24"/>
        <v>0</v>
      </c>
      <c r="M139" s="376">
        <f ca="1">INDEX(INDIRECT(表６!AL$7),MATCH($S139,_1自治体コード,0))</f>
        <v>0</v>
      </c>
      <c r="N139" s="387">
        <f ca="1">INDEX(INDIRECT(表６!AM$7),MATCH($S139,_1自治体コード,0))</f>
        <v>26</v>
      </c>
      <c r="O139" s="388">
        <f ca="1">INDEX(INDIRECT(表６!AN$7),MATCH($S139,_1自治体コード,0))</f>
        <v>27</v>
      </c>
      <c r="P139" s="389">
        <f t="shared" ca="1" si="25"/>
        <v>53</v>
      </c>
      <c r="Q139" s="398">
        <f ca="1">INDEX(INDIRECT(表６!AP$7),MATCH($S139,_1自治体コード,0))</f>
        <v>1</v>
      </c>
      <c r="S139" t="s">
        <v>619</v>
      </c>
      <c r="Z139">
        <f t="shared" ca="1" si="26"/>
        <v>0</v>
      </c>
      <c r="AA139">
        <f t="shared" ca="1" si="26"/>
        <v>0</v>
      </c>
      <c r="AB139">
        <f t="shared" ca="1" si="26"/>
        <v>0</v>
      </c>
      <c r="AC139">
        <f t="shared" ca="1" si="26"/>
        <v>0</v>
      </c>
      <c r="AD139">
        <f t="shared" ca="1" si="26"/>
        <v>0</v>
      </c>
      <c r="AE139">
        <f t="shared" ca="1" si="26"/>
        <v>0</v>
      </c>
      <c r="AF139">
        <f t="shared" ca="1" si="26"/>
        <v>0</v>
      </c>
      <c r="AG139">
        <f t="shared" ca="1" si="26"/>
        <v>0</v>
      </c>
      <c r="AH139">
        <f t="shared" ca="1" si="26"/>
        <v>0</v>
      </c>
      <c r="AI139">
        <f t="shared" ca="1" si="26"/>
        <v>0</v>
      </c>
      <c r="AJ139">
        <f t="shared" ca="1" si="26"/>
        <v>0</v>
      </c>
      <c r="AK139">
        <f t="shared" ca="1" si="26"/>
        <v>0</v>
      </c>
    </row>
    <row r="140" spans="1:37" ht="18" customHeight="1">
      <c r="A140" s="24"/>
      <c r="B140" s="155">
        <v>67</v>
      </c>
      <c r="C140" s="156" t="s">
        <v>1983</v>
      </c>
      <c r="D140" s="318">
        <f ca="1">INDEX(INDIRECT(表６!T$7),MATCH($S140,_1自治体コード,0))</f>
        <v>23</v>
      </c>
      <c r="E140" s="382">
        <f ca="1">INDEX(INDIRECT(表６!U$7),MATCH($S140,_1自治体コード,0))</f>
        <v>0</v>
      </c>
      <c r="F140" s="382">
        <f ca="1">INDEX(INDIRECT(表６!V$7),MATCH($S140,_1自治体コード,0))</f>
        <v>0</v>
      </c>
      <c r="G140" s="382">
        <f ca="1">INDEX(INDIRECT(表６!W$7),MATCH($S140,_1自治体コード,0))</f>
        <v>0</v>
      </c>
      <c r="H140" s="383">
        <f t="shared" ca="1" si="23"/>
        <v>23</v>
      </c>
      <c r="I140" s="368">
        <f ca="1">INDEX(INDIRECT(表６!Y$7),MATCH($S140,_1自治体コード,0))</f>
        <v>8</v>
      </c>
      <c r="J140" s="318"/>
      <c r="K140" s="382"/>
      <c r="L140" s="383">
        <f t="shared" si="24"/>
        <v>0</v>
      </c>
      <c r="M140" s="368">
        <f ca="1">INDEX(INDIRECT(表６!AL$7),MATCH($S140,_1自治体コード,0))</f>
        <v>0</v>
      </c>
      <c r="N140" s="318">
        <f ca="1">INDEX(INDIRECT(表６!AM$7),MATCH($S140,_1自治体コード,0))</f>
        <v>22</v>
      </c>
      <c r="O140" s="382">
        <f ca="1">INDEX(INDIRECT(表６!AN$7),MATCH($S140,_1自治体コード,0))</f>
        <v>12</v>
      </c>
      <c r="P140" s="383">
        <f t="shared" ca="1" si="25"/>
        <v>34</v>
      </c>
      <c r="Q140" s="278">
        <f ca="1">INDEX(INDIRECT(表６!AP$7),MATCH($S140,_1自治体コード,0))</f>
        <v>2</v>
      </c>
      <c r="S140" t="s">
        <v>621</v>
      </c>
      <c r="Z140">
        <f t="shared" ca="1" si="26"/>
        <v>0</v>
      </c>
      <c r="AA140">
        <f t="shared" ca="1" si="26"/>
        <v>0</v>
      </c>
      <c r="AB140">
        <f t="shared" ca="1" si="26"/>
        <v>0</v>
      </c>
      <c r="AC140">
        <f t="shared" ca="1" si="26"/>
        <v>0</v>
      </c>
      <c r="AD140">
        <f t="shared" ca="1" si="26"/>
        <v>0</v>
      </c>
      <c r="AE140">
        <f t="shared" ca="1" si="26"/>
        <v>0</v>
      </c>
      <c r="AF140">
        <f t="shared" ca="1" si="26"/>
        <v>0</v>
      </c>
      <c r="AG140">
        <f t="shared" ca="1" si="26"/>
        <v>0</v>
      </c>
      <c r="AH140">
        <f t="shared" ca="1" si="26"/>
        <v>0</v>
      </c>
      <c r="AI140">
        <f t="shared" ca="1" si="26"/>
        <v>0</v>
      </c>
      <c r="AJ140">
        <f t="shared" ca="1" si="26"/>
        <v>0</v>
      </c>
      <c r="AK140">
        <f t="shared" ca="1" si="26"/>
        <v>0</v>
      </c>
    </row>
    <row r="141" spans="1:37" ht="18" customHeight="1">
      <c r="A141" s="24"/>
      <c r="B141" s="155">
        <v>68</v>
      </c>
      <c r="C141" s="156" t="s">
        <v>1984</v>
      </c>
      <c r="D141" s="318">
        <f ca="1">INDEX(INDIRECT(表６!T$7),MATCH($S141,_1自治体コード,0))</f>
        <v>16</v>
      </c>
      <c r="E141" s="382">
        <f ca="1">INDEX(INDIRECT(表６!U$7),MATCH($S141,_1自治体コード,0))</f>
        <v>0</v>
      </c>
      <c r="F141" s="382">
        <f ca="1">INDEX(INDIRECT(表６!V$7),MATCH($S141,_1自治体コード,0))</f>
        <v>12</v>
      </c>
      <c r="G141" s="382">
        <f ca="1">INDEX(INDIRECT(表６!W$7),MATCH($S141,_1自治体コード,0))</f>
        <v>3</v>
      </c>
      <c r="H141" s="383">
        <f t="shared" ca="1" si="23"/>
        <v>31</v>
      </c>
      <c r="I141" s="368">
        <f ca="1">INDEX(INDIRECT(表６!Y$7),MATCH($S141,_1自治体コード,0))</f>
        <v>22</v>
      </c>
      <c r="J141" s="318"/>
      <c r="K141" s="382"/>
      <c r="L141" s="383">
        <f t="shared" si="24"/>
        <v>0</v>
      </c>
      <c r="M141" s="368">
        <f ca="1">INDEX(INDIRECT(表６!AL$7),MATCH($S141,_1自治体コード,0))</f>
        <v>1</v>
      </c>
      <c r="N141" s="318">
        <f ca="1">INDEX(INDIRECT(表６!AM$7),MATCH($S141,_1自治体コード,0))</f>
        <v>25</v>
      </c>
      <c r="O141" s="382">
        <f ca="1">INDEX(INDIRECT(表６!AN$7),MATCH($S141,_1自治体コード,0))</f>
        <v>41</v>
      </c>
      <c r="P141" s="383">
        <f t="shared" ca="1" si="25"/>
        <v>66</v>
      </c>
      <c r="Q141" s="278">
        <f ca="1">INDEX(INDIRECT(表６!AP$7),MATCH($S141,_1自治体コード,0))</f>
        <v>3</v>
      </c>
      <c r="S141" t="s">
        <v>623</v>
      </c>
      <c r="Z141">
        <f t="shared" ca="1" si="26"/>
        <v>0</v>
      </c>
      <c r="AA141">
        <f t="shared" ca="1" si="26"/>
        <v>0</v>
      </c>
      <c r="AB141">
        <f t="shared" ca="1" si="26"/>
        <v>0</v>
      </c>
      <c r="AC141">
        <f t="shared" ca="1" si="26"/>
        <v>0</v>
      </c>
      <c r="AD141">
        <f t="shared" ca="1" si="26"/>
        <v>0</v>
      </c>
      <c r="AE141">
        <f t="shared" ca="1" si="26"/>
        <v>0</v>
      </c>
      <c r="AF141">
        <f t="shared" ca="1" si="26"/>
        <v>0</v>
      </c>
      <c r="AG141">
        <f t="shared" ca="1" si="26"/>
        <v>0</v>
      </c>
      <c r="AH141">
        <f t="shared" ca="1" si="26"/>
        <v>0</v>
      </c>
      <c r="AI141">
        <f t="shared" ca="1" si="26"/>
        <v>0</v>
      </c>
      <c r="AJ141">
        <f t="shared" ca="1" si="26"/>
        <v>0</v>
      </c>
      <c r="AK141">
        <f t="shared" ca="1" si="26"/>
        <v>0</v>
      </c>
    </row>
    <row r="142" spans="1:37" ht="18" customHeight="1">
      <c r="A142" s="24"/>
      <c r="B142" s="155">
        <v>69</v>
      </c>
      <c r="C142" s="156" t="s">
        <v>1985</v>
      </c>
      <c r="D142" s="318">
        <f ca="1">INDEX(INDIRECT(表６!T$7),MATCH($S142,_1自治体コード,0))</f>
        <v>7</v>
      </c>
      <c r="E142" s="382">
        <f ca="1">INDEX(INDIRECT(表６!U$7),MATCH($S142,_1自治体コード,0))</f>
        <v>0</v>
      </c>
      <c r="F142" s="382">
        <f ca="1">INDEX(INDIRECT(表６!V$7),MATCH($S142,_1自治体コード,0))</f>
        <v>19</v>
      </c>
      <c r="G142" s="382">
        <f ca="1">INDEX(INDIRECT(表６!W$7),MATCH($S142,_1自治体コード,0))</f>
        <v>2</v>
      </c>
      <c r="H142" s="383">
        <f t="shared" ca="1" si="23"/>
        <v>28</v>
      </c>
      <c r="I142" s="368">
        <f ca="1">INDEX(INDIRECT(表６!Y$7),MATCH($S142,_1自治体コード,0))</f>
        <v>23</v>
      </c>
      <c r="J142" s="318"/>
      <c r="K142" s="382"/>
      <c r="L142" s="383">
        <f t="shared" si="24"/>
        <v>0</v>
      </c>
      <c r="M142" s="368">
        <f ca="1">INDEX(INDIRECT(表６!AL$7),MATCH($S142,_1自治体コード,0))</f>
        <v>0</v>
      </c>
      <c r="N142" s="318">
        <f ca="1">INDEX(INDIRECT(表６!AM$7),MATCH($S142,_1自治体コード,0))</f>
        <v>44</v>
      </c>
      <c r="O142" s="382">
        <f ca="1">INDEX(INDIRECT(表６!AN$7),MATCH($S142,_1自治体コード,0))</f>
        <v>48</v>
      </c>
      <c r="P142" s="383">
        <f t="shared" ca="1" si="25"/>
        <v>92</v>
      </c>
      <c r="Q142" s="278">
        <f ca="1">INDEX(INDIRECT(表６!AP$7),MATCH($S142,_1自治体コード,0))</f>
        <v>5</v>
      </c>
      <c r="S142" t="s">
        <v>625</v>
      </c>
      <c r="Z142">
        <f t="shared" ca="1" si="26"/>
        <v>0</v>
      </c>
      <c r="AA142">
        <f t="shared" ca="1" si="26"/>
        <v>0</v>
      </c>
      <c r="AB142">
        <f t="shared" ca="1" si="26"/>
        <v>0</v>
      </c>
      <c r="AC142">
        <f t="shared" ca="1" si="26"/>
        <v>0</v>
      </c>
      <c r="AD142">
        <f t="shared" ca="1" si="26"/>
        <v>0</v>
      </c>
      <c r="AE142">
        <f t="shared" ca="1" si="26"/>
        <v>0</v>
      </c>
      <c r="AF142">
        <f t="shared" ca="1" si="26"/>
        <v>0</v>
      </c>
      <c r="AG142">
        <f t="shared" ca="1" si="26"/>
        <v>0</v>
      </c>
      <c r="AH142">
        <f t="shared" ca="1" si="26"/>
        <v>0</v>
      </c>
      <c r="AI142">
        <f t="shared" ca="1" si="26"/>
        <v>0</v>
      </c>
      <c r="AJ142">
        <f t="shared" ca="1" si="26"/>
        <v>0</v>
      </c>
      <c r="AK142">
        <f t="shared" ca="1" si="26"/>
        <v>0</v>
      </c>
    </row>
    <row r="143" spans="1:37" ht="18" customHeight="1">
      <c r="A143" s="24"/>
      <c r="B143" s="324">
        <v>70</v>
      </c>
      <c r="C143" s="325" t="s">
        <v>1986</v>
      </c>
      <c r="D143" s="384">
        <f ca="1">INDEX(INDIRECT(表６!T$7),MATCH($S143,_1自治体コード,0))</f>
        <v>12</v>
      </c>
      <c r="E143" s="385">
        <f ca="1">INDEX(INDIRECT(表６!U$7),MATCH($S143,_1自治体コード,0))</f>
        <v>0</v>
      </c>
      <c r="F143" s="385">
        <f ca="1">INDEX(INDIRECT(表６!V$7),MATCH($S143,_1自治体コード,0))</f>
        <v>0</v>
      </c>
      <c r="G143" s="385">
        <f ca="1">INDEX(INDIRECT(表６!W$7),MATCH($S143,_1自治体コード,0))</f>
        <v>5</v>
      </c>
      <c r="H143" s="386">
        <f t="shared" ca="1" si="23"/>
        <v>17</v>
      </c>
      <c r="I143" s="377">
        <f ca="1">INDEX(INDIRECT(表６!Y$7),MATCH($S143,_1自治体コード,0))</f>
        <v>8</v>
      </c>
      <c r="J143" s="384"/>
      <c r="K143" s="385"/>
      <c r="L143" s="386">
        <f t="shared" si="24"/>
        <v>0</v>
      </c>
      <c r="M143" s="377">
        <f ca="1">INDEX(INDIRECT(表６!AL$7),MATCH($S143,_1自治体コード,0))</f>
        <v>0</v>
      </c>
      <c r="N143" s="384">
        <f ca="1">INDEX(INDIRECT(表６!AM$7),MATCH($S143,_1自治体コード,0))</f>
        <v>23</v>
      </c>
      <c r="O143" s="385">
        <f ca="1">INDEX(INDIRECT(表６!AN$7),MATCH($S143,_1自治体コード,0))</f>
        <v>14</v>
      </c>
      <c r="P143" s="386">
        <f t="shared" ca="1" si="25"/>
        <v>37</v>
      </c>
      <c r="Q143" s="397">
        <f ca="1">INDEX(INDIRECT(表６!AP$7),MATCH($S143,_1自治体コード,0))</f>
        <v>0</v>
      </c>
      <c r="S143" t="s">
        <v>626</v>
      </c>
      <c r="Z143">
        <f t="shared" ca="1" si="26"/>
        <v>0</v>
      </c>
      <c r="AA143">
        <f t="shared" ca="1" si="26"/>
        <v>0</v>
      </c>
      <c r="AB143">
        <f t="shared" ca="1" si="26"/>
        <v>0</v>
      </c>
      <c r="AC143">
        <f t="shared" ca="1" si="26"/>
        <v>0</v>
      </c>
      <c r="AD143">
        <f t="shared" ca="1" si="26"/>
        <v>0</v>
      </c>
      <c r="AE143">
        <f t="shared" ca="1" si="26"/>
        <v>0</v>
      </c>
      <c r="AF143">
        <f t="shared" ca="1" si="26"/>
        <v>0</v>
      </c>
      <c r="AG143">
        <f t="shared" ca="1" si="26"/>
        <v>0</v>
      </c>
      <c r="AH143">
        <f t="shared" ca="1" si="26"/>
        <v>0</v>
      </c>
      <c r="AI143">
        <f t="shared" ca="1" si="26"/>
        <v>0</v>
      </c>
      <c r="AJ143">
        <f t="shared" ca="1" si="26"/>
        <v>0</v>
      </c>
      <c r="AK143">
        <f t="shared" ca="1" si="26"/>
        <v>0</v>
      </c>
    </row>
    <row r="144" spans="1:37" ht="18" customHeight="1">
      <c r="A144" s="24"/>
      <c r="B144" s="335">
        <v>71</v>
      </c>
      <c r="C144" s="336" t="s">
        <v>1987</v>
      </c>
      <c r="D144" s="387">
        <f ca="1">INDEX(INDIRECT(表６!T$7),MATCH($S144,_1自治体コード,0))</f>
        <v>4</v>
      </c>
      <c r="E144" s="388">
        <f ca="1">INDEX(INDIRECT(表６!U$7),MATCH($S144,_1自治体コード,0))</f>
        <v>0</v>
      </c>
      <c r="F144" s="388">
        <f ca="1">INDEX(INDIRECT(表６!V$7),MATCH($S144,_1自治体コード,0))</f>
        <v>0</v>
      </c>
      <c r="G144" s="388">
        <f ca="1">INDEX(INDIRECT(表６!W$7),MATCH($S144,_1自治体コード,0))</f>
        <v>1</v>
      </c>
      <c r="H144" s="389">
        <f t="shared" ca="1" si="23"/>
        <v>5</v>
      </c>
      <c r="I144" s="376">
        <f ca="1">INDEX(INDIRECT(表６!Y$7),MATCH($S144,_1自治体コード,0))</f>
        <v>0</v>
      </c>
      <c r="J144" s="387"/>
      <c r="K144" s="388"/>
      <c r="L144" s="389">
        <f t="shared" si="24"/>
        <v>0</v>
      </c>
      <c r="M144" s="376">
        <f ca="1">INDEX(INDIRECT(表６!AL$7),MATCH($S144,_1自治体コード,0))</f>
        <v>1</v>
      </c>
      <c r="N144" s="387">
        <f ca="1">INDEX(INDIRECT(表６!AM$7),MATCH($S144,_1自治体コード,0))</f>
        <v>8</v>
      </c>
      <c r="O144" s="388">
        <f ca="1">INDEX(INDIRECT(表６!AN$7),MATCH($S144,_1自治体コード,0))</f>
        <v>3</v>
      </c>
      <c r="P144" s="389">
        <f t="shared" ca="1" si="25"/>
        <v>11</v>
      </c>
      <c r="Q144" s="398">
        <f ca="1">INDEX(INDIRECT(表６!AP$7),MATCH($S144,_1自治体コード,0))</f>
        <v>1</v>
      </c>
      <c r="S144" t="s">
        <v>627</v>
      </c>
      <c r="Z144">
        <f t="shared" ca="1" si="26"/>
        <v>0</v>
      </c>
      <c r="AA144">
        <f t="shared" ca="1" si="26"/>
        <v>0</v>
      </c>
      <c r="AB144">
        <f t="shared" ca="1" si="26"/>
        <v>0</v>
      </c>
      <c r="AC144">
        <f t="shared" ca="1" si="26"/>
        <v>0</v>
      </c>
      <c r="AD144">
        <f t="shared" ca="1" si="26"/>
        <v>0</v>
      </c>
      <c r="AE144">
        <f t="shared" ca="1" si="26"/>
        <v>0</v>
      </c>
      <c r="AF144">
        <f t="shared" ca="1" si="26"/>
        <v>0</v>
      </c>
      <c r="AG144">
        <f t="shared" ca="1" si="26"/>
        <v>0</v>
      </c>
      <c r="AH144">
        <f t="shared" ca="1" si="26"/>
        <v>0</v>
      </c>
      <c r="AI144">
        <f t="shared" ca="1" si="26"/>
        <v>0</v>
      </c>
      <c r="AJ144">
        <f t="shared" ca="1" si="26"/>
        <v>0</v>
      </c>
      <c r="AK144">
        <f t="shared" ca="1" si="26"/>
        <v>0</v>
      </c>
    </row>
    <row r="145" spans="1:37" ht="18" customHeight="1">
      <c r="A145" s="24"/>
      <c r="B145" s="155">
        <v>72</v>
      </c>
      <c r="C145" s="156" t="s">
        <v>1988</v>
      </c>
      <c r="D145" s="318">
        <f ca="1">INDEX(INDIRECT(表６!T$7),MATCH($S145,_1自治体コード,0))</f>
        <v>5</v>
      </c>
      <c r="E145" s="382" t="str">
        <f ca="1">INDEX(INDIRECT(表６!U$7),MATCH($S145,_1自治体コード,0))</f>
        <v/>
      </c>
      <c r="F145" s="382">
        <f ca="1">INDEX(INDIRECT(表６!V$7),MATCH($S145,_1自治体コード,0))</f>
        <v>3.0000000000000027</v>
      </c>
      <c r="G145" s="382">
        <f ca="1">INDEX(INDIRECT(表６!W$7),MATCH($S145,_1自治体コード,0))</f>
        <v>1</v>
      </c>
      <c r="H145" s="383">
        <f t="shared" ca="1" si="23"/>
        <v>9.0000000000000036</v>
      </c>
      <c r="I145" s="368">
        <f ca="1">INDEX(INDIRECT(表６!Y$7),MATCH($S145,_1自治体コード,0))</f>
        <v>3</v>
      </c>
      <c r="J145" s="318"/>
      <c r="K145" s="382"/>
      <c r="L145" s="383">
        <f t="shared" si="24"/>
        <v>0</v>
      </c>
      <c r="M145" s="368" t="str">
        <f ca="1">INDEX(INDIRECT(表６!AL$7),MATCH($S145,_1自治体コード,0))</f>
        <v/>
      </c>
      <c r="N145" s="318">
        <f ca="1">INDEX(INDIRECT(表６!AM$7),MATCH($S145,_1自治体コード,0))</f>
        <v>4</v>
      </c>
      <c r="O145" s="382">
        <f ca="1">INDEX(INDIRECT(表６!AN$7),MATCH($S145,_1自治体コード,0))</f>
        <v>13</v>
      </c>
      <c r="P145" s="383">
        <f t="shared" ca="1" si="25"/>
        <v>17</v>
      </c>
      <c r="Q145" s="278" t="str">
        <f ca="1">INDEX(INDIRECT(表６!AP$7),MATCH($S145,_1自治体コード,0))</f>
        <v/>
      </c>
      <c r="S145" t="s">
        <v>628</v>
      </c>
      <c r="Z145">
        <f t="shared" ca="1" si="26"/>
        <v>0</v>
      </c>
      <c r="AA145">
        <f t="shared" ca="1" si="26"/>
        <v>0</v>
      </c>
      <c r="AB145">
        <f t="shared" ca="1" si="26"/>
        <v>0</v>
      </c>
      <c r="AC145">
        <f t="shared" ca="1" si="26"/>
        <v>0</v>
      </c>
      <c r="AD145">
        <f t="shared" ca="1" si="26"/>
        <v>0</v>
      </c>
      <c r="AE145">
        <f t="shared" ca="1" si="26"/>
        <v>0</v>
      </c>
      <c r="AF145">
        <f t="shared" ca="1" si="26"/>
        <v>0</v>
      </c>
      <c r="AG145">
        <f t="shared" ca="1" si="26"/>
        <v>0</v>
      </c>
      <c r="AH145">
        <f t="shared" ca="1" si="26"/>
        <v>0</v>
      </c>
      <c r="AI145">
        <f t="shared" ca="1" si="26"/>
        <v>0</v>
      </c>
      <c r="AJ145">
        <f t="shared" ca="1" si="26"/>
        <v>0</v>
      </c>
      <c r="AK145">
        <f t="shared" ca="1" si="26"/>
        <v>0</v>
      </c>
    </row>
    <row r="146" spans="1:37" ht="18" customHeight="1">
      <c r="A146" s="24"/>
      <c r="B146" s="155">
        <v>73</v>
      </c>
      <c r="C146" s="156" t="s">
        <v>1989</v>
      </c>
      <c r="D146" s="318">
        <f ca="1">INDEX(INDIRECT(表６!T$7),MATCH($S146,_1自治体コード,0))</f>
        <v>27</v>
      </c>
      <c r="E146" s="382">
        <f ca="1">INDEX(INDIRECT(表６!U$7),MATCH($S146,_1自治体コード,0))</f>
        <v>0</v>
      </c>
      <c r="F146" s="382">
        <f ca="1">INDEX(INDIRECT(表６!V$7),MATCH($S146,_1自治体コード,0))</f>
        <v>8</v>
      </c>
      <c r="G146" s="382">
        <f ca="1">INDEX(INDIRECT(表６!W$7),MATCH($S146,_1自治体コード,0))</f>
        <v>0</v>
      </c>
      <c r="H146" s="383">
        <f t="shared" ca="1" si="23"/>
        <v>35</v>
      </c>
      <c r="I146" s="368">
        <f ca="1">INDEX(INDIRECT(表６!Y$7),MATCH($S146,_1自治体コード,0))</f>
        <v>14</v>
      </c>
      <c r="J146" s="318"/>
      <c r="K146" s="382"/>
      <c r="L146" s="383">
        <f t="shared" si="24"/>
        <v>0</v>
      </c>
      <c r="M146" s="368">
        <f ca="1">INDEX(INDIRECT(表６!AL$7),MATCH($S146,_1自治体コード,0))</f>
        <v>0</v>
      </c>
      <c r="N146" s="318">
        <f ca="1">INDEX(INDIRECT(表６!AM$7),MATCH($S146,_1自治体コード,0))</f>
        <v>8</v>
      </c>
      <c r="O146" s="382">
        <f ca="1">INDEX(INDIRECT(表６!AN$7),MATCH($S146,_1自治体コード,0))</f>
        <v>40</v>
      </c>
      <c r="P146" s="383">
        <f t="shared" ca="1" si="25"/>
        <v>48</v>
      </c>
      <c r="Q146" s="278">
        <f ca="1">INDEX(INDIRECT(表６!AP$7),MATCH($S146,_1自治体コード,0))</f>
        <v>2</v>
      </c>
      <c r="S146" t="s">
        <v>629</v>
      </c>
      <c r="Z146">
        <f t="shared" ca="1" si="26"/>
        <v>0</v>
      </c>
      <c r="AA146">
        <f t="shared" ca="1" si="26"/>
        <v>0</v>
      </c>
      <c r="AB146">
        <f t="shared" ca="1" si="26"/>
        <v>0</v>
      </c>
      <c r="AC146">
        <f t="shared" ca="1" si="26"/>
        <v>0</v>
      </c>
      <c r="AD146">
        <f t="shared" ca="1" si="26"/>
        <v>0</v>
      </c>
      <c r="AE146">
        <f t="shared" ca="1" si="26"/>
        <v>0</v>
      </c>
      <c r="AF146">
        <f t="shared" ca="1" si="26"/>
        <v>0</v>
      </c>
      <c r="AG146">
        <f t="shared" ca="1" si="26"/>
        <v>0</v>
      </c>
      <c r="AH146">
        <f t="shared" ca="1" si="26"/>
        <v>0</v>
      </c>
      <c r="AI146">
        <f t="shared" ca="1" si="26"/>
        <v>0</v>
      </c>
      <c r="AJ146">
        <f t="shared" ca="1" si="26"/>
        <v>0</v>
      </c>
      <c r="AK146">
        <f t="shared" ca="1" si="26"/>
        <v>0</v>
      </c>
    </row>
    <row r="147" spans="1:37" ht="18" customHeight="1">
      <c r="A147" s="24"/>
      <c r="B147" s="155">
        <v>74</v>
      </c>
      <c r="C147" s="156" t="s">
        <v>1990</v>
      </c>
      <c r="D147" s="318">
        <f ca="1">INDEX(INDIRECT(表６!T$7),MATCH($S147,_1自治体コード,0))</f>
        <v>14</v>
      </c>
      <c r="E147" s="382">
        <f ca="1">INDEX(INDIRECT(表６!U$7),MATCH($S147,_1自治体コード,0))</f>
        <v>0</v>
      </c>
      <c r="F147" s="382">
        <f ca="1">INDEX(INDIRECT(表６!V$7),MATCH($S147,_1自治体コード,0))</f>
        <v>0</v>
      </c>
      <c r="G147" s="382">
        <f ca="1">INDEX(INDIRECT(表６!W$7),MATCH($S147,_1自治体コード,0))</f>
        <v>0</v>
      </c>
      <c r="H147" s="383">
        <f t="shared" ca="1" si="23"/>
        <v>14</v>
      </c>
      <c r="I147" s="368">
        <f ca="1">INDEX(INDIRECT(表６!Y$7),MATCH($S147,_1自治体コード,0))</f>
        <v>13</v>
      </c>
      <c r="J147" s="318"/>
      <c r="K147" s="382"/>
      <c r="L147" s="383">
        <f t="shared" si="24"/>
        <v>0</v>
      </c>
      <c r="M147" s="368">
        <f ca="1">INDEX(INDIRECT(表６!AL$7),MATCH($S147,_1自治体コード,0))</f>
        <v>0</v>
      </c>
      <c r="N147" s="318">
        <f ca="1">INDEX(INDIRECT(表６!AM$7),MATCH($S147,_1自治体コード,0))</f>
        <v>19</v>
      </c>
      <c r="O147" s="382">
        <f ca="1">INDEX(INDIRECT(表６!AN$7),MATCH($S147,_1自治体コード,0))</f>
        <v>16</v>
      </c>
      <c r="P147" s="383">
        <f t="shared" ca="1" si="25"/>
        <v>35</v>
      </c>
      <c r="Q147" s="278">
        <f ca="1">INDEX(INDIRECT(表６!AP$7),MATCH($S147,_1自治体コード,0))</f>
        <v>1</v>
      </c>
      <c r="S147" t="s">
        <v>630</v>
      </c>
      <c r="Z147">
        <f t="shared" ca="1" si="26"/>
        <v>0</v>
      </c>
      <c r="AA147">
        <f t="shared" ca="1" si="26"/>
        <v>0</v>
      </c>
      <c r="AB147">
        <f t="shared" ca="1" si="26"/>
        <v>0</v>
      </c>
      <c r="AC147">
        <f t="shared" ca="1" si="26"/>
        <v>0</v>
      </c>
      <c r="AD147">
        <f t="shared" ca="1" si="26"/>
        <v>0</v>
      </c>
      <c r="AE147">
        <f t="shared" ca="1" si="26"/>
        <v>0</v>
      </c>
      <c r="AF147">
        <f t="shared" ca="1" si="26"/>
        <v>0</v>
      </c>
      <c r="AG147">
        <f t="shared" ca="1" si="26"/>
        <v>0</v>
      </c>
      <c r="AH147">
        <f t="shared" ca="1" si="26"/>
        <v>0</v>
      </c>
      <c r="AI147">
        <f t="shared" ca="1" si="26"/>
        <v>0</v>
      </c>
      <c r="AJ147">
        <f t="shared" ca="1" si="26"/>
        <v>0</v>
      </c>
      <c r="AK147">
        <f t="shared" ca="1" si="26"/>
        <v>0</v>
      </c>
    </row>
    <row r="148" spans="1:37" ht="18" customHeight="1">
      <c r="A148" s="24"/>
      <c r="B148" s="324">
        <v>75</v>
      </c>
      <c r="C148" s="325" t="s">
        <v>1991</v>
      </c>
      <c r="D148" s="384">
        <f ca="1">INDEX(INDIRECT(表６!T$7),MATCH($S148,_1自治体コード,0))</f>
        <v>16</v>
      </c>
      <c r="E148" s="385">
        <f ca="1">INDEX(INDIRECT(表６!U$7),MATCH($S148,_1自治体コード,0))</f>
        <v>0</v>
      </c>
      <c r="F148" s="385">
        <f ca="1">INDEX(INDIRECT(表６!V$7),MATCH($S148,_1自治体コード,0))</f>
        <v>0</v>
      </c>
      <c r="G148" s="385">
        <f ca="1">INDEX(INDIRECT(表６!W$7),MATCH($S148,_1自治体コード,0))</f>
        <v>0</v>
      </c>
      <c r="H148" s="386">
        <f t="shared" ca="1" si="23"/>
        <v>16</v>
      </c>
      <c r="I148" s="377">
        <f ca="1">INDEX(INDIRECT(表６!Y$7),MATCH($S148,_1自治体コード,0))</f>
        <v>1</v>
      </c>
      <c r="J148" s="384"/>
      <c r="K148" s="385"/>
      <c r="L148" s="386">
        <f t="shared" si="24"/>
        <v>0</v>
      </c>
      <c r="M148" s="377">
        <f ca="1">INDEX(INDIRECT(表６!AL$7),MATCH($S148,_1自治体コード,0))</f>
        <v>0</v>
      </c>
      <c r="N148" s="384">
        <f ca="1">INDEX(INDIRECT(表６!AM$7),MATCH($S148,_1自治体コード,0))</f>
        <v>19</v>
      </c>
      <c r="O148" s="385">
        <f ca="1">INDEX(INDIRECT(表６!AN$7),MATCH($S148,_1自治体コード,0))</f>
        <v>11</v>
      </c>
      <c r="P148" s="386">
        <f t="shared" ca="1" si="25"/>
        <v>30</v>
      </c>
      <c r="Q148" s="397">
        <f ca="1">INDEX(INDIRECT(表６!AP$7),MATCH($S148,_1自治体コード,0))</f>
        <v>1</v>
      </c>
      <c r="S148" t="s">
        <v>631</v>
      </c>
      <c r="Z148">
        <f t="shared" ref="Z148:AK157" ca="1" si="27">INDEX(INDIRECT(Z$7),MATCH($S148,_1自治体コード,0))</f>
        <v>0</v>
      </c>
      <c r="AA148">
        <f t="shared" ca="1" si="27"/>
        <v>0</v>
      </c>
      <c r="AB148">
        <f t="shared" ca="1" si="27"/>
        <v>0</v>
      </c>
      <c r="AC148">
        <f t="shared" ca="1" si="27"/>
        <v>0</v>
      </c>
      <c r="AD148">
        <f t="shared" ca="1" si="27"/>
        <v>0</v>
      </c>
      <c r="AE148">
        <f t="shared" ca="1" si="27"/>
        <v>0</v>
      </c>
      <c r="AF148">
        <f t="shared" ca="1" si="27"/>
        <v>0</v>
      </c>
      <c r="AG148">
        <f t="shared" ca="1" si="27"/>
        <v>0</v>
      </c>
      <c r="AH148">
        <f t="shared" ca="1" si="27"/>
        <v>0</v>
      </c>
      <c r="AI148">
        <f t="shared" ca="1" si="27"/>
        <v>0</v>
      </c>
      <c r="AJ148">
        <f t="shared" ca="1" si="27"/>
        <v>0</v>
      </c>
      <c r="AK148">
        <f t="shared" ca="1" si="27"/>
        <v>0</v>
      </c>
    </row>
    <row r="149" spans="1:37" ht="18" customHeight="1">
      <c r="A149" s="24"/>
      <c r="B149" s="335">
        <v>76</v>
      </c>
      <c r="C149" s="336" t="s">
        <v>1992</v>
      </c>
      <c r="D149" s="387">
        <f ca="1">INDEX(INDIRECT(表６!T$7),MATCH($S149,_1自治体コード,0))</f>
        <v>3</v>
      </c>
      <c r="E149" s="388">
        <f ca="1">INDEX(INDIRECT(表６!U$7),MATCH($S149,_1自治体コード,0))</f>
        <v>0</v>
      </c>
      <c r="F149" s="388">
        <f ca="1">INDEX(INDIRECT(表６!V$7),MATCH($S149,_1自治体コード,0))</f>
        <v>1</v>
      </c>
      <c r="G149" s="388">
        <f ca="1">INDEX(INDIRECT(表６!W$7),MATCH($S149,_1自治体コード,0))</f>
        <v>0</v>
      </c>
      <c r="H149" s="389">
        <f t="shared" ca="1" si="23"/>
        <v>4</v>
      </c>
      <c r="I149" s="376">
        <f ca="1">INDEX(INDIRECT(表６!Y$7),MATCH($S149,_1自治体コード,0))</f>
        <v>4</v>
      </c>
      <c r="J149" s="387"/>
      <c r="K149" s="388"/>
      <c r="L149" s="389">
        <f t="shared" si="24"/>
        <v>0</v>
      </c>
      <c r="M149" s="376">
        <f ca="1">INDEX(INDIRECT(表６!AL$7),MATCH($S149,_1自治体コード,0))</f>
        <v>0</v>
      </c>
      <c r="N149" s="387">
        <f ca="1">INDEX(INDIRECT(表６!AM$7),MATCH($S149,_1自治体コード,0))</f>
        <v>11</v>
      </c>
      <c r="O149" s="388">
        <f ca="1">INDEX(INDIRECT(表６!AN$7),MATCH($S149,_1自治体コード,0))</f>
        <v>14</v>
      </c>
      <c r="P149" s="389">
        <f t="shared" ca="1" si="25"/>
        <v>25</v>
      </c>
      <c r="Q149" s="398">
        <f ca="1">INDEX(INDIRECT(表６!AP$7),MATCH($S149,_1自治体コード,0))</f>
        <v>1</v>
      </c>
      <c r="S149" t="s">
        <v>632</v>
      </c>
      <c r="Z149">
        <f t="shared" ca="1" si="27"/>
        <v>0</v>
      </c>
      <c r="AA149">
        <f t="shared" ca="1" si="27"/>
        <v>0</v>
      </c>
      <c r="AB149">
        <f t="shared" ca="1" si="27"/>
        <v>0</v>
      </c>
      <c r="AC149">
        <f t="shared" ca="1" si="27"/>
        <v>0</v>
      </c>
      <c r="AD149">
        <f t="shared" ca="1" si="27"/>
        <v>0</v>
      </c>
      <c r="AE149">
        <f t="shared" ca="1" si="27"/>
        <v>0</v>
      </c>
      <c r="AF149">
        <f t="shared" ca="1" si="27"/>
        <v>0</v>
      </c>
      <c r="AG149">
        <f t="shared" ca="1" si="27"/>
        <v>0</v>
      </c>
      <c r="AH149">
        <f t="shared" ca="1" si="27"/>
        <v>0</v>
      </c>
      <c r="AI149">
        <f t="shared" ca="1" si="27"/>
        <v>0</v>
      </c>
      <c r="AJ149">
        <f t="shared" ca="1" si="27"/>
        <v>0</v>
      </c>
      <c r="AK149">
        <f t="shared" ca="1" si="27"/>
        <v>0</v>
      </c>
    </row>
    <row r="150" spans="1:37" ht="18" customHeight="1">
      <c r="A150" s="24"/>
      <c r="B150" s="155">
        <v>77</v>
      </c>
      <c r="C150" s="156" t="s">
        <v>1993</v>
      </c>
      <c r="D150" s="318">
        <f ca="1">INDEX(INDIRECT(表６!T$7),MATCH($S150,_1自治体コード,0))</f>
        <v>2</v>
      </c>
      <c r="E150" s="382">
        <f ca="1">INDEX(INDIRECT(表６!U$7),MATCH($S150,_1自治体コード,0))</f>
        <v>0</v>
      </c>
      <c r="F150" s="382">
        <f ca="1">INDEX(INDIRECT(表６!V$7),MATCH($S150,_1自治体コード,0))</f>
        <v>1</v>
      </c>
      <c r="G150" s="382">
        <f ca="1">INDEX(INDIRECT(表６!W$7),MATCH($S150,_1自治体コード,0))</f>
        <v>0</v>
      </c>
      <c r="H150" s="383">
        <f t="shared" ca="1" si="23"/>
        <v>3</v>
      </c>
      <c r="I150" s="368">
        <f ca="1">INDEX(INDIRECT(表６!Y$7),MATCH($S150,_1自治体コード,0))</f>
        <v>1</v>
      </c>
      <c r="J150" s="318"/>
      <c r="K150" s="382"/>
      <c r="L150" s="383">
        <f t="shared" si="24"/>
        <v>0</v>
      </c>
      <c r="M150" s="368">
        <f ca="1">INDEX(INDIRECT(表６!AL$7),MATCH($S150,_1自治体コード,0))</f>
        <v>0</v>
      </c>
      <c r="N150" s="318">
        <f ca="1">INDEX(INDIRECT(表６!AM$7),MATCH($S150,_1自治体コード,0))</f>
        <v>10</v>
      </c>
      <c r="O150" s="382">
        <f ca="1">INDEX(INDIRECT(表６!AN$7),MATCH($S150,_1自治体コード,0))</f>
        <v>9</v>
      </c>
      <c r="P150" s="383">
        <f t="shared" ca="1" si="25"/>
        <v>19</v>
      </c>
      <c r="Q150" s="278">
        <f ca="1">INDEX(INDIRECT(表６!AP$7),MATCH($S150,_1自治体コード,0))</f>
        <v>5</v>
      </c>
      <c r="S150" t="s">
        <v>633</v>
      </c>
      <c r="Z150">
        <f t="shared" ca="1" si="27"/>
        <v>0</v>
      </c>
      <c r="AA150">
        <f t="shared" ca="1" si="27"/>
        <v>0</v>
      </c>
      <c r="AB150">
        <f t="shared" ca="1" si="27"/>
        <v>0</v>
      </c>
      <c r="AC150">
        <f t="shared" ca="1" si="27"/>
        <v>0</v>
      </c>
      <c r="AD150">
        <f t="shared" ca="1" si="27"/>
        <v>0</v>
      </c>
      <c r="AE150">
        <f t="shared" ca="1" si="27"/>
        <v>0</v>
      </c>
      <c r="AF150">
        <f t="shared" ca="1" si="27"/>
        <v>0</v>
      </c>
      <c r="AG150">
        <f t="shared" ca="1" si="27"/>
        <v>0</v>
      </c>
      <c r="AH150">
        <f t="shared" ca="1" si="27"/>
        <v>0</v>
      </c>
      <c r="AI150">
        <f t="shared" ca="1" si="27"/>
        <v>0</v>
      </c>
      <c r="AJ150">
        <f t="shared" ca="1" si="27"/>
        <v>0</v>
      </c>
      <c r="AK150">
        <f t="shared" ca="1" si="27"/>
        <v>0</v>
      </c>
    </row>
    <row r="151" spans="1:37" ht="18" customHeight="1">
      <c r="A151" s="24"/>
      <c r="B151" s="155">
        <v>78</v>
      </c>
      <c r="C151" s="156" t="s">
        <v>1994</v>
      </c>
      <c r="D151" s="318">
        <f ca="1">INDEX(INDIRECT(表６!T$7),MATCH($S151,_1自治体コード,0))</f>
        <v>8</v>
      </c>
      <c r="E151" s="382">
        <f ca="1">INDEX(INDIRECT(表６!U$7),MATCH($S151,_1自治体コード,0))</f>
        <v>0</v>
      </c>
      <c r="F151" s="382">
        <f ca="1">INDEX(INDIRECT(表６!V$7),MATCH($S151,_1自治体コード,0))</f>
        <v>0</v>
      </c>
      <c r="G151" s="382">
        <f ca="1">INDEX(INDIRECT(表６!W$7),MATCH($S151,_1自治体コード,0))</f>
        <v>0</v>
      </c>
      <c r="H151" s="383">
        <f t="shared" ca="1" si="23"/>
        <v>8</v>
      </c>
      <c r="I151" s="368">
        <f ca="1">INDEX(INDIRECT(表６!Y$7),MATCH($S151,_1自治体コード,0))</f>
        <v>4</v>
      </c>
      <c r="J151" s="318"/>
      <c r="K151" s="382"/>
      <c r="L151" s="383">
        <f t="shared" si="24"/>
        <v>0</v>
      </c>
      <c r="M151" s="368">
        <f ca="1">INDEX(INDIRECT(表６!AL$7),MATCH($S151,_1自治体コード,0))</f>
        <v>2</v>
      </c>
      <c r="N151" s="318">
        <f ca="1">INDEX(INDIRECT(表６!AM$7),MATCH($S151,_1自治体コード,0))</f>
        <v>12</v>
      </c>
      <c r="O151" s="382">
        <f ca="1">INDEX(INDIRECT(表６!AN$7),MATCH($S151,_1自治体コード,0))</f>
        <v>8</v>
      </c>
      <c r="P151" s="383">
        <f t="shared" ca="1" si="25"/>
        <v>20</v>
      </c>
      <c r="Q151" s="278">
        <f ca="1">INDEX(INDIRECT(表６!AP$7),MATCH($S151,_1自治体コード,0))</f>
        <v>1</v>
      </c>
      <c r="S151" t="s">
        <v>634</v>
      </c>
      <c r="Z151">
        <f t="shared" ca="1" si="27"/>
        <v>0</v>
      </c>
      <c r="AA151">
        <f t="shared" ca="1" si="27"/>
        <v>0</v>
      </c>
      <c r="AB151">
        <f t="shared" ca="1" si="27"/>
        <v>0</v>
      </c>
      <c r="AC151">
        <f t="shared" ca="1" si="27"/>
        <v>0</v>
      </c>
      <c r="AD151">
        <f t="shared" ca="1" si="27"/>
        <v>0</v>
      </c>
      <c r="AE151">
        <f t="shared" ca="1" si="27"/>
        <v>0</v>
      </c>
      <c r="AF151">
        <f t="shared" ca="1" si="27"/>
        <v>0</v>
      </c>
      <c r="AG151">
        <f t="shared" ca="1" si="27"/>
        <v>0</v>
      </c>
      <c r="AH151">
        <f t="shared" ca="1" si="27"/>
        <v>0</v>
      </c>
      <c r="AI151">
        <f t="shared" ca="1" si="27"/>
        <v>0</v>
      </c>
      <c r="AJ151">
        <f t="shared" ca="1" si="27"/>
        <v>0</v>
      </c>
      <c r="AK151">
        <f t="shared" ca="1" si="27"/>
        <v>0</v>
      </c>
    </row>
    <row r="152" spans="1:37" ht="18" customHeight="1">
      <c r="A152" s="24"/>
      <c r="B152" s="155">
        <v>79</v>
      </c>
      <c r="C152" s="156" t="s">
        <v>1995</v>
      </c>
      <c r="D152" s="318">
        <f ca="1">INDEX(INDIRECT(表６!T$7),MATCH($S152,_1自治体コード,0))</f>
        <v>0</v>
      </c>
      <c r="E152" s="382">
        <f ca="1">INDEX(INDIRECT(表６!U$7),MATCH($S152,_1自治体コード,0))</f>
        <v>0</v>
      </c>
      <c r="F152" s="382">
        <f ca="1">INDEX(INDIRECT(表６!V$7),MATCH($S152,_1自治体コード,0))</f>
        <v>8</v>
      </c>
      <c r="G152" s="382">
        <f ca="1">INDEX(INDIRECT(表６!W$7),MATCH($S152,_1自治体コード,0))</f>
        <v>1</v>
      </c>
      <c r="H152" s="383">
        <f t="shared" ca="1" si="23"/>
        <v>9</v>
      </c>
      <c r="I152" s="368">
        <f ca="1">INDEX(INDIRECT(表６!Y$7),MATCH($S152,_1自治体コード,0))</f>
        <v>2</v>
      </c>
      <c r="J152" s="318"/>
      <c r="K152" s="382"/>
      <c r="L152" s="383">
        <f t="shared" si="24"/>
        <v>0</v>
      </c>
      <c r="M152" s="368">
        <f ca="1">INDEX(INDIRECT(表６!AL$7),MATCH($S152,_1自治体コード,0))</f>
        <v>0</v>
      </c>
      <c r="N152" s="318">
        <f ca="1">INDEX(INDIRECT(表６!AM$7),MATCH($S152,_1自治体コード,0))</f>
        <v>11</v>
      </c>
      <c r="O152" s="382">
        <f ca="1">INDEX(INDIRECT(表６!AN$7),MATCH($S152,_1自治体コード,0))</f>
        <v>5</v>
      </c>
      <c r="P152" s="383">
        <f t="shared" ca="1" si="25"/>
        <v>16</v>
      </c>
      <c r="Q152" s="278">
        <f ca="1">INDEX(INDIRECT(表６!AP$7),MATCH($S152,_1自治体コード,0))</f>
        <v>0</v>
      </c>
      <c r="S152" t="s">
        <v>635</v>
      </c>
      <c r="Z152">
        <f t="shared" ca="1" si="27"/>
        <v>0</v>
      </c>
      <c r="AA152">
        <f t="shared" ca="1" si="27"/>
        <v>0</v>
      </c>
      <c r="AB152">
        <f t="shared" ca="1" si="27"/>
        <v>0</v>
      </c>
      <c r="AC152">
        <f t="shared" ca="1" si="27"/>
        <v>0</v>
      </c>
      <c r="AD152">
        <f t="shared" ca="1" si="27"/>
        <v>0</v>
      </c>
      <c r="AE152">
        <f t="shared" ca="1" si="27"/>
        <v>0</v>
      </c>
      <c r="AF152">
        <f t="shared" ca="1" si="27"/>
        <v>0</v>
      </c>
      <c r="AG152">
        <f t="shared" ca="1" si="27"/>
        <v>0</v>
      </c>
      <c r="AH152">
        <f t="shared" ca="1" si="27"/>
        <v>0</v>
      </c>
      <c r="AI152">
        <f t="shared" ca="1" si="27"/>
        <v>0</v>
      </c>
      <c r="AJ152">
        <f t="shared" ca="1" si="27"/>
        <v>0</v>
      </c>
      <c r="AK152">
        <f t="shared" ca="1" si="27"/>
        <v>0</v>
      </c>
    </row>
    <row r="153" spans="1:37" ht="18" customHeight="1">
      <c r="A153" s="24"/>
      <c r="B153" s="324">
        <v>80</v>
      </c>
      <c r="C153" s="325" t="s">
        <v>1996</v>
      </c>
      <c r="D153" s="384">
        <f ca="1">INDEX(INDIRECT(表６!T$7),MATCH($S153,_1自治体コード,0))</f>
        <v>65</v>
      </c>
      <c r="E153" s="385">
        <f ca="1">INDEX(INDIRECT(表６!U$7),MATCH($S153,_1自治体コード,0))</f>
        <v>0</v>
      </c>
      <c r="F153" s="385">
        <f ca="1">INDEX(INDIRECT(表６!V$7),MATCH($S153,_1自治体コード,0))</f>
        <v>0</v>
      </c>
      <c r="G153" s="385">
        <f ca="1">INDEX(INDIRECT(表６!W$7),MATCH($S153,_1自治体コード,0))</f>
        <v>8</v>
      </c>
      <c r="H153" s="386">
        <f t="shared" ca="1" si="23"/>
        <v>73</v>
      </c>
      <c r="I153" s="377">
        <f ca="1">INDEX(INDIRECT(表６!Y$7),MATCH($S153,_1自治体コード,0))</f>
        <v>19</v>
      </c>
      <c r="J153" s="384"/>
      <c r="K153" s="385"/>
      <c r="L153" s="386">
        <f t="shared" si="24"/>
        <v>0</v>
      </c>
      <c r="M153" s="377">
        <f ca="1">INDEX(INDIRECT(表６!AL$7),MATCH($S153,_1自治体コード,0))</f>
        <v>0</v>
      </c>
      <c r="N153" s="384">
        <f ca="1">INDEX(INDIRECT(表６!AM$7),MATCH($S153,_1自治体コード,0))</f>
        <v>64</v>
      </c>
      <c r="O153" s="385">
        <f ca="1">INDEX(INDIRECT(表６!AN$7),MATCH($S153,_1自治体コード,0))</f>
        <v>97</v>
      </c>
      <c r="P153" s="386">
        <f t="shared" ca="1" si="25"/>
        <v>161</v>
      </c>
      <c r="Q153" s="397">
        <f ca="1">INDEX(INDIRECT(表６!AP$7),MATCH($S153,_1自治体コード,0))</f>
        <v>6</v>
      </c>
      <c r="S153" t="s">
        <v>637</v>
      </c>
      <c r="Z153">
        <f t="shared" ca="1" si="27"/>
        <v>0</v>
      </c>
      <c r="AA153">
        <f t="shared" ca="1" si="27"/>
        <v>0</v>
      </c>
      <c r="AB153">
        <f t="shared" ca="1" si="27"/>
        <v>0</v>
      </c>
      <c r="AC153">
        <f t="shared" ca="1" si="27"/>
        <v>0</v>
      </c>
      <c r="AD153">
        <f t="shared" ca="1" si="27"/>
        <v>0</v>
      </c>
      <c r="AE153">
        <f t="shared" ca="1" si="27"/>
        <v>0</v>
      </c>
      <c r="AF153">
        <f t="shared" ca="1" si="27"/>
        <v>0</v>
      </c>
      <c r="AG153">
        <f t="shared" ca="1" si="27"/>
        <v>0</v>
      </c>
      <c r="AH153">
        <f t="shared" ca="1" si="27"/>
        <v>0</v>
      </c>
      <c r="AI153">
        <f t="shared" ca="1" si="27"/>
        <v>0</v>
      </c>
      <c r="AJ153">
        <f t="shared" ca="1" si="27"/>
        <v>0</v>
      </c>
      <c r="AK153">
        <f t="shared" ca="1" si="27"/>
        <v>0</v>
      </c>
    </row>
    <row r="154" spans="1:37" ht="18" customHeight="1">
      <c r="A154" s="24"/>
      <c r="B154" s="335">
        <v>81</v>
      </c>
      <c r="C154" s="336" t="s">
        <v>1997</v>
      </c>
      <c r="D154" s="387">
        <f ca="1">INDEX(INDIRECT(表６!T$7),MATCH($S154,_1自治体コード,0))</f>
        <v>11</v>
      </c>
      <c r="E154" s="388">
        <f ca="1">INDEX(INDIRECT(表６!U$7),MATCH($S154,_1自治体コード,0))</f>
        <v>0</v>
      </c>
      <c r="F154" s="388">
        <f ca="1">INDEX(INDIRECT(表６!V$7),MATCH($S154,_1自治体コード,0))</f>
        <v>2</v>
      </c>
      <c r="G154" s="388">
        <f ca="1">INDEX(INDIRECT(表６!W$7),MATCH($S154,_1自治体コード,0))</f>
        <v>2</v>
      </c>
      <c r="H154" s="389">
        <f t="shared" ca="1" si="23"/>
        <v>15</v>
      </c>
      <c r="I154" s="376">
        <f ca="1">INDEX(INDIRECT(表６!Y$7),MATCH($S154,_1自治体コード,0))</f>
        <v>15</v>
      </c>
      <c r="J154" s="387"/>
      <c r="K154" s="388"/>
      <c r="L154" s="389">
        <f t="shared" si="24"/>
        <v>0</v>
      </c>
      <c r="M154" s="376">
        <f ca="1">INDEX(INDIRECT(表６!AL$7),MATCH($S154,_1自治体コード,0))</f>
        <v>1</v>
      </c>
      <c r="N154" s="387">
        <f ca="1">INDEX(INDIRECT(表６!AM$7),MATCH($S154,_1自治体コード,0))</f>
        <v>19</v>
      </c>
      <c r="O154" s="388">
        <f ca="1">INDEX(INDIRECT(表６!AN$7),MATCH($S154,_1自治体コード,0))</f>
        <v>12</v>
      </c>
      <c r="P154" s="389">
        <f t="shared" ca="1" si="25"/>
        <v>31</v>
      </c>
      <c r="Q154" s="398">
        <f ca="1">INDEX(INDIRECT(表６!AP$7),MATCH($S154,_1自治体コード,0))</f>
        <v>2</v>
      </c>
      <c r="S154" t="s">
        <v>638</v>
      </c>
      <c r="Z154">
        <f t="shared" ca="1" si="27"/>
        <v>0</v>
      </c>
      <c r="AA154">
        <f t="shared" ca="1" si="27"/>
        <v>0</v>
      </c>
      <c r="AB154">
        <f t="shared" ca="1" si="27"/>
        <v>0</v>
      </c>
      <c r="AC154">
        <f t="shared" ca="1" si="27"/>
        <v>0</v>
      </c>
      <c r="AD154">
        <f t="shared" ca="1" si="27"/>
        <v>0</v>
      </c>
      <c r="AE154">
        <f t="shared" ca="1" si="27"/>
        <v>0</v>
      </c>
      <c r="AF154">
        <f t="shared" ca="1" si="27"/>
        <v>0</v>
      </c>
      <c r="AG154">
        <f t="shared" ca="1" si="27"/>
        <v>0</v>
      </c>
      <c r="AH154">
        <f t="shared" ca="1" si="27"/>
        <v>0</v>
      </c>
      <c r="AI154">
        <f t="shared" ca="1" si="27"/>
        <v>0</v>
      </c>
      <c r="AJ154">
        <f t="shared" ca="1" si="27"/>
        <v>0</v>
      </c>
      <c r="AK154">
        <f t="shared" ca="1" si="27"/>
        <v>0</v>
      </c>
    </row>
    <row r="155" spans="1:37" ht="18" customHeight="1">
      <c r="A155" s="24"/>
      <c r="B155" s="155">
        <v>82</v>
      </c>
      <c r="C155" s="156" t="s">
        <v>1998</v>
      </c>
      <c r="D155" s="318">
        <f ca="1">INDEX(INDIRECT(表６!T$7),MATCH($S155,_1自治体コード,0))</f>
        <v>5</v>
      </c>
      <c r="E155" s="382">
        <f ca="1">INDEX(INDIRECT(表６!U$7),MATCH($S155,_1自治体コード,0))</f>
        <v>0</v>
      </c>
      <c r="F155" s="382">
        <f ca="1">INDEX(INDIRECT(表６!V$7),MATCH($S155,_1自治体コード,0))</f>
        <v>10</v>
      </c>
      <c r="G155" s="382">
        <f ca="1">INDEX(INDIRECT(表６!W$7),MATCH($S155,_1自治体コード,0))</f>
        <v>2</v>
      </c>
      <c r="H155" s="383">
        <f t="shared" ca="1" si="23"/>
        <v>17</v>
      </c>
      <c r="I155" s="368">
        <f ca="1">INDEX(INDIRECT(表６!Y$7),MATCH($S155,_1自治体コード,0))</f>
        <v>11</v>
      </c>
      <c r="J155" s="318"/>
      <c r="K155" s="382"/>
      <c r="L155" s="383">
        <f t="shared" si="24"/>
        <v>0</v>
      </c>
      <c r="M155" s="368">
        <f ca="1">INDEX(INDIRECT(表６!AL$7),MATCH($S155,_1自治体コード,0))</f>
        <v>0</v>
      </c>
      <c r="N155" s="318">
        <f ca="1">INDEX(INDIRECT(表６!AM$7),MATCH($S155,_1自治体コード,0))</f>
        <v>17</v>
      </c>
      <c r="O155" s="382">
        <f ca="1">INDEX(INDIRECT(表６!AN$7),MATCH($S155,_1自治体コード,0))</f>
        <v>17</v>
      </c>
      <c r="P155" s="383">
        <f t="shared" ca="1" si="25"/>
        <v>34</v>
      </c>
      <c r="Q155" s="278">
        <f ca="1">INDEX(INDIRECT(表６!AP$7),MATCH($S155,_1自治体コード,0))</f>
        <v>1</v>
      </c>
      <c r="S155" t="s">
        <v>639</v>
      </c>
      <c r="Z155">
        <f t="shared" ca="1" si="27"/>
        <v>0</v>
      </c>
      <c r="AA155">
        <f t="shared" ca="1" si="27"/>
        <v>0</v>
      </c>
      <c r="AB155">
        <f t="shared" ca="1" si="27"/>
        <v>0</v>
      </c>
      <c r="AC155">
        <f t="shared" ca="1" si="27"/>
        <v>0</v>
      </c>
      <c r="AD155">
        <f t="shared" ca="1" si="27"/>
        <v>0</v>
      </c>
      <c r="AE155">
        <f t="shared" ca="1" si="27"/>
        <v>0</v>
      </c>
      <c r="AF155">
        <f t="shared" ca="1" si="27"/>
        <v>0</v>
      </c>
      <c r="AG155">
        <f t="shared" ca="1" si="27"/>
        <v>0</v>
      </c>
      <c r="AH155">
        <f t="shared" ca="1" si="27"/>
        <v>0</v>
      </c>
      <c r="AI155">
        <f t="shared" ca="1" si="27"/>
        <v>0</v>
      </c>
      <c r="AJ155">
        <f t="shared" ca="1" si="27"/>
        <v>0</v>
      </c>
      <c r="AK155">
        <f t="shared" ca="1" si="27"/>
        <v>0</v>
      </c>
    </row>
    <row r="156" spans="1:37" ht="18" customHeight="1">
      <c r="A156" s="24"/>
      <c r="B156" s="155">
        <v>83</v>
      </c>
      <c r="C156" s="156" t="s">
        <v>1999</v>
      </c>
      <c r="D156" s="318">
        <f ca="1">INDEX(INDIRECT(表６!T$7),MATCH($S156,_1自治体コード,0))</f>
        <v>5</v>
      </c>
      <c r="E156" s="382">
        <f ca="1">INDEX(INDIRECT(表６!U$7),MATCH($S156,_1自治体コード,0))</f>
        <v>0</v>
      </c>
      <c r="F156" s="382">
        <f ca="1">INDEX(INDIRECT(表６!V$7),MATCH($S156,_1自治体コード,0))</f>
        <v>0</v>
      </c>
      <c r="G156" s="382">
        <f ca="1">INDEX(INDIRECT(表６!W$7),MATCH($S156,_1自治体コード,0))</f>
        <v>1</v>
      </c>
      <c r="H156" s="383">
        <f t="shared" ca="1" si="23"/>
        <v>6</v>
      </c>
      <c r="I156" s="368">
        <f ca="1">INDEX(INDIRECT(表６!Y$7),MATCH($S156,_1自治体コード,0))</f>
        <v>9</v>
      </c>
      <c r="J156" s="318"/>
      <c r="K156" s="382"/>
      <c r="L156" s="383">
        <f t="shared" si="24"/>
        <v>0</v>
      </c>
      <c r="M156" s="368">
        <f ca="1">INDEX(INDIRECT(表６!AL$7),MATCH($S156,_1自治体コード,0))</f>
        <v>0</v>
      </c>
      <c r="N156" s="318">
        <f ca="1">INDEX(INDIRECT(表６!AM$7),MATCH($S156,_1自治体コード,0))</f>
        <v>5</v>
      </c>
      <c r="O156" s="382">
        <f ca="1">INDEX(INDIRECT(表６!AN$7),MATCH($S156,_1自治体コード,0))</f>
        <v>5</v>
      </c>
      <c r="P156" s="383">
        <f t="shared" ca="1" si="25"/>
        <v>10</v>
      </c>
      <c r="Q156" s="278">
        <f ca="1">INDEX(INDIRECT(表６!AP$7),MATCH($S156,_1自治体コード,0))</f>
        <v>0</v>
      </c>
      <c r="S156" t="s">
        <v>640</v>
      </c>
      <c r="Z156">
        <f t="shared" ca="1" si="27"/>
        <v>0</v>
      </c>
      <c r="AA156">
        <f t="shared" ca="1" si="27"/>
        <v>0</v>
      </c>
      <c r="AB156">
        <f t="shared" ca="1" si="27"/>
        <v>0</v>
      </c>
      <c r="AC156">
        <f t="shared" ca="1" si="27"/>
        <v>0</v>
      </c>
      <c r="AD156">
        <f t="shared" ca="1" si="27"/>
        <v>0</v>
      </c>
      <c r="AE156">
        <f t="shared" ca="1" si="27"/>
        <v>0</v>
      </c>
      <c r="AF156">
        <f t="shared" ca="1" si="27"/>
        <v>0</v>
      </c>
      <c r="AG156">
        <f t="shared" ca="1" si="27"/>
        <v>0</v>
      </c>
      <c r="AH156">
        <f t="shared" ca="1" si="27"/>
        <v>0</v>
      </c>
      <c r="AI156">
        <f t="shared" ca="1" si="27"/>
        <v>0</v>
      </c>
      <c r="AJ156">
        <f t="shared" ca="1" si="27"/>
        <v>0</v>
      </c>
      <c r="AK156">
        <f t="shared" ca="1" si="27"/>
        <v>0</v>
      </c>
    </row>
    <row r="157" spans="1:37" ht="18" customHeight="1">
      <c r="A157" s="24"/>
      <c r="B157" s="155">
        <v>84</v>
      </c>
      <c r="C157" s="156" t="s">
        <v>2000</v>
      </c>
      <c r="D157" s="318">
        <f ca="1">INDEX(INDIRECT(表６!T$7),MATCH($S157,_1自治体コード,0))</f>
        <v>2</v>
      </c>
      <c r="E157" s="382">
        <f ca="1">INDEX(INDIRECT(表６!U$7),MATCH($S157,_1自治体コード,0))</f>
        <v>0</v>
      </c>
      <c r="F157" s="382">
        <f ca="1">INDEX(INDIRECT(表６!V$7),MATCH($S157,_1自治体コード,0))</f>
        <v>0</v>
      </c>
      <c r="G157" s="382">
        <f ca="1">INDEX(INDIRECT(表６!W$7),MATCH($S157,_1自治体コード,0))</f>
        <v>0</v>
      </c>
      <c r="H157" s="383">
        <f t="shared" ca="1" si="23"/>
        <v>2</v>
      </c>
      <c r="I157" s="368">
        <f ca="1">INDEX(INDIRECT(表６!Y$7),MATCH($S157,_1自治体コード,0))</f>
        <v>8</v>
      </c>
      <c r="J157" s="318"/>
      <c r="K157" s="382"/>
      <c r="L157" s="383">
        <f t="shared" si="24"/>
        <v>0</v>
      </c>
      <c r="M157" s="368">
        <f ca="1">INDEX(INDIRECT(表６!AL$7),MATCH($S157,_1自治体コード,0))</f>
        <v>1</v>
      </c>
      <c r="N157" s="318">
        <f ca="1">INDEX(INDIRECT(表６!AM$7),MATCH($S157,_1自治体コード,0))</f>
        <v>12</v>
      </c>
      <c r="O157" s="382">
        <f ca="1">INDEX(INDIRECT(表６!AN$7),MATCH($S157,_1自治体コード,0))</f>
        <v>2</v>
      </c>
      <c r="P157" s="383">
        <f t="shared" ca="1" si="25"/>
        <v>14</v>
      </c>
      <c r="Q157" s="278">
        <f ca="1">INDEX(INDIRECT(表６!AP$7),MATCH($S157,_1自治体コード,0))</f>
        <v>1</v>
      </c>
      <c r="S157" t="s">
        <v>641</v>
      </c>
      <c r="Z157">
        <f t="shared" ca="1" si="27"/>
        <v>0</v>
      </c>
      <c r="AA157">
        <f t="shared" ca="1" si="27"/>
        <v>0</v>
      </c>
      <c r="AB157">
        <f t="shared" ca="1" si="27"/>
        <v>0</v>
      </c>
      <c r="AC157">
        <f t="shared" ca="1" si="27"/>
        <v>0</v>
      </c>
      <c r="AD157">
        <f t="shared" ca="1" si="27"/>
        <v>0</v>
      </c>
      <c r="AE157">
        <f t="shared" ca="1" si="27"/>
        <v>0</v>
      </c>
      <c r="AF157">
        <f t="shared" ca="1" si="27"/>
        <v>0</v>
      </c>
      <c r="AG157">
        <f t="shared" ca="1" si="27"/>
        <v>0</v>
      </c>
      <c r="AH157">
        <f t="shared" ca="1" si="27"/>
        <v>0</v>
      </c>
      <c r="AI157">
        <f t="shared" ca="1" si="27"/>
        <v>0</v>
      </c>
      <c r="AJ157">
        <f t="shared" ca="1" si="27"/>
        <v>0</v>
      </c>
      <c r="AK157">
        <f t="shared" ca="1" si="27"/>
        <v>0</v>
      </c>
    </row>
    <row r="158" spans="1:37" ht="18" customHeight="1">
      <c r="A158" s="24"/>
      <c r="B158" s="324">
        <v>85</v>
      </c>
      <c r="C158" s="325" t="s">
        <v>2001</v>
      </c>
      <c r="D158" s="384">
        <f ca="1">INDEX(INDIRECT(表６!T$7),MATCH($S158,_1自治体コード,0))</f>
        <v>3</v>
      </c>
      <c r="E158" s="385">
        <f ca="1">INDEX(INDIRECT(表６!U$7),MATCH($S158,_1自治体コード,0))</f>
        <v>0</v>
      </c>
      <c r="F158" s="385">
        <f ca="1">INDEX(INDIRECT(表６!V$7),MATCH($S158,_1自治体コード,0))</f>
        <v>0</v>
      </c>
      <c r="G158" s="385">
        <f ca="1">INDEX(INDIRECT(表６!W$7),MATCH($S158,_1自治体コード,0))</f>
        <v>1</v>
      </c>
      <c r="H158" s="386">
        <f t="shared" ca="1" si="23"/>
        <v>4</v>
      </c>
      <c r="I158" s="377">
        <f ca="1">INDEX(INDIRECT(表６!Y$7),MATCH($S158,_1自治体コード,0))</f>
        <v>2</v>
      </c>
      <c r="J158" s="384"/>
      <c r="K158" s="385"/>
      <c r="L158" s="386">
        <f t="shared" si="24"/>
        <v>0</v>
      </c>
      <c r="M158" s="377">
        <f ca="1">INDEX(INDIRECT(表６!AL$7),MATCH($S158,_1自治体コード,0))</f>
        <v>0</v>
      </c>
      <c r="N158" s="384">
        <f ca="1">INDEX(INDIRECT(表６!AM$7),MATCH($S158,_1自治体コード,0))</f>
        <v>13</v>
      </c>
      <c r="O158" s="385">
        <f ca="1">INDEX(INDIRECT(表６!AN$7),MATCH($S158,_1自治体コード,0))</f>
        <v>6</v>
      </c>
      <c r="P158" s="386">
        <f t="shared" ca="1" si="25"/>
        <v>19</v>
      </c>
      <c r="Q158" s="397">
        <f ca="1">INDEX(INDIRECT(表６!AP$7),MATCH($S158,_1自治体コード,0))</f>
        <v>3</v>
      </c>
      <c r="S158" t="s">
        <v>642</v>
      </c>
      <c r="Z158">
        <f t="shared" ref="Z158:AK167" ca="1" si="28">INDEX(INDIRECT(Z$7),MATCH($S158,_1自治体コード,0))</f>
        <v>0</v>
      </c>
      <c r="AA158">
        <f t="shared" ca="1" si="28"/>
        <v>0</v>
      </c>
      <c r="AB158">
        <f t="shared" ca="1" si="28"/>
        <v>0</v>
      </c>
      <c r="AC158">
        <f t="shared" ca="1" si="28"/>
        <v>0</v>
      </c>
      <c r="AD158">
        <f t="shared" ca="1" si="28"/>
        <v>0</v>
      </c>
      <c r="AE158">
        <f t="shared" ca="1" si="28"/>
        <v>0</v>
      </c>
      <c r="AF158">
        <f t="shared" ca="1" si="28"/>
        <v>0</v>
      </c>
      <c r="AG158">
        <f t="shared" ca="1" si="28"/>
        <v>0</v>
      </c>
      <c r="AH158">
        <f t="shared" ca="1" si="28"/>
        <v>0</v>
      </c>
      <c r="AI158">
        <f t="shared" ca="1" si="28"/>
        <v>0</v>
      </c>
      <c r="AJ158">
        <f t="shared" ca="1" si="28"/>
        <v>0</v>
      </c>
      <c r="AK158">
        <f t="shared" ca="1" si="28"/>
        <v>0</v>
      </c>
    </row>
    <row r="159" spans="1:37" ht="18" customHeight="1">
      <c r="A159" s="24"/>
      <c r="B159" s="335">
        <v>86</v>
      </c>
      <c r="C159" s="336" t="s">
        <v>2002</v>
      </c>
      <c r="D159" s="387">
        <f ca="1">INDEX(INDIRECT(表６!T$7),MATCH($S159,_1自治体コード,0))</f>
        <v>3</v>
      </c>
      <c r="E159" s="388">
        <f ca="1">INDEX(INDIRECT(表６!U$7),MATCH($S159,_1自治体コード,0))</f>
        <v>0</v>
      </c>
      <c r="F159" s="388">
        <f ca="1">INDEX(INDIRECT(表６!V$7),MATCH($S159,_1自治体コード,0))</f>
        <v>0</v>
      </c>
      <c r="G159" s="388">
        <f ca="1">INDEX(INDIRECT(表６!W$7),MATCH($S159,_1自治体コード,0))</f>
        <v>0</v>
      </c>
      <c r="H159" s="389">
        <f t="shared" ca="1" si="23"/>
        <v>3</v>
      </c>
      <c r="I159" s="376">
        <f ca="1">INDEX(INDIRECT(表６!Y$7),MATCH($S159,_1自治体コード,0))</f>
        <v>3</v>
      </c>
      <c r="J159" s="387"/>
      <c r="K159" s="388"/>
      <c r="L159" s="389">
        <f t="shared" si="24"/>
        <v>0</v>
      </c>
      <c r="M159" s="376">
        <f ca="1">INDEX(INDIRECT(表６!AL$7),MATCH($S159,_1自治体コード,0))</f>
        <v>0</v>
      </c>
      <c r="N159" s="387">
        <f ca="1">INDEX(INDIRECT(表６!AM$7),MATCH($S159,_1自治体コード,0))</f>
        <v>4</v>
      </c>
      <c r="O159" s="388">
        <f ca="1">INDEX(INDIRECT(表６!AN$7),MATCH($S159,_1自治体コード,0))</f>
        <v>5</v>
      </c>
      <c r="P159" s="389">
        <f t="shared" ca="1" si="25"/>
        <v>9</v>
      </c>
      <c r="Q159" s="398">
        <f ca="1">INDEX(INDIRECT(表６!AP$7),MATCH($S159,_1自治体コード,0))</f>
        <v>3</v>
      </c>
      <c r="S159" t="s">
        <v>643</v>
      </c>
      <c r="Z159">
        <f t="shared" ca="1" si="28"/>
        <v>0</v>
      </c>
      <c r="AA159">
        <f t="shared" ca="1" si="28"/>
        <v>0</v>
      </c>
      <c r="AB159">
        <f t="shared" ca="1" si="28"/>
        <v>0</v>
      </c>
      <c r="AC159">
        <f t="shared" ca="1" si="28"/>
        <v>0</v>
      </c>
      <c r="AD159">
        <f t="shared" ca="1" si="28"/>
        <v>0</v>
      </c>
      <c r="AE159">
        <f t="shared" ca="1" si="28"/>
        <v>0</v>
      </c>
      <c r="AF159">
        <f t="shared" ca="1" si="28"/>
        <v>0</v>
      </c>
      <c r="AG159">
        <f t="shared" ca="1" si="28"/>
        <v>0</v>
      </c>
      <c r="AH159">
        <f t="shared" ca="1" si="28"/>
        <v>0</v>
      </c>
      <c r="AI159">
        <f t="shared" ca="1" si="28"/>
        <v>0</v>
      </c>
      <c r="AJ159">
        <f t="shared" ca="1" si="28"/>
        <v>0</v>
      </c>
      <c r="AK159">
        <f t="shared" ca="1" si="28"/>
        <v>0</v>
      </c>
    </row>
    <row r="160" spans="1:37" ht="18" customHeight="1">
      <c r="A160" s="24"/>
      <c r="B160" s="155">
        <v>87</v>
      </c>
      <c r="C160" s="156" t="s">
        <v>2003</v>
      </c>
      <c r="D160" s="318">
        <f ca="1">INDEX(INDIRECT(表６!T$7),MATCH($S160,_1自治体コード,0))</f>
        <v>4</v>
      </c>
      <c r="E160" s="382">
        <f ca="1">INDEX(INDIRECT(表６!U$7),MATCH($S160,_1自治体コード,0))</f>
        <v>0</v>
      </c>
      <c r="F160" s="382">
        <f ca="1">INDEX(INDIRECT(表６!V$7),MATCH($S160,_1自治体コード,0))</f>
        <v>0</v>
      </c>
      <c r="G160" s="382">
        <f ca="1">INDEX(INDIRECT(表６!W$7),MATCH($S160,_1自治体コード,0))</f>
        <v>0</v>
      </c>
      <c r="H160" s="383">
        <f t="shared" ca="1" si="23"/>
        <v>4</v>
      </c>
      <c r="I160" s="368">
        <f ca="1">INDEX(INDIRECT(表６!Y$7),MATCH($S160,_1自治体コード,0))</f>
        <v>1</v>
      </c>
      <c r="J160" s="318"/>
      <c r="K160" s="382"/>
      <c r="L160" s="383">
        <f t="shared" si="24"/>
        <v>0</v>
      </c>
      <c r="M160" s="368">
        <f ca="1">INDEX(INDIRECT(表６!AL$7),MATCH($S160,_1自治体コード,0))</f>
        <v>0</v>
      </c>
      <c r="N160" s="318">
        <f ca="1">INDEX(INDIRECT(表６!AM$7),MATCH($S160,_1自治体コード,0))</f>
        <v>8</v>
      </c>
      <c r="O160" s="382">
        <f ca="1">INDEX(INDIRECT(表６!AN$7),MATCH($S160,_1自治体コード,0))</f>
        <v>3</v>
      </c>
      <c r="P160" s="383">
        <f t="shared" ca="1" si="25"/>
        <v>11</v>
      </c>
      <c r="Q160" s="278">
        <f ca="1">INDEX(INDIRECT(表６!AP$7),MATCH($S160,_1自治体コード,0))</f>
        <v>0</v>
      </c>
      <c r="S160" t="s">
        <v>645</v>
      </c>
      <c r="Z160">
        <f t="shared" ca="1" si="28"/>
        <v>0</v>
      </c>
      <c r="AA160">
        <f t="shared" ca="1" si="28"/>
        <v>0</v>
      </c>
      <c r="AB160">
        <f t="shared" ca="1" si="28"/>
        <v>0</v>
      </c>
      <c r="AC160">
        <f t="shared" ca="1" si="28"/>
        <v>0</v>
      </c>
      <c r="AD160">
        <f t="shared" ca="1" si="28"/>
        <v>0</v>
      </c>
      <c r="AE160">
        <f t="shared" ca="1" si="28"/>
        <v>0</v>
      </c>
      <c r="AF160">
        <f t="shared" ca="1" si="28"/>
        <v>0</v>
      </c>
      <c r="AG160">
        <f t="shared" ca="1" si="28"/>
        <v>0</v>
      </c>
      <c r="AH160">
        <f t="shared" ca="1" si="28"/>
        <v>0</v>
      </c>
      <c r="AI160">
        <f t="shared" ca="1" si="28"/>
        <v>0</v>
      </c>
      <c r="AJ160">
        <f t="shared" ca="1" si="28"/>
        <v>0</v>
      </c>
      <c r="AK160">
        <f t="shared" ca="1" si="28"/>
        <v>0</v>
      </c>
    </row>
    <row r="161" spans="1:37" ht="18" customHeight="1">
      <c r="A161" s="24"/>
      <c r="B161" s="155">
        <v>88</v>
      </c>
      <c r="C161" s="156" t="s">
        <v>2004</v>
      </c>
      <c r="D161" s="318">
        <f ca="1">INDEX(INDIRECT(表６!T$7),MATCH($S161,_1自治体コード,0))</f>
        <v>9</v>
      </c>
      <c r="E161" s="382">
        <f ca="1">INDEX(INDIRECT(表６!U$7),MATCH($S161,_1自治体コード,0))</f>
        <v>0</v>
      </c>
      <c r="F161" s="382">
        <f ca="1">INDEX(INDIRECT(表６!V$7),MATCH($S161,_1自治体コード,0))</f>
        <v>0</v>
      </c>
      <c r="G161" s="382">
        <f ca="1">INDEX(INDIRECT(表６!W$7),MATCH($S161,_1自治体コード,0))</f>
        <v>1</v>
      </c>
      <c r="H161" s="383">
        <f t="shared" ca="1" si="23"/>
        <v>10</v>
      </c>
      <c r="I161" s="368">
        <f ca="1">INDEX(INDIRECT(表６!Y$7),MATCH($S161,_1自治体コード,0))</f>
        <v>0</v>
      </c>
      <c r="J161" s="318"/>
      <c r="K161" s="382"/>
      <c r="L161" s="383">
        <f t="shared" si="24"/>
        <v>0</v>
      </c>
      <c r="M161" s="368">
        <f ca="1">INDEX(INDIRECT(表６!AL$7),MATCH($S161,_1自治体コード,0))</f>
        <v>0</v>
      </c>
      <c r="N161" s="318">
        <f ca="1">INDEX(INDIRECT(表６!AM$7),MATCH($S161,_1自治体コード,0))</f>
        <v>6</v>
      </c>
      <c r="O161" s="382">
        <f ca="1">INDEX(INDIRECT(表６!AN$7),MATCH($S161,_1自治体コード,0))</f>
        <v>5</v>
      </c>
      <c r="P161" s="383">
        <f t="shared" ca="1" si="25"/>
        <v>11</v>
      </c>
      <c r="Q161" s="278">
        <f ca="1">INDEX(INDIRECT(表６!AP$7),MATCH($S161,_1自治体コード,0))</f>
        <v>1</v>
      </c>
      <c r="S161" t="s">
        <v>647</v>
      </c>
      <c r="Z161">
        <f t="shared" ca="1" si="28"/>
        <v>0</v>
      </c>
      <c r="AA161">
        <f t="shared" ca="1" si="28"/>
        <v>0</v>
      </c>
      <c r="AB161">
        <f t="shared" ca="1" si="28"/>
        <v>0</v>
      </c>
      <c r="AC161">
        <f t="shared" ca="1" si="28"/>
        <v>0</v>
      </c>
      <c r="AD161">
        <f t="shared" ca="1" si="28"/>
        <v>0</v>
      </c>
      <c r="AE161">
        <f t="shared" ca="1" si="28"/>
        <v>0</v>
      </c>
      <c r="AF161">
        <f t="shared" ca="1" si="28"/>
        <v>0</v>
      </c>
      <c r="AG161">
        <f t="shared" ca="1" si="28"/>
        <v>0</v>
      </c>
      <c r="AH161">
        <f t="shared" ca="1" si="28"/>
        <v>0</v>
      </c>
      <c r="AI161">
        <f t="shared" ca="1" si="28"/>
        <v>0</v>
      </c>
      <c r="AJ161">
        <f t="shared" ca="1" si="28"/>
        <v>0</v>
      </c>
      <c r="AK161">
        <f t="shared" ca="1" si="28"/>
        <v>0</v>
      </c>
    </row>
    <row r="162" spans="1:37" ht="18" customHeight="1">
      <c r="A162" s="24"/>
      <c r="B162" s="155">
        <v>89</v>
      </c>
      <c r="C162" s="156" t="s">
        <v>2005</v>
      </c>
      <c r="D162" s="318">
        <f ca="1">INDEX(INDIRECT(表６!T$7),MATCH($S162,_1自治体コード,0))</f>
        <v>16</v>
      </c>
      <c r="E162" s="382">
        <f ca="1">INDEX(INDIRECT(表６!U$7),MATCH($S162,_1自治体コード,0))</f>
        <v>0</v>
      </c>
      <c r="F162" s="382">
        <f ca="1">INDEX(INDIRECT(表６!V$7),MATCH($S162,_1自治体コード,0))</f>
        <v>0</v>
      </c>
      <c r="G162" s="382">
        <f ca="1">INDEX(INDIRECT(表６!W$7),MATCH($S162,_1自治体コード,0))</f>
        <v>0</v>
      </c>
      <c r="H162" s="383">
        <f t="shared" ca="1" si="23"/>
        <v>16</v>
      </c>
      <c r="I162" s="368">
        <f ca="1">INDEX(INDIRECT(表６!Y$7),MATCH($S162,_1自治体コード,0))</f>
        <v>5</v>
      </c>
      <c r="J162" s="318"/>
      <c r="K162" s="382"/>
      <c r="L162" s="383">
        <f t="shared" si="24"/>
        <v>0</v>
      </c>
      <c r="M162" s="368">
        <f ca="1">INDEX(INDIRECT(表６!AL$7),MATCH($S162,_1自治体コード,0))</f>
        <v>0</v>
      </c>
      <c r="N162" s="318">
        <f ca="1">INDEX(INDIRECT(表６!AM$7),MATCH($S162,_1自治体コード,0))</f>
        <v>12</v>
      </c>
      <c r="O162" s="382">
        <f ca="1">INDEX(INDIRECT(表６!AN$7),MATCH($S162,_1自治体コード,0))</f>
        <v>9</v>
      </c>
      <c r="P162" s="383">
        <f t="shared" ca="1" si="25"/>
        <v>21</v>
      </c>
      <c r="Q162" s="278">
        <f ca="1">INDEX(INDIRECT(表６!AP$7),MATCH($S162,_1自治体コード,0))</f>
        <v>3</v>
      </c>
      <c r="S162" t="s">
        <v>649</v>
      </c>
      <c r="Z162">
        <f t="shared" ca="1" si="28"/>
        <v>0</v>
      </c>
      <c r="AA162">
        <f t="shared" ca="1" si="28"/>
        <v>0</v>
      </c>
      <c r="AB162">
        <f t="shared" ca="1" si="28"/>
        <v>0</v>
      </c>
      <c r="AC162">
        <f t="shared" ca="1" si="28"/>
        <v>0</v>
      </c>
      <c r="AD162">
        <f t="shared" ca="1" si="28"/>
        <v>0</v>
      </c>
      <c r="AE162">
        <f t="shared" ca="1" si="28"/>
        <v>0</v>
      </c>
      <c r="AF162">
        <f t="shared" ca="1" si="28"/>
        <v>0</v>
      </c>
      <c r="AG162">
        <f t="shared" ca="1" si="28"/>
        <v>0</v>
      </c>
      <c r="AH162">
        <f t="shared" ca="1" si="28"/>
        <v>0</v>
      </c>
      <c r="AI162">
        <f t="shared" ca="1" si="28"/>
        <v>0</v>
      </c>
      <c r="AJ162">
        <f t="shared" ca="1" si="28"/>
        <v>0</v>
      </c>
      <c r="AK162">
        <f t="shared" ca="1" si="28"/>
        <v>0</v>
      </c>
    </row>
    <row r="163" spans="1:37" ht="18" customHeight="1">
      <c r="A163" s="24"/>
      <c r="B163" s="324">
        <v>90</v>
      </c>
      <c r="C163" s="325" t="s">
        <v>1914</v>
      </c>
      <c r="D163" s="384">
        <f ca="1">INDEX(INDIRECT(表６!T$7),MATCH($S163,_1自治体コード,0))</f>
        <v>12</v>
      </c>
      <c r="E163" s="385">
        <f ca="1">INDEX(INDIRECT(表６!U$7),MATCH($S163,_1自治体コード,0))</f>
        <v>0</v>
      </c>
      <c r="F163" s="385">
        <f ca="1">INDEX(INDIRECT(表６!V$7),MATCH($S163,_1自治体コード,0))</f>
        <v>0</v>
      </c>
      <c r="G163" s="385">
        <f ca="1">INDEX(INDIRECT(表６!W$7),MATCH($S163,_1自治体コード,0))</f>
        <v>0</v>
      </c>
      <c r="H163" s="386">
        <f t="shared" ca="1" si="23"/>
        <v>12</v>
      </c>
      <c r="I163" s="377">
        <f ca="1">INDEX(INDIRECT(表６!Y$7),MATCH($S163,_1自治体コード,0))</f>
        <v>19</v>
      </c>
      <c r="J163" s="384"/>
      <c r="K163" s="385"/>
      <c r="L163" s="386">
        <f t="shared" si="24"/>
        <v>0</v>
      </c>
      <c r="M163" s="377">
        <f ca="1">INDEX(INDIRECT(表６!AL$7),MATCH($S163,_1自治体コード,0))</f>
        <v>0</v>
      </c>
      <c r="N163" s="384">
        <f ca="1">INDEX(INDIRECT(表６!AM$7),MATCH($S163,_1自治体コード,0))</f>
        <v>12</v>
      </c>
      <c r="O163" s="385">
        <f ca="1">INDEX(INDIRECT(表６!AN$7),MATCH($S163,_1自治体コード,0))</f>
        <v>13</v>
      </c>
      <c r="P163" s="386">
        <f t="shared" ca="1" si="25"/>
        <v>25</v>
      </c>
      <c r="Q163" s="397">
        <f ca="1">INDEX(INDIRECT(表６!AP$7),MATCH($S163,_1自治体コード,0))</f>
        <v>0</v>
      </c>
      <c r="S163" t="s">
        <v>651</v>
      </c>
      <c r="Z163">
        <f t="shared" ca="1" si="28"/>
        <v>0</v>
      </c>
      <c r="AA163">
        <f t="shared" ca="1" si="28"/>
        <v>0</v>
      </c>
      <c r="AB163">
        <f t="shared" ca="1" si="28"/>
        <v>0</v>
      </c>
      <c r="AC163">
        <f t="shared" ca="1" si="28"/>
        <v>0</v>
      </c>
      <c r="AD163">
        <f t="shared" ca="1" si="28"/>
        <v>0</v>
      </c>
      <c r="AE163">
        <f t="shared" ca="1" si="28"/>
        <v>0</v>
      </c>
      <c r="AF163">
        <f t="shared" ca="1" si="28"/>
        <v>0</v>
      </c>
      <c r="AG163">
        <f t="shared" ca="1" si="28"/>
        <v>0</v>
      </c>
      <c r="AH163">
        <f t="shared" ca="1" si="28"/>
        <v>0</v>
      </c>
      <c r="AI163">
        <f t="shared" ca="1" si="28"/>
        <v>0</v>
      </c>
      <c r="AJ163">
        <f t="shared" ca="1" si="28"/>
        <v>0</v>
      </c>
      <c r="AK163">
        <f t="shared" ca="1" si="28"/>
        <v>0</v>
      </c>
    </row>
    <row r="164" spans="1:37" ht="18" customHeight="1">
      <c r="A164" s="24"/>
      <c r="B164" s="335">
        <v>91</v>
      </c>
      <c r="C164" s="336" t="s">
        <v>2006</v>
      </c>
      <c r="D164" s="387">
        <f ca="1">INDEX(INDIRECT(表６!T$7),MATCH($S164,_1自治体コード,0))</f>
        <v>36</v>
      </c>
      <c r="E164" s="388">
        <f ca="1">INDEX(INDIRECT(表６!U$7),MATCH($S164,_1自治体コード,0))</f>
        <v>0</v>
      </c>
      <c r="F164" s="388">
        <f ca="1">INDEX(INDIRECT(表６!V$7),MATCH($S164,_1自治体コード,0))</f>
        <v>2</v>
      </c>
      <c r="G164" s="388">
        <f ca="1">INDEX(INDIRECT(表６!W$7),MATCH($S164,_1自治体コード,0))</f>
        <v>5</v>
      </c>
      <c r="H164" s="389">
        <f t="shared" ca="1" si="23"/>
        <v>43</v>
      </c>
      <c r="I164" s="376">
        <f ca="1">INDEX(INDIRECT(表６!Y$7),MATCH($S164,_1自治体コード,0))</f>
        <v>15</v>
      </c>
      <c r="J164" s="387"/>
      <c r="K164" s="388"/>
      <c r="L164" s="389">
        <f t="shared" si="24"/>
        <v>0</v>
      </c>
      <c r="M164" s="376">
        <f ca="1">INDEX(INDIRECT(表６!AL$7),MATCH($S164,_1自治体コード,0))</f>
        <v>0</v>
      </c>
      <c r="N164" s="387">
        <f ca="1">INDEX(INDIRECT(表６!AM$7),MATCH($S164,_1自治体コード,0))</f>
        <v>78</v>
      </c>
      <c r="O164" s="388">
        <f ca="1">INDEX(INDIRECT(表６!AN$7),MATCH($S164,_1自治体コード,0))</f>
        <v>48</v>
      </c>
      <c r="P164" s="389">
        <f t="shared" ca="1" si="25"/>
        <v>126</v>
      </c>
      <c r="Q164" s="398">
        <f ca="1">INDEX(INDIRECT(表６!AP$7),MATCH($S164,_1自治体コード,0))</f>
        <v>9</v>
      </c>
      <c r="S164" t="s">
        <v>653</v>
      </c>
      <c r="Z164">
        <f t="shared" ca="1" si="28"/>
        <v>0</v>
      </c>
      <c r="AA164">
        <f t="shared" ca="1" si="28"/>
        <v>0</v>
      </c>
      <c r="AB164">
        <f t="shared" ca="1" si="28"/>
        <v>0</v>
      </c>
      <c r="AC164">
        <f t="shared" ca="1" si="28"/>
        <v>0</v>
      </c>
      <c r="AD164">
        <f t="shared" ca="1" si="28"/>
        <v>0</v>
      </c>
      <c r="AE164">
        <f t="shared" ca="1" si="28"/>
        <v>0</v>
      </c>
      <c r="AF164">
        <f t="shared" ca="1" si="28"/>
        <v>0</v>
      </c>
      <c r="AG164">
        <f t="shared" ca="1" si="28"/>
        <v>0</v>
      </c>
      <c r="AH164">
        <f t="shared" ca="1" si="28"/>
        <v>0</v>
      </c>
      <c r="AI164">
        <f t="shared" ca="1" si="28"/>
        <v>0</v>
      </c>
      <c r="AJ164">
        <f t="shared" ca="1" si="28"/>
        <v>0</v>
      </c>
      <c r="AK164">
        <f t="shared" ca="1" si="28"/>
        <v>0</v>
      </c>
    </row>
    <row r="165" spans="1:37" ht="18" customHeight="1">
      <c r="A165" s="24"/>
      <c r="B165" s="155">
        <v>92</v>
      </c>
      <c r="C165" s="156" t="s">
        <v>2007</v>
      </c>
      <c r="D165" s="318">
        <f ca="1">INDEX(INDIRECT(表６!T$7),MATCH($S165,_1自治体コード,0))</f>
        <v>17</v>
      </c>
      <c r="E165" s="382">
        <f ca="1">INDEX(INDIRECT(表６!U$7),MATCH($S165,_1自治体コード,0))</f>
        <v>0</v>
      </c>
      <c r="F165" s="382">
        <f ca="1">INDEX(INDIRECT(表６!V$7),MATCH($S165,_1自治体コード,0))</f>
        <v>0</v>
      </c>
      <c r="G165" s="382">
        <f ca="1">INDEX(INDIRECT(表６!W$7),MATCH($S165,_1自治体コード,0))</f>
        <v>2</v>
      </c>
      <c r="H165" s="383">
        <f t="shared" ca="1" si="23"/>
        <v>19</v>
      </c>
      <c r="I165" s="368">
        <f ca="1">INDEX(INDIRECT(表６!Y$7),MATCH($S165,_1自治体コード,0))</f>
        <v>12</v>
      </c>
      <c r="J165" s="318"/>
      <c r="K165" s="382"/>
      <c r="L165" s="383">
        <f t="shared" si="24"/>
        <v>0</v>
      </c>
      <c r="M165" s="368">
        <f ca="1">INDEX(INDIRECT(表６!AL$7),MATCH($S165,_1自治体コード,0))</f>
        <v>0</v>
      </c>
      <c r="N165" s="318">
        <f ca="1">INDEX(INDIRECT(表６!AM$7),MATCH($S165,_1自治体コード,0))</f>
        <v>38</v>
      </c>
      <c r="O165" s="382">
        <f ca="1">INDEX(INDIRECT(表６!AN$7),MATCH($S165,_1自治体コード,0))</f>
        <v>16</v>
      </c>
      <c r="P165" s="383">
        <f t="shared" ca="1" si="25"/>
        <v>54</v>
      </c>
      <c r="Q165" s="278">
        <f ca="1">INDEX(INDIRECT(表６!AP$7),MATCH($S165,_1自治体コード,0))</f>
        <v>1</v>
      </c>
      <c r="S165" t="s">
        <v>654</v>
      </c>
      <c r="Z165">
        <f t="shared" ca="1" si="28"/>
        <v>0</v>
      </c>
      <c r="AA165">
        <f t="shared" ca="1" si="28"/>
        <v>0</v>
      </c>
      <c r="AB165">
        <f t="shared" ca="1" si="28"/>
        <v>0</v>
      </c>
      <c r="AC165">
        <f t="shared" ca="1" si="28"/>
        <v>0</v>
      </c>
      <c r="AD165">
        <f t="shared" ca="1" si="28"/>
        <v>0</v>
      </c>
      <c r="AE165">
        <f t="shared" ca="1" si="28"/>
        <v>0</v>
      </c>
      <c r="AF165">
        <f t="shared" ca="1" si="28"/>
        <v>0</v>
      </c>
      <c r="AG165">
        <f t="shared" ca="1" si="28"/>
        <v>0</v>
      </c>
      <c r="AH165">
        <f t="shared" ca="1" si="28"/>
        <v>0</v>
      </c>
      <c r="AI165">
        <f t="shared" ca="1" si="28"/>
        <v>0</v>
      </c>
      <c r="AJ165">
        <f t="shared" ca="1" si="28"/>
        <v>0</v>
      </c>
      <c r="AK165">
        <f t="shared" ca="1" si="28"/>
        <v>0</v>
      </c>
    </row>
    <row r="166" spans="1:37" ht="18" customHeight="1">
      <c r="A166" s="24"/>
      <c r="B166" s="155">
        <v>93</v>
      </c>
      <c r="C166" s="156" t="s">
        <v>2008</v>
      </c>
      <c r="D166" s="318">
        <f ca="1">INDEX(INDIRECT(表６!T$7),MATCH($S166,_1自治体コード,0))</f>
        <v>30</v>
      </c>
      <c r="E166" s="382">
        <f ca="1">INDEX(INDIRECT(表６!U$7),MATCH($S166,_1自治体コード,0))</f>
        <v>0</v>
      </c>
      <c r="F166" s="382">
        <f ca="1">INDEX(INDIRECT(表６!V$7),MATCH($S166,_1自治体コード,0))</f>
        <v>3</v>
      </c>
      <c r="G166" s="382">
        <f ca="1">INDEX(INDIRECT(表６!W$7),MATCH($S166,_1自治体コード,0))</f>
        <v>1</v>
      </c>
      <c r="H166" s="383">
        <f t="shared" ca="1" si="23"/>
        <v>34</v>
      </c>
      <c r="I166" s="368">
        <f ca="1">INDEX(INDIRECT(表６!Y$7),MATCH($S166,_1自治体コード,0))</f>
        <v>9</v>
      </c>
      <c r="J166" s="318"/>
      <c r="K166" s="382"/>
      <c r="L166" s="383">
        <f t="shared" si="24"/>
        <v>0</v>
      </c>
      <c r="M166" s="368">
        <f ca="1">INDEX(INDIRECT(表６!AL$7),MATCH($S166,_1自治体コード,0))</f>
        <v>0</v>
      </c>
      <c r="N166" s="318">
        <f ca="1">INDEX(INDIRECT(表６!AM$7),MATCH($S166,_1自治体コード,0))</f>
        <v>35</v>
      </c>
      <c r="O166" s="382">
        <f ca="1">INDEX(INDIRECT(表６!AN$7),MATCH($S166,_1自治体コード,0))</f>
        <v>33</v>
      </c>
      <c r="P166" s="383">
        <f t="shared" ca="1" si="25"/>
        <v>68</v>
      </c>
      <c r="Q166" s="278">
        <f ca="1">INDEX(INDIRECT(表６!AP$7),MATCH($S166,_1自治体コード,0))</f>
        <v>4</v>
      </c>
      <c r="S166" t="s">
        <v>656</v>
      </c>
      <c r="Z166">
        <f t="shared" ca="1" si="28"/>
        <v>0</v>
      </c>
      <c r="AA166">
        <f t="shared" ca="1" si="28"/>
        <v>0</v>
      </c>
      <c r="AB166">
        <f t="shared" ca="1" si="28"/>
        <v>0</v>
      </c>
      <c r="AC166">
        <f t="shared" ca="1" si="28"/>
        <v>0</v>
      </c>
      <c r="AD166">
        <f t="shared" ca="1" si="28"/>
        <v>0</v>
      </c>
      <c r="AE166">
        <f t="shared" ca="1" si="28"/>
        <v>0</v>
      </c>
      <c r="AF166">
        <f t="shared" ca="1" si="28"/>
        <v>0</v>
      </c>
      <c r="AG166">
        <f t="shared" ca="1" si="28"/>
        <v>0</v>
      </c>
      <c r="AH166">
        <f t="shared" ca="1" si="28"/>
        <v>0</v>
      </c>
      <c r="AI166">
        <f t="shared" ca="1" si="28"/>
        <v>0</v>
      </c>
      <c r="AJ166">
        <f t="shared" ca="1" si="28"/>
        <v>0</v>
      </c>
      <c r="AK166">
        <f t="shared" ca="1" si="28"/>
        <v>0</v>
      </c>
    </row>
    <row r="167" spans="1:37" ht="18" customHeight="1">
      <c r="A167" s="24"/>
      <c r="B167" s="155">
        <v>94</v>
      </c>
      <c r="C167" s="156" t="s">
        <v>2009</v>
      </c>
      <c r="D167" s="318">
        <f ca="1">INDEX(INDIRECT(表６!T$7),MATCH($S167,_1自治体コード,0))</f>
        <v>4</v>
      </c>
      <c r="E167" s="382">
        <f ca="1">INDEX(INDIRECT(表６!U$7),MATCH($S167,_1自治体コード,0))</f>
        <v>0</v>
      </c>
      <c r="F167" s="382">
        <f ca="1">INDEX(INDIRECT(表６!V$7),MATCH($S167,_1自治体コード,0))</f>
        <v>6</v>
      </c>
      <c r="G167" s="382">
        <f ca="1">INDEX(INDIRECT(表６!W$7),MATCH($S167,_1自治体コード,0))</f>
        <v>0</v>
      </c>
      <c r="H167" s="383">
        <f t="shared" ca="1" si="23"/>
        <v>10</v>
      </c>
      <c r="I167" s="368">
        <f ca="1">INDEX(INDIRECT(表６!Y$7),MATCH($S167,_1自治体コード,0))</f>
        <v>14</v>
      </c>
      <c r="J167" s="318"/>
      <c r="K167" s="382"/>
      <c r="L167" s="383">
        <f t="shared" si="24"/>
        <v>0</v>
      </c>
      <c r="M167" s="368">
        <f ca="1">INDEX(INDIRECT(表６!AL$7),MATCH($S167,_1自治体コード,0))</f>
        <v>0</v>
      </c>
      <c r="N167" s="318">
        <f ca="1">INDEX(INDIRECT(表６!AM$7),MATCH($S167,_1自治体コード,0))</f>
        <v>4</v>
      </c>
      <c r="O167" s="382">
        <f ca="1">INDEX(INDIRECT(表６!AN$7),MATCH($S167,_1自治体コード,0))</f>
        <v>9</v>
      </c>
      <c r="P167" s="383">
        <f t="shared" ca="1" si="25"/>
        <v>13</v>
      </c>
      <c r="Q167" s="278">
        <f ca="1">INDEX(INDIRECT(表６!AP$7),MATCH($S167,_1自治体コード,0))</f>
        <v>2</v>
      </c>
      <c r="S167" t="s">
        <v>657</v>
      </c>
      <c r="Z167">
        <f t="shared" ca="1" si="28"/>
        <v>0</v>
      </c>
      <c r="AA167">
        <f t="shared" ca="1" si="28"/>
        <v>0</v>
      </c>
      <c r="AB167">
        <f t="shared" ca="1" si="28"/>
        <v>0</v>
      </c>
      <c r="AC167">
        <f t="shared" ca="1" si="28"/>
        <v>0</v>
      </c>
      <c r="AD167">
        <f t="shared" ca="1" si="28"/>
        <v>0</v>
      </c>
      <c r="AE167">
        <f t="shared" ca="1" si="28"/>
        <v>0</v>
      </c>
      <c r="AF167">
        <f t="shared" ca="1" si="28"/>
        <v>0</v>
      </c>
      <c r="AG167">
        <f t="shared" ca="1" si="28"/>
        <v>0</v>
      </c>
      <c r="AH167">
        <f t="shared" ca="1" si="28"/>
        <v>0</v>
      </c>
      <c r="AI167">
        <f t="shared" ca="1" si="28"/>
        <v>0</v>
      </c>
      <c r="AJ167">
        <f t="shared" ca="1" si="28"/>
        <v>0</v>
      </c>
      <c r="AK167">
        <f t="shared" ca="1" si="28"/>
        <v>0</v>
      </c>
    </row>
    <row r="168" spans="1:37" ht="18" customHeight="1">
      <c r="A168" s="24"/>
      <c r="B168" s="324">
        <v>95</v>
      </c>
      <c r="C168" s="325" t="s">
        <v>2010</v>
      </c>
      <c r="D168" s="384">
        <f ca="1">INDEX(INDIRECT(表６!T$7),MATCH($S168,_1自治体コード,0))</f>
        <v>19</v>
      </c>
      <c r="E168" s="385">
        <f ca="1">INDEX(INDIRECT(表６!U$7),MATCH($S168,_1自治体コード,0))</f>
        <v>0</v>
      </c>
      <c r="F168" s="385">
        <f ca="1">INDEX(INDIRECT(表６!V$7),MATCH($S168,_1自治体コード,0))</f>
        <v>1</v>
      </c>
      <c r="G168" s="385">
        <f ca="1">INDEX(INDIRECT(表６!W$7),MATCH($S168,_1自治体コード,0))</f>
        <v>2</v>
      </c>
      <c r="H168" s="386">
        <f t="shared" ca="1" si="23"/>
        <v>22</v>
      </c>
      <c r="I168" s="377">
        <f ca="1">INDEX(INDIRECT(表６!Y$7),MATCH($S168,_1自治体コード,0))</f>
        <v>9</v>
      </c>
      <c r="J168" s="384"/>
      <c r="K168" s="385"/>
      <c r="L168" s="386">
        <f t="shared" si="24"/>
        <v>0</v>
      </c>
      <c r="M168" s="377">
        <f ca="1">INDEX(INDIRECT(表６!AL$7),MATCH($S168,_1自治体コード,0))</f>
        <v>0</v>
      </c>
      <c r="N168" s="384">
        <f ca="1">INDEX(INDIRECT(表６!AM$7),MATCH($S168,_1自治体コード,0))</f>
        <v>12</v>
      </c>
      <c r="O168" s="385">
        <f ca="1">INDEX(INDIRECT(表６!AN$7),MATCH($S168,_1自治体コード,0))</f>
        <v>14</v>
      </c>
      <c r="P168" s="386">
        <f t="shared" ca="1" si="25"/>
        <v>26</v>
      </c>
      <c r="Q168" s="397">
        <f ca="1">INDEX(INDIRECT(表６!AP$7),MATCH($S168,_1自治体コード,0))</f>
        <v>1</v>
      </c>
      <c r="S168" t="s">
        <v>658</v>
      </c>
      <c r="Z168">
        <f t="shared" ref="Z168:AK177" ca="1" si="29">INDEX(INDIRECT(Z$7),MATCH($S168,_1自治体コード,0))</f>
        <v>0</v>
      </c>
      <c r="AA168">
        <f t="shared" ca="1" si="29"/>
        <v>0</v>
      </c>
      <c r="AB168">
        <f t="shared" ca="1" si="29"/>
        <v>0</v>
      </c>
      <c r="AC168">
        <f t="shared" ca="1" si="29"/>
        <v>0</v>
      </c>
      <c r="AD168">
        <f t="shared" ca="1" si="29"/>
        <v>0</v>
      </c>
      <c r="AE168">
        <f t="shared" ca="1" si="29"/>
        <v>0</v>
      </c>
      <c r="AF168">
        <f t="shared" ca="1" si="29"/>
        <v>0</v>
      </c>
      <c r="AG168">
        <f t="shared" ca="1" si="29"/>
        <v>0</v>
      </c>
      <c r="AH168">
        <f t="shared" ca="1" si="29"/>
        <v>0</v>
      </c>
      <c r="AI168">
        <f t="shared" ca="1" si="29"/>
        <v>0</v>
      </c>
      <c r="AJ168">
        <f t="shared" ca="1" si="29"/>
        <v>0</v>
      </c>
      <c r="AK168">
        <f t="shared" ca="1" si="29"/>
        <v>0</v>
      </c>
    </row>
    <row r="169" spans="1:37" ht="18" customHeight="1">
      <c r="A169" s="24"/>
      <c r="B169" s="335">
        <v>96</v>
      </c>
      <c r="C169" s="336" t="s">
        <v>2011</v>
      </c>
      <c r="D169" s="387">
        <f ca="1">INDEX(INDIRECT(表６!T$7),MATCH($S169,_1自治体コード,0))</f>
        <v>1</v>
      </c>
      <c r="E169" s="388">
        <f ca="1">INDEX(INDIRECT(表６!U$7),MATCH($S169,_1自治体コード,0))</f>
        <v>0</v>
      </c>
      <c r="F169" s="388">
        <f ca="1">INDEX(INDIRECT(表６!V$7),MATCH($S169,_1自治体コード,0))</f>
        <v>0</v>
      </c>
      <c r="G169" s="388">
        <f ca="1">INDEX(INDIRECT(表６!W$7),MATCH($S169,_1自治体コード,0))</f>
        <v>1</v>
      </c>
      <c r="H169" s="389">
        <f t="shared" ca="1" si="23"/>
        <v>2</v>
      </c>
      <c r="I169" s="376">
        <f ca="1">INDEX(INDIRECT(表６!Y$7),MATCH($S169,_1自治体コード,0))</f>
        <v>2</v>
      </c>
      <c r="J169" s="387"/>
      <c r="K169" s="388"/>
      <c r="L169" s="389">
        <f t="shared" si="24"/>
        <v>0</v>
      </c>
      <c r="M169" s="376">
        <f ca="1">INDEX(INDIRECT(表６!AL$7),MATCH($S169,_1自治体コード,0))</f>
        <v>0</v>
      </c>
      <c r="N169" s="387">
        <f ca="1">INDEX(INDIRECT(表６!AM$7),MATCH($S169,_1自治体コード,0))</f>
        <v>4</v>
      </c>
      <c r="O169" s="388">
        <f ca="1">INDEX(INDIRECT(表６!AN$7),MATCH($S169,_1自治体コード,0))</f>
        <v>2</v>
      </c>
      <c r="P169" s="389">
        <f t="shared" ca="1" si="25"/>
        <v>6</v>
      </c>
      <c r="Q169" s="398">
        <f ca="1">INDEX(INDIRECT(表６!AP$7),MATCH($S169,_1自治体コード,0))</f>
        <v>1</v>
      </c>
      <c r="S169" t="s">
        <v>660</v>
      </c>
      <c r="Z169">
        <f t="shared" ca="1" si="29"/>
        <v>0</v>
      </c>
      <c r="AA169">
        <f t="shared" ca="1" si="29"/>
        <v>0</v>
      </c>
      <c r="AB169">
        <f t="shared" ca="1" si="29"/>
        <v>0</v>
      </c>
      <c r="AC169">
        <f t="shared" ca="1" si="29"/>
        <v>0</v>
      </c>
      <c r="AD169">
        <f t="shared" ca="1" si="29"/>
        <v>0</v>
      </c>
      <c r="AE169">
        <f t="shared" ca="1" si="29"/>
        <v>0</v>
      </c>
      <c r="AF169">
        <f t="shared" ca="1" si="29"/>
        <v>0</v>
      </c>
      <c r="AG169">
        <f t="shared" ca="1" si="29"/>
        <v>0</v>
      </c>
      <c r="AH169">
        <f t="shared" ca="1" si="29"/>
        <v>0</v>
      </c>
      <c r="AI169">
        <f t="shared" ca="1" si="29"/>
        <v>0</v>
      </c>
      <c r="AJ169">
        <f t="shared" ca="1" si="29"/>
        <v>0</v>
      </c>
      <c r="AK169">
        <f t="shared" ca="1" si="29"/>
        <v>0</v>
      </c>
    </row>
    <row r="170" spans="1:37" ht="18" customHeight="1">
      <c r="A170" s="24"/>
      <c r="B170" s="155">
        <v>97</v>
      </c>
      <c r="C170" s="156" t="s">
        <v>2012</v>
      </c>
      <c r="D170" s="318">
        <f ca="1">INDEX(INDIRECT(表６!T$7),MATCH($S170,_1自治体コード,0))</f>
        <v>7</v>
      </c>
      <c r="E170" s="382">
        <f ca="1">INDEX(INDIRECT(表６!U$7),MATCH($S170,_1自治体コード,0))</f>
        <v>0</v>
      </c>
      <c r="F170" s="382">
        <f ca="1">INDEX(INDIRECT(表６!V$7),MATCH($S170,_1自治体コード,0))</f>
        <v>1</v>
      </c>
      <c r="G170" s="382">
        <f ca="1">INDEX(INDIRECT(表６!W$7),MATCH($S170,_1自治体コード,0))</f>
        <v>0</v>
      </c>
      <c r="H170" s="383">
        <f t="shared" ca="1" si="23"/>
        <v>8</v>
      </c>
      <c r="I170" s="368">
        <f ca="1">INDEX(INDIRECT(表６!Y$7),MATCH($S170,_1自治体コード,0))</f>
        <v>5</v>
      </c>
      <c r="J170" s="318"/>
      <c r="K170" s="382"/>
      <c r="L170" s="383">
        <f t="shared" si="24"/>
        <v>0</v>
      </c>
      <c r="M170" s="368">
        <f ca="1">INDEX(INDIRECT(表６!AL$7),MATCH($S170,_1自治体コード,0))</f>
        <v>0</v>
      </c>
      <c r="N170" s="318">
        <f ca="1">INDEX(INDIRECT(表６!AM$7),MATCH($S170,_1自治体コード,0))</f>
        <v>4</v>
      </c>
      <c r="O170" s="382">
        <f ca="1">INDEX(INDIRECT(表６!AN$7),MATCH($S170,_1自治体コード,0))</f>
        <v>2</v>
      </c>
      <c r="P170" s="383">
        <f t="shared" ca="1" si="25"/>
        <v>6</v>
      </c>
      <c r="Q170" s="278">
        <f ca="1">INDEX(INDIRECT(表６!AP$7),MATCH($S170,_1自治体コード,0))</f>
        <v>1</v>
      </c>
      <c r="S170" t="s">
        <v>662</v>
      </c>
      <c r="Z170">
        <f t="shared" ca="1" si="29"/>
        <v>0</v>
      </c>
      <c r="AA170">
        <f t="shared" ca="1" si="29"/>
        <v>0</v>
      </c>
      <c r="AB170">
        <f t="shared" ca="1" si="29"/>
        <v>0</v>
      </c>
      <c r="AC170">
        <f t="shared" ca="1" si="29"/>
        <v>0</v>
      </c>
      <c r="AD170">
        <f t="shared" ca="1" si="29"/>
        <v>0</v>
      </c>
      <c r="AE170">
        <f t="shared" ca="1" si="29"/>
        <v>0</v>
      </c>
      <c r="AF170">
        <f t="shared" ca="1" si="29"/>
        <v>0</v>
      </c>
      <c r="AG170">
        <f t="shared" ca="1" si="29"/>
        <v>0</v>
      </c>
      <c r="AH170">
        <f t="shared" ca="1" si="29"/>
        <v>0</v>
      </c>
      <c r="AI170">
        <f t="shared" ca="1" si="29"/>
        <v>0</v>
      </c>
      <c r="AJ170">
        <f t="shared" ca="1" si="29"/>
        <v>0</v>
      </c>
      <c r="AK170">
        <f t="shared" ca="1" si="29"/>
        <v>0</v>
      </c>
    </row>
    <row r="171" spans="1:37" ht="18" customHeight="1">
      <c r="A171" s="24"/>
      <c r="B171" s="155">
        <v>98</v>
      </c>
      <c r="C171" s="156" t="s">
        <v>2013</v>
      </c>
      <c r="D171" s="318">
        <f ca="1">INDEX(INDIRECT(表６!T$7),MATCH($S171,_1自治体コード,0))</f>
        <v>39</v>
      </c>
      <c r="E171" s="382">
        <f ca="1">INDEX(INDIRECT(表６!U$7),MATCH($S171,_1自治体コード,0))</f>
        <v>0</v>
      </c>
      <c r="F171" s="382">
        <f ca="1">INDEX(INDIRECT(表６!V$7),MATCH($S171,_1自治体コード,0))</f>
        <v>2</v>
      </c>
      <c r="G171" s="382">
        <f ca="1">INDEX(INDIRECT(表６!W$7),MATCH($S171,_1自治体コード,0))</f>
        <v>0</v>
      </c>
      <c r="H171" s="383">
        <f t="shared" ca="1" si="23"/>
        <v>41</v>
      </c>
      <c r="I171" s="368">
        <f ca="1">INDEX(INDIRECT(表６!Y$7),MATCH($S171,_1自治体コード,0))</f>
        <v>15</v>
      </c>
      <c r="J171" s="318"/>
      <c r="K171" s="382"/>
      <c r="L171" s="383">
        <f t="shared" si="24"/>
        <v>0</v>
      </c>
      <c r="M171" s="368">
        <f ca="1">INDEX(INDIRECT(表６!AL$7),MATCH($S171,_1自治体コード,0))</f>
        <v>1</v>
      </c>
      <c r="N171" s="318">
        <f ca="1">INDEX(INDIRECT(表６!AM$7),MATCH($S171,_1自治体コード,0))</f>
        <v>72</v>
      </c>
      <c r="O171" s="382">
        <f ca="1">INDEX(INDIRECT(表６!AN$7),MATCH($S171,_1自治体コード,0))</f>
        <v>51</v>
      </c>
      <c r="P171" s="383">
        <f t="shared" ca="1" si="25"/>
        <v>123</v>
      </c>
      <c r="Q171" s="278">
        <f ca="1">INDEX(INDIRECT(表６!AP$7),MATCH($S171,_1自治体コード,0))</f>
        <v>16</v>
      </c>
      <c r="S171" t="s">
        <v>664</v>
      </c>
      <c r="Z171">
        <f t="shared" ca="1" si="29"/>
        <v>0</v>
      </c>
      <c r="AA171">
        <f t="shared" ca="1" si="29"/>
        <v>0</v>
      </c>
      <c r="AB171">
        <f t="shared" ca="1" si="29"/>
        <v>0</v>
      </c>
      <c r="AC171">
        <f t="shared" ca="1" si="29"/>
        <v>0</v>
      </c>
      <c r="AD171">
        <f t="shared" ca="1" si="29"/>
        <v>0</v>
      </c>
      <c r="AE171">
        <f t="shared" ca="1" si="29"/>
        <v>0</v>
      </c>
      <c r="AF171">
        <f t="shared" ca="1" si="29"/>
        <v>0</v>
      </c>
      <c r="AG171">
        <f t="shared" ca="1" si="29"/>
        <v>0</v>
      </c>
      <c r="AH171">
        <f t="shared" ca="1" si="29"/>
        <v>0</v>
      </c>
      <c r="AI171">
        <f t="shared" ca="1" si="29"/>
        <v>0</v>
      </c>
      <c r="AJ171">
        <f t="shared" ca="1" si="29"/>
        <v>0</v>
      </c>
      <c r="AK171">
        <f t="shared" ca="1" si="29"/>
        <v>0</v>
      </c>
    </row>
    <row r="172" spans="1:37" ht="18" customHeight="1">
      <c r="A172" s="24"/>
      <c r="B172" s="155">
        <v>99</v>
      </c>
      <c r="C172" s="156" t="s">
        <v>2014</v>
      </c>
      <c r="D172" s="318">
        <f ca="1">INDEX(INDIRECT(表６!T$7),MATCH($S172,_1自治体コード,0))</f>
        <v>15</v>
      </c>
      <c r="E172" s="382">
        <f ca="1">INDEX(INDIRECT(表６!U$7),MATCH($S172,_1自治体コード,0))</f>
        <v>0</v>
      </c>
      <c r="F172" s="382">
        <f ca="1">INDEX(INDIRECT(表６!V$7),MATCH($S172,_1自治体コード,0))</f>
        <v>0</v>
      </c>
      <c r="G172" s="382">
        <f ca="1">INDEX(INDIRECT(表６!W$7),MATCH($S172,_1自治体コード,0))</f>
        <v>1</v>
      </c>
      <c r="H172" s="383">
        <f t="shared" ca="1" si="23"/>
        <v>16</v>
      </c>
      <c r="I172" s="368">
        <f ca="1">INDEX(INDIRECT(表６!Y$7),MATCH($S172,_1自治体コード,0))</f>
        <v>18</v>
      </c>
      <c r="J172" s="318"/>
      <c r="K172" s="382"/>
      <c r="L172" s="383">
        <f t="shared" si="24"/>
        <v>0</v>
      </c>
      <c r="M172" s="368">
        <f ca="1">INDEX(INDIRECT(表６!AL$7),MATCH($S172,_1自治体コード,0))</f>
        <v>0</v>
      </c>
      <c r="N172" s="318">
        <f ca="1">INDEX(INDIRECT(表６!AM$7),MATCH($S172,_1自治体コード,0))</f>
        <v>25</v>
      </c>
      <c r="O172" s="382">
        <f ca="1">INDEX(INDIRECT(表６!AN$7),MATCH($S172,_1自治体コード,0))</f>
        <v>21</v>
      </c>
      <c r="P172" s="383">
        <f t="shared" ca="1" si="25"/>
        <v>46</v>
      </c>
      <c r="Q172" s="278">
        <f ca="1">INDEX(INDIRECT(表６!AP$7),MATCH($S172,_1自治体コード,0))</f>
        <v>11</v>
      </c>
      <c r="S172" t="s">
        <v>666</v>
      </c>
      <c r="Z172">
        <f t="shared" ca="1" si="29"/>
        <v>0</v>
      </c>
      <c r="AA172">
        <f t="shared" ca="1" si="29"/>
        <v>0</v>
      </c>
      <c r="AB172">
        <f t="shared" ca="1" si="29"/>
        <v>0</v>
      </c>
      <c r="AC172">
        <f t="shared" ca="1" si="29"/>
        <v>0</v>
      </c>
      <c r="AD172">
        <f t="shared" ca="1" si="29"/>
        <v>0</v>
      </c>
      <c r="AE172">
        <f t="shared" ca="1" si="29"/>
        <v>0</v>
      </c>
      <c r="AF172">
        <f t="shared" ca="1" si="29"/>
        <v>0</v>
      </c>
      <c r="AG172">
        <f t="shared" ca="1" si="29"/>
        <v>0</v>
      </c>
      <c r="AH172">
        <f t="shared" ca="1" si="29"/>
        <v>0</v>
      </c>
      <c r="AI172">
        <f t="shared" ca="1" si="29"/>
        <v>0</v>
      </c>
      <c r="AJ172">
        <f t="shared" ca="1" si="29"/>
        <v>0</v>
      </c>
      <c r="AK172">
        <f t="shared" ca="1" si="29"/>
        <v>0</v>
      </c>
    </row>
    <row r="173" spans="1:37" ht="18" customHeight="1">
      <c r="A173" s="24"/>
      <c r="B173" s="324">
        <v>100</v>
      </c>
      <c r="C173" s="325" t="s">
        <v>2015</v>
      </c>
      <c r="D173" s="384">
        <f ca="1">INDEX(INDIRECT(表６!T$7),MATCH($S173,_1自治体コード,0))</f>
        <v>7</v>
      </c>
      <c r="E173" s="385">
        <f ca="1">INDEX(INDIRECT(表６!U$7),MATCH($S173,_1自治体コード,0))</f>
        <v>0</v>
      </c>
      <c r="F173" s="385">
        <f ca="1">INDEX(INDIRECT(表６!V$7),MATCH($S173,_1自治体コード,0))</f>
        <v>0</v>
      </c>
      <c r="G173" s="385">
        <f ca="1">INDEX(INDIRECT(表６!W$7),MATCH($S173,_1自治体コード,0))</f>
        <v>0</v>
      </c>
      <c r="H173" s="386">
        <f t="shared" ca="1" si="23"/>
        <v>7</v>
      </c>
      <c r="I173" s="377">
        <f ca="1">INDEX(INDIRECT(表６!Y$7),MATCH($S173,_1自治体コード,0))</f>
        <v>2</v>
      </c>
      <c r="J173" s="384"/>
      <c r="K173" s="385"/>
      <c r="L173" s="386">
        <f t="shared" si="24"/>
        <v>0</v>
      </c>
      <c r="M173" s="377">
        <f ca="1">INDEX(INDIRECT(表６!AL$7),MATCH($S173,_1自治体コード,0))</f>
        <v>0</v>
      </c>
      <c r="N173" s="384">
        <f ca="1">INDEX(INDIRECT(表６!AM$7),MATCH($S173,_1自治体コード,0))</f>
        <v>18</v>
      </c>
      <c r="O173" s="385">
        <f ca="1">INDEX(INDIRECT(表６!AN$7),MATCH($S173,_1自治体コード,0))</f>
        <v>8</v>
      </c>
      <c r="P173" s="386">
        <f t="shared" ca="1" si="25"/>
        <v>26</v>
      </c>
      <c r="Q173" s="397">
        <f ca="1">INDEX(INDIRECT(表６!AP$7),MATCH($S173,_1自治体コード,0))</f>
        <v>1</v>
      </c>
      <c r="S173" t="s">
        <v>668</v>
      </c>
      <c r="Z173">
        <f t="shared" ca="1" si="29"/>
        <v>0</v>
      </c>
      <c r="AA173">
        <f t="shared" ca="1" si="29"/>
        <v>0</v>
      </c>
      <c r="AB173">
        <f t="shared" ca="1" si="29"/>
        <v>0</v>
      </c>
      <c r="AC173">
        <f t="shared" ca="1" si="29"/>
        <v>0</v>
      </c>
      <c r="AD173">
        <f t="shared" ca="1" si="29"/>
        <v>0</v>
      </c>
      <c r="AE173">
        <f t="shared" ca="1" si="29"/>
        <v>0</v>
      </c>
      <c r="AF173">
        <f t="shared" ca="1" si="29"/>
        <v>0</v>
      </c>
      <c r="AG173">
        <f t="shared" ca="1" si="29"/>
        <v>0</v>
      </c>
      <c r="AH173">
        <f t="shared" ca="1" si="29"/>
        <v>0</v>
      </c>
      <c r="AI173">
        <f t="shared" ca="1" si="29"/>
        <v>0</v>
      </c>
      <c r="AJ173">
        <f t="shared" ca="1" si="29"/>
        <v>0</v>
      </c>
      <c r="AK173">
        <f t="shared" ca="1" si="29"/>
        <v>0</v>
      </c>
    </row>
    <row r="174" spans="1:37" ht="18" customHeight="1">
      <c r="A174" s="24"/>
      <c r="B174" s="335">
        <v>101</v>
      </c>
      <c r="C174" s="336" t="s">
        <v>2016</v>
      </c>
      <c r="D174" s="387">
        <f ca="1">INDEX(INDIRECT(表６!T$7),MATCH($S174,_1自治体コード,0))</f>
        <v>6</v>
      </c>
      <c r="E174" s="388">
        <f ca="1">INDEX(INDIRECT(表６!U$7),MATCH($S174,_1自治体コード,0))</f>
        <v>0</v>
      </c>
      <c r="F174" s="388">
        <f ca="1">INDEX(INDIRECT(表６!V$7),MATCH($S174,_1自治体コード,0))</f>
        <v>5</v>
      </c>
      <c r="G174" s="388">
        <f ca="1">INDEX(INDIRECT(表６!W$7),MATCH($S174,_1自治体コード,0))</f>
        <v>3</v>
      </c>
      <c r="H174" s="389">
        <f t="shared" ca="1" si="23"/>
        <v>14</v>
      </c>
      <c r="I174" s="376">
        <f ca="1">INDEX(INDIRECT(表６!Y$7),MATCH($S174,_1自治体コード,0))</f>
        <v>10</v>
      </c>
      <c r="J174" s="387"/>
      <c r="K174" s="388"/>
      <c r="L174" s="389">
        <f t="shared" si="24"/>
        <v>0</v>
      </c>
      <c r="M174" s="376">
        <f ca="1">INDEX(INDIRECT(表６!AL$7),MATCH($S174,_1自治体コード,0))</f>
        <v>0</v>
      </c>
      <c r="N174" s="387">
        <f ca="1">INDEX(INDIRECT(表６!AM$7),MATCH($S174,_1自治体コード,0))</f>
        <v>30</v>
      </c>
      <c r="O174" s="388">
        <f ca="1">INDEX(INDIRECT(表６!AN$7),MATCH($S174,_1自治体コード,0))</f>
        <v>10</v>
      </c>
      <c r="P174" s="389">
        <f t="shared" ca="1" si="25"/>
        <v>40</v>
      </c>
      <c r="Q174" s="398">
        <f ca="1">INDEX(INDIRECT(表６!AP$7),MATCH($S174,_1自治体コード,0))</f>
        <v>4</v>
      </c>
      <c r="S174" t="s">
        <v>670</v>
      </c>
      <c r="Z174">
        <f t="shared" ca="1" si="29"/>
        <v>0</v>
      </c>
      <c r="AA174">
        <f t="shared" ca="1" si="29"/>
        <v>0</v>
      </c>
      <c r="AB174">
        <f t="shared" ca="1" si="29"/>
        <v>0</v>
      </c>
      <c r="AC174">
        <f t="shared" ca="1" si="29"/>
        <v>0</v>
      </c>
      <c r="AD174">
        <f t="shared" ca="1" si="29"/>
        <v>0</v>
      </c>
      <c r="AE174">
        <f t="shared" ca="1" si="29"/>
        <v>0</v>
      </c>
      <c r="AF174">
        <f t="shared" ca="1" si="29"/>
        <v>0</v>
      </c>
      <c r="AG174">
        <f t="shared" ca="1" si="29"/>
        <v>0</v>
      </c>
      <c r="AH174">
        <f t="shared" ca="1" si="29"/>
        <v>0</v>
      </c>
      <c r="AI174">
        <f t="shared" ca="1" si="29"/>
        <v>0</v>
      </c>
      <c r="AJ174">
        <f t="shared" ca="1" si="29"/>
        <v>0</v>
      </c>
      <c r="AK174">
        <f t="shared" ca="1" si="29"/>
        <v>0</v>
      </c>
    </row>
    <row r="175" spans="1:37" ht="18" customHeight="1">
      <c r="A175" s="24"/>
      <c r="B175" s="155">
        <v>102</v>
      </c>
      <c r="C175" s="156" t="s">
        <v>2017</v>
      </c>
      <c r="D175" s="318">
        <f ca="1">INDEX(INDIRECT(表６!T$7),MATCH($S175,_1自治体コード,0))</f>
        <v>1</v>
      </c>
      <c r="E175" s="382">
        <f ca="1">INDEX(INDIRECT(表６!U$7),MATCH($S175,_1自治体コード,0))</f>
        <v>0</v>
      </c>
      <c r="F175" s="382">
        <f ca="1">INDEX(INDIRECT(表６!V$7),MATCH($S175,_1自治体コード,0))</f>
        <v>15</v>
      </c>
      <c r="G175" s="382">
        <f ca="1">INDEX(INDIRECT(表６!W$7),MATCH($S175,_1自治体コード,0))</f>
        <v>1</v>
      </c>
      <c r="H175" s="383">
        <f t="shared" ca="1" si="23"/>
        <v>17</v>
      </c>
      <c r="I175" s="368">
        <f ca="1">INDEX(INDIRECT(表６!Y$7),MATCH($S175,_1自治体コード,0))</f>
        <v>23</v>
      </c>
      <c r="J175" s="318"/>
      <c r="K175" s="382"/>
      <c r="L175" s="383">
        <f t="shared" si="24"/>
        <v>0</v>
      </c>
      <c r="M175" s="368">
        <f ca="1">INDEX(INDIRECT(表６!AL$7),MATCH($S175,_1自治体コード,0))</f>
        <v>0</v>
      </c>
      <c r="N175" s="318">
        <f ca="1">INDEX(INDIRECT(表６!AM$7),MATCH($S175,_1自治体コード,0))</f>
        <v>24</v>
      </c>
      <c r="O175" s="382">
        <f ca="1">INDEX(INDIRECT(表６!AN$7),MATCH($S175,_1自治体コード,0))</f>
        <v>18</v>
      </c>
      <c r="P175" s="383">
        <f t="shared" ca="1" si="25"/>
        <v>42</v>
      </c>
      <c r="Q175" s="278">
        <f ca="1">INDEX(INDIRECT(表６!AP$7),MATCH($S175,_1自治体コード,0))</f>
        <v>0</v>
      </c>
      <c r="S175" t="s">
        <v>671</v>
      </c>
      <c r="Z175">
        <f t="shared" ca="1" si="29"/>
        <v>0</v>
      </c>
      <c r="AA175">
        <f t="shared" ca="1" si="29"/>
        <v>0</v>
      </c>
      <c r="AB175">
        <f t="shared" ca="1" si="29"/>
        <v>0</v>
      </c>
      <c r="AC175">
        <f t="shared" ca="1" si="29"/>
        <v>0</v>
      </c>
      <c r="AD175">
        <f t="shared" ca="1" si="29"/>
        <v>0</v>
      </c>
      <c r="AE175">
        <f t="shared" ca="1" si="29"/>
        <v>0</v>
      </c>
      <c r="AF175">
        <f t="shared" ca="1" si="29"/>
        <v>0</v>
      </c>
      <c r="AG175">
        <f t="shared" ca="1" si="29"/>
        <v>0</v>
      </c>
      <c r="AH175">
        <f t="shared" ca="1" si="29"/>
        <v>0</v>
      </c>
      <c r="AI175">
        <f t="shared" ca="1" si="29"/>
        <v>0</v>
      </c>
      <c r="AJ175">
        <f t="shared" ca="1" si="29"/>
        <v>0</v>
      </c>
      <c r="AK175">
        <f t="shared" ca="1" si="29"/>
        <v>0</v>
      </c>
    </row>
    <row r="176" spans="1:37" ht="18" customHeight="1">
      <c r="A176" s="24"/>
      <c r="B176" s="155">
        <v>103</v>
      </c>
      <c r="C176" s="156" t="s">
        <v>2018</v>
      </c>
      <c r="D176" s="318">
        <f ca="1">INDEX(INDIRECT(表６!T$7),MATCH($S176,_1自治体コード,0))</f>
        <v>8</v>
      </c>
      <c r="E176" s="382">
        <f ca="1">INDEX(INDIRECT(表６!U$7),MATCH($S176,_1自治体コード,0))</f>
        <v>0</v>
      </c>
      <c r="F176" s="382">
        <f ca="1">INDEX(INDIRECT(表６!V$7),MATCH($S176,_1自治体コード,0))</f>
        <v>0</v>
      </c>
      <c r="G176" s="382">
        <f ca="1">INDEX(INDIRECT(表６!W$7),MATCH($S176,_1自治体コード,0))</f>
        <v>0</v>
      </c>
      <c r="H176" s="383">
        <f t="shared" ca="1" si="23"/>
        <v>8</v>
      </c>
      <c r="I176" s="368">
        <f ca="1">INDEX(INDIRECT(表６!Y$7),MATCH($S176,_1自治体コード,0))</f>
        <v>4</v>
      </c>
      <c r="J176" s="318"/>
      <c r="K176" s="382"/>
      <c r="L176" s="383">
        <f t="shared" si="24"/>
        <v>0</v>
      </c>
      <c r="M176" s="368">
        <f ca="1">INDEX(INDIRECT(表６!AL$7),MATCH($S176,_1自治体コード,0))</f>
        <v>0</v>
      </c>
      <c r="N176" s="318">
        <f ca="1">INDEX(INDIRECT(表６!AM$7),MATCH($S176,_1自治体コード,0))</f>
        <v>13</v>
      </c>
      <c r="O176" s="382">
        <f ca="1">INDEX(INDIRECT(表６!AN$7),MATCH($S176,_1自治体コード,0))</f>
        <v>10</v>
      </c>
      <c r="P176" s="383">
        <f t="shared" ca="1" si="25"/>
        <v>23</v>
      </c>
      <c r="Q176" s="278">
        <f ca="1">INDEX(INDIRECT(表６!AP$7),MATCH($S176,_1自治体コード,0))</f>
        <v>3</v>
      </c>
      <c r="S176" t="s">
        <v>672</v>
      </c>
      <c r="Z176">
        <f t="shared" ca="1" si="29"/>
        <v>0</v>
      </c>
      <c r="AA176">
        <f t="shared" ca="1" si="29"/>
        <v>0</v>
      </c>
      <c r="AB176">
        <f t="shared" ca="1" si="29"/>
        <v>0</v>
      </c>
      <c r="AC176">
        <f t="shared" ca="1" si="29"/>
        <v>0</v>
      </c>
      <c r="AD176">
        <f t="shared" ca="1" si="29"/>
        <v>0</v>
      </c>
      <c r="AE176">
        <f t="shared" ca="1" si="29"/>
        <v>0</v>
      </c>
      <c r="AF176">
        <f t="shared" ca="1" si="29"/>
        <v>0</v>
      </c>
      <c r="AG176">
        <f t="shared" ca="1" si="29"/>
        <v>0</v>
      </c>
      <c r="AH176">
        <f t="shared" ca="1" si="29"/>
        <v>0</v>
      </c>
      <c r="AI176">
        <f t="shared" ca="1" si="29"/>
        <v>0</v>
      </c>
      <c r="AJ176">
        <f t="shared" ca="1" si="29"/>
        <v>0</v>
      </c>
      <c r="AK176">
        <f t="shared" ca="1" si="29"/>
        <v>0</v>
      </c>
    </row>
    <row r="177" spans="1:37" ht="18" customHeight="1">
      <c r="A177" s="24"/>
      <c r="B177" s="155">
        <v>104</v>
      </c>
      <c r="C177" s="156" t="s">
        <v>1916</v>
      </c>
      <c r="D177" s="318">
        <f ca="1">INDEX(INDIRECT(表６!T$7),MATCH($S177,_1自治体コード,0))</f>
        <v>30</v>
      </c>
      <c r="E177" s="382">
        <f ca="1">INDEX(INDIRECT(表６!U$7),MATCH($S177,_1自治体コード,0))</f>
        <v>0</v>
      </c>
      <c r="F177" s="382">
        <f ca="1">INDEX(INDIRECT(表６!V$7),MATCH($S177,_1自治体コード,0))</f>
        <v>0</v>
      </c>
      <c r="G177" s="382">
        <f ca="1">INDEX(INDIRECT(表６!W$7),MATCH($S177,_1自治体コード,0))</f>
        <v>2</v>
      </c>
      <c r="H177" s="383">
        <f t="shared" ca="1" si="23"/>
        <v>32</v>
      </c>
      <c r="I177" s="368">
        <f ca="1">INDEX(INDIRECT(表６!Y$7),MATCH($S177,_1自治体コード,0))</f>
        <v>3</v>
      </c>
      <c r="J177" s="318"/>
      <c r="K177" s="382"/>
      <c r="L177" s="383">
        <f t="shared" si="24"/>
        <v>0</v>
      </c>
      <c r="M177" s="368">
        <f ca="1">INDEX(INDIRECT(表６!AL$7),MATCH($S177,_1自治体コード,0))</f>
        <v>0</v>
      </c>
      <c r="N177" s="318">
        <f ca="1">INDEX(INDIRECT(表６!AM$7),MATCH($S177,_1自治体コード,0))</f>
        <v>44</v>
      </c>
      <c r="O177" s="382">
        <f ca="1">INDEX(INDIRECT(表６!AN$7),MATCH($S177,_1自治体コード,0))</f>
        <v>27</v>
      </c>
      <c r="P177" s="383">
        <f t="shared" ca="1" si="25"/>
        <v>71</v>
      </c>
      <c r="Q177" s="278">
        <f ca="1">INDEX(INDIRECT(表６!AP$7),MATCH($S177,_1自治体コード,0))</f>
        <v>0</v>
      </c>
      <c r="S177" t="s">
        <v>674</v>
      </c>
      <c r="Z177">
        <f t="shared" ca="1" si="29"/>
        <v>0</v>
      </c>
      <c r="AA177">
        <f t="shared" ca="1" si="29"/>
        <v>0</v>
      </c>
      <c r="AB177">
        <f t="shared" ca="1" si="29"/>
        <v>0</v>
      </c>
      <c r="AC177">
        <f t="shared" ca="1" si="29"/>
        <v>0</v>
      </c>
      <c r="AD177">
        <f t="shared" ca="1" si="29"/>
        <v>0</v>
      </c>
      <c r="AE177">
        <f t="shared" ca="1" si="29"/>
        <v>0</v>
      </c>
      <c r="AF177">
        <f t="shared" ca="1" si="29"/>
        <v>0</v>
      </c>
      <c r="AG177">
        <f t="shared" ca="1" si="29"/>
        <v>0</v>
      </c>
      <c r="AH177">
        <f t="shared" ca="1" si="29"/>
        <v>0</v>
      </c>
      <c r="AI177">
        <f t="shared" ca="1" si="29"/>
        <v>0</v>
      </c>
      <c r="AJ177">
        <f t="shared" ca="1" si="29"/>
        <v>0</v>
      </c>
      <c r="AK177">
        <f t="shared" ca="1" si="29"/>
        <v>0</v>
      </c>
    </row>
    <row r="178" spans="1:37" ht="18" customHeight="1">
      <c r="A178" s="24"/>
      <c r="B178" s="324">
        <v>105</v>
      </c>
      <c r="C178" s="325" t="s">
        <v>2019</v>
      </c>
      <c r="D178" s="384">
        <f ca="1">INDEX(INDIRECT(表６!T$7),MATCH($S178,_1自治体コード,0))</f>
        <v>12</v>
      </c>
      <c r="E178" s="385">
        <f ca="1">INDEX(INDIRECT(表６!U$7),MATCH($S178,_1自治体コード,0))</f>
        <v>0</v>
      </c>
      <c r="F178" s="385">
        <f ca="1">INDEX(INDIRECT(表６!V$7),MATCH($S178,_1自治体コード,0))</f>
        <v>0</v>
      </c>
      <c r="G178" s="385">
        <f ca="1">INDEX(INDIRECT(表６!W$7),MATCH($S178,_1自治体コード,0))</f>
        <v>0</v>
      </c>
      <c r="H178" s="386">
        <f t="shared" ca="1" si="23"/>
        <v>12</v>
      </c>
      <c r="I178" s="377">
        <f ca="1">INDEX(INDIRECT(表６!Y$7),MATCH($S178,_1自治体コード,0))</f>
        <v>15</v>
      </c>
      <c r="J178" s="384"/>
      <c r="K178" s="385"/>
      <c r="L178" s="386">
        <f t="shared" si="24"/>
        <v>0</v>
      </c>
      <c r="M178" s="377">
        <f ca="1">INDEX(INDIRECT(表６!AL$7),MATCH($S178,_1自治体コード,0))</f>
        <v>0</v>
      </c>
      <c r="N178" s="384">
        <f ca="1">INDEX(INDIRECT(表６!AM$7),MATCH($S178,_1自治体コード,0))</f>
        <v>21</v>
      </c>
      <c r="O178" s="385">
        <f ca="1">INDEX(INDIRECT(表６!AN$7),MATCH($S178,_1自治体コード,0))</f>
        <v>2</v>
      </c>
      <c r="P178" s="386">
        <f t="shared" ca="1" si="25"/>
        <v>23</v>
      </c>
      <c r="Q178" s="397">
        <f ca="1">INDEX(INDIRECT(表６!AP$7),MATCH($S178,_1自治体コード,0))</f>
        <v>2</v>
      </c>
      <c r="S178" t="s">
        <v>676</v>
      </c>
      <c r="Z178">
        <f t="shared" ref="Z178:AK184" ca="1" si="30">INDEX(INDIRECT(Z$7),MATCH($S178,_1自治体コード,0))</f>
        <v>0</v>
      </c>
      <c r="AA178">
        <f t="shared" ca="1" si="30"/>
        <v>0</v>
      </c>
      <c r="AB178">
        <f t="shared" ca="1" si="30"/>
        <v>0</v>
      </c>
      <c r="AC178">
        <f t="shared" ca="1" si="30"/>
        <v>0</v>
      </c>
      <c r="AD178">
        <f t="shared" ca="1" si="30"/>
        <v>0</v>
      </c>
      <c r="AE178">
        <f t="shared" ca="1" si="30"/>
        <v>0</v>
      </c>
      <c r="AF178">
        <f t="shared" ca="1" si="30"/>
        <v>0</v>
      </c>
      <c r="AG178">
        <f t="shared" ca="1" si="30"/>
        <v>0</v>
      </c>
      <c r="AH178">
        <f t="shared" ca="1" si="30"/>
        <v>0</v>
      </c>
      <c r="AI178">
        <f t="shared" ca="1" si="30"/>
        <v>0</v>
      </c>
      <c r="AJ178">
        <f t="shared" ca="1" si="30"/>
        <v>0</v>
      </c>
      <c r="AK178">
        <f t="shared" ca="1" si="30"/>
        <v>0</v>
      </c>
    </row>
    <row r="179" spans="1:37" ht="18" customHeight="1">
      <c r="A179" s="24"/>
      <c r="B179" s="335">
        <v>106</v>
      </c>
      <c r="C179" s="336" t="s">
        <v>2020</v>
      </c>
      <c r="D179" s="387">
        <f ca="1">INDEX(INDIRECT(表６!T$7),MATCH($S179,_1自治体コード,0))</f>
        <v>17</v>
      </c>
      <c r="E179" s="388">
        <f ca="1">INDEX(INDIRECT(表６!U$7),MATCH($S179,_1自治体コード,0))</f>
        <v>0</v>
      </c>
      <c r="F179" s="388">
        <f ca="1">INDEX(INDIRECT(表６!V$7),MATCH($S179,_1自治体コード,0))</f>
        <v>0</v>
      </c>
      <c r="G179" s="388">
        <f ca="1">INDEX(INDIRECT(表６!W$7),MATCH($S179,_1自治体コード,0))</f>
        <v>0</v>
      </c>
      <c r="H179" s="389">
        <f t="shared" ca="1" si="23"/>
        <v>17</v>
      </c>
      <c r="I179" s="376">
        <f ca="1">INDEX(INDIRECT(表６!Y$7),MATCH($S179,_1自治体コード,0))</f>
        <v>0</v>
      </c>
      <c r="J179" s="387"/>
      <c r="K179" s="388"/>
      <c r="L179" s="389">
        <f t="shared" si="24"/>
        <v>0</v>
      </c>
      <c r="M179" s="376">
        <f ca="1">INDEX(INDIRECT(表６!AL$7),MATCH($S179,_1自治体コード,0))</f>
        <v>0</v>
      </c>
      <c r="N179" s="387">
        <f ca="1">INDEX(INDIRECT(表６!AM$7),MATCH($S179,_1自治体コード,0))</f>
        <v>30</v>
      </c>
      <c r="O179" s="388">
        <f ca="1">INDEX(INDIRECT(表６!AN$7),MATCH($S179,_1自治体コード,0))</f>
        <v>13</v>
      </c>
      <c r="P179" s="389">
        <f t="shared" ca="1" si="25"/>
        <v>43</v>
      </c>
      <c r="Q179" s="398">
        <f ca="1">INDEX(INDIRECT(表６!AP$7),MATCH($S179,_1自治体コード,0))</f>
        <v>2</v>
      </c>
      <c r="S179" t="s">
        <v>677</v>
      </c>
      <c r="Z179">
        <f t="shared" ca="1" si="30"/>
        <v>0</v>
      </c>
      <c r="AA179">
        <f t="shared" ca="1" si="30"/>
        <v>0</v>
      </c>
      <c r="AB179">
        <f t="shared" ca="1" si="30"/>
        <v>0</v>
      </c>
      <c r="AC179">
        <f t="shared" ca="1" si="30"/>
        <v>0</v>
      </c>
      <c r="AD179">
        <f t="shared" ca="1" si="30"/>
        <v>0</v>
      </c>
      <c r="AE179">
        <f t="shared" ca="1" si="30"/>
        <v>0</v>
      </c>
      <c r="AF179">
        <f t="shared" ca="1" si="30"/>
        <v>0</v>
      </c>
      <c r="AG179">
        <f t="shared" ca="1" si="30"/>
        <v>0</v>
      </c>
      <c r="AH179">
        <f t="shared" ca="1" si="30"/>
        <v>0</v>
      </c>
      <c r="AI179">
        <f t="shared" ca="1" si="30"/>
        <v>0</v>
      </c>
      <c r="AJ179">
        <f t="shared" ca="1" si="30"/>
        <v>0</v>
      </c>
      <c r="AK179">
        <f t="shared" ca="1" si="30"/>
        <v>0</v>
      </c>
    </row>
    <row r="180" spans="1:37" ht="18" customHeight="1">
      <c r="A180" s="24"/>
      <c r="B180" s="155">
        <v>107</v>
      </c>
      <c r="C180" s="156" t="s">
        <v>2021</v>
      </c>
      <c r="D180" s="318">
        <f ca="1">INDEX(INDIRECT(表６!T$7),MATCH($S180,_1自治体コード,0))</f>
        <v>27</v>
      </c>
      <c r="E180" s="382">
        <f ca="1">INDEX(INDIRECT(表６!U$7),MATCH($S180,_1自治体コード,0))</f>
        <v>1</v>
      </c>
      <c r="F180" s="382">
        <f ca="1">INDEX(INDIRECT(表６!V$7),MATCH($S180,_1自治体コード,0))</f>
        <v>0</v>
      </c>
      <c r="G180" s="382">
        <f ca="1">INDEX(INDIRECT(表６!W$7),MATCH($S180,_1自治体コード,0))</f>
        <v>0</v>
      </c>
      <c r="H180" s="383">
        <f t="shared" ca="1" si="23"/>
        <v>28</v>
      </c>
      <c r="I180" s="368">
        <f ca="1">INDEX(INDIRECT(表６!Y$7),MATCH($S180,_1自治体コード,0))</f>
        <v>14</v>
      </c>
      <c r="J180" s="318"/>
      <c r="K180" s="382"/>
      <c r="L180" s="383">
        <f t="shared" si="24"/>
        <v>0</v>
      </c>
      <c r="M180" s="368">
        <f ca="1">INDEX(INDIRECT(表６!AL$7),MATCH($S180,_1自治体コード,0))</f>
        <v>0</v>
      </c>
      <c r="N180" s="318">
        <f ca="1">INDEX(INDIRECT(表６!AM$7),MATCH($S180,_1自治体コード,0))</f>
        <v>14</v>
      </c>
      <c r="O180" s="382">
        <f ca="1">INDEX(INDIRECT(表６!AN$7),MATCH($S180,_1自治体コード,0))</f>
        <v>23</v>
      </c>
      <c r="P180" s="383">
        <f t="shared" ca="1" si="25"/>
        <v>37</v>
      </c>
      <c r="Q180" s="278">
        <f ca="1">INDEX(INDIRECT(表６!AP$7),MATCH($S180,_1自治体コード,0))</f>
        <v>2</v>
      </c>
      <c r="S180" t="s">
        <v>679</v>
      </c>
      <c r="Z180">
        <f t="shared" ca="1" si="30"/>
        <v>0</v>
      </c>
      <c r="AA180">
        <f t="shared" ca="1" si="30"/>
        <v>0</v>
      </c>
      <c r="AB180">
        <f t="shared" ca="1" si="30"/>
        <v>0</v>
      </c>
      <c r="AC180">
        <f t="shared" ca="1" si="30"/>
        <v>0</v>
      </c>
      <c r="AD180">
        <f t="shared" ca="1" si="30"/>
        <v>0</v>
      </c>
      <c r="AE180">
        <f t="shared" ca="1" si="30"/>
        <v>0</v>
      </c>
      <c r="AF180">
        <f t="shared" ca="1" si="30"/>
        <v>0</v>
      </c>
      <c r="AG180">
        <f t="shared" ca="1" si="30"/>
        <v>0</v>
      </c>
      <c r="AH180">
        <f t="shared" ca="1" si="30"/>
        <v>0</v>
      </c>
      <c r="AI180">
        <f t="shared" ca="1" si="30"/>
        <v>0</v>
      </c>
      <c r="AJ180">
        <f t="shared" ca="1" si="30"/>
        <v>0</v>
      </c>
      <c r="AK180">
        <f t="shared" ca="1" si="30"/>
        <v>0</v>
      </c>
    </row>
    <row r="181" spans="1:37" ht="18" customHeight="1">
      <c r="A181" s="24"/>
      <c r="B181" s="155">
        <v>108</v>
      </c>
      <c r="C181" s="156" t="s">
        <v>2022</v>
      </c>
      <c r="D181" s="318">
        <f ca="1">INDEX(INDIRECT(表６!T$7),MATCH($S181,_1自治体コード,0))</f>
        <v>17</v>
      </c>
      <c r="E181" s="382">
        <f ca="1">INDEX(INDIRECT(表６!U$7),MATCH($S181,_1自治体コード,0))</f>
        <v>0</v>
      </c>
      <c r="F181" s="382">
        <f ca="1">INDEX(INDIRECT(表６!V$7),MATCH($S181,_1自治体コード,0))</f>
        <v>3</v>
      </c>
      <c r="G181" s="382">
        <f ca="1">INDEX(INDIRECT(表６!W$7),MATCH($S181,_1自治体コード,0))</f>
        <v>2</v>
      </c>
      <c r="H181" s="383">
        <f t="shared" ca="1" si="23"/>
        <v>22</v>
      </c>
      <c r="I181" s="368">
        <f ca="1">INDEX(INDIRECT(表６!Y$7),MATCH($S181,_1自治体コード,0))</f>
        <v>13</v>
      </c>
      <c r="J181" s="318"/>
      <c r="K181" s="382"/>
      <c r="L181" s="383">
        <f t="shared" si="24"/>
        <v>0</v>
      </c>
      <c r="M181" s="368">
        <f ca="1">INDEX(INDIRECT(表６!AL$7),MATCH($S181,_1自治体コード,0))</f>
        <v>0</v>
      </c>
      <c r="N181" s="318">
        <f ca="1">INDEX(INDIRECT(表６!AM$7),MATCH($S181,_1自治体コード,0))</f>
        <v>53</v>
      </c>
      <c r="O181" s="382">
        <f ca="1">INDEX(INDIRECT(表６!AN$7),MATCH($S181,_1自治体コード,0))</f>
        <v>24</v>
      </c>
      <c r="P181" s="383">
        <f t="shared" ca="1" si="25"/>
        <v>77</v>
      </c>
      <c r="Q181" s="278">
        <f ca="1">INDEX(INDIRECT(表６!AP$7),MATCH($S181,_1自治体コード,0))</f>
        <v>2</v>
      </c>
      <c r="S181" t="s">
        <v>681</v>
      </c>
      <c r="Z181">
        <f t="shared" ca="1" si="30"/>
        <v>0</v>
      </c>
      <c r="AA181">
        <f t="shared" ca="1" si="30"/>
        <v>0</v>
      </c>
      <c r="AB181">
        <f t="shared" ca="1" si="30"/>
        <v>0</v>
      </c>
      <c r="AC181">
        <f t="shared" ca="1" si="30"/>
        <v>0</v>
      </c>
      <c r="AD181">
        <f t="shared" ca="1" si="30"/>
        <v>0</v>
      </c>
      <c r="AE181">
        <f t="shared" ca="1" si="30"/>
        <v>0</v>
      </c>
      <c r="AF181">
        <f t="shared" ca="1" si="30"/>
        <v>0</v>
      </c>
      <c r="AG181">
        <f t="shared" ca="1" si="30"/>
        <v>0</v>
      </c>
      <c r="AH181">
        <f t="shared" ca="1" si="30"/>
        <v>0</v>
      </c>
      <c r="AI181">
        <f t="shared" ca="1" si="30"/>
        <v>0</v>
      </c>
      <c r="AJ181">
        <f t="shared" ca="1" si="30"/>
        <v>0</v>
      </c>
      <c r="AK181">
        <f t="shared" ca="1" si="30"/>
        <v>0</v>
      </c>
    </row>
    <row r="182" spans="1:37" ht="18" customHeight="1">
      <c r="A182" s="24"/>
      <c r="B182" s="155">
        <v>109</v>
      </c>
      <c r="C182" s="156" t="s">
        <v>2023</v>
      </c>
      <c r="D182" s="318">
        <f ca="1">INDEX(INDIRECT(表６!T$7),MATCH($S182,_1自治体コード,0))</f>
        <v>29</v>
      </c>
      <c r="E182" s="382">
        <f ca="1">INDEX(INDIRECT(表６!U$7),MATCH($S182,_1自治体コード,0))</f>
        <v>0</v>
      </c>
      <c r="F182" s="382">
        <f ca="1">INDEX(INDIRECT(表６!V$7),MATCH($S182,_1自治体コード,0))</f>
        <v>0</v>
      </c>
      <c r="G182" s="382">
        <f ca="1">INDEX(INDIRECT(表６!W$7),MATCH($S182,_1自治体コード,0))</f>
        <v>0</v>
      </c>
      <c r="H182" s="383">
        <f t="shared" ca="1" si="23"/>
        <v>29</v>
      </c>
      <c r="I182" s="368">
        <f ca="1">INDEX(INDIRECT(表６!Y$7),MATCH($S182,_1自治体コード,0))</f>
        <v>8</v>
      </c>
      <c r="J182" s="318"/>
      <c r="K182" s="382"/>
      <c r="L182" s="383">
        <f t="shared" si="24"/>
        <v>0</v>
      </c>
      <c r="M182" s="368">
        <f ca="1">INDEX(INDIRECT(表６!AL$7),MATCH($S182,_1自治体コード,0))</f>
        <v>0</v>
      </c>
      <c r="N182" s="318">
        <f ca="1">INDEX(INDIRECT(表６!AM$7),MATCH($S182,_1自治体コード,0))</f>
        <v>27</v>
      </c>
      <c r="O182" s="382">
        <f ca="1">INDEX(INDIRECT(表６!AN$7),MATCH($S182,_1自治体コード,0))</f>
        <v>20</v>
      </c>
      <c r="P182" s="383">
        <f t="shared" ca="1" si="25"/>
        <v>47</v>
      </c>
      <c r="Q182" s="278">
        <f ca="1">INDEX(INDIRECT(表６!AP$7),MATCH($S182,_1自治体コード,0))</f>
        <v>6</v>
      </c>
      <c r="S182" t="s">
        <v>683</v>
      </c>
      <c r="Z182">
        <f t="shared" ca="1" si="30"/>
        <v>0</v>
      </c>
      <c r="AA182">
        <f t="shared" ca="1" si="30"/>
        <v>0</v>
      </c>
      <c r="AB182">
        <f t="shared" ca="1" si="30"/>
        <v>0</v>
      </c>
      <c r="AC182">
        <f t="shared" ca="1" si="30"/>
        <v>0</v>
      </c>
      <c r="AD182">
        <f t="shared" ca="1" si="30"/>
        <v>0</v>
      </c>
      <c r="AE182">
        <f t="shared" ca="1" si="30"/>
        <v>0</v>
      </c>
      <c r="AF182">
        <f t="shared" ca="1" si="30"/>
        <v>0</v>
      </c>
      <c r="AG182">
        <f t="shared" ca="1" si="30"/>
        <v>0</v>
      </c>
      <c r="AH182">
        <f t="shared" ca="1" si="30"/>
        <v>0</v>
      </c>
      <c r="AI182">
        <f t="shared" ca="1" si="30"/>
        <v>0</v>
      </c>
      <c r="AJ182">
        <f t="shared" ca="1" si="30"/>
        <v>0</v>
      </c>
      <c r="AK182">
        <f t="shared" ca="1" si="30"/>
        <v>0</v>
      </c>
    </row>
    <row r="183" spans="1:37" ht="18" customHeight="1">
      <c r="A183" s="24"/>
      <c r="B183" s="155">
        <v>110</v>
      </c>
      <c r="C183" s="156" t="s">
        <v>2024</v>
      </c>
      <c r="D183" s="318">
        <f ca="1">INDEX(INDIRECT(表６!T$7),MATCH($S183,_1自治体コード,0))</f>
        <v>17</v>
      </c>
      <c r="E183" s="382">
        <f ca="1">INDEX(INDIRECT(表６!U$7),MATCH($S183,_1自治体コード,0))</f>
        <v>0</v>
      </c>
      <c r="F183" s="382">
        <f ca="1">INDEX(INDIRECT(表６!V$7),MATCH($S183,_1自治体コード,0))</f>
        <v>0</v>
      </c>
      <c r="G183" s="382">
        <f ca="1">INDEX(INDIRECT(表６!W$7),MATCH($S183,_1自治体コード,0))</f>
        <v>0</v>
      </c>
      <c r="H183" s="383">
        <f t="shared" ca="1" si="23"/>
        <v>17</v>
      </c>
      <c r="I183" s="368">
        <f ca="1">INDEX(INDIRECT(表６!Y$7),MATCH($S183,_1自治体コード,0))</f>
        <v>11</v>
      </c>
      <c r="J183" s="318"/>
      <c r="K183" s="382"/>
      <c r="L183" s="383">
        <f t="shared" si="24"/>
        <v>0</v>
      </c>
      <c r="M183" s="368">
        <f ca="1">INDEX(INDIRECT(表６!AL$7),MATCH($S183,_1自治体コード,0))</f>
        <v>0</v>
      </c>
      <c r="N183" s="318">
        <f ca="1">INDEX(INDIRECT(表６!AM$7),MATCH($S183,_1自治体コード,0))</f>
        <v>20</v>
      </c>
      <c r="O183" s="382">
        <f ca="1">INDEX(INDIRECT(表６!AN$7),MATCH($S183,_1自治体コード,0))</f>
        <v>25</v>
      </c>
      <c r="P183" s="383">
        <f t="shared" ca="1" si="25"/>
        <v>45</v>
      </c>
      <c r="Q183" s="278">
        <f ca="1">INDEX(INDIRECT(表６!AP$7),MATCH($S183,_1自治体コード,0))</f>
        <v>1</v>
      </c>
      <c r="S183" t="s">
        <v>685</v>
      </c>
      <c r="Z183">
        <f t="shared" ca="1" si="30"/>
        <v>0</v>
      </c>
      <c r="AA183">
        <f t="shared" ca="1" si="30"/>
        <v>0</v>
      </c>
      <c r="AB183">
        <f t="shared" ca="1" si="30"/>
        <v>0</v>
      </c>
      <c r="AC183">
        <f t="shared" ca="1" si="30"/>
        <v>0</v>
      </c>
      <c r="AD183">
        <f t="shared" ca="1" si="30"/>
        <v>0</v>
      </c>
      <c r="AE183">
        <f t="shared" ca="1" si="30"/>
        <v>0</v>
      </c>
      <c r="AF183">
        <f t="shared" ca="1" si="30"/>
        <v>0</v>
      </c>
      <c r="AG183">
        <f t="shared" ca="1" si="30"/>
        <v>0</v>
      </c>
      <c r="AH183">
        <f t="shared" ca="1" si="30"/>
        <v>0</v>
      </c>
      <c r="AI183">
        <f t="shared" ca="1" si="30"/>
        <v>0</v>
      </c>
      <c r="AJ183">
        <f t="shared" ca="1" si="30"/>
        <v>0</v>
      </c>
      <c r="AK183">
        <f t="shared" ca="1" si="30"/>
        <v>0</v>
      </c>
    </row>
    <row r="184" spans="1:37" ht="18" customHeight="1">
      <c r="A184" s="24"/>
      <c r="B184" s="401">
        <v>111</v>
      </c>
      <c r="C184" s="402" t="s">
        <v>1918</v>
      </c>
      <c r="D184" s="393">
        <f ca="1">INDEX(INDIRECT(表６!T$7),MATCH($S184,_1自治体コード,0))</f>
        <v>6</v>
      </c>
      <c r="E184" s="394">
        <f ca="1">INDEX(INDIRECT(表６!U$7),MATCH($S184,_1自治体コード,0))</f>
        <v>0</v>
      </c>
      <c r="F184" s="394">
        <f ca="1">INDEX(INDIRECT(表６!V$7),MATCH($S184,_1自治体コード,0))</f>
        <v>0</v>
      </c>
      <c r="G184" s="394">
        <f ca="1">INDEX(INDIRECT(表６!W$7),MATCH($S184,_1自治体コード,0))</f>
        <v>0</v>
      </c>
      <c r="H184" s="395">
        <f t="shared" ca="1" si="23"/>
        <v>6</v>
      </c>
      <c r="I184" s="375">
        <f ca="1">INDEX(INDIRECT(表６!Y$7),MATCH($S184,_1自治体コード,0))</f>
        <v>5</v>
      </c>
      <c r="J184" s="393"/>
      <c r="K184" s="394"/>
      <c r="L184" s="395">
        <f t="shared" si="24"/>
        <v>0</v>
      </c>
      <c r="M184" s="375">
        <f ca="1">INDEX(INDIRECT(表６!AL$7),MATCH($S184,_1自治体コード,0))</f>
        <v>0</v>
      </c>
      <c r="N184" s="393">
        <f ca="1">INDEX(INDIRECT(表６!AM$7),MATCH($S184,_1自治体コード,0))</f>
        <v>3</v>
      </c>
      <c r="O184" s="394">
        <f ca="1">INDEX(INDIRECT(表６!AN$7),MATCH($S184,_1自治体コード,0))</f>
        <v>0</v>
      </c>
      <c r="P184" s="395">
        <f t="shared" ca="1" si="25"/>
        <v>3</v>
      </c>
      <c r="Q184" s="400">
        <f ca="1">INDEX(INDIRECT(表６!AP$7),MATCH($S184,_1自治体コード,0))</f>
        <v>0</v>
      </c>
      <c r="S184" t="s">
        <v>687</v>
      </c>
      <c r="Z184">
        <f t="shared" ca="1" si="30"/>
        <v>0</v>
      </c>
      <c r="AA184">
        <f t="shared" ca="1" si="30"/>
        <v>0</v>
      </c>
      <c r="AB184">
        <f t="shared" ca="1" si="30"/>
        <v>0</v>
      </c>
      <c r="AC184">
        <f t="shared" ca="1" si="30"/>
        <v>0</v>
      </c>
      <c r="AD184">
        <f t="shared" ca="1" si="30"/>
        <v>0</v>
      </c>
      <c r="AE184">
        <f t="shared" ca="1" si="30"/>
        <v>0</v>
      </c>
      <c r="AF184">
        <f t="shared" ca="1" si="30"/>
        <v>0</v>
      </c>
      <c r="AG184">
        <f t="shared" ca="1" si="30"/>
        <v>0</v>
      </c>
      <c r="AH184">
        <f t="shared" ca="1" si="30"/>
        <v>0</v>
      </c>
      <c r="AI184">
        <f t="shared" ca="1" si="30"/>
        <v>0</v>
      </c>
      <c r="AJ184">
        <f t="shared" ca="1" si="30"/>
        <v>0</v>
      </c>
      <c r="AK184">
        <f t="shared" ca="1" si="30"/>
        <v>0</v>
      </c>
    </row>
    <row r="185" spans="1:37" ht="18" customHeight="1">
      <c r="A185" s="24"/>
      <c r="B185" s="1309" t="s">
        <v>1919</v>
      </c>
      <c r="C185" s="1429"/>
      <c r="D185" s="390">
        <f t="shared" ref="D185:Q185" ca="1" si="31">SUM(D66:D120,D129:D184)</f>
        <v>1790</v>
      </c>
      <c r="E185" s="391">
        <f t="shared" ca="1" si="31"/>
        <v>1</v>
      </c>
      <c r="F185" s="391">
        <f t="shared" ca="1" si="31"/>
        <v>169</v>
      </c>
      <c r="G185" s="391">
        <f t="shared" ca="1" si="31"/>
        <v>92</v>
      </c>
      <c r="H185" s="392">
        <f t="shared" ca="1" si="31"/>
        <v>2052</v>
      </c>
      <c r="I185" s="371">
        <f t="shared" ca="1" si="31"/>
        <v>1320</v>
      </c>
      <c r="J185" s="390">
        <f t="shared" si="31"/>
        <v>0</v>
      </c>
      <c r="K185" s="391">
        <f t="shared" si="31"/>
        <v>0</v>
      </c>
      <c r="L185" s="392">
        <f>SUM(L66:L120,L129:L184)</f>
        <v>0</v>
      </c>
      <c r="M185" s="371">
        <f t="shared" ca="1" si="31"/>
        <v>9</v>
      </c>
      <c r="N185" s="390">
        <f t="shared" ca="1" si="31"/>
        <v>2848</v>
      </c>
      <c r="O185" s="391">
        <f t="shared" ca="1" si="31"/>
        <v>2038</v>
      </c>
      <c r="P185" s="392">
        <f t="shared" ca="1" si="31"/>
        <v>4886</v>
      </c>
      <c r="Q185" s="399">
        <f t="shared" ca="1" si="31"/>
        <v>352</v>
      </c>
    </row>
    <row r="186" spans="1:37" ht="14.1" customHeight="1">
      <c r="A186" s="24"/>
      <c r="B186" s="2"/>
      <c r="C186" s="2"/>
      <c r="D186" s="2"/>
      <c r="E186" s="2"/>
      <c r="F186" s="2"/>
      <c r="G186" s="2"/>
      <c r="H186" s="2"/>
      <c r="I186" s="2"/>
      <c r="J186" s="2"/>
      <c r="K186" s="2"/>
      <c r="L186" s="2"/>
      <c r="M186" s="2"/>
      <c r="N186" s="2"/>
      <c r="O186" s="2"/>
      <c r="P186" s="2"/>
      <c r="Q186" s="2"/>
    </row>
    <row r="187" spans="1:37" ht="14.1" customHeight="1">
      <c r="A187" s="24"/>
      <c r="B187" s="2"/>
      <c r="C187" s="2"/>
      <c r="D187" s="2"/>
      <c r="E187" s="2"/>
      <c r="F187" s="2"/>
      <c r="G187" s="2"/>
      <c r="H187" s="2"/>
      <c r="I187" s="2"/>
      <c r="J187" s="2"/>
      <c r="K187" s="2"/>
      <c r="L187" s="2"/>
      <c r="M187" s="2"/>
      <c r="N187" s="2"/>
      <c r="O187" s="2"/>
      <c r="P187" s="2"/>
      <c r="Q187" s="2"/>
    </row>
    <row r="188" spans="1:37" ht="14.1" customHeight="1">
      <c r="A188" s="24"/>
      <c r="B188" s="2"/>
      <c r="C188" s="2"/>
      <c r="D188" s="2"/>
      <c r="E188" s="2"/>
      <c r="F188" s="2"/>
      <c r="G188" s="2"/>
      <c r="H188" s="2"/>
      <c r="I188" s="2"/>
      <c r="J188" s="2"/>
      <c r="K188" s="2"/>
      <c r="L188" s="2"/>
      <c r="M188" s="2"/>
      <c r="N188" s="2"/>
      <c r="O188" s="2"/>
      <c r="P188" s="2"/>
      <c r="Q188" s="2"/>
    </row>
    <row r="189" spans="1:37">
      <c r="B189" s="2"/>
      <c r="C189" s="2"/>
      <c r="D189" s="2"/>
      <c r="E189" s="2"/>
      <c r="F189" s="2"/>
      <c r="G189" s="2"/>
      <c r="H189" s="2"/>
      <c r="I189" s="2"/>
      <c r="J189" s="2"/>
      <c r="K189" s="2"/>
      <c r="L189" s="2"/>
      <c r="M189" s="2"/>
      <c r="N189" s="2"/>
      <c r="O189" s="2"/>
      <c r="P189" s="2"/>
      <c r="Q189" s="2"/>
    </row>
    <row r="190" spans="1:37">
      <c r="B190" s="2"/>
      <c r="C190" s="2"/>
      <c r="D190" s="2"/>
      <c r="E190" s="2"/>
      <c r="F190" s="2"/>
      <c r="G190" s="2"/>
      <c r="H190" s="2"/>
      <c r="I190" s="2"/>
      <c r="J190" s="2"/>
      <c r="K190" s="2"/>
      <c r="L190" s="2"/>
      <c r="M190" s="2"/>
      <c r="N190" s="2"/>
      <c r="O190" s="2"/>
      <c r="P190" s="2"/>
      <c r="Q190" s="2"/>
    </row>
  </sheetData>
  <mergeCells count="55">
    <mergeCell ref="O127:O128"/>
    <mergeCell ref="P127:P128"/>
    <mergeCell ref="B185:C185"/>
    <mergeCell ref="F127:G127"/>
    <mergeCell ref="H127:H128"/>
    <mergeCell ref="J127:J128"/>
    <mergeCell ref="K127:K128"/>
    <mergeCell ref="L127:L128"/>
    <mergeCell ref="N127:N128"/>
    <mergeCell ref="O6:O7"/>
    <mergeCell ref="P64:P65"/>
    <mergeCell ref="B122:Q122"/>
    <mergeCell ref="D125:H126"/>
    <mergeCell ref="I125:I128"/>
    <mergeCell ref="J125:L126"/>
    <mergeCell ref="M125:M128"/>
    <mergeCell ref="N125:P126"/>
    <mergeCell ref="Q125:Q128"/>
    <mergeCell ref="D127:D128"/>
    <mergeCell ref="E127:E128"/>
    <mergeCell ref="Q62:Q65"/>
    <mergeCell ref="D64:D65"/>
    <mergeCell ref="E64:E65"/>
    <mergeCell ref="F64:G64"/>
    <mergeCell ref="H64:H65"/>
    <mergeCell ref="B55:C55"/>
    <mergeCell ref="B56:C56"/>
    <mergeCell ref="B57:C57"/>
    <mergeCell ref="B59:Q59"/>
    <mergeCell ref="D62:H63"/>
    <mergeCell ref="I62:I65"/>
    <mergeCell ref="J62:L63"/>
    <mergeCell ref="M62:M65"/>
    <mergeCell ref="N62:P63"/>
    <mergeCell ref="K64:K65"/>
    <mergeCell ref="L64:L65"/>
    <mergeCell ref="N64:N65"/>
    <mergeCell ref="O64:O65"/>
    <mergeCell ref="J64:J65"/>
    <mergeCell ref="B1:Q1"/>
    <mergeCell ref="D4:H5"/>
    <mergeCell ref="I4:I7"/>
    <mergeCell ref="J4:L5"/>
    <mergeCell ref="M4:M7"/>
    <mergeCell ref="N4:P5"/>
    <mergeCell ref="Q4:Q7"/>
    <mergeCell ref="D6:D7"/>
    <mergeCell ref="E6:E7"/>
    <mergeCell ref="F6:G6"/>
    <mergeCell ref="H6:H7"/>
    <mergeCell ref="J6:J7"/>
    <mergeCell ref="K6:K7"/>
    <mergeCell ref="L6:L7"/>
    <mergeCell ref="N6:N7"/>
    <mergeCell ref="P6:P7"/>
  </mergeCells>
  <phoneticPr fontId="5"/>
  <printOptions horizontalCentered="1"/>
  <pageMargins left="0.51181102362204722" right="0.51181102362204722" top="0.55118110236220474" bottom="0.55118110236220474" header="0.31496062992125984" footer="0.31496062992125984"/>
  <pageSetup paperSize="9" scale="70" firstPageNumber="10" fitToHeight="0" orientation="portrait" r:id="rId1"/>
  <headerFooter scaleWithDoc="0">
    <oddFooter>&amp;C&amp;P</oddFooter>
  </headerFooter>
  <rowBreaks count="2" manualBreakCount="2">
    <brk id="58" min="1" max="16" man="1"/>
    <brk id="121" min="1" max="16" man="1"/>
  </rowBreaks>
  <ignoredErrors>
    <ignoredError sqref="H55:H57" formula="1"/>
  </ignoredErrors>
  <legacy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7"/>
  <dimension ref="A1:CZ186"/>
  <sheetViews>
    <sheetView showGridLines="0" view="pageBreakPreview" zoomScale="85" zoomScaleNormal="100" zoomScaleSheetLayoutView="85" workbookViewId="0">
      <pane xSplit="3" ySplit="7" topLeftCell="D44" activePane="bottomRight" state="frozen"/>
      <selection activeCell="D3" sqref="D3"/>
      <selection pane="topRight" activeCell="D3" sqref="D3"/>
      <selection pane="bottomLeft" activeCell="D3" sqref="D3"/>
      <selection pane="bottomRight" activeCell="D3" sqref="D3"/>
    </sheetView>
  </sheetViews>
  <sheetFormatPr defaultColWidth="9.140625" defaultRowHeight="13.5"/>
  <cols>
    <col min="1" max="1" width="17.42578125" style="403" customWidth="1"/>
    <col min="2" max="2" width="5.85546875" style="410" customWidth="1"/>
    <col min="3" max="3" width="15.28515625" style="410" bestFit="1" customWidth="1"/>
    <col min="4" max="11" width="7.42578125" style="410" customWidth="1"/>
    <col min="12" max="13" width="7.7109375" style="410" customWidth="1"/>
    <col min="14" max="15" width="10.28515625" style="410" hidden="1" customWidth="1"/>
    <col min="16" max="17" width="8.7109375" style="410" customWidth="1"/>
    <col min="18" max="18" width="8.85546875" style="410" customWidth="1"/>
    <col min="19" max="19" width="7.42578125" style="410" customWidth="1"/>
    <col min="20" max="20" width="8.7109375" style="410" customWidth="1"/>
    <col min="21" max="21" width="8.85546875" style="410" customWidth="1"/>
    <col min="22" max="23" width="8.7109375" style="410" customWidth="1"/>
    <col min="24" max="24" width="8.85546875" style="410" customWidth="1"/>
    <col min="25" max="25" width="10" style="410" customWidth="1"/>
    <col min="26" max="26" width="0.85546875" style="410" customWidth="1"/>
    <col min="27" max="27" width="5.85546875" style="410" customWidth="1"/>
    <col min="28" max="28" width="15.28515625" style="410" bestFit="1" customWidth="1"/>
    <col min="29" max="31" width="8.7109375" style="410" customWidth="1"/>
    <col min="32" max="46" width="7.7109375" style="410" customWidth="1"/>
    <col min="47" max="47" width="7.7109375" style="403" customWidth="1"/>
    <col min="48" max="49" width="9.140625" style="404"/>
    <col min="50" max="80" width="9.140625" style="405"/>
    <col min="81" max="81" width="9.7109375" style="405" bestFit="1" customWidth="1"/>
    <col min="82" max="95" width="9.140625" style="405"/>
    <col min="96" max="96" width="9.28515625" style="405" customWidth="1"/>
    <col min="97" max="16384" width="9.140625" style="405"/>
  </cols>
  <sheetData>
    <row r="1" spans="1:104" ht="21">
      <c r="B1" s="1430" t="s">
        <v>2049</v>
      </c>
      <c r="C1" s="1430"/>
      <c r="D1" s="1430"/>
      <c r="E1" s="1430"/>
      <c r="F1" s="1430"/>
      <c r="G1" s="1430"/>
      <c r="H1" s="1430"/>
      <c r="I1" s="1430"/>
      <c r="J1" s="1430"/>
      <c r="K1" s="1430"/>
      <c r="L1" s="1430"/>
      <c r="M1" s="1430"/>
      <c r="N1" s="1430"/>
      <c r="O1" s="1430"/>
      <c r="P1" s="1430"/>
      <c r="Q1" s="1430"/>
      <c r="R1" s="1430"/>
      <c r="S1" s="1430"/>
      <c r="T1" s="1430"/>
      <c r="U1" s="1430"/>
      <c r="V1" s="1430"/>
      <c r="W1" s="1430"/>
      <c r="X1" s="1430"/>
      <c r="Y1" s="1431"/>
      <c r="Z1" s="946"/>
      <c r="AA1" s="1430" t="s">
        <v>2050</v>
      </c>
      <c r="AB1" s="1430"/>
      <c r="AC1" s="1430"/>
      <c r="AD1" s="1430"/>
      <c r="AE1" s="1430"/>
      <c r="AF1" s="1430"/>
      <c r="AG1" s="1430"/>
      <c r="AH1" s="1430"/>
      <c r="AI1" s="1430"/>
      <c r="AJ1" s="1430"/>
      <c r="AK1" s="1430"/>
      <c r="AL1" s="1430"/>
      <c r="AM1" s="1430"/>
      <c r="AN1" s="1430"/>
      <c r="AO1" s="1430"/>
      <c r="AP1" s="1430"/>
      <c r="AQ1" s="1430"/>
      <c r="AR1" s="1430"/>
      <c r="AS1" s="1430"/>
      <c r="AT1" s="1430"/>
      <c r="CJ1" s="405" t="s">
        <v>110</v>
      </c>
      <c r="CK1" s="405" t="s">
        <v>111</v>
      </c>
      <c r="CL1" s="405" t="s">
        <v>112</v>
      </c>
      <c r="CM1" s="405" t="s">
        <v>113</v>
      </c>
      <c r="CN1" s="405" t="s">
        <v>114</v>
      </c>
      <c r="CO1" s="405" t="s">
        <v>115</v>
      </c>
      <c r="CP1" s="405" t="s">
        <v>115</v>
      </c>
      <c r="CQ1" s="405" t="s">
        <v>116</v>
      </c>
      <c r="CR1" s="405" t="s">
        <v>117</v>
      </c>
      <c r="CS1" s="405" t="s">
        <v>118</v>
      </c>
      <c r="CT1" s="405" t="s">
        <v>119</v>
      </c>
      <c r="CU1" s="405" t="s">
        <v>120</v>
      </c>
      <c r="CV1" s="405" t="s">
        <v>121</v>
      </c>
      <c r="CW1" s="405" t="s">
        <v>122</v>
      </c>
      <c r="CX1" s="405" t="s">
        <v>123</v>
      </c>
      <c r="CY1" s="405" t="s">
        <v>124</v>
      </c>
    </row>
    <row r="2" spans="1:104">
      <c r="B2" s="406"/>
      <c r="C2" s="406"/>
      <c r="D2" s="406"/>
      <c r="E2" s="406"/>
      <c r="F2" s="406"/>
      <c r="G2" s="406"/>
      <c r="H2" s="406"/>
      <c r="I2" s="406"/>
      <c r="J2" s="406"/>
      <c r="K2" s="406"/>
      <c r="L2" s="406"/>
      <c r="M2" s="406"/>
      <c r="N2" s="406"/>
      <c r="O2" s="406"/>
      <c r="P2" s="406"/>
      <c r="Q2" s="406"/>
      <c r="R2" s="406"/>
      <c r="S2" s="406"/>
      <c r="T2" s="406"/>
      <c r="U2" s="406"/>
      <c r="V2" s="406"/>
      <c r="W2" s="406"/>
      <c r="X2" s="407"/>
      <c r="Y2" s="407"/>
      <c r="Z2" s="407"/>
      <c r="AA2" s="406"/>
      <c r="AB2" s="406"/>
      <c r="AC2" s="406"/>
      <c r="AD2" s="406"/>
      <c r="AE2" s="408"/>
      <c r="AF2" s="408"/>
      <c r="AG2" s="408"/>
      <c r="AH2" s="408"/>
      <c r="AI2" s="408"/>
      <c r="AJ2" s="408"/>
      <c r="AK2" s="408"/>
      <c r="AL2" s="408"/>
      <c r="AM2" s="408"/>
      <c r="AN2" s="408"/>
      <c r="AO2" s="408"/>
      <c r="AP2" s="408"/>
      <c r="AQ2" s="408"/>
      <c r="AR2" s="408"/>
      <c r="AS2" s="408"/>
      <c r="AT2" s="408"/>
    </row>
    <row r="3" spans="1:104" ht="17.25">
      <c r="B3" s="408"/>
      <c r="C3" s="408"/>
      <c r="D3" s="408"/>
      <c r="E3" s="408"/>
      <c r="F3" s="408"/>
      <c r="G3" s="408"/>
      <c r="H3" s="408"/>
      <c r="I3" s="408"/>
      <c r="J3" s="408"/>
      <c r="K3" s="408"/>
      <c r="L3" s="408"/>
      <c r="M3" s="408"/>
      <c r="N3" s="408"/>
      <c r="O3" s="408"/>
      <c r="P3" s="408"/>
      <c r="Q3" s="408"/>
      <c r="R3" s="408"/>
      <c r="S3" s="1432" t="s">
        <v>2051</v>
      </c>
      <c r="T3" s="1432"/>
      <c r="U3" s="1432"/>
      <c r="V3" s="1432"/>
      <c r="W3" s="1432"/>
      <c r="X3" s="1432"/>
      <c r="Y3" s="1432"/>
      <c r="Z3" s="945"/>
      <c r="AA3" s="408"/>
      <c r="AB3" s="408"/>
      <c r="AC3" s="408"/>
      <c r="AD3" s="408"/>
      <c r="AE3" s="408"/>
      <c r="AF3" s="408"/>
      <c r="AG3" s="408"/>
      <c r="AH3" s="408"/>
      <c r="AI3" s="408"/>
      <c r="AJ3" s="408"/>
      <c r="AK3" s="408"/>
      <c r="AL3" s="408"/>
      <c r="AM3" s="408"/>
      <c r="AN3" s="1432" t="s">
        <v>2051</v>
      </c>
      <c r="AO3" s="1432"/>
      <c r="AP3" s="1432"/>
      <c r="AQ3" s="1432"/>
      <c r="AR3" s="1432"/>
      <c r="AS3" s="1432"/>
      <c r="AT3" s="1432"/>
    </row>
    <row r="4" spans="1:104" s="410" customFormat="1" ht="19.5" customHeight="1">
      <c r="A4" s="409"/>
      <c r="B4" s="411"/>
      <c r="C4" s="412"/>
      <c r="D4" s="1433" t="s">
        <v>2052</v>
      </c>
      <c r="E4" s="1434"/>
      <c r="F4" s="1435"/>
      <c r="G4" s="1433" t="s">
        <v>2053</v>
      </c>
      <c r="H4" s="1434"/>
      <c r="I4" s="1435"/>
      <c r="J4" s="1439" t="s">
        <v>2054</v>
      </c>
      <c r="K4" s="1440"/>
      <c r="L4" s="1443" t="s">
        <v>2055</v>
      </c>
      <c r="M4" s="1440"/>
      <c r="N4" s="1444" t="s">
        <v>2056</v>
      </c>
      <c r="O4" s="1445"/>
      <c r="P4" s="1434" t="s">
        <v>2057</v>
      </c>
      <c r="Q4" s="1434"/>
      <c r="R4" s="1434"/>
      <c r="S4" s="1434"/>
      <c r="T4" s="1434"/>
      <c r="U4" s="1434"/>
      <c r="V4" s="1434"/>
      <c r="W4" s="1434"/>
      <c r="X4" s="1434"/>
      <c r="Y4" s="1448"/>
      <c r="Z4" s="947"/>
      <c r="AA4" s="467"/>
      <c r="AB4" s="468"/>
      <c r="AC4" s="1449" t="s">
        <v>2056</v>
      </c>
      <c r="AD4" s="1450"/>
      <c r="AE4" s="1451"/>
      <c r="AF4" s="1451"/>
      <c r="AG4" s="1451"/>
      <c r="AH4" s="1451"/>
      <c r="AI4" s="1451"/>
      <c r="AJ4" s="1451"/>
      <c r="AK4" s="1451"/>
      <c r="AL4" s="1451"/>
      <c r="AM4" s="1451"/>
      <c r="AN4" s="1451"/>
      <c r="AO4" s="1451"/>
      <c r="AP4" s="1451"/>
      <c r="AQ4" s="1451"/>
      <c r="AR4" s="1451"/>
      <c r="AS4" s="1452"/>
      <c r="AT4" s="1453"/>
      <c r="AU4" s="409"/>
      <c r="AV4" s="404"/>
      <c r="AW4" s="404"/>
      <c r="AX4" s="410" t="s">
        <v>2106</v>
      </c>
      <c r="AY4" s="410" t="s">
        <v>2106</v>
      </c>
      <c r="AZ4" s="410" t="s">
        <v>2106</v>
      </c>
      <c r="BA4" s="410" t="s">
        <v>2107</v>
      </c>
      <c r="BB4" s="410" t="s">
        <v>2107</v>
      </c>
      <c r="BC4" s="410" t="s">
        <v>2107</v>
      </c>
      <c r="BD4" s="410" t="s">
        <v>2106</v>
      </c>
      <c r="BE4" s="410" t="s">
        <v>2106</v>
      </c>
      <c r="BF4" s="410" t="s">
        <v>2106</v>
      </c>
      <c r="BG4" s="410" t="s">
        <v>2107</v>
      </c>
      <c r="BH4" s="410" t="s">
        <v>2107</v>
      </c>
      <c r="BI4" s="410" t="s">
        <v>2107</v>
      </c>
      <c r="CB4" s="410" t="s">
        <v>2146</v>
      </c>
    </row>
    <row r="5" spans="1:104" s="410" customFormat="1" ht="19.5" customHeight="1">
      <c r="A5" s="409"/>
      <c r="B5" s="428"/>
      <c r="C5" s="443"/>
      <c r="D5" s="1436"/>
      <c r="E5" s="1437"/>
      <c r="F5" s="1438"/>
      <c r="G5" s="1436"/>
      <c r="H5" s="1437"/>
      <c r="I5" s="1438"/>
      <c r="J5" s="1441"/>
      <c r="K5" s="1442"/>
      <c r="L5" s="1441"/>
      <c r="M5" s="1442"/>
      <c r="N5" s="1446"/>
      <c r="O5" s="1447"/>
      <c r="P5" s="1454" t="s">
        <v>2058</v>
      </c>
      <c r="Q5" s="1454"/>
      <c r="R5" s="1454"/>
      <c r="S5" s="1454"/>
      <c r="T5" s="1454"/>
      <c r="U5" s="1454"/>
      <c r="V5" s="1454"/>
      <c r="W5" s="1454"/>
      <c r="X5" s="1454"/>
      <c r="Y5" s="1455"/>
      <c r="Z5" s="947"/>
      <c r="AA5" s="469"/>
      <c r="AB5" s="470"/>
      <c r="AC5" s="1456" t="s">
        <v>2059</v>
      </c>
      <c r="AD5" s="1457"/>
      <c r="AE5" s="1457"/>
      <c r="AF5" s="1457"/>
      <c r="AG5" s="1457"/>
      <c r="AH5" s="1457"/>
      <c r="AI5" s="1457"/>
      <c r="AJ5" s="1458"/>
      <c r="AK5" s="1459" t="s">
        <v>2060</v>
      </c>
      <c r="AL5" s="1457"/>
      <c r="AM5" s="1457"/>
      <c r="AN5" s="1457"/>
      <c r="AO5" s="1457"/>
      <c r="AP5" s="1457"/>
      <c r="AQ5" s="1457"/>
      <c r="AR5" s="1457"/>
      <c r="AS5" s="1460"/>
      <c r="AT5" s="1458"/>
      <c r="AU5" s="409"/>
      <c r="AV5" s="404"/>
      <c r="AW5" s="404"/>
      <c r="AX5" s="410" t="s">
        <v>21</v>
      </c>
      <c r="BD5" s="410" t="s">
        <v>22</v>
      </c>
      <c r="BJ5" s="410" t="s">
        <v>23</v>
      </c>
      <c r="BP5" s="410" t="s">
        <v>24</v>
      </c>
      <c r="BV5" s="410" t="s">
        <v>25</v>
      </c>
      <c r="CJ5" s="410" t="s">
        <v>30</v>
      </c>
    </row>
    <row r="6" spans="1:104" s="410" customFormat="1" ht="13.5" customHeight="1">
      <c r="A6" s="409"/>
      <c r="B6" s="428"/>
      <c r="C6" s="443"/>
      <c r="D6" s="1471" t="s">
        <v>2061</v>
      </c>
      <c r="E6" s="1476" t="s">
        <v>2062</v>
      </c>
      <c r="F6" s="1472" t="s">
        <v>2063</v>
      </c>
      <c r="G6" s="1471" t="s">
        <v>2061</v>
      </c>
      <c r="H6" s="1476" t="s">
        <v>2062</v>
      </c>
      <c r="I6" s="1472" t="s">
        <v>2063</v>
      </c>
      <c r="J6" s="1471" t="s">
        <v>2064</v>
      </c>
      <c r="K6" s="1472" t="s">
        <v>2065</v>
      </c>
      <c r="L6" s="1471" t="s">
        <v>2066</v>
      </c>
      <c r="M6" s="1473" t="s">
        <v>2060</v>
      </c>
      <c r="N6" s="460"/>
      <c r="O6" s="461"/>
      <c r="P6" s="1482" t="s">
        <v>2072</v>
      </c>
      <c r="Q6" s="443"/>
      <c r="R6" s="462"/>
      <c r="S6" s="1482" t="s">
        <v>2074</v>
      </c>
      <c r="T6" s="463"/>
      <c r="U6" s="464"/>
      <c r="V6" s="1474" t="s">
        <v>2067</v>
      </c>
      <c r="W6" s="1475"/>
      <c r="X6" s="1475"/>
      <c r="Y6" s="1473"/>
      <c r="Z6" s="947"/>
      <c r="AA6" s="469"/>
      <c r="AB6" s="470"/>
      <c r="AC6" s="1461" t="s">
        <v>2068</v>
      </c>
      <c r="AD6" s="1462"/>
      <c r="AE6" s="1463"/>
      <c r="AF6" s="1461" t="s">
        <v>2069</v>
      </c>
      <c r="AG6" s="1462"/>
      <c r="AH6" s="1462"/>
      <c r="AI6" s="1462"/>
      <c r="AJ6" s="1463"/>
      <c r="AK6" s="1461" t="s">
        <v>2068</v>
      </c>
      <c r="AL6" s="1462"/>
      <c r="AM6" s="1463"/>
      <c r="AN6" s="1461" t="s">
        <v>2070</v>
      </c>
      <c r="AO6" s="1462"/>
      <c r="AP6" s="1462"/>
      <c r="AQ6" s="1462"/>
      <c r="AR6" s="1462"/>
      <c r="AS6" s="1464"/>
      <c r="AT6" s="1463"/>
      <c r="AU6" s="409"/>
      <c r="AV6" s="404"/>
      <c r="AW6" s="404"/>
      <c r="AX6" s="410" t="s">
        <v>2097</v>
      </c>
      <c r="AY6" s="410" t="s">
        <v>2098</v>
      </c>
      <c r="AZ6" s="410" t="s">
        <v>2099</v>
      </c>
      <c r="BA6" s="410" t="s">
        <v>2100</v>
      </c>
      <c r="BB6" s="410" t="s">
        <v>2101</v>
      </c>
      <c r="BC6" s="410" t="s">
        <v>2102</v>
      </c>
      <c r="BD6" s="410" t="s">
        <v>2097</v>
      </c>
      <c r="BE6" s="410" t="s">
        <v>2103</v>
      </c>
      <c r="BF6" s="410" t="s">
        <v>2099</v>
      </c>
      <c r="BG6" s="410" t="s">
        <v>2100</v>
      </c>
      <c r="BH6" s="410" t="s">
        <v>2104</v>
      </c>
      <c r="BI6" s="410" t="s">
        <v>2105</v>
      </c>
      <c r="BJ6" s="410" t="s">
        <v>2097</v>
      </c>
      <c r="BK6" s="410" t="s">
        <v>2103</v>
      </c>
      <c r="BL6" s="410" t="s">
        <v>2099</v>
      </c>
      <c r="BM6" s="410" t="s">
        <v>2100</v>
      </c>
      <c r="BN6" s="410" t="s">
        <v>2104</v>
      </c>
      <c r="BO6" s="410" t="s">
        <v>2105</v>
      </c>
      <c r="BP6" s="410" t="s">
        <v>2137</v>
      </c>
      <c r="BQ6" s="410" t="s">
        <v>2138</v>
      </c>
      <c r="BR6" s="410" t="s">
        <v>2139</v>
      </c>
      <c r="BS6" s="410" t="s">
        <v>2140</v>
      </c>
      <c r="BT6" s="410" t="s">
        <v>2141</v>
      </c>
      <c r="BU6" s="410" t="s">
        <v>2142</v>
      </c>
      <c r="BV6" s="410">
        <v>1</v>
      </c>
      <c r="BW6" s="410">
        <v>2</v>
      </c>
      <c r="BX6" s="410">
        <v>3</v>
      </c>
      <c r="BY6" s="410">
        <v>1</v>
      </c>
      <c r="BZ6" s="410">
        <v>2</v>
      </c>
      <c r="CA6" s="410">
        <v>3</v>
      </c>
      <c r="CB6" s="410" t="s">
        <v>1070</v>
      </c>
      <c r="CC6" s="410" t="s">
        <v>1071</v>
      </c>
      <c r="CD6" s="410" t="s">
        <v>1072</v>
      </c>
      <c r="CE6" s="410" t="s">
        <v>1073</v>
      </c>
      <c r="CF6" s="410" t="s">
        <v>1074</v>
      </c>
      <c r="CG6" s="410" t="s">
        <v>1075</v>
      </c>
      <c r="CH6" s="410" t="s">
        <v>1076</v>
      </c>
      <c r="CJ6" s="405" t="s">
        <v>2647</v>
      </c>
      <c r="CK6" s="405" t="s">
        <v>2648</v>
      </c>
      <c r="CL6" s="405" t="s">
        <v>2649</v>
      </c>
      <c r="CM6" s="405" t="s">
        <v>2650</v>
      </c>
      <c r="CN6" s="405" t="s">
        <v>2651</v>
      </c>
      <c r="CO6" s="405" t="s">
        <v>2652</v>
      </c>
      <c r="CP6" s="405" t="s">
        <v>2653</v>
      </c>
      <c r="CQ6" s="405" t="s">
        <v>2654</v>
      </c>
      <c r="CR6" s="405" t="s">
        <v>2655</v>
      </c>
      <c r="CS6" s="405" t="s">
        <v>2656</v>
      </c>
      <c r="CT6" s="405" t="s">
        <v>2657</v>
      </c>
      <c r="CU6" s="405" t="s">
        <v>120</v>
      </c>
      <c r="CV6" s="405" t="s">
        <v>121</v>
      </c>
      <c r="CW6" s="405" t="s">
        <v>122</v>
      </c>
      <c r="CX6" s="405" t="s">
        <v>123</v>
      </c>
      <c r="CY6" s="405" t="s">
        <v>124</v>
      </c>
      <c r="CZ6" s="405"/>
    </row>
    <row r="7" spans="1:104" s="410" customFormat="1" ht="63">
      <c r="A7" s="409"/>
      <c r="B7" s="429"/>
      <c r="C7" s="444"/>
      <c r="D7" s="1441"/>
      <c r="E7" s="1447"/>
      <c r="F7" s="1477"/>
      <c r="G7" s="1441"/>
      <c r="H7" s="1447"/>
      <c r="I7" s="1477"/>
      <c r="J7" s="1441"/>
      <c r="K7" s="1442"/>
      <c r="L7" s="1441"/>
      <c r="M7" s="1455"/>
      <c r="N7" s="459" t="s">
        <v>2071</v>
      </c>
      <c r="O7" s="424" t="s">
        <v>2060</v>
      </c>
      <c r="P7" s="1483"/>
      <c r="Q7" s="474" t="s">
        <v>2096</v>
      </c>
      <c r="R7" s="425" t="s">
        <v>2073</v>
      </c>
      <c r="S7" s="1483"/>
      <c r="T7" s="474" t="s">
        <v>2096</v>
      </c>
      <c r="U7" s="425" t="s">
        <v>2073</v>
      </c>
      <c r="V7" s="473"/>
      <c r="W7" s="474" t="s">
        <v>2096</v>
      </c>
      <c r="X7" s="425" t="s">
        <v>2073</v>
      </c>
      <c r="Y7" s="432" t="s">
        <v>2075</v>
      </c>
      <c r="Z7" s="949"/>
      <c r="AA7" s="471"/>
      <c r="AB7" s="472"/>
      <c r="AC7" s="466" t="s">
        <v>2076</v>
      </c>
      <c r="AD7" s="423" t="s">
        <v>2077</v>
      </c>
      <c r="AE7" s="426" t="s">
        <v>2078</v>
      </c>
      <c r="AF7" s="466" t="s">
        <v>2079</v>
      </c>
      <c r="AG7" s="423" t="s">
        <v>2080</v>
      </c>
      <c r="AH7" s="795" t="s">
        <v>2941</v>
      </c>
      <c r="AI7" s="423" t="s">
        <v>2081</v>
      </c>
      <c r="AJ7" s="426" t="s">
        <v>2078</v>
      </c>
      <c r="AK7" s="466" t="s">
        <v>2076</v>
      </c>
      <c r="AL7" s="423" t="s">
        <v>2077</v>
      </c>
      <c r="AM7" s="426" t="s">
        <v>2082</v>
      </c>
      <c r="AN7" s="466" t="s">
        <v>2934</v>
      </c>
      <c r="AO7" s="423" t="s">
        <v>2935</v>
      </c>
      <c r="AP7" s="423" t="s">
        <v>2936</v>
      </c>
      <c r="AQ7" s="423" t="s">
        <v>2937</v>
      </c>
      <c r="AR7" s="423" t="s">
        <v>2938</v>
      </c>
      <c r="AS7" s="785" t="s">
        <v>2708</v>
      </c>
      <c r="AT7" s="426" t="s">
        <v>2078</v>
      </c>
      <c r="AU7" s="409"/>
      <c r="AV7" s="404" t="s">
        <v>2083</v>
      </c>
      <c r="AW7" s="404" t="s">
        <v>2060</v>
      </c>
      <c r="AX7" s="410" t="s">
        <v>2108</v>
      </c>
      <c r="AY7" s="410" t="s">
        <v>2109</v>
      </c>
      <c r="AZ7" s="410" t="s">
        <v>2110</v>
      </c>
      <c r="BA7" s="410" t="s">
        <v>2111</v>
      </c>
      <c r="BB7" s="410" t="s">
        <v>2112</v>
      </c>
      <c r="BC7" s="410" t="s">
        <v>2113</v>
      </c>
      <c r="BD7" s="410" t="s">
        <v>2114</v>
      </c>
      <c r="BE7" s="410" t="s">
        <v>2115</v>
      </c>
      <c r="BF7" s="410" t="s">
        <v>2116</v>
      </c>
      <c r="BG7" s="410" t="s">
        <v>2117</v>
      </c>
      <c r="BH7" s="410" t="s">
        <v>2118</v>
      </c>
      <c r="BI7" s="410" t="s">
        <v>2119</v>
      </c>
      <c r="BJ7" s="410" t="s">
        <v>2120</v>
      </c>
      <c r="BK7" s="410" t="s">
        <v>2121</v>
      </c>
      <c r="BL7" s="410" t="s">
        <v>2122</v>
      </c>
      <c r="BM7" s="410" t="s">
        <v>2123</v>
      </c>
      <c r="BN7" s="410" t="s">
        <v>2124</v>
      </c>
      <c r="BO7" s="410" t="s">
        <v>2125</v>
      </c>
      <c r="BP7" s="410" t="s">
        <v>2126</v>
      </c>
      <c r="BQ7" s="410" t="s">
        <v>2127</v>
      </c>
      <c r="BR7" s="410" t="s">
        <v>2128</v>
      </c>
      <c r="BS7" s="410" t="s">
        <v>2129</v>
      </c>
      <c r="BT7" s="410" t="s">
        <v>2130</v>
      </c>
      <c r="BU7" s="410" t="s">
        <v>2131</v>
      </c>
      <c r="BV7" s="410" t="s">
        <v>2143</v>
      </c>
      <c r="BW7" s="410" t="s">
        <v>2144</v>
      </c>
      <c r="BX7" s="410" t="s">
        <v>2145</v>
      </c>
      <c r="BY7" s="410" t="s">
        <v>3566</v>
      </c>
      <c r="BZ7" s="410" t="s">
        <v>3567</v>
      </c>
      <c r="CA7" s="410" t="s">
        <v>3568</v>
      </c>
      <c r="CB7" s="410" t="s">
        <v>2162</v>
      </c>
      <c r="CC7" s="410" t="s">
        <v>2156</v>
      </c>
      <c r="CD7" s="410" t="s">
        <v>2157</v>
      </c>
      <c r="CE7" s="410" t="s">
        <v>2158</v>
      </c>
      <c r="CF7" s="410" t="s">
        <v>2159</v>
      </c>
      <c r="CG7" s="410" t="s">
        <v>2160</v>
      </c>
      <c r="CH7" s="410" t="s">
        <v>2161</v>
      </c>
      <c r="CI7" s="410" t="s">
        <v>2164</v>
      </c>
      <c r="CJ7" s="410" t="s">
        <v>2165</v>
      </c>
      <c r="CK7" s="410" t="s">
        <v>2166</v>
      </c>
      <c r="CL7" s="410" t="s">
        <v>2167</v>
      </c>
      <c r="CM7" s="410" t="s">
        <v>2168</v>
      </c>
      <c r="CN7" s="410" t="s">
        <v>2169</v>
      </c>
      <c r="CO7" s="410" t="s">
        <v>2170</v>
      </c>
      <c r="CP7" s="410" t="s">
        <v>2940</v>
      </c>
      <c r="CQ7" s="410" t="s">
        <v>2171</v>
      </c>
      <c r="CR7" s="410" t="s">
        <v>2932</v>
      </c>
      <c r="CS7" s="410" t="s">
        <v>2933</v>
      </c>
      <c r="CT7" s="410" t="s">
        <v>2172</v>
      </c>
      <c r="CU7" s="410" t="s">
        <v>2173</v>
      </c>
      <c r="CV7" s="410" t="s">
        <v>2174</v>
      </c>
      <c r="CW7" s="410" t="s">
        <v>2175</v>
      </c>
      <c r="CX7" s="410" t="s">
        <v>2176</v>
      </c>
      <c r="CY7" s="410" t="s">
        <v>2177</v>
      </c>
      <c r="CZ7" s="410" t="s">
        <v>2939</v>
      </c>
    </row>
    <row r="8" spans="1:104" ht="21" customHeight="1">
      <c r="A8" s="403" t="s">
        <v>532</v>
      </c>
      <c r="B8" s="433">
        <v>1</v>
      </c>
      <c r="C8" s="445" t="s">
        <v>303</v>
      </c>
      <c r="D8" s="453">
        <f ca="1">COUNTIF(AX8:AZ8,"*"&amp;" "&amp;"*")</f>
        <v>0</v>
      </c>
      <c r="E8" s="434">
        <f ca="1">COUNTIF(BD8:BF8,"*"&amp;" "&amp;"*")</f>
        <v>0</v>
      </c>
      <c r="F8" s="415">
        <f ca="1">COUNTIF(BJ8:BL8,"*"&amp;" "&amp;"*")</f>
        <v>0</v>
      </c>
      <c r="G8" s="453">
        <f ca="1">COUNTIF(BA8:BC8,"*"&amp;" "&amp;"*")</f>
        <v>0</v>
      </c>
      <c r="H8" s="434">
        <f ca="1">COUNTIF(BG8:BI8,"*"&amp;" "&amp;"*")</f>
        <v>0</v>
      </c>
      <c r="I8" s="415">
        <f ca="1">COUNTIF(BM8:BO8,"*"&amp;" "&amp;"*")</f>
        <v>0</v>
      </c>
      <c r="J8" s="453">
        <f ca="1">COUNTIF(BP8:BR8,"*"&amp;" "&amp;"*")</f>
        <v>0</v>
      </c>
      <c r="K8" s="415">
        <f ca="1">COUNTIF(BS8:BU8,"*"&amp;" "&amp;"*")</f>
        <v>0</v>
      </c>
      <c r="L8" s="453">
        <f ca="1">COUNTIF(BY8:CA8,"公共用水関係")</f>
        <v>0</v>
      </c>
      <c r="M8" s="415">
        <f ca="1">COUNTIF(BY8:CA8,"地下水関係")</f>
        <v>0</v>
      </c>
      <c r="N8" s="449"/>
      <c r="O8" s="434"/>
      <c r="P8" s="435">
        <f t="shared" ref="P8:P54" ca="1" si="0">SUMIFS(INDIRECT(CC$7),INDIRECT($CB$7),"合計",別3自治体コード,$A8)</f>
        <v>533</v>
      </c>
      <c r="Q8" s="435">
        <f t="shared" ref="Q8:Q54" ca="1" si="1">SUMIFS(INDIRECT(CD$7),INDIRECT($CB$7),"合計",別3自治体コード,$A8)</f>
        <v>1</v>
      </c>
      <c r="R8" s="435">
        <f t="shared" ref="R8:R54" ca="1" si="2">SUMIFS(INDIRECT(CE$7),INDIRECT($CB$7),"合計",別3自治体コード,$A8)</f>
        <v>19</v>
      </c>
      <c r="S8" s="435">
        <f t="shared" ref="S8:S54" ca="1" si="3">SUMIFS(INDIRECT(CF$7),INDIRECT($CB$7),"合計",別3自治体コード,$A8)</f>
        <v>0</v>
      </c>
      <c r="T8" s="435">
        <f t="shared" ref="T8:T54" ca="1" si="4">SUMIFS(INDIRECT(CG$7),INDIRECT($CB$7),"合計",別3自治体コード,$A8)</f>
        <v>0</v>
      </c>
      <c r="U8" s="435">
        <f t="shared" ref="U8:U54" ca="1" si="5">SUMIFS(INDIRECT(CH$7),INDIRECT($CB$7),"合計",別3自治体コード,$A8)</f>
        <v>0</v>
      </c>
      <c r="V8" s="435">
        <f ca="1">P8+S8</f>
        <v>533</v>
      </c>
      <c r="W8" s="435">
        <f ca="1">Q8+T8</f>
        <v>1</v>
      </c>
      <c r="X8" s="435">
        <f ca="1">R8+U8</f>
        <v>19</v>
      </c>
      <c r="Y8" s="486">
        <f t="shared" ref="Y8:Y54" ca="1" si="6">SUMIFS(INDIRECT(CI$7),INDIRECT($CB$7),"合計",別3自治体コード,$A8)</f>
        <v>0</v>
      </c>
      <c r="Z8" s="948"/>
      <c r="AA8" s="433">
        <v>1</v>
      </c>
      <c r="AB8" s="445" t="s">
        <v>303</v>
      </c>
      <c r="AC8" s="453">
        <f t="shared" ref="AC8:AC54" ca="1" si="7">INDEX(INDIRECT(CJ$7),MATCH($A8,_1自治体コード,0))</f>
        <v>16</v>
      </c>
      <c r="AD8" s="434">
        <f t="shared" ref="AD8:AD54" ca="1" si="8">INDEX(INDIRECT(CK$7),MATCH($A8,_1自治体コード,0))</f>
        <v>179</v>
      </c>
      <c r="AE8" s="415">
        <f ca="1">SUM(AC8:AD8)</f>
        <v>195</v>
      </c>
      <c r="AF8" s="453">
        <f t="shared" ref="AF8:AF54" ca="1" si="9">INDEX(INDIRECT(CM$7),MATCH($A8,_1自治体コード,0))</f>
        <v>34</v>
      </c>
      <c r="AG8" s="434">
        <f t="shared" ref="AG8:AG54" ca="1" si="10">INDEX(INDIRECT(CN$7),MATCH($A8,_1自治体コード,0))</f>
        <v>0</v>
      </c>
      <c r="AH8" s="434">
        <f t="shared" ref="AH8:AH54" ca="1" si="11">INDEX(INDIRECT(CO$7),MATCH($A8,_1自治体コード,0))</f>
        <v>39</v>
      </c>
      <c r="AI8" s="434">
        <f t="shared" ref="AI8:AI54" ca="1" si="12">INDEX(INDIRECT(CP$7),MATCH($A8,_1自治体コード,0))</f>
        <v>140</v>
      </c>
      <c r="AJ8" s="415">
        <f ca="1">SUM(AF8:AI8)</f>
        <v>213</v>
      </c>
      <c r="AK8" s="453">
        <f t="shared" ref="AK8:AK54" ca="1" si="13">INDEX(INDIRECT(CR$7),MATCH($A8,_1自治体コード,0))</f>
        <v>0</v>
      </c>
      <c r="AL8" s="434">
        <f t="shared" ref="AL8:AL54" ca="1" si="14">INDEX(INDIRECT(CS$7),MATCH($A8,_1自治体コード,0))</f>
        <v>0</v>
      </c>
      <c r="AM8" s="415">
        <f ca="1">SUM(AK8:AL8)</f>
        <v>0</v>
      </c>
      <c r="AN8" s="453">
        <f t="shared" ref="AN8:AN54" ca="1" si="15">INDEX(INDIRECT(CU$7),MATCH($A8,_1自治体コード,0))</f>
        <v>0</v>
      </c>
      <c r="AO8" s="434">
        <f t="shared" ref="AO8:AO54" ca="1" si="16">INDEX(INDIRECT(CV$7),MATCH($A8,_1自治体コード,0))</f>
        <v>0</v>
      </c>
      <c r="AP8" s="434">
        <f t="shared" ref="AP8:AP54" ca="1" si="17">INDEX(INDIRECT(CW$7),MATCH($A8,_1自治体コード,0))</f>
        <v>0</v>
      </c>
      <c r="AQ8" s="434">
        <f t="shared" ref="AQ8:AQ54" ca="1" si="18">INDEX(INDIRECT(CX$7),MATCH($A8,_1自治体コード,0))</f>
        <v>0</v>
      </c>
      <c r="AR8" s="434">
        <f t="shared" ref="AR8:AR54" ca="1" si="19">INDEX(INDIRECT(CY$7),MATCH($A8,_1自治体コード,0))</f>
        <v>0</v>
      </c>
      <c r="AS8" s="786">
        <f t="shared" ref="AS8:AS54" ca="1" si="20">INDEX(INDIRECT(CZ$7),MATCH($A8,_1自治体コード,0))</f>
        <v>0</v>
      </c>
      <c r="AT8" s="415">
        <f ca="1">SUM(AN8:AS8)</f>
        <v>0</v>
      </c>
      <c r="AV8" s="410">
        <f t="shared" ref="AV8:AV39" ca="1" si="21">IF(AJ8&gt;=AE8,0,1)</f>
        <v>0</v>
      </c>
      <c r="AW8" s="410">
        <f t="shared" ref="AW8:AW39" ca="1" si="22">IF(AT8&gt;=AM8,0,1)</f>
        <v>0</v>
      </c>
      <c r="AX8" s="405">
        <f t="shared" ref="AX8:BG18" ca="1" si="23">INDEX(INDIRECT(AX$7),MATCH($A8,_1自治体コード,0))</f>
        <v>0</v>
      </c>
      <c r="AY8" s="414">
        <f t="shared" ca="1" si="23"/>
        <v>0</v>
      </c>
      <c r="AZ8" s="405">
        <f t="shared" ca="1" si="23"/>
        <v>0</v>
      </c>
      <c r="BA8" s="405">
        <f t="shared" ca="1" si="23"/>
        <v>0</v>
      </c>
      <c r="BB8" s="405">
        <f t="shared" ca="1" si="23"/>
        <v>0</v>
      </c>
      <c r="BC8" s="405">
        <f t="shared" ca="1" si="23"/>
        <v>0</v>
      </c>
      <c r="BD8" s="405">
        <f t="shared" ca="1" si="23"/>
        <v>0</v>
      </c>
      <c r="BE8" s="405">
        <f t="shared" ca="1" si="23"/>
        <v>0</v>
      </c>
      <c r="BF8" s="405">
        <f t="shared" ca="1" si="23"/>
        <v>0</v>
      </c>
      <c r="BG8" s="405">
        <f t="shared" ca="1" si="23"/>
        <v>0</v>
      </c>
      <c r="BH8" s="405">
        <f t="shared" ref="BH8:BQ17" ca="1" si="24">INDEX(INDIRECT(BH$7),MATCH($A8,_1自治体コード,0))</f>
        <v>0</v>
      </c>
      <c r="BI8" s="405">
        <f t="shared" ca="1" si="24"/>
        <v>0</v>
      </c>
      <c r="BJ8" s="405">
        <f t="shared" ca="1" si="24"/>
        <v>0</v>
      </c>
      <c r="BK8" s="405">
        <f t="shared" ca="1" si="24"/>
        <v>0</v>
      </c>
      <c r="BL8" s="405">
        <f t="shared" ca="1" si="24"/>
        <v>0</v>
      </c>
      <c r="BM8" s="405">
        <f t="shared" ca="1" si="24"/>
        <v>0</v>
      </c>
      <c r="BN8" s="405">
        <f t="shared" ca="1" si="24"/>
        <v>0</v>
      </c>
      <c r="BO8" s="405">
        <f t="shared" ca="1" si="24"/>
        <v>0</v>
      </c>
      <c r="BP8" s="405">
        <f t="shared" ca="1" si="24"/>
        <v>0</v>
      </c>
      <c r="BQ8" s="405">
        <f t="shared" ca="1" si="24"/>
        <v>0</v>
      </c>
      <c r="BR8" s="405">
        <f t="shared" ref="BR8:CA23" ca="1" si="25">INDEX(INDIRECT(BR$7),MATCH($A8,_1自治体コード,0))</f>
        <v>0</v>
      </c>
      <c r="BS8" s="405">
        <f t="shared" ca="1" si="25"/>
        <v>0</v>
      </c>
      <c r="BT8" s="405">
        <f t="shared" ca="1" si="25"/>
        <v>0</v>
      </c>
      <c r="BU8" s="405">
        <f t="shared" ca="1" si="25"/>
        <v>0</v>
      </c>
      <c r="BV8" s="405">
        <f t="shared" ca="1" si="25"/>
        <v>0</v>
      </c>
      <c r="BW8" s="405">
        <f t="shared" ca="1" si="25"/>
        <v>0</v>
      </c>
      <c r="BX8" s="405">
        <f t="shared" ca="1" si="25"/>
        <v>0</v>
      </c>
      <c r="BY8" s="405">
        <f t="shared" ca="1" si="25"/>
        <v>0</v>
      </c>
      <c r="BZ8" s="405">
        <f t="shared" ca="1" si="25"/>
        <v>0</v>
      </c>
      <c r="CA8" s="405">
        <f t="shared" ca="1" si="25"/>
        <v>0</v>
      </c>
      <c r="CC8" s="405">
        <f ca="1">SUMIFS(INDIRECT(CC$7),INDIRECT($CB$7),"合計",別3自治体コード,$A8)</f>
        <v>533</v>
      </c>
    </row>
    <row r="9" spans="1:104" ht="21" customHeight="1">
      <c r="A9" s="403" t="s">
        <v>536</v>
      </c>
      <c r="B9" s="436">
        <v>2</v>
      </c>
      <c r="C9" s="446" t="s">
        <v>308</v>
      </c>
      <c r="D9" s="454">
        <f t="shared" ref="D9:D54" ca="1" si="26">COUNTIF(AX9:AZ9,"*"&amp;" "&amp;"*")</f>
        <v>0</v>
      </c>
      <c r="E9" s="437">
        <f t="shared" ref="E9:E54" ca="1" si="27">COUNTIF(BD9:BF9,"*"&amp;" "&amp;"*")</f>
        <v>0</v>
      </c>
      <c r="F9" s="413">
        <f t="shared" ref="F9:F54" ca="1" si="28">COUNTIF(BJ9:BL9,"*"&amp;" "&amp;"*")</f>
        <v>0</v>
      </c>
      <c r="G9" s="454">
        <f t="shared" ref="G9:G54" ca="1" si="29">COUNTIF(BA9:BC9,"*"&amp;" "&amp;"*")</f>
        <v>0</v>
      </c>
      <c r="H9" s="437">
        <f t="shared" ref="H9:H54" ca="1" si="30">COUNTIF(BG9:BI9,"*"&amp;" "&amp;"*")</f>
        <v>0</v>
      </c>
      <c r="I9" s="413">
        <f t="shared" ref="I9:I54" ca="1" si="31">COUNTIF(BM9:BO9,"*"&amp;" "&amp;"*")</f>
        <v>0</v>
      </c>
      <c r="J9" s="454">
        <f t="shared" ref="J9:J26" ca="1" si="32">COUNTIF(BP9:BR9,"*"&amp;" "&amp;"*")</f>
        <v>0</v>
      </c>
      <c r="K9" s="413">
        <f t="shared" ref="K9:K26" ca="1" si="33">COUNTIF(BS9:BU9,"*"&amp;" "&amp;"*")</f>
        <v>0</v>
      </c>
      <c r="L9" s="454">
        <f t="shared" ref="L9:L54" ca="1" si="34">COUNTIF(BY9:CA9,"公共用水関係")</f>
        <v>0</v>
      </c>
      <c r="M9" s="413">
        <f t="shared" ref="M9:M54" ca="1" si="35">COUNTIF(BY9:CA9,"地下水関係")</f>
        <v>0</v>
      </c>
      <c r="N9" s="450"/>
      <c r="O9" s="437"/>
      <c r="P9" s="438">
        <f t="shared" ca="1" si="0"/>
        <v>202</v>
      </c>
      <c r="Q9" s="438">
        <f t="shared" ca="1" si="1"/>
        <v>0</v>
      </c>
      <c r="R9" s="438">
        <f t="shared" ca="1" si="2"/>
        <v>2</v>
      </c>
      <c r="S9" s="438">
        <f t="shared" ca="1" si="3"/>
        <v>0</v>
      </c>
      <c r="T9" s="438">
        <f t="shared" ca="1" si="4"/>
        <v>0</v>
      </c>
      <c r="U9" s="438">
        <f t="shared" ca="1" si="5"/>
        <v>0</v>
      </c>
      <c r="V9" s="438">
        <f t="shared" ref="V9:V54" ca="1" si="36">P9+S9</f>
        <v>202</v>
      </c>
      <c r="W9" s="438">
        <f t="shared" ref="W9:W54" ca="1" si="37">Q9+T9</f>
        <v>0</v>
      </c>
      <c r="X9" s="438">
        <f t="shared" ref="X9:X54" ca="1" si="38">R9+U9</f>
        <v>2</v>
      </c>
      <c r="Y9" s="487">
        <f t="shared" ca="1" si="6"/>
        <v>0</v>
      </c>
      <c r="Z9" s="948"/>
      <c r="AA9" s="436">
        <v>2</v>
      </c>
      <c r="AB9" s="446" t="s">
        <v>308</v>
      </c>
      <c r="AC9" s="454">
        <f t="shared" ca="1" si="7"/>
        <v>34</v>
      </c>
      <c r="AD9" s="437">
        <f t="shared" ca="1" si="8"/>
        <v>55</v>
      </c>
      <c r="AE9" s="413">
        <f t="shared" ref="AE9:AE54" ca="1" si="39">SUM(AC9:AD9)</f>
        <v>89</v>
      </c>
      <c r="AF9" s="454">
        <f t="shared" ca="1" si="9"/>
        <v>18</v>
      </c>
      <c r="AG9" s="437">
        <f t="shared" ca="1" si="10"/>
        <v>0</v>
      </c>
      <c r="AH9" s="794">
        <f t="shared" ca="1" si="11"/>
        <v>8</v>
      </c>
      <c r="AI9" s="437">
        <f t="shared" ca="1" si="12"/>
        <v>74</v>
      </c>
      <c r="AJ9" s="413">
        <f t="shared" ref="AJ9:AJ54" ca="1" si="40">SUM(AF9:AI9)</f>
        <v>100</v>
      </c>
      <c r="AK9" s="454">
        <f t="shared" ca="1" si="13"/>
        <v>0</v>
      </c>
      <c r="AL9" s="437">
        <f t="shared" ca="1" si="14"/>
        <v>0</v>
      </c>
      <c r="AM9" s="413">
        <f t="shared" ref="AM9:AM54" ca="1" si="41">SUM(AK9:AL9)</f>
        <v>0</v>
      </c>
      <c r="AN9" s="454">
        <f t="shared" ca="1" si="15"/>
        <v>0</v>
      </c>
      <c r="AO9" s="437">
        <f t="shared" ca="1" si="16"/>
        <v>0</v>
      </c>
      <c r="AP9" s="437">
        <f t="shared" ca="1" si="17"/>
        <v>0</v>
      </c>
      <c r="AQ9" s="437">
        <f t="shared" ca="1" si="18"/>
        <v>0</v>
      </c>
      <c r="AR9" s="437">
        <f t="shared" ca="1" si="19"/>
        <v>0</v>
      </c>
      <c r="AS9" s="787">
        <f t="shared" ca="1" si="20"/>
        <v>0</v>
      </c>
      <c r="AT9" s="413">
        <f t="shared" ref="AT9:AT57" ca="1" si="42">SUM(AN9:AS9)</f>
        <v>0</v>
      </c>
      <c r="AV9" s="410">
        <f t="shared" ca="1" si="21"/>
        <v>0</v>
      </c>
      <c r="AW9" s="410">
        <f t="shared" ca="1" si="22"/>
        <v>0</v>
      </c>
      <c r="AX9" s="405">
        <f t="shared" ca="1" si="23"/>
        <v>0</v>
      </c>
      <c r="AY9" s="414">
        <f t="shared" ca="1" si="23"/>
        <v>0</v>
      </c>
      <c r="AZ9" s="405">
        <f t="shared" ca="1" si="23"/>
        <v>0</v>
      </c>
      <c r="BA9" s="405">
        <f t="shared" ca="1" si="23"/>
        <v>0</v>
      </c>
      <c r="BB9" s="405">
        <f t="shared" ca="1" si="23"/>
        <v>0</v>
      </c>
      <c r="BC9" s="405">
        <f t="shared" ca="1" si="23"/>
        <v>0</v>
      </c>
      <c r="BD9" s="405">
        <f t="shared" ca="1" si="23"/>
        <v>0</v>
      </c>
      <c r="BE9" s="405">
        <f t="shared" ca="1" si="23"/>
        <v>0</v>
      </c>
      <c r="BF9" s="405">
        <f t="shared" ca="1" si="23"/>
        <v>0</v>
      </c>
      <c r="BG9" s="405">
        <f t="shared" ca="1" si="23"/>
        <v>0</v>
      </c>
      <c r="BH9" s="405">
        <f t="shared" ca="1" si="24"/>
        <v>0</v>
      </c>
      <c r="BI9" s="405">
        <f t="shared" ca="1" si="24"/>
        <v>0</v>
      </c>
      <c r="BJ9" s="405">
        <f t="shared" ca="1" si="24"/>
        <v>0</v>
      </c>
      <c r="BK9" s="405">
        <f t="shared" ca="1" si="24"/>
        <v>0</v>
      </c>
      <c r="BL9" s="405">
        <f t="shared" ca="1" si="24"/>
        <v>0</v>
      </c>
      <c r="BM9" s="405">
        <f t="shared" ca="1" si="24"/>
        <v>0</v>
      </c>
      <c r="BN9" s="405">
        <f t="shared" ca="1" si="24"/>
        <v>0</v>
      </c>
      <c r="BO9" s="405">
        <f t="shared" ca="1" si="24"/>
        <v>0</v>
      </c>
      <c r="BP9" s="405">
        <f t="shared" ca="1" si="24"/>
        <v>0</v>
      </c>
      <c r="BQ9" s="405">
        <f t="shared" ca="1" si="24"/>
        <v>0</v>
      </c>
      <c r="BR9" s="405">
        <f t="shared" ca="1" si="25"/>
        <v>0</v>
      </c>
      <c r="BS9" s="405">
        <f t="shared" ca="1" si="25"/>
        <v>0</v>
      </c>
      <c r="BT9" s="405">
        <f t="shared" ca="1" si="25"/>
        <v>0</v>
      </c>
      <c r="BU9" s="405">
        <f t="shared" ca="1" si="25"/>
        <v>0</v>
      </c>
      <c r="BV9" s="405">
        <f t="shared" ca="1" si="25"/>
        <v>0</v>
      </c>
      <c r="BW9" s="405">
        <f t="shared" ca="1" si="25"/>
        <v>0</v>
      </c>
      <c r="BX9" s="405">
        <f t="shared" ca="1" si="25"/>
        <v>0</v>
      </c>
      <c r="BY9" s="405">
        <f t="shared" ca="1" si="25"/>
        <v>0</v>
      </c>
      <c r="BZ9" s="405">
        <f t="shared" ca="1" si="25"/>
        <v>0</v>
      </c>
      <c r="CA9" s="405">
        <f t="shared" ca="1" si="25"/>
        <v>0</v>
      </c>
    </row>
    <row r="10" spans="1:104" ht="21" customHeight="1">
      <c r="A10" s="403" t="s">
        <v>539</v>
      </c>
      <c r="B10" s="436">
        <v>3</v>
      </c>
      <c r="C10" s="446" t="s">
        <v>313</v>
      </c>
      <c r="D10" s="454">
        <f t="shared" ca="1" si="26"/>
        <v>0</v>
      </c>
      <c r="E10" s="437">
        <f t="shared" ca="1" si="27"/>
        <v>0</v>
      </c>
      <c r="F10" s="413">
        <f t="shared" ca="1" si="28"/>
        <v>0</v>
      </c>
      <c r="G10" s="454">
        <f t="shared" ca="1" si="29"/>
        <v>0</v>
      </c>
      <c r="H10" s="437">
        <f t="shared" ca="1" si="30"/>
        <v>0</v>
      </c>
      <c r="I10" s="413">
        <f t="shared" ca="1" si="31"/>
        <v>0</v>
      </c>
      <c r="J10" s="454">
        <f t="shared" ca="1" si="32"/>
        <v>0</v>
      </c>
      <c r="K10" s="413">
        <f t="shared" ca="1" si="33"/>
        <v>0</v>
      </c>
      <c r="L10" s="454">
        <f t="shared" ca="1" si="34"/>
        <v>0</v>
      </c>
      <c r="M10" s="413">
        <f t="shared" ca="1" si="35"/>
        <v>0</v>
      </c>
      <c r="N10" s="450"/>
      <c r="O10" s="437"/>
      <c r="P10" s="438">
        <f t="shared" ca="1" si="0"/>
        <v>342</v>
      </c>
      <c r="Q10" s="438">
        <f t="shared" ca="1" si="1"/>
        <v>0</v>
      </c>
      <c r="R10" s="438">
        <f t="shared" ca="1" si="2"/>
        <v>36</v>
      </c>
      <c r="S10" s="438">
        <f t="shared" ca="1" si="3"/>
        <v>0</v>
      </c>
      <c r="T10" s="438">
        <f t="shared" ca="1" si="4"/>
        <v>0</v>
      </c>
      <c r="U10" s="438">
        <f t="shared" ca="1" si="5"/>
        <v>0</v>
      </c>
      <c r="V10" s="438">
        <f t="shared" ca="1" si="36"/>
        <v>342</v>
      </c>
      <c r="W10" s="438">
        <f t="shared" ca="1" si="37"/>
        <v>0</v>
      </c>
      <c r="X10" s="438">
        <f t="shared" ca="1" si="38"/>
        <v>36</v>
      </c>
      <c r="Y10" s="487">
        <f t="shared" ca="1" si="6"/>
        <v>0</v>
      </c>
      <c r="Z10" s="948"/>
      <c r="AA10" s="436">
        <v>3</v>
      </c>
      <c r="AB10" s="446" t="s">
        <v>313</v>
      </c>
      <c r="AC10" s="454">
        <f t="shared" ca="1" si="7"/>
        <v>22</v>
      </c>
      <c r="AD10" s="437">
        <f t="shared" ca="1" si="8"/>
        <v>17</v>
      </c>
      <c r="AE10" s="413">
        <f t="shared" ca="1" si="39"/>
        <v>39</v>
      </c>
      <c r="AF10" s="454">
        <f t="shared" ca="1" si="9"/>
        <v>18</v>
      </c>
      <c r="AG10" s="437">
        <f t="shared" ca="1" si="10"/>
        <v>0</v>
      </c>
      <c r="AH10" s="794">
        <f t="shared" ca="1" si="11"/>
        <v>10</v>
      </c>
      <c r="AI10" s="437">
        <f t="shared" ca="1" si="12"/>
        <v>11</v>
      </c>
      <c r="AJ10" s="413">
        <f t="shared" ca="1" si="40"/>
        <v>39</v>
      </c>
      <c r="AK10" s="454">
        <f t="shared" ca="1" si="13"/>
        <v>0</v>
      </c>
      <c r="AL10" s="437">
        <f t="shared" ca="1" si="14"/>
        <v>0</v>
      </c>
      <c r="AM10" s="413">
        <f t="shared" ca="1" si="41"/>
        <v>0</v>
      </c>
      <c r="AN10" s="454">
        <f t="shared" ca="1" si="15"/>
        <v>0</v>
      </c>
      <c r="AO10" s="437">
        <f t="shared" ca="1" si="16"/>
        <v>0</v>
      </c>
      <c r="AP10" s="437">
        <f t="shared" ca="1" si="17"/>
        <v>0</v>
      </c>
      <c r="AQ10" s="437">
        <f t="shared" ca="1" si="18"/>
        <v>0</v>
      </c>
      <c r="AR10" s="437">
        <f t="shared" ca="1" si="19"/>
        <v>0</v>
      </c>
      <c r="AS10" s="787">
        <f t="shared" ca="1" si="20"/>
        <v>0</v>
      </c>
      <c r="AT10" s="413">
        <f t="shared" ca="1" si="42"/>
        <v>0</v>
      </c>
      <c r="AV10" s="410">
        <f t="shared" ca="1" si="21"/>
        <v>0</v>
      </c>
      <c r="AW10" s="410">
        <f t="shared" ca="1" si="22"/>
        <v>0</v>
      </c>
      <c r="AX10" s="405">
        <f t="shared" ca="1" si="23"/>
        <v>0</v>
      </c>
      <c r="AY10" s="414">
        <f t="shared" ca="1" si="23"/>
        <v>0</v>
      </c>
      <c r="AZ10" s="405">
        <f t="shared" ca="1" si="23"/>
        <v>0</v>
      </c>
      <c r="BA10" s="405">
        <f t="shared" ca="1" si="23"/>
        <v>0</v>
      </c>
      <c r="BB10" s="405">
        <f t="shared" ca="1" si="23"/>
        <v>0</v>
      </c>
      <c r="BC10" s="405">
        <f t="shared" ca="1" si="23"/>
        <v>0</v>
      </c>
      <c r="BD10" s="405">
        <f t="shared" ca="1" si="23"/>
        <v>0</v>
      </c>
      <c r="BE10" s="405">
        <f t="shared" ca="1" si="23"/>
        <v>0</v>
      </c>
      <c r="BF10" s="405">
        <f t="shared" ca="1" si="23"/>
        <v>0</v>
      </c>
      <c r="BG10" s="405">
        <f t="shared" ca="1" si="23"/>
        <v>0</v>
      </c>
      <c r="BH10" s="405">
        <f t="shared" ca="1" si="24"/>
        <v>0</v>
      </c>
      <c r="BI10" s="405">
        <f t="shared" ca="1" si="24"/>
        <v>0</v>
      </c>
      <c r="BJ10" s="405">
        <f t="shared" ca="1" si="24"/>
        <v>0</v>
      </c>
      <c r="BK10" s="405">
        <f t="shared" ca="1" si="24"/>
        <v>0</v>
      </c>
      <c r="BL10" s="405">
        <f t="shared" ca="1" si="24"/>
        <v>0</v>
      </c>
      <c r="BM10" s="405">
        <f t="shared" ca="1" si="24"/>
        <v>0</v>
      </c>
      <c r="BN10" s="405">
        <f t="shared" ca="1" si="24"/>
        <v>0</v>
      </c>
      <c r="BO10" s="405">
        <f t="shared" ca="1" si="24"/>
        <v>0</v>
      </c>
      <c r="BP10" s="405">
        <f t="shared" ca="1" si="24"/>
        <v>0</v>
      </c>
      <c r="BQ10" s="405">
        <f t="shared" ca="1" si="24"/>
        <v>0</v>
      </c>
      <c r="BR10" s="405">
        <f t="shared" ca="1" si="25"/>
        <v>0</v>
      </c>
      <c r="BS10" s="405">
        <f t="shared" ca="1" si="25"/>
        <v>0</v>
      </c>
      <c r="BT10" s="405">
        <f t="shared" ca="1" si="25"/>
        <v>0</v>
      </c>
      <c r="BU10" s="405">
        <f t="shared" ca="1" si="25"/>
        <v>0</v>
      </c>
      <c r="BV10" s="405">
        <f t="shared" ca="1" si="25"/>
        <v>0</v>
      </c>
      <c r="BW10" s="405">
        <f t="shared" ca="1" si="25"/>
        <v>0</v>
      </c>
      <c r="BX10" s="405">
        <f t="shared" ca="1" si="25"/>
        <v>0</v>
      </c>
      <c r="BY10" s="405">
        <f t="shared" ca="1" si="25"/>
        <v>0</v>
      </c>
      <c r="BZ10" s="405">
        <f t="shared" ca="1" si="25"/>
        <v>0</v>
      </c>
      <c r="CA10" s="405">
        <f t="shared" ca="1" si="25"/>
        <v>0</v>
      </c>
    </row>
    <row r="11" spans="1:104" ht="21" customHeight="1">
      <c r="A11" s="403" t="s">
        <v>541</v>
      </c>
      <c r="B11" s="436">
        <v>4</v>
      </c>
      <c r="C11" s="446" t="s">
        <v>315</v>
      </c>
      <c r="D11" s="454">
        <f t="shared" ca="1" si="26"/>
        <v>0</v>
      </c>
      <c r="E11" s="437">
        <f t="shared" ca="1" si="27"/>
        <v>0</v>
      </c>
      <c r="F11" s="413">
        <f t="shared" ca="1" si="28"/>
        <v>0</v>
      </c>
      <c r="G11" s="454">
        <f t="shared" ca="1" si="29"/>
        <v>0</v>
      </c>
      <c r="H11" s="437">
        <f t="shared" ca="1" si="30"/>
        <v>0</v>
      </c>
      <c r="I11" s="413">
        <f t="shared" ca="1" si="31"/>
        <v>0</v>
      </c>
      <c r="J11" s="454">
        <f t="shared" ca="1" si="32"/>
        <v>0</v>
      </c>
      <c r="K11" s="413">
        <f t="shared" ca="1" si="33"/>
        <v>0</v>
      </c>
      <c r="L11" s="454">
        <f t="shared" ca="1" si="34"/>
        <v>0</v>
      </c>
      <c r="M11" s="413">
        <f t="shared" ca="1" si="35"/>
        <v>0</v>
      </c>
      <c r="N11" s="450"/>
      <c r="O11" s="437"/>
      <c r="P11" s="438">
        <f t="shared" ca="1" si="0"/>
        <v>329</v>
      </c>
      <c r="Q11" s="438">
        <f t="shared" ca="1" si="1"/>
        <v>14</v>
      </c>
      <c r="R11" s="438">
        <f t="shared" ca="1" si="2"/>
        <v>5</v>
      </c>
      <c r="S11" s="438">
        <f t="shared" ca="1" si="3"/>
        <v>0</v>
      </c>
      <c r="T11" s="438">
        <f t="shared" ca="1" si="4"/>
        <v>0</v>
      </c>
      <c r="U11" s="438">
        <f t="shared" ca="1" si="5"/>
        <v>0</v>
      </c>
      <c r="V11" s="438">
        <f t="shared" ca="1" si="36"/>
        <v>329</v>
      </c>
      <c r="W11" s="438">
        <f t="shared" ca="1" si="37"/>
        <v>14</v>
      </c>
      <c r="X11" s="438">
        <f t="shared" ca="1" si="38"/>
        <v>5</v>
      </c>
      <c r="Y11" s="487">
        <f t="shared" ca="1" si="6"/>
        <v>0</v>
      </c>
      <c r="Z11" s="948"/>
      <c r="AA11" s="436">
        <v>4</v>
      </c>
      <c r="AB11" s="446" t="s">
        <v>315</v>
      </c>
      <c r="AC11" s="454">
        <f t="shared" ca="1" si="7"/>
        <v>41</v>
      </c>
      <c r="AD11" s="437">
        <f t="shared" ca="1" si="8"/>
        <v>14</v>
      </c>
      <c r="AE11" s="413">
        <f t="shared" ca="1" si="39"/>
        <v>55</v>
      </c>
      <c r="AF11" s="454">
        <f t="shared" ca="1" si="9"/>
        <v>11</v>
      </c>
      <c r="AG11" s="437">
        <f t="shared" ca="1" si="10"/>
        <v>1</v>
      </c>
      <c r="AH11" s="794">
        <f t="shared" ca="1" si="11"/>
        <v>11</v>
      </c>
      <c r="AI11" s="437">
        <f t="shared" ca="1" si="12"/>
        <v>33</v>
      </c>
      <c r="AJ11" s="413">
        <f t="shared" ca="1" si="40"/>
        <v>56</v>
      </c>
      <c r="AK11" s="454">
        <f t="shared" ca="1" si="13"/>
        <v>1</v>
      </c>
      <c r="AL11" s="437">
        <f t="shared" ca="1" si="14"/>
        <v>0</v>
      </c>
      <c r="AM11" s="413">
        <f t="shared" ca="1" si="41"/>
        <v>1</v>
      </c>
      <c r="AN11" s="454">
        <f t="shared" ca="1" si="15"/>
        <v>0</v>
      </c>
      <c r="AO11" s="437">
        <f t="shared" ca="1" si="16"/>
        <v>0</v>
      </c>
      <c r="AP11" s="437">
        <f t="shared" ca="1" si="17"/>
        <v>0</v>
      </c>
      <c r="AQ11" s="437">
        <f t="shared" ca="1" si="18"/>
        <v>0</v>
      </c>
      <c r="AR11" s="437">
        <f t="shared" ca="1" si="19"/>
        <v>0</v>
      </c>
      <c r="AS11" s="787">
        <f t="shared" ca="1" si="20"/>
        <v>1</v>
      </c>
      <c r="AT11" s="413">
        <f t="shared" ca="1" si="42"/>
        <v>1</v>
      </c>
      <c r="AV11" s="410">
        <f t="shared" ca="1" si="21"/>
        <v>0</v>
      </c>
      <c r="AW11" s="410">
        <f t="shared" ca="1" si="22"/>
        <v>0</v>
      </c>
      <c r="AX11" s="405">
        <f t="shared" ca="1" si="23"/>
        <v>0</v>
      </c>
      <c r="AY11" s="414">
        <f t="shared" ca="1" si="23"/>
        <v>0</v>
      </c>
      <c r="AZ11" s="405">
        <f t="shared" ca="1" si="23"/>
        <v>0</v>
      </c>
      <c r="BA11" s="405">
        <f t="shared" ca="1" si="23"/>
        <v>0</v>
      </c>
      <c r="BB11" s="405">
        <f t="shared" ca="1" si="23"/>
        <v>0</v>
      </c>
      <c r="BC11" s="405">
        <f t="shared" ca="1" si="23"/>
        <v>0</v>
      </c>
      <c r="BD11" s="405">
        <f t="shared" ca="1" si="23"/>
        <v>0</v>
      </c>
      <c r="BE11" s="405">
        <f t="shared" ca="1" si="23"/>
        <v>0</v>
      </c>
      <c r="BF11" s="405">
        <f t="shared" ca="1" si="23"/>
        <v>0</v>
      </c>
      <c r="BG11" s="405">
        <f t="shared" ca="1" si="23"/>
        <v>0</v>
      </c>
      <c r="BH11" s="405">
        <f t="shared" ca="1" si="24"/>
        <v>0</v>
      </c>
      <c r="BI11" s="405">
        <f t="shared" ca="1" si="24"/>
        <v>0</v>
      </c>
      <c r="BJ11" s="405">
        <f t="shared" ca="1" si="24"/>
        <v>0</v>
      </c>
      <c r="BK11" s="405">
        <f t="shared" ca="1" si="24"/>
        <v>0</v>
      </c>
      <c r="BL11" s="405">
        <f t="shared" ca="1" si="24"/>
        <v>0</v>
      </c>
      <c r="BM11" s="405">
        <f t="shared" ca="1" si="24"/>
        <v>0</v>
      </c>
      <c r="BN11" s="405">
        <f t="shared" ca="1" si="24"/>
        <v>0</v>
      </c>
      <c r="BO11" s="405">
        <f t="shared" ca="1" si="24"/>
        <v>0</v>
      </c>
      <c r="BP11" s="405">
        <f t="shared" ca="1" si="24"/>
        <v>0</v>
      </c>
      <c r="BQ11" s="405">
        <f t="shared" ca="1" si="24"/>
        <v>0</v>
      </c>
      <c r="BR11" s="405">
        <f t="shared" ca="1" si="25"/>
        <v>0</v>
      </c>
      <c r="BS11" s="405">
        <f t="shared" ca="1" si="25"/>
        <v>0</v>
      </c>
      <c r="BT11" s="405">
        <f t="shared" ca="1" si="25"/>
        <v>0</v>
      </c>
      <c r="BU11" s="405">
        <f t="shared" ca="1" si="25"/>
        <v>0</v>
      </c>
      <c r="BV11" s="405">
        <f t="shared" ca="1" si="25"/>
        <v>0</v>
      </c>
      <c r="BW11" s="405">
        <f t="shared" ca="1" si="25"/>
        <v>0</v>
      </c>
      <c r="BX11" s="405">
        <f t="shared" ca="1" si="25"/>
        <v>0</v>
      </c>
      <c r="BY11" s="405">
        <f t="shared" ca="1" si="25"/>
        <v>0</v>
      </c>
      <c r="BZ11" s="405">
        <f t="shared" ca="1" si="25"/>
        <v>0</v>
      </c>
      <c r="CA11" s="405">
        <f t="shared" ca="1" si="25"/>
        <v>0</v>
      </c>
    </row>
    <row r="12" spans="1:104" ht="21" customHeight="1">
      <c r="A12" s="403" t="s">
        <v>543</v>
      </c>
      <c r="B12" s="427">
        <v>5</v>
      </c>
      <c r="C12" s="447" t="s">
        <v>317</v>
      </c>
      <c r="D12" s="455">
        <f t="shared" ca="1" si="26"/>
        <v>0</v>
      </c>
      <c r="E12" s="430">
        <f t="shared" ca="1" si="27"/>
        <v>0</v>
      </c>
      <c r="F12" s="456">
        <f t="shared" ca="1" si="28"/>
        <v>0</v>
      </c>
      <c r="G12" s="455">
        <f t="shared" ca="1" si="29"/>
        <v>0</v>
      </c>
      <c r="H12" s="430">
        <f t="shared" ca="1" si="30"/>
        <v>0</v>
      </c>
      <c r="I12" s="456">
        <f t="shared" ca="1" si="31"/>
        <v>0</v>
      </c>
      <c r="J12" s="455">
        <f t="shared" ca="1" si="32"/>
        <v>0</v>
      </c>
      <c r="K12" s="456">
        <f t="shared" ca="1" si="33"/>
        <v>0</v>
      </c>
      <c r="L12" s="455">
        <f t="shared" ca="1" si="34"/>
        <v>0</v>
      </c>
      <c r="M12" s="456">
        <f t="shared" ca="1" si="35"/>
        <v>0</v>
      </c>
      <c r="N12" s="451"/>
      <c r="O12" s="430"/>
      <c r="P12" s="431">
        <f t="shared" ca="1" si="0"/>
        <v>585</v>
      </c>
      <c r="Q12" s="431">
        <f t="shared" ca="1" si="1"/>
        <v>0</v>
      </c>
      <c r="R12" s="431">
        <f t="shared" ca="1" si="2"/>
        <v>3</v>
      </c>
      <c r="S12" s="431">
        <f t="shared" ca="1" si="3"/>
        <v>0</v>
      </c>
      <c r="T12" s="431">
        <f t="shared" ca="1" si="4"/>
        <v>0</v>
      </c>
      <c r="U12" s="431">
        <f t="shared" ca="1" si="5"/>
        <v>0</v>
      </c>
      <c r="V12" s="431">
        <f t="shared" ca="1" si="36"/>
        <v>585</v>
      </c>
      <c r="W12" s="431">
        <f t="shared" ca="1" si="37"/>
        <v>0</v>
      </c>
      <c r="X12" s="431">
        <f t="shared" ca="1" si="38"/>
        <v>3</v>
      </c>
      <c r="Y12" s="476">
        <f t="shared" ca="1" si="6"/>
        <v>0</v>
      </c>
      <c r="Z12" s="948"/>
      <c r="AA12" s="427">
        <v>5</v>
      </c>
      <c r="AB12" s="447" t="s">
        <v>317</v>
      </c>
      <c r="AC12" s="455">
        <f t="shared" ca="1" si="7"/>
        <v>20</v>
      </c>
      <c r="AD12" s="430">
        <f t="shared" ca="1" si="8"/>
        <v>100</v>
      </c>
      <c r="AE12" s="456">
        <f t="shared" ca="1" si="39"/>
        <v>120</v>
      </c>
      <c r="AF12" s="455">
        <f t="shared" ca="1" si="9"/>
        <v>30</v>
      </c>
      <c r="AG12" s="430">
        <f t="shared" ca="1" si="10"/>
        <v>0</v>
      </c>
      <c r="AH12" s="430">
        <f t="shared" ca="1" si="11"/>
        <v>35</v>
      </c>
      <c r="AI12" s="430">
        <f t="shared" ca="1" si="12"/>
        <v>56</v>
      </c>
      <c r="AJ12" s="456">
        <f t="shared" ca="1" si="40"/>
        <v>121</v>
      </c>
      <c r="AK12" s="455">
        <f t="shared" ca="1" si="13"/>
        <v>0</v>
      </c>
      <c r="AL12" s="430">
        <f t="shared" ca="1" si="14"/>
        <v>0</v>
      </c>
      <c r="AM12" s="456">
        <f t="shared" ca="1" si="41"/>
        <v>0</v>
      </c>
      <c r="AN12" s="455">
        <f t="shared" ca="1" si="15"/>
        <v>0</v>
      </c>
      <c r="AO12" s="430">
        <f t="shared" ca="1" si="16"/>
        <v>0</v>
      </c>
      <c r="AP12" s="430">
        <f t="shared" ca="1" si="17"/>
        <v>0</v>
      </c>
      <c r="AQ12" s="430">
        <f t="shared" ca="1" si="18"/>
        <v>0</v>
      </c>
      <c r="AR12" s="430">
        <f t="shared" ca="1" si="19"/>
        <v>0</v>
      </c>
      <c r="AS12" s="788">
        <f t="shared" ca="1" si="20"/>
        <v>0</v>
      </c>
      <c r="AT12" s="456">
        <f t="shared" ca="1" si="42"/>
        <v>0</v>
      </c>
      <c r="AV12" s="410">
        <f t="shared" ca="1" si="21"/>
        <v>0</v>
      </c>
      <c r="AW12" s="410">
        <f t="shared" ca="1" si="22"/>
        <v>0</v>
      </c>
      <c r="AX12" s="405">
        <f t="shared" ca="1" si="23"/>
        <v>0</v>
      </c>
      <c r="AY12" s="414">
        <f t="shared" ca="1" si="23"/>
        <v>0</v>
      </c>
      <c r="AZ12" s="405">
        <f t="shared" ca="1" si="23"/>
        <v>0</v>
      </c>
      <c r="BA12" s="405">
        <f t="shared" ca="1" si="23"/>
        <v>0</v>
      </c>
      <c r="BB12" s="405">
        <f t="shared" ca="1" si="23"/>
        <v>0</v>
      </c>
      <c r="BC12" s="405">
        <f t="shared" ca="1" si="23"/>
        <v>0</v>
      </c>
      <c r="BD12" s="405">
        <f t="shared" ca="1" si="23"/>
        <v>0</v>
      </c>
      <c r="BE12" s="405">
        <f t="shared" ca="1" si="23"/>
        <v>0</v>
      </c>
      <c r="BF12" s="405">
        <f t="shared" ca="1" si="23"/>
        <v>0</v>
      </c>
      <c r="BG12" s="405">
        <f t="shared" ca="1" si="23"/>
        <v>0</v>
      </c>
      <c r="BH12" s="405">
        <f t="shared" ca="1" si="24"/>
        <v>0</v>
      </c>
      <c r="BI12" s="405">
        <f t="shared" ca="1" si="24"/>
        <v>0</v>
      </c>
      <c r="BJ12" s="405">
        <f t="shared" ca="1" si="24"/>
        <v>0</v>
      </c>
      <c r="BK12" s="405">
        <f t="shared" ca="1" si="24"/>
        <v>0</v>
      </c>
      <c r="BL12" s="405">
        <f t="shared" ca="1" si="24"/>
        <v>0</v>
      </c>
      <c r="BM12" s="405">
        <f t="shared" ca="1" si="24"/>
        <v>0</v>
      </c>
      <c r="BN12" s="405">
        <f t="shared" ca="1" si="24"/>
        <v>0</v>
      </c>
      <c r="BO12" s="405">
        <f t="shared" ca="1" si="24"/>
        <v>0</v>
      </c>
      <c r="BP12" s="405">
        <f t="shared" ca="1" si="24"/>
        <v>0</v>
      </c>
      <c r="BQ12" s="405">
        <f t="shared" ca="1" si="24"/>
        <v>0</v>
      </c>
      <c r="BR12" s="405">
        <f t="shared" ca="1" si="25"/>
        <v>0</v>
      </c>
      <c r="BS12" s="405">
        <f t="shared" ca="1" si="25"/>
        <v>0</v>
      </c>
      <c r="BT12" s="405">
        <f t="shared" ca="1" si="25"/>
        <v>0</v>
      </c>
      <c r="BU12" s="405">
        <f t="shared" ca="1" si="25"/>
        <v>0</v>
      </c>
      <c r="BV12" s="405">
        <f t="shared" ca="1" si="25"/>
        <v>0</v>
      </c>
      <c r="BW12" s="405">
        <f t="shared" ca="1" si="25"/>
        <v>0</v>
      </c>
      <c r="BX12" s="405">
        <f t="shared" ca="1" si="25"/>
        <v>0</v>
      </c>
      <c r="BY12" s="405">
        <f t="shared" ca="1" si="25"/>
        <v>0</v>
      </c>
      <c r="BZ12" s="405">
        <f t="shared" ca="1" si="25"/>
        <v>0</v>
      </c>
      <c r="CA12" s="405">
        <f t="shared" ca="1" si="25"/>
        <v>0</v>
      </c>
    </row>
    <row r="13" spans="1:104" ht="21" customHeight="1">
      <c r="A13" s="403" t="s">
        <v>545</v>
      </c>
      <c r="B13" s="439">
        <v>6</v>
      </c>
      <c r="C13" s="448" t="s">
        <v>319</v>
      </c>
      <c r="D13" s="457">
        <f t="shared" ca="1" si="26"/>
        <v>0</v>
      </c>
      <c r="E13" s="440">
        <f t="shared" ca="1" si="27"/>
        <v>0</v>
      </c>
      <c r="F13" s="458">
        <f t="shared" ca="1" si="28"/>
        <v>0</v>
      </c>
      <c r="G13" s="457">
        <f t="shared" ca="1" si="29"/>
        <v>0</v>
      </c>
      <c r="H13" s="440">
        <f t="shared" ca="1" si="30"/>
        <v>0</v>
      </c>
      <c r="I13" s="458">
        <f t="shared" ca="1" si="31"/>
        <v>0</v>
      </c>
      <c r="J13" s="457">
        <f t="shared" ca="1" si="32"/>
        <v>0</v>
      </c>
      <c r="K13" s="458">
        <f t="shared" ca="1" si="33"/>
        <v>0</v>
      </c>
      <c r="L13" s="457">
        <f t="shared" ca="1" si="34"/>
        <v>0</v>
      </c>
      <c r="M13" s="458">
        <f t="shared" ca="1" si="35"/>
        <v>0</v>
      </c>
      <c r="N13" s="452"/>
      <c r="O13" s="440"/>
      <c r="P13" s="441">
        <f t="shared" ca="1" si="0"/>
        <v>190</v>
      </c>
      <c r="Q13" s="441">
        <f t="shared" ca="1" si="1"/>
        <v>0</v>
      </c>
      <c r="R13" s="441">
        <f t="shared" ca="1" si="2"/>
        <v>46</v>
      </c>
      <c r="S13" s="441">
        <f t="shared" ca="1" si="3"/>
        <v>0</v>
      </c>
      <c r="T13" s="441">
        <f t="shared" ca="1" si="4"/>
        <v>0</v>
      </c>
      <c r="U13" s="441">
        <f t="shared" ca="1" si="5"/>
        <v>0</v>
      </c>
      <c r="V13" s="441">
        <f t="shared" ca="1" si="36"/>
        <v>190</v>
      </c>
      <c r="W13" s="441">
        <f t="shared" ca="1" si="37"/>
        <v>0</v>
      </c>
      <c r="X13" s="441">
        <f t="shared" ca="1" si="38"/>
        <v>46</v>
      </c>
      <c r="Y13" s="488">
        <f t="shared" ca="1" si="6"/>
        <v>0</v>
      </c>
      <c r="Z13" s="948"/>
      <c r="AA13" s="439">
        <v>6</v>
      </c>
      <c r="AB13" s="448" t="s">
        <v>319</v>
      </c>
      <c r="AC13" s="457">
        <f t="shared" ca="1" si="7"/>
        <v>10</v>
      </c>
      <c r="AD13" s="440">
        <f t="shared" ca="1" si="8"/>
        <v>87</v>
      </c>
      <c r="AE13" s="458">
        <f t="shared" ca="1" si="39"/>
        <v>97</v>
      </c>
      <c r="AF13" s="457">
        <f t="shared" ca="1" si="9"/>
        <v>10</v>
      </c>
      <c r="AG13" s="440">
        <f t="shared" ca="1" si="10"/>
        <v>0</v>
      </c>
      <c r="AH13" s="440">
        <f t="shared" ca="1" si="11"/>
        <v>0</v>
      </c>
      <c r="AI13" s="440">
        <f t="shared" ca="1" si="12"/>
        <v>87</v>
      </c>
      <c r="AJ13" s="458">
        <f t="shared" ca="1" si="40"/>
        <v>97</v>
      </c>
      <c r="AK13" s="457">
        <f t="shared" ca="1" si="13"/>
        <v>0</v>
      </c>
      <c r="AL13" s="440">
        <f t="shared" ca="1" si="14"/>
        <v>5</v>
      </c>
      <c r="AM13" s="458">
        <f t="shared" ca="1" si="41"/>
        <v>5</v>
      </c>
      <c r="AN13" s="457">
        <f t="shared" ca="1" si="15"/>
        <v>0</v>
      </c>
      <c r="AO13" s="440">
        <f t="shared" ca="1" si="16"/>
        <v>0</v>
      </c>
      <c r="AP13" s="440">
        <f t="shared" ca="1" si="17"/>
        <v>0</v>
      </c>
      <c r="AQ13" s="440">
        <f t="shared" ca="1" si="18"/>
        <v>5</v>
      </c>
      <c r="AR13" s="440">
        <f t="shared" ca="1" si="19"/>
        <v>0</v>
      </c>
      <c r="AS13" s="789">
        <f t="shared" ca="1" si="20"/>
        <v>0</v>
      </c>
      <c r="AT13" s="458">
        <f t="shared" ca="1" si="42"/>
        <v>5</v>
      </c>
      <c r="AV13" s="410">
        <f t="shared" ca="1" si="21"/>
        <v>0</v>
      </c>
      <c r="AW13" s="410">
        <f t="shared" ca="1" si="22"/>
        <v>0</v>
      </c>
      <c r="AX13" s="405">
        <f t="shared" ca="1" si="23"/>
        <v>0</v>
      </c>
      <c r="AY13" s="414">
        <f t="shared" ca="1" si="23"/>
        <v>0</v>
      </c>
      <c r="AZ13" s="405">
        <f t="shared" ca="1" si="23"/>
        <v>0</v>
      </c>
      <c r="BA13" s="405">
        <f t="shared" ca="1" si="23"/>
        <v>0</v>
      </c>
      <c r="BB13" s="405">
        <f t="shared" ca="1" si="23"/>
        <v>0</v>
      </c>
      <c r="BC13" s="405">
        <f t="shared" ca="1" si="23"/>
        <v>0</v>
      </c>
      <c r="BD13" s="405">
        <f t="shared" ca="1" si="23"/>
        <v>0</v>
      </c>
      <c r="BE13" s="405">
        <f t="shared" ca="1" si="23"/>
        <v>0</v>
      </c>
      <c r="BF13" s="405">
        <f t="shared" ca="1" si="23"/>
        <v>0</v>
      </c>
      <c r="BG13" s="405">
        <f t="shared" ca="1" si="23"/>
        <v>0</v>
      </c>
      <c r="BH13" s="405">
        <f t="shared" ca="1" si="24"/>
        <v>0</v>
      </c>
      <c r="BI13" s="405">
        <f t="shared" ca="1" si="24"/>
        <v>0</v>
      </c>
      <c r="BJ13" s="405">
        <f t="shared" ca="1" si="24"/>
        <v>0</v>
      </c>
      <c r="BK13" s="405">
        <f t="shared" ca="1" si="24"/>
        <v>0</v>
      </c>
      <c r="BL13" s="405">
        <f t="shared" ca="1" si="24"/>
        <v>0</v>
      </c>
      <c r="BM13" s="405">
        <f t="shared" ca="1" si="24"/>
        <v>0</v>
      </c>
      <c r="BN13" s="405">
        <f t="shared" ca="1" si="24"/>
        <v>0</v>
      </c>
      <c r="BO13" s="405">
        <f t="shared" ca="1" si="24"/>
        <v>0</v>
      </c>
      <c r="BP13" s="405">
        <f t="shared" ca="1" si="24"/>
        <v>0</v>
      </c>
      <c r="BQ13" s="405">
        <f t="shared" ca="1" si="24"/>
        <v>0</v>
      </c>
      <c r="BR13" s="405">
        <f t="shared" ca="1" si="25"/>
        <v>0</v>
      </c>
      <c r="BS13" s="405">
        <f t="shared" ca="1" si="25"/>
        <v>0</v>
      </c>
      <c r="BT13" s="405">
        <f t="shared" ca="1" si="25"/>
        <v>0</v>
      </c>
      <c r="BU13" s="405">
        <f t="shared" ca="1" si="25"/>
        <v>0</v>
      </c>
      <c r="BV13" s="405">
        <f t="shared" ca="1" si="25"/>
        <v>0</v>
      </c>
      <c r="BW13" s="405">
        <f t="shared" ca="1" si="25"/>
        <v>0</v>
      </c>
      <c r="BX13" s="405">
        <f t="shared" ca="1" si="25"/>
        <v>0</v>
      </c>
      <c r="BY13" s="405">
        <f t="shared" ca="1" si="25"/>
        <v>0</v>
      </c>
      <c r="BZ13" s="405">
        <f t="shared" ca="1" si="25"/>
        <v>0</v>
      </c>
      <c r="CA13" s="405">
        <f t="shared" ca="1" si="25"/>
        <v>0</v>
      </c>
    </row>
    <row r="14" spans="1:104" ht="21" customHeight="1">
      <c r="A14" s="403" t="s">
        <v>547</v>
      </c>
      <c r="B14" s="436">
        <v>7</v>
      </c>
      <c r="C14" s="446" t="s">
        <v>321</v>
      </c>
      <c r="D14" s="454">
        <f t="shared" ca="1" si="26"/>
        <v>0</v>
      </c>
      <c r="E14" s="437">
        <f t="shared" ca="1" si="27"/>
        <v>0</v>
      </c>
      <c r="F14" s="413">
        <f t="shared" ca="1" si="28"/>
        <v>0</v>
      </c>
      <c r="G14" s="454">
        <f t="shared" ca="1" si="29"/>
        <v>0</v>
      </c>
      <c r="H14" s="437">
        <f t="shared" ca="1" si="30"/>
        <v>0</v>
      </c>
      <c r="I14" s="413">
        <f t="shared" ca="1" si="31"/>
        <v>0</v>
      </c>
      <c r="J14" s="454">
        <f t="shared" ca="1" si="32"/>
        <v>0</v>
      </c>
      <c r="K14" s="413">
        <f t="shared" ca="1" si="33"/>
        <v>0</v>
      </c>
      <c r="L14" s="454">
        <f t="shared" ca="1" si="34"/>
        <v>0</v>
      </c>
      <c r="M14" s="413">
        <f t="shared" ca="1" si="35"/>
        <v>0</v>
      </c>
      <c r="N14" s="450"/>
      <c r="O14" s="437"/>
      <c r="P14" s="438">
        <f t="shared" ca="1" si="0"/>
        <v>274</v>
      </c>
      <c r="Q14" s="438">
        <f t="shared" ca="1" si="1"/>
        <v>0</v>
      </c>
      <c r="R14" s="438">
        <f t="shared" ca="1" si="2"/>
        <v>84</v>
      </c>
      <c r="S14" s="438">
        <f t="shared" ca="1" si="3"/>
        <v>0</v>
      </c>
      <c r="T14" s="438">
        <f t="shared" ca="1" si="4"/>
        <v>0</v>
      </c>
      <c r="U14" s="438">
        <f t="shared" ca="1" si="5"/>
        <v>0</v>
      </c>
      <c r="V14" s="438">
        <f t="shared" ca="1" si="36"/>
        <v>274</v>
      </c>
      <c r="W14" s="438">
        <f t="shared" ca="1" si="37"/>
        <v>0</v>
      </c>
      <c r="X14" s="438">
        <f t="shared" ca="1" si="38"/>
        <v>84</v>
      </c>
      <c r="Y14" s="487">
        <f t="shared" ca="1" si="6"/>
        <v>0</v>
      </c>
      <c r="Z14" s="948"/>
      <c r="AA14" s="436">
        <v>7</v>
      </c>
      <c r="AB14" s="446" t="s">
        <v>321</v>
      </c>
      <c r="AC14" s="454">
        <f t="shared" ca="1" si="7"/>
        <v>24</v>
      </c>
      <c r="AD14" s="437">
        <f t="shared" ca="1" si="8"/>
        <v>66</v>
      </c>
      <c r="AE14" s="413">
        <f t="shared" ca="1" si="39"/>
        <v>90</v>
      </c>
      <c r="AF14" s="454">
        <f t="shared" ca="1" si="9"/>
        <v>37</v>
      </c>
      <c r="AG14" s="437">
        <f t="shared" ca="1" si="10"/>
        <v>0</v>
      </c>
      <c r="AH14" s="794">
        <f t="shared" ca="1" si="11"/>
        <v>9</v>
      </c>
      <c r="AI14" s="437">
        <f t="shared" ca="1" si="12"/>
        <v>54</v>
      </c>
      <c r="AJ14" s="413">
        <f t="shared" ca="1" si="40"/>
        <v>100</v>
      </c>
      <c r="AK14" s="454">
        <f t="shared" ca="1" si="13"/>
        <v>0</v>
      </c>
      <c r="AL14" s="437">
        <f t="shared" ca="1" si="14"/>
        <v>10</v>
      </c>
      <c r="AM14" s="413">
        <f t="shared" ca="1" si="41"/>
        <v>10</v>
      </c>
      <c r="AN14" s="454">
        <f t="shared" ca="1" si="15"/>
        <v>0</v>
      </c>
      <c r="AO14" s="437">
        <f t="shared" ca="1" si="16"/>
        <v>0</v>
      </c>
      <c r="AP14" s="437">
        <f t="shared" ca="1" si="17"/>
        <v>3</v>
      </c>
      <c r="AQ14" s="437">
        <f t="shared" ca="1" si="18"/>
        <v>4</v>
      </c>
      <c r="AR14" s="437">
        <f t="shared" ca="1" si="19"/>
        <v>0</v>
      </c>
      <c r="AS14" s="787">
        <f t="shared" ca="1" si="20"/>
        <v>0</v>
      </c>
      <c r="AT14" s="413">
        <f t="shared" ca="1" si="42"/>
        <v>7</v>
      </c>
      <c r="AV14" s="410">
        <f t="shared" ca="1" si="21"/>
        <v>0</v>
      </c>
      <c r="AW14" s="410">
        <f t="shared" ca="1" si="22"/>
        <v>1</v>
      </c>
      <c r="AX14" s="405">
        <f t="shared" ca="1" si="23"/>
        <v>0</v>
      </c>
      <c r="AY14" s="414">
        <f t="shared" ca="1" si="23"/>
        <v>0</v>
      </c>
      <c r="AZ14" s="405">
        <f t="shared" ca="1" si="23"/>
        <v>0</v>
      </c>
      <c r="BA14" s="405">
        <f t="shared" ca="1" si="23"/>
        <v>0</v>
      </c>
      <c r="BB14" s="405">
        <f t="shared" ca="1" si="23"/>
        <v>0</v>
      </c>
      <c r="BC14" s="405">
        <f t="shared" ca="1" si="23"/>
        <v>0</v>
      </c>
      <c r="BD14" s="405">
        <f t="shared" ca="1" si="23"/>
        <v>0</v>
      </c>
      <c r="BE14" s="405">
        <f t="shared" ca="1" si="23"/>
        <v>0</v>
      </c>
      <c r="BF14" s="405">
        <f t="shared" ca="1" si="23"/>
        <v>0</v>
      </c>
      <c r="BG14" s="405">
        <f t="shared" ca="1" si="23"/>
        <v>0</v>
      </c>
      <c r="BH14" s="405">
        <f t="shared" ca="1" si="24"/>
        <v>0</v>
      </c>
      <c r="BI14" s="405">
        <f t="shared" ca="1" si="24"/>
        <v>0</v>
      </c>
      <c r="BJ14" s="405">
        <f t="shared" ca="1" si="24"/>
        <v>0</v>
      </c>
      <c r="BK14" s="405">
        <f t="shared" ca="1" si="24"/>
        <v>0</v>
      </c>
      <c r="BL14" s="405">
        <f t="shared" ca="1" si="24"/>
        <v>0</v>
      </c>
      <c r="BM14" s="405">
        <f t="shared" ca="1" si="24"/>
        <v>0</v>
      </c>
      <c r="BN14" s="405">
        <f t="shared" ca="1" si="24"/>
        <v>0</v>
      </c>
      <c r="BO14" s="405">
        <f t="shared" ca="1" si="24"/>
        <v>0</v>
      </c>
      <c r="BP14" s="405">
        <f t="shared" ca="1" si="24"/>
        <v>0</v>
      </c>
      <c r="BQ14" s="405">
        <f t="shared" ca="1" si="24"/>
        <v>0</v>
      </c>
      <c r="BR14" s="405">
        <f t="shared" ca="1" si="25"/>
        <v>0</v>
      </c>
      <c r="BS14" s="405">
        <f t="shared" ca="1" si="25"/>
        <v>0</v>
      </c>
      <c r="BT14" s="405">
        <f t="shared" ca="1" si="25"/>
        <v>0</v>
      </c>
      <c r="BU14" s="405">
        <f t="shared" ca="1" si="25"/>
        <v>0</v>
      </c>
      <c r="BV14" s="405">
        <f t="shared" ca="1" si="25"/>
        <v>0</v>
      </c>
      <c r="BW14" s="405">
        <f t="shared" ca="1" si="25"/>
        <v>0</v>
      </c>
      <c r="BX14" s="405">
        <f t="shared" ca="1" si="25"/>
        <v>0</v>
      </c>
      <c r="BY14" s="405">
        <f t="shared" ca="1" si="25"/>
        <v>0</v>
      </c>
      <c r="BZ14" s="405">
        <f t="shared" ca="1" si="25"/>
        <v>0</v>
      </c>
      <c r="CA14" s="405">
        <f t="shared" ca="1" si="25"/>
        <v>0</v>
      </c>
    </row>
    <row r="15" spans="1:104" ht="21" customHeight="1">
      <c r="A15" s="403" t="s">
        <v>551</v>
      </c>
      <c r="B15" s="436">
        <v>8</v>
      </c>
      <c r="C15" s="446" t="s">
        <v>325</v>
      </c>
      <c r="D15" s="454">
        <f t="shared" ca="1" si="26"/>
        <v>0</v>
      </c>
      <c r="E15" s="437">
        <f t="shared" ca="1" si="27"/>
        <v>0</v>
      </c>
      <c r="F15" s="413">
        <f t="shared" ca="1" si="28"/>
        <v>0</v>
      </c>
      <c r="G15" s="454">
        <f t="shared" ca="1" si="29"/>
        <v>0</v>
      </c>
      <c r="H15" s="437">
        <f t="shared" ca="1" si="30"/>
        <v>0</v>
      </c>
      <c r="I15" s="413">
        <f t="shared" ca="1" si="31"/>
        <v>0</v>
      </c>
      <c r="J15" s="454">
        <f t="shared" ca="1" si="32"/>
        <v>0</v>
      </c>
      <c r="K15" s="413">
        <f t="shared" ca="1" si="33"/>
        <v>0</v>
      </c>
      <c r="L15" s="454">
        <f t="shared" ca="1" si="34"/>
        <v>0</v>
      </c>
      <c r="M15" s="413">
        <f t="shared" ca="1" si="35"/>
        <v>0</v>
      </c>
      <c r="N15" s="450"/>
      <c r="O15" s="437"/>
      <c r="P15" s="438">
        <f t="shared" ca="1" si="0"/>
        <v>586</v>
      </c>
      <c r="Q15" s="438">
        <f t="shared" ca="1" si="1"/>
        <v>0</v>
      </c>
      <c r="R15" s="438">
        <f t="shared" ca="1" si="2"/>
        <v>101</v>
      </c>
      <c r="S15" s="438">
        <f t="shared" ca="1" si="3"/>
        <v>0</v>
      </c>
      <c r="T15" s="438">
        <f t="shared" ca="1" si="4"/>
        <v>0</v>
      </c>
      <c r="U15" s="438">
        <f t="shared" ca="1" si="5"/>
        <v>0</v>
      </c>
      <c r="V15" s="438">
        <f t="shared" ca="1" si="36"/>
        <v>586</v>
      </c>
      <c r="W15" s="438">
        <f t="shared" ca="1" si="37"/>
        <v>0</v>
      </c>
      <c r="X15" s="438">
        <f t="shared" ca="1" si="38"/>
        <v>101</v>
      </c>
      <c r="Y15" s="487">
        <f t="shared" ca="1" si="6"/>
        <v>0</v>
      </c>
      <c r="Z15" s="948"/>
      <c r="AA15" s="436">
        <v>8</v>
      </c>
      <c r="AB15" s="446" t="s">
        <v>325</v>
      </c>
      <c r="AC15" s="454">
        <f t="shared" ca="1" si="7"/>
        <v>76</v>
      </c>
      <c r="AD15" s="437">
        <f t="shared" ca="1" si="8"/>
        <v>87</v>
      </c>
      <c r="AE15" s="413">
        <f t="shared" ca="1" si="39"/>
        <v>163</v>
      </c>
      <c r="AF15" s="454">
        <f t="shared" ca="1" si="9"/>
        <v>31</v>
      </c>
      <c r="AG15" s="437">
        <f t="shared" ca="1" si="10"/>
        <v>0</v>
      </c>
      <c r="AH15" s="794">
        <f t="shared" ca="1" si="11"/>
        <v>37</v>
      </c>
      <c r="AI15" s="437">
        <f t="shared" ca="1" si="12"/>
        <v>113</v>
      </c>
      <c r="AJ15" s="413">
        <f t="shared" ca="1" si="40"/>
        <v>181</v>
      </c>
      <c r="AK15" s="454">
        <f t="shared" ca="1" si="13"/>
        <v>3</v>
      </c>
      <c r="AL15" s="437">
        <f t="shared" ca="1" si="14"/>
        <v>7</v>
      </c>
      <c r="AM15" s="413">
        <f t="shared" ca="1" si="41"/>
        <v>10</v>
      </c>
      <c r="AN15" s="454">
        <f t="shared" ca="1" si="15"/>
        <v>0</v>
      </c>
      <c r="AO15" s="437">
        <f t="shared" ca="1" si="16"/>
        <v>0</v>
      </c>
      <c r="AP15" s="437">
        <f t="shared" ca="1" si="17"/>
        <v>0</v>
      </c>
      <c r="AQ15" s="437">
        <f t="shared" ca="1" si="18"/>
        <v>9</v>
      </c>
      <c r="AR15" s="437">
        <f t="shared" ca="1" si="19"/>
        <v>0</v>
      </c>
      <c r="AS15" s="787">
        <f t="shared" ca="1" si="20"/>
        <v>2</v>
      </c>
      <c r="AT15" s="413">
        <f t="shared" ca="1" si="42"/>
        <v>11</v>
      </c>
      <c r="AV15" s="410">
        <f t="shared" ca="1" si="21"/>
        <v>0</v>
      </c>
      <c r="AW15" s="410">
        <f t="shared" ca="1" si="22"/>
        <v>0</v>
      </c>
      <c r="AX15" s="405">
        <f t="shared" ca="1" si="23"/>
        <v>0</v>
      </c>
      <c r="AY15" s="414">
        <f t="shared" ca="1" si="23"/>
        <v>0</v>
      </c>
      <c r="AZ15" s="405">
        <f t="shared" ca="1" si="23"/>
        <v>0</v>
      </c>
      <c r="BA15" s="405">
        <f t="shared" ca="1" si="23"/>
        <v>0</v>
      </c>
      <c r="BB15" s="405">
        <f t="shared" ca="1" si="23"/>
        <v>0</v>
      </c>
      <c r="BC15" s="405">
        <f t="shared" ca="1" si="23"/>
        <v>0</v>
      </c>
      <c r="BD15" s="405">
        <f t="shared" ca="1" si="23"/>
        <v>0</v>
      </c>
      <c r="BE15" s="405">
        <f t="shared" ca="1" si="23"/>
        <v>0</v>
      </c>
      <c r="BF15" s="405">
        <f t="shared" ca="1" si="23"/>
        <v>0</v>
      </c>
      <c r="BG15" s="405">
        <f t="shared" ca="1" si="23"/>
        <v>0</v>
      </c>
      <c r="BH15" s="405">
        <f t="shared" ca="1" si="24"/>
        <v>0</v>
      </c>
      <c r="BI15" s="405">
        <f t="shared" ca="1" si="24"/>
        <v>0</v>
      </c>
      <c r="BJ15" s="405">
        <f t="shared" ca="1" si="24"/>
        <v>0</v>
      </c>
      <c r="BK15" s="405">
        <f t="shared" ca="1" si="24"/>
        <v>0</v>
      </c>
      <c r="BL15" s="405">
        <f t="shared" ca="1" si="24"/>
        <v>0</v>
      </c>
      <c r="BM15" s="405">
        <f t="shared" ca="1" si="24"/>
        <v>0</v>
      </c>
      <c r="BN15" s="405">
        <f t="shared" ca="1" si="24"/>
        <v>0</v>
      </c>
      <c r="BO15" s="405">
        <f t="shared" ca="1" si="24"/>
        <v>0</v>
      </c>
      <c r="BP15" s="405">
        <f t="shared" ca="1" si="24"/>
        <v>0</v>
      </c>
      <c r="BQ15" s="405">
        <f t="shared" ca="1" si="24"/>
        <v>0</v>
      </c>
      <c r="BR15" s="405">
        <f t="shared" ca="1" si="25"/>
        <v>0</v>
      </c>
      <c r="BS15" s="405">
        <f t="shared" ca="1" si="25"/>
        <v>0</v>
      </c>
      <c r="BT15" s="405">
        <f t="shared" ca="1" si="25"/>
        <v>0</v>
      </c>
      <c r="BU15" s="405">
        <f t="shared" ca="1" si="25"/>
        <v>0</v>
      </c>
      <c r="BV15" s="405">
        <f t="shared" ca="1" si="25"/>
        <v>0</v>
      </c>
      <c r="BW15" s="405">
        <f t="shared" ca="1" si="25"/>
        <v>0</v>
      </c>
      <c r="BX15" s="405">
        <f t="shared" ca="1" si="25"/>
        <v>0</v>
      </c>
      <c r="BY15" s="405">
        <f t="shared" ca="1" si="25"/>
        <v>0</v>
      </c>
      <c r="BZ15" s="405">
        <f t="shared" ca="1" si="25"/>
        <v>0</v>
      </c>
      <c r="CA15" s="405">
        <f t="shared" ca="1" si="25"/>
        <v>0</v>
      </c>
    </row>
    <row r="16" spans="1:104" ht="21" customHeight="1">
      <c r="A16" s="403" t="s">
        <v>554</v>
      </c>
      <c r="B16" s="436">
        <v>9</v>
      </c>
      <c r="C16" s="446" t="s">
        <v>328</v>
      </c>
      <c r="D16" s="454">
        <f t="shared" ca="1" si="26"/>
        <v>1</v>
      </c>
      <c r="E16" s="437">
        <f t="shared" ca="1" si="27"/>
        <v>0</v>
      </c>
      <c r="F16" s="413">
        <f t="shared" ca="1" si="28"/>
        <v>0</v>
      </c>
      <c r="G16" s="454">
        <f t="shared" ca="1" si="29"/>
        <v>0</v>
      </c>
      <c r="H16" s="437">
        <f t="shared" ca="1" si="30"/>
        <v>0</v>
      </c>
      <c r="I16" s="413">
        <f t="shared" ca="1" si="31"/>
        <v>0</v>
      </c>
      <c r="J16" s="454">
        <f t="shared" ca="1" si="32"/>
        <v>0</v>
      </c>
      <c r="K16" s="413">
        <f t="shared" ca="1" si="33"/>
        <v>0</v>
      </c>
      <c r="L16" s="454">
        <f t="shared" ca="1" si="34"/>
        <v>0</v>
      </c>
      <c r="M16" s="413">
        <f t="shared" ca="1" si="35"/>
        <v>0</v>
      </c>
      <c r="N16" s="450"/>
      <c r="O16" s="437"/>
      <c r="P16" s="438">
        <f t="shared" ca="1" si="0"/>
        <v>211</v>
      </c>
      <c r="Q16" s="438">
        <f t="shared" ca="1" si="1"/>
        <v>0</v>
      </c>
      <c r="R16" s="438">
        <f t="shared" ca="1" si="2"/>
        <v>114</v>
      </c>
      <c r="S16" s="438">
        <f t="shared" ca="1" si="3"/>
        <v>0</v>
      </c>
      <c r="T16" s="438"/>
      <c r="U16" s="438">
        <f t="shared" ca="1" si="5"/>
        <v>0</v>
      </c>
      <c r="V16" s="438">
        <f t="shared" ca="1" si="36"/>
        <v>211</v>
      </c>
      <c r="W16" s="438">
        <f t="shared" ca="1" si="37"/>
        <v>0</v>
      </c>
      <c r="X16" s="438">
        <f t="shared" ca="1" si="38"/>
        <v>114</v>
      </c>
      <c r="Y16" s="487">
        <f t="shared" ca="1" si="6"/>
        <v>0</v>
      </c>
      <c r="Z16" s="948"/>
      <c r="AA16" s="436">
        <v>9</v>
      </c>
      <c r="AB16" s="446" t="s">
        <v>328</v>
      </c>
      <c r="AC16" s="454">
        <f t="shared" ca="1" si="7"/>
        <v>39</v>
      </c>
      <c r="AD16" s="437">
        <f t="shared" ca="1" si="8"/>
        <v>4</v>
      </c>
      <c r="AE16" s="413">
        <f t="shared" ca="1" si="39"/>
        <v>43</v>
      </c>
      <c r="AF16" s="454">
        <f t="shared" ca="1" si="9"/>
        <v>1</v>
      </c>
      <c r="AG16" s="437">
        <f t="shared" ca="1" si="10"/>
        <v>0</v>
      </c>
      <c r="AH16" s="794">
        <f t="shared" ca="1" si="11"/>
        <v>8</v>
      </c>
      <c r="AI16" s="437">
        <f t="shared" ca="1" si="12"/>
        <v>43</v>
      </c>
      <c r="AJ16" s="413">
        <f t="shared" ca="1" si="40"/>
        <v>52</v>
      </c>
      <c r="AK16" s="454">
        <f t="shared" ca="1" si="13"/>
        <v>0</v>
      </c>
      <c r="AL16" s="437">
        <f t="shared" ca="1" si="14"/>
        <v>0</v>
      </c>
      <c r="AM16" s="413">
        <f t="shared" ca="1" si="41"/>
        <v>0</v>
      </c>
      <c r="AN16" s="454">
        <f t="shared" ca="1" si="15"/>
        <v>0</v>
      </c>
      <c r="AO16" s="437">
        <f t="shared" ca="1" si="16"/>
        <v>0</v>
      </c>
      <c r="AP16" s="437">
        <f t="shared" ca="1" si="17"/>
        <v>0</v>
      </c>
      <c r="AQ16" s="437">
        <f t="shared" ca="1" si="18"/>
        <v>0</v>
      </c>
      <c r="AR16" s="437">
        <f t="shared" ca="1" si="19"/>
        <v>0</v>
      </c>
      <c r="AS16" s="787">
        <f t="shared" ca="1" si="20"/>
        <v>0</v>
      </c>
      <c r="AT16" s="413">
        <f t="shared" ca="1" si="42"/>
        <v>0</v>
      </c>
      <c r="AV16" s="410">
        <f t="shared" ca="1" si="21"/>
        <v>0</v>
      </c>
      <c r="AW16" s="410">
        <f t="shared" ca="1" si="22"/>
        <v>0</v>
      </c>
      <c r="AX16" s="405" t="str">
        <f t="shared" ca="1" si="23"/>
        <v>09 食料品製造業</v>
      </c>
      <c r="AY16" s="414">
        <f t="shared" ca="1" si="23"/>
        <v>0</v>
      </c>
      <c r="AZ16" s="405">
        <f t="shared" ca="1" si="23"/>
        <v>0</v>
      </c>
      <c r="BA16" s="405">
        <f t="shared" ca="1" si="23"/>
        <v>0</v>
      </c>
      <c r="BB16" s="405">
        <f t="shared" ca="1" si="23"/>
        <v>0</v>
      </c>
      <c r="BC16" s="405">
        <f t="shared" ca="1" si="23"/>
        <v>0</v>
      </c>
      <c r="BD16" s="405">
        <f t="shared" ca="1" si="23"/>
        <v>0</v>
      </c>
      <c r="BE16" s="405">
        <f t="shared" ca="1" si="23"/>
        <v>0</v>
      </c>
      <c r="BF16" s="405">
        <f t="shared" ca="1" si="23"/>
        <v>0</v>
      </c>
      <c r="BG16" s="405">
        <f t="shared" ca="1" si="23"/>
        <v>0</v>
      </c>
      <c r="BH16" s="405">
        <f t="shared" ca="1" si="24"/>
        <v>0</v>
      </c>
      <c r="BI16" s="405">
        <f t="shared" ca="1" si="24"/>
        <v>0</v>
      </c>
      <c r="BJ16" s="405">
        <f t="shared" ca="1" si="24"/>
        <v>0</v>
      </c>
      <c r="BK16" s="405">
        <f t="shared" ca="1" si="24"/>
        <v>0</v>
      </c>
      <c r="BL16" s="405">
        <f t="shared" ca="1" si="24"/>
        <v>0</v>
      </c>
      <c r="BM16" s="405">
        <f t="shared" ca="1" si="24"/>
        <v>0</v>
      </c>
      <c r="BN16" s="405">
        <f t="shared" ca="1" si="24"/>
        <v>0</v>
      </c>
      <c r="BO16" s="405">
        <f t="shared" ca="1" si="24"/>
        <v>0</v>
      </c>
      <c r="BP16" s="405">
        <f t="shared" ca="1" si="24"/>
        <v>0</v>
      </c>
      <c r="BQ16" s="405">
        <f t="shared" ca="1" si="24"/>
        <v>0</v>
      </c>
      <c r="BR16" s="405">
        <f t="shared" ca="1" si="25"/>
        <v>0</v>
      </c>
      <c r="BS16" s="405">
        <f t="shared" ca="1" si="25"/>
        <v>0</v>
      </c>
      <c r="BT16" s="405">
        <f t="shared" ca="1" si="25"/>
        <v>0</v>
      </c>
      <c r="BU16" s="405">
        <f t="shared" ca="1" si="25"/>
        <v>0</v>
      </c>
      <c r="BV16" s="405">
        <f t="shared" ca="1" si="25"/>
        <v>0</v>
      </c>
      <c r="BW16" s="405">
        <f t="shared" ca="1" si="25"/>
        <v>0</v>
      </c>
      <c r="BX16" s="405">
        <f t="shared" ca="1" si="25"/>
        <v>0</v>
      </c>
      <c r="BY16" s="405">
        <f t="shared" ca="1" si="25"/>
        <v>0</v>
      </c>
      <c r="BZ16" s="405">
        <f t="shared" ca="1" si="25"/>
        <v>0</v>
      </c>
      <c r="CA16" s="405">
        <f t="shared" ca="1" si="25"/>
        <v>0</v>
      </c>
    </row>
    <row r="17" spans="1:79" ht="21" customHeight="1">
      <c r="A17" s="403" t="s">
        <v>556</v>
      </c>
      <c r="B17" s="427">
        <v>10</v>
      </c>
      <c r="C17" s="447" t="s">
        <v>330</v>
      </c>
      <c r="D17" s="455">
        <f ca="1">COUNTIF(AX17:AZ17,"*"&amp;" "&amp;"*")</f>
        <v>0</v>
      </c>
      <c r="E17" s="430">
        <f t="shared" ca="1" si="27"/>
        <v>0</v>
      </c>
      <c r="F17" s="456">
        <f t="shared" ca="1" si="28"/>
        <v>0</v>
      </c>
      <c r="G17" s="455">
        <f t="shared" ca="1" si="29"/>
        <v>0</v>
      </c>
      <c r="H17" s="430">
        <f t="shared" ca="1" si="30"/>
        <v>0</v>
      </c>
      <c r="I17" s="456">
        <f t="shared" ca="1" si="31"/>
        <v>0</v>
      </c>
      <c r="J17" s="455">
        <f t="shared" ca="1" si="32"/>
        <v>0</v>
      </c>
      <c r="K17" s="456">
        <f t="shared" ca="1" si="33"/>
        <v>0</v>
      </c>
      <c r="L17" s="455">
        <f t="shared" ca="1" si="34"/>
        <v>0</v>
      </c>
      <c r="M17" s="456">
        <f t="shared" ca="1" si="35"/>
        <v>0</v>
      </c>
      <c r="N17" s="451"/>
      <c r="O17" s="430"/>
      <c r="P17" s="431">
        <f t="shared" ca="1" si="0"/>
        <v>277</v>
      </c>
      <c r="Q17" s="431">
        <f t="shared" ca="1" si="1"/>
        <v>0</v>
      </c>
      <c r="R17" s="431">
        <f t="shared" ca="1" si="2"/>
        <v>43</v>
      </c>
      <c r="S17" s="431">
        <f t="shared" ca="1" si="3"/>
        <v>0</v>
      </c>
      <c r="T17" s="431">
        <f t="shared" ca="1" si="4"/>
        <v>0</v>
      </c>
      <c r="U17" s="431">
        <f t="shared" ca="1" si="5"/>
        <v>0</v>
      </c>
      <c r="V17" s="431">
        <f t="shared" ca="1" si="36"/>
        <v>277</v>
      </c>
      <c r="W17" s="431">
        <f t="shared" ca="1" si="37"/>
        <v>0</v>
      </c>
      <c r="X17" s="431">
        <f t="shared" ca="1" si="38"/>
        <v>43</v>
      </c>
      <c r="Y17" s="476">
        <f t="shared" ca="1" si="6"/>
        <v>0</v>
      </c>
      <c r="Z17" s="948"/>
      <c r="AA17" s="427">
        <v>10</v>
      </c>
      <c r="AB17" s="447" t="s">
        <v>330</v>
      </c>
      <c r="AC17" s="455">
        <f t="shared" ca="1" si="7"/>
        <v>6</v>
      </c>
      <c r="AD17" s="430">
        <f t="shared" ca="1" si="8"/>
        <v>80</v>
      </c>
      <c r="AE17" s="456">
        <f t="shared" ca="1" si="39"/>
        <v>86</v>
      </c>
      <c r="AF17" s="455">
        <f t="shared" ca="1" si="9"/>
        <v>12</v>
      </c>
      <c r="AG17" s="430">
        <f t="shared" ca="1" si="10"/>
        <v>1</v>
      </c>
      <c r="AH17" s="430">
        <f t="shared" ca="1" si="11"/>
        <v>19</v>
      </c>
      <c r="AI17" s="430">
        <f t="shared" ca="1" si="12"/>
        <v>76</v>
      </c>
      <c r="AJ17" s="456">
        <f t="shared" ca="1" si="40"/>
        <v>108</v>
      </c>
      <c r="AK17" s="455">
        <f t="shared" ca="1" si="13"/>
        <v>0</v>
      </c>
      <c r="AL17" s="430">
        <f t="shared" ca="1" si="14"/>
        <v>10</v>
      </c>
      <c r="AM17" s="456">
        <f t="shared" ca="1" si="41"/>
        <v>10</v>
      </c>
      <c r="AN17" s="455">
        <f t="shared" ca="1" si="15"/>
        <v>5</v>
      </c>
      <c r="AO17" s="430">
        <f t="shared" ca="1" si="16"/>
        <v>0</v>
      </c>
      <c r="AP17" s="430">
        <f t="shared" ca="1" si="17"/>
        <v>6</v>
      </c>
      <c r="AQ17" s="430">
        <f t="shared" ca="1" si="18"/>
        <v>7</v>
      </c>
      <c r="AR17" s="430">
        <f t="shared" ca="1" si="19"/>
        <v>0</v>
      </c>
      <c r="AS17" s="788">
        <f t="shared" ca="1" si="20"/>
        <v>1</v>
      </c>
      <c r="AT17" s="456">
        <f t="shared" ca="1" si="42"/>
        <v>19</v>
      </c>
      <c r="AV17" s="410">
        <f t="shared" ca="1" si="21"/>
        <v>0</v>
      </c>
      <c r="AW17" s="410">
        <f t="shared" ca="1" si="22"/>
        <v>0</v>
      </c>
      <c r="AX17" s="405">
        <f t="shared" ca="1" si="23"/>
        <v>0</v>
      </c>
      <c r="AY17" s="414">
        <f t="shared" ca="1" si="23"/>
        <v>0</v>
      </c>
      <c r="AZ17" s="405">
        <f t="shared" ca="1" si="23"/>
        <v>0</v>
      </c>
      <c r="BA17" s="405">
        <f t="shared" ca="1" si="23"/>
        <v>0</v>
      </c>
      <c r="BB17" s="405">
        <f t="shared" ca="1" si="23"/>
        <v>0</v>
      </c>
      <c r="BC17" s="405">
        <f t="shared" ca="1" si="23"/>
        <v>0</v>
      </c>
      <c r="BD17" s="405">
        <f t="shared" ca="1" si="23"/>
        <v>0</v>
      </c>
      <c r="BE17" s="405">
        <f t="shared" ca="1" si="23"/>
        <v>0</v>
      </c>
      <c r="BF17" s="405">
        <f t="shared" ca="1" si="23"/>
        <v>0</v>
      </c>
      <c r="BG17" s="405">
        <f t="shared" ca="1" si="23"/>
        <v>0</v>
      </c>
      <c r="BH17" s="405">
        <f t="shared" ca="1" si="24"/>
        <v>0</v>
      </c>
      <c r="BI17" s="405">
        <f t="shared" ca="1" si="24"/>
        <v>0</v>
      </c>
      <c r="BJ17" s="405">
        <f t="shared" ca="1" si="24"/>
        <v>0</v>
      </c>
      <c r="BK17" s="405">
        <f t="shared" ca="1" si="24"/>
        <v>0</v>
      </c>
      <c r="BL17" s="405">
        <f t="shared" ca="1" si="24"/>
        <v>0</v>
      </c>
      <c r="BM17" s="405">
        <f t="shared" ca="1" si="24"/>
        <v>0</v>
      </c>
      <c r="BN17" s="405">
        <f t="shared" ca="1" si="24"/>
        <v>0</v>
      </c>
      <c r="BO17" s="405">
        <f t="shared" ca="1" si="24"/>
        <v>0</v>
      </c>
      <c r="BP17" s="405">
        <f t="shared" ca="1" si="24"/>
        <v>0</v>
      </c>
      <c r="BQ17" s="405">
        <f t="shared" ca="1" si="24"/>
        <v>0</v>
      </c>
      <c r="BR17" s="405">
        <f t="shared" ca="1" si="25"/>
        <v>0</v>
      </c>
      <c r="BS17" s="405">
        <f t="shared" ca="1" si="25"/>
        <v>0</v>
      </c>
      <c r="BT17" s="405">
        <f t="shared" ca="1" si="25"/>
        <v>0</v>
      </c>
      <c r="BU17" s="405">
        <f t="shared" ca="1" si="25"/>
        <v>0</v>
      </c>
      <c r="BV17" s="405">
        <f t="shared" ca="1" si="25"/>
        <v>0</v>
      </c>
      <c r="BW17" s="405">
        <f t="shared" ca="1" si="25"/>
        <v>0</v>
      </c>
      <c r="BX17" s="405">
        <f t="shared" ca="1" si="25"/>
        <v>0</v>
      </c>
      <c r="BY17" s="405">
        <f t="shared" ca="1" si="25"/>
        <v>0</v>
      </c>
      <c r="BZ17" s="405">
        <f t="shared" ca="1" si="25"/>
        <v>0</v>
      </c>
      <c r="CA17" s="405">
        <f t="shared" ca="1" si="25"/>
        <v>0</v>
      </c>
    </row>
    <row r="18" spans="1:79" ht="21" customHeight="1">
      <c r="A18" s="403" t="s">
        <v>561</v>
      </c>
      <c r="B18" s="439">
        <v>11</v>
      </c>
      <c r="C18" s="448" t="s">
        <v>334</v>
      </c>
      <c r="D18" s="454">
        <f ca="1">COUNTIF(AX18:AZ18,"*"&amp;" "&amp;"*")</f>
        <v>1</v>
      </c>
      <c r="E18" s="440">
        <f t="shared" ca="1" si="27"/>
        <v>0</v>
      </c>
      <c r="F18" s="458">
        <f t="shared" ca="1" si="28"/>
        <v>0</v>
      </c>
      <c r="G18" s="457">
        <f t="shared" ca="1" si="29"/>
        <v>0</v>
      </c>
      <c r="H18" s="440">
        <f t="shared" ca="1" si="30"/>
        <v>0</v>
      </c>
      <c r="I18" s="458">
        <f t="shared" ca="1" si="31"/>
        <v>0</v>
      </c>
      <c r="J18" s="457">
        <f t="shared" ca="1" si="32"/>
        <v>0</v>
      </c>
      <c r="K18" s="458">
        <f t="shared" ca="1" si="33"/>
        <v>0</v>
      </c>
      <c r="L18" s="457">
        <f t="shared" ca="1" si="34"/>
        <v>0</v>
      </c>
      <c r="M18" s="458">
        <f t="shared" ca="1" si="35"/>
        <v>0</v>
      </c>
      <c r="N18" s="452"/>
      <c r="O18" s="440"/>
      <c r="P18" s="441">
        <f t="shared" ca="1" si="0"/>
        <v>978</v>
      </c>
      <c r="Q18" s="441">
        <f t="shared" ca="1" si="1"/>
        <v>0</v>
      </c>
      <c r="R18" s="441">
        <f t="shared" ca="1" si="2"/>
        <v>231</v>
      </c>
      <c r="S18" s="441">
        <f t="shared" ca="1" si="3"/>
        <v>2</v>
      </c>
      <c r="T18" s="441">
        <f t="shared" ca="1" si="4"/>
        <v>0</v>
      </c>
      <c r="U18" s="441">
        <f t="shared" ca="1" si="5"/>
        <v>1</v>
      </c>
      <c r="V18" s="441">
        <f t="shared" ca="1" si="36"/>
        <v>980</v>
      </c>
      <c r="W18" s="441">
        <f t="shared" ca="1" si="37"/>
        <v>0</v>
      </c>
      <c r="X18" s="441">
        <f t="shared" ca="1" si="38"/>
        <v>232</v>
      </c>
      <c r="Y18" s="488">
        <f t="shared" ca="1" si="6"/>
        <v>0</v>
      </c>
      <c r="Z18" s="948"/>
      <c r="AA18" s="439">
        <v>11</v>
      </c>
      <c r="AB18" s="448" t="s">
        <v>334</v>
      </c>
      <c r="AC18" s="457">
        <f t="shared" ca="1" si="7"/>
        <v>39</v>
      </c>
      <c r="AD18" s="440">
        <f t="shared" ca="1" si="8"/>
        <v>156</v>
      </c>
      <c r="AE18" s="458">
        <f t="shared" ca="1" si="39"/>
        <v>195</v>
      </c>
      <c r="AF18" s="457">
        <f t="shared" ca="1" si="9"/>
        <v>42</v>
      </c>
      <c r="AG18" s="440">
        <f t="shared" ca="1" si="10"/>
        <v>5</v>
      </c>
      <c r="AH18" s="440">
        <f t="shared" ca="1" si="11"/>
        <v>38</v>
      </c>
      <c r="AI18" s="440">
        <f t="shared" ca="1" si="12"/>
        <v>123</v>
      </c>
      <c r="AJ18" s="458">
        <f t="shared" ca="1" si="40"/>
        <v>208</v>
      </c>
      <c r="AK18" s="457">
        <f t="shared" ca="1" si="13"/>
        <v>0</v>
      </c>
      <c r="AL18" s="440">
        <f t="shared" ca="1" si="14"/>
        <v>69</v>
      </c>
      <c r="AM18" s="458">
        <f t="shared" ca="1" si="41"/>
        <v>69</v>
      </c>
      <c r="AN18" s="457">
        <f t="shared" ca="1" si="15"/>
        <v>1</v>
      </c>
      <c r="AO18" s="440">
        <f t="shared" ca="1" si="16"/>
        <v>0</v>
      </c>
      <c r="AP18" s="440">
        <f t="shared" ca="1" si="17"/>
        <v>16</v>
      </c>
      <c r="AQ18" s="440">
        <f t="shared" ca="1" si="18"/>
        <v>44</v>
      </c>
      <c r="AR18" s="440">
        <f t="shared" ca="1" si="19"/>
        <v>0</v>
      </c>
      <c r="AS18" s="789">
        <f t="shared" ca="1" si="20"/>
        <v>20</v>
      </c>
      <c r="AT18" s="458">
        <f t="shared" ca="1" si="42"/>
        <v>81</v>
      </c>
      <c r="AV18" s="410">
        <f t="shared" ca="1" si="21"/>
        <v>0</v>
      </c>
      <c r="AW18" s="410">
        <f t="shared" ca="1" si="22"/>
        <v>0</v>
      </c>
      <c r="AX18" s="410" t="str">
        <f t="shared" ref="AX18:BG27" ca="1" si="43">INDEX(INDIRECT(AX$7),MATCH($A18,_1自治体コード,0))</f>
        <v>77 持ち帰り・配達飲食サービス業</v>
      </c>
      <c r="AY18" s="1134">
        <f t="shared" ca="1" si="43"/>
        <v>0</v>
      </c>
      <c r="AZ18" s="410">
        <f t="shared" ca="1" si="23"/>
        <v>0</v>
      </c>
      <c r="BA18" s="405">
        <f t="shared" ca="1" si="43"/>
        <v>0</v>
      </c>
      <c r="BB18" s="405">
        <f t="shared" ca="1" si="43"/>
        <v>0</v>
      </c>
      <c r="BC18" s="405">
        <f t="shared" ca="1" si="43"/>
        <v>0</v>
      </c>
      <c r="BD18" s="405">
        <f t="shared" ca="1" si="43"/>
        <v>0</v>
      </c>
      <c r="BE18" s="405">
        <f t="shared" ca="1" si="43"/>
        <v>0</v>
      </c>
      <c r="BF18" s="405">
        <f t="shared" ca="1" si="43"/>
        <v>0</v>
      </c>
      <c r="BG18" s="405">
        <f t="shared" ca="1" si="43"/>
        <v>0</v>
      </c>
      <c r="BH18" s="405">
        <f t="shared" ref="BH18:BQ27" ca="1" si="44">INDEX(INDIRECT(BH$7),MATCH($A18,_1自治体コード,0))</f>
        <v>0</v>
      </c>
      <c r="BI18" s="405">
        <f t="shared" ca="1" si="44"/>
        <v>0</v>
      </c>
      <c r="BJ18" s="405">
        <f t="shared" ca="1" si="44"/>
        <v>0</v>
      </c>
      <c r="BK18" s="405">
        <f t="shared" ca="1" si="44"/>
        <v>0</v>
      </c>
      <c r="BL18" s="405">
        <f t="shared" ca="1" si="44"/>
        <v>0</v>
      </c>
      <c r="BM18" s="405">
        <f t="shared" ca="1" si="44"/>
        <v>0</v>
      </c>
      <c r="BN18" s="405">
        <f t="shared" ca="1" si="44"/>
        <v>0</v>
      </c>
      <c r="BO18" s="405">
        <f t="shared" ca="1" si="44"/>
        <v>0</v>
      </c>
      <c r="BP18" s="405">
        <f t="shared" ca="1" si="44"/>
        <v>0</v>
      </c>
      <c r="BQ18" s="405">
        <f t="shared" ca="1" si="44"/>
        <v>0</v>
      </c>
      <c r="BR18" s="405">
        <f t="shared" ref="BR18:CA33" ca="1" si="45">INDEX(INDIRECT(BR$7),MATCH($A18,_1自治体コード,0))</f>
        <v>0</v>
      </c>
      <c r="BS18" s="405">
        <f t="shared" ca="1" si="45"/>
        <v>0</v>
      </c>
      <c r="BT18" s="405">
        <f t="shared" ca="1" si="45"/>
        <v>0</v>
      </c>
      <c r="BU18" s="405">
        <f t="shared" ca="1" si="45"/>
        <v>0</v>
      </c>
      <c r="BV18" s="405">
        <f t="shared" ca="1" si="45"/>
        <v>0</v>
      </c>
      <c r="BW18" s="405">
        <f t="shared" ca="1" si="45"/>
        <v>0</v>
      </c>
      <c r="BX18" s="405">
        <f t="shared" ca="1" si="45"/>
        <v>0</v>
      </c>
      <c r="BY18" s="405">
        <f t="shared" ca="1" si="25"/>
        <v>0</v>
      </c>
      <c r="BZ18" s="405">
        <f t="shared" ca="1" si="25"/>
        <v>0</v>
      </c>
      <c r="CA18" s="405">
        <f t="shared" ca="1" si="25"/>
        <v>0</v>
      </c>
    </row>
    <row r="19" spans="1:79" ht="21" customHeight="1">
      <c r="A19" s="403" t="s">
        <v>570</v>
      </c>
      <c r="B19" s="436">
        <v>12</v>
      </c>
      <c r="C19" s="446" t="s">
        <v>343</v>
      </c>
      <c r="D19" s="454">
        <f t="shared" ca="1" si="26"/>
        <v>0</v>
      </c>
      <c r="E19" s="437">
        <f t="shared" ca="1" si="27"/>
        <v>0</v>
      </c>
      <c r="F19" s="413">
        <f t="shared" ca="1" si="28"/>
        <v>0</v>
      </c>
      <c r="G19" s="454">
        <f t="shared" ca="1" si="29"/>
        <v>0</v>
      </c>
      <c r="H19" s="437">
        <f t="shared" ca="1" si="30"/>
        <v>0</v>
      </c>
      <c r="I19" s="413">
        <f t="shared" ca="1" si="31"/>
        <v>0</v>
      </c>
      <c r="J19" s="454">
        <f t="shared" ca="1" si="32"/>
        <v>0</v>
      </c>
      <c r="K19" s="413">
        <f t="shared" ca="1" si="33"/>
        <v>0</v>
      </c>
      <c r="L19" s="454">
        <f t="shared" ca="1" si="34"/>
        <v>0</v>
      </c>
      <c r="M19" s="413">
        <f t="shared" ca="1" si="35"/>
        <v>0</v>
      </c>
      <c r="N19" s="450"/>
      <c r="O19" s="437"/>
      <c r="P19" s="438">
        <f t="shared" ca="1" si="0"/>
        <v>601</v>
      </c>
      <c r="Q19" s="438">
        <f t="shared" ca="1" si="1"/>
        <v>0</v>
      </c>
      <c r="R19" s="438">
        <f t="shared" ca="1" si="2"/>
        <v>74</v>
      </c>
      <c r="S19" s="438">
        <f t="shared" ca="1" si="3"/>
        <v>0</v>
      </c>
      <c r="T19" s="438">
        <f t="shared" ca="1" si="4"/>
        <v>0</v>
      </c>
      <c r="U19" s="438">
        <f t="shared" ca="1" si="5"/>
        <v>0</v>
      </c>
      <c r="V19" s="438">
        <f t="shared" ca="1" si="36"/>
        <v>601</v>
      </c>
      <c r="W19" s="438">
        <f t="shared" ca="1" si="37"/>
        <v>0</v>
      </c>
      <c r="X19" s="438">
        <f t="shared" ca="1" si="38"/>
        <v>74</v>
      </c>
      <c r="Y19" s="487">
        <f t="shared" ca="1" si="6"/>
        <v>0</v>
      </c>
      <c r="Z19" s="948"/>
      <c r="AA19" s="436">
        <v>12</v>
      </c>
      <c r="AB19" s="446" t="s">
        <v>343</v>
      </c>
      <c r="AC19" s="454">
        <f t="shared" ca="1" si="7"/>
        <v>92</v>
      </c>
      <c r="AD19" s="437">
        <f t="shared" ca="1" si="8"/>
        <v>185</v>
      </c>
      <c r="AE19" s="413">
        <f t="shared" ca="1" si="39"/>
        <v>277</v>
      </c>
      <c r="AF19" s="454">
        <f t="shared" ca="1" si="9"/>
        <v>93</v>
      </c>
      <c r="AG19" s="437">
        <f t="shared" ca="1" si="10"/>
        <v>1</v>
      </c>
      <c r="AH19" s="794">
        <f t="shared" ca="1" si="11"/>
        <v>56</v>
      </c>
      <c r="AI19" s="437">
        <f t="shared" ca="1" si="12"/>
        <v>173</v>
      </c>
      <c r="AJ19" s="413">
        <f t="shared" ca="1" si="40"/>
        <v>323</v>
      </c>
      <c r="AK19" s="454">
        <f t="shared" ca="1" si="13"/>
        <v>1</v>
      </c>
      <c r="AL19" s="437">
        <f t="shared" ca="1" si="14"/>
        <v>29</v>
      </c>
      <c r="AM19" s="413">
        <f t="shared" ca="1" si="41"/>
        <v>30</v>
      </c>
      <c r="AN19" s="454">
        <f t="shared" ca="1" si="15"/>
        <v>3</v>
      </c>
      <c r="AO19" s="437">
        <f t="shared" ca="1" si="16"/>
        <v>0</v>
      </c>
      <c r="AP19" s="437">
        <f t="shared" ca="1" si="17"/>
        <v>10</v>
      </c>
      <c r="AQ19" s="437">
        <f t="shared" ca="1" si="18"/>
        <v>11</v>
      </c>
      <c r="AR19" s="437">
        <f t="shared" ca="1" si="19"/>
        <v>0</v>
      </c>
      <c r="AS19" s="787">
        <f t="shared" ca="1" si="20"/>
        <v>21</v>
      </c>
      <c r="AT19" s="413">
        <f t="shared" ca="1" si="42"/>
        <v>45</v>
      </c>
      <c r="AV19" s="410">
        <f t="shared" ca="1" si="21"/>
        <v>0</v>
      </c>
      <c r="AW19" s="410">
        <f t="shared" ca="1" si="22"/>
        <v>0</v>
      </c>
      <c r="AX19" s="405">
        <f t="shared" ca="1" si="43"/>
        <v>0</v>
      </c>
      <c r="AY19" s="414">
        <f t="shared" ca="1" si="43"/>
        <v>0</v>
      </c>
      <c r="AZ19" s="405">
        <f t="shared" ca="1" si="43"/>
        <v>0</v>
      </c>
      <c r="BA19" s="405">
        <f t="shared" ca="1" si="43"/>
        <v>0</v>
      </c>
      <c r="BB19" s="405">
        <f t="shared" ca="1" si="43"/>
        <v>0</v>
      </c>
      <c r="BC19" s="405">
        <f t="shared" ca="1" si="43"/>
        <v>0</v>
      </c>
      <c r="BD19" s="405">
        <f t="shared" ca="1" si="43"/>
        <v>0</v>
      </c>
      <c r="BE19" s="405">
        <f t="shared" ca="1" si="43"/>
        <v>0</v>
      </c>
      <c r="BF19" s="405">
        <f t="shared" ca="1" si="43"/>
        <v>0</v>
      </c>
      <c r="BG19" s="405">
        <f t="shared" ca="1" si="43"/>
        <v>0</v>
      </c>
      <c r="BH19" s="405">
        <f t="shared" ca="1" si="44"/>
        <v>0</v>
      </c>
      <c r="BI19" s="405">
        <f t="shared" ca="1" si="44"/>
        <v>0</v>
      </c>
      <c r="BJ19" s="405">
        <f t="shared" ca="1" si="44"/>
        <v>0</v>
      </c>
      <c r="BK19" s="405">
        <f t="shared" ca="1" si="44"/>
        <v>0</v>
      </c>
      <c r="BL19" s="405">
        <f t="shared" ca="1" si="44"/>
        <v>0</v>
      </c>
      <c r="BM19" s="405">
        <f t="shared" ca="1" si="44"/>
        <v>0</v>
      </c>
      <c r="BN19" s="405">
        <f t="shared" ca="1" si="44"/>
        <v>0</v>
      </c>
      <c r="BO19" s="405">
        <f t="shared" ca="1" si="44"/>
        <v>0</v>
      </c>
      <c r="BP19" s="405">
        <f t="shared" ca="1" si="44"/>
        <v>0</v>
      </c>
      <c r="BQ19" s="405">
        <f t="shared" ca="1" si="44"/>
        <v>0</v>
      </c>
      <c r="BR19" s="405">
        <f t="shared" ca="1" si="45"/>
        <v>0</v>
      </c>
      <c r="BS19" s="405">
        <f t="shared" ca="1" si="45"/>
        <v>0</v>
      </c>
      <c r="BT19" s="405">
        <f t="shared" ca="1" si="45"/>
        <v>0</v>
      </c>
      <c r="BU19" s="405">
        <f t="shared" ca="1" si="45"/>
        <v>0</v>
      </c>
      <c r="BV19" s="405">
        <f t="shared" ca="1" si="45"/>
        <v>0</v>
      </c>
      <c r="BW19" s="405">
        <f t="shared" ca="1" si="45"/>
        <v>0</v>
      </c>
      <c r="BX19" s="405">
        <f t="shared" ca="1" si="45"/>
        <v>0</v>
      </c>
      <c r="BY19" s="405">
        <f t="shared" ca="1" si="25"/>
        <v>0</v>
      </c>
      <c r="BZ19" s="405">
        <f t="shared" ca="1" si="25"/>
        <v>0</v>
      </c>
      <c r="CA19" s="405">
        <f t="shared" ca="1" si="25"/>
        <v>0</v>
      </c>
    </row>
    <row r="20" spans="1:79" ht="21" customHeight="1">
      <c r="A20" s="403" t="s">
        <v>576</v>
      </c>
      <c r="B20" s="436">
        <v>13</v>
      </c>
      <c r="C20" s="446" t="s">
        <v>350</v>
      </c>
      <c r="D20" s="454">
        <f t="shared" ca="1" si="26"/>
        <v>0</v>
      </c>
      <c r="E20" s="437">
        <f t="shared" ca="1" si="27"/>
        <v>0</v>
      </c>
      <c r="F20" s="413">
        <f t="shared" ca="1" si="28"/>
        <v>0</v>
      </c>
      <c r="G20" s="454">
        <f t="shared" ca="1" si="29"/>
        <v>0</v>
      </c>
      <c r="H20" s="437">
        <f t="shared" ca="1" si="30"/>
        <v>0</v>
      </c>
      <c r="I20" s="413">
        <f t="shared" ca="1" si="31"/>
        <v>0</v>
      </c>
      <c r="J20" s="454">
        <f t="shared" ca="1" si="32"/>
        <v>0</v>
      </c>
      <c r="K20" s="413">
        <f t="shared" ca="1" si="33"/>
        <v>0</v>
      </c>
      <c r="L20" s="454">
        <f t="shared" ca="1" si="34"/>
        <v>0</v>
      </c>
      <c r="M20" s="413">
        <f t="shared" ca="1" si="35"/>
        <v>0</v>
      </c>
      <c r="N20" s="450"/>
      <c r="O20" s="437"/>
      <c r="P20" s="442">
        <f t="shared" ca="1" si="0"/>
        <v>426</v>
      </c>
      <c r="Q20" s="442">
        <f t="shared" ca="1" si="1"/>
        <v>0</v>
      </c>
      <c r="R20" s="442">
        <f t="shared" ca="1" si="2"/>
        <v>164</v>
      </c>
      <c r="S20" s="438">
        <f t="shared" ca="1" si="3"/>
        <v>1</v>
      </c>
      <c r="T20" s="438">
        <f t="shared" ca="1" si="4"/>
        <v>0</v>
      </c>
      <c r="U20" s="438">
        <f t="shared" ca="1" si="5"/>
        <v>1</v>
      </c>
      <c r="V20" s="442">
        <f t="shared" ca="1" si="36"/>
        <v>427</v>
      </c>
      <c r="W20" s="442">
        <f t="shared" ca="1" si="37"/>
        <v>0</v>
      </c>
      <c r="X20" s="438">
        <f t="shared" ca="1" si="38"/>
        <v>165</v>
      </c>
      <c r="Y20" s="487">
        <f t="shared" ca="1" si="6"/>
        <v>0</v>
      </c>
      <c r="Z20" s="948"/>
      <c r="AA20" s="436">
        <v>13</v>
      </c>
      <c r="AB20" s="446" t="s">
        <v>350</v>
      </c>
      <c r="AC20" s="454">
        <f t="shared" ca="1" si="7"/>
        <v>2</v>
      </c>
      <c r="AD20" s="437">
        <f t="shared" ca="1" si="8"/>
        <v>57</v>
      </c>
      <c r="AE20" s="413">
        <f t="shared" ca="1" si="39"/>
        <v>59</v>
      </c>
      <c r="AF20" s="454">
        <f t="shared" ca="1" si="9"/>
        <v>8</v>
      </c>
      <c r="AG20" s="437">
        <f t="shared" ca="1" si="10"/>
        <v>0</v>
      </c>
      <c r="AH20" s="794">
        <f t="shared" ca="1" si="11"/>
        <v>2</v>
      </c>
      <c r="AI20" s="437">
        <f t="shared" ca="1" si="12"/>
        <v>56</v>
      </c>
      <c r="AJ20" s="413">
        <f t="shared" ca="1" si="40"/>
        <v>66</v>
      </c>
      <c r="AK20" s="454">
        <f t="shared" ca="1" si="13"/>
        <v>0</v>
      </c>
      <c r="AL20" s="437">
        <f t="shared" ca="1" si="14"/>
        <v>96</v>
      </c>
      <c r="AM20" s="413">
        <f t="shared" ca="1" si="41"/>
        <v>96</v>
      </c>
      <c r="AN20" s="454">
        <f t="shared" ca="1" si="15"/>
        <v>0</v>
      </c>
      <c r="AO20" s="437">
        <f t="shared" ca="1" si="16"/>
        <v>0</v>
      </c>
      <c r="AP20" s="437">
        <f t="shared" ca="1" si="17"/>
        <v>7</v>
      </c>
      <c r="AQ20" s="437">
        <f t="shared" ca="1" si="18"/>
        <v>55</v>
      </c>
      <c r="AR20" s="437">
        <f t="shared" ca="1" si="19"/>
        <v>0</v>
      </c>
      <c r="AS20" s="787">
        <f t="shared" ca="1" si="20"/>
        <v>80</v>
      </c>
      <c r="AT20" s="413">
        <f t="shared" ca="1" si="42"/>
        <v>142</v>
      </c>
      <c r="AV20" s="410">
        <f t="shared" ca="1" si="21"/>
        <v>0</v>
      </c>
      <c r="AW20" s="410">
        <f t="shared" ca="1" si="22"/>
        <v>0</v>
      </c>
      <c r="AX20" s="405">
        <f t="shared" ca="1" si="43"/>
        <v>0</v>
      </c>
      <c r="AY20" s="414">
        <f t="shared" ca="1" si="43"/>
        <v>0</v>
      </c>
      <c r="AZ20" s="405">
        <f t="shared" ca="1" si="43"/>
        <v>0</v>
      </c>
      <c r="BA20" s="405">
        <f t="shared" ca="1" si="43"/>
        <v>0</v>
      </c>
      <c r="BB20" s="405">
        <f t="shared" ca="1" si="43"/>
        <v>0</v>
      </c>
      <c r="BC20" s="405">
        <f t="shared" ca="1" si="43"/>
        <v>0</v>
      </c>
      <c r="BD20" s="405">
        <f t="shared" ca="1" si="43"/>
        <v>0</v>
      </c>
      <c r="BE20" s="405">
        <f t="shared" ca="1" si="43"/>
        <v>0</v>
      </c>
      <c r="BF20" s="405">
        <f t="shared" ca="1" si="43"/>
        <v>0</v>
      </c>
      <c r="BG20" s="405">
        <f t="shared" ca="1" si="43"/>
        <v>0</v>
      </c>
      <c r="BH20" s="405">
        <f t="shared" ca="1" si="44"/>
        <v>0</v>
      </c>
      <c r="BI20" s="405">
        <f t="shared" ca="1" si="44"/>
        <v>0</v>
      </c>
      <c r="BJ20" s="405">
        <f t="shared" ca="1" si="44"/>
        <v>0</v>
      </c>
      <c r="BK20" s="405">
        <f t="shared" ca="1" si="44"/>
        <v>0</v>
      </c>
      <c r="BL20" s="405">
        <f t="shared" ca="1" si="44"/>
        <v>0</v>
      </c>
      <c r="BM20" s="405">
        <f t="shared" ca="1" si="44"/>
        <v>0</v>
      </c>
      <c r="BN20" s="405">
        <f t="shared" ca="1" si="44"/>
        <v>0</v>
      </c>
      <c r="BO20" s="405">
        <f t="shared" ca="1" si="44"/>
        <v>0</v>
      </c>
      <c r="BP20" s="405">
        <f t="shared" ca="1" si="44"/>
        <v>0</v>
      </c>
      <c r="BQ20" s="405">
        <f t="shared" ca="1" si="44"/>
        <v>0</v>
      </c>
      <c r="BR20" s="405">
        <f t="shared" ca="1" si="45"/>
        <v>0</v>
      </c>
      <c r="BS20" s="405">
        <f t="shared" ca="1" si="45"/>
        <v>0</v>
      </c>
      <c r="BT20" s="405">
        <f t="shared" ca="1" si="45"/>
        <v>0</v>
      </c>
      <c r="BU20" s="405">
        <f t="shared" ca="1" si="45"/>
        <v>0</v>
      </c>
      <c r="BV20" s="405">
        <f t="shared" ca="1" si="45"/>
        <v>0</v>
      </c>
      <c r="BW20" s="405">
        <f t="shared" ca="1" si="45"/>
        <v>0</v>
      </c>
      <c r="BX20" s="405">
        <f t="shared" ca="1" si="45"/>
        <v>0</v>
      </c>
      <c r="BY20" s="405">
        <f t="shared" ca="1" si="25"/>
        <v>0</v>
      </c>
      <c r="BZ20" s="405">
        <f t="shared" ca="1" si="25"/>
        <v>0</v>
      </c>
      <c r="CA20" s="405">
        <f t="shared" ca="1" si="25"/>
        <v>0</v>
      </c>
    </row>
    <row r="21" spans="1:79" ht="21" customHeight="1">
      <c r="A21" s="403" t="s">
        <v>579</v>
      </c>
      <c r="B21" s="436">
        <v>14</v>
      </c>
      <c r="C21" s="446" t="s">
        <v>353</v>
      </c>
      <c r="D21" s="454">
        <f t="shared" ca="1" si="26"/>
        <v>0</v>
      </c>
      <c r="E21" s="437">
        <f t="shared" ca="1" si="27"/>
        <v>0</v>
      </c>
      <c r="F21" s="413">
        <f t="shared" ca="1" si="28"/>
        <v>0</v>
      </c>
      <c r="G21" s="454">
        <f t="shared" ca="1" si="29"/>
        <v>0</v>
      </c>
      <c r="H21" s="437">
        <f t="shared" ca="1" si="30"/>
        <v>0</v>
      </c>
      <c r="I21" s="413">
        <f t="shared" ca="1" si="31"/>
        <v>0</v>
      </c>
      <c r="J21" s="454">
        <f t="shared" ca="1" si="32"/>
        <v>0</v>
      </c>
      <c r="K21" s="413">
        <f t="shared" ca="1" si="33"/>
        <v>0</v>
      </c>
      <c r="L21" s="454">
        <f t="shared" ca="1" si="34"/>
        <v>0</v>
      </c>
      <c r="M21" s="413">
        <f t="shared" ca="1" si="35"/>
        <v>0</v>
      </c>
      <c r="N21" s="450"/>
      <c r="O21" s="437"/>
      <c r="P21" s="438">
        <f t="shared" ca="1" si="0"/>
        <v>184</v>
      </c>
      <c r="Q21" s="438">
        <f t="shared" ca="1" si="1"/>
        <v>0</v>
      </c>
      <c r="R21" s="438">
        <f t="shared" ca="1" si="2"/>
        <v>65</v>
      </c>
      <c r="S21" s="438">
        <f t="shared" ca="1" si="3"/>
        <v>0</v>
      </c>
      <c r="T21" s="438">
        <f t="shared" ca="1" si="4"/>
        <v>0</v>
      </c>
      <c r="U21" s="438">
        <f t="shared" ca="1" si="5"/>
        <v>0</v>
      </c>
      <c r="V21" s="438">
        <f t="shared" ca="1" si="36"/>
        <v>184</v>
      </c>
      <c r="W21" s="438">
        <f t="shared" ca="1" si="37"/>
        <v>0</v>
      </c>
      <c r="X21" s="438">
        <f t="shared" ca="1" si="38"/>
        <v>65</v>
      </c>
      <c r="Y21" s="487">
        <f t="shared" ca="1" si="6"/>
        <v>0</v>
      </c>
      <c r="Z21" s="948"/>
      <c r="AA21" s="436">
        <v>14</v>
      </c>
      <c r="AB21" s="446" t="s">
        <v>353</v>
      </c>
      <c r="AC21" s="454">
        <f t="shared" ca="1" si="7"/>
        <v>3</v>
      </c>
      <c r="AD21" s="437">
        <f t="shared" ca="1" si="8"/>
        <v>7</v>
      </c>
      <c r="AE21" s="413">
        <f t="shared" ca="1" si="39"/>
        <v>10</v>
      </c>
      <c r="AF21" s="454">
        <f t="shared" ca="1" si="9"/>
        <v>3</v>
      </c>
      <c r="AG21" s="437">
        <f t="shared" ca="1" si="10"/>
        <v>1</v>
      </c>
      <c r="AH21" s="794">
        <f t="shared" ca="1" si="11"/>
        <v>1</v>
      </c>
      <c r="AI21" s="437">
        <f t="shared" ca="1" si="12"/>
        <v>5</v>
      </c>
      <c r="AJ21" s="413">
        <f t="shared" ca="1" si="40"/>
        <v>10</v>
      </c>
      <c r="AK21" s="454">
        <f t="shared" ca="1" si="13"/>
        <v>0</v>
      </c>
      <c r="AL21" s="437">
        <f t="shared" ca="1" si="14"/>
        <v>4</v>
      </c>
      <c r="AM21" s="413">
        <f t="shared" ca="1" si="41"/>
        <v>4</v>
      </c>
      <c r="AN21" s="454">
        <f t="shared" ca="1" si="15"/>
        <v>0</v>
      </c>
      <c r="AO21" s="437">
        <f t="shared" ca="1" si="16"/>
        <v>0</v>
      </c>
      <c r="AP21" s="437">
        <f t="shared" ca="1" si="17"/>
        <v>2</v>
      </c>
      <c r="AQ21" s="437">
        <f t="shared" ca="1" si="18"/>
        <v>2</v>
      </c>
      <c r="AR21" s="437">
        <f t="shared" ca="1" si="19"/>
        <v>0</v>
      </c>
      <c r="AS21" s="787">
        <f t="shared" ca="1" si="20"/>
        <v>0</v>
      </c>
      <c r="AT21" s="413">
        <f t="shared" ca="1" si="42"/>
        <v>4</v>
      </c>
      <c r="AV21" s="410">
        <f t="shared" ca="1" si="21"/>
        <v>0</v>
      </c>
      <c r="AW21" s="410">
        <f t="shared" ca="1" si="22"/>
        <v>0</v>
      </c>
      <c r="AX21" s="405">
        <f t="shared" ca="1" si="43"/>
        <v>0</v>
      </c>
      <c r="AY21" s="414">
        <f t="shared" ca="1" si="43"/>
        <v>0</v>
      </c>
      <c r="AZ21" s="405">
        <f t="shared" ca="1" si="43"/>
        <v>0</v>
      </c>
      <c r="BA21" s="405">
        <f t="shared" ca="1" si="43"/>
        <v>0</v>
      </c>
      <c r="BB21" s="405">
        <f t="shared" ca="1" si="43"/>
        <v>0</v>
      </c>
      <c r="BC21" s="405">
        <f t="shared" ca="1" si="43"/>
        <v>0</v>
      </c>
      <c r="BD21" s="405">
        <f t="shared" ca="1" si="43"/>
        <v>0</v>
      </c>
      <c r="BE21" s="405">
        <f t="shared" ca="1" si="43"/>
        <v>0</v>
      </c>
      <c r="BF21" s="405">
        <f t="shared" ca="1" si="43"/>
        <v>0</v>
      </c>
      <c r="BG21" s="405">
        <f t="shared" ca="1" si="43"/>
        <v>0</v>
      </c>
      <c r="BH21" s="405">
        <f t="shared" ca="1" si="44"/>
        <v>0</v>
      </c>
      <c r="BI21" s="405">
        <f t="shared" ca="1" si="44"/>
        <v>0</v>
      </c>
      <c r="BJ21" s="405">
        <f t="shared" ca="1" si="44"/>
        <v>0</v>
      </c>
      <c r="BK21" s="405">
        <f t="shared" ca="1" si="44"/>
        <v>0</v>
      </c>
      <c r="BL21" s="405">
        <f t="shared" ca="1" si="44"/>
        <v>0</v>
      </c>
      <c r="BM21" s="405">
        <f t="shared" ca="1" si="44"/>
        <v>0</v>
      </c>
      <c r="BN21" s="405">
        <f t="shared" ca="1" si="44"/>
        <v>0</v>
      </c>
      <c r="BO21" s="405">
        <f t="shared" ca="1" si="44"/>
        <v>0</v>
      </c>
      <c r="BP21" s="405">
        <f t="shared" ca="1" si="44"/>
        <v>0</v>
      </c>
      <c r="BQ21" s="405">
        <f t="shared" ca="1" si="44"/>
        <v>0</v>
      </c>
      <c r="BR21" s="405">
        <f t="shared" ca="1" si="45"/>
        <v>0</v>
      </c>
      <c r="BS21" s="405">
        <f t="shared" ca="1" si="45"/>
        <v>0</v>
      </c>
      <c r="BT21" s="405">
        <f t="shared" ca="1" si="45"/>
        <v>0</v>
      </c>
      <c r="BU21" s="405">
        <f t="shared" ca="1" si="45"/>
        <v>0</v>
      </c>
      <c r="BV21" s="405">
        <f t="shared" ca="1" si="45"/>
        <v>0</v>
      </c>
      <c r="BW21" s="405">
        <f t="shared" ca="1" si="45"/>
        <v>0</v>
      </c>
      <c r="BX21" s="405">
        <f t="shared" ca="1" si="45"/>
        <v>0</v>
      </c>
      <c r="BY21" s="405">
        <f t="shared" ca="1" si="25"/>
        <v>0</v>
      </c>
      <c r="BZ21" s="405">
        <f t="shared" ca="1" si="25"/>
        <v>0</v>
      </c>
      <c r="CA21" s="405">
        <f t="shared" ca="1" si="25"/>
        <v>0</v>
      </c>
    </row>
    <row r="22" spans="1:79" ht="21" customHeight="1">
      <c r="A22" s="403" t="s">
        <v>590</v>
      </c>
      <c r="B22" s="427">
        <v>15</v>
      </c>
      <c r="C22" s="447" t="s">
        <v>365</v>
      </c>
      <c r="D22" s="455">
        <f t="shared" ca="1" si="26"/>
        <v>0</v>
      </c>
      <c r="E22" s="430">
        <f t="shared" ca="1" si="27"/>
        <v>0</v>
      </c>
      <c r="F22" s="456">
        <f t="shared" ca="1" si="28"/>
        <v>0</v>
      </c>
      <c r="G22" s="455">
        <f t="shared" ca="1" si="29"/>
        <v>0</v>
      </c>
      <c r="H22" s="430">
        <f t="shared" ca="1" si="30"/>
        <v>0</v>
      </c>
      <c r="I22" s="456">
        <f t="shared" ca="1" si="31"/>
        <v>0</v>
      </c>
      <c r="J22" s="455">
        <f t="shared" ca="1" si="32"/>
        <v>0</v>
      </c>
      <c r="K22" s="456">
        <f t="shared" ca="1" si="33"/>
        <v>0</v>
      </c>
      <c r="L22" s="455">
        <f t="shared" ca="1" si="34"/>
        <v>0</v>
      </c>
      <c r="M22" s="456">
        <f t="shared" ca="1" si="35"/>
        <v>0</v>
      </c>
      <c r="N22" s="451"/>
      <c r="O22" s="430"/>
      <c r="P22" s="431">
        <f t="shared" ca="1" si="0"/>
        <v>215</v>
      </c>
      <c r="Q22" s="431">
        <f t="shared" ca="1" si="1"/>
        <v>0</v>
      </c>
      <c r="R22" s="431">
        <f t="shared" ca="1" si="2"/>
        <v>66</v>
      </c>
      <c r="S22" s="431">
        <f t="shared" ca="1" si="3"/>
        <v>1</v>
      </c>
      <c r="T22" s="431">
        <f t="shared" ca="1" si="4"/>
        <v>0</v>
      </c>
      <c r="U22" s="431">
        <f t="shared" ca="1" si="5"/>
        <v>0</v>
      </c>
      <c r="V22" s="431">
        <f t="shared" ca="1" si="36"/>
        <v>216</v>
      </c>
      <c r="W22" s="431">
        <f t="shared" ca="1" si="37"/>
        <v>0</v>
      </c>
      <c r="X22" s="431">
        <f t="shared" ca="1" si="38"/>
        <v>66</v>
      </c>
      <c r="Y22" s="476">
        <f t="shared" ca="1" si="6"/>
        <v>0</v>
      </c>
      <c r="Z22" s="948"/>
      <c r="AA22" s="427">
        <v>15</v>
      </c>
      <c r="AB22" s="447" t="s">
        <v>365</v>
      </c>
      <c r="AC22" s="455">
        <f t="shared" ca="1" si="7"/>
        <v>6</v>
      </c>
      <c r="AD22" s="430">
        <f t="shared" ca="1" si="8"/>
        <v>72</v>
      </c>
      <c r="AE22" s="456">
        <f t="shared" ca="1" si="39"/>
        <v>78</v>
      </c>
      <c r="AF22" s="455">
        <f t="shared" ca="1" si="9"/>
        <v>11</v>
      </c>
      <c r="AG22" s="430">
        <f t="shared" ca="1" si="10"/>
        <v>0</v>
      </c>
      <c r="AH22" s="430">
        <f t="shared" ca="1" si="11"/>
        <v>34</v>
      </c>
      <c r="AI22" s="430">
        <f t="shared" ca="1" si="12"/>
        <v>41</v>
      </c>
      <c r="AJ22" s="456">
        <f t="shared" ca="1" si="40"/>
        <v>86</v>
      </c>
      <c r="AK22" s="455">
        <f t="shared" ca="1" si="13"/>
        <v>0</v>
      </c>
      <c r="AL22" s="430">
        <f t="shared" ca="1" si="14"/>
        <v>16</v>
      </c>
      <c r="AM22" s="456">
        <f t="shared" ca="1" si="41"/>
        <v>16</v>
      </c>
      <c r="AN22" s="455">
        <f t="shared" ca="1" si="15"/>
        <v>0</v>
      </c>
      <c r="AO22" s="430">
        <f t="shared" ca="1" si="16"/>
        <v>0</v>
      </c>
      <c r="AP22" s="430">
        <f t="shared" ca="1" si="17"/>
        <v>5</v>
      </c>
      <c r="AQ22" s="430">
        <f t="shared" ca="1" si="18"/>
        <v>9</v>
      </c>
      <c r="AR22" s="430">
        <f t="shared" ca="1" si="19"/>
        <v>0</v>
      </c>
      <c r="AS22" s="788">
        <f t="shared" ca="1" si="20"/>
        <v>6</v>
      </c>
      <c r="AT22" s="456">
        <f t="shared" ca="1" si="42"/>
        <v>20</v>
      </c>
      <c r="AV22" s="410">
        <f t="shared" ca="1" si="21"/>
        <v>0</v>
      </c>
      <c r="AW22" s="410">
        <f t="shared" ca="1" si="22"/>
        <v>0</v>
      </c>
      <c r="AX22" s="405">
        <f t="shared" ca="1" si="43"/>
        <v>0</v>
      </c>
      <c r="AY22" s="414">
        <f t="shared" ca="1" si="43"/>
        <v>0</v>
      </c>
      <c r="AZ22" s="405">
        <f t="shared" ca="1" si="43"/>
        <v>0</v>
      </c>
      <c r="BA22" s="405">
        <f t="shared" ca="1" si="43"/>
        <v>0</v>
      </c>
      <c r="BB22" s="405">
        <f t="shared" ca="1" si="43"/>
        <v>0</v>
      </c>
      <c r="BC22" s="405">
        <f t="shared" ca="1" si="43"/>
        <v>0</v>
      </c>
      <c r="BD22" s="405">
        <f t="shared" ca="1" si="43"/>
        <v>0</v>
      </c>
      <c r="BE22" s="405">
        <f t="shared" ca="1" si="43"/>
        <v>0</v>
      </c>
      <c r="BF22" s="405">
        <f t="shared" ca="1" si="43"/>
        <v>0</v>
      </c>
      <c r="BG22" s="405">
        <f t="shared" ca="1" si="43"/>
        <v>0</v>
      </c>
      <c r="BH22" s="405">
        <f t="shared" ca="1" si="44"/>
        <v>0</v>
      </c>
      <c r="BI22" s="405">
        <f t="shared" ca="1" si="44"/>
        <v>0</v>
      </c>
      <c r="BJ22" s="405">
        <f t="shared" ca="1" si="44"/>
        <v>0</v>
      </c>
      <c r="BK22" s="405">
        <f t="shared" ca="1" si="44"/>
        <v>0</v>
      </c>
      <c r="BL22" s="405">
        <f t="shared" ca="1" si="44"/>
        <v>0</v>
      </c>
      <c r="BM22" s="405">
        <f t="shared" ca="1" si="44"/>
        <v>0</v>
      </c>
      <c r="BN22" s="405">
        <f t="shared" ca="1" si="44"/>
        <v>0</v>
      </c>
      <c r="BO22" s="405">
        <f t="shared" ca="1" si="44"/>
        <v>0</v>
      </c>
      <c r="BP22" s="405">
        <f t="shared" ca="1" si="44"/>
        <v>0</v>
      </c>
      <c r="BQ22" s="405">
        <f t="shared" ca="1" si="44"/>
        <v>0</v>
      </c>
      <c r="BR22" s="405">
        <f t="shared" ca="1" si="45"/>
        <v>0</v>
      </c>
      <c r="BS22" s="405">
        <f t="shared" ca="1" si="45"/>
        <v>0</v>
      </c>
      <c r="BT22" s="405">
        <f t="shared" ca="1" si="45"/>
        <v>0</v>
      </c>
      <c r="BU22" s="405">
        <f t="shared" ca="1" si="45"/>
        <v>0</v>
      </c>
      <c r="BV22" s="405">
        <f t="shared" ca="1" si="45"/>
        <v>0</v>
      </c>
      <c r="BW22" s="405">
        <f t="shared" ca="1" si="45"/>
        <v>0</v>
      </c>
      <c r="BX22" s="405">
        <f t="shared" ca="1" si="45"/>
        <v>0</v>
      </c>
      <c r="BY22" s="405">
        <f t="shared" ca="1" si="25"/>
        <v>0</v>
      </c>
      <c r="BZ22" s="405">
        <f t="shared" ca="1" si="25"/>
        <v>0</v>
      </c>
      <c r="CA22" s="405">
        <f t="shared" ca="1" si="25"/>
        <v>0</v>
      </c>
    </row>
    <row r="23" spans="1:79" ht="21" customHeight="1">
      <c r="A23" s="403" t="s">
        <v>594</v>
      </c>
      <c r="B23" s="439">
        <v>16</v>
      </c>
      <c r="C23" s="448" t="s">
        <v>369</v>
      </c>
      <c r="D23" s="457">
        <f t="shared" ca="1" si="26"/>
        <v>0</v>
      </c>
      <c r="E23" s="440">
        <f t="shared" ca="1" si="27"/>
        <v>0</v>
      </c>
      <c r="F23" s="458">
        <f t="shared" ca="1" si="28"/>
        <v>0</v>
      </c>
      <c r="G23" s="457">
        <f t="shared" ca="1" si="29"/>
        <v>0</v>
      </c>
      <c r="H23" s="440">
        <f t="shared" ca="1" si="30"/>
        <v>0</v>
      </c>
      <c r="I23" s="458">
        <f t="shared" ca="1" si="31"/>
        <v>0</v>
      </c>
      <c r="J23" s="457">
        <f t="shared" ca="1" si="32"/>
        <v>0</v>
      </c>
      <c r="K23" s="458">
        <f t="shared" ca="1" si="33"/>
        <v>0</v>
      </c>
      <c r="L23" s="457">
        <f t="shared" ca="1" si="34"/>
        <v>0</v>
      </c>
      <c r="M23" s="458">
        <f t="shared" ca="1" si="35"/>
        <v>0</v>
      </c>
      <c r="N23" s="452"/>
      <c r="O23" s="440"/>
      <c r="P23" s="441">
        <f t="shared" ca="1" si="0"/>
        <v>75</v>
      </c>
      <c r="Q23" s="441">
        <f t="shared" ca="1" si="1"/>
        <v>0</v>
      </c>
      <c r="R23" s="441">
        <f t="shared" ca="1" si="2"/>
        <v>46</v>
      </c>
      <c r="S23" s="441">
        <f t="shared" ca="1" si="3"/>
        <v>0</v>
      </c>
      <c r="T23" s="441">
        <f t="shared" ca="1" si="4"/>
        <v>0</v>
      </c>
      <c r="U23" s="441">
        <f t="shared" ca="1" si="5"/>
        <v>0</v>
      </c>
      <c r="V23" s="441">
        <f t="shared" ca="1" si="36"/>
        <v>75</v>
      </c>
      <c r="W23" s="441">
        <f t="shared" ca="1" si="37"/>
        <v>0</v>
      </c>
      <c r="X23" s="441">
        <f t="shared" ca="1" si="38"/>
        <v>46</v>
      </c>
      <c r="Y23" s="488">
        <f t="shared" ca="1" si="6"/>
        <v>0</v>
      </c>
      <c r="Z23" s="948"/>
      <c r="AA23" s="439">
        <v>16</v>
      </c>
      <c r="AB23" s="448" t="s">
        <v>369</v>
      </c>
      <c r="AC23" s="457">
        <f t="shared" ca="1" si="7"/>
        <v>0</v>
      </c>
      <c r="AD23" s="440">
        <f t="shared" ca="1" si="8"/>
        <v>21</v>
      </c>
      <c r="AE23" s="458">
        <f t="shared" ca="1" si="39"/>
        <v>21</v>
      </c>
      <c r="AF23" s="457">
        <f t="shared" ca="1" si="9"/>
        <v>1</v>
      </c>
      <c r="AG23" s="440">
        <f t="shared" ca="1" si="10"/>
        <v>0</v>
      </c>
      <c r="AH23" s="440">
        <f t="shared" ca="1" si="11"/>
        <v>6</v>
      </c>
      <c r="AI23" s="440">
        <f t="shared" ca="1" si="12"/>
        <v>14</v>
      </c>
      <c r="AJ23" s="458">
        <f t="shared" ca="1" si="40"/>
        <v>21</v>
      </c>
      <c r="AK23" s="457">
        <f t="shared" ca="1" si="13"/>
        <v>0</v>
      </c>
      <c r="AL23" s="440">
        <f t="shared" ca="1" si="14"/>
        <v>0</v>
      </c>
      <c r="AM23" s="458">
        <f t="shared" ca="1" si="41"/>
        <v>0</v>
      </c>
      <c r="AN23" s="457">
        <f t="shared" ca="1" si="15"/>
        <v>0</v>
      </c>
      <c r="AO23" s="440">
        <f t="shared" ca="1" si="16"/>
        <v>0</v>
      </c>
      <c r="AP23" s="440">
        <f t="shared" ca="1" si="17"/>
        <v>0</v>
      </c>
      <c r="AQ23" s="440">
        <f t="shared" ca="1" si="18"/>
        <v>0</v>
      </c>
      <c r="AR23" s="440">
        <f t="shared" ca="1" si="19"/>
        <v>0</v>
      </c>
      <c r="AS23" s="789">
        <f t="shared" ca="1" si="20"/>
        <v>0</v>
      </c>
      <c r="AT23" s="458">
        <f t="shared" ca="1" si="42"/>
        <v>0</v>
      </c>
      <c r="AV23" s="410">
        <f t="shared" ca="1" si="21"/>
        <v>0</v>
      </c>
      <c r="AW23" s="410">
        <f t="shared" ca="1" si="22"/>
        <v>0</v>
      </c>
      <c r="AX23" s="405">
        <f t="shared" ca="1" si="43"/>
        <v>0</v>
      </c>
      <c r="AY23" s="414">
        <f t="shared" ca="1" si="43"/>
        <v>0</v>
      </c>
      <c r="AZ23" s="405">
        <f t="shared" ca="1" si="43"/>
        <v>0</v>
      </c>
      <c r="BA23" s="405">
        <f t="shared" ca="1" si="43"/>
        <v>0</v>
      </c>
      <c r="BB23" s="405">
        <f t="shared" ca="1" si="43"/>
        <v>0</v>
      </c>
      <c r="BC23" s="405">
        <f t="shared" ca="1" si="43"/>
        <v>0</v>
      </c>
      <c r="BD23" s="405">
        <f t="shared" ca="1" si="43"/>
        <v>0</v>
      </c>
      <c r="BE23" s="405">
        <f t="shared" ca="1" si="43"/>
        <v>0</v>
      </c>
      <c r="BF23" s="405">
        <f t="shared" ca="1" si="43"/>
        <v>0</v>
      </c>
      <c r="BG23" s="405">
        <f t="shared" ca="1" si="43"/>
        <v>0</v>
      </c>
      <c r="BH23" s="405">
        <f t="shared" ca="1" si="44"/>
        <v>0</v>
      </c>
      <c r="BI23" s="405">
        <f t="shared" ca="1" si="44"/>
        <v>0</v>
      </c>
      <c r="BJ23" s="405">
        <f t="shared" ca="1" si="44"/>
        <v>0</v>
      </c>
      <c r="BK23" s="405">
        <f t="shared" ca="1" si="44"/>
        <v>0</v>
      </c>
      <c r="BL23" s="405">
        <f t="shared" ca="1" si="44"/>
        <v>0</v>
      </c>
      <c r="BM23" s="405">
        <f t="shared" ca="1" si="44"/>
        <v>0</v>
      </c>
      <c r="BN23" s="405">
        <f t="shared" ca="1" si="44"/>
        <v>0</v>
      </c>
      <c r="BO23" s="405">
        <f t="shared" ca="1" si="44"/>
        <v>0</v>
      </c>
      <c r="BP23" s="405">
        <f t="shared" ca="1" si="44"/>
        <v>0</v>
      </c>
      <c r="BQ23" s="405">
        <f t="shared" ca="1" si="44"/>
        <v>0</v>
      </c>
      <c r="BR23" s="405">
        <f t="shared" ca="1" si="45"/>
        <v>0</v>
      </c>
      <c r="BS23" s="405">
        <f t="shared" ca="1" si="45"/>
        <v>0</v>
      </c>
      <c r="BT23" s="405">
        <f t="shared" ca="1" si="45"/>
        <v>0</v>
      </c>
      <c r="BU23" s="405">
        <f t="shared" ca="1" si="45"/>
        <v>0</v>
      </c>
      <c r="BV23" s="405">
        <f t="shared" ca="1" si="45"/>
        <v>0</v>
      </c>
      <c r="BW23" s="405">
        <f t="shared" ca="1" si="45"/>
        <v>0</v>
      </c>
      <c r="BX23" s="405">
        <f t="shared" ca="1" si="45"/>
        <v>0</v>
      </c>
      <c r="BY23" s="405">
        <f t="shared" ca="1" si="25"/>
        <v>0</v>
      </c>
      <c r="BZ23" s="405">
        <f t="shared" ca="1" si="25"/>
        <v>0</v>
      </c>
      <c r="CA23" s="405">
        <f t="shared" ca="1" si="25"/>
        <v>0</v>
      </c>
    </row>
    <row r="24" spans="1:79" ht="21" customHeight="1">
      <c r="A24" s="403" t="s">
        <v>596</v>
      </c>
      <c r="B24" s="436">
        <v>17</v>
      </c>
      <c r="C24" s="446" t="s">
        <v>1392</v>
      </c>
      <c r="D24" s="454">
        <f t="shared" ca="1" si="26"/>
        <v>0</v>
      </c>
      <c r="E24" s="437">
        <f t="shared" ca="1" si="27"/>
        <v>0</v>
      </c>
      <c r="F24" s="413">
        <f t="shared" ca="1" si="28"/>
        <v>0</v>
      </c>
      <c r="G24" s="454">
        <f t="shared" ca="1" si="29"/>
        <v>0</v>
      </c>
      <c r="H24" s="437">
        <f t="shared" ca="1" si="30"/>
        <v>0</v>
      </c>
      <c r="I24" s="413">
        <f t="shared" ca="1" si="31"/>
        <v>0</v>
      </c>
      <c r="J24" s="454">
        <f t="shared" ca="1" si="32"/>
        <v>0</v>
      </c>
      <c r="K24" s="413">
        <f t="shared" ca="1" si="33"/>
        <v>0</v>
      </c>
      <c r="L24" s="454">
        <f t="shared" ca="1" si="34"/>
        <v>0</v>
      </c>
      <c r="M24" s="413">
        <f t="shared" ca="1" si="35"/>
        <v>0</v>
      </c>
      <c r="N24" s="450"/>
      <c r="O24" s="437"/>
      <c r="P24" s="438">
        <f t="shared" ca="1" si="0"/>
        <v>141</v>
      </c>
      <c r="Q24" s="438">
        <f t="shared" ca="1" si="1"/>
        <v>0</v>
      </c>
      <c r="R24" s="438">
        <f t="shared" ca="1" si="2"/>
        <v>76</v>
      </c>
      <c r="S24" s="438">
        <f t="shared" ca="1" si="3"/>
        <v>0</v>
      </c>
      <c r="T24" s="438">
        <f t="shared" ca="1" si="4"/>
        <v>0</v>
      </c>
      <c r="U24" s="438">
        <f t="shared" ca="1" si="5"/>
        <v>0</v>
      </c>
      <c r="V24" s="438">
        <f t="shared" ca="1" si="36"/>
        <v>141</v>
      </c>
      <c r="W24" s="438">
        <f t="shared" ca="1" si="37"/>
        <v>0</v>
      </c>
      <c r="X24" s="438">
        <f t="shared" ca="1" si="38"/>
        <v>76</v>
      </c>
      <c r="Y24" s="487">
        <f t="shared" ca="1" si="6"/>
        <v>0</v>
      </c>
      <c r="Z24" s="948"/>
      <c r="AA24" s="436">
        <v>17</v>
      </c>
      <c r="AB24" s="446" t="s">
        <v>1392</v>
      </c>
      <c r="AC24" s="454">
        <f t="shared" ca="1" si="7"/>
        <v>4</v>
      </c>
      <c r="AD24" s="437">
        <f t="shared" ca="1" si="8"/>
        <v>0</v>
      </c>
      <c r="AE24" s="413">
        <f t="shared" ca="1" si="39"/>
        <v>4</v>
      </c>
      <c r="AF24" s="454">
        <f t="shared" ca="1" si="9"/>
        <v>0</v>
      </c>
      <c r="AG24" s="437">
        <f t="shared" ca="1" si="10"/>
        <v>0</v>
      </c>
      <c r="AH24" s="794">
        <f t="shared" ca="1" si="11"/>
        <v>0</v>
      </c>
      <c r="AI24" s="437">
        <f t="shared" ca="1" si="12"/>
        <v>4</v>
      </c>
      <c r="AJ24" s="413">
        <f t="shared" ca="1" si="40"/>
        <v>4</v>
      </c>
      <c r="AK24" s="454">
        <f t="shared" ca="1" si="13"/>
        <v>0</v>
      </c>
      <c r="AL24" s="437">
        <f t="shared" ca="1" si="14"/>
        <v>0</v>
      </c>
      <c r="AM24" s="413">
        <f t="shared" ca="1" si="41"/>
        <v>0</v>
      </c>
      <c r="AN24" s="454">
        <f t="shared" ca="1" si="15"/>
        <v>0</v>
      </c>
      <c r="AO24" s="437">
        <f t="shared" ca="1" si="16"/>
        <v>0</v>
      </c>
      <c r="AP24" s="437">
        <f t="shared" ca="1" si="17"/>
        <v>0</v>
      </c>
      <c r="AQ24" s="437">
        <f t="shared" ca="1" si="18"/>
        <v>0</v>
      </c>
      <c r="AR24" s="437">
        <f t="shared" ca="1" si="19"/>
        <v>0</v>
      </c>
      <c r="AS24" s="787">
        <f t="shared" ca="1" si="20"/>
        <v>0</v>
      </c>
      <c r="AT24" s="413">
        <f t="shared" ca="1" si="42"/>
        <v>0</v>
      </c>
      <c r="AV24" s="410">
        <f t="shared" ca="1" si="21"/>
        <v>0</v>
      </c>
      <c r="AW24" s="410">
        <f t="shared" ca="1" si="22"/>
        <v>0</v>
      </c>
      <c r="AX24" s="405">
        <f t="shared" ca="1" si="43"/>
        <v>0</v>
      </c>
      <c r="AY24" s="414">
        <f t="shared" ca="1" si="43"/>
        <v>0</v>
      </c>
      <c r="AZ24" s="405">
        <f t="shared" ca="1" si="43"/>
        <v>0</v>
      </c>
      <c r="BA24" s="405">
        <f t="shared" ca="1" si="43"/>
        <v>0</v>
      </c>
      <c r="BB24" s="405">
        <f t="shared" ca="1" si="43"/>
        <v>0</v>
      </c>
      <c r="BC24" s="405">
        <f t="shared" ca="1" si="43"/>
        <v>0</v>
      </c>
      <c r="BD24" s="405">
        <f t="shared" ca="1" si="43"/>
        <v>0</v>
      </c>
      <c r="BE24" s="405">
        <f t="shared" ca="1" si="43"/>
        <v>0</v>
      </c>
      <c r="BF24" s="405">
        <f t="shared" ca="1" si="43"/>
        <v>0</v>
      </c>
      <c r="BG24" s="405">
        <f t="shared" ca="1" si="43"/>
        <v>0</v>
      </c>
      <c r="BH24" s="405">
        <f t="shared" ca="1" si="44"/>
        <v>0</v>
      </c>
      <c r="BI24" s="405">
        <f t="shared" ca="1" si="44"/>
        <v>0</v>
      </c>
      <c r="BJ24" s="405">
        <f t="shared" ca="1" si="44"/>
        <v>0</v>
      </c>
      <c r="BK24" s="405">
        <f t="shared" ca="1" si="44"/>
        <v>0</v>
      </c>
      <c r="BL24" s="405">
        <f t="shared" ca="1" si="44"/>
        <v>0</v>
      </c>
      <c r="BM24" s="405">
        <f t="shared" ca="1" si="44"/>
        <v>0</v>
      </c>
      <c r="BN24" s="405">
        <f t="shared" ca="1" si="44"/>
        <v>0</v>
      </c>
      <c r="BO24" s="405">
        <f t="shared" ca="1" si="44"/>
        <v>0</v>
      </c>
      <c r="BP24" s="405">
        <f t="shared" ca="1" si="44"/>
        <v>0</v>
      </c>
      <c r="BQ24" s="405">
        <f t="shared" ca="1" si="44"/>
        <v>0</v>
      </c>
      <c r="BR24" s="405">
        <f t="shared" ca="1" si="45"/>
        <v>0</v>
      </c>
      <c r="BS24" s="405">
        <f t="shared" ca="1" si="45"/>
        <v>0</v>
      </c>
      <c r="BT24" s="405">
        <f t="shared" ca="1" si="45"/>
        <v>0</v>
      </c>
      <c r="BU24" s="405">
        <f t="shared" ca="1" si="45"/>
        <v>0</v>
      </c>
      <c r="BV24" s="405">
        <f t="shared" ca="1" si="45"/>
        <v>0</v>
      </c>
      <c r="BW24" s="405">
        <f t="shared" ca="1" si="45"/>
        <v>0</v>
      </c>
      <c r="BX24" s="405">
        <f t="shared" ca="1" si="45"/>
        <v>0</v>
      </c>
      <c r="BY24" s="405">
        <f t="shared" ca="1" si="45"/>
        <v>0</v>
      </c>
      <c r="BZ24" s="405">
        <f t="shared" ca="1" si="45"/>
        <v>0</v>
      </c>
      <c r="CA24" s="405">
        <f t="shared" ca="1" si="45"/>
        <v>0</v>
      </c>
    </row>
    <row r="25" spans="1:79" ht="21" customHeight="1">
      <c r="A25" s="403" t="s">
        <v>598</v>
      </c>
      <c r="B25" s="436">
        <v>18</v>
      </c>
      <c r="C25" s="446" t="s">
        <v>372</v>
      </c>
      <c r="D25" s="454">
        <f t="shared" ca="1" si="26"/>
        <v>0</v>
      </c>
      <c r="E25" s="437">
        <f t="shared" ca="1" si="27"/>
        <v>0</v>
      </c>
      <c r="F25" s="413">
        <f t="shared" ca="1" si="28"/>
        <v>0</v>
      </c>
      <c r="G25" s="454">
        <f t="shared" ca="1" si="29"/>
        <v>0</v>
      </c>
      <c r="H25" s="437">
        <f t="shared" ca="1" si="30"/>
        <v>0</v>
      </c>
      <c r="I25" s="413">
        <f t="shared" ca="1" si="31"/>
        <v>0</v>
      </c>
      <c r="J25" s="454">
        <f t="shared" ca="1" si="32"/>
        <v>0</v>
      </c>
      <c r="K25" s="413">
        <f t="shared" ca="1" si="33"/>
        <v>0</v>
      </c>
      <c r="L25" s="454">
        <f t="shared" ca="1" si="34"/>
        <v>0</v>
      </c>
      <c r="M25" s="413">
        <f t="shared" ca="1" si="35"/>
        <v>0</v>
      </c>
      <c r="N25" s="450"/>
      <c r="O25" s="437"/>
      <c r="P25" s="438">
        <f t="shared" ca="1" si="0"/>
        <v>168</v>
      </c>
      <c r="Q25" s="438">
        <f t="shared" ca="1" si="1"/>
        <v>0</v>
      </c>
      <c r="R25" s="438">
        <f t="shared" ca="1" si="2"/>
        <v>34</v>
      </c>
      <c r="S25" s="438">
        <f t="shared" ca="1" si="3"/>
        <v>0</v>
      </c>
      <c r="T25" s="438">
        <f t="shared" ca="1" si="4"/>
        <v>0</v>
      </c>
      <c r="U25" s="438">
        <f t="shared" ca="1" si="5"/>
        <v>0</v>
      </c>
      <c r="V25" s="438">
        <f t="shared" ca="1" si="36"/>
        <v>168</v>
      </c>
      <c r="W25" s="438">
        <f t="shared" ca="1" si="37"/>
        <v>0</v>
      </c>
      <c r="X25" s="438">
        <f t="shared" ca="1" si="38"/>
        <v>34</v>
      </c>
      <c r="Y25" s="487">
        <f t="shared" ca="1" si="6"/>
        <v>0</v>
      </c>
      <c r="Z25" s="948"/>
      <c r="AA25" s="436">
        <v>18</v>
      </c>
      <c r="AB25" s="446" t="s">
        <v>372</v>
      </c>
      <c r="AC25" s="454">
        <f t="shared" ca="1" si="7"/>
        <v>6</v>
      </c>
      <c r="AD25" s="437">
        <f t="shared" ca="1" si="8"/>
        <v>8</v>
      </c>
      <c r="AE25" s="413">
        <f t="shared" ca="1" si="39"/>
        <v>14</v>
      </c>
      <c r="AF25" s="454">
        <f t="shared" ca="1" si="9"/>
        <v>1</v>
      </c>
      <c r="AG25" s="437">
        <f t="shared" ca="1" si="10"/>
        <v>0</v>
      </c>
      <c r="AH25" s="794">
        <f t="shared" ca="1" si="11"/>
        <v>0</v>
      </c>
      <c r="AI25" s="437">
        <f t="shared" ca="1" si="12"/>
        <v>13</v>
      </c>
      <c r="AJ25" s="413">
        <f t="shared" ca="1" si="40"/>
        <v>14</v>
      </c>
      <c r="AK25" s="454">
        <f t="shared" ca="1" si="13"/>
        <v>0</v>
      </c>
      <c r="AL25" s="437">
        <f t="shared" ca="1" si="14"/>
        <v>2</v>
      </c>
      <c r="AM25" s="413">
        <f t="shared" ca="1" si="41"/>
        <v>2</v>
      </c>
      <c r="AN25" s="454">
        <f t="shared" ca="1" si="15"/>
        <v>0</v>
      </c>
      <c r="AO25" s="437">
        <f t="shared" ca="1" si="16"/>
        <v>0</v>
      </c>
      <c r="AP25" s="437">
        <f t="shared" ca="1" si="17"/>
        <v>1</v>
      </c>
      <c r="AQ25" s="437">
        <f t="shared" ca="1" si="18"/>
        <v>1</v>
      </c>
      <c r="AR25" s="437">
        <f t="shared" ca="1" si="19"/>
        <v>0</v>
      </c>
      <c r="AS25" s="787">
        <f t="shared" ca="1" si="20"/>
        <v>0</v>
      </c>
      <c r="AT25" s="413">
        <f t="shared" ca="1" si="42"/>
        <v>2</v>
      </c>
      <c r="AV25" s="410">
        <f t="shared" ca="1" si="21"/>
        <v>0</v>
      </c>
      <c r="AW25" s="410">
        <f t="shared" ca="1" si="22"/>
        <v>0</v>
      </c>
      <c r="AX25" s="405">
        <f t="shared" ca="1" si="43"/>
        <v>0</v>
      </c>
      <c r="AY25" s="414">
        <f t="shared" ca="1" si="43"/>
        <v>0</v>
      </c>
      <c r="AZ25" s="405">
        <f t="shared" ca="1" si="43"/>
        <v>0</v>
      </c>
      <c r="BA25" s="405">
        <f t="shared" ca="1" si="43"/>
        <v>0</v>
      </c>
      <c r="BB25" s="405">
        <f t="shared" ca="1" si="43"/>
        <v>0</v>
      </c>
      <c r="BC25" s="405">
        <f t="shared" ca="1" si="43"/>
        <v>0</v>
      </c>
      <c r="BD25" s="405">
        <f t="shared" ca="1" si="43"/>
        <v>0</v>
      </c>
      <c r="BE25" s="405">
        <f t="shared" ca="1" si="43"/>
        <v>0</v>
      </c>
      <c r="BF25" s="405">
        <f t="shared" ca="1" si="43"/>
        <v>0</v>
      </c>
      <c r="BG25" s="405">
        <f t="shared" ca="1" si="43"/>
        <v>0</v>
      </c>
      <c r="BH25" s="405">
        <f t="shared" ca="1" si="44"/>
        <v>0</v>
      </c>
      <c r="BI25" s="405">
        <f t="shared" ca="1" si="44"/>
        <v>0</v>
      </c>
      <c r="BJ25" s="405">
        <f t="shared" ca="1" si="44"/>
        <v>0</v>
      </c>
      <c r="BK25" s="405">
        <f t="shared" ca="1" si="44"/>
        <v>0</v>
      </c>
      <c r="BL25" s="405">
        <f t="shared" ca="1" si="44"/>
        <v>0</v>
      </c>
      <c r="BM25" s="405">
        <f t="shared" ca="1" si="44"/>
        <v>0</v>
      </c>
      <c r="BN25" s="405">
        <f t="shared" ca="1" si="44"/>
        <v>0</v>
      </c>
      <c r="BO25" s="405">
        <f t="shared" ca="1" si="44"/>
        <v>0</v>
      </c>
      <c r="BP25" s="405">
        <f t="shared" ca="1" si="44"/>
        <v>0</v>
      </c>
      <c r="BQ25" s="405">
        <f t="shared" ca="1" si="44"/>
        <v>0</v>
      </c>
      <c r="BR25" s="405">
        <f t="shared" ca="1" si="45"/>
        <v>0</v>
      </c>
      <c r="BS25" s="405">
        <f t="shared" ca="1" si="45"/>
        <v>0</v>
      </c>
      <c r="BT25" s="405">
        <f t="shared" ca="1" si="45"/>
        <v>0</v>
      </c>
      <c r="BU25" s="405">
        <f t="shared" ca="1" si="45"/>
        <v>0</v>
      </c>
      <c r="BV25" s="405">
        <f t="shared" ca="1" si="45"/>
        <v>0</v>
      </c>
      <c r="BW25" s="405">
        <f t="shared" ca="1" si="45"/>
        <v>0</v>
      </c>
      <c r="BX25" s="405">
        <f t="shared" ca="1" si="45"/>
        <v>0</v>
      </c>
      <c r="BY25" s="405">
        <f t="shared" ca="1" si="45"/>
        <v>0</v>
      </c>
      <c r="BZ25" s="405">
        <f t="shared" ca="1" si="45"/>
        <v>0</v>
      </c>
      <c r="CA25" s="405">
        <f t="shared" ca="1" si="45"/>
        <v>0</v>
      </c>
    </row>
    <row r="26" spans="1:79" ht="21" customHeight="1">
      <c r="A26" s="403" t="s">
        <v>600</v>
      </c>
      <c r="B26" s="436">
        <v>19</v>
      </c>
      <c r="C26" s="446" t="s">
        <v>374</v>
      </c>
      <c r="D26" s="454">
        <f t="shared" ca="1" si="26"/>
        <v>0</v>
      </c>
      <c r="E26" s="437">
        <f t="shared" ca="1" si="27"/>
        <v>0</v>
      </c>
      <c r="F26" s="413">
        <f t="shared" ca="1" si="28"/>
        <v>0</v>
      </c>
      <c r="G26" s="454">
        <f t="shared" ca="1" si="29"/>
        <v>0</v>
      </c>
      <c r="H26" s="437">
        <f t="shared" ca="1" si="30"/>
        <v>0</v>
      </c>
      <c r="I26" s="413">
        <f t="shared" ca="1" si="31"/>
        <v>0</v>
      </c>
      <c r="J26" s="454">
        <f t="shared" ca="1" si="32"/>
        <v>0</v>
      </c>
      <c r="K26" s="413">
        <f t="shared" ca="1" si="33"/>
        <v>0</v>
      </c>
      <c r="L26" s="454">
        <f t="shared" ca="1" si="34"/>
        <v>0</v>
      </c>
      <c r="M26" s="413">
        <f t="shared" ca="1" si="35"/>
        <v>0</v>
      </c>
      <c r="N26" s="450"/>
      <c r="O26" s="437"/>
      <c r="P26" s="438">
        <f t="shared" ca="1" si="0"/>
        <v>191</v>
      </c>
      <c r="Q26" s="438">
        <f t="shared" ca="1" si="1"/>
        <v>0</v>
      </c>
      <c r="R26" s="438">
        <f t="shared" ca="1" si="2"/>
        <v>111</v>
      </c>
      <c r="S26" s="438">
        <f t="shared" ca="1" si="3"/>
        <v>0</v>
      </c>
      <c r="T26" s="438">
        <f t="shared" ca="1" si="4"/>
        <v>0</v>
      </c>
      <c r="U26" s="438">
        <f t="shared" ca="1" si="5"/>
        <v>0</v>
      </c>
      <c r="V26" s="438">
        <f t="shared" ca="1" si="36"/>
        <v>191</v>
      </c>
      <c r="W26" s="438">
        <f t="shared" ca="1" si="37"/>
        <v>0</v>
      </c>
      <c r="X26" s="438">
        <f t="shared" ca="1" si="38"/>
        <v>111</v>
      </c>
      <c r="Y26" s="487">
        <f t="shared" ca="1" si="6"/>
        <v>0</v>
      </c>
      <c r="Z26" s="948"/>
      <c r="AA26" s="436">
        <v>19</v>
      </c>
      <c r="AB26" s="446" t="s">
        <v>374</v>
      </c>
      <c r="AC26" s="454">
        <f t="shared" ca="1" si="7"/>
        <v>34</v>
      </c>
      <c r="AD26" s="437">
        <f t="shared" ca="1" si="8"/>
        <v>40</v>
      </c>
      <c r="AE26" s="413">
        <f t="shared" ca="1" si="39"/>
        <v>74</v>
      </c>
      <c r="AF26" s="454">
        <f t="shared" ca="1" si="9"/>
        <v>20</v>
      </c>
      <c r="AG26" s="437">
        <f t="shared" ca="1" si="10"/>
        <v>0</v>
      </c>
      <c r="AH26" s="794">
        <f t="shared" ca="1" si="11"/>
        <v>24</v>
      </c>
      <c r="AI26" s="437">
        <f t="shared" ca="1" si="12"/>
        <v>36</v>
      </c>
      <c r="AJ26" s="413">
        <f t="shared" ca="1" si="40"/>
        <v>80</v>
      </c>
      <c r="AK26" s="454">
        <f t="shared" ca="1" si="13"/>
        <v>0</v>
      </c>
      <c r="AL26" s="437">
        <f t="shared" ca="1" si="14"/>
        <v>2</v>
      </c>
      <c r="AM26" s="413">
        <f t="shared" ca="1" si="41"/>
        <v>2</v>
      </c>
      <c r="AN26" s="454">
        <f t="shared" ca="1" si="15"/>
        <v>0</v>
      </c>
      <c r="AO26" s="437">
        <f t="shared" ca="1" si="16"/>
        <v>0</v>
      </c>
      <c r="AP26" s="437">
        <f t="shared" ca="1" si="17"/>
        <v>0</v>
      </c>
      <c r="AQ26" s="437">
        <f t="shared" ca="1" si="18"/>
        <v>0</v>
      </c>
      <c r="AR26" s="437">
        <f t="shared" ca="1" si="19"/>
        <v>0</v>
      </c>
      <c r="AS26" s="787">
        <f t="shared" ca="1" si="20"/>
        <v>2</v>
      </c>
      <c r="AT26" s="413">
        <f t="shared" ca="1" si="42"/>
        <v>2</v>
      </c>
      <c r="AV26" s="410">
        <f t="shared" ca="1" si="21"/>
        <v>0</v>
      </c>
      <c r="AW26" s="410">
        <f t="shared" ca="1" si="22"/>
        <v>0</v>
      </c>
      <c r="AX26" s="405">
        <f t="shared" ca="1" si="43"/>
        <v>0</v>
      </c>
      <c r="AY26" s="414">
        <f t="shared" ca="1" si="43"/>
        <v>0</v>
      </c>
      <c r="AZ26" s="405">
        <f t="shared" ca="1" si="43"/>
        <v>0</v>
      </c>
      <c r="BA26" s="405">
        <f t="shared" ca="1" si="43"/>
        <v>0</v>
      </c>
      <c r="BB26" s="405">
        <f t="shared" ca="1" si="43"/>
        <v>0</v>
      </c>
      <c r="BC26" s="405">
        <f t="shared" ca="1" si="43"/>
        <v>0</v>
      </c>
      <c r="BD26" s="405">
        <f t="shared" ca="1" si="43"/>
        <v>0</v>
      </c>
      <c r="BE26" s="405">
        <f t="shared" ca="1" si="43"/>
        <v>0</v>
      </c>
      <c r="BF26" s="405">
        <f t="shared" ca="1" si="43"/>
        <v>0</v>
      </c>
      <c r="BG26" s="405">
        <f t="shared" ca="1" si="43"/>
        <v>0</v>
      </c>
      <c r="BH26" s="405">
        <f t="shared" ca="1" si="44"/>
        <v>0</v>
      </c>
      <c r="BI26" s="405">
        <f t="shared" ca="1" si="44"/>
        <v>0</v>
      </c>
      <c r="BJ26" s="405">
        <f t="shared" ca="1" si="44"/>
        <v>0</v>
      </c>
      <c r="BK26" s="405">
        <f t="shared" ca="1" si="44"/>
        <v>0</v>
      </c>
      <c r="BL26" s="405">
        <f t="shared" ca="1" si="44"/>
        <v>0</v>
      </c>
      <c r="BM26" s="405">
        <f t="shared" ca="1" si="44"/>
        <v>0</v>
      </c>
      <c r="BN26" s="405">
        <f t="shared" ca="1" si="44"/>
        <v>0</v>
      </c>
      <c r="BO26" s="405">
        <f t="shared" ca="1" si="44"/>
        <v>0</v>
      </c>
      <c r="BP26" s="405">
        <f t="shared" ca="1" si="44"/>
        <v>0</v>
      </c>
      <c r="BQ26" s="405">
        <f t="shared" ca="1" si="44"/>
        <v>0</v>
      </c>
      <c r="BR26" s="405">
        <f t="shared" ca="1" si="45"/>
        <v>0</v>
      </c>
      <c r="BS26" s="405">
        <f t="shared" ca="1" si="45"/>
        <v>0</v>
      </c>
      <c r="BT26" s="405">
        <f t="shared" ca="1" si="45"/>
        <v>0</v>
      </c>
      <c r="BU26" s="405">
        <f t="shared" ca="1" si="45"/>
        <v>0</v>
      </c>
      <c r="BV26" s="405">
        <f t="shared" ca="1" si="45"/>
        <v>0</v>
      </c>
      <c r="BW26" s="405">
        <f t="shared" ca="1" si="45"/>
        <v>0</v>
      </c>
      <c r="BX26" s="405">
        <f t="shared" ca="1" si="45"/>
        <v>0</v>
      </c>
      <c r="BY26" s="405">
        <f t="shared" ca="1" si="45"/>
        <v>0</v>
      </c>
      <c r="BZ26" s="405">
        <f t="shared" ca="1" si="45"/>
        <v>0</v>
      </c>
      <c r="CA26" s="405">
        <f t="shared" ca="1" si="45"/>
        <v>0</v>
      </c>
    </row>
    <row r="27" spans="1:79" ht="21" customHeight="1">
      <c r="A27" s="403" t="s">
        <v>602</v>
      </c>
      <c r="B27" s="427">
        <v>20</v>
      </c>
      <c r="C27" s="447" t="s">
        <v>376</v>
      </c>
      <c r="D27" s="455">
        <f t="shared" ca="1" si="26"/>
        <v>0</v>
      </c>
      <c r="E27" s="430">
        <f t="shared" ca="1" si="27"/>
        <v>0</v>
      </c>
      <c r="F27" s="456">
        <f t="shared" ca="1" si="28"/>
        <v>0</v>
      </c>
      <c r="G27" s="455">
        <f t="shared" ca="1" si="29"/>
        <v>0</v>
      </c>
      <c r="H27" s="430">
        <f t="shared" ca="1" si="30"/>
        <v>0</v>
      </c>
      <c r="I27" s="456">
        <f t="shared" ca="1" si="31"/>
        <v>0</v>
      </c>
      <c r="J27" s="455">
        <f t="shared" ref="J27:J54" ca="1" si="46">COUNTIF(BP27:BR27,"*"&amp;" "&amp;"*")</f>
        <v>0</v>
      </c>
      <c r="K27" s="456">
        <f t="shared" ref="K27:K54" ca="1" si="47">COUNTIF(BS27:BU27,"*"&amp;" "&amp;"*")</f>
        <v>0</v>
      </c>
      <c r="L27" s="455">
        <f t="shared" ca="1" si="34"/>
        <v>0</v>
      </c>
      <c r="M27" s="456">
        <f t="shared" ca="1" si="35"/>
        <v>0</v>
      </c>
      <c r="N27" s="451"/>
      <c r="O27" s="430"/>
      <c r="P27" s="431">
        <f t="shared" ca="1" si="0"/>
        <v>523</v>
      </c>
      <c r="Q27" s="431">
        <f t="shared" ca="1" si="1"/>
        <v>159</v>
      </c>
      <c r="R27" s="431">
        <f t="shared" ca="1" si="2"/>
        <v>161</v>
      </c>
      <c r="S27" s="431">
        <f t="shared" ca="1" si="3"/>
        <v>0</v>
      </c>
      <c r="T27" s="431">
        <f t="shared" ca="1" si="4"/>
        <v>0</v>
      </c>
      <c r="U27" s="431">
        <f t="shared" ca="1" si="5"/>
        <v>0</v>
      </c>
      <c r="V27" s="431">
        <f t="shared" ca="1" si="36"/>
        <v>523</v>
      </c>
      <c r="W27" s="431">
        <f t="shared" ca="1" si="37"/>
        <v>159</v>
      </c>
      <c r="X27" s="431">
        <f t="shared" ca="1" si="38"/>
        <v>161</v>
      </c>
      <c r="Y27" s="476">
        <f t="shared" ca="1" si="6"/>
        <v>0</v>
      </c>
      <c r="Z27" s="948"/>
      <c r="AA27" s="427">
        <v>20</v>
      </c>
      <c r="AB27" s="447" t="s">
        <v>376</v>
      </c>
      <c r="AC27" s="455">
        <f t="shared" ca="1" si="7"/>
        <v>36</v>
      </c>
      <c r="AD27" s="430">
        <f t="shared" ca="1" si="8"/>
        <v>49</v>
      </c>
      <c r="AE27" s="456">
        <f t="shared" ca="1" si="39"/>
        <v>85</v>
      </c>
      <c r="AF27" s="455">
        <f t="shared" ca="1" si="9"/>
        <v>28</v>
      </c>
      <c r="AG27" s="430">
        <f t="shared" ca="1" si="10"/>
        <v>0</v>
      </c>
      <c r="AH27" s="430">
        <f t="shared" ca="1" si="11"/>
        <v>16</v>
      </c>
      <c r="AI27" s="430">
        <f t="shared" ca="1" si="12"/>
        <v>42</v>
      </c>
      <c r="AJ27" s="456">
        <f t="shared" ca="1" si="40"/>
        <v>86</v>
      </c>
      <c r="AK27" s="455">
        <f t="shared" ca="1" si="13"/>
        <v>0</v>
      </c>
      <c r="AL27" s="430">
        <f t="shared" ca="1" si="14"/>
        <v>5</v>
      </c>
      <c r="AM27" s="456">
        <f t="shared" ca="1" si="41"/>
        <v>5</v>
      </c>
      <c r="AN27" s="455">
        <f t="shared" ca="1" si="15"/>
        <v>0</v>
      </c>
      <c r="AO27" s="430">
        <f t="shared" ca="1" si="16"/>
        <v>0</v>
      </c>
      <c r="AP27" s="430">
        <f t="shared" ca="1" si="17"/>
        <v>0</v>
      </c>
      <c r="AQ27" s="430">
        <f t="shared" ca="1" si="18"/>
        <v>5</v>
      </c>
      <c r="AR27" s="430">
        <f t="shared" ca="1" si="19"/>
        <v>0</v>
      </c>
      <c r="AS27" s="788">
        <f t="shared" ca="1" si="20"/>
        <v>5</v>
      </c>
      <c r="AT27" s="456">
        <f t="shared" ca="1" si="42"/>
        <v>10</v>
      </c>
      <c r="AV27" s="410">
        <f t="shared" ca="1" si="21"/>
        <v>0</v>
      </c>
      <c r="AW27" s="410">
        <f t="shared" ca="1" si="22"/>
        <v>0</v>
      </c>
      <c r="AX27" s="405">
        <f t="shared" ca="1" si="43"/>
        <v>0</v>
      </c>
      <c r="AY27" s="414">
        <f t="shared" ca="1" si="43"/>
        <v>0</v>
      </c>
      <c r="AZ27" s="405">
        <f t="shared" ca="1" si="43"/>
        <v>0</v>
      </c>
      <c r="BA27" s="405">
        <f t="shared" ca="1" si="43"/>
        <v>0</v>
      </c>
      <c r="BB27" s="405">
        <f t="shared" ca="1" si="43"/>
        <v>0</v>
      </c>
      <c r="BC27" s="405">
        <f t="shared" ca="1" si="43"/>
        <v>0</v>
      </c>
      <c r="BD27" s="405">
        <f t="shared" ca="1" si="43"/>
        <v>0</v>
      </c>
      <c r="BE27" s="405">
        <f t="shared" ca="1" si="43"/>
        <v>0</v>
      </c>
      <c r="BF27" s="405">
        <f t="shared" ca="1" si="43"/>
        <v>0</v>
      </c>
      <c r="BG27" s="405">
        <f t="shared" ca="1" si="43"/>
        <v>0</v>
      </c>
      <c r="BH27" s="405">
        <f t="shared" ca="1" si="44"/>
        <v>0</v>
      </c>
      <c r="BI27" s="405">
        <f t="shared" ca="1" si="44"/>
        <v>0</v>
      </c>
      <c r="BJ27" s="405">
        <f t="shared" ca="1" si="44"/>
        <v>0</v>
      </c>
      <c r="BK27" s="405">
        <f t="shared" ca="1" si="44"/>
        <v>0</v>
      </c>
      <c r="BL27" s="405">
        <f t="shared" ca="1" si="44"/>
        <v>0</v>
      </c>
      <c r="BM27" s="405">
        <f t="shared" ca="1" si="44"/>
        <v>0</v>
      </c>
      <c r="BN27" s="405">
        <f t="shared" ca="1" si="44"/>
        <v>0</v>
      </c>
      <c r="BO27" s="405">
        <f t="shared" ca="1" si="44"/>
        <v>0</v>
      </c>
      <c r="BP27" s="405">
        <f t="shared" ca="1" si="44"/>
        <v>0</v>
      </c>
      <c r="BQ27" s="405">
        <f t="shared" ca="1" si="44"/>
        <v>0</v>
      </c>
      <c r="BR27" s="405">
        <f t="shared" ca="1" si="45"/>
        <v>0</v>
      </c>
      <c r="BS27" s="405">
        <f t="shared" ca="1" si="45"/>
        <v>0</v>
      </c>
      <c r="BT27" s="405">
        <f t="shared" ca="1" si="45"/>
        <v>0</v>
      </c>
      <c r="BU27" s="405">
        <f t="shared" ca="1" si="45"/>
        <v>0</v>
      </c>
      <c r="BV27" s="405">
        <f t="shared" ca="1" si="45"/>
        <v>0</v>
      </c>
      <c r="BW27" s="405">
        <f t="shared" ca="1" si="45"/>
        <v>0</v>
      </c>
      <c r="BX27" s="405">
        <f t="shared" ca="1" si="45"/>
        <v>0</v>
      </c>
      <c r="BY27" s="405">
        <f t="shared" ca="1" si="45"/>
        <v>0</v>
      </c>
      <c r="BZ27" s="405">
        <f t="shared" ca="1" si="45"/>
        <v>0</v>
      </c>
      <c r="CA27" s="405">
        <f t="shared" ca="1" si="45"/>
        <v>0</v>
      </c>
    </row>
    <row r="28" spans="1:79" ht="21" customHeight="1">
      <c r="A28" s="403" t="s">
        <v>605</v>
      </c>
      <c r="B28" s="439">
        <v>21</v>
      </c>
      <c r="C28" s="448" t="s">
        <v>379</v>
      </c>
      <c r="D28" s="457">
        <f t="shared" ca="1" si="26"/>
        <v>0</v>
      </c>
      <c r="E28" s="440">
        <f t="shared" ca="1" si="27"/>
        <v>0</v>
      </c>
      <c r="F28" s="458">
        <f t="shared" ca="1" si="28"/>
        <v>0</v>
      </c>
      <c r="G28" s="457">
        <f t="shared" ca="1" si="29"/>
        <v>0</v>
      </c>
      <c r="H28" s="440">
        <f t="shared" ca="1" si="30"/>
        <v>0</v>
      </c>
      <c r="I28" s="458">
        <f t="shared" ca="1" si="31"/>
        <v>0</v>
      </c>
      <c r="J28" s="457">
        <f t="shared" ca="1" si="46"/>
        <v>0</v>
      </c>
      <c r="K28" s="458">
        <f t="shared" ca="1" si="47"/>
        <v>0</v>
      </c>
      <c r="L28" s="457">
        <f t="shared" ca="1" si="34"/>
        <v>0</v>
      </c>
      <c r="M28" s="458">
        <f t="shared" ca="1" si="35"/>
        <v>0</v>
      </c>
      <c r="N28" s="452"/>
      <c r="O28" s="440"/>
      <c r="P28" s="441">
        <f t="shared" ca="1" si="0"/>
        <v>537</v>
      </c>
      <c r="Q28" s="441">
        <f t="shared" ca="1" si="1"/>
        <v>0</v>
      </c>
      <c r="R28" s="441">
        <f t="shared" ca="1" si="2"/>
        <v>250</v>
      </c>
      <c r="S28" s="441">
        <f t="shared" ca="1" si="3"/>
        <v>0</v>
      </c>
      <c r="T28" s="441">
        <f t="shared" ca="1" si="4"/>
        <v>0</v>
      </c>
      <c r="U28" s="441">
        <f t="shared" ca="1" si="5"/>
        <v>0</v>
      </c>
      <c r="V28" s="441">
        <f t="shared" ca="1" si="36"/>
        <v>537</v>
      </c>
      <c r="W28" s="441">
        <f t="shared" ca="1" si="37"/>
        <v>0</v>
      </c>
      <c r="X28" s="441">
        <f t="shared" ca="1" si="38"/>
        <v>250</v>
      </c>
      <c r="Y28" s="488">
        <f t="shared" ca="1" si="6"/>
        <v>0</v>
      </c>
      <c r="Z28" s="948"/>
      <c r="AA28" s="439">
        <v>21</v>
      </c>
      <c r="AB28" s="448" t="s">
        <v>379</v>
      </c>
      <c r="AC28" s="457">
        <f t="shared" ca="1" si="7"/>
        <v>3</v>
      </c>
      <c r="AD28" s="440">
        <f t="shared" ca="1" si="8"/>
        <v>67</v>
      </c>
      <c r="AE28" s="458">
        <f t="shared" ca="1" si="39"/>
        <v>70</v>
      </c>
      <c r="AF28" s="457">
        <f t="shared" ca="1" si="9"/>
        <v>19</v>
      </c>
      <c r="AG28" s="440">
        <f t="shared" ca="1" si="10"/>
        <v>1</v>
      </c>
      <c r="AH28" s="440">
        <f t="shared" ca="1" si="11"/>
        <v>11</v>
      </c>
      <c r="AI28" s="440">
        <f t="shared" ca="1" si="12"/>
        <v>47</v>
      </c>
      <c r="AJ28" s="458">
        <f t="shared" ca="1" si="40"/>
        <v>78</v>
      </c>
      <c r="AK28" s="457">
        <f t="shared" ca="1" si="13"/>
        <v>0</v>
      </c>
      <c r="AL28" s="440">
        <f t="shared" ca="1" si="14"/>
        <v>3</v>
      </c>
      <c r="AM28" s="458">
        <f t="shared" ca="1" si="41"/>
        <v>3</v>
      </c>
      <c r="AN28" s="457">
        <f t="shared" ca="1" si="15"/>
        <v>0</v>
      </c>
      <c r="AO28" s="440">
        <f t="shared" ca="1" si="16"/>
        <v>0</v>
      </c>
      <c r="AP28" s="440">
        <f t="shared" ca="1" si="17"/>
        <v>1</v>
      </c>
      <c r="AQ28" s="440">
        <f t="shared" ca="1" si="18"/>
        <v>2</v>
      </c>
      <c r="AR28" s="440">
        <f t="shared" ca="1" si="19"/>
        <v>0</v>
      </c>
      <c r="AS28" s="789">
        <f t="shared" ca="1" si="20"/>
        <v>0</v>
      </c>
      <c r="AT28" s="458">
        <f t="shared" ca="1" si="42"/>
        <v>3</v>
      </c>
      <c r="AV28" s="410">
        <f t="shared" ca="1" si="21"/>
        <v>0</v>
      </c>
      <c r="AW28" s="410">
        <f t="shared" ca="1" si="22"/>
        <v>0</v>
      </c>
      <c r="AX28" s="405">
        <f t="shared" ref="AX28:BG37" ca="1" si="48">INDEX(INDIRECT(AX$7),MATCH($A28,_1自治体コード,0))</f>
        <v>0</v>
      </c>
      <c r="AY28" s="414">
        <f t="shared" ca="1" si="48"/>
        <v>0</v>
      </c>
      <c r="AZ28" s="405">
        <f t="shared" ca="1" si="48"/>
        <v>0</v>
      </c>
      <c r="BA28" s="405">
        <f t="shared" ca="1" si="48"/>
        <v>0</v>
      </c>
      <c r="BB28" s="405">
        <f t="shared" ca="1" si="48"/>
        <v>0</v>
      </c>
      <c r="BC28" s="405">
        <f t="shared" ca="1" si="48"/>
        <v>0</v>
      </c>
      <c r="BD28" s="405">
        <f t="shared" ca="1" si="48"/>
        <v>0</v>
      </c>
      <c r="BE28" s="405">
        <f t="shared" ca="1" si="48"/>
        <v>0</v>
      </c>
      <c r="BF28" s="405">
        <f t="shared" ca="1" si="48"/>
        <v>0</v>
      </c>
      <c r="BG28" s="405">
        <f t="shared" ca="1" si="48"/>
        <v>0</v>
      </c>
      <c r="BH28" s="405">
        <f t="shared" ref="BH28:BQ37" ca="1" si="49">INDEX(INDIRECT(BH$7),MATCH($A28,_1自治体コード,0))</f>
        <v>0</v>
      </c>
      <c r="BI28" s="405">
        <f t="shared" ca="1" si="49"/>
        <v>0</v>
      </c>
      <c r="BJ28" s="405">
        <f t="shared" ca="1" si="49"/>
        <v>0</v>
      </c>
      <c r="BK28" s="405">
        <f t="shared" ca="1" si="49"/>
        <v>0</v>
      </c>
      <c r="BL28" s="405">
        <f t="shared" ca="1" si="49"/>
        <v>0</v>
      </c>
      <c r="BM28" s="405">
        <f t="shared" ca="1" si="49"/>
        <v>0</v>
      </c>
      <c r="BN28" s="405">
        <f t="shared" ca="1" si="49"/>
        <v>0</v>
      </c>
      <c r="BO28" s="405">
        <f t="shared" ca="1" si="49"/>
        <v>0</v>
      </c>
      <c r="BP28" s="405">
        <f t="shared" ca="1" si="49"/>
        <v>0</v>
      </c>
      <c r="BQ28" s="405">
        <f t="shared" ca="1" si="49"/>
        <v>0</v>
      </c>
      <c r="BR28" s="405">
        <f t="shared" ref="BR28:CA43" ca="1" si="50">INDEX(INDIRECT(BR$7),MATCH($A28,_1自治体コード,0))</f>
        <v>0</v>
      </c>
      <c r="BS28" s="405">
        <f t="shared" ca="1" si="50"/>
        <v>0</v>
      </c>
      <c r="BT28" s="405">
        <f t="shared" ca="1" si="50"/>
        <v>0</v>
      </c>
      <c r="BU28" s="405">
        <f t="shared" ca="1" si="50"/>
        <v>0</v>
      </c>
      <c r="BV28" s="405">
        <f t="shared" ca="1" si="50"/>
        <v>0</v>
      </c>
      <c r="BW28" s="405">
        <f t="shared" ca="1" si="50"/>
        <v>0</v>
      </c>
      <c r="BX28" s="405">
        <f t="shared" ca="1" si="50"/>
        <v>0</v>
      </c>
      <c r="BY28" s="405">
        <f t="shared" ca="1" si="45"/>
        <v>0</v>
      </c>
      <c r="BZ28" s="405">
        <f t="shared" ca="1" si="45"/>
        <v>0</v>
      </c>
      <c r="CA28" s="405">
        <f t="shared" ca="1" si="45"/>
        <v>0</v>
      </c>
    </row>
    <row r="29" spans="1:79" ht="21" customHeight="1">
      <c r="A29" s="403" t="s">
        <v>607</v>
      </c>
      <c r="B29" s="436">
        <v>22</v>
      </c>
      <c r="C29" s="446" t="s">
        <v>381</v>
      </c>
      <c r="D29" s="454">
        <f t="shared" ca="1" si="26"/>
        <v>0</v>
      </c>
      <c r="E29" s="437">
        <f t="shared" ca="1" si="27"/>
        <v>0</v>
      </c>
      <c r="F29" s="413">
        <f t="shared" ca="1" si="28"/>
        <v>0</v>
      </c>
      <c r="G29" s="454">
        <f t="shared" ca="1" si="29"/>
        <v>0</v>
      </c>
      <c r="H29" s="437">
        <f t="shared" ca="1" si="30"/>
        <v>0</v>
      </c>
      <c r="I29" s="413">
        <f t="shared" ca="1" si="31"/>
        <v>0</v>
      </c>
      <c r="J29" s="454">
        <f t="shared" ca="1" si="46"/>
        <v>0</v>
      </c>
      <c r="K29" s="413">
        <f t="shared" ca="1" si="47"/>
        <v>0</v>
      </c>
      <c r="L29" s="454">
        <f t="shared" ca="1" si="34"/>
        <v>0</v>
      </c>
      <c r="M29" s="413">
        <f t="shared" ca="1" si="35"/>
        <v>0</v>
      </c>
      <c r="N29" s="450"/>
      <c r="O29" s="437"/>
      <c r="P29" s="438">
        <f t="shared" ca="1" si="0"/>
        <v>376</v>
      </c>
      <c r="Q29" s="438">
        <f t="shared" ca="1" si="1"/>
        <v>0</v>
      </c>
      <c r="R29" s="438">
        <f t="shared" ca="1" si="2"/>
        <v>40</v>
      </c>
      <c r="S29" s="438">
        <f t="shared" ca="1" si="3"/>
        <v>19</v>
      </c>
      <c r="T29" s="438">
        <f t="shared" ca="1" si="4"/>
        <v>0</v>
      </c>
      <c r="U29" s="438">
        <f t="shared" ca="1" si="5"/>
        <v>0</v>
      </c>
      <c r="V29" s="438">
        <f t="shared" ca="1" si="36"/>
        <v>395</v>
      </c>
      <c r="W29" s="438">
        <f t="shared" ca="1" si="37"/>
        <v>0</v>
      </c>
      <c r="X29" s="438">
        <f t="shared" ca="1" si="38"/>
        <v>40</v>
      </c>
      <c r="Y29" s="487">
        <f t="shared" ca="1" si="6"/>
        <v>0</v>
      </c>
      <c r="Z29" s="948"/>
      <c r="AA29" s="436">
        <v>22</v>
      </c>
      <c r="AB29" s="446" t="s">
        <v>381</v>
      </c>
      <c r="AC29" s="454">
        <f t="shared" ca="1" si="7"/>
        <v>7</v>
      </c>
      <c r="AD29" s="437">
        <f t="shared" ca="1" si="8"/>
        <v>28</v>
      </c>
      <c r="AE29" s="413">
        <f t="shared" ca="1" si="39"/>
        <v>35</v>
      </c>
      <c r="AF29" s="454">
        <f t="shared" ca="1" si="9"/>
        <v>7</v>
      </c>
      <c r="AG29" s="437">
        <f t="shared" ca="1" si="10"/>
        <v>0</v>
      </c>
      <c r="AH29" s="794">
        <f t="shared" ca="1" si="11"/>
        <v>7</v>
      </c>
      <c r="AI29" s="437">
        <f t="shared" ca="1" si="12"/>
        <v>23</v>
      </c>
      <c r="AJ29" s="413">
        <f t="shared" ca="1" si="40"/>
        <v>37</v>
      </c>
      <c r="AK29" s="454">
        <f t="shared" ca="1" si="13"/>
        <v>0</v>
      </c>
      <c r="AL29" s="437">
        <f t="shared" ca="1" si="14"/>
        <v>0</v>
      </c>
      <c r="AM29" s="413">
        <f t="shared" ca="1" si="41"/>
        <v>0</v>
      </c>
      <c r="AN29" s="454">
        <f t="shared" ca="1" si="15"/>
        <v>0</v>
      </c>
      <c r="AO29" s="437">
        <f t="shared" ca="1" si="16"/>
        <v>0</v>
      </c>
      <c r="AP29" s="437">
        <f t="shared" ca="1" si="17"/>
        <v>0</v>
      </c>
      <c r="AQ29" s="437">
        <f t="shared" ca="1" si="18"/>
        <v>0</v>
      </c>
      <c r="AR29" s="437">
        <f t="shared" ca="1" si="19"/>
        <v>0</v>
      </c>
      <c r="AS29" s="787">
        <f t="shared" ca="1" si="20"/>
        <v>0</v>
      </c>
      <c r="AT29" s="413">
        <f t="shared" ca="1" si="42"/>
        <v>0</v>
      </c>
      <c r="AV29" s="410">
        <f t="shared" ca="1" si="21"/>
        <v>0</v>
      </c>
      <c r="AW29" s="410">
        <f t="shared" ca="1" si="22"/>
        <v>0</v>
      </c>
      <c r="AX29" s="405">
        <f t="shared" ca="1" si="48"/>
        <v>0</v>
      </c>
      <c r="AY29" s="414">
        <f t="shared" ca="1" si="48"/>
        <v>0</v>
      </c>
      <c r="AZ29" s="405">
        <f t="shared" ca="1" si="48"/>
        <v>0</v>
      </c>
      <c r="BA29" s="405">
        <f t="shared" ca="1" si="48"/>
        <v>0</v>
      </c>
      <c r="BB29" s="405">
        <f t="shared" ca="1" si="48"/>
        <v>0</v>
      </c>
      <c r="BC29" s="405">
        <f t="shared" ca="1" si="48"/>
        <v>0</v>
      </c>
      <c r="BD29" s="405">
        <f t="shared" ca="1" si="48"/>
        <v>0</v>
      </c>
      <c r="BE29" s="405">
        <f t="shared" ca="1" si="48"/>
        <v>0</v>
      </c>
      <c r="BF29" s="405">
        <f t="shared" ca="1" si="48"/>
        <v>0</v>
      </c>
      <c r="BG29" s="405">
        <f t="shared" ca="1" si="48"/>
        <v>0</v>
      </c>
      <c r="BH29" s="405">
        <f t="shared" ca="1" si="49"/>
        <v>0</v>
      </c>
      <c r="BI29" s="405">
        <f t="shared" ca="1" si="49"/>
        <v>0</v>
      </c>
      <c r="BJ29" s="405">
        <f t="shared" ca="1" si="49"/>
        <v>0</v>
      </c>
      <c r="BK29" s="405">
        <f t="shared" ca="1" si="49"/>
        <v>0</v>
      </c>
      <c r="BL29" s="405">
        <f t="shared" ca="1" si="49"/>
        <v>0</v>
      </c>
      <c r="BM29" s="405">
        <f t="shared" ca="1" si="49"/>
        <v>0</v>
      </c>
      <c r="BN29" s="405">
        <f t="shared" ca="1" si="49"/>
        <v>0</v>
      </c>
      <c r="BO29" s="405">
        <f t="shared" ca="1" si="49"/>
        <v>0</v>
      </c>
      <c r="BP29" s="405">
        <f t="shared" ca="1" si="49"/>
        <v>0</v>
      </c>
      <c r="BQ29" s="405">
        <f t="shared" ca="1" si="49"/>
        <v>0</v>
      </c>
      <c r="BR29" s="405">
        <f t="shared" ca="1" si="50"/>
        <v>0</v>
      </c>
      <c r="BS29" s="405">
        <f t="shared" ca="1" si="50"/>
        <v>0</v>
      </c>
      <c r="BT29" s="405">
        <f t="shared" ca="1" si="50"/>
        <v>0</v>
      </c>
      <c r="BU29" s="405">
        <f t="shared" ca="1" si="50"/>
        <v>0</v>
      </c>
      <c r="BV29" s="405">
        <f t="shared" ca="1" si="50"/>
        <v>0</v>
      </c>
      <c r="BW29" s="405">
        <f t="shared" ca="1" si="50"/>
        <v>0</v>
      </c>
      <c r="BX29" s="405">
        <f t="shared" ca="1" si="50"/>
        <v>0</v>
      </c>
      <c r="BY29" s="405">
        <f t="shared" ca="1" si="45"/>
        <v>0</v>
      </c>
      <c r="BZ29" s="405">
        <f t="shared" ca="1" si="45"/>
        <v>0</v>
      </c>
      <c r="CA29" s="405">
        <f t="shared" ca="1" si="45"/>
        <v>0</v>
      </c>
    </row>
    <row r="30" spans="1:79" ht="21" customHeight="1">
      <c r="A30" s="403" t="s">
        <v>611</v>
      </c>
      <c r="B30" s="436">
        <v>23</v>
      </c>
      <c r="C30" s="446" t="s">
        <v>384</v>
      </c>
      <c r="D30" s="454">
        <f t="shared" ca="1" si="26"/>
        <v>0</v>
      </c>
      <c r="E30" s="437">
        <f t="shared" ca="1" si="27"/>
        <v>0</v>
      </c>
      <c r="F30" s="413">
        <f t="shared" ca="1" si="28"/>
        <v>0</v>
      </c>
      <c r="G30" s="454">
        <f t="shared" ca="1" si="29"/>
        <v>0</v>
      </c>
      <c r="H30" s="437">
        <f t="shared" ca="1" si="30"/>
        <v>0</v>
      </c>
      <c r="I30" s="413">
        <f t="shared" ca="1" si="31"/>
        <v>0</v>
      </c>
      <c r="J30" s="454">
        <f t="shared" ca="1" si="46"/>
        <v>0</v>
      </c>
      <c r="K30" s="413">
        <f t="shared" ca="1" si="47"/>
        <v>0</v>
      </c>
      <c r="L30" s="454">
        <f t="shared" ca="1" si="34"/>
        <v>0</v>
      </c>
      <c r="M30" s="413">
        <f t="shared" ca="1" si="35"/>
        <v>0</v>
      </c>
      <c r="N30" s="450"/>
      <c r="O30" s="437"/>
      <c r="P30" s="438">
        <f t="shared" ca="1" si="0"/>
        <v>1842</v>
      </c>
      <c r="Q30" s="438">
        <f t="shared" ca="1" si="1"/>
        <v>0</v>
      </c>
      <c r="R30" s="438">
        <f t="shared" ca="1" si="2"/>
        <v>254</v>
      </c>
      <c r="S30" s="438">
        <f t="shared" ca="1" si="3"/>
        <v>0</v>
      </c>
      <c r="T30" s="438">
        <f t="shared" ca="1" si="4"/>
        <v>0</v>
      </c>
      <c r="U30" s="438">
        <f t="shared" ca="1" si="5"/>
        <v>0</v>
      </c>
      <c r="V30" s="438">
        <f t="shared" ca="1" si="36"/>
        <v>1842</v>
      </c>
      <c r="W30" s="438">
        <f t="shared" ca="1" si="37"/>
        <v>0</v>
      </c>
      <c r="X30" s="438">
        <f t="shared" ca="1" si="38"/>
        <v>254</v>
      </c>
      <c r="Y30" s="487">
        <f t="shared" ca="1" si="6"/>
        <v>0</v>
      </c>
      <c r="Z30" s="948"/>
      <c r="AA30" s="436">
        <v>23</v>
      </c>
      <c r="AB30" s="446" t="s">
        <v>384</v>
      </c>
      <c r="AC30" s="454">
        <f t="shared" ca="1" si="7"/>
        <v>108</v>
      </c>
      <c r="AD30" s="437">
        <f t="shared" ca="1" si="8"/>
        <v>986</v>
      </c>
      <c r="AE30" s="413">
        <f t="shared" ca="1" si="39"/>
        <v>1094</v>
      </c>
      <c r="AF30" s="454">
        <f t="shared" ca="1" si="9"/>
        <v>117</v>
      </c>
      <c r="AG30" s="437">
        <f t="shared" ca="1" si="10"/>
        <v>2</v>
      </c>
      <c r="AH30" s="794">
        <f t="shared" ca="1" si="11"/>
        <v>3</v>
      </c>
      <c r="AI30" s="437">
        <f t="shared" ca="1" si="12"/>
        <v>977</v>
      </c>
      <c r="AJ30" s="413">
        <f t="shared" ca="1" si="40"/>
        <v>1099</v>
      </c>
      <c r="AK30" s="454">
        <f t="shared" ca="1" si="13"/>
        <v>4</v>
      </c>
      <c r="AL30" s="437">
        <f t="shared" ca="1" si="14"/>
        <v>335</v>
      </c>
      <c r="AM30" s="413">
        <f t="shared" ca="1" si="41"/>
        <v>339</v>
      </c>
      <c r="AN30" s="454">
        <f t="shared" ca="1" si="15"/>
        <v>0</v>
      </c>
      <c r="AO30" s="437">
        <f t="shared" ca="1" si="16"/>
        <v>0</v>
      </c>
      <c r="AP30" s="437">
        <f t="shared" ca="1" si="17"/>
        <v>91</v>
      </c>
      <c r="AQ30" s="437">
        <f t="shared" ca="1" si="18"/>
        <v>187</v>
      </c>
      <c r="AR30" s="437">
        <f t="shared" ca="1" si="19"/>
        <v>0</v>
      </c>
      <c r="AS30" s="787">
        <f t="shared" ca="1" si="20"/>
        <v>63</v>
      </c>
      <c r="AT30" s="413">
        <f t="shared" ca="1" si="42"/>
        <v>341</v>
      </c>
      <c r="AV30" s="410">
        <f t="shared" ca="1" si="21"/>
        <v>0</v>
      </c>
      <c r="AW30" s="410">
        <f t="shared" ca="1" si="22"/>
        <v>0</v>
      </c>
      <c r="AX30" s="405">
        <f t="shared" ca="1" si="48"/>
        <v>0</v>
      </c>
      <c r="AY30" s="414">
        <f t="shared" ca="1" si="48"/>
        <v>0</v>
      </c>
      <c r="AZ30" s="405">
        <f t="shared" ca="1" si="48"/>
        <v>0</v>
      </c>
      <c r="BA30" s="405">
        <f t="shared" ca="1" si="48"/>
        <v>0</v>
      </c>
      <c r="BB30" s="405">
        <f t="shared" ca="1" si="48"/>
        <v>0</v>
      </c>
      <c r="BC30" s="405">
        <f t="shared" ca="1" si="48"/>
        <v>0</v>
      </c>
      <c r="BD30" s="405">
        <f t="shared" ca="1" si="48"/>
        <v>0</v>
      </c>
      <c r="BE30" s="405">
        <f t="shared" ca="1" si="48"/>
        <v>0</v>
      </c>
      <c r="BF30" s="405">
        <f t="shared" ca="1" si="48"/>
        <v>0</v>
      </c>
      <c r="BG30" s="405">
        <f t="shared" ca="1" si="48"/>
        <v>0</v>
      </c>
      <c r="BH30" s="405">
        <f t="shared" ca="1" si="49"/>
        <v>0</v>
      </c>
      <c r="BI30" s="405">
        <f t="shared" ca="1" si="49"/>
        <v>0</v>
      </c>
      <c r="BJ30" s="405">
        <f t="shared" ca="1" si="49"/>
        <v>0</v>
      </c>
      <c r="BK30" s="405">
        <f t="shared" ca="1" si="49"/>
        <v>0</v>
      </c>
      <c r="BL30" s="405">
        <f t="shared" ca="1" si="49"/>
        <v>0</v>
      </c>
      <c r="BM30" s="405">
        <f t="shared" ca="1" si="49"/>
        <v>0</v>
      </c>
      <c r="BN30" s="405">
        <f t="shared" ca="1" si="49"/>
        <v>0</v>
      </c>
      <c r="BO30" s="405">
        <f t="shared" ca="1" si="49"/>
        <v>0</v>
      </c>
      <c r="BP30" s="405">
        <f t="shared" ca="1" si="49"/>
        <v>0</v>
      </c>
      <c r="BQ30" s="405">
        <f t="shared" ca="1" si="49"/>
        <v>0</v>
      </c>
      <c r="BR30" s="405">
        <f t="shared" ca="1" si="50"/>
        <v>0</v>
      </c>
      <c r="BS30" s="405">
        <f t="shared" ca="1" si="50"/>
        <v>0</v>
      </c>
      <c r="BT30" s="405">
        <f t="shared" ca="1" si="50"/>
        <v>0</v>
      </c>
      <c r="BU30" s="405">
        <f t="shared" ca="1" si="50"/>
        <v>0</v>
      </c>
      <c r="BV30" s="405">
        <f t="shared" ca="1" si="50"/>
        <v>0</v>
      </c>
      <c r="BW30" s="405">
        <f t="shared" ca="1" si="50"/>
        <v>0</v>
      </c>
      <c r="BX30" s="405">
        <f t="shared" ca="1" si="50"/>
        <v>0</v>
      </c>
      <c r="BY30" s="405">
        <f t="shared" ca="1" si="45"/>
        <v>0</v>
      </c>
      <c r="BZ30" s="405">
        <f t="shared" ca="1" si="45"/>
        <v>0</v>
      </c>
      <c r="CA30" s="405">
        <f t="shared" ca="1" si="45"/>
        <v>0</v>
      </c>
    </row>
    <row r="31" spans="1:79" ht="21" customHeight="1">
      <c r="A31" s="403" t="s">
        <v>618</v>
      </c>
      <c r="B31" s="436">
        <v>24</v>
      </c>
      <c r="C31" s="446" t="s">
        <v>391</v>
      </c>
      <c r="D31" s="454">
        <f t="shared" ca="1" si="26"/>
        <v>0</v>
      </c>
      <c r="E31" s="437">
        <f t="shared" ca="1" si="27"/>
        <v>0</v>
      </c>
      <c r="F31" s="413">
        <f t="shared" ca="1" si="28"/>
        <v>0</v>
      </c>
      <c r="G31" s="454">
        <f t="shared" ca="1" si="29"/>
        <v>0</v>
      </c>
      <c r="H31" s="437">
        <f t="shared" ca="1" si="30"/>
        <v>0</v>
      </c>
      <c r="I31" s="413">
        <f t="shared" ca="1" si="31"/>
        <v>0</v>
      </c>
      <c r="J31" s="454">
        <f t="shared" ca="1" si="46"/>
        <v>0</v>
      </c>
      <c r="K31" s="413">
        <f t="shared" ca="1" si="47"/>
        <v>0</v>
      </c>
      <c r="L31" s="454">
        <f t="shared" ca="1" si="34"/>
        <v>0</v>
      </c>
      <c r="M31" s="413">
        <f t="shared" ca="1" si="35"/>
        <v>0</v>
      </c>
      <c r="N31" s="450"/>
      <c r="O31" s="437"/>
      <c r="P31" s="438">
        <f t="shared" ca="1" si="0"/>
        <v>483</v>
      </c>
      <c r="Q31" s="438">
        <f t="shared" ca="1" si="1"/>
        <v>0</v>
      </c>
      <c r="R31" s="438">
        <f t="shared" ca="1" si="2"/>
        <v>0</v>
      </c>
      <c r="S31" s="438">
        <f t="shared" ca="1" si="3"/>
        <v>0</v>
      </c>
      <c r="T31" s="438">
        <f t="shared" ca="1" si="4"/>
        <v>0</v>
      </c>
      <c r="U31" s="438">
        <f t="shared" ca="1" si="5"/>
        <v>0</v>
      </c>
      <c r="V31" s="438">
        <f t="shared" ca="1" si="36"/>
        <v>483</v>
      </c>
      <c r="W31" s="438">
        <f t="shared" ca="1" si="37"/>
        <v>0</v>
      </c>
      <c r="X31" s="438">
        <f t="shared" ca="1" si="38"/>
        <v>0</v>
      </c>
      <c r="Y31" s="487">
        <f t="shared" ca="1" si="6"/>
        <v>0</v>
      </c>
      <c r="Z31" s="948"/>
      <c r="AA31" s="436">
        <v>24</v>
      </c>
      <c r="AB31" s="446" t="s">
        <v>391</v>
      </c>
      <c r="AC31" s="454">
        <f t="shared" ca="1" si="7"/>
        <v>26</v>
      </c>
      <c r="AD31" s="437">
        <f t="shared" ca="1" si="8"/>
        <v>98</v>
      </c>
      <c r="AE31" s="413">
        <f t="shared" ca="1" si="39"/>
        <v>124</v>
      </c>
      <c r="AF31" s="454">
        <f t="shared" ca="1" si="9"/>
        <v>24</v>
      </c>
      <c r="AG31" s="437">
        <f t="shared" ca="1" si="10"/>
        <v>0</v>
      </c>
      <c r="AH31" s="794">
        <f t="shared" ca="1" si="11"/>
        <v>15</v>
      </c>
      <c r="AI31" s="437">
        <f t="shared" ca="1" si="12"/>
        <v>85</v>
      </c>
      <c r="AJ31" s="413">
        <f t="shared" ca="1" si="40"/>
        <v>124</v>
      </c>
      <c r="AK31" s="454">
        <f t="shared" ca="1" si="13"/>
        <v>0</v>
      </c>
      <c r="AL31" s="437">
        <f t="shared" ca="1" si="14"/>
        <v>0</v>
      </c>
      <c r="AM31" s="413">
        <f t="shared" ca="1" si="41"/>
        <v>0</v>
      </c>
      <c r="AN31" s="454">
        <f t="shared" ca="1" si="15"/>
        <v>0</v>
      </c>
      <c r="AO31" s="437">
        <f t="shared" ca="1" si="16"/>
        <v>0</v>
      </c>
      <c r="AP31" s="437">
        <f t="shared" ca="1" si="17"/>
        <v>0</v>
      </c>
      <c r="AQ31" s="437">
        <f t="shared" ca="1" si="18"/>
        <v>0</v>
      </c>
      <c r="AR31" s="437">
        <f t="shared" ca="1" si="19"/>
        <v>0</v>
      </c>
      <c r="AS31" s="787">
        <f t="shared" ca="1" si="20"/>
        <v>0</v>
      </c>
      <c r="AT31" s="413">
        <f t="shared" ca="1" si="42"/>
        <v>0</v>
      </c>
      <c r="AV31" s="410">
        <f t="shared" ca="1" si="21"/>
        <v>0</v>
      </c>
      <c r="AW31" s="410">
        <f t="shared" ca="1" si="22"/>
        <v>0</v>
      </c>
      <c r="AX31" s="405">
        <f t="shared" ca="1" si="48"/>
        <v>0</v>
      </c>
      <c r="AY31" s="414">
        <f t="shared" ca="1" si="48"/>
        <v>0</v>
      </c>
      <c r="AZ31" s="405">
        <f t="shared" ca="1" si="48"/>
        <v>0</v>
      </c>
      <c r="BA31" s="405">
        <f t="shared" ca="1" si="48"/>
        <v>0</v>
      </c>
      <c r="BB31" s="405">
        <f t="shared" ca="1" si="48"/>
        <v>0</v>
      </c>
      <c r="BC31" s="405">
        <f t="shared" ca="1" si="48"/>
        <v>0</v>
      </c>
      <c r="BD31" s="405">
        <f t="shared" ca="1" si="48"/>
        <v>0</v>
      </c>
      <c r="BE31" s="405">
        <f t="shared" ca="1" si="48"/>
        <v>0</v>
      </c>
      <c r="BF31" s="405">
        <f t="shared" ca="1" si="48"/>
        <v>0</v>
      </c>
      <c r="BG31" s="405">
        <f t="shared" ca="1" si="48"/>
        <v>0</v>
      </c>
      <c r="BH31" s="405">
        <f t="shared" ca="1" si="49"/>
        <v>0</v>
      </c>
      <c r="BI31" s="405">
        <f t="shared" ca="1" si="49"/>
        <v>0</v>
      </c>
      <c r="BJ31" s="405">
        <f t="shared" ca="1" si="49"/>
        <v>0</v>
      </c>
      <c r="BK31" s="405">
        <f t="shared" ca="1" si="49"/>
        <v>0</v>
      </c>
      <c r="BL31" s="405">
        <f t="shared" ca="1" si="49"/>
        <v>0</v>
      </c>
      <c r="BM31" s="405">
        <f t="shared" ca="1" si="49"/>
        <v>0</v>
      </c>
      <c r="BN31" s="405">
        <f t="shared" ca="1" si="49"/>
        <v>0</v>
      </c>
      <c r="BO31" s="405">
        <f t="shared" ca="1" si="49"/>
        <v>0</v>
      </c>
      <c r="BP31" s="405">
        <f t="shared" ca="1" si="49"/>
        <v>0</v>
      </c>
      <c r="BQ31" s="405">
        <f t="shared" ca="1" si="49"/>
        <v>0</v>
      </c>
      <c r="BR31" s="405">
        <f t="shared" ca="1" si="50"/>
        <v>0</v>
      </c>
      <c r="BS31" s="405">
        <f t="shared" ca="1" si="50"/>
        <v>0</v>
      </c>
      <c r="BT31" s="405">
        <f t="shared" ca="1" si="50"/>
        <v>0</v>
      </c>
      <c r="BU31" s="405">
        <f t="shared" ca="1" si="50"/>
        <v>0</v>
      </c>
      <c r="BV31" s="405">
        <f t="shared" ca="1" si="50"/>
        <v>0</v>
      </c>
      <c r="BW31" s="405">
        <f t="shared" ca="1" si="50"/>
        <v>0</v>
      </c>
      <c r="BX31" s="405">
        <f t="shared" ca="1" si="50"/>
        <v>0</v>
      </c>
      <c r="BY31" s="405">
        <f t="shared" ca="1" si="45"/>
        <v>0</v>
      </c>
      <c r="BZ31" s="405">
        <f t="shared" ca="1" si="45"/>
        <v>0</v>
      </c>
      <c r="CA31" s="405">
        <f t="shared" ca="1" si="45"/>
        <v>0</v>
      </c>
    </row>
    <row r="32" spans="1:79" ht="21" customHeight="1">
      <c r="A32" s="403" t="s">
        <v>620</v>
      </c>
      <c r="B32" s="427">
        <v>25</v>
      </c>
      <c r="C32" s="447" t="s">
        <v>393</v>
      </c>
      <c r="D32" s="455">
        <f t="shared" ca="1" si="26"/>
        <v>0</v>
      </c>
      <c r="E32" s="430">
        <f t="shared" ca="1" si="27"/>
        <v>0</v>
      </c>
      <c r="F32" s="456">
        <f t="shared" ca="1" si="28"/>
        <v>0</v>
      </c>
      <c r="G32" s="455">
        <f t="shared" ca="1" si="29"/>
        <v>0</v>
      </c>
      <c r="H32" s="430">
        <f t="shared" ca="1" si="30"/>
        <v>0</v>
      </c>
      <c r="I32" s="456">
        <f t="shared" ca="1" si="31"/>
        <v>0</v>
      </c>
      <c r="J32" s="455">
        <f t="shared" ca="1" si="46"/>
        <v>0</v>
      </c>
      <c r="K32" s="456">
        <f t="shared" ca="1" si="47"/>
        <v>0</v>
      </c>
      <c r="L32" s="455">
        <f t="shared" ca="1" si="34"/>
        <v>0</v>
      </c>
      <c r="M32" s="456">
        <f t="shared" ca="1" si="35"/>
        <v>0</v>
      </c>
      <c r="N32" s="451"/>
      <c r="O32" s="430"/>
      <c r="P32" s="431">
        <f t="shared" ca="1" si="0"/>
        <v>245</v>
      </c>
      <c r="Q32" s="431">
        <f t="shared" ca="1" si="1"/>
        <v>0</v>
      </c>
      <c r="R32" s="431">
        <f t="shared" ca="1" si="2"/>
        <v>48</v>
      </c>
      <c r="S32" s="431">
        <f t="shared" ca="1" si="3"/>
        <v>0</v>
      </c>
      <c r="T32" s="431">
        <f t="shared" ca="1" si="4"/>
        <v>0</v>
      </c>
      <c r="U32" s="431">
        <f t="shared" ca="1" si="5"/>
        <v>0</v>
      </c>
      <c r="V32" s="431">
        <f t="shared" ca="1" si="36"/>
        <v>245</v>
      </c>
      <c r="W32" s="431">
        <f t="shared" ca="1" si="37"/>
        <v>0</v>
      </c>
      <c r="X32" s="431">
        <f t="shared" ca="1" si="38"/>
        <v>48</v>
      </c>
      <c r="Y32" s="476">
        <f t="shared" ca="1" si="6"/>
        <v>0</v>
      </c>
      <c r="Z32" s="948"/>
      <c r="AA32" s="427">
        <v>25</v>
      </c>
      <c r="AB32" s="447" t="s">
        <v>393</v>
      </c>
      <c r="AC32" s="455">
        <f t="shared" ca="1" si="7"/>
        <v>69</v>
      </c>
      <c r="AD32" s="430">
        <f t="shared" ca="1" si="8"/>
        <v>2</v>
      </c>
      <c r="AE32" s="456">
        <f t="shared" ca="1" si="39"/>
        <v>71</v>
      </c>
      <c r="AF32" s="455">
        <f t="shared" ca="1" si="9"/>
        <v>19</v>
      </c>
      <c r="AG32" s="430">
        <f t="shared" ca="1" si="10"/>
        <v>0</v>
      </c>
      <c r="AH32" s="430">
        <f t="shared" ca="1" si="11"/>
        <v>8</v>
      </c>
      <c r="AI32" s="430">
        <f t="shared" ca="1" si="12"/>
        <v>44</v>
      </c>
      <c r="AJ32" s="456">
        <f t="shared" ca="1" si="40"/>
        <v>71</v>
      </c>
      <c r="AK32" s="455">
        <f t="shared" ca="1" si="13"/>
        <v>17</v>
      </c>
      <c r="AL32" s="430">
        <f t="shared" ca="1" si="14"/>
        <v>2</v>
      </c>
      <c r="AM32" s="456">
        <f t="shared" ca="1" si="41"/>
        <v>19</v>
      </c>
      <c r="AN32" s="455">
        <f t="shared" ca="1" si="15"/>
        <v>0</v>
      </c>
      <c r="AO32" s="430">
        <f t="shared" ca="1" si="16"/>
        <v>0</v>
      </c>
      <c r="AP32" s="430">
        <f t="shared" ca="1" si="17"/>
        <v>5</v>
      </c>
      <c r="AQ32" s="430">
        <f t="shared" ca="1" si="18"/>
        <v>11</v>
      </c>
      <c r="AR32" s="430">
        <f t="shared" ca="1" si="19"/>
        <v>0</v>
      </c>
      <c r="AS32" s="788">
        <f t="shared" ca="1" si="20"/>
        <v>3</v>
      </c>
      <c r="AT32" s="456">
        <f t="shared" ca="1" si="42"/>
        <v>19</v>
      </c>
      <c r="AV32" s="410">
        <f t="shared" ca="1" si="21"/>
        <v>0</v>
      </c>
      <c r="AW32" s="410">
        <f t="shared" ca="1" si="22"/>
        <v>0</v>
      </c>
      <c r="AX32" s="405">
        <f t="shared" ca="1" si="48"/>
        <v>0</v>
      </c>
      <c r="AY32" s="414">
        <f t="shared" ca="1" si="48"/>
        <v>0</v>
      </c>
      <c r="AZ32" s="405">
        <f t="shared" ca="1" si="48"/>
        <v>0</v>
      </c>
      <c r="BA32" s="405">
        <f t="shared" ca="1" si="48"/>
        <v>0</v>
      </c>
      <c r="BB32" s="405">
        <f t="shared" ca="1" si="48"/>
        <v>0</v>
      </c>
      <c r="BC32" s="405">
        <f t="shared" ca="1" si="48"/>
        <v>0</v>
      </c>
      <c r="BD32" s="405">
        <f t="shared" ca="1" si="48"/>
        <v>0</v>
      </c>
      <c r="BE32" s="405">
        <f t="shared" ca="1" si="48"/>
        <v>0</v>
      </c>
      <c r="BF32" s="405">
        <f t="shared" ca="1" si="48"/>
        <v>0</v>
      </c>
      <c r="BG32" s="405">
        <f t="shared" ca="1" si="48"/>
        <v>0</v>
      </c>
      <c r="BH32" s="405">
        <f t="shared" ca="1" si="49"/>
        <v>0</v>
      </c>
      <c r="BI32" s="405">
        <f t="shared" ca="1" si="49"/>
        <v>0</v>
      </c>
      <c r="BJ32" s="405">
        <f t="shared" ca="1" si="49"/>
        <v>0</v>
      </c>
      <c r="BK32" s="405">
        <f t="shared" ca="1" si="49"/>
        <v>0</v>
      </c>
      <c r="BL32" s="405">
        <f t="shared" ca="1" si="49"/>
        <v>0</v>
      </c>
      <c r="BM32" s="405">
        <f t="shared" ca="1" si="49"/>
        <v>0</v>
      </c>
      <c r="BN32" s="405">
        <f t="shared" ca="1" si="49"/>
        <v>0</v>
      </c>
      <c r="BO32" s="405">
        <f t="shared" ca="1" si="49"/>
        <v>0</v>
      </c>
      <c r="BP32" s="405">
        <f t="shared" ca="1" si="49"/>
        <v>0</v>
      </c>
      <c r="BQ32" s="405">
        <f t="shared" ca="1" si="49"/>
        <v>0</v>
      </c>
      <c r="BR32" s="405">
        <f t="shared" ca="1" si="50"/>
        <v>0</v>
      </c>
      <c r="BS32" s="405">
        <f t="shared" ca="1" si="50"/>
        <v>0</v>
      </c>
      <c r="BT32" s="405">
        <f t="shared" ca="1" si="50"/>
        <v>0</v>
      </c>
      <c r="BU32" s="405">
        <f t="shared" ca="1" si="50"/>
        <v>0</v>
      </c>
      <c r="BV32" s="405">
        <f t="shared" ca="1" si="50"/>
        <v>0</v>
      </c>
      <c r="BW32" s="405">
        <f t="shared" ca="1" si="50"/>
        <v>0</v>
      </c>
      <c r="BX32" s="405">
        <f t="shared" ca="1" si="50"/>
        <v>0</v>
      </c>
      <c r="BY32" s="405">
        <f t="shared" ca="1" si="45"/>
        <v>0</v>
      </c>
      <c r="BZ32" s="405">
        <f t="shared" ca="1" si="45"/>
        <v>0</v>
      </c>
      <c r="CA32" s="405">
        <f t="shared" ca="1" si="45"/>
        <v>0</v>
      </c>
    </row>
    <row r="33" spans="1:79" ht="21" customHeight="1">
      <c r="A33" s="403" t="s">
        <v>622</v>
      </c>
      <c r="B33" s="439">
        <v>26</v>
      </c>
      <c r="C33" s="448" t="s">
        <v>395</v>
      </c>
      <c r="D33" s="457">
        <f t="shared" ca="1" si="26"/>
        <v>0</v>
      </c>
      <c r="E33" s="440">
        <f t="shared" ca="1" si="27"/>
        <v>0</v>
      </c>
      <c r="F33" s="458">
        <f t="shared" ca="1" si="28"/>
        <v>0</v>
      </c>
      <c r="G33" s="457">
        <f t="shared" ca="1" si="29"/>
        <v>0</v>
      </c>
      <c r="H33" s="440">
        <f t="shared" ca="1" si="30"/>
        <v>0</v>
      </c>
      <c r="I33" s="458">
        <f t="shared" ca="1" si="31"/>
        <v>0</v>
      </c>
      <c r="J33" s="457">
        <f t="shared" ca="1" si="46"/>
        <v>0</v>
      </c>
      <c r="K33" s="458">
        <f t="shared" ca="1" si="47"/>
        <v>0</v>
      </c>
      <c r="L33" s="457">
        <f t="shared" ca="1" si="34"/>
        <v>0</v>
      </c>
      <c r="M33" s="458">
        <f t="shared" ca="1" si="35"/>
        <v>0</v>
      </c>
      <c r="N33" s="452"/>
      <c r="O33" s="440"/>
      <c r="P33" s="441">
        <f t="shared" ca="1" si="0"/>
        <v>175</v>
      </c>
      <c r="Q33" s="441">
        <f t="shared" ca="1" si="1"/>
        <v>0</v>
      </c>
      <c r="R33" s="441">
        <f t="shared" ca="1" si="2"/>
        <v>60</v>
      </c>
      <c r="S33" s="441">
        <f t="shared" ca="1" si="3"/>
        <v>0</v>
      </c>
      <c r="T33" s="441">
        <f t="shared" ca="1" si="4"/>
        <v>0</v>
      </c>
      <c r="U33" s="441">
        <f t="shared" ca="1" si="5"/>
        <v>0</v>
      </c>
      <c r="V33" s="441">
        <f t="shared" ca="1" si="36"/>
        <v>175</v>
      </c>
      <c r="W33" s="441">
        <f t="shared" ca="1" si="37"/>
        <v>0</v>
      </c>
      <c r="X33" s="441">
        <f t="shared" ca="1" si="38"/>
        <v>60</v>
      </c>
      <c r="Y33" s="488">
        <f t="shared" ca="1" si="6"/>
        <v>66</v>
      </c>
      <c r="Z33" s="948"/>
      <c r="AA33" s="439">
        <v>26</v>
      </c>
      <c r="AB33" s="448" t="s">
        <v>395</v>
      </c>
      <c r="AC33" s="457">
        <f t="shared" ca="1" si="7"/>
        <v>3</v>
      </c>
      <c r="AD33" s="440">
        <f t="shared" ca="1" si="8"/>
        <v>0</v>
      </c>
      <c r="AE33" s="458">
        <f t="shared" ca="1" si="39"/>
        <v>3</v>
      </c>
      <c r="AF33" s="457">
        <f t="shared" ca="1" si="9"/>
        <v>0</v>
      </c>
      <c r="AG33" s="440">
        <f t="shared" ca="1" si="10"/>
        <v>0</v>
      </c>
      <c r="AH33" s="440">
        <f t="shared" ca="1" si="11"/>
        <v>0</v>
      </c>
      <c r="AI33" s="440">
        <f t="shared" ca="1" si="12"/>
        <v>3</v>
      </c>
      <c r="AJ33" s="458">
        <f t="shared" ca="1" si="40"/>
        <v>3</v>
      </c>
      <c r="AK33" s="457">
        <f t="shared" ca="1" si="13"/>
        <v>0</v>
      </c>
      <c r="AL33" s="440">
        <f t="shared" ca="1" si="14"/>
        <v>0</v>
      </c>
      <c r="AM33" s="458">
        <f t="shared" ca="1" si="41"/>
        <v>0</v>
      </c>
      <c r="AN33" s="457">
        <f t="shared" ca="1" si="15"/>
        <v>0</v>
      </c>
      <c r="AO33" s="440">
        <f t="shared" ca="1" si="16"/>
        <v>0</v>
      </c>
      <c r="AP33" s="440">
        <f t="shared" ca="1" si="17"/>
        <v>0</v>
      </c>
      <c r="AQ33" s="440">
        <f t="shared" ca="1" si="18"/>
        <v>0</v>
      </c>
      <c r="AR33" s="440">
        <f t="shared" ca="1" si="19"/>
        <v>0</v>
      </c>
      <c r="AS33" s="789">
        <f t="shared" ca="1" si="20"/>
        <v>0</v>
      </c>
      <c r="AT33" s="458">
        <f t="shared" ca="1" si="42"/>
        <v>0</v>
      </c>
      <c r="AV33" s="410">
        <f t="shared" ca="1" si="21"/>
        <v>0</v>
      </c>
      <c r="AW33" s="410">
        <f t="shared" ca="1" si="22"/>
        <v>0</v>
      </c>
      <c r="AX33" s="405">
        <f t="shared" ca="1" si="48"/>
        <v>0</v>
      </c>
      <c r="AY33" s="414">
        <f t="shared" ca="1" si="48"/>
        <v>0</v>
      </c>
      <c r="AZ33" s="405">
        <f t="shared" ca="1" si="48"/>
        <v>0</v>
      </c>
      <c r="BA33" s="405">
        <f t="shared" ca="1" si="48"/>
        <v>0</v>
      </c>
      <c r="BB33" s="405">
        <f t="shared" ca="1" si="48"/>
        <v>0</v>
      </c>
      <c r="BC33" s="405">
        <f t="shared" ca="1" si="48"/>
        <v>0</v>
      </c>
      <c r="BD33" s="405">
        <f t="shared" ca="1" si="48"/>
        <v>0</v>
      </c>
      <c r="BE33" s="405">
        <f t="shared" ca="1" si="48"/>
        <v>0</v>
      </c>
      <c r="BF33" s="405">
        <f t="shared" ca="1" si="48"/>
        <v>0</v>
      </c>
      <c r="BG33" s="405">
        <f t="shared" ca="1" si="48"/>
        <v>0</v>
      </c>
      <c r="BH33" s="405">
        <f t="shared" ca="1" si="49"/>
        <v>0</v>
      </c>
      <c r="BI33" s="405">
        <f t="shared" ca="1" si="49"/>
        <v>0</v>
      </c>
      <c r="BJ33" s="405">
        <f t="shared" ca="1" si="49"/>
        <v>0</v>
      </c>
      <c r="BK33" s="405">
        <f t="shared" ca="1" si="49"/>
        <v>0</v>
      </c>
      <c r="BL33" s="405">
        <f t="shared" ca="1" si="49"/>
        <v>0</v>
      </c>
      <c r="BM33" s="405">
        <f t="shared" ca="1" si="49"/>
        <v>0</v>
      </c>
      <c r="BN33" s="405">
        <f t="shared" ca="1" si="49"/>
        <v>0</v>
      </c>
      <c r="BO33" s="405">
        <f t="shared" ca="1" si="49"/>
        <v>0</v>
      </c>
      <c r="BP33" s="405">
        <f t="shared" ca="1" si="49"/>
        <v>0</v>
      </c>
      <c r="BQ33" s="405">
        <f t="shared" ca="1" si="49"/>
        <v>0</v>
      </c>
      <c r="BR33" s="405">
        <f t="shared" ca="1" si="50"/>
        <v>0</v>
      </c>
      <c r="BS33" s="405">
        <f t="shared" ca="1" si="50"/>
        <v>0</v>
      </c>
      <c r="BT33" s="405">
        <f t="shared" ca="1" si="50"/>
        <v>0</v>
      </c>
      <c r="BU33" s="405">
        <f t="shared" ca="1" si="50"/>
        <v>0</v>
      </c>
      <c r="BV33" s="405">
        <f t="shared" ca="1" si="50"/>
        <v>0</v>
      </c>
      <c r="BW33" s="405">
        <f t="shared" ca="1" si="50"/>
        <v>0</v>
      </c>
      <c r="BX33" s="405">
        <f t="shared" ca="1" si="50"/>
        <v>0</v>
      </c>
      <c r="BY33" s="405">
        <f t="shared" ca="1" si="45"/>
        <v>0</v>
      </c>
      <c r="BZ33" s="405">
        <f t="shared" ca="1" si="45"/>
        <v>0</v>
      </c>
      <c r="CA33" s="405">
        <f t="shared" ca="1" si="45"/>
        <v>0</v>
      </c>
    </row>
    <row r="34" spans="1:79" ht="21" customHeight="1">
      <c r="A34" s="403" t="s">
        <v>624</v>
      </c>
      <c r="B34" s="436">
        <v>27</v>
      </c>
      <c r="C34" s="446" t="s">
        <v>397</v>
      </c>
      <c r="D34" s="454">
        <f t="shared" ca="1" si="26"/>
        <v>0</v>
      </c>
      <c r="E34" s="437">
        <f t="shared" ca="1" si="27"/>
        <v>0</v>
      </c>
      <c r="F34" s="413">
        <f t="shared" ca="1" si="28"/>
        <v>0</v>
      </c>
      <c r="G34" s="454">
        <f t="shared" ca="1" si="29"/>
        <v>0</v>
      </c>
      <c r="H34" s="437">
        <f t="shared" ca="1" si="30"/>
        <v>0</v>
      </c>
      <c r="I34" s="413">
        <f t="shared" ca="1" si="31"/>
        <v>0</v>
      </c>
      <c r="J34" s="454">
        <f t="shared" ca="1" si="46"/>
        <v>0</v>
      </c>
      <c r="K34" s="413">
        <f t="shared" ca="1" si="47"/>
        <v>0</v>
      </c>
      <c r="L34" s="454">
        <f t="shared" ca="1" si="34"/>
        <v>0</v>
      </c>
      <c r="M34" s="413">
        <f t="shared" ca="1" si="35"/>
        <v>0</v>
      </c>
      <c r="N34" s="450"/>
      <c r="O34" s="437"/>
      <c r="P34" s="438">
        <f t="shared" ca="1" si="0"/>
        <v>610</v>
      </c>
      <c r="Q34" s="438">
        <f t="shared" ca="1" si="1"/>
        <v>0</v>
      </c>
      <c r="R34" s="438">
        <f t="shared" ca="1" si="2"/>
        <v>139</v>
      </c>
      <c r="S34" s="438">
        <f t="shared" ca="1" si="3"/>
        <v>0</v>
      </c>
      <c r="T34" s="438">
        <f t="shared" ca="1" si="4"/>
        <v>0</v>
      </c>
      <c r="U34" s="438">
        <f t="shared" ca="1" si="5"/>
        <v>0</v>
      </c>
      <c r="V34" s="438">
        <f t="shared" ca="1" si="36"/>
        <v>610</v>
      </c>
      <c r="W34" s="438">
        <f t="shared" ca="1" si="37"/>
        <v>0</v>
      </c>
      <c r="X34" s="438">
        <f t="shared" ca="1" si="38"/>
        <v>139</v>
      </c>
      <c r="Y34" s="487">
        <f t="shared" ca="1" si="6"/>
        <v>134</v>
      </c>
      <c r="Z34" s="948"/>
      <c r="AA34" s="436">
        <v>27</v>
      </c>
      <c r="AB34" s="446" t="s">
        <v>397</v>
      </c>
      <c r="AC34" s="454">
        <f t="shared" ca="1" si="7"/>
        <v>12</v>
      </c>
      <c r="AD34" s="437">
        <f t="shared" ca="1" si="8"/>
        <v>102</v>
      </c>
      <c r="AE34" s="413">
        <f t="shared" ca="1" si="39"/>
        <v>114</v>
      </c>
      <c r="AF34" s="454">
        <f t="shared" ca="1" si="9"/>
        <v>14</v>
      </c>
      <c r="AG34" s="437">
        <f t="shared" ca="1" si="10"/>
        <v>0</v>
      </c>
      <c r="AH34" s="794">
        <f t="shared" ca="1" si="11"/>
        <v>23</v>
      </c>
      <c r="AI34" s="437">
        <f t="shared" ca="1" si="12"/>
        <v>89</v>
      </c>
      <c r="AJ34" s="413">
        <f t="shared" ca="1" si="40"/>
        <v>126</v>
      </c>
      <c r="AK34" s="454">
        <f t="shared" ca="1" si="13"/>
        <v>0</v>
      </c>
      <c r="AL34" s="437">
        <f t="shared" ca="1" si="14"/>
        <v>8</v>
      </c>
      <c r="AM34" s="413">
        <f t="shared" ca="1" si="41"/>
        <v>8</v>
      </c>
      <c r="AN34" s="454">
        <f t="shared" ca="1" si="15"/>
        <v>0</v>
      </c>
      <c r="AO34" s="437">
        <f t="shared" ca="1" si="16"/>
        <v>0</v>
      </c>
      <c r="AP34" s="437">
        <f t="shared" ca="1" si="17"/>
        <v>1</v>
      </c>
      <c r="AQ34" s="437">
        <f t="shared" ca="1" si="18"/>
        <v>2</v>
      </c>
      <c r="AR34" s="437">
        <f t="shared" ca="1" si="19"/>
        <v>0</v>
      </c>
      <c r="AS34" s="787">
        <f t="shared" ca="1" si="20"/>
        <v>5</v>
      </c>
      <c r="AT34" s="413">
        <f t="shared" ca="1" si="42"/>
        <v>8</v>
      </c>
      <c r="AV34" s="410">
        <f t="shared" ca="1" si="21"/>
        <v>0</v>
      </c>
      <c r="AW34" s="410">
        <f t="shared" ca="1" si="22"/>
        <v>0</v>
      </c>
      <c r="AX34" s="405">
        <f t="shared" ca="1" si="48"/>
        <v>0</v>
      </c>
      <c r="AY34" s="414">
        <f t="shared" ca="1" si="48"/>
        <v>0</v>
      </c>
      <c r="AZ34" s="405">
        <f t="shared" ca="1" si="48"/>
        <v>0</v>
      </c>
      <c r="BA34" s="405">
        <f t="shared" ca="1" si="48"/>
        <v>0</v>
      </c>
      <c r="BB34" s="405">
        <f t="shared" ca="1" si="48"/>
        <v>0</v>
      </c>
      <c r="BC34" s="405">
        <f t="shared" ca="1" si="48"/>
        <v>0</v>
      </c>
      <c r="BD34" s="405">
        <f t="shared" ca="1" si="48"/>
        <v>0</v>
      </c>
      <c r="BE34" s="405">
        <f t="shared" ca="1" si="48"/>
        <v>0</v>
      </c>
      <c r="BF34" s="405">
        <f t="shared" ca="1" si="48"/>
        <v>0</v>
      </c>
      <c r="BG34" s="405">
        <f t="shared" ca="1" si="48"/>
        <v>0</v>
      </c>
      <c r="BH34" s="405">
        <f t="shared" ca="1" si="49"/>
        <v>0</v>
      </c>
      <c r="BI34" s="405">
        <f t="shared" ca="1" si="49"/>
        <v>0</v>
      </c>
      <c r="BJ34" s="405">
        <f t="shared" ca="1" si="49"/>
        <v>0</v>
      </c>
      <c r="BK34" s="405">
        <f t="shared" ca="1" si="49"/>
        <v>0</v>
      </c>
      <c r="BL34" s="405">
        <f t="shared" ca="1" si="49"/>
        <v>0</v>
      </c>
      <c r="BM34" s="405">
        <f t="shared" ca="1" si="49"/>
        <v>0</v>
      </c>
      <c r="BN34" s="405">
        <f t="shared" ca="1" si="49"/>
        <v>0</v>
      </c>
      <c r="BO34" s="405">
        <f t="shared" ca="1" si="49"/>
        <v>0</v>
      </c>
      <c r="BP34" s="405">
        <f t="shared" ca="1" si="49"/>
        <v>0</v>
      </c>
      <c r="BQ34" s="405">
        <f t="shared" ca="1" si="49"/>
        <v>0</v>
      </c>
      <c r="BR34" s="405">
        <f t="shared" ca="1" si="50"/>
        <v>0</v>
      </c>
      <c r="BS34" s="405">
        <f t="shared" ca="1" si="50"/>
        <v>0</v>
      </c>
      <c r="BT34" s="405">
        <f t="shared" ca="1" si="50"/>
        <v>0</v>
      </c>
      <c r="BU34" s="405">
        <f t="shared" ca="1" si="50"/>
        <v>0</v>
      </c>
      <c r="BV34" s="405">
        <f t="shared" ca="1" si="50"/>
        <v>0</v>
      </c>
      <c r="BW34" s="405">
        <f t="shared" ca="1" si="50"/>
        <v>0</v>
      </c>
      <c r="BX34" s="405">
        <f t="shared" ca="1" si="50"/>
        <v>0</v>
      </c>
      <c r="BY34" s="405">
        <f t="shared" ca="1" si="50"/>
        <v>0</v>
      </c>
      <c r="BZ34" s="405">
        <f t="shared" ca="1" si="50"/>
        <v>0</v>
      </c>
      <c r="CA34" s="405">
        <f t="shared" ca="1" si="50"/>
        <v>0</v>
      </c>
    </row>
    <row r="35" spans="1:79" ht="21" customHeight="1">
      <c r="A35" s="403" t="s">
        <v>636</v>
      </c>
      <c r="B35" s="436">
        <v>28</v>
      </c>
      <c r="C35" s="446" t="s">
        <v>409</v>
      </c>
      <c r="D35" s="454">
        <f t="shared" ca="1" si="26"/>
        <v>0</v>
      </c>
      <c r="E35" s="437">
        <f t="shared" ca="1" si="27"/>
        <v>0</v>
      </c>
      <c r="F35" s="413">
        <f t="shared" ca="1" si="28"/>
        <v>0</v>
      </c>
      <c r="G35" s="454">
        <f t="shared" ca="1" si="29"/>
        <v>0</v>
      </c>
      <c r="H35" s="437">
        <f t="shared" ca="1" si="30"/>
        <v>0</v>
      </c>
      <c r="I35" s="413">
        <f t="shared" ca="1" si="31"/>
        <v>0</v>
      </c>
      <c r="J35" s="454">
        <f t="shared" ca="1" si="46"/>
        <v>0</v>
      </c>
      <c r="K35" s="413">
        <f t="shared" ca="1" si="47"/>
        <v>0</v>
      </c>
      <c r="L35" s="454">
        <f t="shared" ca="1" si="34"/>
        <v>0</v>
      </c>
      <c r="M35" s="413">
        <f t="shared" ca="1" si="35"/>
        <v>0</v>
      </c>
      <c r="N35" s="450"/>
      <c r="O35" s="437"/>
      <c r="P35" s="438">
        <f t="shared" ca="1" si="0"/>
        <v>228</v>
      </c>
      <c r="Q35" s="438">
        <f t="shared" ca="1" si="1"/>
        <v>0</v>
      </c>
      <c r="R35" s="438">
        <f t="shared" ca="1" si="2"/>
        <v>45</v>
      </c>
      <c r="S35" s="438">
        <f t="shared" ca="1" si="3"/>
        <v>0</v>
      </c>
      <c r="T35" s="438">
        <f t="shared" ca="1" si="4"/>
        <v>0</v>
      </c>
      <c r="U35" s="438">
        <f t="shared" ca="1" si="5"/>
        <v>0</v>
      </c>
      <c r="V35" s="438">
        <f t="shared" ca="1" si="36"/>
        <v>228</v>
      </c>
      <c r="W35" s="438">
        <f t="shared" ca="1" si="37"/>
        <v>0</v>
      </c>
      <c r="X35" s="438">
        <f t="shared" ca="1" si="38"/>
        <v>45</v>
      </c>
      <c r="Y35" s="487">
        <f t="shared" ca="1" si="6"/>
        <v>24</v>
      </c>
      <c r="Z35" s="948"/>
      <c r="AA35" s="436">
        <v>28</v>
      </c>
      <c r="AB35" s="446" t="s">
        <v>409</v>
      </c>
      <c r="AC35" s="454">
        <f t="shared" ca="1" si="7"/>
        <v>8</v>
      </c>
      <c r="AD35" s="437">
        <f t="shared" ca="1" si="8"/>
        <v>58</v>
      </c>
      <c r="AE35" s="413">
        <f t="shared" ca="1" si="39"/>
        <v>66</v>
      </c>
      <c r="AF35" s="454">
        <f t="shared" ca="1" si="9"/>
        <v>26</v>
      </c>
      <c r="AG35" s="437">
        <f t="shared" ca="1" si="10"/>
        <v>0</v>
      </c>
      <c r="AH35" s="794">
        <f t="shared" ca="1" si="11"/>
        <v>8</v>
      </c>
      <c r="AI35" s="437">
        <f t="shared" ca="1" si="12"/>
        <v>36</v>
      </c>
      <c r="AJ35" s="413">
        <f t="shared" ca="1" si="40"/>
        <v>70</v>
      </c>
      <c r="AK35" s="454">
        <f t="shared" ca="1" si="13"/>
        <v>0</v>
      </c>
      <c r="AL35" s="437">
        <f t="shared" ca="1" si="14"/>
        <v>8</v>
      </c>
      <c r="AM35" s="413">
        <f t="shared" ca="1" si="41"/>
        <v>8</v>
      </c>
      <c r="AN35" s="454">
        <f t="shared" ca="1" si="15"/>
        <v>0</v>
      </c>
      <c r="AO35" s="437">
        <f t="shared" ca="1" si="16"/>
        <v>0</v>
      </c>
      <c r="AP35" s="437">
        <f t="shared" ca="1" si="17"/>
        <v>2</v>
      </c>
      <c r="AQ35" s="437">
        <f t="shared" ca="1" si="18"/>
        <v>5</v>
      </c>
      <c r="AR35" s="437">
        <f t="shared" ca="1" si="19"/>
        <v>0</v>
      </c>
      <c r="AS35" s="787">
        <f t="shared" ca="1" si="20"/>
        <v>1</v>
      </c>
      <c r="AT35" s="413">
        <f t="shared" ca="1" si="42"/>
        <v>8</v>
      </c>
      <c r="AV35" s="410">
        <f ca="1">IF(AJ35&gt;=AE35,0,1)</f>
        <v>0</v>
      </c>
      <c r="AW35" s="410">
        <f t="shared" ca="1" si="22"/>
        <v>0</v>
      </c>
      <c r="AX35" s="405">
        <f t="shared" ca="1" si="48"/>
        <v>0</v>
      </c>
      <c r="AY35" s="414">
        <f t="shared" ca="1" si="48"/>
        <v>0</v>
      </c>
      <c r="AZ35" s="405">
        <f t="shared" ca="1" si="48"/>
        <v>0</v>
      </c>
      <c r="BA35" s="405">
        <f t="shared" ca="1" si="48"/>
        <v>0</v>
      </c>
      <c r="BB35" s="405">
        <f t="shared" ca="1" si="48"/>
        <v>0</v>
      </c>
      <c r="BC35" s="405">
        <f t="shared" ca="1" si="48"/>
        <v>0</v>
      </c>
      <c r="BD35" s="405">
        <f t="shared" ca="1" si="48"/>
        <v>0</v>
      </c>
      <c r="BE35" s="405">
        <f t="shared" ca="1" si="48"/>
        <v>0</v>
      </c>
      <c r="BF35" s="405">
        <f t="shared" ca="1" si="48"/>
        <v>0</v>
      </c>
      <c r="BG35" s="405">
        <f t="shared" ca="1" si="48"/>
        <v>0</v>
      </c>
      <c r="BH35" s="405">
        <f t="shared" ca="1" si="49"/>
        <v>0</v>
      </c>
      <c r="BI35" s="405">
        <f t="shared" ca="1" si="49"/>
        <v>0</v>
      </c>
      <c r="BJ35" s="405">
        <f t="shared" ca="1" si="49"/>
        <v>0</v>
      </c>
      <c r="BK35" s="405">
        <f t="shared" ca="1" si="49"/>
        <v>0</v>
      </c>
      <c r="BL35" s="405">
        <f t="shared" ca="1" si="49"/>
        <v>0</v>
      </c>
      <c r="BM35" s="405">
        <f t="shared" ca="1" si="49"/>
        <v>0</v>
      </c>
      <c r="BN35" s="405">
        <f t="shared" ca="1" si="49"/>
        <v>0</v>
      </c>
      <c r="BO35" s="405">
        <f t="shared" ca="1" si="49"/>
        <v>0</v>
      </c>
      <c r="BP35" s="405">
        <f t="shared" ca="1" si="49"/>
        <v>0</v>
      </c>
      <c r="BQ35" s="405">
        <f t="shared" ca="1" si="49"/>
        <v>0</v>
      </c>
      <c r="BR35" s="405">
        <f t="shared" ca="1" si="50"/>
        <v>0</v>
      </c>
      <c r="BS35" s="405">
        <f t="shared" ca="1" si="50"/>
        <v>0</v>
      </c>
      <c r="BT35" s="405">
        <f t="shared" ca="1" si="50"/>
        <v>0</v>
      </c>
      <c r="BU35" s="405">
        <f t="shared" ca="1" si="50"/>
        <v>0</v>
      </c>
      <c r="BV35" s="405">
        <f t="shared" ca="1" si="50"/>
        <v>0</v>
      </c>
      <c r="BW35" s="405">
        <f t="shared" ca="1" si="50"/>
        <v>0</v>
      </c>
      <c r="BX35" s="405">
        <f t="shared" ca="1" si="50"/>
        <v>0</v>
      </c>
      <c r="BY35" s="405">
        <f t="shared" ca="1" si="50"/>
        <v>0</v>
      </c>
      <c r="BZ35" s="405">
        <f t="shared" ca="1" si="50"/>
        <v>0</v>
      </c>
      <c r="CA35" s="405">
        <f t="shared" ca="1" si="50"/>
        <v>0</v>
      </c>
    </row>
    <row r="36" spans="1:79" ht="21" customHeight="1">
      <c r="A36" s="403" t="s">
        <v>644</v>
      </c>
      <c r="B36" s="436">
        <v>29</v>
      </c>
      <c r="C36" s="446" t="s">
        <v>417</v>
      </c>
      <c r="D36" s="454">
        <f t="shared" ca="1" si="26"/>
        <v>0</v>
      </c>
      <c r="E36" s="437">
        <f t="shared" ca="1" si="27"/>
        <v>0</v>
      </c>
      <c r="F36" s="413">
        <f t="shared" ca="1" si="28"/>
        <v>0</v>
      </c>
      <c r="G36" s="454">
        <f t="shared" ca="1" si="29"/>
        <v>0</v>
      </c>
      <c r="H36" s="437">
        <f t="shared" ca="1" si="30"/>
        <v>0</v>
      </c>
      <c r="I36" s="413">
        <f t="shared" ca="1" si="31"/>
        <v>0</v>
      </c>
      <c r="J36" s="454">
        <f t="shared" ca="1" si="46"/>
        <v>0</v>
      </c>
      <c r="K36" s="413">
        <f t="shared" ca="1" si="47"/>
        <v>0</v>
      </c>
      <c r="L36" s="454">
        <f t="shared" ca="1" si="34"/>
        <v>0</v>
      </c>
      <c r="M36" s="413">
        <f t="shared" ca="1" si="35"/>
        <v>0</v>
      </c>
      <c r="N36" s="450"/>
      <c r="O36" s="437"/>
      <c r="P36" s="438">
        <f t="shared" ca="1" si="0"/>
        <v>129</v>
      </c>
      <c r="Q36" s="438">
        <f t="shared" ca="1" si="1"/>
        <v>0</v>
      </c>
      <c r="R36" s="438">
        <f t="shared" ca="1" si="2"/>
        <v>2</v>
      </c>
      <c r="S36" s="438">
        <f t="shared" ca="1" si="3"/>
        <v>0</v>
      </c>
      <c r="T36" s="438">
        <f t="shared" ca="1" si="4"/>
        <v>0</v>
      </c>
      <c r="U36" s="438">
        <f t="shared" ca="1" si="5"/>
        <v>0</v>
      </c>
      <c r="V36" s="438">
        <f t="shared" ca="1" si="36"/>
        <v>129</v>
      </c>
      <c r="W36" s="438">
        <f t="shared" ca="1" si="37"/>
        <v>0</v>
      </c>
      <c r="X36" s="438">
        <f t="shared" ca="1" si="38"/>
        <v>2</v>
      </c>
      <c r="Y36" s="487">
        <f t="shared" ca="1" si="6"/>
        <v>80</v>
      </c>
      <c r="Z36" s="948"/>
      <c r="AA36" s="436">
        <v>29</v>
      </c>
      <c r="AB36" s="446" t="s">
        <v>417</v>
      </c>
      <c r="AC36" s="454">
        <f t="shared" ca="1" si="7"/>
        <v>10</v>
      </c>
      <c r="AD36" s="437">
        <f t="shared" ca="1" si="8"/>
        <v>4</v>
      </c>
      <c r="AE36" s="413">
        <f t="shared" ca="1" si="39"/>
        <v>14</v>
      </c>
      <c r="AF36" s="454">
        <f t="shared" ca="1" si="9"/>
        <v>1</v>
      </c>
      <c r="AG36" s="437">
        <f t="shared" ca="1" si="10"/>
        <v>0</v>
      </c>
      <c r="AH36" s="794">
        <f t="shared" ca="1" si="11"/>
        <v>0</v>
      </c>
      <c r="AI36" s="437">
        <f t="shared" ca="1" si="12"/>
        <v>13</v>
      </c>
      <c r="AJ36" s="413">
        <f t="shared" ca="1" si="40"/>
        <v>14</v>
      </c>
      <c r="AK36" s="454">
        <f t="shared" ca="1" si="13"/>
        <v>0</v>
      </c>
      <c r="AL36" s="437">
        <f t="shared" ca="1" si="14"/>
        <v>0</v>
      </c>
      <c r="AM36" s="413">
        <f t="shared" ca="1" si="41"/>
        <v>0</v>
      </c>
      <c r="AN36" s="454">
        <f t="shared" ca="1" si="15"/>
        <v>0</v>
      </c>
      <c r="AO36" s="437">
        <f t="shared" ca="1" si="16"/>
        <v>0</v>
      </c>
      <c r="AP36" s="437">
        <f t="shared" ca="1" si="17"/>
        <v>0</v>
      </c>
      <c r="AQ36" s="437">
        <f t="shared" ca="1" si="18"/>
        <v>0</v>
      </c>
      <c r="AR36" s="437">
        <f t="shared" ca="1" si="19"/>
        <v>0</v>
      </c>
      <c r="AS36" s="787">
        <f t="shared" ca="1" si="20"/>
        <v>0</v>
      </c>
      <c r="AT36" s="413">
        <f t="shared" ca="1" si="42"/>
        <v>0</v>
      </c>
      <c r="AV36" s="410">
        <f t="shared" ca="1" si="21"/>
        <v>0</v>
      </c>
      <c r="AW36" s="410">
        <f t="shared" ca="1" si="22"/>
        <v>0</v>
      </c>
      <c r="AX36" s="405">
        <f t="shared" ca="1" si="48"/>
        <v>0</v>
      </c>
      <c r="AY36" s="414">
        <f t="shared" ca="1" si="48"/>
        <v>0</v>
      </c>
      <c r="AZ36" s="405">
        <f t="shared" ca="1" si="48"/>
        <v>0</v>
      </c>
      <c r="BA36" s="405">
        <f t="shared" ca="1" si="48"/>
        <v>0</v>
      </c>
      <c r="BB36" s="405">
        <f t="shared" ca="1" si="48"/>
        <v>0</v>
      </c>
      <c r="BC36" s="405">
        <f t="shared" ca="1" si="48"/>
        <v>0</v>
      </c>
      <c r="BD36" s="405">
        <f t="shared" ca="1" si="48"/>
        <v>0</v>
      </c>
      <c r="BE36" s="405">
        <f t="shared" ca="1" si="48"/>
        <v>0</v>
      </c>
      <c r="BF36" s="405">
        <f t="shared" ca="1" si="48"/>
        <v>0</v>
      </c>
      <c r="BG36" s="405">
        <f t="shared" ca="1" si="48"/>
        <v>0</v>
      </c>
      <c r="BH36" s="405">
        <f t="shared" ca="1" si="49"/>
        <v>0</v>
      </c>
      <c r="BI36" s="405">
        <f t="shared" ca="1" si="49"/>
        <v>0</v>
      </c>
      <c r="BJ36" s="405">
        <f t="shared" ca="1" si="49"/>
        <v>0</v>
      </c>
      <c r="BK36" s="405">
        <f t="shared" ca="1" si="49"/>
        <v>0</v>
      </c>
      <c r="BL36" s="405">
        <f t="shared" ca="1" si="49"/>
        <v>0</v>
      </c>
      <c r="BM36" s="405">
        <f t="shared" ca="1" si="49"/>
        <v>0</v>
      </c>
      <c r="BN36" s="405">
        <f t="shared" ca="1" si="49"/>
        <v>0</v>
      </c>
      <c r="BO36" s="405">
        <f t="shared" ca="1" si="49"/>
        <v>0</v>
      </c>
      <c r="BP36" s="405">
        <f t="shared" ca="1" si="49"/>
        <v>0</v>
      </c>
      <c r="BQ36" s="405">
        <f t="shared" ca="1" si="49"/>
        <v>0</v>
      </c>
      <c r="BR36" s="405">
        <f t="shared" ca="1" si="50"/>
        <v>0</v>
      </c>
      <c r="BS36" s="405">
        <f t="shared" ca="1" si="50"/>
        <v>0</v>
      </c>
      <c r="BT36" s="405">
        <f t="shared" ca="1" si="50"/>
        <v>0</v>
      </c>
      <c r="BU36" s="405">
        <f t="shared" ca="1" si="50"/>
        <v>0</v>
      </c>
      <c r="BV36" s="405">
        <f t="shared" ca="1" si="50"/>
        <v>0</v>
      </c>
      <c r="BW36" s="405">
        <f t="shared" ca="1" si="50"/>
        <v>0</v>
      </c>
      <c r="BX36" s="405">
        <f t="shared" ca="1" si="50"/>
        <v>0</v>
      </c>
      <c r="BY36" s="405">
        <f t="shared" ca="1" si="50"/>
        <v>0</v>
      </c>
      <c r="BZ36" s="405">
        <f t="shared" ca="1" si="50"/>
        <v>0</v>
      </c>
      <c r="CA36" s="405">
        <f t="shared" ca="1" si="50"/>
        <v>0</v>
      </c>
    </row>
    <row r="37" spans="1:79" ht="21" customHeight="1">
      <c r="A37" s="403" t="s">
        <v>646</v>
      </c>
      <c r="B37" s="427">
        <v>30</v>
      </c>
      <c r="C37" s="447" t="s">
        <v>419</v>
      </c>
      <c r="D37" s="455">
        <f t="shared" ca="1" si="26"/>
        <v>0</v>
      </c>
      <c r="E37" s="430">
        <f t="shared" ca="1" si="27"/>
        <v>0</v>
      </c>
      <c r="F37" s="456">
        <f t="shared" ca="1" si="28"/>
        <v>0</v>
      </c>
      <c r="G37" s="455">
        <f t="shared" ca="1" si="29"/>
        <v>0</v>
      </c>
      <c r="H37" s="430">
        <f t="shared" ca="1" si="30"/>
        <v>0</v>
      </c>
      <c r="I37" s="456">
        <f t="shared" ca="1" si="31"/>
        <v>0</v>
      </c>
      <c r="J37" s="455">
        <f t="shared" ca="1" si="46"/>
        <v>0</v>
      </c>
      <c r="K37" s="456">
        <f t="shared" ca="1" si="47"/>
        <v>0</v>
      </c>
      <c r="L37" s="455">
        <f t="shared" ca="1" si="34"/>
        <v>0</v>
      </c>
      <c r="M37" s="456">
        <f t="shared" ca="1" si="35"/>
        <v>0</v>
      </c>
      <c r="N37" s="451"/>
      <c r="O37" s="430"/>
      <c r="P37" s="431">
        <f t="shared" ca="1" si="0"/>
        <v>90</v>
      </c>
      <c r="Q37" s="431">
        <f t="shared" ca="1" si="1"/>
        <v>0</v>
      </c>
      <c r="R37" s="431">
        <f t="shared" ca="1" si="2"/>
        <v>36</v>
      </c>
      <c r="S37" s="431">
        <f t="shared" ca="1" si="3"/>
        <v>0</v>
      </c>
      <c r="T37" s="431">
        <f t="shared" ca="1" si="4"/>
        <v>0</v>
      </c>
      <c r="U37" s="431">
        <f t="shared" ca="1" si="5"/>
        <v>0</v>
      </c>
      <c r="V37" s="431">
        <f t="shared" ca="1" si="36"/>
        <v>90</v>
      </c>
      <c r="W37" s="431">
        <f t="shared" ca="1" si="37"/>
        <v>0</v>
      </c>
      <c r="X37" s="431">
        <f t="shared" ca="1" si="38"/>
        <v>36</v>
      </c>
      <c r="Y37" s="476">
        <f t="shared" ca="1" si="6"/>
        <v>32</v>
      </c>
      <c r="Z37" s="948"/>
      <c r="AA37" s="427">
        <v>30</v>
      </c>
      <c r="AB37" s="447" t="s">
        <v>419</v>
      </c>
      <c r="AC37" s="455">
        <f t="shared" ca="1" si="7"/>
        <v>0</v>
      </c>
      <c r="AD37" s="430">
        <f t="shared" ca="1" si="8"/>
        <v>90</v>
      </c>
      <c r="AE37" s="456">
        <f t="shared" ca="1" si="39"/>
        <v>90</v>
      </c>
      <c r="AF37" s="455">
        <f t="shared" ca="1" si="9"/>
        <v>0</v>
      </c>
      <c r="AG37" s="430">
        <f t="shared" ca="1" si="10"/>
        <v>0</v>
      </c>
      <c r="AH37" s="430">
        <f t="shared" ca="1" si="11"/>
        <v>9</v>
      </c>
      <c r="AI37" s="430">
        <f t="shared" ca="1" si="12"/>
        <v>81</v>
      </c>
      <c r="AJ37" s="456">
        <f t="shared" ca="1" si="40"/>
        <v>90</v>
      </c>
      <c r="AK37" s="455">
        <f t="shared" ca="1" si="13"/>
        <v>0</v>
      </c>
      <c r="AL37" s="430">
        <f t="shared" ca="1" si="14"/>
        <v>5</v>
      </c>
      <c r="AM37" s="456">
        <f t="shared" ca="1" si="41"/>
        <v>5</v>
      </c>
      <c r="AN37" s="455">
        <f t="shared" ca="1" si="15"/>
        <v>0</v>
      </c>
      <c r="AO37" s="430">
        <f t="shared" ca="1" si="16"/>
        <v>0</v>
      </c>
      <c r="AP37" s="430">
        <f t="shared" ca="1" si="17"/>
        <v>4</v>
      </c>
      <c r="AQ37" s="430">
        <f t="shared" ca="1" si="18"/>
        <v>1</v>
      </c>
      <c r="AR37" s="430">
        <f t="shared" ca="1" si="19"/>
        <v>0</v>
      </c>
      <c r="AS37" s="788">
        <f t="shared" ca="1" si="20"/>
        <v>0</v>
      </c>
      <c r="AT37" s="456">
        <f t="shared" ca="1" si="42"/>
        <v>5</v>
      </c>
      <c r="AV37" s="410">
        <f t="shared" ca="1" si="21"/>
        <v>0</v>
      </c>
      <c r="AW37" s="410">
        <f t="shared" ca="1" si="22"/>
        <v>0</v>
      </c>
      <c r="AX37" s="405">
        <f t="shared" ca="1" si="48"/>
        <v>0</v>
      </c>
      <c r="AY37" s="414">
        <f t="shared" ca="1" si="48"/>
        <v>0</v>
      </c>
      <c r="AZ37" s="405">
        <f t="shared" ca="1" si="48"/>
        <v>0</v>
      </c>
      <c r="BA37" s="405">
        <f t="shared" ca="1" si="48"/>
        <v>0</v>
      </c>
      <c r="BB37" s="405">
        <f t="shared" ca="1" si="48"/>
        <v>0</v>
      </c>
      <c r="BC37" s="405">
        <f t="shared" ca="1" si="48"/>
        <v>0</v>
      </c>
      <c r="BD37" s="405">
        <f t="shared" ca="1" si="48"/>
        <v>0</v>
      </c>
      <c r="BE37" s="405">
        <f t="shared" ca="1" si="48"/>
        <v>0</v>
      </c>
      <c r="BF37" s="405">
        <f t="shared" ca="1" si="48"/>
        <v>0</v>
      </c>
      <c r="BG37" s="405">
        <f t="shared" ca="1" si="48"/>
        <v>0</v>
      </c>
      <c r="BH37" s="405">
        <f t="shared" ca="1" si="49"/>
        <v>0</v>
      </c>
      <c r="BI37" s="405">
        <f t="shared" ca="1" si="49"/>
        <v>0</v>
      </c>
      <c r="BJ37" s="405">
        <f t="shared" ca="1" si="49"/>
        <v>0</v>
      </c>
      <c r="BK37" s="405">
        <f t="shared" ca="1" si="49"/>
        <v>0</v>
      </c>
      <c r="BL37" s="405">
        <f t="shared" ca="1" si="49"/>
        <v>0</v>
      </c>
      <c r="BM37" s="405">
        <f t="shared" ca="1" si="49"/>
        <v>0</v>
      </c>
      <c r="BN37" s="405">
        <f t="shared" ca="1" si="49"/>
        <v>0</v>
      </c>
      <c r="BO37" s="405">
        <f t="shared" ca="1" si="49"/>
        <v>0</v>
      </c>
      <c r="BP37" s="405">
        <f t="shared" ca="1" si="49"/>
        <v>0</v>
      </c>
      <c r="BQ37" s="405">
        <f t="shared" ca="1" si="49"/>
        <v>0</v>
      </c>
      <c r="BR37" s="405">
        <f t="shared" ca="1" si="50"/>
        <v>0</v>
      </c>
      <c r="BS37" s="405">
        <f t="shared" ca="1" si="50"/>
        <v>0</v>
      </c>
      <c r="BT37" s="405">
        <f t="shared" ca="1" si="50"/>
        <v>0</v>
      </c>
      <c r="BU37" s="405">
        <f t="shared" ca="1" si="50"/>
        <v>0</v>
      </c>
      <c r="BV37" s="405">
        <f t="shared" ca="1" si="50"/>
        <v>0</v>
      </c>
      <c r="BW37" s="405">
        <f t="shared" ca="1" si="50"/>
        <v>0</v>
      </c>
      <c r="BX37" s="405">
        <f t="shared" ca="1" si="50"/>
        <v>0</v>
      </c>
      <c r="BY37" s="405">
        <f t="shared" ca="1" si="50"/>
        <v>0</v>
      </c>
      <c r="BZ37" s="405">
        <f t="shared" ca="1" si="50"/>
        <v>0</v>
      </c>
      <c r="CA37" s="405">
        <f t="shared" ca="1" si="50"/>
        <v>0</v>
      </c>
    </row>
    <row r="38" spans="1:79" ht="21" customHeight="1">
      <c r="A38" s="403" t="s">
        <v>648</v>
      </c>
      <c r="B38" s="439">
        <v>31</v>
      </c>
      <c r="C38" s="448" t="s">
        <v>421</v>
      </c>
      <c r="D38" s="457">
        <f t="shared" ca="1" si="26"/>
        <v>0</v>
      </c>
      <c r="E38" s="440">
        <f t="shared" ca="1" si="27"/>
        <v>0</v>
      </c>
      <c r="F38" s="458">
        <f t="shared" ca="1" si="28"/>
        <v>0</v>
      </c>
      <c r="G38" s="457">
        <f t="shared" ca="1" si="29"/>
        <v>0</v>
      </c>
      <c r="H38" s="440">
        <f t="shared" ca="1" si="30"/>
        <v>0</v>
      </c>
      <c r="I38" s="458">
        <f t="shared" ca="1" si="31"/>
        <v>0</v>
      </c>
      <c r="J38" s="457">
        <f t="shared" ca="1" si="46"/>
        <v>0</v>
      </c>
      <c r="K38" s="458">
        <f t="shared" ca="1" si="47"/>
        <v>0</v>
      </c>
      <c r="L38" s="457">
        <f t="shared" ca="1" si="34"/>
        <v>0</v>
      </c>
      <c r="M38" s="458">
        <f t="shared" ca="1" si="35"/>
        <v>0</v>
      </c>
      <c r="N38" s="452"/>
      <c r="O38" s="440"/>
      <c r="P38" s="441">
        <f t="shared" ca="1" si="0"/>
        <v>117</v>
      </c>
      <c r="Q38" s="441">
        <f t="shared" ca="1" si="1"/>
        <v>0</v>
      </c>
      <c r="R38" s="441">
        <f t="shared" ca="1" si="2"/>
        <v>14</v>
      </c>
      <c r="S38" s="441">
        <f t="shared" ca="1" si="3"/>
        <v>0</v>
      </c>
      <c r="T38" s="441">
        <f t="shared" ca="1" si="4"/>
        <v>0</v>
      </c>
      <c r="U38" s="441">
        <f t="shared" ca="1" si="5"/>
        <v>0</v>
      </c>
      <c r="V38" s="441">
        <f t="shared" ca="1" si="36"/>
        <v>117</v>
      </c>
      <c r="W38" s="441">
        <f t="shared" ca="1" si="37"/>
        <v>0</v>
      </c>
      <c r="X38" s="441">
        <f t="shared" ca="1" si="38"/>
        <v>14</v>
      </c>
      <c r="Y38" s="488">
        <f t="shared" ca="1" si="6"/>
        <v>0</v>
      </c>
      <c r="Z38" s="948"/>
      <c r="AA38" s="439">
        <v>31</v>
      </c>
      <c r="AB38" s="448" t="s">
        <v>421</v>
      </c>
      <c r="AC38" s="457">
        <f t="shared" ca="1" si="7"/>
        <v>7</v>
      </c>
      <c r="AD38" s="440">
        <f t="shared" ca="1" si="8"/>
        <v>4</v>
      </c>
      <c r="AE38" s="458">
        <f t="shared" ca="1" si="39"/>
        <v>11</v>
      </c>
      <c r="AF38" s="457">
        <f t="shared" ca="1" si="9"/>
        <v>0</v>
      </c>
      <c r="AG38" s="440">
        <f t="shared" ca="1" si="10"/>
        <v>0</v>
      </c>
      <c r="AH38" s="440">
        <f t="shared" ca="1" si="11"/>
        <v>0</v>
      </c>
      <c r="AI38" s="440">
        <f t="shared" ca="1" si="12"/>
        <v>11</v>
      </c>
      <c r="AJ38" s="458">
        <f t="shared" ca="1" si="40"/>
        <v>11</v>
      </c>
      <c r="AK38" s="457">
        <f t="shared" ca="1" si="13"/>
        <v>0</v>
      </c>
      <c r="AL38" s="440">
        <f t="shared" ca="1" si="14"/>
        <v>0</v>
      </c>
      <c r="AM38" s="458">
        <f t="shared" ca="1" si="41"/>
        <v>0</v>
      </c>
      <c r="AN38" s="457">
        <f t="shared" ca="1" si="15"/>
        <v>0</v>
      </c>
      <c r="AO38" s="440">
        <f t="shared" ca="1" si="16"/>
        <v>0</v>
      </c>
      <c r="AP38" s="440">
        <f t="shared" ca="1" si="17"/>
        <v>0</v>
      </c>
      <c r="AQ38" s="440">
        <f t="shared" ca="1" si="18"/>
        <v>0</v>
      </c>
      <c r="AR38" s="440">
        <f t="shared" ca="1" si="19"/>
        <v>0</v>
      </c>
      <c r="AS38" s="789">
        <f t="shared" ca="1" si="20"/>
        <v>0</v>
      </c>
      <c r="AT38" s="458">
        <f t="shared" ca="1" si="42"/>
        <v>0</v>
      </c>
      <c r="AV38" s="410">
        <f t="shared" ca="1" si="21"/>
        <v>0</v>
      </c>
      <c r="AW38" s="410">
        <f t="shared" ca="1" si="22"/>
        <v>0</v>
      </c>
      <c r="AX38" s="405">
        <f t="shared" ref="AX38:BG47" ca="1" si="51">INDEX(INDIRECT(AX$7),MATCH($A38,_1自治体コード,0))</f>
        <v>0</v>
      </c>
      <c r="AY38" s="414">
        <f t="shared" ca="1" si="51"/>
        <v>0</v>
      </c>
      <c r="AZ38" s="405">
        <f t="shared" ca="1" si="51"/>
        <v>0</v>
      </c>
      <c r="BA38" s="405">
        <f t="shared" ca="1" si="51"/>
        <v>0</v>
      </c>
      <c r="BB38" s="405">
        <f t="shared" ca="1" si="51"/>
        <v>0</v>
      </c>
      <c r="BC38" s="405">
        <f t="shared" ca="1" si="51"/>
        <v>0</v>
      </c>
      <c r="BD38" s="405">
        <f t="shared" ca="1" si="51"/>
        <v>0</v>
      </c>
      <c r="BE38" s="405">
        <f t="shared" ca="1" si="51"/>
        <v>0</v>
      </c>
      <c r="BF38" s="405">
        <f t="shared" ca="1" si="51"/>
        <v>0</v>
      </c>
      <c r="BG38" s="405">
        <f t="shared" ca="1" si="51"/>
        <v>0</v>
      </c>
      <c r="BH38" s="405">
        <f t="shared" ref="BH38:BQ47" ca="1" si="52">INDEX(INDIRECT(BH$7),MATCH($A38,_1自治体コード,0))</f>
        <v>0</v>
      </c>
      <c r="BI38" s="405">
        <f t="shared" ca="1" si="52"/>
        <v>0</v>
      </c>
      <c r="BJ38" s="405">
        <f t="shared" ca="1" si="52"/>
        <v>0</v>
      </c>
      <c r="BK38" s="405">
        <f t="shared" ca="1" si="52"/>
        <v>0</v>
      </c>
      <c r="BL38" s="405">
        <f t="shared" ca="1" si="52"/>
        <v>0</v>
      </c>
      <c r="BM38" s="405">
        <f t="shared" ca="1" si="52"/>
        <v>0</v>
      </c>
      <c r="BN38" s="405">
        <f t="shared" ca="1" si="52"/>
        <v>0</v>
      </c>
      <c r="BO38" s="405">
        <f t="shared" ca="1" si="52"/>
        <v>0</v>
      </c>
      <c r="BP38" s="405">
        <f t="shared" ca="1" si="52"/>
        <v>0</v>
      </c>
      <c r="BQ38" s="405">
        <f t="shared" ca="1" si="52"/>
        <v>0</v>
      </c>
      <c r="BR38" s="405">
        <f t="shared" ref="BR38:CA53" ca="1" si="53">INDEX(INDIRECT(BR$7),MATCH($A38,_1自治体コード,0))</f>
        <v>0</v>
      </c>
      <c r="BS38" s="405">
        <f t="shared" ca="1" si="53"/>
        <v>0</v>
      </c>
      <c r="BT38" s="405">
        <f t="shared" ca="1" si="53"/>
        <v>0</v>
      </c>
      <c r="BU38" s="405">
        <f t="shared" ca="1" si="53"/>
        <v>0</v>
      </c>
      <c r="BV38" s="405">
        <f t="shared" ca="1" si="53"/>
        <v>0</v>
      </c>
      <c r="BW38" s="405">
        <f t="shared" ca="1" si="53"/>
        <v>0</v>
      </c>
      <c r="BX38" s="405">
        <f t="shared" ca="1" si="53"/>
        <v>0</v>
      </c>
      <c r="BY38" s="405">
        <f t="shared" ca="1" si="50"/>
        <v>0</v>
      </c>
      <c r="BZ38" s="405">
        <f t="shared" ca="1" si="50"/>
        <v>0</v>
      </c>
      <c r="CA38" s="405">
        <f t="shared" ca="1" si="50"/>
        <v>0</v>
      </c>
    </row>
    <row r="39" spans="1:79" ht="21" customHeight="1">
      <c r="A39" s="403" t="s">
        <v>650</v>
      </c>
      <c r="B39" s="436">
        <v>32</v>
      </c>
      <c r="C39" s="446" t="s">
        <v>423</v>
      </c>
      <c r="D39" s="454">
        <f t="shared" ca="1" si="26"/>
        <v>0</v>
      </c>
      <c r="E39" s="437">
        <f t="shared" ca="1" si="27"/>
        <v>0</v>
      </c>
      <c r="F39" s="413">
        <f t="shared" ca="1" si="28"/>
        <v>0</v>
      </c>
      <c r="G39" s="454">
        <f t="shared" ca="1" si="29"/>
        <v>0</v>
      </c>
      <c r="H39" s="437">
        <f t="shared" ca="1" si="30"/>
        <v>0</v>
      </c>
      <c r="I39" s="413">
        <f t="shared" ca="1" si="31"/>
        <v>0</v>
      </c>
      <c r="J39" s="454">
        <f t="shared" ca="1" si="46"/>
        <v>0</v>
      </c>
      <c r="K39" s="413">
        <f t="shared" ca="1" si="47"/>
        <v>0</v>
      </c>
      <c r="L39" s="454">
        <f t="shared" ca="1" si="34"/>
        <v>0</v>
      </c>
      <c r="M39" s="413">
        <f t="shared" ca="1" si="35"/>
        <v>0</v>
      </c>
      <c r="N39" s="450"/>
      <c r="O39" s="437"/>
      <c r="P39" s="438">
        <f t="shared" ca="1" si="0"/>
        <v>124</v>
      </c>
      <c r="Q39" s="438">
        <f t="shared" ca="1" si="1"/>
        <v>0</v>
      </c>
      <c r="R39" s="438">
        <f t="shared" ca="1" si="2"/>
        <v>10</v>
      </c>
      <c r="S39" s="438">
        <f t="shared" ca="1" si="3"/>
        <v>0</v>
      </c>
      <c r="T39" s="438">
        <f t="shared" ca="1" si="4"/>
        <v>0</v>
      </c>
      <c r="U39" s="438">
        <f t="shared" ca="1" si="5"/>
        <v>0</v>
      </c>
      <c r="V39" s="438">
        <f t="shared" ca="1" si="36"/>
        <v>124</v>
      </c>
      <c r="W39" s="438">
        <f t="shared" ca="1" si="37"/>
        <v>0</v>
      </c>
      <c r="X39" s="438">
        <f t="shared" ca="1" si="38"/>
        <v>10</v>
      </c>
      <c r="Y39" s="487">
        <f t="shared" ca="1" si="6"/>
        <v>0</v>
      </c>
      <c r="Z39" s="948"/>
      <c r="AA39" s="436">
        <v>32</v>
      </c>
      <c r="AB39" s="446" t="s">
        <v>423</v>
      </c>
      <c r="AC39" s="454">
        <f t="shared" ca="1" si="7"/>
        <v>31</v>
      </c>
      <c r="AD39" s="437">
        <f t="shared" ca="1" si="8"/>
        <v>9</v>
      </c>
      <c r="AE39" s="413">
        <f t="shared" ca="1" si="39"/>
        <v>40</v>
      </c>
      <c r="AF39" s="454">
        <f t="shared" ca="1" si="9"/>
        <v>12</v>
      </c>
      <c r="AG39" s="437">
        <f t="shared" ca="1" si="10"/>
        <v>0</v>
      </c>
      <c r="AH39" s="794">
        <f t="shared" ca="1" si="11"/>
        <v>14</v>
      </c>
      <c r="AI39" s="437">
        <f t="shared" ca="1" si="12"/>
        <v>18</v>
      </c>
      <c r="AJ39" s="413">
        <f t="shared" ca="1" si="40"/>
        <v>44</v>
      </c>
      <c r="AK39" s="454">
        <f t="shared" ca="1" si="13"/>
        <v>3</v>
      </c>
      <c r="AL39" s="437">
        <f t="shared" ca="1" si="14"/>
        <v>1</v>
      </c>
      <c r="AM39" s="413">
        <f t="shared" ca="1" si="41"/>
        <v>4</v>
      </c>
      <c r="AN39" s="454">
        <f t="shared" ca="1" si="15"/>
        <v>0</v>
      </c>
      <c r="AO39" s="437">
        <f t="shared" ca="1" si="16"/>
        <v>0</v>
      </c>
      <c r="AP39" s="437">
        <f t="shared" ca="1" si="17"/>
        <v>2</v>
      </c>
      <c r="AQ39" s="437">
        <f t="shared" ca="1" si="18"/>
        <v>3</v>
      </c>
      <c r="AR39" s="437">
        <f t="shared" ca="1" si="19"/>
        <v>0</v>
      </c>
      <c r="AS39" s="787">
        <f t="shared" ca="1" si="20"/>
        <v>2</v>
      </c>
      <c r="AT39" s="413">
        <f t="shared" ca="1" si="42"/>
        <v>7</v>
      </c>
      <c r="AV39" s="410">
        <f t="shared" ca="1" si="21"/>
        <v>0</v>
      </c>
      <c r="AW39" s="410">
        <f t="shared" ca="1" si="22"/>
        <v>0</v>
      </c>
      <c r="AX39" s="405">
        <f t="shared" ca="1" si="51"/>
        <v>0</v>
      </c>
      <c r="AY39" s="414">
        <f t="shared" ca="1" si="51"/>
        <v>0</v>
      </c>
      <c r="AZ39" s="405">
        <f t="shared" ca="1" si="51"/>
        <v>0</v>
      </c>
      <c r="BA39" s="405">
        <f t="shared" ca="1" si="51"/>
        <v>0</v>
      </c>
      <c r="BB39" s="405">
        <f t="shared" ca="1" si="51"/>
        <v>0</v>
      </c>
      <c r="BC39" s="405">
        <f t="shared" ca="1" si="51"/>
        <v>0</v>
      </c>
      <c r="BD39" s="405">
        <f t="shared" ca="1" si="51"/>
        <v>0</v>
      </c>
      <c r="BE39" s="405">
        <f t="shared" ca="1" si="51"/>
        <v>0</v>
      </c>
      <c r="BF39" s="405">
        <f t="shared" ca="1" si="51"/>
        <v>0</v>
      </c>
      <c r="BG39" s="405">
        <f t="shared" ca="1" si="51"/>
        <v>0</v>
      </c>
      <c r="BH39" s="405">
        <f t="shared" ca="1" si="52"/>
        <v>0</v>
      </c>
      <c r="BI39" s="405">
        <f t="shared" ca="1" si="52"/>
        <v>0</v>
      </c>
      <c r="BJ39" s="405">
        <f t="shared" ca="1" si="52"/>
        <v>0</v>
      </c>
      <c r="BK39" s="405">
        <f t="shared" ca="1" si="52"/>
        <v>0</v>
      </c>
      <c r="BL39" s="405">
        <f t="shared" ca="1" si="52"/>
        <v>0</v>
      </c>
      <c r="BM39" s="405">
        <f t="shared" ca="1" si="52"/>
        <v>0</v>
      </c>
      <c r="BN39" s="405">
        <f t="shared" ca="1" si="52"/>
        <v>0</v>
      </c>
      <c r="BO39" s="405">
        <f t="shared" ca="1" si="52"/>
        <v>0</v>
      </c>
      <c r="BP39" s="405">
        <f t="shared" ca="1" si="52"/>
        <v>0</v>
      </c>
      <c r="BQ39" s="405">
        <f t="shared" ca="1" si="52"/>
        <v>0</v>
      </c>
      <c r="BR39" s="405">
        <f t="shared" ca="1" si="53"/>
        <v>0</v>
      </c>
      <c r="BS39" s="405">
        <f t="shared" ca="1" si="53"/>
        <v>0</v>
      </c>
      <c r="BT39" s="405">
        <f t="shared" ca="1" si="53"/>
        <v>0</v>
      </c>
      <c r="BU39" s="405">
        <f t="shared" ca="1" si="53"/>
        <v>0</v>
      </c>
      <c r="BV39" s="405">
        <f t="shared" ca="1" si="53"/>
        <v>0</v>
      </c>
      <c r="BW39" s="405">
        <f t="shared" ca="1" si="53"/>
        <v>0</v>
      </c>
      <c r="BX39" s="405">
        <f t="shared" ca="1" si="53"/>
        <v>0</v>
      </c>
      <c r="BY39" s="405">
        <f t="shared" ca="1" si="50"/>
        <v>0</v>
      </c>
      <c r="BZ39" s="405">
        <f t="shared" ca="1" si="50"/>
        <v>0</v>
      </c>
      <c r="CA39" s="405">
        <f t="shared" ca="1" si="50"/>
        <v>0</v>
      </c>
    </row>
    <row r="40" spans="1:79" ht="21" customHeight="1">
      <c r="A40" s="403" t="s">
        <v>652</v>
      </c>
      <c r="B40" s="436">
        <v>33</v>
      </c>
      <c r="C40" s="446" t="s">
        <v>425</v>
      </c>
      <c r="D40" s="454">
        <f t="shared" ca="1" si="26"/>
        <v>0</v>
      </c>
      <c r="E40" s="437">
        <f t="shared" ca="1" si="27"/>
        <v>0</v>
      </c>
      <c r="F40" s="413">
        <f t="shared" ca="1" si="28"/>
        <v>0</v>
      </c>
      <c r="G40" s="454">
        <f t="shared" ca="1" si="29"/>
        <v>0</v>
      </c>
      <c r="H40" s="437">
        <f t="shared" ca="1" si="30"/>
        <v>0</v>
      </c>
      <c r="I40" s="413">
        <f t="shared" ca="1" si="31"/>
        <v>0</v>
      </c>
      <c r="J40" s="454">
        <f t="shared" ca="1" si="46"/>
        <v>0</v>
      </c>
      <c r="K40" s="413">
        <f t="shared" ca="1" si="47"/>
        <v>0</v>
      </c>
      <c r="L40" s="454">
        <f t="shared" ca="1" si="34"/>
        <v>0</v>
      </c>
      <c r="M40" s="413">
        <f t="shared" ca="1" si="35"/>
        <v>0</v>
      </c>
      <c r="N40" s="450"/>
      <c r="O40" s="437"/>
      <c r="P40" s="438">
        <f t="shared" ca="1" si="0"/>
        <v>309</v>
      </c>
      <c r="Q40" s="438">
        <f t="shared" ca="1" si="1"/>
        <v>0</v>
      </c>
      <c r="R40" s="438">
        <f t="shared" ca="1" si="2"/>
        <v>9</v>
      </c>
      <c r="S40" s="438">
        <f t="shared" ca="1" si="3"/>
        <v>0</v>
      </c>
      <c r="T40" s="438">
        <f t="shared" ca="1" si="4"/>
        <v>0</v>
      </c>
      <c r="U40" s="438">
        <f t="shared" ca="1" si="5"/>
        <v>0</v>
      </c>
      <c r="V40" s="438">
        <f t="shared" ca="1" si="36"/>
        <v>309</v>
      </c>
      <c r="W40" s="438">
        <f t="shared" ca="1" si="37"/>
        <v>0</v>
      </c>
      <c r="X40" s="438">
        <f t="shared" ca="1" si="38"/>
        <v>9</v>
      </c>
      <c r="Y40" s="487">
        <f t="shared" ca="1" si="6"/>
        <v>129</v>
      </c>
      <c r="Z40" s="948"/>
      <c r="AA40" s="436">
        <v>33</v>
      </c>
      <c r="AB40" s="446" t="s">
        <v>425</v>
      </c>
      <c r="AC40" s="454">
        <f t="shared" ca="1" si="7"/>
        <v>34</v>
      </c>
      <c r="AD40" s="437">
        <f t="shared" ca="1" si="8"/>
        <v>17</v>
      </c>
      <c r="AE40" s="413">
        <f t="shared" ca="1" si="39"/>
        <v>51</v>
      </c>
      <c r="AF40" s="454">
        <f t="shared" ca="1" si="9"/>
        <v>7</v>
      </c>
      <c r="AG40" s="437">
        <f t="shared" ca="1" si="10"/>
        <v>0</v>
      </c>
      <c r="AH40" s="794">
        <f t="shared" ca="1" si="11"/>
        <v>6</v>
      </c>
      <c r="AI40" s="437">
        <f t="shared" ca="1" si="12"/>
        <v>38</v>
      </c>
      <c r="AJ40" s="413">
        <f t="shared" ca="1" si="40"/>
        <v>51</v>
      </c>
      <c r="AK40" s="454">
        <f t="shared" ca="1" si="13"/>
        <v>2</v>
      </c>
      <c r="AL40" s="437">
        <f t="shared" ca="1" si="14"/>
        <v>2</v>
      </c>
      <c r="AM40" s="413">
        <f t="shared" ca="1" si="41"/>
        <v>4</v>
      </c>
      <c r="AN40" s="454">
        <f t="shared" ca="1" si="15"/>
        <v>0</v>
      </c>
      <c r="AO40" s="437">
        <f t="shared" ca="1" si="16"/>
        <v>0</v>
      </c>
      <c r="AP40" s="437">
        <f t="shared" ca="1" si="17"/>
        <v>1</v>
      </c>
      <c r="AQ40" s="437">
        <f t="shared" ca="1" si="18"/>
        <v>3</v>
      </c>
      <c r="AR40" s="437">
        <f t="shared" ca="1" si="19"/>
        <v>0</v>
      </c>
      <c r="AS40" s="787">
        <f t="shared" ca="1" si="20"/>
        <v>1</v>
      </c>
      <c r="AT40" s="413">
        <f t="shared" ca="1" si="42"/>
        <v>5</v>
      </c>
      <c r="AV40" s="410">
        <f t="shared" ref="AV40:AV57" ca="1" si="54">IF(AJ40&gt;=AE40,0,1)</f>
        <v>0</v>
      </c>
      <c r="AW40" s="410">
        <f t="shared" ref="AW40:AW57" ca="1" si="55">IF(AT40&gt;=AM40,0,1)</f>
        <v>0</v>
      </c>
      <c r="AX40" s="405">
        <f t="shared" ca="1" si="51"/>
        <v>0</v>
      </c>
      <c r="AY40" s="414">
        <f t="shared" ca="1" si="51"/>
        <v>0</v>
      </c>
      <c r="AZ40" s="405">
        <f t="shared" ca="1" si="51"/>
        <v>0</v>
      </c>
      <c r="BA40" s="405">
        <f t="shared" ca="1" si="51"/>
        <v>0</v>
      </c>
      <c r="BB40" s="405">
        <f t="shared" ca="1" si="51"/>
        <v>0</v>
      </c>
      <c r="BC40" s="405">
        <f t="shared" ca="1" si="51"/>
        <v>0</v>
      </c>
      <c r="BD40" s="405">
        <f t="shared" ca="1" si="51"/>
        <v>0</v>
      </c>
      <c r="BE40" s="405">
        <f t="shared" ca="1" si="51"/>
        <v>0</v>
      </c>
      <c r="BF40" s="405">
        <f t="shared" ca="1" si="51"/>
        <v>0</v>
      </c>
      <c r="BG40" s="405">
        <f t="shared" ca="1" si="51"/>
        <v>0</v>
      </c>
      <c r="BH40" s="405">
        <f t="shared" ca="1" si="52"/>
        <v>0</v>
      </c>
      <c r="BI40" s="405">
        <f t="shared" ca="1" si="52"/>
        <v>0</v>
      </c>
      <c r="BJ40" s="405">
        <f t="shared" ca="1" si="52"/>
        <v>0</v>
      </c>
      <c r="BK40" s="405">
        <f t="shared" ca="1" si="52"/>
        <v>0</v>
      </c>
      <c r="BL40" s="405">
        <f t="shared" ca="1" si="52"/>
        <v>0</v>
      </c>
      <c r="BM40" s="405">
        <f t="shared" ca="1" si="52"/>
        <v>0</v>
      </c>
      <c r="BN40" s="405">
        <f t="shared" ca="1" si="52"/>
        <v>0</v>
      </c>
      <c r="BO40" s="405">
        <f t="shared" ca="1" si="52"/>
        <v>0</v>
      </c>
      <c r="BP40" s="405">
        <f t="shared" ca="1" si="52"/>
        <v>0</v>
      </c>
      <c r="BQ40" s="405">
        <f t="shared" ca="1" si="52"/>
        <v>0</v>
      </c>
      <c r="BR40" s="405">
        <f t="shared" ca="1" si="53"/>
        <v>0</v>
      </c>
      <c r="BS40" s="405">
        <f t="shared" ca="1" si="53"/>
        <v>0</v>
      </c>
      <c r="BT40" s="405">
        <f t="shared" ca="1" si="53"/>
        <v>0</v>
      </c>
      <c r="BU40" s="405">
        <f t="shared" ca="1" si="53"/>
        <v>0</v>
      </c>
      <c r="BV40" s="405">
        <f t="shared" ca="1" si="53"/>
        <v>0</v>
      </c>
      <c r="BW40" s="405">
        <f t="shared" ca="1" si="53"/>
        <v>0</v>
      </c>
      <c r="BX40" s="405">
        <f t="shared" ca="1" si="53"/>
        <v>0</v>
      </c>
      <c r="BY40" s="405">
        <f t="shared" ca="1" si="50"/>
        <v>0</v>
      </c>
      <c r="BZ40" s="405">
        <f t="shared" ca="1" si="50"/>
        <v>0</v>
      </c>
      <c r="CA40" s="405">
        <f t="shared" ca="1" si="50"/>
        <v>0</v>
      </c>
    </row>
    <row r="41" spans="1:79" ht="21" customHeight="1">
      <c r="A41" s="403" t="s">
        <v>655</v>
      </c>
      <c r="B41" s="436">
        <v>34</v>
      </c>
      <c r="C41" s="446" t="s">
        <v>428</v>
      </c>
      <c r="D41" s="454">
        <f t="shared" ca="1" si="26"/>
        <v>1</v>
      </c>
      <c r="E41" s="437">
        <f t="shared" ca="1" si="27"/>
        <v>0</v>
      </c>
      <c r="F41" s="413">
        <f t="shared" ca="1" si="28"/>
        <v>0</v>
      </c>
      <c r="G41" s="454">
        <f t="shared" ca="1" si="29"/>
        <v>0</v>
      </c>
      <c r="H41" s="437">
        <f t="shared" ca="1" si="30"/>
        <v>0</v>
      </c>
      <c r="I41" s="413">
        <f t="shared" ca="1" si="31"/>
        <v>0</v>
      </c>
      <c r="J41" s="454">
        <f t="shared" ca="1" si="46"/>
        <v>0</v>
      </c>
      <c r="K41" s="413">
        <f t="shared" ca="1" si="47"/>
        <v>0</v>
      </c>
      <c r="L41" s="454">
        <f t="shared" ca="1" si="34"/>
        <v>0</v>
      </c>
      <c r="M41" s="413">
        <f t="shared" ca="1" si="35"/>
        <v>0</v>
      </c>
      <c r="N41" s="450"/>
      <c r="O41" s="437"/>
      <c r="P41" s="438">
        <f t="shared" ca="1" si="0"/>
        <v>541</v>
      </c>
      <c r="Q41" s="438">
        <f t="shared" ca="1" si="1"/>
        <v>0</v>
      </c>
      <c r="R41" s="438">
        <f t="shared" ca="1" si="2"/>
        <v>22</v>
      </c>
      <c r="S41" s="438">
        <f t="shared" ca="1" si="3"/>
        <v>0</v>
      </c>
      <c r="T41" s="438">
        <f t="shared" ca="1" si="4"/>
        <v>0</v>
      </c>
      <c r="U41" s="438">
        <f t="shared" ca="1" si="5"/>
        <v>0</v>
      </c>
      <c r="V41" s="438">
        <f t="shared" ca="1" si="36"/>
        <v>541</v>
      </c>
      <c r="W41" s="438">
        <f t="shared" ca="1" si="37"/>
        <v>0</v>
      </c>
      <c r="X41" s="438">
        <f t="shared" ca="1" si="38"/>
        <v>22</v>
      </c>
      <c r="Y41" s="487">
        <f t="shared" ca="1" si="6"/>
        <v>193</v>
      </c>
      <c r="Z41" s="948"/>
      <c r="AA41" s="436">
        <v>34</v>
      </c>
      <c r="AB41" s="446" t="s">
        <v>428</v>
      </c>
      <c r="AC41" s="454">
        <f t="shared" ca="1" si="7"/>
        <v>55</v>
      </c>
      <c r="AD41" s="437">
        <f t="shared" ca="1" si="8"/>
        <v>0</v>
      </c>
      <c r="AE41" s="413">
        <f t="shared" ca="1" si="39"/>
        <v>55</v>
      </c>
      <c r="AF41" s="454">
        <f t="shared" ca="1" si="9"/>
        <v>23</v>
      </c>
      <c r="AG41" s="437">
        <f t="shared" ca="1" si="10"/>
        <v>0</v>
      </c>
      <c r="AH41" s="794">
        <f t="shared" ca="1" si="11"/>
        <v>0</v>
      </c>
      <c r="AI41" s="437">
        <f t="shared" ca="1" si="12"/>
        <v>32</v>
      </c>
      <c r="AJ41" s="413">
        <f t="shared" ca="1" si="40"/>
        <v>55</v>
      </c>
      <c r="AK41" s="454">
        <f t="shared" ca="1" si="13"/>
        <v>0</v>
      </c>
      <c r="AL41" s="437">
        <f t="shared" ca="1" si="14"/>
        <v>0</v>
      </c>
      <c r="AM41" s="413">
        <f t="shared" ca="1" si="41"/>
        <v>0</v>
      </c>
      <c r="AN41" s="454">
        <f t="shared" ca="1" si="15"/>
        <v>0</v>
      </c>
      <c r="AO41" s="437">
        <f t="shared" ca="1" si="16"/>
        <v>0</v>
      </c>
      <c r="AP41" s="437">
        <f t="shared" ca="1" si="17"/>
        <v>0</v>
      </c>
      <c r="AQ41" s="437">
        <f t="shared" ca="1" si="18"/>
        <v>0</v>
      </c>
      <c r="AR41" s="437">
        <f t="shared" ca="1" si="19"/>
        <v>0</v>
      </c>
      <c r="AS41" s="787">
        <f t="shared" ca="1" si="20"/>
        <v>0</v>
      </c>
      <c r="AT41" s="413">
        <f t="shared" ca="1" si="42"/>
        <v>0</v>
      </c>
      <c r="AV41" s="410">
        <f t="shared" ca="1" si="54"/>
        <v>0</v>
      </c>
      <c r="AW41" s="410">
        <f t="shared" ca="1" si="55"/>
        <v>0</v>
      </c>
      <c r="AX41" s="405" t="str">
        <f t="shared" ca="1" si="51"/>
        <v>98 地方公務</v>
      </c>
      <c r="AY41" s="414">
        <f t="shared" ca="1" si="51"/>
        <v>0</v>
      </c>
      <c r="AZ41" s="405">
        <f t="shared" ca="1" si="51"/>
        <v>0</v>
      </c>
      <c r="BA41" s="405">
        <f t="shared" ca="1" si="51"/>
        <v>0</v>
      </c>
      <c r="BB41" s="405">
        <f t="shared" ca="1" si="51"/>
        <v>0</v>
      </c>
      <c r="BC41" s="405">
        <f t="shared" ca="1" si="51"/>
        <v>0</v>
      </c>
      <c r="BD41" s="405">
        <f t="shared" ca="1" si="51"/>
        <v>0</v>
      </c>
      <c r="BE41" s="405">
        <f t="shared" ca="1" si="51"/>
        <v>0</v>
      </c>
      <c r="BF41" s="405">
        <f t="shared" ca="1" si="51"/>
        <v>0</v>
      </c>
      <c r="BG41" s="405">
        <f t="shared" ca="1" si="51"/>
        <v>0</v>
      </c>
      <c r="BH41" s="405">
        <f t="shared" ca="1" si="52"/>
        <v>0</v>
      </c>
      <c r="BI41" s="405">
        <f t="shared" ca="1" si="52"/>
        <v>0</v>
      </c>
      <c r="BJ41" s="405">
        <f t="shared" ca="1" si="52"/>
        <v>0</v>
      </c>
      <c r="BK41" s="405">
        <f t="shared" ca="1" si="52"/>
        <v>0</v>
      </c>
      <c r="BL41" s="405">
        <f t="shared" ca="1" si="52"/>
        <v>0</v>
      </c>
      <c r="BM41" s="405">
        <f t="shared" ca="1" si="52"/>
        <v>0</v>
      </c>
      <c r="BN41" s="405">
        <f t="shared" ca="1" si="52"/>
        <v>0</v>
      </c>
      <c r="BO41" s="405">
        <f t="shared" ca="1" si="52"/>
        <v>0</v>
      </c>
      <c r="BP41" s="405">
        <f t="shared" ca="1" si="52"/>
        <v>0</v>
      </c>
      <c r="BQ41" s="405">
        <f t="shared" ca="1" si="52"/>
        <v>0</v>
      </c>
      <c r="BR41" s="405">
        <f t="shared" ca="1" si="53"/>
        <v>0</v>
      </c>
      <c r="BS41" s="405">
        <f t="shared" ca="1" si="53"/>
        <v>0</v>
      </c>
      <c r="BT41" s="405">
        <f t="shared" ca="1" si="53"/>
        <v>0</v>
      </c>
      <c r="BU41" s="405">
        <f t="shared" ca="1" si="53"/>
        <v>0</v>
      </c>
      <c r="BV41" s="405">
        <f t="shared" ca="1" si="53"/>
        <v>0</v>
      </c>
      <c r="BW41" s="405">
        <f t="shared" ca="1" si="53"/>
        <v>0</v>
      </c>
      <c r="BX41" s="405">
        <f t="shared" ca="1" si="53"/>
        <v>0</v>
      </c>
      <c r="BY41" s="405">
        <f t="shared" ca="1" si="50"/>
        <v>0</v>
      </c>
      <c r="BZ41" s="405">
        <f t="shared" ca="1" si="50"/>
        <v>0</v>
      </c>
      <c r="CA41" s="405">
        <f t="shared" ca="1" si="50"/>
        <v>0</v>
      </c>
    </row>
    <row r="42" spans="1:79" ht="21" customHeight="1">
      <c r="A42" s="403" t="s">
        <v>659</v>
      </c>
      <c r="B42" s="427">
        <v>35</v>
      </c>
      <c r="C42" s="447" t="s">
        <v>432</v>
      </c>
      <c r="D42" s="455">
        <f t="shared" ca="1" si="26"/>
        <v>0</v>
      </c>
      <c r="E42" s="430">
        <f t="shared" ca="1" si="27"/>
        <v>0</v>
      </c>
      <c r="F42" s="456">
        <f t="shared" ca="1" si="28"/>
        <v>0</v>
      </c>
      <c r="G42" s="455">
        <f t="shared" ca="1" si="29"/>
        <v>0</v>
      </c>
      <c r="H42" s="430">
        <f t="shared" ca="1" si="30"/>
        <v>0</v>
      </c>
      <c r="I42" s="456">
        <f t="shared" ca="1" si="31"/>
        <v>0</v>
      </c>
      <c r="J42" s="455">
        <f t="shared" ca="1" si="46"/>
        <v>0</v>
      </c>
      <c r="K42" s="456">
        <f t="shared" ca="1" si="47"/>
        <v>0</v>
      </c>
      <c r="L42" s="455">
        <f t="shared" ca="1" si="34"/>
        <v>0</v>
      </c>
      <c r="M42" s="456">
        <f t="shared" ca="1" si="35"/>
        <v>0</v>
      </c>
      <c r="N42" s="451"/>
      <c r="O42" s="430"/>
      <c r="P42" s="431">
        <f t="shared" ca="1" si="0"/>
        <v>394</v>
      </c>
      <c r="Q42" s="431">
        <f t="shared" ca="1" si="1"/>
        <v>0</v>
      </c>
      <c r="R42" s="431">
        <f t="shared" ca="1" si="2"/>
        <v>11</v>
      </c>
      <c r="S42" s="431">
        <f t="shared" ca="1" si="3"/>
        <v>0</v>
      </c>
      <c r="T42" s="431">
        <f t="shared" ca="1" si="4"/>
        <v>0</v>
      </c>
      <c r="U42" s="431">
        <f t="shared" ca="1" si="5"/>
        <v>0</v>
      </c>
      <c r="V42" s="431">
        <f t="shared" ca="1" si="36"/>
        <v>394</v>
      </c>
      <c r="W42" s="431">
        <f t="shared" ca="1" si="37"/>
        <v>0</v>
      </c>
      <c r="X42" s="431">
        <f t="shared" ca="1" si="38"/>
        <v>11</v>
      </c>
      <c r="Y42" s="476">
        <f t="shared" ca="1" si="6"/>
        <v>208</v>
      </c>
      <c r="Z42" s="948"/>
      <c r="AA42" s="427">
        <v>35</v>
      </c>
      <c r="AB42" s="447" t="s">
        <v>432</v>
      </c>
      <c r="AC42" s="455">
        <f t="shared" ca="1" si="7"/>
        <v>15</v>
      </c>
      <c r="AD42" s="430">
        <f t="shared" ca="1" si="8"/>
        <v>4</v>
      </c>
      <c r="AE42" s="456">
        <f t="shared" ca="1" si="39"/>
        <v>19</v>
      </c>
      <c r="AF42" s="455">
        <f t="shared" ca="1" si="9"/>
        <v>6</v>
      </c>
      <c r="AG42" s="430">
        <f t="shared" ca="1" si="10"/>
        <v>0</v>
      </c>
      <c r="AH42" s="430">
        <f t="shared" ca="1" si="11"/>
        <v>3</v>
      </c>
      <c r="AI42" s="430">
        <f t="shared" ca="1" si="12"/>
        <v>11</v>
      </c>
      <c r="AJ42" s="456">
        <f t="shared" ca="1" si="40"/>
        <v>20</v>
      </c>
      <c r="AK42" s="455">
        <f t="shared" ca="1" si="13"/>
        <v>1</v>
      </c>
      <c r="AL42" s="430">
        <f t="shared" ca="1" si="14"/>
        <v>0</v>
      </c>
      <c r="AM42" s="456">
        <f t="shared" ca="1" si="41"/>
        <v>1</v>
      </c>
      <c r="AN42" s="455">
        <f t="shared" ca="1" si="15"/>
        <v>0</v>
      </c>
      <c r="AO42" s="430">
        <f t="shared" ca="1" si="16"/>
        <v>0</v>
      </c>
      <c r="AP42" s="430">
        <f t="shared" ca="1" si="17"/>
        <v>0</v>
      </c>
      <c r="AQ42" s="430">
        <f t="shared" ca="1" si="18"/>
        <v>0</v>
      </c>
      <c r="AR42" s="430">
        <f t="shared" ca="1" si="19"/>
        <v>0</v>
      </c>
      <c r="AS42" s="788">
        <f t="shared" ca="1" si="20"/>
        <v>1</v>
      </c>
      <c r="AT42" s="456">
        <f t="shared" ca="1" si="42"/>
        <v>1</v>
      </c>
      <c r="AV42" s="410">
        <f t="shared" ca="1" si="54"/>
        <v>0</v>
      </c>
      <c r="AW42" s="410">
        <f t="shared" ca="1" si="55"/>
        <v>0</v>
      </c>
      <c r="AX42" s="405">
        <f t="shared" ca="1" si="51"/>
        <v>0</v>
      </c>
      <c r="AY42" s="414">
        <f t="shared" ca="1" si="51"/>
        <v>0</v>
      </c>
      <c r="AZ42" s="405">
        <f t="shared" ca="1" si="51"/>
        <v>0</v>
      </c>
      <c r="BA42" s="405">
        <f t="shared" ca="1" si="51"/>
        <v>0</v>
      </c>
      <c r="BB42" s="405">
        <f t="shared" ca="1" si="51"/>
        <v>0</v>
      </c>
      <c r="BC42" s="405">
        <f t="shared" ca="1" si="51"/>
        <v>0</v>
      </c>
      <c r="BD42" s="405">
        <f t="shared" ca="1" si="51"/>
        <v>0</v>
      </c>
      <c r="BE42" s="405">
        <f t="shared" ca="1" si="51"/>
        <v>0</v>
      </c>
      <c r="BF42" s="405">
        <f t="shared" ca="1" si="51"/>
        <v>0</v>
      </c>
      <c r="BG42" s="405">
        <f t="shared" ca="1" si="51"/>
        <v>0</v>
      </c>
      <c r="BH42" s="405">
        <f t="shared" ca="1" si="52"/>
        <v>0</v>
      </c>
      <c r="BI42" s="405">
        <f t="shared" ca="1" si="52"/>
        <v>0</v>
      </c>
      <c r="BJ42" s="405">
        <f t="shared" ca="1" si="52"/>
        <v>0</v>
      </c>
      <c r="BK42" s="405">
        <f t="shared" ca="1" si="52"/>
        <v>0</v>
      </c>
      <c r="BL42" s="405">
        <f t="shared" ca="1" si="52"/>
        <v>0</v>
      </c>
      <c r="BM42" s="405">
        <f t="shared" ca="1" si="52"/>
        <v>0</v>
      </c>
      <c r="BN42" s="405">
        <f t="shared" ca="1" si="52"/>
        <v>0</v>
      </c>
      <c r="BO42" s="405">
        <f t="shared" ca="1" si="52"/>
        <v>0</v>
      </c>
      <c r="BP42" s="405">
        <f t="shared" ca="1" si="52"/>
        <v>0</v>
      </c>
      <c r="BQ42" s="405">
        <f t="shared" ca="1" si="52"/>
        <v>0</v>
      </c>
      <c r="BR42" s="405">
        <f t="shared" ca="1" si="53"/>
        <v>0</v>
      </c>
      <c r="BS42" s="405">
        <f t="shared" ca="1" si="53"/>
        <v>0</v>
      </c>
      <c r="BT42" s="405">
        <f t="shared" ca="1" si="53"/>
        <v>0</v>
      </c>
      <c r="BU42" s="405">
        <f t="shared" ca="1" si="53"/>
        <v>0</v>
      </c>
      <c r="BV42" s="405">
        <f t="shared" ca="1" si="53"/>
        <v>0</v>
      </c>
      <c r="BW42" s="405">
        <f t="shared" ca="1" si="53"/>
        <v>0</v>
      </c>
      <c r="BX42" s="405">
        <f t="shared" ca="1" si="53"/>
        <v>0</v>
      </c>
      <c r="BY42" s="405">
        <f t="shared" ca="1" si="50"/>
        <v>0</v>
      </c>
      <c r="BZ42" s="405">
        <f t="shared" ca="1" si="50"/>
        <v>0</v>
      </c>
      <c r="CA42" s="405">
        <f t="shared" ca="1" si="50"/>
        <v>0</v>
      </c>
    </row>
    <row r="43" spans="1:79" ht="21" customHeight="1">
      <c r="A43" s="403" t="s">
        <v>661</v>
      </c>
      <c r="B43" s="439">
        <v>36</v>
      </c>
      <c r="C43" s="448" t="s">
        <v>434</v>
      </c>
      <c r="D43" s="457">
        <f t="shared" ca="1" si="26"/>
        <v>0</v>
      </c>
      <c r="E43" s="440">
        <f t="shared" ca="1" si="27"/>
        <v>0</v>
      </c>
      <c r="F43" s="458">
        <f t="shared" ca="1" si="28"/>
        <v>0</v>
      </c>
      <c r="G43" s="457">
        <f t="shared" ca="1" si="29"/>
        <v>0</v>
      </c>
      <c r="H43" s="440">
        <f t="shared" ca="1" si="30"/>
        <v>0</v>
      </c>
      <c r="I43" s="458">
        <f t="shared" ca="1" si="31"/>
        <v>0</v>
      </c>
      <c r="J43" s="457">
        <f t="shared" ca="1" si="46"/>
        <v>0</v>
      </c>
      <c r="K43" s="458">
        <f t="shared" ca="1" si="47"/>
        <v>0</v>
      </c>
      <c r="L43" s="457">
        <f t="shared" ca="1" si="34"/>
        <v>0</v>
      </c>
      <c r="M43" s="458">
        <f t="shared" ca="1" si="35"/>
        <v>0</v>
      </c>
      <c r="N43" s="452"/>
      <c r="O43" s="440"/>
      <c r="P43" s="441">
        <f t="shared" ca="1" si="0"/>
        <v>185</v>
      </c>
      <c r="Q43" s="441">
        <f t="shared" ca="1" si="1"/>
        <v>0</v>
      </c>
      <c r="R43" s="441">
        <f t="shared" ca="1" si="2"/>
        <v>11</v>
      </c>
      <c r="S43" s="441">
        <f t="shared" ca="1" si="3"/>
        <v>0</v>
      </c>
      <c r="T43" s="441">
        <f t="shared" ca="1" si="4"/>
        <v>0</v>
      </c>
      <c r="U43" s="441">
        <f t="shared" ca="1" si="5"/>
        <v>0</v>
      </c>
      <c r="V43" s="441">
        <f t="shared" ca="1" si="36"/>
        <v>185</v>
      </c>
      <c r="W43" s="441">
        <f t="shared" ca="1" si="37"/>
        <v>0</v>
      </c>
      <c r="X43" s="441">
        <f t="shared" ca="1" si="38"/>
        <v>11</v>
      </c>
      <c r="Y43" s="488">
        <f t="shared" ca="1" si="6"/>
        <v>82</v>
      </c>
      <c r="Z43" s="948"/>
      <c r="AA43" s="439">
        <v>36</v>
      </c>
      <c r="AB43" s="448" t="s">
        <v>434</v>
      </c>
      <c r="AC43" s="457">
        <f t="shared" ca="1" si="7"/>
        <v>5</v>
      </c>
      <c r="AD43" s="440">
        <f t="shared" ca="1" si="8"/>
        <v>8</v>
      </c>
      <c r="AE43" s="458">
        <f t="shared" ca="1" si="39"/>
        <v>13</v>
      </c>
      <c r="AF43" s="457">
        <f t="shared" ca="1" si="9"/>
        <v>6</v>
      </c>
      <c r="AG43" s="440">
        <f t="shared" ca="1" si="10"/>
        <v>0</v>
      </c>
      <c r="AH43" s="440">
        <f t="shared" ca="1" si="11"/>
        <v>0</v>
      </c>
      <c r="AI43" s="440">
        <f t="shared" ca="1" si="12"/>
        <v>7</v>
      </c>
      <c r="AJ43" s="458">
        <f t="shared" ca="1" si="40"/>
        <v>13</v>
      </c>
      <c r="AK43" s="457">
        <f t="shared" ca="1" si="13"/>
        <v>0</v>
      </c>
      <c r="AL43" s="440">
        <f t="shared" ca="1" si="14"/>
        <v>2</v>
      </c>
      <c r="AM43" s="458">
        <f t="shared" ca="1" si="41"/>
        <v>2</v>
      </c>
      <c r="AN43" s="457">
        <f t="shared" ca="1" si="15"/>
        <v>0</v>
      </c>
      <c r="AO43" s="440">
        <f t="shared" ca="1" si="16"/>
        <v>0</v>
      </c>
      <c r="AP43" s="440">
        <f t="shared" ca="1" si="17"/>
        <v>0</v>
      </c>
      <c r="AQ43" s="440">
        <f t="shared" ca="1" si="18"/>
        <v>0</v>
      </c>
      <c r="AR43" s="440">
        <f t="shared" ca="1" si="19"/>
        <v>0</v>
      </c>
      <c r="AS43" s="789">
        <f t="shared" ca="1" si="20"/>
        <v>2</v>
      </c>
      <c r="AT43" s="458">
        <f t="shared" ca="1" si="42"/>
        <v>2</v>
      </c>
      <c r="AV43" s="410">
        <f t="shared" ca="1" si="54"/>
        <v>0</v>
      </c>
      <c r="AW43" s="410">
        <f t="shared" ca="1" si="55"/>
        <v>0</v>
      </c>
      <c r="AX43" s="405">
        <f t="shared" ca="1" si="51"/>
        <v>0</v>
      </c>
      <c r="AY43" s="414">
        <f t="shared" ca="1" si="51"/>
        <v>0</v>
      </c>
      <c r="AZ43" s="405">
        <f t="shared" ca="1" si="51"/>
        <v>0</v>
      </c>
      <c r="BA43" s="405">
        <f t="shared" ca="1" si="51"/>
        <v>0</v>
      </c>
      <c r="BB43" s="405">
        <f t="shared" ca="1" si="51"/>
        <v>0</v>
      </c>
      <c r="BC43" s="405">
        <f t="shared" ca="1" si="51"/>
        <v>0</v>
      </c>
      <c r="BD43" s="405">
        <f t="shared" ca="1" si="51"/>
        <v>0</v>
      </c>
      <c r="BE43" s="405">
        <f t="shared" ca="1" si="51"/>
        <v>0</v>
      </c>
      <c r="BF43" s="405">
        <f t="shared" ca="1" si="51"/>
        <v>0</v>
      </c>
      <c r="BG43" s="405">
        <f t="shared" ca="1" si="51"/>
        <v>0</v>
      </c>
      <c r="BH43" s="405">
        <f t="shared" ca="1" si="52"/>
        <v>0</v>
      </c>
      <c r="BI43" s="405">
        <f t="shared" ca="1" si="52"/>
        <v>0</v>
      </c>
      <c r="BJ43" s="405">
        <f t="shared" ca="1" si="52"/>
        <v>0</v>
      </c>
      <c r="BK43" s="405">
        <f t="shared" ca="1" si="52"/>
        <v>0</v>
      </c>
      <c r="BL43" s="405">
        <f t="shared" ca="1" si="52"/>
        <v>0</v>
      </c>
      <c r="BM43" s="405">
        <f t="shared" ca="1" si="52"/>
        <v>0</v>
      </c>
      <c r="BN43" s="405">
        <f t="shared" ca="1" si="52"/>
        <v>0</v>
      </c>
      <c r="BO43" s="405">
        <f t="shared" ca="1" si="52"/>
        <v>0</v>
      </c>
      <c r="BP43" s="405">
        <f t="shared" ca="1" si="52"/>
        <v>0</v>
      </c>
      <c r="BQ43" s="405">
        <f t="shared" ca="1" si="52"/>
        <v>0</v>
      </c>
      <c r="BR43" s="405">
        <f t="shared" ca="1" si="53"/>
        <v>0</v>
      </c>
      <c r="BS43" s="405">
        <f t="shared" ca="1" si="53"/>
        <v>0</v>
      </c>
      <c r="BT43" s="405">
        <f t="shared" ca="1" si="53"/>
        <v>0</v>
      </c>
      <c r="BU43" s="405">
        <f t="shared" ca="1" si="53"/>
        <v>0</v>
      </c>
      <c r="BV43" s="405">
        <f t="shared" ca="1" si="53"/>
        <v>0</v>
      </c>
      <c r="BW43" s="405">
        <f t="shared" ca="1" si="53"/>
        <v>0</v>
      </c>
      <c r="BX43" s="405">
        <f t="shared" ca="1" si="53"/>
        <v>0</v>
      </c>
      <c r="BY43" s="405">
        <f t="shared" ca="1" si="50"/>
        <v>0</v>
      </c>
      <c r="BZ43" s="405">
        <f t="shared" ca="1" si="50"/>
        <v>0</v>
      </c>
      <c r="CA43" s="405">
        <f t="shared" ca="1" si="50"/>
        <v>0</v>
      </c>
    </row>
    <row r="44" spans="1:79" ht="21" customHeight="1">
      <c r="A44" s="403" t="s">
        <v>663</v>
      </c>
      <c r="B44" s="436">
        <v>37</v>
      </c>
      <c r="C44" s="446" t="s">
        <v>435</v>
      </c>
      <c r="D44" s="454">
        <f t="shared" ca="1" si="26"/>
        <v>0</v>
      </c>
      <c r="E44" s="437">
        <f t="shared" ca="1" si="27"/>
        <v>0</v>
      </c>
      <c r="F44" s="413">
        <f t="shared" ca="1" si="28"/>
        <v>0</v>
      </c>
      <c r="G44" s="454">
        <f t="shared" ca="1" si="29"/>
        <v>0</v>
      </c>
      <c r="H44" s="437">
        <f t="shared" ca="1" si="30"/>
        <v>0</v>
      </c>
      <c r="I44" s="413">
        <f t="shared" ca="1" si="31"/>
        <v>0</v>
      </c>
      <c r="J44" s="454">
        <f t="shared" ca="1" si="46"/>
        <v>0</v>
      </c>
      <c r="K44" s="413">
        <f t="shared" ca="1" si="47"/>
        <v>0</v>
      </c>
      <c r="L44" s="454">
        <f t="shared" ca="1" si="34"/>
        <v>0</v>
      </c>
      <c r="M44" s="413">
        <f t="shared" ca="1" si="35"/>
        <v>0</v>
      </c>
      <c r="N44" s="450"/>
      <c r="O44" s="437"/>
      <c r="P44" s="438">
        <f t="shared" ca="1" si="0"/>
        <v>344</v>
      </c>
      <c r="Q44" s="438">
        <f t="shared" ca="1" si="1"/>
        <v>0</v>
      </c>
      <c r="R44" s="438">
        <f t="shared" ca="1" si="2"/>
        <v>14</v>
      </c>
      <c r="S44" s="438">
        <f t="shared" ca="1" si="3"/>
        <v>0</v>
      </c>
      <c r="T44" s="438">
        <f t="shared" ca="1" si="4"/>
        <v>0</v>
      </c>
      <c r="U44" s="438">
        <f t="shared" ca="1" si="5"/>
        <v>0</v>
      </c>
      <c r="V44" s="438">
        <f t="shared" ca="1" si="36"/>
        <v>344</v>
      </c>
      <c r="W44" s="438">
        <f t="shared" ca="1" si="37"/>
        <v>0</v>
      </c>
      <c r="X44" s="438">
        <f t="shared" ca="1" si="38"/>
        <v>14</v>
      </c>
      <c r="Y44" s="487">
        <f t="shared" ca="1" si="6"/>
        <v>99</v>
      </c>
      <c r="Z44" s="948"/>
      <c r="AA44" s="436">
        <v>37</v>
      </c>
      <c r="AB44" s="446" t="s">
        <v>435</v>
      </c>
      <c r="AC44" s="454">
        <f t="shared" ca="1" si="7"/>
        <v>19</v>
      </c>
      <c r="AD44" s="437">
        <f t="shared" ca="1" si="8"/>
        <v>16</v>
      </c>
      <c r="AE44" s="413">
        <f t="shared" ca="1" si="39"/>
        <v>35</v>
      </c>
      <c r="AF44" s="454">
        <f t="shared" ca="1" si="9"/>
        <v>3</v>
      </c>
      <c r="AG44" s="437">
        <f t="shared" ca="1" si="10"/>
        <v>0</v>
      </c>
      <c r="AH44" s="794">
        <f t="shared" ca="1" si="11"/>
        <v>5</v>
      </c>
      <c r="AI44" s="437">
        <f t="shared" ca="1" si="12"/>
        <v>27</v>
      </c>
      <c r="AJ44" s="413">
        <f t="shared" ca="1" si="40"/>
        <v>35</v>
      </c>
      <c r="AK44" s="454">
        <f t="shared" ca="1" si="13"/>
        <v>0</v>
      </c>
      <c r="AL44" s="437">
        <f t="shared" ca="1" si="14"/>
        <v>0</v>
      </c>
      <c r="AM44" s="413">
        <f t="shared" ca="1" si="41"/>
        <v>0</v>
      </c>
      <c r="AN44" s="454">
        <f t="shared" ca="1" si="15"/>
        <v>0</v>
      </c>
      <c r="AO44" s="437">
        <f t="shared" ca="1" si="16"/>
        <v>0</v>
      </c>
      <c r="AP44" s="437">
        <f t="shared" ca="1" si="17"/>
        <v>0</v>
      </c>
      <c r="AQ44" s="437">
        <f t="shared" ca="1" si="18"/>
        <v>0</v>
      </c>
      <c r="AR44" s="437">
        <f t="shared" ca="1" si="19"/>
        <v>0</v>
      </c>
      <c r="AS44" s="787">
        <f t="shared" ca="1" si="20"/>
        <v>0</v>
      </c>
      <c r="AT44" s="413">
        <f t="shared" ca="1" si="42"/>
        <v>0</v>
      </c>
      <c r="AV44" s="410">
        <f t="shared" ca="1" si="54"/>
        <v>0</v>
      </c>
      <c r="AW44" s="410">
        <f t="shared" ca="1" si="55"/>
        <v>0</v>
      </c>
      <c r="AX44" s="405">
        <f t="shared" ca="1" si="51"/>
        <v>0</v>
      </c>
      <c r="AY44" s="414">
        <f t="shared" ca="1" si="51"/>
        <v>0</v>
      </c>
      <c r="AZ44" s="405">
        <f t="shared" ca="1" si="51"/>
        <v>0</v>
      </c>
      <c r="BA44" s="405">
        <f t="shared" ca="1" si="51"/>
        <v>0</v>
      </c>
      <c r="BB44" s="405">
        <f t="shared" ca="1" si="51"/>
        <v>0</v>
      </c>
      <c r="BC44" s="405">
        <f t="shared" ca="1" si="51"/>
        <v>0</v>
      </c>
      <c r="BD44" s="405">
        <f t="shared" ca="1" si="51"/>
        <v>0</v>
      </c>
      <c r="BE44" s="405">
        <f t="shared" ca="1" si="51"/>
        <v>0</v>
      </c>
      <c r="BF44" s="405">
        <f t="shared" ca="1" si="51"/>
        <v>0</v>
      </c>
      <c r="BG44" s="405">
        <f t="shared" ca="1" si="51"/>
        <v>0</v>
      </c>
      <c r="BH44" s="405">
        <f t="shared" ca="1" si="52"/>
        <v>0</v>
      </c>
      <c r="BI44" s="405">
        <f t="shared" ca="1" si="52"/>
        <v>0</v>
      </c>
      <c r="BJ44" s="405">
        <f t="shared" ca="1" si="52"/>
        <v>0</v>
      </c>
      <c r="BK44" s="405">
        <f t="shared" ca="1" si="52"/>
        <v>0</v>
      </c>
      <c r="BL44" s="405">
        <f t="shared" ca="1" si="52"/>
        <v>0</v>
      </c>
      <c r="BM44" s="405">
        <f t="shared" ca="1" si="52"/>
        <v>0</v>
      </c>
      <c r="BN44" s="405">
        <f t="shared" ca="1" si="52"/>
        <v>0</v>
      </c>
      <c r="BO44" s="405">
        <f t="shared" ca="1" si="52"/>
        <v>0</v>
      </c>
      <c r="BP44" s="405">
        <f t="shared" ca="1" si="52"/>
        <v>0</v>
      </c>
      <c r="BQ44" s="405">
        <f t="shared" ca="1" si="52"/>
        <v>0</v>
      </c>
      <c r="BR44" s="405">
        <f t="shared" ca="1" si="53"/>
        <v>0</v>
      </c>
      <c r="BS44" s="405">
        <f t="shared" ca="1" si="53"/>
        <v>0</v>
      </c>
      <c r="BT44" s="405">
        <f t="shared" ca="1" si="53"/>
        <v>0</v>
      </c>
      <c r="BU44" s="405">
        <f t="shared" ca="1" si="53"/>
        <v>0</v>
      </c>
      <c r="BV44" s="405">
        <f t="shared" ca="1" si="53"/>
        <v>0</v>
      </c>
      <c r="BW44" s="405">
        <f t="shared" ca="1" si="53"/>
        <v>0</v>
      </c>
      <c r="BX44" s="405">
        <f t="shared" ca="1" si="53"/>
        <v>0</v>
      </c>
      <c r="BY44" s="405">
        <f t="shared" ca="1" si="53"/>
        <v>0</v>
      </c>
      <c r="BZ44" s="405">
        <f t="shared" ca="1" si="53"/>
        <v>0</v>
      </c>
      <c r="CA44" s="405">
        <f t="shared" ca="1" si="53"/>
        <v>0</v>
      </c>
    </row>
    <row r="45" spans="1:79" ht="21" customHeight="1">
      <c r="A45" s="403" t="s">
        <v>665</v>
      </c>
      <c r="B45" s="436">
        <v>38</v>
      </c>
      <c r="C45" s="446" t="s">
        <v>437</v>
      </c>
      <c r="D45" s="454">
        <f t="shared" ca="1" si="26"/>
        <v>0</v>
      </c>
      <c r="E45" s="437">
        <f t="shared" ca="1" si="27"/>
        <v>0</v>
      </c>
      <c r="F45" s="413">
        <f t="shared" ca="1" si="28"/>
        <v>0</v>
      </c>
      <c r="G45" s="454">
        <f t="shared" ca="1" si="29"/>
        <v>0</v>
      </c>
      <c r="H45" s="437">
        <f t="shared" ca="1" si="30"/>
        <v>0</v>
      </c>
      <c r="I45" s="413">
        <f t="shared" ca="1" si="31"/>
        <v>0</v>
      </c>
      <c r="J45" s="454">
        <f t="shared" ca="1" si="46"/>
        <v>0</v>
      </c>
      <c r="K45" s="413">
        <f t="shared" ca="1" si="47"/>
        <v>0</v>
      </c>
      <c r="L45" s="454">
        <f t="shared" ca="1" si="34"/>
        <v>0</v>
      </c>
      <c r="M45" s="413">
        <f t="shared" ca="1" si="35"/>
        <v>0</v>
      </c>
      <c r="N45" s="450"/>
      <c r="O45" s="437"/>
      <c r="P45" s="438">
        <f t="shared" ca="1" si="0"/>
        <v>331</v>
      </c>
      <c r="Q45" s="438">
        <f t="shared" ca="1" si="1"/>
        <v>0</v>
      </c>
      <c r="R45" s="438">
        <f t="shared" ca="1" si="2"/>
        <v>18</v>
      </c>
      <c r="S45" s="438">
        <f t="shared" ca="1" si="3"/>
        <v>0</v>
      </c>
      <c r="T45" s="438">
        <f t="shared" ca="1" si="4"/>
        <v>0</v>
      </c>
      <c r="U45" s="438">
        <f t="shared" ca="1" si="5"/>
        <v>0</v>
      </c>
      <c r="V45" s="438">
        <f t="shared" ca="1" si="36"/>
        <v>331</v>
      </c>
      <c r="W45" s="438">
        <f t="shared" ca="1" si="37"/>
        <v>0</v>
      </c>
      <c r="X45" s="438">
        <f t="shared" ca="1" si="38"/>
        <v>18</v>
      </c>
      <c r="Y45" s="487">
        <f t="shared" ca="1" si="6"/>
        <v>95</v>
      </c>
      <c r="Z45" s="948"/>
      <c r="AA45" s="436">
        <v>38</v>
      </c>
      <c r="AB45" s="446" t="s">
        <v>437</v>
      </c>
      <c r="AC45" s="454">
        <f t="shared" ca="1" si="7"/>
        <v>9</v>
      </c>
      <c r="AD45" s="437">
        <f t="shared" ca="1" si="8"/>
        <v>10</v>
      </c>
      <c r="AE45" s="413">
        <f t="shared" ca="1" si="39"/>
        <v>19</v>
      </c>
      <c r="AF45" s="454">
        <f t="shared" ca="1" si="9"/>
        <v>8</v>
      </c>
      <c r="AG45" s="437">
        <f t="shared" ca="1" si="10"/>
        <v>0</v>
      </c>
      <c r="AH45" s="794">
        <f t="shared" ca="1" si="11"/>
        <v>6</v>
      </c>
      <c r="AI45" s="437">
        <f t="shared" ca="1" si="12"/>
        <v>5</v>
      </c>
      <c r="AJ45" s="413">
        <f t="shared" ca="1" si="40"/>
        <v>19</v>
      </c>
      <c r="AK45" s="454">
        <f t="shared" ca="1" si="13"/>
        <v>0</v>
      </c>
      <c r="AL45" s="437">
        <f t="shared" ca="1" si="14"/>
        <v>0</v>
      </c>
      <c r="AM45" s="413">
        <f t="shared" ca="1" si="41"/>
        <v>0</v>
      </c>
      <c r="AN45" s="454">
        <f t="shared" ca="1" si="15"/>
        <v>0</v>
      </c>
      <c r="AO45" s="437">
        <f t="shared" ca="1" si="16"/>
        <v>0</v>
      </c>
      <c r="AP45" s="437">
        <f t="shared" ca="1" si="17"/>
        <v>0</v>
      </c>
      <c r="AQ45" s="437">
        <f t="shared" ca="1" si="18"/>
        <v>0</v>
      </c>
      <c r="AR45" s="437">
        <f t="shared" ca="1" si="19"/>
        <v>0</v>
      </c>
      <c r="AS45" s="787">
        <f t="shared" ca="1" si="20"/>
        <v>0</v>
      </c>
      <c r="AT45" s="413">
        <f t="shared" ca="1" si="42"/>
        <v>0</v>
      </c>
      <c r="AV45" s="410">
        <f t="shared" ca="1" si="54"/>
        <v>0</v>
      </c>
      <c r="AW45" s="410">
        <f t="shared" ca="1" si="55"/>
        <v>0</v>
      </c>
      <c r="AX45" s="405">
        <f t="shared" ca="1" si="51"/>
        <v>0</v>
      </c>
      <c r="AY45" s="414">
        <f t="shared" ca="1" si="51"/>
        <v>0</v>
      </c>
      <c r="AZ45" s="405">
        <f t="shared" ca="1" si="51"/>
        <v>0</v>
      </c>
      <c r="BA45" s="405">
        <f t="shared" ca="1" si="51"/>
        <v>0</v>
      </c>
      <c r="BB45" s="405">
        <f t="shared" ca="1" si="51"/>
        <v>0</v>
      </c>
      <c r="BC45" s="405">
        <f t="shared" ca="1" si="51"/>
        <v>0</v>
      </c>
      <c r="BD45" s="405">
        <f t="shared" ca="1" si="51"/>
        <v>0</v>
      </c>
      <c r="BE45" s="405">
        <f t="shared" ca="1" si="51"/>
        <v>0</v>
      </c>
      <c r="BF45" s="405">
        <f t="shared" ca="1" si="51"/>
        <v>0</v>
      </c>
      <c r="BG45" s="405">
        <f t="shared" ca="1" si="51"/>
        <v>0</v>
      </c>
      <c r="BH45" s="405">
        <f t="shared" ca="1" si="52"/>
        <v>0</v>
      </c>
      <c r="BI45" s="405">
        <f t="shared" ca="1" si="52"/>
        <v>0</v>
      </c>
      <c r="BJ45" s="405">
        <f t="shared" ca="1" si="52"/>
        <v>0</v>
      </c>
      <c r="BK45" s="405">
        <f t="shared" ca="1" si="52"/>
        <v>0</v>
      </c>
      <c r="BL45" s="405">
        <f t="shared" ca="1" si="52"/>
        <v>0</v>
      </c>
      <c r="BM45" s="405">
        <f t="shared" ca="1" si="52"/>
        <v>0</v>
      </c>
      <c r="BN45" s="405">
        <f t="shared" ca="1" si="52"/>
        <v>0</v>
      </c>
      <c r="BO45" s="405">
        <f t="shared" ca="1" si="52"/>
        <v>0</v>
      </c>
      <c r="BP45" s="405">
        <f t="shared" ca="1" si="52"/>
        <v>0</v>
      </c>
      <c r="BQ45" s="405">
        <f t="shared" ca="1" si="52"/>
        <v>0</v>
      </c>
      <c r="BR45" s="405">
        <f t="shared" ca="1" si="53"/>
        <v>0</v>
      </c>
      <c r="BS45" s="405">
        <f t="shared" ca="1" si="53"/>
        <v>0</v>
      </c>
      <c r="BT45" s="405">
        <f t="shared" ca="1" si="53"/>
        <v>0</v>
      </c>
      <c r="BU45" s="405">
        <f t="shared" ca="1" si="53"/>
        <v>0</v>
      </c>
      <c r="BV45" s="405">
        <f t="shared" ca="1" si="53"/>
        <v>0</v>
      </c>
      <c r="BW45" s="405">
        <f t="shared" ca="1" si="53"/>
        <v>0</v>
      </c>
      <c r="BX45" s="405">
        <f t="shared" ca="1" si="53"/>
        <v>0</v>
      </c>
      <c r="BY45" s="405">
        <f t="shared" ca="1" si="53"/>
        <v>0</v>
      </c>
      <c r="BZ45" s="405">
        <f t="shared" ca="1" si="53"/>
        <v>0</v>
      </c>
      <c r="CA45" s="405">
        <f t="shared" ca="1" si="53"/>
        <v>0</v>
      </c>
    </row>
    <row r="46" spans="1:79" ht="21" customHeight="1">
      <c r="A46" s="403" t="s">
        <v>667</v>
      </c>
      <c r="B46" s="436">
        <v>39</v>
      </c>
      <c r="C46" s="446" t="s">
        <v>439</v>
      </c>
      <c r="D46" s="454">
        <f t="shared" ca="1" si="26"/>
        <v>0</v>
      </c>
      <c r="E46" s="437">
        <f t="shared" ca="1" si="27"/>
        <v>0</v>
      </c>
      <c r="F46" s="413">
        <f t="shared" ca="1" si="28"/>
        <v>0</v>
      </c>
      <c r="G46" s="454">
        <f t="shared" ca="1" si="29"/>
        <v>0</v>
      </c>
      <c r="H46" s="437">
        <f t="shared" ca="1" si="30"/>
        <v>0</v>
      </c>
      <c r="I46" s="413">
        <f t="shared" ca="1" si="31"/>
        <v>0</v>
      </c>
      <c r="J46" s="454">
        <f t="shared" ca="1" si="46"/>
        <v>0</v>
      </c>
      <c r="K46" s="413">
        <f t="shared" ca="1" si="47"/>
        <v>0</v>
      </c>
      <c r="L46" s="454">
        <f t="shared" ca="1" si="34"/>
        <v>0</v>
      </c>
      <c r="M46" s="413">
        <f t="shared" ca="1" si="35"/>
        <v>0</v>
      </c>
      <c r="N46" s="450"/>
      <c r="O46" s="437"/>
      <c r="P46" s="438">
        <f t="shared" ca="1" si="0"/>
        <v>169</v>
      </c>
      <c r="Q46" s="438">
        <f t="shared" ca="1" si="1"/>
        <v>0</v>
      </c>
      <c r="R46" s="438">
        <f t="shared" ca="1" si="2"/>
        <v>0</v>
      </c>
      <c r="S46" s="438">
        <f t="shared" ca="1" si="3"/>
        <v>0</v>
      </c>
      <c r="T46" s="438">
        <f t="shared" ca="1" si="4"/>
        <v>0</v>
      </c>
      <c r="U46" s="438">
        <f t="shared" ca="1" si="5"/>
        <v>0</v>
      </c>
      <c r="V46" s="438">
        <f t="shared" ca="1" si="36"/>
        <v>169</v>
      </c>
      <c r="W46" s="438">
        <f t="shared" ca="1" si="37"/>
        <v>0</v>
      </c>
      <c r="X46" s="438">
        <f t="shared" ca="1" si="38"/>
        <v>0</v>
      </c>
      <c r="Y46" s="487">
        <f t="shared" ca="1" si="6"/>
        <v>0</v>
      </c>
      <c r="Z46" s="948"/>
      <c r="AA46" s="436">
        <v>39</v>
      </c>
      <c r="AB46" s="446" t="s">
        <v>439</v>
      </c>
      <c r="AC46" s="454">
        <f t="shared" ca="1" si="7"/>
        <v>4</v>
      </c>
      <c r="AD46" s="437">
        <f t="shared" ca="1" si="8"/>
        <v>36</v>
      </c>
      <c r="AE46" s="413">
        <f t="shared" ca="1" si="39"/>
        <v>40</v>
      </c>
      <c r="AF46" s="454">
        <f t="shared" ca="1" si="9"/>
        <v>6</v>
      </c>
      <c r="AG46" s="437">
        <f t="shared" ca="1" si="10"/>
        <v>0</v>
      </c>
      <c r="AH46" s="794">
        <f t="shared" ca="1" si="11"/>
        <v>7</v>
      </c>
      <c r="AI46" s="437">
        <f t="shared" ca="1" si="12"/>
        <v>27</v>
      </c>
      <c r="AJ46" s="413">
        <f t="shared" ca="1" si="40"/>
        <v>40</v>
      </c>
      <c r="AK46" s="454">
        <f t="shared" ca="1" si="13"/>
        <v>0</v>
      </c>
      <c r="AL46" s="437">
        <f t="shared" ca="1" si="14"/>
        <v>0</v>
      </c>
      <c r="AM46" s="413">
        <f t="shared" ca="1" si="41"/>
        <v>0</v>
      </c>
      <c r="AN46" s="454">
        <f t="shared" ca="1" si="15"/>
        <v>0</v>
      </c>
      <c r="AO46" s="437">
        <f t="shared" ca="1" si="16"/>
        <v>0</v>
      </c>
      <c r="AP46" s="437">
        <f t="shared" ca="1" si="17"/>
        <v>0</v>
      </c>
      <c r="AQ46" s="437">
        <f t="shared" ca="1" si="18"/>
        <v>0</v>
      </c>
      <c r="AR46" s="437">
        <f t="shared" ca="1" si="19"/>
        <v>0</v>
      </c>
      <c r="AS46" s="787">
        <f t="shared" ca="1" si="20"/>
        <v>0</v>
      </c>
      <c r="AT46" s="413">
        <f t="shared" ca="1" si="42"/>
        <v>0</v>
      </c>
      <c r="AV46" s="410">
        <f t="shared" ca="1" si="54"/>
        <v>0</v>
      </c>
      <c r="AW46" s="410">
        <f t="shared" ca="1" si="55"/>
        <v>0</v>
      </c>
      <c r="AX46" s="405">
        <f t="shared" ca="1" si="51"/>
        <v>0</v>
      </c>
      <c r="AY46" s="414">
        <f t="shared" ca="1" si="51"/>
        <v>0</v>
      </c>
      <c r="AZ46" s="405">
        <f t="shared" ca="1" si="51"/>
        <v>0</v>
      </c>
      <c r="BA46" s="405">
        <f t="shared" ca="1" si="51"/>
        <v>0</v>
      </c>
      <c r="BB46" s="405">
        <f t="shared" ca="1" si="51"/>
        <v>0</v>
      </c>
      <c r="BC46" s="405">
        <f t="shared" ca="1" si="51"/>
        <v>0</v>
      </c>
      <c r="BD46" s="405">
        <f t="shared" ca="1" si="51"/>
        <v>0</v>
      </c>
      <c r="BE46" s="405">
        <f t="shared" ca="1" si="51"/>
        <v>0</v>
      </c>
      <c r="BF46" s="405">
        <f t="shared" ca="1" si="51"/>
        <v>0</v>
      </c>
      <c r="BG46" s="405">
        <f t="shared" ca="1" si="51"/>
        <v>0</v>
      </c>
      <c r="BH46" s="405">
        <f t="shared" ca="1" si="52"/>
        <v>0</v>
      </c>
      <c r="BI46" s="405">
        <f t="shared" ca="1" si="52"/>
        <v>0</v>
      </c>
      <c r="BJ46" s="405">
        <f t="shared" ca="1" si="52"/>
        <v>0</v>
      </c>
      <c r="BK46" s="405">
        <f t="shared" ca="1" si="52"/>
        <v>0</v>
      </c>
      <c r="BL46" s="405">
        <f t="shared" ca="1" si="52"/>
        <v>0</v>
      </c>
      <c r="BM46" s="405">
        <f t="shared" ca="1" si="52"/>
        <v>0</v>
      </c>
      <c r="BN46" s="405">
        <f t="shared" ca="1" si="52"/>
        <v>0</v>
      </c>
      <c r="BO46" s="405">
        <f t="shared" ca="1" si="52"/>
        <v>0</v>
      </c>
      <c r="BP46" s="405">
        <f t="shared" ca="1" si="52"/>
        <v>0</v>
      </c>
      <c r="BQ46" s="405">
        <f t="shared" ca="1" si="52"/>
        <v>0</v>
      </c>
      <c r="BR46" s="405">
        <f t="shared" ca="1" si="53"/>
        <v>0</v>
      </c>
      <c r="BS46" s="405">
        <f t="shared" ca="1" si="53"/>
        <v>0</v>
      </c>
      <c r="BT46" s="405">
        <f t="shared" ca="1" si="53"/>
        <v>0</v>
      </c>
      <c r="BU46" s="405">
        <f t="shared" ca="1" si="53"/>
        <v>0</v>
      </c>
      <c r="BV46" s="405">
        <f t="shared" ca="1" si="53"/>
        <v>0</v>
      </c>
      <c r="BW46" s="405">
        <f t="shared" ca="1" si="53"/>
        <v>0</v>
      </c>
      <c r="BX46" s="405">
        <f t="shared" ca="1" si="53"/>
        <v>0</v>
      </c>
      <c r="BY46" s="405">
        <f t="shared" ca="1" si="53"/>
        <v>0</v>
      </c>
      <c r="BZ46" s="405">
        <f t="shared" ca="1" si="53"/>
        <v>0</v>
      </c>
      <c r="CA46" s="405">
        <f t="shared" ca="1" si="53"/>
        <v>0</v>
      </c>
    </row>
    <row r="47" spans="1:79" ht="21" customHeight="1">
      <c r="A47" s="403" t="s">
        <v>669</v>
      </c>
      <c r="B47" s="427">
        <v>40</v>
      </c>
      <c r="C47" s="447" t="s">
        <v>441</v>
      </c>
      <c r="D47" s="455">
        <f t="shared" ca="1" si="26"/>
        <v>1</v>
      </c>
      <c r="E47" s="430">
        <f t="shared" ca="1" si="27"/>
        <v>0</v>
      </c>
      <c r="F47" s="456">
        <f t="shared" ca="1" si="28"/>
        <v>0</v>
      </c>
      <c r="G47" s="455">
        <f t="shared" ca="1" si="29"/>
        <v>0</v>
      </c>
      <c r="H47" s="430">
        <f t="shared" ca="1" si="30"/>
        <v>0</v>
      </c>
      <c r="I47" s="456">
        <f t="shared" ca="1" si="31"/>
        <v>0</v>
      </c>
      <c r="J47" s="455">
        <f t="shared" ca="1" si="46"/>
        <v>0</v>
      </c>
      <c r="K47" s="456">
        <f t="shared" ca="1" si="47"/>
        <v>0</v>
      </c>
      <c r="L47" s="455">
        <f t="shared" ca="1" si="34"/>
        <v>0</v>
      </c>
      <c r="M47" s="456">
        <f t="shared" ca="1" si="35"/>
        <v>0</v>
      </c>
      <c r="N47" s="451"/>
      <c r="O47" s="430"/>
      <c r="P47" s="431">
        <f t="shared" ca="1" si="0"/>
        <v>295</v>
      </c>
      <c r="Q47" s="431">
        <f t="shared" ca="1" si="1"/>
        <v>0</v>
      </c>
      <c r="R47" s="431">
        <f t="shared" ca="1" si="2"/>
        <v>0</v>
      </c>
      <c r="S47" s="431">
        <f t="shared" ca="1" si="3"/>
        <v>0</v>
      </c>
      <c r="T47" s="431">
        <f t="shared" ca="1" si="4"/>
        <v>0</v>
      </c>
      <c r="U47" s="431">
        <f t="shared" ca="1" si="5"/>
        <v>0</v>
      </c>
      <c r="V47" s="431">
        <f t="shared" ca="1" si="36"/>
        <v>295</v>
      </c>
      <c r="W47" s="431">
        <f t="shared" ca="1" si="37"/>
        <v>0</v>
      </c>
      <c r="X47" s="431">
        <f t="shared" ca="1" si="38"/>
        <v>0</v>
      </c>
      <c r="Y47" s="476">
        <f t="shared" ca="1" si="6"/>
        <v>0</v>
      </c>
      <c r="Z47" s="948"/>
      <c r="AA47" s="427">
        <v>40</v>
      </c>
      <c r="AB47" s="447" t="s">
        <v>441</v>
      </c>
      <c r="AC47" s="455">
        <f t="shared" ca="1" si="7"/>
        <v>22</v>
      </c>
      <c r="AD47" s="430">
        <f t="shared" ca="1" si="8"/>
        <v>25</v>
      </c>
      <c r="AE47" s="456">
        <f t="shared" ca="1" si="39"/>
        <v>47</v>
      </c>
      <c r="AF47" s="455">
        <f t="shared" ca="1" si="9"/>
        <v>12</v>
      </c>
      <c r="AG47" s="430">
        <f t="shared" ca="1" si="10"/>
        <v>0</v>
      </c>
      <c r="AH47" s="430">
        <f t="shared" ca="1" si="11"/>
        <v>27</v>
      </c>
      <c r="AI47" s="430">
        <f t="shared" ca="1" si="12"/>
        <v>10</v>
      </c>
      <c r="AJ47" s="456">
        <f t="shared" ca="1" si="40"/>
        <v>49</v>
      </c>
      <c r="AK47" s="455">
        <f t="shared" ca="1" si="13"/>
        <v>0</v>
      </c>
      <c r="AL47" s="430">
        <f t="shared" ca="1" si="14"/>
        <v>0</v>
      </c>
      <c r="AM47" s="456">
        <f t="shared" ca="1" si="41"/>
        <v>0</v>
      </c>
      <c r="AN47" s="455">
        <f t="shared" ca="1" si="15"/>
        <v>0</v>
      </c>
      <c r="AO47" s="430">
        <f t="shared" ca="1" si="16"/>
        <v>0</v>
      </c>
      <c r="AP47" s="430">
        <f t="shared" ca="1" si="17"/>
        <v>0</v>
      </c>
      <c r="AQ47" s="430">
        <f t="shared" ca="1" si="18"/>
        <v>0</v>
      </c>
      <c r="AR47" s="430">
        <f t="shared" ca="1" si="19"/>
        <v>0</v>
      </c>
      <c r="AS47" s="788">
        <f t="shared" ca="1" si="20"/>
        <v>0</v>
      </c>
      <c r="AT47" s="456">
        <f t="shared" ca="1" si="42"/>
        <v>0</v>
      </c>
      <c r="AV47" s="410">
        <f t="shared" ca="1" si="54"/>
        <v>0</v>
      </c>
      <c r="AW47" s="410">
        <f t="shared" ca="1" si="55"/>
        <v>0</v>
      </c>
      <c r="AX47" s="405" t="str">
        <f t="shared" ca="1" si="51"/>
        <v>09 食料品製造業</v>
      </c>
      <c r="AY47" s="414">
        <f t="shared" ca="1" si="51"/>
        <v>0</v>
      </c>
      <c r="AZ47" s="405">
        <f t="shared" ca="1" si="51"/>
        <v>0</v>
      </c>
      <c r="BA47" s="405">
        <f t="shared" ca="1" si="51"/>
        <v>0</v>
      </c>
      <c r="BB47" s="405">
        <f t="shared" ca="1" si="51"/>
        <v>0</v>
      </c>
      <c r="BC47" s="405">
        <f t="shared" ca="1" si="51"/>
        <v>0</v>
      </c>
      <c r="BD47" s="405">
        <f t="shared" ca="1" si="51"/>
        <v>0</v>
      </c>
      <c r="BE47" s="405">
        <f t="shared" ca="1" si="51"/>
        <v>0</v>
      </c>
      <c r="BF47" s="405">
        <f t="shared" ca="1" si="51"/>
        <v>0</v>
      </c>
      <c r="BG47" s="405">
        <f t="shared" ca="1" si="51"/>
        <v>0</v>
      </c>
      <c r="BH47" s="405">
        <f t="shared" ca="1" si="52"/>
        <v>0</v>
      </c>
      <c r="BI47" s="405">
        <f t="shared" ca="1" si="52"/>
        <v>0</v>
      </c>
      <c r="BJ47" s="405">
        <f t="shared" ca="1" si="52"/>
        <v>0</v>
      </c>
      <c r="BK47" s="405">
        <f t="shared" ca="1" si="52"/>
        <v>0</v>
      </c>
      <c r="BL47" s="405">
        <f t="shared" ca="1" si="52"/>
        <v>0</v>
      </c>
      <c r="BM47" s="405">
        <f t="shared" ca="1" si="52"/>
        <v>0</v>
      </c>
      <c r="BN47" s="405">
        <f t="shared" ca="1" si="52"/>
        <v>0</v>
      </c>
      <c r="BO47" s="405">
        <f t="shared" ca="1" si="52"/>
        <v>0</v>
      </c>
      <c r="BP47" s="405">
        <f t="shared" ca="1" si="52"/>
        <v>0</v>
      </c>
      <c r="BQ47" s="405">
        <f t="shared" ca="1" si="52"/>
        <v>0</v>
      </c>
      <c r="BR47" s="405">
        <f t="shared" ca="1" si="53"/>
        <v>0</v>
      </c>
      <c r="BS47" s="405">
        <f t="shared" ca="1" si="53"/>
        <v>0</v>
      </c>
      <c r="BT47" s="405">
        <f t="shared" ca="1" si="53"/>
        <v>0</v>
      </c>
      <c r="BU47" s="405">
        <f t="shared" ca="1" si="53"/>
        <v>0</v>
      </c>
      <c r="BV47" s="405">
        <f t="shared" ca="1" si="53"/>
        <v>0</v>
      </c>
      <c r="BW47" s="405">
        <f t="shared" ca="1" si="53"/>
        <v>0</v>
      </c>
      <c r="BX47" s="405">
        <f t="shared" ca="1" si="53"/>
        <v>0</v>
      </c>
      <c r="BY47" s="405">
        <f t="shared" ca="1" si="53"/>
        <v>0</v>
      </c>
      <c r="BZ47" s="405">
        <f t="shared" ca="1" si="53"/>
        <v>0</v>
      </c>
      <c r="CA47" s="405">
        <f t="shared" ca="1" si="53"/>
        <v>0</v>
      </c>
    </row>
    <row r="48" spans="1:79" ht="21" customHeight="1">
      <c r="A48" s="403" t="s">
        <v>673</v>
      </c>
      <c r="B48" s="439">
        <v>41</v>
      </c>
      <c r="C48" s="448" t="s">
        <v>445</v>
      </c>
      <c r="D48" s="457">
        <f t="shared" ca="1" si="26"/>
        <v>0</v>
      </c>
      <c r="E48" s="440">
        <f t="shared" ca="1" si="27"/>
        <v>0</v>
      </c>
      <c r="F48" s="458">
        <f t="shared" ca="1" si="28"/>
        <v>0</v>
      </c>
      <c r="G48" s="457">
        <f t="shared" ca="1" si="29"/>
        <v>0</v>
      </c>
      <c r="H48" s="440">
        <f t="shared" ca="1" si="30"/>
        <v>0</v>
      </c>
      <c r="I48" s="458">
        <f t="shared" ca="1" si="31"/>
        <v>0</v>
      </c>
      <c r="J48" s="457">
        <f t="shared" ca="1" si="46"/>
        <v>0</v>
      </c>
      <c r="K48" s="458">
        <f t="shared" ca="1" si="47"/>
        <v>0</v>
      </c>
      <c r="L48" s="457">
        <f t="shared" ca="1" si="34"/>
        <v>0</v>
      </c>
      <c r="M48" s="458">
        <f t="shared" ca="1" si="35"/>
        <v>0</v>
      </c>
      <c r="N48" s="452"/>
      <c r="O48" s="440"/>
      <c r="P48" s="441">
        <f t="shared" ca="1" si="0"/>
        <v>193</v>
      </c>
      <c r="Q48" s="441">
        <f t="shared" ca="1" si="1"/>
        <v>0</v>
      </c>
      <c r="R48" s="441">
        <f t="shared" ca="1" si="2"/>
        <v>46</v>
      </c>
      <c r="S48" s="441">
        <f t="shared" ca="1" si="3"/>
        <v>0</v>
      </c>
      <c r="T48" s="441">
        <f t="shared" ca="1" si="4"/>
        <v>0</v>
      </c>
      <c r="U48" s="441">
        <f t="shared" ca="1" si="5"/>
        <v>0</v>
      </c>
      <c r="V48" s="441">
        <f t="shared" ca="1" si="36"/>
        <v>193</v>
      </c>
      <c r="W48" s="441">
        <f t="shared" ca="1" si="37"/>
        <v>0</v>
      </c>
      <c r="X48" s="441">
        <f t="shared" ca="1" si="38"/>
        <v>46</v>
      </c>
      <c r="Y48" s="488">
        <f t="shared" ca="1" si="6"/>
        <v>0</v>
      </c>
      <c r="Z48" s="948"/>
      <c r="AA48" s="439">
        <v>41</v>
      </c>
      <c r="AB48" s="448" t="s">
        <v>445</v>
      </c>
      <c r="AC48" s="457">
        <f t="shared" ca="1" si="7"/>
        <v>13</v>
      </c>
      <c r="AD48" s="440">
        <f t="shared" ca="1" si="8"/>
        <v>10</v>
      </c>
      <c r="AE48" s="458">
        <f t="shared" ca="1" si="39"/>
        <v>23</v>
      </c>
      <c r="AF48" s="457">
        <f t="shared" ca="1" si="9"/>
        <v>17</v>
      </c>
      <c r="AG48" s="440">
        <f t="shared" ca="1" si="10"/>
        <v>0</v>
      </c>
      <c r="AH48" s="440">
        <f t="shared" ca="1" si="11"/>
        <v>0</v>
      </c>
      <c r="AI48" s="440">
        <f t="shared" ca="1" si="12"/>
        <v>5</v>
      </c>
      <c r="AJ48" s="458">
        <f t="shared" ca="1" si="40"/>
        <v>22</v>
      </c>
      <c r="AK48" s="457">
        <f t="shared" ca="1" si="13"/>
        <v>0</v>
      </c>
      <c r="AL48" s="440">
        <f t="shared" ca="1" si="14"/>
        <v>0</v>
      </c>
      <c r="AM48" s="458">
        <f t="shared" ca="1" si="41"/>
        <v>0</v>
      </c>
      <c r="AN48" s="457">
        <f t="shared" ca="1" si="15"/>
        <v>0</v>
      </c>
      <c r="AO48" s="440">
        <f t="shared" ca="1" si="16"/>
        <v>0</v>
      </c>
      <c r="AP48" s="440">
        <f t="shared" ca="1" si="17"/>
        <v>0</v>
      </c>
      <c r="AQ48" s="440">
        <f t="shared" ca="1" si="18"/>
        <v>0</v>
      </c>
      <c r="AR48" s="440">
        <f t="shared" ca="1" si="19"/>
        <v>0</v>
      </c>
      <c r="AS48" s="789">
        <f t="shared" ca="1" si="20"/>
        <v>0</v>
      </c>
      <c r="AT48" s="458">
        <f t="shared" ca="1" si="42"/>
        <v>0</v>
      </c>
      <c r="AV48" s="410">
        <f t="shared" ca="1" si="54"/>
        <v>1</v>
      </c>
      <c r="AW48" s="410">
        <f t="shared" ca="1" si="55"/>
        <v>0</v>
      </c>
      <c r="AX48" s="405">
        <f t="shared" ref="AX48:BG54" ca="1" si="56">INDEX(INDIRECT(AX$7),MATCH($A48,_1自治体コード,0))</f>
        <v>0</v>
      </c>
      <c r="AY48" s="414">
        <f t="shared" ca="1" si="56"/>
        <v>0</v>
      </c>
      <c r="AZ48" s="405">
        <f t="shared" ca="1" si="56"/>
        <v>0</v>
      </c>
      <c r="BA48" s="405">
        <f t="shared" ca="1" si="56"/>
        <v>0</v>
      </c>
      <c r="BB48" s="405">
        <f t="shared" ca="1" si="56"/>
        <v>0</v>
      </c>
      <c r="BC48" s="405">
        <f t="shared" ca="1" si="56"/>
        <v>0</v>
      </c>
      <c r="BD48" s="405">
        <f t="shared" ca="1" si="56"/>
        <v>0</v>
      </c>
      <c r="BE48" s="405">
        <f t="shared" ca="1" si="56"/>
        <v>0</v>
      </c>
      <c r="BF48" s="405">
        <f t="shared" ca="1" si="56"/>
        <v>0</v>
      </c>
      <c r="BG48" s="405">
        <f t="shared" ca="1" si="56"/>
        <v>0</v>
      </c>
      <c r="BH48" s="405">
        <f t="shared" ref="BH48:BQ54" ca="1" si="57">INDEX(INDIRECT(BH$7),MATCH($A48,_1自治体コード,0))</f>
        <v>0</v>
      </c>
      <c r="BI48" s="405">
        <f t="shared" ca="1" si="57"/>
        <v>0</v>
      </c>
      <c r="BJ48" s="405">
        <f t="shared" ca="1" si="57"/>
        <v>0</v>
      </c>
      <c r="BK48" s="405">
        <f t="shared" ca="1" si="57"/>
        <v>0</v>
      </c>
      <c r="BL48" s="405">
        <f t="shared" ca="1" si="57"/>
        <v>0</v>
      </c>
      <c r="BM48" s="405">
        <f t="shared" ca="1" si="57"/>
        <v>0</v>
      </c>
      <c r="BN48" s="405">
        <f t="shared" ca="1" si="57"/>
        <v>0</v>
      </c>
      <c r="BO48" s="405">
        <f t="shared" ca="1" si="57"/>
        <v>0</v>
      </c>
      <c r="BP48" s="405">
        <f t="shared" ca="1" si="57"/>
        <v>0</v>
      </c>
      <c r="BQ48" s="405">
        <f t="shared" ca="1" si="57"/>
        <v>0</v>
      </c>
      <c r="BR48" s="405">
        <f t="shared" ref="BR48:CA54" ca="1" si="58">INDEX(INDIRECT(BR$7),MATCH($A48,_1自治体コード,0))</f>
        <v>0</v>
      </c>
      <c r="BS48" s="405">
        <f t="shared" ca="1" si="58"/>
        <v>0</v>
      </c>
      <c r="BT48" s="405">
        <f t="shared" ca="1" si="58"/>
        <v>0</v>
      </c>
      <c r="BU48" s="405">
        <f t="shared" ca="1" si="58"/>
        <v>0</v>
      </c>
      <c r="BV48" s="405">
        <f t="shared" ca="1" si="58"/>
        <v>0</v>
      </c>
      <c r="BW48" s="405">
        <f t="shared" ca="1" si="58"/>
        <v>0</v>
      </c>
      <c r="BX48" s="405">
        <f t="shared" ca="1" si="58"/>
        <v>0</v>
      </c>
      <c r="BY48" s="405">
        <f t="shared" ca="1" si="53"/>
        <v>0</v>
      </c>
      <c r="BZ48" s="405">
        <f t="shared" ca="1" si="53"/>
        <v>0</v>
      </c>
      <c r="CA48" s="405">
        <f t="shared" ca="1" si="53"/>
        <v>0</v>
      </c>
    </row>
    <row r="49" spans="1:79" ht="21" customHeight="1">
      <c r="A49" s="403" t="s">
        <v>675</v>
      </c>
      <c r="B49" s="436">
        <v>42</v>
      </c>
      <c r="C49" s="446" t="s">
        <v>447</v>
      </c>
      <c r="D49" s="454">
        <f t="shared" ca="1" si="26"/>
        <v>0</v>
      </c>
      <c r="E49" s="437">
        <f t="shared" ca="1" si="27"/>
        <v>0</v>
      </c>
      <c r="F49" s="413">
        <f t="shared" ca="1" si="28"/>
        <v>0</v>
      </c>
      <c r="G49" s="454">
        <f t="shared" ca="1" si="29"/>
        <v>0</v>
      </c>
      <c r="H49" s="437">
        <f t="shared" ca="1" si="30"/>
        <v>0</v>
      </c>
      <c r="I49" s="413">
        <f t="shared" ca="1" si="31"/>
        <v>0</v>
      </c>
      <c r="J49" s="454">
        <f t="shared" ca="1" si="46"/>
        <v>0</v>
      </c>
      <c r="K49" s="413">
        <f t="shared" ca="1" si="47"/>
        <v>0</v>
      </c>
      <c r="L49" s="454">
        <f t="shared" ca="1" si="34"/>
        <v>0</v>
      </c>
      <c r="M49" s="413">
        <f t="shared" ca="1" si="35"/>
        <v>0</v>
      </c>
      <c r="N49" s="450"/>
      <c r="O49" s="437"/>
      <c r="P49" s="438">
        <f t="shared" ca="1" si="0"/>
        <v>864</v>
      </c>
      <c r="Q49" s="438">
        <f t="shared" ca="1" si="1"/>
        <v>0</v>
      </c>
      <c r="R49" s="438">
        <f t="shared" ca="1" si="2"/>
        <v>1</v>
      </c>
      <c r="S49" s="438">
        <f t="shared" ca="1" si="3"/>
        <v>0</v>
      </c>
      <c r="T49" s="438">
        <f t="shared" ca="1" si="4"/>
        <v>0</v>
      </c>
      <c r="U49" s="438">
        <f t="shared" ca="1" si="5"/>
        <v>0</v>
      </c>
      <c r="V49" s="438">
        <f t="shared" ca="1" si="36"/>
        <v>864</v>
      </c>
      <c r="W49" s="438">
        <f t="shared" ca="1" si="37"/>
        <v>0</v>
      </c>
      <c r="X49" s="438">
        <f t="shared" ca="1" si="38"/>
        <v>1</v>
      </c>
      <c r="Y49" s="487">
        <f t="shared" ca="1" si="6"/>
        <v>0</v>
      </c>
      <c r="Z49" s="948"/>
      <c r="AA49" s="436">
        <v>42</v>
      </c>
      <c r="AB49" s="446" t="s">
        <v>447</v>
      </c>
      <c r="AC49" s="454">
        <f t="shared" ca="1" si="7"/>
        <v>2</v>
      </c>
      <c r="AD49" s="437">
        <f t="shared" ca="1" si="8"/>
        <v>55</v>
      </c>
      <c r="AE49" s="413">
        <f t="shared" ca="1" si="39"/>
        <v>57</v>
      </c>
      <c r="AF49" s="454">
        <f t="shared" ca="1" si="9"/>
        <v>15</v>
      </c>
      <c r="AG49" s="437">
        <f t="shared" ca="1" si="10"/>
        <v>0</v>
      </c>
      <c r="AH49" s="794">
        <f t="shared" ca="1" si="11"/>
        <v>8</v>
      </c>
      <c r="AI49" s="437">
        <f t="shared" ca="1" si="12"/>
        <v>34</v>
      </c>
      <c r="AJ49" s="413">
        <f t="shared" ca="1" si="40"/>
        <v>57</v>
      </c>
      <c r="AK49" s="454">
        <f t="shared" ca="1" si="13"/>
        <v>0</v>
      </c>
      <c r="AL49" s="437">
        <f t="shared" ca="1" si="14"/>
        <v>0</v>
      </c>
      <c r="AM49" s="413">
        <f t="shared" ca="1" si="41"/>
        <v>0</v>
      </c>
      <c r="AN49" s="454">
        <f t="shared" ca="1" si="15"/>
        <v>0</v>
      </c>
      <c r="AO49" s="437">
        <f t="shared" ca="1" si="16"/>
        <v>0</v>
      </c>
      <c r="AP49" s="437">
        <f t="shared" ca="1" si="17"/>
        <v>0</v>
      </c>
      <c r="AQ49" s="437">
        <f t="shared" ca="1" si="18"/>
        <v>0</v>
      </c>
      <c r="AR49" s="437">
        <f t="shared" ca="1" si="19"/>
        <v>0</v>
      </c>
      <c r="AS49" s="787">
        <f t="shared" ca="1" si="20"/>
        <v>0</v>
      </c>
      <c r="AT49" s="413">
        <f t="shared" ca="1" si="42"/>
        <v>0</v>
      </c>
      <c r="AV49" s="410">
        <f t="shared" ca="1" si="54"/>
        <v>0</v>
      </c>
      <c r="AW49" s="410">
        <f t="shared" ca="1" si="55"/>
        <v>0</v>
      </c>
      <c r="AX49" s="405">
        <f t="shared" ca="1" si="56"/>
        <v>0</v>
      </c>
      <c r="AY49" s="414">
        <f t="shared" ca="1" si="56"/>
        <v>0</v>
      </c>
      <c r="AZ49" s="405">
        <f t="shared" ca="1" si="56"/>
        <v>0</v>
      </c>
      <c r="BA49" s="405">
        <f t="shared" ca="1" si="56"/>
        <v>0</v>
      </c>
      <c r="BB49" s="405">
        <f t="shared" ca="1" si="56"/>
        <v>0</v>
      </c>
      <c r="BC49" s="405">
        <f t="shared" ca="1" si="56"/>
        <v>0</v>
      </c>
      <c r="BD49" s="405">
        <f t="shared" ca="1" si="56"/>
        <v>0</v>
      </c>
      <c r="BE49" s="405">
        <f t="shared" ca="1" si="56"/>
        <v>0</v>
      </c>
      <c r="BF49" s="405">
        <f t="shared" ca="1" si="56"/>
        <v>0</v>
      </c>
      <c r="BG49" s="405">
        <f t="shared" ca="1" si="56"/>
        <v>0</v>
      </c>
      <c r="BH49" s="405">
        <f t="shared" ca="1" si="57"/>
        <v>0</v>
      </c>
      <c r="BI49" s="405">
        <f t="shared" ca="1" si="57"/>
        <v>0</v>
      </c>
      <c r="BJ49" s="405">
        <f t="shared" ca="1" si="57"/>
        <v>0</v>
      </c>
      <c r="BK49" s="405">
        <f t="shared" ca="1" si="57"/>
        <v>0</v>
      </c>
      <c r="BL49" s="405">
        <f t="shared" ca="1" si="57"/>
        <v>0</v>
      </c>
      <c r="BM49" s="405">
        <f t="shared" ca="1" si="57"/>
        <v>0</v>
      </c>
      <c r="BN49" s="405">
        <f t="shared" ca="1" si="57"/>
        <v>0</v>
      </c>
      <c r="BO49" s="405">
        <f t="shared" ca="1" si="57"/>
        <v>0</v>
      </c>
      <c r="BP49" s="405">
        <f t="shared" ca="1" si="57"/>
        <v>0</v>
      </c>
      <c r="BQ49" s="405">
        <f t="shared" ca="1" si="57"/>
        <v>0</v>
      </c>
      <c r="BR49" s="405">
        <f t="shared" ca="1" si="58"/>
        <v>0</v>
      </c>
      <c r="BS49" s="405">
        <f t="shared" ca="1" si="58"/>
        <v>0</v>
      </c>
      <c r="BT49" s="405">
        <f t="shared" ca="1" si="58"/>
        <v>0</v>
      </c>
      <c r="BU49" s="405">
        <f t="shared" ca="1" si="58"/>
        <v>0</v>
      </c>
      <c r="BV49" s="405">
        <f t="shared" ca="1" si="58"/>
        <v>0</v>
      </c>
      <c r="BW49" s="405">
        <f t="shared" ca="1" si="58"/>
        <v>0</v>
      </c>
      <c r="BX49" s="405">
        <f t="shared" ca="1" si="58"/>
        <v>0</v>
      </c>
      <c r="BY49" s="405">
        <f t="shared" ca="1" si="53"/>
        <v>0</v>
      </c>
      <c r="BZ49" s="405">
        <f t="shared" ca="1" si="53"/>
        <v>0</v>
      </c>
      <c r="CA49" s="405">
        <f t="shared" ca="1" si="53"/>
        <v>0</v>
      </c>
    </row>
    <row r="50" spans="1:79" ht="21" customHeight="1">
      <c r="A50" s="403" t="s">
        <v>678</v>
      </c>
      <c r="B50" s="436">
        <v>43</v>
      </c>
      <c r="C50" s="446" t="s">
        <v>450</v>
      </c>
      <c r="D50" s="454">
        <f t="shared" ca="1" si="26"/>
        <v>0</v>
      </c>
      <c r="E50" s="437">
        <f t="shared" ca="1" si="27"/>
        <v>0</v>
      </c>
      <c r="F50" s="413">
        <f t="shared" ca="1" si="28"/>
        <v>0</v>
      </c>
      <c r="G50" s="454">
        <f t="shared" ca="1" si="29"/>
        <v>0</v>
      </c>
      <c r="H50" s="437">
        <f t="shared" ca="1" si="30"/>
        <v>0</v>
      </c>
      <c r="I50" s="413">
        <f t="shared" ca="1" si="31"/>
        <v>0</v>
      </c>
      <c r="J50" s="454">
        <f t="shared" ca="1" si="46"/>
        <v>0</v>
      </c>
      <c r="K50" s="413">
        <f t="shared" ca="1" si="47"/>
        <v>0</v>
      </c>
      <c r="L50" s="454">
        <f t="shared" ca="1" si="34"/>
        <v>0</v>
      </c>
      <c r="M50" s="413">
        <f t="shared" ca="1" si="35"/>
        <v>0</v>
      </c>
      <c r="N50" s="450"/>
      <c r="O50" s="437"/>
      <c r="P50" s="438">
        <f t="shared" ca="1" si="0"/>
        <v>458</v>
      </c>
      <c r="Q50" s="438">
        <f t="shared" ca="1" si="1"/>
        <v>0</v>
      </c>
      <c r="R50" s="438">
        <f t="shared" ca="1" si="2"/>
        <v>0</v>
      </c>
      <c r="S50" s="438">
        <f t="shared" ca="1" si="3"/>
        <v>0</v>
      </c>
      <c r="T50" s="438">
        <f t="shared" ca="1" si="4"/>
        <v>0</v>
      </c>
      <c r="U50" s="438">
        <f t="shared" ca="1" si="5"/>
        <v>0</v>
      </c>
      <c r="V50" s="438">
        <f t="shared" ca="1" si="36"/>
        <v>458</v>
      </c>
      <c r="W50" s="438">
        <f t="shared" ca="1" si="37"/>
        <v>0</v>
      </c>
      <c r="X50" s="438">
        <f t="shared" ca="1" si="38"/>
        <v>0</v>
      </c>
      <c r="Y50" s="487">
        <f t="shared" ca="1" si="6"/>
        <v>0</v>
      </c>
      <c r="Z50" s="948"/>
      <c r="AA50" s="436">
        <v>43</v>
      </c>
      <c r="AB50" s="446" t="s">
        <v>450</v>
      </c>
      <c r="AC50" s="454">
        <f t="shared" ca="1" si="7"/>
        <v>7</v>
      </c>
      <c r="AD50" s="437">
        <f t="shared" ca="1" si="8"/>
        <v>18</v>
      </c>
      <c r="AE50" s="413">
        <f t="shared" ca="1" si="39"/>
        <v>25</v>
      </c>
      <c r="AF50" s="454">
        <f t="shared" ca="1" si="9"/>
        <v>8</v>
      </c>
      <c r="AG50" s="437">
        <f t="shared" ca="1" si="10"/>
        <v>0</v>
      </c>
      <c r="AH50" s="794">
        <f t="shared" ca="1" si="11"/>
        <v>1</v>
      </c>
      <c r="AI50" s="437">
        <f t="shared" ca="1" si="12"/>
        <v>16</v>
      </c>
      <c r="AJ50" s="413">
        <f t="shared" ca="1" si="40"/>
        <v>25</v>
      </c>
      <c r="AK50" s="454">
        <f t="shared" ca="1" si="13"/>
        <v>0</v>
      </c>
      <c r="AL50" s="437">
        <f t="shared" ca="1" si="14"/>
        <v>0</v>
      </c>
      <c r="AM50" s="413">
        <f t="shared" ca="1" si="41"/>
        <v>0</v>
      </c>
      <c r="AN50" s="454">
        <f t="shared" ca="1" si="15"/>
        <v>0</v>
      </c>
      <c r="AO50" s="437">
        <f t="shared" ca="1" si="16"/>
        <v>0</v>
      </c>
      <c r="AP50" s="437">
        <f t="shared" ca="1" si="17"/>
        <v>0</v>
      </c>
      <c r="AQ50" s="437">
        <f t="shared" ca="1" si="18"/>
        <v>0</v>
      </c>
      <c r="AR50" s="437">
        <f t="shared" ca="1" si="19"/>
        <v>0</v>
      </c>
      <c r="AS50" s="787">
        <f t="shared" ca="1" si="20"/>
        <v>0</v>
      </c>
      <c r="AT50" s="413">
        <f t="shared" ca="1" si="42"/>
        <v>0</v>
      </c>
      <c r="AV50" s="410">
        <f t="shared" ca="1" si="54"/>
        <v>0</v>
      </c>
      <c r="AW50" s="410">
        <f t="shared" ca="1" si="55"/>
        <v>0</v>
      </c>
      <c r="AX50" s="405">
        <f t="shared" ca="1" si="56"/>
        <v>0</v>
      </c>
      <c r="AY50" s="414">
        <f t="shared" ca="1" si="56"/>
        <v>0</v>
      </c>
      <c r="AZ50" s="405">
        <f t="shared" ca="1" si="56"/>
        <v>0</v>
      </c>
      <c r="BA50" s="405">
        <f t="shared" ca="1" si="56"/>
        <v>0</v>
      </c>
      <c r="BB50" s="405">
        <f t="shared" ca="1" si="56"/>
        <v>0</v>
      </c>
      <c r="BC50" s="405">
        <f t="shared" ca="1" si="56"/>
        <v>0</v>
      </c>
      <c r="BD50" s="405">
        <f t="shared" ca="1" si="56"/>
        <v>0</v>
      </c>
      <c r="BE50" s="405">
        <f t="shared" ca="1" si="56"/>
        <v>0</v>
      </c>
      <c r="BF50" s="405">
        <f t="shared" ca="1" si="56"/>
        <v>0</v>
      </c>
      <c r="BG50" s="405">
        <f t="shared" ca="1" si="56"/>
        <v>0</v>
      </c>
      <c r="BH50" s="405">
        <f t="shared" ca="1" si="57"/>
        <v>0</v>
      </c>
      <c r="BI50" s="405">
        <f t="shared" ca="1" si="57"/>
        <v>0</v>
      </c>
      <c r="BJ50" s="405">
        <f t="shared" ca="1" si="57"/>
        <v>0</v>
      </c>
      <c r="BK50" s="405">
        <f t="shared" ca="1" si="57"/>
        <v>0</v>
      </c>
      <c r="BL50" s="405">
        <f t="shared" ca="1" si="57"/>
        <v>0</v>
      </c>
      <c r="BM50" s="405">
        <f t="shared" ca="1" si="57"/>
        <v>0</v>
      </c>
      <c r="BN50" s="405">
        <f t="shared" ca="1" si="57"/>
        <v>0</v>
      </c>
      <c r="BO50" s="405">
        <f t="shared" ca="1" si="57"/>
        <v>0</v>
      </c>
      <c r="BP50" s="405">
        <f t="shared" ca="1" si="57"/>
        <v>0</v>
      </c>
      <c r="BQ50" s="405">
        <f t="shared" ca="1" si="57"/>
        <v>0</v>
      </c>
      <c r="BR50" s="405">
        <f t="shared" ca="1" si="58"/>
        <v>0</v>
      </c>
      <c r="BS50" s="405">
        <f t="shared" ca="1" si="58"/>
        <v>0</v>
      </c>
      <c r="BT50" s="405">
        <f t="shared" ca="1" si="58"/>
        <v>0</v>
      </c>
      <c r="BU50" s="405">
        <f t="shared" ca="1" si="58"/>
        <v>0</v>
      </c>
      <c r="BV50" s="405">
        <f t="shared" ca="1" si="58"/>
        <v>0</v>
      </c>
      <c r="BW50" s="405">
        <f t="shared" ca="1" si="58"/>
        <v>0</v>
      </c>
      <c r="BX50" s="405">
        <f t="shared" ca="1" si="58"/>
        <v>0</v>
      </c>
      <c r="BY50" s="405">
        <f t="shared" ca="1" si="53"/>
        <v>0</v>
      </c>
      <c r="BZ50" s="405">
        <f t="shared" ca="1" si="53"/>
        <v>0</v>
      </c>
      <c r="CA50" s="405">
        <f t="shared" ca="1" si="53"/>
        <v>0</v>
      </c>
    </row>
    <row r="51" spans="1:79" ht="21" customHeight="1">
      <c r="A51" s="403" t="s">
        <v>680</v>
      </c>
      <c r="B51" s="436">
        <v>44</v>
      </c>
      <c r="C51" s="446" t="s">
        <v>452</v>
      </c>
      <c r="D51" s="454">
        <f t="shared" ca="1" si="26"/>
        <v>0</v>
      </c>
      <c r="E51" s="437">
        <f t="shared" ca="1" si="27"/>
        <v>0</v>
      </c>
      <c r="F51" s="413">
        <f t="shared" ca="1" si="28"/>
        <v>0</v>
      </c>
      <c r="G51" s="454">
        <f t="shared" ca="1" si="29"/>
        <v>0</v>
      </c>
      <c r="H51" s="437">
        <f t="shared" ca="1" si="30"/>
        <v>0</v>
      </c>
      <c r="I51" s="413">
        <f t="shared" ca="1" si="31"/>
        <v>0</v>
      </c>
      <c r="J51" s="454">
        <f t="shared" ca="1" si="46"/>
        <v>0</v>
      </c>
      <c r="K51" s="413">
        <f t="shared" ca="1" si="47"/>
        <v>0</v>
      </c>
      <c r="L51" s="454">
        <f t="shared" ca="1" si="34"/>
        <v>0</v>
      </c>
      <c r="M51" s="413">
        <f t="shared" ca="1" si="35"/>
        <v>0</v>
      </c>
      <c r="N51" s="450"/>
      <c r="O51" s="437"/>
      <c r="P51" s="438">
        <f t="shared" ca="1" si="0"/>
        <v>401</v>
      </c>
      <c r="Q51" s="438">
        <f t="shared" ca="1" si="1"/>
        <v>0</v>
      </c>
      <c r="R51" s="438">
        <f t="shared" ca="1" si="2"/>
        <v>8</v>
      </c>
      <c r="S51" s="438">
        <f t="shared" ca="1" si="3"/>
        <v>0</v>
      </c>
      <c r="T51" s="438">
        <f t="shared" ca="1" si="4"/>
        <v>0</v>
      </c>
      <c r="U51" s="438">
        <f t="shared" ca="1" si="5"/>
        <v>0</v>
      </c>
      <c r="V51" s="438">
        <f t="shared" ca="1" si="36"/>
        <v>401</v>
      </c>
      <c r="W51" s="438">
        <f t="shared" ca="1" si="37"/>
        <v>0</v>
      </c>
      <c r="X51" s="438">
        <f t="shared" ca="1" si="38"/>
        <v>8</v>
      </c>
      <c r="Y51" s="487">
        <f t="shared" ca="1" si="6"/>
        <v>93</v>
      </c>
      <c r="Z51" s="948"/>
      <c r="AA51" s="436">
        <v>44</v>
      </c>
      <c r="AB51" s="446" t="s">
        <v>452</v>
      </c>
      <c r="AC51" s="454">
        <f t="shared" ca="1" si="7"/>
        <v>12</v>
      </c>
      <c r="AD51" s="437">
        <f t="shared" ca="1" si="8"/>
        <v>5</v>
      </c>
      <c r="AE51" s="413">
        <f t="shared" ca="1" si="39"/>
        <v>17</v>
      </c>
      <c r="AF51" s="454">
        <f t="shared" ca="1" si="9"/>
        <v>5</v>
      </c>
      <c r="AG51" s="437">
        <f t="shared" ca="1" si="10"/>
        <v>0</v>
      </c>
      <c r="AH51" s="794">
        <f t="shared" ca="1" si="11"/>
        <v>0</v>
      </c>
      <c r="AI51" s="437">
        <f t="shared" ca="1" si="12"/>
        <v>12</v>
      </c>
      <c r="AJ51" s="413">
        <f t="shared" ca="1" si="40"/>
        <v>17</v>
      </c>
      <c r="AK51" s="454">
        <f t="shared" ca="1" si="13"/>
        <v>0</v>
      </c>
      <c r="AL51" s="437">
        <f t="shared" ca="1" si="14"/>
        <v>0</v>
      </c>
      <c r="AM51" s="413">
        <f t="shared" ca="1" si="41"/>
        <v>0</v>
      </c>
      <c r="AN51" s="454">
        <f t="shared" ca="1" si="15"/>
        <v>0</v>
      </c>
      <c r="AO51" s="437">
        <f t="shared" ca="1" si="16"/>
        <v>0</v>
      </c>
      <c r="AP51" s="437">
        <f t="shared" ca="1" si="17"/>
        <v>0</v>
      </c>
      <c r="AQ51" s="437">
        <f t="shared" ca="1" si="18"/>
        <v>0</v>
      </c>
      <c r="AR51" s="437">
        <f t="shared" ca="1" si="19"/>
        <v>0</v>
      </c>
      <c r="AS51" s="787">
        <f t="shared" ca="1" si="20"/>
        <v>0</v>
      </c>
      <c r="AT51" s="413">
        <f t="shared" ca="1" si="42"/>
        <v>0</v>
      </c>
      <c r="AV51" s="410">
        <f t="shared" ca="1" si="54"/>
        <v>0</v>
      </c>
      <c r="AW51" s="410">
        <f t="shared" ca="1" si="55"/>
        <v>0</v>
      </c>
      <c r="AX51" s="405">
        <f t="shared" ca="1" si="56"/>
        <v>0</v>
      </c>
      <c r="AY51" s="414">
        <f t="shared" ca="1" si="56"/>
        <v>0</v>
      </c>
      <c r="AZ51" s="405">
        <f t="shared" ca="1" si="56"/>
        <v>0</v>
      </c>
      <c r="BA51" s="405">
        <f t="shared" ca="1" si="56"/>
        <v>0</v>
      </c>
      <c r="BB51" s="405">
        <f t="shared" ca="1" si="56"/>
        <v>0</v>
      </c>
      <c r="BC51" s="405">
        <f t="shared" ca="1" si="56"/>
        <v>0</v>
      </c>
      <c r="BD51" s="405">
        <f t="shared" ca="1" si="56"/>
        <v>0</v>
      </c>
      <c r="BE51" s="405">
        <f t="shared" ca="1" si="56"/>
        <v>0</v>
      </c>
      <c r="BF51" s="405">
        <f t="shared" ca="1" si="56"/>
        <v>0</v>
      </c>
      <c r="BG51" s="405">
        <f t="shared" ca="1" si="56"/>
        <v>0</v>
      </c>
      <c r="BH51" s="405">
        <f t="shared" ca="1" si="57"/>
        <v>0</v>
      </c>
      <c r="BI51" s="405">
        <f t="shared" ca="1" si="57"/>
        <v>0</v>
      </c>
      <c r="BJ51" s="405">
        <f t="shared" ca="1" si="57"/>
        <v>0</v>
      </c>
      <c r="BK51" s="405">
        <f t="shared" ca="1" si="57"/>
        <v>0</v>
      </c>
      <c r="BL51" s="405">
        <f t="shared" ca="1" si="57"/>
        <v>0</v>
      </c>
      <c r="BM51" s="405">
        <f t="shared" ca="1" si="57"/>
        <v>0</v>
      </c>
      <c r="BN51" s="405">
        <f t="shared" ca="1" si="57"/>
        <v>0</v>
      </c>
      <c r="BO51" s="405">
        <f t="shared" ca="1" si="57"/>
        <v>0</v>
      </c>
      <c r="BP51" s="405">
        <f t="shared" ca="1" si="57"/>
        <v>0</v>
      </c>
      <c r="BQ51" s="405">
        <f t="shared" ca="1" si="57"/>
        <v>0</v>
      </c>
      <c r="BR51" s="405">
        <f t="shared" ca="1" si="58"/>
        <v>0</v>
      </c>
      <c r="BS51" s="405">
        <f t="shared" ca="1" si="58"/>
        <v>0</v>
      </c>
      <c r="BT51" s="405">
        <f t="shared" ca="1" si="58"/>
        <v>0</v>
      </c>
      <c r="BU51" s="405">
        <f t="shared" ca="1" si="58"/>
        <v>0</v>
      </c>
      <c r="BV51" s="405">
        <f t="shared" ca="1" si="58"/>
        <v>0</v>
      </c>
      <c r="BW51" s="405">
        <f t="shared" ca="1" si="58"/>
        <v>0</v>
      </c>
      <c r="BX51" s="405">
        <f t="shared" ca="1" si="58"/>
        <v>0</v>
      </c>
      <c r="BY51" s="405">
        <f t="shared" ca="1" si="53"/>
        <v>0</v>
      </c>
      <c r="BZ51" s="405">
        <f t="shared" ca="1" si="53"/>
        <v>0</v>
      </c>
      <c r="CA51" s="405">
        <f t="shared" ca="1" si="53"/>
        <v>0</v>
      </c>
    </row>
    <row r="52" spans="1:79" ht="21" customHeight="1">
      <c r="A52" s="403" t="s">
        <v>682</v>
      </c>
      <c r="B52" s="427">
        <v>45</v>
      </c>
      <c r="C52" s="447" t="s">
        <v>454</v>
      </c>
      <c r="D52" s="455">
        <f t="shared" ca="1" si="26"/>
        <v>0</v>
      </c>
      <c r="E52" s="430">
        <f t="shared" ca="1" si="27"/>
        <v>0</v>
      </c>
      <c r="F52" s="456">
        <f t="shared" ca="1" si="28"/>
        <v>0</v>
      </c>
      <c r="G52" s="455">
        <f t="shared" ca="1" si="29"/>
        <v>0</v>
      </c>
      <c r="H52" s="430">
        <f t="shared" ca="1" si="30"/>
        <v>0</v>
      </c>
      <c r="I52" s="456">
        <f t="shared" ca="1" si="31"/>
        <v>0</v>
      </c>
      <c r="J52" s="455">
        <f t="shared" ca="1" si="46"/>
        <v>0</v>
      </c>
      <c r="K52" s="456">
        <f t="shared" ca="1" si="47"/>
        <v>0</v>
      </c>
      <c r="L52" s="455">
        <f t="shared" ca="1" si="34"/>
        <v>0</v>
      </c>
      <c r="M52" s="456">
        <f t="shared" ca="1" si="35"/>
        <v>0</v>
      </c>
      <c r="N52" s="451"/>
      <c r="O52" s="430"/>
      <c r="P52" s="431">
        <f t="shared" ca="1" si="0"/>
        <v>540</v>
      </c>
      <c r="Q52" s="431">
        <f t="shared" ca="1" si="1"/>
        <v>0</v>
      </c>
      <c r="R52" s="431">
        <f t="shared" ca="1" si="2"/>
        <v>85</v>
      </c>
      <c r="S52" s="431">
        <f t="shared" ca="1" si="3"/>
        <v>0</v>
      </c>
      <c r="T52" s="431">
        <f t="shared" ca="1" si="4"/>
        <v>0</v>
      </c>
      <c r="U52" s="431">
        <f t="shared" ca="1" si="5"/>
        <v>0</v>
      </c>
      <c r="V52" s="431">
        <f t="shared" ca="1" si="36"/>
        <v>540</v>
      </c>
      <c r="W52" s="431">
        <f t="shared" ca="1" si="37"/>
        <v>0</v>
      </c>
      <c r="X52" s="431">
        <f t="shared" ca="1" si="38"/>
        <v>85</v>
      </c>
      <c r="Y52" s="476">
        <f t="shared" ca="1" si="6"/>
        <v>0</v>
      </c>
      <c r="Z52" s="948"/>
      <c r="AA52" s="427">
        <v>45</v>
      </c>
      <c r="AB52" s="447" t="s">
        <v>454</v>
      </c>
      <c r="AC52" s="455">
        <f t="shared" ca="1" si="7"/>
        <v>25</v>
      </c>
      <c r="AD52" s="430">
        <f t="shared" ca="1" si="8"/>
        <v>16</v>
      </c>
      <c r="AE52" s="456">
        <f t="shared" ca="1" si="39"/>
        <v>41</v>
      </c>
      <c r="AF52" s="455">
        <f t="shared" ca="1" si="9"/>
        <v>40</v>
      </c>
      <c r="AG52" s="430">
        <f t="shared" ca="1" si="10"/>
        <v>0</v>
      </c>
      <c r="AH52" s="430">
        <f t="shared" ca="1" si="11"/>
        <v>0</v>
      </c>
      <c r="AI52" s="430">
        <f t="shared" ca="1" si="12"/>
        <v>1</v>
      </c>
      <c r="AJ52" s="456">
        <f t="shared" ca="1" si="40"/>
        <v>41</v>
      </c>
      <c r="AK52" s="455">
        <f t="shared" ca="1" si="13"/>
        <v>0</v>
      </c>
      <c r="AL52" s="430">
        <f t="shared" ca="1" si="14"/>
        <v>0</v>
      </c>
      <c r="AM52" s="456">
        <f t="shared" ca="1" si="41"/>
        <v>0</v>
      </c>
      <c r="AN52" s="455">
        <f t="shared" ca="1" si="15"/>
        <v>0</v>
      </c>
      <c r="AO52" s="430">
        <f t="shared" ca="1" si="16"/>
        <v>0</v>
      </c>
      <c r="AP52" s="430">
        <f t="shared" ca="1" si="17"/>
        <v>0</v>
      </c>
      <c r="AQ52" s="430">
        <f t="shared" ca="1" si="18"/>
        <v>0</v>
      </c>
      <c r="AR52" s="430">
        <f t="shared" ca="1" si="19"/>
        <v>0</v>
      </c>
      <c r="AS52" s="788">
        <f t="shared" ca="1" si="20"/>
        <v>0</v>
      </c>
      <c r="AT52" s="456">
        <f t="shared" ca="1" si="42"/>
        <v>0</v>
      </c>
      <c r="AV52" s="410">
        <f t="shared" ca="1" si="54"/>
        <v>0</v>
      </c>
      <c r="AW52" s="410">
        <f t="shared" ca="1" si="55"/>
        <v>0</v>
      </c>
      <c r="AX52" s="405">
        <f t="shared" ca="1" si="56"/>
        <v>0</v>
      </c>
      <c r="AY52" s="414">
        <f t="shared" ca="1" si="56"/>
        <v>0</v>
      </c>
      <c r="AZ52" s="405">
        <f t="shared" ca="1" si="56"/>
        <v>0</v>
      </c>
      <c r="BA52" s="405">
        <f t="shared" ca="1" si="56"/>
        <v>0</v>
      </c>
      <c r="BB52" s="405">
        <f t="shared" ca="1" si="56"/>
        <v>0</v>
      </c>
      <c r="BC52" s="405">
        <f t="shared" ca="1" si="56"/>
        <v>0</v>
      </c>
      <c r="BD52" s="405">
        <f t="shared" ca="1" si="56"/>
        <v>0</v>
      </c>
      <c r="BE52" s="405">
        <f t="shared" ca="1" si="56"/>
        <v>0</v>
      </c>
      <c r="BF52" s="405">
        <f t="shared" ca="1" si="56"/>
        <v>0</v>
      </c>
      <c r="BG52" s="405">
        <f t="shared" ca="1" si="56"/>
        <v>0</v>
      </c>
      <c r="BH52" s="405">
        <f t="shared" ca="1" si="57"/>
        <v>0</v>
      </c>
      <c r="BI52" s="405">
        <f t="shared" ca="1" si="57"/>
        <v>0</v>
      </c>
      <c r="BJ52" s="405">
        <f t="shared" ca="1" si="57"/>
        <v>0</v>
      </c>
      <c r="BK52" s="405">
        <f t="shared" ca="1" si="57"/>
        <v>0</v>
      </c>
      <c r="BL52" s="405">
        <f t="shared" ca="1" si="57"/>
        <v>0</v>
      </c>
      <c r="BM52" s="405">
        <f t="shared" ca="1" si="57"/>
        <v>0</v>
      </c>
      <c r="BN52" s="405">
        <f t="shared" ca="1" si="57"/>
        <v>0</v>
      </c>
      <c r="BO52" s="405">
        <f t="shared" ca="1" si="57"/>
        <v>0</v>
      </c>
      <c r="BP52" s="405">
        <f t="shared" ca="1" si="57"/>
        <v>0</v>
      </c>
      <c r="BQ52" s="405">
        <f t="shared" ca="1" si="57"/>
        <v>0</v>
      </c>
      <c r="BR52" s="405">
        <f t="shared" ca="1" si="58"/>
        <v>0</v>
      </c>
      <c r="BS52" s="405">
        <f t="shared" ca="1" si="58"/>
        <v>0</v>
      </c>
      <c r="BT52" s="405">
        <f t="shared" ca="1" si="58"/>
        <v>0</v>
      </c>
      <c r="BU52" s="405">
        <f t="shared" ca="1" si="58"/>
        <v>0</v>
      </c>
      <c r="BV52" s="405">
        <f t="shared" ca="1" si="58"/>
        <v>0</v>
      </c>
      <c r="BW52" s="405">
        <f t="shared" ca="1" si="58"/>
        <v>0</v>
      </c>
      <c r="BX52" s="405">
        <f t="shared" ca="1" si="58"/>
        <v>0</v>
      </c>
      <c r="BY52" s="405">
        <f t="shared" ca="1" si="53"/>
        <v>0</v>
      </c>
      <c r="BZ52" s="405">
        <f t="shared" ca="1" si="53"/>
        <v>0</v>
      </c>
      <c r="CA52" s="405">
        <f t="shared" ca="1" si="53"/>
        <v>0</v>
      </c>
    </row>
    <row r="53" spans="1:79" ht="21" customHeight="1">
      <c r="A53" s="403" t="s">
        <v>684</v>
      </c>
      <c r="B53" s="439">
        <v>46</v>
      </c>
      <c r="C53" s="448" t="s">
        <v>456</v>
      </c>
      <c r="D53" s="457">
        <f t="shared" ca="1" si="26"/>
        <v>0</v>
      </c>
      <c r="E53" s="440">
        <f t="shared" ca="1" si="27"/>
        <v>0</v>
      </c>
      <c r="F53" s="458">
        <f t="shared" ca="1" si="28"/>
        <v>0</v>
      </c>
      <c r="G53" s="457">
        <f t="shared" ca="1" si="29"/>
        <v>0</v>
      </c>
      <c r="H53" s="440">
        <f t="shared" ca="1" si="30"/>
        <v>0</v>
      </c>
      <c r="I53" s="458">
        <f t="shared" ca="1" si="31"/>
        <v>0</v>
      </c>
      <c r="J53" s="457">
        <f t="shared" ca="1" si="46"/>
        <v>0</v>
      </c>
      <c r="K53" s="458">
        <f t="shared" ca="1" si="47"/>
        <v>0</v>
      </c>
      <c r="L53" s="457">
        <f t="shared" ca="1" si="34"/>
        <v>0</v>
      </c>
      <c r="M53" s="458">
        <f t="shared" ca="1" si="35"/>
        <v>0</v>
      </c>
      <c r="N53" s="452"/>
      <c r="O53" s="440"/>
      <c r="P53" s="441">
        <f t="shared" ca="1" si="0"/>
        <v>303</v>
      </c>
      <c r="Q53" s="441">
        <f t="shared" ca="1" si="1"/>
        <v>0</v>
      </c>
      <c r="R53" s="441">
        <f t="shared" ca="1" si="2"/>
        <v>7</v>
      </c>
      <c r="S53" s="441">
        <f t="shared" ca="1" si="3"/>
        <v>0</v>
      </c>
      <c r="T53" s="441">
        <f t="shared" ca="1" si="4"/>
        <v>0</v>
      </c>
      <c r="U53" s="441">
        <f t="shared" ca="1" si="5"/>
        <v>0</v>
      </c>
      <c r="V53" s="441">
        <f t="shared" ca="1" si="36"/>
        <v>303</v>
      </c>
      <c r="W53" s="441">
        <f t="shared" ca="1" si="37"/>
        <v>0</v>
      </c>
      <c r="X53" s="441">
        <f t="shared" ca="1" si="38"/>
        <v>7</v>
      </c>
      <c r="Y53" s="488">
        <f t="shared" ca="1" si="6"/>
        <v>0</v>
      </c>
      <c r="Z53" s="948"/>
      <c r="AA53" s="439">
        <v>46</v>
      </c>
      <c r="AB53" s="448" t="s">
        <v>456</v>
      </c>
      <c r="AC53" s="457">
        <f t="shared" ca="1" si="7"/>
        <v>20</v>
      </c>
      <c r="AD53" s="440">
        <f t="shared" ca="1" si="8"/>
        <v>0</v>
      </c>
      <c r="AE53" s="458">
        <f t="shared" ca="1" si="39"/>
        <v>20</v>
      </c>
      <c r="AF53" s="457">
        <f t="shared" ca="1" si="9"/>
        <v>20</v>
      </c>
      <c r="AG53" s="440">
        <f t="shared" ca="1" si="10"/>
        <v>0</v>
      </c>
      <c r="AH53" s="440">
        <f t="shared" ca="1" si="11"/>
        <v>0</v>
      </c>
      <c r="AI53" s="440">
        <f t="shared" ca="1" si="12"/>
        <v>0</v>
      </c>
      <c r="AJ53" s="458">
        <f t="shared" ca="1" si="40"/>
        <v>20</v>
      </c>
      <c r="AK53" s="457">
        <f t="shared" ca="1" si="13"/>
        <v>0</v>
      </c>
      <c r="AL53" s="440">
        <f t="shared" ca="1" si="14"/>
        <v>0</v>
      </c>
      <c r="AM53" s="458">
        <f t="shared" ca="1" si="41"/>
        <v>0</v>
      </c>
      <c r="AN53" s="457">
        <f t="shared" ca="1" si="15"/>
        <v>0</v>
      </c>
      <c r="AO53" s="440">
        <f t="shared" ca="1" si="16"/>
        <v>0</v>
      </c>
      <c r="AP53" s="440">
        <f t="shared" ca="1" si="17"/>
        <v>0</v>
      </c>
      <c r="AQ53" s="440">
        <f t="shared" ca="1" si="18"/>
        <v>0</v>
      </c>
      <c r="AR53" s="440">
        <f t="shared" ca="1" si="19"/>
        <v>0</v>
      </c>
      <c r="AS53" s="789">
        <f t="shared" ca="1" si="20"/>
        <v>0</v>
      </c>
      <c r="AT53" s="458">
        <f t="shared" ca="1" si="42"/>
        <v>0</v>
      </c>
      <c r="AV53" s="410">
        <f t="shared" ca="1" si="54"/>
        <v>0</v>
      </c>
      <c r="AW53" s="410">
        <f t="shared" ca="1" si="55"/>
        <v>0</v>
      </c>
      <c r="AX53" s="405">
        <f t="shared" ca="1" si="56"/>
        <v>0</v>
      </c>
      <c r="AY53" s="414">
        <f t="shared" ca="1" si="56"/>
        <v>0</v>
      </c>
      <c r="AZ53" s="405">
        <f t="shared" ca="1" si="56"/>
        <v>0</v>
      </c>
      <c r="BA53" s="405">
        <f t="shared" ca="1" si="56"/>
        <v>0</v>
      </c>
      <c r="BB53" s="405">
        <f t="shared" ca="1" si="56"/>
        <v>0</v>
      </c>
      <c r="BC53" s="405">
        <f t="shared" ca="1" si="56"/>
        <v>0</v>
      </c>
      <c r="BD53" s="405">
        <f t="shared" ca="1" si="56"/>
        <v>0</v>
      </c>
      <c r="BE53" s="405">
        <f t="shared" ca="1" si="56"/>
        <v>0</v>
      </c>
      <c r="BF53" s="405">
        <f t="shared" ca="1" si="56"/>
        <v>0</v>
      </c>
      <c r="BG53" s="405">
        <f t="shared" ca="1" si="56"/>
        <v>0</v>
      </c>
      <c r="BH53" s="405">
        <f t="shared" ca="1" si="57"/>
        <v>0</v>
      </c>
      <c r="BI53" s="405">
        <f t="shared" ca="1" si="57"/>
        <v>0</v>
      </c>
      <c r="BJ53" s="405">
        <f t="shared" ca="1" si="57"/>
        <v>0</v>
      </c>
      <c r="BK53" s="405">
        <f t="shared" ca="1" si="57"/>
        <v>0</v>
      </c>
      <c r="BL53" s="405">
        <f t="shared" ca="1" si="57"/>
        <v>0</v>
      </c>
      <c r="BM53" s="405">
        <f t="shared" ca="1" si="57"/>
        <v>0</v>
      </c>
      <c r="BN53" s="405">
        <f t="shared" ca="1" si="57"/>
        <v>0</v>
      </c>
      <c r="BO53" s="405">
        <f t="shared" ca="1" si="57"/>
        <v>0</v>
      </c>
      <c r="BP53" s="405">
        <f t="shared" ca="1" si="57"/>
        <v>0</v>
      </c>
      <c r="BQ53" s="405">
        <f t="shared" ca="1" si="57"/>
        <v>0</v>
      </c>
      <c r="BR53" s="405">
        <f t="shared" ca="1" si="58"/>
        <v>0</v>
      </c>
      <c r="BS53" s="405">
        <f t="shared" ca="1" si="58"/>
        <v>0</v>
      </c>
      <c r="BT53" s="405">
        <f t="shared" ca="1" si="58"/>
        <v>0</v>
      </c>
      <c r="BU53" s="405">
        <f t="shared" ca="1" si="58"/>
        <v>0</v>
      </c>
      <c r="BV53" s="405">
        <f t="shared" ca="1" si="58"/>
        <v>0</v>
      </c>
      <c r="BW53" s="405">
        <f t="shared" ca="1" si="58"/>
        <v>0</v>
      </c>
      <c r="BX53" s="405">
        <f t="shared" ca="1" si="58"/>
        <v>0</v>
      </c>
      <c r="BY53" s="405">
        <f t="shared" ca="1" si="53"/>
        <v>0</v>
      </c>
      <c r="BZ53" s="405">
        <f t="shared" ca="1" si="53"/>
        <v>0</v>
      </c>
      <c r="CA53" s="405">
        <f t="shared" ca="1" si="53"/>
        <v>0</v>
      </c>
    </row>
    <row r="54" spans="1:79" ht="21" customHeight="1">
      <c r="A54" s="403" t="s">
        <v>686</v>
      </c>
      <c r="B54" s="478">
        <v>47</v>
      </c>
      <c r="C54" s="479" t="s">
        <v>458</v>
      </c>
      <c r="D54" s="480">
        <f t="shared" ca="1" si="26"/>
        <v>0</v>
      </c>
      <c r="E54" s="481">
        <f t="shared" ca="1" si="27"/>
        <v>0</v>
      </c>
      <c r="F54" s="416">
        <f t="shared" ca="1" si="28"/>
        <v>0</v>
      </c>
      <c r="G54" s="480">
        <f t="shared" ca="1" si="29"/>
        <v>0</v>
      </c>
      <c r="H54" s="481">
        <f t="shared" ca="1" si="30"/>
        <v>0</v>
      </c>
      <c r="I54" s="416">
        <f t="shared" ca="1" si="31"/>
        <v>0</v>
      </c>
      <c r="J54" s="480">
        <f t="shared" ca="1" si="46"/>
        <v>0</v>
      </c>
      <c r="K54" s="416">
        <f t="shared" ca="1" si="47"/>
        <v>0</v>
      </c>
      <c r="L54" s="480">
        <f t="shared" ca="1" si="34"/>
        <v>0</v>
      </c>
      <c r="M54" s="416">
        <f t="shared" ca="1" si="35"/>
        <v>0</v>
      </c>
      <c r="N54" s="489"/>
      <c r="O54" s="481"/>
      <c r="P54" s="490">
        <f t="shared" ca="1" si="0"/>
        <v>90</v>
      </c>
      <c r="Q54" s="490">
        <f t="shared" ca="1" si="1"/>
        <v>0</v>
      </c>
      <c r="R54" s="490">
        <f t="shared" ca="1" si="2"/>
        <v>0</v>
      </c>
      <c r="S54" s="490">
        <f t="shared" ca="1" si="3"/>
        <v>0</v>
      </c>
      <c r="T54" s="490">
        <f t="shared" ca="1" si="4"/>
        <v>0</v>
      </c>
      <c r="U54" s="490">
        <f t="shared" ca="1" si="5"/>
        <v>0</v>
      </c>
      <c r="V54" s="490">
        <f t="shared" ca="1" si="36"/>
        <v>90</v>
      </c>
      <c r="W54" s="490">
        <f t="shared" ca="1" si="37"/>
        <v>0</v>
      </c>
      <c r="X54" s="490">
        <f t="shared" ca="1" si="38"/>
        <v>0</v>
      </c>
      <c r="Y54" s="491">
        <f t="shared" ca="1" si="6"/>
        <v>0</v>
      </c>
      <c r="Z54" s="948"/>
      <c r="AA54" s="478">
        <v>47</v>
      </c>
      <c r="AB54" s="479" t="s">
        <v>458</v>
      </c>
      <c r="AC54" s="480">
        <f t="shared" ca="1" si="7"/>
        <v>3</v>
      </c>
      <c r="AD54" s="481">
        <f t="shared" ca="1" si="8"/>
        <v>57</v>
      </c>
      <c r="AE54" s="416">
        <f t="shared" ca="1" si="39"/>
        <v>60</v>
      </c>
      <c r="AF54" s="480">
        <f t="shared" ca="1" si="9"/>
        <v>30</v>
      </c>
      <c r="AG54" s="481">
        <f t="shared" ca="1" si="10"/>
        <v>9</v>
      </c>
      <c r="AH54" s="481">
        <f t="shared" ca="1" si="11"/>
        <v>5</v>
      </c>
      <c r="AI54" s="481">
        <f t="shared" ca="1" si="12"/>
        <v>18</v>
      </c>
      <c r="AJ54" s="416">
        <f t="shared" ca="1" si="40"/>
        <v>62</v>
      </c>
      <c r="AK54" s="480">
        <f t="shared" ca="1" si="13"/>
        <v>0</v>
      </c>
      <c r="AL54" s="481">
        <f t="shared" ca="1" si="14"/>
        <v>0</v>
      </c>
      <c r="AM54" s="416">
        <f t="shared" ca="1" si="41"/>
        <v>0</v>
      </c>
      <c r="AN54" s="480">
        <f t="shared" ca="1" si="15"/>
        <v>0</v>
      </c>
      <c r="AO54" s="481">
        <f t="shared" ca="1" si="16"/>
        <v>0</v>
      </c>
      <c r="AP54" s="481">
        <f t="shared" ca="1" si="17"/>
        <v>0</v>
      </c>
      <c r="AQ54" s="481">
        <f t="shared" ca="1" si="18"/>
        <v>0</v>
      </c>
      <c r="AR54" s="481">
        <f t="shared" ca="1" si="19"/>
        <v>0</v>
      </c>
      <c r="AS54" s="790">
        <f t="shared" ca="1" si="20"/>
        <v>0</v>
      </c>
      <c r="AT54" s="416">
        <f t="shared" ca="1" si="42"/>
        <v>0</v>
      </c>
      <c r="AV54" s="410">
        <f t="shared" ca="1" si="54"/>
        <v>0</v>
      </c>
      <c r="AW54" s="410">
        <f t="shared" ca="1" si="55"/>
        <v>0</v>
      </c>
      <c r="AX54" s="405">
        <f t="shared" ca="1" si="56"/>
        <v>0</v>
      </c>
      <c r="AY54" s="414">
        <f t="shared" ca="1" si="56"/>
        <v>0</v>
      </c>
      <c r="AZ54" s="405">
        <f t="shared" ca="1" si="56"/>
        <v>0</v>
      </c>
      <c r="BA54" s="405">
        <f t="shared" ca="1" si="56"/>
        <v>0</v>
      </c>
      <c r="BB54" s="405">
        <f t="shared" ca="1" si="56"/>
        <v>0</v>
      </c>
      <c r="BC54" s="405">
        <f t="shared" ca="1" si="56"/>
        <v>0</v>
      </c>
      <c r="BD54" s="405">
        <f t="shared" ca="1" si="56"/>
        <v>0</v>
      </c>
      <c r="BE54" s="405">
        <f t="shared" ca="1" si="56"/>
        <v>0</v>
      </c>
      <c r="BF54" s="405">
        <f t="shared" ca="1" si="56"/>
        <v>0</v>
      </c>
      <c r="BG54" s="405">
        <f t="shared" ca="1" si="56"/>
        <v>0</v>
      </c>
      <c r="BH54" s="405">
        <f t="shared" ca="1" si="57"/>
        <v>0</v>
      </c>
      <c r="BI54" s="405">
        <f t="shared" ca="1" si="57"/>
        <v>0</v>
      </c>
      <c r="BJ54" s="405">
        <f t="shared" ca="1" si="57"/>
        <v>0</v>
      </c>
      <c r="BK54" s="405">
        <f t="shared" ca="1" si="57"/>
        <v>0</v>
      </c>
      <c r="BL54" s="405">
        <f t="shared" ca="1" si="57"/>
        <v>0</v>
      </c>
      <c r="BM54" s="405">
        <f t="shared" ca="1" si="57"/>
        <v>0</v>
      </c>
      <c r="BN54" s="405">
        <f t="shared" ca="1" si="57"/>
        <v>0</v>
      </c>
      <c r="BO54" s="405">
        <f t="shared" ca="1" si="57"/>
        <v>0</v>
      </c>
      <c r="BP54" s="405">
        <f t="shared" ca="1" si="57"/>
        <v>0</v>
      </c>
      <c r="BQ54" s="405">
        <f t="shared" ca="1" si="57"/>
        <v>0</v>
      </c>
      <c r="BR54" s="405">
        <f t="shared" ca="1" si="58"/>
        <v>0</v>
      </c>
      <c r="BS54" s="405">
        <f t="shared" ca="1" si="58"/>
        <v>0</v>
      </c>
      <c r="BT54" s="405">
        <f t="shared" ca="1" si="58"/>
        <v>0</v>
      </c>
      <c r="BU54" s="405">
        <f t="shared" ca="1" si="58"/>
        <v>0</v>
      </c>
      <c r="BV54" s="405">
        <f t="shared" ca="1" si="58"/>
        <v>0</v>
      </c>
      <c r="BW54" s="405">
        <f t="shared" ca="1" si="58"/>
        <v>0</v>
      </c>
      <c r="BX54" s="405">
        <f t="shared" ca="1" si="58"/>
        <v>0</v>
      </c>
      <c r="BY54" s="405">
        <f t="shared" ca="1" si="58"/>
        <v>0</v>
      </c>
      <c r="BZ54" s="405">
        <f t="shared" ca="1" si="58"/>
        <v>0</v>
      </c>
      <c r="CA54" s="405">
        <f t="shared" ca="1" si="58"/>
        <v>0</v>
      </c>
    </row>
    <row r="55" spans="1:79" ht="21" customHeight="1">
      <c r="B55" s="1465" t="s">
        <v>2084</v>
      </c>
      <c r="C55" s="1466"/>
      <c r="D55" s="482">
        <f t="shared" ref="D55:Y55" ca="1" si="59">SUM(D8:D54)</f>
        <v>4</v>
      </c>
      <c r="E55" s="431">
        <f t="shared" ca="1" si="59"/>
        <v>0</v>
      </c>
      <c r="F55" s="476">
        <f ca="1">SUM(F8:F54)</f>
        <v>0</v>
      </c>
      <c r="G55" s="475">
        <f t="shared" ca="1" si="59"/>
        <v>0</v>
      </c>
      <c r="H55" s="431">
        <f t="shared" ca="1" si="59"/>
        <v>0</v>
      </c>
      <c r="I55" s="476">
        <f ca="1">SUM(I8:I54)</f>
        <v>0</v>
      </c>
      <c r="J55" s="475">
        <f t="shared" ca="1" si="59"/>
        <v>0</v>
      </c>
      <c r="K55" s="476">
        <f t="shared" ca="1" si="59"/>
        <v>0</v>
      </c>
      <c r="L55" s="475">
        <f t="shared" ref="L55:M55" ca="1" si="60">SUM(L8:L54)</f>
        <v>0</v>
      </c>
      <c r="M55" s="476">
        <f t="shared" ca="1" si="60"/>
        <v>0</v>
      </c>
      <c r="N55" s="483">
        <f t="shared" si="59"/>
        <v>0</v>
      </c>
      <c r="O55" s="484">
        <f t="shared" si="59"/>
        <v>0</v>
      </c>
      <c r="P55" s="431">
        <f t="shared" ca="1" si="59"/>
        <v>17404</v>
      </c>
      <c r="Q55" s="431">
        <f ca="1">SUM(Q8:Q54)</f>
        <v>174</v>
      </c>
      <c r="R55" s="431">
        <f t="shared" ca="1" si="59"/>
        <v>2611</v>
      </c>
      <c r="S55" s="431">
        <f t="shared" ca="1" si="59"/>
        <v>23</v>
      </c>
      <c r="T55" s="431">
        <f ca="1">SUM(T8:T54)</f>
        <v>0</v>
      </c>
      <c r="U55" s="485">
        <f t="shared" ca="1" si="59"/>
        <v>2</v>
      </c>
      <c r="V55" s="431">
        <f ca="1">SUM(V8:V54)</f>
        <v>17427</v>
      </c>
      <c r="W55" s="431">
        <f ca="1">SUM(W8:W54)</f>
        <v>174</v>
      </c>
      <c r="X55" s="431">
        <f t="shared" ca="1" si="59"/>
        <v>2613</v>
      </c>
      <c r="Y55" s="950">
        <f t="shared" ca="1" si="59"/>
        <v>1235</v>
      </c>
      <c r="Z55" s="948"/>
      <c r="AA55" s="1465" t="s">
        <v>2084</v>
      </c>
      <c r="AB55" s="1467"/>
      <c r="AC55" s="475">
        <f t="shared" ref="AC55:AP55" ca="1" si="61">SUM(AC8:AC54)</f>
        <v>1039</v>
      </c>
      <c r="AD55" s="431">
        <f t="shared" ca="1" si="61"/>
        <v>3009</v>
      </c>
      <c r="AE55" s="476">
        <f t="shared" ca="1" si="61"/>
        <v>4048</v>
      </c>
      <c r="AF55" s="475">
        <f t="shared" ca="1" si="61"/>
        <v>854</v>
      </c>
      <c r="AG55" s="431">
        <f t="shared" ca="1" si="61"/>
        <v>21</v>
      </c>
      <c r="AH55" s="431">
        <f t="shared" ref="AH55:AI55" ca="1" si="62">SUM(AH8:AH54)</f>
        <v>519</v>
      </c>
      <c r="AI55" s="431">
        <f t="shared" ca="1" si="62"/>
        <v>2864</v>
      </c>
      <c r="AJ55" s="476">
        <f t="shared" ca="1" si="61"/>
        <v>4258</v>
      </c>
      <c r="AK55" s="475">
        <f t="shared" ca="1" si="61"/>
        <v>32</v>
      </c>
      <c r="AL55" s="431">
        <f t="shared" ca="1" si="61"/>
        <v>621</v>
      </c>
      <c r="AM55" s="476">
        <f t="shared" ca="1" si="61"/>
        <v>653</v>
      </c>
      <c r="AN55" s="475">
        <f t="shared" ca="1" si="61"/>
        <v>9</v>
      </c>
      <c r="AO55" s="431">
        <f t="shared" ca="1" si="61"/>
        <v>0</v>
      </c>
      <c r="AP55" s="431">
        <f t="shared" ca="1" si="61"/>
        <v>157</v>
      </c>
      <c r="AQ55" s="477">
        <f ca="1">SUM(AQ8:AQ54)</f>
        <v>366</v>
      </c>
      <c r="AR55" s="431">
        <f ca="1">SUM(AR8:AR54)</f>
        <v>0</v>
      </c>
      <c r="AS55" s="791">
        <f ca="1">SUM(AS8:AS54)</f>
        <v>216</v>
      </c>
      <c r="AT55" s="476">
        <f t="shared" ca="1" si="42"/>
        <v>748</v>
      </c>
      <c r="AV55" s="410">
        <f t="shared" ca="1" si="54"/>
        <v>0</v>
      </c>
      <c r="AW55" s="410">
        <f t="shared" ca="1" si="55"/>
        <v>0</v>
      </c>
      <c r="AY55" s="414"/>
    </row>
    <row r="56" spans="1:79" ht="21" customHeight="1">
      <c r="B56" s="1468" t="s">
        <v>2085</v>
      </c>
      <c r="C56" s="1469"/>
      <c r="D56" s="492">
        <f t="shared" ref="D56:Y56" ca="1" si="63">D185</f>
        <v>1</v>
      </c>
      <c r="E56" s="441">
        <f t="shared" ca="1" si="63"/>
        <v>0</v>
      </c>
      <c r="F56" s="488">
        <f>F185</f>
        <v>0</v>
      </c>
      <c r="G56" s="493">
        <f t="shared" ca="1" si="63"/>
        <v>0</v>
      </c>
      <c r="H56" s="441">
        <f t="shared" ca="1" si="63"/>
        <v>0</v>
      </c>
      <c r="I56" s="488">
        <f ca="1">I185</f>
        <v>0</v>
      </c>
      <c r="J56" s="493">
        <f t="shared" ca="1" si="63"/>
        <v>0</v>
      </c>
      <c r="K56" s="488">
        <f t="shared" ca="1" si="63"/>
        <v>0</v>
      </c>
      <c r="L56" s="493">
        <f t="shared" ref="L56:M56" ca="1" si="64">L185</f>
        <v>0</v>
      </c>
      <c r="M56" s="488">
        <f t="shared" ca="1" si="64"/>
        <v>0</v>
      </c>
      <c r="N56" s="494">
        <f t="shared" si="63"/>
        <v>0</v>
      </c>
      <c r="O56" s="495">
        <f t="shared" si="63"/>
        <v>0</v>
      </c>
      <c r="P56" s="441">
        <f t="shared" ca="1" si="63"/>
        <v>9426</v>
      </c>
      <c r="Q56" s="441">
        <f ca="1">Q185</f>
        <v>0</v>
      </c>
      <c r="R56" s="441">
        <f t="shared" ca="1" si="63"/>
        <v>1775</v>
      </c>
      <c r="S56" s="441">
        <f t="shared" ca="1" si="63"/>
        <v>406</v>
      </c>
      <c r="T56" s="441">
        <f ca="1">T185</f>
        <v>0</v>
      </c>
      <c r="U56" s="441">
        <f t="shared" ca="1" si="63"/>
        <v>0</v>
      </c>
      <c r="V56" s="441">
        <f t="shared" ca="1" si="63"/>
        <v>9832</v>
      </c>
      <c r="W56" s="441">
        <f ca="1">W185</f>
        <v>0</v>
      </c>
      <c r="X56" s="441">
        <f t="shared" ca="1" si="63"/>
        <v>1775</v>
      </c>
      <c r="Y56" s="806">
        <f t="shared" ca="1" si="63"/>
        <v>1531</v>
      </c>
      <c r="Z56" s="948"/>
      <c r="AA56" s="1468" t="s">
        <v>2085</v>
      </c>
      <c r="AB56" s="1470"/>
      <c r="AC56" s="493">
        <f t="shared" ref="AC56:AR56" ca="1" si="65">AC185</f>
        <v>591</v>
      </c>
      <c r="AD56" s="441">
        <f t="shared" ca="1" si="65"/>
        <v>572</v>
      </c>
      <c r="AE56" s="488">
        <f t="shared" ca="1" si="65"/>
        <v>1163</v>
      </c>
      <c r="AF56" s="493">
        <f t="shared" ca="1" si="65"/>
        <v>521</v>
      </c>
      <c r="AG56" s="441">
        <f t="shared" ca="1" si="65"/>
        <v>0</v>
      </c>
      <c r="AH56" s="441">
        <f t="shared" ref="AH56:AI56" ca="1" si="66">AH185</f>
        <v>134</v>
      </c>
      <c r="AI56" s="441">
        <f t="shared" ca="1" si="66"/>
        <v>570</v>
      </c>
      <c r="AJ56" s="488">
        <f t="shared" ca="1" si="65"/>
        <v>1225</v>
      </c>
      <c r="AK56" s="493">
        <f t="shared" ca="1" si="65"/>
        <v>35</v>
      </c>
      <c r="AL56" s="441">
        <f t="shared" ca="1" si="65"/>
        <v>132</v>
      </c>
      <c r="AM56" s="488">
        <f t="shared" ca="1" si="65"/>
        <v>167</v>
      </c>
      <c r="AN56" s="493">
        <f t="shared" ca="1" si="65"/>
        <v>15</v>
      </c>
      <c r="AO56" s="441">
        <f t="shared" ca="1" si="65"/>
        <v>0</v>
      </c>
      <c r="AP56" s="441">
        <f t="shared" ca="1" si="65"/>
        <v>45</v>
      </c>
      <c r="AQ56" s="496">
        <f ca="1">AQ185</f>
        <v>115</v>
      </c>
      <c r="AR56" s="441">
        <f t="shared" ca="1" si="65"/>
        <v>2</v>
      </c>
      <c r="AS56" s="465">
        <f t="shared" ref="AS56" ca="1" si="67">AS185</f>
        <v>50</v>
      </c>
      <c r="AT56" s="488">
        <f t="shared" ca="1" si="42"/>
        <v>227</v>
      </c>
      <c r="AV56" s="410">
        <f t="shared" ca="1" si="54"/>
        <v>0</v>
      </c>
      <c r="AW56" s="410">
        <f t="shared" ca="1" si="55"/>
        <v>0</v>
      </c>
      <c r="AY56" s="414"/>
    </row>
    <row r="57" spans="1:79" ht="21" customHeight="1">
      <c r="B57" s="1478" t="s">
        <v>1908</v>
      </c>
      <c r="C57" s="1479"/>
      <c r="D57" s="497">
        <f t="shared" ref="D57:Y57" ca="1" si="68">D55+D56</f>
        <v>5</v>
      </c>
      <c r="E57" s="498">
        <f t="shared" ca="1" si="68"/>
        <v>0</v>
      </c>
      <c r="F57" s="499">
        <f ca="1">F55+F56</f>
        <v>0</v>
      </c>
      <c r="G57" s="500">
        <f ca="1">G55+G56</f>
        <v>0</v>
      </c>
      <c r="H57" s="498">
        <f t="shared" ca="1" si="68"/>
        <v>0</v>
      </c>
      <c r="I57" s="499">
        <f ca="1">I55+I56</f>
        <v>0</v>
      </c>
      <c r="J57" s="501">
        <f t="shared" ca="1" si="68"/>
        <v>0</v>
      </c>
      <c r="K57" s="499">
        <f t="shared" ca="1" si="68"/>
        <v>0</v>
      </c>
      <c r="L57" s="501">
        <f t="shared" ref="L57:M57" ca="1" si="69">L55+L56</f>
        <v>0</v>
      </c>
      <c r="M57" s="499">
        <f t="shared" ca="1" si="69"/>
        <v>0</v>
      </c>
      <c r="N57" s="502">
        <f t="shared" si="68"/>
        <v>0</v>
      </c>
      <c r="O57" s="503">
        <f t="shared" si="68"/>
        <v>0</v>
      </c>
      <c r="P57" s="498">
        <f t="shared" ca="1" si="68"/>
        <v>26830</v>
      </c>
      <c r="Q57" s="498">
        <f ca="1">Q55+Q56</f>
        <v>174</v>
      </c>
      <c r="R57" s="498">
        <f ca="1">R55+R56</f>
        <v>4386</v>
      </c>
      <c r="S57" s="498">
        <f t="shared" ca="1" si="68"/>
        <v>429</v>
      </c>
      <c r="T57" s="498">
        <f ca="1">T55+T56</f>
        <v>0</v>
      </c>
      <c r="U57" s="498">
        <f t="shared" ca="1" si="68"/>
        <v>2</v>
      </c>
      <c r="V57" s="498">
        <f ca="1">V55+V56</f>
        <v>27259</v>
      </c>
      <c r="W57" s="498">
        <f ca="1">W55+W56</f>
        <v>174</v>
      </c>
      <c r="X57" s="498">
        <f t="shared" ca="1" si="68"/>
        <v>4388</v>
      </c>
      <c r="Y57" s="499">
        <f t="shared" ca="1" si="68"/>
        <v>2766</v>
      </c>
      <c r="Z57" s="948"/>
      <c r="AA57" s="1478" t="s">
        <v>1908</v>
      </c>
      <c r="AB57" s="1480"/>
      <c r="AC57" s="501">
        <f t="shared" ref="AC57:AR57" ca="1" si="70">AC55+AC56</f>
        <v>1630</v>
      </c>
      <c r="AD57" s="498">
        <f t="shared" ca="1" si="70"/>
        <v>3581</v>
      </c>
      <c r="AE57" s="499">
        <f t="shared" ca="1" si="70"/>
        <v>5211</v>
      </c>
      <c r="AF57" s="501">
        <f t="shared" ca="1" si="70"/>
        <v>1375</v>
      </c>
      <c r="AG57" s="498">
        <f t="shared" ca="1" si="70"/>
        <v>21</v>
      </c>
      <c r="AH57" s="498">
        <f t="shared" ref="AH57:AI57" ca="1" si="71">AH55+AH56</f>
        <v>653</v>
      </c>
      <c r="AI57" s="498">
        <f t="shared" ca="1" si="71"/>
        <v>3434</v>
      </c>
      <c r="AJ57" s="499">
        <f t="shared" ca="1" si="70"/>
        <v>5483</v>
      </c>
      <c r="AK57" s="501">
        <f t="shared" ca="1" si="70"/>
        <v>67</v>
      </c>
      <c r="AL57" s="498">
        <f t="shared" ca="1" si="70"/>
        <v>753</v>
      </c>
      <c r="AM57" s="499">
        <f t="shared" ca="1" si="70"/>
        <v>820</v>
      </c>
      <c r="AN57" s="501">
        <f t="shared" ca="1" si="70"/>
        <v>24</v>
      </c>
      <c r="AO57" s="498">
        <f t="shared" ca="1" si="70"/>
        <v>0</v>
      </c>
      <c r="AP57" s="498">
        <f t="shared" ca="1" si="70"/>
        <v>202</v>
      </c>
      <c r="AQ57" s="504">
        <f ca="1">AQ55+AQ56</f>
        <v>481</v>
      </c>
      <c r="AR57" s="498">
        <f t="shared" ca="1" si="70"/>
        <v>2</v>
      </c>
      <c r="AS57" s="505">
        <f t="shared" ref="AS57" ca="1" si="72">AS55+AS56</f>
        <v>266</v>
      </c>
      <c r="AT57" s="499">
        <f t="shared" ca="1" si="42"/>
        <v>975</v>
      </c>
      <c r="AV57" s="410">
        <f t="shared" ca="1" si="54"/>
        <v>0</v>
      </c>
      <c r="AW57" s="410">
        <f t="shared" ca="1" si="55"/>
        <v>0</v>
      </c>
      <c r="AY57" s="414"/>
    </row>
    <row r="58" spans="1:79">
      <c r="B58" s="417"/>
      <c r="C58" s="417"/>
      <c r="D58" s="418"/>
      <c r="E58" s="418"/>
      <c r="F58" s="418"/>
      <c r="G58" s="418"/>
      <c r="H58" s="418"/>
      <c r="I58" s="418"/>
      <c r="J58" s="418"/>
      <c r="K58" s="418"/>
      <c r="L58" s="418"/>
      <c r="M58" s="418"/>
      <c r="N58" s="418"/>
      <c r="O58" s="418"/>
      <c r="P58" s="419"/>
      <c r="Q58" s="419"/>
      <c r="R58" s="419"/>
      <c r="S58" s="419"/>
      <c r="T58" s="419"/>
      <c r="U58" s="419"/>
      <c r="V58" s="419"/>
      <c r="W58" s="419"/>
      <c r="X58" s="419"/>
      <c r="Y58" s="419"/>
      <c r="Z58" s="419"/>
      <c r="AA58" s="420" t="s">
        <v>2086</v>
      </c>
      <c r="AB58" s="417"/>
      <c r="AC58" s="419"/>
      <c r="AD58" s="419"/>
      <c r="AE58" s="419"/>
      <c r="AF58" s="419"/>
      <c r="AG58" s="419"/>
      <c r="AH58" s="419"/>
      <c r="AI58" s="419"/>
      <c r="AJ58" s="419"/>
      <c r="AK58" s="419"/>
      <c r="AL58" s="419"/>
      <c r="AM58" s="419"/>
      <c r="AN58" s="419"/>
      <c r="AO58" s="419"/>
      <c r="AP58" s="419"/>
      <c r="AQ58" s="419"/>
      <c r="AR58" s="419"/>
      <c r="AS58" s="419"/>
      <c r="AT58" s="419"/>
      <c r="AV58" s="410"/>
      <c r="AW58" s="410"/>
      <c r="AY58" s="414">
        <f t="shared" ref="AY58:AY63" si="73">V58-(W58+X58+Y58)</f>
        <v>0</v>
      </c>
    </row>
    <row r="59" spans="1:79" ht="21">
      <c r="B59" s="1430" t="s">
        <v>2087</v>
      </c>
      <c r="C59" s="1430"/>
      <c r="D59" s="1430"/>
      <c r="E59" s="1430"/>
      <c r="F59" s="1430"/>
      <c r="G59" s="1430"/>
      <c r="H59" s="1430"/>
      <c r="I59" s="1430"/>
      <c r="J59" s="1430"/>
      <c r="K59" s="1430"/>
      <c r="L59" s="1430"/>
      <c r="M59" s="1430"/>
      <c r="N59" s="1430"/>
      <c r="O59" s="1430"/>
      <c r="P59" s="1430"/>
      <c r="Q59" s="1430"/>
      <c r="R59" s="1430"/>
      <c r="S59" s="1430"/>
      <c r="T59" s="1430"/>
      <c r="U59" s="1430"/>
      <c r="V59" s="1430"/>
      <c r="W59" s="1430"/>
      <c r="X59" s="1430"/>
      <c r="Y59" s="1431"/>
      <c r="Z59" s="946"/>
      <c r="AA59" s="1430" t="s">
        <v>2088</v>
      </c>
      <c r="AB59" s="1430"/>
      <c r="AC59" s="1430"/>
      <c r="AD59" s="1430"/>
      <c r="AE59" s="1430"/>
      <c r="AF59" s="1430"/>
      <c r="AG59" s="1430"/>
      <c r="AH59" s="1430"/>
      <c r="AI59" s="1430"/>
      <c r="AJ59" s="1430"/>
      <c r="AK59" s="1430"/>
      <c r="AL59" s="1430"/>
      <c r="AM59" s="1430"/>
      <c r="AN59" s="1430"/>
      <c r="AO59" s="1430"/>
      <c r="AP59" s="1430"/>
      <c r="AQ59" s="1430"/>
      <c r="AR59" s="1430"/>
      <c r="AS59" s="1430"/>
      <c r="AT59" s="1430"/>
      <c r="AV59" s="410"/>
      <c r="AW59" s="410"/>
      <c r="AY59" s="414">
        <f t="shared" si="73"/>
        <v>0</v>
      </c>
    </row>
    <row r="60" spans="1:79">
      <c r="B60" s="406"/>
      <c r="C60" s="406"/>
      <c r="D60" s="406"/>
      <c r="E60" s="406"/>
      <c r="F60" s="406"/>
      <c r="G60" s="406"/>
      <c r="H60" s="406"/>
      <c r="I60" s="406"/>
      <c r="J60" s="406"/>
      <c r="K60" s="406"/>
      <c r="L60" s="406"/>
      <c r="M60" s="406"/>
      <c r="N60" s="406"/>
      <c r="O60" s="406"/>
      <c r="P60" s="406"/>
      <c r="Q60" s="406"/>
      <c r="R60" s="406"/>
      <c r="S60" s="406"/>
      <c r="T60" s="406"/>
      <c r="U60" s="406"/>
      <c r="V60" s="406"/>
      <c r="W60" s="406"/>
      <c r="X60" s="407"/>
      <c r="Y60" s="407"/>
      <c r="Z60" s="407"/>
      <c r="AA60" s="406"/>
      <c r="AB60" s="406"/>
      <c r="AC60" s="406"/>
      <c r="AD60" s="406"/>
      <c r="AE60" s="408"/>
      <c r="AF60" s="408"/>
      <c r="AG60" s="408"/>
      <c r="AH60" s="408"/>
      <c r="AI60" s="408"/>
      <c r="AJ60" s="408"/>
      <c r="AK60" s="408"/>
      <c r="AL60" s="408"/>
      <c r="AM60" s="408"/>
      <c r="AN60" s="408"/>
      <c r="AO60" s="408"/>
      <c r="AP60" s="408"/>
      <c r="AQ60" s="408"/>
      <c r="AR60" s="408"/>
      <c r="AS60" s="408"/>
      <c r="AT60" s="408"/>
      <c r="AV60" s="410"/>
      <c r="AW60" s="410"/>
      <c r="AY60" s="414">
        <f t="shared" si="73"/>
        <v>0</v>
      </c>
    </row>
    <row r="61" spans="1:79" ht="17.25">
      <c r="B61" s="408"/>
      <c r="C61" s="408"/>
      <c r="D61" s="408"/>
      <c r="E61" s="408"/>
      <c r="F61" s="408"/>
      <c r="G61" s="408"/>
      <c r="H61" s="408"/>
      <c r="I61" s="408"/>
      <c r="J61" s="408"/>
      <c r="K61" s="408"/>
      <c r="L61" s="408"/>
      <c r="M61" s="408"/>
      <c r="N61" s="408"/>
      <c r="O61" s="408"/>
      <c r="P61" s="408"/>
      <c r="Q61" s="408"/>
      <c r="R61" s="408"/>
      <c r="S61" s="1432" t="s">
        <v>2051</v>
      </c>
      <c r="T61" s="1432"/>
      <c r="U61" s="1432"/>
      <c r="V61" s="1432"/>
      <c r="W61" s="1432"/>
      <c r="X61" s="1432"/>
      <c r="Y61" s="1432"/>
      <c r="Z61" s="945"/>
      <c r="AA61" s="408"/>
      <c r="AB61" s="408"/>
      <c r="AC61" s="408"/>
      <c r="AD61" s="408"/>
      <c r="AE61" s="408"/>
      <c r="AF61" s="408"/>
      <c r="AG61" s="408"/>
      <c r="AH61" s="408"/>
      <c r="AI61" s="408"/>
      <c r="AJ61" s="408"/>
      <c r="AK61" s="408"/>
      <c r="AL61" s="408"/>
      <c r="AM61" s="408"/>
      <c r="AN61" s="1432" t="s">
        <v>2051</v>
      </c>
      <c r="AO61" s="1432"/>
      <c r="AP61" s="1432"/>
      <c r="AQ61" s="1432"/>
      <c r="AR61" s="1432"/>
      <c r="AS61" s="1432"/>
      <c r="AT61" s="1432"/>
      <c r="AV61" s="410"/>
      <c r="AW61" s="410"/>
      <c r="AY61" s="414">
        <f t="shared" si="73"/>
        <v>0</v>
      </c>
    </row>
    <row r="62" spans="1:79" ht="20.25" customHeight="1">
      <c r="B62" s="411"/>
      <c r="C62" s="412"/>
      <c r="D62" s="1433" t="s">
        <v>2052</v>
      </c>
      <c r="E62" s="1434"/>
      <c r="F62" s="1435"/>
      <c r="G62" s="1433" t="s">
        <v>2053</v>
      </c>
      <c r="H62" s="1434"/>
      <c r="I62" s="1435"/>
      <c r="J62" s="1439" t="s">
        <v>2054</v>
      </c>
      <c r="K62" s="1440"/>
      <c r="L62" s="1443" t="s">
        <v>2055</v>
      </c>
      <c r="M62" s="1440"/>
      <c r="N62" s="1444" t="s">
        <v>2056</v>
      </c>
      <c r="O62" s="1445"/>
      <c r="P62" s="1434" t="s">
        <v>2057</v>
      </c>
      <c r="Q62" s="1434"/>
      <c r="R62" s="1434"/>
      <c r="S62" s="1434"/>
      <c r="T62" s="1434"/>
      <c r="U62" s="1434"/>
      <c r="V62" s="1434"/>
      <c r="W62" s="1434"/>
      <c r="X62" s="1434"/>
      <c r="Y62" s="1448"/>
      <c r="Z62" s="947"/>
      <c r="AA62" s="467"/>
      <c r="AB62" s="468"/>
      <c r="AC62" s="1449" t="s">
        <v>2056</v>
      </c>
      <c r="AD62" s="1450"/>
      <c r="AE62" s="1451"/>
      <c r="AF62" s="1451"/>
      <c r="AG62" s="1451"/>
      <c r="AH62" s="1451"/>
      <c r="AI62" s="1451"/>
      <c r="AJ62" s="1451"/>
      <c r="AK62" s="1451"/>
      <c r="AL62" s="1451"/>
      <c r="AM62" s="1451"/>
      <c r="AN62" s="1451"/>
      <c r="AO62" s="1451"/>
      <c r="AP62" s="1451"/>
      <c r="AQ62" s="1451"/>
      <c r="AR62" s="1451"/>
      <c r="AS62" s="1452"/>
      <c r="AT62" s="1453"/>
      <c r="AV62" s="410"/>
      <c r="AW62" s="410"/>
      <c r="AY62" s="414">
        <f t="shared" si="73"/>
        <v>0</v>
      </c>
    </row>
    <row r="63" spans="1:79" ht="20.25" customHeight="1">
      <c r="B63" s="428"/>
      <c r="C63" s="443"/>
      <c r="D63" s="1436"/>
      <c r="E63" s="1437"/>
      <c r="F63" s="1438"/>
      <c r="G63" s="1436"/>
      <c r="H63" s="1437"/>
      <c r="I63" s="1438"/>
      <c r="J63" s="1441"/>
      <c r="K63" s="1442"/>
      <c r="L63" s="1441"/>
      <c r="M63" s="1442"/>
      <c r="N63" s="1446"/>
      <c r="O63" s="1447"/>
      <c r="P63" s="1454" t="s">
        <v>2058</v>
      </c>
      <c r="Q63" s="1454"/>
      <c r="R63" s="1454"/>
      <c r="S63" s="1454"/>
      <c r="T63" s="1454"/>
      <c r="U63" s="1454"/>
      <c r="V63" s="1454"/>
      <c r="W63" s="1454"/>
      <c r="X63" s="1454"/>
      <c r="Y63" s="1455"/>
      <c r="Z63" s="947"/>
      <c r="AA63" s="469"/>
      <c r="AB63" s="470"/>
      <c r="AC63" s="1456" t="s">
        <v>2059</v>
      </c>
      <c r="AD63" s="1457"/>
      <c r="AE63" s="1457"/>
      <c r="AF63" s="1457"/>
      <c r="AG63" s="1457"/>
      <c r="AH63" s="1457"/>
      <c r="AI63" s="1457"/>
      <c r="AJ63" s="1458"/>
      <c r="AK63" s="1459" t="s">
        <v>2060</v>
      </c>
      <c r="AL63" s="1457"/>
      <c r="AM63" s="1457"/>
      <c r="AN63" s="1457"/>
      <c r="AO63" s="1457"/>
      <c r="AP63" s="1457"/>
      <c r="AQ63" s="1457"/>
      <c r="AR63" s="1457"/>
      <c r="AS63" s="1460"/>
      <c r="AT63" s="1458"/>
      <c r="AV63" s="410"/>
      <c r="AW63" s="410"/>
      <c r="AY63" s="414">
        <f t="shared" si="73"/>
        <v>0</v>
      </c>
    </row>
    <row r="64" spans="1:79" ht="13.5" customHeight="1">
      <c r="B64" s="428"/>
      <c r="C64" s="443"/>
      <c r="D64" s="1471" t="s">
        <v>2061</v>
      </c>
      <c r="E64" s="1476" t="s">
        <v>2062</v>
      </c>
      <c r="F64" s="1472" t="s">
        <v>2089</v>
      </c>
      <c r="G64" s="1471" t="s">
        <v>2061</v>
      </c>
      <c r="H64" s="1476" t="s">
        <v>2062</v>
      </c>
      <c r="I64" s="1472" t="s">
        <v>2089</v>
      </c>
      <c r="J64" s="1471" t="s">
        <v>2064</v>
      </c>
      <c r="K64" s="1472" t="s">
        <v>2065</v>
      </c>
      <c r="L64" s="1471" t="s">
        <v>2066</v>
      </c>
      <c r="M64" s="1473" t="s">
        <v>2060</v>
      </c>
      <c r="N64" s="460"/>
      <c r="O64" s="461"/>
      <c r="P64" s="1482" t="s">
        <v>2072</v>
      </c>
      <c r="Q64" s="443"/>
      <c r="R64" s="462"/>
      <c r="S64" s="1482" t="s">
        <v>2074</v>
      </c>
      <c r="T64" s="463"/>
      <c r="U64" s="464"/>
      <c r="V64" s="1481" t="s">
        <v>2067</v>
      </c>
      <c r="W64" s="1475"/>
      <c r="X64" s="1475"/>
      <c r="Y64" s="1473"/>
      <c r="Z64" s="947"/>
      <c r="AA64" s="469"/>
      <c r="AB64" s="470"/>
      <c r="AC64" s="1461" t="s">
        <v>2068</v>
      </c>
      <c r="AD64" s="1462"/>
      <c r="AE64" s="1463"/>
      <c r="AF64" s="1461" t="s">
        <v>2132</v>
      </c>
      <c r="AG64" s="1462"/>
      <c r="AH64" s="1462"/>
      <c r="AI64" s="1462"/>
      <c r="AJ64" s="1463"/>
      <c r="AK64" s="1461" t="s">
        <v>2068</v>
      </c>
      <c r="AL64" s="1462"/>
      <c r="AM64" s="1463"/>
      <c r="AN64" s="1461" t="s">
        <v>2070</v>
      </c>
      <c r="AO64" s="1462"/>
      <c r="AP64" s="1462"/>
      <c r="AQ64" s="1462"/>
      <c r="AR64" s="1462"/>
      <c r="AS64" s="1464"/>
      <c r="AT64" s="1463"/>
      <c r="AV64" s="410"/>
      <c r="AW64" s="410"/>
      <c r="AY64" s="414"/>
    </row>
    <row r="65" spans="1:79" ht="63">
      <c r="B65" s="429"/>
      <c r="C65" s="444"/>
      <c r="D65" s="1441"/>
      <c r="E65" s="1447"/>
      <c r="F65" s="1477"/>
      <c r="G65" s="1441"/>
      <c r="H65" s="1447"/>
      <c r="I65" s="1477"/>
      <c r="J65" s="1441"/>
      <c r="K65" s="1442"/>
      <c r="L65" s="1441"/>
      <c r="M65" s="1455"/>
      <c r="N65" s="459" t="s">
        <v>2071</v>
      </c>
      <c r="O65" s="424" t="s">
        <v>2060</v>
      </c>
      <c r="P65" s="1483"/>
      <c r="Q65" s="474" t="s">
        <v>2096</v>
      </c>
      <c r="R65" s="425" t="s">
        <v>2073</v>
      </c>
      <c r="S65" s="1483"/>
      <c r="T65" s="474" t="s">
        <v>2096</v>
      </c>
      <c r="U65" s="425" t="s">
        <v>2073</v>
      </c>
      <c r="V65" s="473"/>
      <c r="W65" s="474" t="s">
        <v>2096</v>
      </c>
      <c r="X65" s="425" t="s">
        <v>2073</v>
      </c>
      <c r="Y65" s="432" t="s">
        <v>2075</v>
      </c>
      <c r="Z65" s="949"/>
      <c r="AA65" s="471"/>
      <c r="AB65" s="472"/>
      <c r="AC65" s="466" t="s">
        <v>2076</v>
      </c>
      <c r="AD65" s="423" t="s">
        <v>2077</v>
      </c>
      <c r="AE65" s="426" t="s">
        <v>2133</v>
      </c>
      <c r="AF65" s="466" t="s">
        <v>2134</v>
      </c>
      <c r="AG65" s="423" t="s">
        <v>2135</v>
      </c>
      <c r="AH65" s="795" t="s">
        <v>2941</v>
      </c>
      <c r="AI65" s="423" t="s">
        <v>2136</v>
      </c>
      <c r="AJ65" s="426" t="s">
        <v>2133</v>
      </c>
      <c r="AK65" s="466" t="s">
        <v>2076</v>
      </c>
      <c r="AL65" s="423" t="s">
        <v>2077</v>
      </c>
      <c r="AM65" s="426" t="s">
        <v>2082</v>
      </c>
      <c r="AN65" s="466" t="s">
        <v>2934</v>
      </c>
      <c r="AO65" s="423" t="s">
        <v>2935</v>
      </c>
      <c r="AP65" s="423" t="s">
        <v>2936</v>
      </c>
      <c r="AQ65" s="423" t="s">
        <v>2937</v>
      </c>
      <c r="AR65" s="423" t="s">
        <v>2938</v>
      </c>
      <c r="AS65" s="785" t="s">
        <v>2708</v>
      </c>
      <c r="AT65" s="426" t="s">
        <v>2078</v>
      </c>
      <c r="AV65" s="410"/>
      <c r="AW65" s="410"/>
      <c r="AY65" s="414"/>
    </row>
    <row r="66" spans="1:79" ht="20.100000000000001" customHeight="1">
      <c r="A66" s="403" t="s">
        <v>533</v>
      </c>
      <c r="B66" s="433">
        <v>1</v>
      </c>
      <c r="C66" s="445" t="s">
        <v>305</v>
      </c>
      <c r="D66" s="453">
        <f t="shared" ref="D66:D120" ca="1" si="74">COUNTIF(AX66:AZ66,"*"&amp;" "&amp;"*")</f>
        <v>0</v>
      </c>
      <c r="E66" s="434">
        <f t="shared" ref="E66:E120" ca="1" si="75">COUNTIF(BD66:BF66,"*"&amp;" "&amp;"*")</f>
        <v>0</v>
      </c>
      <c r="F66" s="415">
        <f t="shared" ref="F66:F120" ca="1" si="76">COUNTIF(BJ66:BL66,"*"&amp;" "&amp;"*")</f>
        <v>0</v>
      </c>
      <c r="G66" s="453">
        <f t="shared" ref="G66:G120" ca="1" si="77">COUNTIF(BA66:BC66,"*"&amp;" "&amp;"*")</f>
        <v>0</v>
      </c>
      <c r="H66" s="434">
        <f t="shared" ref="H66:H120" ca="1" si="78">COUNTIF(BG66:BI66,"*"&amp;" "&amp;"*")</f>
        <v>0</v>
      </c>
      <c r="I66" s="415">
        <f t="shared" ref="I66:I120" ca="1" si="79">COUNTIF(BM66:BO66,"*"&amp;" "&amp;"*")</f>
        <v>0</v>
      </c>
      <c r="J66" s="453">
        <f t="shared" ref="J66:J120" ca="1" si="80">COUNTIF(BP66:BR66,"*"&amp;" "&amp;"*")</f>
        <v>0</v>
      </c>
      <c r="K66" s="415">
        <f t="shared" ref="K66:K120" ca="1" si="81">COUNTIF(BS66:BU66,"*"&amp;" "&amp;"*")</f>
        <v>0</v>
      </c>
      <c r="L66" s="453">
        <f t="shared" ref="L66:L120" ca="1" si="82">COUNTIF(BY66:CA66,"公共用水関係")</f>
        <v>0</v>
      </c>
      <c r="M66" s="415">
        <f t="shared" ref="M66:M120" ca="1" si="83">COUNTIF(BY66:CA66,"地下水関係")</f>
        <v>0</v>
      </c>
      <c r="N66" s="449"/>
      <c r="O66" s="434"/>
      <c r="P66" s="435">
        <f t="shared" ref="P66:P97" ca="1" si="84">SUMIFS(INDIRECT(CC$7),INDIRECT($CB$7),"合計",別3自治体コード,$A66)</f>
        <v>61</v>
      </c>
      <c r="Q66" s="435">
        <f t="shared" ref="Q66:Q97" ca="1" si="85">SUMIFS(INDIRECT(CD$7),INDIRECT($CB$7),"合計",別3自治体コード,$A66)</f>
        <v>0</v>
      </c>
      <c r="R66" s="435">
        <f t="shared" ref="R66:R97" ca="1" si="86">SUMIFS(INDIRECT(CE$7),INDIRECT($CB$7),"合計",別3自治体コード,$A66)</f>
        <v>18</v>
      </c>
      <c r="S66" s="435">
        <f t="shared" ref="S66:S97" ca="1" si="87">SUMIFS(INDIRECT(CF$7),INDIRECT($CB$7),"合計",別3自治体コード,$A66)</f>
        <v>0</v>
      </c>
      <c r="T66" s="435">
        <f t="shared" ref="T66:T97" ca="1" si="88">SUMIFS(INDIRECT(CG$7),INDIRECT($CB$7),"合計",別3自治体コード,$A66)</f>
        <v>0</v>
      </c>
      <c r="U66" s="435">
        <f t="shared" ref="U66:U97" ca="1" si="89">SUMIFS(INDIRECT(CH$7),INDIRECT($CB$7),"合計",別3自治体コード,$A66)</f>
        <v>0</v>
      </c>
      <c r="V66" s="435">
        <f t="shared" ref="V66:V120" ca="1" si="90">P66+S66</f>
        <v>61</v>
      </c>
      <c r="W66" s="435">
        <f t="shared" ref="W66:W120" ca="1" si="91">Q66+T66</f>
        <v>0</v>
      </c>
      <c r="X66" s="435">
        <f t="shared" ref="X66:X120" ca="1" si="92">R66+U66</f>
        <v>18</v>
      </c>
      <c r="Y66" s="486">
        <f t="shared" ref="Y66:Y97" ca="1" si="93">SUMIFS(INDIRECT(CI$7),INDIRECT($CB$7),"合計",別3自治体コード,$A66)</f>
        <v>0</v>
      </c>
      <c r="Z66" s="948"/>
      <c r="AA66" s="433">
        <v>1</v>
      </c>
      <c r="AB66" s="445" t="s">
        <v>305</v>
      </c>
      <c r="AC66" s="453">
        <f t="shared" ref="AC66:AC97" ca="1" si="94">INDEX(INDIRECT(CJ$7),MATCH($A66,_1自治体コード,0))</f>
        <v>3</v>
      </c>
      <c r="AD66" s="434">
        <f t="shared" ref="AD66:AD97" ca="1" si="95">INDEX(INDIRECT(CK$7),MATCH($A66,_1自治体コード,0))</f>
        <v>0</v>
      </c>
      <c r="AE66" s="415">
        <f t="shared" ref="AE66:AE120" ca="1" si="96">SUM(AC66:AD66)</f>
        <v>3</v>
      </c>
      <c r="AF66" s="453">
        <f t="shared" ref="AF66:AF97" ca="1" si="97">INDEX(INDIRECT(CM$7),MATCH($A66,_1自治体コード,0))</f>
        <v>3</v>
      </c>
      <c r="AG66" s="434">
        <f t="shared" ref="AG66:AG97" ca="1" si="98">INDEX(INDIRECT(CN$7),MATCH($A66,_1自治体コード,0))</f>
        <v>0</v>
      </c>
      <c r="AH66" s="434">
        <f t="shared" ref="AH66:AH97" ca="1" si="99">INDEX(INDIRECT(CO$7),MATCH($A66,_1自治体コード,0))</f>
        <v>0</v>
      </c>
      <c r="AI66" s="434">
        <f t="shared" ref="AI66:AI97" ca="1" si="100">INDEX(INDIRECT(CP$7),MATCH($A66,_1自治体コード,0))</f>
        <v>0</v>
      </c>
      <c r="AJ66" s="415">
        <f t="shared" ref="AJ66:AJ120" ca="1" si="101">SUM(AF66:AI66)</f>
        <v>3</v>
      </c>
      <c r="AK66" s="453">
        <f t="shared" ref="AK66:AK97" ca="1" si="102">INDEX(INDIRECT(CR$7),MATCH($A66,_1自治体コード,0))</f>
        <v>0</v>
      </c>
      <c r="AL66" s="434">
        <f t="shared" ref="AL66:AL97" ca="1" si="103">INDEX(INDIRECT(CS$7),MATCH($A66,_1自治体コード,0))</f>
        <v>18</v>
      </c>
      <c r="AM66" s="415">
        <f t="shared" ref="AM66:AM120" ca="1" si="104">SUM(AK66:AL66)</f>
        <v>18</v>
      </c>
      <c r="AN66" s="453">
        <f t="shared" ref="AN66:AN97" ca="1" si="105">INDEX(INDIRECT(CU$7),MATCH($A66,_1自治体コード,0))</f>
        <v>0</v>
      </c>
      <c r="AO66" s="434">
        <f t="shared" ref="AO66:AO97" ca="1" si="106">INDEX(INDIRECT(CV$7),MATCH($A66,_1自治体コード,0))</f>
        <v>0</v>
      </c>
      <c r="AP66" s="434">
        <f t="shared" ref="AP66:AP97" ca="1" si="107">INDEX(INDIRECT(CW$7),MATCH($A66,_1自治体コード,0))</f>
        <v>0</v>
      </c>
      <c r="AQ66" s="434">
        <f t="shared" ref="AQ66:AQ97" ca="1" si="108">INDEX(INDIRECT(CX$7),MATCH($A66,_1自治体コード,0))</f>
        <v>18</v>
      </c>
      <c r="AR66" s="434">
        <f t="shared" ref="AR66:AR97" ca="1" si="109">INDEX(INDIRECT(CY$7),MATCH($A66,_1自治体コード,0))</f>
        <v>0</v>
      </c>
      <c r="AS66" s="786">
        <f t="shared" ref="AS66:AS97" ca="1" si="110">INDEX(INDIRECT(CZ$7),MATCH($A66,_1自治体コード,0))</f>
        <v>0</v>
      </c>
      <c r="AT66" s="415">
        <f ca="1">SUM(AN66:AS66)</f>
        <v>18</v>
      </c>
      <c r="AV66" s="410">
        <f t="shared" ref="AV66:AV97" ca="1" si="111">IF(AJ66&gt;=AE66,0,1)</f>
        <v>0</v>
      </c>
      <c r="AW66" s="410">
        <f t="shared" ref="AW66:AW97" ca="1" si="112">IF(AT66&gt;=AM66,0,1)</f>
        <v>0</v>
      </c>
      <c r="AX66" s="405">
        <f t="shared" ref="AX66:BG75" ca="1" si="113">INDEX(INDIRECT(AX$7),MATCH($A66,_1自治体コード,0))</f>
        <v>0</v>
      </c>
      <c r="AY66" s="414">
        <f t="shared" ca="1" si="113"/>
        <v>0</v>
      </c>
      <c r="AZ66" s="405">
        <f t="shared" ca="1" si="113"/>
        <v>0</v>
      </c>
      <c r="BA66" s="405">
        <f t="shared" ca="1" si="113"/>
        <v>0</v>
      </c>
      <c r="BB66" s="405">
        <f t="shared" ca="1" si="113"/>
        <v>0</v>
      </c>
      <c r="BC66" s="405">
        <f t="shared" ca="1" si="113"/>
        <v>0</v>
      </c>
      <c r="BD66" s="405">
        <f t="shared" ca="1" si="113"/>
        <v>0</v>
      </c>
      <c r="BE66" s="405">
        <f t="shared" ca="1" si="113"/>
        <v>0</v>
      </c>
      <c r="BF66" s="405">
        <f t="shared" ca="1" si="113"/>
        <v>0</v>
      </c>
      <c r="BG66" s="405">
        <f t="shared" ca="1" si="113"/>
        <v>0</v>
      </c>
      <c r="BH66" s="405">
        <f t="shared" ref="BH66:BQ75" ca="1" si="114">INDEX(INDIRECT(BH$7),MATCH($A66,_1自治体コード,0))</f>
        <v>0</v>
      </c>
      <c r="BI66" s="405">
        <f t="shared" ca="1" si="114"/>
        <v>0</v>
      </c>
      <c r="BJ66" s="405">
        <f t="shared" ca="1" si="114"/>
        <v>0</v>
      </c>
      <c r="BK66" s="405">
        <f t="shared" ca="1" si="114"/>
        <v>0</v>
      </c>
      <c r="BL66" s="405">
        <f t="shared" ca="1" si="114"/>
        <v>0</v>
      </c>
      <c r="BM66" s="405">
        <f t="shared" ca="1" si="114"/>
        <v>0</v>
      </c>
      <c r="BN66" s="405">
        <f t="shared" ca="1" si="114"/>
        <v>0</v>
      </c>
      <c r="BO66" s="405">
        <f t="shared" ca="1" si="114"/>
        <v>0</v>
      </c>
      <c r="BP66" s="405">
        <f t="shared" ca="1" si="114"/>
        <v>0</v>
      </c>
      <c r="BQ66" s="405">
        <f t="shared" ca="1" si="114"/>
        <v>0</v>
      </c>
      <c r="BR66" s="405">
        <f t="shared" ref="BR66:CA81" ca="1" si="115">INDEX(INDIRECT(BR$7),MATCH($A66,_1自治体コード,0))</f>
        <v>0</v>
      </c>
      <c r="BS66" s="405">
        <f t="shared" ca="1" si="115"/>
        <v>0</v>
      </c>
      <c r="BT66" s="405">
        <f t="shared" ca="1" si="115"/>
        <v>0</v>
      </c>
      <c r="BU66" s="405">
        <f t="shared" ca="1" si="115"/>
        <v>0</v>
      </c>
      <c r="BV66" s="405">
        <f t="shared" ca="1" si="115"/>
        <v>0</v>
      </c>
      <c r="BW66" s="405">
        <f t="shared" ca="1" si="115"/>
        <v>0</v>
      </c>
      <c r="BX66" s="405">
        <f t="shared" ca="1" si="115"/>
        <v>0</v>
      </c>
      <c r="BY66" s="405">
        <f t="shared" ca="1" si="115"/>
        <v>0</v>
      </c>
      <c r="BZ66" s="405">
        <f t="shared" ca="1" si="115"/>
        <v>0</v>
      </c>
      <c r="CA66" s="405">
        <f t="shared" ca="1" si="115"/>
        <v>0</v>
      </c>
    </row>
    <row r="67" spans="1:79" ht="20.100000000000001" customHeight="1">
      <c r="A67" s="403" t="s">
        <v>534</v>
      </c>
      <c r="B67" s="436">
        <v>2</v>
      </c>
      <c r="C67" s="446" t="s">
        <v>306</v>
      </c>
      <c r="D67" s="454">
        <f t="shared" ca="1" si="74"/>
        <v>0</v>
      </c>
      <c r="E67" s="437">
        <f t="shared" ca="1" si="75"/>
        <v>0</v>
      </c>
      <c r="F67" s="413">
        <f t="shared" ca="1" si="76"/>
        <v>0</v>
      </c>
      <c r="G67" s="454">
        <f t="shared" ca="1" si="77"/>
        <v>0</v>
      </c>
      <c r="H67" s="437">
        <f t="shared" ca="1" si="78"/>
        <v>0</v>
      </c>
      <c r="I67" s="413">
        <f t="shared" ca="1" si="79"/>
        <v>0</v>
      </c>
      <c r="J67" s="454">
        <f t="shared" ca="1" si="80"/>
        <v>0</v>
      </c>
      <c r="K67" s="413">
        <f t="shared" ca="1" si="81"/>
        <v>0</v>
      </c>
      <c r="L67" s="454">
        <f t="shared" ca="1" si="82"/>
        <v>0</v>
      </c>
      <c r="M67" s="413">
        <f t="shared" ca="1" si="83"/>
        <v>0</v>
      </c>
      <c r="N67" s="450"/>
      <c r="O67" s="437"/>
      <c r="P67" s="807">
        <f t="shared" ca="1" si="84"/>
        <v>26</v>
      </c>
      <c r="Q67" s="807">
        <f t="shared" ca="1" si="85"/>
        <v>0</v>
      </c>
      <c r="R67" s="807">
        <f t="shared" ca="1" si="86"/>
        <v>0</v>
      </c>
      <c r="S67" s="807">
        <f t="shared" ca="1" si="87"/>
        <v>0</v>
      </c>
      <c r="T67" s="807">
        <f t="shared" ca="1" si="88"/>
        <v>0</v>
      </c>
      <c r="U67" s="807">
        <f t="shared" ca="1" si="89"/>
        <v>0</v>
      </c>
      <c r="V67" s="807">
        <f t="shared" ca="1" si="90"/>
        <v>26</v>
      </c>
      <c r="W67" s="807">
        <f t="shared" ca="1" si="91"/>
        <v>0</v>
      </c>
      <c r="X67" s="807">
        <f t="shared" ca="1" si="92"/>
        <v>0</v>
      </c>
      <c r="Y67" s="487">
        <f t="shared" ca="1" si="93"/>
        <v>0</v>
      </c>
      <c r="Z67" s="948"/>
      <c r="AA67" s="436">
        <v>2</v>
      </c>
      <c r="AB67" s="446" t="s">
        <v>306</v>
      </c>
      <c r="AC67" s="454">
        <f t="shared" ca="1" si="94"/>
        <v>0</v>
      </c>
      <c r="AD67" s="437">
        <f t="shared" ca="1" si="95"/>
        <v>19</v>
      </c>
      <c r="AE67" s="413">
        <f t="shared" ca="1" si="96"/>
        <v>19</v>
      </c>
      <c r="AF67" s="454">
        <f t="shared" ca="1" si="97"/>
        <v>6</v>
      </c>
      <c r="AG67" s="437">
        <f t="shared" ca="1" si="98"/>
        <v>0</v>
      </c>
      <c r="AH67" s="794">
        <f t="shared" ca="1" si="99"/>
        <v>6</v>
      </c>
      <c r="AI67" s="437">
        <f t="shared" ca="1" si="100"/>
        <v>9</v>
      </c>
      <c r="AJ67" s="413">
        <f t="shared" ca="1" si="101"/>
        <v>21</v>
      </c>
      <c r="AK67" s="454">
        <f t="shared" ca="1" si="102"/>
        <v>0</v>
      </c>
      <c r="AL67" s="437">
        <f t="shared" ca="1" si="103"/>
        <v>0</v>
      </c>
      <c r="AM67" s="413">
        <f t="shared" ca="1" si="104"/>
        <v>0</v>
      </c>
      <c r="AN67" s="454">
        <f t="shared" ca="1" si="105"/>
        <v>0</v>
      </c>
      <c r="AO67" s="437">
        <f t="shared" ca="1" si="106"/>
        <v>0</v>
      </c>
      <c r="AP67" s="437">
        <f t="shared" ca="1" si="107"/>
        <v>0</v>
      </c>
      <c r="AQ67" s="437">
        <f t="shared" ca="1" si="108"/>
        <v>0</v>
      </c>
      <c r="AR67" s="437">
        <f t="shared" ca="1" si="109"/>
        <v>0</v>
      </c>
      <c r="AS67" s="787">
        <f t="shared" ca="1" si="110"/>
        <v>0</v>
      </c>
      <c r="AT67" s="413">
        <f t="shared" ref="AT67:AT120" ca="1" si="116">SUM(AN67:AS67)</f>
        <v>0</v>
      </c>
      <c r="AV67" s="410">
        <f t="shared" ca="1" si="111"/>
        <v>0</v>
      </c>
      <c r="AW67" s="410">
        <f t="shared" ca="1" si="112"/>
        <v>0</v>
      </c>
      <c r="AX67" s="405">
        <f t="shared" ca="1" si="113"/>
        <v>0</v>
      </c>
      <c r="AY67" s="414">
        <f t="shared" ca="1" si="113"/>
        <v>0</v>
      </c>
      <c r="AZ67" s="405">
        <f t="shared" ca="1" si="113"/>
        <v>0</v>
      </c>
      <c r="BA67" s="405">
        <f t="shared" ca="1" si="113"/>
        <v>0</v>
      </c>
      <c r="BB67" s="405">
        <f t="shared" ca="1" si="113"/>
        <v>0</v>
      </c>
      <c r="BC67" s="405">
        <f t="shared" ca="1" si="113"/>
        <v>0</v>
      </c>
      <c r="BD67" s="405">
        <f t="shared" ca="1" si="113"/>
        <v>0</v>
      </c>
      <c r="BE67" s="405">
        <f t="shared" ca="1" si="113"/>
        <v>0</v>
      </c>
      <c r="BF67" s="405">
        <f t="shared" ca="1" si="113"/>
        <v>0</v>
      </c>
      <c r="BG67" s="405">
        <f t="shared" ca="1" si="113"/>
        <v>0</v>
      </c>
      <c r="BH67" s="405">
        <f t="shared" ca="1" si="114"/>
        <v>0</v>
      </c>
      <c r="BI67" s="405">
        <f t="shared" ca="1" si="114"/>
        <v>0</v>
      </c>
      <c r="BJ67" s="405">
        <f t="shared" ca="1" si="114"/>
        <v>0</v>
      </c>
      <c r="BK67" s="405">
        <f t="shared" ca="1" si="114"/>
        <v>0</v>
      </c>
      <c r="BL67" s="405">
        <f t="shared" ca="1" si="114"/>
        <v>0</v>
      </c>
      <c r="BM67" s="405">
        <f t="shared" ca="1" si="114"/>
        <v>0</v>
      </c>
      <c r="BN67" s="405">
        <f t="shared" ca="1" si="114"/>
        <v>0</v>
      </c>
      <c r="BO67" s="405">
        <f t="shared" ca="1" si="114"/>
        <v>0</v>
      </c>
      <c r="BP67" s="405">
        <f t="shared" ca="1" si="114"/>
        <v>0</v>
      </c>
      <c r="BQ67" s="405">
        <f t="shared" ca="1" si="114"/>
        <v>0</v>
      </c>
      <c r="BR67" s="405">
        <f t="shared" ca="1" si="115"/>
        <v>0</v>
      </c>
      <c r="BS67" s="405">
        <f t="shared" ca="1" si="115"/>
        <v>0</v>
      </c>
      <c r="BT67" s="405">
        <f t="shared" ca="1" si="115"/>
        <v>0</v>
      </c>
      <c r="BU67" s="405">
        <f t="shared" ca="1" si="115"/>
        <v>0</v>
      </c>
      <c r="BV67" s="405">
        <f t="shared" ca="1" si="115"/>
        <v>0</v>
      </c>
      <c r="BW67" s="405">
        <f t="shared" ca="1" si="115"/>
        <v>0</v>
      </c>
      <c r="BX67" s="405">
        <f t="shared" ca="1" si="115"/>
        <v>0</v>
      </c>
      <c r="BY67" s="405">
        <f t="shared" ca="1" si="115"/>
        <v>0</v>
      </c>
      <c r="BZ67" s="405">
        <f t="shared" ca="1" si="115"/>
        <v>0</v>
      </c>
      <c r="CA67" s="405">
        <f t="shared" ca="1" si="115"/>
        <v>0</v>
      </c>
    </row>
    <row r="68" spans="1:79" ht="20.100000000000001" customHeight="1">
      <c r="A68" s="403" t="s">
        <v>535</v>
      </c>
      <c r="B68" s="436">
        <v>3</v>
      </c>
      <c r="C68" s="446" t="s">
        <v>307</v>
      </c>
      <c r="D68" s="454">
        <f t="shared" ca="1" si="74"/>
        <v>0</v>
      </c>
      <c r="E68" s="437">
        <f t="shared" ca="1" si="75"/>
        <v>0</v>
      </c>
      <c r="F68" s="413">
        <f t="shared" ca="1" si="76"/>
        <v>0</v>
      </c>
      <c r="G68" s="454">
        <f t="shared" ca="1" si="77"/>
        <v>0</v>
      </c>
      <c r="H68" s="437">
        <f t="shared" ca="1" si="78"/>
        <v>0</v>
      </c>
      <c r="I68" s="413">
        <f t="shared" ca="1" si="79"/>
        <v>0</v>
      </c>
      <c r="J68" s="454">
        <f t="shared" ca="1" si="80"/>
        <v>0</v>
      </c>
      <c r="K68" s="413">
        <f t="shared" ca="1" si="81"/>
        <v>0</v>
      </c>
      <c r="L68" s="454">
        <f t="shared" ca="1" si="82"/>
        <v>0</v>
      </c>
      <c r="M68" s="413">
        <f t="shared" ca="1" si="83"/>
        <v>0</v>
      </c>
      <c r="N68" s="450"/>
      <c r="O68" s="437"/>
      <c r="P68" s="807">
        <f t="shared" ca="1" si="84"/>
        <v>41</v>
      </c>
      <c r="Q68" s="807">
        <f t="shared" ca="1" si="85"/>
        <v>0</v>
      </c>
      <c r="R68" s="807">
        <f t="shared" ca="1" si="86"/>
        <v>0</v>
      </c>
      <c r="S68" s="807">
        <f t="shared" ca="1" si="87"/>
        <v>0</v>
      </c>
      <c r="T68" s="807">
        <f t="shared" ca="1" si="88"/>
        <v>0</v>
      </c>
      <c r="U68" s="807">
        <f t="shared" ca="1" si="89"/>
        <v>0</v>
      </c>
      <c r="V68" s="807">
        <f t="shared" ca="1" si="90"/>
        <v>41</v>
      </c>
      <c r="W68" s="807">
        <f t="shared" ca="1" si="91"/>
        <v>0</v>
      </c>
      <c r="X68" s="807">
        <f t="shared" ca="1" si="92"/>
        <v>0</v>
      </c>
      <c r="Y68" s="487">
        <f t="shared" ca="1" si="93"/>
        <v>0</v>
      </c>
      <c r="Z68" s="948"/>
      <c r="AA68" s="436">
        <v>3</v>
      </c>
      <c r="AB68" s="446" t="s">
        <v>307</v>
      </c>
      <c r="AC68" s="454">
        <f t="shared" ca="1" si="94"/>
        <v>1</v>
      </c>
      <c r="AD68" s="437">
        <f t="shared" ca="1" si="95"/>
        <v>0</v>
      </c>
      <c r="AE68" s="413">
        <f t="shared" ca="1" si="96"/>
        <v>1</v>
      </c>
      <c r="AF68" s="454">
        <f t="shared" ca="1" si="97"/>
        <v>1</v>
      </c>
      <c r="AG68" s="437">
        <f t="shared" ca="1" si="98"/>
        <v>0</v>
      </c>
      <c r="AH68" s="794">
        <f t="shared" ca="1" si="99"/>
        <v>0</v>
      </c>
      <c r="AI68" s="437">
        <f t="shared" ca="1" si="100"/>
        <v>0</v>
      </c>
      <c r="AJ68" s="413">
        <f t="shared" ca="1" si="101"/>
        <v>1</v>
      </c>
      <c r="AK68" s="454">
        <f t="shared" ca="1" si="102"/>
        <v>0</v>
      </c>
      <c r="AL68" s="437">
        <f t="shared" ca="1" si="103"/>
        <v>0</v>
      </c>
      <c r="AM68" s="413">
        <f t="shared" ca="1" si="104"/>
        <v>0</v>
      </c>
      <c r="AN68" s="454">
        <f t="shared" ca="1" si="105"/>
        <v>0</v>
      </c>
      <c r="AO68" s="437">
        <f t="shared" ca="1" si="106"/>
        <v>0</v>
      </c>
      <c r="AP68" s="437">
        <f t="shared" ca="1" si="107"/>
        <v>0</v>
      </c>
      <c r="AQ68" s="437">
        <f t="shared" ca="1" si="108"/>
        <v>0</v>
      </c>
      <c r="AR68" s="437">
        <f t="shared" ca="1" si="109"/>
        <v>0</v>
      </c>
      <c r="AS68" s="787">
        <f t="shared" ca="1" si="110"/>
        <v>0</v>
      </c>
      <c r="AT68" s="413">
        <f t="shared" ca="1" si="116"/>
        <v>0</v>
      </c>
      <c r="AV68" s="410">
        <f t="shared" ca="1" si="111"/>
        <v>0</v>
      </c>
      <c r="AW68" s="410">
        <f t="shared" ca="1" si="112"/>
        <v>0</v>
      </c>
      <c r="AX68" s="405">
        <f t="shared" ca="1" si="113"/>
        <v>0</v>
      </c>
      <c r="AY68" s="414">
        <f t="shared" ca="1" si="113"/>
        <v>0</v>
      </c>
      <c r="AZ68" s="405">
        <f t="shared" ca="1" si="113"/>
        <v>0</v>
      </c>
      <c r="BA68" s="405">
        <f t="shared" ca="1" si="113"/>
        <v>0</v>
      </c>
      <c r="BB68" s="405">
        <f t="shared" ca="1" si="113"/>
        <v>0</v>
      </c>
      <c r="BC68" s="405">
        <f t="shared" ca="1" si="113"/>
        <v>0</v>
      </c>
      <c r="BD68" s="405">
        <f t="shared" ca="1" si="113"/>
        <v>0</v>
      </c>
      <c r="BE68" s="405">
        <f t="shared" ca="1" si="113"/>
        <v>0</v>
      </c>
      <c r="BF68" s="405">
        <f t="shared" ca="1" si="113"/>
        <v>0</v>
      </c>
      <c r="BG68" s="405">
        <f t="shared" ca="1" si="113"/>
        <v>0</v>
      </c>
      <c r="BH68" s="405">
        <f t="shared" ca="1" si="114"/>
        <v>0</v>
      </c>
      <c r="BI68" s="405">
        <f t="shared" ca="1" si="114"/>
        <v>0</v>
      </c>
      <c r="BJ68" s="405">
        <f t="shared" ca="1" si="114"/>
        <v>0</v>
      </c>
      <c r="BK68" s="405">
        <f t="shared" ca="1" si="114"/>
        <v>0</v>
      </c>
      <c r="BL68" s="405">
        <f t="shared" ca="1" si="114"/>
        <v>0</v>
      </c>
      <c r="BM68" s="405">
        <f t="shared" ca="1" si="114"/>
        <v>0</v>
      </c>
      <c r="BN68" s="405">
        <f t="shared" ca="1" si="114"/>
        <v>0</v>
      </c>
      <c r="BO68" s="405">
        <f t="shared" ca="1" si="114"/>
        <v>0</v>
      </c>
      <c r="BP68" s="405">
        <f t="shared" ca="1" si="114"/>
        <v>0</v>
      </c>
      <c r="BQ68" s="405">
        <f t="shared" ca="1" si="114"/>
        <v>0</v>
      </c>
      <c r="BR68" s="405">
        <f t="shared" ca="1" si="115"/>
        <v>0</v>
      </c>
      <c r="BS68" s="405">
        <f t="shared" ca="1" si="115"/>
        <v>0</v>
      </c>
      <c r="BT68" s="405">
        <f t="shared" ca="1" si="115"/>
        <v>0</v>
      </c>
      <c r="BU68" s="405">
        <f t="shared" ca="1" si="115"/>
        <v>0</v>
      </c>
      <c r="BV68" s="405">
        <f t="shared" ca="1" si="115"/>
        <v>0</v>
      </c>
      <c r="BW68" s="405">
        <f t="shared" ca="1" si="115"/>
        <v>0</v>
      </c>
      <c r="BX68" s="405">
        <f t="shared" ca="1" si="115"/>
        <v>0</v>
      </c>
      <c r="BY68" s="405">
        <f t="shared" ca="1" si="115"/>
        <v>0</v>
      </c>
      <c r="BZ68" s="405">
        <f t="shared" ca="1" si="115"/>
        <v>0</v>
      </c>
      <c r="CA68" s="405">
        <f t="shared" ca="1" si="115"/>
        <v>0</v>
      </c>
    </row>
    <row r="69" spans="1:79" ht="20.100000000000001" customHeight="1">
      <c r="A69" s="403" t="s">
        <v>537</v>
      </c>
      <c r="B69" s="436">
        <v>4</v>
      </c>
      <c r="C69" s="446" t="s">
        <v>309</v>
      </c>
      <c r="D69" s="454">
        <f t="shared" ca="1" si="74"/>
        <v>0</v>
      </c>
      <c r="E69" s="437">
        <f t="shared" ca="1" si="75"/>
        <v>0</v>
      </c>
      <c r="F69" s="413">
        <f t="shared" ca="1" si="76"/>
        <v>0</v>
      </c>
      <c r="G69" s="454">
        <f t="shared" ca="1" si="77"/>
        <v>0</v>
      </c>
      <c r="H69" s="437">
        <f t="shared" ca="1" si="78"/>
        <v>0</v>
      </c>
      <c r="I69" s="413">
        <f t="shared" ca="1" si="79"/>
        <v>0</v>
      </c>
      <c r="J69" s="454">
        <f t="shared" ca="1" si="80"/>
        <v>0</v>
      </c>
      <c r="K69" s="413">
        <f t="shared" ca="1" si="81"/>
        <v>0</v>
      </c>
      <c r="L69" s="454">
        <f t="shared" ca="1" si="82"/>
        <v>0</v>
      </c>
      <c r="M69" s="413">
        <f t="shared" ca="1" si="83"/>
        <v>0</v>
      </c>
      <c r="N69" s="450"/>
      <c r="O69" s="437"/>
      <c r="P69" s="807">
        <f t="shared" ca="1" si="84"/>
        <v>60</v>
      </c>
      <c r="Q69" s="807">
        <f t="shared" ca="1" si="85"/>
        <v>0</v>
      </c>
      <c r="R69" s="807">
        <f t="shared" ca="1" si="86"/>
        <v>3</v>
      </c>
      <c r="S69" s="807">
        <f t="shared" ca="1" si="87"/>
        <v>0</v>
      </c>
      <c r="T69" s="807">
        <f t="shared" ca="1" si="88"/>
        <v>0</v>
      </c>
      <c r="U69" s="807">
        <f t="shared" ca="1" si="89"/>
        <v>0</v>
      </c>
      <c r="V69" s="807">
        <f t="shared" ca="1" si="90"/>
        <v>60</v>
      </c>
      <c r="W69" s="807">
        <f t="shared" ca="1" si="91"/>
        <v>0</v>
      </c>
      <c r="X69" s="807">
        <f t="shared" ca="1" si="92"/>
        <v>3</v>
      </c>
      <c r="Y69" s="487">
        <f t="shared" ca="1" si="93"/>
        <v>0</v>
      </c>
      <c r="Z69" s="948"/>
      <c r="AA69" s="436">
        <v>4</v>
      </c>
      <c r="AB69" s="446" t="s">
        <v>309</v>
      </c>
      <c r="AC69" s="454">
        <f t="shared" ca="1" si="94"/>
        <v>5</v>
      </c>
      <c r="AD69" s="437">
        <f t="shared" ca="1" si="95"/>
        <v>6</v>
      </c>
      <c r="AE69" s="413">
        <f t="shared" ca="1" si="96"/>
        <v>11</v>
      </c>
      <c r="AF69" s="454">
        <f t="shared" ca="1" si="97"/>
        <v>5</v>
      </c>
      <c r="AG69" s="437">
        <f t="shared" ca="1" si="98"/>
        <v>0</v>
      </c>
      <c r="AH69" s="794">
        <f t="shared" ca="1" si="99"/>
        <v>1</v>
      </c>
      <c r="AI69" s="437">
        <f t="shared" ca="1" si="100"/>
        <v>5</v>
      </c>
      <c r="AJ69" s="413">
        <f t="shared" ca="1" si="101"/>
        <v>11</v>
      </c>
      <c r="AK69" s="454">
        <f t="shared" ca="1" si="102"/>
        <v>0</v>
      </c>
      <c r="AL69" s="437">
        <f t="shared" ca="1" si="103"/>
        <v>0</v>
      </c>
      <c r="AM69" s="413">
        <f t="shared" ca="1" si="104"/>
        <v>0</v>
      </c>
      <c r="AN69" s="454">
        <f t="shared" ca="1" si="105"/>
        <v>0</v>
      </c>
      <c r="AO69" s="437">
        <f t="shared" ca="1" si="106"/>
        <v>0</v>
      </c>
      <c r="AP69" s="437">
        <f t="shared" ca="1" si="107"/>
        <v>0</v>
      </c>
      <c r="AQ69" s="437">
        <f t="shared" ca="1" si="108"/>
        <v>0</v>
      </c>
      <c r="AR69" s="437">
        <f t="shared" ca="1" si="109"/>
        <v>0</v>
      </c>
      <c r="AS69" s="787">
        <f t="shared" ca="1" si="110"/>
        <v>0</v>
      </c>
      <c r="AT69" s="413">
        <f t="shared" ca="1" si="116"/>
        <v>0</v>
      </c>
      <c r="AV69" s="410">
        <f t="shared" ca="1" si="111"/>
        <v>0</v>
      </c>
      <c r="AW69" s="410">
        <f t="shared" ca="1" si="112"/>
        <v>0</v>
      </c>
      <c r="AX69" s="405">
        <f t="shared" ca="1" si="113"/>
        <v>0</v>
      </c>
      <c r="AY69" s="414">
        <f t="shared" ca="1" si="113"/>
        <v>0</v>
      </c>
      <c r="AZ69" s="405">
        <f t="shared" ca="1" si="113"/>
        <v>0</v>
      </c>
      <c r="BA69" s="405">
        <f t="shared" ca="1" si="113"/>
        <v>0</v>
      </c>
      <c r="BB69" s="405">
        <f t="shared" ca="1" si="113"/>
        <v>0</v>
      </c>
      <c r="BC69" s="405">
        <f t="shared" ca="1" si="113"/>
        <v>0</v>
      </c>
      <c r="BD69" s="405">
        <f t="shared" ca="1" si="113"/>
        <v>0</v>
      </c>
      <c r="BE69" s="405">
        <f t="shared" ca="1" si="113"/>
        <v>0</v>
      </c>
      <c r="BF69" s="405">
        <f t="shared" ca="1" si="113"/>
        <v>0</v>
      </c>
      <c r="BG69" s="405">
        <f t="shared" ca="1" si="113"/>
        <v>0</v>
      </c>
      <c r="BH69" s="405">
        <f t="shared" ca="1" si="114"/>
        <v>0</v>
      </c>
      <c r="BI69" s="405">
        <f t="shared" ca="1" si="114"/>
        <v>0</v>
      </c>
      <c r="BJ69" s="405">
        <f t="shared" ca="1" si="114"/>
        <v>0</v>
      </c>
      <c r="BK69" s="405">
        <f t="shared" ca="1" si="114"/>
        <v>0</v>
      </c>
      <c r="BL69" s="405">
        <f t="shared" ca="1" si="114"/>
        <v>0</v>
      </c>
      <c r="BM69" s="405">
        <f t="shared" ca="1" si="114"/>
        <v>0</v>
      </c>
      <c r="BN69" s="405">
        <f t="shared" ca="1" si="114"/>
        <v>0</v>
      </c>
      <c r="BO69" s="405">
        <f t="shared" ca="1" si="114"/>
        <v>0</v>
      </c>
      <c r="BP69" s="405">
        <f t="shared" ca="1" si="114"/>
        <v>0</v>
      </c>
      <c r="BQ69" s="405">
        <f t="shared" ca="1" si="114"/>
        <v>0</v>
      </c>
      <c r="BR69" s="405">
        <f t="shared" ca="1" si="115"/>
        <v>0</v>
      </c>
      <c r="BS69" s="405">
        <f t="shared" ca="1" si="115"/>
        <v>0</v>
      </c>
      <c r="BT69" s="405">
        <f t="shared" ca="1" si="115"/>
        <v>0</v>
      </c>
      <c r="BU69" s="405">
        <f t="shared" ca="1" si="115"/>
        <v>0</v>
      </c>
      <c r="BV69" s="405">
        <f t="shared" ca="1" si="115"/>
        <v>0</v>
      </c>
      <c r="BW69" s="405">
        <f t="shared" ca="1" si="115"/>
        <v>0</v>
      </c>
      <c r="BX69" s="405">
        <f t="shared" ca="1" si="115"/>
        <v>0</v>
      </c>
      <c r="BY69" s="405">
        <f t="shared" ca="1" si="115"/>
        <v>0</v>
      </c>
      <c r="BZ69" s="405">
        <f t="shared" ca="1" si="115"/>
        <v>0</v>
      </c>
      <c r="CA69" s="405">
        <f t="shared" ca="1" si="115"/>
        <v>0</v>
      </c>
    </row>
    <row r="70" spans="1:79" ht="20.100000000000001" customHeight="1">
      <c r="A70" s="403" t="s">
        <v>538</v>
      </c>
      <c r="B70" s="427">
        <v>5</v>
      </c>
      <c r="C70" s="447" t="s">
        <v>310</v>
      </c>
      <c r="D70" s="455">
        <f t="shared" ca="1" si="74"/>
        <v>0</v>
      </c>
      <c r="E70" s="430">
        <f t="shared" ca="1" si="75"/>
        <v>0</v>
      </c>
      <c r="F70" s="456">
        <f t="shared" ca="1" si="76"/>
        <v>0</v>
      </c>
      <c r="G70" s="455">
        <f t="shared" ca="1" si="77"/>
        <v>0</v>
      </c>
      <c r="H70" s="430">
        <f t="shared" ca="1" si="78"/>
        <v>0</v>
      </c>
      <c r="I70" s="456">
        <f t="shared" ca="1" si="79"/>
        <v>0</v>
      </c>
      <c r="J70" s="455">
        <f t="shared" ca="1" si="80"/>
        <v>0</v>
      </c>
      <c r="K70" s="456">
        <f t="shared" ca="1" si="81"/>
        <v>0</v>
      </c>
      <c r="L70" s="455">
        <f t="shared" ca="1" si="82"/>
        <v>0</v>
      </c>
      <c r="M70" s="456">
        <f t="shared" ca="1" si="83"/>
        <v>0</v>
      </c>
      <c r="N70" s="451"/>
      <c r="O70" s="430"/>
      <c r="P70" s="431">
        <f t="shared" ca="1" si="84"/>
        <v>63</v>
      </c>
      <c r="Q70" s="431">
        <f t="shared" ca="1" si="85"/>
        <v>0</v>
      </c>
      <c r="R70" s="431">
        <f t="shared" ca="1" si="86"/>
        <v>30</v>
      </c>
      <c r="S70" s="431">
        <f t="shared" ca="1" si="87"/>
        <v>12</v>
      </c>
      <c r="T70" s="431">
        <f t="shared" ca="1" si="88"/>
        <v>0</v>
      </c>
      <c r="U70" s="431">
        <f t="shared" ca="1" si="89"/>
        <v>0</v>
      </c>
      <c r="V70" s="431">
        <f t="shared" ca="1" si="90"/>
        <v>75</v>
      </c>
      <c r="W70" s="431">
        <f t="shared" ca="1" si="91"/>
        <v>0</v>
      </c>
      <c r="X70" s="431">
        <f t="shared" ca="1" si="92"/>
        <v>30</v>
      </c>
      <c r="Y70" s="476">
        <f t="shared" ca="1" si="93"/>
        <v>0</v>
      </c>
      <c r="Z70" s="948"/>
      <c r="AA70" s="427">
        <v>5</v>
      </c>
      <c r="AB70" s="447" t="s">
        <v>310</v>
      </c>
      <c r="AC70" s="455">
        <f t="shared" ca="1" si="94"/>
        <v>4</v>
      </c>
      <c r="AD70" s="430">
        <f t="shared" ca="1" si="95"/>
        <v>6</v>
      </c>
      <c r="AE70" s="456">
        <f t="shared" ca="1" si="96"/>
        <v>10</v>
      </c>
      <c r="AF70" s="455">
        <f t="shared" ca="1" si="97"/>
        <v>3</v>
      </c>
      <c r="AG70" s="430">
        <f t="shared" ca="1" si="98"/>
        <v>0</v>
      </c>
      <c r="AH70" s="430">
        <f t="shared" ca="1" si="99"/>
        <v>0</v>
      </c>
      <c r="AI70" s="430">
        <f t="shared" ca="1" si="100"/>
        <v>7</v>
      </c>
      <c r="AJ70" s="456">
        <f t="shared" ca="1" si="101"/>
        <v>10</v>
      </c>
      <c r="AK70" s="455">
        <f t="shared" ca="1" si="102"/>
        <v>0</v>
      </c>
      <c r="AL70" s="430">
        <f t="shared" ca="1" si="103"/>
        <v>0</v>
      </c>
      <c r="AM70" s="456">
        <f t="shared" ca="1" si="104"/>
        <v>0</v>
      </c>
      <c r="AN70" s="455">
        <f t="shared" ca="1" si="105"/>
        <v>0</v>
      </c>
      <c r="AO70" s="430">
        <f t="shared" ca="1" si="106"/>
        <v>0</v>
      </c>
      <c r="AP70" s="430">
        <f t="shared" ca="1" si="107"/>
        <v>0</v>
      </c>
      <c r="AQ70" s="430">
        <f t="shared" ca="1" si="108"/>
        <v>0</v>
      </c>
      <c r="AR70" s="430">
        <f t="shared" ca="1" si="109"/>
        <v>0</v>
      </c>
      <c r="AS70" s="788">
        <f t="shared" ca="1" si="110"/>
        <v>0</v>
      </c>
      <c r="AT70" s="456">
        <f t="shared" ca="1" si="116"/>
        <v>0</v>
      </c>
      <c r="AV70" s="410">
        <f t="shared" ca="1" si="111"/>
        <v>0</v>
      </c>
      <c r="AW70" s="410">
        <f t="shared" ca="1" si="112"/>
        <v>0</v>
      </c>
      <c r="AX70" s="405">
        <f t="shared" ca="1" si="113"/>
        <v>0</v>
      </c>
      <c r="AY70" s="414">
        <f t="shared" ca="1" si="113"/>
        <v>0</v>
      </c>
      <c r="AZ70" s="405">
        <f t="shared" ca="1" si="113"/>
        <v>0</v>
      </c>
      <c r="BA70" s="405">
        <f t="shared" ca="1" si="113"/>
        <v>0</v>
      </c>
      <c r="BB70" s="405">
        <f t="shared" ca="1" si="113"/>
        <v>0</v>
      </c>
      <c r="BC70" s="405">
        <f t="shared" ca="1" si="113"/>
        <v>0</v>
      </c>
      <c r="BD70" s="405">
        <f t="shared" ca="1" si="113"/>
        <v>0</v>
      </c>
      <c r="BE70" s="405">
        <f t="shared" ca="1" si="113"/>
        <v>0</v>
      </c>
      <c r="BF70" s="405">
        <f t="shared" ca="1" si="113"/>
        <v>0</v>
      </c>
      <c r="BG70" s="405">
        <f t="shared" ca="1" si="113"/>
        <v>0</v>
      </c>
      <c r="BH70" s="405">
        <f t="shared" ca="1" si="114"/>
        <v>0</v>
      </c>
      <c r="BI70" s="405">
        <f t="shared" ca="1" si="114"/>
        <v>0</v>
      </c>
      <c r="BJ70" s="405">
        <f t="shared" ca="1" si="114"/>
        <v>0</v>
      </c>
      <c r="BK70" s="405">
        <f t="shared" ca="1" si="114"/>
        <v>0</v>
      </c>
      <c r="BL70" s="405">
        <f t="shared" ca="1" si="114"/>
        <v>0</v>
      </c>
      <c r="BM70" s="405">
        <f t="shared" ca="1" si="114"/>
        <v>0</v>
      </c>
      <c r="BN70" s="405">
        <f t="shared" ca="1" si="114"/>
        <v>0</v>
      </c>
      <c r="BO70" s="405">
        <f t="shared" ca="1" si="114"/>
        <v>0</v>
      </c>
      <c r="BP70" s="405">
        <f t="shared" ca="1" si="114"/>
        <v>0</v>
      </c>
      <c r="BQ70" s="405">
        <f t="shared" ca="1" si="114"/>
        <v>0</v>
      </c>
      <c r="BR70" s="405">
        <f t="shared" ca="1" si="115"/>
        <v>0</v>
      </c>
      <c r="BS70" s="405">
        <f t="shared" ca="1" si="115"/>
        <v>0</v>
      </c>
      <c r="BT70" s="405">
        <f t="shared" ca="1" si="115"/>
        <v>0</v>
      </c>
      <c r="BU70" s="405">
        <f t="shared" ca="1" si="115"/>
        <v>0</v>
      </c>
      <c r="BV70" s="405">
        <f t="shared" ca="1" si="115"/>
        <v>0</v>
      </c>
      <c r="BW70" s="405">
        <f t="shared" ca="1" si="115"/>
        <v>0</v>
      </c>
      <c r="BX70" s="405">
        <f t="shared" ca="1" si="115"/>
        <v>0</v>
      </c>
      <c r="BY70" s="405">
        <f t="shared" ca="1" si="115"/>
        <v>0</v>
      </c>
      <c r="BZ70" s="405">
        <f t="shared" ca="1" si="115"/>
        <v>0</v>
      </c>
      <c r="CA70" s="405">
        <f t="shared" ca="1" si="115"/>
        <v>0</v>
      </c>
    </row>
    <row r="71" spans="1:79" ht="20.100000000000001" customHeight="1">
      <c r="A71" s="403" t="s">
        <v>540</v>
      </c>
      <c r="B71" s="439">
        <v>6</v>
      </c>
      <c r="C71" s="448" t="s">
        <v>314</v>
      </c>
      <c r="D71" s="457">
        <f t="shared" ca="1" si="74"/>
        <v>0</v>
      </c>
      <c r="E71" s="440">
        <f t="shared" ca="1" si="75"/>
        <v>0</v>
      </c>
      <c r="F71" s="458">
        <f t="shared" ca="1" si="76"/>
        <v>0</v>
      </c>
      <c r="G71" s="457">
        <f t="shared" ca="1" si="77"/>
        <v>0</v>
      </c>
      <c r="H71" s="440">
        <f t="shared" ca="1" si="78"/>
        <v>0</v>
      </c>
      <c r="I71" s="458">
        <f t="shared" ca="1" si="79"/>
        <v>0</v>
      </c>
      <c r="J71" s="457">
        <f t="shared" ca="1" si="80"/>
        <v>0</v>
      </c>
      <c r="K71" s="458">
        <f t="shared" ca="1" si="81"/>
        <v>0</v>
      </c>
      <c r="L71" s="457">
        <f t="shared" ca="1" si="82"/>
        <v>0</v>
      </c>
      <c r="M71" s="458">
        <f t="shared" ca="1" si="83"/>
        <v>0</v>
      </c>
      <c r="N71" s="452"/>
      <c r="O71" s="440"/>
      <c r="P71" s="441">
        <f t="shared" ca="1" si="84"/>
        <v>32</v>
      </c>
      <c r="Q71" s="441">
        <f t="shared" ca="1" si="85"/>
        <v>0</v>
      </c>
      <c r="R71" s="441">
        <f t="shared" ca="1" si="86"/>
        <v>9</v>
      </c>
      <c r="S71" s="441">
        <f t="shared" ca="1" si="87"/>
        <v>0</v>
      </c>
      <c r="T71" s="441">
        <f t="shared" ca="1" si="88"/>
        <v>0</v>
      </c>
      <c r="U71" s="441">
        <f t="shared" ca="1" si="89"/>
        <v>0</v>
      </c>
      <c r="V71" s="441">
        <f t="shared" ca="1" si="90"/>
        <v>32</v>
      </c>
      <c r="W71" s="441">
        <f t="shared" ca="1" si="91"/>
        <v>0</v>
      </c>
      <c r="X71" s="441">
        <f t="shared" ca="1" si="92"/>
        <v>9</v>
      </c>
      <c r="Y71" s="806">
        <f t="shared" ca="1" si="93"/>
        <v>0</v>
      </c>
      <c r="Z71" s="948"/>
      <c r="AA71" s="439">
        <v>6</v>
      </c>
      <c r="AB71" s="448" t="s">
        <v>314</v>
      </c>
      <c r="AC71" s="457">
        <f t="shared" ca="1" si="94"/>
        <v>19</v>
      </c>
      <c r="AD71" s="440">
        <f t="shared" ca="1" si="95"/>
        <v>0</v>
      </c>
      <c r="AE71" s="458">
        <f t="shared" ca="1" si="96"/>
        <v>19</v>
      </c>
      <c r="AF71" s="457">
        <f t="shared" ca="1" si="97"/>
        <v>0</v>
      </c>
      <c r="AG71" s="440">
        <f t="shared" ca="1" si="98"/>
        <v>0</v>
      </c>
      <c r="AH71" s="440">
        <f t="shared" ca="1" si="99"/>
        <v>0</v>
      </c>
      <c r="AI71" s="440">
        <f t="shared" ca="1" si="100"/>
        <v>19</v>
      </c>
      <c r="AJ71" s="458">
        <f t="shared" ca="1" si="101"/>
        <v>19</v>
      </c>
      <c r="AK71" s="457">
        <f t="shared" ca="1" si="102"/>
        <v>0</v>
      </c>
      <c r="AL71" s="440">
        <f t="shared" ca="1" si="103"/>
        <v>0</v>
      </c>
      <c r="AM71" s="458">
        <f t="shared" ca="1" si="104"/>
        <v>0</v>
      </c>
      <c r="AN71" s="457">
        <f t="shared" ca="1" si="105"/>
        <v>0</v>
      </c>
      <c r="AO71" s="440">
        <f t="shared" ca="1" si="106"/>
        <v>0</v>
      </c>
      <c r="AP71" s="440">
        <f t="shared" ca="1" si="107"/>
        <v>0</v>
      </c>
      <c r="AQ71" s="440">
        <f t="shared" ca="1" si="108"/>
        <v>0</v>
      </c>
      <c r="AR71" s="440">
        <f t="shared" ca="1" si="109"/>
        <v>0</v>
      </c>
      <c r="AS71" s="789">
        <f t="shared" ca="1" si="110"/>
        <v>0</v>
      </c>
      <c r="AT71" s="458">
        <f t="shared" ca="1" si="116"/>
        <v>0</v>
      </c>
      <c r="AV71" s="410">
        <f t="shared" ca="1" si="111"/>
        <v>0</v>
      </c>
      <c r="AW71" s="410">
        <f t="shared" ca="1" si="112"/>
        <v>0</v>
      </c>
      <c r="AX71" s="405">
        <f t="shared" ca="1" si="113"/>
        <v>0</v>
      </c>
      <c r="AY71" s="414">
        <f t="shared" ca="1" si="113"/>
        <v>0</v>
      </c>
      <c r="AZ71" s="405">
        <f t="shared" ca="1" si="113"/>
        <v>0</v>
      </c>
      <c r="BA71" s="405">
        <f t="shared" ca="1" si="113"/>
        <v>0</v>
      </c>
      <c r="BB71" s="405">
        <f t="shared" ca="1" si="113"/>
        <v>0</v>
      </c>
      <c r="BC71" s="405">
        <f t="shared" ca="1" si="113"/>
        <v>0</v>
      </c>
      <c r="BD71" s="405">
        <f t="shared" ca="1" si="113"/>
        <v>0</v>
      </c>
      <c r="BE71" s="405">
        <f t="shared" ca="1" si="113"/>
        <v>0</v>
      </c>
      <c r="BF71" s="405">
        <f t="shared" ca="1" si="113"/>
        <v>0</v>
      </c>
      <c r="BG71" s="405">
        <f t="shared" ca="1" si="113"/>
        <v>0</v>
      </c>
      <c r="BH71" s="405">
        <f t="shared" ca="1" si="114"/>
        <v>0</v>
      </c>
      <c r="BI71" s="405">
        <f t="shared" ca="1" si="114"/>
        <v>0</v>
      </c>
      <c r="BJ71" s="405">
        <f t="shared" ca="1" si="114"/>
        <v>0</v>
      </c>
      <c r="BK71" s="405">
        <f t="shared" ca="1" si="114"/>
        <v>0</v>
      </c>
      <c r="BL71" s="405">
        <f t="shared" ca="1" si="114"/>
        <v>0</v>
      </c>
      <c r="BM71" s="405">
        <f t="shared" ca="1" si="114"/>
        <v>0</v>
      </c>
      <c r="BN71" s="405">
        <f t="shared" ca="1" si="114"/>
        <v>0</v>
      </c>
      <c r="BO71" s="405">
        <f t="shared" ca="1" si="114"/>
        <v>0</v>
      </c>
      <c r="BP71" s="405">
        <f t="shared" ca="1" si="114"/>
        <v>0</v>
      </c>
      <c r="BQ71" s="405">
        <f t="shared" ca="1" si="114"/>
        <v>0</v>
      </c>
      <c r="BR71" s="405">
        <f t="shared" ca="1" si="115"/>
        <v>0</v>
      </c>
      <c r="BS71" s="405">
        <f t="shared" ca="1" si="115"/>
        <v>0</v>
      </c>
      <c r="BT71" s="405">
        <f t="shared" ca="1" si="115"/>
        <v>0</v>
      </c>
      <c r="BU71" s="405">
        <f t="shared" ca="1" si="115"/>
        <v>0</v>
      </c>
      <c r="BV71" s="405">
        <f t="shared" ca="1" si="115"/>
        <v>0</v>
      </c>
      <c r="BW71" s="405">
        <f t="shared" ca="1" si="115"/>
        <v>0</v>
      </c>
      <c r="BX71" s="405">
        <f t="shared" ca="1" si="115"/>
        <v>0</v>
      </c>
      <c r="BY71" s="405">
        <f t="shared" ca="1" si="115"/>
        <v>0</v>
      </c>
      <c r="BZ71" s="405">
        <f t="shared" ca="1" si="115"/>
        <v>0</v>
      </c>
      <c r="CA71" s="405">
        <f t="shared" ca="1" si="115"/>
        <v>0</v>
      </c>
    </row>
    <row r="72" spans="1:79" ht="20.100000000000001" customHeight="1">
      <c r="A72" s="403" t="s">
        <v>542</v>
      </c>
      <c r="B72" s="436">
        <v>7</v>
      </c>
      <c r="C72" s="446" t="s">
        <v>316</v>
      </c>
      <c r="D72" s="454">
        <f t="shared" ca="1" si="74"/>
        <v>0</v>
      </c>
      <c r="E72" s="437">
        <f t="shared" ca="1" si="75"/>
        <v>0</v>
      </c>
      <c r="F72" s="413">
        <f t="shared" ca="1" si="76"/>
        <v>0</v>
      </c>
      <c r="G72" s="454">
        <f t="shared" ca="1" si="77"/>
        <v>0</v>
      </c>
      <c r="H72" s="437">
        <f t="shared" ca="1" si="78"/>
        <v>0</v>
      </c>
      <c r="I72" s="413">
        <f t="shared" ca="1" si="79"/>
        <v>0</v>
      </c>
      <c r="J72" s="454">
        <f t="shared" ca="1" si="80"/>
        <v>0</v>
      </c>
      <c r="K72" s="413">
        <f t="shared" ca="1" si="81"/>
        <v>0</v>
      </c>
      <c r="L72" s="454">
        <f t="shared" ca="1" si="82"/>
        <v>0</v>
      </c>
      <c r="M72" s="413">
        <f t="shared" ca="1" si="83"/>
        <v>0</v>
      </c>
      <c r="N72" s="450"/>
      <c r="O72" s="437"/>
      <c r="P72" s="807">
        <f t="shared" ca="1" si="84"/>
        <v>96</v>
      </c>
      <c r="Q72" s="807">
        <f t="shared" ca="1" si="85"/>
        <v>0</v>
      </c>
      <c r="R72" s="807">
        <f t="shared" ca="1" si="86"/>
        <v>55</v>
      </c>
      <c r="S72" s="807">
        <f t="shared" ca="1" si="87"/>
        <v>0</v>
      </c>
      <c r="T72" s="807">
        <f t="shared" ca="1" si="88"/>
        <v>0</v>
      </c>
      <c r="U72" s="807">
        <f t="shared" ca="1" si="89"/>
        <v>0</v>
      </c>
      <c r="V72" s="807">
        <f t="shared" ca="1" si="90"/>
        <v>96</v>
      </c>
      <c r="W72" s="807">
        <f t="shared" ca="1" si="91"/>
        <v>0</v>
      </c>
      <c r="X72" s="807">
        <f t="shared" ca="1" si="92"/>
        <v>55</v>
      </c>
      <c r="Y72" s="487">
        <f t="shared" ca="1" si="93"/>
        <v>0</v>
      </c>
      <c r="Z72" s="948"/>
      <c r="AA72" s="436">
        <v>7</v>
      </c>
      <c r="AB72" s="446" t="s">
        <v>316</v>
      </c>
      <c r="AC72" s="454">
        <f t="shared" ca="1" si="94"/>
        <v>5</v>
      </c>
      <c r="AD72" s="437">
        <f t="shared" ca="1" si="95"/>
        <v>6</v>
      </c>
      <c r="AE72" s="413">
        <f t="shared" ca="1" si="96"/>
        <v>11</v>
      </c>
      <c r="AF72" s="454">
        <f t="shared" ca="1" si="97"/>
        <v>9</v>
      </c>
      <c r="AG72" s="437">
        <f t="shared" ca="1" si="98"/>
        <v>0</v>
      </c>
      <c r="AH72" s="794">
        <f t="shared" ca="1" si="99"/>
        <v>0</v>
      </c>
      <c r="AI72" s="437">
        <f t="shared" ca="1" si="100"/>
        <v>2</v>
      </c>
      <c r="AJ72" s="413">
        <f t="shared" ca="1" si="101"/>
        <v>11</v>
      </c>
      <c r="AK72" s="454">
        <f t="shared" ca="1" si="102"/>
        <v>0</v>
      </c>
      <c r="AL72" s="437">
        <f t="shared" ca="1" si="103"/>
        <v>0</v>
      </c>
      <c r="AM72" s="413">
        <f t="shared" ca="1" si="104"/>
        <v>0</v>
      </c>
      <c r="AN72" s="454">
        <f t="shared" ca="1" si="105"/>
        <v>0</v>
      </c>
      <c r="AO72" s="437">
        <f t="shared" ca="1" si="106"/>
        <v>0</v>
      </c>
      <c r="AP72" s="437">
        <f t="shared" ca="1" si="107"/>
        <v>0</v>
      </c>
      <c r="AQ72" s="437">
        <f t="shared" ca="1" si="108"/>
        <v>0</v>
      </c>
      <c r="AR72" s="437">
        <f t="shared" ca="1" si="109"/>
        <v>0</v>
      </c>
      <c r="AS72" s="787">
        <f t="shared" ca="1" si="110"/>
        <v>0</v>
      </c>
      <c r="AT72" s="413">
        <f t="shared" ca="1" si="116"/>
        <v>0</v>
      </c>
      <c r="AV72" s="410">
        <f t="shared" ca="1" si="111"/>
        <v>0</v>
      </c>
      <c r="AW72" s="410">
        <f t="shared" ca="1" si="112"/>
        <v>0</v>
      </c>
      <c r="AX72" s="405">
        <f t="shared" ca="1" si="113"/>
        <v>0</v>
      </c>
      <c r="AY72" s="414">
        <f t="shared" ca="1" si="113"/>
        <v>0</v>
      </c>
      <c r="AZ72" s="405">
        <f t="shared" ca="1" si="113"/>
        <v>0</v>
      </c>
      <c r="BA72" s="405">
        <f t="shared" ca="1" si="113"/>
        <v>0</v>
      </c>
      <c r="BB72" s="405">
        <f t="shared" ca="1" si="113"/>
        <v>0</v>
      </c>
      <c r="BC72" s="405">
        <f t="shared" ca="1" si="113"/>
        <v>0</v>
      </c>
      <c r="BD72" s="405">
        <f t="shared" ca="1" si="113"/>
        <v>0</v>
      </c>
      <c r="BE72" s="405">
        <f t="shared" ca="1" si="113"/>
        <v>0</v>
      </c>
      <c r="BF72" s="405">
        <f t="shared" ca="1" si="113"/>
        <v>0</v>
      </c>
      <c r="BG72" s="405">
        <f t="shared" ca="1" si="113"/>
        <v>0</v>
      </c>
      <c r="BH72" s="405">
        <f t="shared" ca="1" si="114"/>
        <v>0</v>
      </c>
      <c r="BI72" s="405">
        <f t="shared" ca="1" si="114"/>
        <v>0</v>
      </c>
      <c r="BJ72" s="405">
        <f t="shared" ca="1" si="114"/>
        <v>0</v>
      </c>
      <c r="BK72" s="405">
        <f t="shared" ca="1" si="114"/>
        <v>0</v>
      </c>
      <c r="BL72" s="405">
        <f t="shared" ca="1" si="114"/>
        <v>0</v>
      </c>
      <c r="BM72" s="405">
        <f t="shared" ca="1" si="114"/>
        <v>0</v>
      </c>
      <c r="BN72" s="405">
        <f t="shared" ca="1" si="114"/>
        <v>0</v>
      </c>
      <c r="BO72" s="405">
        <f t="shared" ca="1" si="114"/>
        <v>0</v>
      </c>
      <c r="BP72" s="405">
        <f t="shared" ca="1" si="114"/>
        <v>0</v>
      </c>
      <c r="BQ72" s="405">
        <f t="shared" ca="1" si="114"/>
        <v>0</v>
      </c>
      <c r="BR72" s="405">
        <f t="shared" ca="1" si="115"/>
        <v>0</v>
      </c>
      <c r="BS72" s="405">
        <f t="shared" ca="1" si="115"/>
        <v>0</v>
      </c>
      <c r="BT72" s="405">
        <f t="shared" ca="1" si="115"/>
        <v>0</v>
      </c>
      <c r="BU72" s="405">
        <f t="shared" ca="1" si="115"/>
        <v>0</v>
      </c>
      <c r="BV72" s="405">
        <f t="shared" ca="1" si="115"/>
        <v>0</v>
      </c>
      <c r="BW72" s="405">
        <f t="shared" ca="1" si="115"/>
        <v>0</v>
      </c>
      <c r="BX72" s="405">
        <f t="shared" ca="1" si="115"/>
        <v>0</v>
      </c>
      <c r="BY72" s="405">
        <f t="shared" ca="1" si="115"/>
        <v>0</v>
      </c>
      <c r="BZ72" s="405">
        <f t="shared" ca="1" si="115"/>
        <v>0</v>
      </c>
      <c r="CA72" s="405">
        <f t="shared" ca="1" si="115"/>
        <v>0</v>
      </c>
    </row>
    <row r="73" spans="1:79" ht="20.100000000000001" customHeight="1">
      <c r="A73" s="403" t="s">
        <v>544</v>
      </c>
      <c r="B73" s="436">
        <v>8</v>
      </c>
      <c r="C73" s="446" t="s">
        <v>318</v>
      </c>
      <c r="D73" s="454">
        <f t="shared" ca="1" si="74"/>
        <v>0</v>
      </c>
      <c r="E73" s="437">
        <f t="shared" ca="1" si="75"/>
        <v>0</v>
      </c>
      <c r="F73" s="413">
        <f t="shared" ca="1" si="76"/>
        <v>0</v>
      </c>
      <c r="G73" s="454">
        <f t="shared" ca="1" si="77"/>
        <v>0</v>
      </c>
      <c r="H73" s="437">
        <f t="shared" ca="1" si="78"/>
        <v>0</v>
      </c>
      <c r="I73" s="413">
        <f t="shared" ca="1" si="79"/>
        <v>0</v>
      </c>
      <c r="J73" s="454">
        <f t="shared" ca="1" si="80"/>
        <v>0</v>
      </c>
      <c r="K73" s="413">
        <f t="shared" ca="1" si="81"/>
        <v>0</v>
      </c>
      <c r="L73" s="454">
        <f t="shared" ca="1" si="82"/>
        <v>0</v>
      </c>
      <c r="M73" s="413">
        <f t="shared" ca="1" si="83"/>
        <v>0</v>
      </c>
      <c r="N73" s="450"/>
      <c r="O73" s="437"/>
      <c r="P73" s="807">
        <f t="shared" ca="1" si="84"/>
        <v>38</v>
      </c>
      <c r="Q73" s="807">
        <f t="shared" ca="1" si="85"/>
        <v>0</v>
      </c>
      <c r="R73" s="807">
        <f t="shared" ca="1" si="86"/>
        <v>0</v>
      </c>
      <c r="S73" s="807">
        <f t="shared" ca="1" si="87"/>
        <v>4</v>
      </c>
      <c r="T73" s="807">
        <f t="shared" ca="1" si="88"/>
        <v>0</v>
      </c>
      <c r="U73" s="807">
        <f t="shared" ca="1" si="89"/>
        <v>0</v>
      </c>
      <c r="V73" s="807">
        <f t="shared" ca="1" si="90"/>
        <v>42</v>
      </c>
      <c r="W73" s="807">
        <f t="shared" ca="1" si="91"/>
        <v>0</v>
      </c>
      <c r="X73" s="807">
        <f t="shared" ca="1" si="92"/>
        <v>0</v>
      </c>
      <c r="Y73" s="487">
        <f t="shared" ca="1" si="93"/>
        <v>0</v>
      </c>
      <c r="Z73" s="948"/>
      <c r="AA73" s="436">
        <v>8</v>
      </c>
      <c r="AB73" s="446" t="s">
        <v>318</v>
      </c>
      <c r="AC73" s="454">
        <f t="shared" ca="1" si="94"/>
        <v>3</v>
      </c>
      <c r="AD73" s="437">
        <f t="shared" ca="1" si="95"/>
        <v>2</v>
      </c>
      <c r="AE73" s="413">
        <f t="shared" ca="1" si="96"/>
        <v>5</v>
      </c>
      <c r="AF73" s="454">
        <f t="shared" ca="1" si="97"/>
        <v>2</v>
      </c>
      <c r="AG73" s="437">
        <f t="shared" ca="1" si="98"/>
        <v>0</v>
      </c>
      <c r="AH73" s="794">
        <f t="shared" ca="1" si="99"/>
        <v>0</v>
      </c>
      <c r="AI73" s="437">
        <f t="shared" ca="1" si="100"/>
        <v>3</v>
      </c>
      <c r="AJ73" s="413">
        <f t="shared" ca="1" si="101"/>
        <v>5</v>
      </c>
      <c r="AK73" s="454">
        <f t="shared" ca="1" si="102"/>
        <v>0</v>
      </c>
      <c r="AL73" s="437">
        <f t="shared" ca="1" si="103"/>
        <v>0</v>
      </c>
      <c r="AM73" s="413">
        <f t="shared" ca="1" si="104"/>
        <v>0</v>
      </c>
      <c r="AN73" s="454">
        <f t="shared" ca="1" si="105"/>
        <v>0</v>
      </c>
      <c r="AO73" s="437">
        <f t="shared" ca="1" si="106"/>
        <v>0</v>
      </c>
      <c r="AP73" s="437">
        <f t="shared" ca="1" si="107"/>
        <v>0</v>
      </c>
      <c r="AQ73" s="437">
        <f t="shared" ca="1" si="108"/>
        <v>0</v>
      </c>
      <c r="AR73" s="437">
        <f t="shared" ca="1" si="109"/>
        <v>0</v>
      </c>
      <c r="AS73" s="787">
        <f t="shared" ca="1" si="110"/>
        <v>0</v>
      </c>
      <c r="AT73" s="413">
        <f t="shared" ca="1" si="116"/>
        <v>0</v>
      </c>
      <c r="AV73" s="410">
        <f t="shared" ca="1" si="111"/>
        <v>0</v>
      </c>
      <c r="AW73" s="410">
        <f t="shared" ca="1" si="112"/>
        <v>0</v>
      </c>
      <c r="AX73" s="405">
        <f t="shared" ca="1" si="113"/>
        <v>0</v>
      </c>
      <c r="AY73" s="414">
        <f t="shared" ca="1" si="113"/>
        <v>0</v>
      </c>
      <c r="AZ73" s="405">
        <f t="shared" ca="1" si="113"/>
        <v>0</v>
      </c>
      <c r="BA73" s="405">
        <f t="shared" ca="1" si="113"/>
        <v>0</v>
      </c>
      <c r="BB73" s="405">
        <f t="shared" ca="1" si="113"/>
        <v>0</v>
      </c>
      <c r="BC73" s="405">
        <f t="shared" ca="1" si="113"/>
        <v>0</v>
      </c>
      <c r="BD73" s="405">
        <f t="shared" ca="1" si="113"/>
        <v>0</v>
      </c>
      <c r="BE73" s="405">
        <f t="shared" ca="1" si="113"/>
        <v>0</v>
      </c>
      <c r="BF73" s="405">
        <f t="shared" ca="1" si="113"/>
        <v>0</v>
      </c>
      <c r="BG73" s="405">
        <f t="shared" ca="1" si="113"/>
        <v>0</v>
      </c>
      <c r="BH73" s="405">
        <f t="shared" ca="1" si="114"/>
        <v>0</v>
      </c>
      <c r="BI73" s="405">
        <f t="shared" ca="1" si="114"/>
        <v>0</v>
      </c>
      <c r="BJ73" s="405">
        <f t="shared" ca="1" si="114"/>
        <v>0</v>
      </c>
      <c r="BK73" s="405">
        <f t="shared" ca="1" si="114"/>
        <v>0</v>
      </c>
      <c r="BL73" s="405">
        <f t="shared" ca="1" si="114"/>
        <v>0</v>
      </c>
      <c r="BM73" s="405">
        <f t="shared" ca="1" si="114"/>
        <v>0</v>
      </c>
      <c r="BN73" s="405">
        <f t="shared" ca="1" si="114"/>
        <v>0</v>
      </c>
      <c r="BO73" s="405">
        <f t="shared" ca="1" si="114"/>
        <v>0</v>
      </c>
      <c r="BP73" s="405">
        <f t="shared" ca="1" si="114"/>
        <v>0</v>
      </c>
      <c r="BQ73" s="405">
        <f t="shared" ca="1" si="114"/>
        <v>0</v>
      </c>
      <c r="BR73" s="405">
        <f t="shared" ca="1" si="115"/>
        <v>0</v>
      </c>
      <c r="BS73" s="405">
        <f t="shared" ca="1" si="115"/>
        <v>0</v>
      </c>
      <c r="BT73" s="405">
        <f t="shared" ca="1" si="115"/>
        <v>0</v>
      </c>
      <c r="BU73" s="405">
        <f t="shared" ca="1" si="115"/>
        <v>0</v>
      </c>
      <c r="BV73" s="405">
        <f t="shared" ca="1" si="115"/>
        <v>0</v>
      </c>
      <c r="BW73" s="405">
        <f t="shared" ca="1" si="115"/>
        <v>0</v>
      </c>
      <c r="BX73" s="405">
        <f t="shared" ca="1" si="115"/>
        <v>0</v>
      </c>
      <c r="BY73" s="405">
        <f t="shared" ca="1" si="115"/>
        <v>0</v>
      </c>
      <c r="BZ73" s="405">
        <f t="shared" ca="1" si="115"/>
        <v>0</v>
      </c>
      <c r="CA73" s="405">
        <f t="shared" ca="1" si="115"/>
        <v>0</v>
      </c>
    </row>
    <row r="74" spans="1:79" ht="20.100000000000001" customHeight="1">
      <c r="A74" s="403" t="s">
        <v>546</v>
      </c>
      <c r="B74" s="436">
        <v>9</v>
      </c>
      <c r="C74" s="446" t="s">
        <v>320</v>
      </c>
      <c r="D74" s="454">
        <f t="shared" ca="1" si="74"/>
        <v>0</v>
      </c>
      <c r="E74" s="437">
        <f t="shared" ca="1" si="75"/>
        <v>0</v>
      </c>
      <c r="F74" s="413">
        <f t="shared" ca="1" si="76"/>
        <v>0</v>
      </c>
      <c r="G74" s="454">
        <f t="shared" ca="1" si="77"/>
        <v>0</v>
      </c>
      <c r="H74" s="437">
        <f t="shared" ca="1" si="78"/>
        <v>0</v>
      </c>
      <c r="I74" s="413">
        <f t="shared" ca="1" si="79"/>
        <v>0</v>
      </c>
      <c r="J74" s="454">
        <f t="shared" ca="1" si="80"/>
        <v>0</v>
      </c>
      <c r="K74" s="413">
        <f t="shared" ca="1" si="81"/>
        <v>0</v>
      </c>
      <c r="L74" s="454">
        <f t="shared" ca="1" si="82"/>
        <v>0</v>
      </c>
      <c r="M74" s="413">
        <f t="shared" ca="1" si="83"/>
        <v>0</v>
      </c>
      <c r="N74" s="450"/>
      <c r="O74" s="437"/>
      <c r="P74" s="807">
        <f t="shared" ca="1" si="84"/>
        <v>40</v>
      </c>
      <c r="Q74" s="807">
        <f t="shared" ca="1" si="85"/>
        <v>0</v>
      </c>
      <c r="R74" s="807">
        <f t="shared" ca="1" si="86"/>
        <v>8</v>
      </c>
      <c r="S74" s="807">
        <f t="shared" ca="1" si="87"/>
        <v>0</v>
      </c>
      <c r="T74" s="807">
        <f t="shared" ca="1" si="88"/>
        <v>0</v>
      </c>
      <c r="U74" s="807">
        <f t="shared" ca="1" si="89"/>
        <v>0</v>
      </c>
      <c r="V74" s="807">
        <f t="shared" ca="1" si="90"/>
        <v>40</v>
      </c>
      <c r="W74" s="807">
        <f t="shared" ca="1" si="91"/>
        <v>0</v>
      </c>
      <c r="X74" s="807">
        <f t="shared" ca="1" si="92"/>
        <v>8</v>
      </c>
      <c r="Y74" s="487">
        <f t="shared" ca="1" si="93"/>
        <v>0</v>
      </c>
      <c r="Z74" s="948"/>
      <c r="AA74" s="436">
        <v>9</v>
      </c>
      <c r="AB74" s="446" t="s">
        <v>320</v>
      </c>
      <c r="AC74" s="454">
        <f t="shared" ca="1" si="94"/>
        <v>0</v>
      </c>
      <c r="AD74" s="437">
        <f t="shared" ca="1" si="95"/>
        <v>10</v>
      </c>
      <c r="AE74" s="413">
        <f t="shared" ca="1" si="96"/>
        <v>10</v>
      </c>
      <c r="AF74" s="454">
        <f t="shared" ca="1" si="97"/>
        <v>0</v>
      </c>
      <c r="AG74" s="437">
        <f t="shared" ca="1" si="98"/>
        <v>0</v>
      </c>
      <c r="AH74" s="794">
        <f t="shared" ca="1" si="99"/>
        <v>0</v>
      </c>
      <c r="AI74" s="437">
        <f t="shared" ca="1" si="100"/>
        <v>10</v>
      </c>
      <c r="AJ74" s="413">
        <f t="shared" ca="1" si="101"/>
        <v>10</v>
      </c>
      <c r="AK74" s="454">
        <f t="shared" ca="1" si="102"/>
        <v>0</v>
      </c>
      <c r="AL74" s="437">
        <f t="shared" ca="1" si="103"/>
        <v>5</v>
      </c>
      <c r="AM74" s="413">
        <f t="shared" ca="1" si="104"/>
        <v>5</v>
      </c>
      <c r="AN74" s="454">
        <f t="shared" ca="1" si="105"/>
        <v>0</v>
      </c>
      <c r="AO74" s="437">
        <f t="shared" ca="1" si="106"/>
        <v>0</v>
      </c>
      <c r="AP74" s="437">
        <f t="shared" ca="1" si="107"/>
        <v>0</v>
      </c>
      <c r="AQ74" s="437">
        <f t="shared" ca="1" si="108"/>
        <v>3</v>
      </c>
      <c r="AR74" s="437">
        <f t="shared" ca="1" si="109"/>
        <v>0</v>
      </c>
      <c r="AS74" s="787">
        <f t="shared" ca="1" si="110"/>
        <v>5</v>
      </c>
      <c r="AT74" s="413">
        <f t="shared" ca="1" si="116"/>
        <v>8</v>
      </c>
      <c r="AV74" s="410">
        <f t="shared" ca="1" si="111"/>
        <v>0</v>
      </c>
      <c r="AW74" s="410">
        <f t="shared" ca="1" si="112"/>
        <v>0</v>
      </c>
      <c r="AX74" s="405">
        <f t="shared" ca="1" si="113"/>
        <v>0</v>
      </c>
      <c r="AY74" s="414">
        <f t="shared" ca="1" si="113"/>
        <v>0</v>
      </c>
      <c r="AZ74" s="405">
        <f t="shared" ca="1" si="113"/>
        <v>0</v>
      </c>
      <c r="BA74" s="405">
        <f t="shared" ca="1" si="113"/>
        <v>0</v>
      </c>
      <c r="BB74" s="405">
        <f t="shared" ca="1" si="113"/>
        <v>0</v>
      </c>
      <c r="BC74" s="405">
        <f t="shared" ca="1" si="113"/>
        <v>0</v>
      </c>
      <c r="BD74" s="405">
        <f t="shared" ca="1" si="113"/>
        <v>0</v>
      </c>
      <c r="BE74" s="405">
        <f t="shared" ca="1" si="113"/>
        <v>0</v>
      </c>
      <c r="BF74" s="405">
        <f t="shared" ca="1" si="113"/>
        <v>0</v>
      </c>
      <c r="BG74" s="405">
        <f t="shared" ca="1" si="113"/>
        <v>0</v>
      </c>
      <c r="BH74" s="405">
        <f t="shared" ca="1" si="114"/>
        <v>0</v>
      </c>
      <c r="BI74" s="405">
        <f t="shared" ca="1" si="114"/>
        <v>0</v>
      </c>
      <c r="BJ74" s="405">
        <f t="shared" ca="1" si="114"/>
        <v>0</v>
      </c>
      <c r="BK74" s="405">
        <f t="shared" ca="1" si="114"/>
        <v>0</v>
      </c>
      <c r="BL74" s="405">
        <f t="shared" ca="1" si="114"/>
        <v>0</v>
      </c>
      <c r="BM74" s="405">
        <f t="shared" ca="1" si="114"/>
        <v>0</v>
      </c>
      <c r="BN74" s="405">
        <f t="shared" ca="1" si="114"/>
        <v>0</v>
      </c>
      <c r="BO74" s="405">
        <f t="shared" ca="1" si="114"/>
        <v>0</v>
      </c>
      <c r="BP74" s="405">
        <f t="shared" ca="1" si="114"/>
        <v>0</v>
      </c>
      <c r="BQ74" s="405">
        <f t="shared" ca="1" si="114"/>
        <v>0</v>
      </c>
      <c r="BR74" s="405">
        <f t="shared" ca="1" si="115"/>
        <v>0</v>
      </c>
      <c r="BS74" s="405">
        <f t="shared" ca="1" si="115"/>
        <v>0</v>
      </c>
      <c r="BT74" s="405">
        <f t="shared" ca="1" si="115"/>
        <v>0</v>
      </c>
      <c r="BU74" s="405">
        <f t="shared" ca="1" si="115"/>
        <v>0</v>
      </c>
      <c r="BV74" s="405">
        <f t="shared" ca="1" si="115"/>
        <v>0</v>
      </c>
      <c r="BW74" s="405">
        <f t="shared" ca="1" si="115"/>
        <v>0</v>
      </c>
      <c r="BX74" s="405">
        <f t="shared" ca="1" si="115"/>
        <v>0</v>
      </c>
      <c r="BY74" s="405">
        <f t="shared" ca="1" si="115"/>
        <v>0</v>
      </c>
      <c r="BZ74" s="405">
        <f t="shared" ca="1" si="115"/>
        <v>0</v>
      </c>
      <c r="CA74" s="405">
        <f t="shared" ca="1" si="115"/>
        <v>0</v>
      </c>
    </row>
    <row r="75" spans="1:79" ht="20.100000000000001" customHeight="1">
      <c r="A75" s="403" t="s">
        <v>548</v>
      </c>
      <c r="B75" s="427">
        <v>10</v>
      </c>
      <c r="C75" s="447" t="s">
        <v>322</v>
      </c>
      <c r="D75" s="455">
        <f t="shared" ca="1" si="74"/>
        <v>0</v>
      </c>
      <c r="E75" s="430">
        <f t="shared" ca="1" si="75"/>
        <v>0</v>
      </c>
      <c r="F75" s="456">
        <f t="shared" ca="1" si="76"/>
        <v>0</v>
      </c>
      <c r="G75" s="455">
        <f t="shared" ca="1" si="77"/>
        <v>0</v>
      </c>
      <c r="H75" s="430">
        <f t="shared" ca="1" si="78"/>
        <v>0</v>
      </c>
      <c r="I75" s="456">
        <f t="shared" ca="1" si="79"/>
        <v>0</v>
      </c>
      <c r="J75" s="455">
        <f t="shared" ca="1" si="80"/>
        <v>0</v>
      </c>
      <c r="K75" s="456">
        <f t="shared" ca="1" si="81"/>
        <v>0</v>
      </c>
      <c r="L75" s="455">
        <f t="shared" ca="1" si="82"/>
        <v>0</v>
      </c>
      <c r="M75" s="456">
        <f t="shared" ca="1" si="83"/>
        <v>0</v>
      </c>
      <c r="N75" s="451"/>
      <c r="O75" s="430"/>
      <c r="P75" s="431">
        <f t="shared" ca="1" si="84"/>
        <v>76</v>
      </c>
      <c r="Q75" s="431">
        <f t="shared" ca="1" si="85"/>
        <v>0</v>
      </c>
      <c r="R75" s="431">
        <f t="shared" ca="1" si="86"/>
        <v>4</v>
      </c>
      <c r="S75" s="431">
        <f t="shared" ca="1" si="87"/>
        <v>0</v>
      </c>
      <c r="T75" s="431">
        <f t="shared" ca="1" si="88"/>
        <v>0</v>
      </c>
      <c r="U75" s="431">
        <f t="shared" ca="1" si="89"/>
        <v>0</v>
      </c>
      <c r="V75" s="431">
        <f t="shared" ca="1" si="90"/>
        <v>76</v>
      </c>
      <c r="W75" s="431">
        <f t="shared" ca="1" si="91"/>
        <v>0</v>
      </c>
      <c r="X75" s="431">
        <f t="shared" ca="1" si="92"/>
        <v>4</v>
      </c>
      <c r="Y75" s="476">
        <f t="shared" ca="1" si="93"/>
        <v>0</v>
      </c>
      <c r="Z75" s="948"/>
      <c r="AA75" s="427">
        <v>10</v>
      </c>
      <c r="AB75" s="447" t="s">
        <v>322</v>
      </c>
      <c r="AC75" s="455">
        <f t="shared" ca="1" si="94"/>
        <v>1</v>
      </c>
      <c r="AD75" s="430">
        <f t="shared" ca="1" si="95"/>
        <v>23</v>
      </c>
      <c r="AE75" s="456">
        <f t="shared" ca="1" si="96"/>
        <v>24</v>
      </c>
      <c r="AF75" s="455">
        <f t="shared" ca="1" si="97"/>
        <v>0</v>
      </c>
      <c r="AG75" s="430">
        <f t="shared" ca="1" si="98"/>
        <v>0</v>
      </c>
      <c r="AH75" s="430">
        <f t="shared" ca="1" si="99"/>
        <v>1</v>
      </c>
      <c r="AI75" s="430">
        <f t="shared" ca="1" si="100"/>
        <v>23</v>
      </c>
      <c r="AJ75" s="456">
        <f t="shared" ca="1" si="101"/>
        <v>24</v>
      </c>
      <c r="AK75" s="455">
        <f t="shared" ca="1" si="102"/>
        <v>0</v>
      </c>
      <c r="AL75" s="430">
        <f t="shared" ca="1" si="103"/>
        <v>0</v>
      </c>
      <c r="AM75" s="456">
        <f t="shared" ca="1" si="104"/>
        <v>0</v>
      </c>
      <c r="AN75" s="455">
        <f t="shared" ca="1" si="105"/>
        <v>0</v>
      </c>
      <c r="AO75" s="430">
        <f t="shared" ca="1" si="106"/>
        <v>0</v>
      </c>
      <c r="AP75" s="430">
        <f t="shared" ca="1" si="107"/>
        <v>0</v>
      </c>
      <c r="AQ75" s="430">
        <f t="shared" ca="1" si="108"/>
        <v>0</v>
      </c>
      <c r="AR75" s="430">
        <f t="shared" ca="1" si="109"/>
        <v>0</v>
      </c>
      <c r="AS75" s="788">
        <f t="shared" ca="1" si="110"/>
        <v>0</v>
      </c>
      <c r="AT75" s="456">
        <f t="shared" ca="1" si="116"/>
        <v>0</v>
      </c>
      <c r="AV75" s="410">
        <f t="shared" ca="1" si="111"/>
        <v>0</v>
      </c>
      <c r="AW75" s="410">
        <f t="shared" ca="1" si="112"/>
        <v>0</v>
      </c>
      <c r="AX75" s="405">
        <f t="shared" ca="1" si="113"/>
        <v>0</v>
      </c>
      <c r="AY75" s="414">
        <f t="shared" ca="1" si="113"/>
        <v>0</v>
      </c>
      <c r="AZ75" s="405">
        <f t="shared" ca="1" si="113"/>
        <v>0</v>
      </c>
      <c r="BA75" s="405">
        <f t="shared" ca="1" si="113"/>
        <v>0</v>
      </c>
      <c r="BB75" s="405">
        <f t="shared" ca="1" si="113"/>
        <v>0</v>
      </c>
      <c r="BC75" s="405">
        <f t="shared" ca="1" si="113"/>
        <v>0</v>
      </c>
      <c r="BD75" s="405">
        <f t="shared" ca="1" si="113"/>
        <v>0</v>
      </c>
      <c r="BE75" s="405">
        <f t="shared" ca="1" si="113"/>
        <v>0</v>
      </c>
      <c r="BF75" s="405">
        <f t="shared" ca="1" si="113"/>
        <v>0</v>
      </c>
      <c r="BG75" s="405">
        <f t="shared" ca="1" si="113"/>
        <v>0</v>
      </c>
      <c r="BH75" s="405">
        <f t="shared" ca="1" si="114"/>
        <v>0</v>
      </c>
      <c r="BI75" s="405">
        <f t="shared" ca="1" si="114"/>
        <v>0</v>
      </c>
      <c r="BJ75" s="405">
        <f t="shared" ca="1" si="114"/>
        <v>0</v>
      </c>
      <c r="BK75" s="405">
        <f t="shared" ca="1" si="114"/>
        <v>0</v>
      </c>
      <c r="BL75" s="405">
        <f t="shared" ca="1" si="114"/>
        <v>0</v>
      </c>
      <c r="BM75" s="405">
        <f t="shared" ca="1" si="114"/>
        <v>0</v>
      </c>
      <c r="BN75" s="405">
        <f t="shared" ca="1" si="114"/>
        <v>0</v>
      </c>
      <c r="BO75" s="405">
        <f t="shared" ca="1" si="114"/>
        <v>0</v>
      </c>
      <c r="BP75" s="405">
        <f t="shared" ca="1" si="114"/>
        <v>0</v>
      </c>
      <c r="BQ75" s="405">
        <f t="shared" ca="1" si="114"/>
        <v>0</v>
      </c>
      <c r="BR75" s="405">
        <f t="shared" ca="1" si="115"/>
        <v>0</v>
      </c>
      <c r="BS75" s="405">
        <f t="shared" ca="1" si="115"/>
        <v>0</v>
      </c>
      <c r="BT75" s="405">
        <f t="shared" ca="1" si="115"/>
        <v>0</v>
      </c>
      <c r="BU75" s="405">
        <f t="shared" ca="1" si="115"/>
        <v>0</v>
      </c>
      <c r="BV75" s="405">
        <f t="shared" ca="1" si="115"/>
        <v>0</v>
      </c>
      <c r="BW75" s="405">
        <f t="shared" ca="1" si="115"/>
        <v>0</v>
      </c>
      <c r="BX75" s="405">
        <f t="shared" ca="1" si="115"/>
        <v>0</v>
      </c>
      <c r="BY75" s="405">
        <f t="shared" ca="1" si="115"/>
        <v>0</v>
      </c>
      <c r="BZ75" s="405">
        <f t="shared" ca="1" si="115"/>
        <v>0</v>
      </c>
      <c r="CA75" s="405">
        <f t="shared" ca="1" si="115"/>
        <v>0</v>
      </c>
    </row>
    <row r="76" spans="1:79" ht="20.100000000000001" customHeight="1">
      <c r="A76" s="403" t="s">
        <v>549</v>
      </c>
      <c r="B76" s="439">
        <v>11</v>
      </c>
      <c r="C76" s="448" t="s">
        <v>323</v>
      </c>
      <c r="D76" s="457">
        <f t="shared" ca="1" si="74"/>
        <v>0</v>
      </c>
      <c r="E76" s="440">
        <f t="shared" ca="1" si="75"/>
        <v>0</v>
      </c>
      <c r="F76" s="458">
        <f t="shared" ca="1" si="76"/>
        <v>0</v>
      </c>
      <c r="G76" s="457">
        <f t="shared" ca="1" si="77"/>
        <v>0</v>
      </c>
      <c r="H76" s="440">
        <f t="shared" ca="1" si="78"/>
        <v>0</v>
      </c>
      <c r="I76" s="458">
        <f t="shared" ca="1" si="79"/>
        <v>0</v>
      </c>
      <c r="J76" s="457">
        <f t="shared" ca="1" si="80"/>
        <v>0</v>
      </c>
      <c r="K76" s="458">
        <f t="shared" ca="1" si="81"/>
        <v>0</v>
      </c>
      <c r="L76" s="457">
        <f t="shared" ca="1" si="82"/>
        <v>0</v>
      </c>
      <c r="M76" s="458">
        <f t="shared" ca="1" si="83"/>
        <v>0</v>
      </c>
      <c r="N76" s="452"/>
      <c r="O76" s="440"/>
      <c r="P76" s="441">
        <f t="shared" ca="1" si="84"/>
        <v>84</v>
      </c>
      <c r="Q76" s="441">
        <f t="shared" ca="1" si="85"/>
        <v>0</v>
      </c>
      <c r="R76" s="441">
        <f t="shared" ca="1" si="86"/>
        <v>36</v>
      </c>
      <c r="S76" s="441">
        <f t="shared" ca="1" si="87"/>
        <v>0</v>
      </c>
      <c r="T76" s="441">
        <f t="shared" ca="1" si="88"/>
        <v>0</v>
      </c>
      <c r="U76" s="441">
        <f t="shared" ca="1" si="89"/>
        <v>0</v>
      </c>
      <c r="V76" s="441">
        <f t="shared" ca="1" si="90"/>
        <v>84</v>
      </c>
      <c r="W76" s="441">
        <f t="shared" ca="1" si="91"/>
        <v>0</v>
      </c>
      <c r="X76" s="441">
        <f t="shared" ca="1" si="92"/>
        <v>36</v>
      </c>
      <c r="Y76" s="806">
        <f t="shared" ca="1" si="93"/>
        <v>0</v>
      </c>
      <c r="Z76" s="948"/>
      <c r="AA76" s="439">
        <v>11</v>
      </c>
      <c r="AB76" s="448" t="s">
        <v>323</v>
      </c>
      <c r="AC76" s="457">
        <f t="shared" ca="1" si="94"/>
        <v>2</v>
      </c>
      <c r="AD76" s="440">
        <f t="shared" ca="1" si="95"/>
        <v>10</v>
      </c>
      <c r="AE76" s="458">
        <f t="shared" ca="1" si="96"/>
        <v>12</v>
      </c>
      <c r="AF76" s="457">
        <f t="shared" ca="1" si="97"/>
        <v>12</v>
      </c>
      <c r="AG76" s="440">
        <f t="shared" ca="1" si="98"/>
        <v>0</v>
      </c>
      <c r="AH76" s="440">
        <f t="shared" ca="1" si="99"/>
        <v>0</v>
      </c>
      <c r="AI76" s="440">
        <f t="shared" ca="1" si="100"/>
        <v>0</v>
      </c>
      <c r="AJ76" s="458">
        <f t="shared" ca="1" si="101"/>
        <v>12</v>
      </c>
      <c r="AK76" s="457">
        <f t="shared" ca="1" si="102"/>
        <v>0</v>
      </c>
      <c r="AL76" s="440">
        <f t="shared" ca="1" si="103"/>
        <v>0</v>
      </c>
      <c r="AM76" s="458">
        <f t="shared" ca="1" si="104"/>
        <v>0</v>
      </c>
      <c r="AN76" s="457">
        <f t="shared" ca="1" si="105"/>
        <v>0</v>
      </c>
      <c r="AO76" s="440">
        <f t="shared" ca="1" si="106"/>
        <v>0</v>
      </c>
      <c r="AP76" s="440">
        <f t="shared" ca="1" si="107"/>
        <v>0</v>
      </c>
      <c r="AQ76" s="440">
        <f t="shared" ca="1" si="108"/>
        <v>0</v>
      </c>
      <c r="AR76" s="440">
        <f t="shared" ca="1" si="109"/>
        <v>0</v>
      </c>
      <c r="AS76" s="789">
        <f t="shared" ca="1" si="110"/>
        <v>0</v>
      </c>
      <c r="AT76" s="458">
        <f t="shared" ca="1" si="116"/>
        <v>0</v>
      </c>
      <c r="AV76" s="410">
        <f t="shared" ca="1" si="111"/>
        <v>0</v>
      </c>
      <c r="AW76" s="410">
        <f t="shared" ca="1" si="112"/>
        <v>0</v>
      </c>
      <c r="AX76" s="405">
        <f t="shared" ref="AX76:BG85" ca="1" si="117">INDEX(INDIRECT(AX$7),MATCH($A76,_1自治体コード,0))</f>
        <v>0</v>
      </c>
      <c r="AY76" s="414">
        <f t="shared" ca="1" si="117"/>
        <v>0</v>
      </c>
      <c r="AZ76" s="405">
        <f t="shared" ca="1" si="117"/>
        <v>0</v>
      </c>
      <c r="BA76" s="405">
        <f t="shared" ca="1" si="117"/>
        <v>0</v>
      </c>
      <c r="BB76" s="405">
        <f t="shared" ca="1" si="117"/>
        <v>0</v>
      </c>
      <c r="BC76" s="405">
        <f t="shared" ca="1" si="117"/>
        <v>0</v>
      </c>
      <c r="BD76" s="405">
        <f t="shared" ca="1" si="117"/>
        <v>0</v>
      </c>
      <c r="BE76" s="405">
        <f t="shared" ca="1" si="117"/>
        <v>0</v>
      </c>
      <c r="BF76" s="405">
        <f t="shared" ca="1" si="117"/>
        <v>0</v>
      </c>
      <c r="BG76" s="405">
        <f t="shared" ca="1" si="117"/>
        <v>0</v>
      </c>
      <c r="BH76" s="405">
        <f t="shared" ref="BH76:BQ85" ca="1" si="118">INDEX(INDIRECT(BH$7),MATCH($A76,_1自治体コード,0))</f>
        <v>0</v>
      </c>
      <c r="BI76" s="405">
        <f t="shared" ca="1" si="118"/>
        <v>0</v>
      </c>
      <c r="BJ76" s="405">
        <f t="shared" ca="1" si="118"/>
        <v>0</v>
      </c>
      <c r="BK76" s="405">
        <f t="shared" ca="1" si="118"/>
        <v>0</v>
      </c>
      <c r="BL76" s="405">
        <f t="shared" ca="1" si="118"/>
        <v>0</v>
      </c>
      <c r="BM76" s="405">
        <f t="shared" ca="1" si="118"/>
        <v>0</v>
      </c>
      <c r="BN76" s="405">
        <f t="shared" ca="1" si="118"/>
        <v>0</v>
      </c>
      <c r="BO76" s="405">
        <f t="shared" ca="1" si="118"/>
        <v>0</v>
      </c>
      <c r="BP76" s="405">
        <f t="shared" ca="1" si="118"/>
        <v>0</v>
      </c>
      <c r="BQ76" s="405">
        <f t="shared" ca="1" si="118"/>
        <v>0</v>
      </c>
      <c r="BR76" s="405">
        <f t="shared" ref="BR76:CA91" ca="1" si="119">INDEX(INDIRECT(BR$7),MATCH($A76,_1自治体コード,0))</f>
        <v>0</v>
      </c>
      <c r="BS76" s="405">
        <f t="shared" ca="1" si="119"/>
        <v>0</v>
      </c>
      <c r="BT76" s="405">
        <f t="shared" ca="1" si="119"/>
        <v>0</v>
      </c>
      <c r="BU76" s="405">
        <f t="shared" ca="1" si="119"/>
        <v>0</v>
      </c>
      <c r="BV76" s="405">
        <f t="shared" ca="1" si="119"/>
        <v>0</v>
      </c>
      <c r="BW76" s="405">
        <f t="shared" ca="1" si="119"/>
        <v>0</v>
      </c>
      <c r="BX76" s="405">
        <f t="shared" ca="1" si="119"/>
        <v>0</v>
      </c>
      <c r="BY76" s="405">
        <f t="shared" ca="1" si="115"/>
        <v>0</v>
      </c>
      <c r="BZ76" s="405">
        <f t="shared" ca="1" si="115"/>
        <v>0</v>
      </c>
      <c r="CA76" s="405">
        <f t="shared" ca="1" si="115"/>
        <v>0</v>
      </c>
    </row>
    <row r="77" spans="1:79" ht="20.100000000000001" customHeight="1">
      <c r="A77" s="403" t="s">
        <v>550</v>
      </c>
      <c r="B77" s="436">
        <v>12</v>
      </c>
      <c r="C77" s="446" t="s">
        <v>324</v>
      </c>
      <c r="D77" s="454">
        <f t="shared" ca="1" si="74"/>
        <v>0</v>
      </c>
      <c r="E77" s="437">
        <f t="shared" ca="1" si="75"/>
        <v>0</v>
      </c>
      <c r="F77" s="413">
        <f t="shared" ca="1" si="76"/>
        <v>0</v>
      </c>
      <c r="G77" s="454">
        <f t="shared" ca="1" si="77"/>
        <v>0</v>
      </c>
      <c r="H77" s="437">
        <f t="shared" ca="1" si="78"/>
        <v>0</v>
      </c>
      <c r="I77" s="413">
        <f t="shared" ca="1" si="79"/>
        <v>0</v>
      </c>
      <c r="J77" s="454">
        <f t="shared" ca="1" si="80"/>
        <v>0</v>
      </c>
      <c r="K77" s="413">
        <f t="shared" ca="1" si="81"/>
        <v>0</v>
      </c>
      <c r="L77" s="454">
        <f t="shared" ca="1" si="82"/>
        <v>0</v>
      </c>
      <c r="M77" s="413">
        <f t="shared" ca="1" si="83"/>
        <v>0</v>
      </c>
      <c r="N77" s="450"/>
      <c r="O77" s="437"/>
      <c r="P77" s="807">
        <f t="shared" ca="1" si="84"/>
        <v>34</v>
      </c>
      <c r="Q77" s="807">
        <f t="shared" ca="1" si="85"/>
        <v>0</v>
      </c>
      <c r="R77" s="807">
        <f t="shared" ca="1" si="86"/>
        <v>25</v>
      </c>
      <c r="S77" s="807">
        <f t="shared" ca="1" si="87"/>
        <v>0</v>
      </c>
      <c r="T77" s="807">
        <f t="shared" ca="1" si="88"/>
        <v>0</v>
      </c>
      <c r="U77" s="807">
        <f t="shared" ca="1" si="89"/>
        <v>0</v>
      </c>
      <c r="V77" s="807">
        <f t="shared" ca="1" si="90"/>
        <v>34</v>
      </c>
      <c r="W77" s="807">
        <f t="shared" ca="1" si="91"/>
        <v>0</v>
      </c>
      <c r="X77" s="807">
        <f t="shared" ca="1" si="92"/>
        <v>25</v>
      </c>
      <c r="Y77" s="487">
        <f t="shared" ca="1" si="93"/>
        <v>0</v>
      </c>
      <c r="Z77" s="948"/>
      <c r="AA77" s="436">
        <v>12</v>
      </c>
      <c r="AB77" s="446" t="s">
        <v>324</v>
      </c>
      <c r="AC77" s="454">
        <f t="shared" ca="1" si="94"/>
        <v>4</v>
      </c>
      <c r="AD77" s="437">
        <f t="shared" ca="1" si="95"/>
        <v>9</v>
      </c>
      <c r="AE77" s="413">
        <f t="shared" ca="1" si="96"/>
        <v>13</v>
      </c>
      <c r="AF77" s="454">
        <f t="shared" ca="1" si="97"/>
        <v>4</v>
      </c>
      <c r="AG77" s="437">
        <f t="shared" ca="1" si="98"/>
        <v>0</v>
      </c>
      <c r="AH77" s="794">
        <f t="shared" ca="1" si="99"/>
        <v>8</v>
      </c>
      <c r="AI77" s="437">
        <f t="shared" ca="1" si="100"/>
        <v>9</v>
      </c>
      <c r="AJ77" s="413">
        <f t="shared" ca="1" si="101"/>
        <v>21</v>
      </c>
      <c r="AK77" s="454">
        <f t="shared" ca="1" si="102"/>
        <v>0</v>
      </c>
      <c r="AL77" s="437">
        <f t="shared" ca="1" si="103"/>
        <v>0</v>
      </c>
      <c r="AM77" s="413">
        <f t="shared" ca="1" si="104"/>
        <v>0</v>
      </c>
      <c r="AN77" s="454">
        <f t="shared" ca="1" si="105"/>
        <v>0</v>
      </c>
      <c r="AO77" s="437">
        <f t="shared" ca="1" si="106"/>
        <v>0</v>
      </c>
      <c r="AP77" s="437">
        <f t="shared" ca="1" si="107"/>
        <v>0</v>
      </c>
      <c r="AQ77" s="437">
        <f t="shared" ca="1" si="108"/>
        <v>0</v>
      </c>
      <c r="AR77" s="437">
        <f t="shared" ca="1" si="109"/>
        <v>0</v>
      </c>
      <c r="AS77" s="787">
        <f t="shared" ca="1" si="110"/>
        <v>0</v>
      </c>
      <c r="AT77" s="413">
        <f t="shared" ca="1" si="116"/>
        <v>0</v>
      </c>
      <c r="AV77" s="410">
        <f t="shared" ca="1" si="111"/>
        <v>0</v>
      </c>
      <c r="AW77" s="410">
        <f t="shared" ca="1" si="112"/>
        <v>0</v>
      </c>
      <c r="AX77" s="405">
        <f t="shared" ca="1" si="117"/>
        <v>0</v>
      </c>
      <c r="AY77" s="414">
        <f t="shared" ca="1" si="117"/>
        <v>0</v>
      </c>
      <c r="AZ77" s="405">
        <f t="shared" ca="1" si="117"/>
        <v>0</v>
      </c>
      <c r="BA77" s="405">
        <f t="shared" ca="1" si="117"/>
        <v>0</v>
      </c>
      <c r="BB77" s="405">
        <f t="shared" ca="1" si="117"/>
        <v>0</v>
      </c>
      <c r="BC77" s="405">
        <f t="shared" ca="1" si="117"/>
        <v>0</v>
      </c>
      <c r="BD77" s="405">
        <f t="shared" ca="1" si="117"/>
        <v>0</v>
      </c>
      <c r="BE77" s="405">
        <f t="shared" ca="1" si="117"/>
        <v>0</v>
      </c>
      <c r="BF77" s="405">
        <f t="shared" ca="1" si="117"/>
        <v>0</v>
      </c>
      <c r="BG77" s="405">
        <f t="shared" ca="1" si="117"/>
        <v>0</v>
      </c>
      <c r="BH77" s="405">
        <f t="shared" ca="1" si="118"/>
        <v>0</v>
      </c>
      <c r="BI77" s="405">
        <f t="shared" ca="1" si="118"/>
        <v>0</v>
      </c>
      <c r="BJ77" s="405">
        <f t="shared" ca="1" si="118"/>
        <v>0</v>
      </c>
      <c r="BK77" s="405">
        <f t="shared" ca="1" si="118"/>
        <v>0</v>
      </c>
      <c r="BL77" s="405">
        <f t="shared" ca="1" si="118"/>
        <v>0</v>
      </c>
      <c r="BM77" s="405">
        <f t="shared" ca="1" si="118"/>
        <v>0</v>
      </c>
      <c r="BN77" s="405">
        <f t="shared" ca="1" si="118"/>
        <v>0</v>
      </c>
      <c r="BO77" s="405">
        <f t="shared" ca="1" si="118"/>
        <v>0</v>
      </c>
      <c r="BP77" s="405">
        <f t="shared" ca="1" si="118"/>
        <v>0</v>
      </c>
      <c r="BQ77" s="405">
        <f t="shared" ca="1" si="118"/>
        <v>0</v>
      </c>
      <c r="BR77" s="405">
        <f t="shared" ca="1" si="119"/>
        <v>0</v>
      </c>
      <c r="BS77" s="405">
        <f t="shared" ca="1" si="119"/>
        <v>0</v>
      </c>
      <c r="BT77" s="405">
        <f t="shared" ca="1" si="119"/>
        <v>0</v>
      </c>
      <c r="BU77" s="405">
        <f t="shared" ca="1" si="119"/>
        <v>0</v>
      </c>
      <c r="BV77" s="405">
        <f t="shared" ca="1" si="119"/>
        <v>0</v>
      </c>
      <c r="BW77" s="405">
        <f t="shared" ca="1" si="119"/>
        <v>0</v>
      </c>
      <c r="BX77" s="405">
        <f t="shared" ca="1" si="119"/>
        <v>0</v>
      </c>
      <c r="BY77" s="405">
        <f t="shared" ca="1" si="115"/>
        <v>0</v>
      </c>
      <c r="BZ77" s="405">
        <f t="shared" ca="1" si="115"/>
        <v>0</v>
      </c>
      <c r="CA77" s="405">
        <f t="shared" ca="1" si="115"/>
        <v>0</v>
      </c>
    </row>
    <row r="78" spans="1:79" ht="20.100000000000001" customHeight="1">
      <c r="A78" s="403" t="s">
        <v>552</v>
      </c>
      <c r="B78" s="436">
        <v>13</v>
      </c>
      <c r="C78" s="446" t="s">
        <v>1435</v>
      </c>
      <c r="D78" s="454">
        <f t="shared" ca="1" si="74"/>
        <v>0</v>
      </c>
      <c r="E78" s="437">
        <f t="shared" ca="1" si="75"/>
        <v>0</v>
      </c>
      <c r="F78" s="413">
        <f t="shared" ca="1" si="76"/>
        <v>0</v>
      </c>
      <c r="G78" s="454">
        <f t="shared" ca="1" si="77"/>
        <v>0</v>
      </c>
      <c r="H78" s="437">
        <f t="shared" ca="1" si="78"/>
        <v>0</v>
      </c>
      <c r="I78" s="413">
        <f t="shared" ca="1" si="79"/>
        <v>0</v>
      </c>
      <c r="J78" s="454">
        <f t="shared" ca="1" si="80"/>
        <v>0</v>
      </c>
      <c r="K78" s="413">
        <f t="shared" ca="1" si="81"/>
        <v>0</v>
      </c>
      <c r="L78" s="454">
        <f t="shared" ca="1" si="82"/>
        <v>0</v>
      </c>
      <c r="M78" s="413">
        <f t="shared" ca="1" si="83"/>
        <v>0</v>
      </c>
      <c r="N78" s="450"/>
      <c r="O78" s="437"/>
      <c r="P78" s="944">
        <f t="shared" ca="1" si="84"/>
        <v>10</v>
      </c>
      <c r="Q78" s="944">
        <f t="shared" ca="1" si="85"/>
        <v>0</v>
      </c>
      <c r="R78" s="944">
        <f t="shared" ca="1" si="86"/>
        <v>5</v>
      </c>
      <c r="S78" s="807">
        <f t="shared" ca="1" si="87"/>
        <v>0</v>
      </c>
      <c r="T78" s="807">
        <f t="shared" ca="1" si="88"/>
        <v>0</v>
      </c>
      <c r="U78" s="807">
        <f t="shared" ca="1" si="89"/>
        <v>0</v>
      </c>
      <c r="V78" s="944">
        <f t="shared" ca="1" si="90"/>
        <v>10</v>
      </c>
      <c r="W78" s="944">
        <f t="shared" ca="1" si="91"/>
        <v>0</v>
      </c>
      <c r="X78" s="807">
        <f t="shared" ca="1" si="92"/>
        <v>5</v>
      </c>
      <c r="Y78" s="487">
        <f t="shared" ca="1" si="93"/>
        <v>0</v>
      </c>
      <c r="Z78" s="948"/>
      <c r="AA78" s="436">
        <v>13</v>
      </c>
      <c r="AB78" s="446" t="s">
        <v>1435</v>
      </c>
      <c r="AC78" s="454">
        <f t="shared" ca="1" si="94"/>
        <v>0</v>
      </c>
      <c r="AD78" s="437">
        <f t="shared" ca="1" si="95"/>
        <v>0</v>
      </c>
      <c r="AE78" s="413">
        <f t="shared" ca="1" si="96"/>
        <v>0</v>
      </c>
      <c r="AF78" s="454">
        <f t="shared" ca="1" si="97"/>
        <v>0</v>
      </c>
      <c r="AG78" s="437">
        <f t="shared" ca="1" si="98"/>
        <v>0</v>
      </c>
      <c r="AH78" s="794">
        <f t="shared" ca="1" si="99"/>
        <v>0</v>
      </c>
      <c r="AI78" s="437">
        <f t="shared" ca="1" si="100"/>
        <v>0</v>
      </c>
      <c r="AJ78" s="413">
        <f t="shared" ca="1" si="101"/>
        <v>0</v>
      </c>
      <c r="AK78" s="454">
        <f t="shared" ca="1" si="102"/>
        <v>0</v>
      </c>
      <c r="AL78" s="437">
        <f t="shared" ca="1" si="103"/>
        <v>0</v>
      </c>
      <c r="AM78" s="413">
        <f t="shared" ca="1" si="104"/>
        <v>0</v>
      </c>
      <c r="AN78" s="454">
        <f t="shared" ca="1" si="105"/>
        <v>0</v>
      </c>
      <c r="AO78" s="437">
        <f t="shared" ca="1" si="106"/>
        <v>0</v>
      </c>
      <c r="AP78" s="437">
        <f t="shared" ca="1" si="107"/>
        <v>0</v>
      </c>
      <c r="AQ78" s="437">
        <f t="shared" ca="1" si="108"/>
        <v>0</v>
      </c>
      <c r="AR78" s="437">
        <f t="shared" ca="1" si="109"/>
        <v>0</v>
      </c>
      <c r="AS78" s="787">
        <f t="shared" ca="1" si="110"/>
        <v>0</v>
      </c>
      <c r="AT78" s="413">
        <f t="shared" ca="1" si="116"/>
        <v>0</v>
      </c>
      <c r="AV78" s="410">
        <f t="shared" ca="1" si="111"/>
        <v>0</v>
      </c>
      <c r="AW78" s="410">
        <f t="shared" ca="1" si="112"/>
        <v>0</v>
      </c>
      <c r="AX78" s="405">
        <f t="shared" ca="1" si="117"/>
        <v>0</v>
      </c>
      <c r="AY78" s="414">
        <f t="shared" ca="1" si="117"/>
        <v>0</v>
      </c>
      <c r="AZ78" s="405">
        <f t="shared" ca="1" si="117"/>
        <v>0</v>
      </c>
      <c r="BA78" s="405">
        <f t="shared" ca="1" si="117"/>
        <v>0</v>
      </c>
      <c r="BB78" s="405">
        <f t="shared" ca="1" si="117"/>
        <v>0</v>
      </c>
      <c r="BC78" s="405">
        <f t="shared" ca="1" si="117"/>
        <v>0</v>
      </c>
      <c r="BD78" s="405">
        <f t="shared" ca="1" si="117"/>
        <v>0</v>
      </c>
      <c r="BE78" s="405">
        <f t="shared" ca="1" si="117"/>
        <v>0</v>
      </c>
      <c r="BF78" s="405">
        <f t="shared" ca="1" si="117"/>
        <v>0</v>
      </c>
      <c r="BG78" s="405">
        <f t="shared" ca="1" si="117"/>
        <v>0</v>
      </c>
      <c r="BH78" s="405">
        <f t="shared" ca="1" si="118"/>
        <v>0</v>
      </c>
      <c r="BI78" s="405">
        <f t="shared" ca="1" si="118"/>
        <v>0</v>
      </c>
      <c r="BJ78" s="405">
        <f t="shared" ca="1" si="118"/>
        <v>0</v>
      </c>
      <c r="BK78" s="405">
        <f t="shared" ca="1" si="118"/>
        <v>0</v>
      </c>
      <c r="BL78" s="405">
        <f t="shared" ca="1" si="118"/>
        <v>0</v>
      </c>
      <c r="BM78" s="405">
        <f t="shared" ca="1" si="118"/>
        <v>0</v>
      </c>
      <c r="BN78" s="405">
        <f t="shared" ca="1" si="118"/>
        <v>0</v>
      </c>
      <c r="BO78" s="405">
        <f t="shared" ca="1" si="118"/>
        <v>0</v>
      </c>
      <c r="BP78" s="405">
        <f t="shared" ca="1" si="118"/>
        <v>0</v>
      </c>
      <c r="BQ78" s="405">
        <f t="shared" ca="1" si="118"/>
        <v>0</v>
      </c>
      <c r="BR78" s="405">
        <f t="shared" ca="1" si="119"/>
        <v>0</v>
      </c>
      <c r="BS78" s="405">
        <f t="shared" ca="1" si="119"/>
        <v>0</v>
      </c>
      <c r="BT78" s="405">
        <f t="shared" ca="1" si="119"/>
        <v>0</v>
      </c>
      <c r="BU78" s="405">
        <f t="shared" ca="1" si="119"/>
        <v>0</v>
      </c>
      <c r="BV78" s="405">
        <f t="shared" ca="1" si="119"/>
        <v>0</v>
      </c>
      <c r="BW78" s="405">
        <f t="shared" ca="1" si="119"/>
        <v>0</v>
      </c>
      <c r="BX78" s="405">
        <f t="shared" ca="1" si="119"/>
        <v>0</v>
      </c>
      <c r="BY78" s="405">
        <f t="shared" ca="1" si="115"/>
        <v>0</v>
      </c>
      <c r="BZ78" s="405">
        <f t="shared" ca="1" si="115"/>
        <v>0</v>
      </c>
      <c r="CA78" s="405">
        <f t="shared" ca="1" si="115"/>
        <v>0</v>
      </c>
    </row>
    <row r="79" spans="1:79" ht="20.100000000000001" customHeight="1">
      <c r="A79" s="403" t="s">
        <v>553</v>
      </c>
      <c r="B79" s="436">
        <v>14</v>
      </c>
      <c r="C79" s="446" t="s">
        <v>1436</v>
      </c>
      <c r="D79" s="454">
        <f t="shared" ca="1" si="74"/>
        <v>0</v>
      </c>
      <c r="E79" s="437">
        <f t="shared" ca="1" si="75"/>
        <v>0</v>
      </c>
      <c r="F79" s="413">
        <f t="shared" ca="1" si="76"/>
        <v>0</v>
      </c>
      <c r="G79" s="454">
        <f t="shared" ca="1" si="77"/>
        <v>0</v>
      </c>
      <c r="H79" s="437">
        <f t="shared" ca="1" si="78"/>
        <v>0</v>
      </c>
      <c r="I79" s="413">
        <f t="shared" ca="1" si="79"/>
        <v>0</v>
      </c>
      <c r="J79" s="454">
        <f t="shared" ca="1" si="80"/>
        <v>0</v>
      </c>
      <c r="K79" s="413">
        <f t="shared" ca="1" si="81"/>
        <v>0</v>
      </c>
      <c r="L79" s="454">
        <f t="shared" ca="1" si="82"/>
        <v>0</v>
      </c>
      <c r="M79" s="413">
        <f t="shared" ca="1" si="83"/>
        <v>0</v>
      </c>
      <c r="N79" s="450"/>
      <c r="O79" s="437"/>
      <c r="P79" s="807">
        <f t="shared" ca="1" si="84"/>
        <v>22</v>
      </c>
      <c r="Q79" s="807">
        <f t="shared" ca="1" si="85"/>
        <v>0</v>
      </c>
      <c r="R79" s="807">
        <f t="shared" ca="1" si="86"/>
        <v>15</v>
      </c>
      <c r="S79" s="807">
        <f t="shared" ca="1" si="87"/>
        <v>0</v>
      </c>
      <c r="T79" s="807">
        <f t="shared" ca="1" si="88"/>
        <v>0</v>
      </c>
      <c r="U79" s="807">
        <f t="shared" ca="1" si="89"/>
        <v>0</v>
      </c>
      <c r="V79" s="807">
        <f t="shared" ca="1" si="90"/>
        <v>22</v>
      </c>
      <c r="W79" s="807">
        <f t="shared" ca="1" si="91"/>
        <v>0</v>
      </c>
      <c r="X79" s="807">
        <f t="shared" ca="1" si="92"/>
        <v>15</v>
      </c>
      <c r="Y79" s="487">
        <f t="shared" ca="1" si="93"/>
        <v>0</v>
      </c>
      <c r="Z79" s="948"/>
      <c r="AA79" s="436">
        <v>14</v>
      </c>
      <c r="AB79" s="446" t="s">
        <v>1436</v>
      </c>
      <c r="AC79" s="454">
        <f t="shared" ca="1" si="94"/>
        <v>7</v>
      </c>
      <c r="AD79" s="437">
        <f t="shared" ca="1" si="95"/>
        <v>0</v>
      </c>
      <c r="AE79" s="413">
        <f t="shared" ca="1" si="96"/>
        <v>7</v>
      </c>
      <c r="AF79" s="454">
        <f t="shared" ca="1" si="97"/>
        <v>5</v>
      </c>
      <c r="AG79" s="437">
        <f t="shared" ca="1" si="98"/>
        <v>0</v>
      </c>
      <c r="AH79" s="794">
        <f t="shared" ca="1" si="99"/>
        <v>1</v>
      </c>
      <c r="AI79" s="437">
        <f t="shared" ca="1" si="100"/>
        <v>3</v>
      </c>
      <c r="AJ79" s="413">
        <f t="shared" ca="1" si="101"/>
        <v>9</v>
      </c>
      <c r="AK79" s="454">
        <f t="shared" ca="1" si="102"/>
        <v>7</v>
      </c>
      <c r="AL79" s="437">
        <f t="shared" ca="1" si="103"/>
        <v>0</v>
      </c>
      <c r="AM79" s="413">
        <f t="shared" ca="1" si="104"/>
        <v>7</v>
      </c>
      <c r="AN79" s="454">
        <f t="shared" ca="1" si="105"/>
        <v>0</v>
      </c>
      <c r="AO79" s="437">
        <f t="shared" ca="1" si="106"/>
        <v>0</v>
      </c>
      <c r="AP79" s="437">
        <f t="shared" ca="1" si="107"/>
        <v>4</v>
      </c>
      <c r="AQ79" s="437">
        <f t="shared" ca="1" si="108"/>
        <v>5</v>
      </c>
      <c r="AR79" s="437">
        <f t="shared" ca="1" si="109"/>
        <v>0</v>
      </c>
      <c r="AS79" s="787">
        <f t="shared" ca="1" si="110"/>
        <v>4</v>
      </c>
      <c r="AT79" s="413">
        <f t="shared" ca="1" si="116"/>
        <v>13</v>
      </c>
      <c r="AV79" s="410">
        <f t="shared" ca="1" si="111"/>
        <v>0</v>
      </c>
      <c r="AW79" s="410">
        <f t="shared" ca="1" si="112"/>
        <v>0</v>
      </c>
      <c r="AX79" s="405">
        <f t="shared" ca="1" si="117"/>
        <v>0</v>
      </c>
      <c r="AY79" s="414">
        <f t="shared" ca="1" si="117"/>
        <v>0</v>
      </c>
      <c r="AZ79" s="405">
        <f t="shared" ca="1" si="117"/>
        <v>0</v>
      </c>
      <c r="BA79" s="405">
        <f t="shared" ca="1" si="117"/>
        <v>0</v>
      </c>
      <c r="BB79" s="405">
        <f t="shared" ca="1" si="117"/>
        <v>0</v>
      </c>
      <c r="BC79" s="405">
        <f t="shared" ca="1" si="117"/>
        <v>0</v>
      </c>
      <c r="BD79" s="405">
        <f t="shared" ca="1" si="117"/>
        <v>0</v>
      </c>
      <c r="BE79" s="405">
        <f t="shared" ca="1" si="117"/>
        <v>0</v>
      </c>
      <c r="BF79" s="405">
        <f t="shared" ca="1" si="117"/>
        <v>0</v>
      </c>
      <c r="BG79" s="405">
        <f t="shared" ca="1" si="117"/>
        <v>0</v>
      </c>
      <c r="BH79" s="405">
        <f t="shared" ca="1" si="118"/>
        <v>0</v>
      </c>
      <c r="BI79" s="405">
        <f t="shared" ca="1" si="118"/>
        <v>0</v>
      </c>
      <c r="BJ79" s="405">
        <f t="shared" ca="1" si="118"/>
        <v>0</v>
      </c>
      <c r="BK79" s="405">
        <f t="shared" ca="1" si="118"/>
        <v>0</v>
      </c>
      <c r="BL79" s="405">
        <f t="shared" ca="1" si="118"/>
        <v>0</v>
      </c>
      <c r="BM79" s="405">
        <f t="shared" ca="1" si="118"/>
        <v>0</v>
      </c>
      <c r="BN79" s="405">
        <f t="shared" ca="1" si="118"/>
        <v>0</v>
      </c>
      <c r="BO79" s="405">
        <f t="shared" ca="1" si="118"/>
        <v>0</v>
      </c>
      <c r="BP79" s="405">
        <f t="shared" ca="1" si="118"/>
        <v>0</v>
      </c>
      <c r="BQ79" s="405">
        <f t="shared" ca="1" si="118"/>
        <v>0</v>
      </c>
      <c r="BR79" s="405">
        <f t="shared" ca="1" si="119"/>
        <v>0</v>
      </c>
      <c r="BS79" s="405">
        <f t="shared" ca="1" si="119"/>
        <v>0</v>
      </c>
      <c r="BT79" s="405">
        <f t="shared" ca="1" si="119"/>
        <v>0</v>
      </c>
      <c r="BU79" s="405">
        <f t="shared" ca="1" si="119"/>
        <v>0</v>
      </c>
      <c r="BV79" s="405">
        <f t="shared" ca="1" si="119"/>
        <v>0</v>
      </c>
      <c r="BW79" s="405">
        <f t="shared" ca="1" si="119"/>
        <v>0</v>
      </c>
      <c r="BX79" s="405">
        <f t="shared" ca="1" si="119"/>
        <v>0</v>
      </c>
      <c r="BY79" s="405">
        <f t="shared" ca="1" si="115"/>
        <v>0</v>
      </c>
      <c r="BZ79" s="405">
        <f t="shared" ca="1" si="115"/>
        <v>0</v>
      </c>
      <c r="CA79" s="405">
        <f t="shared" ca="1" si="115"/>
        <v>0</v>
      </c>
    </row>
    <row r="80" spans="1:79" ht="20.100000000000001" customHeight="1">
      <c r="A80" s="403" t="s">
        <v>555</v>
      </c>
      <c r="B80" s="427">
        <v>15</v>
      </c>
      <c r="C80" s="447" t="s">
        <v>1437</v>
      </c>
      <c r="D80" s="455">
        <f t="shared" ca="1" si="74"/>
        <v>0</v>
      </c>
      <c r="E80" s="430">
        <f t="shared" ca="1" si="75"/>
        <v>0</v>
      </c>
      <c r="F80" s="456">
        <f t="shared" ca="1" si="76"/>
        <v>0</v>
      </c>
      <c r="G80" s="455">
        <f t="shared" ca="1" si="77"/>
        <v>0</v>
      </c>
      <c r="H80" s="430">
        <f t="shared" ca="1" si="78"/>
        <v>0</v>
      </c>
      <c r="I80" s="456">
        <f t="shared" ca="1" si="79"/>
        <v>0</v>
      </c>
      <c r="J80" s="455">
        <f t="shared" ca="1" si="80"/>
        <v>0</v>
      </c>
      <c r="K80" s="456">
        <f t="shared" ca="1" si="81"/>
        <v>0</v>
      </c>
      <c r="L80" s="455">
        <f t="shared" ca="1" si="82"/>
        <v>0</v>
      </c>
      <c r="M80" s="456">
        <f t="shared" ca="1" si="83"/>
        <v>0</v>
      </c>
      <c r="N80" s="451"/>
      <c r="O80" s="430"/>
      <c r="P80" s="431">
        <f t="shared" ca="1" si="84"/>
        <v>82</v>
      </c>
      <c r="Q80" s="431">
        <f t="shared" ca="1" si="85"/>
        <v>0</v>
      </c>
      <c r="R80" s="431">
        <f t="shared" ca="1" si="86"/>
        <v>32</v>
      </c>
      <c r="S80" s="431">
        <f t="shared" ca="1" si="87"/>
        <v>0</v>
      </c>
      <c r="T80" s="431">
        <f t="shared" ca="1" si="88"/>
        <v>0</v>
      </c>
      <c r="U80" s="431">
        <f t="shared" ca="1" si="89"/>
        <v>0</v>
      </c>
      <c r="V80" s="431">
        <f t="shared" ca="1" si="90"/>
        <v>82</v>
      </c>
      <c r="W80" s="431">
        <f t="shared" ca="1" si="91"/>
        <v>0</v>
      </c>
      <c r="X80" s="431">
        <f t="shared" ca="1" si="92"/>
        <v>32</v>
      </c>
      <c r="Y80" s="476">
        <f t="shared" ca="1" si="93"/>
        <v>0</v>
      </c>
      <c r="Z80" s="948"/>
      <c r="AA80" s="427">
        <v>15</v>
      </c>
      <c r="AB80" s="447" t="s">
        <v>1437</v>
      </c>
      <c r="AC80" s="455">
        <f t="shared" ca="1" si="94"/>
        <v>0</v>
      </c>
      <c r="AD80" s="430">
        <f t="shared" ca="1" si="95"/>
        <v>0</v>
      </c>
      <c r="AE80" s="456">
        <f t="shared" ca="1" si="96"/>
        <v>0</v>
      </c>
      <c r="AF80" s="455">
        <f t="shared" ca="1" si="97"/>
        <v>0</v>
      </c>
      <c r="AG80" s="430">
        <f t="shared" ca="1" si="98"/>
        <v>0</v>
      </c>
      <c r="AH80" s="430">
        <f t="shared" ca="1" si="99"/>
        <v>0</v>
      </c>
      <c r="AI80" s="430">
        <f t="shared" ca="1" si="100"/>
        <v>0</v>
      </c>
      <c r="AJ80" s="456">
        <f t="shared" ca="1" si="101"/>
        <v>0</v>
      </c>
      <c r="AK80" s="455">
        <f t="shared" ca="1" si="102"/>
        <v>0</v>
      </c>
      <c r="AL80" s="430">
        <f t="shared" ca="1" si="103"/>
        <v>0</v>
      </c>
      <c r="AM80" s="456">
        <f t="shared" ca="1" si="104"/>
        <v>0</v>
      </c>
      <c r="AN80" s="455">
        <f t="shared" ca="1" si="105"/>
        <v>0</v>
      </c>
      <c r="AO80" s="430">
        <f t="shared" ca="1" si="106"/>
        <v>0</v>
      </c>
      <c r="AP80" s="430">
        <f t="shared" ca="1" si="107"/>
        <v>0</v>
      </c>
      <c r="AQ80" s="430">
        <f t="shared" ca="1" si="108"/>
        <v>0</v>
      </c>
      <c r="AR80" s="430">
        <f t="shared" ca="1" si="109"/>
        <v>0</v>
      </c>
      <c r="AS80" s="788">
        <f t="shared" ca="1" si="110"/>
        <v>0</v>
      </c>
      <c r="AT80" s="456">
        <f t="shared" ca="1" si="116"/>
        <v>0</v>
      </c>
      <c r="AV80" s="410">
        <f t="shared" ca="1" si="111"/>
        <v>0</v>
      </c>
      <c r="AW80" s="410">
        <f t="shared" ca="1" si="112"/>
        <v>0</v>
      </c>
      <c r="AX80" s="405">
        <f t="shared" ca="1" si="117"/>
        <v>0</v>
      </c>
      <c r="AY80" s="414">
        <f t="shared" ca="1" si="117"/>
        <v>0</v>
      </c>
      <c r="AZ80" s="405">
        <f t="shared" ca="1" si="117"/>
        <v>0</v>
      </c>
      <c r="BA80" s="405">
        <f t="shared" ca="1" si="117"/>
        <v>0</v>
      </c>
      <c r="BB80" s="405">
        <f t="shared" ca="1" si="117"/>
        <v>0</v>
      </c>
      <c r="BC80" s="405">
        <f t="shared" ca="1" si="117"/>
        <v>0</v>
      </c>
      <c r="BD80" s="405">
        <f t="shared" ca="1" si="117"/>
        <v>0</v>
      </c>
      <c r="BE80" s="405">
        <f t="shared" ca="1" si="117"/>
        <v>0</v>
      </c>
      <c r="BF80" s="405">
        <f t="shared" ca="1" si="117"/>
        <v>0</v>
      </c>
      <c r="BG80" s="405">
        <f t="shared" ca="1" si="117"/>
        <v>0</v>
      </c>
      <c r="BH80" s="405">
        <f t="shared" ca="1" si="118"/>
        <v>0</v>
      </c>
      <c r="BI80" s="405">
        <f t="shared" ca="1" si="118"/>
        <v>0</v>
      </c>
      <c r="BJ80" s="405">
        <f t="shared" ca="1" si="118"/>
        <v>0</v>
      </c>
      <c r="BK80" s="405">
        <f t="shared" ca="1" si="118"/>
        <v>0</v>
      </c>
      <c r="BL80" s="405">
        <f t="shared" ca="1" si="118"/>
        <v>0</v>
      </c>
      <c r="BM80" s="405">
        <f t="shared" ca="1" si="118"/>
        <v>0</v>
      </c>
      <c r="BN80" s="405">
        <f t="shared" ca="1" si="118"/>
        <v>0</v>
      </c>
      <c r="BO80" s="405">
        <f t="shared" ca="1" si="118"/>
        <v>0</v>
      </c>
      <c r="BP80" s="405">
        <f t="shared" ca="1" si="118"/>
        <v>0</v>
      </c>
      <c r="BQ80" s="405">
        <f t="shared" ca="1" si="118"/>
        <v>0</v>
      </c>
      <c r="BR80" s="405">
        <f t="shared" ca="1" si="119"/>
        <v>0</v>
      </c>
      <c r="BS80" s="405">
        <f t="shared" ca="1" si="119"/>
        <v>0</v>
      </c>
      <c r="BT80" s="405">
        <f t="shared" ca="1" si="119"/>
        <v>0</v>
      </c>
      <c r="BU80" s="405">
        <f t="shared" ca="1" si="119"/>
        <v>0</v>
      </c>
      <c r="BV80" s="405">
        <f t="shared" ca="1" si="119"/>
        <v>0</v>
      </c>
      <c r="BW80" s="405">
        <f t="shared" ca="1" si="119"/>
        <v>0</v>
      </c>
      <c r="BX80" s="405">
        <f t="shared" ca="1" si="119"/>
        <v>0</v>
      </c>
      <c r="BY80" s="405">
        <f t="shared" ca="1" si="115"/>
        <v>0</v>
      </c>
      <c r="BZ80" s="405">
        <f t="shared" ca="1" si="115"/>
        <v>0</v>
      </c>
      <c r="CA80" s="405">
        <f t="shared" ca="1" si="115"/>
        <v>0</v>
      </c>
    </row>
    <row r="81" spans="1:79" ht="20.100000000000001" customHeight="1">
      <c r="A81" s="403" t="s">
        <v>557</v>
      </c>
      <c r="B81" s="439">
        <v>16</v>
      </c>
      <c r="C81" s="448" t="s">
        <v>1438</v>
      </c>
      <c r="D81" s="457">
        <f t="shared" ca="1" si="74"/>
        <v>0</v>
      </c>
      <c r="E81" s="440">
        <f t="shared" ca="1" si="75"/>
        <v>0</v>
      </c>
      <c r="F81" s="458">
        <f t="shared" ca="1" si="76"/>
        <v>0</v>
      </c>
      <c r="G81" s="457">
        <f t="shared" ca="1" si="77"/>
        <v>0</v>
      </c>
      <c r="H81" s="440">
        <f t="shared" ca="1" si="78"/>
        <v>0</v>
      </c>
      <c r="I81" s="458">
        <f t="shared" ca="1" si="79"/>
        <v>0</v>
      </c>
      <c r="J81" s="457">
        <f t="shared" ca="1" si="80"/>
        <v>0</v>
      </c>
      <c r="K81" s="458">
        <f t="shared" ca="1" si="81"/>
        <v>0</v>
      </c>
      <c r="L81" s="457">
        <f t="shared" ca="1" si="82"/>
        <v>0</v>
      </c>
      <c r="M81" s="458">
        <f t="shared" ca="1" si="83"/>
        <v>0</v>
      </c>
      <c r="N81" s="452"/>
      <c r="O81" s="440"/>
      <c r="P81" s="441">
        <f t="shared" ca="1" si="84"/>
        <v>85</v>
      </c>
      <c r="Q81" s="441">
        <f t="shared" ca="1" si="85"/>
        <v>0</v>
      </c>
      <c r="R81" s="441">
        <f t="shared" ca="1" si="86"/>
        <v>1</v>
      </c>
      <c r="S81" s="441">
        <f t="shared" ca="1" si="87"/>
        <v>0</v>
      </c>
      <c r="T81" s="441">
        <f t="shared" ca="1" si="88"/>
        <v>0</v>
      </c>
      <c r="U81" s="441">
        <f t="shared" ca="1" si="89"/>
        <v>0</v>
      </c>
      <c r="V81" s="441">
        <f t="shared" ca="1" si="90"/>
        <v>85</v>
      </c>
      <c r="W81" s="441">
        <f t="shared" ca="1" si="91"/>
        <v>0</v>
      </c>
      <c r="X81" s="441">
        <f t="shared" ca="1" si="92"/>
        <v>1</v>
      </c>
      <c r="Y81" s="806">
        <f t="shared" ca="1" si="93"/>
        <v>0</v>
      </c>
      <c r="Z81" s="948"/>
      <c r="AA81" s="439">
        <v>16</v>
      </c>
      <c r="AB81" s="448" t="s">
        <v>1438</v>
      </c>
      <c r="AC81" s="457">
        <f t="shared" ca="1" si="94"/>
        <v>7</v>
      </c>
      <c r="AD81" s="440">
        <f t="shared" ca="1" si="95"/>
        <v>0</v>
      </c>
      <c r="AE81" s="458">
        <f t="shared" ca="1" si="96"/>
        <v>7</v>
      </c>
      <c r="AF81" s="457">
        <f t="shared" ca="1" si="97"/>
        <v>7</v>
      </c>
      <c r="AG81" s="440">
        <f t="shared" ca="1" si="98"/>
        <v>0</v>
      </c>
      <c r="AH81" s="440">
        <f t="shared" ca="1" si="99"/>
        <v>0</v>
      </c>
      <c r="AI81" s="440">
        <f t="shared" ca="1" si="100"/>
        <v>0</v>
      </c>
      <c r="AJ81" s="458">
        <f t="shared" ca="1" si="101"/>
        <v>7</v>
      </c>
      <c r="AK81" s="457">
        <f t="shared" ca="1" si="102"/>
        <v>0</v>
      </c>
      <c r="AL81" s="440">
        <f t="shared" ca="1" si="103"/>
        <v>0</v>
      </c>
      <c r="AM81" s="458">
        <f t="shared" ca="1" si="104"/>
        <v>0</v>
      </c>
      <c r="AN81" s="457">
        <f t="shared" ca="1" si="105"/>
        <v>0</v>
      </c>
      <c r="AO81" s="440">
        <f t="shared" ca="1" si="106"/>
        <v>0</v>
      </c>
      <c r="AP81" s="440">
        <f t="shared" ca="1" si="107"/>
        <v>0</v>
      </c>
      <c r="AQ81" s="440">
        <f t="shared" ca="1" si="108"/>
        <v>0</v>
      </c>
      <c r="AR81" s="440">
        <f t="shared" ca="1" si="109"/>
        <v>0</v>
      </c>
      <c r="AS81" s="789">
        <f t="shared" ca="1" si="110"/>
        <v>0</v>
      </c>
      <c r="AT81" s="458">
        <f t="shared" ca="1" si="116"/>
        <v>0</v>
      </c>
      <c r="AV81" s="410">
        <f t="shared" ca="1" si="111"/>
        <v>0</v>
      </c>
      <c r="AW81" s="410">
        <f t="shared" ca="1" si="112"/>
        <v>0</v>
      </c>
      <c r="AX81" s="405">
        <f t="shared" ca="1" si="117"/>
        <v>0</v>
      </c>
      <c r="AY81" s="414">
        <f t="shared" ca="1" si="117"/>
        <v>0</v>
      </c>
      <c r="AZ81" s="405">
        <f t="shared" ca="1" si="117"/>
        <v>0</v>
      </c>
      <c r="BA81" s="405">
        <f t="shared" ca="1" si="117"/>
        <v>0</v>
      </c>
      <c r="BB81" s="405">
        <f t="shared" ca="1" si="117"/>
        <v>0</v>
      </c>
      <c r="BC81" s="405">
        <f t="shared" ca="1" si="117"/>
        <v>0</v>
      </c>
      <c r="BD81" s="405">
        <f t="shared" ca="1" si="117"/>
        <v>0</v>
      </c>
      <c r="BE81" s="405">
        <f t="shared" ca="1" si="117"/>
        <v>0</v>
      </c>
      <c r="BF81" s="405">
        <f t="shared" ca="1" si="117"/>
        <v>0</v>
      </c>
      <c r="BG81" s="405">
        <f t="shared" ca="1" si="117"/>
        <v>0</v>
      </c>
      <c r="BH81" s="405">
        <f t="shared" ca="1" si="118"/>
        <v>0</v>
      </c>
      <c r="BI81" s="405">
        <f t="shared" ca="1" si="118"/>
        <v>0</v>
      </c>
      <c r="BJ81" s="405">
        <f t="shared" ca="1" si="118"/>
        <v>0</v>
      </c>
      <c r="BK81" s="405">
        <f t="shared" ca="1" si="118"/>
        <v>0</v>
      </c>
      <c r="BL81" s="405">
        <f t="shared" ca="1" si="118"/>
        <v>0</v>
      </c>
      <c r="BM81" s="405">
        <f t="shared" ca="1" si="118"/>
        <v>0</v>
      </c>
      <c r="BN81" s="405">
        <f t="shared" ca="1" si="118"/>
        <v>0</v>
      </c>
      <c r="BO81" s="405">
        <f t="shared" ca="1" si="118"/>
        <v>0</v>
      </c>
      <c r="BP81" s="405">
        <f t="shared" ca="1" si="118"/>
        <v>0</v>
      </c>
      <c r="BQ81" s="405">
        <f t="shared" ca="1" si="118"/>
        <v>0</v>
      </c>
      <c r="BR81" s="405">
        <f t="shared" ca="1" si="119"/>
        <v>0</v>
      </c>
      <c r="BS81" s="405">
        <f t="shared" ca="1" si="119"/>
        <v>0</v>
      </c>
      <c r="BT81" s="405">
        <f t="shared" ca="1" si="119"/>
        <v>0</v>
      </c>
      <c r="BU81" s="405">
        <f t="shared" ca="1" si="119"/>
        <v>0</v>
      </c>
      <c r="BV81" s="405">
        <f t="shared" ca="1" si="119"/>
        <v>0</v>
      </c>
      <c r="BW81" s="405">
        <f t="shared" ca="1" si="119"/>
        <v>0</v>
      </c>
      <c r="BX81" s="405">
        <f t="shared" ca="1" si="119"/>
        <v>0</v>
      </c>
      <c r="BY81" s="405">
        <f t="shared" ca="1" si="115"/>
        <v>0</v>
      </c>
      <c r="BZ81" s="405">
        <f t="shared" ca="1" si="115"/>
        <v>0</v>
      </c>
      <c r="CA81" s="405">
        <f t="shared" ca="1" si="115"/>
        <v>0</v>
      </c>
    </row>
    <row r="82" spans="1:79" ht="20.100000000000001" customHeight="1">
      <c r="A82" s="403" t="s">
        <v>558</v>
      </c>
      <c r="B82" s="436">
        <v>17</v>
      </c>
      <c r="C82" s="446" t="s">
        <v>331</v>
      </c>
      <c r="D82" s="454">
        <f t="shared" ca="1" si="74"/>
        <v>0</v>
      </c>
      <c r="E82" s="437">
        <f t="shared" ca="1" si="75"/>
        <v>0</v>
      </c>
      <c r="F82" s="413">
        <f t="shared" ca="1" si="76"/>
        <v>0</v>
      </c>
      <c r="G82" s="454">
        <f t="shared" ca="1" si="77"/>
        <v>0</v>
      </c>
      <c r="H82" s="437">
        <f t="shared" ca="1" si="78"/>
        <v>0</v>
      </c>
      <c r="I82" s="413">
        <f t="shared" ca="1" si="79"/>
        <v>0</v>
      </c>
      <c r="J82" s="454">
        <f t="shared" ca="1" si="80"/>
        <v>0</v>
      </c>
      <c r="K82" s="413">
        <f t="shared" ca="1" si="81"/>
        <v>0</v>
      </c>
      <c r="L82" s="454">
        <f t="shared" ca="1" si="82"/>
        <v>0</v>
      </c>
      <c r="M82" s="413">
        <f t="shared" ca="1" si="83"/>
        <v>0</v>
      </c>
      <c r="N82" s="450"/>
      <c r="O82" s="437"/>
      <c r="P82" s="807">
        <f t="shared" ca="1" si="84"/>
        <v>130</v>
      </c>
      <c r="Q82" s="807">
        <f t="shared" ca="1" si="85"/>
        <v>0</v>
      </c>
      <c r="R82" s="807">
        <f t="shared" ca="1" si="86"/>
        <v>65</v>
      </c>
      <c r="S82" s="807">
        <f t="shared" ca="1" si="87"/>
        <v>0</v>
      </c>
      <c r="T82" s="807">
        <f t="shared" ca="1" si="88"/>
        <v>0</v>
      </c>
      <c r="U82" s="807">
        <f t="shared" ca="1" si="89"/>
        <v>0</v>
      </c>
      <c r="V82" s="807">
        <f t="shared" ca="1" si="90"/>
        <v>130</v>
      </c>
      <c r="W82" s="807">
        <f t="shared" ca="1" si="91"/>
        <v>0</v>
      </c>
      <c r="X82" s="807">
        <f t="shared" ca="1" si="92"/>
        <v>65</v>
      </c>
      <c r="Y82" s="487">
        <f t="shared" ca="1" si="93"/>
        <v>0</v>
      </c>
      <c r="Z82" s="948"/>
      <c r="AA82" s="436">
        <v>17</v>
      </c>
      <c r="AB82" s="446" t="s">
        <v>331</v>
      </c>
      <c r="AC82" s="454">
        <f t="shared" ca="1" si="94"/>
        <v>2</v>
      </c>
      <c r="AD82" s="437">
        <f t="shared" ca="1" si="95"/>
        <v>0</v>
      </c>
      <c r="AE82" s="413">
        <f t="shared" ca="1" si="96"/>
        <v>2</v>
      </c>
      <c r="AF82" s="454">
        <f t="shared" ca="1" si="97"/>
        <v>2</v>
      </c>
      <c r="AG82" s="437">
        <f t="shared" ca="1" si="98"/>
        <v>0</v>
      </c>
      <c r="AH82" s="794">
        <f t="shared" ca="1" si="99"/>
        <v>0</v>
      </c>
      <c r="AI82" s="437">
        <f t="shared" ca="1" si="100"/>
        <v>0</v>
      </c>
      <c r="AJ82" s="413">
        <f t="shared" ca="1" si="101"/>
        <v>2</v>
      </c>
      <c r="AK82" s="454">
        <f t="shared" ca="1" si="102"/>
        <v>0</v>
      </c>
      <c r="AL82" s="437">
        <f t="shared" ca="1" si="103"/>
        <v>0</v>
      </c>
      <c r="AM82" s="413">
        <f t="shared" ca="1" si="104"/>
        <v>0</v>
      </c>
      <c r="AN82" s="454">
        <f t="shared" ca="1" si="105"/>
        <v>0</v>
      </c>
      <c r="AO82" s="437">
        <f t="shared" ca="1" si="106"/>
        <v>0</v>
      </c>
      <c r="AP82" s="437">
        <f t="shared" ca="1" si="107"/>
        <v>0</v>
      </c>
      <c r="AQ82" s="437">
        <f t="shared" ca="1" si="108"/>
        <v>0</v>
      </c>
      <c r="AR82" s="437">
        <f t="shared" ca="1" si="109"/>
        <v>0</v>
      </c>
      <c r="AS82" s="787">
        <f t="shared" ca="1" si="110"/>
        <v>0</v>
      </c>
      <c r="AT82" s="413">
        <f t="shared" ca="1" si="116"/>
        <v>0</v>
      </c>
      <c r="AV82" s="410">
        <f t="shared" ca="1" si="111"/>
        <v>0</v>
      </c>
      <c r="AW82" s="410">
        <f t="shared" ca="1" si="112"/>
        <v>0</v>
      </c>
      <c r="AX82" s="405">
        <f t="shared" ca="1" si="117"/>
        <v>0</v>
      </c>
      <c r="AY82" s="414">
        <f t="shared" ca="1" si="117"/>
        <v>0</v>
      </c>
      <c r="AZ82" s="405">
        <f t="shared" ca="1" si="117"/>
        <v>0</v>
      </c>
      <c r="BA82" s="405">
        <f t="shared" ca="1" si="117"/>
        <v>0</v>
      </c>
      <c r="BB82" s="405">
        <f t="shared" ca="1" si="117"/>
        <v>0</v>
      </c>
      <c r="BC82" s="405">
        <f t="shared" ca="1" si="117"/>
        <v>0</v>
      </c>
      <c r="BD82" s="405">
        <f t="shared" ca="1" si="117"/>
        <v>0</v>
      </c>
      <c r="BE82" s="405">
        <f t="shared" ca="1" si="117"/>
        <v>0</v>
      </c>
      <c r="BF82" s="405">
        <f t="shared" ca="1" si="117"/>
        <v>0</v>
      </c>
      <c r="BG82" s="405">
        <f t="shared" ca="1" si="117"/>
        <v>0</v>
      </c>
      <c r="BH82" s="405">
        <f t="shared" ca="1" si="118"/>
        <v>0</v>
      </c>
      <c r="BI82" s="405">
        <f t="shared" ca="1" si="118"/>
        <v>0</v>
      </c>
      <c r="BJ82" s="405">
        <f t="shared" ca="1" si="118"/>
        <v>0</v>
      </c>
      <c r="BK82" s="405">
        <f t="shared" ca="1" si="118"/>
        <v>0</v>
      </c>
      <c r="BL82" s="405">
        <f t="shared" ca="1" si="118"/>
        <v>0</v>
      </c>
      <c r="BM82" s="405">
        <f t="shared" ca="1" si="118"/>
        <v>0</v>
      </c>
      <c r="BN82" s="405">
        <f t="shared" ca="1" si="118"/>
        <v>0</v>
      </c>
      <c r="BO82" s="405">
        <f t="shared" ca="1" si="118"/>
        <v>0</v>
      </c>
      <c r="BP82" s="405">
        <f t="shared" ca="1" si="118"/>
        <v>0</v>
      </c>
      <c r="BQ82" s="405">
        <f t="shared" ca="1" si="118"/>
        <v>0</v>
      </c>
      <c r="BR82" s="405">
        <f t="shared" ca="1" si="119"/>
        <v>0</v>
      </c>
      <c r="BS82" s="405">
        <f t="shared" ca="1" si="119"/>
        <v>0</v>
      </c>
      <c r="BT82" s="405">
        <f t="shared" ca="1" si="119"/>
        <v>0</v>
      </c>
      <c r="BU82" s="405">
        <f t="shared" ca="1" si="119"/>
        <v>0</v>
      </c>
      <c r="BV82" s="405">
        <f t="shared" ca="1" si="119"/>
        <v>0</v>
      </c>
      <c r="BW82" s="405">
        <f t="shared" ca="1" si="119"/>
        <v>0</v>
      </c>
      <c r="BX82" s="405">
        <f t="shared" ca="1" si="119"/>
        <v>0</v>
      </c>
      <c r="BY82" s="405">
        <f t="shared" ca="1" si="119"/>
        <v>0</v>
      </c>
      <c r="BZ82" s="405">
        <f t="shared" ca="1" si="119"/>
        <v>0</v>
      </c>
      <c r="CA82" s="405">
        <f t="shared" ca="1" si="119"/>
        <v>0</v>
      </c>
    </row>
    <row r="83" spans="1:79" ht="20.100000000000001" customHeight="1">
      <c r="A83" s="403" t="s">
        <v>559</v>
      </c>
      <c r="B83" s="436">
        <v>18</v>
      </c>
      <c r="C83" s="446" t="s">
        <v>1439</v>
      </c>
      <c r="D83" s="454">
        <f t="shared" ca="1" si="74"/>
        <v>0</v>
      </c>
      <c r="E83" s="437">
        <f t="shared" ca="1" si="75"/>
        <v>0</v>
      </c>
      <c r="F83" s="413">
        <f t="shared" ca="1" si="76"/>
        <v>0</v>
      </c>
      <c r="G83" s="454">
        <f t="shared" ca="1" si="77"/>
        <v>0</v>
      </c>
      <c r="H83" s="437">
        <f t="shared" ca="1" si="78"/>
        <v>0</v>
      </c>
      <c r="I83" s="413">
        <f t="shared" ca="1" si="79"/>
        <v>0</v>
      </c>
      <c r="J83" s="454">
        <f t="shared" ca="1" si="80"/>
        <v>0</v>
      </c>
      <c r="K83" s="413">
        <f t="shared" ca="1" si="81"/>
        <v>0</v>
      </c>
      <c r="L83" s="454">
        <f t="shared" ca="1" si="82"/>
        <v>0</v>
      </c>
      <c r="M83" s="413">
        <f t="shared" ca="1" si="83"/>
        <v>0</v>
      </c>
      <c r="N83" s="450"/>
      <c r="O83" s="437"/>
      <c r="P83" s="807">
        <f t="shared" ca="1" si="84"/>
        <v>62</v>
      </c>
      <c r="Q83" s="807">
        <f t="shared" ca="1" si="85"/>
        <v>0</v>
      </c>
      <c r="R83" s="807">
        <f t="shared" ca="1" si="86"/>
        <v>0</v>
      </c>
      <c r="S83" s="807">
        <f t="shared" ca="1" si="87"/>
        <v>0</v>
      </c>
      <c r="T83" s="807">
        <f t="shared" ca="1" si="88"/>
        <v>0</v>
      </c>
      <c r="U83" s="807">
        <f t="shared" ca="1" si="89"/>
        <v>0</v>
      </c>
      <c r="V83" s="807">
        <f t="shared" ca="1" si="90"/>
        <v>62</v>
      </c>
      <c r="W83" s="807">
        <f t="shared" ca="1" si="91"/>
        <v>0</v>
      </c>
      <c r="X83" s="807">
        <f t="shared" ca="1" si="92"/>
        <v>0</v>
      </c>
      <c r="Y83" s="487">
        <f t="shared" ca="1" si="93"/>
        <v>0</v>
      </c>
      <c r="Z83" s="948"/>
      <c r="AA83" s="436">
        <v>18</v>
      </c>
      <c r="AB83" s="446" t="s">
        <v>1439</v>
      </c>
      <c r="AC83" s="454">
        <f t="shared" ca="1" si="94"/>
        <v>9</v>
      </c>
      <c r="AD83" s="437">
        <f t="shared" ca="1" si="95"/>
        <v>0</v>
      </c>
      <c r="AE83" s="413">
        <f t="shared" ca="1" si="96"/>
        <v>9</v>
      </c>
      <c r="AF83" s="454">
        <f t="shared" ca="1" si="97"/>
        <v>9</v>
      </c>
      <c r="AG83" s="437">
        <f t="shared" ca="1" si="98"/>
        <v>0</v>
      </c>
      <c r="AH83" s="794">
        <f t="shared" ca="1" si="99"/>
        <v>1</v>
      </c>
      <c r="AI83" s="437">
        <f t="shared" ca="1" si="100"/>
        <v>0</v>
      </c>
      <c r="AJ83" s="413">
        <f t="shared" ca="1" si="101"/>
        <v>10</v>
      </c>
      <c r="AK83" s="454">
        <f t="shared" ca="1" si="102"/>
        <v>0</v>
      </c>
      <c r="AL83" s="437">
        <f t="shared" ca="1" si="103"/>
        <v>0</v>
      </c>
      <c r="AM83" s="413">
        <f t="shared" ca="1" si="104"/>
        <v>0</v>
      </c>
      <c r="AN83" s="454">
        <f t="shared" ca="1" si="105"/>
        <v>0</v>
      </c>
      <c r="AO83" s="437">
        <f t="shared" ca="1" si="106"/>
        <v>0</v>
      </c>
      <c r="AP83" s="437">
        <f t="shared" ca="1" si="107"/>
        <v>0</v>
      </c>
      <c r="AQ83" s="437">
        <f t="shared" ca="1" si="108"/>
        <v>0</v>
      </c>
      <c r="AR83" s="437">
        <f t="shared" ca="1" si="109"/>
        <v>0</v>
      </c>
      <c r="AS83" s="787">
        <f t="shared" ca="1" si="110"/>
        <v>0</v>
      </c>
      <c r="AT83" s="413">
        <f t="shared" ca="1" si="116"/>
        <v>0</v>
      </c>
      <c r="AV83" s="410">
        <f t="shared" ca="1" si="111"/>
        <v>0</v>
      </c>
      <c r="AW83" s="410">
        <f t="shared" ca="1" si="112"/>
        <v>0</v>
      </c>
      <c r="AX83" s="405">
        <f t="shared" ca="1" si="117"/>
        <v>0</v>
      </c>
      <c r="AY83" s="414">
        <f t="shared" ca="1" si="117"/>
        <v>0</v>
      </c>
      <c r="AZ83" s="405">
        <f t="shared" ca="1" si="117"/>
        <v>0</v>
      </c>
      <c r="BA83" s="405">
        <f t="shared" ca="1" si="117"/>
        <v>0</v>
      </c>
      <c r="BB83" s="405">
        <f t="shared" ca="1" si="117"/>
        <v>0</v>
      </c>
      <c r="BC83" s="405">
        <f t="shared" ca="1" si="117"/>
        <v>0</v>
      </c>
      <c r="BD83" s="405">
        <f t="shared" ca="1" si="117"/>
        <v>0</v>
      </c>
      <c r="BE83" s="405">
        <f t="shared" ca="1" si="117"/>
        <v>0</v>
      </c>
      <c r="BF83" s="405">
        <f t="shared" ca="1" si="117"/>
        <v>0</v>
      </c>
      <c r="BG83" s="405">
        <f t="shared" ca="1" si="117"/>
        <v>0</v>
      </c>
      <c r="BH83" s="405">
        <f t="shared" ca="1" si="118"/>
        <v>0</v>
      </c>
      <c r="BI83" s="405">
        <f t="shared" ca="1" si="118"/>
        <v>0</v>
      </c>
      <c r="BJ83" s="405">
        <f t="shared" ca="1" si="118"/>
        <v>0</v>
      </c>
      <c r="BK83" s="405">
        <f t="shared" ca="1" si="118"/>
        <v>0</v>
      </c>
      <c r="BL83" s="405">
        <f t="shared" ca="1" si="118"/>
        <v>0</v>
      </c>
      <c r="BM83" s="405">
        <f t="shared" ca="1" si="118"/>
        <v>0</v>
      </c>
      <c r="BN83" s="405">
        <f t="shared" ca="1" si="118"/>
        <v>0</v>
      </c>
      <c r="BO83" s="405">
        <f t="shared" ca="1" si="118"/>
        <v>0</v>
      </c>
      <c r="BP83" s="405">
        <f t="shared" ca="1" si="118"/>
        <v>0</v>
      </c>
      <c r="BQ83" s="405">
        <f t="shared" ca="1" si="118"/>
        <v>0</v>
      </c>
      <c r="BR83" s="405">
        <f t="shared" ca="1" si="119"/>
        <v>0</v>
      </c>
      <c r="BS83" s="405">
        <f t="shared" ca="1" si="119"/>
        <v>0</v>
      </c>
      <c r="BT83" s="405">
        <f t="shared" ca="1" si="119"/>
        <v>0</v>
      </c>
      <c r="BU83" s="405">
        <f t="shared" ca="1" si="119"/>
        <v>0</v>
      </c>
      <c r="BV83" s="405">
        <f t="shared" ca="1" si="119"/>
        <v>0</v>
      </c>
      <c r="BW83" s="405">
        <f t="shared" ca="1" si="119"/>
        <v>0</v>
      </c>
      <c r="BX83" s="405">
        <f t="shared" ca="1" si="119"/>
        <v>0</v>
      </c>
      <c r="BY83" s="405">
        <f t="shared" ca="1" si="119"/>
        <v>0</v>
      </c>
      <c r="BZ83" s="405">
        <f t="shared" ca="1" si="119"/>
        <v>0</v>
      </c>
      <c r="CA83" s="405">
        <f t="shared" ca="1" si="119"/>
        <v>0</v>
      </c>
    </row>
    <row r="84" spans="1:79" ht="20.100000000000001" customHeight="1">
      <c r="A84" s="403" t="s">
        <v>560</v>
      </c>
      <c r="B84" s="436">
        <v>19</v>
      </c>
      <c r="C84" s="446" t="s">
        <v>333</v>
      </c>
      <c r="D84" s="454">
        <f t="shared" ca="1" si="74"/>
        <v>0</v>
      </c>
      <c r="E84" s="437">
        <f t="shared" ca="1" si="75"/>
        <v>0</v>
      </c>
      <c r="F84" s="413">
        <f t="shared" ca="1" si="76"/>
        <v>0</v>
      </c>
      <c r="G84" s="454">
        <f t="shared" ca="1" si="77"/>
        <v>0</v>
      </c>
      <c r="H84" s="437">
        <f t="shared" ca="1" si="78"/>
        <v>0</v>
      </c>
      <c r="I84" s="413">
        <f t="shared" ca="1" si="79"/>
        <v>0</v>
      </c>
      <c r="J84" s="454">
        <f t="shared" ca="1" si="80"/>
        <v>0</v>
      </c>
      <c r="K84" s="413">
        <f t="shared" ca="1" si="81"/>
        <v>0</v>
      </c>
      <c r="L84" s="454">
        <f t="shared" ca="1" si="82"/>
        <v>0</v>
      </c>
      <c r="M84" s="413">
        <f t="shared" ca="1" si="83"/>
        <v>0</v>
      </c>
      <c r="N84" s="450"/>
      <c r="O84" s="437"/>
      <c r="P84" s="807">
        <f t="shared" ca="1" si="84"/>
        <v>21</v>
      </c>
      <c r="Q84" s="807">
        <f t="shared" ca="1" si="85"/>
        <v>0</v>
      </c>
      <c r="R84" s="807">
        <f t="shared" ca="1" si="86"/>
        <v>12</v>
      </c>
      <c r="S84" s="807">
        <f t="shared" ca="1" si="87"/>
        <v>0</v>
      </c>
      <c r="T84" s="807">
        <f t="shared" ca="1" si="88"/>
        <v>0</v>
      </c>
      <c r="U84" s="807">
        <f t="shared" ca="1" si="89"/>
        <v>0</v>
      </c>
      <c r="V84" s="807">
        <f t="shared" ca="1" si="90"/>
        <v>21</v>
      </c>
      <c r="W84" s="807">
        <f t="shared" ca="1" si="91"/>
        <v>0</v>
      </c>
      <c r="X84" s="807">
        <f t="shared" ca="1" si="92"/>
        <v>12</v>
      </c>
      <c r="Y84" s="487">
        <f t="shared" ca="1" si="93"/>
        <v>0</v>
      </c>
      <c r="Z84" s="948"/>
      <c r="AA84" s="436">
        <v>19</v>
      </c>
      <c r="AB84" s="446" t="s">
        <v>333</v>
      </c>
      <c r="AC84" s="454">
        <f t="shared" ca="1" si="94"/>
        <v>0</v>
      </c>
      <c r="AD84" s="437">
        <f t="shared" ca="1" si="95"/>
        <v>2</v>
      </c>
      <c r="AE84" s="413">
        <f t="shared" ca="1" si="96"/>
        <v>2</v>
      </c>
      <c r="AF84" s="454">
        <f t="shared" ca="1" si="97"/>
        <v>2</v>
      </c>
      <c r="AG84" s="437">
        <f t="shared" ca="1" si="98"/>
        <v>0</v>
      </c>
      <c r="AH84" s="794">
        <f t="shared" ca="1" si="99"/>
        <v>0</v>
      </c>
      <c r="AI84" s="437">
        <f t="shared" ca="1" si="100"/>
        <v>0</v>
      </c>
      <c r="AJ84" s="413">
        <f t="shared" ca="1" si="101"/>
        <v>2</v>
      </c>
      <c r="AK84" s="454">
        <f t="shared" ca="1" si="102"/>
        <v>0</v>
      </c>
      <c r="AL84" s="437">
        <f t="shared" ca="1" si="103"/>
        <v>0</v>
      </c>
      <c r="AM84" s="413">
        <f t="shared" ca="1" si="104"/>
        <v>0</v>
      </c>
      <c r="AN84" s="454">
        <f t="shared" ca="1" si="105"/>
        <v>0</v>
      </c>
      <c r="AO84" s="437">
        <f t="shared" ca="1" si="106"/>
        <v>0</v>
      </c>
      <c r="AP84" s="437">
        <f t="shared" ca="1" si="107"/>
        <v>0</v>
      </c>
      <c r="AQ84" s="437">
        <f t="shared" ca="1" si="108"/>
        <v>0</v>
      </c>
      <c r="AR84" s="437">
        <f t="shared" ca="1" si="109"/>
        <v>0</v>
      </c>
      <c r="AS84" s="787">
        <f t="shared" ca="1" si="110"/>
        <v>0</v>
      </c>
      <c r="AT84" s="413">
        <f t="shared" ca="1" si="116"/>
        <v>0</v>
      </c>
      <c r="AV84" s="410">
        <f t="shared" ca="1" si="111"/>
        <v>0</v>
      </c>
      <c r="AW84" s="410">
        <f t="shared" ca="1" si="112"/>
        <v>0</v>
      </c>
      <c r="AX84" s="405">
        <f t="shared" ca="1" si="117"/>
        <v>0</v>
      </c>
      <c r="AY84" s="414">
        <f t="shared" ca="1" si="117"/>
        <v>0</v>
      </c>
      <c r="AZ84" s="405">
        <f t="shared" ca="1" si="117"/>
        <v>0</v>
      </c>
      <c r="BA84" s="405">
        <f t="shared" ca="1" si="117"/>
        <v>0</v>
      </c>
      <c r="BB84" s="405">
        <f t="shared" ca="1" si="117"/>
        <v>0</v>
      </c>
      <c r="BC84" s="405">
        <f t="shared" ca="1" si="117"/>
        <v>0</v>
      </c>
      <c r="BD84" s="405">
        <f t="shared" ca="1" si="117"/>
        <v>0</v>
      </c>
      <c r="BE84" s="405">
        <f t="shared" ca="1" si="117"/>
        <v>0</v>
      </c>
      <c r="BF84" s="405">
        <f t="shared" ca="1" si="117"/>
        <v>0</v>
      </c>
      <c r="BG84" s="405">
        <f t="shared" ca="1" si="117"/>
        <v>0</v>
      </c>
      <c r="BH84" s="405">
        <f t="shared" ca="1" si="118"/>
        <v>0</v>
      </c>
      <c r="BI84" s="405">
        <f t="shared" ca="1" si="118"/>
        <v>0</v>
      </c>
      <c r="BJ84" s="405">
        <f t="shared" ca="1" si="118"/>
        <v>0</v>
      </c>
      <c r="BK84" s="405">
        <f t="shared" ca="1" si="118"/>
        <v>0</v>
      </c>
      <c r="BL84" s="405">
        <f t="shared" ca="1" si="118"/>
        <v>0</v>
      </c>
      <c r="BM84" s="405">
        <f t="shared" ca="1" si="118"/>
        <v>0</v>
      </c>
      <c r="BN84" s="405">
        <f t="shared" ca="1" si="118"/>
        <v>0</v>
      </c>
      <c r="BO84" s="405">
        <f t="shared" ca="1" si="118"/>
        <v>0</v>
      </c>
      <c r="BP84" s="405">
        <f t="shared" ca="1" si="118"/>
        <v>0</v>
      </c>
      <c r="BQ84" s="405">
        <f t="shared" ca="1" si="118"/>
        <v>0</v>
      </c>
      <c r="BR84" s="405">
        <f t="shared" ca="1" si="119"/>
        <v>0</v>
      </c>
      <c r="BS84" s="405">
        <f t="shared" ca="1" si="119"/>
        <v>0</v>
      </c>
      <c r="BT84" s="405">
        <f t="shared" ca="1" si="119"/>
        <v>0</v>
      </c>
      <c r="BU84" s="405">
        <f t="shared" ca="1" si="119"/>
        <v>0</v>
      </c>
      <c r="BV84" s="405">
        <f t="shared" ca="1" si="119"/>
        <v>0</v>
      </c>
      <c r="BW84" s="405">
        <f t="shared" ca="1" si="119"/>
        <v>0</v>
      </c>
      <c r="BX84" s="405">
        <f t="shared" ca="1" si="119"/>
        <v>0</v>
      </c>
      <c r="BY84" s="405">
        <f t="shared" ca="1" si="119"/>
        <v>0</v>
      </c>
      <c r="BZ84" s="405">
        <f t="shared" ca="1" si="119"/>
        <v>0</v>
      </c>
      <c r="CA84" s="405">
        <f t="shared" ca="1" si="119"/>
        <v>0</v>
      </c>
    </row>
    <row r="85" spans="1:79" ht="20.100000000000001" customHeight="1">
      <c r="A85" s="403" t="s">
        <v>562</v>
      </c>
      <c r="B85" s="427">
        <v>20</v>
      </c>
      <c r="C85" s="447" t="s">
        <v>335</v>
      </c>
      <c r="D85" s="455">
        <f t="shared" ca="1" si="74"/>
        <v>0</v>
      </c>
      <c r="E85" s="430">
        <f t="shared" ca="1" si="75"/>
        <v>0</v>
      </c>
      <c r="F85" s="456">
        <f t="shared" ca="1" si="76"/>
        <v>0</v>
      </c>
      <c r="G85" s="455">
        <f t="shared" ca="1" si="77"/>
        <v>0</v>
      </c>
      <c r="H85" s="430">
        <f t="shared" ca="1" si="78"/>
        <v>0</v>
      </c>
      <c r="I85" s="456">
        <f t="shared" ca="1" si="79"/>
        <v>0</v>
      </c>
      <c r="J85" s="455">
        <f t="shared" ca="1" si="80"/>
        <v>0</v>
      </c>
      <c r="K85" s="456">
        <f t="shared" ca="1" si="81"/>
        <v>0</v>
      </c>
      <c r="L85" s="455">
        <f t="shared" ca="1" si="82"/>
        <v>0</v>
      </c>
      <c r="M85" s="456">
        <f t="shared" ca="1" si="83"/>
        <v>0</v>
      </c>
      <c r="N85" s="451"/>
      <c r="O85" s="430"/>
      <c r="P85" s="431">
        <f t="shared" ca="1" si="84"/>
        <v>127</v>
      </c>
      <c r="Q85" s="431">
        <f t="shared" ca="1" si="85"/>
        <v>0</v>
      </c>
      <c r="R85" s="431">
        <f t="shared" ca="1" si="86"/>
        <v>1</v>
      </c>
      <c r="S85" s="431">
        <f t="shared" ca="1" si="87"/>
        <v>0</v>
      </c>
      <c r="T85" s="431">
        <f t="shared" ca="1" si="88"/>
        <v>0</v>
      </c>
      <c r="U85" s="431">
        <f t="shared" ca="1" si="89"/>
        <v>0</v>
      </c>
      <c r="V85" s="431">
        <f t="shared" ca="1" si="90"/>
        <v>127</v>
      </c>
      <c r="W85" s="431">
        <f t="shared" ca="1" si="91"/>
        <v>0</v>
      </c>
      <c r="X85" s="431">
        <f t="shared" ca="1" si="92"/>
        <v>1</v>
      </c>
      <c r="Y85" s="476">
        <f t="shared" ca="1" si="93"/>
        <v>0</v>
      </c>
      <c r="Z85" s="948"/>
      <c r="AA85" s="427">
        <v>20</v>
      </c>
      <c r="AB85" s="447" t="s">
        <v>335</v>
      </c>
      <c r="AC85" s="455">
        <f t="shared" ca="1" si="94"/>
        <v>20</v>
      </c>
      <c r="AD85" s="430">
        <f t="shared" ca="1" si="95"/>
        <v>3</v>
      </c>
      <c r="AE85" s="456">
        <f t="shared" ca="1" si="96"/>
        <v>23</v>
      </c>
      <c r="AF85" s="455">
        <f t="shared" ca="1" si="97"/>
        <v>23</v>
      </c>
      <c r="AG85" s="430">
        <f t="shared" ca="1" si="98"/>
        <v>0</v>
      </c>
      <c r="AH85" s="430">
        <f t="shared" ca="1" si="99"/>
        <v>0</v>
      </c>
      <c r="AI85" s="430">
        <f t="shared" ca="1" si="100"/>
        <v>0</v>
      </c>
      <c r="AJ85" s="456">
        <f t="shared" ca="1" si="101"/>
        <v>23</v>
      </c>
      <c r="AK85" s="455">
        <f t="shared" ca="1" si="102"/>
        <v>0</v>
      </c>
      <c r="AL85" s="430">
        <f t="shared" ca="1" si="103"/>
        <v>0</v>
      </c>
      <c r="AM85" s="456">
        <f t="shared" ca="1" si="104"/>
        <v>0</v>
      </c>
      <c r="AN85" s="455">
        <f t="shared" ca="1" si="105"/>
        <v>0</v>
      </c>
      <c r="AO85" s="430">
        <f t="shared" ca="1" si="106"/>
        <v>0</v>
      </c>
      <c r="AP85" s="430">
        <f t="shared" ca="1" si="107"/>
        <v>0</v>
      </c>
      <c r="AQ85" s="430">
        <f t="shared" ca="1" si="108"/>
        <v>0</v>
      </c>
      <c r="AR85" s="430">
        <f t="shared" ca="1" si="109"/>
        <v>0</v>
      </c>
      <c r="AS85" s="788">
        <f t="shared" ca="1" si="110"/>
        <v>0</v>
      </c>
      <c r="AT85" s="456">
        <f t="shared" ca="1" si="116"/>
        <v>0</v>
      </c>
      <c r="AV85" s="410">
        <f t="shared" ca="1" si="111"/>
        <v>0</v>
      </c>
      <c r="AW85" s="410">
        <f t="shared" ca="1" si="112"/>
        <v>0</v>
      </c>
      <c r="AX85" s="405">
        <f t="shared" ca="1" si="117"/>
        <v>0</v>
      </c>
      <c r="AY85" s="414">
        <f t="shared" ca="1" si="117"/>
        <v>0</v>
      </c>
      <c r="AZ85" s="405">
        <f t="shared" ca="1" si="117"/>
        <v>0</v>
      </c>
      <c r="BA85" s="405">
        <f t="shared" ca="1" si="117"/>
        <v>0</v>
      </c>
      <c r="BB85" s="405">
        <f t="shared" ca="1" si="117"/>
        <v>0</v>
      </c>
      <c r="BC85" s="405">
        <f t="shared" ca="1" si="117"/>
        <v>0</v>
      </c>
      <c r="BD85" s="405">
        <f t="shared" ca="1" si="117"/>
        <v>0</v>
      </c>
      <c r="BE85" s="405">
        <f t="shared" ca="1" si="117"/>
        <v>0</v>
      </c>
      <c r="BF85" s="405">
        <f t="shared" ca="1" si="117"/>
        <v>0</v>
      </c>
      <c r="BG85" s="405">
        <f t="shared" ca="1" si="117"/>
        <v>0</v>
      </c>
      <c r="BH85" s="405">
        <f t="shared" ca="1" si="118"/>
        <v>0</v>
      </c>
      <c r="BI85" s="405">
        <f t="shared" ca="1" si="118"/>
        <v>0</v>
      </c>
      <c r="BJ85" s="405">
        <f t="shared" ca="1" si="118"/>
        <v>0</v>
      </c>
      <c r="BK85" s="405">
        <f t="shared" ca="1" si="118"/>
        <v>0</v>
      </c>
      <c r="BL85" s="405">
        <f t="shared" ca="1" si="118"/>
        <v>0</v>
      </c>
      <c r="BM85" s="405">
        <f t="shared" ca="1" si="118"/>
        <v>0</v>
      </c>
      <c r="BN85" s="405">
        <f t="shared" ca="1" si="118"/>
        <v>0</v>
      </c>
      <c r="BO85" s="405">
        <f t="shared" ca="1" si="118"/>
        <v>0</v>
      </c>
      <c r="BP85" s="405">
        <f t="shared" ca="1" si="118"/>
        <v>0</v>
      </c>
      <c r="BQ85" s="405">
        <f t="shared" ca="1" si="118"/>
        <v>0</v>
      </c>
      <c r="BR85" s="405">
        <f t="shared" ca="1" si="119"/>
        <v>0</v>
      </c>
      <c r="BS85" s="405">
        <f t="shared" ca="1" si="119"/>
        <v>0</v>
      </c>
      <c r="BT85" s="405">
        <f t="shared" ca="1" si="119"/>
        <v>0</v>
      </c>
      <c r="BU85" s="405">
        <f t="shared" ca="1" si="119"/>
        <v>0</v>
      </c>
      <c r="BV85" s="405">
        <f t="shared" ca="1" si="119"/>
        <v>0</v>
      </c>
      <c r="BW85" s="405">
        <f t="shared" ca="1" si="119"/>
        <v>0</v>
      </c>
      <c r="BX85" s="405">
        <f t="shared" ca="1" si="119"/>
        <v>0</v>
      </c>
      <c r="BY85" s="405">
        <f t="shared" ca="1" si="119"/>
        <v>0</v>
      </c>
      <c r="BZ85" s="405">
        <f t="shared" ca="1" si="119"/>
        <v>0</v>
      </c>
      <c r="CA85" s="405">
        <f t="shared" ca="1" si="119"/>
        <v>0</v>
      </c>
    </row>
    <row r="86" spans="1:79" ht="20.100000000000001" customHeight="1">
      <c r="A86" s="403" t="s">
        <v>563</v>
      </c>
      <c r="B86" s="439">
        <v>21</v>
      </c>
      <c r="C86" s="448" t="s">
        <v>336</v>
      </c>
      <c r="D86" s="457">
        <f t="shared" ca="1" si="74"/>
        <v>0</v>
      </c>
      <c r="E86" s="440">
        <f t="shared" ca="1" si="75"/>
        <v>0</v>
      </c>
      <c r="F86" s="458">
        <f t="shared" ca="1" si="76"/>
        <v>0</v>
      </c>
      <c r="G86" s="457">
        <f t="shared" ca="1" si="77"/>
        <v>0</v>
      </c>
      <c r="H86" s="440">
        <f t="shared" ca="1" si="78"/>
        <v>0</v>
      </c>
      <c r="I86" s="458">
        <f t="shared" ca="1" si="79"/>
        <v>0</v>
      </c>
      <c r="J86" s="457">
        <f t="shared" ca="1" si="80"/>
        <v>0</v>
      </c>
      <c r="K86" s="458">
        <f t="shared" ca="1" si="81"/>
        <v>0</v>
      </c>
      <c r="L86" s="457">
        <f t="shared" ca="1" si="82"/>
        <v>0</v>
      </c>
      <c r="M86" s="458">
        <f t="shared" ca="1" si="83"/>
        <v>0</v>
      </c>
      <c r="N86" s="452"/>
      <c r="O86" s="440"/>
      <c r="P86" s="441">
        <f t="shared" ca="1" si="84"/>
        <v>215</v>
      </c>
      <c r="Q86" s="441">
        <f t="shared" ca="1" si="85"/>
        <v>0</v>
      </c>
      <c r="R86" s="441">
        <f t="shared" ca="1" si="86"/>
        <v>58</v>
      </c>
      <c r="S86" s="441">
        <f t="shared" ca="1" si="87"/>
        <v>0</v>
      </c>
      <c r="T86" s="441">
        <f t="shared" ca="1" si="88"/>
        <v>0</v>
      </c>
      <c r="U86" s="441">
        <f t="shared" ca="1" si="89"/>
        <v>0</v>
      </c>
      <c r="V86" s="441">
        <f t="shared" ca="1" si="90"/>
        <v>215</v>
      </c>
      <c r="W86" s="441">
        <f t="shared" ca="1" si="91"/>
        <v>0</v>
      </c>
      <c r="X86" s="441">
        <f t="shared" ca="1" si="92"/>
        <v>58</v>
      </c>
      <c r="Y86" s="806">
        <f t="shared" ca="1" si="93"/>
        <v>0</v>
      </c>
      <c r="Z86" s="948"/>
      <c r="AA86" s="439">
        <v>21</v>
      </c>
      <c r="AB86" s="448" t="s">
        <v>336</v>
      </c>
      <c r="AC86" s="457">
        <f t="shared" ca="1" si="94"/>
        <v>32</v>
      </c>
      <c r="AD86" s="440">
        <f t="shared" ca="1" si="95"/>
        <v>51</v>
      </c>
      <c r="AE86" s="458">
        <f t="shared" ca="1" si="96"/>
        <v>83</v>
      </c>
      <c r="AF86" s="457">
        <f t="shared" ca="1" si="97"/>
        <v>33</v>
      </c>
      <c r="AG86" s="440">
        <f t="shared" ca="1" si="98"/>
        <v>0</v>
      </c>
      <c r="AH86" s="440">
        <f t="shared" ca="1" si="99"/>
        <v>3</v>
      </c>
      <c r="AI86" s="440">
        <f t="shared" ca="1" si="100"/>
        <v>47</v>
      </c>
      <c r="AJ86" s="458">
        <f t="shared" ca="1" si="101"/>
        <v>83</v>
      </c>
      <c r="AK86" s="457">
        <f t="shared" ca="1" si="102"/>
        <v>0</v>
      </c>
      <c r="AL86" s="440">
        <f t="shared" ca="1" si="103"/>
        <v>0</v>
      </c>
      <c r="AM86" s="458">
        <f t="shared" ca="1" si="104"/>
        <v>0</v>
      </c>
      <c r="AN86" s="457">
        <f t="shared" ca="1" si="105"/>
        <v>0</v>
      </c>
      <c r="AO86" s="440">
        <f t="shared" ca="1" si="106"/>
        <v>0</v>
      </c>
      <c r="AP86" s="440">
        <f t="shared" ca="1" si="107"/>
        <v>0</v>
      </c>
      <c r="AQ86" s="440">
        <f t="shared" ca="1" si="108"/>
        <v>0</v>
      </c>
      <c r="AR86" s="440">
        <f t="shared" ca="1" si="109"/>
        <v>0</v>
      </c>
      <c r="AS86" s="789">
        <f t="shared" ca="1" si="110"/>
        <v>0</v>
      </c>
      <c r="AT86" s="458">
        <f t="shared" ca="1" si="116"/>
        <v>0</v>
      </c>
      <c r="AV86" s="410">
        <f t="shared" ca="1" si="111"/>
        <v>0</v>
      </c>
      <c r="AW86" s="410">
        <f t="shared" ca="1" si="112"/>
        <v>0</v>
      </c>
      <c r="AX86" s="405">
        <f t="shared" ref="AX86:BG95" ca="1" si="120">INDEX(INDIRECT(AX$7),MATCH($A86,_1自治体コード,0))</f>
        <v>0</v>
      </c>
      <c r="AY86" s="414">
        <f t="shared" ca="1" si="120"/>
        <v>0</v>
      </c>
      <c r="AZ86" s="405">
        <f t="shared" ca="1" si="120"/>
        <v>0</v>
      </c>
      <c r="BA86" s="405">
        <f t="shared" ca="1" si="120"/>
        <v>0</v>
      </c>
      <c r="BB86" s="405">
        <f t="shared" ca="1" si="120"/>
        <v>0</v>
      </c>
      <c r="BC86" s="405">
        <f t="shared" ca="1" si="120"/>
        <v>0</v>
      </c>
      <c r="BD86" s="405">
        <f t="shared" ca="1" si="120"/>
        <v>0</v>
      </c>
      <c r="BE86" s="405">
        <f t="shared" ca="1" si="120"/>
        <v>0</v>
      </c>
      <c r="BF86" s="405">
        <f t="shared" ca="1" si="120"/>
        <v>0</v>
      </c>
      <c r="BG86" s="405">
        <f t="shared" ca="1" si="120"/>
        <v>0</v>
      </c>
      <c r="BH86" s="405">
        <f t="shared" ref="BH86:BQ95" ca="1" si="121">INDEX(INDIRECT(BH$7),MATCH($A86,_1自治体コード,0))</f>
        <v>0</v>
      </c>
      <c r="BI86" s="405">
        <f t="shared" ca="1" si="121"/>
        <v>0</v>
      </c>
      <c r="BJ86" s="405">
        <f t="shared" ca="1" si="121"/>
        <v>0</v>
      </c>
      <c r="BK86" s="405">
        <f t="shared" ca="1" si="121"/>
        <v>0</v>
      </c>
      <c r="BL86" s="405">
        <f t="shared" ca="1" si="121"/>
        <v>0</v>
      </c>
      <c r="BM86" s="405">
        <f t="shared" ca="1" si="121"/>
        <v>0</v>
      </c>
      <c r="BN86" s="405">
        <f t="shared" ca="1" si="121"/>
        <v>0</v>
      </c>
      <c r="BO86" s="405">
        <f t="shared" ca="1" si="121"/>
        <v>0</v>
      </c>
      <c r="BP86" s="405">
        <f t="shared" ca="1" si="121"/>
        <v>0</v>
      </c>
      <c r="BQ86" s="405">
        <f t="shared" ca="1" si="121"/>
        <v>0</v>
      </c>
      <c r="BR86" s="405">
        <f t="shared" ref="BR86:CA101" ca="1" si="122">INDEX(INDIRECT(BR$7),MATCH($A86,_1自治体コード,0))</f>
        <v>0</v>
      </c>
      <c r="BS86" s="405">
        <f t="shared" ca="1" si="122"/>
        <v>0</v>
      </c>
      <c r="BT86" s="405">
        <f t="shared" ca="1" si="122"/>
        <v>0</v>
      </c>
      <c r="BU86" s="405">
        <f t="shared" ca="1" si="122"/>
        <v>0</v>
      </c>
      <c r="BV86" s="405">
        <f t="shared" ca="1" si="122"/>
        <v>0</v>
      </c>
      <c r="BW86" s="405">
        <f t="shared" ca="1" si="122"/>
        <v>0</v>
      </c>
      <c r="BX86" s="405">
        <f t="shared" ca="1" si="122"/>
        <v>0</v>
      </c>
      <c r="BY86" s="405">
        <f t="shared" ca="1" si="119"/>
        <v>0</v>
      </c>
      <c r="BZ86" s="405">
        <f t="shared" ca="1" si="119"/>
        <v>0</v>
      </c>
      <c r="CA86" s="405">
        <f t="shared" ca="1" si="119"/>
        <v>0</v>
      </c>
    </row>
    <row r="87" spans="1:79" ht="20.100000000000001" customHeight="1">
      <c r="A87" s="403" t="s">
        <v>564</v>
      </c>
      <c r="B87" s="436">
        <v>22</v>
      </c>
      <c r="C87" s="446" t="s">
        <v>2090</v>
      </c>
      <c r="D87" s="454">
        <f t="shared" ca="1" si="74"/>
        <v>0</v>
      </c>
      <c r="E87" s="437">
        <f t="shared" ca="1" si="75"/>
        <v>0</v>
      </c>
      <c r="F87" s="413">
        <f t="shared" ca="1" si="76"/>
        <v>0</v>
      </c>
      <c r="G87" s="454">
        <f t="shared" ca="1" si="77"/>
        <v>0</v>
      </c>
      <c r="H87" s="437">
        <f t="shared" ca="1" si="78"/>
        <v>0</v>
      </c>
      <c r="I87" s="413">
        <f t="shared" ca="1" si="79"/>
        <v>0</v>
      </c>
      <c r="J87" s="454">
        <f t="shared" ca="1" si="80"/>
        <v>0</v>
      </c>
      <c r="K87" s="413">
        <f t="shared" ca="1" si="81"/>
        <v>0</v>
      </c>
      <c r="L87" s="454">
        <f t="shared" ca="1" si="82"/>
        <v>0</v>
      </c>
      <c r="M87" s="413">
        <f t="shared" ca="1" si="83"/>
        <v>0</v>
      </c>
      <c r="N87" s="450"/>
      <c r="O87" s="437"/>
      <c r="P87" s="807">
        <f t="shared" ca="1" si="84"/>
        <v>101</v>
      </c>
      <c r="Q87" s="807">
        <f t="shared" ca="1" si="85"/>
        <v>0</v>
      </c>
      <c r="R87" s="807">
        <f t="shared" ca="1" si="86"/>
        <v>0</v>
      </c>
      <c r="S87" s="807">
        <f t="shared" ca="1" si="87"/>
        <v>0</v>
      </c>
      <c r="T87" s="807">
        <f t="shared" ca="1" si="88"/>
        <v>0</v>
      </c>
      <c r="U87" s="807">
        <f t="shared" ca="1" si="89"/>
        <v>0</v>
      </c>
      <c r="V87" s="807">
        <f t="shared" ca="1" si="90"/>
        <v>101</v>
      </c>
      <c r="W87" s="807">
        <f t="shared" ca="1" si="91"/>
        <v>0</v>
      </c>
      <c r="X87" s="807">
        <f t="shared" ca="1" si="92"/>
        <v>0</v>
      </c>
      <c r="Y87" s="487">
        <f t="shared" ca="1" si="93"/>
        <v>0</v>
      </c>
      <c r="Z87" s="948"/>
      <c r="AA87" s="436">
        <v>22</v>
      </c>
      <c r="AB87" s="446" t="s">
        <v>2090</v>
      </c>
      <c r="AC87" s="454">
        <f t="shared" ca="1" si="94"/>
        <v>10</v>
      </c>
      <c r="AD87" s="437">
        <f t="shared" ca="1" si="95"/>
        <v>2</v>
      </c>
      <c r="AE87" s="413">
        <f t="shared" ca="1" si="96"/>
        <v>12</v>
      </c>
      <c r="AF87" s="454">
        <f t="shared" ca="1" si="97"/>
        <v>10</v>
      </c>
      <c r="AG87" s="437">
        <f t="shared" ca="1" si="98"/>
        <v>0</v>
      </c>
      <c r="AH87" s="794">
        <f t="shared" ca="1" si="99"/>
        <v>2</v>
      </c>
      <c r="AI87" s="437">
        <f t="shared" ca="1" si="100"/>
        <v>0</v>
      </c>
      <c r="AJ87" s="413">
        <f t="shared" ca="1" si="101"/>
        <v>12</v>
      </c>
      <c r="AK87" s="454">
        <f t="shared" ca="1" si="102"/>
        <v>0</v>
      </c>
      <c r="AL87" s="437">
        <f t="shared" ca="1" si="103"/>
        <v>0</v>
      </c>
      <c r="AM87" s="413">
        <f t="shared" ca="1" si="104"/>
        <v>0</v>
      </c>
      <c r="AN87" s="454">
        <f t="shared" ca="1" si="105"/>
        <v>0</v>
      </c>
      <c r="AO87" s="437">
        <f t="shared" ca="1" si="106"/>
        <v>0</v>
      </c>
      <c r="AP87" s="437">
        <f t="shared" ca="1" si="107"/>
        <v>0</v>
      </c>
      <c r="AQ87" s="437">
        <f t="shared" ca="1" si="108"/>
        <v>0</v>
      </c>
      <c r="AR87" s="437">
        <f t="shared" ca="1" si="109"/>
        <v>0</v>
      </c>
      <c r="AS87" s="787">
        <f t="shared" ca="1" si="110"/>
        <v>0</v>
      </c>
      <c r="AT87" s="413">
        <f t="shared" ca="1" si="116"/>
        <v>0</v>
      </c>
      <c r="AV87" s="410">
        <f t="shared" ca="1" si="111"/>
        <v>0</v>
      </c>
      <c r="AW87" s="410">
        <f t="shared" ca="1" si="112"/>
        <v>0</v>
      </c>
      <c r="AX87" s="405">
        <f t="shared" ca="1" si="120"/>
        <v>0</v>
      </c>
      <c r="AY87" s="414">
        <f t="shared" ca="1" si="120"/>
        <v>0</v>
      </c>
      <c r="AZ87" s="405">
        <f t="shared" ca="1" si="120"/>
        <v>0</v>
      </c>
      <c r="BA87" s="405">
        <f t="shared" ca="1" si="120"/>
        <v>0</v>
      </c>
      <c r="BB87" s="405">
        <f t="shared" ca="1" si="120"/>
        <v>0</v>
      </c>
      <c r="BC87" s="405">
        <f t="shared" ca="1" si="120"/>
        <v>0</v>
      </c>
      <c r="BD87" s="405">
        <f t="shared" ca="1" si="120"/>
        <v>0</v>
      </c>
      <c r="BE87" s="405">
        <f t="shared" ca="1" si="120"/>
        <v>0</v>
      </c>
      <c r="BF87" s="405">
        <f t="shared" ca="1" si="120"/>
        <v>0</v>
      </c>
      <c r="BG87" s="405">
        <f t="shared" ca="1" si="120"/>
        <v>0</v>
      </c>
      <c r="BH87" s="405">
        <f t="shared" ca="1" si="121"/>
        <v>0</v>
      </c>
      <c r="BI87" s="405">
        <f t="shared" ca="1" si="121"/>
        <v>0</v>
      </c>
      <c r="BJ87" s="405">
        <f t="shared" ca="1" si="121"/>
        <v>0</v>
      </c>
      <c r="BK87" s="405">
        <f t="shared" ca="1" si="121"/>
        <v>0</v>
      </c>
      <c r="BL87" s="405">
        <f t="shared" ca="1" si="121"/>
        <v>0</v>
      </c>
      <c r="BM87" s="405">
        <f t="shared" ca="1" si="121"/>
        <v>0</v>
      </c>
      <c r="BN87" s="405">
        <f t="shared" ca="1" si="121"/>
        <v>0</v>
      </c>
      <c r="BO87" s="405">
        <f t="shared" ca="1" si="121"/>
        <v>0</v>
      </c>
      <c r="BP87" s="405">
        <f t="shared" ca="1" si="121"/>
        <v>0</v>
      </c>
      <c r="BQ87" s="405">
        <f t="shared" ca="1" si="121"/>
        <v>0</v>
      </c>
      <c r="BR87" s="405">
        <f t="shared" ca="1" si="122"/>
        <v>0</v>
      </c>
      <c r="BS87" s="405">
        <f t="shared" ca="1" si="122"/>
        <v>0</v>
      </c>
      <c r="BT87" s="405">
        <f t="shared" ca="1" si="122"/>
        <v>0</v>
      </c>
      <c r="BU87" s="405">
        <f t="shared" ca="1" si="122"/>
        <v>0</v>
      </c>
      <c r="BV87" s="405">
        <f t="shared" ca="1" si="122"/>
        <v>0</v>
      </c>
      <c r="BW87" s="405">
        <f t="shared" ca="1" si="122"/>
        <v>0</v>
      </c>
      <c r="BX87" s="405">
        <f t="shared" ca="1" si="122"/>
        <v>0</v>
      </c>
      <c r="BY87" s="405">
        <f t="shared" ca="1" si="119"/>
        <v>0</v>
      </c>
      <c r="BZ87" s="405">
        <f t="shared" ca="1" si="119"/>
        <v>0</v>
      </c>
      <c r="CA87" s="405">
        <f t="shared" ca="1" si="119"/>
        <v>0</v>
      </c>
    </row>
    <row r="88" spans="1:79" ht="20.100000000000001" customHeight="1">
      <c r="A88" s="403" t="s">
        <v>565</v>
      </c>
      <c r="B88" s="436">
        <v>23</v>
      </c>
      <c r="C88" s="446" t="s">
        <v>338</v>
      </c>
      <c r="D88" s="454">
        <f t="shared" ca="1" si="74"/>
        <v>0</v>
      </c>
      <c r="E88" s="437">
        <f t="shared" ca="1" si="75"/>
        <v>0</v>
      </c>
      <c r="F88" s="413">
        <f t="shared" ca="1" si="76"/>
        <v>0</v>
      </c>
      <c r="G88" s="454">
        <f t="shared" ca="1" si="77"/>
        <v>0</v>
      </c>
      <c r="H88" s="437">
        <f t="shared" ca="1" si="78"/>
        <v>0</v>
      </c>
      <c r="I88" s="413">
        <f t="shared" ca="1" si="79"/>
        <v>0</v>
      </c>
      <c r="J88" s="454">
        <f t="shared" ca="1" si="80"/>
        <v>0</v>
      </c>
      <c r="K88" s="413">
        <f t="shared" ca="1" si="81"/>
        <v>0</v>
      </c>
      <c r="L88" s="454">
        <f t="shared" ca="1" si="82"/>
        <v>0</v>
      </c>
      <c r="M88" s="413">
        <f t="shared" ca="1" si="83"/>
        <v>0</v>
      </c>
      <c r="N88" s="450"/>
      <c r="O88" s="437"/>
      <c r="P88" s="807">
        <f t="shared" ca="1" si="84"/>
        <v>128</v>
      </c>
      <c r="Q88" s="807">
        <f t="shared" ca="1" si="85"/>
        <v>0</v>
      </c>
      <c r="R88" s="807">
        <f t="shared" ca="1" si="86"/>
        <v>13</v>
      </c>
      <c r="S88" s="807">
        <f t="shared" ca="1" si="87"/>
        <v>0</v>
      </c>
      <c r="T88" s="807">
        <f t="shared" ca="1" si="88"/>
        <v>0</v>
      </c>
      <c r="U88" s="807">
        <f t="shared" ca="1" si="89"/>
        <v>0</v>
      </c>
      <c r="V88" s="807">
        <f t="shared" ca="1" si="90"/>
        <v>128</v>
      </c>
      <c r="W88" s="807">
        <f t="shared" ca="1" si="91"/>
        <v>0</v>
      </c>
      <c r="X88" s="807">
        <f t="shared" ca="1" si="92"/>
        <v>13</v>
      </c>
      <c r="Y88" s="487">
        <f t="shared" ca="1" si="93"/>
        <v>0</v>
      </c>
      <c r="Z88" s="948"/>
      <c r="AA88" s="436">
        <v>23</v>
      </c>
      <c r="AB88" s="446" t="s">
        <v>338</v>
      </c>
      <c r="AC88" s="454">
        <f t="shared" ca="1" si="94"/>
        <v>23</v>
      </c>
      <c r="AD88" s="437">
        <f t="shared" ca="1" si="95"/>
        <v>0</v>
      </c>
      <c r="AE88" s="413">
        <f t="shared" ca="1" si="96"/>
        <v>23</v>
      </c>
      <c r="AF88" s="454">
        <f t="shared" ca="1" si="97"/>
        <v>23</v>
      </c>
      <c r="AG88" s="437">
        <f t="shared" ca="1" si="98"/>
        <v>0</v>
      </c>
      <c r="AH88" s="794">
        <f t="shared" ca="1" si="99"/>
        <v>0</v>
      </c>
      <c r="AI88" s="437">
        <f t="shared" ca="1" si="100"/>
        <v>0</v>
      </c>
      <c r="AJ88" s="413">
        <f t="shared" ca="1" si="101"/>
        <v>23</v>
      </c>
      <c r="AK88" s="454">
        <f t="shared" ca="1" si="102"/>
        <v>6</v>
      </c>
      <c r="AL88" s="437">
        <f t="shared" ca="1" si="103"/>
        <v>0</v>
      </c>
      <c r="AM88" s="413">
        <f t="shared" ca="1" si="104"/>
        <v>6</v>
      </c>
      <c r="AN88" s="454">
        <f t="shared" ca="1" si="105"/>
        <v>0</v>
      </c>
      <c r="AO88" s="437">
        <f t="shared" ca="1" si="106"/>
        <v>0</v>
      </c>
      <c r="AP88" s="437">
        <f t="shared" ca="1" si="107"/>
        <v>0</v>
      </c>
      <c r="AQ88" s="437">
        <f t="shared" ca="1" si="108"/>
        <v>5</v>
      </c>
      <c r="AR88" s="437">
        <f t="shared" ca="1" si="109"/>
        <v>0</v>
      </c>
      <c r="AS88" s="787">
        <f t="shared" ca="1" si="110"/>
        <v>6</v>
      </c>
      <c r="AT88" s="413">
        <f t="shared" ca="1" si="116"/>
        <v>11</v>
      </c>
      <c r="AV88" s="410">
        <f t="shared" ca="1" si="111"/>
        <v>0</v>
      </c>
      <c r="AW88" s="410">
        <f t="shared" ca="1" si="112"/>
        <v>0</v>
      </c>
      <c r="AX88" s="405">
        <f t="shared" ca="1" si="120"/>
        <v>0</v>
      </c>
      <c r="AY88" s="414">
        <f t="shared" ca="1" si="120"/>
        <v>0</v>
      </c>
      <c r="AZ88" s="405">
        <f t="shared" ca="1" si="120"/>
        <v>0</v>
      </c>
      <c r="BA88" s="405">
        <f t="shared" ca="1" si="120"/>
        <v>0</v>
      </c>
      <c r="BB88" s="405">
        <f t="shared" ca="1" si="120"/>
        <v>0</v>
      </c>
      <c r="BC88" s="405">
        <f t="shared" ca="1" si="120"/>
        <v>0</v>
      </c>
      <c r="BD88" s="405">
        <f t="shared" ca="1" si="120"/>
        <v>0</v>
      </c>
      <c r="BE88" s="405">
        <f t="shared" ca="1" si="120"/>
        <v>0</v>
      </c>
      <c r="BF88" s="405">
        <f t="shared" ca="1" si="120"/>
        <v>0</v>
      </c>
      <c r="BG88" s="405">
        <f t="shared" ca="1" si="120"/>
        <v>0</v>
      </c>
      <c r="BH88" s="405">
        <f t="shared" ca="1" si="121"/>
        <v>0</v>
      </c>
      <c r="BI88" s="405">
        <f t="shared" ca="1" si="121"/>
        <v>0</v>
      </c>
      <c r="BJ88" s="405">
        <f t="shared" ca="1" si="121"/>
        <v>0</v>
      </c>
      <c r="BK88" s="405">
        <f t="shared" ca="1" si="121"/>
        <v>0</v>
      </c>
      <c r="BL88" s="405">
        <f t="shared" ca="1" si="121"/>
        <v>0</v>
      </c>
      <c r="BM88" s="405">
        <f t="shared" ca="1" si="121"/>
        <v>0</v>
      </c>
      <c r="BN88" s="405">
        <f t="shared" ca="1" si="121"/>
        <v>0</v>
      </c>
      <c r="BO88" s="405">
        <f t="shared" ca="1" si="121"/>
        <v>0</v>
      </c>
      <c r="BP88" s="405">
        <f t="shared" ca="1" si="121"/>
        <v>0</v>
      </c>
      <c r="BQ88" s="405">
        <f t="shared" ca="1" si="121"/>
        <v>0</v>
      </c>
      <c r="BR88" s="405">
        <f t="shared" ca="1" si="122"/>
        <v>0</v>
      </c>
      <c r="BS88" s="405">
        <f t="shared" ca="1" si="122"/>
        <v>0</v>
      </c>
      <c r="BT88" s="405">
        <f t="shared" ca="1" si="122"/>
        <v>0</v>
      </c>
      <c r="BU88" s="405">
        <f t="shared" ca="1" si="122"/>
        <v>0</v>
      </c>
      <c r="BV88" s="405">
        <f t="shared" ca="1" si="122"/>
        <v>0</v>
      </c>
      <c r="BW88" s="405">
        <f t="shared" ca="1" si="122"/>
        <v>0</v>
      </c>
      <c r="BX88" s="405">
        <f t="shared" ca="1" si="122"/>
        <v>0</v>
      </c>
      <c r="BY88" s="405">
        <f t="shared" ca="1" si="119"/>
        <v>0</v>
      </c>
      <c r="BZ88" s="405">
        <f t="shared" ca="1" si="119"/>
        <v>0</v>
      </c>
      <c r="CA88" s="405">
        <f t="shared" ca="1" si="119"/>
        <v>0</v>
      </c>
    </row>
    <row r="89" spans="1:79" ht="20.100000000000001" customHeight="1">
      <c r="A89" s="403" t="s">
        <v>566</v>
      </c>
      <c r="B89" s="436">
        <v>24</v>
      </c>
      <c r="C89" s="446" t="s">
        <v>339</v>
      </c>
      <c r="D89" s="454">
        <f t="shared" ca="1" si="74"/>
        <v>0</v>
      </c>
      <c r="E89" s="437">
        <f t="shared" ca="1" si="75"/>
        <v>0</v>
      </c>
      <c r="F89" s="413">
        <f t="shared" ca="1" si="76"/>
        <v>0</v>
      </c>
      <c r="G89" s="454">
        <f t="shared" ca="1" si="77"/>
        <v>0</v>
      </c>
      <c r="H89" s="437">
        <f t="shared" ca="1" si="78"/>
        <v>0</v>
      </c>
      <c r="I89" s="413">
        <f t="shared" ca="1" si="79"/>
        <v>0</v>
      </c>
      <c r="J89" s="454">
        <f t="shared" ca="1" si="80"/>
        <v>0</v>
      </c>
      <c r="K89" s="413">
        <f t="shared" ca="1" si="81"/>
        <v>0</v>
      </c>
      <c r="L89" s="454">
        <f t="shared" ca="1" si="82"/>
        <v>0</v>
      </c>
      <c r="M89" s="413">
        <f t="shared" ca="1" si="83"/>
        <v>0</v>
      </c>
      <c r="N89" s="450"/>
      <c r="O89" s="437"/>
      <c r="P89" s="807">
        <f t="shared" ca="1" si="84"/>
        <v>50</v>
      </c>
      <c r="Q89" s="807">
        <f t="shared" ca="1" si="85"/>
        <v>0</v>
      </c>
      <c r="R89" s="807">
        <f t="shared" ca="1" si="86"/>
        <v>7</v>
      </c>
      <c r="S89" s="807">
        <f t="shared" ca="1" si="87"/>
        <v>0</v>
      </c>
      <c r="T89" s="807">
        <f t="shared" ca="1" si="88"/>
        <v>0</v>
      </c>
      <c r="U89" s="807">
        <f t="shared" ca="1" si="89"/>
        <v>0</v>
      </c>
      <c r="V89" s="807">
        <f t="shared" ca="1" si="90"/>
        <v>50</v>
      </c>
      <c r="W89" s="807">
        <f t="shared" ca="1" si="91"/>
        <v>0</v>
      </c>
      <c r="X89" s="807">
        <f t="shared" ca="1" si="92"/>
        <v>7</v>
      </c>
      <c r="Y89" s="487">
        <f t="shared" ca="1" si="93"/>
        <v>0</v>
      </c>
      <c r="Z89" s="948"/>
      <c r="AA89" s="436">
        <v>24</v>
      </c>
      <c r="AB89" s="446" t="s">
        <v>339</v>
      </c>
      <c r="AC89" s="454">
        <f t="shared" ca="1" si="94"/>
        <v>23</v>
      </c>
      <c r="AD89" s="437">
        <f t="shared" ca="1" si="95"/>
        <v>0</v>
      </c>
      <c r="AE89" s="413">
        <f t="shared" ca="1" si="96"/>
        <v>23</v>
      </c>
      <c r="AF89" s="454">
        <f t="shared" ca="1" si="97"/>
        <v>9</v>
      </c>
      <c r="AG89" s="437">
        <f t="shared" ca="1" si="98"/>
        <v>0</v>
      </c>
      <c r="AH89" s="794">
        <f t="shared" ca="1" si="99"/>
        <v>3</v>
      </c>
      <c r="AI89" s="437">
        <f t="shared" ca="1" si="100"/>
        <v>11</v>
      </c>
      <c r="AJ89" s="413">
        <f t="shared" ca="1" si="101"/>
        <v>23</v>
      </c>
      <c r="AK89" s="454">
        <f t="shared" ca="1" si="102"/>
        <v>0</v>
      </c>
      <c r="AL89" s="437">
        <f t="shared" ca="1" si="103"/>
        <v>0</v>
      </c>
      <c r="AM89" s="413">
        <f t="shared" ca="1" si="104"/>
        <v>0</v>
      </c>
      <c r="AN89" s="454">
        <f t="shared" ca="1" si="105"/>
        <v>0</v>
      </c>
      <c r="AO89" s="437">
        <f t="shared" ca="1" si="106"/>
        <v>0</v>
      </c>
      <c r="AP89" s="437">
        <f t="shared" ca="1" si="107"/>
        <v>0</v>
      </c>
      <c r="AQ89" s="437">
        <f t="shared" ca="1" si="108"/>
        <v>0</v>
      </c>
      <c r="AR89" s="437">
        <f t="shared" ca="1" si="109"/>
        <v>0</v>
      </c>
      <c r="AS89" s="787">
        <f t="shared" ca="1" si="110"/>
        <v>0</v>
      </c>
      <c r="AT89" s="413">
        <f t="shared" ca="1" si="116"/>
        <v>0</v>
      </c>
      <c r="AV89" s="410">
        <f t="shared" ca="1" si="111"/>
        <v>0</v>
      </c>
      <c r="AW89" s="410">
        <f t="shared" ca="1" si="112"/>
        <v>0</v>
      </c>
      <c r="AX89" s="405">
        <f t="shared" ca="1" si="120"/>
        <v>0</v>
      </c>
      <c r="AY89" s="414">
        <f t="shared" ca="1" si="120"/>
        <v>0</v>
      </c>
      <c r="AZ89" s="405">
        <f t="shared" ca="1" si="120"/>
        <v>0</v>
      </c>
      <c r="BA89" s="405">
        <f t="shared" ca="1" si="120"/>
        <v>0</v>
      </c>
      <c r="BB89" s="405">
        <f t="shared" ca="1" si="120"/>
        <v>0</v>
      </c>
      <c r="BC89" s="405">
        <f t="shared" ca="1" si="120"/>
        <v>0</v>
      </c>
      <c r="BD89" s="405">
        <f t="shared" ca="1" si="120"/>
        <v>0</v>
      </c>
      <c r="BE89" s="405">
        <f t="shared" ca="1" si="120"/>
        <v>0</v>
      </c>
      <c r="BF89" s="405">
        <f t="shared" ca="1" si="120"/>
        <v>0</v>
      </c>
      <c r="BG89" s="405">
        <f t="shared" ca="1" si="120"/>
        <v>0</v>
      </c>
      <c r="BH89" s="405">
        <f t="shared" ca="1" si="121"/>
        <v>0</v>
      </c>
      <c r="BI89" s="405">
        <f t="shared" ca="1" si="121"/>
        <v>0</v>
      </c>
      <c r="BJ89" s="405">
        <f t="shared" ca="1" si="121"/>
        <v>0</v>
      </c>
      <c r="BK89" s="405">
        <f t="shared" ca="1" si="121"/>
        <v>0</v>
      </c>
      <c r="BL89" s="405">
        <f t="shared" ca="1" si="121"/>
        <v>0</v>
      </c>
      <c r="BM89" s="405">
        <f t="shared" ca="1" si="121"/>
        <v>0</v>
      </c>
      <c r="BN89" s="405">
        <f t="shared" ca="1" si="121"/>
        <v>0</v>
      </c>
      <c r="BO89" s="405">
        <f t="shared" ca="1" si="121"/>
        <v>0</v>
      </c>
      <c r="BP89" s="405">
        <f t="shared" ca="1" si="121"/>
        <v>0</v>
      </c>
      <c r="BQ89" s="405">
        <f t="shared" ca="1" si="121"/>
        <v>0</v>
      </c>
      <c r="BR89" s="405">
        <f t="shared" ca="1" si="122"/>
        <v>0</v>
      </c>
      <c r="BS89" s="405">
        <f t="shared" ca="1" si="122"/>
        <v>0</v>
      </c>
      <c r="BT89" s="405">
        <f t="shared" ca="1" si="122"/>
        <v>0</v>
      </c>
      <c r="BU89" s="405">
        <f t="shared" ca="1" si="122"/>
        <v>0</v>
      </c>
      <c r="BV89" s="405">
        <f t="shared" ca="1" si="122"/>
        <v>0</v>
      </c>
      <c r="BW89" s="405">
        <f t="shared" ca="1" si="122"/>
        <v>0</v>
      </c>
      <c r="BX89" s="405">
        <f t="shared" ca="1" si="122"/>
        <v>0</v>
      </c>
      <c r="BY89" s="405">
        <f t="shared" ca="1" si="119"/>
        <v>0</v>
      </c>
      <c r="BZ89" s="405">
        <f t="shared" ca="1" si="119"/>
        <v>0</v>
      </c>
      <c r="CA89" s="405">
        <f t="shared" ca="1" si="119"/>
        <v>0</v>
      </c>
    </row>
    <row r="90" spans="1:79" ht="20.100000000000001" customHeight="1">
      <c r="A90" s="403" t="s">
        <v>567</v>
      </c>
      <c r="B90" s="427">
        <v>25</v>
      </c>
      <c r="C90" s="447" t="s">
        <v>340</v>
      </c>
      <c r="D90" s="455">
        <f t="shared" ca="1" si="74"/>
        <v>0</v>
      </c>
      <c r="E90" s="430">
        <f t="shared" ca="1" si="75"/>
        <v>0</v>
      </c>
      <c r="F90" s="456">
        <f t="shared" ca="1" si="76"/>
        <v>0</v>
      </c>
      <c r="G90" s="455">
        <f t="shared" ca="1" si="77"/>
        <v>0</v>
      </c>
      <c r="H90" s="430">
        <f t="shared" ca="1" si="78"/>
        <v>0</v>
      </c>
      <c r="I90" s="456">
        <f t="shared" ca="1" si="79"/>
        <v>0</v>
      </c>
      <c r="J90" s="455">
        <f t="shared" ca="1" si="80"/>
        <v>0</v>
      </c>
      <c r="K90" s="456">
        <f t="shared" ca="1" si="81"/>
        <v>0</v>
      </c>
      <c r="L90" s="455">
        <f t="shared" ca="1" si="82"/>
        <v>0</v>
      </c>
      <c r="M90" s="456">
        <f t="shared" ca="1" si="83"/>
        <v>0</v>
      </c>
      <c r="N90" s="451"/>
      <c r="O90" s="430"/>
      <c r="P90" s="431">
        <f t="shared" ca="1" si="84"/>
        <v>54</v>
      </c>
      <c r="Q90" s="431">
        <f t="shared" ca="1" si="85"/>
        <v>0</v>
      </c>
      <c r="R90" s="431">
        <f t="shared" ca="1" si="86"/>
        <v>1</v>
      </c>
      <c r="S90" s="431">
        <f t="shared" ca="1" si="87"/>
        <v>0</v>
      </c>
      <c r="T90" s="431">
        <f t="shared" ca="1" si="88"/>
        <v>0</v>
      </c>
      <c r="U90" s="431">
        <f t="shared" ca="1" si="89"/>
        <v>0</v>
      </c>
      <c r="V90" s="431">
        <f t="shared" ca="1" si="90"/>
        <v>54</v>
      </c>
      <c r="W90" s="431">
        <f t="shared" ca="1" si="91"/>
        <v>0</v>
      </c>
      <c r="X90" s="431">
        <f t="shared" ca="1" si="92"/>
        <v>1</v>
      </c>
      <c r="Y90" s="476">
        <f t="shared" ca="1" si="93"/>
        <v>0</v>
      </c>
      <c r="Z90" s="948"/>
      <c r="AA90" s="427">
        <v>25</v>
      </c>
      <c r="AB90" s="447" t="s">
        <v>340</v>
      </c>
      <c r="AC90" s="455">
        <f t="shared" ca="1" si="94"/>
        <v>10</v>
      </c>
      <c r="AD90" s="430">
        <f t="shared" ca="1" si="95"/>
        <v>0</v>
      </c>
      <c r="AE90" s="456">
        <f t="shared" ca="1" si="96"/>
        <v>10</v>
      </c>
      <c r="AF90" s="455">
        <f t="shared" ca="1" si="97"/>
        <v>10</v>
      </c>
      <c r="AG90" s="430">
        <f t="shared" ca="1" si="98"/>
        <v>0</v>
      </c>
      <c r="AH90" s="430">
        <f t="shared" ca="1" si="99"/>
        <v>0</v>
      </c>
      <c r="AI90" s="430">
        <f t="shared" ca="1" si="100"/>
        <v>0</v>
      </c>
      <c r="AJ90" s="456">
        <f t="shared" ca="1" si="101"/>
        <v>10</v>
      </c>
      <c r="AK90" s="455">
        <f t="shared" ca="1" si="102"/>
        <v>0</v>
      </c>
      <c r="AL90" s="430">
        <f t="shared" ca="1" si="103"/>
        <v>0</v>
      </c>
      <c r="AM90" s="456">
        <f t="shared" ca="1" si="104"/>
        <v>0</v>
      </c>
      <c r="AN90" s="455">
        <f t="shared" ca="1" si="105"/>
        <v>0</v>
      </c>
      <c r="AO90" s="430">
        <f t="shared" ca="1" si="106"/>
        <v>0</v>
      </c>
      <c r="AP90" s="430">
        <f t="shared" ca="1" si="107"/>
        <v>0</v>
      </c>
      <c r="AQ90" s="430">
        <f t="shared" ca="1" si="108"/>
        <v>0</v>
      </c>
      <c r="AR90" s="430">
        <f t="shared" ca="1" si="109"/>
        <v>0</v>
      </c>
      <c r="AS90" s="788">
        <f t="shared" ca="1" si="110"/>
        <v>0</v>
      </c>
      <c r="AT90" s="456">
        <f t="shared" ca="1" si="116"/>
        <v>0</v>
      </c>
      <c r="AV90" s="410">
        <f t="shared" ca="1" si="111"/>
        <v>0</v>
      </c>
      <c r="AW90" s="410">
        <f t="shared" ca="1" si="112"/>
        <v>0</v>
      </c>
      <c r="AX90" s="405">
        <f t="shared" ca="1" si="120"/>
        <v>0</v>
      </c>
      <c r="AY90" s="414">
        <f t="shared" ca="1" si="120"/>
        <v>0</v>
      </c>
      <c r="AZ90" s="405">
        <f t="shared" ca="1" si="120"/>
        <v>0</v>
      </c>
      <c r="BA90" s="405">
        <f t="shared" ca="1" si="120"/>
        <v>0</v>
      </c>
      <c r="BB90" s="405">
        <f t="shared" ca="1" si="120"/>
        <v>0</v>
      </c>
      <c r="BC90" s="405">
        <f t="shared" ca="1" si="120"/>
        <v>0</v>
      </c>
      <c r="BD90" s="405">
        <f t="shared" ca="1" si="120"/>
        <v>0</v>
      </c>
      <c r="BE90" s="405">
        <f t="shared" ca="1" si="120"/>
        <v>0</v>
      </c>
      <c r="BF90" s="405">
        <f t="shared" ca="1" si="120"/>
        <v>0</v>
      </c>
      <c r="BG90" s="405">
        <f t="shared" ca="1" si="120"/>
        <v>0</v>
      </c>
      <c r="BH90" s="405">
        <f t="shared" ca="1" si="121"/>
        <v>0</v>
      </c>
      <c r="BI90" s="405">
        <f t="shared" ca="1" si="121"/>
        <v>0</v>
      </c>
      <c r="BJ90" s="405">
        <f t="shared" ca="1" si="121"/>
        <v>0</v>
      </c>
      <c r="BK90" s="405">
        <f t="shared" ca="1" si="121"/>
        <v>0</v>
      </c>
      <c r="BL90" s="405">
        <f t="shared" ca="1" si="121"/>
        <v>0</v>
      </c>
      <c r="BM90" s="405">
        <f t="shared" ca="1" si="121"/>
        <v>0</v>
      </c>
      <c r="BN90" s="405">
        <f t="shared" ca="1" si="121"/>
        <v>0</v>
      </c>
      <c r="BO90" s="405">
        <f t="shared" ca="1" si="121"/>
        <v>0</v>
      </c>
      <c r="BP90" s="405">
        <f t="shared" ca="1" si="121"/>
        <v>0</v>
      </c>
      <c r="BQ90" s="405">
        <f t="shared" ca="1" si="121"/>
        <v>0</v>
      </c>
      <c r="BR90" s="405">
        <f t="shared" ca="1" si="122"/>
        <v>0</v>
      </c>
      <c r="BS90" s="405">
        <f t="shared" ca="1" si="122"/>
        <v>0</v>
      </c>
      <c r="BT90" s="405">
        <f t="shared" ca="1" si="122"/>
        <v>0</v>
      </c>
      <c r="BU90" s="405">
        <f t="shared" ca="1" si="122"/>
        <v>0</v>
      </c>
      <c r="BV90" s="405">
        <f t="shared" ca="1" si="122"/>
        <v>0</v>
      </c>
      <c r="BW90" s="405">
        <f t="shared" ca="1" si="122"/>
        <v>0</v>
      </c>
      <c r="BX90" s="405">
        <f t="shared" ca="1" si="122"/>
        <v>0</v>
      </c>
      <c r="BY90" s="405">
        <f t="shared" ca="1" si="119"/>
        <v>0</v>
      </c>
      <c r="BZ90" s="405">
        <f t="shared" ca="1" si="119"/>
        <v>0</v>
      </c>
      <c r="CA90" s="405">
        <f t="shared" ca="1" si="119"/>
        <v>0</v>
      </c>
    </row>
    <row r="91" spans="1:79" ht="20.100000000000001" customHeight="1">
      <c r="A91" s="403" t="s">
        <v>568</v>
      </c>
      <c r="B91" s="439">
        <v>26</v>
      </c>
      <c r="C91" s="448" t="s">
        <v>341</v>
      </c>
      <c r="D91" s="457">
        <f t="shared" ca="1" si="74"/>
        <v>0</v>
      </c>
      <c r="E91" s="440">
        <f t="shared" ca="1" si="75"/>
        <v>0</v>
      </c>
      <c r="F91" s="458">
        <f t="shared" ca="1" si="76"/>
        <v>0</v>
      </c>
      <c r="G91" s="457">
        <f t="shared" ca="1" si="77"/>
        <v>0</v>
      </c>
      <c r="H91" s="440">
        <f t="shared" ca="1" si="78"/>
        <v>0</v>
      </c>
      <c r="I91" s="458">
        <f t="shared" ca="1" si="79"/>
        <v>0</v>
      </c>
      <c r="J91" s="457">
        <f t="shared" ca="1" si="80"/>
        <v>0</v>
      </c>
      <c r="K91" s="458">
        <f t="shared" ca="1" si="81"/>
        <v>0</v>
      </c>
      <c r="L91" s="457">
        <f t="shared" ca="1" si="82"/>
        <v>0</v>
      </c>
      <c r="M91" s="458">
        <f t="shared" ca="1" si="83"/>
        <v>0</v>
      </c>
      <c r="N91" s="452"/>
      <c r="O91" s="440"/>
      <c r="P91" s="441">
        <f t="shared" ca="1" si="84"/>
        <v>31</v>
      </c>
      <c r="Q91" s="441">
        <f t="shared" ca="1" si="85"/>
        <v>0</v>
      </c>
      <c r="R91" s="441">
        <f t="shared" ca="1" si="86"/>
        <v>10</v>
      </c>
      <c r="S91" s="441">
        <f t="shared" ca="1" si="87"/>
        <v>0</v>
      </c>
      <c r="T91" s="441">
        <f t="shared" ca="1" si="88"/>
        <v>0</v>
      </c>
      <c r="U91" s="441">
        <f t="shared" ca="1" si="89"/>
        <v>0</v>
      </c>
      <c r="V91" s="441">
        <f t="shared" ca="1" si="90"/>
        <v>31</v>
      </c>
      <c r="W91" s="441">
        <f t="shared" ca="1" si="91"/>
        <v>0</v>
      </c>
      <c r="X91" s="441">
        <f t="shared" ca="1" si="92"/>
        <v>10</v>
      </c>
      <c r="Y91" s="806">
        <f t="shared" ca="1" si="93"/>
        <v>0</v>
      </c>
      <c r="Z91" s="948"/>
      <c r="AA91" s="439">
        <v>26</v>
      </c>
      <c r="AB91" s="448" t="s">
        <v>341</v>
      </c>
      <c r="AC91" s="457">
        <f t="shared" ca="1" si="94"/>
        <v>9</v>
      </c>
      <c r="AD91" s="440">
        <f t="shared" ca="1" si="95"/>
        <v>0</v>
      </c>
      <c r="AE91" s="458">
        <f t="shared" ca="1" si="96"/>
        <v>9</v>
      </c>
      <c r="AF91" s="457">
        <f t="shared" ca="1" si="97"/>
        <v>9</v>
      </c>
      <c r="AG91" s="440">
        <f t="shared" ca="1" si="98"/>
        <v>0</v>
      </c>
      <c r="AH91" s="440">
        <f t="shared" ca="1" si="99"/>
        <v>0</v>
      </c>
      <c r="AI91" s="440">
        <f t="shared" ca="1" si="100"/>
        <v>0</v>
      </c>
      <c r="AJ91" s="458">
        <f t="shared" ca="1" si="101"/>
        <v>9</v>
      </c>
      <c r="AK91" s="457">
        <f t="shared" ca="1" si="102"/>
        <v>0</v>
      </c>
      <c r="AL91" s="440">
        <f t="shared" ca="1" si="103"/>
        <v>0</v>
      </c>
      <c r="AM91" s="458">
        <f t="shared" ca="1" si="104"/>
        <v>0</v>
      </c>
      <c r="AN91" s="457">
        <f t="shared" ca="1" si="105"/>
        <v>0</v>
      </c>
      <c r="AO91" s="440">
        <f t="shared" ca="1" si="106"/>
        <v>0</v>
      </c>
      <c r="AP91" s="440">
        <f t="shared" ca="1" si="107"/>
        <v>0</v>
      </c>
      <c r="AQ91" s="440">
        <f t="shared" ca="1" si="108"/>
        <v>0</v>
      </c>
      <c r="AR91" s="440">
        <f t="shared" ca="1" si="109"/>
        <v>0</v>
      </c>
      <c r="AS91" s="789">
        <f t="shared" ca="1" si="110"/>
        <v>0</v>
      </c>
      <c r="AT91" s="458">
        <f t="shared" ca="1" si="116"/>
        <v>0</v>
      </c>
      <c r="AV91" s="410">
        <f t="shared" ca="1" si="111"/>
        <v>0</v>
      </c>
      <c r="AW91" s="410">
        <f t="shared" ca="1" si="112"/>
        <v>0</v>
      </c>
      <c r="AX91" s="405">
        <f t="shared" ca="1" si="120"/>
        <v>0</v>
      </c>
      <c r="AY91" s="414">
        <f t="shared" ca="1" si="120"/>
        <v>0</v>
      </c>
      <c r="AZ91" s="405">
        <f t="shared" ca="1" si="120"/>
        <v>0</v>
      </c>
      <c r="BA91" s="405">
        <f t="shared" ca="1" si="120"/>
        <v>0</v>
      </c>
      <c r="BB91" s="405">
        <f t="shared" ca="1" si="120"/>
        <v>0</v>
      </c>
      <c r="BC91" s="405">
        <f t="shared" ca="1" si="120"/>
        <v>0</v>
      </c>
      <c r="BD91" s="405">
        <f t="shared" ca="1" si="120"/>
        <v>0</v>
      </c>
      <c r="BE91" s="405">
        <f t="shared" ca="1" si="120"/>
        <v>0</v>
      </c>
      <c r="BF91" s="405">
        <f t="shared" ca="1" si="120"/>
        <v>0</v>
      </c>
      <c r="BG91" s="405">
        <f t="shared" ca="1" si="120"/>
        <v>0</v>
      </c>
      <c r="BH91" s="405">
        <f t="shared" ca="1" si="121"/>
        <v>0</v>
      </c>
      <c r="BI91" s="405">
        <f t="shared" ca="1" si="121"/>
        <v>0</v>
      </c>
      <c r="BJ91" s="405">
        <f t="shared" ca="1" si="121"/>
        <v>0</v>
      </c>
      <c r="BK91" s="405">
        <f t="shared" ca="1" si="121"/>
        <v>0</v>
      </c>
      <c r="BL91" s="405">
        <f t="shared" ca="1" si="121"/>
        <v>0</v>
      </c>
      <c r="BM91" s="405">
        <f t="shared" ca="1" si="121"/>
        <v>0</v>
      </c>
      <c r="BN91" s="405">
        <f t="shared" ca="1" si="121"/>
        <v>0</v>
      </c>
      <c r="BO91" s="405">
        <f t="shared" ca="1" si="121"/>
        <v>0</v>
      </c>
      <c r="BP91" s="405">
        <f t="shared" ca="1" si="121"/>
        <v>0</v>
      </c>
      <c r="BQ91" s="405">
        <f t="shared" ca="1" si="121"/>
        <v>0</v>
      </c>
      <c r="BR91" s="405">
        <f t="shared" ca="1" si="122"/>
        <v>0</v>
      </c>
      <c r="BS91" s="405">
        <f t="shared" ca="1" si="122"/>
        <v>0</v>
      </c>
      <c r="BT91" s="405">
        <f t="shared" ca="1" si="122"/>
        <v>0</v>
      </c>
      <c r="BU91" s="405">
        <f t="shared" ca="1" si="122"/>
        <v>0</v>
      </c>
      <c r="BV91" s="405">
        <f t="shared" ca="1" si="122"/>
        <v>0</v>
      </c>
      <c r="BW91" s="405">
        <f t="shared" ca="1" si="122"/>
        <v>0</v>
      </c>
      <c r="BX91" s="405">
        <f t="shared" ca="1" si="122"/>
        <v>0</v>
      </c>
      <c r="BY91" s="405">
        <f t="shared" ca="1" si="119"/>
        <v>0</v>
      </c>
      <c r="BZ91" s="405">
        <f t="shared" ca="1" si="119"/>
        <v>0</v>
      </c>
      <c r="CA91" s="405">
        <f t="shared" ca="1" si="119"/>
        <v>0</v>
      </c>
    </row>
    <row r="92" spans="1:79" ht="20.100000000000001" customHeight="1">
      <c r="A92" s="403" t="s">
        <v>569</v>
      </c>
      <c r="B92" s="436">
        <v>27</v>
      </c>
      <c r="C92" s="446" t="s">
        <v>1440</v>
      </c>
      <c r="D92" s="454">
        <f t="shared" ca="1" si="74"/>
        <v>0</v>
      </c>
      <c r="E92" s="437">
        <f t="shared" ca="1" si="75"/>
        <v>0</v>
      </c>
      <c r="F92" s="413">
        <f t="shared" ca="1" si="76"/>
        <v>0</v>
      </c>
      <c r="G92" s="454">
        <f t="shared" ca="1" si="77"/>
        <v>0</v>
      </c>
      <c r="H92" s="437">
        <f t="shared" ca="1" si="78"/>
        <v>0</v>
      </c>
      <c r="I92" s="413">
        <f t="shared" ca="1" si="79"/>
        <v>0</v>
      </c>
      <c r="J92" s="454">
        <f t="shared" ca="1" si="80"/>
        <v>0</v>
      </c>
      <c r="K92" s="413">
        <f t="shared" ca="1" si="81"/>
        <v>0</v>
      </c>
      <c r="L92" s="454">
        <f t="shared" ca="1" si="82"/>
        <v>0</v>
      </c>
      <c r="M92" s="413">
        <f t="shared" ca="1" si="83"/>
        <v>0</v>
      </c>
      <c r="N92" s="450"/>
      <c r="O92" s="437"/>
      <c r="P92" s="807">
        <f t="shared" ca="1" si="84"/>
        <v>122</v>
      </c>
      <c r="Q92" s="807">
        <f t="shared" ca="1" si="85"/>
        <v>0</v>
      </c>
      <c r="R92" s="807">
        <f t="shared" ca="1" si="86"/>
        <v>24</v>
      </c>
      <c r="S92" s="807">
        <f t="shared" ca="1" si="87"/>
        <v>0</v>
      </c>
      <c r="T92" s="807">
        <f t="shared" ca="1" si="88"/>
        <v>0</v>
      </c>
      <c r="U92" s="807">
        <f t="shared" ca="1" si="89"/>
        <v>0</v>
      </c>
      <c r="V92" s="807">
        <f t="shared" ca="1" si="90"/>
        <v>122</v>
      </c>
      <c r="W92" s="807">
        <f t="shared" ca="1" si="91"/>
        <v>0</v>
      </c>
      <c r="X92" s="807">
        <f t="shared" ca="1" si="92"/>
        <v>24</v>
      </c>
      <c r="Y92" s="487">
        <f t="shared" ca="1" si="93"/>
        <v>0</v>
      </c>
      <c r="Z92" s="948"/>
      <c r="AA92" s="436">
        <v>27</v>
      </c>
      <c r="AB92" s="446" t="s">
        <v>1440</v>
      </c>
      <c r="AC92" s="454">
        <f t="shared" ca="1" si="94"/>
        <v>19</v>
      </c>
      <c r="AD92" s="437">
        <f t="shared" ca="1" si="95"/>
        <v>0</v>
      </c>
      <c r="AE92" s="413">
        <f t="shared" ca="1" si="96"/>
        <v>19</v>
      </c>
      <c r="AF92" s="454">
        <f t="shared" ca="1" si="97"/>
        <v>19</v>
      </c>
      <c r="AG92" s="437">
        <f t="shared" ca="1" si="98"/>
        <v>0</v>
      </c>
      <c r="AH92" s="794">
        <f t="shared" ca="1" si="99"/>
        <v>0</v>
      </c>
      <c r="AI92" s="437">
        <f t="shared" ca="1" si="100"/>
        <v>0</v>
      </c>
      <c r="AJ92" s="413">
        <f t="shared" ca="1" si="101"/>
        <v>19</v>
      </c>
      <c r="AK92" s="454">
        <f t="shared" ca="1" si="102"/>
        <v>0</v>
      </c>
      <c r="AL92" s="437">
        <f t="shared" ca="1" si="103"/>
        <v>0</v>
      </c>
      <c r="AM92" s="413">
        <f t="shared" ca="1" si="104"/>
        <v>0</v>
      </c>
      <c r="AN92" s="454">
        <f t="shared" ca="1" si="105"/>
        <v>0</v>
      </c>
      <c r="AO92" s="437">
        <f t="shared" ca="1" si="106"/>
        <v>0</v>
      </c>
      <c r="AP92" s="437">
        <f t="shared" ca="1" si="107"/>
        <v>0</v>
      </c>
      <c r="AQ92" s="437">
        <f t="shared" ca="1" si="108"/>
        <v>0</v>
      </c>
      <c r="AR92" s="437">
        <f t="shared" ca="1" si="109"/>
        <v>0</v>
      </c>
      <c r="AS92" s="787">
        <f t="shared" ca="1" si="110"/>
        <v>0</v>
      </c>
      <c r="AT92" s="413">
        <f t="shared" ca="1" si="116"/>
        <v>0</v>
      </c>
      <c r="AV92" s="410">
        <f t="shared" ca="1" si="111"/>
        <v>0</v>
      </c>
      <c r="AW92" s="410">
        <f t="shared" ca="1" si="112"/>
        <v>0</v>
      </c>
      <c r="AX92" s="405">
        <f t="shared" ca="1" si="120"/>
        <v>0</v>
      </c>
      <c r="AY92" s="414">
        <f t="shared" ca="1" si="120"/>
        <v>0</v>
      </c>
      <c r="AZ92" s="405">
        <f t="shared" ca="1" si="120"/>
        <v>0</v>
      </c>
      <c r="BA92" s="405">
        <f t="shared" ca="1" si="120"/>
        <v>0</v>
      </c>
      <c r="BB92" s="405">
        <f t="shared" ca="1" si="120"/>
        <v>0</v>
      </c>
      <c r="BC92" s="405">
        <f t="shared" ca="1" si="120"/>
        <v>0</v>
      </c>
      <c r="BD92" s="405">
        <f t="shared" ca="1" si="120"/>
        <v>0</v>
      </c>
      <c r="BE92" s="405">
        <f t="shared" ca="1" si="120"/>
        <v>0</v>
      </c>
      <c r="BF92" s="405">
        <f t="shared" ca="1" si="120"/>
        <v>0</v>
      </c>
      <c r="BG92" s="405">
        <f t="shared" ca="1" si="120"/>
        <v>0</v>
      </c>
      <c r="BH92" s="405">
        <f t="shared" ca="1" si="121"/>
        <v>0</v>
      </c>
      <c r="BI92" s="405">
        <f t="shared" ca="1" si="121"/>
        <v>0</v>
      </c>
      <c r="BJ92" s="405">
        <f t="shared" ca="1" si="121"/>
        <v>0</v>
      </c>
      <c r="BK92" s="405">
        <f t="shared" ca="1" si="121"/>
        <v>0</v>
      </c>
      <c r="BL92" s="405">
        <f t="shared" ca="1" si="121"/>
        <v>0</v>
      </c>
      <c r="BM92" s="405">
        <f t="shared" ca="1" si="121"/>
        <v>0</v>
      </c>
      <c r="BN92" s="405">
        <f t="shared" ca="1" si="121"/>
        <v>0</v>
      </c>
      <c r="BO92" s="405">
        <f t="shared" ca="1" si="121"/>
        <v>0</v>
      </c>
      <c r="BP92" s="405">
        <f t="shared" ca="1" si="121"/>
        <v>0</v>
      </c>
      <c r="BQ92" s="405">
        <f t="shared" ca="1" si="121"/>
        <v>0</v>
      </c>
      <c r="BR92" s="405">
        <f t="shared" ca="1" si="122"/>
        <v>0</v>
      </c>
      <c r="BS92" s="405">
        <f t="shared" ca="1" si="122"/>
        <v>0</v>
      </c>
      <c r="BT92" s="405">
        <f t="shared" ca="1" si="122"/>
        <v>0</v>
      </c>
      <c r="BU92" s="405">
        <f t="shared" ca="1" si="122"/>
        <v>0</v>
      </c>
      <c r="BV92" s="405">
        <f t="shared" ca="1" si="122"/>
        <v>0</v>
      </c>
      <c r="BW92" s="405">
        <f t="shared" ca="1" si="122"/>
        <v>0</v>
      </c>
      <c r="BX92" s="405">
        <f t="shared" ca="1" si="122"/>
        <v>0</v>
      </c>
      <c r="BY92" s="405">
        <f t="shared" ca="1" si="122"/>
        <v>0</v>
      </c>
      <c r="BZ92" s="405">
        <f t="shared" ca="1" si="122"/>
        <v>0</v>
      </c>
      <c r="CA92" s="405">
        <f t="shared" ca="1" si="122"/>
        <v>0</v>
      </c>
    </row>
    <row r="93" spans="1:79" ht="20.100000000000001" customHeight="1">
      <c r="A93" s="159" t="s">
        <v>3412</v>
      </c>
      <c r="B93" s="436">
        <v>28</v>
      </c>
      <c r="C93" s="446" t="s">
        <v>345</v>
      </c>
      <c r="D93" s="454">
        <f t="shared" ca="1" si="74"/>
        <v>0</v>
      </c>
      <c r="E93" s="437">
        <f t="shared" ca="1" si="75"/>
        <v>0</v>
      </c>
      <c r="F93" s="413">
        <f t="shared" ca="1" si="76"/>
        <v>0</v>
      </c>
      <c r="G93" s="454">
        <f t="shared" ca="1" si="77"/>
        <v>0</v>
      </c>
      <c r="H93" s="437">
        <f t="shared" ca="1" si="78"/>
        <v>0</v>
      </c>
      <c r="I93" s="413">
        <f t="shared" ca="1" si="79"/>
        <v>0</v>
      </c>
      <c r="J93" s="454">
        <f t="shared" ca="1" si="80"/>
        <v>0</v>
      </c>
      <c r="K93" s="413">
        <f t="shared" ca="1" si="81"/>
        <v>0</v>
      </c>
      <c r="L93" s="454">
        <f t="shared" ca="1" si="82"/>
        <v>0</v>
      </c>
      <c r="M93" s="413">
        <f t="shared" ca="1" si="83"/>
        <v>0</v>
      </c>
      <c r="N93" s="450"/>
      <c r="O93" s="437"/>
      <c r="P93" s="807">
        <f t="shared" ca="1" si="84"/>
        <v>37</v>
      </c>
      <c r="Q93" s="807">
        <f t="shared" ca="1" si="85"/>
        <v>0</v>
      </c>
      <c r="R93" s="807">
        <f t="shared" ca="1" si="86"/>
        <v>1</v>
      </c>
      <c r="S93" s="807">
        <f t="shared" ca="1" si="87"/>
        <v>0</v>
      </c>
      <c r="T93" s="807">
        <f t="shared" ca="1" si="88"/>
        <v>0</v>
      </c>
      <c r="U93" s="807">
        <f t="shared" ca="1" si="89"/>
        <v>0</v>
      </c>
      <c r="V93" s="807">
        <f t="shared" ca="1" si="90"/>
        <v>37</v>
      </c>
      <c r="W93" s="807">
        <f t="shared" ca="1" si="91"/>
        <v>0</v>
      </c>
      <c r="X93" s="807">
        <f t="shared" ca="1" si="92"/>
        <v>1</v>
      </c>
      <c r="Y93" s="487">
        <f t="shared" ca="1" si="93"/>
        <v>0</v>
      </c>
      <c r="Z93" s="948"/>
      <c r="AA93" s="436">
        <v>28</v>
      </c>
      <c r="AB93" s="446" t="s">
        <v>345</v>
      </c>
      <c r="AC93" s="454">
        <f t="shared" ca="1" si="94"/>
        <v>1</v>
      </c>
      <c r="AD93" s="437">
        <f t="shared" ca="1" si="95"/>
        <v>0</v>
      </c>
      <c r="AE93" s="413">
        <f t="shared" ca="1" si="96"/>
        <v>1</v>
      </c>
      <c r="AF93" s="454">
        <f t="shared" ca="1" si="97"/>
        <v>1</v>
      </c>
      <c r="AG93" s="437">
        <f t="shared" ca="1" si="98"/>
        <v>0</v>
      </c>
      <c r="AH93" s="794">
        <f t="shared" ca="1" si="99"/>
        <v>0</v>
      </c>
      <c r="AI93" s="437">
        <f t="shared" ca="1" si="100"/>
        <v>0</v>
      </c>
      <c r="AJ93" s="413">
        <f t="shared" ca="1" si="101"/>
        <v>1</v>
      </c>
      <c r="AK93" s="454">
        <f t="shared" ca="1" si="102"/>
        <v>0</v>
      </c>
      <c r="AL93" s="437">
        <f t="shared" ca="1" si="103"/>
        <v>0</v>
      </c>
      <c r="AM93" s="413">
        <f t="shared" ca="1" si="104"/>
        <v>0</v>
      </c>
      <c r="AN93" s="454">
        <f t="shared" ca="1" si="105"/>
        <v>0</v>
      </c>
      <c r="AO93" s="437">
        <f t="shared" ca="1" si="106"/>
        <v>0</v>
      </c>
      <c r="AP93" s="437">
        <f t="shared" ca="1" si="107"/>
        <v>0</v>
      </c>
      <c r="AQ93" s="437">
        <f t="shared" ca="1" si="108"/>
        <v>0</v>
      </c>
      <c r="AR93" s="437">
        <f t="shared" ca="1" si="109"/>
        <v>0</v>
      </c>
      <c r="AS93" s="787">
        <f t="shared" ca="1" si="110"/>
        <v>0</v>
      </c>
      <c r="AT93" s="413">
        <f t="shared" ca="1" si="116"/>
        <v>0</v>
      </c>
      <c r="AV93" s="410">
        <f t="shared" ca="1" si="111"/>
        <v>0</v>
      </c>
      <c r="AW93" s="410">
        <f t="shared" ca="1" si="112"/>
        <v>0</v>
      </c>
      <c r="AX93" s="405">
        <f t="shared" ca="1" si="120"/>
        <v>0</v>
      </c>
      <c r="AY93" s="414">
        <f t="shared" ca="1" si="120"/>
        <v>0</v>
      </c>
      <c r="AZ93" s="405">
        <f t="shared" ca="1" si="120"/>
        <v>0</v>
      </c>
      <c r="BA93" s="405">
        <f t="shared" ca="1" si="120"/>
        <v>0</v>
      </c>
      <c r="BB93" s="405">
        <f t="shared" ca="1" si="120"/>
        <v>0</v>
      </c>
      <c r="BC93" s="405">
        <f t="shared" ca="1" si="120"/>
        <v>0</v>
      </c>
      <c r="BD93" s="405">
        <f t="shared" ca="1" si="120"/>
        <v>0</v>
      </c>
      <c r="BE93" s="405">
        <f t="shared" ca="1" si="120"/>
        <v>0</v>
      </c>
      <c r="BF93" s="405">
        <f t="shared" ca="1" si="120"/>
        <v>0</v>
      </c>
      <c r="BG93" s="405">
        <f t="shared" ca="1" si="120"/>
        <v>0</v>
      </c>
      <c r="BH93" s="405">
        <f t="shared" ca="1" si="121"/>
        <v>0</v>
      </c>
      <c r="BI93" s="405">
        <f t="shared" ca="1" si="121"/>
        <v>0</v>
      </c>
      <c r="BJ93" s="405">
        <f t="shared" ca="1" si="121"/>
        <v>0</v>
      </c>
      <c r="BK93" s="405">
        <f t="shared" ca="1" si="121"/>
        <v>0</v>
      </c>
      <c r="BL93" s="405">
        <f t="shared" ca="1" si="121"/>
        <v>0</v>
      </c>
      <c r="BM93" s="405">
        <f t="shared" ca="1" si="121"/>
        <v>0</v>
      </c>
      <c r="BN93" s="405">
        <f t="shared" ca="1" si="121"/>
        <v>0</v>
      </c>
      <c r="BO93" s="405">
        <f t="shared" ca="1" si="121"/>
        <v>0</v>
      </c>
      <c r="BP93" s="405">
        <f t="shared" ca="1" si="121"/>
        <v>0</v>
      </c>
      <c r="BQ93" s="405">
        <f t="shared" ca="1" si="121"/>
        <v>0</v>
      </c>
      <c r="BR93" s="405">
        <f t="shared" ca="1" si="122"/>
        <v>0</v>
      </c>
      <c r="BS93" s="405">
        <f t="shared" ca="1" si="122"/>
        <v>0</v>
      </c>
      <c r="BT93" s="405">
        <f t="shared" ca="1" si="122"/>
        <v>0</v>
      </c>
      <c r="BU93" s="405">
        <f t="shared" ca="1" si="122"/>
        <v>0</v>
      </c>
      <c r="BV93" s="405">
        <f t="shared" ca="1" si="122"/>
        <v>0</v>
      </c>
      <c r="BW93" s="405">
        <f t="shared" ca="1" si="122"/>
        <v>0</v>
      </c>
      <c r="BX93" s="405">
        <f t="shared" ca="1" si="122"/>
        <v>0</v>
      </c>
      <c r="BY93" s="405">
        <f t="shared" ca="1" si="122"/>
        <v>0</v>
      </c>
      <c r="BZ93" s="405">
        <f t="shared" ca="1" si="122"/>
        <v>0</v>
      </c>
      <c r="CA93" s="405">
        <f t="shared" ca="1" si="122"/>
        <v>0</v>
      </c>
    </row>
    <row r="94" spans="1:79" ht="20.100000000000001" customHeight="1">
      <c r="A94" s="403" t="s">
        <v>571</v>
      </c>
      <c r="B94" s="436">
        <v>29</v>
      </c>
      <c r="C94" s="446" t="s">
        <v>346</v>
      </c>
      <c r="D94" s="454">
        <f t="shared" ca="1" si="74"/>
        <v>0</v>
      </c>
      <c r="E94" s="437">
        <f t="shared" ca="1" si="75"/>
        <v>0</v>
      </c>
      <c r="F94" s="413">
        <f t="shared" ca="1" si="76"/>
        <v>0</v>
      </c>
      <c r="G94" s="454">
        <f t="shared" ca="1" si="77"/>
        <v>0</v>
      </c>
      <c r="H94" s="437">
        <f t="shared" ca="1" si="78"/>
        <v>0</v>
      </c>
      <c r="I94" s="413">
        <f t="shared" ca="1" si="79"/>
        <v>0</v>
      </c>
      <c r="J94" s="454">
        <f t="shared" ca="1" si="80"/>
        <v>0</v>
      </c>
      <c r="K94" s="413">
        <f t="shared" ca="1" si="81"/>
        <v>0</v>
      </c>
      <c r="L94" s="454">
        <f t="shared" ca="1" si="82"/>
        <v>0</v>
      </c>
      <c r="M94" s="413">
        <f t="shared" ca="1" si="83"/>
        <v>0</v>
      </c>
      <c r="N94" s="450"/>
      <c r="O94" s="437"/>
      <c r="P94" s="807">
        <f t="shared" ca="1" si="84"/>
        <v>83</v>
      </c>
      <c r="Q94" s="807">
        <f t="shared" ca="1" si="85"/>
        <v>0</v>
      </c>
      <c r="R94" s="807">
        <f t="shared" ca="1" si="86"/>
        <v>4</v>
      </c>
      <c r="S94" s="807">
        <f t="shared" ca="1" si="87"/>
        <v>0</v>
      </c>
      <c r="T94" s="807">
        <f t="shared" ca="1" si="88"/>
        <v>0</v>
      </c>
      <c r="U94" s="807">
        <f t="shared" ca="1" si="89"/>
        <v>0</v>
      </c>
      <c r="V94" s="807">
        <f t="shared" ca="1" si="90"/>
        <v>83</v>
      </c>
      <c r="W94" s="807">
        <f t="shared" ca="1" si="91"/>
        <v>0</v>
      </c>
      <c r="X94" s="807">
        <f t="shared" ca="1" si="92"/>
        <v>4</v>
      </c>
      <c r="Y94" s="487">
        <f t="shared" ca="1" si="93"/>
        <v>0</v>
      </c>
      <c r="Z94" s="948"/>
      <c r="AA94" s="436">
        <v>29</v>
      </c>
      <c r="AB94" s="446" t="s">
        <v>346</v>
      </c>
      <c r="AC94" s="454">
        <f t="shared" ca="1" si="94"/>
        <v>13</v>
      </c>
      <c r="AD94" s="437">
        <f t="shared" ca="1" si="95"/>
        <v>7</v>
      </c>
      <c r="AE94" s="413">
        <f t="shared" ca="1" si="96"/>
        <v>20</v>
      </c>
      <c r="AF94" s="454">
        <f t="shared" ca="1" si="97"/>
        <v>13</v>
      </c>
      <c r="AG94" s="437">
        <f t="shared" ca="1" si="98"/>
        <v>0</v>
      </c>
      <c r="AH94" s="794">
        <f t="shared" ca="1" si="99"/>
        <v>7</v>
      </c>
      <c r="AI94" s="437">
        <f t="shared" ca="1" si="100"/>
        <v>0</v>
      </c>
      <c r="AJ94" s="413">
        <f t="shared" ca="1" si="101"/>
        <v>20</v>
      </c>
      <c r="AK94" s="454">
        <f t="shared" ca="1" si="102"/>
        <v>0</v>
      </c>
      <c r="AL94" s="437">
        <f t="shared" ca="1" si="103"/>
        <v>0</v>
      </c>
      <c r="AM94" s="413">
        <f t="shared" ca="1" si="104"/>
        <v>0</v>
      </c>
      <c r="AN94" s="454">
        <f t="shared" ca="1" si="105"/>
        <v>0</v>
      </c>
      <c r="AO94" s="437">
        <f t="shared" ca="1" si="106"/>
        <v>0</v>
      </c>
      <c r="AP94" s="437">
        <f t="shared" ca="1" si="107"/>
        <v>0</v>
      </c>
      <c r="AQ94" s="437">
        <f t="shared" ca="1" si="108"/>
        <v>0</v>
      </c>
      <c r="AR94" s="437">
        <f t="shared" ca="1" si="109"/>
        <v>0</v>
      </c>
      <c r="AS94" s="787">
        <f t="shared" ca="1" si="110"/>
        <v>0</v>
      </c>
      <c r="AT94" s="413">
        <f t="shared" ca="1" si="116"/>
        <v>0</v>
      </c>
      <c r="AV94" s="410">
        <f t="shared" ca="1" si="111"/>
        <v>0</v>
      </c>
      <c r="AW94" s="410">
        <f t="shared" ca="1" si="112"/>
        <v>0</v>
      </c>
      <c r="AX94" s="405">
        <f t="shared" ca="1" si="120"/>
        <v>0</v>
      </c>
      <c r="AY94" s="414">
        <f t="shared" ca="1" si="120"/>
        <v>0</v>
      </c>
      <c r="AZ94" s="405">
        <f t="shared" ca="1" si="120"/>
        <v>0</v>
      </c>
      <c r="BA94" s="405">
        <f t="shared" ca="1" si="120"/>
        <v>0</v>
      </c>
      <c r="BB94" s="405">
        <f t="shared" ca="1" si="120"/>
        <v>0</v>
      </c>
      <c r="BC94" s="405">
        <f t="shared" ca="1" si="120"/>
        <v>0</v>
      </c>
      <c r="BD94" s="405">
        <f t="shared" ca="1" si="120"/>
        <v>0</v>
      </c>
      <c r="BE94" s="405">
        <f t="shared" ca="1" si="120"/>
        <v>0</v>
      </c>
      <c r="BF94" s="405">
        <f t="shared" ca="1" si="120"/>
        <v>0</v>
      </c>
      <c r="BG94" s="405">
        <f t="shared" ca="1" si="120"/>
        <v>0</v>
      </c>
      <c r="BH94" s="405">
        <f t="shared" ca="1" si="121"/>
        <v>0</v>
      </c>
      <c r="BI94" s="405">
        <f t="shared" ca="1" si="121"/>
        <v>0</v>
      </c>
      <c r="BJ94" s="405">
        <f t="shared" ca="1" si="121"/>
        <v>0</v>
      </c>
      <c r="BK94" s="405">
        <f t="shared" ca="1" si="121"/>
        <v>0</v>
      </c>
      <c r="BL94" s="405">
        <f t="shared" ca="1" si="121"/>
        <v>0</v>
      </c>
      <c r="BM94" s="405">
        <f t="shared" ca="1" si="121"/>
        <v>0</v>
      </c>
      <c r="BN94" s="405">
        <f t="shared" ca="1" si="121"/>
        <v>0</v>
      </c>
      <c r="BO94" s="405">
        <f t="shared" ca="1" si="121"/>
        <v>0</v>
      </c>
      <c r="BP94" s="405">
        <f t="shared" ca="1" si="121"/>
        <v>0</v>
      </c>
      <c r="BQ94" s="405">
        <f t="shared" ca="1" si="121"/>
        <v>0</v>
      </c>
      <c r="BR94" s="405">
        <f t="shared" ca="1" si="122"/>
        <v>0</v>
      </c>
      <c r="BS94" s="405">
        <f t="shared" ca="1" si="122"/>
        <v>0</v>
      </c>
      <c r="BT94" s="405">
        <f t="shared" ca="1" si="122"/>
        <v>0</v>
      </c>
      <c r="BU94" s="405">
        <f t="shared" ca="1" si="122"/>
        <v>0</v>
      </c>
      <c r="BV94" s="405">
        <f t="shared" ca="1" si="122"/>
        <v>0</v>
      </c>
      <c r="BW94" s="405">
        <f t="shared" ca="1" si="122"/>
        <v>0</v>
      </c>
      <c r="BX94" s="405">
        <f t="shared" ca="1" si="122"/>
        <v>0</v>
      </c>
      <c r="BY94" s="405">
        <f t="shared" ca="1" si="122"/>
        <v>0</v>
      </c>
      <c r="BZ94" s="405">
        <f t="shared" ca="1" si="122"/>
        <v>0</v>
      </c>
      <c r="CA94" s="405">
        <f t="shared" ca="1" si="122"/>
        <v>0</v>
      </c>
    </row>
    <row r="95" spans="1:79" ht="20.100000000000001" customHeight="1">
      <c r="A95" s="403" t="s">
        <v>572</v>
      </c>
      <c r="B95" s="427">
        <v>30</v>
      </c>
      <c r="C95" s="447" t="s">
        <v>347</v>
      </c>
      <c r="D95" s="455">
        <f t="shared" ca="1" si="74"/>
        <v>0</v>
      </c>
      <c r="E95" s="430">
        <f t="shared" ca="1" si="75"/>
        <v>0</v>
      </c>
      <c r="F95" s="456">
        <f t="shared" ca="1" si="76"/>
        <v>0</v>
      </c>
      <c r="G95" s="455">
        <f t="shared" ca="1" si="77"/>
        <v>0</v>
      </c>
      <c r="H95" s="430">
        <f t="shared" ca="1" si="78"/>
        <v>0</v>
      </c>
      <c r="I95" s="456">
        <f t="shared" ca="1" si="79"/>
        <v>0</v>
      </c>
      <c r="J95" s="455">
        <f t="shared" ca="1" si="80"/>
        <v>0</v>
      </c>
      <c r="K95" s="456">
        <f t="shared" ca="1" si="81"/>
        <v>0</v>
      </c>
      <c r="L95" s="455">
        <f t="shared" ca="1" si="82"/>
        <v>0</v>
      </c>
      <c r="M95" s="456">
        <f t="shared" ca="1" si="83"/>
        <v>0</v>
      </c>
      <c r="N95" s="451"/>
      <c r="O95" s="430"/>
      <c r="P95" s="431">
        <f t="shared" ca="1" si="84"/>
        <v>134</v>
      </c>
      <c r="Q95" s="431">
        <f t="shared" ca="1" si="85"/>
        <v>0</v>
      </c>
      <c r="R95" s="431">
        <f t="shared" ca="1" si="86"/>
        <v>5</v>
      </c>
      <c r="S95" s="431">
        <f t="shared" ca="1" si="87"/>
        <v>0</v>
      </c>
      <c r="T95" s="431">
        <f t="shared" ca="1" si="88"/>
        <v>0</v>
      </c>
      <c r="U95" s="431">
        <f t="shared" ca="1" si="89"/>
        <v>0</v>
      </c>
      <c r="V95" s="431">
        <f t="shared" ca="1" si="90"/>
        <v>134</v>
      </c>
      <c r="W95" s="431">
        <f t="shared" ca="1" si="91"/>
        <v>0</v>
      </c>
      <c r="X95" s="431">
        <f t="shared" ca="1" si="92"/>
        <v>5</v>
      </c>
      <c r="Y95" s="476">
        <f t="shared" ca="1" si="93"/>
        <v>0</v>
      </c>
      <c r="Z95" s="948"/>
      <c r="AA95" s="427">
        <v>30</v>
      </c>
      <c r="AB95" s="447" t="s">
        <v>347</v>
      </c>
      <c r="AC95" s="455">
        <f t="shared" ca="1" si="94"/>
        <v>16</v>
      </c>
      <c r="AD95" s="430">
        <f t="shared" ca="1" si="95"/>
        <v>0</v>
      </c>
      <c r="AE95" s="456">
        <f t="shared" ca="1" si="96"/>
        <v>16</v>
      </c>
      <c r="AF95" s="455">
        <f t="shared" ca="1" si="97"/>
        <v>0</v>
      </c>
      <c r="AG95" s="430">
        <f t="shared" ca="1" si="98"/>
        <v>0</v>
      </c>
      <c r="AH95" s="430">
        <f t="shared" ca="1" si="99"/>
        <v>0</v>
      </c>
      <c r="AI95" s="430">
        <f t="shared" ca="1" si="100"/>
        <v>16</v>
      </c>
      <c r="AJ95" s="456">
        <f t="shared" ca="1" si="101"/>
        <v>16</v>
      </c>
      <c r="AK95" s="455">
        <f t="shared" ca="1" si="102"/>
        <v>0</v>
      </c>
      <c r="AL95" s="430">
        <f t="shared" ca="1" si="103"/>
        <v>0</v>
      </c>
      <c r="AM95" s="456">
        <f t="shared" ca="1" si="104"/>
        <v>0</v>
      </c>
      <c r="AN95" s="455">
        <f t="shared" ca="1" si="105"/>
        <v>0</v>
      </c>
      <c r="AO95" s="430">
        <f t="shared" ca="1" si="106"/>
        <v>0</v>
      </c>
      <c r="AP95" s="430">
        <f t="shared" ca="1" si="107"/>
        <v>0</v>
      </c>
      <c r="AQ95" s="430">
        <f t="shared" ca="1" si="108"/>
        <v>0</v>
      </c>
      <c r="AR95" s="430">
        <f t="shared" ca="1" si="109"/>
        <v>0</v>
      </c>
      <c r="AS95" s="788">
        <f t="shared" ca="1" si="110"/>
        <v>0</v>
      </c>
      <c r="AT95" s="456">
        <f t="shared" ca="1" si="116"/>
        <v>0</v>
      </c>
      <c r="AV95" s="410">
        <f t="shared" ca="1" si="111"/>
        <v>0</v>
      </c>
      <c r="AW95" s="410">
        <f t="shared" ca="1" si="112"/>
        <v>0</v>
      </c>
      <c r="AX95" s="405">
        <f t="shared" ca="1" si="120"/>
        <v>0</v>
      </c>
      <c r="AY95" s="414">
        <f t="shared" ca="1" si="120"/>
        <v>0</v>
      </c>
      <c r="AZ95" s="405">
        <f t="shared" ca="1" si="120"/>
        <v>0</v>
      </c>
      <c r="BA95" s="405">
        <f t="shared" ca="1" si="120"/>
        <v>0</v>
      </c>
      <c r="BB95" s="405">
        <f t="shared" ca="1" si="120"/>
        <v>0</v>
      </c>
      <c r="BC95" s="405">
        <f t="shared" ca="1" si="120"/>
        <v>0</v>
      </c>
      <c r="BD95" s="405">
        <f t="shared" ca="1" si="120"/>
        <v>0</v>
      </c>
      <c r="BE95" s="405">
        <f t="shared" ca="1" si="120"/>
        <v>0</v>
      </c>
      <c r="BF95" s="405">
        <f t="shared" ca="1" si="120"/>
        <v>0</v>
      </c>
      <c r="BG95" s="405">
        <f t="shared" ca="1" si="120"/>
        <v>0</v>
      </c>
      <c r="BH95" s="405">
        <f t="shared" ca="1" si="121"/>
        <v>0</v>
      </c>
      <c r="BI95" s="405">
        <f t="shared" ca="1" si="121"/>
        <v>0</v>
      </c>
      <c r="BJ95" s="405">
        <f t="shared" ca="1" si="121"/>
        <v>0</v>
      </c>
      <c r="BK95" s="405">
        <f t="shared" ca="1" si="121"/>
        <v>0</v>
      </c>
      <c r="BL95" s="405">
        <f t="shared" ca="1" si="121"/>
        <v>0</v>
      </c>
      <c r="BM95" s="405">
        <f t="shared" ca="1" si="121"/>
        <v>0</v>
      </c>
      <c r="BN95" s="405">
        <f t="shared" ca="1" si="121"/>
        <v>0</v>
      </c>
      <c r="BO95" s="405">
        <f t="shared" ca="1" si="121"/>
        <v>0</v>
      </c>
      <c r="BP95" s="405">
        <f t="shared" ca="1" si="121"/>
        <v>0</v>
      </c>
      <c r="BQ95" s="405">
        <f t="shared" ca="1" si="121"/>
        <v>0</v>
      </c>
      <c r="BR95" s="405">
        <f t="shared" ca="1" si="122"/>
        <v>0</v>
      </c>
      <c r="BS95" s="405">
        <f t="shared" ca="1" si="122"/>
        <v>0</v>
      </c>
      <c r="BT95" s="405">
        <f t="shared" ca="1" si="122"/>
        <v>0</v>
      </c>
      <c r="BU95" s="405">
        <f t="shared" ca="1" si="122"/>
        <v>0</v>
      </c>
      <c r="BV95" s="405">
        <f t="shared" ca="1" si="122"/>
        <v>0</v>
      </c>
      <c r="BW95" s="405">
        <f t="shared" ca="1" si="122"/>
        <v>0</v>
      </c>
      <c r="BX95" s="405">
        <f t="shared" ca="1" si="122"/>
        <v>0</v>
      </c>
      <c r="BY95" s="405">
        <f t="shared" ca="1" si="122"/>
        <v>0</v>
      </c>
      <c r="BZ95" s="405">
        <f t="shared" ca="1" si="122"/>
        <v>0</v>
      </c>
      <c r="CA95" s="405">
        <f t="shared" ca="1" si="122"/>
        <v>0</v>
      </c>
    </row>
    <row r="96" spans="1:79" ht="20.100000000000001" customHeight="1">
      <c r="A96" s="403" t="s">
        <v>573</v>
      </c>
      <c r="B96" s="439">
        <v>31</v>
      </c>
      <c r="C96" s="448" t="s">
        <v>348</v>
      </c>
      <c r="D96" s="457">
        <f t="shared" ca="1" si="74"/>
        <v>0</v>
      </c>
      <c r="E96" s="440">
        <f t="shared" ca="1" si="75"/>
        <v>0</v>
      </c>
      <c r="F96" s="458">
        <f t="shared" ca="1" si="76"/>
        <v>0</v>
      </c>
      <c r="G96" s="457">
        <f t="shared" ca="1" si="77"/>
        <v>0</v>
      </c>
      <c r="H96" s="440">
        <f t="shared" ca="1" si="78"/>
        <v>0</v>
      </c>
      <c r="I96" s="458">
        <f t="shared" ca="1" si="79"/>
        <v>0</v>
      </c>
      <c r="J96" s="457">
        <f t="shared" ca="1" si="80"/>
        <v>0</v>
      </c>
      <c r="K96" s="458">
        <f t="shared" ca="1" si="81"/>
        <v>0</v>
      </c>
      <c r="L96" s="457">
        <f t="shared" ca="1" si="82"/>
        <v>0</v>
      </c>
      <c r="M96" s="458">
        <f t="shared" ca="1" si="83"/>
        <v>0</v>
      </c>
      <c r="N96" s="452"/>
      <c r="O96" s="440"/>
      <c r="P96" s="441">
        <f t="shared" ca="1" si="84"/>
        <v>73</v>
      </c>
      <c r="Q96" s="441">
        <f t="shared" ca="1" si="85"/>
        <v>0</v>
      </c>
      <c r="R96" s="441">
        <f t="shared" ca="1" si="86"/>
        <v>7</v>
      </c>
      <c r="S96" s="441">
        <f t="shared" ca="1" si="87"/>
        <v>0</v>
      </c>
      <c r="T96" s="441">
        <f t="shared" ca="1" si="88"/>
        <v>0</v>
      </c>
      <c r="U96" s="441">
        <f t="shared" ca="1" si="89"/>
        <v>0</v>
      </c>
      <c r="V96" s="441">
        <f t="shared" ca="1" si="90"/>
        <v>73</v>
      </c>
      <c r="W96" s="441">
        <f t="shared" ca="1" si="91"/>
        <v>0</v>
      </c>
      <c r="X96" s="441">
        <f t="shared" ca="1" si="92"/>
        <v>7</v>
      </c>
      <c r="Y96" s="806">
        <f t="shared" ca="1" si="93"/>
        <v>0</v>
      </c>
      <c r="Z96" s="948"/>
      <c r="AA96" s="439">
        <v>31</v>
      </c>
      <c r="AB96" s="448" t="s">
        <v>348</v>
      </c>
      <c r="AC96" s="457">
        <f t="shared" ca="1" si="94"/>
        <v>3</v>
      </c>
      <c r="AD96" s="440">
        <f t="shared" ca="1" si="95"/>
        <v>1</v>
      </c>
      <c r="AE96" s="458">
        <f t="shared" ca="1" si="96"/>
        <v>4</v>
      </c>
      <c r="AF96" s="457">
        <f t="shared" ca="1" si="97"/>
        <v>4</v>
      </c>
      <c r="AG96" s="440">
        <f t="shared" ca="1" si="98"/>
        <v>0</v>
      </c>
      <c r="AH96" s="440">
        <f t="shared" ca="1" si="99"/>
        <v>0</v>
      </c>
      <c r="AI96" s="440">
        <f t="shared" ca="1" si="100"/>
        <v>0</v>
      </c>
      <c r="AJ96" s="458">
        <f t="shared" ca="1" si="101"/>
        <v>4</v>
      </c>
      <c r="AK96" s="457">
        <f t="shared" ca="1" si="102"/>
        <v>0</v>
      </c>
      <c r="AL96" s="440">
        <f t="shared" ca="1" si="103"/>
        <v>0</v>
      </c>
      <c r="AM96" s="458">
        <f t="shared" ca="1" si="104"/>
        <v>0</v>
      </c>
      <c r="AN96" s="457">
        <f t="shared" ca="1" si="105"/>
        <v>0</v>
      </c>
      <c r="AO96" s="440">
        <f t="shared" ca="1" si="106"/>
        <v>0</v>
      </c>
      <c r="AP96" s="440">
        <f t="shared" ca="1" si="107"/>
        <v>0</v>
      </c>
      <c r="AQ96" s="440">
        <f t="shared" ca="1" si="108"/>
        <v>0</v>
      </c>
      <c r="AR96" s="440">
        <f t="shared" ca="1" si="109"/>
        <v>0</v>
      </c>
      <c r="AS96" s="789">
        <f t="shared" ca="1" si="110"/>
        <v>0</v>
      </c>
      <c r="AT96" s="458">
        <f t="shared" ca="1" si="116"/>
        <v>0</v>
      </c>
      <c r="AV96" s="410">
        <f t="shared" ca="1" si="111"/>
        <v>0</v>
      </c>
      <c r="AW96" s="410">
        <f t="shared" ca="1" si="112"/>
        <v>0</v>
      </c>
      <c r="AX96" s="405">
        <f t="shared" ref="AX96:BG105" ca="1" si="123">INDEX(INDIRECT(AX$7),MATCH($A96,_1自治体コード,0))</f>
        <v>0</v>
      </c>
      <c r="AY96" s="414">
        <f t="shared" ca="1" si="123"/>
        <v>0</v>
      </c>
      <c r="AZ96" s="405">
        <f t="shared" ca="1" si="123"/>
        <v>0</v>
      </c>
      <c r="BA96" s="405">
        <f t="shared" ca="1" si="123"/>
        <v>0</v>
      </c>
      <c r="BB96" s="405">
        <f t="shared" ca="1" si="123"/>
        <v>0</v>
      </c>
      <c r="BC96" s="405">
        <f t="shared" ca="1" si="123"/>
        <v>0</v>
      </c>
      <c r="BD96" s="405">
        <f t="shared" ca="1" si="123"/>
        <v>0</v>
      </c>
      <c r="BE96" s="405">
        <f t="shared" ca="1" si="123"/>
        <v>0</v>
      </c>
      <c r="BF96" s="405">
        <f t="shared" ca="1" si="123"/>
        <v>0</v>
      </c>
      <c r="BG96" s="405">
        <f t="shared" ca="1" si="123"/>
        <v>0</v>
      </c>
      <c r="BH96" s="405">
        <f t="shared" ref="BH96:BQ105" ca="1" si="124">INDEX(INDIRECT(BH$7),MATCH($A96,_1自治体コード,0))</f>
        <v>0</v>
      </c>
      <c r="BI96" s="405">
        <f t="shared" ca="1" si="124"/>
        <v>0</v>
      </c>
      <c r="BJ96" s="405">
        <f t="shared" ca="1" si="124"/>
        <v>0</v>
      </c>
      <c r="BK96" s="405">
        <f t="shared" ca="1" si="124"/>
        <v>0</v>
      </c>
      <c r="BL96" s="405">
        <f t="shared" ca="1" si="124"/>
        <v>0</v>
      </c>
      <c r="BM96" s="405">
        <f t="shared" ca="1" si="124"/>
        <v>0</v>
      </c>
      <c r="BN96" s="405">
        <f t="shared" ca="1" si="124"/>
        <v>0</v>
      </c>
      <c r="BO96" s="405">
        <f t="shared" ca="1" si="124"/>
        <v>0</v>
      </c>
      <c r="BP96" s="405">
        <f t="shared" ca="1" si="124"/>
        <v>0</v>
      </c>
      <c r="BQ96" s="405">
        <f t="shared" ca="1" si="124"/>
        <v>0</v>
      </c>
      <c r="BR96" s="405">
        <f t="shared" ref="BR96:CA111" ca="1" si="125">INDEX(INDIRECT(BR$7),MATCH($A96,_1自治体コード,0))</f>
        <v>0</v>
      </c>
      <c r="BS96" s="405">
        <f t="shared" ca="1" si="125"/>
        <v>0</v>
      </c>
      <c r="BT96" s="405">
        <f t="shared" ca="1" si="125"/>
        <v>0</v>
      </c>
      <c r="BU96" s="405">
        <f t="shared" ca="1" si="125"/>
        <v>0</v>
      </c>
      <c r="BV96" s="405">
        <f t="shared" ca="1" si="125"/>
        <v>0</v>
      </c>
      <c r="BW96" s="405">
        <f t="shared" ca="1" si="125"/>
        <v>0</v>
      </c>
      <c r="BX96" s="405">
        <f t="shared" ca="1" si="125"/>
        <v>0</v>
      </c>
      <c r="BY96" s="405">
        <f t="shared" ca="1" si="122"/>
        <v>0</v>
      </c>
      <c r="BZ96" s="405">
        <f t="shared" ca="1" si="122"/>
        <v>0</v>
      </c>
      <c r="CA96" s="405">
        <f t="shared" ca="1" si="122"/>
        <v>0</v>
      </c>
    </row>
    <row r="97" spans="1:79" ht="20.100000000000001" customHeight="1">
      <c r="A97" s="403" t="s">
        <v>574</v>
      </c>
      <c r="B97" s="436">
        <v>32</v>
      </c>
      <c r="C97" s="446" t="s">
        <v>349</v>
      </c>
      <c r="D97" s="454">
        <f t="shared" ca="1" si="74"/>
        <v>0</v>
      </c>
      <c r="E97" s="437">
        <f t="shared" ca="1" si="75"/>
        <v>0</v>
      </c>
      <c r="F97" s="413">
        <f t="shared" ca="1" si="76"/>
        <v>0</v>
      </c>
      <c r="G97" s="454">
        <f t="shared" ca="1" si="77"/>
        <v>0</v>
      </c>
      <c r="H97" s="437">
        <f t="shared" ca="1" si="78"/>
        <v>0</v>
      </c>
      <c r="I97" s="413">
        <f t="shared" ca="1" si="79"/>
        <v>0</v>
      </c>
      <c r="J97" s="454">
        <f t="shared" ca="1" si="80"/>
        <v>0</v>
      </c>
      <c r="K97" s="413">
        <f t="shared" ca="1" si="81"/>
        <v>0</v>
      </c>
      <c r="L97" s="454">
        <f t="shared" ca="1" si="82"/>
        <v>0</v>
      </c>
      <c r="M97" s="413">
        <f t="shared" ca="1" si="83"/>
        <v>0</v>
      </c>
      <c r="N97" s="450"/>
      <c r="O97" s="437"/>
      <c r="P97" s="807">
        <f t="shared" ca="1" si="84"/>
        <v>35</v>
      </c>
      <c r="Q97" s="807">
        <f t="shared" ca="1" si="85"/>
        <v>0</v>
      </c>
      <c r="R97" s="807">
        <f t="shared" ca="1" si="86"/>
        <v>1</v>
      </c>
      <c r="S97" s="807">
        <f t="shared" ca="1" si="87"/>
        <v>0</v>
      </c>
      <c r="T97" s="807">
        <f t="shared" ca="1" si="88"/>
        <v>0</v>
      </c>
      <c r="U97" s="807">
        <f t="shared" ca="1" si="89"/>
        <v>0</v>
      </c>
      <c r="V97" s="807">
        <f t="shared" ca="1" si="90"/>
        <v>35</v>
      </c>
      <c r="W97" s="807">
        <f t="shared" ca="1" si="91"/>
        <v>0</v>
      </c>
      <c r="X97" s="807">
        <f t="shared" ca="1" si="92"/>
        <v>1</v>
      </c>
      <c r="Y97" s="487">
        <f t="shared" ca="1" si="93"/>
        <v>0</v>
      </c>
      <c r="Z97" s="948"/>
      <c r="AA97" s="436">
        <v>32</v>
      </c>
      <c r="AB97" s="446" t="s">
        <v>349</v>
      </c>
      <c r="AC97" s="454">
        <f t="shared" ca="1" si="94"/>
        <v>2</v>
      </c>
      <c r="AD97" s="437">
        <f t="shared" ca="1" si="95"/>
        <v>0</v>
      </c>
      <c r="AE97" s="413">
        <f t="shared" ca="1" si="96"/>
        <v>2</v>
      </c>
      <c r="AF97" s="454">
        <f t="shared" ca="1" si="97"/>
        <v>2</v>
      </c>
      <c r="AG97" s="437">
        <f t="shared" ca="1" si="98"/>
        <v>0</v>
      </c>
      <c r="AH97" s="794">
        <f t="shared" ca="1" si="99"/>
        <v>0</v>
      </c>
      <c r="AI97" s="437">
        <f t="shared" ca="1" si="100"/>
        <v>0</v>
      </c>
      <c r="AJ97" s="413">
        <f t="shared" ca="1" si="101"/>
        <v>2</v>
      </c>
      <c r="AK97" s="454">
        <f t="shared" ca="1" si="102"/>
        <v>0</v>
      </c>
      <c r="AL97" s="437">
        <f t="shared" ca="1" si="103"/>
        <v>0</v>
      </c>
      <c r="AM97" s="413">
        <f t="shared" ca="1" si="104"/>
        <v>0</v>
      </c>
      <c r="AN97" s="454">
        <f t="shared" ca="1" si="105"/>
        <v>0</v>
      </c>
      <c r="AO97" s="437">
        <f t="shared" ca="1" si="106"/>
        <v>0</v>
      </c>
      <c r="AP97" s="437">
        <f t="shared" ca="1" si="107"/>
        <v>0</v>
      </c>
      <c r="AQ97" s="437">
        <f t="shared" ca="1" si="108"/>
        <v>0</v>
      </c>
      <c r="AR97" s="437">
        <f t="shared" ca="1" si="109"/>
        <v>0</v>
      </c>
      <c r="AS97" s="787">
        <f t="shared" ca="1" si="110"/>
        <v>0</v>
      </c>
      <c r="AT97" s="413">
        <f t="shared" ca="1" si="116"/>
        <v>0</v>
      </c>
      <c r="AV97" s="410">
        <f t="shared" ca="1" si="111"/>
        <v>0</v>
      </c>
      <c r="AW97" s="410">
        <f t="shared" ca="1" si="112"/>
        <v>0</v>
      </c>
      <c r="AX97" s="405">
        <f t="shared" ca="1" si="123"/>
        <v>0</v>
      </c>
      <c r="AY97" s="414">
        <f t="shared" ca="1" si="123"/>
        <v>0</v>
      </c>
      <c r="AZ97" s="405">
        <f t="shared" ca="1" si="123"/>
        <v>0</v>
      </c>
      <c r="BA97" s="405">
        <f t="shared" ca="1" si="123"/>
        <v>0</v>
      </c>
      <c r="BB97" s="405">
        <f t="shared" ca="1" si="123"/>
        <v>0</v>
      </c>
      <c r="BC97" s="405">
        <f t="shared" ca="1" si="123"/>
        <v>0</v>
      </c>
      <c r="BD97" s="405">
        <f t="shared" ca="1" si="123"/>
        <v>0</v>
      </c>
      <c r="BE97" s="405">
        <f t="shared" ca="1" si="123"/>
        <v>0</v>
      </c>
      <c r="BF97" s="405">
        <f t="shared" ca="1" si="123"/>
        <v>0</v>
      </c>
      <c r="BG97" s="405">
        <f t="shared" ca="1" si="123"/>
        <v>0</v>
      </c>
      <c r="BH97" s="405">
        <f t="shared" ca="1" si="124"/>
        <v>0</v>
      </c>
      <c r="BI97" s="405">
        <f t="shared" ca="1" si="124"/>
        <v>0</v>
      </c>
      <c r="BJ97" s="405">
        <f t="shared" ca="1" si="124"/>
        <v>0</v>
      </c>
      <c r="BK97" s="405">
        <f t="shared" ca="1" si="124"/>
        <v>0</v>
      </c>
      <c r="BL97" s="405">
        <f t="shared" ca="1" si="124"/>
        <v>0</v>
      </c>
      <c r="BM97" s="405">
        <f t="shared" ca="1" si="124"/>
        <v>0</v>
      </c>
      <c r="BN97" s="405">
        <f t="shared" ca="1" si="124"/>
        <v>0</v>
      </c>
      <c r="BO97" s="405">
        <f t="shared" ca="1" si="124"/>
        <v>0</v>
      </c>
      <c r="BP97" s="405">
        <f t="shared" ca="1" si="124"/>
        <v>0</v>
      </c>
      <c r="BQ97" s="405">
        <f t="shared" ca="1" si="124"/>
        <v>0</v>
      </c>
      <c r="BR97" s="405">
        <f t="shared" ca="1" si="125"/>
        <v>0</v>
      </c>
      <c r="BS97" s="405">
        <f t="shared" ca="1" si="125"/>
        <v>0</v>
      </c>
      <c r="BT97" s="405">
        <f t="shared" ca="1" si="125"/>
        <v>0</v>
      </c>
      <c r="BU97" s="405">
        <f t="shared" ca="1" si="125"/>
        <v>0</v>
      </c>
      <c r="BV97" s="405">
        <f t="shared" ca="1" si="125"/>
        <v>0</v>
      </c>
      <c r="BW97" s="405">
        <f t="shared" ca="1" si="125"/>
        <v>0</v>
      </c>
      <c r="BX97" s="405">
        <f t="shared" ca="1" si="125"/>
        <v>0</v>
      </c>
      <c r="BY97" s="405">
        <f t="shared" ca="1" si="122"/>
        <v>0</v>
      </c>
      <c r="BZ97" s="405">
        <f t="shared" ca="1" si="122"/>
        <v>0</v>
      </c>
      <c r="CA97" s="405">
        <f t="shared" ca="1" si="122"/>
        <v>0</v>
      </c>
    </row>
    <row r="98" spans="1:79" ht="20.100000000000001" customHeight="1">
      <c r="A98" s="403" t="s">
        <v>575</v>
      </c>
      <c r="B98" s="436">
        <v>33</v>
      </c>
      <c r="C98" s="446" t="s">
        <v>1441</v>
      </c>
      <c r="D98" s="454">
        <f t="shared" ca="1" si="74"/>
        <v>0</v>
      </c>
      <c r="E98" s="437">
        <f t="shared" ca="1" si="75"/>
        <v>0</v>
      </c>
      <c r="F98" s="413">
        <f t="shared" ca="1" si="76"/>
        <v>0</v>
      </c>
      <c r="G98" s="454">
        <f t="shared" ca="1" si="77"/>
        <v>0</v>
      </c>
      <c r="H98" s="437">
        <f t="shared" ca="1" si="78"/>
        <v>0</v>
      </c>
      <c r="I98" s="413">
        <f t="shared" ca="1" si="79"/>
        <v>0</v>
      </c>
      <c r="J98" s="454">
        <f t="shared" ca="1" si="80"/>
        <v>0</v>
      </c>
      <c r="K98" s="413">
        <f t="shared" ca="1" si="81"/>
        <v>0</v>
      </c>
      <c r="L98" s="454">
        <f t="shared" ca="1" si="82"/>
        <v>0</v>
      </c>
      <c r="M98" s="413">
        <f t="shared" ca="1" si="83"/>
        <v>0</v>
      </c>
      <c r="N98" s="450"/>
      <c r="O98" s="437"/>
      <c r="P98" s="807">
        <f t="shared" ref="P98:P120" ca="1" si="126">SUMIFS(INDIRECT(CC$7),INDIRECT($CB$7),"合計",別3自治体コード,$A98)</f>
        <v>139</v>
      </c>
      <c r="Q98" s="807">
        <f t="shared" ref="Q98:Q120" ca="1" si="127">SUMIFS(INDIRECT(CD$7),INDIRECT($CB$7),"合計",別3自治体コード,$A98)</f>
        <v>0</v>
      </c>
      <c r="R98" s="807">
        <f t="shared" ref="R98:R120" ca="1" si="128">SUMIFS(INDIRECT(CE$7),INDIRECT($CB$7),"合計",別3自治体コード,$A98)</f>
        <v>0</v>
      </c>
      <c r="S98" s="807">
        <f t="shared" ref="S98:S120" ca="1" si="129">SUMIFS(INDIRECT(CF$7),INDIRECT($CB$7),"合計",別3自治体コード,$A98)</f>
        <v>0</v>
      </c>
      <c r="T98" s="807">
        <f t="shared" ref="T98:T120" ca="1" si="130">SUMIFS(INDIRECT(CG$7),INDIRECT($CB$7),"合計",別3自治体コード,$A98)</f>
        <v>0</v>
      </c>
      <c r="U98" s="807">
        <f t="shared" ref="U98:U120" ca="1" si="131">SUMIFS(INDIRECT(CH$7),INDIRECT($CB$7),"合計",別3自治体コード,$A98)</f>
        <v>0</v>
      </c>
      <c r="V98" s="807">
        <f t="shared" ca="1" si="90"/>
        <v>139</v>
      </c>
      <c r="W98" s="807">
        <f t="shared" ca="1" si="91"/>
        <v>0</v>
      </c>
      <c r="X98" s="807">
        <f t="shared" ca="1" si="92"/>
        <v>0</v>
      </c>
      <c r="Y98" s="487">
        <f t="shared" ref="Y98:Y120" ca="1" si="132">SUMIFS(INDIRECT(CI$7),INDIRECT($CB$7),"合計",別3自治体コード,$A98)</f>
        <v>0</v>
      </c>
      <c r="Z98" s="948"/>
      <c r="AA98" s="436">
        <v>33</v>
      </c>
      <c r="AB98" s="446" t="s">
        <v>1441</v>
      </c>
      <c r="AC98" s="454">
        <f t="shared" ref="AC98:AC120" ca="1" si="133">INDEX(INDIRECT(CJ$7),MATCH($A98,_1自治体コード,0))</f>
        <v>9</v>
      </c>
      <c r="AD98" s="437">
        <f t="shared" ref="AD98:AD120" ca="1" si="134">INDEX(INDIRECT(CK$7),MATCH($A98,_1自治体コード,0))</f>
        <v>0</v>
      </c>
      <c r="AE98" s="413">
        <f t="shared" ca="1" si="96"/>
        <v>9</v>
      </c>
      <c r="AF98" s="454">
        <f t="shared" ref="AF98:AF120" ca="1" si="135">INDEX(INDIRECT(CM$7),MATCH($A98,_1自治体コード,0))</f>
        <v>9</v>
      </c>
      <c r="AG98" s="437">
        <f t="shared" ref="AG98:AG120" ca="1" si="136">INDEX(INDIRECT(CN$7),MATCH($A98,_1自治体コード,0))</f>
        <v>0</v>
      </c>
      <c r="AH98" s="794">
        <f t="shared" ref="AH98:AH120" ca="1" si="137">INDEX(INDIRECT(CO$7),MATCH($A98,_1自治体コード,0))</f>
        <v>0</v>
      </c>
      <c r="AI98" s="437">
        <f t="shared" ref="AI98:AI120" ca="1" si="138">INDEX(INDIRECT(CP$7),MATCH($A98,_1自治体コード,0))</f>
        <v>0</v>
      </c>
      <c r="AJ98" s="413">
        <f t="shared" ca="1" si="101"/>
        <v>9</v>
      </c>
      <c r="AK98" s="454">
        <f t="shared" ref="AK98:AK120" ca="1" si="139">INDEX(INDIRECT(CR$7),MATCH($A98,_1自治体コード,0))</f>
        <v>0</v>
      </c>
      <c r="AL98" s="437">
        <f t="shared" ref="AL98:AL120" ca="1" si="140">INDEX(INDIRECT(CS$7),MATCH($A98,_1自治体コード,0))</f>
        <v>0</v>
      </c>
      <c r="AM98" s="413">
        <f t="shared" ca="1" si="104"/>
        <v>0</v>
      </c>
      <c r="AN98" s="454">
        <f t="shared" ref="AN98:AN120" ca="1" si="141">INDEX(INDIRECT(CU$7),MATCH($A98,_1自治体コード,0))</f>
        <v>0</v>
      </c>
      <c r="AO98" s="437">
        <f t="shared" ref="AO98:AO120" ca="1" si="142">INDEX(INDIRECT(CV$7),MATCH($A98,_1自治体コード,0))</f>
        <v>0</v>
      </c>
      <c r="AP98" s="437">
        <f t="shared" ref="AP98:AP120" ca="1" si="143">INDEX(INDIRECT(CW$7),MATCH($A98,_1自治体コード,0))</f>
        <v>0</v>
      </c>
      <c r="AQ98" s="437">
        <f t="shared" ref="AQ98:AQ120" ca="1" si="144">INDEX(INDIRECT(CX$7),MATCH($A98,_1自治体コード,0))</f>
        <v>0</v>
      </c>
      <c r="AR98" s="437">
        <f t="shared" ref="AR98:AR120" ca="1" si="145">INDEX(INDIRECT(CY$7),MATCH($A98,_1自治体コード,0))</f>
        <v>0</v>
      </c>
      <c r="AS98" s="787">
        <f t="shared" ref="AS98:AS120" ca="1" si="146">INDEX(INDIRECT(CZ$7),MATCH($A98,_1自治体コード,0))</f>
        <v>0</v>
      </c>
      <c r="AT98" s="413">
        <f t="shared" ca="1" si="116"/>
        <v>0</v>
      </c>
      <c r="AV98" s="410">
        <f t="shared" ref="AV98:AV120" ca="1" si="147">IF(AJ98&gt;=AE98,0,1)</f>
        <v>0</v>
      </c>
      <c r="AW98" s="410">
        <f t="shared" ref="AW98:AW120" ca="1" si="148">IF(AT98&gt;=AM98,0,1)</f>
        <v>0</v>
      </c>
      <c r="AX98" s="405">
        <f t="shared" ca="1" si="123"/>
        <v>0</v>
      </c>
      <c r="AY98" s="414">
        <f t="shared" ca="1" si="123"/>
        <v>0</v>
      </c>
      <c r="AZ98" s="405">
        <f t="shared" ca="1" si="123"/>
        <v>0</v>
      </c>
      <c r="BA98" s="405">
        <f t="shared" ca="1" si="123"/>
        <v>0</v>
      </c>
      <c r="BB98" s="405">
        <f t="shared" ca="1" si="123"/>
        <v>0</v>
      </c>
      <c r="BC98" s="405">
        <f t="shared" ca="1" si="123"/>
        <v>0</v>
      </c>
      <c r="BD98" s="405">
        <f t="shared" ca="1" si="123"/>
        <v>0</v>
      </c>
      <c r="BE98" s="405">
        <f t="shared" ca="1" si="123"/>
        <v>0</v>
      </c>
      <c r="BF98" s="405">
        <f t="shared" ca="1" si="123"/>
        <v>0</v>
      </c>
      <c r="BG98" s="405">
        <f t="shared" ca="1" si="123"/>
        <v>0</v>
      </c>
      <c r="BH98" s="405">
        <f t="shared" ca="1" si="124"/>
        <v>0</v>
      </c>
      <c r="BI98" s="405">
        <f t="shared" ca="1" si="124"/>
        <v>0</v>
      </c>
      <c r="BJ98" s="405">
        <f t="shared" ca="1" si="124"/>
        <v>0</v>
      </c>
      <c r="BK98" s="405">
        <f t="shared" ca="1" si="124"/>
        <v>0</v>
      </c>
      <c r="BL98" s="405">
        <f t="shared" ca="1" si="124"/>
        <v>0</v>
      </c>
      <c r="BM98" s="405">
        <f t="shared" ca="1" si="124"/>
        <v>0</v>
      </c>
      <c r="BN98" s="405">
        <f t="shared" ca="1" si="124"/>
        <v>0</v>
      </c>
      <c r="BO98" s="405">
        <f t="shared" ca="1" si="124"/>
        <v>0</v>
      </c>
      <c r="BP98" s="405">
        <f t="shared" ca="1" si="124"/>
        <v>0</v>
      </c>
      <c r="BQ98" s="405">
        <f t="shared" ca="1" si="124"/>
        <v>0</v>
      </c>
      <c r="BR98" s="405">
        <f t="shared" ca="1" si="125"/>
        <v>0</v>
      </c>
      <c r="BS98" s="405">
        <f t="shared" ca="1" si="125"/>
        <v>0</v>
      </c>
      <c r="BT98" s="405">
        <f t="shared" ca="1" si="125"/>
        <v>0</v>
      </c>
      <c r="BU98" s="405">
        <f t="shared" ca="1" si="125"/>
        <v>0</v>
      </c>
      <c r="BV98" s="405">
        <f t="shared" ca="1" si="125"/>
        <v>0</v>
      </c>
      <c r="BW98" s="405">
        <f t="shared" ca="1" si="125"/>
        <v>0</v>
      </c>
      <c r="BX98" s="405">
        <f t="shared" ca="1" si="125"/>
        <v>0</v>
      </c>
      <c r="BY98" s="405">
        <f t="shared" ca="1" si="122"/>
        <v>0</v>
      </c>
      <c r="BZ98" s="405">
        <f t="shared" ca="1" si="122"/>
        <v>0</v>
      </c>
      <c r="CA98" s="405">
        <f t="shared" ca="1" si="122"/>
        <v>0</v>
      </c>
    </row>
    <row r="99" spans="1:79" ht="20.100000000000001" customHeight="1">
      <c r="A99" s="403" t="s">
        <v>577</v>
      </c>
      <c r="B99" s="436">
        <v>34</v>
      </c>
      <c r="C99" s="446" t="s">
        <v>351</v>
      </c>
      <c r="D99" s="454">
        <f t="shared" ca="1" si="74"/>
        <v>0</v>
      </c>
      <c r="E99" s="437">
        <f t="shared" ca="1" si="75"/>
        <v>0</v>
      </c>
      <c r="F99" s="413">
        <f t="shared" ca="1" si="76"/>
        <v>0</v>
      </c>
      <c r="G99" s="454">
        <f t="shared" ca="1" si="77"/>
        <v>0</v>
      </c>
      <c r="H99" s="437">
        <f t="shared" ca="1" si="78"/>
        <v>0</v>
      </c>
      <c r="I99" s="413">
        <f t="shared" ca="1" si="79"/>
        <v>0</v>
      </c>
      <c r="J99" s="454">
        <f t="shared" ca="1" si="80"/>
        <v>0</v>
      </c>
      <c r="K99" s="413">
        <f t="shared" ca="1" si="81"/>
        <v>0</v>
      </c>
      <c r="L99" s="454">
        <f t="shared" ca="1" si="82"/>
        <v>0</v>
      </c>
      <c r="M99" s="413">
        <f t="shared" ca="1" si="83"/>
        <v>0</v>
      </c>
      <c r="N99" s="450"/>
      <c r="O99" s="437"/>
      <c r="P99" s="807">
        <f t="shared" ca="1" si="126"/>
        <v>25</v>
      </c>
      <c r="Q99" s="807">
        <f t="shared" ca="1" si="127"/>
        <v>0</v>
      </c>
      <c r="R99" s="807">
        <f t="shared" ca="1" si="128"/>
        <v>0</v>
      </c>
      <c r="S99" s="807">
        <f t="shared" ca="1" si="129"/>
        <v>0</v>
      </c>
      <c r="T99" s="807">
        <f t="shared" ca="1" si="130"/>
        <v>0</v>
      </c>
      <c r="U99" s="807">
        <f t="shared" ca="1" si="131"/>
        <v>0</v>
      </c>
      <c r="V99" s="807">
        <f t="shared" ca="1" si="90"/>
        <v>25</v>
      </c>
      <c r="W99" s="807">
        <f t="shared" ca="1" si="91"/>
        <v>0</v>
      </c>
      <c r="X99" s="807">
        <f t="shared" ca="1" si="92"/>
        <v>0</v>
      </c>
      <c r="Y99" s="487">
        <f t="shared" ca="1" si="132"/>
        <v>0</v>
      </c>
      <c r="Z99" s="948"/>
      <c r="AA99" s="436">
        <v>34</v>
      </c>
      <c r="AB99" s="446" t="s">
        <v>351</v>
      </c>
      <c r="AC99" s="454">
        <f t="shared" ca="1" si="133"/>
        <v>0</v>
      </c>
      <c r="AD99" s="437">
        <f t="shared" ca="1" si="134"/>
        <v>5</v>
      </c>
      <c r="AE99" s="413">
        <f t="shared" ca="1" si="96"/>
        <v>5</v>
      </c>
      <c r="AF99" s="454">
        <f t="shared" ca="1" si="135"/>
        <v>1</v>
      </c>
      <c r="AG99" s="437">
        <f t="shared" ca="1" si="136"/>
        <v>0</v>
      </c>
      <c r="AH99" s="794">
        <f t="shared" ca="1" si="137"/>
        <v>1</v>
      </c>
      <c r="AI99" s="437">
        <f t="shared" ca="1" si="138"/>
        <v>3</v>
      </c>
      <c r="AJ99" s="413">
        <f t="shared" ca="1" si="101"/>
        <v>5</v>
      </c>
      <c r="AK99" s="454">
        <f t="shared" ca="1" si="139"/>
        <v>0</v>
      </c>
      <c r="AL99" s="437">
        <f t="shared" ca="1" si="140"/>
        <v>0</v>
      </c>
      <c r="AM99" s="413">
        <f t="shared" ca="1" si="104"/>
        <v>0</v>
      </c>
      <c r="AN99" s="454">
        <f t="shared" ca="1" si="141"/>
        <v>0</v>
      </c>
      <c r="AO99" s="437">
        <f t="shared" ca="1" si="142"/>
        <v>0</v>
      </c>
      <c r="AP99" s="437">
        <f t="shared" ca="1" si="143"/>
        <v>0</v>
      </c>
      <c r="AQ99" s="437">
        <f t="shared" ca="1" si="144"/>
        <v>0</v>
      </c>
      <c r="AR99" s="437">
        <f t="shared" ca="1" si="145"/>
        <v>0</v>
      </c>
      <c r="AS99" s="787">
        <f t="shared" ca="1" si="146"/>
        <v>0</v>
      </c>
      <c r="AT99" s="413">
        <f t="shared" ca="1" si="116"/>
        <v>0</v>
      </c>
      <c r="AV99" s="410">
        <f t="shared" ca="1" si="147"/>
        <v>0</v>
      </c>
      <c r="AW99" s="410">
        <f t="shared" ca="1" si="148"/>
        <v>0</v>
      </c>
      <c r="AX99" s="405">
        <f t="shared" ca="1" si="123"/>
        <v>0</v>
      </c>
      <c r="AY99" s="414">
        <f t="shared" ca="1" si="123"/>
        <v>0</v>
      </c>
      <c r="AZ99" s="405">
        <f t="shared" ca="1" si="123"/>
        <v>0</v>
      </c>
      <c r="BA99" s="405">
        <f t="shared" ca="1" si="123"/>
        <v>0</v>
      </c>
      <c r="BB99" s="405">
        <f t="shared" ca="1" si="123"/>
        <v>0</v>
      </c>
      <c r="BC99" s="405">
        <f t="shared" ca="1" si="123"/>
        <v>0</v>
      </c>
      <c r="BD99" s="405">
        <f t="shared" ca="1" si="123"/>
        <v>0</v>
      </c>
      <c r="BE99" s="405">
        <f t="shared" ca="1" si="123"/>
        <v>0</v>
      </c>
      <c r="BF99" s="405">
        <f t="shared" ca="1" si="123"/>
        <v>0</v>
      </c>
      <c r="BG99" s="405">
        <f t="shared" ca="1" si="123"/>
        <v>0</v>
      </c>
      <c r="BH99" s="405">
        <f t="shared" ca="1" si="124"/>
        <v>0</v>
      </c>
      <c r="BI99" s="405">
        <f t="shared" ca="1" si="124"/>
        <v>0</v>
      </c>
      <c r="BJ99" s="405">
        <f t="shared" ca="1" si="124"/>
        <v>0</v>
      </c>
      <c r="BK99" s="405">
        <f t="shared" ca="1" si="124"/>
        <v>0</v>
      </c>
      <c r="BL99" s="405">
        <f t="shared" ca="1" si="124"/>
        <v>0</v>
      </c>
      <c r="BM99" s="405">
        <f t="shared" ca="1" si="124"/>
        <v>0</v>
      </c>
      <c r="BN99" s="405">
        <f t="shared" ca="1" si="124"/>
        <v>0</v>
      </c>
      <c r="BO99" s="405">
        <f t="shared" ca="1" si="124"/>
        <v>0</v>
      </c>
      <c r="BP99" s="405">
        <f t="shared" ca="1" si="124"/>
        <v>0</v>
      </c>
      <c r="BQ99" s="405">
        <f t="shared" ca="1" si="124"/>
        <v>0</v>
      </c>
      <c r="BR99" s="405">
        <f t="shared" ca="1" si="125"/>
        <v>0</v>
      </c>
      <c r="BS99" s="405">
        <f t="shared" ca="1" si="125"/>
        <v>0</v>
      </c>
      <c r="BT99" s="405">
        <f t="shared" ca="1" si="125"/>
        <v>0</v>
      </c>
      <c r="BU99" s="405">
        <f t="shared" ca="1" si="125"/>
        <v>0</v>
      </c>
      <c r="BV99" s="405">
        <f t="shared" ca="1" si="125"/>
        <v>0</v>
      </c>
      <c r="BW99" s="405">
        <f t="shared" ca="1" si="125"/>
        <v>0</v>
      </c>
      <c r="BX99" s="405">
        <f t="shared" ca="1" si="125"/>
        <v>0</v>
      </c>
      <c r="BY99" s="405">
        <f t="shared" ca="1" si="122"/>
        <v>0</v>
      </c>
      <c r="BZ99" s="405">
        <f t="shared" ca="1" si="122"/>
        <v>0</v>
      </c>
      <c r="CA99" s="405">
        <f t="shared" ca="1" si="122"/>
        <v>0</v>
      </c>
    </row>
    <row r="100" spans="1:79" ht="20.100000000000001" customHeight="1">
      <c r="A100" s="403" t="s">
        <v>578</v>
      </c>
      <c r="B100" s="427">
        <v>35</v>
      </c>
      <c r="C100" s="447" t="s">
        <v>352</v>
      </c>
      <c r="D100" s="455">
        <f t="shared" ca="1" si="74"/>
        <v>0</v>
      </c>
      <c r="E100" s="430">
        <f t="shared" ca="1" si="75"/>
        <v>0</v>
      </c>
      <c r="F100" s="456">
        <f t="shared" ca="1" si="76"/>
        <v>0</v>
      </c>
      <c r="G100" s="455">
        <f t="shared" ca="1" si="77"/>
        <v>0</v>
      </c>
      <c r="H100" s="430">
        <f t="shared" ca="1" si="78"/>
        <v>0</v>
      </c>
      <c r="I100" s="456">
        <f t="shared" ca="1" si="79"/>
        <v>0</v>
      </c>
      <c r="J100" s="455">
        <f t="shared" ca="1" si="80"/>
        <v>0</v>
      </c>
      <c r="K100" s="456">
        <f t="shared" ca="1" si="81"/>
        <v>0</v>
      </c>
      <c r="L100" s="455">
        <f t="shared" ca="1" si="82"/>
        <v>0</v>
      </c>
      <c r="M100" s="456">
        <f t="shared" ca="1" si="83"/>
        <v>0</v>
      </c>
      <c r="N100" s="451"/>
      <c r="O100" s="430"/>
      <c r="P100" s="431">
        <f t="shared" ca="1" si="126"/>
        <v>45</v>
      </c>
      <c r="Q100" s="431">
        <f t="shared" ca="1" si="127"/>
        <v>0</v>
      </c>
      <c r="R100" s="431">
        <f t="shared" ca="1" si="128"/>
        <v>2</v>
      </c>
      <c r="S100" s="431">
        <f t="shared" ca="1" si="129"/>
        <v>0</v>
      </c>
      <c r="T100" s="431">
        <f t="shared" ca="1" si="130"/>
        <v>0</v>
      </c>
      <c r="U100" s="431">
        <f t="shared" ca="1" si="131"/>
        <v>0</v>
      </c>
      <c r="V100" s="431">
        <f t="shared" ca="1" si="90"/>
        <v>45</v>
      </c>
      <c r="W100" s="431">
        <f t="shared" ca="1" si="91"/>
        <v>0</v>
      </c>
      <c r="X100" s="431">
        <f t="shared" ca="1" si="92"/>
        <v>2</v>
      </c>
      <c r="Y100" s="476">
        <f t="shared" ca="1" si="132"/>
        <v>0</v>
      </c>
      <c r="Z100" s="948"/>
      <c r="AA100" s="427">
        <v>35</v>
      </c>
      <c r="AB100" s="447" t="s">
        <v>352</v>
      </c>
      <c r="AC100" s="455">
        <f t="shared" ca="1" si="133"/>
        <v>0</v>
      </c>
      <c r="AD100" s="430">
        <f t="shared" ca="1" si="134"/>
        <v>3</v>
      </c>
      <c r="AE100" s="456">
        <f t="shared" ca="1" si="96"/>
        <v>3</v>
      </c>
      <c r="AF100" s="455">
        <f t="shared" ca="1" si="135"/>
        <v>2</v>
      </c>
      <c r="AG100" s="430">
        <f t="shared" ca="1" si="136"/>
        <v>0</v>
      </c>
      <c r="AH100" s="430">
        <f t="shared" ca="1" si="137"/>
        <v>0</v>
      </c>
      <c r="AI100" s="430">
        <f t="shared" ca="1" si="138"/>
        <v>1</v>
      </c>
      <c r="AJ100" s="456">
        <f t="shared" ca="1" si="101"/>
        <v>3</v>
      </c>
      <c r="AK100" s="455">
        <f t="shared" ca="1" si="139"/>
        <v>0</v>
      </c>
      <c r="AL100" s="430">
        <f t="shared" ca="1" si="140"/>
        <v>0</v>
      </c>
      <c r="AM100" s="456">
        <f t="shared" ca="1" si="104"/>
        <v>0</v>
      </c>
      <c r="AN100" s="455">
        <f t="shared" ca="1" si="141"/>
        <v>0</v>
      </c>
      <c r="AO100" s="430">
        <f t="shared" ca="1" si="142"/>
        <v>0</v>
      </c>
      <c r="AP100" s="430">
        <f t="shared" ca="1" si="143"/>
        <v>0</v>
      </c>
      <c r="AQ100" s="430">
        <f t="shared" ca="1" si="144"/>
        <v>0</v>
      </c>
      <c r="AR100" s="430">
        <f t="shared" ca="1" si="145"/>
        <v>0</v>
      </c>
      <c r="AS100" s="788">
        <f t="shared" ca="1" si="146"/>
        <v>0</v>
      </c>
      <c r="AT100" s="456">
        <f t="shared" ca="1" si="116"/>
        <v>0</v>
      </c>
      <c r="AV100" s="410">
        <f t="shared" ca="1" si="147"/>
        <v>0</v>
      </c>
      <c r="AW100" s="410">
        <f t="shared" ca="1" si="148"/>
        <v>0</v>
      </c>
      <c r="AX100" s="405">
        <f t="shared" ca="1" si="123"/>
        <v>0</v>
      </c>
      <c r="AY100" s="414">
        <f t="shared" ca="1" si="123"/>
        <v>0</v>
      </c>
      <c r="AZ100" s="405">
        <f t="shared" ca="1" si="123"/>
        <v>0</v>
      </c>
      <c r="BA100" s="405">
        <f t="shared" ca="1" si="123"/>
        <v>0</v>
      </c>
      <c r="BB100" s="405">
        <f t="shared" ca="1" si="123"/>
        <v>0</v>
      </c>
      <c r="BC100" s="405">
        <f t="shared" ca="1" si="123"/>
        <v>0</v>
      </c>
      <c r="BD100" s="405">
        <f t="shared" ca="1" si="123"/>
        <v>0</v>
      </c>
      <c r="BE100" s="405">
        <f t="shared" ca="1" si="123"/>
        <v>0</v>
      </c>
      <c r="BF100" s="405">
        <f t="shared" ca="1" si="123"/>
        <v>0</v>
      </c>
      <c r="BG100" s="405">
        <f t="shared" ca="1" si="123"/>
        <v>0</v>
      </c>
      <c r="BH100" s="405">
        <f t="shared" ca="1" si="124"/>
        <v>0</v>
      </c>
      <c r="BI100" s="405">
        <f t="shared" ca="1" si="124"/>
        <v>0</v>
      </c>
      <c r="BJ100" s="405">
        <f t="shared" ca="1" si="124"/>
        <v>0</v>
      </c>
      <c r="BK100" s="405">
        <f t="shared" ca="1" si="124"/>
        <v>0</v>
      </c>
      <c r="BL100" s="405">
        <f t="shared" ca="1" si="124"/>
        <v>0</v>
      </c>
      <c r="BM100" s="405">
        <f t="shared" ca="1" si="124"/>
        <v>0</v>
      </c>
      <c r="BN100" s="405">
        <f t="shared" ca="1" si="124"/>
        <v>0</v>
      </c>
      <c r="BO100" s="405">
        <f t="shared" ca="1" si="124"/>
        <v>0</v>
      </c>
      <c r="BP100" s="405">
        <f t="shared" ca="1" si="124"/>
        <v>0</v>
      </c>
      <c r="BQ100" s="405">
        <f t="shared" ca="1" si="124"/>
        <v>0</v>
      </c>
      <c r="BR100" s="405">
        <f t="shared" ca="1" si="125"/>
        <v>0</v>
      </c>
      <c r="BS100" s="405">
        <f t="shared" ca="1" si="125"/>
        <v>0</v>
      </c>
      <c r="BT100" s="405">
        <f t="shared" ca="1" si="125"/>
        <v>0</v>
      </c>
      <c r="BU100" s="405">
        <f t="shared" ca="1" si="125"/>
        <v>0</v>
      </c>
      <c r="BV100" s="405">
        <f t="shared" ca="1" si="125"/>
        <v>0</v>
      </c>
      <c r="BW100" s="405">
        <f t="shared" ca="1" si="125"/>
        <v>0</v>
      </c>
      <c r="BX100" s="405">
        <f t="shared" ca="1" si="125"/>
        <v>0</v>
      </c>
      <c r="BY100" s="405">
        <f t="shared" ca="1" si="122"/>
        <v>0</v>
      </c>
      <c r="BZ100" s="405">
        <f t="shared" ca="1" si="122"/>
        <v>0</v>
      </c>
      <c r="CA100" s="405">
        <f t="shared" ca="1" si="122"/>
        <v>0</v>
      </c>
    </row>
    <row r="101" spans="1:79" ht="20.100000000000001" customHeight="1">
      <c r="A101" s="403" t="s">
        <v>580</v>
      </c>
      <c r="B101" s="439">
        <v>36</v>
      </c>
      <c r="C101" s="448" t="s">
        <v>355</v>
      </c>
      <c r="D101" s="457">
        <f t="shared" ca="1" si="74"/>
        <v>0</v>
      </c>
      <c r="E101" s="440">
        <f t="shared" ca="1" si="75"/>
        <v>0</v>
      </c>
      <c r="F101" s="458">
        <f t="shared" ca="1" si="76"/>
        <v>0</v>
      </c>
      <c r="G101" s="457">
        <f t="shared" ca="1" si="77"/>
        <v>0</v>
      </c>
      <c r="H101" s="440">
        <f t="shared" ca="1" si="78"/>
        <v>0</v>
      </c>
      <c r="I101" s="458">
        <f t="shared" ca="1" si="79"/>
        <v>0</v>
      </c>
      <c r="J101" s="457">
        <f t="shared" ca="1" si="80"/>
        <v>0</v>
      </c>
      <c r="K101" s="458">
        <f t="shared" ca="1" si="81"/>
        <v>0</v>
      </c>
      <c r="L101" s="457">
        <f t="shared" ca="1" si="82"/>
        <v>0</v>
      </c>
      <c r="M101" s="458">
        <f t="shared" ca="1" si="83"/>
        <v>0</v>
      </c>
      <c r="N101" s="452"/>
      <c r="O101" s="440"/>
      <c r="P101" s="441">
        <f t="shared" ca="1" si="126"/>
        <v>338</v>
      </c>
      <c r="Q101" s="441">
        <f t="shared" ca="1" si="127"/>
        <v>0</v>
      </c>
      <c r="R101" s="441">
        <f t="shared" ca="1" si="128"/>
        <v>60</v>
      </c>
      <c r="S101" s="441">
        <f t="shared" ca="1" si="129"/>
        <v>0</v>
      </c>
      <c r="T101" s="441">
        <f t="shared" ca="1" si="130"/>
        <v>0</v>
      </c>
      <c r="U101" s="441">
        <f t="shared" ca="1" si="131"/>
        <v>0</v>
      </c>
      <c r="V101" s="441">
        <f t="shared" ca="1" si="90"/>
        <v>338</v>
      </c>
      <c r="W101" s="441">
        <f t="shared" ca="1" si="91"/>
        <v>0</v>
      </c>
      <c r="X101" s="441">
        <f t="shared" ca="1" si="92"/>
        <v>60</v>
      </c>
      <c r="Y101" s="806">
        <f t="shared" ca="1" si="132"/>
        <v>0</v>
      </c>
      <c r="Z101" s="948"/>
      <c r="AA101" s="439">
        <v>36</v>
      </c>
      <c r="AB101" s="448" t="s">
        <v>355</v>
      </c>
      <c r="AC101" s="457">
        <f t="shared" ca="1" si="133"/>
        <v>4</v>
      </c>
      <c r="AD101" s="440">
        <f t="shared" ca="1" si="134"/>
        <v>29</v>
      </c>
      <c r="AE101" s="458">
        <f t="shared" ca="1" si="96"/>
        <v>33</v>
      </c>
      <c r="AF101" s="457">
        <f t="shared" ca="1" si="135"/>
        <v>4</v>
      </c>
      <c r="AG101" s="440">
        <f t="shared" ca="1" si="136"/>
        <v>0</v>
      </c>
      <c r="AH101" s="440">
        <f t="shared" ca="1" si="137"/>
        <v>29</v>
      </c>
      <c r="AI101" s="440">
        <f t="shared" ca="1" si="138"/>
        <v>0</v>
      </c>
      <c r="AJ101" s="458">
        <f t="shared" ca="1" si="101"/>
        <v>33</v>
      </c>
      <c r="AK101" s="457">
        <f t="shared" ca="1" si="139"/>
        <v>0</v>
      </c>
      <c r="AL101" s="440">
        <f t="shared" ca="1" si="140"/>
        <v>20</v>
      </c>
      <c r="AM101" s="458">
        <f t="shared" ca="1" si="104"/>
        <v>20</v>
      </c>
      <c r="AN101" s="457">
        <f t="shared" ca="1" si="141"/>
        <v>0</v>
      </c>
      <c r="AO101" s="440">
        <f t="shared" ca="1" si="142"/>
        <v>0</v>
      </c>
      <c r="AP101" s="440">
        <f t="shared" ca="1" si="143"/>
        <v>8</v>
      </c>
      <c r="AQ101" s="440">
        <f t="shared" ca="1" si="144"/>
        <v>23</v>
      </c>
      <c r="AR101" s="440">
        <f t="shared" ca="1" si="145"/>
        <v>0</v>
      </c>
      <c r="AS101" s="789">
        <f t="shared" ca="1" si="146"/>
        <v>0</v>
      </c>
      <c r="AT101" s="458">
        <f t="shared" ca="1" si="116"/>
        <v>31</v>
      </c>
      <c r="AV101" s="410">
        <f t="shared" ca="1" si="147"/>
        <v>0</v>
      </c>
      <c r="AW101" s="410">
        <f t="shared" ca="1" si="148"/>
        <v>0</v>
      </c>
      <c r="AX101" s="405">
        <f t="shared" ca="1" si="123"/>
        <v>0</v>
      </c>
      <c r="AY101" s="414">
        <f t="shared" ca="1" si="123"/>
        <v>0</v>
      </c>
      <c r="AZ101" s="405">
        <f t="shared" ca="1" si="123"/>
        <v>0</v>
      </c>
      <c r="BA101" s="405">
        <f t="shared" ca="1" si="123"/>
        <v>0</v>
      </c>
      <c r="BB101" s="405">
        <f t="shared" ca="1" si="123"/>
        <v>0</v>
      </c>
      <c r="BC101" s="405">
        <f t="shared" ca="1" si="123"/>
        <v>0</v>
      </c>
      <c r="BD101" s="405">
        <f t="shared" ca="1" si="123"/>
        <v>0</v>
      </c>
      <c r="BE101" s="405">
        <f t="shared" ca="1" si="123"/>
        <v>0</v>
      </c>
      <c r="BF101" s="405">
        <f t="shared" ca="1" si="123"/>
        <v>0</v>
      </c>
      <c r="BG101" s="405">
        <f t="shared" ca="1" si="123"/>
        <v>0</v>
      </c>
      <c r="BH101" s="405">
        <f t="shared" ca="1" si="124"/>
        <v>0</v>
      </c>
      <c r="BI101" s="405">
        <f t="shared" ca="1" si="124"/>
        <v>0</v>
      </c>
      <c r="BJ101" s="405">
        <f t="shared" ca="1" si="124"/>
        <v>0</v>
      </c>
      <c r="BK101" s="405">
        <f t="shared" ca="1" si="124"/>
        <v>0</v>
      </c>
      <c r="BL101" s="405">
        <f t="shared" ca="1" si="124"/>
        <v>0</v>
      </c>
      <c r="BM101" s="405">
        <f t="shared" ca="1" si="124"/>
        <v>0</v>
      </c>
      <c r="BN101" s="405">
        <f t="shared" ca="1" si="124"/>
        <v>0</v>
      </c>
      <c r="BO101" s="405">
        <f t="shared" ca="1" si="124"/>
        <v>0</v>
      </c>
      <c r="BP101" s="405">
        <f t="shared" ca="1" si="124"/>
        <v>0</v>
      </c>
      <c r="BQ101" s="405">
        <f t="shared" ca="1" si="124"/>
        <v>0</v>
      </c>
      <c r="BR101" s="405">
        <f t="shared" ca="1" si="125"/>
        <v>0</v>
      </c>
      <c r="BS101" s="405">
        <f t="shared" ca="1" si="125"/>
        <v>0</v>
      </c>
      <c r="BT101" s="405">
        <f t="shared" ca="1" si="125"/>
        <v>0</v>
      </c>
      <c r="BU101" s="405">
        <f t="shared" ca="1" si="125"/>
        <v>0</v>
      </c>
      <c r="BV101" s="405">
        <f t="shared" ca="1" si="125"/>
        <v>0</v>
      </c>
      <c r="BW101" s="405">
        <f t="shared" ca="1" si="125"/>
        <v>0</v>
      </c>
      <c r="BX101" s="405">
        <f t="shared" ca="1" si="125"/>
        <v>0</v>
      </c>
      <c r="BY101" s="405">
        <f t="shared" ca="1" si="122"/>
        <v>0</v>
      </c>
      <c r="BZ101" s="405">
        <f t="shared" ca="1" si="122"/>
        <v>0</v>
      </c>
      <c r="CA101" s="405">
        <f t="shared" ca="1" si="122"/>
        <v>0</v>
      </c>
    </row>
    <row r="102" spans="1:79" ht="20.100000000000001" customHeight="1">
      <c r="A102" s="403" t="s">
        <v>581</v>
      </c>
      <c r="B102" s="436">
        <v>37</v>
      </c>
      <c r="C102" s="446" t="s">
        <v>356</v>
      </c>
      <c r="D102" s="454">
        <f t="shared" ca="1" si="74"/>
        <v>0</v>
      </c>
      <c r="E102" s="437">
        <f t="shared" ca="1" si="75"/>
        <v>0</v>
      </c>
      <c r="F102" s="413">
        <f t="shared" ca="1" si="76"/>
        <v>0</v>
      </c>
      <c r="G102" s="454">
        <f t="shared" ca="1" si="77"/>
        <v>0</v>
      </c>
      <c r="H102" s="437">
        <f t="shared" ca="1" si="78"/>
        <v>0</v>
      </c>
      <c r="I102" s="413">
        <f t="shared" ca="1" si="79"/>
        <v>0</v>
      </c>
      <c r="J102" s="454">
        <f t="shared" ca="1" si="80"/>
        <v>0</v>
      </c>
      <c r="K102" s="413">
        <f t="shared" ca="1" si="81"/>
        <v>0</v>
      </c>
      <c r="L102" s="454">
        <f t="shared" ca="1" si="82"/>
        <v>0</v>
      </c>
      <c r="M102" s="413">
        <f t="shared" ca="1" si="83"/>
        <v>0</v>
      </c>
      <c r="N102" s="450"/>
      <c r="O102" s="437"/>
      <c r="P102" s="807">
        <f t="shared" ca="1" si="126"/>
        <v>132</v>
      </c>
      <c r="Q102" s="807">
        <f t="shared" ca="1" si="127"/>
        <v>0</v>
      </c>
      <c r="R102" s="807">
        <f t="shared" ca="1" si="128"/>
        <v>2</v>
      </c>
      <c r="S102" s="807">
        <f t="shared" ca="1" si="129"/>
        <v>2</v>
      </c>
      <c r="T102" s="807">
        <f t="shared" ca="1" si="130"/>
        <v>0</v>
      </c>
      <c r="U102" s="807">
        <f t="shared" ca="1" si="131"/>
        <v>0</v>
      </c>
      <c r="V102" s="807">
        <f t="shared" ca="1" si="90"/>
        <v>134</v>
      </c>
      <c r="W102" s="807">
        <f t="shared" ca="1" si="91"/>
        <v>0</v>
      </c>
      <c r="X102" s="807">
        <f t="shared" ca="1" si="92"/>
        <v>2</v>
      </c>
      <c r="Y102" s="487">
        <f t="shared" ca="1" si="132"/>
        <v>0</v>
      </c>
      <c r="Z102" s="948"/>
      <c r="AA102" s="436">
        <v>37</v>
      </c>
      <c r="AB102" s="446" t="s">
        <v>356</v>
      </c>
      <c r="AC102" s="454">
        <f t="shared" ca="1" si="133"/>
        <v>6</v>
      </c>
      <c r="AD102" s="437">
        <f t="shared" ca="1" si="134"/>
        <v>12</v>
      </c>
      <c r="AE102" s="413">
        <f t="shared" ca="1" si="96"/>
        <v>18</v>
      </c>
      <c r="AF102" s="454">
        <f t="shared" ca="1" si="135"/>
        <v>6</v>
      </c>
      <c r="AG102" s="437">
        <f t="shared" ca="1" si="136"/>
        <v>0</v>
      </c>
      <c r="AH102" s="794">
        <f t="shared" ca="1" si="137"/>
        <v>0</v>
      </c>
      <c r="AI102" s="437">
        <f t="shared" ca="1" si="138"/>
        <v>12</v>
      </c>
      <c r="AJ102" s="413">
        <f t="shared" ca="1" si="101"/>
        <v>18</v>
      </c>
      <c r="AK102" s="454">
        <f t="shared" ca="1" si="139"/>
        <v>0</v>
      </c>
      <c r="AL102" s="437">
        <f t="shared" ca="1" si="140"/>
        <v>7</v>
      </c>
      <c r="AM102" s="413">
        <f t="shared" ca="1" si="104"/>
        <v>7</v>
      </c>
      <c r="AN102" s="454">
        <f t="shared" ca="1" si="141"/>
        <v>0</v>
      </c>
      <c r="AO102" s="437">
        <f t="shared" ca="1" si="142"/>
        <v>0</v>
      </c>
      <c r="AP102" s="437">
        <f t="shared" ca="1" si="143"/>
        <v>0</v>
      </c>
      <c r="AQ102" s="437">
        <f t="shared" ca="1" si="144"/>
        <v>0</v>
      </c>
      <c r="AR102" s="437">
        <f t="shared" ca="1" si="145"/>
        <v>0</v>
      </c>
      <c r="AS102" s="787">
        <f t="shared" ca="1" si="146"/>
        <v>7</v>
      </c>
      <c r="AT102" s="413">
        <f t="shared" ca="1" si="116"/>
        <v>7</v>
      </c>
      <c r="AV102" s="410">
        <f t="shared" ca="1" si="147"/>
        <v>0</v>
      </c>
      <c r="AW102" s="410">
        <f t="shared" ca="1" si="148"/>
        <v>0</v>
      </c>
      <c r="AX102" s="405">
        <f t="shared" ca="1" si="123"/>
        <v>0</v>
      </c>
      <c r="AY102" s="414">
        <f t="shared" ca="1" si="123"/>
        <v>0</v>
      </c>
      <c r="AZ102" s="405">
        <f t="shared" ca="1" si="123"/>
        <v>0</v>
      </c>
      <c r="BA102" s="405">
        <f t="shared" ca="1" si="123"/>
        <v>0</v>
      </c>
      <c r="BB102" s="405">
        <f t="shared" ca="1" si="123"/>
        <v>0</v>
      </c>
      <c r="BC102" s="405">
        <f t="shared" ca="1" si="123"/>
        <v>0</v>
      </c>
      <c r="BD102" s="405">
        <f t="shared" ca="1" si="123"/>
        <v>0</v>
      </c>
      <c r="BE102" s="405">
        <f t="shared" ca="1" si="123"/>
        <v>0</v>
      </c>
      <c r="BF102" s="405">
        <f t="shared" ca="1" si="123"/>
        <v>0</v>
      </c>
      <c r="BG102" s="405">
        <f t="shared" ca="1" si="123"/>
        <v>0</v>
      </c>
      <c r="BH102" s="405">
        <f t="shared" ca="1" si="124"/>
        <v>0</v>
      </c>
      <c r="BI102" s="405">
        <f t="shared" ca="1" si="124"/>
        <v>0</v>
      </c>
      <c r="BJ102" s="405">
        <f t="shared" ca="1" si="124"/>
        <v>0</v>
      </c>
      <c r="BK102" s="405">
        <f t="shared" ca="1" si="124"/>
        <v>0</v>
      </c>
      <c r="BL102" s="405">
        <f t="shared" ca="1" si="124"/>
        <v>0</v>
      </c>
      <c r="BM102" s="405">
        <f t="shared" ca="1" si="124"/>
        <v>0</v>
      </c>
      <c r="BN102" s="405">
        <f t="shared" ca="1" si="124"/>
        <v>0</v>
      </c>
      <c r="BO102" s="405">
        <f t="shared" ca="1" si="124"/>
        <v>0</v>
      </c>
      <c r="BP102" s="405">
        <f t="shared" ca="1" si="124"/>
        <v>0</v>
      </c>
      <c r="BQ102" s="405">
        <f t="shared" ca="1" si="124"/>
        <v>0</v>
      </c>
      <c r="BR102" s="405">
        <f t="shared" ca="1" si="125"/>
        <v>0</v>
      </c>
      <c r="BS102" s="405">
        <f t="shared" ca="1" si="125"/>
        <v>0</v>
      </c>
      <c r="BT102" s="405">
        <f t="shared" ca="1" si="125"/>
        <v>0</v>
      </c>
      <c r="BU102" s="405">
        <f t="shared" ca="1" si="125"/>
        <v>0</v>
      </c>
      <c r="BV102" s="405">
        <f t="shared" ca="1" si="125"/>
        <v>0</v>
      </c>
      <c r="BW102" s="405">
        <f t="shared" ca="1" si="125"/>
        <v>0</v>
      </c>
      <c r="BX102" s="405">
        <f t="shared" ca="1" si="125"/>
        <v>0</v>
      </c>
      <c r="BY102" s="405">
        <f t="shared" ca="1" si="125"/>
        <v>0</v>
      </c>
      <c r="BZ102" s="405">
        <f t="shared" ca="1" si="125"/>
        <v>0</v>
      </c>
      <c r="CA102" s="405">
        <f t="shared" ca="1" si="125"/>
        <v>0</v>
      </c>
    </row>
    <row r="103" spans="1:79" ht="20.100000000000001" customHeight="1">
      <c r="A103" s="403" t="s">
        <v>582</v>
      </c>
      <c r="B103" s="436">
        <v>38</v>
      </c>
      <c r="C103" s="446" t="s">
        <v>357</v>
      </c>
      <c r="D103" s="454">
        <f t="shared" ca="1" si="74"/>
        <v>1</v>
      </c>
      <c r="E103" s="437">
        <f t="shared" ca="1" si="75"/>
        <v>0</v>
      </c>
      <c r="F103" s="413">
        <f t="shared" ca="1" si="76"/>
        <v>0</v>
      </c>
      <c r="G103" s="454">
        <f t="shared" ca="1" si="77"/>
        <v>0</v>
      </c>
      <c r="H103" s="437">
        <f t="shared" ca="1" si="78"/>
        <v>0</v>
      </c>
      <c r="I103" s="413">
        <f t="shared" ca="1" si="79"/>
        <v>0</v>
      </c>
      <c r="J103" s="454">
        <f t="shared" ca="1" si="80"/>
        <v>0</v>
      </c>
      <c r="K103" s="413">
        <f t="shared" ca="1" si="81"/>
        <v>0</v>
      </c>
      <c r="L103" s="454">
        <f t="shared" ca="1" si="82"/>
        <v>0</v>
      </c>
      <c r="M103" s="413">
        <f t="shared" ca="1" si="83"/>
        <v>0</v>
      </c>
      <c r="N103" s="450"/>
      <c r="O103" s="437"/>
      <c r="P103" s="807">
        <f t="shared" ca="1" si="126"/>
        <v>134</v>
      </c>
      <c r="Q103" s="807">
        <f t="shared" ca="1" si="127"/>
        <v>0</v>
      </c>
      <c r="R103" s="807">
        <f t="shared" ca="1" si="128"/>
        <v>0</v>
      </c>
      <c r="S103" s="807">
        <f t="shared" ca="1" si="129"/>
        <v>0</v>
      </c>
      <c r="T103" s="807">
        <f t="shared" ca="1" si="130"/>
        <v>0</v>
      </c>
      <c r="U103" s="807">
        <f t="shared" ca="1" si="131"/>
        <v>0</v>
      </c>
      <c r="V103" s="807">
        <f t="shared" ca="1" si="90"/>
        <v>134</v>
      </c>
      <c r="W103" s="807">
        <f t="shared" ca="1" si="91"/>
        <v>0</v>
      </c>
      <c r="X103" s="807">
        <f t="shared" ca="1" si="92"/>
        <v>0</v>
      </c>
      <c r="Y103" s="487">
        <f t="shared" ca="1" si="132"/>
        <v>0</v>
      </c>
      <c r="Z103" s="948"/>
      <c r="AA103" s="436">
        <v>38</v>
      </c>
      <c r="AB103" s="446" t="s">
        <v>357</v>
      </c>
      <c r="AC103" s="454">
        <f t="shared" ca="1" si="133"/>
        <v>1</v>
      </c>
      <c r="AD103" s="437">
        <f t="shared" ca="1" si="134"/>
        <v>53</v>
      </c>
      <c r="AE103" s="413">
        <f t="shared" ca="1" si="96"/>
        <v>54</v>
      </c>
      <c r="AF103" s="454">
        <f t="shared" ca="1" si="135"/>
        <v>6</v>
      </c>
      <c r="AG103" s="437">
        <f t="shared" ca="1" si="136"/>
        <v>0</v>
      </c>
      <c r="AH103" s="794">
        <f t="shared" ca="1" si="137"/>
        <v>0</v>
      </c>
      <c r="AI103" s="437">
        <f t="shared" ca="1" si="138"/>
        <v>48</v>
      </c>
      <c r="AJ103" s="413">
        <f t="shared" ca="1" si="101"/>
        <v>54</v>
      </c>
      <c r="AK103" s="454">
        <f t="shared" ca="1" si="139"/>
        <v>0</v>
      </c>
      <c r="AL103" s="437">
        <f t="shared" ca="1" si="140"/>
        <v>0</v>
      </c>
      <c r="AM103" s="413">
        <f t="shared" ca="1" si="104"/>
        <v>0</v>
      </c>
      <c r="AN103" s="454">
        <f t="shared" ca="1" si="141"/>
        <v>0</v>
      </c>
      <c r="AO103" s="437">
        <f t="shared" ca="1" si="142"/>
        <v>0</v>
      </c>
      <c r="AP103" s="437">
        <f t="shared" ca="1" si="143"/>
        <v>0</v>
      </c>
      <c r="AQ103" s="437">
        <f t="shared" ca="1" si="144"/>
        <v>0</v>
      </c>
      <c r="AR103" s="437">
        <f t="shared" ca="1" si="145"/>
        <v>0</v>
      </c>
      <c r="AS103" s="787">
        <f t="shared" ca="1" si="146"/>
        <v>0</v>
      </c>
      <c r="AT103" s="413">
        <f t="shared" ca="1" si="116"/>
        <v>0</v>
      </c>
      <c r="AV103" s="410">
        <f t="shared" ca="1" si="147"/>
        <v>0</v>
      </c>
      <c r="AW103" s="410">
        <f t="shared" ca="1" si="148"/>
        <v>0</v>
      </c>
      <c r="AX103" s="405" t="str">
        <f t="shared" ca="1" si="123"/>
        <v>09 食料品製造業</v>
      </c>
      <c r="AY103" s="414">
        <f t="shared" ca="1" si="123"/>
        <v>0</v>
      </c>
      <c r="AZ103" s="405">
        <f t="shared" ca="1" si="123"/>
        <v>0</v>
      </c>
      <c r="BA103" s="405">
        <f t="shared" ca="1" si="123"/>
        <v>0</v>
      </c>
      <c r="BB103" s="405">
        <f t="shared" ca="1" si="123"/>
        <v>0</v>
      </c>
      <c r="BC103" s="405">
        <f t="shared" ca="1" si="123"/>
        <v>0</v>
      </c>
      <c r="BD103" s="405">
        <f t="shared" ca="1" si="123"/>
        <v>0</v>
      </c>
      <c r="BE103" s="405">
        <f t="shared" ca="1" si="123"/>
        <v>0</v>
      </c>
      <c r="BF103" s="405">
        <f t="shared" ca="1" si="123"/>
        <v>0</v>
      </c>
      <c r="BG103" s="405">
        <f t="shared" ca="1" si="123"/>
        <v>0</v>
      </c>
      <c r="BH103" s="405">
        <f t="shared" ca="1" si="124"/>
        <v>0</v>
      </c>
      <c r="BI103" s="405">
        <f t="shared" ca="1" si="124"/>
        <v>0</v>
      </c>
      <c r="BJ103" s="405">
        <f t="shared" ca="1" si="124"/>
        <v>0</v>
      </c>
      <c r="BK103" s="405">
        <f t="shared" ca="1" si="124"/>
        <v>0</v>
      </c>
      <c r="BL103" s="405">
        <f t="shared" ca="1" si="124"/>
        <v>0</v>
      </c>
      <c r="BM103" s="405">
        <f t="shared" ca="1" si="124"/>
        <v>0</v>
      </c>
      <c r="BN103" s="405">
        <f t="shared" ca="1" si="124"/>
        <v>0</v>
      </c>
      <c r="BO103" s="405">
        <f t="shared" ca="1" si="124"/>
        <v>0</v>
      </c>
      <c r="BP103" s="405">
        <f t="shared" ca="1" si="124"/>
        <v>0</v>
      </c>
      <c r="BQ103" s="405">
        <f t="shared" ca="1" si="124"/>
        <v>0</v>
      </c>
      <c r="BR103" s="405">
        <f t="shared" ca="1" si="125"/>
        <v>0</v>
      </c>
      <c r="BS103" s="405">
        <f t="shared" ca="1" si="125"/>
        <v>0</v>
      </c>
      <c r="BT103" s="405">
        <f t="shared" ca="1" si="125"/>
        <v>0</v>
      </c>
      <c r="BU103" s="405">
        <f t="shared" ca="1" si="125"/>
        <v>0</v>
      </c>
      <c r="BV103" s="405">
        <f t="shared" ca="1" si="125"/>
        <v>0</v>
      </c>
      <c r="BW103" s="405">
        <f t="shared" ca="1" si="125"/>
        <v>0</v>
      </c>
      <c r="BX103" s="405">
        <f t="shared" ca="1" si="125"/>
        <v>0</v>
      </c>
      <c r="BY103" s="405">
        <f t="shared" ca="1" si="125"/>
        <v>0</v>
      </c>
      <c r="BZ103" s="405">
        <f t="shared" ca="1" si="125"/>
        <v>0</v>
      </c>
      <c r="CA103" s="405">
        <f t="shared" ca="1" si="125"/>
        <v>0</v>
      </c>
    </row>
    <row r="104" spans="1:79" ht="20.100000000000001" customHeight="1">
      <c r="A104" s="403" t="s">
        <v>583</v>
      </c>
      <c r="B104" s="436">
        <v>39</v>
      </c>
      <c r="C104" s="446" t="s">
        <v>358</v>
      </c>
      <c r="D104" s="454">
        <f t="shared" ca="1" si="74"/>
        <v>0</v>
      </c>
      <c r="E104" s="437">
        <f t="shared" ca="1" si="75"/>
        <v>0</v>
      </c>
      <c r="F104" s="413">
        <f t="shared" ca="1" si="76"/>
        <v>0</v>
      </c>
      <c r="G104" s="454">
        <f t="shared" ca="1" si="77"/>
        <v>0</v>
      </c>
      <c r="H104" s="437">
        <f t="shared" ca="1" si="78"/>
        <v>0</v>
      </c>
      <c r="I104" s="413">
        <f t="shared" ca="1" si="79"/>
        <v>0</v>
      </c>
      <c r="J104" s="454">
        <f t="shared" ca="1" si="80"/>
        <v>0</v>
      </c>
      <c r="K104" s="413">
        <f t="shared" ca="1" si="81"/>
        <v>0</v>
      </c>
      <c r="L104" s="454">
        <f t="shared" ca="1" si="82"/>
        <v>0</v>
      </c>
      <c r="M104" s="413">
        <f t="shared" ca="1" si="83"/>
        <v>0</v>
      </c>
      <c r="N104" s="450"/>
      <c r="O104" s="437"/>
      <c r="P104" s="807">
        <f t="shared" ca="1" si="126"/>
        <v>31</v>
      </c>
      <c r="Q104" s="807">
        <f t="shared" ca="1" si="127"/>
        <v>0</v>
      </c>
      <c r="R104" s="807">
        <f t="shared" ca="1" si="128"/>
        <v>31</v>
      </c>
      <c r="S104" s="807">
        <f t="shared" ca="1" si="129"/>
        <v>0</v>
      </c>
      <c r="T104" s="807">
        <f t="shared" ca="1" si="130"/>
        <v>0</v>
      </c>
      <c r="U104" s="807">
        <f t="shared" ca="1" si="131"/>
        <v>0</v>
      </c>
      <c r="V104" s="807">
        <f t="shared" ca="1" si="90"/>
        <v>31</v>
      </c>
      <c r="W104" s="807">
        <f t="shared" ca="1" si="91"/>
        <v>0</v>
      </c>
      <c r="X104" s="807">
        <f t="shared" ca="1" si="92"/>
        <v>31</v>
      </c>
      <c r="Y104" s="487">
        <f t="shared" ca="1" si="132"/>
        <v>0</v>
      </c>
      <c r="Z104" s="948"/>
      <c r="AA104" s="436">
        <v>39</v>
      </c>
      <c r="AB104" s="446" t="s">
        <v>358</v>
      </c>
      <c r="AC104" s="454">
        <f t="shared" ca="1" si="133"/>
        <v>0</v>
      </c>
      <c r="AD104" s="437">
        <f t="shared" ca="1" si="134"/>
        <v>0</v>
      </c>
      <c r="AE104" s="413">
        <f t="shared" ca="1" si="96"/>
        <v>0</v>
      </c>
      <c r="AF104" s="454">
        <f t="shared" ca="1" si="135"/>
        <v>0</v>
      </c>
      <c r="AG104" s="437">
        <f t="shared" ca="1" si="136"/>
        <v>0</v>
      </c>
      <c r="AH104" s="794">
        <f t="shared" ca="1" si="137"/>
        <v>0</v>
      </c>
      <c r="AI104" s="437">
        <f t="shared" ca="1" si="138"/>
        <v>0</v>
      </c>
      <c r="AJ104" s="413">
        <f t="shared" ca="1" si="101"/>
        <v>0</v>
      </c>
      <c r="AK104" s="454">
        <f t="shared" ca="1" si="139"/>
        <v>0</v>
      </c>
      <c r="AL104" s="437">
        <f t="shared" ca="1" si="140"/>
        <v>1</v>
      </c>
      <c r="AM104" s="413">
        <f t="shared" ca="1" si="104"/>
        <v>1</v>
      </c>
      <c r="AN104" s="454">
        <f t="shared" ca="1" si="141"/>
        <v>0</v>
      </c>
      <c r="AO104" s="437">
        <f t="shared" ca="1" si="142"/>
        <v>0</v>
      </c>
      <c r="AP104" s="437">
        <f t="shared" ca="1" si="143"/>
        <v>1</v>
      </c>
      <c r="AQ104" s="437">
        <f t="shared" ca="1" si="144"/>
        <v>0</v>
      </c>
      <c r="AR104" s="437">
        <f t="shared" ca="1" si="145"/>
        <v>0</v>
      </c>
      <c r="AS104" s="787">
        <f t="shared" ca="1" si="146"/>
        <v>0</v>
      </c>
      <c r="AT104" s="413">
        <f t="shared" ca="1" si="116"/>
        <v>1</v>
      </c>
      <c r="AV104" s="410">
        <f t="shared" ca="1" si="147"/>
        <v>0</v>
      </c>
      <c r="AW104" s="410">
        <f t="shared" ca="1" si="148"/>
        <v>0</v>
      </c>
      <c r="AX104" s="405">
        <f t="shared" ca="1" si="123"/>
        <v>0</v>
      </c>
      <c r="AY104" s="414">
        <f t="shared" ca="1" si="123"/>
        <v>0</v>
      </c>
      <c r="AZ104" s="405">
        <f t="shared" ca="1" si="123"/>
        <v>0</v>
      </c>
      <c r="BA104" s="405">
        <f t="shared" ca="1" si="123"/>
        <v>0</v>
      </c>
      <c r="BB104" s="405">
        <f t="shared" ca="1" si="123"/>
        <v>0</v>
      </c>
      <c r="BC104" s="405">
        <f t="shared" ca="1" si="123"/>
        <v>0</v>
      </c>
      <c r="BD104" s="405">
        <f t="shared" ca="1" si="123"/>
        <v>0</v>
      </c>
      <c r="BE104" s="405">
        <f t="shared" ca="1" si="123"/>
        <v>0</v>
      </c>
      <c r="BF104" s="405">
        <f t="shared" ca="1" si="123"/>
        <v>0</v>
      </c>
      <c r="BG104" s="405">
        <f t="shared" ca="1" si="123"/>
        <v>0</v>
      </c>
      <c r="BH104" s="405">
        <f t="shared" ca="1" si="124"/>
        <v>0</v>
      </c>
      <c r="BI104" s="405">
        <f t="shared" ca="1" si="124"/>
        <v>0</v>
      </c>
      <c r="BJ104" s="405">
        <f t="shared" ca="1" si="124"/>
        <v>0</v>
      </c>
      <c r="BK104" s="405">
        <f t="shared" ca="1" si="124"/>
        <v>0</v>
      </c>
      <c r="BL104" s="405">
        <f t="shared" ca="1" si="124"/>
        <v>0</v>
      </c>
      <c r="BM104" s="405">
        <f t="shared" ca="1" si="124"/>
        <v>0</v>
      </c>
      <c r="BN104" s="405">
        <f t="shared" ca="1" si="124"/>
        <v>0</v>
      </c>
      <c r="BO104" s="405">
        <f t="shared" ca="1" si="124"/>
        <v>0</v>
      </c>
      <c r="BP104" s="405">
        <f t="shared" ca="1" si="124"/>
        <v>0</v>
      </c>
      <c r="BQ104" s="405">
        <f t="shared" ca="1" si="124"/>
        <v>0</v>
      </c>
      <c r="BR104" s="405">
        <f t="shared" ca="1" si="125"/>
        <v>0</v>
      </c>
      <c r="BS104" s="405">
        <f t="shared" ca="1" si="125"/>
        <v>0</v>
      </c>
      <c r="BT104" s="405">
        <f t="shared" ca="1" si="125"/>
        <v>0</v>
      </c>
      <c r="BU104" s="405">
        <f t="shared" ca="1" si="125"/>
        <v>0</v>
      </c>
      <c r="BV104" s="405">
        <f t="shared" ca="1" si="125"/>
        <v>0</v>
      </c>
      <c r="BW104" s="405">
        <f t="shared" ca="1" si="125"/>
        <v>0</v>
      </c>
      <c r="BX104" s="405">
        <f t="shared" ca="1" si="125"/>
        <v>0</v>
      </c>
      <c r="BY104" s="405">
        <f t="shared" ca="1" si="125"/>
        <v>0</v>
      </c>
      <c r="BZ104" s="405">
        <f t="shared" ca="1" si="125"/>
        <v>0</v>
      </c>
      <c r="CA104" s="405">
        <f t="shared" ca="1" si="125"/>
        <v>0</v>
      </c>
    </row>
    <row r="105" spans="1:79" ht="20.100000000000001" customHeight="1">
      <c r="A105" s="403" t="s">
        <v>584</v>
      </c>
      <c r="B105" s="427">
        <v>40</v>
      </c>
      <c r="C105" s="447" t="s">
        <v>359</v>
      </c>
      <c r="D105" s="455">
        <f t="shared" ca="1" si="74"/>
        <v>0</v>
      </c>
      <c r="E105" s="430">
        <f t="shared" ca="1" si="75"/>
        <v>0</v>
      </c>
      <c r="F105" s="456">
        <f t="shared" ca="1" si="76"/>
        <v>0</v>
      </c>
      <c r="G105" s="455">
        <f t="shared" ca="1" si="77"/>
        <v>0</v>
      </c>
      <c r="H105" s="430">
        <f t="shared" ca="1" si="78"/>
        <v>0</v>
      </c>
      <c r="I105" s="456">
        <f t="shared" ca="1" si="79"/>
        <v>0</v>
      </c>
      <c r="J105" s="455">
        <f t="shared" ca="1" si="80"/>
        <v>0</v>
      </c>
      <c r="K105" s="456">
        <f t="shared" ca="1" si="81"/>
        <v>0</v>
      </c>
      <c r="L105" s="455">
        <f t="shared" ca="1" si="82"/>
        <v>0</v>
      </c>
      <c r="M105" s="456">
        <f t="shared" ca="1" si="83"/>
        <v>0</v>
      </c>
      <c r="N105" s="451"/>
      <c r="O105" s="430"/>
      <c r="P105" s="431">
        <f t="shared" ca="1" si="126"/>
        <v>81</v>
      </c>
      <c r="Q105" s="431">
        <f t="shared" ca="1" si="127"/>
        <v>0</v>
      </c>
      <c r="R105" s="431">
        <f t="shared" ca="1" si="128"/>
        <v>15</v>
      </c>
      <c r="S105" s="431">
        <f t="shared" ca="1" si="129"/>
        <v>0</v>
      </c>
      <c r="T105" s="431">
        <f t="shared" ca="1" si="130"/>
        <v>0</v>
      </c>
      <c r="U105" s="431">
        <f t="shared" ca="1" si="131"/>
        <v>0</v>
      </c>
      <c r="V105" s="431">
        <f t="shared" ca="1" si="90"/>
        <v>81</v>
      </c>
      <c r="W105" s="431">
        <f t="shared" ca="1" si="91"/>
        <v>0</v>
      </c>
      <c r="X105" s="431">
        <f t="shared" ca="1" si="92"/>
        <v>15</v>
      </c>
      <c r="Y105" s="476">
        <f t="shared" ca="1" si="132"/>
        <v>0</v>
      </c>
      <c r="Z105" s="948"/>
      <c r="AA105" s="427">
        <v>40</v>
      </c>
      <c r="AB105" s="447" t="s">
        <v>359</v>
      </c>
      <c r="AC105" s="455">
        <f t="shared" ca="1" si="133"/>
        <v>39</v>
      </c>
      <c r="AD105" s="430">
        <f t="shared" ca="1" si="134"/>
        <v>0</v>
      </c>
      <c r="AE105" s="456">
        <f t="shared" ca="1" si="96"/>
        <v>39</v>
      </c>
      <c r="AF105" s="455">
        <f t="shared" ca="1" si="135"/>
        <v>2</v>
      </c>
      <c r="AG105" s="430">
        <f t="shared" ca="1" si="136"/>
        <v>0</v>
      </c>
      <c r="AH105" s="430">
        <f t="shared" ca="1" si="137"/>
        <v>0</v>
      </c>
      <c r="AI105" s="430">
        <f t="shared" ca="1" si="138"/>
        <v>37</v>
      </c>
      <c r="AJ105" s="456">
        <f t="shared" ca="1" si="101"/>
        <v>39</v>
      </c>
      <c r="AK105" s="455">
        <f t="shared" ca="1" si="139"/>
        <v>0</v>
      </c>
      <c r="AL105" s="430">
        <f t="shared" ca="1" si="140"/>
        <v>0</v>
      </c>
      <c r="AM105" s="456">
        <f t="shared" ca="1" si="104"/>
        <v>0</v>
      </c>
      <c r="AN105" s="455">
        <f t="shared" ca="1" si="141"/>
        <v>0</v>
      </c>
      <c r="AO105" s="430">
        <f t="shared" ca="1" si="142"/>
        <v>0</v>
      </c>
      <c r="AP105" s="430">
        <f t="shared" ca="1" si="143"/>
        <v>0</v>
      </c>
      <c r="AQ105" s="430">
        <f t="shared" ca="1" si="144"/>
        <v>0</v>
      </c>
      <c r="AR105" s="430">
        <f t="shared" ca="1" si="145"/>
        <v>0</v>
      </c>
      <c r="AS105" s="788">
        <f t="shared" ca="1" si="146"/>
        <v>0</v>
      </c>
      <c r="AT105" s="456">
        <f t="shared" ca="1" si="116"/>
        <v>0</v>
      </c>
      <c r="AV105" s="410">
        <f t="shared" ca="1" si="147"/>
        <v>0</v>
      </c>
      <c r="AW105" s="410">
        <f t="shared" ca="1" si="148"/>
        <v>0</v>
      </c>
      <c r="AX105" s="405">
        <f t="shared" ca="1" si="123"/>
        <v>0</v>
      </c>
      <c r="AY105" s="414">
        <f t="shared" ca="1" si="123"/>
        <v>0</v>
      </c>
      <c r="AZ105" s="405">
        <f t="shared" ca="1" si="123"/>
        <v>0</v>
      </c>
      <c r="BA105" s="405">
        <f t="shared" ca="1" si="123"/>
        <v>0</v>
      </c>
      <c r="BB105" s="405">
        <f t="shared" ca="1" si="123"/>
        <v>0</v>
      </c>
      <c r="BC105" s="405">
        <f t="shared" ca="1" si="123"/>
        <v>0</v>
      </c>
      <c r="BD105" s="405">
        <f t="shared" ca="1" si="123"/>
        <v>0</v>
      </c>
      <c r="BE105" s="405">
        <f t="shared" ca="1" si="123"/>
        <v>0</v>
      </c>
      <c r="BF105" s="405">
        <f t="shared" ca="1" si="123"/>
        <v>0</v>
      </c>
      <c r="BG105" s="405">
        <f t="shared" ca="1" si="123"/>
        <v>0</v>
      </c>
      <c r="BH105" s="405">
        <f t="shared" ca="1" si="124"/>
        <v>0</v>
      </c>
      <c r="BI105" s="405">
        <f t="shared" ca="1" si="124"/>
        <v>0</v>
      </c>
      <c r="BJ105" s="405">
        <f t="shared" ca="1" si="124"/>
        <v>0</v>
      </c>
      <c r="BK105" s="405">
        <f t="shared" ca="1" si="124"/>
        <v>0</v>
      </c>
      <c r="BL105" s="405">
        <f t="shared" ca="1" si="124"/>
        <v>0</v>
      </c>
      <c r="BM105" s="405">
        <f t="shared" ca="1" si="124"/>
        <v>0</v>
      </c>
      <c r="BN105" s="405">
        <f t="shared" ca="1" si="124"/>
        <v>0</v>
      </c>
      <c r="BO105" s="405">
        <f t="shared" ca="1" si="124"/>
        <v>0</v>
      </c>
      <c r="BP105" s="405">
        <f t="shared" ca="1" si="124"/>
        <v>0</v>
      </c>
      <c r="BQ105" s="405">
        <f t="shared" ca="1" si="124"/>
        <v>0</v>
      </c>
      <c r="BR105" s="405">
        <f t="shared" ca="1" si="125"/>
        <v>0</v>
      </c>
      <c r="BS105" s="405">
        <f t="shared" ca="1" si="125"/>
        <v>0</v>
      </c>
      <c r="BT105" s="405">
        <f t="shared" ca="1" si="125"/>
        <v>0</v>
      </c>
      <c r="BU105" s="405">
        <f t="shared" ca="1" si="125"/>
        <v>0</v>
      </c>
      <c r="BV105" s="405">
        <f t="shared" ca="1" si="125"/>
        <v>0</v>
      </c>
      <c r="BW105" s="405">
        <f t="shared" ca="1" si="125"/>
        <v>0</v>
      </c>
      <c r="BX105" s="405">
        <f t="shared" ca="1" si="125"/>
        <v>0</v>
      </c>
      <c r="BY105" s="405">
        <f t="shared" ca="1" si="125"/>
        <v>0</v>
      </c>
      <c r="BZ105" s="405">
        <f t="shared" ca="1" si="125"/>
        <v>0</v>
      </c>
      <c r="CA105" s="405">
        <f t="shared" ca="1" si="125"/>
        <v>0</v>
      </c>
    </row>
    <row r="106" spans="1:79" ht="20.100000000000001" customHeight="1">
      <c r="A106" s="403" t="s">
        <v>585</v>
      </c>
      <c r="B106" s="439">
        <v>41</v>
      </c>
      <c r="C106" s="448" t="s">
        <v>360</v>
      </c>
      <c r="D106" s="457">
        <f t="shared" ca="1" si="74"/>
        <v>0</v>
      </c>
      <c r="E106" s="440">
        <f t="shared" ca="1" si="75"/>
        <v>0</v>
      </c>
      <c r="F106" s="458">
        <f t="shared" ca="1" si="76"/>
        <v>0</v>
      </c>
      <c r="G106" s="457">
        <f t="shared" ca="1" si="77"/>
        <v>0</v>
      </c>
      <c r="H106" s="440">
        <f t="shared" ca="1" si="78"/>
        <v>0</v>
      </c>
      <c r="I106" s="458">
        <f t="shared" ca="1" si="79"/>
        <v>0</v>
      </c>
      <c r="J106" s="457">
        <f t="shared" ca="1" si="80"/>
        <v>0</v>
      </c>
      <c r="K106" s="458">
        <f t="shared" ca="1" si="81"/>
        <v>0</v>
      </c>
      <c r="L106" s="457">
        <f t="shared" ca="1" si="82"/>
        <v>0</v>
      </c>
      <c r="M106" s="458">
        <f t="shared" ca="1" si="83"/>
        <v>0</v>
      </c>
      <c r="N106" s="452"/>
      <c r="O106" s="440"/>
      <c r="P106" s="441">
        <f t="shared" ca="1" si="126"/>
        <v>88</v>
      </c>
      <c r="Q106" s="441">
        <f t="shared" ca="1" si="127"/>
        <v>0</v>
      </c>
      <c r="R106" s="441">
        <f t="shared" ca="1" si="128"/>
        <v>9</v>
      </c>
      <c r="S106" s="441">
        <f t="shared" ca="1" si="129"/>
        <v>0</v>
      </c>
      <c r="T106" s="441">
        <f t="shared" ca="1" si="130"/>
        <v>0</v>
      </c>
      <c r="U106" s="441">
        <f t="shared" ca="1" si="131"/>
        <v>0</v>
      </c>
      <c r="V106" s="441">
        <f t="shared" ca="1" si="90"/>
        <v>88</v>
      </c>
      <c r="W106" s="441">
        <f t="shared" ca="1" si="91"/>
        <v>0</v>
      </c>
      <c r="X106" s="441">
        <f t="shared" ca="1" si="92"/>
        <v>9</v>
      </c>
      <c r="Y106" s="806">
        <f t="shared" ca="1" si="132"/>
        <v>0</v>
      </c>
      <c r="Z106" s="948"/>
      <c r="AA106" s="439">
        <v>41</v>
      </c>
      <c r="AB106" s="448" t="s">
        <v>360</v>
      </c>
      <c r="AC106" s="457">
        <f t="shared" ca="1" si="133"/>
        <v>3</v>
      </c>
      <c r="AD106" s="440">
        <f t="shared" ca="1" si="134"/>
        <v>0</v>
      </c>
      <c r="AE106" s="458">
        <f t="shared" ca="1" si="96"/>
        <v>3</v>
      </c>
      <c r="AF106" s="457">
        <f t="shared" ca="1" si="135"/>
        <v>1</v>
      </c>
      <c r="AG106" s="440">
        <f t="shared" ca="1" si="136"/>
        <v>0</v>
      </c>
      <c r="AH106" s="440">
        <f t="shared" ca="1" si="137"/>
        <v>0</v>
      </c>
      <c r="AI106" s="440">
        <f t="shared" ca="1" si="138"/>
        <v>2</v>
      </c>
      <c r="AJ106" s="458">
        <f t="shared" ca="1" si="101"/>
        <v>3</v>
      </c>
      <c r="AK106" s="457">
        <f t="shared" ca="1" si="139"/>
        <v>0</v>
      </c>
      <c r="AL106" s="440">
        <f t="shared" ca="1" si="140"/>
        <v>0</v>
      </c>
      <c r="AM106" s="458">
        <f t="shared" ca="1" si="104"/>
        <v>0</v>
      </c>
      <c r="AN106" s="457">
        <f t="shared" ca="1" si="141"/>
        <v>0</v>
      </c>
      <c r="AO106" s="440">
        <f t="shared" ca="1" si="142"/>
        <v>0</v>
      </c>
      <c r="AP106" s="440">
        <f t="shared" ca="1" si="143"/>
        <v>0</v>
      </c>
      <c r="AQ106" s="440">
        <f t="shared" ca="1" si="144"/>
        <v>0</v>
      </c>
      <c r="AR106" s="440">
        <f t="shared" ca="1" si="145"/>
        <v>0</v>
      </c>
      <c r="AS106" s="789">
        <f t="shared" ca="1" si="146"/>
        <v>0</v>
      </c>
      <c r="AT106" s="458">
        <f t="shared" ca="1" si="116"/>
        <v>0</v>
      </c>
      <c r="AV106" s="410">
        <f t="shared" ca="1" si="147"/>
        <v>0</v>
      </c>
      <c r="AW106" s="410">
        <f t="shared" ca="1" si="148"/>
        <v>0</v>
      </c>
      <c r="AX106" s="405">
        <f t="shared" ref="AX106:BG120" ca="1" si="149">INDEX(INDIRECT(AX$7),MATCH($A106,_1自治体コード,0))</f>
        <v>0</v>
      </c>
      <c r="AY106" s="414">
        <f t="shared" ca="1" si="149"/>
        <v>0</v>
      </c>
      <c r="AZ106" s="405">
        <f t="shared" ca="1" si="149"/>
        <v>0</v>
      </c>
      <c r="BA106" s="405">
        <f t="shared" ca="1" si="149"/>
        <v>0</v>
      </c>
      <c r="BB106" s="405">
        <f t="shared" ca="1" si="149"/>
        <v>0</v>
      </c>
      <c r="BC106" s="405">
        <f t="shared" ca="1" si="149"/>
        <v>0</v>
      </c>
      <c r="BD106" s="405">
        <f t="shared" ca="1" si="149"/>
        <v>0</v>
      </c>
      <c r="BE106" s="405">
        <f t="shared" ca="1" si="149"/>
        <v>0</v>
      </c>
      <c r="BF106" s="405">
        <f t="shared" ca="1" si="149"/>
        <v>0</v>
      </c>
      <c r="BG106" s="405">
        <f t="shared" ca="1" si="149"/>
        <v>0</v>
      </c>
      <c r="BH106" s="405">
        <f t="shared" ref="BH106:BQ120" ca="1" si="150">INDEX(INDIRECT(BH$7),MATCH($A106,_1自治体コード,0))</f>
        <v>0</v>
      </c>
      <c r="BI106" s="405">
        <f t="shared" ca="1" si="150"/>
        <v>0</v>
      </c>
      <c r="BJ106" s="405">
        <f t="shared" ca="1" si="150"/>
        <v>0</v>
      </c>
      <c r="BK106" s="405">
        <f t="shared" ca="1" si="150"/>
        <v>0</v>
      </c>
      <c r="BL106" s="405">
        <f t="shared" ca="1" si="150"/>
        <v>0</v>
      </c>
      <c r="BM106" s="405">
        <f t="shared" ca="1" si="150"/>
        <v>0</v>
      </c>
      <c r="BN106" s="405">
        <f t="shared" ca="1" si="150"/>
        <v>0</v>
      </c>
      <c r="BO106" s="405">
        <f t="shared" ca="1" si="150"/>
        <v>0</v>
      </c>
      <c r="BP106" s="405">
        <f t="shared" ca="1" si="150"/>
        <v>0</v>
      </c>
      <c r="BQ106" s="405">
        <f t="shared" ca="1" si="150"/>
        <v>0</v>
      </c>
      <c r="BR106" s="405">
        <f t="shared" ref="BR106:CA120" ca="1" si="151">INDEX(INDIRECT(BR$7),MATCH($A106,_1自治体コード,0))</f>
        <v>0</v>
      </c>
      <c r="BS106" s="405">
        <f t="shared" ca="1" si="151"/>
        <v>0</v>
      </c>
      <c r="BT106" s="405">
        <f t="shared" ca="1" si="151"/>
        <v>0</v>
      </c>
      <c r="BU106" s="405">
        <f t="shared" ca="1" si="151"/>
        <v>0</v>
      </c>
      <c r="BV106" s="405">
        <f t="shared" ca="1" si="151"/>
        <v>0</v>
      </c>
      <c r="BW106" s="405">
        <f t="shared" ca="1" si="151"/>
        <v>0</v>
      </c>
      <c r="BX106" s="405">
        <f t="shared" ca="1" si="151"/>
        <v>0</v>
      </c>
      <c r="BY106" s="405">
        <f t="shared" ca="1" si="125"/>
        <v>0</v>
      </c>
      <c r="BZ106" s="405">
        <f t="shared" ca="1" si="125"/>
        <v>0</v>
      </c>
      <c r="CA106" s="405">
        <f t="shared" ca="1" si="125"/>
        <v>0</v>
      </c>
    </row>
    <row r="107" spans="1:79" ht="20.100000000000001" customHeight="1">
      <c r="A107" s="403" t="s">
        <v>586</v>
      </c>
      <c r="B107" s="436">
        <v>42</v>
      </c>
      <c r="C107" s="446" t="s">
        <v>1442</v>
      </c>
      <c r="D107" s="454">
        <f t="shared" ca="1" si="74"/>
        <v>0</v>
      </c>
      <c r="E107" s="437">
        <f t="shared" ca="1" si="75"/>
        <v>0</v>
      </c>
      <c r="F107" s="413">
        <f t="shared" ca="1" si="76"/>
        <v>0</v>
      </c>
      <c r="G107" s="454">
        <f t="shared" ca="1" si="77"/>
        <v>0</v>
      </c>
      <c r="H107" s="437">
        <f t="shared" ca="1" si="78"/>
        <v>0</v>
      </c>
      <c r="I107" s="413">
        <f t="shared" ca="1" si="79"/>
        <v>0</v>
      </c>
      <c r="J107" s="454">
        <f t="shared" ca="1" si="80"/>
        <v>0</v>
      </c>
      <c r="K107" s="413">
        <f t="shared" ca="1" si="81"/>
        <v>0</v>
      </c>
      <c r="L107" s="454">
        <f t="shared" ca="1" si="82"/>
        <v>0</v>
      </c>
      <c r="M107" s="413">
        <f t="shared" ca="1" si="83"/>
        <v>0</v>
      </c>
      <c r="N107" s="450"/>
      <c r="O107" s="437"/>
      <c r="P107" s="807">
        <f t="shared" ca="1" si="126"/>
        <v>57</v>
      </c>
      <c r="Q107" s="807">
        <f t="shared" ca="1" si="127"/>
        <v>0</v>
      </c>
      <c r="R107" s="807">
        <f t="shared" ca="1" si="128"/>
        <v>4</v>
      </c>
      <c r="S107" s="807">
        <f t="shared" ca="1" si="129"/>
        <v>0</v>
      </c>
      <c r="T107" s="807">
        <f t="shared" ca="1" si="130"/>
        <v>0</v>
      </c>
      <c r="U107" s="807">
        <f t="shared" ca="1" si="131"/>
        <v>0</v>
      </c>
      <c r="V107" s="807">
        <f t="shared" ca="1" si="90"/>
        <v>57</v>
      </c>
      <c r="W107" s="807">
        <f t="shared" ca="1" si="91"/>
        <v>0</v>
      </c>
      <c r="X107" s="807">
        <f t="shared" ca="1" si="92"/>
        <v>4</v>
      </c>
      <c r="Y107" s="487">
        <f t="shared" ca="1" si="132"/>
        <v>0</v>
      </c>
      <c r="Z107" s="948"/>
      <c r="AA107" s="436">
        <v>42</v>
      </c>
      <c r="AB107" s="446" t="s">
        <v>1442</v>
      </c>
      <c r="AC107" s="454">
        <f t="shared" ca="1" si="133"/>
        <v>0</v>
      </c>
      <c r="AD107" s="437">
        <f t="shared" ca="1" si="134"/>
        <v>3</v>
      </c>
      <c r="AE107" s="413">
        <f t="shared" ca="1" si="96"/>
        <v>3</v>
      </c>
      <c r="AF107" s="454">
        <f t="shared" ca="1" si="135"/>
        <v>0</v>
      </c>
      <c r="AG107" s="437">
        <f t="shared" ca="1" si="136"/>
        <v>0</v>
      </c>
      <c r="AH107" s="794">
        <f t="shared" ca="1" si="137"/>
        <v>3</v>
      </c>
      <c r="AI107" s="437">
        <f t="shared" ca="1" si="138"/>
        <v>0</v>
      </c>
      <c r="AJ107" s="413">
        <f t="shared" ca="1" si="101"/>
        <v>3</v>
      </c>
      <c r="AK107" s="454">
        <f t="shared" ca="1" si="139"/>
        <v>0</v>
      </c>
      <c r="AL107" s="437">
        <f t="shared" ca="1" si="140"/>
        <v>0</v>
      </c>
      <c r="AM107" s="413">
        <f t="shared" ca="1" si="104"/>
        <v>0</v>
      </c>
      <c r="AN107" s="454">
        <f t="shared" ca="1" si="141"/>
        <v>0</v>
      </c>
      <c r="AO107" s="437">
        <f t="shared" ca="1" si="142"/>
        <v>0</v>
      </c>
      <c r="AP107" s="437">
        <f t="shared" ca="1" si="143"/>
        <v>0</v>
      </c>
      <c r="AQ107" s="437">
        <f t="shared" ca="1" si="144"/>
        <v>0</v>
      </c>
      <c r="AR107" s="437">
        <f t="shared" ca="1" si="145"/>
        <v>0</v>
      </c>
      <c r="AS107" s="787">
        <f t="shared" ca="1" si="146"/>
        <v>0</v>
      </c>
      <c r="AT107" s="413">
        <f t="shared" ca="1" si="116"/>
        <v>0</v>
      </c>
      <c r="AV107" s="410">
        <f t="shared" ca="1" si="147"/>
        <v>0</v>
      </c>
      <c r="AW107" s="410">
        <f t="shared" ca="1" si="148"/>
        <v>0</v>
      </c>
      <c r="AX107" s="405">
        <f t="shared" ca="1" si="149"/>
        <v>0</v>
      </c>
      <c r="AY107" s="414">
        <f t="shared" ca="1" si="149"/>
        <v>0</v>
      </c>
      <c r="AZ107" s="405">
        <f t="shared" ca="1" si="149"/>
        <v>0</v>
      </c>
      <c r="BA107" s="405">
        <f t="shared" ca="1" si="149"/>
        <v>0</v>
      </c>
      <c r="BB107" s="405">
        <f t="shared" ca="1" si="149"/>
        <v>0</v>
      </c>
      <c r="BC107" s="405">
        <f t="shared" ca="1" si="149"/>
        <v>0</v>
      </c>
      <c r="BD107" s="405">
        <f t="shared" ca="1" si="149"/>
        <v>0</v>
      </c>
      <c r="BE107" s="405">
        <f t="shared" ca="1" si="149"/>
        <v>0</v>
      </c>
      <c r="BF107" s="405">
        <f t="shared" ca="1" si="149"/>
        <v>0</v>
      </c>
      <c r="BG107" s="405">
        <f t="shared" ca="1" si="149"/>
        <v>0</v>
      </c>
      <c r="BH107" s="405">
        <f t="shared" ca="1" si="150"/>
        <v>0</v>
      </c>
      <c r="BI107" s="405">
        <f t="shared" ca="1" si="150"/>
        <v>0</v>
      </c>
      <c r="BJ107" s="405">
        <f t="shared" ca="1" si="150"/>
        <v>0</v>
      </c>
      <c r="BK107" s="405">
        <f t="shared" ca="1" si="150"/>
        <v>0</v>
      </c>
      <c r="BL107" s="405">
        <f t="shared" ca="1" si="150"/>
        <v>0</v>
      </c>
      <c r="BM107" s="405">
        <f t="shared" ca="1" si="150"/>
        <v>0</v>
      </c>
      <c r="BN107" s="405">
        <f t="shared" ca="1" si="150"/>
        <v>0</v>
      </c>
      <c r="BO107" s="405">
        <f t="shared" ca="1" si="150"/>
        <v>0</v>
      </c>
      <c r="BP107" s="405">
        <f t="shared" ca="1" si="150"/>
        <v>0</v>
      </c>
      <c r="BQ107" s="405">
        <f t="shared" ca="1" si="150"/>
        <v>0</v>
      </c>
      <c r="BR107" s="405">
        <f t="shared" ca="1" si="151"/>
        <v>0</v>
      </c>
      <c r="BS107" s="405">
        <f t="shared" ca="1" si="151"/>
        <v>0</v>
      </c>
      <c r="BT107" s="405">
        <f t="shared" ca="1" si="151"/>
        <v>0</v>
      </c>
      <c r="BU107" s="405">
        <f t="shared" ca="1" si="151"/>
        <v>0</v>
      </c>
      <c r="BV107" s="405">
        <f t="shared" ca="1" si="151"/>
        <v>0</v>
      </c>
      <c r="BW107" s="405">
        <f t="shared" ca="1" si="151"/>
        <v>0</v>
      </c>
      <c r="BX107" s="405">
        <f t="shared" ca="1" si="151"/>
        <v>0</v>
      </c>
      <c r="BY107" s="405">
        <f t="shared" ca="1" si="125"/>
        <v>0</v>
      </c>
      <c r="BZ107" s="405">
        <f t="shared" ca="1" si="125"/>
        <v>0</v>
      </c>
      <c r="CA107" s="405">
        <f t="shared" ca="1" si="125"/>
        <v>0</v>
      </c>
    </row>
    <row r="108" spans="1:79" ht="20.100000000000001" customHeight="1">
      <c r="A108" s="403" t="s">
        <v>587</v>
      </c>
      <c r="B108" s="436">
        <v>43</v>
      </c>
      <c r="C108" s="446" t="s">
        <v>362</v>
      </c>
      <c r="D108" s="454">
        <f t="shared" ca="1" si="74"/>
        <v>0</v>
      </c>
      <c r="E108" s="437">
        <f t="shared" ca="1" si="75"/>
        <v>0</v>
      </c>
      <c r="F108" s="413">
        <f t="shared" ca="1" si="76"/>
        <v>0</v>
      </c>
      <c r="G108" s="454">
        <f t="shared" ca="1" si="77"/>
        <v>0</v>
      </c>
      <c r="H108" s="437">
        <f t="shared" ca="1" si="78"/>
        <v>0</v>
      </c>
      <c r="I108" s="413">
        <f t="shared" ca="1" si="79"/>
        <v>0</v>
      </c>
      <c r="J108" s="454">
        <f t="shared" ca="1" si="80"/>
        <v>0</v>
      </c>
      <c r="K108" s="413">
        <f t="shared" ca="1" si="81"/>
        <v>0</v>
      </c>
      <c r="L108" s="454">
        <f t="shared" ca="1" si="82"/>
        <v>0</v>
      </c>
      <c r="M108" s="413">
        <f t="shared" ca="1" si="83"/>
        <v>0</v>
      </c>
      <c r="N108" s="450"/>
      <c r="O108" s="437"/>
      <c r="P108" s="807">
        <f t="shared" ca="1" si="126"/>
        <v>35</v>
      </c>
      <c r="Q108" s="807">
        <f t="shared" ca="1" si="127"/>
        <v>0</v>
      </c>
      <c r="R108" s="807">
        <f t="shared" ca="1" si="128"/>
        <v>23</v>
      </c>
      <c r="S108" s="807">
        <f t="shared" ca="1" si="129"/>
        <v>0</v>
      </c>
      <c r="T108" s="807">
        <f t="shared" ca="1" si="130"/>
        <v>0</v>
      </c>
      <c r="U108" s="807">
        <f t="shared" ca="1" si="131"/>
        <v>0</v>
      </c>
      <c r="V108" s="807">
        <f t="shared" ca="1" si="90"/>
        <v>35</v>
      </c>
      <c r="W108" s="807">
        <f t="shared" ca="1" si="91"/>
        <v>0</v>
      </c>
      <c r="X108" s="807">
        <f t="shared" ca="1" si="92"/>
        <v>23</v>
      </c>
      <c r="Y108" s="487">
        <f t="shared" ca="1" si="132"/>
        <v>0</v>
      </c>
      <c r="Z108" s="948"/>
      <c r="AA108" s="436">
        <v>43</v>
      </c>
      <c r="AB108" s="446" t="s">
        <v>362</v>
      </c>
      <c r="AC108" s="454">
        <f t="shared" ca="1" si="133"/>
        <v>0</v>
      </c>
      <c r="AD108" s="437">
        <f t="shared" ca="1" si="134"/>
        <v>3</v>
      </c>
      <c r="AE108" s="413">
        <f t="shared" ca="1" si="96"/>
        <v>3</v>
      </c>
      <c r="AF108" s="454">
        <f t="shared" ca="1" si="135"/>
        <v>0</v>
      </c>
      <c r="AG108" s="437">
        <f t="shared" ca="1" si="136"/>
        <v>0</v>
      </c>
      <c r="AH108" s="794">
        <f t="shared" ca="1" si="137"/>
        <v>0</v>
      </c>
      <c r="AI108" s="437">
        <f t="shared" ca="1" si="138"/>
        <v>3</v>
      </c>
      <c r="AJ108" s="413">
        <f t="shared" ca="1" si="101"/>
        <v>3</v>
      </c>
      <c r="AK108" s="454">
        <f t="shared" ca="1" si="139"/>
        <v>0</v>
      </c>
      <c r="AL108" s="437">
        <f t="shared" ca="1" si="140"/>
        <v>0</v>
      </c>
      <c r="AM108" s="413">
        <f t="shared" ca="1" si="104"/>
        <v>0</v>
      </c>
      <c r="AN108" s="454">
        <f t="shared" ca="1" si="141"/>
        <v>0</v>
      </c>
      <c r="AO108" s="437">
        <f t="shared" ca="1" si="142"/>
        <v>0</v>
      </c>
      <c r="AP108" s="437">
        <f t="shared" ca="1" si="143"/>
        <v>0</v>
      </c>
      <c r="AQ108" s="437">
        <f t="shared" ca="1" si="144"/>
        <v>0</v>
      </c>
      <c r="AR108" s="437">
        <f t="shared" ca="1" si="145"/>
        <v>0</v>
      </c>
      <c r="AS108" s="787">
        <f t="shared" ca="1" si="146"/>
        <v>0</v>
      </c>
      <c r="AT108" s="413">
        <f t="shared" ca="1" si="116"/>
        <v>0</v>
      </c>
      <c r="AV108" s="410">
        <f t="shared" ca="1" si="147"/>
        <v>0</v>
      </c>
      <c r="AW108" s="410">
        <f t="shared" ca="1" si="148"/>
        <v>0</v>
      </c>
      <c r="AX108" s="405">
        <f t="shared" ca="1" si="149"/>
        <v>0</v>
      </c>
      <c r="AY108" s="414">
        <f t="shared" ca="1" si="149"/>
        <v>0</v>
      </c>
      <c r="AZ108" s="405">
        <f t="shared" ca="1" si="149"/>
        <v>0</v>
      </c>
      <c r="BA108" s="405">
        <f t="shared" ca="1" si="149"/>
        <v>0</v>
      </c>
      <c r="BB108" s="405">
        <f t="shared" ca="1" si="149"/>
        <v>0</v>
      </c>
      <c r="BC108" s="405">
        <f t="shared" ca="1" si="149"/>
        <v>0</v>
      </c>
      <c r="BD108" s="405">
        <f t="shared" ca="1" si="149"/>
        <v>0</v>
      </c>
      <c r="BE108" s="405">
        <f t="shared" ca="1" si="149"/>
        <v>0</v>
      </c>
      <c r="BF108" s="405">
        <f t="shared" ca="1" si="149"/>
        <v>0</v>
      </c>
      <c r="BG108" s="405">
        <f t="shared" ca="1" si="149"/>
        <v>0</v>
      </c>
      <c r="BH108" s="405">
        <f t="shared" ca="1" si="150"/>
        <v>0</v>
      </c>
      <c r="BI108" s="405">
        <f t="shared" ca="1" si="150"/>
        <v>0</v>
      </c>
      <c r="BJ108" s="405">
        <f t="shared" ca="1" si="150"/>
        <v>0</v>
      </c>
      <c r="BK108" s="405">
        <f t="shared" ca="1" si="150"/>
        <v>0</v>
      </c>
      <c r="BL108" s="405">
        <f t="shared" ca="1" si="150"/>
        <v>0</v>
      </c>
      <c r="BM108" s="405">
        <f t="shared" ca="1" si="150"/>
        <v>0</v>
      </c>
      <c r="BN108" s="405">
        <f t="shared" ca="1" si="150"/>
        <v>0</v>
      </c>
      <c r="BO108" s="405">
        <f t="shared" ca="1" si="150"/>
        <v>0</v>
      </c>
      <c r="BP108" s="405">
        <f t="shared" ca="1" si="150"/>
        <v>0</v>
      </c>
      <c r="BQ108" s="405">
        <f t="shared" ca="1" si="150"/>
        <v>0</v>
      </c>
      <c r="BR108" s="405">
        <f t="shared" ca="1" si="151"/>
        <v>0</v>
      </c>
      <c r="BS108" s="405">
        <f t="shared" ca="1" si="151"/>
        <v>0</v>
      </c>
      <c r="BT108" s="405">
        <f t="shared" ca="1" si="151"/>
        <v>0</v>
      </c>
      <c r="BU108" s="405">
        <f t="shared" ca="1" si="151"/>
        <v>0</v>
      </c>
      <c r="BV108" s="405">
        <f t="shared" ca="1" si="151"/>
        <v>0</v>
      </c>
      <c r="BW108" s="405">
        <f t="shared" ca="1" si="151"/>
        <v>0</v>
      </c>
      <c r="BX108" s="405">
        <f t="shared" ca="1" si="151"/>
        <v>0</v>
      </c>
      <c r="BY108" s="405">
        <f t="shared" ca="1" si="125"/>
        <v>0</v>
      </c>
      <c r="BZ108" s="405">
        <f t="shared" ca="1" si="125"/>
        <v>0</v>
      </c>
      <c r="CA108" s="405">
        <f t="shared" ca="1" si="125"/>
        <v>0</v>
      </c>
    </row>
    <row r="109" spans="1:79" ht="20.100000000000001" customHeight="1">
      <c r="A109" s="403" t="s">
        <v>588</v>
      </c>
      <c r="B109" s="436">
        <v>44</v>
      </c>
      <c r="C109" s="446" t="s">
        <v>363</v>
      </c>
      <c r="D109" s="454">
        <f t="shared" ca="1" si="74"/>
        <v>0</v>
      </c>
      <c r="E109" s="437">
        <f t="shared" ca="1" si="75"/>
        <v>0</v>
      </c>
      <c r="F109" s="413">
        <f t="shared" ca="1" si="76"/>
        <v>0</v>
      </c>
      <c r="G109" s="454">
        <f t="shared" ca="1" si="77"/>
        <v>0</v>
      </c>
      <c r="H109" s="437">
        <f t="shared" ca="1" si="78"/>
        <v>0</v>
      </c>
      <c r="I109" s="413">
        <f t="shared" ca="1" si="79"/>
        <v>0</v>
      </c>
      <c r="J109" s="454">
        <f t="shared" ca="1" si="80"/>
        <v>0</v>
      </c>
      <c r="K109" s="413">
        <f t="shared" ca="1" si="81"/>
        <v>0</v>
      </c>
      <c r="L109" s="454">
        <f t="shared" ca="1" si="82"/>
        <v>0</v>
      </c>
      <c r="M109" s="413">
        <f t="shared" ca="1" si="83"/>
        <v>0</v>
      </c>
      <c r="N109" s="450"/>
      <c r="O109" s="437"/>
      <c r="P109" s="807">
        <f t="shared" ca="1" si="126"/>
        <v>9</v>
      </c>
      <c r="Q109" s="807">
        <f t="shared" ca="1" si="127"/>
        <v>0</v>
      </c>
      <c r="R109" s="807">
        <f t="shared" ca="1" si="128"/>
        <v>0</v>
      </c>
      <c r="S109" s="807">
        <f t="shared" ca="1" si="129"/>
        <v>0</v>
      </c>
      <c r="T109" s="807">
        <f t="shared" ca="1" si="130"/>
        <v>0</v>
      </c>
      <c r="U109" s="807">
        <f t="shared" ca="1" si="131"/>
        <v>0</v>
      </c>
      <c r="V109" s="807">
        <f t="shared" ca="1" si="90"/>
        <v>9</v>
      </c>
      <c r="W109" s="807">
        <f t="shared" ca="1" si="91"/>
        <v>0</v>
      </c>
      <c r="X109" s="807">
        <f t="shared" ca="1" si="92"/>
        <v>0</v>
      </c>
      <c r="Y109" s="487">
        <f t="shared" ca="1" si="132"/>
        <v>0</v>
      </c>
      <c r="Z109" s="948"/>
      <c r="AA109" s="436">
        <v>44</v>
      </c>
      <c r="AB109" s="446" t="s">
        <v>363</v>
      </c>
      <c r="AC109" s="454">
        <f t="shared" ca="1" si="133"/>
        <v>0</v>
      </c>
      <c r="AD109" s="437">
        <f t="shared" ca="1" si="134"/>
        <v>0</v>
      </c>
      <c r="AE109" s="413">
        <f t="shared" ca="1" si="96"/>
        <v>0</v>
      </c>
      <c r="AF109" s="454">
        <f t="shared" ca="1" si="135"/>
        <v>0</v>
      </c>
      <c r="AG109" s="437">
        <f t="shared" ca="1" si="136"/>
        <v>0</v>
      </c>
      <c r="AH109" s="794">
        <f t="shared" ca="1" si="137"/>
        <v>0</v>
      </c>
      <c r="AI109" s="437">
        <f t="shared" ca="1" si="138"/>
        <v>0</v>
      </c>
      <c r="AJ109" s="413">
        <f t="shared" ca="1" si="101"/>
        <v>0</v>
      </c>
      <c r="AK109" s="454">
        <f t="shared" ca="1" si="139"/>
        <v>0</v>
      </c>
      <c r="AL109" s="437">
        <f t="shared" ca="1" si="140"/>
        <v>0</v>
      </c>
      <c r="AM109" s="413">
        <f t="shared" ca="1" si="104"/>
        <v>0</v>
      </c>
      <c r="AN109" s="454">
        <f t="shared" ca="1" si="141"/>
        <v>0</v>
      </c>
      <c r="AO109" s="437">
        <f t="shared" ca="1" si="142"/>
        <v>0</v>
      </c>
      <c r="AP109" s="437">
        <f t="shared" ca="1" si="143"/>
        <v>0</v>
      </c>
      <c r="AQ109" s="437">
        <f t="shared" ca="1" si="144"/>
        <v>0</v>
      </c>
      <c r="AR109" s="437">
        <f t="shared" ca="1" si="145"/>
        <v>0</v>
      </c>
      <c r="AS109" s="787">
        <f t="shared" ca="1" si="146"/>
        <v>0</v>
      </c>
      <c r="AT109" s="413">
        <f t="shared" ca="1" si="116"/>
        <v>0</v>
      </c>
      <c r="AV109" s="410">
        <f t="shared" ca="1" si="147"/>
        <v>0</v>
      </c>
      <c r="AW109" s="410">
        <f t="shared" ca="1" si="148"/>
        <v>0</v>
      </c>
      <c r="AX109" s="405">
        <f t="shared" ca="1" si="149"/>
        <v>0</v>
      </c>
      <c r="AY109" s="414">
        <f t="shared" ca="1" si="149"/>
        <v>0</v>
      </c>
      <c r="AZ109" s="405">
        <f t="shared" ca="1" si="149"/>
        <v>0</v>
      </c>
      <c r="BA109" s="405">
        <f t="shared" ca="1" si="149"/>
        <v>0</v>
      </c>
      <c r="BB109" s="405">
        <f t="shared" ca="1" si="149"/>
        <v>0</v>
      </c>
      <c r="BC109" s="405">
        <f t="shared" ca="1" si="149"/>
        <v>0</v>
      </c>
      <c r="BD109" s="405">
        <f t="shared" ca="1" si="149"/>
        <v>0</v>
      </c>
      <c r="BE109" s="405">
        <f t="shared" ca="1" si="149"/>
        <v>0</v>
      </c>
      <c r="BF109" s="405">
        <f t="shared" ca="1" si="149"/>
        <v>0</v>
      </c>
      <c r="BG109" s="405">
        <f t="shared" ca="1" si="149"/>
        <v>0</v>
      </c>
      <c r="BH109" s="405">
        <f t="shared" ca="1" si="150"/>
        <v>0</v>
      </c>
      <c r="BI109" s="405">
        <f t="shared" ca="1" si="150"/>
        <v>0</v>
      </c>
      <c r="BJ109" s="405">
        <f t="shared" ca="1" si="150"/>
        <v>0</v>
      </c>
      <c r="BK109" s="405">
        <f t="shared" ca="1" si="150"/>
        <v>0</v>
      </c>
      <c r="BL109" s="405">
        <f t="shared" ca="1" si="150"/>
        <v>0</v>
      </c>
      <c r="BM109" s="405">
        <f t="shared" ca="1" si="150"/>
        <v>0</v>
      </c>
      <c r="BN109" s="405">
        <f t="shared" ca="1" si="150"/>
        <v>0</v>
      </c>
      <c r="BO109" s="405">
        <f t="shared" ca="1" si="150"/>
        <v>0</v>
      </c>
      <c r="BP109" s="405">
        <f t="shared" ca="1" si="150"/>
        <v>0</v>
      </c>
      <c r="BQ109" s="405">
        <f t="shared" ca="1" si="150"/>
        <v>0</v>
      </c>
      <c r="BR109" s="405">
        <f t="shared" ca="1" si="151"/>
        <v>0</v>
      </c>
      <c r="BS109" s="405">
        <f t="shared" ca="1" si="151"/>
        <v>0</v>
      </c>
      <c r="BT109" s="405">
        <f t="shared" ca="1" si="151"/>
        <v>0</v>
      </c>
      <c r="BU109" s="405">
        <f t="shared" ca="1" si="151"/>
        <v>0</v>
      </c>
      <c r="BV109" s="405">
        <f t="shared" ca="1" si="151"/>
        <v>0</v>
      </c>
      <c r="BW109" s="405">
        <f t="shared" ca="1" si="151"/>
        <v>0</v>
      </c>
      <c r="BX109" s="405">
        <f t="shared" ca="1" si="151"/>
        <v>0</v>
      </c>
      <c r="BY109" s="405">
        <f t="shared" ca="1" si="125"/>
        <v>0</v>
      </c>
      <c r="BZ109" s="405">
        <f t="shared" ca="1" si="125"/>
        <v>0</v>
      </c>
      <c r="CA109" s="405">
        <f t="shared" ca="1" si="125"/>
        <v>0</v>
      </c>
    </row>
    <row r="110" spans="1:79" ht="20.100000000000001" customHeight="1">
      <c r="A110" s="403" t="s">
        <v>589</v>
      </c>
      <c r="B110" s="427">
        <v>45</v>
      </c>
      <c r="C110" s="447" t="s">
        <v>364</v>
      </c>
      <c r="D110" s="455">
        <f t="shared" ca="1" si="74"/>
        <v>0</v>
      </c>
      <c r="E110" s="430">
        <f t="shared" ca="1" si="75"/>
        <v>0</v>
      </c>
      <c r="F110" s="456">
        <f t="shared" ca="1" si="76"/>
        <v>0</v>
      </c>
      <c r="G110" s="455">
        <f t="shared" ca="1" si="77"/>
        <v>0</v>
      </c>
      <c r="H110" s="430">
        <f t="shared" ca="1" si="78"/>
        <v>0</v>
      </c>
      <c r="I110" s="456">
        <f t="shared" ca="1" si="79"/>
        <v>0</v>
      </c>
      <c r="J110" s="455">
        <f t="shared" ca="1" si="80"/>
        <v>0</v>
      </c>
      <c r="K110" s="456">
        <f t="shared" ca="1" si="81"/>
        <v>0</v>
      </c>
      <c r="L110" s="455">
        <f t="shared" ca="1" si="82"/>
        <v>0</v>
      </c>
      <c r="M110" s="456">
        <f t="shared" ca="1" si="83"/>
        <v>0</v>
      </c>
      <c r="N110" s="451"/>
      <c r="O110" s="430"/>
      <c r="P110" s="431">
        <f t="shared" ca="1" si="126"/>
        <v>44</v>
      </c>
      <c r="Q110" s="431">
        <f t="shared" ca="1" si="127"/>
        <v>0</v>
      </c>
      <c r="R110" s="431">
        <f t="shared" ca="1" si="128"/>
        <v>0</v>
      </c>
      <c r="S110" s="431">
        <f t="shared" ca="1" si="129"/>
        <v>0</v>
      </c>
      <c r="T110" s="431">
        <f t="shared" ca="1" si="130"/>
        <v>0</v>
      </c>
      <c r="U110" s="431">
        <f t="shared" ca="1" si="131"/>
        <v>0</v>
      </c>
      <c r="V110" s="431">
        <f t="shared" ca="1" si="90"/>
        <v>44</v>
      </c>
      <c r="W110" s="431">
        <f t="shared" ca="1" si="91"/>
        <v>0</v>
      </c>
      <c r="X110" s="431">
        <f t="shared" ca="1" si="92"/>
        <v>0</v>
      </c>
      <c r="Y110" s="476">
        <f t="shared" ca="1" si="132"/>
        <v>0</v>
      </c>
      <c r="Z110" s="948"/>
      <c r="AA110" s="427">
        <v>45</v>
      </c>
      <c r="AB110" s="447" t="s">
        <v>364</v>
      </c>
      <c r="AC110" s="455">
        <f t="shared" ca="1" si="133"/>
        <v>1</v>
      </c>
      <c r="AD110" s="430">
        <f t="shared" ca="1" si="134"/>
        <v>0</v>
      </c>
      <c r="AE110" s="456">
        <f t="shared" ca="1" si="96"/>
        <v>1</v>
      </c>
      <c r="AF110" s="455">
        <f t="shared" ca="1" si="135"/>
        <v>1</v>
      </c>
      <c r="AG110" s="430">
        <f t="shared" ca="1" si="136"/>
        <v>0</v>
      </c>
      <c r="AH110" s="430">
        <f t="shared" ca="1" si="137"/>
        <v>0</v>
      </c>
      <c r="AI110" s="430">
        <f t="shared" ca="1" si="138"/>
        <v>0</v>
      </c>
      <c r="AJ110" s="456">
        <f t="shared" ca="1" si="101"/>
        <v>1</v>
      </c>
      <c r="AK110" s="455">
        <f t="shared" ca="1" si="139"/>
        <v>0</v>
      </c>
      <c r="AL110" s="430">
        <f t="shared" ca="1" si="140"/>
        <v>0</v>
      </c>
      <c r="AM110" s="456">
        <f t="shared" ca="1" si="104"/>
        <v>0</v>
      </c>
      <c r="AN110" s="455">
        <f t="shared" ca="1" si="141"/>
        <v>0</v>
      </c>
      <c r="AO110" s="430">
        <f t="shared" ca="1" si="142"/>
        <v>0</v>
      </c>
      <c r="AP110" s="430">
        <f t="shared" ca="1" si="143"/>
        <v>0</v>
      </c>
      <c r="AQ110" s="430">
        <f t="shared" ca="1" si="144"/>
        <v>0</v>
      </c>
      <c r="AR110" s="430">
        <f t="shared" ca="1" si="145"/>
        <v>0</v>
      </c>
      <c r="AS110" s="788">
        <f t="shared" ca="1" si="146"/>
        <v>0</v>
      </c>
      <c r="AT110" s="456">
        <f t="shared" ca="1" si="116"/>
        <v>0</v>
      </c>
      <c r="AV110" s="410">
        <f t="shared" ca="1" si="147"/>
        <v>0</v>
      </c>
      <c r="AW110" s="410">
        <f t="shared" ca="1" si="148"/>
        <v>0</v>
      </c>
      <c r="AX110" s="405">
        <f t="shared" ca="1" si="149"/>
        <v>0</v>
      </c>
      <c r="AY110" s="414">
        <f t="shared" ca="1" si="149"/>
        <v>0</v>
      </c>
      <c r="AZ110" s="405">
        <f t="shared" ca="1" si="149"/>
        <v>0</v>
      </c>
      <c r="BA110" s="405">
        <f t="shared" ca="1" si="149"/>
        <v>0</v>
      </c>
      <c r="BB110" s="405">
        <f t="shared" ca="1" si="149"/>
        <v>0</v>
      </c>
      <c r="BC110" s="405">
        <f t="shared" ca="1" si="149"/>
        <v>0</v>
      </c>
      <c r="BD110" s="405">
        <f t="shared" ca="1" si="149"/>
        <v>0</v>
      </c>
      <c r="BE110" s="405">
        <f t="shared" ca="1" si="149"/>
        <v>0</v>
      </c>
      <c r="BF110" s="405">
        <f t="shared" ca="1" si="149"/>
        <v>0</v>
      </c>
      <c r="BG110" s="405">
        <f t="shared" ca="1" si="149"/>
        <v>0</v>
      </c>
      <c r="BH110" s="405">
        <f t="shared" ca="1" si="150"/>
        <v>0</v>
      </c>
      <c r="BI110" s="405">
        <f t="shared" ca="1" si="150"/>
        <v>0</v>
      </c>
      <c r="BJ110" s="405">
        <f t="shared" ca="1" si="150"/>
        <v>0</v>
      </c>
      <c r="BK110" s="405">
        <f t="shared" ca="1" si="150"/>
        <v>0</v>
      </c>
      <c r="BL110" s="405">
        <f t="shared" ca="1" si="150"/>
        <v>0</v>
      </c>
      <c r="BM110" s="405">
        <f t="shared" ca="1" si="150"/>
        <v>0</v>
      </c>
      <c r="BN110" s="405">
        <f t="shared" ca="1" si="150"/>
        <v>0</v>
      </c>
      <c r="BO110" s="405">
        <f t="shared" ca="1" si="150"/>
        <v>0</v>
      </c>
      <c r="BP110" s="405">
        <f t="shared" ca="1" si="150"/>
        <v>0</v>
      </c>
      <c r="BQ110" s="405">
        <f t="shared" ca="1" si="150"/>
        <v>0</v>
      </c>
      <c r="BR110" s="405">
        <f t="shared" ca="1" si="151"/>
        <v>0</v>
      </c>
      <c r="BS110" s="405">
        <f t="shared" ca="1" si="151"/>
        <v>0</v>
      </c>
      <c r="BT110" s="405">
        <f t="shared" ca="1" si="151"/>
        <v>0</v>
      </c>
      <c r="BU110" s="405">
        <f t="shared" ca="1" si="151"/>
        <v>0</v>
      </c>
      <c r="BV110" s="405">
        <f t="shared" ca="1" si="151"/>
        <v>0</v>
      </c>
      <c r="BW110" s="405">
        <f t="shared" ca="1" si="151"/>
        <v>0</v>
      </c>
      <c r="BX110" s="405">
        <f t="shared" ca="1" si="151"/>
        <v>0</v>
      </c>
      <c r="BY110" s="405">
        <f t="shared" ca="1" si="125"/>
        <v>0</v>
      </c>
      <c r="BZ110" s="405">
        <f t="shared" ca="1" si="125"/>
        <v>0</v>
      </c>
      <c r="CA110" s="405">
        <f t="shared" ca="1" si="125"/>
        <v>0</v>
      </c>
    </row>
    <row r="111" spans="1:79" ht="20.100000000000001" customHeight="1">
      <c r="A111" s="403" t="s">
        <v>591</v>
      </c>
      <c r="B111" s="439">
        <v>46</v>
      </c>
      <c r="C111" s="448" t="s">
        <v>366</v>
      </c>
      <c r="D111" s="457">
        <f t="shared" ca="1" si="74"/>
        <v>0</v>
      </c>
      <c r="E111" s="440">
        <f t="shared" ca="1" si="75"/>
        <v>0</v>
      </c>
      <c r="F111" s="458">
        <f t="shared" ca="1" si="76"/>
        <v>0</v>
      </c>
      <c r="G111" s="457">
        <f t="shared" ca="1" si="77"/>
        <v>0</v>
      </c>
      <c r="H111" s="440">
        <f t="shared" ca="1" si="78"/>
        <v>0</v>
      </c>
      <c r="I111" s="458">
        <f t="shared" ca="1" si="79"/>
        <v>0</v>
      </c>
      <c r="J111" s="457">
        <f t="shared" ca="1" si="80"/>
        <v>0</v>
      </c>
      <c r="K111" s="458">
        <f t="shared" ca="1" si="81"/>
        <v>0</v>
      </c>
      <c r="L111" s="457">
        <f t="shared" ca="1" si="82"/>
        <v>0</v>
      </c>
      <c r="M111" s="458">
        <f t="shared" ca="1" si="83"/>
        <v>0</v>
      </c>
      <c r="N111" s="452"/>
      <c r="O111" s="440"/>
      <c r="P111" s="441">
        <f t="shared" ca="1" si="126"/>
        <v>107</v>
      </c>
      <c r="Q111" s="441">
        <f t="shared" ca="1" si="127"/>
        <v>0</v>
      </c>
      <c r="R111" s="441">
        <f t="shared" ca="1" si="128"/>
        <v>4</v>
      </c>
      <c r="S111" s="441">
        <f t="shared" ca="1" si="129"/>
        <v>0</v>
      </c>
      <c r="T111" s="441">
        <f t="shared" ca="1" si="130"/>
        <v>0</v>
      </c>
      <c r="U111" s="441">
        <f t="shared" ca="1" si="131"/>
        <v>0</v>
      </c>
      <c r="V111" s="441">
        <f t="shared" ca="1" si="90"/>
        <v>107</v>
      </c>
      <c r="W111" s="441">
        <f t="shared" ca="1" si="91"/>
        <v>0</v>
      </c>
      <c r="X111" s="441">
        <f t="shared" ca="1" si="92"/>
        <v>4</v>
      </c>
      <c r="Y111" s="806">
        <f t="shared" ca="1" si="132"/>
        <v>0</v>
      </c>
      <c r="Z111" s="948"/>
      <c r="AA111" s="439">
        <v>46</v>
      </c>
      <c r="AB111" s="448" t="s">
        <v>366</v>
      </c>
      <c r="AC111" s="457">
        <f t="shared" ca="1" si="133"/>
        <v>9</v>
      </c>
      <c r="AD111" s="440">
        <f t="shared" ca="1" si="134"/>
        <v>0</v>
      </c>
      <c r="AE111" s="458">
        <f t="shared" ca="1" si="96"/>
        <v>9</v>
      </c>
      <c r="AF111" s="457">
        <f t="shared" ca="1" si="135"/>
        <v>9</v>
      </c>
      <c r="AG111" s="440">
        <f t="shared" ca="1" si="136"/>
        <v>0</v>
      </c>
      <c r="AH111" s="440">
        <f t="shared" ca="1" si="137"/>
        <v>0</v>
      </c>
      <c r="AI111" s="440">
        <f t="shared" ca="1" si="138"/>
        <v>0</v>
      </c>
      <c r="AJ111" s="458">
        <f t="shared" ca="1" si="101"/>
        <v>9</v>
      </c>
      <c r="AK111" s="457">
        <f t="shared" ca="1" si="139"/>
        <v>0</v>
      </c>
      <c r="AL111" s="440">
        <f t="shared" ca="1" si="140"/>
        <v>0</v>
      </c>
      <c r="AM111" s="458">
        <f t="shared" ca="1" si="104"/>
        <v>0</v>
      </c>
      <c r="AN111" s="457">
        <f t="shared" ca="1" si="141"/>
        <v>0</v>
      </c>
      <c r="AO111" s="440">
        <f t="shared" ca="1" si="142"/>
        <v>0</v>
      </c>
      <c r="AP111" s="440">
        <f t="shared" ca="1" si="143"/>
        <v>0</v>
      </c>
      <c r="AQ111" s="440">
        <f t="shared" ca="1" si="144"/>
        <v>0</v>
      </c>
      <c r="AR111" s="440">
        <f t="shared" ca="1" si="145"/>
        <v>0</v>
      </c>
      <c r="AS111" s="789">
        <f t="shared" ca="1" si="146"/>
        <v>0</v>
      </c>
      <c r="AT111" s="458">
        <f t="shared" ca="1" si="116"/>
        <v>0</v>
      </c>
      <c r="AV111" s="410">
        <f t="shared" ca="1" si="147"/>
        <v>0</v>
      </c>
      <c r="AW111" s="410">
        <f t="shared" ca="1" si="148"/>
        <v>0</v>
      </c>
      <c r="AX111" s="405">
        <f t="shared" ca="1" si="149"/>
        <v>0</v>
      </c>
      <c r="AY111" s="414">
        <f t="shared" ca="1" si="149"/>
        <v>0</v>
      </c>
      <c r="AZ111" s="405">
        <f t="shared" ca="1" si="149"/>
        <v>0</v>
      </c>
      <c r="BA111" s="405">
        <f t="shared" ca="1" si="149"/>
        <v>0</v>
      </c>
      <c r="BB111" s="405">
        <f t="shared" ca="1" si="149"/>
        <v>0</v>
      </c>
      <c r="BC111" s="405">
        <f t="shared" ca="1" si="149"/>
        <v>0</v>
      </c>
      <c r="BD111" s="405">
        <f t="shared" ca="1" si="149"/>
        <v>0</v>
      </c>
      <c r="BE111" s="405">
        <f t="shared" ca="1" si="149"/>
        <v>0</v>
      </c>
      <c r="BF111" s="405">
        <f t="shared" ca="1" si="149"/>
        <v>0</v>
      </c>
      <c r="BG111" s="405">
        <f t="shared" ca="1" si="149"/>
        <v>0</v>
      </c>
      <c r="BH111" s="405">
        <f t="shared" ca="1" si="150"/>
        <v>0</v>
      </c>
      <c r="BI111" s="405">
        <f t="shared" ca="1" si="150"/>
        <v>0</v>
      </c>
      <c r="BJ111" s="405">
        <f t="shared" ca="1" si="150"/>
        <v>0</v>
      </c>
      <c r="BK111" s="405">
        <f t="shared" ca="1" si="150"/>
        <v>0</v>
      </c>
      <c r="BL111" s="405">
        <f t="shared" ca="1" si="150"/>
        <v>0</v>
      </c>
      <c r="BM111" s="405">
        <f t="shared" ca="1" si="150"/>
        <v>0</v>
      </c>
      <c r="BN111" s="405">
        <f t="shared" ca="1" si="150"/>
        <v>0</v>
      </c>
      <c r="BO111" s="405">
        <f t="shared" ca="1" si="150"/>
        <v>0</v>
      </c>
      <c r="BP111" s="405">
        <f t="shared" ca="1" si="150"/>
        <v>0</v>
      </c>
      <c r="BQ111" s="405">
        <f t="shared" ca="1" si="150"/>
        <v>0</v>
      </c>
      <c r="BR111" s="405">
        <f t="shared" ca="1" si="151"/>
        <v>0</v>
      </c>
      <c r="BS111" s="405">
        <f t="shared" ca="1" si="151"/>
        <v>0</v>
      </c>
      <c r="BT111" s="405">
        <f t="shared" ca="1" si="151"/>
        <v>0</v>
      </c>
      <c r="BU111" s="405">
        <f t="shared" ca="1" si="151"/>
        <v>0</v>
      </c>
      <c r="BV111" s="405">
        <f t="shared" ca="1" si="151"/>
        <v>0</v>
      </c>
      <c r="BW111" s="405">
        <f t="shared" ca="1" si="151"/>
        <v>0</v>
      </c>
      <c r="BX111" s="405">
        <f t="shared" ca="1" si="151"/>
        <v>0</v>
      </c>
      <c r="BY111" s="405">
        <f t="shared" ca="1" si="125"/>
        <v>0</v>
      </c>
      <c r="BZ111" s="405">
        <f t="shared" ca="1" si="125"/>
        <v>0</v>
      </c>
      <c r="CA111" s="405">
        <f t="shared" ca="1" si="125"/>
        <v>0</v>
      </c>
    </row>
    <row r="112" spans="1:79" ht="20.100000000000001" customHeight="1">
      <c r="A112" s="403" t="s">
        <v>592</v>
      </c>
      <c r="B112" s="436">
        <v>47</v>
      </c>
      <c r="C112" s="446" t="s">
        <v>367</v>
      </c>
      <c r="D112" s="454">
        <f t="shared" ca="1" si="74"/>
        <v>0</v>
      </c>
      <c r="E112" s="437">
        <f t="shared" ca="1" si="75"/>
        <v>0</v>
      </c>
      <c r="F112" s="413">
        <f t="shared" ca="1" si="76"/>
        <v>0</v>
      </c>
      <c r="G112" s="454">
        <f t="shared" ca="1" si="77"/>
        <v>0</v>
      </c>
      <c r="H112" s="437">
        <f t="shared" ca="1" si="78"/>
        <v>0</v>
      </c>
      <c r="I112" s="413">
        <f t="shared" ca="1" si="79"/>
        <v>0</v>
      </c>
      <c r="J112" s="454">
        <f t="shared" ca="1" si="80"/>
        <v>0</v>
      </c>
      <c r="K112" s="413">
        <f t="shared" ca="1" si="81"/>
        <v>0</v>
      </c>
      <c r="L112" s="454">
        <f t="shared" ca="1" si="82"/>
        <v>0</v>
      </c>
      <c r="M112" s="413">
        <f t="shared" ca="1" si="83"/>
        <v>0</v>
      </c>
      <c r="N112" s="450"/>
      <c r="O112" s="437"/>
      <c r="P112" s="807">
        <f t="shared" ca="1" si="126"/>
        <v>54</v>
      </c>
      <c r="Q112" s="807">
        <f t="shared" ca="1" si="127"/>
        <v>0</v>
      </c>
      <c r="R112" s="807">
        <f t="shared" ca="1" si="128"/>
        <v>1</v>
      </c>
      <c r="S112" s="807">
        <f t="shared" ca="1" si="129"/>
        <v>1</v>
      </c>
      <c r="T112" s="807">
        <f t="shared" ca="1" si="130"/>
        <v>0</v>
      </c>
      <c r="U112" s="807">
        <f t="shared" ca="1" si="131"/>
        <v>0</v>
      </c>
      <c r="V112" s="807">
        <f t="shared" ca="1" si="90"/>
        <v>55</v>
      </c>
      <c r="W112" s="807">
        <f t="shared" ca="1" si="91"/>
        <v>0</v>
      </c>
      <c r="X112" s="807">
        <f t="shared" ca="1" si="92"/>
        <v>1</v>
      </c>
      <c r="Y112" s="487">
        <f t="shared" ca="1" si="132"/>
        <v>0</v>
      </c>
      <c r="Z112" s="948"/>
      <c r="AA112" s="436">
        <v>47</v>
      </c>
      <c r="AB112" s="446" t="s">
        <v>367</v>
      </c>
      <c r="AC112" s="454">
        <f t="shared" ca="1" si="133"/>
        <v>0</v>
      </c>
      <c r="AD112" s="437">
        <f t="shared" ca="1" si="134"/>
        <v>0</v>
      </c>
      <c r="AE112" s="413">
        <f t="shared" ca="1" si="96"/>
        <v>0</v>
      </c>
      <c r="AF112" s="454">
        <f t="shared" ca="1" si="135"/>
        <v>0</v>
      </c>
      <c r="AG112" s="437">
        <f t="shared" ca="1" si="136"/>
        <v>0</v>
      </c>
      <c r="AH112" s="794">
        <f t="shared" ca="1" si="137"/>
        <v>0</v>
      </c>
      <c r="AI112" s="437">
        <f t="shared" ca="1" si="138"/>
        <v>0</v>
      </c>
      <c r="AJ112" s="413">
        <f t="shared" ca="1" si="101"/>
        <v>0</v>
      </c>
      <c r="AK112" s="454">
        <f t="shared" ca="1" si="139"/>
        <v>0</v>
      </c>
      <c r="AL112" s="437">
        <f t="shared" ca="1" si="140"/>
        <v>0</v>
      </c>
      <c r="AM112" s="413">
        <f t="shared" ca="1" si="104"/>
        <v>0</v>
      </c>
      <c r="AN112" s="454">
        <f t="shared" ca="1" si="141"/>
        <v>0</v>
      </c>
      <c r="AO112" s="437">
        <f t="shared" ca="1" si="142"/>
        <v>0</v>
      </c>
      <c r="AP112" s="437">
        <f t="shared" ca="1" si="143"/>
        <v>0</v>
      </c>
      <c r="AQ112" s="437">
        <f t="shared" ca="1" si="144"/>
        <v>0</v>
      </c>
      <c r="AR112" s="437">
        <f t="shared" ca="1" si="145"/>
        <v>0</v>
      </c>
      <c r="AS112" s="787">
        <f t="shared" ca="1" si="146"/>
        <v>0</v>
      </c>
      <c r="AT112" s="413">
        <f t="shared" ca="1" si="116"/>
        <v>0</v>
      </c>
      <c r="AV112" s="410">
        <f t="shared" ca="1" si="147"/>
        <v>0</v>
      </c>
      <c r="AW112" s="410">
        <f t="shared" ca="1" si="148"/>
        <v>0</v>
      </c>
      <c r="AX112" s="405">
        <f t="shared" ca="1" si="149"/>
        <v>0</v>
      </c>
      <c r="AY112" s="414">
        <f t="shared" ca="1" si="149"/>
        <v>0</v>
      </c>
      <c r="AZ112" s="405">
        <f t="shared" ca="1" si="149"/>
        <v>0</v>
      </c>
      <c r="BA112" s="405">
        <f t="shared" ca="1" si="149"/>
        <v>0</v>
      </c>
      <c r="BB112" s="405">
        <f t="shared" ca="1" si="149"/>
        <v>0</v>
      </c>
      <c r="BC112" s="405">
        <f t="shared" ca="1" si="149"/>
        <v>0</v>
      </c>
      <c r="BD112" s="405">
        <f t="shared" ca="1" si="149"/>
        <v>0</v>
      </c>
      <c r="BE112" s="405">
        <f t="shared" ca="1" si="149"/>
        <v>0</v>
      </c>
      <c r="BF112" s="405">
        <f t="shared" ca="1" si="149"/>
        <v>0</v>
      </c>
      <c r="BG112" s="405">
        <f t="shared" ca="1" si="149"/>
        <v>0</v>
      </c>
      <c r="BH112" s="405">
        <f t="shared" ca="1" si="150"/>
        <v>0</v>
      </c>
      <c r="BI112" s="405">
        <f t="shared" ca="1" si="150"/>
        <v>0</v>
      </c>
      <c r="BJ112" s="405">
        <f t="shared" ca="1" si="150"/>
        <v>0</v>
      </c>
      <c r="BK112" s="405">
        <f t="shared" ca="1" si="150"/>
        <v>0</v>
      </c>
      <c r="BL112" s="405">
        <f t="shared" ca="1" si="150"/>
        <v>0</v>
      </c>
      <c r="BM112" s="405">
        <f t="shared" ca="1" si="150"/>
        <v>0</v>
      </c>
      <c r="BN112" s="405">
        <f t="shared" ca="1" si="150"/>
        <v>0</v>
      </c>
      <c r="BO112" s="405">
        <f t="shared" ca="1" si="150"/>
        <v>0</v>
      </c>
      <c r="BP112" s="405">
        <f t="shared" ca="1" si="150"/>
        <v>0</v>
      </c>
      <c r="BQ112" s="405">
        <f t="shared" ca="1" si="150"/>
        <v>0</v>
      </c>
      <c r="BR112" s="405">
        <f t="shared" ca="1" si="151"/>
        <v>0</v>
      </c>
      <c r="BS112" s="405">
        <f t="shared" ca="1" si="151"/>
        <v>0</v>
      </c>
      <c r="BT112" s="405">
        <f t="shared" ca="1" si="151"/>
        <v>0</v>
      </c>
      <c r="BU112" s="405">
        <f t="shared" ca="1" si="151"/>
        <v>0</v>
      </c>
      <c r="BV112" s="405">
        <f t="shared" ca="1" si="151"/>
        <v>0</v>
      </c>
      <c r="BW112" s="405">
        <f t="shared" ca="1" si="151"/>
        <v>0</v>
      </c>
      <c r="BX112" s="405">
        <f t="shared" ca="1" si="151"/>
        <v>0</v>
      </c>
      <c r="BY112" s="405">
        <f t="shared" ca="1" si="151"/>
        <v>0</v>
      </c>
      <c r="BZ112" s="405">
        <f t="shared" ca="1" si="151"/>
        <v>0</v>
      </c>
      <c r="CA112" s="405">
        <f t="shared" ca="1" si="151"/>
        <v>0</v>
      </c>
    </row>
    <row r="113" spans="1:79" ht="20.100000000000001" customHeight="1">
      <c r="A113" s="403" t="s">
        <v>593</v>
      </c>
      <c r="B113" s="436">
        <v>48</v>
      </c>
      <c r="C113" s="446" t="s">
        <v>1443</v>
      </c>
      <c r="D113" s="454">
        <f t="shared" ca="1" si="74"/>
        <v>0</v>
      </c>
      <c r="E113" s="437">
        <f t="shared" ca="1" si="75"/>
        <v>0</v>
      </c>
      <c r="F113" s="413">
        <f t="shared" ca="1" si="76"/>
        <v>0</v>
      </c>
      <c r="G113" s="454">
        <f t="shared" ca="1" si="77"/>
        <v>0</v>
      </c>
      <c r="H113" s="437">
        <f t="shared" ca="1" si="78"/>
        <v>0</v>
      </c>
      <c r="I113" s="413">
        <f t="shared" ca="1" si="79"/>
        <v>0</v>
      </c>
      <c r="J113" s="454">
        <f t="shared" ca="1" si="80"/>
        <v>0</v>
      </c>
      <c r="K113" s="413">
        <f t="shared" ca="1" si="81"/>
        <v>0</v>
      </c>
      <c r="L113" s="454">
        <f t="shared" ca="1" si="82"/>
        <v>0</v>
      </c>
      <c r="M113" s="413">
        <f t="shared" ca="1" si="83"/>
        <v>0</v>
      </c>
      <c r="N113" s="450"/>
      <c r="O113" s="437"/>
      <c r="P113" s="807">
        <f t="shared" ca="1" si="126"/>
        <v>100</v>
      </c>
      <c r="Q113" s="807">
        <f t="shared" ca="1" si="127"/>
        <v>0</v>
      </c>
      <c r="R113" s="807">
        <f t="shared" ca="1" si="128"/>
        <v>0</v>
      </c>
      <c r="S113" s="807">
        <f t="shared" ca="1" si="129"/>
        <v>0</v>
      </c>
      <c r="T113" s="807">
        <f t="shared" ca="1" si="130"/>
        <v>0</v>
      </c>
      <c r="U113" s="807">
        <f t="shared" ca="1" si="131"/>
        <v>0</v>
      </c>
      <c r="V113" s="807">
        <f t="shared" ca="1" si="90"/>
        <v>100</v>
      </c>
      <c r="W113" s="807">
        <f t="shared" ca="1" si="91"/>
        <v>0</v>
      </c>
      <c r="X113" s="807">
        <f t="shared" ca="1" si="92"/>
        <v>0</v>
      </c>
      <c r="Y113" s="487">
        <f t="shared" ca="1" si="132"/>
        <v>0</v>
      </c>
      <c r="Z113" s="948"/>
      <c r="AA113" s="436">
        <v>48</v>
      </c>
      <c r="AB113" s="446" t="s">
        <v>1443</v>
      </c>
      <c r="AC113" s="454">
        <f t="shared" ca="1" si="133"/>
        <v>2</v>
      </c>
      <c r="AD113" s="437">
        <f t="shared" ca="1" si="134"/>
        <v>0</v>
      </c>
      <c r="AE113" s="413">
        <f t="shared" ca="1" si="96"/>
        <v>2</v>
      </c>
      <c r="AF113" s="454">
        <f t="shared" ca="1" si="135"/>
        <v>2</v>
      </c>
      <c r="AG113" s="437">
        <f t="shared" ca="1" si="136"/>
        <v>0</v>
      </c>
      <c r="AH113" s="794">
        <f t="shared" ca="1" si="137"/>
        <v>0</v>
      </c>
      <c r="AI113" s="437">
        <f t="shared" ca="1" si="138"/>
        <v>0</v>
      </c>
      <c r="AJ113" s="413">
        <f t="shared" ca="1" si="101"/>
        <v>2</v>
      </c>
      <c r="AK113" s="454">
        <f t="shared" ca="1" si="139"/>
        <v>0</v>
      </c>
      <c r="AL113" s="437">
        <f t="shared" ca="1" si="140"/>
        <v>0</v>
      </c>
      <c r="AM113" s="413">
        <f t="shared" ca="1" si="104"/>
        <v>0</v>
      </c>
      <c r="AN113" s="454">
        <f t="shared" ca="1" si="141"/>
        <v>0</v>
      </c>
      <c r="AO113" s="437">
        <f t="shared" ca="1" si="142"/>
        <v>0</v>
      </c>
      <c r="AP113" s="437">
        <f t="shared" ca="1" si="143"/>
        <v>0</v>
      </c>
      <c r="AQ113" s="437">
        <f t="shared" ca="1" si="144"/>
        <v>0</v>
      </c>
      <c r="AR113" s="437">
        <f t="shared" ca="1" si="145"/>
        <v>0</v>
      </c>
      <c r="AS113" s="787">
        <f t="shared" ca="1" si="146"/>
        <v>0</v>
      </c>
      <c r="AT113" s="413">
        <f t="shared" ca="1" si="116"/>
        <v>0</v>
      </c>
      <c r="AV113" s="410">
        <f t="shared" ca="1" si="147"/>
        <v>0</v>
      </c>
      <c r="AW113" s="410">
        <f t="shared" ca="1" si="148"/>
        <v>0</v>
      </c>
      <c r="AX113" s="405">
        <f t="shared" ca="1" si="149"/>
        <v>0</v>
      </c>
      <c r="AY113" s="414">
        <f t="shared" ca="1" si="149"/>
        <v>0</v>
      </c>
      <c r="AZ113" s="405">
        <f t="shared" ca="1" si="149"/>
        <v>0</v>
      </c>
      <c r="BA113" s="405">
        <f t="shared" ca="1" si="149"/>
        <v>0</v>
      </c>
      <c r="BB113" s="405">
        <f t="shared" ca="1" si="149"/>
        <v>0</v>
      </c>
      <c r="BC113" s="405">
        <f t="shared" ca="1" si="149"/>
        <v>0</v>
      </c>
      <c r="BD113" s="405">
        <f t="shared" ca="1" si="149"/>
        <v>0</v>
      </c>
      <c r="BE113" s="405">
        <f t="shared" ca="1" si="149"/>
        <v>0</v>
      </c>
      <c r="BF113" s="405">
        <f t="shared" ca="1" si="149"/>
        <v>0</v>
      </c>
      <c r="BG113" s="405">
        <f t="shared" ca="1" si="149"/>
        <v>0</v>
      </c>
      <c r="BH113" s="405">
        <f t="shared" ca="1" si="150"/>
        <v>0</v>
      </c>
      <c r="BI113" s="405">
        <f t="shared" ca="1" si="150"/>
        <v>0</v>
      </c>
      <c r="BJ113" s="405">
        <f t="shared" ca="1" si="150"/>
        <v>0</v>
      </c>
      <c r="BK113" s="405">
        <f t="shared" ca="1" si="150"/>
        <v>0</v>
      </c>
      <c r="BL113" s="405">
        <f t="shared" ca="1" si="150"/>
        <v>0</v>
      </c>
      <c r="BM113" s="405">
        <f t="shared" ca="1" si="150"/>
        <v>0</v>
      </c>
      <c r="BN113" s="405">
        <f t="shared" ca="1" si="150"/>
        <v>0</v>
      </c>
      <c r="BO113" s="405">
        <f t="shared" ca="1" si="150"/>
        <v>0</v>
      </c>
      <c r="BP113" s="405">
        <f t="shared" ca="1" si="150"/>
        <v>0</v>
      </c>
      <c r="BQ113" s="405">
        <f t="shared" ca="1" si="150"/>
        <v>0</v>
      </c>
      <c r="BR113" s="405">
        <f t="shared" ca="1" si="151"/>
        <v>0</v>
      </c>
      <c r="BS113" s="405">
        <f t="shared" ca="1" si="151"/>
        <v>0</v>
      </c>
      <c r="BT113" s="405">
        <f t="shared" ca="1" si="151"/>
        <v>0</v>
      </c>
      <c r="BU113" s="405">
        <f t="shared" ca="1" si="151"/>
        <v>0</v>
      </c>
      <c r="BV113" s="405">
        <f t="shared" ca="1" si="151"/>
        <v>0</v>
      </c>
      <c r="BW113" s="405">
        <f t="shared" ca="1" si="151"/>
        <v>0</v>
      </c>
      <c r="BX113" s="405">
        <f t="shared" ca="1" si="151"/>
        <v>0</v>
      </c>
      <c r="BY113" s="405">
        <f t="shared" ca="1" si="151"/>
        <v>0</v>
      </c>
      <c r="BZ113" s="405">
        <f t="shared" ca="1" si="151"/>
        <v>0</v>
      </c>
      <c r="CA113" s="405">
        <f t="shared" ca="1" si="151"/>
        <v>0</v>
      </c>
    </row>
    <row r="114" spans="1:79" ht="20.100000000000001" customHeight="1">
      <c r="A114" s="403" t="s">
        <v>595</v>
      </c>
      <c r="B114" s="436">
        <v>49</v>
      </c>
      <c r="C114" s="446" t="s">
        <v>370</v>
      </c>
      <c r="D114" s="454">
        <f t="shared" ca="1" si="74"/>
        <v>0</v>
      </c>
      <c r="E114" s="437">
        <f t="shared" ca="1" si="75"/>
        <v>0</v>
      </c>
      <c r="F114" s="413">
        <f t="shared" ca="1" si="76"/>
        <v>0</v>
      </c>
      <c r="G114" s="454">
        <f t="shared" ca="1" si="77"/>
        <v>0</v>
      </c>
      <c r="H114" s="437">
        <f t="shared" ca="1" si="78"/>
        <v>0</v>
      </c>
      <c r="I114" s="413">
        <f t="shared" ca="1" si="79"/>
        <v>0</v>
      </c>
      <c r="J114" s="454">
        <f t="shared" ca="1" si="80"/>
        <v>0</v>
      </c>
      <c r="K114" s="413">
        <f t="shared" ca="1" si="81"/>
        <v>0</v>
      </c>
      <c r="L114" s="454">
        <f t="shared" ca="1" si="82"/>
        <v>0</v>
      </c>
      <c r="M114" s="413">
        <f t="shared" ca="1" si="83"/>
        <v>0</v>
      </c>
      <c r="N114" s="450"/>
      <c r="O114" s="437"/>
      <c r="P114" s="807">
        <f t="shared" ca="1" si="126"/>
        <v>188</v>
      </c>
      <c r="Q114" s="807">
        <f t="shared" ca="1" si="127"/>
        <v>0</v>
      </c>
      <c r="R114" s="807">
        <f t="shared" ca="1" si="128"/>
        <v>1</v>
      </c>
      <c r="S114" s="807">
        <f t="shared" ca="1" si="129"/>
        <v>0</v>
      </c>
      <c r="T114" s="807">
        <f t="shared" ca="1" si="130"/>
        <v>0</v>
      </c>
      <c r="U114" s="807">
        <f t="shared" ca="1" si="131"/>
        <v>0</v>
      </c>
      <c r="V114" s="807">
        <f t="shared" ca="1" si="90"/>
        <v>188</v>
      </c>
      <c r="W114" s="807">
        <f t="shared" ca="1" si="91"/>
        <v>0</v>
      </c>
      <c r="X114" s="807">
        <f t="shared" ca="1" si="92"/>
        <v>1</v>
      </c>
      <c r="Y114" s="487">
        <f t="shared" ca="1" si="132"/>
        <v>0</v>
      </c>
      <c r="Z114" s="948"/>
      <c r="AA114" s="436">
        <v>49</v>
      </c>
      <c r="AB114" s="446" t="s">
        <v>370</v>
      </c>
      <c r="AC114" s="454">
        <f t="shared" ca="1" si="133"/>
        <v>5</v>
      </c>
      <c r="AD114" s="437">
        <f t="shared" ca="1" si="134"/>
        <v>4</v>
      </c>
      <c r="AE114" s="413">
        <f t="shared" ca="1" si="96"/>
        <v>9</v>
      </c>
      <c r="AF114" s="454">
        <f t="shared" ca="1" si="135"/>
        <v>9</v>
      </c>
      <c r="AG114" s="437">
        <f t="shared" ca="1" si="136"/>
        <v>0</v>
      </c>
      <c r="AH114" s="794">
        <f t="shared" ca="1" si="137"/>
        <v>0</v>
      </c>
      <c r="AI114" s="437">
        <f t="shared" ca="1" si="138"/>
        <v>0</v>
      </c>
      <c r="AJ114" s="413">
        <f t="shared" ca="1" si="101"/>
        <v>9</v>
      </c>
      <c r="AK114" s="454">
        <f t="shared" ca="1" si="139"/>
        <v>0</v>
      </c>
      <c r="AL114" s="437">
        <f t="shared" ca="1" si="140"/>
        <v>0</v>
      </c>
      <c r="AM114" s="413">
        <f t="shared" ca="1" si="104"/>
        <v>0</v>
      </c>
      <c r="AN114" s="454">
        <f t="shared" ca="1" si="141"/>
        <v>0</v>
      </c>
      <c r="AO114" s="437">
        <f t="shared" ca="1" si="142"/>
        <v>0</v>
      </c>
      <c r="AP114" s="437">
        <f t="shared" ca="1" si="143"/>
        <v>0</v>
      </c>
      <c r="AQ114" s="437">
        <f t="shared" ca="1" si="144"/>
        <v>0</v>
      </c>
      <c r="AR114" s="437">
        <f t="shared" ca="1" si="145"/>
        <v>0</v>
      </c>
      <c r="AS114" s="787">
        <f t="shared" ca="1" si="146"/>
        <v>0</v>
      </c>
      <c r="AT114" s="413">
        <f t="shared" ca="1" si="116"/>
        <v>0</v>
      </c>
      <c r="AV114" s="410">
        <f t="shared" ca="1" si="147"/>
        <v>0</v>
      </c>
      <c r="AW114" s="410">
        <f t="shared" ca="1" si="148"/>
        <v>0</v>
      </c>
      <c r="AX114" s="405">
        <f t="shared" ca="1" si="149"/>
        <v>0</v>
      </c>
      <c r="AY114" s="414">
        <f t="shared" ca="1" si="149"/>
        <v>0</v>
      </c>
      <c r="AZ114" s="405">
        <f t="shared" ca="1" si="149"/>
        <v>0</v>
      </c>
      <c r="BA114" s="405">
        <f t="shared" ca="1" si="149"/>
        <v>0</v>
      </c>
      <c r="BB114" s="405">
        <f t="shared" ca="1" si="149"/>
        <v>0</v>
      </c>
      <c r="BC114" s="405">
        <f t="shared" ca="1" si="149"/>
        <v>0</v>
      </c>
      <c r="BD114" s="405">
        <f t="shared" ca="1" si="149"/>
        <v>0</v>
      </c>
      <c r="BE114" s="405">
        <f t="shared" ca="1" si="149"/>
        <v>0</v>
      </c>
      <c r="BF114" s="405">
        <f t="shared" ca="1" si="149"/>
        <v>0</v>
      </c>
      <c r="BG114" s="405">
        <f t="shared" ca="1" si="149"/>
        <v>0</v>
      </c>
      <c r="BH114" s="405">
        <f t="shared" ca="1" si="150"/>
        <v>0</v>
      </c>
      <c r="BI114" s="405">
        <f t="shared" ca="1" si="150"/>
        <v>0</v>
      </c>
      <c r="BJ114" s="405">
        <f t="shared" ca="1" si="150"/>
        <v>0</v>
      </c>
      <c r="BK114" s="405">
        <f t="shared" ca="1" si="150"/>
        <v>0</v>
      </c>
      <c r="BL114" s="405">
        <f t="shared" ca="1" si="150"/>
        <v>0</v>
      </c>
      <c r="BM114" s="405">
        <f t="shared" ca="1" si="150"/>
        <v>0</v>
      </c>
      <c r="BN114" s="405">
        <f t="shared" ca="1" si="150"/>
        <v>0</v>
      </c>
      <c r="BO114" s="405">
        <f t="shared" ca="1" si="150"/>
        <v>0</v>
      </c>
      <c r="BP114" s="405">
        <f t="shared" ca="1" si="150"/>
        <v>0</v>
      </c>
      <c r="BQ114" s="405">
        <f t="shared" ca="1" si="150"/>
        <v>0</v>
      </c>
      <c r="BR114" s="405">
        <f t="shared" ca="1" si="151"/>
        <v>0</v>
      </c>
      <c r="BS114" s="405">
        <f t="shared" ca="1" si="151"/>
        <v>0</v>
      </c>
      <c r="BT114" s="405">
        <f t="shared" ca="1" si="151"/>
        <v>0</v>
      </c>
      <c r="BU114" s="405">
        <f t="shared" ca="1" si="151"/>
        <v>0</v>
      </c>
      <c r="BV114" s="405">
        <f t="shared" ca="1" si="151"/>
        <v>0</v>
      </c>
      <c r="BW114" s="405">
        <f t="shared" ca="1" si="151"/>
        <v>0</v>
      </c>
      <c r="BX114" s="405">
        <f t="shared" ca="1" si="151"/>
        <v>0</v>
      </c>
      <c r="BY114" s="405">
        <f t="shared" ca="1" si="151"/>
        <v>0</v>
      </c>
      <c r="BZ114" s="405">
        <f t="shared" ca="1" si="151"/>
        <v>0</v>
      </c>
      <c r="CA114" s="405">
        <f t="shared" ca="1" si="151"/>
        <v>0</v>
      </c>
    </row>
    <row r="115" spans="1:79" ht="20.100000000000001" customHeight="1">
      <c r="A115" s="403" t="s">
        <v>597</v>
      </c>
      <c r="B115" s="427">
        <v>50</v>
      </c>
      <c r="C115" s="447" t="s">
        <v>371</v>
      </c>
      <c r="D115" s="455">
        <f t="shared" ca="1" si="74"/>
        <v>0</v>
      </c>
      <c r="E115" s="430">
        <f t="shared" ca="1" si="75"/>
        <v>0</v>
      </c>
      <c r="F115" s="456">
        <f t="shared" ca="1" si="76"/>
        <v>0</v>
      </c>
      <c r="G115" s="455">
        <f t="shared" ca="1" si="77"/>
        <v>0</v>
      </c>
      <c r="H115" s="430">
        <f t="shared" ca="1" si="78"/>
        <v>0</v>
      </c>
      <c r="I115" s="456">
        <f t="shared" ca="1" si="79"/>
        <v>0</v>
      </c>
      <c r="J115" s="455">
        <f t="shared" ca="1" si="80"/>
        <v>0</v>
      </c>
      <c r="K115" s="456">
        <f t="shared" ca="1" si="81"/>
        <v>0</v>
      </c>
      <c r="L115" s="455">
        <f t="shared" ca="1" si="82"/>
        <v>0</v>
      </c>
      <c r="M115" s="456">
        <f t="shared" ca="1" si="83"/>
        <v>0</v>
      </c>
      <c r="N115" s="451"/>
      <c r="O115" s="430"/>
      <c r="P115" s="431">
        <f t="shared" ca="1" si="126"/>
        <v>142</v>
      </c>
      <c r="Q115" s="431">
        <f t="shared" ca="1" si="127"/>
        <v>0</v>
      </c>
      <c r="R115" s="431">
        <f t="shared" ca="1" si="128"/>
        <v>8</v>
      </c>
      <c r="S115" s="431">
        <f t="shared" ca="1" si="129"/>
        <v>4</v>
      </c>
      <c r="T115" s="431">
        <f t="shared" ca="1" si="130"/>
        <v>0</v>
      </c>
      <c r="U115" s="431">
        <f t="shared" ca="1" si="131"/>
        <v>0</v>
      </c>
      <c r="V115" s="431">
        <f t="shared" ca="1" si="90"/>
        <v>146</v>
      </c>
      <c r="W115" s="431">
        <f t="shared" ca="1" si="91"/>
        <v>0</v>
      </c>
      <c r="X115" s="431">
        <f t="shared" ca="1" si="92"/>
        <v>8</v>
      </c>
      <c r="Y115" s="476">
        <f t="shared" ca="1" si="132"/>
        <v>0</v>
      </c>
      <c r="Z115" s="948"/>
      <c r="AA115" s="427">
        <v>50</v>
      </c>
      <c r="AB115" s="447" t="s">
        <v>371</v>
      </c>
      <c r="AC115" s="455">
        <f t="shared" ca="1" si="133"/>
        <v>5</v>
      </c>
      <c r="AD115" s="430">
        <f t="shared" ca="1" si="134"/>
        <v>8</v>
      </c>
      <c r="AE115" s="456">
        <f t="shared" ca="1" si="96"/>
        <v>13</v>
      </c>
      <c r="AF115" s="455">
        <f t="shared" ca="1" si="135"/>
        <v>6</v>
      </c>
      <c r="AG115" s="430">
        <f t="shared" ca="1" si="136"/>
        <v>0</v>
      </c>
      <c r="AH115" s="430">
        <f t="shared" ca="1" si="137"/>
        <v>0</v>
      </c>
      <c r="AI115" s="430">
        <f t="shared" ca="1" si="138"/>
        <v>7</v>
      </c>
      <c r="AJ115" s="456">
        <f t="shared" ca="1" si="101"/>
        <v>13</v>
      </c>
      <c r="AK115" s="455">
        <f t="shared" ca="1" si="139"/>
        <v>0</v>
      </c>
      <c r="AL115" s="430">
        <f t="shared" ca="1" si="140"/>
        <v>0</v>
      </c>
      <c r="AM115" s="456">
        <f t="shared" ca="1" si="104"/>
        <v>0</v>
      </c>
      <c r="AN115" s="455">
        <f t="shared" ca="1" si="141"/>
        <v>0</v>
      </c>
      <c r="AO115" s="430">
        <f t="shared" ca="1" si="142"/>
        <v>0</v>
      </c>
      <c r="AP115" s="430">
        <f t="shared" ca="1" si="143"/>
        <v>0</v>
      </c>
      <c r="AQ115" s="430">
        <f t="shared" ca="1" si="144"/>
        <v>0</v>
      </c>
      <c r="AR115" s="430">
        <f t="shared" ca="1" si="145"/>
        <v>0</v>
      </c>
      <c r="AS115" s="788">
        <f t="shared" ca="1" si="146"/>
        <v>0</v>
      </c>
      <c r="AT115" s="456">
        <f t="shared" ca="1" si="116"/>
        <v>0</v>
      </c>
      <c r="AV115" s="410">
        <f t="shared" ca="1" si="147"/>
        <v>0</v>
      </c>
      <c r="AW115" s="410">
        <f t="shared" ca="1" si="148"/>
        <v>0</v>
      </c>
      <c r="AX115" s="405">
        <f t="shared" ca="1" si="149"/>
        <v>0</v>
      </c>
      <c r="AY115" s="414">
        <f t="shared" ca="1" si="149"/>
        <v>0</v>
      </c>
      <c r="AZ115" s="405">
        <f t="shared" ca="1" si="149"/>
        <v>0</v>
      </c>
      <c r="BA115" s="405">
        <f t="shared" ca="1" si="149"/>
        <v>0</v>
      </c>
      <c r="BB115" s="405">
        <f t="shared" ca="1" si="149"/>
        <v>0</v>
      </c>
      <c r="BC115" s="405">
        <f t="shared" ca="1" si="149"/>
        <v>0</v>
      </c>
      <c r="BD115" s="405">
        <f t="shared" ca="1" si="149"/>
        <v>0</v>
      </c>
      <c r="BE115" s="405">
        <f t="shared" ca="1" si="149"/>
        <v>0</v>
      </c>
      <c r="BF115" s="405">
        <f t="shared" ca="1" si="149"/>
        <v>0</v>
      </c>
      <c r="BG115" s="405">
        <f t="shared" ca="1" si="149"/>
        <v>0</v>
      </c>
      <c r="BH115" s="405">
        <f t="shared" ca="1" si="150"/>
        <v>0</v>
      </c>
      <c r="BI115" s="405">
        <f t="shared" ca="1" si="150"/>
        <v>0</v>
      </c>
      <c r="BJ115" s="405">
        <f t="shared" ca="1" si="150"/>
        <v>0</v>
      </c>
      <c r="BK115" s="405">
        <f t="shared" ca="1" si="150"/>
        <v>0</v>
      </c>
      <c r="BL115" s="405">
        <f t="shared" ca="1" si="150"/>
        <v>0</v>
      </c>
      <c r="BM115" s="405">
        <f t="shared" ca="1" si="150"/>
        <v>0</v>
      </c>
      <c r="BN115" s="405">
        <f t="shared" ca="1" si="150"/>
        <v>0</v>
      </c>
      <c r="BO115" s="405">
        <f t="shared" ca="1" si="150"/>
        <v>0</v>
      </c>
      <c r="BP115" s="405">
        <f t="shared" ca="1" si="150"/>
        <v>0</v>
      </c>
      <c r="BQ115" s="405">
        <f t="shared" ca="1" si="150"/>
        <v>0</v>
      </c>
      <c r="BR115" s="405">
        <f t="shared" ca="1" si="151"/>
        <v>0</v>
      </c>
      <c r="BS115" s="405">
        <f t="shared" ca="1" si="151"/>
        <v>0</v>
      </c>
      <c r="BT115" s="405">
        <f t="shared" ca="1" si="151"/>
        <v>0</v>
      </c>
      <c r="BU115" s="405">
        <f t="shared" ca="1" si="151"/>
        <v>0</v>
      </c>
      <c r="BV115" s="405">
        <f t="shared" ca="1" si="151"/>
        <v>0</v>
      </c>
      <c r="BW115" s="405">
        <f t="shared" ca="1" si="151"/>
        <v>0</v>
      </c>
      <c r="BX115" s="405">
        <f t="shared" ca="1" si="151"/>
        <v>0</v>
      </c>
      <c r="BY115" s="405">
        <f t="shared" ca="1" si="151"/>
        <v>0</v>
      </c>
      <c r="BZ115" s="405">
        <f t="shared" ca="1" si="151"/>
        <v>0</v>
      </c>
      <c r="CA115" s="405">
        <f t="shared" ca="1" si="151"/>
        <v>0</v>
      </c>
    </row>
    <row r="116" spans="1:79" ht="20.100000000000001" customHeight="1">
      <c r="A116" s="403" t="s">
        <v>599</v>
      </c>
      <c r="B116" s="439">
        <v>51</v>
      </c>
      <c r="C116" s="448" t="s">
        <v>373</v>
      </c>
      <c r="D116" s="457">
        <f t="shared" ca="1" si="74"/>
        <v>0</v>
      </c>
      <c r="E116" s="440">
        <f t="shared" ca="1" si="75"/>
        <v>0</v>
      </c>
      <c r="F116" s="458">
        <f t="shared" ca="1" si="76"/>
        <v>0</v>
      </c>
      <c r="G116" s="457">
        <f t="shared" ca="1" si="77"/>
        <v>0</v>
      </c>
      <c r="H116" s="440">
        <f t="shared" ca="1" si="78"/>
        <v>0</v>
      </c>
      <c r="I116" s="458">
        <f t="shared" ca="1" si="79"/>
        <v>0</v>
      </c>
      <c r="J116" s="457">
        <f t="shared" ca="1" si="80"/>
        <v>0</v>
      </c>
      <c r="K116" s="458">
        <f t="shared" ca="1" si="81"/>
        <v>0</v>
      </c>
      <c r="L116" s="457">
        <f t="shared" ca="1" si="82"/>
        <v>0</v>
      </c>
      <c r="M116" s="458">
        <f t="shared" ca="1" si="83"/>
        <v>0</v>
      </c>
      <c r="N116" s="452"/>
      <c r="O116" s="440"/>
      <c r="P116" s="441">
        <f t="shared" ca="1" si="126"/>
        <v>95</v>
      </c>
      <c r="Q116" s="441">
        <f t="shared" ca="1" si="127"/>
        <v>0</v>
      </c>
      <c r="R116" s="441">
        <f t="shared" ca="1" si="128"/>
        <v>4</v>
      </c>
      <c r="S116" s="441">
        <f t="shared" ca="1" si="129"/>
        <v>0</v>
      </c>
      <c r="T116" s="441">
        <f t="shared" ca="1" si="130"/>
        <v>0</v>
      </c>
      <c r="U116" s="441">
        <f t="shared" ca="1" si="131"/>
        <v>0</v>
      </c>
      <c r="V116" s="441">
        <f t="shared" ca="1" si="90"/>
        <v>95</v>
      </c>
      <c r="W116" s="441">
        <f t="shared" ca="1" si="91"/>
        <v>0</v>
      </c>
      <c r="X116" s="441">
        <f t="shared" ca="1" si="92"/>
        <v>4</v>
      </c>
      <c r="Y116" s="806">
        <f t="shared" ca="1" si="132"/>
        <v>0</v>
      </c>
      <c r="Z116" s="948"/>
      <c r="AA116" s="439">
        <v>51</v>
      </c>
      <c r="AB116" s="448" t="s">
        <v>373</v>
      </c>
      <c r="AC116" s="457">
        <f t="shared" ca="1" si="133"/>
        <v>1</v>
      </c>
      <c r="AD116" s="440">
        <f t="shared" ca="1" si="134"/>
        <v>4</v>
      </c>
      <c r="AE116" s="458">
        <f t="shared" ca="1" si="96"/>
        <v>5</v>
      </c>
      <c r="AF116" s="457">
        <f t="shared" ca="1" si="135"/>
        <v>2</v>
      </c>
      <c r="AG116" s="440">
        <f t="shared" ca="1" si="136"/>
        <v>0</v>
      </c>
      <c r="AH116" s="440">
        <f t="shared" ca="1" si="137"/>
        <v>0</v>
      </c>
      <c r="AI116" s="440">
        <f t="shared" ca="1" si="138"/>
        <v>3</v>
      </c>
      <c r="AJ116" s="458">
        <f t="shared" ca="1" si="101"/>
        <v>5</v>
      </c>
      <c r="AK116" s="457">
        <f t="shared" ca="1" si="139"/>
        <v>0</v>
      </c>
      <c r="AL116" s="440">
        <f t="shared" ca="1" si="140"/>
        <v>0</v>
      </c>
      <c r="AM116" s="458">
        <f t="shared" ca="1" si="104"/>
        <v>0</v>
      </c>
      <c r="AN116" s="457">
        <f t="shared" ca="1" si="141"/>
        <v>0</v>
      </c>
      <c r="AO116" s="440">
        <f t="shared" ca="1" si="142"/>
        <v>0</v>
      </c>
      <c r="AP116" s="440">
        <f t="shared" ca="1" si="143"/>
        <v>0</v>
      </c>
      <c r="AQ116" s="440">
        <f t="shared" ca="1" si="144"/>
        <v>0</v>
      </c>
      <c r="AR116" s="440">
        <f t="shared" ca="1" si="145"/>
        <v>0</v>
      </c>
      <c r="AS116" s="789">
        <f t="shared" ca="1" si="146"/>
        <v>0</v>
      </c>
      <c r="AT116" s="458">
        <f t="shared" ca="1" si="116"/>
        <v>0</v>
      </c>
      <c r="AV116" s="410">
        <f t="shared" ca="1" si="147"/>
        <v>0</v>
      </c>
      <c r="AW116" s="410">
        <f t="shared" ca="1" si="148"/>
        <v>0</v>
      </c>
      <c r="AX116" s="405">
        <f t="shared" ca="1" si="149"/>
        <v>0</v>
      </c>
      <c r="AY116" s="414">
        <f t="shared" ca="1" si="149"/>
        <v>0</v>
      </c>
      <c r="AZ116" s="405">
        <f t="shared" ca="1" si="149"/>
        <v>0</v>
      </c>
      <c r="BA116" s="405">
        <f t="shared" ca="1" si="149"/>
        <v>0</v>
      </c>
      <c r="BB116" s="405">
        <f t="shared" ca="1" si="149"/>
        <v>0</v>
      </c>
      <c r="BC116" s="405">
        <f t="shared" ca="1" si="149"/>
        <v>0</v>
      </c>
      <c r="BD116" s="405">
        <f t="shared" ca="1" si="149"/>
        <v>0</v>
      </c>
      <c r="BE116" s="405">
        <f t="shared" ca="1" si="149"/>
        <v>0</v>
      </c>
      <c r="BF116" s="405">
        <f t="shared" ca="1" si="149"/>
        <v>0</v>
      </c>
      <c r="BG116" s="405">
        <f t="shared" ca="1" si="149"/>
        <v>0</v>
      </c>
      <c r="BH116" s="405">
        <f t="shared" ca="1" si="150"/>
        <v>0</v>
      </c>
      <c r="BI116" s="405">
        <f t="shared" ca="1" si="150"/>
        <v>0</v>
      </c>
      <c r="BJ116" s="405">
        <f t="shared" ca="1" si="150"/>
        <v>0</v>
      </c>
      <c r="BK116" s="405">
        <f t="shared" ca="1" si="150"/>
        <v>0</v>
      </c>
      <c r="BL116" s="405">
        <f t="shared" ca="1" si="150"/>
        <v>0</v>
      </c>
      <c r="BM116" s="405">
        <f t="shared" ca="1" si="150"/>
        <v>0</v>
      </c>
      <c r="BN116" s="405">
        <f t="shared" ca="1" si="150"/>
        <v>0</v>
      </c>
      <c r="BO116" s="405">
        <f t="shared" ca="1" si="150"/>
        <v>0</v>
      </c>
      <c r="BP116" s="405">
        <f t="shared" ca="1" si="150"/>
        <v>0</v>
      </c>
      <c r="BQ116" s="405">
        <f t="shared" ca="1" si="150"/>
        <v>0</v>
      </c>
      <c r="BR116" s="405">
        <f t="shared" ca="1" si="151"/>
        <v>0</v>
      </c>
      <c r="BS116" s="405">
        <f t="shared" ca="1" si="151"/>
        <v>0</v>
      </c>
      <c r="BT116" s="405">
        <f t="shared" ca="1" si="151"/>
        <v>0</v>
      </c>
      <c r="BU116" s="405">
        <f t="shared" ca="1" si="151"/>
        <v>0</v>
      </c>
      <c r="BV116" s="405">
        <f t="shared" ca="1" si="151"/>
        <v>0</v>
      </c>
      <c r="BW116" s="405">
        <f t="shared" ca="1" si="151"/>
        <v>0</v>
      </c>
      <c r="BX116" s="405">
        <f t="shared" ca="1" si="151"/>
        <v>0</v>
      </c>
      <c r="BY116" s="405">
        <f t="shared" ca="1" si="151"/>
        <v>0</v>
      </c>
      <c r="BZ116" s="405">
        <f t="shared" ca="1" si="151"/>
        <v>0</v>
      </c>
      <c r="CA116" s="405">
        <f t="shared" ca="1" si="151"/>
        <v>0</v>
      </c>
    </row>
    <row r="117" spans="1:79" ht="20.100000000000001" customHeight="1">
      <c r="A117" s="403" t="s">
        <v>601</v>
      </c>
      <c r="B117" s="436">
        <v>52</v>
      </c>
      <c r="C117" s="446" t="s">
        <v>375</v>
      </c>
      <c r="D117" s="454">
        <f t="shared" ca="1" si="74"/>
        <v>0</v>
      </c>
      <c r="E117" s="437">
        <f t="shared" ca="1" si="75"/>
        <v>0</v>
      </c>
      <c r="F117" s="413">
        <f t="shared" ca="1" si="76"/>
        <v>0</v>
      </c>
      <c r="G117" s="454">
        <f t="shared" ca="1" si="77"/>
        <v>0</v>
      </c>
      <c r="H117" s="437">
        <f t="shared" ca="1" si="78"/>
        <v>0</v>
      </c>
      <c r="I117" s="413">
        <f t="shared" ca="1" si="79"/>
        <v>0</v>
      </c>
      <c r="J117" s="454">
        <f t="shared" ca="1" si="80"/>
        <v>0</v>
      </c>
      <c r="K117" s="413">
        <f t="shared" ca="1" si="81"/>
        <v>0</v>
      </c>
      <c r="L117" s="454">
        <f t="shared" ca="1" si="82"/>
        <v>0</v>
      </c>
      <c r="M117" s="413">
        <f t="shared" ca="1" si="83"/>
        <v>0</v>
      </c>
      <c r="N117" s="450"/>
      <c r="O117" s="437"/>
      <c r="P117" s="807">
        <f t="shared" ca="1" si="126"/>
        <v>3</v>
      </c>
      <c r="Q117" s="807">
        <f t="shared" ca="1" si="127"/>
        <v>0</v>
      </c>
      <c r="R117" s="807">
        <f t="shared" ca="1" si="128"/>
        <v>0</v>
      </c>
      <c r="S117" s="807">
        <f t="shared" ca="1" si="129"/>
        <v>0</v>
      </c>
      <c r="T117" s="807">
        <f t="shared" ca="1" si="130"/>
        <v>0</v>
      </c>
      <c r="U117" s="807">
        <f t="shared" ca="1" si="131"/>
        <v>0</v>
      </c>
      <c r="V117" s="807">
        <f t="shared" ca="1" si="90"/>
        <v>3</v>
      </c>
      <c r="W117" s="807">
        <f t="shared" ca="1" si="91"/>
        <v>0</v>
      </c>
      <c r="X117" s="807">
        <f t="shared" ca="1" si="92"/>
        <v>0</v>
      </c>
      <c r="Y117" s="487">
        <f t="shared" ca="1" si="132"/>
        <v>0</v>
      </c>
      <c r="Z117" s="948"/>
      <c r="AA117" s="436">
        <v>52</v>
      </c>
      <c r="AB117" s="446" t="s">
        <v>375</v>
      </c>
      <c r="AC117" s="454">
        <f t="shared" ca="1" si="133"/>
        <v>0</v>
      </c>
      <c r="AD117" s="437">
        <f t="shared" ca="1" si="134"/>
        <v>2</v>
      </c>
      <c r="AE117" s="413">
        <f t="shared" ca="1" si="96"/>
        <v>2</v>
      </c>
      <c r="AF117" s="454">
        <f t="shared" ca="1" si="135"/>
        <v>0</v>
      </c>
      <c r="AG117" s="437">
        <f t="shared" ca="1" si="136"/>
        <v>0</v>
      </c>
      <c r="AH117" s="794">
        <f t="shared" ca="1" si="137"/>
        <v>0</v>
      </c>
      <c r="AI117" s="437">
        <f t="shared" ca="1" si="138"/>
        <v>2</v>
      </c>
      <c r="AJ117" s="413">
        <f t="shared" ca="1" si="101"/>
        <v>2</v>
      </c>
      <c r="AK117" s="454">
        <f t="shared" ca="1" si="139"/>
        <v>0</v>
      </c>
      <c r="AL117" s="437">
        <f t="shared" ca="1" si="140"/>
        <v>0</v>
      </c>
      <c r="AM117" s="413">
        <f t="shared" ca="1" si="104"/>
        <v>0</v>
      </c>
      <c r="AN117" s="454">
        <f t="shared" ca="1" si="141"/>
        <v>0</v>
      </c>
      <c r="AO117" s="437">
        <f t="shared" ca="1" si="142"/>
        <v>0</v>
      </c>
      <c r="AP117" s="437">
        <f t="shared" ca="1" si="143"/>
        <v>0</v>
      </c>
      <c r="AQ117" s="437">
        <f t="shared" ca="1" si="144"/>
        <v>0</v>
      </c>
      <c r="AR117" s="437">
        <f t="shared" ca="1" si="145"/>
        <v>0</v>
      </c>
      <c r="AS117" s="787">
        <f t="shared" ca="1" si="146"/>
        <v>0</v>
      </c>
      <c r="AT117" s="413">
        <f t="shared" ca="1" si="116"/>
        <v>0</v>
      </c>
      <c r="AV117" s="410">
        <f t="shared" ca="1" si="147"/>
        <v>0</v>
      </c>
      <c r="AW117" s="410">
        <f t="shared" ca="1" si="148"/>
        <v>0</v>
      </c>
      <c r="AX117" s="405">
        <f t="shared" ca="1" si="149"/>
        <v>0</v>
      </c>
      <c r="AY117" s="414">
        <f t="shared" ca="1" si="149"/>
        <v>0</v>
      </c>
      <c r="AZ117" s="405">
        <f t="shared" ca="1" si="149"/>
        <v>0</v>
      </c>
      <c r="BA117" s="405">
        <f t="shared" ca="1" si="149"/>
        <v>0</v>
      </c>
      <c r="BB117" s="405">
        <f t="shared" ca="1" si="149"/>
        <v>0</v>
      </c>
      <c r="BC117" s="405">
        <f t="shared" ca="1" si="149"/>
        <v>0</v>
      </c>
      <c r="BD117" s="405">
        <f t="shared" ca="1" si="149"/>
        <v>0</v>
      </c>
      <c r="BE117" s="405">
        <f t="shared" ca="1" si="149"/>
        <v>0</v>
      </c>
      <c r="BF117" s="405">
        <f t="shared" ca="1" si="149"/>
        <v>0</v>
      </c>
      <c r="BG117" s="405">
        <f t="shared" ca="1" si="149"/>
        <v>0</v>
      </c>
      <c r="BH117" s="405">
        <f t="shared" ca="1" si="150"/>
        <v>0</v>
      </c>
      <c r="BI117" s="405">
        <f t="shared" ca="1" si="150"/>
        <v>0</v>
      </c>
      <c r="BJ117" s="405">
        <f t="shared" ca="1" si="150"/>
        <v>0</v>
      </c>
      <c r="BK117" s="405">
        <f t="shared" ca="1" si="150"/>
        <v>0</v>
      </c>
      <c r="BL117" s="405">
        <f t="shared" ca="1" si="150"/>
        <v>0</v>
      </c>
      <c r="BM117" s="405">
        <f t="shared" ca="1" si="150"/>
        <v>0</v>
      </c>
      <c r="BN117" s="405">
        <f t="shared" ca="1" si="150"/>
        <v>0</v>
      </c>
      <c r="BO117" s="405">
        <f t="shared" ca="1" si="150"/>
        <v>0</v>
      </c>
      <c r="BP117" s="405">
        <f t="shared" ca="1" si="150"/>
        <v>0</v>
      </c>
      <c r="BQ117" s="405">
        <f t="shared" ca="1" si="150"/>
        <v>0</v>
      </c>
      <c r="BR117" s="405">
        <f t="shared" ca="1" si="151"/>
        <v>0</v>
      </c>
      <c r="BS117" s="405">
        <f t="shared" ca="1" si="151"/>
        <v>0</v>
      </c>
      <c r="BT117" s="405">
        <f t="shared" ca="1" si="151"/>
        <v>0</v>
      </c>
      <c r="BU117" s="405">
        <f t="shared" ca="1" si="151"/>
        <v>0</v>
      </c>
      <c r="BV117" s="405">
        <f t="shared" ca="1" si="151"/>
        <v>0</v>
      </c>
      <c r="BW117" s="405">
        <f t="shared" ca="1" si="151"/>
        <v>0</v>
      </c>
      <c r="BX117" s="405">
        <f t="shared" ca="1" si="151"/>
        <v>0</v>
      </c>
      <c r="BY117" s="405">
        <f t="shared" ca="1" si="151"/>
        <v>0</v>
      </c>
      <c r="BZ117" s="405">
        <f t="shared" ca="1" si="151"/>
        <v>0</v>
      </c>
      <c r="CA117" s="405">
        <f t="shared" ca="1" si="151"/>
        <v>0</v>
      </c>
    </row>
    <row r="118" spans="1:79" ht="20.100000000000001" customHeight="1">
      <c r="A118" s="403" t="s">
        <v>603</v>
      </c>
      <c r="B118" s="436">
        <v>53</v>
      </c>
      <c r="C118" s="446" t="s">
        <v>377</v>
      </c>
      <c r="D118" s="454">
        <f t="shared" ca="1" si="74"/>
        <v>0</v>
      </c>
      <c r="E118" s="437">
        <f t="shared" ca="1" si="75"/>
        <v>0</v>
      </c>
      <c r="F118" s="413">
        <f t="shared" ca="1" si="76"/>
        <v>0</v>
      </c>
      <c r="G118" s="454">
        <f t="shared" ca="1" si="77"/>
        <v>0</v>
      </c>
      <c r="H118" s="437">
        <f t="shared" ca="1" si="78"/>
        <v>0</v>
      </c>
      <c r="I118" s="413">
        <f t="shared" ca="1" si="79"/>
        <v>0</v>
      </c>
      <c r="J118" s="454">
        <f t="shared" ca="1" si="80"/>
        <v>0</v>
      </c>
      <c r="K118" s="413">
        <f t="shared" ca="1" si="81"/>
        <v>0</v>
      </c>
      <c r="L118" s="454">
        <f t="shared" ca="1" si="82"/>
        <v>0</v>
      </c>
      <c r="M118" s="413">
        <f t="shared" ca="1" si="83"/>
        <v>0</v>
      </c>
      <c r="N118" s="450"/>
      <c r="O118" s="437"/>
      <c r="P118" s="807">
        <f t="shared" ca="1" si="126"/>
        <v>73</v>
      </c>
      <c r="Q118" s="807">
        <f t="shared" ca="1" si="127"/>
        <v>0</v>
      </c>
      <c r="R118" s="807">
        <f t="shared" ca="1" si="128"/>
        <v>4</v>
      </c>
      <c r="S118" s="807">
        <f t="shared" ca="1" si="129"/>
        <v>0</v>
      </c>
      <c r="T118" s="807">
        <f t="shared" ca="1" si="130"/>
        <v>0</v>
      </c>
      <c r="U118" s="807">
        <f t="shared" ca="1" si="131"/>
        <v>0</v>
      </c>
      <c r="V118" s="807">
        <f t="shared" ca="1" si="90"/>
        <v>73</v>
      </c>
      <c r="W118" s="807">
        <f t="shared" ca="1" si="91"/>
        <v>0</v>
      </c>
      <c r="X118" s="807">
        <f t="shared" ca="1" si="92"/>
        <v>4</v>
      </c>
      <c r="Y118" s="487">
        <f t="shared" ca="1" si="132"/>
        <v>0</v>
      </c>
      <c r="Z118" s="948"/>
      <c r="AA118" s="436">
        <v>53</v>
      </c>
      <c r="AB118" s="446" t="s">
        <v>377</v>
      </c>
      <c r="AC118" s="454">
        <f t="shared" ca="1" si="133"/>
        <v>0</v>
      </c>
      <c r="AD118" s="437">
        <f t="shared" ca="1" si="134"/>
        <v>0</v>
      </c>
      <c r="AE118" s="413">
        <f t="shared" ca="1" si="96"/>
        <v>0</v>
      </c>
      <c r="AF118" s="454">
        <f t="shared" ca="1" si="135"/>
        <v>0</v>
      </c>
      <c r="AG118" s="437">
        <f t="shared" ca="1" si="136"/>
        <v>0</v>
      </c>
      <c r="AH118" s="794">
        <f t="shared" ca="1" si="137"/>
        <v>0</v>
      </c>
      <c r="AI118" s="437">
        <f t="shared" ca="1" si="138"/>
        <v>0</v>
      </c>
      <c r="AJ118" s="413">
        <f t="shared" ca="1" si="101"/>
        <v>0</v>
      </c>
      <c r="AK118" s="454">
        <f t="shared" ca="1" si="139"/>
        <v>0</v>
      </c>
      <c r="AL118" s="437">
        <f t="shared" ca="1" si="140"/>
        <v>0</v>
      </c>
      <c r="AM118" s="413">
        <f t="shared" ca="1" si="104"/>
        <v>0</v>
      </c>
      <c r="AN118" s="454">
        <f t="shared" ca="1" si="141"/>
        <v>0</v>
      </c>
      <c r="AO118" s="437">
        <f t="shared" ca="1" si="142"/>
        <v>0</v>
      </c>
      <c r="AP118" s="437">
        <f t="shared" ca="1" si="143"/>
        <v>0</v>
      </c>
      <c r="AQ118" s="437">
        <f t="shared" ca="1" si="144"/>
        <v>0</v>
      </c>
      <c r="AR118" s="437">
        <f t="shared" ca="1" si="145"/>
        <v>0</v>
      </c>
      <c r="AS118" s="787">
        <f t="shared" ca="1" si="146"/>
        <v>0</v>
      </c>
      <c r="AT118" s="413">
        <f t="shared" ca="1" si="116"/>
        <v>0</v>
      </c>
      <c r="AV118" s="410">
        <f t="shared" ca="1" si="147"/>
        <v>0</v>
      </c>
      <c r="AW118" s="410">
        <f t="shared" ca="1" si="148"/>
        <v>0</v>
      </c>
      <c r="AX118" s="405">
        <f t="shared" ca="1" si="149"/>
        <v>0</v>
      </c>
      <c r="AY118" s="414">
        <f t="shared" ca="1" si="149"/>
        <v>0</v>
      </c>
      <c r="AZ118" s="405">
        <f t="shared" ca="1" si="149"/>
        <v>0</v>
      </c>
      <c r="BA118" s="405">
        <f t="shared" ca="1" si="149"/>
        <v>0</v>
      </c>
      <c r="BB118" s="405">
        <f t="shared" ca="1" si="149"/>
        <v>0</v>
      </c>
      <c r="BC118" s="405">
        <f t="shared" ca="1" si="149"/>
        <v>0</v>
      </c>
      <c r="BD118" s="405">
        <f t="shared" ca="1" si="149"/>
        <v>0</v>
      </c>
      <c r="BE118" s="405">
        <f t="shared" ca="1" si="149"/>
        <v>0</v>
      </c>
      <c r="BF118" s="405">
        <f t="shared" ca="1" si="149"/>
        <v>0</v>
      </c>
      <c r="BG118" s="405">
        <f t="shared" ca="1" si="149"/>
        <v>0</v>
      </c>
      <c r="BH118" s="405">
        <f t="shared" ca="1" si="150"/>
        <v>0</v>
      </c>
      <c r="BI118" s="405">
        <f t="shared" ca="1" si="150"/>
        <v>0</v>
      </c>
      <c r="BJ118" s="405">
        <f t="shared" ca="1" si="150"/>
        <v>0</v>
      </c>
      <c r="BK118" s="405">
        <f t="shared" ca="1" si="150"/>
        <v>0</v>
      </c>
      <c r="BL118" s="405">
        <f t="shared" ca="1" si="150"/>
        <v>0</v>
      </c>
      <c r="BM118" s="405">
        <f t="shared" ca="1" si="150"/>
        <v>0</v>
      </c>
      <c r="BN118" s="405">
        <f t="shared" ca="1" si="150"/>
        <v>0</v>
      </c>
      <c r="BO118" s="405">
        <f t="shared" ca="1" si="150"/>
        <v>0</v>
      </c>
      <c r="BP118" s="405">
        <f t="shared" ca="1" si="150"/>
        <v>0</v>
      </c>
      <c r="BQ118" s="405">
        <f t="shared" ca="1" si="150"/>
        <v>0</v>
      </c>
      <c r="BR118" s="405">
        <f t="shared" ca="1" si="151"/>
        <v>0</v>
      </c>
      <c r="BS118" s="405">
        <f t="shared" ca="1" si="151"/>
        <v>0</v>
      </c>
      <c r="BT118" s="405">
        <f t="shared" ca="1" si="151"/>
        <v>0</v>
      </c>
      <c r="BU118" s="405">
        <f t="shared" ca="1" si="151"/>
        <v>0</v>
      </c>
      <c r="BV118" s="405">
        <f t="shared" ca="1" si="151"/>
        <v>0</v>
      </c>
      <c r="BW118" s="405">
        <f t="shared" ca="1" si="151"/>
        <v>0</v>
      </c>
      <c r="BX118" s="405">
        <f t="shared" ca="1" si="151"/>
        <v>0</v>
      </c>
      <c r="BY118" s="405">
        <f t="shared" ca="1" si="151"/>
        <v>0</v>
      </c>
      <c r="BZ118" s="405">
        <f t="shared" ca="1" si="151"/>
        <v>0</v>
      </c>
      <c r="CA118" s="405">
        <f t="shared" ca="1" si="151"/>
        <v>0</v>
      </c>
    </row>
    <row r="119" spans="1:79" ht="20.100000000000001" customHeight="1">
      <c r="A119" s="403" t="s">
        <v>604</v>
      </c>
      <c r="B119" s="436">
        <v>54</v>
      </c>
      <c r="C119" s="446" t="s">
        <v>378</v>
      </c>
      <c r="D119" s="454">
        <f t="shared" ca="1" si="74"/>
        <v>0</v>
      </c>
      <c r="E119" s="437">
        <f t="shared" ca="1" si="75"/>
        <v>0</v>
      </c>
      <c r="F119" s="413">
        <f t="shared" ca="1" si="76"/>
        <v>0</v>
      </c>
      <c r="G119" s="454">
        <f t="shared" ca="1" si="77"/>
        <v>0</v>
      </c>
      <c r="H119" s="437">
        <f t="shared" ca="1" si="78"/>
        <v>0</v>
      </c>
      <c r="I119" s="413">
        <f t="shared" ca="1" si="79"/>
        <v>0</v>
      </c>
      <c r="J119" s="454">
        <f t="shared" ca="1" si="80"/>
        <v>0</v>
      </c>
      <c r="K119" s="413">
        <f t="shared" ca="1" si="81"/>
        <v>0</v>
      </c>
      <c r="L119" s="454">
        <f t="shared" ca="1" si="82"/>
        <v>0</v>
      </c>
      <c r="M119" s="413">
        <f t="shared" ca="1" si="83"/>
        <v>0</v>
      </c>
      <c r="N119" s="450"/>
      <c r="O119" s="437"/>
      <c r="P119" s="807">
        <f t="shared" ca="1" si="126"/>
        <v>102</v>
      </c>
      <c r="Q119" s="807">
        <f t="shared" ca="1" si="127"/>
        <v>0</v>
      </c>
      <c r="R119" s="807">
        <f t="shared" ca="1" si="128"/>
        <v>35</v>
      </c>
      <c r="S119" s="807">
        <f t="shared" ca="1" si="129"/>
        <v>2</v>
      </c>
      <c r="T119" s="807">
        <f t="shared" ca="1" si="130"/>
        <v>0</v>
      </c>
      <c r="U119" s="807">
        <f t="shared" ca="1" si="131"/>
        <v>0</v>
      </c>
      <c r="V119" s="807">
        <f t="shared" ca="1" si="90"/>
        <v>104</v>
      </c>
      <c r="W119" s="807">
        <f t="shared" ca="1" si="91"/>
        <v>0</v>
      </c>
      <c r="X119" s="807">
        <f t="shared" ca="1" si="92"/>
        <v>35</v>
      </c>
      <c r="Y119" s="487">
        <f t="shared" ca="1" si="132"/>
        <v>0</v>
      </c>
      <c r="Z119" s="948"/>
      <c r="AA119" s="436">
        <v>54</v>
      </c>
      <c r="AB119" s="446" t="s">
        <v>378</v>
      </c>
      <c r="AC119" s="454">
        <f t="shared" ca="1" si="133"/>
        <v>1</v>
      </c>
      <c r="AD119" s="437">
        <f t="shared" ca="1" si="134"/>
        <v>0</v>
      </c>
      <c r="AE119" s="413">
        <f t="shared" ca="1" si="96"/>
        <v>1</v>
      </c>
      <c r="AF119" s="454">
        <f t="shared" ca="1" si="135"/>
        <v>1</v>
      </c>
      <c r="AG119" s="437">
        <f t="shared" ca="1" si="136"/>
        <v>0</v>
      </c>
      <c r="AH119" s="794">
        <f t="shared" ca="1" si="137"/>
        <v>0</v>
      </c>
      <c r="AI119" s="437">
        <f t="shared" ca="1" si="138"/>
        <v>0</v>
      </c>
      <c r="AJ119" s="413">
        <f t="shared" ca="1" si="101"/>
        <v>1</v>
      </c>
      <c r="AK119" s="454">
        <f t="shared" ca="1" si="139"/>
        <v>0</v>
      </c>
      <c r="AL119" s="437">
        <f t="shared" ca="1" si="140"/>
        <v>5</v>
      </c>
      <c r="AM119" s="413">
        <f t="shared" ca="1" si="104"/>
        <v>5</v>
      </c>
      <c r="AN119" s="454">
        <f t="shared" ca="1" si="141"/>
        <v>0</v>
      </c>
      <c r="AO119" s="437">
        <f t="shared" ca="1" si="142"/>
        <v>0</v>
      </c>
      <c r="AP119" s="437">
        <f t="shared" ca="1" si="143"/>
        <v>1</v>
      </c>
      <c r="AQ119" s="437">
        <f t="shared" ca="1" si="144"/>
        <v>4</v>
      </c>
      <c r="AR119" s="437">
        <f t="shared" ca="1" si="145"/>
        <v>0</v>
      </c>
      <c r="AS119" s="787">
        <f t="shared" ca="1" si="146"/>
        <v>0</v>
      </c>
      <c r="AT119" s="413">
        <f t="shared" ca="1" si="116"/>
        <v>5</v>
      </c>
      <c r="AV119" s="410">
        <f t="shared" ca="1" si="147"/>
        <v>0</v>
      </c>
      <c r="AW119" s="410">
        <f t="shared" ca="1" si="148"/>
        <v>0</v>
      </c>
      <c r="AX119" s="405">
        <f t="shared" ca="1" si="149"/>
        <v>0</v>
      </c>
      <c r="AY119" s="414">
        <f t="shared" ca="1" si="149"/>
        <v>0</v>
      </c>
      <c r="AZ119" s="405">
        <f t="shared" ca="1" si="149"/>
        <v>0</v>
      </c>
      <c r="BA119" s="405">
        <f t="shared" ca="1" si="149"/>
        <v>0</v>
      </c>
      <c r="BB119" s="405">
        <f t="shared" ca="1" si="149"/>
        <v>0</v>
      </c>
      <c r="BC119" s="405">
        <f t="shared" ca="1" si="149"/>
        <v>0</v>
      </c>
      <c r="BD119" s="405">
        <f t="shared" ca="1" si="149"/>
        <v>0</v>
      </c>
      <c r="BE119" s="405">
        <f t="shared" ca="1" si="149"/>
        <v>0</v>
      </c>
      <c r="BF119" s="405">
        <f t="shared" ca="1" si="149"/>
        <v>0</v>
      </c>
      <c r="BG119" s="405">
        <f t="shared" ca="1" si="149"/>
        <v>0</v>
      </c>
      <c r="BH119" s="405">
        <f t="shared" ca="1" si="150"/>
        <v>0</v>
      </c>
      <c r="BI119" s="405">
        <f t="shared" ca="1" si="150"/>
        <v>0</v>
      </c>
      <c r="BJ119" s="405">
        <f t="shared" ca="1" si="150"/>
        <v>0</v>
      </c>
      <c r="BK119" s="405">
        <f t="shared" ca="1" si="150"/>
        <v>0</v>
      </c>
      <c r="BL119" s="405">
        <f t="shared" ca="1" si="150"/>
        <v>0</v>
      </c>
      <c r="BM119" s="405">
        <f t="shared" ca="1" si="150"/>
        <v>0</v>
      </c>
      <c r="BN119" s="405">
        <f t="shared" ca="1" si="150"/>
        <v>0</v>
      </c>
      <c r="BO119" s="405">
        <f t="shared" ca="1" si="150"/>
        <v>0</v>
      </c>
      <c r="BP119" s="405">
        <f t="shared" ca="1" si="150"/>
        <v>0</v>
      </c>
      <c r="BQ119" s="405">
        <f t="shared" ca="1" si="150"/>
        <v>0</v>
      </c>
      <c r="BR119" s="405">
        <f t="shared" ca="1" si="151"/>
        <v>0</v>
      </c>
      <c r="BS119" s="405">
        <f t="shared" ca="1" si="151"/>
        <v>0</v>
      </c>
      <c r="BT119" s="405">
        <f t="shared" ca="1" si="151"/>
        <v>0</v>
      </c>
      <c r="BU119" s="405">
        <f t="shared" ca="1" si="151"/>
        <v>0</v>
      </c>
      <c r="BV119" s="405">
        <f t="shared" ca="1" si="151"/>
        <v>0</v>
      </c>
      <c r="BW119" s="405">
        <f t="shared" ca="1" si="151"/>
        <v>0</v>
      </c>
      <c r="BX119" s="405">
        <f t="shared" ca="1" si="151"/>
        <v>0</v>
      </c>
      <c r="BY119" s="405">
        <f t="shared" ca="1" si="151"/>
        <v>0</v>
      </c>
      <c r="BZ119" s="405">
        <f t="shared" ca="1" si="151"/>
        <v>0</v>
      </c>
      <c r="CA119" s="405">
        <f t="shared" ca="1" si="151"/>
        <v>0</v>
      </c>
    </row>
    <row r="120" spans="1:79" ht="20.100000000000001" customHeight="1">
      <c r="A120" s="403" t="s">
        <v>606</v>
      </c>
      <c r="B120" s="478">
        <v>55</v>
      </c>
      <c r="C120" s="479" t="s">
        <v>380</v>
      </c>
      <c r="D120" s="480">
        <f t="shared" ca="1" si="74"/>
        <v>0</v>
      </c>
      <c r="E120" s="481">
        <f t="shared" ca="1" si="75"/>
        <v>0</v>
      </c>
      <c r="F120" s="416">
        <f t="shared" ca="1" si="76"/>
        <v>0</v>
      </c>
      <c r="G120" s="480">
        <f t="shared" ca="1" si="77"/>
        <v>0</v>
      </c>
      <c r="H120" s="481">
        <f t="shared" ca="1" si="78"/>
        <v>0</v>
      </c>
      <c r="I120" s="416">
        <f t="shared" ca="1" si="79"/>
        <v>0</v>
      </c>
      <c r="J120" s="480">
        <f t="shared" ca="1" si="80"/>
        <v>0</v>
      </c>
      <c r="K120" s="416">
        <f t="shared" ca="1" si="81"/>
        <v>0</v>
      </c>
      <c r="L120" s="480">
        <f t="shared" ca="1" si="82"/>
        <v>0</v>
      </c>
      <c r="M120" s="416">
        <f t="shared" ca="1" si="83"/>
        <v>0</v>
      </c>
      <c r="N120" s="489"/>
      <c r="O120" s="481"/>
      <c r="P120" s="490">
        <f t="shared" ca="1" si="126"/>
        <v>94</v>
      </c>
      <c r="Q120" s="490">
        <f t="shared" ca="1" si="127"/>
        <v>0</v>
      </c>
      <c r="R120" s="490">
        <f t="shared" ca="1" si="128"/>
        <v>48</v>
      </c>
      <c r="S120" s="490">
        <f t="shared" ca="1" si="129"/>
        <v>2</v>
      </c>
      <c r="T120" s="490">
        <f t="shared" ca="1" si="130"/>
        <v>0</v>
      </c>
      <c r="U120" s="490">
        <f t="shared" ca="1" si="131"/>
        <v>0</v>
      </c>
      <c r="V120" s="490">
        <f t="shared" ca="1" si="90"/>
        <v>96</v>
      </c>
      <c r="W120" s="490">
        <f t="shared" ca="1" si="91"/>
        <v>0</v>
      </c>
      <c r="X120" s="490">
        <f t="shared" ca="1" si="92"/>
        <v>48</v>
      </c>
      <c r="Y120" s="491">
        <f t="shared" ca="1" si="132"/>
        <v>0</v>
      </c>
      <c r="Z120" s="948"/>
      <c r="AA120" s="478">
        <v>55</v>
      </c>
      <c r="AB120" s="479" t="s">
        <v>380</v>
      </c>
      <c r="AC120" s="480">
        <f t="shared" ca="1" si="133"/>
        <v>1</v>
      </c>
      <c r="AD120" s="481">
        <f t="shared" ca="1" si="134"/>
        <v>6</v>
      </c>
      <c r="AE120" s="416">
        <f t="shared" ca="1" si="96"/>
        <v>7</v>
      </c>
      <c r="AF120" s="480">
        <f t="shared" ca="1" si="135"/>
        <v>0</v>
      </c>
      <c r="AG120" s="481">
        <f t="shared" ca="1" si="136"/>
        <v>0</v>
      </c>
      <c r="AH120" s="481">
        <f t="shared" ca="1" si="137"/>
        <v>0</v>
      </c>
      <c r="AI120" s="481">
        <f t="shared" ca="1" si="138"/>
        <v>7</v>
      </c>
      <c r="AJ120" s="416">
        <f t="shared" ca="1" si="101"/>
        <v>7</v>
      </c>
      <c r="AK120" s="480">
        <f t="shared" ca="1" si="139"/>
        <v>0</v>
      </c>
      <c r="AL120" s="481">
        <f t="shared" ca="1" si="140"/>
        <v>0</v>
      </c>
      <c r="AM120" s="416">
        <f t="shared" ca="1" si="104"/>
        <v>0</v>
      </c>
      <c r="AN120" s="480">
        <f t="shared" ca="1" si="141"/>
        <v>0</v>
      </c>
      <c r="AO120" s="481">
        <f t="shared" ca="1" si="142"/>
        <v>0</v>
      </c>
      <c r="AP120" s="481">
        <f t="shared" ca="1" si="143"/>
        <v>0</v>
      </c>
      <c r="AQ120" s="481">
        <f t="shared" ca="1" si="144"/>
        <v>0</v>
      </c>
      <c r="AR120" s="481">
        <f t="shared" ca="1" si="145"/>
        <v>0</v>
      </c>
      <c r="AS120" s="790">
        <f t="shared" ca="1" si="146"/>
        <v>0</v>
      </c>
      <c r="AT120" s="416">
        <f t="shared" ca="1" si="116"/>
        <v>0</v>
      </c>
      <c r="AV120" s="410">
        <f t="shared" ca="1" si="147"/>
        <v>0</v>
      </c>
      <c r="AW120" s="410">
        <f t="shared" ca="1" si="148"/>
        <v>0</v>
      </c>
      <c r="AX120" s="405">
        <f t="shared" ca="1" si="149"/>
        <v>0</v>
      </c>
      <c r="AY120" s="414">
        <f t="shared" ca="1" si="149"/>
        <v>0</v>
      </c>
      <c r="AZ120" s="405">
        <f t="shared" ca="1" si="149"/>
        <v>0</v>
      </c>
      <c r="BA120" s="405">
        <f t="shared" ca="1" si="149"/>
        <v>0</v>
      </c>
      <c r="BB120" s="405">
        <f t="shared" ca="1" si="149"/>
        <v>0</v>
      </c>
      <c r="BC120" s="405">
        <f t="shared" ca="1" si="149"/>
        <v>0</v>
      </c>
      <c r="BD120" s="405">
        <f t="shared" ca="1" si="149"/>
        <v>0</v>
      </c>
      <c r="BE120" s="405">
        <f t="shared" ca="1" si="149"/>
        <v>0</v>
      </c>
      <c r="BF120" s="405">
        <f t="shared" ca="1" si="149"/>
        <v>0</v>
      </c>
      <c r="BG120" s="405">
        <f t="shared" ca="1" si="149"/>
        <v>0</v>
      </c>
      <c r="BH120" s="405">
        <f t="shared" ca="1" si="150"/>
        <v>0</v>
      </c>
      <c r="BI120" s="405">
        <f t="shared" ca="1" si="150"/>
        <v>0</v>
      </c>
      <c r="BJ120" s="405">
        <f t="shared" ca="1" si="150"/>
        <v>0</v>
      </c>
      <c r="BK120" s="405">
        <f t="shared" ca="1" si="150"/>
        <v>0</v>
      </c>
      <c r="BL120" s="405">
        <f t="shared" ca="1" si="150"/>
        <v>0</v>
      </c>
      <c r="BM120" s="405">
        <f t="shared" ca="1" si="150"/>
        <v>0</v>
      </c>
      <c r="BN120" s="405">
        <f t="shared" ca="1" si="150"/>
        <v>0</v>
      </c>
      <c r="BO120" s="405">
        <f t="shared" ca="1" si="150"/>
        <v>0</v>
      </c>
      <c r="BP120" s="405">
        <f t="shared" ca="1" si="150"/>
        <v>0</v>
      </c>
      <c r="BQ120" s="405">
        <f t="shared" ca="1" si="150"/>
        <v>0</v>
      </c>
      <c r="BR120" s="405">
        <f t="shared" ca="1" si="151"/>
        <v>0</v>
      </c>
      <c r="BS120" s="405">
        <f t="shared" ca="1" si="151"/>
        <v>0</v>
      </c>
      <c r="BT120" s="405">
        <f t="shared" ca="1" si="151"/>
        <v>0</v>
      </c>
      <c r="BU120" s="405">
        <f t="shared" ca="1" si="151"/>
        <v>0</v>
      </c>
      <c r="BV120" s="405">
        <f t="shared" ca="1" si="151"/>
        <v>0</v>
      </c>
      <c r="BW120" s="405">
        <f t="shared" ca="1" si="151"/>
        <v>0</v>
      </c>
      <c r="BX120" s="405">
        <f t="shared" ca="1" si="151"/>
        <v>0</v>
      </c>
      <c r="BY120" s="405">
        <f t="shared" ca="1" si="151"/>
        <v>0</v>
      </c>
      <c r="BZ120" s="405">
        <f t="shared" ca="1" si="151"/>
        <v>0</v>
      </c>
      <c r="CA120" s="405">
        <f t="shared" ca="1" si="151"/>
        <v>0</v>
      </c>
    </row>
    <row r="121" spans="1:79">
      <c r="B121" s="417"/>
      <c r="C121" s="421"/>
      <c r="D121" s="422"/>
      <c r="E121" s="422"/>
      <c r="F121" s="422"/>
      <c r="G121" s="422"/>
      <c r="H121" s="422"/>
      <c r="I121" s="422"/>
      <c r="J121" s="422"/>
      <c r="K121" s="422"/>
      <c r="L121" s="422"/>
      <c r="M121" s="422"/>
      <c r="N121" s="422"/>
      <c r="O121" s="422"/>
      <c r="P121" s="419"/>
      <c r="Q121" s="419"/>
      <c r="R121" s="419"/>
      <c r="S121" s="419"/>
      <c r="T121" s="419"/>
      <c r="U121" s="419"/>
      <c r="V121" s="419"/>
      <c r="W121" s="419"/>
      <c r="X121" s="419"/>
      <c r="Y121" s="419"/>
      <c r="Z121" s="419"/>
      <c r="AA121" s="420" t="s">
        <v>2086</v>
      </c>
      <c r="AB121" s="421"/>
      <c r="AC121" s="419"/>
      <c r="AD121" s="419"/>
      <c r="AE121" s="419"/>
      <c r="AF121" s="419"/>
      <c r="AG121" s="419"/>
      <c r="AH121" s="419"/>
      <c r="AI121" s="419"/>
      <c r="AJ121" s="419"/>
      <c r="AK121" s="419"/>
      <c r="AL121" s="419"/>
      <c r="AM121" s="419"/>
      <c r="AN121" s="419"/>
      <c r="AO121" s="419"/>
      <c r="AP121" s="419"/>
      <c r="AQ121" s="419"/>
      <c r="AR121" s="419"/>
      <c r="AS121" s="419"/>
      <c r="AT121" s="419"/>
      <c r="AV121" s="410"/>
      <c r="AW121" s="410"/>
      <c r="AY121" s="414"/>
    </row>
    <row r="122" spans="1:79" ht="21">
      <c r="B122" s="1430" t="s">
        <v>2091</v>
      </c>
      <c r="C122" s="1430"/>
      <c r="D122" s="1430"/>
      <c r="E122" s="1430"/>
      <c r="F122" s="1430"/>
      <c r="G122" s="1430"/>
      <c r="H122" s="1430"/>
      <c r="I122" s="1430"/>
      <c r="J122" s="1430"/>
      <c r="K122" s="1430"/>
      <c r="L122" s="1430"/>
      <c r="M122" s="1430"/>
      <c r="N122" s="1430"/>
      <c r="O122" s="1430"/>
      <c r="P122" s="1430"/>
      <c r="Q122" s="1430"/>
      <c r="R122" s="1430"/>
      <c r="S122" s="1430"/>
      <c r="T122" s="1430"/>
      <c r="U122" s="1430"/>
      <c r="V122" s="1430"/>
      <c r="W122" s="1430"/>
      <c r="X122" s="1430"/>
      <c r="Y122" s="1431"/>
      <c r="Z122" s="946"/>
      <c r="AA122" s="1430" t="s">
        <v>2092</v>
      </c>
      <c r="AB122" s="1430"/>
      <c r="AC122" s="1430"/>
      <c r="AD122" s="1430"/>
      <c r="AE122" s="1430"/>
      <c r="AF122" s="1430"/>
      <c r="AG122" s="1430"/>
      <c r="AH122" s="1430"/>
      <c r="AI122" s="1430"/>
      <c r="AJ122" s="1430"/>
      <c r="AK122" s="1430"/>
      <c r="AL122" s="1430"/>
      <c r="AM122" s="1430"/>
      <c r="AN122" s="1430"/>
      <c r="AO122" s="1430"/>
      <c r="AP122" s="1430"/>
      <c r="AQ122" s="1430"/>
      <c r="AR122" s="1430"/>
      <c r="AS122" s="1430"/>
      <c r="AT122" s="1430"/>
      <c r="AV122" s="410"/>
      <c r="AW122" s="410"/>
      <c r="AY122" s="414"/>
    </row>
    <row r="123" spans="1:79">
      <c r="B123" s="406"/>
      <c r="C123" s="406"/>
      <c r="D123" s="406"/>
      <c r="E123" s="406"/>
      <c r="F123" s="406"/>
      <c r="G123" s="406"/>
      <c r="H123" s="406"/>
      <c r="I123" s="406"/>
      <c r="J123" s="406"/>
      <c r="K123" s="406"/>
      <c r="L123" s="406"/>
      <c r="M123" s="406"/>
      <c r="N123" s="406"/>
      <c r="O123" s="406"/>
      <c r="P123" s="406"/>
      <c r="Q123" s="406"/>
      <c r="R123" s="406"/>
      <c r="S123" s="406"/>
      <c r="T123" s="406"/>
      <c r="U123" s="406"/>
      <c r="V123" s="406"/>
      <c r="W123" s="406"/>
      <c r="X123" s="407"/>
      <c r="Y123" s="407"/>
      <c r="Z123" s="407"/>
      <c r="AA123" s="406"/>
      <c r="AB123" s="406"/>
      <c r="AC123" s="406"/>
      <c r="AD123" s="406"/>
      <c r="AE123" s="408"/>
      <c r="AF123" s="408"/>
      <c r="AG123" s="408"/>
      <c r="AH123" s="408"/>
      <c r="AI123" s="408"/>
      <c r="AJ123" s="408"/>
      <c r="AK123" s="408"/>
      <c r="AL123" s="408"/>
      <c r="AM123" s="408"/>
      <c r="AN123" s="408"/>
      <c r="AO123" s="408"/>
      <c r="AP123" s="408"/>
      <c r="AQ123" s="408"/>
      <c r="AR123" s="408"/>
      <c r="AS123" s="408"/>
      <c r="AT123" s="408"/>
      <c r="AV123" s="410"/>
      <c r="AW123" s="410"/>
      <c r="AY123" s="414"/>
    </row>
    <row r="124" spans="1:79" ht="17.25">
      <c r="B124" s="408"/>
      <c r="C124" s="408"/>
      <c r="D124" s="408"/>
      <c r="E124" s="408"/>
      <c r="F124" s="408"/>
      <c r="G124" s="408"/>
      <c r="H124" s="408"/>
      <c r="I124" s="408"/>
      <c r="J124" s="408"/>
      <c r="K124" s="408"/>
      <c r="L124" s="408"/>
      <c r="M124" s="408"/>
      <c r="N124" s="408"/>
      <c r="O124" s="408"/>
      <c r="P124" s="408"/>
      <c r="Q124" s="408"/>
      <c r="R124" s="408"/>
      <c r="S124" s="408"/>
      <c r="T124" s="408"/>
      <c r="U124" s="1432" t="s">
        <v>2051</v>
      </c>
      <c r="V124" s="1432"/>
      <c r="W124" s="1432"/>
      <c r="X124" s="1432"/>
      <c r="Y124" s="1432"/>
      <c r="Z124" s="945"/>
      <c r="AA124" s="408"/>
      <c r="AB124" s="408"/>
      <c r="AC124" s="408"/>
      <c r="AD124" s="408"/>
      <c r="AE124" s="408"/>
      <c r="AF124" s="408"/>
      <c r="AG124" s="408"/>
      <c r="AH124" s="408"/>
      <c r="AI124" s="408"/>
      <c r="AJ124" s="408"/>
      <c r="AK124" s="408"/>
      <c r="AL124" s="408"/>
      <c r="AM124" s="408"/>
      <c r="AN124" s="1432" t="s">
        <v>2051</v>
      </c>
      <c r="AO124" s="1432"/>
      <c r="AP124" s="1432"/>
      <c r="AQ124" s="1432"/>
      <c r="AR124" s="1432"/>
      <c r="AS124" s="1432"/>
      <c r="AT124" s="1432"/>
      <c r="AV124" s="410"/>
      <c r="AW124" s="410"/>
      <c r="AY124" s="414"/>
    </row>
    <row r="125" spans="1:79" ht="20.100000000000001" customHeight="1">
      <c r="B125" s="411"/>
      <c r="C125" s="412"/>
      <c r="D125" s="1433" t="s">
        <v>2052</v>
      </c>
      <c r="E125" s="1434"/>
      <c r="F125" s="1435"/>
      <c r="G125" s="1433" t="s">
        <v>2053</v>
      </c>
      <c r="H125" s="1434"/>
      <c r="I125" s="1435"/>
      <c r="J125" s="1439" t="s">
        <v>2054</v>
      </c>
      <c r="K125" s="1440"/>
      <c r="L125" s="1443" t="s">
        <v>2055</v>
      </c>
      <c r="M125" s="1440"/>
      <c r="N125" s="1444" t="s">
        <v>2056</v>
      </c>
      <c r="O125" s="1445"/>
      <c r="P125" s="1434" t="s">
        <v>2057</v>
      </c>
      <c r="Q125" s="1434"/>
      <c r="R125" s="1434"/>
      <c r="S125" s="1434"/>
      <c r="T125" s="1434"/>
      <c r="U125" s="1434"/>
      <c r="V125" s="1434"/>
      <c r="W125" s="1434"/>
      <c r="X125" s="1434"/>
      <c r="Y125" s="1448"/>
      <c r="Z125" s="947"/>
      <c r="AA125" s="467"/>
      <c r="AB125" s="468"/>
      <c r="AC125" s="1449" t="s">
        <v>2056</v>
      </c>
      <c r="AD125" s="1450"/>
      <c r="AE125" s="1451"/>
      <c r="AF125" s="1451"/>
      <c r="AG125" s="1451"/>
      <c r="AH125" s="1451"/>
      <c r="AI125" s="1451"/>
      <c r="AJ125" s="1451"/>
      <c r="AK125" s="1451"/>
      <c r="AL125" s="1451"/>
      <c r="AM125" s="1451"/>
      <c r="AN125" s="1451"/>
      <c r="AO125" s="1451"/>
      <c r="AP125" s="1451"/>
      <c r="AQ125" s="1451"/>
      <c r="AR125" s="1451"/>
      <c r="AS125" s="1452"/>
      <c r="AT125" s="1453"/>
      <c r="AV125" s="410"/>
      <c r="AW125" s="410"/>
      <c r="AY125" s="414"/>
    </row>
    <row r="126" spans="1:79" ht="20.100000000000001" customHeight="1">
      <c r="B126" s="428"/>
      <c r="C126" s="443"/>
      <c r="D126" s="1436"/>
      <c r="E126" s="1437"/>
      <c r="F126" s="1438"/>
      <c r="G126" s="1436"/>
      <c r="H126" s="1437"/>
      <c r="I126" s="1438"/>
      <c r="J126" s="1441"/>
      <c r="K126" s="1442"/>
      <c r="L126" s="1441"/>
      <c r="M126" s="1442"/>
      <c r="N126" s="1446"/>
      <c r="O126" s="1447"/>
      <c r="P126" s="1454" t="s">
        <v>2058</v>
      </c>
      <c r="Q126" s="1454"/>
      <c r="R126" s="1454"/>
      <c r="S126" s="1454"/>
      <c r="T126" s="1454"/>
      <c r="U126" s="1454"/>
      <c r="V126" s="1454"/>
      <c r="W126" s="1454"/>
      <c r="X126" s="1454"/>
      <c r="Y126" s="1455"/>
      <c r="Z126" s="947"/>
      <c r="AA126" s="808"/>
      <c r="AB126" s="809"/>
      <c r="AC126" s="1456" t="s">
        <v>2059</v>
      </c>
      <c r="AD126" s="1457"/>
      <c r="AE126" s="1457"/>
      <c r="AF126" s="1457"/>
      <c r="AG126" s="1457"/>
      <c r="AH126" s="1457"/>
      <c r="AI126" s="1457"/>
      <c r="AJ126" s="1458"/>
      <c r="AK126" s="1459" t="s">
        <v>2060</v>
      </c>
      <c r="AL126" s="1457"/>
      <c r="AM126" s="1457"/>
      <c r="AN126" s="1457"/>
      <c r="AO126" s="1457"/>
      <c r="AP126" s="1457"/>
      <c r="AQ126" s="1457"/>
      <c r="AR126" s="1457"/>
      <c r="AS126" s="1460"/>
      <c r="AT126" s="1458"/>
      <c r="AV126" s="410"/>
      <c r="AW126" s="410"/>
      <c r="AY126" s="414"/>
    </row>
    <row r="127" spans="1:79" ht="13.5" customHeight="1">
      <c r="B127" s="428"/>
      <c r="C127" s="443"/>
      <c r="D127" s="1471" t="s">
        <v>2061</v>
      </c>
      <c r="E127" s="1476" t="s">
        <v>2062</v>
      </c>
      <c r="F127" s="1472" t="s">
        <v>2063</v>
      </c>
      <c r="G127" s="1471" t="s">
        <v>2061</v>
      </c>
      <c r="H127" s="1476" t="s">
        <v>2062</v>
      </c>
      <c r="I127" s="1472" t="s">
        <v>2063</v>
      </c>
      <c r="J127" s="1471" t="s">
        <v>2064</v>
      </c>
      <c r="K127" s="1472" t="s">
        <v>2065</v>
      </c>
      <c r="L127" s="1471" t="s">
        <v>2066</v>
      </c>
      <c r="M127" s="1473" t="s">
        <v>2060</v>
      </c>
      <c r="N127" s="460"/>
      <c r="O127" s="461"/>
      <c r="P127" s="1482" t="s">
        <v>2072</v>
      </c>
      <c r="Q127" s="443"/>
      <c r="R127" s="462"/>
      <c r="S127" s="1482" t="s">
        <v>2074</v>
      </c>
      <c r="T127" s="463"/>
      <c r="U127" s="464"/>
      <c r="V127" s="1481" t="s">
        <v>2067</v>
      </c>
      <c r="W127" s="1475"/>
      <c r="X127" s="1475"/>
      <c r="Y127" s="1473"/>
      <c r="Z127" s="947"/>
      <c r="AA127" s="808"/>
      <c r="AB127" s="809"/>
      <c r="AC127" s="1461" t="s">
        <v>2068</v>
      </c>
      <c r="AD127" s="1462"/>
      <c r="AE127" s="1463"/>
      <c r="AF127" s="1461" t="s">
        <v>2069</v>
      </c>
      <c r="AG127" s="1462"/>
      <c r="AH127" s="1462"/>
      <c r="AI127" s="1462"/>
      <c r="AJ127" s="1463"/>
      <c r="AK127" s="1461" t="s">
        <v>2068</v>
      </c>
      <c r="AL127" s="1462"/>
      <c r="AM127" s="1463"/>
      <c r="AN127" s="1461" t="s">
        <v>2070</v>
      </c>
      <c r="AO127" s="1462"/>
      <c r="AP127" s="1462"/>
      <c r="AQ127" s="1462"/>
      <c r="AR127" s="1462"/>
      <c r="AS127" s="1464"/>
      <c r="AT127" s="1463"/>
      <c r="AV127" s="410"/>
      <c r="AW127" s="410"/>
      <c r="AY127" s="414"/>
    </row>
    <row r="128" spans="1:79" ht="63">
      <c r="B128" s="429"/>
      <c r="C128" s="444"/>
      <c r="D128" s="1441"/>
      <c r="E128" s="1447"/>
      <c r="F128" s="1477"/>
      <c r="G128" s="1441"/>
      <c r="H128" s="1447"/>
      <c r="I128" s="1477"/>
      <c r="J128" s="1441"/>
      <c r="K128" s="1442"/>
      <c r="L128" s="1441"/>
      <c r="M128" s="1455"/>
      <c r="N128" s="459" t="s">
        <v>2071</v>
      </c>
      <c r="O128" s="424" t="s">
        <v>2060</v>
      </c>
      <c r="P128" s="1483"/>
      <c r="Q128" s="474" t="s">
        <v>2096</v>
      </c>
      <c r="R128" s="425" t="s">
        <v>2073</v>
      </c>
      <c r="S128" s="1483"/>
      <c r="T128" s="474" t="s">
        <v>2096</v>
      </c>
      <c r="U128" s="425" t="s">
        <v>2073</v>
      </c>
      <c r="V128" s="473"/>
      <c r="W128" s="474" t="s">
        <v>2096</v>
      </c>
      <c r="X128" s="425" t="s">
        <v>2073</v>
      </c>
      <c r="Y128" s="432" t="s">
        <v>2075</v>
      </c>
      <c r="Z128" s="949"/>
      <c r="AA128" s="471"/>
      <c r="AB128" s="472"/>
      <c r="AC128" s="769" t="s">
        <v>2076</v>
      </c>
      <c r="AD128" s="771" t="s">
        <v>2077</v>
      </c>
      <c r="AE128" s="770" t="s">
        <v>2078</v>
      </c>
      <c r="AF128" s="769" t="s">
        <v>2079</v>
      </c>
      <c r="AG128" s="771" t="s">
        <v>2080</v>
      </c>
      <c r="AH128" s="796" t="s">
        <v>2941</v>
      </c>
      <c r="AI128" s="771" t="s">
        <v>2081</v>
      </c>
      <c r="AJ128" s="770" t="s">
        <v>2078</v>
      </c>
      <c r="AK128" s="769" t="s">
        <v>2076</v>
      </c>
      <c r="AL128" s="771" t="s">
        <v>2077</v>
      </c>
      <c r="AM128" s="770" t="s">
        <v>2082</v>
      </c>
      <c r="AN128" s="769" t="s">
        <v>2934</v>
      </c>
      <c r="AO128" s="771" t="s">
        <v>2935</v>
      </c>
      <c r="AP128" s="771" t="s">
        <v>2936</v>
      </c>
      <c r="AQ128" s="771" t="s">
        <v>2937</v>
      </c>
      <c r="AR128" s="771" t="s">
        <v>2938</v>
      </c>
      <c r="AS128" s="792" t="s">
        <v>2708</v>
      </c>
      <c r="AT128" s="770" t="s">
        <v>2078</v>
      </c>
      <c r="AV128" s="410"/>
      <c r="AW128" s="410"/>
      <c r="AY128" s="414"/>
    </row>
    <row r="129" spans="1:79" ht="20.100000000000001" customHeight="1">
      <c r="A129" s="159" t="s">
        <v>2185</v>
      </c>
      <c r="B129" s="439">
        <v>56</v>
      </c>
      <c r="C129" s="448" t="s">
        <v>1827</v>
      </c>
      <c r="D129" s="457">
        <f t="shared" ref="D129:D184" ca="1" si="152">COUNTIF(AX129:AZ129,"*"&amp;" "&amp;"*")</f>
        <v>0</v>
      </c>
      <c r="E129" s="440">
        <f t="shared" ref="E129:E184" ca="1" si="153">COUNTIF(BD129:BF129,"*"&amp;" "&amp;"*")</f>
        <v>0</v>
      </c>
      <c r="F129" s="458">
        <f t="shared" ref="F129:F184" ca="1" si="154">COUNTIF(BJ129:BL129,"*"&amp;" "&amp;"*")</f>
        <v>0</v>
      </c>
      <c r="G129" s="457">
        <f t="shared" ref="G129:G184" ca="1" si="155">COUNTIF(BA129:BC129,"*"&amp;" "&amp;"*")</f>
        <v>0</v>
      </c>
      <c r="H129" s="440">
        <f t="shared" ref="H129:H184" ca="1" si="156">COUNTIF(BG129:BI129,"*"&amp;" "&amp;"*")</f>
        <v>0</v>
      </c>
      <c r="I129" s="458">
        <f t="shared" ref="I129:I184" ca="1" si="157">COUNTIF(BM129:BO129,"*"&amp;" "&amp;"*")</f>
        <v>0</v>
      </c>
      <c r="J129" s="457">
        <f t="shared" ref="J129:J184" ca="1" si="158">COUNTIF(BP129:BR129,"*"&amp;" "&amp;"*")</f>
        <v>0</v>
      </c>
      <c r="K129" s="458">
        <f t="shared" ref="K129:K184" ca="1" si="159">COUNTIF(BS129:BU129,"*"&amp;" "&amp;"*")</f>
        <v>0</v>
      </c>
      <c r="L129" s="457">
        <f t="shared" ref="L129:L184" ca="1" si="160">COUNTIF(BY129:CA129,"公共用水関係")</f>
        <v>0</v>
      </c>
      <c r="M129" s="458">
        <f t="shared" ref="M129:M184" ca="1" si="161">COUNTIF(BY129:CA129,"地下水関係")</f>
        <v>0</v>
      </c>
      <c r="N129" s="452"/>
      <c r="O129" s="440"/>
      <c r="P129" s="441">
        <f t="shared" ref="P129:P160" ca="1" si="162">SUMIFS(INDIRECT(CC$7),INDIRECT($CB$7),"合計",別3自治体コード,$A129)</f>
        <v>61</v>
      </c>
      <c r="Q129" s="441">
        <f t="shared" ref="Q129:Q160" ca="1" si="163">SUMIFS(INDIRECT(CD$7),INDIRECT($CB$7),"合計",別3自治体コード,$A129)</f>
        <v>0</v>
      </c>
      <c r="R129" s="441">
        <f t="shared" ref="R129:R160" ca="1" si="164">SUMIFS(INDIRECT(CE$7),INDIRECT($CB$7),"合計",別3自治体コード,$A129)</f>
        <v>1</v>
      </c>
      <c r="S129" s="441">
        <f t="shared" ref="S129:S160" ca="1" si="165">SUMIFS(INDIRECT(CF$7),INDIRECT($CB$7),"合計",別3自治体コード,$A129)</f>
        <v>0</v>
      </c>
      <c r="T129" s="441">
        <f t="shared" ref="T129:T160" ca="1" si="166">SUMIFS(INDIRECT(CG$7),INDIRECT($CB$7),"合計",別3自治体コード,$A129)</f>
        <v>0</v>
      </c>
      <c r="U129" s="441">
        <f t="shared" ref="U129:U160" ca="1" si="167">SUMIFS(INDIRECT(CH$7),INDIRECT($CB$7),"合計",別3自治体コード,$A129)</f>
        <v>0</v>
      </c>
      <c r="V129" s="441">
        <f t="shared" ref="V129:V184" ca="1" si="168">P129+S129</f>
        <v>61</v>
      </c>
      <c r="W129" s="441">
        <f t="shared" ref="W129:W184" ca="1" si="169">Q129+T129</f>
        <v>0</v>
      </c>
      <c r="X129" s="441">
        <f t="shared" ref="X129:X184" ca="1" si="170">R129+U129</f>
        <v>1</v>
      </c>
      <c r="Y129" s="806">
        <f t="shared" ref="Y129:Y160" ca="1" si="171">SUMIFS(INDIRECT(CI$7),INDIRECT($CB$7),"合計",別3自治体コード,$A129)</f>
        <v>0</v>
      </c>
      <c r="Z129" s="948"/>
      <c r="AA129" s="810">
        <v>56</v>
      </c>
      <c r="AB129" s="811" t="s">
        <v>1827</v>
      </c>
      <c r="AC129" s="454">
        <f t="shared" ref="AC129:AC160" ca="1" si="172">INDEX(INDIRECT(CJ$7),MATCH($A129,_1自治体コード,0))</f>
        <v>50</v>
      </c>
      <c r="AD129" s="437">
        <f t="shared" ref="AD129:AD160" ca="1" si="173">INDEX(INDIRECT(CK$7),MATCH($A129,_1自治体コード,0))</f>
        <v>26</v>
      </c>
      <c r="AE129" s="413">
        <f t="shared" ref="AE129:AE184" ca="1" si="174">SUM(AC129:AD129)</f>
        <v>76</v>
      </c>
      <c r="AF129" s="454">
        <f t="shared" ref="AF129:AF160" ca="1" si="175">INDEX(INDIRECT(CM$7),MATCH($A129,_1自治体コード,0))</f>
        <v>8</v>
      </c>
      <c r="AG129" s="437">
        <f t="shared" ref="AG129:AG160" ca="1" si="176">INDEX(INDIRECT(CN$7),MATCH($A129,_1自治体コード,0))</f>
        <v>0</v>
      </c>
      <c r="AH129" s="794">
        <f t="shared" ref="AH129:AH160" ca="1" si="177">INDEX(INDIRECT(CO$7),MATCH($A129,_1自治体コード,0))</f>
        <v>46</v>
      </c>
      <c r="AI129" s="437">
        <f t="shared" ref="AI129:AI160" ca="1" si="178">INDEX(INDIRECT(CP$7),MATCH($A129,_1自治体コード,0))</f>
        <v>64</v>
      </c>
      <c r="AJ129" s="413">
        <f t="shared" ref="AJ129:AJ184" ca="1" si="179">SUM(AF129:AI129)</f>
        <v>118</v>
      </c>
      <c r="AK129" s="454">
        <f t="shared" ref="AK129:AK160" ca="1" si="180">INDEX(INDIRECT(CR$7),MATCH($A129,_1自治体コード,0))</f>
        <v>0</v>
      </c>
      <c r="AL129" s="437">
        <f t="shared" ref="AL129:AL160" ca="1" si="181">INDEX(INDIRECT(CS$7),MATCH($A129,_1自治体コード,0))</f>
        <v>0</v>
      </c>
      <c r="AM129" s="413">
        <f t="shared" ref="AM129:AM184" ca="1" si="182">SUM(AK129:AL129)</f>
        <v>0</v>
      </c>
      <c r="AN129" s="454">
        <f t="shared" ref="AN129:AN160" ca="1" si="183">INDEX(INDIRECT(CU$7),MATCH($A129,_1自治体コード,0))</f>
        <v>0</v>
      </c>
      <c r="AO129" s="437">
        <f t="shared" ref="AO129:AO160" ca="1" si="184">INDEX(INDIRECT(CV$7),MATCH($A129,_1自治体コード,0))</f>
        <v>0</v>
      </c>
      <c r="AP129" s="437">
        <f t="shared" ref="AP129:AP160" ca="1" si="185">INDEX(INDIRECT(CW$7),MATCH($A129,_1自治体コード,0))</f>
        <v>0</v>
      </c>
      <c r="AQ129" s="437">
        <f t="shared" ref="AQ129:AQ160" ca="1" si="186">INDEX(INDIRECT(CX$7),MATCH($A129,_1自治体コード,0))</f>
        <v>0</v>
      </c>
      <c r="AR129" s="437">
        <f t="shared" ref="AR129:AR160" ca="1" si="187">INDEX(INDIRECT(CY$7),MATCH($A129,_1自治体コード,0))</f>
        <v>0</v>
      </c>
      <c r="AS129" s="787">
        <f t="shared" ref="AS129:AS160" ca="1" si="188">INDEX(INDIRECT(CZ$7),MATCH($A129,_1自治体コード,0))</f>
        <v>0</v>
      </c>
      <c r="AT129" s="413">
        <f ca="1">SUM(AN129:AS129)</f>
        <v>0</v>
      </c>
      <c r="AV129" s="410">
        <f t="shared" ref="AV129:AV160" ca="1" si="189">IF(AJ129&gt;=AE129,0,1)</f>
        <v>0</v>
      </c>
      <c r="AW129" s="410">
        <f t="shared" ref="AW129:AW160" ca="1" si="190">IF(AT129&gt;=AM129,0,1)</f>
        <v>0</v>
      </c>
      <c r="AX129" s="405">
        <f t="shared" ref="AX129:BG138" ca="1" si="191">INDEX(INDIRECT(AX$7),MATCH($A129,_1自治体コード,0))</f>
        <v>0</v>
      </c>
      <c r="AY129" s="414">
        <f t="shared" ca="1" si="191"/>
        <v>0</v>
      </c>
      <c r="AZ129" s="405">
        <f t="shared" ca="1" si="191"/>
        <v>0</v>
      </c>
      <c r="BA129" s="405">
        <f t="shared" ca="1" si="191"/>
        <v>0</v>
      </c>
      <c r="BB129" s="405">
        <f t="shared" ca="1" si="191"/>
        <v>0</v>
      </c>
      <c r="BC129" s="405">
        <f t="shared" ca="1" si="191"/>
        <v>0</v>
      </c>
      <c r="BD129" s="405">
        <f t="shared" ca="1" si="191"/>
        <v>0</v>
      </c>
      <c r="BE129" s="405">
        <f t="shared" ca="1" si="191"/>
        <v>0</v>
      </c>
      <c r="BF129" s="405">
        <f t="shared" ca="1" si="191"/>
        <v>0</v>
      </c>
      <c r="BG129" s="405">
        <f t="shared" ca="1" si="191"/>
        <v>0</v>
      </c>
      <c r="BH129" s="405">
        <f t="shared" ref="BH129:BQ138" ca="1" si="192">INDEX(INDIRECT(BH$7),MATCH($A129,_1自治体コード,0))</f>
        <v>0</v>
      </c>
      <c r="BI129" s="405">
        <f t="shared" ca="1" si="192"/>
        <v>0</v>
      </c>
      <c r="BJ129" s="405">
        <f t="shared" ca="1" si="192"/>
        <v>0</v>
      </c>
      <c r="BK129" s="405">
        <f t="shared" ca="1" si="192"/>
        <v>0</v>
      </c>
      <c r="BL129" s="405">
        <f t="shared" ca="1" si="192"/>
        <v>0</v>
      </c>
      <c r="BM129" s="405">
        <f t="shared" ca="1" si="192"/>
        <v>0</v>
      </c>
      <c r="BN129" s="405">
        <f t="shared" ca="1" si="192"/>
        <v>0</v>
      </c>
      <c r="BO129" s="405">
        <f t="shared" ca="1" si="192"/>
        <v>0</v>
      </c>
      <c r="BP129" s="405">
        <f t="shared" ca="1" si="192"/>
        <v>0</v>
      </c>
      <c r="BQ129" s="405">
        <f t="shared" ca="1" si="192"/>
        <v>0</v>
      </c>
      <c r="BR129" s="405">
        <f t="shared" ref="BR129:CA144" ca="1" si="193">INDEX(INDIRECT(BR$7),MATCH($A129,_1自治体コード,0))</f>
        <v>0</v>
      </c>
      <c r="BS129" s="405">
        <f t="shared" ca="1" si="193"/>
        <v>0</v>
      </c>
      <c r="BT129" s="405">
        <f t="shared" ca="1" si="193"/>
        <v>0</v>
      </c>
      <c r="BU129" s="405">
        <f t="shared" ca="1" si="193"/>
        <v>0</v>
      </c>
      <c r="BV129" s="405">
        <f t="shared" ca="1" si="193"/>
        <v>0</v>
      </c>
      <c r="BW129" s="405">
        <f t="shared" ca="1" si="193"/>
        <v>0</v>
      </c>
      <c r="BX129" s="405">
        <f t="shared" ca="1" si="193"/>
        <v>0</v>
      </c>
      <c r="BY129" s="405">
        <f t="shared" ca="1" si="193"/>
        <v>0</v>
      </c>
      <c r="BZ129" s="405">
        <f t="shared" ca="1" si="193"/>
        <v>0</v>
      </c>
      <c r="CA129" s="405">
        <f t="shared" ca="1" si="193"/>
        <v>0</v>
      </c>
    </row>
    <row r="130" spans="1:79" ht="20.100000000000001" customHeight="1">
      <c r="A130" t="s">
        <v>608</v>
      </c>
      <c r="B130" s="436">
        <v>57</v>
      </c>
      <c r="C130" s="446" t="s">
        <v>382</v>
      </c>
      <c r="D130" s="454">
        <f t="shared" ca="1" si="152"/>
        <v>0</v>
      </c>
      <c r="E130" s="437">
        <f t="shared" ca="1" si="153"/>
        <v>0</v>
      </c>
      <c r="F130" s="413">
        <f t="shared" ca="1" si="154"/>
        <v>0</v>
      </c>
      <c r="G130" s="454">
        <f t="shared" ca="1" si="155"/>
        <v>0</v>
      </c>
      <c r="H130" s="437">
        <f t="shared" ca="1" si="156"/>
        <v>0</v>
      </c>
      <c r="I130" s="413">
        <f t="shared" ca="1" si="157"/>
        <v>0</v>
      </c>
      <c r="J130" s="454">
        <f t="shared" ca="1" si="158"/>
        <v>0</v>
      </c>
      <c r="K130" s="413">
        <f t="shared" ca="1" si="159"/>
        <v>0</v>
      </c>
      <c r="L130" s="454">
        <f t="shared" ca="1" si="160"/>
        <v>0</v>
      </c>
      <c r="M130" s="413">
        <f t="shared" ca="1" si="161"/>
        <v>0</v>
      </c>
      <c r="N130" s="450"/>
      <c r="O130" s="437"/>
      <c r="P130" s="807">
        <f t="shared" ca="1" si="162"/>
        <v>0</v>
      </c>
      <c r="Q130" s="807">
        <f t="shared" ca="1" si="163"/>
        <v>0</v>
      </c>
      <c r="R130" s="807">
        <f t="shared" ca="1" si="164"/>
        <v>0</v>
      </c>
      <c r="S130" s="807">
        <f t="shared" ca="1" si="165"/>
        <v>0</v>
      </c>
      <c r="T130" s="807">
        <f t="shared" ca="1" si="166"/>
        <v>0</v>
      </c>
      <c r="U130" s="807">
        <f t="shared" ca="1" si="167"/>
        <v>0</v>
      </c>
      <c r="V130" s="807">
        <f t="shared" ca="1" si="168"/>
        <v>0</v>
      </c>
      <c r="W130" s="807">
        <f t="shared" ca="1" si="169"/>
        <v>0</v>
      </c>
      <c r="X130" s="807">
        <f t="shared" ca="1" si="170"/>
        <v>0</v>
      </c>
      <c r="Y130" s="487">
        <f t="shared" ca="1" si="171"/>
        <v>0</v>
      </c>
      <c r="Z130" s="948"/>
      <c r="AA130" s="812">
        <v>57</v>
      </c>
      <c r="AB130" s="813" t="s">
        <v>382</v>
      </c>
      <c r="AC130" s="454">
        <f t="shared" ca="1" si="172"/>
        <v>0</v>
      </c>
      <c r="AD130" s="437">
        <f t="shared" ca="1" si="173"/>
        <v>1</v>
      </c>
      <c r="AE130" s="413">
        <f t="shared" ca="1" si="174"/>
        <v>1</v>
      </c>
      <c r="AF130" s="454">
        <f t="shared" ca="1" si="175"/>
        <v>1</v>
      </c>
      <c r="AG130" s="437">
        <f t="shared" ca="1" si="176"/>
        <v>0</v>
      </c>
      <c r="AH130" s="794">
        <f t="shared" ca="1" si="177"/>
        <v>0</v>
      </c>
      <c r="AI130" s="437">
        <f t="shared" ca="1" si="178"/>
        <v>0</v>
      </c>
      <c r="AJ130" s="413">
        <f t="shared" ca="1" si="179"/>
        <v>1</v>
      </c>
      <c r="AK130" s="454">
        <f t="shared" ca="1" si="180"/>
        <v>1</v>
      </c>
      <c r="AL130" s="437">
        <f t="shared" ca="1" si="181"/>
        <v>1</v>
      </c>
      <c r="AM130" s="413">
        <f t="shared" ca="1" si="182"/>
        <v>2</v>
      </c>
      <c r="AN130" s="454">
        <f t="shared" ca="1" si="183"/>
        <v>0</v>
      </c>
      <c r="AO130" s="437">
        <f t="shared" ca="1" si="184"/>
        <v>0</v>
      </c>
      <c r="AP130" s="437">
        <f t="shared" ca="1" si="185"/>
        <v>0</v>
      </c>
      <c r="AQ130" s="437">
        <f t="shared" ca="1" si="186"/>
        <v>0</v>
      </c>
      <c r="AR130" s="437">
        <f t="shared" ca="1" si="187"/>
        <v>2</v>
      </c>
      <c r="AS130" s="787">
        <f t="shared" ca="1" si="188"/>
        <v>0</v>
      </c>
      <c r="AT130" s="413">
        <f t="shared" ref="AT130:AT185" ca="1" si="194">SUM(AN130:AS130)</f>
        <v>2</v>
      </c>
      <c r="AV130" s="410">
        <f t="shared" ca="1" si="189"/>
        <v>0</v>
      </c>
      <c r="AW130" s="410">
        <f t="shared" ca="1" si="190"/>
        <v>0</v>
      </c>
      <c r="AX130" s="405">
        <f t="shared" ca="1" si="191"/>
        <v>0</v>
      </c>
      <c r="AY130" s="414">
        <f t="shared" ca="1" si="191"/>
        <v>0</v>
      </c>
      <c r="AZ130" s="405">
        <f t="shared" ca="1" si="191"/>
        <v>0</v>
      </c>
      <c r="BA130" s="405">
        <f t="shared" ca="1" si="191"/>
        <v>0</v>
      </c>
      <c r="BB130" s="405">
        <f t="shared" ca="1" si="191"/>
        <v>0</v>
      </c>
      <c r="BC130" s="405">
        <f t="shared" ca="1" si="191"/>
        <v>0</v>
      </c>
      <c r="BD130" s="405">
        <f t="shared" ca="1" si="191"/>
        <v>0</v>
      </c>
      <c r="BE130" s="405">
        <f t="shared" ca="1" si="191"/>
        <v>0</v>
      </c>
      <c r="BF130" s="405">
        <f t="shared" ca="1" si="191"/>
        <v>0</v>
      </c>
      <c r="BG130" s="405">
        <f t="shared" ca="1" si="191"/>
        <v>0</v>
      </c>
      <c r="BH130" s="405">
        <f t="shared" ca="1" si="192"/>
        <v>0</v>
      </c>
      <c r="BI130" s="405">
        <f t="shared" ca="1" si="192"/>
        <v>0</v>
      </c>
      <c r="BJ130" s="405">
        <f t="shared" ca="1" si="192"/>
        <v>0</v>
      </c>
      <c r="BK130" s="405">
        <f t="shared" ca="1" si="192"/>
        <v>0</v>
      </c>
      <c r="BL130" s="405">
        <f t="shared" ca="1" si="192"/>
        <v>0</v>
      </c>
      <c r="BM130" s="405">
        <f t="shared" ca="1" si="192"/>
        <v>0</v>
      </c>
      <c r="BN130" s="405">
        <f t="shared" ca="1" si="192"/>
        <v>0</v>
      </c>
      <c r="BO130" s="405">
        <f t="shared" ca="1" si="192"/>
        <v>0</v>
      </c>
      <c r="BP130" s="405">
        <f t="shared" ca="1" si="192"/>
        <v>0</v>
      </c>
      <c r="BQ130" s="405">
        <f t="shared" ca="1" si="192"/>
        <v>0</v>
      </c>
      <c r="BR130" s="405">
        <f t="shared" ca="1" si="193"/>
        <v>0</v>
      </c>
      <c r="BS130" s="405">
        <f t="shared" ca="1" si="193"/>
        <v>0</v>
      </c>
      <c r="BT130" s="405">
        <f t="shared" ca="1" si="193"/>
        <v>0</v>
      </c>
      <c r="BU130" s="405">
        <f t="shared" ca="1" si="193"/>
        <v>0</v>
      </c>
      <c r="BV130" s="405">
        <f t="shared" ca="1" si="193"/>
        <v>0</v>
      </c>
      <c r="BW130" s="405">
        <f t="shared" ca="1" si="193"/>
        <v>0</v>
      </c>
      <c r="BX130" s="405">
        <f t="shared" ca="1" si="193"/>
        <v>0</v>
      </c>
      <c r="BY130" s="405">
        <f t="shared" ca="1" si="193"/>
        <v>0</v>
      </c>
      <c r="BZ130" s="405">
        <f t="shared" ca="1" si="193"/>
        <v>0</v>
      </c>
      <c r="CA130" s="405">
        <f t="shared" ca="1" si="193"/>
        <v>0</v>
      </c>
    </row>
    <row r="131" spans="1:79" ht="20.100000000000001" customHeight="1">
      <c r="A131" t="s">
        <v>609</v>
      </c>
      <c r="B131" s="436">
        <v>58</v>
      </c>
      <c r="C131" s="446" t="s">
        <v>311</v>
      </c>
      <c r="D131" s="454">
        <f t="shared" ca="1" si="152"/>
        <v>0</v>
      </c>
      <c r="E131" s="437">
        <f t="shared" ca="1" si="153"/>
        <v>0</v>
      </c>
      <c r="F131" s="413">
        <f t="shared" ca="1" si="154"/>
        <v>0</v>
      </c>
      <c r="G131" s="454">
        <f t="shared" ca="1" si="155"/>
        <v>0</v>
      </c>
      <c r="H131" s="437">
        <f t="shared" ca="1" si="156"/>
        <v>0</v>
      </c>
      <c r="I131" s="413">
        <f t="shared" ca="1" si="157"/>
        <v>0</v>
      </c>
      <c r="J131" s="454">
        <f t="shared" ca="1" si="158"/>
        <v>0</v>
      </c>
      <c r="K131" s="413">
        <f t="shared" ca="1" si="159"/>
        <v>0</v>
      </c>
      <c r="L131" s="454">
        <f t="shared" ca="1" si="160"/>
        <v>0</v>
      </c>
      <c r="M131" s="413">
        <f t="shared" ca="1" si="161"/>
        <v>0</v>
      </c>
      <c r="N131" s="450"/>
      <c r="O131" s="437"/>
      <c r="P131" s="807">
        <f t="shared" ca="1" si="162"/>
        <v>27</v>
      </c>
      <c r="Q131" s="807">
        <f t="shared" ca="1" si="163"/>
        <v>0</v>
      </c>
      <c r="R131" s="807">
        <f t="shared" ca="1" si="164"/>
        <v>0</v>
      </c>
      <c r="S131" s="807">
        <f t="shared" ca="1" si="165"/>
        <v>0</v>
      </c>
      <c r="T131" s="807">
        <f t="shared" ca="1" si="166"/>
        <v>0</v>
      </c>
      <c r="U131" s="807">
        <f t="shared" ca="1" si="167"/>
        <v>0</v>
      </c>
      <c r="V131" s="807">
        <f t="shared" ca="1" si="168"/>
        <v>27</v>
      </c>
      <c r="W131" s="807">
        <f t="shared" ca="1" si="169"/>
        <v>0</v>
      </c>
      <c r="X131" s="807">
        <f t="shared" ca="1" si="170"/>
        <v>0</v>
      </c>
      <c r="Y131" s="487">
        <f t="shared" ca="1" si="171"/>
        <v>0</v>
      </c>
      <c r="Z131" s="948"/>
      <c r="AA131" s="812">
        <v>58</v>
      </c>
      <c r="AB131" s="813" t="s">
        <v>311</v>
      </c>
      <c r="AC131" s="454">
        <f t="shared" ca="1" si="172"/>
        <v>0</v>
      </c>
      <c r="AD131" s="437">
        <f t="shared" ca="1" si="173"/>
        <v>0</v>
      </c>
      <c r="AE131" s="413">
        <f t="shared" ca="1" si="174"/>
        <v>0</v>
      </c>
      <c r="AF131" s="454">
        <f t="shared" ca="1" si="175"/>
        <v>0</v>
      </c>
      <c r="AG131" s="437">
        <f t="shared" ca="1" si="176"/>
        <v>0</v>
      </c>
      <c r="AH131" s="794">
        <f t="shared" ca="1" si="177"/>
        <v>0</v>
      </c>
      <c r="AI131" s="437">
        <f t="shared" ca="1" si="178"/>
        <v>0</v>
      </c>
      <c r="AJ131" s="413">
        <f t="shared" ca="1" si="179"/>
        <v>0</v>
      </c>
      <c r="AK131" s="454">
        <f t="shared" ca="1" si="180"/>
        <v>0</v>
      </c>
      <c r="AL131" s="437">
        <f t="shared" ca="1" si="181"/>
        <v>0</v>
      </c>
      <c r="AM131" s="413">
        <f t="shared" ca="1" si="182"/>
        <v>0</v>
      </c>
      <c r="AN131" s="454">
        <f t="shared" ca="1" si="183"/>
        <v>0</v>
      </c>
      <c r="AO131" s="437">
        <f t="shared" ca="1" si="184"/>
        <v>0</v>
      </c>
      <c r="AP131" s="437">
        <f t="shared" ca="1" si="185"/>
        <v>0</v>
      </c>
      <c r="AQ131" s="437">
        <f t="shared" ca="1" si="186"/>
        <v>0</v>
      </c>
      <c r="AR131" s="437">
        <f t="shared" ca="1" si="187"/>
        <v>0</v>
      </c>
      <c r="AS131" s="787">
        <f t="shared" ca="1" si="188"/>
        <v>0</v>
      </c>
      <c r="AT131" s="413">
        <f t="shared" ca="1" si="194"/>
        <v>0</v>
      </c>
      <c r="AV131" s="410">
        <f t="shared" ca="1" si="189"/>
        <v>0</v>
      </c>
      <c r="AW131" s="410">
        <f t="shared" ca="1" si="190"/>
        <v>0</v>
      </c>
      <c r="AX131" s="405">
        <f t="shared" ca="1" si="191"/>
        <v>0</v>
      </c>
      <c r="AY131" s="414">
        <f t="shared" ca="1" si="191"/>
        <v>0</v>
      </c>
      <c r="AZ131" s="405">
        <f t="shared" ca="1" si="191"/>
        <v>0</v>
      </c>
      <c r="BA131" s="405">
        <f t="shared" ca="1" si="191"/>
        <v>0</v>
      </c>
      <c r="BB131" s="405">
        <f t="shared" ca="1" si="191"/>
        <v>0</v>
      </c>
      <c r="BC131" s="405">
        <f t="shared" ca="1" si="191"/>
        <v>0</v>
      </c>
      <c r="BD131" s="405">
        <f t="shared" ca="1" si="191"/>
        <v>0</v>
      </c>
      <c r="BE131" s="405">
        <f t="shared" ca="1" si="191"/>
        <v>0</v>
      </c>
      <c r="BF131" s="405">
        <f t="shared" ca="1" si="191"/>
        <v>0</v>
      </c>
      <c r="BG131" s="405">
        <f t="shared" ca="1" si="191"/>
        <v>0</v>
      </c>
      <c r="BH131" s="405">
        <f t="shared" ca="1" si="192"/>
        <v>0</v>
      </c>
      <c r="BI131" s="405">
        <f t="shared" ca="1" si="192"/>
        <v>0</v>
      </c>
      <c r="BJ131" s="405">
        <f t="shared" ca="1" si="192"/>
        <v>0</v>
      </c>
      <c r="BK131" s="405">
        <f t="shared" ca="1" si="192"/>
        <v>0</v>
      </c>
      <c r="BL131" s="405">
        <f t="shared" ca="1" si="192"/>
        <v>0</v>
      </c>
      <c r="BM131" s="405">
        <f t="shared" ca="1" si="192"/>
        <v>0</v>
      </c>
      <c r="BN131" s="405">
        <f t="shared" ca="1" si="192"/>
        <v>0</v>
      </c>
      <c r="BO131" s="405">
        <f t="shared" ca="1" si="192"/>
        <v>0</v>
      </c>
      <c r="BP131" s="405">
        <f t="shared" ca="1" si="192"/>
        <v>0</v>
      </c>
      <c r="BQ131" s="405">
        <f t="shared" ca="1" si="192"/>
        <v>0</v>
      </c>
      <c r="BR131" s="405">
        <f t="shared" ca="1" si="193"/>
        <v>0</v>
      </c>
      <c r="BS131" s="405">
        <f t="shared" ca="1" si="193"/>
        <v>0</v>
      </c>
      <c r="BT131" s="405">
        <f t="shared" ca="1" si="193"/>
        <v>0</v>
      </c>
      <c r="BU131" s="405">
        <f t="shared" ca="1" si="193"/>
        <v>0</v>
      </c>
      <c r="BV131" s="405">
        <f t="shared" ca="1" si="193"/>
        <v>0</v>
      </c>
      <c r="BW131" s="405">
        <f t="shared" ca="1" si="193"/>
        <v>0</v>
      </c>
      <c r="BX131" s="405">
        <f t="shared" ca="1" si="193"/>
        <v>0</v>
      </c>
      <c r="BY131" s="405">
        <f t="shared" ca="1" si="193"/>
        <v>0</v>
      </c>
      <c r="BZ131" s="405">
        <f t="shared" ca="1" si="193"/>
        <v>0</v>
      </c>
      <c r="CA131" s="405">
        <f t="shared" ca="1" si="193"/>
        <v>0</v>
      </c>
    </row>
    <row r="132" spans="1:79" ht="20.100000000000001" customHeight="1">
      <c r="A132" t="s">
        <v>610</v>
      </c>
      <c r="B132" s="436">
        <v>59</v>
      </c>
      <c r="C132" s="446" t="s">
        <v>383</v>
      </c>
      <c r="D132" s="454">
        <f t="shared" ca="1" si="152"/>
        <v>0</v>
      </c>
      <c r="E132" s="437">
        <f t="shared" ca="1" si="153"/>
        <v>0</v>
      </c>
      <c r="F132" s="413">
        <f t="shared" ca="1" si="154"/>
        <v>0</v>
      </c>
      <c r="G132" s="454">
        <f t="shared" ca="1" si="155"/>
        <v>0</v>
      </c>
      <c r="H132" s="437">
        <f t="shared" ca="1" si="156"/>
        <v>0</v>
      </c>
      <c r="I132" s="413">
        <f t="shared" ca="1" si="157"/>
        <v>0</v>
      </c>
      <c r="J132" s="454">
        <f t="shared" ca="1" si="158"/>
        <v>0</v>
      </c>
      <c r="K132" s="413">
        <f t="shared" ca="1" si="159"/>
        <v>0</v>
      </c>
      <c r="L132" s="454">
        <f t="shared" ca="1" si="160"/>
        <v>0</v>
      </c>
      <c r="M132" s="413">
        <f t="shared" ca="1" si="161"/>
        <v>0</v>
      </c>
      <c r="N132" s="450"/>
      <c r="O132" s="437"/>
      <c r="P132" s="807">
        <f t="shared" ca="1" si="162"/>
        <v>154</v>
      </c>
      <c r="Q132" s="807">
        <f t="shared" ca="1" si="163"/>
        <v>0</v>
      </c>
      <c r="R132" s="807">
        <f t="shared" ca="1" si="164"/>
        <v>29</v>
      </c>
      <c r="S132" s="807">
        <f t="shared" ca="1" si="165"/>
        <v>52</v>
      </c>
      <c r="T132" s="807">
        <f t="shared" ca="1" si="166"/>
        <v>0</v>
      </c>
      <c r="U132" s="807">
        <f t="shared" ca="1" si="167"/>
        <v>0</v>
      </c>
      <c r="V132" s="807">
        <f t="shared" ca="1" si="168"/>
        <v>206</v>
      </c>
      <c r="W132" s="807">
        <f t="shared" ca="1" si="169"/>
        <v>0</v>
      </c>
      <c r="X132" s="807">
        <f t="shared" ca="1" si="170"/>
        <v>29</v>
      </c>
      <c r="Y132" s="487">
        <f t="shared" ca="1" si="171"/>
        <v>0</v>
      </c>
      <c r="Z132" s="948"/>
      <c r="AA132" s="812">
        <v>59</v>
      </c>
      <c r="AB132" s="813" t="s">
        <v>383</v>
      </c>
      <c r="AC132" s="454">
        <f t="shared" ca="1" si="172"/>
        <v>4</v>
      </c>
      <c r="AD132" s="437">
        <f t="shared" ca="1" si="173"/>
        <v>0</v>
      </c>
      <c r="AE132" s="413">
        <f t="shared" ca="1" si="174"/>
        <v>4</v>
      </c>
      <c r="AF132" s="454">
        <f t="shared" ca="1" si="175"/>
        <v>4</v>
      </c>
      <c r="AG132" s="437">
        <f t="shared" ca="1" si="176"/>
        <v>0</v>
      </c>
      <c r="AH132" s="794">
        <f t="shared" ca="1" si="177"/>
        <v>0</v>
      </c>
      <c r="AI132" s="437">
        <f t="shared" ca="1" si="178"/>
        <v>0</v>
      </c>
      <c r="AJ132" s="413">
        <f t="shared" ca="1" si="179"/>
        <v>4</v>
      </c>
      <c r="AK132" s="454">
        <f t="shared" ca="1" si="180"/>
        <v>0</v>
      </c>
      <c r="AL132" s="437">
        <f t="shared" ca="1" si="181"/>
        <v>0</v>
      </c>
      <c r="AM132" s="413">
        <f t="shared" ca="1" si="182"/>
        <v>0</v>
      </c>
      <c r="AN132" s="454">
        <f t="shared" ca="1" si="183"/>
        <v>0</v>
      </c>
      <c r="AO132" s="437">
        <f t="shared" ca="1" si="184"/>
        <v>0</v>
      </c>
      <c r="AP132" s="437">
        <f t="shared" ca="1" si="185"/>
        <v>0</v>
      </c>
      <c r="AQ132" s="437">
        <f t="shared" ca="1" si="186"/>
        <v>0</v>
      </c>
      <c r="AR132" s="437">
        <f t="shared" ca="1" si="187"/>
        <v>0</v>
      </c>
      <c r="AS132" s="787">
        <f t="shared" ca="1" si="188"/>
        <v>0</v>
      </c>
      <c r="AT132" s="413">
        <f t="shared" ca="1" si="194"/>
        <v>0</v>
      </c>
      <c r="AV132" s="410">
        <f t="shared" ca="1" si="189"/>
        <v>0</v>
      </c>
      <c r="AW132" s="410">
        <f t="shared" ca="1" si="190"/>
        <v>0</v>
      </c>
      <c r="AX132" s="405">
        <f t="shared" ca="1" si="191"/>
        <v>0</v>
      </c>
      <c r="AY132" s="414">
        <f t="shared" ca="1" si="191"/>
        <v>0</v>
      </c>
      <c r="AZ132" s="405">
        <f t="shared" ca="1" si="191"/>
        <v>0</v>
      </c>
      <c r="BA132" s="405">
        <f t="shared" ca="1" si="191"/>
        <v>0</v>
      </c>
      <c r="BB132" s="405">
        <f t="shared" ca="1" si="191"/>
        <v>0</v>
      </c>
      <c r="BC132" s="405">
        <f t="shared" ca="1" si="191"/>
        <v>0</v>
      </c>
      <c r="BD132" s="405">
        <f t="shared" ca="1" si="191"/>
        <v>0</v>
      </c>
      <c r="BE132" s="405">
        <f t="shared" ca="1" si="191"/>
        <v>0</v>
      </c>
      <c r="BF132" s="405">
        <f t="shared" ca="1" si="191"/>
        <v>0</v>
      </c>
      <c r="BG132" s="405">
        <f t="shared" ca="1" si="191"/>
        <v>0</v>
      </c>
      <c r="BH132" s="405">
        <f t="shared" ca="1" si="192"/>
        <v>0</v>
      </c>
      <c r="BI132" s="405">
        <f t="shared" ca="1" si="192"/>
        <v>0</v>
      </c>
      <c r="BJ132" s="405">
        <f t="shared" ca="1" si="192"/>
        <v>0</v>
      </c>
      <c r="BK132" s="405">
        <f t="shared" ca="1" si="192"/>
        <v>0</v>
      </c>
      <c r="BL132" s="405">
        <f t="shared" ca="1" si="192"/>
        <v>0</v>
      </c>
      <c r="BM132" s="405">
        <f t="shared" ca="1" si="192"/>
        <v>0</v>
      </c>
      <c r="BN132" s="405">
        <f t="shared" ca="1" si="192"/>
        <v>0</v>
      </c>
      <c r="BO132" s="405">
        <f t="shared" ca="1" si="192"/>
        <v>0</v>
      </c>
      <c r="BP132" s="405">
        <f t="shared" ca="1" si="192"/>
        <v>0</v>
      </c>
      <c r="BQ132" s="405">
        <f t="shared" ca="1" si="192"/>
        <v>0</v>
      </c>
      <c r="BR132" s="405">
        <f t="shared" ca="1" si="193"/>
        <v>0</v>
      </c>
      <c r="BS132" s="405">
        <f t="shared" ca="1" si="193"/>
        <v>0</v>
      </c>
      <c r="BT132" s="405">
        <f t="shared" ca="1" si="193"/>
        <v>0</v>
      </c>
      <c r="BU132" s="405">
        <f t="shared" ca="1" si="193"/>
        <v>0</v>
      </c>
      <c r="BV132" s="405">
        <f t="shared" ca="1" si="193"/>
        <v>0</v>
      </c>
      <c r="BW132" s="405">
        <f t="shared" ca="1" si="193"/>
        <v>0</v>
      </c>
      <c r="BX132" s="405">
        <f t="shared" ca="1" si="193"/>
        <v>0</v>
      </c>
      <c r="BY132" s="405">
        <f t="shared" ca="1" si="193"/>
        <v>0</v>
      </c>
      <c r="BZ132" s="405">
        <f t="shared" ca="1" si="193"/>
        <v>0</v>
      </c>
      <c r="CA132" s="405">
        <f t="shared" ca="1" si="193"/>
        <v>0</v>
      </c>
    </row>
    <row r="133" spans="1:79" ht="20.100000000000001" customHeight="1">
      <c r="A133" t="s">
        <v>612</v>
      </c>
      <c r="B133" s="812">
        <v>60</v>
      </c>
      <c r="C133" s="446" t="s">
        <v>385</v>
      </c>
      <c r="D133" s="927">
        <f t="shared" ca="1" si="152"/>
        <v>0</v>
      </c>
      <c r="E133" s="794">
        <f t="shared" ca="1" si="153"/>
        <v>0</v>
      </c>
      <c r="F133" s="413">
        <f t="shared" ca="1" si="154"/>
        <v>0</v>
      </c>
      <c r="G133" s="927">
        <f t="shared" ca="1" si="155"/>
        <v>0</v>
      </c>
      <c r="H133" s="794">
        <f t="shared" ca="1" si="156"/>
        <v>0</v>
      </c>
      <c r="I133" s="413">
        <f t="shared" ca="1" si="157"/>
        <v>0</v>
      </c>
      <c r="J133" s="927">
        <f t="shared" ca="1" si="158"/>
        <v>0</v>
      </c>
      <c r="K133" s="413">
        <f t="shared" ca="1" si="159"/>
        <v>0</v>
      </c>
      <c r="L133" s="927">
        <f t="shared" ca="1" si="160"/>
        <v>0</v>
      </c>
      <c r="M133" s="413">
        <f t="shared" ca="1" si="161"/>
        <v>0</v>
      </c>
      <c r="N133" s="450"/>
      <c r="O133" s="794"/>
      <c r="P133" s="807">
        <f t="shared" ca="1" si="162"/>
        <v>214</v>
      </c>
      <c r="Q133" s="807">
        <f t="shared" ca="1" si="163"/>
        <v>0</v>
      </c>
      <c r="R133" s="807">
        <f t="shared" ca="1" si="164"/>
        <v>80</v>
      </c>
      <c r="S133" s="807">
        <f t="shared" ca="1" si="165"/>
        <v>4</v>
      </c>
      <c r="T133" s="807">
        <f t="shared" ca="1" si="166"/>
        <v>0</v>
      </c>
      <c r="U133" s="807">
        <f t="shared" ca="1" si="167"/>
        <v>0</v>
      </c>
      <c r="V133" s="807">
        <f t="shared" ca="1" si="168"/>
        <v>218</v>
      </c>
      <c r="W133" s="807">
        <f t="shared" ca="1" si="169"/>
        <v>0</v>
      </c>
      <c r="X133" s="807">
        <f t="shared" ca="1" si="170"/>
        <v>80</v>
      </c>
      <c r="Y133" s="487">
        <f t="shared" ca="1" si="171"/>
        <v>0</v>
      </c>
      <c r="Z133" s="948"/>
      <c r="AA133" s="812">
        <v>60</v>
      </c>
      <c r="AB133" s="813" t="s">
        <v>385</v>
      </c>
      <c r="AC133" s="927">
        <f t="shared" ca="1" si="172"/>
        <v>0</v>
      </c>
      <c r="AD133" s="794">
        <f t="shared" ca="1" si="173"/>
        <v>13</v>
      </c>
      <c r="AE133" s="413">
        <f t="shared" ca="1" si="174"/>
        <v>13</v>
      </c>
      <c r="AF133" s="927">
        <f t="shared" ca="1" si="175"/>
        <v>4</v>
      </c>
      <c r="AG133" s="794">
        <f t="shared" ca="1" si="176"/>
        <v>0</v>
      </c>
      <c r="AH133" s="794">
        <f t="shared" ca="1" si="177"/>
        <v>0</v>
      </c>
      <c r="AI133" s="794">
        <f t="shared" ca="1" si="178"/>
        <v>9</v>
      </c>
      <c r="AJ133" s="413">
        <f t="shared" ca="1" si="179"/>
        <v>13</v>
      </c>
      <c r="AK133" s="927">
        <f t="shared" ca="1" si="180"/>
        <v>1</v>
      </c>
      <c r="AL133" s="794">
        <f t="shared" ca="1" si="181"/>
        <v>14</v>
      </c>
      <c r="AM133" s="413">
        <f t="shared" ca="1" si="182"/>
        <v>15</v>
      </c>
      <c r="AN133" s="927">
        <f t="shared" ca="1" si="183"/>
        <v>1</v>
      </c>
      <c r="AO133" s="794">
        <f t="shared" ca="1" si="184"/>
        <v>0</v>
      </c>
      <c r="AP133" s="794">
        <f t="shared" ca="1" si="185"/>
        <v>14</v>
      </c>
      <c r="AQ133" s="794">
        <f t="shared" ca="1" si="186"/>
        <v>2</v>
      </c>
      <c r="AR133" s="794">
        <f t="shared" ca="1" si="187"/>
        <v>0</v>
      </c>
      <c r="AS133" s="787">
        <f t="shared" ca="1" si="188"/>
        <v>0</v>
      </c>
      <c r="AT133" s="413">
        <f t="shared" ca="1" si="194"/>
        <v>17</v>
      </c>
      <c r="AV133" s="410">
        <f t="shared" ca="1" si="189"/>
        <v>0</v>
      </c>
      <c r="AW133" s="410">
        <f t="shared" ca="1" si="190"/>
        <v>0</v>
      </c>
      <c r="AX133" s="405">
        <f t="shared" ca="1" si="191"/>
        <v>0</v>
      </c>
      <c r="AY133" s="414">
        <f t="shared" ca="1" si="191"/>
        <v>0</v>
      </c>
      <c r="AZ133" s="405">
        <f t="shared" ca="1" si="191"/>
        <v>0</v>
      </c>
      <c r="BA133" s="405">
        <f t="shared" ca="1" si="191"/>
        <v>0</v>
      </c>
      <c r="BB133" s="405">
        <f t="shared" ca="1" si="191"/>
        <v>0</v>
      </c>
      <c r="BC133" s="405">
        <f t="shared" ca="1" si="191"/>
        <v>0</v>
      </c>
      <c r="BD133" s="405">
        <f t="shared" ca="1" si="191"/>
        <v>0</v>
      </c>
      <c r="BE133" s="405">
        <f t="shared" ca="1" si="191"/>
        <v>0</v>
      </c>
      <c r="BF133" s="405">
        <f t="shared" ca="1" si="191"/>
        <v>0</v>
      </c>
      <c r="BG133" s="405">
        <f t="shared" ca="1" si="191"/>
        <v>0</v>
      </c>
      <c r="BH133" s="405">
        <f t="shared" ca="1" si="192"/>
        <v>0</v>
      </c>
      <c r="BI133" s="405">
        <f t="shared" ca="1" si="192"/>
        <v>0</v>
      </c>
      <c r="BJ133" s="405">
        <f t="shared" ca="1" si="192"/>
        <v>0</v>
      </c>
      <c r="BK133" s="405">
        <f t="shared" ca="1" si="192"/>
        <v>0</v>
      </c>
      <c r="BL133" s="405">
        <f t="shared" ca="1" si="192"/>
        <v>0</v>
      </c>
      <c r="BM133" s="405">
        <f t="shared" ca="1" si="192"/>
        <v>0</v>
      </c>
      <c r="BN133" s="405">
        <f t="shared" ca="1" si="192"/>
        <v>0</v>
      </c>
      <c r="BO133" s="405">
        <f t="shared" ca="1" si="192"/>
        <v>0</v>
      </c>
      <c r="BP133" s="405">
        <f t="shared" ca="1" si="192"/>
        <v>0</v>
      </c>
      <c r="BQ133" s="405">
        <f t="shared" ca="1" si="192"/>
        <v>0</v>
      </c>
      <c r="BR133" s="405">
        <f t="shared" ca="1" si="193"/>
        <v>0</v>
      </c>
      <c r="BS133" s="405">
        <f t="shared" ca="1" si="193"/>
        <v>0</v>
      </c>
      <c r="BT133" s="405">
        <f t="shared" ca="1" si="193"/>
        <v>0</v>
      </c>
      <c r="BU133" s="405">
        <f t="shared" ca="1" si="193"/>
        <v>0</v>
      </c>
      <c r="BV133" s="405">
        <f t="shared" ca="1" si="193"/>
        <v>0</v>
      </c>
      <c r="BW133" s="405">
        <f t="shared" ca="1" si="193"/>
        <v>0</v>
      </c>
      <c r="BX133" s="405">
        <f t="shared" ca="1" si="193"/>
        <v>0</v>
      </c>
      <c r="BY133" s="405">
        <f t="shared" ca="1" si="193"/>
        <v>0</v>
      </c>
      <c r="BZ133" s="405">
        <f t="shared" ca="1" si="193"/>
        <v>0</v>
      </c>
      <c r="CA133" s="405">
        <f t="shared" ca="1" si="193"/>
        <v>0</v>
      </c>
    </row>
    <row r="134" spans="1:79" ht="20.100000000000001" customHeight="1">
      <c r="A134" t="s">
        <v>613</v>
      </c>
      <c r="B134" s="810">
        <v>61</v>
      </c>
      <c r="C134" s="930" t="s">
        <v>386</v>
      </c>
      <c r="D134" s="928">
        <f t="shared" ca="1" si="152"/>
        <v>0</v>
      </c>
      <c r="E134" s="440">
        <f t="shared" ca="1" si="153"/>
        <v>0</v>
      </c>
      <c r="F134" s="924">
        <f t="shared" ca="1" si="154"/>
        <v>0</v>
      </c>
      <c r="G134" s="928">
        <f t="shared" ca="1" si="155"/>
        <v>0</v>
      </c>
      <c r="H134" s="440">
        <f t="shared" ca="1" si="156"/>
        <v>0</v>
      </c>
      <c r="I134" s="924">
        <f t="shared" ca="1" si="157"/>
        <v>0</v>
      </c>
      <c r="J134" s="928">
        <f t="shared" ca="1" si="158"/>
        <v>0</v>
      </c>
      <c r="K134" s="924">
        <f t="shared" ca="1" si="159"/>
        <v>0</v>
      </c>
      <c r="L134" s="928">
        <f t="shared" ca="1" si="160"/>
        <v>0</v>
      </c>
      <c r="M134" s="924">
        <f t="shared" ca="1" si="161"/>
        <v>0</v>
      </c>
      <c r="N134" s="936"/>
      <c r="O134" s="440"/>
      <c r="P134" s="441">
        <f t="shared" ca="1" si="162"/>
        <v>171</v>
      </c>
      <c r="Q134" s="441">
        <f t="shared" ca="1" si="163"/>
        <v>0</v>
      </c>
      <c r="R134" s="441">
        <f t="shared" ca="1" si="164"/>
        <v>2</v>
      </c>
      <c r="S134" s="441">
        <f t="shared" ca="1" si="165"/>
        <v>0</v>
      </c>
      <c r="T134" s="441">
        <f t="shared" ca="1" si="166"/>
        <v>0</v>
      </c>
      <c r="U134" s="441">
        <f t="shared" ca="1" si="167"/>
        <v>0</v>
      </c>
      <c r="V134" s="441">
        <f t="shared" ca="1" si="168"/>
        <v>171</v>
      </c>
      <c r="W134" s="441">
        <f t="shared" ca="1" si="169"/>
        <v>0</v>
      </c>
      <c r="X134" s="441">
        <f t="shared" ca="1" si="170"/>
        <v>2</v>
      </c>
      <c r="Y134" s="806">
        <f t="shared" ca="1" si="171"/>
        <v>0</v>
      </c>
      <c r="Z134" s="948"/>
      <c r="AA134" s="810">
        <v>61</v>
      </c>
      <c r="AB134" s="811" t="s">
        <v>386</v>
      </c>
      <c r="AC134" s="928">
        <f t="shared" ca="1" si="172"/>
        <v>22</v>
      </c>
      <c r="AD134" s="440">
        <f t="shared" ca="1" si="173"/>
        <v>44</v>
      </c>
      <c r="AE134" s="924">
        <f t="shared" ca="1" si="174"/>
        <v>66</v>
      </c>
      <c r="AF134" s="928">
        <f t="shared" ca="1" si="175"/>
        <v>58</v>
      </c>
      <c r="AG134" s="440">
        <f t="shared" ca="1" si="176"/>
        <v>0</v>
      </c>
      <c r="AH134" s="440">
        <f t="shared" ca="1" si="177"/>
        <v>0</v>
      </c>
      <c r="AI134" s="440">
        <f t="shared" ca="1" si="178"/>
        <v>8</v>
      </c>
      <c r="AJ134" s="924">
        <f t="shared" ca="1" si="179"/>
        <v>66</v>
      </c>
      <c r="AK134" s="928">
        <f t="shared" ca="1" si="180"/>
        <v>0</v>
      </c>
      <c r="AL134" s="440">
        <f t="shared" ca="1" si="181"/>
        <v>2</v>
      </c>
      <c r="AM134" s="924">
        <f t="shared" ca="1" si="182"/>
        <v>2</v>
      </c>
      <c r="AN134" s="928">
        <f t="shared" ca="1" si="183"/>
        <v>0</v>
      </c>
      <c r="AO134" s="440">
        <f t="shared" ca="1" si="184"/>
        <v>0</v>
      </c>
      <c r="AP134" s="440">
        <f t="shared" ca="1" si="185"/>
        <v>0</v>
      </c>
      <c r="AQ134" s="440">
        <f t="shared" ca="1" si="186"/>
        <v>2</v>
      </c>
      <c r="AR134" s="440">
        <f t="shared" ca="1" si="187"/>
        <v>0</v>
      </c>
      <c r="AS134" s="923">
        <f t="shared" ca="1" si="188"/>
        <v>0</v>
      </c>
      <c r="AT134" s="924">
        <f t="shared" ca="1" si="194"/>
        <v>2</v>
      </c>
      <c r="AV134" s="410">
        <f t="shared" ca="1" si="189"/>
        <v>0</v>
      </c>
      <c r="AW134" s="410">
        <f t="shared" ca="1" si="190"/>
        <v>0</v>
      </c>
      <c r="AX134" s="405">
        <f t="shared" ca="1" si="191"/>
        <v>0</v>
      </c>
      <c r="AY134" s="414">
        <f t="shared" ca="1" si="191"/>
        <v>0</v>
      </c>
      <c r="AZ134" s="405">
        <f t="shared" ca="1" si="191"/>
        <v>0</v>
      </c>
      <c r="BA134" s="405">
        <f t="shared" ca="1" si="191"/>
        <v>0</v>
      </c>
      <c r="BB134" s="405">
        <f t="shared" ca="1" si="191"/>
        <v>0</v>
      </c>
      <c r="BC134" s="405">
        <f t="shared" ca="1" si="191"/>
        <v>0</v>
      </c>
      <c r="BD134" s="405">
        <f t="shared" ca="1" si="191"/>
        <v>0</v>
      </c>
      <c r="BE134" s="405">
        <f t="shared" ca="1" si="191"/>
        <v>0</v>
      </c>
      <c r="BF134" s="405">
        <f t="shared" ca="1" si="191"/>
        <v>0</v>
      </c>
      <c r="BG134" s="405">
        <f t="shared" ca="1" si="191"/>
        <v>0</v>
      </c>
      <c r="BH134" s="405">
        <f t="shared" ca="1" si="192"/>
        <v>0</v>
      </c>
      <c r="BI134" s="405">
        <f t="shared" ca="1" si="192"/>
        <v>0</v>
      </c>
      <c r="BJ134" s="405">
        <f t="shared" ca="1" si="192"/>
        <v>0</v>
      </c>
      <c r="BK134" s="405">
        <f t="shared" ca="1" si="192"/>
        <v>0</v>
      </c>
      <c r="BL134" s="405">
        <f t="shared" ca="1" si="192"/>
        <v>0</v>
      </c>
      <c r="BM134" s="405">
        <f t="shared" ca="1" si="192"/>
        <v>0</v>
      </c>
      <c r="BN134" s="405">
        <f t="shared" ca="1" si="192"/>
        <v>0</v>
      </c>
      <c r="BO134" s="405">
        <f t="shared" ca="1" si="192"/>
        <v>0</v>
      </c>
      <c r="BP134" s="405">
        <f t="shared" ca="1" si="192"/>
        <v>0</v>
      </c>
      <c r="BQ134" s="405">
        <f t="shared" ca="1" si="192"/>
        <v>0</v>
      </c>
      <c r="BR134" s="405">
        <f t="shared" ca="1" si="193"/>
        <v>0</v>
      </c>
      <c r="BS134" s="405">
        <f t="shared" ca="1" si="193"/>
        <v>0</v>
      </c>
      <c r="BT134" s="405">
        <f t="shared" ca="1" si="193"/>
        <v>0</v>
      </c>
      <c r="BU134" s="405">
        <f t="shared" ca="1" si="193"/>
        <v>0</v>
      </c>
      <c r="BV134" s="405">
        <f t="shared" ca="1" si="193"/>
        <v>0</v>
      </c>
      <c r="BW134" s="405">
        <f t="shared" ca="1" si="193"/>
        <v>0</v>
      </c>
      <c r="BX134" s="405">
        <f t="shared" ca="1" si="193"/>
        <v>0</v>
      </c>
      <c r="BY134" s="405">
        <f t="shared" ca="1" si="193"/>
        <v>0</v>
      </c>
      <c r="BZ134" s="405">
        <f t="shared" ca="1" si="193"/>
        <v>0</v>
      </c>
      <c r="CA134" s="405">
        <f t="shared" ca="1" si="193"/>
        <v>0</v>
      </c>
    </row>
    <row r="135" spans="1:79" ht="20.100000000000001" customHeight="1">
      <c r="A135" t="s">
        <v>614</v>
      </c>
      <c r="B135" s="812">
        <v>62</v>
      </c>
      <c r="C135" s="446" t="s">
        <v>1912</v>
      </c>
      <c r="D135" s="927">
        <f t="shared" ca="1" si="152"/>
        <v>0</v>
      </c>
      <c r="E135" s="794">
        <f t="shared" ca="1" si="153"/>
        <v>0</v>
      </c>
      <c r="F135" s="413">
        <f t="shared" ca="1" si="154"/>
        <v>0</v>
      </c>
      <c r="G135" s="927">
        <f t="shared" ca="1" si="155"/>
        <v>0</v>
      </c>
      <c r="H135" s="794">
        <f t="shared" ca="1" si="156"/>
        <v>0</v>
      </c>
      <c r="I135" s="413">
        <f t="shared" ca="1" si="157"/>
        <v>0</v>
      </c>
      <c r="J135" s="927">
        <f t="shared" ca="1" si="158"/>
        <v>0</v>
      </c>
      <c r="K135" s="413">
        <f t="shared" ca="1" si="159"/>
        <v>0</v>
      </c>
      <c r="L135" s="927">
        <f t="shared" ca="1" si="160"/>
        <v>0</v>
      </c>
      <c r="M135" s="413">
        <f t="shared" ca="1" si="161"/>
        <v>0</v>
      </c>
      <c r="N135" s="450"/>
      <c r="O135" s="794"/>
      <c r="P135" s="807">
        <f t="shared" ca="1" si="162"/>
        <v>81</v>
      </c>
      <c r="Q135" s="807">
        <f t="shared" ca="1" si="163"/>
        <v>0</v>
      </c>
      <c r="R135" s="807">
        <f t="shared" ca="1" si="164"/>
        <v>0</v>
      </c>
      <c r="S135" s="807">
        <f t="shared" ca="1" si="165"/>
        <v>0</v>
      </c>
      <c r="T135" s="807">
        <f t="shared" ca="1" si="166"/>
        <v>0</v>
      </c>
      <c r="U135" s="807">
        <f t="shared" ca="1" si="167"/>
        <v>0</v>
      </c>
      <c r="V135" s="807">
        <f t="shared" ca="1" si="168"/>
        <v>81</v>
      </c>
      <c r="W135" s="807">
        <f t="shared" ca="1" si="169"/>
        <v>0</v>
      </c>
      <c r="X135" s="807">
        <f t="shared" ca="1" si="170"/>
        <v>0</v>
      </c>
      <c r="Y135" s="487">
        <f t="shared" ca="1" si="171"/>
        <v>0</v>
      </c>
      <c r="Z135" s="948"/>
      <c r="AA135" s="812">
        <v>62</v>
      </c>
      <c r="AB135" s="813" t="s">
        <v>1912</v>
      </c>
      <c r="AC135" s="927">
        <f t="shared" ca="1" si="172"/>
        <v>5</v>
      </c>
      <c r="AD135" s="794">
        <f t="shared" ca="1" si="173"/>
        <v>0</v>
      </c>
      <c r="AE135" s="413">
        <f t="shared" ca="1" si="174"/>
        <v>5</v>
      </c>
      <c r="AF135" s="927">
        <f t="shared" ca="1" si="175"/>
        <v>5</v>
      </c>
      <c r="AG135" s="794">
        <f t="shared" ca="1" si="176"/>
        <v>0</v>
      </c>
      <c r="AH135" s="794">
        <f t="shared" ca="1" si="177"/>
        <v>0</v>
      </c>
      <c r="AI135" s="794">
        <f t="shared" ca="1" si="178"/>
        <v>0</v>
      </c>
      <c r="AJ135" s="413">
        <f t="shared" ca="1" si="179"/>
        <v>5</v>
      </c>
      <c r="AK135" s="927">
        <f t="shared" ca="1" si="180"/>
        <v>0</v>
      </c>
      <c r="AL135" s="794">
        <f t="shared" ca="1" si="181"/>
        <v>0</v>
      </c>
      <c r="AM135" s="413">
        <f t="shared" ca="1" si="182"/>
        <v>0</v>
      </c>
      <c r="AN135" s="927">
        <f t="shared" ca="1" si="183"/>
        <v>0</v>
      </c>
      <c r="AO135" s="794">
        <f t="shared" ca="1" si="184"/>
        <v>0</v>
      </c>
      <c r="AP135" s="794">
        <f t="shared" ca="1" si="185"/>
        <v>0</v>
      </c>
      <c r="AQ135" s="794">
        <f t="shared" ca="1" si="186"/>
        <v>0</v>
      </c>
      <c r="AR135" s="794">
        <f t="shared" ca="1" si="187"/>
        <v>0</v>
      </c>
      <c r="AS135" s="787">
        <f t="shared" ca="1" si="188"/>
        <v>0</v>
      </c>
      <c r="AT135" s="413">
        <f t="shared" ca="1" si="194"/>
        <v>0</v>
      </c>
      <c r="AV135" s="410">
        <f t="shared" ca="1" si="189"/>
        <v>0</v>
      </c>
      <c r="AW135" s="410">
        <f t="shared" ca="1" si="190"/>
        <v>0</v>
      </c>
      <c r="AX135" s="405">
        <f t="shared" ca="1" si="191"/>
        <v>0</v>
      </c>
      <c r="AY135" s="414">
        <f t="shared" ca="1" si="191"/>
        <v>0</v>
      </c>
      <c r="AZ135" s="405">
        <f t="shared" ca="1" si="191"/>
        <v>0</v>
      </c>
      <c r="BA135" s="405">
        <f t="shared" ca="1" si="191"/>
        <v>0</v>
      </c>
      <c r="BB135" s="405">
        <f t="shared" ca="1" si="191"/>
        <v>0</v>
      </c>
      <c r="BC135" s="405">
        <f t="shared" ca="1" si="191"/>
        <v>0</v>
      </c>
      <c r="BD135" s="405">
        <f t="shared" ca="1" si="191"/>
        <v>0</v>
      </c>
      <c r="BE135" s="405">
        <f t="shared" ca="1" si="191"/>
        <v>0</v>
      </c>
      <c r="BF135" s="405">
        <f t="shared" ca="1" si="191"/>
        <v>0</v>
      </c>
      <c r="BG135" s="405">
        <f t="shared" ca="1" si="191"/>
        <v>0</v>
      </c>
      <c r="BH135" s="405">
        <f t="shared" ca="1" si="192"/>
        <v>0</v>
      </c>
      <c r="BI135" s="405">
        <f t="shared" ca="1" si="192"/>
        <v>0</v>
      </c>
      <c r="BJ135" s="405">
        <f t="shared" ca="1" si="192"/>
        <v>0</v>
      </c>
      <c r="BK135" s="405">
        <f t="shared" ca="1" si="192"/>
        <v>0</v>
      </c>
      <c r="BL135" s="405">
        <f t="shared" ca="1" si="192"/>
        <v>0</v>
      </c>
      <c r="BM135" s="405">
        <f t="shared" ca="1" si="192"/>
        <v>0</v>
      </c>
      <c r="BN135" s="405">
        <f t="shared" ca="1" si="192"/>
        <v>0</v>
      </c>
      <c r="BO135" s="405">
        <f t="shared" ca="1" si="192"/>
        <v>0</v>
      </c>
      <c r="BP135" s="405">
        <f t="shared" ca="1" si="192"/>
        <v>0</v>
      </c>
      <c r="BQ135" s="405">
        <f t="shared" ca="1" si="192"/>
        <v>0</v>
      </c>
      <c r="BR135" s="405">
        <f t="shared" ca="1" si="193"/>
        <v>0</v>
      </c>
      <c r="BS135" s="405">
        <f t="shared" ca="1" si="193"/>
        <v>0</v>
      </c>
      <c r="BT135" s="405">
        <f t="shared" ca="1" si="193"/>
        <v>0</v>
      </c>
      <c r="BU135" s="405">
        <f t="shared" ca="1" si="193"/>
        <v>0</v>
      </c>
      <c r="BV135" s="405">
        <f t="shared" ca="1" si="193"/>
        <v>0</v>
      </c>
      <c r="BW135" s="405">
        <f t="shared" ca="1" si="193"/>
        <v>0</v>
      </c>
      <c r="BX135" s="405">
        <f t="shared" ca="1" si="193"/>
        <v>0</v>
      </c>
      <c r="BY135" s="405">
        <f t="shared" ca="1" si="193"/>
        <v>0</v>
      </c>
      <c r="BZ135" s="405">
        <f t="shared" ca="1" si="193"/>
        <v>0</v>
      </c>
      <c r="CA135" s="405">
        <f t="shared" ca="1" si="193"/>
        <v>0</v>
      </c>
    </row>
    <row r="136" spans="1:79" ht="20.100000000000001" customHeight="1">
      <c r="A136" t="s">
        <v>615</v>
      </c>
      <c r="B136" s="812">
        <v>63</v>
      </c>
      <c r="C136" s="446" t="s">
        <v>388</v>
      </c>
      <c r="D136" s="927">
        <f t="shared" ca="1" si="152"/>
        <v>0</v>
      </c>
      <c r="E136" s="794">
        <f t="shared" ca="1" si="153"/>
        <v>0</v>
      </c>
      <c r="F136" s="413">
        <f t="shared" ca="1" si="154"/>
        <v>0</v>
      </c>
      <c r="G136" s="927">
        <f t="shared" ca="1" si="155"/>
        <v>0</v>
      </c>
      <c r="H136" s="794">
        <f t="shared" ca="1" si="156"/>
        <v>0</v>
      </c>
      <c r="I136" s="413">
        <f t="shared" ca="1" si="157"/>
        <v>0</v>
      </c>
      <c r="J136" s="927">
        <f t="shared" ca="1" si="158"/>
        <v>0</v>
      </c>
      <c r="K136" s="413">
        <f t="shared" ca="1" si="159"/>
        <v>0</v>
      </c>
      <c r="L136" s="927">
        <f t="shared" ca="1" si="160"/>
        <v>0</v>
      </c>
      <c r="M136" s="413">
        <f t="shared" ca="1" si="161"/>
        <v>0</v>
      </c>
      <c r="N136" s="450"/>
      <c r="O136" s="794"/>
      <c r="P136" s="807">
        <f t="shared" ca="1" si="162"/>
        <v>177</v>
      </c>
      <c r="Q136" s="807">
        <f t="shared" ca="1" si="163"/>
        <v>0</v>
      </c>
      <c r="R136" s="807">
        <f t="shared" ca="1" si="164"/>
        <v>17</v>
      </c>
      <c r="S136" s="807">
        <f t="shared" ca="1" si="165"/>
        <v>0</v>
      </c>
      <c r="T136" s="807">
        <f t="shared" ca="1" si="166"/>
        <v>0</v>
      </c>
      <c r="U136" s="807">
        <f t="shared" ca="1" si="167"/>
        <v>0</v>
      </c>
      <c r="V136" s="807">
        <f t="shared" ca="1" si="168"/>
        <v>177</v>
      </c>
      <c r="W136" s="807">
        <f t="shared" ca="1" si="169"/>
        <v>0</v>
      </c>
      <c r="X136" s="807">
        <f t="shared" ca="1" si="170"/>
        <v>17</v>
      </c>
      <c r="Y136" s="487">
        <f t="shared" ca="1" si="171"/>
        <v>0</v>
      </c>
      <c r="Z136" s="948"/>
      <c r="AA136" s="812">
        <v>63</v>
      </c>
      <c r="AB136" s="813" t="s">
        <v>388</v>
      </c>
      <c r="AC136" s="927">
        <f t="shared" ca="1" si="172"/>
        <v>4</v>
      </c>
      <c r="AD136" s="794">
        <f t="shared" ca="1" si="173"/>
        <v>55</v>
      </c>
      <c r="AE136" s="413">
        <f t="shared" ca="1" si="174"/>
        <v>59</v>
      </c>
      <c r="AF136" s="927">
        <f t="shared" ca="1" si="175"/>
        <v>4</v>
      </c>
      <c r="AG136" s="794">
        <f t="shared" ca="1" si="176"/>
        <v>0</v>
      </c>
      <c r="AH136" s="794">
        <f t="shared" ca="1" si="177"/>
        <v>1</v>
      </c>
      <c r="AI136" s="794">
        <f t="shared" ca="1" si="178"/>
        <v>54</v>
      </c>
      <c r="AJ136" s="413">
        <f t="shared" ca="1" si="179"/>
        <v>59</v>
      </c>
      <c r="AK136" s="927">
        <f t="shared" ca="1" si="180"/>
        <v>0</v>
      </c>
      <c r="AL136" s="794">
        <f t="shared" ca="1" si="181"/>
        <v>15</v>
      </c>
      <c r="AM136" s="413">
        <f t="shared" ca="1" si="182"/>
        <v>15</v>
      </c>
      <c r="AN136" s="927">
        <f t="shared" ca="1" si="183"/>
        <v>0</v>
      </c>
      <c r="AO136" s="794">
        <f t="shared" ca="1" si="184"/>
        <v>0</v>
      </c>
      <c r="AP136" s="794">
        <f t="shared" ca="1" si="185"/>
        <v>0</v>
      </c>
      <c r="AQ136" s="794">
        <f t="shared" ca="1" si="186"/>
        <v>11</v>
      </c>
      <c r="AR136" s="794">
        <f t="shared" ca="1" si="187"/>
        <v>0</v>
      </c>
      <c r="AS136" s="787">
        <f t="shared" ca="1" si="188"/>
        <v>15</v>
      </c>
      <c r="AT136" s="413">
        <f t="shared" ca="1" si="194"/>
        <v>26</v>
      </c>
      <c r="AV136" s="410">
        <f t="shared" ca="1" si="189"/>
        <v>0</v>
      </c>
      <c r="AW136" s="410">
        <f t="shared" ca="1" si="190"/>
        <v>0</v>
      </c>
      <c r="AX136" s="405">
        <f t="shared" ca="1" si="191"/>
        <v>0</v>
      </c>
      <c r="AY136" s="414">
        <f t="shared" ca="1" si="191"/>
        <v>0</v>
      </c>
      <c r="AZ136" s="405">
        <f t="shared" ca="1" si="191"/>
        <v>0</v>
      </c>
      <c r="BA136" s="405">
        <f t="shared" ca="1" si="191"/>
        <v>0</v>
      </c>
      <c r="BB136" s="405">
        <f t="shared" ca="1" si="191"/>
        <v>0</v>
      </c>
      <c r="BC136" s="405">
        <f t="shared" ca="1" si="191"/>
        <v>0</v>
      </c>
      <c r="BD136" s="405">
        <f t="shared" ca="1" si="191"/>
        <v>0</v>
      </c>
      <c r="BE136" s="405">
        <f t="shared" ca="1" si="191"/>
        <v>0</v>
      </c>
      <c r="BF136" s="405">
        <f t="shared" ca="1" si="191"/>
        <v>0</v>
      </c>
      <c r="BG136" s="405">
        <f t="shared" ca="1" si="191"/>
        <v>0</v>
      </c>
      <c r="BH136" s="405">
        <f t="shared" ca="1" si="192"/>
        <v>0</v>
      </c>
      <c r="BI136" s="405">
        <f t="shared" ca="1" si="192"/>
        <v>0</v>
      </c>
      <c r="BJ136" s="405">
        <f t="shared" ca="1" si="192"/>
        <v>0</v>
      </c>
      <c r="BK136" s="405">
        <f t="shared" ca="1" si="192"/>
        <v>0</v>
      </c>
      <c r="BL136" s="405">
        <f t="shared" ca="1" si="192"/>
        <v>0</v>
      </c>
      <c r="BM136" s="405">
        <f t="shared" ca="1" si="192"/>
        <v>0</v>
      </c>
      <c r="BN136" s="405">
        <f t="shared" ca="1" si="192"/>
        <v>0</v>
      </c>
      <c r="BO136" s="405">
        <f t="shared" ca="1" si="192"/>
        <v>0</v>
      </c>
      <c r="BP136" s="405">
        <f t="shared" ca="1" si="192"/>
        <v>0</v>
      </c>
      <c r="BQ136" s="405">
        <f t="shared" ca="1" si="192"/>
        <v>0</v>
      </c>
      <c r="BR136" s="405">
        <f t="shared" ca="1" si="193"/>
        <v>0</v>
      </c>
      <c r="BS136" s="405">
        <f t="shared" ca="1" si="193"/>
        <v>0</v>
      </c>
      <c r="BT136" s="405">
        <f t="shared" ca="1" si="193"/>
        <v>0</v>
      </c>
      <c r="BU136" s="405">
        <f t="shared" ca="1" si="193"/>
        <v>0</v>
      </c>
      <c r="BV136" s="405">
        <f t="shared" ca="1" si="193"/>
        <v>0</v>
      </c>
      <c r="BW136" s="405">
        <f t="shared" ca="1" si="193"/>
        <v>0</v>
      </c>
      <c r="BX136" s="405">
        <f t="shared" ca="1" si="193"/>
        <v>0</v>
      </c>
      <c r="BY136" s="405">
        <f t="shared" ca="1" si="193"/>
        <v>0</v>
      </c>
      <c r="BZ136" s="405">
        <f t="shared" ca="1" si="193"/>
        <v>0</v>
      </c>
      <c r="CA136" s="405">
        <f t="shared" ca="1" si="193"/>
        <v>0</v>
      </c>
    </row>
    <row r="137" spans="1:79" ht="20.100000000000001" customHeight="1">
      <c r="A137" t="s">
        <v>616</v>
      </c>
      <c r="B137" s="812">
        <v>64</v>
      </c>
      <c r="C137" s="446" t="s">
        <v>389</v>
      </c>
      <c r="D137" s="927">
        <f t="shared" ca="1" si="152"/>
        <v>0</v>
      </c>
      <c r="E137" s="794">
        <f t="shared" ca="1" si="153"/>
        <v>0</v>
      </c>
      <c r="F137" s="413">
        <f t="shared" ca="1" si="154"/>
        <v>0</v>
      </c>
      <c r="G137" s="927">
        <f t="shared" ca="1" si="155"/>
        <v>0</v>
      </c>
      <c r="H137" s="794">
        <f t="shared" ca="1" si="156"/>
        <v>0</v>
      </c>
      <c r="I137" s="413">
        <f t="shared" ca="1" si="157"/>
        <v>0</v>
      </c>
      <c r="J137" s="927">
        <f t="shared" ca="1" si="158"/>
        <v>0</v>
      </c>
      <c r="K137" s="413">
        <f t="shared" ca="1" si="159"/>
        <v>0</v>
      </c>
      <c r="L137" s="927">
        <f t="shared" ca="1" si="160"/>
        <v>0</v>
      </c>
      <c r="M137" s="413">
        <f t="shared" ca="1" si="161"/>
        <v>0</v>
      </c>
      <c r="N137" s="450"/>
      <c r="O137" s="794"/>
      <c r="P137" s="807">
        <f t="shared" ca="1" si="162"/>
        <v>81</v>
      </c>
      <c r="Q137" s="807">
        <f t="shared" ca="1" si="163"/>
        <v>0</v>
      </c>
      <c r="R137" s="807">
        <f t="shared" ca="1" si="164"/>
        <v>20</v>
      </c>
      <c r="S137" s="807">
        <f t="shared" ca="1" si="165"/>
        <v>0</v>
      </c>
      <c r="T137" s="807">
        <f t="shared" ca="1" si="166"/>
        <v>0</v>
      </c>
      <c r="U137" s="807">
        <f t="shared" ca="1" si="167"/>
        <v>0</v>
      </c>
      <c r="V137" s="807">
        <f t="shared" ca="1" si="168"/>
        <v>81</v>
      </c>
      <c r="W137" s="807">
        <f t="shared" ca="1" si="169"/>
        <v>0</v>
      </c>
      <c r="X137" s="807">
        <f t="shared" ca="1" si="170"/>
        <v>20</v>
      </c>
      <c r="Y137" s="487">
        <f t="shared" ca="1" si="171"/>
        <v>0</v>
      </c>
      <c r="Z137" s="948"/>
      <c r="AA137" s="812">
        <v>64</v>
      </c>
      <c r="AB137" s="813" t="s">
        <v>389</v>
      </c>
      <c r="AC137" s="927">
        <f t="shared" ca="1" si="172"/>
        <v>2</v>
      </c>
      <c r="AD137" s="794">
        <f t="shared" ca="1" si="173"/>
        <v>6</v>
      </c>
      <c r="AE137" s="413">
        <f t="shared" ca="1" si="174"/>
        <v>8</v>
      </c>
      <c r="AF137" s="927">
        <f t="shared" ca="1" si="175"/>
        <v>6</v>
      </c>
      <c r="AG137" s="794">
        <f t="shared" ca="1" si="176"/>
        <v>0</v>
      </c>
      <c r="AH137" s="794">
        <f t="shared" ca="1" si="177"/>
        <v>1</v>
      </c>
      <c r="AI137" s="794">
        <f t="shared" ca="1" si="178"/>
        <v>2</v>
      </c>
      <c r="AJ137" s="413">
        <f t="shared" ca="1" si="179"/>
        <v>9</v>
      </c>
      <c r="AK137" s="927">
        <f t="shared" ca="1" si="180"/>
        <v>0</v>
      </c>
      <c r="AL137" s="794">
        <f t="shared" ca="1" si="181"/>
        <v>4</v>
      </c>
      <c r="AM137" s="413">
        <f t="shared" ca="1" si="182"/>
        <v>4</v>
      </c>
      <c r="AN137" s="927">
        <f t="shared" ca="1" si="183"/>
        <v>0</v>
      </c>
      <c r="AO137" s="794">
        <f t="shared" ca="1" si="184"/>
        <v>0</v>
      </c>
      <c r="AP137" s="794">
        <f t="shared" ca="1" si="185"/>
        <v>0</v>
      </c>
      <c r="AQ137" s="794">
        <f t="shared" ca="1" si="186"/>
        <v>2</v>
      </c>
      <c r="AR137" s="794">
        <f t="shared" ca="1" si="187"/>
        <v>0</v>
      </c>
      <c r="AS137" s="787">
        <f t="shared" ca="1" si="188"/>
        <v>2</v>
      </c>
      <c r="AT137" s="413">
        <f t="shared" ca="1" si="194"/>
        <v>4</v>
      </c>
      <c r="AV137" s="410">
        <f t="shared" ca="1" si="189"/>
        <v>0</v>
      </c>
      <c r="AW137" s="410">
        <f t="shared" ca="1" si="190"/>
        <v>0</v>
      </c>
      <c r="AX137" s="405">
        <f t="shared" ca="1" si="191"/>
        <v>0</v>
      </c>
      <c r="AY137" s="414">
        <f t="shared" ca="1" si="191"/>
        <v>0</v>
      </c>
      <c r="AZ137" s="405">
        <f t="shared" ca="1" si="191"/>
        <v>0</v>
      </c>
      <c r="BA137" s="405">
        <f t="shared" ca="1" si="191"/>
        <v>0</v>
      </c>
      <c r="BB137" s="405">
        <f t="shared" ca="1" si="191"/>
        <v>0</v>
      </c>
      <c r="BC137" s="405">
        <f t="shared" ca="1" si="191"/>
        <v>0</v>
      </c>
      <c r="BD137" s="405">
        <f t="shared" ca="1" si="191"/>
        <v>0</v>
      </c>
      <c r="BE137" s="405">
        <f t="shared" ca="1" si="191"/>
        <v>0</v>
      </c>
      <c r="BF137" s="405">
        <f t="shared" ca="1" si="191"/>
        <v>0</v>
      </c>
      <c r="BG137" s="405">
        <f t="shared" ca="1" si="191"/>
        <v>0</v>
      </c>
      <c r="BH137" s="405">
        <f t="shared" ca="1" si="192"/>
        <v>0</v>
      </c>
      <c r="BI137" s="405">
        <f t="shared" ca="1" si="192"/>
        <v>0</v>
      </c>
      <c r="BJ137" s="405">
        <f t="shared" ca="1" si="192"/>
        <v>0</v>
      </c>
      <c r="BK137" s="405">
        <f t="shared" ca="1" si="192"/>
        <v>0</v>
      </c>
      <c r="BL137" s="405">
        <f t="shared" ca="1" si="192"/>
        <v>0</v>
      </c>
      <c r="BM137" s="405">
        <f t="shared" ca="1" si="192"/>
        <v>0</v>
      </c>
      <c r="BN137" s="405">
        <f t="shared" ca="1" si="192"/>
        <v>0</v>
      </c>
      <c r="BO137" s="405">
        <f t="shared" ca="1" si="192"/>
        <v>0</v>
      </c>
      <c r="BP137" s="405">
        <f t="shared" ca="1" si="192"/>
        <v>0</v>
      </c>
      <c r="BQ137" s="405">
        <f t="shared" ca="1" si="192"/>
        <v>0</v>
      </c>
      <c r="BR137" s="405">
        <f t="shared" ca="1" si="193"/>
        <v>0</v>
      </c>
      <c r="BS137" s="405">
        <f t="shared" ca="1" si="193"/>
        <v>0</v>
      </c>
      <c r="BT137" s="405">
        <f t="shared" ca="1" si="193"/>
        <v>0</v>
      </c>
      <c r="BU137" s="405">
        <f t="shared" ca="1" si="193"/>
        <v>0</v>
      </c>
      <c r="BV137" s="405">
        <f t="shared" ca="1" si="193"/>
        <v>0</v>
      </c>
      <c r="BW137" s="405">
        <f t="shared" ca="1" si="193"/>
        <v>0</v>
      </c>
      <c r="BX137" s="405">
        <f t="shared" ca="1" si="193"/>
        <v>0</v>
      </c>
      <c r="BY137" s="405">
        <f t="shared" ca="1" si="193"/>
        <v>0</v>
      </c>
      <c r="BZ137" s="405">
        <f t="shared" ca="1" si="193"/>
        <v>0</v>
      </c>
      <c r="CA137" s="405">
        <f t="shared" ca="1" si="193"/>
        <v>0</v>
      </c>
    </row>
    <row r="138" spans="1:79" ht="20.100000000000001" customHeight="1">
      <c r="A138" t="s">
        <v>617</v>
      </c>
      <c r="B138" s="427">
        <v>65</v>
      </c>
      <c r="C138" s="929" t="s">
        <v>390</v>
      </c>
      <c r="D138" s="455">
        <f t="shared" ca="1" si="152"/>
        <v>0</v>
      </c>
      <c r="E138" s="430">
        <f t="shared" ca="1" si="153"/>
        <v>0</v>
      </c>
      <c r="F138" s="456">
        <f t="shared" ca="1" si="154"/>
        <v>0</v>
      </c>
      <c r="G138" s="455">
        <f t="shared" ca="1" si="155"/>
        <v>0</v>
      </c>
      <c r="H138" s="430">
        <f t="shared" ca="1" si="156"/>
        <v>0</v>
      </c>
      <c r="I138" s="456">
        <f t="shared" ca="1" si="157"/>
        <v>0</v>
      </c>
      <c r="J138" s="455">
        <f t="shared" ca="1" si="158"/>
        <v>0</v>
      </c>
      <c r="K138" s="456">
        <f t="shared" ca="1" si="159"/>
        <v>0</v>
      </c>
      <c r="L138" s="455">
        <f t="shared" ca="1" si="160"/>
        <v>0</v>
      </c>
      <c r="M138" s="456">
        <f t="shared" ca="1" si="161"/>
        <v>0</v>
      </c>
      <c r="N138" s="451"/>
      <c r="O138" s="430"/>
      <c r="P138" s="431">
        <f t="shared" ca="1" si="162"/>
        <v>81</v>
      </c>
      <c r="Q138" s="431">
        <f t="shared" ca="1" si="163"/>
        <v>0</v>
      </c>
      <c r="R138" s="431">
        <f t="shared" ca="1" si="164"/>
        <v>31</v>
      </c>
      <c r="S138" s="431">
        <f t="shared" ca="1" si="165"/>
        <v>0</v>
      </c>
      <c r="T138" s="431">
        <f t="shared" ca="1" si="166"/>
        <v>0</v>
      </c>
      <c r="U138" s="431">
        <f t="shared" ca="1" si="167"/>
        <v>0</v>
      </c>
      <c r="V138" s="431">
        <f t="shared" ca="1" si="168"/>
        <v>81</v>
      </c>
      <c r="W138" s="431">
        <f t="shared" ca="1" si="169"/>
        <v>0</v>
      </c>
      <c r="X138" s="431">
        <f t="shared" ca="1" si="170"/>
        <v>31</v>
      </c>
      <c r="Y138" s="476">
        <f t="shared" ca="1" si="171"/>
        <v>0</v>
      </c>
      <c r="Z138" s="948"/>
      <c r="AA138" s="427">
        <v>65</v>
      </c>
      <c r="AB138" s="937" t="s">
        <v>390</v>
      </c>
      <c r="AC138" s="455">
        <f t="shared" ca="1" si="172"/>
        <v>5</v>
      </c>
      <c r="AD138" s="430">
        <f t="shared" ca="1" si="173"/>
        <v>0</v>
      </c>
      <c r="AE138" s="456">
        <f t="shared" ca="1" si="174"/>
        <v>5</v>
      </c>
      <c r="AF138" s="455">
        <f t="shared" ca="1" si="175"/>
        <v>5</v>
      </c>
      <c r="AG138" s="430">
        <f t="shared" ca="1" si="176"/>
        <v>0</v>
      </c>
      <c r="AH138" s="430">
        <f t="shared" ca="1" si="177"/>
        <v>0</v>
      </c>
      <c r="AI138" s="430">
        <f t="shared" ca="1" si="178"/>
        <v>0</v>
      </c>
      <c r="AJ138" s="456">
        <f t="shared" ca="1" si="179"/>
        <v>5</v>
      </c>
      <c r="AK138" s="455">
        <f t="shared" ca="1" si="180"/>
        <v>0</v>
      </c>
      <c r="AL138" s="430">
        <f t="shared" ca="1" si="181"/>
        <v>0</v>
      </c>
      <c r="AM138" s="456">
        <f t="shared" ca="1" si="182"/>
        <v>0</v>
      </c>
      <c r="AN138" s="455">
        <f t="shared" ca="1" si="183"/>
        <v>0</v>
      </c>
      <c r="AO138" s="430">
        <f t="shared" ca="1" si="184"/>
        <v>0</v>
      </c>
      <c r="AP138" s="430">
        <f t="shared" ca="1" si="185"/>
        <v>0</v>
      </c>
      <c r="AQ138" s="430">
        <f t="shared" ca="1" si="186"/>
        <v>0</v>
      </c>
      <c r="AR138" s="430">
        <f t="shared" ca="1" si="187"/>
        <v>0</v>
      </c>
      <c r="AS138" s="788">
        <f t="shared" ca="1" si="188"/>
        <v>0</v>
      </c>
      <c r="AT138" s="456">
        <f t="shared" ca="1" si="194"/>
        <v>0</v>
      </c>
      <c r="AV138" s="410">
        <f t="shared" ca="1" si="189"/>
        <v>0</v>
      </c>
      <c r="AW138" s="410">
        <f t="shared" ca="1" si="190"/>
        <v>0</v>
      </c>
      <c r="AX138" s="405">
        <f t="shared" ca="1" si="191"/>
        <v>0</v>
      </c>
      <c r="AY138" s="414">
        <f t="shared" ca="1" si="191"/>
        <v>0</v>
      </c>
      <c r="AZ138" s="405">
        <f t="shared" ca="1" si="191"/>
        <v>0</v>
      </c>
      <c r="BA138" s="405">
        <f t="shared" ca="1" si="191"/>
        <v>0</v>
      </c>
      <c r="BB138" s="405">
        <f t="shared" ca="1" si="191"/>
        <v>0</v>
      </c>
      <c r="BC138" s="405">
        <f t="shared" ca="1" si="191"/>
        <v>0</v>
      </c>
      <c r="BD138" s="405">
        <f t="shared" ca="1" si="191"/>
        <v>0</v>
      </c>
      <c r="BE138" s="405">
        <f t="shared" ca="1" si="191"/>
        <v>0</v>
      </c>
      <c r="BF138" s="405">
        <f t="shared" ca="1" si="191"/>
        <v>0</v>
      </c>
      <c r="BG138" s="405">
        <f t="shared" ca="1" si="191"/>
        <v>0</v>
      </c>
      <c r="BH138" s="405">
        <f t="shared" ca="1" si="192"/>
        <v>0</v>
      </c>
      <c r="BI138" s="405">
        <f t="shared" ca="1" si="192"/>
        <v>0</v>
      </c>
      <c r="BJ138" s="405">
        <f t="shared" ca="1" si="192"/>
        <v>0</v>
      </c>
      <c r="BK138" s="405">
        <f t="shared" ca="1" si="192"/>
        <v>0</v>
      </c>
      <c r="BL138" s="405">
        <f t="shared" ca="1" si="192"/>
        <v>0</v>
      </c>
      <c r="BM138" s="405">
        <f t="shared" ca="1" si="192"/>
        <v>0</v>
      </c>
      <c r="BN138" s="405">
        <f t="shared" ca="1" si="192"/>
        <v>0</v>
      </c>
      <c r="BO138" s="405">
        <f t="shared" ca="1" si="192"/>
        <v>0</v>
      </c>
      <c r="BP138" s="405">
        <f t="shared" ca="1" si="192"/>
        <v>0</v>
      </c>
      <c r="BQ138" s="405">
        <f t="shared" ca="1" si="192"/>
        <v>0</v>
      </c>
      <c r="BR138" s="405">
        <f t="shared" ca="1" si="193"/>
        <v>0</v>
      </c>
      <c r="BS138" s="405">
        <f t="shared" ca="1" si="193"/>
        <v>0</v>
      </c>
      <c r="BT138" s="405">
        <f t="shared" ca="1" si="193"/>
        <v>0</v>
      </c>
      <c r="BU138" s="405">
        <f t="shared" ca="1" si="193"/>
        <v>0</v>
      </c>
      <c r="BV138" s="405">
        <f t="shared" ca="1" si="193"/>
        <v>0</v>
      </c>
      <c r="BW138" s="405">
        <f t="shared" ca="1" si="193"/>
        <v>0</v>
      </c>
      <c r="BX138" s="405">
        <f t="shared" ca="1" si="193"/>
        <v>0</v>
      </c>
      <c r="BY138" s="405">
        <f t="shared" ca="1" si="193"/>
        <v>0</v>
      </c>
      <c r="BZ138" s="405">
        <f t="shared" ca="1" si="193"/>
        <v>0</v>
      </c>
      <c r="CA138" s="405">
        <f t="shared" ca="1" si="193"/>
        <v>0</v>
      </c>
    </row>
    <row r="139" spans="1:79" ht="20.100000000000001" customHeight="1">
      <c r="A139" t="s">
        <v>619</v>
      </c>
      <c r="B139" s="812">
        <v>66</v>
      </c>
      <c r="C139" s="446" t="s">
        <v>392</v>
      </c>
      <c r="D139" s="927">
        <f t="shared" ca="1" si="152"/>
        <v>0</v>
      </c>
      <c r="E139" s="794">
        <f t="shared" ca="1" si="153"/>
        <v>0</v>
      </c>
      <c r="F139" s="413">
        <f t="shared" ca="1" si="154"/>
        <v>0</v>
      </c>
      <c r="G139" s="927">
        <f t="shared" ca="1" si="155"/>
        <v>0</v>
      </c>
      <c r="H139" s="794">
        <f t="shared" ca="1" si="156"/>
        <v>0</v>
      </c>
      <c r="I139" s="413">
        <f t="shared" ca="1" si="157"/>
        <v>0</v>
      </c>
      <c r="J139" s="927">
        <f t="shared" ca="1" si="158"/>
        <v>0</v>
      </c>
      <c r="K139" s="413">
        <f t="shared" ca="1" si="159"/>
        <v>0</v>
      </c>
      <c r="L139" s="927">
        <f t="shared" ca="1" si="160"/>
        <v>0</v>
      </c>
      <c r="M139" s="413">
        <f t="shared" ca="1" si="161"/>
        <v>0</v>
      </c>
      <c r="N139" s="450"/>
      <c r="O139" s="794"/>
      <c r="P139" s="807">
        <f t="shared" ca="1" si="162"/>
        <v>80</v>
      </c>
      <c r="Q139" s="807">
        <f t="shared" ca="1" si="163"/>
        <v>0</v>
      </c>
      <c r="R139" s="807">
        <f t="shared" ca="1" si="164"/>
        <v>0</v>
      </c>
      <c r="S139" s="807">
        <f t="shared" ca="1" si="165"/>
        <v>0</v>
      </c>
      <c r="T139" s="807">
        <f t="shared" ca="1" si="166"/>
        <v>0</v>
      </c>
      <c r="U139" s="807">
        <f t="shared" ca="1" si="167"/>
        <v>0</v>
      </c>
      <c r="V139" s="807">
        <f t="shared" ca="1" si="168"/>
        <v>80</v>
      </c>
      <c r="W139" s="807">
        <f t="shared" ca="1" si="169"/>
        <v>0</v>
      </c>
      <c r="X139" s="807">
        <f t="shared" ca="1" si="170"/>
        <v>0</v>
      </c>
      <c r="Y139" s="487">
        <f t="shared" ca="1" si="171"/>
        <v>0</v>
      </c>
      <c r="Z139" s="948"/>
      <c r="AA139" s="812">
        <v>66</v>
      </c>
      <c r="AB139" s="813" t="s">
        <v>392</v>
      </c>
      <c r="AC139" s="927">
        <f t="shared" ca="1" si="172"/>
        <v>0</v>
      </c>
      <c r="AD139" s="794">
        <f t="shared" ca="1" si="173"/>
        <v>12</v>
      </c>
      <c r="AE139" s="413">
        <f t="shared" ca="1" si="174"/>
        <v>12</v>
      </c>
      <c r="AF139" s="927">
        <f t="shared" ca="1" si="175"/>
        <v>2</v>
      </c>
      <c r="AG139" s="794">
        <f t="shared" ca="1" si="176"/>
        <v>0</v>
      </c>
      <c r="AH139" s="794">
        <f t="shared" ca="1" si="177"/>
        <v>0</v>
      </c>
      <c r="AI139" s="794">
        <f t="shared" ca="1" si="178"/>
        <v>11</v>
      </c>
      <c r="AJ139" s="413">
        <f t="shared" ca="1" si="179"/>
        <v>13</v>
      </c>
      <c r="AK139" s="927">
        <f t="shared" ca="1" si="180"/>
        <v>0</v>
      </c>
      <c r="AL139" s="794">
        <f t="shared" ca="1" si="181"/>
        <v>0</v>
      </c>
      <c r="AM139" s="413">
        <f t="shared" ca="1" si="182"/>
        <v>0</v>
      </c>
      <c r="AN139" s="927">
        <f t="shared" ca="1" si="183"/>
        <v>0</v>
      </c>
      <c r="AO139" s="794">
        <f t="shared" ca="1" si="184"/>
        <v>0</v>
      </c>
      <c r="AP139" s="794">
        <f t="shared" ca="1" si="185"/>
        <v>0</v>
      </c>
      <c r="AQ139" s="794">
        <f t="shared" ca="1" si="186"/>
        <v>0</v>
      </c>
      <c r="AR139" s="794">
        <f t="shared" ca="1" si="187"/>
        <v>0</v>
      </c>
      <c r="AS139" s="787">
        <f t="shared" ca="1" si="188"/>
        <v>0</v>
      </c>
      <c r="AT139" s="413">
        <f t="shared" ca="1" si="194"/>
        <v>0</v>
      </c>
      <c r="AV139" s="410">
        <f t="shared" ca="1" si="189"/>
        <v>0</v>
      </c>
      <c r="AW139" s="410">
        <f t="shared" ca="1" si="190"/>
        <v>0</v>
      </c>
      <c r="AX139" s="405">
        <f t="shared" ref="AX139:BG148" ca="1" si="195">INDEX(INDIRECT(AX$7),MATCH($A139,_1自治体コード,0))</f>
        <v>0</v>
      </c>
      <c r="AY139" s="414">
        <f t="shared" ca="1" si="195"/>
        <v>0</v>
      </c>
      <c r="AZ139" s="405">
        <f t="shared" ca="1" si="195"/>
        <v>0</v>
      </c>
      <c r="BA139" s="405">
        <f t="shared" ca="1" si="195"/>
        <v>0</v>
      </c>
      <c r="BB139" s="405">
        <f t="shared" ca="1" si="195"/>
        <v>0</v>
      </c>
      <c r="BC139" s="405">
        <f t="shared" ca="1" si="195"/>
        <v>0</v>
      </c>
      <c r="BD139" s="405">
        <f t="shared" ca="1" si="195"/>
        <v>0</v>
      </c>
      <c r="BE139" s="405">
        <f t="shared" ca="1" si="195"/>
        <v>0</v>
      </c>
      <c r="BF139" s="405">
        <f t="shared" ca="1" si="195"/>
        <v>0</v>
      </c>
      <c r="BG139" s="405">
        <f t="shared" ca="1" si="195"/>
        <v>0</v>
      </c>
      <c r="BH139" s="405">
        <f t="shared" ref="BH139:BQ148" ca="1" si="196">INDEX(INDIRECT(BH$7),MATCH($A139,_1自治体コード,0))</f>
        <v>0</v>
      </c>
      <c r="BI139" s="405">
        <f t="shared" ca="1" si="196"/>
        <v>0</v>
      </c>
      <c r="BJ139" s="405">
        <f t="shared" ca="1" si="196"/>
        <v>0</v>
      </c>
      <c r="BK139" s="405">
        <f t="shared" ca="1" si="196"/>
        <v>0</v>
      </c>
      <c r="BL139" s="405">
        <f t="shared" ca="1" si="196"/>
        <v>0</v>
      </c>
      <c r="BM139" s="405">
        <f t="shared" ca="1" si="196"/>
        <v>0</v>
      </c>
      <c r="BN139" s="405">
        <f t="shared" ca="1" si="196"/>
        <v>0</v>
      </c>
      <c r="BO139" s="405">
        <f t="shared" ca="1" si="196"/>
        <v>0</v>
      </c>
      <c r="BP139" s="405">
        <f t="shared" ca="1" si="196"/>
        <v>0</v>
      </c>
      <c r="BQ139" s="405">
        <f t="shared" ca="1" si="196"/>
        <v>0</v>
      </c>
      <c r="BR139" s="405">
        <f t="shared" ref="BR139:CA154" ca="1" si="197">INDEX(INDIRECT(BR$7),MATCH($A139,_1自治体コード,0))</f>
        <v>0</v>
      </c>
      <c r="BS139" s="405">
        <f t="shared" ca="1" si="197"/>
        <v>0</v>
      </c>
      <c r="BT139" s="405">
        <f t="shared" ca="1" si="197"/>
        <v>0</v>
      </c>
      <c r="BU139" s="405">
        <f t="shared" ca="1" si="197"/>
        <v>0</v>
      </c>
      <c r="BV139" s="405">
        <f t="shared" ca="1" si="197"/>
        <v>0</v>
      </c>
      <c r="BW139" s="405">
        <f t="shared" ca="1" si="197"/>
        <v>0</v>
      </c>
      <c r="BX139" s="405">
        <f t="shared" ca="1" si="197"/>
        <v>0</v>
      </c>
      <c r="BY139" s="405">
        <f t="shared" ca="1" si="193"/>
        <v>0</v>
      </c>
      <c r="BZ139" s="405">
        <f t="shared" ca="1" si="193"/>
        <v>0</v>
      </c>
      <c r="CA139" s="405">
        <f t="shared" ca="1" si="193"/>
        <v>0</v>
      </c>
    </row>
    <row r="140" spans="1:79" ht="20.100000000000001" customHeight="1">
      <c r="A140" t="s">
        <v>621</v>
      </c>
      <c r="B140" s="436">
        <v>67</v>
      </c>
      <c r="C140" s="446" t="s">
        <v>394</v>
      </c>
      <c r="D140" s="454">
        <f t="shared" ca="1" si="152"/>
        <v>0</v>
      </c>
      <c r="E140" s="437">
        <f t="shared" ca="1" si="153"/>
        <v>0</v>
      </c>
      <c r="F140" s="413">
        <f t="shared" ca="1" si="154"/>
        <v>0</v>
      </c>
      <c r="G140" s="454">
        <f t="shared" ca="1" si="155"/>
        <v>0</v>
      </c>
      <c r="H140" s="437">
        <f t="shared" ca="1" si="156"/>
        <v>0</v>
      </c>
      <c r="I140" s="413">
        <f t="shared" ca="1" si="157"/>
        <v>0</v>
      </c>
      <c r="J140" s="454">
        <f t="shared" ca="1" si="158"/>
        <v>0</v>
      </c>
      <c r="K140" s="413">
        <f t="shared" ca="1" si="159"/>
        <v>0</v>
      </c>
      <c r="L140" s="454">
        <f t="shared" ca="1" si="160"/>
        <v>0</v>
      </c>
      <c r="M140" s="413">
        <f t="shared" ca="1" si="161"/>
        <v>0</v>
      </c>
      <c r="N140" s="450"/>
      <c r="O140" s="437"/>
      <c r="P140" s="807">
        <f t="shared" ca="1" si="162"/>
        <v>31</v>
      </c>
      <c r="Q140" s="807">
        <f t="shared" ca="1" si="163"/>
        <v>0</v>
      </c>
      <c r="R140" s="807">
        <f t="shared" ca="1" si="164"/>
        <v>0</v>
      </c>
      <c r="S140" s="807">
        <f t="shared" ca="1" si="165"/>
        <v>0</v>
      </c>
      <c r="T140" s="807">
        <f t="shared" ca="1" si="166"/>
        <v>0</v>
      </c>
      <c r="U140" s="807">
        <f t="shared" ca="1" si="167"/>
        <v>0</v>
      </c>
      <c r="V140" s="807">
        <f t="shared" ca="1" si="168"/>
        <v>31</v>
      </c>
      <c r="W140" s="807">
        <f t="shared" ca="1" si="169"/>
        <v>0</v>
      </c>
      <c r="X140" s="807">
        <f t="shared" ca="1" si="170"/>
        <v>0</v>
      </c>
      <c r="Y140" s="487">
        <f t="shared" ca="1" si="171"/>
        <v>0</v>
      </c>
      <c r="Z140" s="948"/>
      <c r="AA140" s="812">
        <v>67</v>
      </c>
      <c r="AB140" s="813" t="s">
        <v>394</v>
      </c>
      <c r="AC140" s="454">
        <f t="shared" ca="1" si="172"/>
        <v>2</v>
      </c>
      <c r="AD140" s="437">
        <f t="shared" ca="1" si="173"/>
        <v>0</v>
      </c>
      <c r="AE140" s="413">
        <f t="shared" ca="1" si="174"/>
        <v>2</v>
      </c>
      <c r="AF140" s="454">
        <f t="shared" ca="1" si="175"/>
        <v>2</v>
      </c>
      <c r="AG140" s="437">
        <f t="shared" ca="1" si="176"/>
        <v>0</v>
      </c>
      <c r="AH140" s="794">
        <f t="shared" ca="1" si="177"/>
        <v>0</v>
      </c>
      <c r="AI140" s="437">
        <f t="shared" ca="1" si="178"/>
        <v>0</v>
      </c>
      <c r="AJ140" s="413">
        <f t="shared" ca="1" si="179"/>
        <v>2</v>
      </c>
      <c r="AK140" s="454">
        <f t="shared" ca="1" si="180"/>
        <v>0</v>
      </c>
      <c r="AL140" s="437">
        <f t="shared" ca="1" si="181"/>
        <v>0</v>
      </c>
      <c r="AM140" s="413">
        <f t="shared" ca="1" si="182"/>
        <v>0</v>
      </c>
      <c r="AN140" s="454">
        <f t="shared" ca="1" si="183"/>
        <v>0</v>
      </c>
      <c r="AO140" s="437">
        <f t="shared" ca="1" si="184"/>
        <v>0</v>
      </c>
      <c r="AP140" s="437">
        <f t="shared" ca="1" si="185"/>
        <v>0</v>
      </c>
      <c r="AQ140" s="437">
        <f t="shared" ca="1" si="186"/>
        <v>0</v>
      </c>
      <c r="AR140" s="437">
        <f t="shared" ca="1" si="187"/>
        <v>0</v>
      </c>
      <c r="AS140" s="787">
        <f t="shared" ca="1" si="188"/>
        <v>0</v>
      </c>
      <c r="AT140" s="413">
        <f t="shared" ca="1" si="194"/>
        <v>0</v>
      </c>
      <c r="AV140" s="410">
        <f t="shared" ca="1" si="189"/>
        <v>0</v>
      </c>
      <c r="AW140" s="410">
        <f t="shared" ca="1" si="190"/>
        <v>0</v>
      </c>
      <c r="AX140" s="405">
        <f t="shared" ca="1" si="195"/>
        <v>0</v>
      </c>
      <c r="AY140" s="414">
        <f t="shared" ca="1" si="195"/>
        <v>0</v>
      </c>
      <c r="AZ140" s="405">
        <f t="shared" ca="1" si="195"/>
        <v>0</v>
      </c>
      <c r="BA140" s="405">
        <f t="shared" ca="1" si="195"/>
        <v>0</v>
      </c>
      <c r="BB140" s="405">
        <f t="shared" ca="1" si="195"/>
        <v>0</v>
      </c>
      <c r="BC140" s="405">
        <f t="shared" ca="1" si="195"/>
        <v>0</v>
      </c>
      <c r="BD140" s="405">
        <f t="shared" ca="1" si="195"/>
        <v>0</v>
      </c>
      <c r="BE140" s="405">
        <f t="shared" ca="1" si="195"/>
        <v>0</v>
      </c>
      <c r="BF140" s="405">
        <f t="shared" ca="1" si="195"/>
        <v>0</v>
      </c>
      <c r="BG140" s="405">
        <f t="shared" ca="1" si="195"/>
        <v>0</v>
      </c>
      <c r="BH140" s="405">
        <f t="shared" ca="1" si="196"/>
        <v>0</v>
      </c>
      <c r="BI140" s="405">
        <f t="shared" ca="1" si="196"/>
        <v>0</v>
      </c>
      <c r="BJ140" s="405">
        <f t="shared" ca="1" si="196"/>
        <v>0</v>
      </c>
      <c r="BK140" s="405">
        <f t="shared" ca="1" si="196"/>
        <v>0</v>
      </c>
      <c r="BL140" s="405">
        <f t="shared" ca="1" si="196"/>
        <v>0</v>
      </c>
      <c r="BM140" s="405">
        <f t="shared" ca="1" si="196"/>
        <v>0</v>
      </c>
      <c r="BN140" s="405">
        <f t="shared" ca="1" si="196"/>
        <v>0</v>
      </c>
      <c r="BO140" s="405">
        <f t="shared" ca="1" si="196"/>
        <v>0</v>
      </c>
      <c r="BP140" s="405">
        <f t="shared" ca="1" si="196"/>
        <v>0</v>
      </c>
      <c r="BQ140" s="405">
        <f t="shared" ca="1" si="196"/>
        <v>0</v>
      </c>
      <c r="BR140" s="405">
        <f t="shared" ca="1" si="197"/>
        <v>0</v>
      </c>
      <c r="BS140" s="405">
        <f t="shared" ca="1" si="197"/>
        <v>0</v>
      </c>
      <c r="BT140" s="405">
        <f t="shared" ca="1" si="197"/>
        <v>0</v>
      </c>
      <c r="BU140" s="405">
        <f t="shared" ca="1" si="197"/>
        <v>0</v>
      </c>
      <c r="BV140" s="405">
        <f t="shared" ca="1" si="197"/>
        <v>0</v>
      </c>
      <c r="BW140" s="405">
        <f t="shared" ca="1" si="197"/>
        <v>0</v>
      </c>
      <c r="BX140" s="405">
        <f t="shared" ca="1" si="197"/>
        <v>0</v>
      </c>
      <c r="BY140" s="405">
        <f t="shared" ca="1" si="193"/>
        <v>0</v>
      </c>
      <c r="BZ140" s="405">
        <f t="shared" ca="1" si="193"/>
        <v>0</v>
      </c>
      <c r="CA140" s="405">
        <f t="shared" ca="1" si="193"/>
        <v>0</v>
      </c>
    </row>
    <row r="141" spans="1:79" ht="20.100000000000001" customHeight="1">
      <c r="A141" t="s">
        <v>623</v>
      </c>
      <c r="B141" s="436">
        <v>68</v>
      </c>
      <c r="C141" s="446" t="s">
        <v>396</v>
      </c>
      <c r="D141" s="454">
        <f t="shared" ca="1" si="152"/>
        <v>0</v>
      </c>
      <c r="E141" s="437">
        <f t="shared" ca="1" si="153"/>
        <v>0</v>
      </c>
      <c r="F141" s="413">
        <f t="shared" ca="1" si="154"/>
        <v>0</v>
      </c>
      <c r="G141" s="454">
        <f t="shared" ca="1" si="155"/>
        <v>0</v>
      </c>
      <c r="H141" s="437">
        <f t="shared" ca="1" si="156"/>
        <v>0</v>
      </c>
      <c r="I141" s="413">
        <f t="shared" ca="1" si="157"/>
        <v>0</v>
      </c>
      <c r="J141" s="454">
        <f t="shared" ca="1" si="158"/>
        <v>0</v>
      </c>
      <c r="K141" s="413">
        <f t="shared" ca="1" si="159"/>
        <v>0</v>
      </c>
      <c r="L141" s="454">
        <f t="shared" ca="1" si="160"/>
        <v>0</v>
      </c>
      <c r="M141" s="413">
        <f t="shared" ca="1" si="161"/>
        <v>0</v>
      </c>
      <c r="N141" s="450"/>
      <c r="O141" s="437"/>
      <c r="P141" s="807">
        <f t="shared" ca="1" si="162"/>
        <v>63</v>
      </c>
      <c r="Q141" s="807">
        <f t="shared" ca="1" si="163"/>
        <v>0</v>
      </c>
      <c r="R141" s="807">
        <f t="shared" ca="1" si="164"/>
        <v>25</v>
      </c>
      <c r="S141" s="807">
        <f t="shared" ca="1" si="165"/>
        <v>0</v>
      </c>
      <c r="T141" s="807">
        <f t="shared" ca="1" si="166"/>
        <v>0</v>
      </c>
      <c r="U141" s="807">
        <f t="shared" ca="1" si="167"/>
        <v>0</v>
      </c>
      <c r="V141" s="807">
        <f t="shared" ca="1" si="168"/>
        <v>63</v>
      </c>
      <c r="W141" s="807">
        <f t="shared" ca="1" si="169"/>
        <v>0</v>
      </c>
      <c r="X141" s="807">
        <f t="shared" ca="1" si="170"/>
        <v>25</v>
      </c>
      <c r="Y141" s="487">
        <f t="shared" ca="1" si="171"/>
        <v>12</v>
      </c>
      <c r="Z141" s="948"/>
      <c r="AA141" s="812">
        <v>68</v>
      </c>
      <c r="AB141" s="813" t="s">
        <v>396</v>
      </c>
      <c r="AC141" s="454">
        <f t="shared" ca="1" si="172"/>
        <v>0</v>
      </c>
      <c r="AD141" s="437">
        <f t="shared" ca="1" si="173"/>
        <v>0</v>
      </c>
      <c r="AE141" s="413">
        <f t="shared" ca="1" si="174"/>
        <v>0</v>
      </c>
      <c r="AF141" s="454">
        <f t="shared" ca="1" si="175"/>
        <v>0</v>
      </c>
      <c r="AG141" s="437">
        <f t="shared" ca="1" si="176"/>
        <v>0</v>
      </c>
      <c r="AH141" s="794">
        <f t="shared" ca="1" si="177"/>
        <v>0</v>
      </c>
      <c r="AI141" s="437">
        <f t="shared" ca="1" si="178"/>
        <v>0</v>
      </c>
      <c r="AJ141" s="413">
        <f t="shared" ca="1" si="179"/>
        <v>0</v>
      </c>
      <c r="AK141" s="454">
        <f t="shared" ca="1" si="180"/>
        <v>0</v>
      </c>
      <c r="AL141" s="437">
        <f t="shared" ca="1" si="181"/>
        <v>0</v>
      </c>
      <c r="AM141" s="413">
        <f t="shared" ca="1" si="182"/>
        <v>0</v>
      </c>
      <c r="AN141" s="454">
        <f t="shared" ca="1" si="183"/>
        <v>0</v>
      </c>
      <c r="AO141" s="437">
        <f t="shared" ca="1" si="184"/>
        <v>0</v>
      </c>
      <c r="AP141" s="437">
        <f t="shared" ca="1" si="185"/>
        <v>0</v>
      </c>
      <c r="AQ141" s="437">
        <f t="shared" ca="1" si="186"/>
        <v>0</v>
      </c>
      <c r="AR141" s="437">
        <f t="shared" ca="1" si="187"/>
        <v>0</v>
      </c>
      <c r="AS141" s="787">
        <f t="shared" ca="1" si="188"/>
        <v>0</v>
      </c>
      <c r="AT141" s="413">
        <f t="shared" ca="1" si="194"/>
        <v>0</v>
      </c>
      <c r="AV141" s="410">
        <f t="shared" ca="1" si="189"/>
        <v>0</v>
      </c>
      <c r="AW141" s="410">
        <f t="shared" ca="1" si="190"/>
        <v>0</v>
      </c>
      <c r="AX141" s="405">
        <f t="shared" ca="1" si="195"/>
        <v>0</v>
      </c>
      <c r="AY141" s="414">
        <f t="shared" ca="1" si="195"/>
        <v>0</v>
      </c>
      <c r="AZ141" s="405">
        <f t="shared" ca="1" si="195"/>
        <v>0</v>
      </c>
      <c r="BA141" s="405">
        <f t="shared" ca="1" si="195"/>
        <v>0</v>
      </c>
      <c r="BB141" s="405">
        <f t="shared" ca="1" si="195"/>
        <v>0</v>
      </c>
      <c r="BC141" s="405">
        <f t="shared" ca="1" si="195"/>
        <v>0</v>
      </c>
      <c r="BD141" s="405">
        <f t="shared" ca="1" si="195"/>
        <v>0</v>
      </c>
      <c r="BE141" s="405">
        <f t="shared" ca="1" si="195"/>
        <v>0</v>
      </c>
      <c r="BF141" s="405">
        <f t="shared" ca="1" si="195"/>
        <v>0</v>
      </c>
      <c r="BG141" s="405">
        <f t="shared" ca="1" si="195"/>
        <v>0</v>
      </c>
      <c r="BH141" s="405">
        <f t="shared" ca="1" si="196"/>
        <v>0</v>
      </c>
      <c r="BI141" s="405">
        <f t="shared" ca="1" si="196"/>
        <v>0</v>
      </c>
      <c r="BJ141" s="405">
        <f t="shared" ca="1" si="196"/>
        <v>0</v>
      </c>
      <c r="BK141" s="405">
        <f t="shared" ca="1" si="196"/>
        <v>0</v>
      </c>
      <c r="BL141" s="405">
        <f t="shared" ca="1" si="196"/>
        <v>0</v>
      </c>
      <c r="BM141" s="405">
        <f t="shared" ca="1" si="196"/>
        <v>0</v>
      </c>
      <c r="BN141" s="405">
        <f t="shared" ca="1" si="196"/>
        <v>0</v>
      </c>
      <c r="BO141" s="405">
        <f t="shared" ca="1" si="196"/>
        <v>0</v>
      </c>
      <c r="BP141" s="405">
        <f t="shared" ca="1" si="196"/>
        <v>0</v>
      </c>
      <c r="BQ141" s="405">
        <f t="shared" ca="1" si="196"/>
        <v>0</v>
      </c>
      <c r="BR141" s="405">
        <f t="shared" ca="1" si="197"/>
        <v>0</v>
      </c>
      <c r="BS141" s="405">
        <f t="shared" ca="1" si="197"/>
        <v>0</v>
      </c>
      <c r="BT141" s="405">
        <f t="shared" ca="1" si="197"/>
        <v>0</v>
      </c>
      <c r="BU141" s="405">
        <f t="shared" ca="1" si="197"/>
        <v>0</v>
      </c>
      <c r="BV141" s="405">
        <f t="shared" ca="1" si="197"/>
        <v>0</v>
      </c>
      <c r="BW141" s="405">
        <f t="shared" ca="1" si="197"/>
        <v>0</v>
      </c>
      <c r="BX141" s="405">
        <f t="shared" ca="1" si="197"/>
        <v>0</v>
      </c>
      <c r="BY141" s="405">
        <f t="shared" ca="1" si="193"/>
        <v>0</v>
      </c>
      <c r="BZ141" s="405">
        <f t="shared" ca="1" si="193"/>
        <v>0</v>
      </c>
      <c r="CA141" s="405">
        <f t="shared" ca="1" si="193"/>
        <v>0</v>
      </c>
    </row>
    <row r="142" spans="1:79" ht="20.100000000000001" customHeight="1">
      <c r="A142" t="s">
        <v>625</v>
      </c>
      <c r="B142" s="436">
        <v>69</v>
      </c>
      <c r="C142" s="446" t="s">
        <v>1825</v>
      </c>
      <c r="D142" s="454">
        <f t="shared" ca="1" si="152"/>
        <v>0</v>
      </c>
      <c r="E142" s="437">
        <f t="shared" ca="1" si="153"/>
        <v>0</v>
      </c>
      <c r="F142" s="413">
        <f t="shared" ca="1" si="154"/>
        <v>0</v>
      </c>
      <c r="G142" s="454">
        <f t="shared" ca="1" si="155"/>
        <v>0</v>
      </c>
      <c r="H142" s="437">
        <f t="shared" ca="1" si="156"/>
        <v>0</v>
      </c>
      <c r="I142" s="413">
        <f t="shared" ca="1" si="157"/>
        <v>0</v>
      </c>
      <c r="J142" s="454">
        <f t="shared" ca="1" si="158"/>
        <v>0</v>
      </c>
      <c r="K142" s="413">
        <f t="shared" ca="1" si="159"/>
        <v>0</v>
      </c>
      <c r="L142" s="454">
        <f t="shared" ca="1" si="160"/>
        <v>0</v>
      </c>
      <c r="M142" s="413">
        <f t="shared" ca="1" si="161"/>
        <v>0</v>
      </c>
      <c r="N142" s="450"/>
      <c r="O142" s="437"/>
      <c r="P142" s="807">
        <f t="shared" ca="1" si="162"/>
        <v>557</v>
      </c>
      <c r="Q142" s="807">
        <f t="shared" ca="1" si="163"/>
        <v>0</v>
      </c>
      <c r="R142" s="807">
        <f t="shared" ca="1" si="164"/>
        <v>542</v>
      </c>
      <c r="S142" s="807">
        <f t="shared" ca="1" si="165"/>
        <v>22</v>
      </c>
      <c r="T142" s="807">
        <f t="shared" ca="1" si="166"/>
        <v>0</v>
      </c>
      <c r="U142" s="807">
        <f t="shared" ca="1" si="167"/>
        <v>0</v>
      </c>
      <c r="V142" s="807">
        <f t="shared" ca="1" si="168"/>
        <v>579</v>
      </c>
      <c r="W142" s="807">
        <f t="shared" ca="1" si="169"/>
        <v>0</v>
      </c>
      <c r="X142" s="807">
        <f t="shared" ca="1" si="170"/>
        <v>542</v>
      </c>
      <c r="Y142" s="487">
        <f t="shared" ca="1" si="171"/>
        <v>40</v>
      </c>
      <c r="Z142" s="948"/>
      <c r="AA142" s="812">
        <v>69</v>
      </c>
      <c r="AB142" s="813" t="s">
        <v>1825</v>
      </c>
      <c r="AC142" s="454">
        <f t="shared" ca="1" si="172"/>
        <v>1</v>
      </c>
      <c r="AD142" s="437">
        <f t="shared" ca="1" si="173"/>
        <v>0</v>
      </c>
      <c r="AE142" s="413">
        <f t="shared" ca="1" si="174"/>
        <v>1</v>
      </c>
      <c r="AF142" s="454">
        <f t="shared" ca="1" si="175"/>
        <v>1</v>
      </c>
      <c r="AG142" s="437">
        <f t="shared" ca="1" si="176"/>
        <v>0</v>
      </c>
      <c r="AH142" s="794">
        <f t="shared" ca="1" si="177"/>
        <v>0</v>
      </c>
      <c r="AI142" s="437">
        <f t="shared" ca="1" si="178"/>
        <v>0</v>
      </c>
      <c r="AJ142" s="413">
        <f t="shared" ca="1" si="179"/>
        <v>1</v>
      </c>
      <c r="AK142" s="454">
        <f t="shared" ca="1" si="180"/>
        <v>0</v>
      </c>
      <c r="AL142" s="437">
        <f t="shared" ca="1" si="181"/>
        <v>0</v>
      </c>
      <c r="AM142" s="413">
        <f t="shared" ca="1" si="182"/>
        <v>0</v>
      </c>
      <c r="AN142" s="454">
        <f t="shared" ca="1" si="183"/>
        <v>0</v>
      </c>
      <c r="AO142" s="437">
        <f t="shared" ca="1" si="184"/>
        <v>0</v>
      </c>
      <c r="AP142" s="437">
        <f t="shared" ca="1" si="185"/>
        <v>0</v>
      </c>
      <c r="AQ142" s="437">
        <f t="shared" ca="1" si="186"/>
        <v>0</v>
      </c>
      <c r="AR142" s="437">
        <f t="shared" ca="1" si="187"/>
        <v>0</v>
      </c>
      <c r="AS142" s="787">
        <f t="shared" ca="1" si="188"/>
        <v>0</v>
      </c>
      <c r="AT142" s="413">
        <f t="shared" ca="1" si="194"/>
        <v>0</v>
      </c>
      <c r="AV142" s="410">
        <f t="shared" ca="1" si="189"/>
        <v>0</v>
      </c>
      <c r="AW142" s="410">
        <f t="shared" ca="1" si="190"/>
        <v>0</v>
      </c>
      <c r="AX142" s="405">
        <f t="shared" ca="1" si="195"/>
        <v>0</v>
      </c>
      <c r="AY142" s="414">
        <f t="shared" ca="1" si="195"/>
        <v>0</v>
      </c>
      <c r="AZ142" s="405">
        <f t="shared" ca="1" si="195"/>
        <v>0</v>
      </c>
      <c r="BA142" s="405">
        <f t="shared" ca="1" si="195"/>
        <v>0</v>
      </c>
      <c r="BB142" s="405">
        <f t="shared" ca="1" si="195"/>
        <v>0</v>
      </c>
      <c r="BC142" s="405">
        <f t="shared" ca="1" si="195"/>
        <v>0</v>
      </c>
      <c r="BD142" s="405">
        <f t="shared" ca="1" si="195"/>
        <v>0</v>
      </c>
      <c r="BE142" s="405">
        <f t="shared" ca="1" si="195"/>
        <v>0</v>
      </c>
      <c r="BF142" s="405">
        <f t="shared" ca="1" si="195"/>
        <v>0</v>
      </c>
      <c r="BG142" s="405">
        <f t="shared" ca="1" si="195"/>
        <v>0</v>
      </c>
      <c r="BH142" s="405">
        <f t="shared" ca="1" si="196"/>
        <v>0</v>
      </c>
      <c r="BI142" s="405">
        <f t="shared" ca="1" si="196"/>
        <v>0</v>
      </c>
      <c r="BJ142" s="405">
        <f t="shared" ca="1" si="196"/>
        <v>0</v>
      </c>
      <c r="BK142" s="405">
        <f t="shared" ca="1" si="196"/>
        <v>0</v>
      </c>
      <c r="BL142" s="405">
        <f t="shared" ca="1" si="196"/>
        <v>0</v>
      </c>
      <c r="BM142" s="405">
        <f t="shared" ca="1" si="196"/>
        <v>0</v>
      </c>
      <c r="BN142" s="405">
        <f t="shared" ca="1" si="196"/>
        <v>0</v>
      </c>
      <c r="BO142" s="405">
        <f t="shared" ca="1" si="196"/>
        <v>0</v>
      </c>
      <c r="BP142" s="405">
        <f t="shared" ca="1" si="196"/>
        <v>0</v>
      </c>
      <c r="BQ142" s="405">
        <f t="shared" ca="1" si="196"/>
        <v>0</v>
      </c>
      <c r="BR142" s="405">
        <f t="shared" ca="1" si="197"/>
        <v>0</v>
      </c>
      <c r="BS142" s="405">
        <f t="shared" ca="1" si="197"/>
        <v>0</v>
      </c>
      <c r="BT142" s="405">
        <f t="shared" ca="1" si="197"/>
        <v>0</v>
      </c>
      <c r="BU142" s="405">
        <f t="shared" ca="1" si="197"/>
        <v>0</v>
      </c>
      <c r="BV142" s="405">
        <f t="shared" ca="1" si="197"/>
        <v>0</v>
      </c>
      <c r="BW142" s="405">
        <f t="shared" ca="1" si="197"/>
        <v>0</v>
      </c>
      <c r="BX142" s="405">
        <f t="shared" ca="1" si="197"/>
        <v>0</v>
      </c>
      <c r="BY142" s="405">
        <f t="shared" ca="1" si="193"/>
        <v>0</v>
      </c>
      <c r="BZ142" s="405">
        <f t="shared" ca="1" si="193"/>
        <v>0</v>
      </c>
      <c r="CA142" s="405">
        <f t="shared" ca="1" si="193"/>
        <v>0</v>
      </c>
    </row>
    <row r="143" spans="1:79" ht="20.100000000000001" customHeight="1">
      <c r="A143" t="s">
        <v>626</v>
      </c>
      <c r="B143" s="812">
        <v>70</v>
      </c>
      <c r="C143" s="446" t="s">
        <v>399</v>
      </c>
      <c r="D143" s="927">
        <f t="shared" ca="1" si="152"/>
        <v>0</v>
      </c>
      <c r="E143" s="794">
        <f t="shared" ca="1" si="153"/>
        <v>0</v>
      </c>
      <c r="F143" s="413">
        <f t="shared" ca="1" si="154"/>
        <v>0</v>
      </c>
      <c r="G143" s="927">
        <f t="shared" ca="1" si="155"/>
        <v>0</v>
      </c>
      <c r="H143" s="794">
        <f t="shared" ca="1" si="156"/>
        <v>0</v>
      </c>
      <c r="I143" s="413">
        <f t="shared" ca="1" si="157"/>
        <v>0</v>
      </c>
      <c r="J143" s="927">
        <f t="shared" ca="1" si="158"/>
        <v>0</v>
      </c>
      <c r="K143" s="413">
        <f t="shared" ca="1" si="159"/>
        <v>0</v>
      </c>
      <c r="L143" s="927">
        <f t="shared" ca="1" si="160"/>
        <v>0</v>
      </c>
      <c r="M143" s="413">
        <f t="shared" ca="1" si="161"/>
        <v>0</v>
      </c>
      <c r="N143" s="450"/>
      <c r="O143" s="794"/>
      <c r="P143" s="807">
        <f t="shared" ca="1" si="162"/>
        <v>99</v>
      </c>
      <c r="Q143" s="807">
        <f t="shared" ca="1" si="163"/>
        <v>0</v>
      </c>
      <c r="R143" s="807">
        <f t="shared" ca="1" si="164"/>
        <v>0</v>
      </c>
      <c r="S143" s="807">
        <f t="shared" ca="1" si="165"/>
        <v>0</v>
      </c>
      <c r="T143" s="807">
        <f t="shared" ca="1" si="166"/>
        <v>0</v>
      </c>
      <c r="U143" s="807">
        <f t="shared" ca="1" si="167"/>
        <v>0</v>
      </c>
      <c r="V143" s="807">
        <f t="shared" ca="1" si="168"/>
        <v>99</v>
      </c>
      <c r="W143" s="807">
        <f t="shared" ca="1" si="169"/>
        <v>0</v>
      </c>
      <c r="X143" s="807">
        <f t="shared" ca="1" si="170"/>
        <v>0</v>
      </c>
      <c r="Y143" s="487">
        <f t="shared" ca="1" si="171"/>
        <v>61</v>
      </c>
      <c r="Z143" s="948"/>
      <c r="AA143" s="812">
        <v>70</v>
      </c>
      <c r="AB143" s="813" t="s">
        <v>399</v>
      </c>
      <c r="AC143" s="927">
        <f t="shared" ca="1" si="172"/>
        <v>10</v>
      </c>
      <c r="AD143" s="794">
        <f t="shared" ca="1" si="173"/>
        <v>6</v>
      </c>
      <c r="AE143" s="413">
        <f t="shared" ca="1" si="174"/>
        <v>16</v>
      </c>
      <c r="AF143" s="927">
        <f t="shared" ca="1" si="175"/>
        <v>0</v>
      </c>
      <c r="AG143" s="794">
        <f t="shared" ca="1" si="176"/>
        <v>0</v>
      </c>
      <c r="AH143" s="794">
        <f t="shared" ca="1" si="177"/>
        <v>0</v>
      </c>
      <c r="AI143" s="794">
        <f t="shared" ca="1" si="178"/>
        <v>16</v>
      </c>
      <c r="AJ143" s="413">
        <f t="shared" ca="1" si="179"/>
        <v>16</v>
      </c>
      <c r="AK143" s="927">
        <f t="shared" ca="1" si="180"/>
        <v>0</v>
      </c>
      <c r="AL143" s="794">
        <f t="shared" ca="1" si="181"/>
        <v>0</v>
      </c>
      <c r="AM143" s="413">
        <f t="shared" ca="1" si="182"/>
        <v>0</v>
      </c>
      <c r="AN143" s="927">
        <f t="shared" ca="1" si="183"/>
        <v>0</v>
      </c>
      <c r="AO143" s="794">
        <f t="shared" ca="1" si="184"/>
        <v>0</v>
      </c>
      <c r="AP143" s="794">
        <f t="shared" ca="1" si="185"/>
        <v>0</v>
      </c>
      <c r="AQ143" s="794">
        <f t="shared" ca="1" si="186"/>
        <v>0</v>
      </c>
      <c r="AR143" s="794">
        <f t="shared" ca="1" si="187"/>
        <v>0</v>
      </c>
      <c r="AS143" s="787">
        <f t="shared" ca="1" si="188"/>
        <v>0</v>
      </c>
      <c r="AT143" s="413">
        <f t="shared" ca="1" si="194"/>
        <v>0</v>
      </c>
      <c r="AV143" s="410">
        <f t="shared" ca="1" si="189"/>
        <v>0</v>
      </c>
      <c r="AW143" s="410">
        <f t="shared" ca="1" si="190"/>
        <v>0</v>
      </c>
      <c r="AX143" s="405">
        <f t="shared" ca="1" si="195"/>
        <v>0</v>
      </c>
      <c r="AY143" s="414">
        <f t="shared" ca="1" si="195"/>
        <v>0</v>
      </c>
      <c r="AZ143" s="405">
        <f t="shared" ca="1" si="195"/>
        <v>0</v>
      </c>
      <c r="BA143" s="405">
        <f t="shared" ca="1" si="195"/>
        <v>0</v>
      </c>
      <c r="BB143" s="405">
        <f t="shared" ca="1" si="195"/>
        <v>0</v>
      </c>
      <c r="BC143" s="405">
        <f t="shared" ca="1" si="195"/>
        <v>0</v>
      </c>
      <c r="BD143" s="405">
        <f t="shared" ca="1" si="195"/>
        <v>0</v>
      </c>
      <c r="BE143" s="405">
        <f t="shared" ca="1" si="195"/>
        <v>0</v>
      </c>
      <c r="BF143" s="405">
        <f t="shared" ca="1" si="195"/>
        <v>0</v>
      </c>
      <c r="BG143" s="405">
        <f t="shared" ca="1" si="195"/>
        <v>0</v>
      </c>
      <c r="BH143" s="405">
        <f t="shared" ca="1" si="196"/>
        <v>0</v>
      </c>
      <c r="BI143" s="405">
        <f t="shared" ca="1" si="196"/>
        <v>0</v>
      </c>
      <c r="BJ143" s="405">
        <f t="shared" ca="1" si="196"/>
        <v>0</v>
      </c>
      <c r="BK143" s="405">
        <f t="shared" ca="1" si="196"/>
        <v>0</v>
      </c>
      <c r="BL143" s="405">
        <f t="shared" ca="1" si="196"/>
        <v>0</v>
      </c>
      <c r="BM143" s="405">
        <f t="shared" ca="1" si="196"/>
        <v>0</v>
      </c>
      <c r="BN143" s="405">
        <f t="shared" ca="1" si="196"/>
        <v>0</v>
      </c>
      <c r="BO143" s="405">
        <f t="shared" ca="1" si="196"/>
        <v>0</v>
      </c>
      <c r="BP143" s="405">
        <f t="shared" ca="1" si="196"/>
        <v>0</v>
      </c>
      <c r="BQ143" s="405">
        <f t="shared" ca="1" si="196"/>
        <v>0</v>
      </c>
      <c r="BR143" s="405">
        <f t="shared" ca="1" si="197"/>
        <v>0</v>
      </c>
      <c r="BS143" s="405">
        <f t="shared" ca="1" si="197"/>
        <v>0</v>
      </c>
      <c r="BT143" s="405">
        <f t="shared" ca="1" si="197"/>
        <v>0</v>
      </c>
      <c r="BU143" s="405">
        <f t="shared" ca="1" si="197"/>
        <v>0</v>
      </c>
      <c r="BV143" s="405">
        <f t="shared" ca="1" si="197"/>
        <v>0</v>
      </c>
      <c r="BW143" s="405">
        <f t="shared" ca="1" si="197"/>
        <v>0</v>
      </c>
      <c r="BX143" s="405">
        <f t="shared" ca="1" si="197"/>
        <v>0</v>
      </c>
      <c r="BY143" s="405">
        <f t="shared" ca="1" si="193"/>
        <v>0</v>
      </c>
      <c r="BZ143" s="405">
        <f t="shared" ca="1" si="193"/>
        <v>0</v>
      </c>
      <c r="CA143" s="405">
        <f t="shared" ca="1" si="193"/>
        <v>0</v>
      </c>
    </row>
    <row r="144" spans="1:79" ht="20.100000000000001" customHeight="1">
      <c r="A144" t="s">
        <v>627</v>
      </c>
      <c r="B144" s="810">
        <v>71</v>
      </c>
      <c r="C144" s="930" t="s">
        <v>400</v>
      </c>
      <c r="D144" s="928">
        <f t="shared" ca="1" si="152"/>
        <v>0</v>
      </c>
      <c r="E144" s="440">
        <f t="shared" ca="1" si="153"/>
        <v>0</v>
      </c>
      <c r="F144" s="924">
        <f t="shared" ca="1" si="154"/>
        <v>0</v>
      </c>
      <c r="G144" s="928">
        <f t="shared" ca="1" si="155"/>
        <v>0</v>
      </c>
      <c r="H144" s="440">
        <f t="shared" ca="1" si="156"/>
        <v>0</v>
      </c>
      <c r="I144" s="924">
        <f t="shared" ca="1" si="157"/>
        <v>0</v>
      </c>
      <c r="J144" s="928">
        <f t="shared" ca="1" si="158"/>
        <v>0</v>
      </c>
      <c r="K144" s="924">
        <f t="shared" ca="1" si="159"/>
        <v>0</v>
      </c>
      <c r="L144" s="928">
        <f t="shared" ca="1" si="160"/>
        <v>0</v>
      </c>
      <c r="M144" s="924">
        <f t="shared" ca="1" si="161"/>
        <v>0</v>
      </c>
      <c r="N144" s="936"/>
      <c r="O144" s="440"/>
      <c r="P144" s="441">
        <f t="shared" ca="1" si="162"/>
        <v>51</v>
      </c>
      <c r="Q144" s="441">
        <f t="shared" ca="1" si="163"/>
        <v>0</v>
      </c>
      <c r="R144" s="441">
        <f t="shared" ca="1" si="164"/>
        <v>1</v>
      </c>
      <c r="S144" s="441">
        <f t="shared" ca="1" si="165"/>
        <v>0</v>
      </c>
      <c r="T144" s="441">
        <f t="shared" ca="1" si="166"/>
        <v>0</v>
      </c>
      <c r="U144" s="441">
        <f t="shared" ca="1" si="167"/>
        <v>0</v>
      </c>
      <c r="V144" s="441">
        <f t="shared" ca="1" si="168"/>
        <v>51</v>
      </c>
      <c r="W144" s="441">
        <f t="shared" ca="1" si="169"/>
        <v>0</v>
      </c>
      <c r="X144" s="441">
        <f t="shared" ca="1" si="170"/>
        <v>1</v>
      </c>
      <c r="Y144" s="806">
        <f t="shared" ca="1" si="171"/>
        <v>5</v>
      </c>
      <c r="Z144" s="948"/>
      <c r="AA144" s="810">
        <v>71</v>
      </c>
      <c r="AB144" s="811" t="s">
        <v>400</v>
      </c>
      <c r="AC144" s="928">
        <f t="shared" ca="1" si="172"/>
        <v>1</v>
      </c>
      <c r="AD144" s="440">
        <f t="shared" ca="1" si="173"/>
        <v>0</v>
      </c>
      <c r="AE144" s="924">
        <f t="shared" ca="1" si="174"/>
        <v>1</v>
      </c>
      <c r="AF144" s="928">
        <f t="shared" ca="1" si="175"/>
        <v>1</v>
      </c>
      <c r="AG144" s="440">
        <f t="shared" ca="1" si="176"/>
        <v>0</v>
      </c>
      <c r="AH144" s="440">
        <f t="shared" ca="1" si="177"/>
        <v>0</v>
      </c>
      <c r="AI144" s="440">
        <f t="shared" ca="1" si="178"/>
        <v>0</v>
      </c>
      <c r="AJ144" s="924">
        <f t="shared" ca="1" si="179"/>
        <v>1</v>
      </c>
      <c r="AK144" s="928">
        <f t="shared" ca="1" si="180"/>
        <v>0</v>
      </c>
      <c r="AL144" s="440">
        <f t="shared" ca="1" si="181"/>
        <v>0</v>
      </c>
      <c r="AM144" s="924">
        <f t="shared" ca="1" si="182"/>
        <v>0</v>
      </c>
      <c r="AN144" s="928">
        <f t="shared" ca="1" si="183"/>
        <v>0</v>
      </c>
      <c r="AO144" s="440">
        <f t="shared" ca="1" si="184"/>
        <v>0</v>
      </c>
      <c r="AP144" s="440">
        <f t="shared" ca="1" si="185"/>
        <v>0</v>
      </c>
      <c r="AQ144" s="440">
        <f t="shared" ca="1" si="186"/>
        <v>0</v>
      </c>
      <c r="AR144" s="440">
        <f t="shared" ca="1" si="187"/>
        <v>0</v>
      </c>
      <c r="AS144" s="923">
        <f t="shared" ca="1" si="188"/>
        <v>0</v>
      </c>
      <c r="AT144" s="924">
        <f t="shared" ca="1" si="194"/>
        <v>0</v>
      </c>
      <c r="AV144" s="410">
        <f t="shared" ca="1" si="189"/>
        <v>0</v>
      </c>
      <c r="AW144" s="410">
        <f t="shared" ca="1" si="190"/>
        <v>0</v>
      </c>
      <c r="AX144" s="405">
        <f t="shared" ca="1" si="195"/>
        <v>0</v>
      </c>
      <c r="AY144" s="414">
        <f t="shared" ca="1" si="195"/>
        <v>0</v>
      </c>
      <c r="AZ144" s="405">
        <f t="shared" ca="1" si="195"/>
        <v>0</v>
      </c>
      <c r="BA144" s="405">
        <f t="shared" ca="1" si="195"/>
        <v>0</v>
      </c>
      <c r="BB144" s="405">
        <f t="shared" ca="1" si="195"/>
        <v>0</v>
      </c>
      <c r="BC144" s="405">
        <f t="shared" ca="1" si="195"/>
        <v>0</v>
      </c>
      <c r="BD144" s="405">
        <f t="shared" ca="1" si="195"/>
        <v>0</v>
      </c>
      <c r="BE144" s="405">
        <f t="shared" ca="1" si="195"/>
        <v>0</v>
      </c>
      <c r="BF144" s="405">
        <f t="shared" ca="1" si="195"/>
        <v>0</v>
      </c>
      <c r="BG144" s="405">
        <f t="shared" ca="1" si="195"/>
        <v>0</v>
      </c>
      <c r="BH144" s="405">
        <f t="shared" ca="1" si="196"/>
        <v>0</v>
      </c>
      <c r="BI144" s="405">
        <f t="shared" ca="1" si="196"/>
        <v>0</v>
      </c>
      <c r="BJ144" s="405">
        <f t="shared" ca="1" si="196"/>
        <v>0</v>
      </c>
      <c r="BK144" s="405">
        <f t="shared" ca="1" si="196"/>
        <v>0</v>
      </c>
      <c r="BL144" s="405">
        <f t="shared" ca="1" si="196"/>
        <v>0</v>
      </c>
      <c r="BM144" s="405">
        <f t="shared" ca="1" si="196"/>
        <v>0</v>
      </c>
      <c r="BN144" s="405">
        <f t="shared" ca="1" si="196"/>
        <v>0</v>
      </c>
      <c r="BO144" s="405">
        <f t="shared" ca="1" si="196"/>
        <v>0</v>
      </c>
      <c r="BP144" s="405">
        <f t="shared" ca="1" si="196"/>
        <v>0</v>
      </c>
      <c r="BQ144" s="405">
        <f t="shared" ca="1" si="196"/>
        <v>0</v>
      </c>
      <c r="BR144" s="405">
        <f t="shared" ca="1" si="197"/>
        <v>0</v>
      </c>
      <c r="BS144" s="405">
        <f t="shared" ca="1" si="197"/>
        <v>0</v>
      </c>
      <c r="BT144" s="405">
        <f t="shared" ca="1" si="197"/>
        <v>0</v>
      </c>
      <c r="BU144" s="405">
        <f t="shared" ca="1" si="197"/>
        <v>0</v>
      </c>
      <c r="BV144" s="405">
        <f t="shared" ca="1" si="197"/>
        <v>0</v>
      </c>
      <c r="BW144" s="405">
        <f t="shared" ca="1" si="197"/>
        <v>0</v>
      </c>
      <c r="BX144" s="405">
        <f t="shared" ca="1" si="197"/>
        <v>0</v>
      </c>
      <c r="BY144" s="405">
        <f t="shared" ca="1" si="193"/>
        <v>0</v>
      </c>
      <c r="BZ144" s="405">
        <f t="shared" ca="1" si="193"/>
        <v>0</v>
      </c>
      <c r="CA144" s="405">
        <f t="shared" ca="1" si="193"/>
        <v>0</v>
      </c>
    </row>
    <row r="145" spans="1:79" ht="20.100000000000001" customHeight="1">
      <c r="A145" t="s">
        <v>628</v>
      </c>
      <c r="B145" s="812">
        <v>72</v>
      </c>
      <c r="C145" s="446" t="s">
        <v>401</v>
      </c>
      <c r="D145" s="927">
        <f t="shared" ca="1" si="152"/>
        <v>0</v>
      </c>
      <c r="E145" s="794">
        <f t="shared" ca="1" si="153"/>
        <v>0</v>
      </c>
      <c r="F145" s="413">
        <f t="shared" ca="1" si="154"/>
        <v>0</v>
      </c>
      <c r="G145" s="927">
        <f t="shared" ca="1" si="155"/>
        <v>0</v>
      </c>
      <c r="H145" s="794">
        <f t="shared" ca="1" si="156"/>
        <v>0</v>
      </c>
      <c r="I145" s="413">
        <f t="shared" ca="1" si="157"/>
        <v>0</v>
      </c>
      <c r="J145" s="927">
        <f t="shared" ca="1" si="158"/>
        <v>0</v>
      </c>
      <c r="K145" s="413">
        <f t="shared" ca="1" si="159"/>
        <v>0</v>
      </c>
      <c r="L145" s="927">
        <f t="shared" ca="1" si="160"/>
        <v>0</v>
      </c>
      <c r="M145" s="413">
        <f t="shared" ca="1" si="161"/>
        <v>0</v>
      </c>
      <c r="N145" s="450"/>
      <c r="O145" s="794"/>
      <c r="P145" s="807">
        <f t="shared" ca="1" si="162"/>
        <v>9</v>
      </c>
      <c r="Q145" s="807">
        <f t="shared" ca="1" si="163"/>
        <v>0</v>
      </c>
      <c r="R145" s="807">
        <f t="shared" ca="1" si="164"/>
        <v>1</v>
      </c>
      <c r="S145" s="807">
        <f t="shared" ca="1" si="165"/>
        <v>0</v>
      </c>
      <c r="T145" s="807">
        <f t="shared" ca="1" si="166"/>
        <v>0</v>
      </c>
      <c r="U145" s="807">
        <f t="shared" ca="1" si="167"/>
        <v>0</v>
      </c>
      <c r="V145" s="807">
        <f t="shared" ca="1" si="168"/>
        <v>9</v>
      </c>
      <c r="W145" s="807">
        <f t="shared" ca="1" si="169"/>
        <v>0</v>
      </c>
      <c r="X145" s="807">
        <f t="shared" ca="1" si="170"/>
        <v>1</v>
      </c>
      <c r="Y145" s="487">
        <f t="shared" ca="1" si="171"/>
        <v>0</v>
      </c>
      <c r="Z145" s="948"/>
      <c r="AA145" s="812">
        <v>72</v>
      </c>
      <c r="AB145" s="813" t="s">
        <v>401</v>
      </c>
      <c r="AC145" s="927">
        <f t="shared" ca="1" si="172"/>
        <v>0</v>
      </c>
      <c r="AD145" s="794">
        <f t="shared" ca="1" si="173"/>
        <v>0</v>
      </c>
      <c r="AE145" s="413">
        <f t="shared" ca="1" si="174"/>
        <v>0</v>
      </c>
      <c r="AF145" s="927">
        <f t="shared" ca="1" si="175"/>
        <v>0</v>
      </c>
      <c r="AG145" s="794">
        <f t="shared" ca="1" si="176"/>
        <v>0</v>
      </c>
      <c r="AH145" s="794">
        <f t="shared" ca="1" si="177"/>
        <v>0</v>
      </c>
      <c r="AI145" s="794">
        <f t="shared" ca="1" si="178"/>
        <v>0</v>
      </c>
      <c r="AJ145" s="413">
        <f t="shared" ca="1" si="179"/>
        <v>0</v>
      </c>
      <c r="AK145" s="927">
        <f t="shared" ca="1" si="180"/>
        <v>0</v>
      </c>
      <c r="AL145" s="794">
        <f t="shared" ca="1" si="181"/>
        <v>0</v>
      </c>
      <c r="AM145" s="413">
        <f t="shared" ca="1" si="182"/>
        <v>0</v>
      </c>
      <c r="AN145" s="927">
        <f t="shared" ca="1" si="183"/>
        <v>0</v>
      </c>
      <c r="AO145" s="794">
        <f t="shared" ca="1" si="184"/>
        <v>0</v>
      </c>
      <c r="AP145" s="794">
        <f t="shared" ca="1" si="185"/>
        <v>0</v>
      </c>
      <c r="AQ145" s="794">
        <f t="shared" ca="1" si="186"/>
        <v>0</v>
      </c>
      <c r="AR145" s="794">
        <f t="shared" ca="1" si="187"/>
        <v>0</v>
      </c>
      <c r="AS145" s="787">
        <f t="shared" ca="1" si="188"/>
        <v>0</v>
      </c>
      <c r="AT145" s="413">
        <f t="shared" ca="1" si="194"/>
        <v>0</v>
      </c>
      <c r="AV145" s="410">
        <f t="shared" ca="1" si="189"/>
        <v>0</v>
      </c>
      <c r="AW145" s="410">
        <f t="shared" ca="1" si="190"/>
        <v>0</v>
      </c>
      <c r="AX145" s="405">
        <f t="shared" ca="1" si="195"/>
        <v>0</v>
      </c>
      <c r="AY145" s="414">
        <f t="shared" ca="1" si="195"/>
        <v>0</v>
      </c>
      <c r="AZ145" s="405">
        <f t="shared" ca="1" si="195"/>
        <v>0</v>
      </c>
      <c r="BA145" s="405">
        <f t="shared" ca="1" si="195"/>
        <v>0</v>
      </c>
      <c r="BB145" s="405">
        <f t="shared" ca="1" si="195"/>
        <v>0</v>
      </c>
      <c r="BC145" s="405">
        <f t="shared" ca="1" si="195"/>
        <v>0</v>
      </c>
      <c r="BD145" s="405">
        <f t="shared" ca="1" si="195"/>
        <v>0</v>
      </c>
      <c r="BE145" s="405">
        <f t="shared" ca="1" si="195"/>
        <v>0</v>
      </c>
      <c r="BF145" s="405">
        <f t="shared" ca="1" si="195"/>
        <v>0</v>
      </c>
      <c r="BG145" s="405">
        <f t="shared" ca="1" si="195"/>
        <v>0</v>
      </c>
      <c r="BH145" s="405">
        <f t="shared" ca="1" si="196"/>
        <v>0</v>
      </c>
      <c r="BI145" s="405">
        <f t="shared" ca="1" si="196"/>
        <v>0</v>
      </c>
      <c r="BJ145" s="405">
        <f t="shared" ca="1" si="196"/>
        <v>0</v>
      </c>
      <c r="BK145" s="405">
        <f t="shared" ca="1" si="196"/>
        <v>0</v>
      </c>
      <c r="BL145" s="405">
        <f t="shared" ca="1" si="196"/>
        <v>0</v>
      </c>
      <c r="BM145" s="405">
        <f t="shared" ca="1" si="196"/>
        <v>0</v>
      </c>
      <c r="BN145" s="405">
        <f t="shared" ca="1" si="196"/>
        <v>0</v>
      </c>
      <c r="BO145" s="405">
        <f t="shared" ca="1" si="196"/>
        <v>0</v>
      </c>
      <c r="BP145" s="405">
        <f t="shared" ca="1" si="196"/>
        <v>0</v>
      </c>
      <c r="BQ145" s="405">
        <f t="shared" ca="1" si="196"/>
        <v>0</v>
      </c>
      <c r="BR145" s="405">
        <f t="shared" ca="1" si="197"/>
        <v>0</v>
      </c>
      <c r="BS145" s="405">
        <f t="shared" ca="1" si="197"/>
        <v>0</v>
      </c>
      <c r="BT145" s="405">
        <f t="shared" ca="1" si="197"/>
        <v>0</v>
      </c>
      <c r="BU145" s="405">
        <f t="shared" ca="1" si="197"/>
        <v>0</v>
      </c>
      <c r="BV145" s="405">
        <f t="shared" ca="1" si="197"/>
        <v>0</v>
      </c>
      <c r="BW145" s="405">
        <f t="shared" ca="1" si="197"/>
        <v>0</v>
      </c>
      <c r="BX145" s="405">
        <f t="shared" ca="1" si="197"/>
        <v>0</v>
      </c>
      <c r="BY145" s="405">
        <f t="shared" ca="1" si="197"/>
        <v>0</v>
      </c>
      <c r="BZ145" s="405">
        <f t="shared" ca="1" si="197"/>
        <v>0</v>
      </c>
      <c r="CA145" s="405">
        <f t="shared" ca="1" si="197"/>
        <v>0</v>
      </c>
    </row>
    <row r="146" spans="1:79" ht="20.100000000000001" customHeight="1">
      <c r="A146" t="s">
        <v>629</v>
      </c>
      <c r="B146" s="812">
        <v>73</v>
      </c>
      <c r="C146" s="446" t="s">
        <v>402</v>
      </c>
      <c r="D146" s="927">
        <f t="shared" ca="1" si="152"/>
        <v>0</v>
      </c>
      <c r="E146" s="794">
        <f t="shared" ca="1" si="153"/>
        <v>0</v>
      </c>
      <c r="F146" s="413">
        <f t="shared" ca="1" si="154"/>
        <v>0</v>
      </c>
      <c r="G146" s="927">
        <f t="shared" ca="1" si="155"/>
        <v>0</v>
      </c>
      <c r="H146" s="794">
        <f t="shared" ca="1" si="156"/>
        <v>0</v>
      </c>
      <c r="I146" s="413">
        <f t="shared" ca="1" si="157"/>
        <v>0</v>
      </c>
      <c r="J146" s="927">
        <f t="shared" ca="1" si="158"/>
        <v>0</v>
      </c>
      <c r="K146" s="413">
        <f t="shared" ca="1" si="159"/>
        <v>0</v>
      </c>
      <c r="L146" s="927">
        <f t="shared" ca="1" si="160"/>
        <v>0</v>
      </c>
      <c r="M146" s="413">
        <f t="shared" ca="1" si="161"/>
        <v>0</v>
      </c>
      <c r="N146" s="450"/>
      <c r="O146" s="794"/>
      <c r="P146" s="807">
        <f t="shared" ca="1" si="162"/>
        <v>57</v>
      </c>
      <c r="Q146" s="807">
        <f t="shared" ca="1" si="163"/>
        <v>0</v>
      </c>
      <c r="R146" s="807">
        <f t="shared" ca="1" si="164"/>
        <v>30</v>
      </c>
      <c r="S146" s="807">
        <f t="shared" ca="1" si="165"/>
        <v>0</v>
      </c>
      <c r="T146" s="807">
        <f t="shared" ca="1" si="166"/>
        <v>0</v>
      </c>
      <c r="U146" s="807">
        <f t="shared" ca="1" si="167"/>
        <v>0</v>
      </c>
      <c r="V146" s="807">
        <f t="shared" ca="1" si="168"/>
        <v>57</v>
      </c>
      <c r="W146" s="807">
        <f t="shared" ca="1" si="169"/>
        <v>0</v>
      </c>
      <c r="X146" s="807">
        <f t="shared" ca="1" si="170"/>
        <v>30</v>
      </c>
      <c r="Y146" s="487">
        <f t="shared" ca="1" si="171"/>
        <v>18</v>
      </c>
      <c r="Z146" s="948"/>
      <c r="AA146" s="812">
        <v>73</v>
      </c>
      <c r="AB146" s="813" t="s">
        <v>402</v>
      </c>
      <c r="AC146" s="927">
        <f t="shared" ca="1" si="172"/>
        <v>2</v>
      </c>
      <c r="AD146" s="794">
        <f t="shared" ca="1" si="173"/>
        <v>3</v>
      </c>
      <c r="AE146" s="413">
        <f t="shared" ca="1" si="174"/>
        <v>5</v>
      </c>
      <c r="AF146" s="927">
        <f t="shared" ca="1" si="175"/>
        <v>0</v>
      </c>
      <c r="AG146" s="794">
        <f t="shared" ca="1" si="176"/>
        <v>0</v>
      </c>
      <c r="AH146" s="794">
        <f t="shared" ca="1" si="177"/>
        <v>0</v>
      </c>
      <c r="AI146" s="794">
        <f t="shared" ca="1" si="178"/>
        <v>5</v>
      </c>
      <c r="AJ146" s="413">
        <f t="shared" ca="1" si="179"/>
        <v>5</v>
      </c>
      <c r="AK146" s="927">
        <f t="shared" ca="1" si="180"/>
        <v>1</v>
      </c>
      <c r="AL146" s="794">
        <f t="shared" ca="1" si="181"/>
        <v>0</v>
      </c>
      <c r="AM146" s="413">
        <f t="shared" ca="1" si="182"/>
        <v>1</v>
      </c>
      <c r="AN146" s="927">
        <f t="shared" ca="1" si="183"/>
        <v>1</v>
      </c>
      <c r="AO146" s="794">
        <f t="shared" ca="1" si="184"/>
        <v>0</v>
      </c>
      <c r="AP146" s="794">
        <f t="shared" ca="1" si="185"/>
        <v>0</v>
      </c>
      <c r="AQ146" s="794">
        <f t="shared" ca="1" si="186"/>
        <v>0</v>
      </c>
      <c r="AR146" s="794">
        <f t="shared" ca="1" si="187"/>
        <v>0</v>
      </c>
      <c r="AS146" s="787">
        <f t="shared" ca="1" si="188"/>
        <v>0</v>
      </c>
      <c r="AT146" s="413">
        <f t="shared" ca="1" si="194"/>
        <v>1</v>
      </c>
      <c r="AV146" s="410">
        <f t="shared" ca="1" si="189"/>
        <v>0</v>
      </c>
      <c r="AW146" s="410">
        <f t="shared" ca="1" si="190"/>
        <v>0</v>
      </c>
      <c r="AX146" s="405">
        <f t="shared" ca="1" si="195"/>
        <v>0</v>
      </c>
      <c r="AY146" s="414">
        <f t="shared" ca="1" si="195"/>
        <v>0</v>
      </c>
      <c r="AZ146" s="405">
        <f t="shared" ca="1" si="195"/>
        <v>0</v>
      </c>
      <c r="BA146" s="405">
        <f t="shared" ca="1" si="195"/>
        <v>0</v>
      </c>
      <c r="BB146" s="405">
        <f t="shared" ca="1" si="195"/>
        <v>0</v>
      </c>
      <c r="BC146" s="405">
        <f t="shared" ca="1" si="195"/>
        <v>0</v>
      </c>
      <c r="BD146" s="405">
        <f t="shared" ca="1" si="195"/>
        <v>0</v>
      </c>
      <c r="BE146" s="405">
        <f t="shared" ca="1" si="195"/>
        <v>0</v>
      </c>
      <c r="BF146" s="405">
        <f t="shared" ca="1" si="195"/>
        <v>0</v>
      </c>
      <c r="BG146" s="405">
        <f t="shared" ca="1" si="195"/>
        <v>0</v>
      </c>
      <c r="BH146" s="405">
        <f t="shared" ca="1" si="196"/>
        <v>0</v>
      </c>
      <c r="BI146" s="405">
        <f t="shared" ca="1" si="196"/>
        <v>0</v>
      </c>
      <c r="BJ146" s="405">
        <f t="shared" ca="1" si="196"/>
        <v>0</v>
      </c>
      <c r="BK146" s="405">
        <f t="shared" ca="1" si="196"/>
        <v>0</v>
      </c>
      <c r="BL146" s="405">
        <f t="shared" ca="1" si="196"/>
        <v>0</v>
      </c>
      <c r="BM146" s="405">
        <f t="shared" ca="1" si="196"/>
        <v>0</v>
      </c>
      <c r="BN146" s="405">
        <f t="shared" ca="1" si="196"/>
        <v>0</v>
      </c>
      <c r="BO146" s="405">
        <f t="shared" ca="1" si="196"/>
        <v>0</v>
      </c>
      <c r="BP146" s="405">
        <f t="shared" ca="1" si="196"/>
        <v>0</v>
      </c>
      <c r="BQ146" s="405">
        <f t="shared" ca="1" si="196"/>
        <v>0</v>
      </c>
      <c r="BR146" s="405">
        <f t="shared" ca="1" si="197"/>
        <v>0</v>
      </c>
      <c r="BS146" s="405">
        <f t="shared" ca="1" si="197"/>
        <v>0</v>
      </c>
      <c r="BT146" s="405">
        <f t="shared" ca="1" si="197"/>
        <v>0</v>
      </c>
      <c r="BU146" s="405">
        <f t="shared" ca="1" si="197"/>
        <v>0</v>
      </c>
      <c r="BV146" s="405">
        <f t="shared" ca="1" si="197"/>
        <v>0</v>
      </c>
      <c r="BW146" s="405">
        <f t="shared" ca="1" si="197"/>
        <v>0</v>
      </c>
      <c r="BX146" s="405">
        <f t="shared" ca="1" si="197"/>
        <v>0</v>
      </c>
      <c r="BY146" s="405">
        <f t="shared" ca="1" si="197"/>
        <v>0</v>
      </c>
      <c r="BZ146" s="405">
        <f t="shared" ca="1" si="197"/>
        <v>0</v>
      </c>
      <c r="CA146" s="405">
        <f t="shared" ca="1" si="197"/>
        <v>0</v>
      </c>
    </row>
    <row r="147" spans="1:79" ht="20.100000000000001" customHeight="1">
      <c r="A147" t="s">
        <v>630</v>
      </c>
      <c r="B147" s="812">
        <v>74</v>
      </c>
      <c r="C147" s="446" t="s">
        <v>403</v>
      </c>
      <c r="D147" s="927">
        <f t="shared" ca="1" si="152"/>
        <v>0</v>
      </c>
      <c r="E147" s="794">
        <f t="shared" ca="1" si="153"/>
        <v>0</v>
      </c>
      <c r="F147" s="413">
        <f t="shared" ca="1" si="154"/>
        <v>0</v>
      </c>
      <c r="G147" s="927">
        <f t="shared" ca="1" si="155"/>
        <v>0</v>
      </c>
      <c r="H147" s="794">
        <f t="shared" ca="1" si="156"/>
        <v>0</v>
      </c>
      <c r="I147" s="413">
        <f t="shared" ca="1" si="157"/>
        <v>0</v>
      </c>
      <c r="J147" s="927">
        <f t="shared" ca="1" si="158"/>
        <v>0</v>
      </c>
      <c r="K147" s="413">
        <f t="shared" ca="1" si="159"/>
        <v>0</v>
      </c>
      <c r="L147" s="927">
        <f t="shared" ca="1" si="160"/>
        <v>0</v>
      </c>
      <c r="M147" s="413">
        <f t="shared" ca="1" si="161"/>
        <v>0</v>
      </c>
      <c r="N147" s="450"/>
      <c r="O147" s="794"/>
      <c r="P147" s="807">
        <f t="shared" ca="1" si="162"/>
        <v>75</v>
      </c>
      <c r="Q147" s="807">
        <f t="shared" ca="1" si="163"/>
        <v>0</v>
      </c>
      <c r="R147" s="807">
        <f t="shared" ca="1" si="164"/>
        <v>16</v>
      </c>
      <c r="S147" s="807">
        <f t="shared" ca="1" si="165"/>
        <v>0</v>
      </c>
      <c r="T147" s="807">
        <f t="shared" ca="1" si="166"/>
        <v>0</v>
      </c>
      <c r="U147" s="807">
        <f t="shared" ca="1" si="167"/>
        <v>0</v>
      </c>
      <c r="V147" s="807">
        <f t="shared" ca="1" si="168"/>
        <v>75</v>
      </c>
      <c r="W147" s="807">
        <f t="shared" ca="1" si="169"/>
        <v>0</v>
      </c>
      <c r="X147" s="807">
        <f t="shared" ca="1" si="170"/>
        <v>16</v>
      </c>
      <c r="Y147" s="487">
        <f t="shared" ca="1" si="171"/>
        <v>29</v>
      </c>
      <c r="Z147" s="948"/>
      <c r="AA147" s="812">
        <v>74</v>
      </c>
      <c r="AB147" s="813" t="s">
        <v>403</v>
      </c>
      <c r="AC147" s="927">
        <f t="shared" ca="1" si="172"/>
        <v>0</v>
      </c>
      <c r="AD147" s="794">
        <f t="shared" ca="1" si="173"/>
        <v>20</v>
      </c>
      <c r="AE147" s="413">
        <f t="shared" ca="1" si="174"/>
        <v>20</v>
      </c>
      <c r="AF147" s="927">
        <f t="shared" ca="1" si="175"/>
        <v>0</v>
      </c>
      <c r="AG147" s="794">
        <f t="shared" ca="1" si="176"/>
        <v>0</v>
      </c>
      <c r="AH147" s="794">
        <f t="shared" ca="1" si="177"/>
        <v>3</v>
      </c>
      <c r="AI147" s="794">
        <f t="shared" ca="1" si="178"/>
        <v>18</v>
      </c>
      <c r="AJ147" s="413">
        <f t="shared" ca="1" si="179"/>
        <v>21</v>
      </c>
      <c r="AK147" s="927">
        <f t="shared" ca="1" si="180"/>
        <v>0</v>
      </c>
      <c r="AL147" s="794">
        <f t="shared" ca="1" si="181"/>
        <v>0</v>
      </c>
      <c r="AM147" s="413">
        <f t="shared" ca="1" si="182"/>
        <v>0</v>
      </c>
      <c r="AN147" s="927">
        <f t="shared" ca="1" si="183"/>
        <v>0</v>
      </c>
      <c r="AO147" s="794">
        <f t="shared" ca="1" si="184"/>
        <v>0</v>
      </c>
      <c r="AP147" s="794">
        <f t="shared" ca="1" si="185"/>
        <v>0</v>
      </c>
      <c r="AQ147" s="794">
        <f t="shared" ca="1" si="186"/>
        <v>0</v>
      </c>
      <c r="AR147" s="794">
        <f t="shared" ca="1" si="187"/>
        <v>0</v>
      </c>
      <c r="AS147" s="787">
        <f t="shared" ca="1" si="188"/>
        <v>0</v>
      </c>
      <c r="AT147" s="413">
        <f t="shared" ca="1" si="194"/>
        <v>0</v>
      </c>
      <c r="AV147" s="410">
        <f t="shared" ca="1" si="189"/>
        <v>0</v>
      </c>
      <c r="AW147" s="410">
        <f t="shared" ca="1" si="190"/>
        <v>0</v>
      </c>
      <c r="AX147" s="405">
        <f t="shared" ca="1" si="195"/>
        <v>0</v>
      </c>
      <c r="AY147" s="414">
        <f t="shared" ca="1" si="195"/>
        <v>0</v>
      </c>
      <c r="AZ147" s="405">
        <f t="shared" ca="1" si="195"/>
        <v>0</v>
      </c>
      <c r="BA147" s="405">
        <f t="shared" ca="1" si="195"/>
        <v>0</v>
      </c>
      <c r="BB147" s="405">
        <f t="shared" ca="1" si="195"/>
        <v>0</v>
      </c>
      <c r="BC147" s="405">
        <f t="shared" ca="1" si="195"/>
        <v>0</v>
      </c>
      <c r="BD147" s="405">
        <f t="shared" ca="1" si="195"/>
        <v>0</v>
      </c>
      <c r="BE147" s="405">
        <f t="shared" ca="1" si="195"/>
        <v>0</v>
      </c>
      <c r="BF147" s="405">
        <f t="shared" ca="1" si="195"/>
        <v>0</v>
      </c>
      <c r="BG147" s="405">
        <f t="shared" ca="1" si="195"/>
        <v>0</v>
      </c>
      <c r="BH147" s="405">
        <f t="shared" ca="1" si="196"/>
        <v>0</v>
      </c>
      <c r="BI147" s="405">
        <f t="shared" ca="1" si="196"/>
        <v>0</v>
      </c>
      <c r="BJ147" s="405">
        <f t="shared" ca="1" si="196"/>
        <v>0</v>
      </c>
      <c r="BK147" s="405">
        <f t="shared" ca="1" si="196"/>
        <v>0</v>
      </c>
      <c r="BL147" s="405">
        <f t="shared" ca="1" si="196"/>
        <v>0</v>
      </c>
      <c r="BM147" s="405">
        <f t="shared" ca="1" si="196"/>
        <v>0</v>
      </c>
      <c r="BN147" s="405">
        <f t="shared" ca="1" si="196"/>
        <v>0</v>
      </c>
      <c r="BO147" s="405">
        <f t="shared" ca="1" si="196"/>
        <v>0</v>
      </c>
      <c r="BP147" s="405">
        <f t="shared" ca="1" si="196"/>
        <v>0</v>
      </c>
      <c r="BQ147" s="405">
        <f t="shared" ca="1" si="196"/>
        <v>0</v>
      </c>
      <c r="BR147" s="405">
        <f t="shared" ca="1" si="197"/>
        <v>0</v>
      </c>
      <c r="BS147" s="405">
        <f t="shared" ca="1" si="197"/>
        <v>0</v>
      </c>
      <c r="BT147" s="405">
        <f t="shared" ca="1" si="197"/>
        <v>0</v>
      </c>
      <c r="BU147" s="405">
        <f t="shared" ca="1" si="197"/>
        <v>0</v>
      </c>
      <c r="BV147" s="405">
        <f t="shared" ca="1" si="197"/>
        <v>0</v>
      </c>
      <c r="BW147" s="405">
        <f t="shared" ca="1" si="197"/>
        <v>0</v>
      </c>
      <c r="BX147" s="405">
        <f t="shared" ca="1" si="197"/>
        <v>0</v>
      </c>
      <c r="BY147" s="405">
        <f t="shared" ca="1" si="197"/>
        <v>0</v>
      </c>
      <c r="BZ147" s="405">
        <f t="shared" ca="1" si="197"/>
        <v>0</v>
      </c>
      <c r="CA147" s="405">
        <f t="shared" ca="1" si="197"/>
        <v>0</v>
      </c>
    </row>
    <row r="148" spans="1:79" ht="20.100000000000001" customHeight="1">
      <c r="A148" t="s">
        <v>631</v>
      </c>
      <c r="B148" s="427">
        <v>75</v>
      </c>
      <c r="C148" s="929" t="s">
        <v>404</v>
      </c>
      <c r="D148" s="455">
        <f t="shared" ca="1" si="152"/>
        <v>0</v>
      </c>
      <c r="E148" s="430">
        <f t="shared" ca="1" si="153"/>
        <v>0</v>
      </c>
      <c r="F148" s="456">
        <f t="shared" ca="1" si="154"/>
        <v>0</v>
      </c>
      <c r="G148" s="455">
        <f t="shared" ca="1" si="155"/>
        <v>0</v>
      </c>
      <c r="H148" s="430">
        <f t="shared" ca="1" si="156"/>
        <v>0</v>
      </c>
      <c r="I148" s="456">
        <f t="shared" ca="1" si="157"/>
        <v>0</v>
      </c>
      <c r="J148" s="455">
        <f t="shared" ca="1" si="158"/>
        <v>0</v>
      </c>
      <c r="K148" s="456">
        <f t="shared" ca="1" si="159"/>
        <v>0</v>
      </c>
      <c r="L148" s="455">
        <f t="shared" ca="1" si="160"/>
        <v>0</v>
      </c>
      <c r="M148" s="456">
        <f t="shared" ca="1" si="161"/>
        <v>0</v>
      </c>
      <c r="N148" s="451"/>
      <c r="O148" s="430"/>
      <c r="P148" s="431">
        <f t="shared" ca="1" si="162"/>
        <v>44</v>
      </c>
      <c r="Q148" s="431">
        <f t="shared" ca="1" si="163"/>
        <v>0</v>
      </c>
      <c r="R148" s="431">
        <f t="shared" ca="1" si="164"/>
        <v>0</v>
      </c>
      <c r="S148" s="431">
        <f t="shared" ca="1" si="165"/>
        <v>0</v>
      </c>
      <c r="T148" s="431">
        <f t="shared" ca="1" si="166"/>
        <v>0</v>
      </c>
      <c r="U148" s="431">
        <f t="shared" ca="1" si="167"/>
        <v>0</v>
      </c>
      <c r="V148" s="431">
        <f t="shared" ca="1" si="168"/>
        <v>44</v>
      </c>
      <c r="W148" s="431">
        <f t="shared" ca="1" si="169"/>
        <v>0</v>
      </c>
      <c r="X148" s="431">
        <f t="shared" ca="1" si="170"/>
        <v>0</v>
      </c>
      <c r="Y148" s="476">
        <f t="shared" ca="1" si="171"/>
        <v>0</v>
      </c>
      <c r="Z148" s="948"/>
      <c r="AA148" s="427">
        <v>75</v>
      </c>
      <c r="AB148" s="937" t="s">
        <v>404</v>
      </c>
      <c r="AC148" s="455">
        <f t="shared" ca="1" si="172"/>
        <v>0</v>
      </c>
      <c r="AD148" s="430">
        <f t="shared" ca="1" si="173"/>
        <v>0</v>
      </c>
      <c r="AE148" s="456">
        <f t="shared" ca="1" si="174"/>
        <v>0</v>
      </c>
      <c r="AF148" s="455">
        <f t="shared" ca="1" si="175"/>
        <v>0</v>
      </c>
      <c r="AG148" s="430">
        <f t="shared" ca="1" si="176"/>
        <v>0</v>
      </c>
      <c r="AH148" s="430">
        <f t="shared" ca="1" si="177"/>
        <v>0</v>
      </c>
      <c r="AI148" s="430">
        <f t="shared" ca="1" si="178"/>
        <v>0</v>
      </c>
      <c r="AJ148" s="456">
        <f t="shared" ca="1" si="179"/>
        <v>0</v>
      </c>
      <c r="AK148" s="455">
        <f t="shared" ca="1" si="180"/>
        <v>0</v>
      </c>
      <c r="AL148" s="430">
        <f t="shared" ca="1" si="181"/>
        <v>0</v>
      </c>
      <c r="AM148" s="456">
        <f t="shared" ca="1" si="182"/>
        <v>0</v>
      </c>
      <c r="AN148" s="455">
        <f t="shared" ca="1" si="183"/>
        <v>0</v>
      </c>
      <c r="AO148" s="430">
        <f t="shared" ca="1" si="184"/>
        <v>0</v>
      </c>
      <c r="AP148" s="430">
        <f t="shared" ca="1" si="185"/>
        <v>0</v>
      </c>
      <c r="AQ148" s="430">
        <f t="shared" ca="1" si="186"/>
        <v>0</v>
      </c>
      <c r="AR148" s="430">
        <f t="shared" ca="1" si="187"/>
        <v>0</v>
      </c>
      <c r="AS148" s="788">
        <f t="shared" ca="1" si="188"/>
        <v>0</v>
      </c>
      <c r="AT148" s="456">
        <f t="shared" ca="1" si="194"/>
        <v>0</v>
      </c>
      <c r="AV148" s="410">
        <f t="shared" ca="1" si="189"/>
        <v>0</v>
      </c>
      <c r="AW148" s="410">
        <f t="shared" ca="1" si="190"/>
        <v>0</v>
      </c>
      <c r="AX148" s="405">
        <f t="shared" ca="1" si="195"/>
        <v>0</v>
      </c>
      <c r="AY148" s="414">
        <f t="shared" ca="1" si="195"/>
        <v>0</v>
      </c>
      <c r="AZ148" s="405">
        <f t="shared" ca="1" si="195"/>
        <v>0</v>
      </c>
      <c r="BA148" s="405">
        <f t="shared" ca="1" si="195"/>
        <v>0</v>
      </c>
      <c r="BB148" s="405">
        <f t="shared" ca="1" si="195"/>
        <v>0</v>
      </c>
      <c r="BC148" s="405">
        <f t="shared" ca="1" si="195"/>
        <v>0</v>
      </c>
      <c r="BD148" s="405">
        <f t="shared" ca="1" si="195"/>
        <v>0</v>
      </c>
      <c r="BE148" s="405">
        <f t="shared" ca="1" si="195"/>
        <v>0</v>
      </c>
      <c r="BF148" s="405">
        <f t="shared" ca="1" si="195"/>
        <v>0</v>
      </c>
      <c r="BG148" s="405">
        <f t="shared" ca="1" si="195"/>
        <v>0</v>
      </c>
      <c r="BH148" s="405">
        <f t="shared" ca="1" si="196"/>
        <v>0</v>
      </c>
      <c r="BI148" s="405">
        <f t="shared" ca="1" si="196"/>
        <v>0</v>
      </c>
      <c r="BJ148" s="405">
        <f t="shared" ca="1" si="196"/>
        <v>0</v>
      </c>
      <c r="BK148" s="405">
        <f t="shared" ca="1" si="196"/>
        <v>0</v>
      </c>
      <c r="BL148" s="405">
        <f t="shared" ca="1" si="196"/>
        <v>0</v>
      </c>
      <c r="BM148" s="405">
        <f t="shared" ca="1" si="196"/>
        <v>0</v>
      </c>
      <c r="BN148" s="405">
        <f t="shared" ca="1" si="196"/>
        <v>0</v>
      </c>
      <c r="BO148" s="405">
        <f t="shared" ca="1" si="196"/>
        <v>0</v>
      </c>
      <c r="BP148" s="405">
        <f t="shared" ca="1" si="196"/>
        <v>0</v>
      </c>
      <c r="BQ148" s="405">
        <f t="shared" ca="1" si="196"/>
        <v>0</v>
      </c>
      <c r="BR148" s="405">
        <f t="shared" ca="1" si="197"/>
        <v>0</v>
      </c>
      <c r="BS148" s="405">
        <f t="shared" ca="1" si="197"/>
        <v>0</v>
      </c>
      <c r="BT148" s="405">
        <f t="shared" ca="1" si="197"/>
        <v>0</v>
      </c>
      <c r="BU148" s="405">
        <f t="shared" ca="1" si="197"/>
        <v>0</v>
      </c>
      <c r="BV148" s="405">
        <f t="shared" ca="1" si="197"/>
        <v>0</v>
      </c>
      <c r="BW148" s="405">
        <f t="shared" ca="1" si="197"/>
        <v>0</v>
      </c>
      <c r="BX148" s="405">
        <f t="shared" ca="1" si="197"/>
        <v>0</v>
      </c>
      <c r="BY148" s="405">
        <f t="shared" ca="1" si="197"/>
        <v>0</v>
      </c>
      <c r="BZ148" s="405">
        <f t="shared" ca="1" si="197"/>
        <v>0</v>
      </c>
      <c r="CA148" s="405">
        <f t="shared" ca="1" si="197"/>
        <v>0</v>
      </c>
    </row>
    <row r="149" spans="1:79" ht="20.100000000000001" customHeight="1">
      <c r="A149" t="s">
        <v>632</v>
      </c>
      <c r="B149" s="812">
        <v>76</v>
      </c>
      <c r="C149" s="446" t="s">
        <v>405</v>
      </c>
      <c r="D149" s="927">
        <f t="shared" ca="1" si="152"/>
        <v>0</v>
      </c>
      <c r="E149" s="794">
        <f t="shared" ca="1" si="153"/>
        <v>0</v>
      </c>
      <c r="F149" s="413">
        <f t="shared" ca="1" si="154"/>
        <v>0</v>
      </c>
      <c r="G149" s="927">
        <f t="shared" ca="1" si="155"/>
        <v>0</v>
      </c>
      <c r="H149" s="794">
        <f t="shared" ca="1" si="156"/>
        <v>0</v>
      </c>
      <c r="I149" s="413">
        <f t="shared" ca="1" si="157"/>
        <v>0</v>
      </c>
      <c r="J149" s="927">
        <f t="shared" ca="1" si="158"/>
        <v>0</v>
      </c>
      <c r="K149" s="413">
        <f t="shared" ca="1" si="159"/>
        <v>0</v>
      </c>
      <c r="L149" s="927">
        <f t="shared" ca="1" si="160"/>
        <v>0</v>
      </c>
      <c r="M149" s="413">
        <f t="shared" ca="1" si="161"/>
        <v>0</v>
      </c>
      <c r="N149" s="450"/>
      <c r="O149" s="794"/>
      <c r="P149" s="807">
        <f t="shared" ca="1" si="162"/>
        <v>13</v>
      </c>
      <c r="Q149" s="807">
        <f t="shared" ca="1" si="163"/>
        <v>0</v>
      </c>
      <c r="R149" s="807">
        <f t="shared" ca="1" si="164"/>
        <v>5</v>
      </c>
      <c r="S149" s="807">
        <f t="shared" ca="1" si="165"/>
        <v>0</v>
      </c>
      <c r="T149" s="807">
        <f t="shared" ca="1" si="166"/>
        <v>0</v>
      </c>
      <c r="U149" s="807">
        <f t="shared" ca="1" si="167"/>
        <v>0</v>
      </c>
      <c r="V149" s="807">
        <f t="shared" ca="1" si="168"/>
        <v>13</v>
      </c>
      <c r="W149" s="807">
        <f t="shared" ca="1" si="169"/>
        <v>0</v>
      </c>
      <c r="X149" s="807">
        <f t="shared" ca="1" si="170"/>
        <v>5</v>
      </c>
      <c r="Y149" s="487">
        <f t="shared" ca="1" si="171"/>
        <v>0</v>
      </c>
      <c r="Z149" s="948"/>
      <c r="AA149" s="812">
        <v>76</v>
      </c>
      <c r="AB149" s="813" t="s">
        <v>405</v>
      </c>
      <c r="AC149" s="927">
        <f t="shared" ca="1" si="172"/>
        <v>0</v>
      </c>
      <c r="AD149" s="794">
        <f t="shared" ca="1" si="173"/>
        <v>0</v>
      </c>
      <c r="AE149" s="413">
        <f t="shared" ca="1" si="174"/>
        <v>0</v>
      </c>
      <c r="AF149" s="927">
        <f t="shared" ca="1" si="175"/>
        <v>0</v>
      </c>
      <c r="AG149" s="794">
        <f t="shared" ca="1" si="176"/>
        <v>0</v>
      </c>
      <c r="AH149" s="794">
        <f t="shared" ca="1" si="177"/>
        <v>0</v>
      </c>
      <c r="AI149" s="794">
        <f t="shared" ca="1" si="178"/>
        <v>0</v>
      </c>
      <c r="AJ149" s="413">
        <f t="shared" ca="1" si="179"/>
        <v>0</v>
      </c>
      <c r="AK149" s="927">
        <f t="shared" ca="1" si="180"/>
        <v>0</v>
      </c>
      <c r="AL149" s="794">
        <f t="shared" ca="1" si="181"/>
        <v>1</v>
      </c>
      <c r="AM149" s="413">
        <f t="shared" ca="1" si="182"/>
        <v>1</v>
      </c>
      <c r="AN149" s="927">
        <f t="shared" ca="1" si="183"/>
        <v>0</v>
      </c>
      <c r="AO149" s="794">
        <f t="shared" ca="1" si="184"/>
        <v>0</v>
      </c>
      <c r="AP149" s="794">
        <f t="shared" ca="1" si="185"/>
        <v>1</v>
      </c>
      <c r="AQ149" s="794">
        <f t="shared" ca="1" si="186"/>
        <v>1</v>
      </c>
      <c r="AR149" s="794">
        <f t="shared" ca="1" si="187"/>
        <v>0</v>
      </c>
      <c r="AS149" s="787">
        <f t="shared" ca="1" si="188"/>
        <v>0</v>
      </c>
      <c r="AT149" s="413">
        <f t="shared" ca="1" si="194"/>
        <v>2</v>
      </c>
      <c r="AV149" s="410">
        <f t="shared" ca="1" si="189"/>
        <v>0</v>
      </c>
      <c r="AW149" s="410">
        <f t="shared" ca="1" si="190"/>
        <v>0</v>
      </c>
      <c r="AX149" s="405">
        <f t="shared" ref="AX149:BG158" ca="1" si="198">INDEX(INDIRECT(AX$7),MATCH($A149,_1自治体コード,0))</f>
        <v>0</v>
      </c>
      <c r="AY149" s="414">
        <f t="shared" ca="1" si="198"/>
        <v>0</v>
      </c>
      <c r="AZ149" s="405">
        <f t="shared" ca="1" si="198"/>
        <v>0</v>
      </c>
      <c r="BA149" s="405">
        <f t="shared" ca="1" si="198"/>
        <v>0</v>
      </c>
      <c r="BB149" s="405">
        <f t="shared" ca="1" si="198"/>
        <v>0</v>
      </c>
      <c r="BC149" s="405">
        <f t="shared" ca="1" si="198"/>
        <v>0</v>
      </c>
      <c r="BD149" s="405">
        <f t="shared" ca="1" si="198"/>
        <v>0</v>
      </c>
      <c r="BE149" s="405">
        <f t="shared" ca="1" si="198"/>
        <v>0</v>
      </c>
      <c r="BF149" s="405">
        <f t="shared" ca="1" si="198"/>
        <v>0</v>
      </c>
      <c r="BG149" s="405">
        <f t="shared" ca="1" si="198"/>
        <v>0</v>
      </c>
      <c r="BH149" s="405">
        <f t="shared" ref="BH149:BQ158" ca="1" si="199">INDEX(INDIRECT(BH$7),MATCH($A149,_1自治体コード,0))</f>
        <v>0</v>
      </c>
      <c r="BI149" s="405">
        <f t="shared" ca="1" si="199"/>
        <v>0</v>
      </c>
      <c r="BJ149" s="405">
        <f t="shared" ca="1" si="199"/>
        <v>0</v>
      </c>
      <c r="BK149" s="405">
        <f t="shared" ca="1" si="199"/>
        <v>0</v>
      </c>
      <c r="BL149" s="405">
        <f t="shared" ca="1" si="199"/>
        <v>0</v>
      </c>
      <c r="BM149" s="405">
        <f t="shared" ca="1" si="199"/>
        <v>0</v>
      </c>
      <c r="BN149" s="405">
        <f t="shared" ca="1" si="199"/>
        <v>0</v>
      </c>
      <c r="BO149" s="405">
        <f t="shared" ca="1" si="199"/>
        <v>0</v>
      </c>
      <c r="BP149" s="405">
        <f t="shared" ca="1" si="199"/>
        <v>0</v>
      </c>
      <c r="BQ149" s="405">
        <f t="shared" ca="1" si="199"/>
        <v>0</v>
      </c>
      <c r="BR149" s="405">
        <f t="shared" ref="BR149:CA164" ca="1" si="200">INDEX(INDIRECT(BR$7),MATCH($A149,_1自治体コード,0))</f>
        <v>0</v>
      </c>
      <c r="BS149" s="405">
        <f t="shared" ca="1" si="200"/>
        <v>0</v>
      </c>
      <c r="BT149" s="405">
        <f t="shared" ca="1" si="200"/>
        <v>0</v>
      </c>
      <c r="BU149" s="405">
        <f t="shared" ca="1" si="200"/>
        <v>0</v>
      </c>
      <c r="BV149" s="405">
        <f t="shared" ca="1" si="200"/>
        <v>0</v>
      </c>
      <c r="BW149" s="405">
        <f t="shared" ca="1" si="200"/>
        <v>0</v>
      </c>
      <c r="BX149" s="405">
        <f t="shared" ca="1" si="200"/>
        <v>0</v>
      </c>
      <c r="BY149" s="405">
        <f t="shared" ca="1" si="197"/>
        <v>0</v>
      </c>
      <c r="BZ149" s="405">
        <f t="shared" ca="1" si="197"/>
        <v>0</v>
      </c>
      <c r="CA149" s="405">
        <f t="shared" ca="1" si="197"/>
        <v>0</v>
      </c>
    </row>
    <row r="150" spans="1:79" ht="20.100000000000001" customHeight="1">
      <c r="A150" t="s">
        <v>633</v>
      </c>
      <c r="B150" s="436">
        <v>77</v>
      </c>
      <c r="C150" s="446" t="s">
        <v>406</v>
      </c>
      <c r="D150" s="454">
        <f t="shared" ca="1" si="152"/>
        <v>0</v>
      </c>
      <c r="E150" s="437">
        <f t="shared" ca="1" si="153"/>
        <v>0</v>
      </c>
      <c r="F150" s="413">
        <f t="shared" ca="1" si="154"/>
        <v>0</v>
      </c>
      <c r="G150" s="454">
        <f t="shared" ca="1" si="155"/>
        <v>0</v>
      </c>
      <c r="H150" s="437">
        <f t="shared" ca="1" si="156"/>
        <v>0</v>
      </c>
      <c r="I150" s="413">
        <f t="shared" ca="1" si="157"/>
        <v>0</v>
      </c>
      <c r="J150" s="454">
        <f t="shared" ca="1" si="158"/>
        <v>0</v>
      </c>
      <c r="K150" s="413">
        <f t="shared" ca="1" si="159"/>
        <v>0</v>
      </c>
      <c r="L150" s="454">
        <f t="shared" ca="1" si="160"/>
        <v>0</v>
      </c>
      <c r="M150" s="413">
        <f t="shared" ca="1" si="161"/>
        <v>0</v>
      </c>
      <c r="N150" s="450"/>
      <c r="O150" s="437"/>
      <c r="P150" s="807">
        <f t="shared" ca="1" si="162"/>
        <v>63</v>
      </c>
      <c r="Q150" s="807">
        <f t="shared" ca="1" si="163"/>
        <v>0</v>
      </c>
      <c r="R150" s="807">
        <f t="shared" ca="1" si="164"/>
        <v>1</v>
      </c>
      <c r="S150" s="807">
        <f t="shared" ca="1" si="165"/>
        <v>0</v>
      </c>
      <c r="T150" s="807">
        <f t="shared" ca="1" si="166"/>
        <v>0</v>
      </c>
      <c r="U150" s="807">
        <f t="shared" ca="1" si="167"/>
        <v>0</v>
      </c>
      <c r="V150" s="807">
        <f t="shared" ca="1" si="168"/>
        <v>63</v>
      </c>
      <c r="W150" s="807">
        <f t="shared" ca="1" si="169"/>
        <v>0</v>
      </c>
      <c r="X150" s="807">
        <f t="shared" ca="1" si="170"/>
        <v>1</v>
      </c>
      <c r="Y150" s="487">
        <f t="shared" ca="1" si="171"/>
        <v>0</v>
      </c>
      <c r="Z150" s="948"/>
      <c r="AA150" s="812">
        <v>77</v>
      </c>
      <c r="AB150" s="813" t="s">
        <v>406</v>
      </c>
      <c r="AC150" s="454">
        <f t="shared" ca="1" si="172"/>
        <v>28</v>
      </c>
      <c r="AD150" s="437">
        <f t="shared" ca="1" si="173"/>
        <v>0</v>
      </c>
      <c r="AE150" s="413">
        <f t="shared" ca="1" si="174"/>
        <v>28</v>
      </c>
      <c r="AF150" s="454">
        <f t="shared" ca="1" si="175"/>
        <v>28</v>
      </c>
      <c r="AG150" s="437">
        <f t="shared" ca="1" si="176"/>
        <v>0</v>
      </c>
      <c r="AH150" s="794">
        <f t="shared" ca="1" si="177"/>
        <v>0</v>
      </c>
      <c r="AI150" s="437">
        <f t="shared" ca="1" si="178"/>
        <v>0</v>
      </c>
      <c r="AJ150" s="413">
        <f t="shared" ca="1" si="179"/>
        <v>28</v>
      </c>
      <c r="AK150" s="454">
        <f t="shared" ca="1" si="180"/>
        <v>0</v>
      </c>
      <c r="AL150" s="437">
        <f t="shared" ca="1" si="181"/>
        <v>0</v>
      </c>
      <c r="AM150" s="413">
        <f t="shared" ca="1" si="182"/>
        <v>0</v>
      </c>
      <c r="AN150" s="454">
        <f t="shared" ca="1" si="183"/>
        <v>0</v>
      </c>
      <c r="AO150" s="437">
        <f t="shared" ca="1" si="184"/>
        <v>0</v>
      </c>
      <c r="AP150" s="437">
        <f t="shared" ca="1" si="185"/>
        <v>0</v>
      </c>
      <c r="AQ150" s="437">
        <f t="shared" ca="1" si="186"/>
        <v>0</v>
      </c>
      <c r="AR150" s="437">
        <f t="shared" ca="1" si="187"/>
        <v>0</v>
      </c>
      <c r="AS150" s="787">
        <f t="shared" ca="1" si="188"/>
        <v>0</v>
      </c>
      <c r="AT150" s="413">
        <f t="shared" ca="1" si="194"/>
        <v>0</v>
      </c>
      <c r="AV150" s="410">
        <f t="shared" ca="1" si="189"/>
        <v>0</v>
      </c>
      <c r="AW150" s="410">
        <f t="shared" ca="1" si="190"/>
        <v>0</v>
      </c>
      <c r="AX150" s="405">
        <f t="shared" ca="1" si="198"/>
        <v>0</v>
      </c>
      <c r="AY150" s="414">
        <f t="shared" ca="1" si="198"/>
        <v>0</v>
      </c>
      <c r="AZ150" s="405">
        <f t="shared" ca="1" si="198"/>
        <v>0</v>
      </c>
      <c r="BA150" s="405">
        <f t="shared" ca="1" si="198"/>
        <v>0</v>
      </c>
      <c r="BB150" s="405">
        <f t="shared" ca="1" si="198"/>
        <v>0</v>
      </c>
      <c r="BC150" s="405">
        <f t="shared" ca="1" si="198"/>
        <v>0</v>
      </c>
      <c r="BD150" s="405">
        <f t="shared" ca="1" si="198"/>
        <v>0</v>
      </c>
      <c r="BE150" s="405">
        <f t="shared" ca="1" si="198"/>
        <v>0</v>
      </c>
      <c r="BF150" s="405">
        <f t="shared" ca="1" si="198"/>
        <v>0</v>
      </c>
      <c r="BG150" s="405">
        <f t="shared" ca="1" si="198"/>
        <v>0</v>
      </c>
      <c r="BH150" s="405">
        <f t="shared" ca="1" si="199"/>
        <v>0</v>
      </c>
      <c r="BI150" s="405">
        <f t="shared" ca="1" si="199"/>
        <v>0</v>
      </c>
      <c r="BJ150" s="405">
        <f t="shared" ca="1" si="199"/>
        <v>0</v>
      </c>
      <c r="BK150" s="405">
        <f t="shared" ca="1" si="199"/>
        <v>0</v>
      </c>
      <c r="BL150" s="405">
        <f t="shared" ca="1" si="199"/>
        <v>0</v>
      </c>
      <c r="BM150" s="405">
        <f t="shared" ca="1" si="199"/>
        <v>0</v>
      </c>
      <c r="BN150" s="405">
        <f t="shared" ca="1" si="199"/>
        <v>0</v>
      </c>
      <c r="BO150" s="405">
        <f t="shared" ca="1" si="199"/>
        <v>0</v>
      </c>
      <c r="BP150" s="405">
        <f t="shared" ca="1" si="199"/>
        <v>0</v>
      </c>
      <c r="BQ150" s="405">
        <f t="shared" ca="1" si="199"/>
        <v>0</v>
      </c>
      <c r="BR150" s="405">
        <f t="shared" ca="1" si="200"/>
        <v>0</v>
      </c>
      <c r="BS150" s="405">
        <f t="shared" ca="1" si="200"/>
        <v>0</v>
      </c>
      <c r="BT150" s="405">
        <f t="shared" ca="1" si="200"/>
        <v>0</v>
      </c>
      <c r="BU150" s="405">
        <f t="shared" ca="1" si="200"/>
        <v>0</v>
      </c>
      <c r="BV150" s="405">
        <f t="shared" ca="1" si="200"/>
        <v>0</v>
      </c>
      <c r="BW150" s="405">
        <f t="shared" ca="1" si="200"/>
        <v>0</v>
      </c>
      <c r="BX150" s="405">
        <f t="shared" ca="1" si="200"/>
        <v>0</v>
      </c>
      <c r="BY150" s="405">
        <f t="shared" ca="1" si="197"/>
        <v>0</v>
      </c>
      <c r="BZ150" s="405">
        <f t="shared" ca="1" si="197"/>
        <v>0</v>
      </c>
      <c r="CA150" s="405">
        <f t="shared" ca="1" si="197"/>
        <v>0</v>
      </c>
    </row>
    <row r="151" spans="1:79" ht="20.100000000000001" customHeight="1">
      <c r="A151" t="s">
        <v>634</v>
      </c>
      <c r="B151" s="436">
        <v>78</v>
      </c>
      <c r="C151" s="446" t="s">
        <v>407</v>
      </c>
      <c r="D151" s="454">
        <f t="shared" ca="1" si="152"/>
        <v>0</v>
      </c>
      <c r="E151" s="437">
        <f t="shared" ca="1" si="153"/>
        <v>0</v>
      </c>
      <c r="F151" s="413">
        <f t="shared" ca="1" si="154"/>
        <v>0</v>
      </c>
      <c r="G151" s="454">
        <f t="shared" ca="1" si="155"/>
        <v>0</v>
      </c>
      <c r="H151" s="437">
        <f t="shared" ca="1" si="156"/>
        <v>0</v>
      </c>
      <c r="I151" s="413">
        <f t="shared" ca="1" si="157"/>
        <v>0</v>
      </c>
      <c r="J151" s="454">
        <f t="shared" ca="1" si="158"/>
        <v>0</v>
      </c>
      <c r="K151" s="413">
        <f t="shared" ca="1" si="159"/>
        <v>0</v>
      </c>
      <c r="L151" s="454">
        <f t="shared" ca="1" si="160"/>
        <v>0</v>
      </c>
      <c r="M151" s="413">
        <f t="shared" ca="1" si="161"/>
        <v>0</v>
      </c>
      <c r="N151" s="450"/>
      <c r="O151" s="437"/>
      <c r="P151" s="807">
        <f t="shared" ca="1" si="162"/>
        <v>36</v>
      </c>
      <c r="Q151" s="807">
        <f t="shared" ca="1" si="163"/>
        <v>0</v>
      </c>
      <c r="R151" s="807">
        <f t="shared" ca="1" si="164"/>
        <v>22</v>
      </c>
      <c r="S151" s="807">
        <f t="shared" ca="1" si="165"/>
        <v>0</v>
      </c>
      <c r="T151" s="807">
        <f t="shared" ca="1" si="166"/>
        <v>0</v>
      </c>
      <c r="U151" s="807">
        <f t="shared" ca="1" si="167"/>
        <v>0</v>
      </c>
      <c r="V151" s="807">
        <f t="shared" ca="1" si="168"/>
        <v>36</v>
      </c>
      <c r="W151" s="807">
        <f t="shared" ca="1" si="169"/>
        <v>0</v>
      </c>
      <c r="X151" s="807">
        <f t="shared" ca="1" si="170"/>
        <v>22</v>
      </c>
      <c r="Y151" s="487">
        <f t="shared" ca="1" si="171"/>
        <v>2</v>
      </c>
      <c r="Z151" s="948"/>
      <c r="AA151" s="812">
        <v>78</v>
      </c>
      <c r="AB151" s="813" t="s">
        <v>407</v>
      </c>
      <c r="AC151" s="454">
        <f t="shared" ca="1" si="172"/>
        <v>9</v>
      </c>
      <c r="AD151" s="437">
        <f t="shared" ca="1" si="173"/>
        <v>3</v>
      </c>
      <c r="AE151" s="413">
        <f t="shared" ca="1" si="174"/>
        <v>12</v>
      </c>
      <c r="AF151" s="454">
        <f t="shared" ca="1" si="175"/>
        <v>0</v>
      </c>
      <c r="AG151" s="437">
        <f t="shared" ca="1" si="176"/>
        <v>0</v>
      </c>
      <c r="AH151" s="794">
        <f t="shared" ca="1" si="177"/>
        <v>0</v>
      </c>
      <c r="AI151" s="437">
        <f t="shared" ca="1" si="178"/>
        <v>12</v>
      </c>
      <c r="AJ151" s="413">
        <f t="shared" ca="1" si="179"/>
        <v>12</v>
      </c>
      <c r="AK151" s="454">
        <f t="shared" ca="1" si="180"/>
        <v>0</v>
      </c>
      <c r="AL151" s="437">
        <f t="shared" ca="1" si="181"/>
        <v>0</v>
      </c>
      <c r="AM151" s="413">
        <f t="shared" ca="1" si="182"/>
        <v>0</v>
      </c>
      <c r="AN151" s="454">
        <f t="shared" ca="1" si="183"/>
        <v>0</v>
      </c>
      <c r="AO151" s="437">
        <f t="shared" ca="1" si="184"/>
        <v>0</v>
      </c>
      <c r="AP151" s="437">
        <f t="shared" ca="1" si="185"/>
        <v>0</v>
      </c>
      <c r="AQ151" s="437">
        <f t="shared" ca="1" si="186"/>
        <v>0</v>
      </c>
      <c r="AR151" s="437">
        <f t="shared" ca="1" si="187"/>
        <v>0</v>
      </c>
      <c r="AS151" s="787">
        <f t="shared" ca="1" si="188"/>
        <v>0</v>
      </c>
      <c r="AT151" s="413">
        <f t="shared" ca="1" si="194"/>
        <v>0</v>
      </c>
      <c r="AV151" s="410">
        <f t="shared" ca="1" si="189"/>
        <v>0</v>
      </c>
      <c r="AW151" s="410">
        <f t="shared" ca="1" si="190"/>
        <v>0</v>
      </c>
      <c r="AX151" s="405">
        <f t="shared" ca="1" si="198"/>
        <v>0</v>
      </c>
      <c r="AY151" s="414">
        <f t="shared" ca="1" si="198"/>
        <v>0</v>
      </c>
      <c r="AZ151" s="405">
        <f t="shared" ca="1" si="198"/>
        <v>0</v>
      </c>
      <c r="BA151" s="405">
        <f t="shared" ca="1" si="198"/>
        <v>0</v>
      </c>
      <c r="BB151" s="405">
        <f t="shared" ca="1" si="198"/>
        <v>0</v>
      </c>
      <c r="BC151" s="405">
        <f t="shared" ca="1" si="198"/>
        <v>0</v>
      </c>
      <c r="BD151" s="405">
        <f t="shared" ca="1" si="198"/>
        <v>0</v>
      </c>
      <c r="BE151" s="405">
        <f t="shared" ca="1" si="198"/>
        <v>0</v>
      </c>
      <c r="BF151" s="405">
        <f t="shared" ca="1" si="198"/>
        <v>0</v>
      </c>
      <c r="BG151" s="405">
        <f t="shared" ca="1" si="198"/>
        <v>0</v>
      </c>
      <c r="BH151" s="405">
        <f t="shared" ca="1" si="199"/>
        <v>0</v>
      </c>
      <c r="BI151" s="405">
        <f t="shared" ca="1" si="199"/>
        <v>0</v>
      </c>
      <c r="BJ151" s="405">
        <f t="shared" ca="1" si="199"/>
        <v>0</v>
      </c>
      <c r="BK151" s="405">
        <f t="shared" ca="1" si="199"/>
        <v>0</v>
      </c>
      <c r="BL151" s="405">
        <f t="shared" ca="1" si="199"/>
        <v>0</v>
      </c>
      <c r="BM151" s="405">
        <f t="shared" ca="1" si="199"/>
        <v>0</v>
      </c>
      <c r="BN151" s="405">
        <f t="shared" ca="1" si="199"/>
        <v>0</v>
      </c>
      <c r="BO151" s="405">
        <f t="shared" ca="1" si="199"/>
        <v>0</v>
      </c>
      <c r="BP151" s="405">
        <f t="shared" ca="1" si="199"/>
        <v>0</v>
      </c>
      <c r="BQ151" s="405">
        <f t="shared" ca="1" si="199"/>
        <v>0</v>
      </c>
      <c r="BR151" s="405">
        <f t="shared" ca="1" si="200"/>
        <v>0</v>
      </c>
      <c r="BS151" s="405">
        <f t="shared" ca="1" si="200"/>
        <v>0</v>
      </c>
      <c r="BT151" s="405">
        <f t="shared" ca="1" si="200"/>
        <v>0</v>
      </c>
      <c r="BU151" s="405">
        <f t="shared" ca="1" si="200"/>
        <v>0</v>
      </c>
      <c r="BV151" s="405">
        <f t="shared" ca="1" si="200"/>
        <v>0</v>
      </c>
      <c r="BW151" s="405">
        <f t="shared" ca="1" si="200"/>
        <v>0</v>
      </c>
      <c r="BX151" s="405">
        <f t="shared" ca="1" si="200"/>
        <v>0</v>
      </c>
      <c r="BY151" s="405">
        <f t="shared" ca="1" si="197"/>
        <v>0</v>
      </c>
      <c r="BZ151" s="405">
        <f t="shared" ca="1" si="197"/>
        <v>0</v>
      </c>
      <c r="CA151" s="405">
        <f t="shared" ca="1" si="197"/>
        <v>0</v>
      </c>
    </row>
    <row r="152" spans="1:79" ht="20.100000000000001" customHeight="1">
      <c r="A152" t="s">
        <v>635</v>
      </c>
      <c r="B152" s="436">
        <v>79</v>
      </c>
      <c r="C152" s="446" t="s">
        <v>408</v>
      </c>
      <c r="D152" s="454">
        <f t="shared" ca="1" si="152"/>
        <v>0</v>
      </c>
      <c r="E152" s="437">
        <f t="shared" ca="1" si="153"/>
        <v>0</v>
      </c>
      <c r="F152" s="413">
        <f t="shared" ca="1" si="154"/>
        <v>0</v>
      </c>
      <c r="G152" s="454">
        <f t="shared" ca="1" si="155"/>
        <v>0</v>
      </c>
      <c r="H152" s="437">
        <f t="shared" ca="1" si="156"/>
        <v>0</v>
      </c>
      <c r="I152" s="413">
        <f t="shared" ca="1" si="157"/>
        <v>0</v>
      </c>
      <c r="J152" s="454">
        <f t="shared" ca="1" si="158"/>
        <v>0</v>
      </c>
      <c r="K152" s="413">
        <f t="shared" ca="1" si="159"/>
        <v>0</v>
      </c>
      <c r="L152" s="454">
        <f t="shared" ca="1" si="160"/>
        <v>0</v>
      </c>
      <c r="M152" s="413">
        <f t="shared" ca="1" si="161"/>
        <v>0</v>
      </c>
      <c r="N152" s="450"/>
      <c r="O152" s="437"/>
      <c r="P152" s="807">
        <f t="shared" ca="1" si="162"/>
        <v>43</v>
      </c>
      <c r="Q152" s="807">
        <f t="shared" ca="1" si="163"/>
        <v>0</v>
      </c>
      <c r="R152" s="807">
        <f t="shared" ca="1" si="164"/>
        <v>15</v>
      </c>
      <c r="S152" s="807">
        <f t="shared" ca="1" si="165"/>
        <v>0</v>
      </c>
      <c r="T152" s="807">
        <f t="shared" ca="1" si="166"/>
        <v>0</v>
      </c>
      <c r="U152" s="807">
        <f t="shared" ca="1" si="167"/>
        <v>0</v>
      </c>
      <c r="V152" s="807">
        <f t="shared" ca="1" si="168"/>
        <v>43</v>
      </c>
      <c r="W152" s="807">
        <f t="shared" ca="1" si="169"/>
        <v>0</v>
      </c>
      <c r="X152" s="807">
        <f t="shared" ca="1" si="170"/>
        <v>15</v>
      </c>
      <c r="Y152" s="487">
        <f t="shared" ca="1" si="171"/>
        <v>8</v>
      </c>
      <c r="Z152" s="948"/>
      <c r="AA152" s="812">
        <v>79</v>
      </c>
      <c r="AB152" s="813" t="s">
        <v>408</v>
      </c>
      <c r="AC152" s="454">
        <f t="shared" ca="1" si="172"/>
        <v>0</v>
      </c>
      <c r="AD152" s="437">
        <f t="shared" ca="1" si="173"/>
        <v>0</v>
      </c>
      <c r="AE152" s="413">
        <f t="shared" ca="1" si="174"/>
        <v>0</v>
      </c>
      <c r="AF152" s="454">
        <f t="shared" ca="1" si="175"/>
        <v>0</v>
      </c>
      <c r="AG152" s="437">
        <f t="shared" ca="1" si="176"/>
        <v>0</v>
      </c>
      <c r="AH152" s="794">
        <f t="shared" ca="1" si="177"/>
        <v>0</v>
      </c>
      <c r="AI152" s="437">
        <f t="shared" ca="1" si="178"/>
        <v>0</v>
      </c>
      <c r="AJ152" s="413">
        <f t="shared" ca="1" si="179"/>
        <v>0</v>
      </c>
      <c r="AK152" s="454">
        <f t="shared" ca="1" si="180"/>
        <v>0</v>
      </c>
      <c r="AL152" s="437">
        <f t="shared" ca="1" si="181"/>
        <v>0</v>
      </c>
      <c r="AM152" s="413">
        <f t="shared" ca="1" si="182"/>
        <v>0</v>
      </c>
      <c r="AN152" s="454">
        <f t="shared" ca="1" si="183"/>
        <v>0</v>
      </c>
      <c r="AO152" s="437">
        <f t="shared" ca="1" si="184"/>
        <v>0</v>
      </c>
      <c r="AP152" s="437">
        <f t="shared" ca="1" si="185"/>
        <v>0</v>
      </c>
      <c r="AQ152" s="437">
        <f t="shared" ca="1" si="186"/>
        <v>0</v>
      </c>
      <c r="AR152" s="437">
        <f t="shared" ca="1" si="187"/>
        <v>0</v>
      </c>
      <c r="AS152" s="787">
        <f t="shared" ca="1" si="188"/>
        <v>0</v>
      </c>
      <c r="AT152" s="413">
        <f t="shared" ca="1" si="194"/>
        <v>0</v>
      </c>
      <c r="AV152" s="410">
        <f t="shared" ca="1" si="189"/>
        <v>0</v>
      </c>
      <c r="AW152" s="410">
        <f t="shared" ca="1" si="190"/>
        <v>0</v>
      </c>
      <c r="AX152" s="405">
        <f t="shared" ca="1" si="198"/>
        <v>0</v>
      </c>
      <c r="AY152" s="414">
        <f t="shared" ca="1" si="198"/>
        <v>0</v>
      </c>
      <c r="AZ152" s="405">
        <f t="shared" ca="1" si="198"/>
        <v>0</v>
      </c>
      <c r="BA152" s="405">
        <f t="shared" ca="1" si="198"/>
        <v>0</v>
      </c>
      <c r="BB152" s="405">
        <f t="shared" ca="1" si="198"/>
        <v>0</v>
      </c>
      <c r="BC152" s="405">
        <f t="shared" ca="1" si="198"/>
        <v>0</v>
      </c>
      <c r="BD152" s="405">
        <f t="shared" ca="1" si="198"/>
        <v>0</v>
      </c>
      <c r="BE152" s="405">
        <f t="shared" ca="1" si="198"/>
        <v>0</v>
      </c>
      <c r="BF152" s="405">
        <f t="shared" ca="1" si="198"/>
        <v>0</v>
      </c>
      <c r="BG152" s="405">
        <f t="shared" ca="1" si="198"/>
        <v>0</v>
      </c>
      <c r="BH152" s="405">
        <f t="shared" ca="1" si="199"/>
        <v>0</v>
      </c>
      <c r="BI152" s="405">
        <f t="shared" ca="1" si="199"/>
        <v>0</v>
      </c>
      <c r="BJ152" s="405">
        <f t="shared" ca="1" si="199"/>
        <v>0</v>
      </c>
      <c r="BK152" s="405">
        <f t="shared" ca="1" si="199"/>
        <v>0</v>
      </c>
      <c r="BL152" s="405">
        <f t="shared" ca="1" si="199"/>
        <v>0</v>
      </c>
      <c r="BM152" s="405">
        <f t="shared" ca="1" si="199"/>
        <v>0</v>
      </c>
      <c r="BN152" s="405">
        <f t="shared" ca="1" si="199"/>
        <v>0</v>
      </c>
      <c r="BO152" s="405">
        <f t="shared" ca="1" si="199"/>
        <v>0</v>
      </c>
      <c r="BP152" s="405">
        <f t="shared" ca="1" si="199"/>
        <v>0</v>
      </c>
      <c r="BQ152" s="405">
        <f t="shared" ca="1" si="199"/>
        <v>0</v>
      </c>
      <c r="BR152" s="405">
        <f t="shared" ca="1" si="200"/>
        <v>0</v>
      </c>
      <c r="BS152" s="405">
        <f t="shared" ca="1" si="200"/>
        <v>0</v>
      </c>
      <c r="BT152" s="405">
        <f t="shared" ca="1" si="200"/>
        <v>0</v>
      </c>
      <c r="BU152" s="405">
        <f t="shared" ca="1" si="200"/>
        <v>0</v>
      </c>
      <c r="BV152" s="405">
        <f t="shared" ca="1" si="200"/>
        <v>0</v>
      </c>
      <c r="BW152" s="405">
        <f t="shared" ca="1" si="200"/>
        <v>0</v>
      </c>
      <c r="BX152" s="405">
        <f t="shared" ca="1" si="200"/>
        <v>0</v>
      </c>
      <c r="BY152" s="405">
        <f t="shared" ca="1" si="197"/>
        <v>0</v>
      </c>
      <c r="BZ152" s="405">
        <f t="shared" ca="1" si="197"/>
        <v>0</v>
      </c>
      <c r="CA152" s="405">
        <f t="shared" ca="1" si="197"/>
        <v>0</v>
      </c>
    </row>
    <row r="153" spans="1:79" ht="20.100000000000001" customHeight="1">
      <c r="A153" t="s">
        <v>637</v>
      </c>
      <c r="B153" s="812">
        <v>80</v>
      </c>
      <c r="C153" s="446" t="s">
        <v>410</v>
      </c>
      <c r="D153" s="927">
        <f t="shared" ca="1" si="152"/>
        <v>0</v>
      </c>
      <c r="E153" s="794">
        <f t="shared" ca="1" si="153"/>
        <v>0</v>
      </c>
      <c r="F153" s="413">
        <f t="shared" ca="1" si="154"/>
        <v>0</v>
      </c>
      <c r="G153" s="927">
        <f t="shared" ca="1" si="155"/>
        <v>0</v>
      </c>
      <c r="H153" s="794">
        <f t="shared" ca="1" si="156"/>
        <v>0</v>
      </c>
      <c r="I153" s="413">
        <f t="shared" ca="1" si="157"/>
        <v>0</v>
      </c>
      <c r="J153" s="927">
        <f t="shared" ca="1" si="158"/>
        <v>0</v>
      </c>
      <c r="K153" s="413">
        <f t="shared" ca="1" si="159"/>
        <v>0</v>
      </c>
      <c r="L153" s="927">
        <f t="shared" ca="1" si="160"/>
        <v>0</v>
      </c>
      <c r="M153" s="413">
        <f t="shared" ca="1" si="161"/>
        <v>0</v>
      </c>
      <c r="N153" s="450"/>
      <c r="O153" s="794"/>
      <c r="P153" s="807">
        <f t="shared" ca="1" si="162"/>
        <v>121</v>
      </c>
      <c r="Q153" s="807">
        <f t="shared" ca="1" si="163"/>
        <v>0</v>
      </c>
      <c r="R153" s="807">
        <f t="shared" ca="1" si="164"/>
        <v>43</v>
      </c>
      <c r="S153" s="807">
        <f t="shared" ca="1" si="165"/>
        <v>0</v>
      </c>
      <c r="T153" s="807">
        <f t="shared" ca="1" si="166"/>
        <v>0</v>
      </c>
      <c r="U153" s="807">
        <f t="shared" ca="1" si="167"/>
        <v>0</v>
      </c>
      <c r="V153" s="807">
        <f t="shared" ca="1" si="168"/>
        <v>121</v>
      </c>
      <c r="W153" s="807">
        <f t="shared" ca="1" si="169"/>
        <v>0</v>
      </c>
      <c r="X153" s="807">
        <f t="shared" ca="1" si="170"/>
        <v>43</v>
      </c>
      <c r="Y153" s="487">
        <f t="shared" ca="1" si="171"/>
        <v>47</v>
      </c>
      <c r="Z153" s="948"/>
      <c r="AA153" s="812">
        <v>80</v>
      </c>
      <c r="AB153" s="813" t="s">
        <v>410</v>
      </c>
      <c r="AC153" s="927">
        <f t="shared" ca="1" si="172"/>
        <v>17</v>
      </c>
      <c r="AD153" s="794">
        <f t="shared" ca="1" si="173"/>
        <v>1</v>
      </c>
      <c r="AE153" s="413">
        <f t="shared" ca="1" si="174"/>
        <v>18</v>
      </c>
      <c r="AF153" s="927">
        <f t="shared" ca="1" si="175"/>
        <v>18</v>
      </c>
      <c r="AG153" s="794">
        <f t="shared" ca="1" si="176"/>
        <v>0</v>
      </c>
      <c r="AH153" s="794">
        <f t="shared" ca="1" si="177"/>
        <v>0</v>
      </c>
      <c r="AI153" s="794">
        <f t="shared" ca="1" si="178"/>
        <v>0</v>
      </c>
      <c r="AJ153" s="413">
        <f t="shared" ca="1" si="179"/>
        <v>18</v>
      </c>
      <c r="AK153" s="927">
        <f t="shared" ca="1" si="180"/>
        <v>0</v>
      </c>
      <c r="AL153" s="794">
        <f t="shared" ca="1" si="181"/>
        <v>0</v>
      </c>
      <c r="AM153" s="413">
        <f t="shared" ca="1" si="182"/>
        <v>0</v>
      </c>
      <c r="AN153" s="927">
        <f t="shared" ca="1" si="183"/>
        <v>0</v>
      </c>
      <c r="AO153" s="794">
        <f t="shared" ca="1" si="184"/>
        <v>0</v>
      </c>
      <c r="AP153" s="794">
        <f t="shared" ca="1" si="185"/>
        <v>0</v>
      </c>
      <c r="AQ153" s="794">
        <f t="shared" ca="1" si="186"/>
        <v>0</v>
      </c>
      <c r="AR153" s="794">
        <f t="shared" ca="1" si="187"/>
        <v>0</v>
      </c>
      <c r="AS153" s="787">
        <f t="shared" ca="1" si="188"/>
        <v>0</v>
      </c>
      <c r="AT153" s="413">
        <f t="shared" ca="1" si="194"/>
        <v>0</v>
      </c>
      <c r="AV153" s="410">
        <f t="shared" ca="1" si="189"/>
        <v>0</v>
      </c>
      <c r="AW153" s="410">
        <f t="shared" ca="1" si="190"/>
        <v>0</v>
      </c>
      <c r="AX153" s="405">
        <f t="shared" ca="1" si="198"/>
        <v>0</v>
      </c>
      <c r="AY153" s="414">
        <f t="shared" ca="1" si="198"/>
        <v>0</v>
      </c>
      <c r="AZ153" s="405">
        <f t="shared" ca="1" si="198"/>
        <v>0</v>
      </c>
      <c r="BA153" s="405">
        <f t="shared" ca="1" si="198"/>
        <v>0</v>
      </c>
      <c r="BB153" s="405">
        <f t="shared" ca="1" si="198"/>
        <v>0</v>
      </c>
      <c r="BC153" s="405">
        <f t="shared" ca="1" si="198"/>
        <v>0</v>
      </c>
      <c r="BD153" s="405">
        <f t="shared" ca="1" si="198"/>
        <v>0</v>
      </c>
      <c r="BE153" s="405">
        <f t="shared" ca="1" si="198"/>
        <v>0</v>
      </c>
      <c r="BF153" s="405">
        <f t="shared" ca="1" si="198"/>
        <v>0</v>
      </c>
      <c r="BG153" s="405">
        <f t="shared" ca="1" si="198"/>
        <v>0</v>
      </c>
      <c r="BH153" s="405">
        <f t="shared" ca="1" si="199"/>
        <v>0</v>
      </c>
      <c r="BI153" s="405">
        <f t="shared" ca="1" si="199"/>
        <v>0</v>
      </c>
      <c r="BJ153" s="405">
        <f t="shared" ca="1" si="199"/>
        <v>0</v>
      </c>
      <c r="BK153" s="405">
        <f t="shared" ca="1" si="199"/>
        <v>0</v>
      </c>
      <c r="BL153" s="405">
        <f t="shared" ca="1" si="199"/>
        <v>0</v>
      </c>
      <c r="BM153" s="405">
        <f t="shared" ca="1" si="199"/>
        <v>0</v>
      </c>
      <c r="BN153" s="405">
        <f t="shared" ca="1" si="199"/>
        <v>0</v>
      </c>
      <c r="BO153" s="405">
        <f t="shared" ca="1" si="199"/>
        <v>0</v>
      </c>
      <c r="BP153" s="405">
        <f t="shared" ca="1" si="199"/>
        <v>0</v>
      </c>
      <c r="BQ153" s="405">
        <f t="shared" ca="1" si="199"/>
        <v>0</v>
      </c>
      <c r="BR153" s="405">
        <f t="shared" ca="1" si="200"/>
        <v>0</v>
      </c>
      <c r="BS153" s="405">
        <f t="shared" ca="1" si="200"/>
        <v>0</v>
      </c>
      <c r="BT153" s="405">
        <f t="shared" ca="1" si="200"/>
        <v>0</v>
      </c>
      <c r="BU153" s="405">
        <f t="shared" ca="1" si="200"/>
        <v>0</v>
      </c>
      <c r="BV153" s="405">
        <f t="shared" ca="1" si="200"/>
        <v>0</v>
      </c>
      <c r="BW153" s="405">
        <f t="shared" ca="1" si="200"/>
        <v>0</v>
      </c>
      <c r="BX153" s="405">
        <f t="shared" ca="1" si="200"/>
        <v>0</v>
      </c>
      <c r="BY153" s="405">
        <f t="shared" ca="1" si="197"/>
        <v>0</v>
      </c>
      <c r="BZ153" s="405">
        <f t="shared" ca="1" si="197"/>
        <v>0</v>
      </c>
      <c r="CA153" s="405">
        <f t="shared" ca="1" si="197"/>
        <v>0</v>
      </c>
    </row>
    <row r="154" spans="1:79" ht="20.100000000000001" customHeight="1">
      <c r="A154" t="s">
        <v>638</v>
      </c>
      <c r="B154" s="810">
        <v>81</v>
      </c>
      <c r="C154" s="930" t="s">
        <v>411</v>
      </c>
      <c r="D154" s="928">
        <f t="shared" ca="1" si="152"/>
        <v>0</v>
      </c>
      <c r="E154" s="440">
        <f t="shared" ca="1" si="153"/>
        <v>0</v>
      </c>
      <c r="F154" s="924">
        <f t="shared" ca="1" si="154"/>
        <v>0</v>
      </c>
      <c r="G154" s="928">
        <f t="shared" ca="1" si="155"/>
        <v>0</v>
      </c>
      <c r="H154" s="440">
        <f t="shared" ca="1" si="156"/>
        <v>0</v>
      </c>
      <c r="I154" s="924">
        <f t="shared" ca="1" si="157"/>
        <v>0</v>
      </c>
      <c r="J154" s="928">
        <f t="shared" ca="1" si="158"/>
        <v>0</v>
      </c>
      <c r="K154" s="924">
        <f t="shared" ca="1" si="159"/>
        <v>0</v>
      </c>
      <c r="L154" s="928">
        <f t="shared" ca="1" si="160"/>
        <v>0</v>
      </c>
      <c r="M154" s="924">
        <f t="shared" ca="1" si="161"/>
        <v>0</v>
      </c>
      <c r="N154" s="936"/>
      <c r="O154" s="440"/>
      <c r="P154" s="441">
        <f t="shared" ca="1" si="162"/>
        <v>171</v>
      </c>
      <c r="Q154" s="441">
        <f t="shared" ca="1" si="163"/>
        <v>0</v>
      </c>
      <c r="R154" s="441">
        <f t="shared" ca="1" si="164"/>
        <v>15</v>
      </c>
      <c r="S154" s="441">
        <f t="shared" ca="1" si="165"/>
        <v>4</v>
      </c>
      <c r="T154" s="441">
        <f t="shared" ca="1" si="166"/>
        <v>0</v>
      </c>
      <c r="U154" s="441">
        <f t="shared" ca="1" si="167"/>
        <v>0</v>
      </c>
      <c r="V154" s="441">
        <f t="shared" ca="1" si="168"/>
        <v>175</v>
      </c>
      <c r="W154" s="441">
        <f t="shared" ca="1" si="169"/>
        <v>0</v>
      </c>
      <c r="X154" s="441">
        <f t="shared" ca="1" si="170"/>
        <v>15</v>
      </c>
      <c r="Y154" s="806">
        <f t="shared" ca="1" si="171"/>
        <v>94</v>
      </c>
      <c r="Z154" s="948"/>
      <c r="AA154" s="810">
        <v>81</v>
      </c>
      <c r="AB154" s="811" t="s">
        <v>411</v>
      </c>
      <c r="AC154" s="928">
        <f t="shared" ca="1" si="172"/>
        <v>3</v>
      </c>
      <c r="AD154" s="440">
        <f t="shared" ca="1" si="173"/>
        <v>0</v>
      </c>
      <c r="AE154" s="924">
        <f t="shared" ca="1" si="174"/>
        <v>3</v>
      </c>
      <c r="AF154" s="928">
        <f t="shared" ca="1" si="175"/>
        <v>0</v>
      </c>
      <c r="AG154" s="440">
        <f t="shared" ca="1" si="176"/>
        <v>0</v>
      </c>
      <c r="AH154" s="440">
        <f t="shared" ca="1" si="177"/>
        <v>0</v>
      </c>
      <c r="AI154" s="440">
        <f t="shared" ca="1" si="178"/>
        <v>3</v>
      </c>
      <c r="AJ154" s="924">
        <f t="shared" ca="1" si="179"/>
        <v>3</v>
      </c>
      <c r="AK154" s="928">
        <f t="shared" ca="1" si="180"/>
        <v>0</v>
      </c>
      <c r="AL154" s="440">
        <f t="shared" ca="1" si="181"/>
        <v>0</v>
      </c>
      <c r="AM154" s="924">
        <f t="shared" ca="1" si="182"/>
        <v>0</v>
      </c>
      <c r="AN154" s="928">
        <f t="shared" ca="1" si="183"/>
        <v>0</v>
      </c>
      <c r="AO154" s="440">
        <f t="shared" ca="1" si="184"/>
        <v>0</v>
      </c>
      <c r="AP154" s="440">
        <f t="shared" ca="1" si="185"/>
        <v>0</v>
      </c>
      <c r="AQ154" s="440">
        <f t="shared" ca="1" si="186"/>
        <v>0</v>
      </c>
      <c r="AR154" s="440">
        <f t="shared" ca="1" si="187"/>
        <v>0</v>
      </c>
      <c r="AS154" s="923">
        <f t="shared" ca="1" si="188"/>
        <v>0</v>
      </c>
      <c r="AT154" s="924">
        <f t="shared" ca="1" si="194"/>
        <v>0</v>
      </c>
      <c r="AV154" s="410">
        <f t="shared" ca="1" si="189"/>
        <v>0</v>
      </c>
      <c r="AW154" s="410">
        <f t="shared" ca="1" si="190"/>
        <v>0</v>
      </c>
      <c r="AX154" s="405">
        <f t="shared" ca="1" si="198"/>
        <v>0</v>
      </c>
      <c r="AY154" s="414">
        <f t="shared" ca="1" si="198"/>
        <v>0</v>
      </c>
      <c r="AZ154" s="405">
        <f t="shared" ca="1" si="198"/>
        <v>0</v>
      </c>
      <c r="BA154" s="405">
        <f t="shared" ca="1" si="198"/>
        <v>0</v>
      </c>
      <c r="BB154" s="405">
        <f t="shared" ca="1" si="198"/>
        <v>0</v>
      </c>
      <c r="BC154" s="405">
        <f t="shared" ca="1" si="198"/>
        <v>0</v>
      </c>
      <c r="BD154" s="405">
        <f t="shared" ca="1" si="198"/>
        <v>0</v>
      </c>
      <c r="BE154" s="405">
        <f t="shared" ca="1" si="198"/>
        <v>0</v>
      </c>
      <c r="BF154" s="405">
        <f t="shared" ca="1" si="198"/>
        <v>0</v>
      </c>
      <c r="BG154" s="405">
        <f t="shared" ca="1" si="198"/>
        <v>0</v>
      </c>
      <c r="BH154" s="405">
        <f t="shared" ca="1" si="199"/>
        <v>0</v>
      </c>
      <c r="BI154" s="405">
        <f t="shared" ca="1" si="199"/>
        <v>0</v>
      </c>
      <c r="BJ154" s="405">
        <f t="shared" ca="1" si="199"/>
        <v>0</v>
      </c>
      <c r="BK154" s="405">
        <f t="shared" ca="1" si="199"/>
        <v>0</v>
      </c>
      <c r="BL154" s="405">
        <f t="shared" ca="1" si="199"/>
        <v>0</v>
      </c>
      <c r="BM154" s="405">
        <f t="shared" ca="1" si="199"/>
        <v>0</v>
      </c>
      <c r="BN154" s="405">
        <f t="shared" ca="1" si="199"/>
        <v>0</v>
      </c>
      <c r="BO154" s="405">
        <f t="shared" ca="1" si="199"/>
        <v>0</v>
      </c>
      <c r="BP154" s="405">
        <f t="shared" ca="1" si="199"/>
        <v>0</v>
      </c>
      <c r="BQ154" s="405">
        <f t="shared" ca="1" si="199"/>
        <v>0</v>
      </c>
      <c r="BR154" s="405">
        <f t="shared" ca="1" si="200"/>
        <v>0</v>
      </c>
      <c r="BS154" s="405">
        <f t="shared" ca="1" si="200"/>
        <v>0</v>
      </c>
      <c r="BT154" s="405">
        <f t="shared" ca="1" si="200"/>
        <v>0</v>
      </c>
      <c r="BU154" s="405">
        <f t="shared" ca="1" si="200"/>
        <v>0</v>
      </c>
      <c r="BV154" s="405">
        <f t="shared" ca="1" si="200"/>
        <v>0</v>
      </c>
      <c r="BW154" s="405">
        <f t="shared" ca="1" si="200"/>
        <v>0</v>
      </c>
      <c r="BX154" s="405">
        <f t="shared" ca="1" si="200"/>
        <v>0</v>
      </c>
      <c r="BY154" s="405">
        <f t="shared" ca="1" si="197"/>
        <v>0</v>
      </c>
      <c r="BZ154" s="405">
        <f t="shared" ca="1" si="197"/>
        <v>0</v>
      </c>
      <c r="CA154" s="405">
        <f t="shared" ca="1" si="197"/>
        <v>0</v>
      </c>
    </row>
    <row r="155" spans="1:79" ht="20.100000000000001" customHeight="1">
      <c r="A155" t="s">
        <v>639</v>
      </c>
      <c r="B155" s="812">
        <v>82</v>
      </c>
      <c r="C155" s="446" t="s">
        <v>412</v>
      </c>
      <c r="D155" s="927">
        <f t="shared" ca="1" si="152"/>
        <v>0</v>
      </c>
      <c r="E155" s="794">
        <f t="shared" ca="1" si="153"/>
        <v>0</v>
      </c>
      <c r="F155" s="413">
        <f t="shared" ca="1" si="154"/>
        <v>0</v>
      </c>
      <c r="G155" s="927">
        <f t="shared" ca="1" si="155"/>
        <v>0</v>
      </c>
      <c r="H155" s="794">
        <f t="shared" ca="1" si="156"/>
        <v>0</v>
      </c>
      <c r="I155" s="413">
        <f t="shared" ca="1" si="157"/>
        <v>0</v>
      </c>
      <c r="J155" s="927">
        <f t="shared" ca="1" si="158"/>
        <v>0</v>
      </c>
      <c r="K155" s="413">
        <f t="shared" ca="1" si="159"/>
        <v>0</v>
      </c>
      <c r="L155" s="927">
        <f t="shared" ca="1" si="160"/>
        <v>0</v>
      </c>
      <c r="M155" s="413">
        <f t="shared" ca="1" si="161"/>
        <v>0</v>
      </c>
      <c r="N155" s="450"/>
      <c r="O155" s="794"/>
      <c r="P155" s="807">
        <f t="shared" ca="1" si="162"/>
        <v>128</v>
      </c>
      <c r="Q155" s="807">
        <f t="shared" ca="1" si="163"/>
        <v>0</v>
      </c>
      <c r="R155" s="807">
        <f t="shared" ca="1" si="164"/>
        <v>3</v>
      </c>
      <c r="S155" s="807">
        <f t="shared" ca="1" si="165"/>
        <v>0</v>
      </c>
      <c r="T155" s="807">
        <f t="shared" ca="1" si="166"/>
        <v>0</v>
      </c>
      <c r="U155" s="807">
        <f t="shared" ca="1" si="167"/>
        <v>0</v>
      </c>
      <c r="V155" s="807">
        <f t="shared" ca="1" si="168"/>
        <v>128</v>
      </c>
      <c r="W155" s="807">
        <f t="shared" ca="1" si="169"/>
        <v>0</v>
      </c>
      <c r="X155" s="807">
        <f t="shared" ca="1" si="170"/>
        <v>3</v>
      </c>
      <c r="Y155" s="487">
        <f t="shared" ca="1" si="171"/>
        <v>94</v>
      </c>
      <c r="Z155" s="948"/>
      <c r="AA155" s="812">
        <v>82</v>
      </c>
      <c r="AB155" s="813" t="s">
        <v>412</v>
      </c>
      <c r="AC155" s="927">
        <f t="shared" ca="1" si="172"/>
        <v>0</v>
      </c>
      <c r="AD155" s="794">
        <f t="shared" ca="1" si="173"/>
        <v>3</v>
      </c>
      <c r="AE155" s="413">
        <f t="shared" ca="1" si="174"/>
        <v>3</v>
      </c>
      <c r="AF155" s="927">
        <f t="shared" ca="1" si="175"/>
        <v>0</v>
      </c>
      <c r="AG155" s="794">
        <f t="shared" ca="1" si="176"/>
        <v>0</v>
      </c>
      <c r="AH155" s="794">
        <f t="shared" ca="1" si="177"/>
        <v>0</v>
      </c>
      <c r="AI155" s="794">
        <f t="shared" ca="1" si="178"/>
        <v>3</v>
      </c>
      <c r="AJ155" s="413">
        <f t="shared" ca="1" si="179"/>
        <v>3</v>
      </c>
      <c r="AK155" s="927">
        <f t="shared" ca="1" si="180"/>
        <v>0</v>
      </c>
      <c r="AL155" s="794">
        <f t="shared" ca="1" si="181"/>
        <v>0</v>
      </c>
      <c r="AM155" s="413">
        <f t="shared" ca="1" si="182"/>
        <v>0</v>
      </c>
      <c r="AN155" s="927">
        <f t="shared" ca="1" si="183"/>
        <v>0</v>
      </c>
      <c r="AO155" s="794">
        <f t="shared" ca="1" si="184"/>
        <v>0</v>
      </c>
      <c r="AP155" s="794">
        <f t="shared" ca="1" si="185"/>
        <v>0</v>
      </c>
      <c r="AQ155" s="794">
        <f t="shared" ca="1" si="186"/>
        <v>0</v>
      </c>
      <c r="AR155" s="794">
        <f t="shared" ca="1" si="187"/>
        <v>0</v>
      </c>
      <c r="AS155" s="787">
        <f t="shared" ca="1" si="188"/>
        <v>0</v>
      </c>
      <c r="AT155" s="413">
        <f t="shared" ca="1" si="194"/>
        <v>0</v>
      </c>
      <c r="AV155" s="410">
        <f t="shared" ca="1" si="189"/>
        <v>0</v>
      </c>
      <c r="AW155" s="410">
        <f t="shared" ca="1" si="190"/>
        <v>0</v>
      </c>
      <c r="AX155" s="405">
        <f t="shared" ca="1" si="198"/>
        <v>0</v>
      </c>
      <c r="AY155" s="414">
        <f t="shared" ca="1" si="198"/>
        <v>0</v>
      </c>
      <c r="AZ155" s="405">
        <f t="shared" ca="1" si="198"/>
        <v>0</v>
      </c>
      <c r="BA155" s="405">
        <f t="shared" ca="1" si="198"/>
        <v>0</v>
      </c>
      <c r="BB155" s="405">
        <f t="shared" ca="1" si="198"/>
        <v>0</v>
      </c>
      <c r="BC155" s="405">
        <f t="shared" ca="1" si="198"/>
        <v>0</v>
      </c>
      <c r="BD155" s="405">
        <f t="shared" ca="1" si="198"/>
        <v>0</v>
      </c>
      <c r="BE155" s="405">
        <f t="shared" ca="1" si="198"/>
        <v>0</v>
      </c>
      <c r="BF155" s="405">
        <f t="shared" ca="1" si="198"/>
        <v>0</v>
      </c>
      <c r="BG155" s="405">
        <f t="shared" ca="1" si="198"/>
        <v>0</v>
      </c>
      <c r="BH155" s="405">
        <f t="shared" ca="1" si="199"/>
        <v>0</v>
      </c>
      <c r="BI155" s="405">
        <f t="shared" ca="1" si="199"/>
        <v>0</v>
      </c>
      <c r="BJ155" s="405">
        <f t="shared" ca="1" si="199"/>
        <v>0</v>
      </c>
      <c r="BK155" s="405">
        <f t="shared" ca="1" si="199"/>
        <v>0</v>
      </c>
      <c r="BL155" s="405">
        <f t="shared" ca="1" si="199"/>
        <v>0</v>
      </c>
      <c r="BM155" s="405">
        <f t="shared" ca="1" si="199"/>
        <v>0</v>
      </c>
      <c r="BN155" s="405">
        <f t="shared" ca="1" si="199"/>
        <v>0</v>
      </c>
      <c r="BO155" s="405">
        <f t="shared" ca="1" si="199"/>
        <v>0</v>
      </c>
      <c r="BP155" s="405">
        <f t="shared" ca="1" si="199"/>
        <v>0</v>
      </c>
      <c r="BQ155" s="405">
        <f t="shared" ca="1" si="199"/>
        <v>0</v>
      </c>
      <c r="BR155" s="405">
        <f t="shared" ca="1" si="200"/>
        <v>0</v>
      </c>
      <c r="BS155" s="405">
        <f t="shared" ca="1" si="200"/>
        <v>0</v>
      </c>
      <c r="BT155" s="405">
        <f t="shared" ca="1" si="200"/>
        <v>0</v>
      </c>
      <c r="BU155" s="405">
        <f t="shared" ca="1" si="200"/>
        <v>0</v>
      </c>
      <c r="BV155" s="405">
        <f t="shared" ca="1" si="200"/>
        <v>0</v>
      </c>
      <c r="BW155" s="405">
        <f t="shared" ca="1" si="200"/>
        <v>0</v>
      </c>
      <c r="BX155" s="405">
        <f t="shared" ca="1" si="200"/>
        <v>0</v>
      </c>
      <c r="BY155" s="405">
        <f t="shared" ca="1" si="200"/>
        <v>0</v>
      </c>
      <c r="BZ155" s="405">
        <f t="shared" ca="1" si="200"/>
        <v>0</v>
      </c>
      <c r="CA155" s="405">
        <f t="shared" ca="1" si="200"/>
        <v>0</v>
      </c>
    </row>
    <row r="156" spans="1:79" ht="20.100000000000001" customHeight="1">
      <c r="A156" t="s">
        <v>640</v>
      </c>
      <c r="B156" s="812">
        <v>83</v>
      </c>
      <c r="C156" s="446" t="s">
        <v>413</v>
      </c>
      <c r="D156" s="927">
        <f t="shared" ca="1" si="152"/>
        <v>0</v>
      </c>
      <c r="E156" s="794">
        <f t="shared" ca="1" si="153"/>
        <v>0</v>
      </c>
      <c r="F156" s="413">
        <f t="shared" ca="1" si="154"/>
        <v>0</v>
      </c>
      <c r="G156" s="927">
        <f t="shared" ca="1" si="155"/>
        <v>0</v>
      </c>
      <c r="H156" s="794">
        <f t="shared" ca="1" si="156"/>
        <v>0</v>
      </c>
      <c r="I156" s="413">
        <f t="shared" ca="1" si="157"/>
        <v>0</v>
      </c>
      <c r="J156" s="927">
        <f t="shared" ca="1" si="158"/>
        <v>0</v>
      </c>
      <c r="K156" s="413">
        <f t="shared" ca="1" si="159"/>
        <v>0</v>
      </c>
      <c r="L156" s="927">
        <f t="shared" ca="1" si="160"/>
        <v>0</v>
      </c>
      <c r="M156" s="413">
        <f t="shared" ca="1" si="161"/>
        <v>0</v>
      </c>
      <c r="N156" s="450"/>
      <c r="O156" s="794"/>
      <c r="P156" s="807">
        <f t="shared" ca="1" si="162"/>
        <v>108</v>
      </c>
      <c r="Q156" s="807">
        <f t="shared" ca="1" si="163"/>
        <v>0</v>
      </c>
      <c r="R156" s="807">
        <f t="shared" ca="1" si="164"/>
        <v>13</v>
      </c>
      <c r="S156" s="807">
        <f t="shared" ca="1" si="165"/>
        <v>0</v>
      </c>
      <c r="T156" s="807">
        <f t="shared" ca="1" si="166"/>
        <v>0</v>
      </c>
      <c r="U156" s="807">
        <f t="shared" ca="1" si="167"/>
        <v>0</v>
      </c>
      <c r="V156" s="807">
        <f t="shared" ca="1" si="168"/>
        <v>108</v>
      </c>
      <c r="W156" s="807">
        <f t="shared" ca="1" si="169"/>
        <v>0</v>
      </c>
      <c r="X156" s="807">
        <f t="shared" ca="1" si="170"/>
        <v>13</v>
      </c>
      <c r="Y156" s="487">
        <f t="shared" ca="1" si="171"/>
        <v>58</v>
      </c>
      <c r="Z156" s="948"/>
      <c r="AA156" s="812">
        <v>83</v>
      </c>
      <c r="AB156" s="813" t="s">
        <v>413</v>
      </c>
      <c r="AC156" s="927">
        <f t="shared" ca="1" si="172"/>
        <v>0</v>
      </c>
      <c r="AD156" s="794">
        <f t="shared" ca="1" si="173"/>
        <v>0</v>
      </c>
      <c r="AE156" s="413">
        <f t="shared" ca="1" si="174"/>
        <v>0</v>
      </c>
      <c r="AF156" s="927">
        <f t="shared" ca="1" si="175"/>
        <v>0</v>
      </c>
      <c r="AG156" s="794">
        <f t="shared" ca="1" si="176"/>
        <v>0</v>
      </c>
      <c r="AH156" s="794">
        <f t="shared" ca="1" si="177"/>
        <v>0</v>
      </c>
      <c r="AI156" s="794">
        <f t="shared" ca="1" si="178"/>
        <v>0</v>
      </c>
      <c r="AJ156" s="413">
        <f t="shared" ca="1" si="179"/>
        <v>0</v>
      </c>
      <c r="AK156" s="927">
        <f t="shared" ca="1" si="180"/>
        <v>0</v>
      </c>
      <c r="AL156" s="794">
        <f t="shared" ca="1" si="181"/>
        <v>0</v>
      </c>
      <c r="AM156" s="413">
        <f t="shared" ca="1" si="182"/>
        <v>0</v>
      </c>
      <c r="AN156" s="927">
        <f t="shared" ca="1" si="183"/>
        <v>0</v>
      </c>
      <c r="AO156" s="794">
        <f t="shared" ca="1" si="184"/>
        <v>0</v>
      </c>
      <c r="AP156" s="794">
        <f t="shared" ca="1" si="185"/>
        <v>0</v>
      </c>
      <c r="AQ156" s="794">
        <f t="shared" ca="1" si="186"/>
        <v>0</v>
      </c>
      <c r="AR156" s="794">
        <f t="shared" ca="1" si="187"/>
        <v>0</v>
      </c>
      <c r="AS156" s="787">
        <f t="shared" ca="1" si="188"/>
        <v>0</v>
      </c>
      <c r="AT156" s="413">
        <f t="shared" ca="1" si="194"/>
        <v>0</v>
      </c>
      <c r="AV156" s="410">
        <f t="shared" ca="1" si="189"/>
        <v>0</v>
      </c>
      <c r="AW156" s="410">
        <f t="shared" ca="1" si="190"/>
        <v>0</v>
      </c>
      <c r="AX156" s="405">
        <f t="shared" ca="1" si="198"/>
        <v>0</v>
      </c>
      <c r="AY156" s="414">
        <f t="shared" ca="1" si="198"/>
        <v>0</v>
      </c>
      <c r="AZ156" s="405">
        <f t="shared" ca="1" si="198"/>
        <v>0</v>
      </c>
      <c r="BA156" s="405">
        <f t="shared" ca="1" si="198"/>
        <v>0</v>
      </c>
      <c r="BB156" s="405">
        <f t="shared" ca="1" si="198"/>
        <v>0</v>
      </c>
      <c r="BC156" s="405">
        <f t="shared" ca="1" si="198"/>
        <v>0</v>
      </c>
      <c r="BD156" s="405">
        <f t="shared" ca="1" si="198"/>
        <v>0</v>
      </c>
      <c r="BE156" s="405">
        <f t="shared" ca="1" si="198"/>
        <v>0</v>
      </c>
      <c r="BF156" s="405">
        <f t="shared" ca="1" si="198"/>
        <v>0</v>
      </c>
      <c r="BG156" s="405">
        <f t="shared" ca="1" si="198"/>
        <v>0</v>
      </c>
      <c r="BH156" s="405">
        <f t="shared" ca="1" si="199"/>
        <v>0</v>
      </c>
      <c r="BI156" s="405">
        <f t="shared" ca="1" si="199"/>
        <v>0</v>
      </c>
      <c r="BJ156" s="405">
        <f t="shared" ca="1" si="199"/>
        <v>0</v>
      </c>
      <c r="BK156" s="405">
        <f t="shared" ca="1" si="199"/>
        <v>0</v>
      </c>
      <c r="BL156" s="405">
        <f t="shared" ca="1" si="199"/>
        <v>0</v>
      </c>
      <c r="BM156" s="405">
        <f t="shared" ca="1" si="199"/>
        <v>0</v>
      </c>
      <c r="BN156" s="405">
        <f t="shared" ca="1" si="199"/>
        <v>0</v>
      </c>
      <c r="BO156" s="405">
        <f t="shared" ca="1" si="199"/>
        <v>0</v>
      </c>
      <c r="BP156" s="405">
        <f t="shared" ca="1" si="199"/>
        <v>0</v>
      </c>
      <c r="BQ156" s="405">
        <f t="shared" ca="1" si="199"/>
        <v>0</v>
      </c>
      <c r="BR156" s="405">
        <f t="shared" ca="1" si="200"/>
        <v>0</v>
      </c>
      <c r="BS156" s="405">
        <f t="shared" ca="1" si="200"/>
        <v>0</v>
      </c>
      <c r="BT156" s="405">
        <f t="shared" ca="1" si="200"/>
        <v>0</v>
      </c>
      <c r="BU156" s="405">
        <f t="shared" ca="1" si="200"/>
        <v>0</v>
      </c>
      <c r="BV156" s="405">
        <f t="shared" ca="1" si="200"/>
        <v>0</v>
      </c>
      <c r="BW156" s="405">
        <f t="shared" ca="1" si="200"/>
        <v>0</v>
      </c>
      <c r="BX156" s="405">
        <f t="shared" ca="1" si="200"/>
        <v>0</v>
      </c>
      <c r="BY156" s="405">
        <f t="shared" ca="1" si="200"/>
        <v>0</v>
      </c>
      <c r="BZ156" s="405">
        <f t="shared" ca="1" si="200"/>
        <v>0</v>
      </c>
      <c r="CA156" s="405">
        <f t="shared" ca="1" si="200"/>
        <v>0</v>
      </c>
    </row>
    <row r="157" spans="1:79" ht="20.100000000000001" customHeight="1">
      <c r="A157" t="s">
        <v>641</v>
      </c>
      <c r="B157" s="812">
        <v>84</v>
      </c>
      <c r="C157" s="446" t="s">
        <v>414</v>
      </c>
      <c r="D157" s="927">
        <f t="shared" ca="1" si="152"/>
        <v>0</v>
      </c>
      <c r="E157" s="794">
        <f t="shared" ca="1" si="153"/>
        <v>0</v>
      </c>
      <c r="F157" s="413">
        <f t="shared" ca="1" si="154"/>
        <v>0</v>
      </c>
      <c r="G157" s="927">
        <f t="shared" ca="1" si="155"/>
        <v>0</v>
      </c>
      <c r="H157" s="794">
        <f t="shared" ca="1" si="156"/>
        <v>0</v>
      </c>
      <c r="I157" s="413">
        <f t="shared" ca="1" si="157"/>
        <v>0</v>
      </c>
      <c r="J157" s="927">
        <f t="shared" ca="1" si="158"/>
        <v>0</v>
      </c>
      <c r="K157" s="413">
        <f t="shared" ca="1" si="159"/>
        <v>0</v>
      </c>
      <c r="L157" s="927">
        <f t="shared" ca="1" si="160"/>
        <v>0</v>
      </c>
      <c r="M157" s="413">
        <f t="shared" ca="1" si="161"/>
        <v>0</v>
      </c>
      <c r="N157" s="450"/>
      <c r="O157" s="794"/>
      <c r="P157" s="807">
        <f t="shared" ca="1" si="162"/>
        <v>55</v>
      </c>
      <c r="Q157" s="807">
        <f t="shared" ca="1" si="163"/>
        <v>0</v>
      </c>
      <c r="R157" s="807">
        <f t="shared" ca="1" si="164"/>
        <v>0</v>
      </c>
      <c r="S157" s="807">
        <f t="shared" ca="1" si="165"/>
        <v>0</v>
      </c>
      <c r="T157" s="807">
        <f t="shared" ca="1" si="166"/>
        <v>0</v>
      </c>
      <c r="U157" s="807">
        <f t="shared" ca="1" si="167"/>
        <v>0</v>
      </c>
      <c r="V157" s="807">
        <f t="shared" ca="1" si="168"/>
        <v>55</v>
      </c>
      <c r="W157" s="807">
        <f t="shared" ca="1" si="169"/>
        <v>0</v>
      </c>
      <c r="X157" s="807">
        <f t="shared" ca="1" si="170"/>
        <v>0</v>
      </c>
      <c r="Y157" s="487">
        <f t="shared" ca="1" si="171"/>
        <v>0</v>
      </c>
      <c r="Z157" s="948"/>
      <c r="AA157" s="812">
        <v>84</v>
      </c>
      <c r="AB157" s="813" t="s">
        <v>414</v>
      </c>
      <c r="AC157" s="927">
        <f t="shared" ca="1" si="172"/>
        <v>0</v>
      </c>
      <c r="AD157" s="794">
        <f t="shared" ca="1" si="173"/>
        <v>2</v>
      </c>
      <c r="AE157" s="413">
        <f t="shared" ca="1" si="174"/>
        <v>2</v>
      </c>
      <c r="AF157" s="927">
        <f t="shared" ca="1" si="175"/>
        <v>2</v>
      </c>
      <c r="AG157" s="794">
        <f t="shared" ca="1" si="176"/>
        <v>0</v>
      </c>
      <c r="AH157" s="794">
        <f t="shared" ca="1" si="177"/>
        <v>0</v>
      </c>
      <c r="AI157" s="794">
        <f t="shared" ca="1" si="178"/>
        <v>0</v>
      </c>
      <c r="AJ157" s="413">
        <f t="shared" ca="1" si="179"/>
        <v>2</v>
      </c>
      <c r="AK157" s="927">
        <f t="shared" ca="1" si="180"/>
        <v>0</v>
      </c>
      <c r="AL157" s="794">
        <f t="shared" ca="1" si="181"/>
        <v>0</v>
      </c>
      <c r="AM157" s="413">
        <f t="shared" ca="1" si="182"/>
        <v>0</v>
      </c>
      <c r="AN157" s="927">
        <f t="shared" ca="1" si="183"/>
        <v>0</v>
      </c>
      <c r="AO157" s="794">
        <f t="shared" ca="1" si="184"/>
        <v>0</v>
      </c>
      <c r="AP157" s="794">
        <f t="shared" ca="1" si="185"/>
        <v>0</v>
      </c>
      <c r="AQ157" s="794">
        <f t="shared" ca="1" si="186"/>
        <v>0</v>
      </c>
      <c r="AR157" s="794">
        <f t="shared" ca="1" si="187"/>
        <v>0</v>
      </c>
      <c r="AS157" s="787">
        <f t="shared" ca="1" si="188"/>
        <v>0</v>
      </c>
      <c r="AT157" s="413">
        <f t="shared" ca="1" si="194"/>
        <v>0</v>
      </c>
      <c r="AV157" s="410">
        <f t="shared" ca="1" si="189"/>
        <v>0</v>
      </c>
      <c r="AW157" s="410">
        <f t="shared" ca="1" si="190"/>
        <v>0</v>
      </c>
      <c r="AX157" s="405">
        <f t="shared" ca="1" si="198"/>
        <v>0</v>
      </c>
      <c r="AY157" s="414">
        <f t="shared" ca="1" si="198"/>
        <v>0</v>
      </c>
      <c r="AZ157" s="405">
        <f t="shared" ca="1" si="198"/>
        <v>0</v>
      </c>
      <c r="BA157" s="405">
        <f t="shared" ca="1" si="198"/>
        <v>0</v>
      </c>
      <c r="BB157" s="405">
        <f t="shared" ca="1" si="198"/>
        <v>0</v>
      </c>
      <c r="BC157" s="405">
        <f t="shared" ca="1" si="198"/>
        <v>0</v>
      </c>
      <c r="BD157" s="405">
        <f t="shared" ca="1" si="198"/>
        <v>0</v>
      </c>
      <c r="BE157" s="405">
        <f t="shared" ca="1" si="198"/>
        <v>0</v>
      </c>
      <c r="BF157" s="405">
        <f t="shared" ca="1" si="198"/>
        <v>0</v>
      </c>
      <c r="BG157" s="405">
        <f t="shared" ca="1" si="198"/>
        <v>0</v>
      </c>
      <c r="BH157" s="405">
        <f t="shared" ca="1" si="199"/>
        <v>0</v>
      </c>
      <c r="BI157" s="405">
        <f t="shared" ca="1" si="199"/>
        <v>0</v>
      </c>
      <c r="BJ157" s="405">
        <f t="shared" ca="1" si="199"/>
        <v>0</v>
      </c>
      <c r="BK157" s="405">
        <f t="shared" ca="1" si="199"/>
        <v>0</v>
      </c>
      <c r="BL157" s="405">
        <f t="shared" ca="1" si="199"/>
        <v>0</v>
      </c>
      <c r="BM157" s="405">
        <f t="shared" ca="1" si="199"/>
        <v>0</v>
      </c>
      <c r="BN157" s="405">
        <f t="shared" ca="1" si="199"/>
        <v>0</v>
      </c>
      <c r="BO157" s="405">
        <f t="shared" ca="1" si="199"/>
        <v>0</v>
      </c>
      <c r="BP157" s="405">
        <f t="shared" ca="1" si="199"/>
        <v>0</v>
      </c>
      <c r="BQ157" s="405">
        <f t="shared" ca="1" si="199"/>
        <v>0</v>
      </c>
      <c r="BR157" s="405">
        <f t="shared" ca="1" si="200"/>
        <v>0</v>
      </c>
      <c r="BS157" s="405">
        <f t="shared" ca="1" si="200"/>
        <v>0</v>
      </c>
      <c r="BT157" s="405">
        <f t="shared" ca="1" si="200"/>
        <v>0</v>
      </c>
      <c r="BU157" s="405">
        <f t="shared" ca="1" si="200"/>
        <v>0</v>
      </c>
      <c r="BV157" s="405">
        <f t="shared" ca="1" si="200"/>
        <v>0</v>
      </c>
      <c r="BW157" s="405">
        <f t="shared" ca="1" si="200"/>
        <v>0</v>
      </c>
      <c r="BX157" s="405">
        <f t="shared" ca="1" si="200"/>
        <v>0</v>
      </c>
      <c r="BY157" s="405">
        <f t="shared" ca="1" si="200"/>
        <v>0</v>
      </c>
      <c r="BZ157" s="405">
        <f t="shared" ca="1" si="200"/>
        <v>0</v>
      </c>
      <c r="CA157" s="405">
        <f t="shared" ca="1" si="200"/>
        <v>0</v>
      </c>
    </row>
    <row r="158" spans="1:79" ht="20.100000000000001" customHeight="1">
      <c r="A158" t="s">
        <v>642</v>
      </c>
      <c r="B158" s="427">
        <v>85</v>
      </c>
      <c r="C158" s="929" t="s">
        <v>415</v>
      </c>
      <c r="D158" s="455">
        <f t="shared" ca="1" si="152"/>
        <v>0</v>
      </c>
      <c r="E158" s="430">
        <f t="shared" ca="1" si="153"/>
        <v>0</v>
      </c>
      <c r="F158" s="456">
        <f t="shared" ca="1" si="154"/>
        <v>0</v>
      </c>
      <c r="G158" s="455">
        <f t="shared" ca="1" si="155"/>
        <v>0</v>
      </c>
      <c r="H158" s="430">
        <f t="shared" ca="1" si="156"/>
        <v>0</v>
      </c>
      <c r="I158" s="456">
        <f t="shared" ca="1" si="157"/>
        <v>0</v>
      </c>
      <c r="J158" s="455">
        <f t="shared" ca="1" si="158"/>
        <v>0</v>
      </c>
      <c r="K158" s="456">
        <f t="shared" ca="1" si="159"/>
        <v>0</v>
      </c>
      <c r="L158" s="455">
        <f t="shared" ca="1" si="160"/>
        <v>0</v>
      </c>
      <c r="M158" s="456">
        <f t="shared" ca="1" si="161"/>
        <v>0</v>
      </c>
      <c r="N158" s="451"/>
      <c r="O158" s="430"/>
      <c r="P158" s="431">
        <f t="shared" ca="1" si="162"/>
        <v>68</v>
      </c>
      <c r="Q158" s="431">
        <f t="shared" ca="1" si="163"/>
        <v>0</v>
      </c>
      <c r="R158" s="431">
        <f t="shared" ca="1" si="164"/>
        <v>1</v>
      </c>
      <c r="S158" s="431">
        <f t="shared" ca="1" si="165"/>
        <v>0</v>
      </c>
      <c r="T158" s="431">
        <f t="shared" ca="1" si="166"/>
        <v>0</v>
      </c>
      <c r="U158" s="431">
        <f t="shared" ca="1" si="167"/>
        <v>0</v>
      </c>
      <c r="V158" s="431">
        <f t="shared" ca="1" si="168"/>
        <v>68</v>
      </c>
      <c r="W158" s="431">
        <f t="shared" ca="1" si="169"/>
        <v>0</v>
      </c>
      <c r="X158" s="431">
        <f t="shared" ca="1" si="170"/>
        <v>1</v>
      </c>
      <c r="Y158" s="476">
        <f t="shared" ca="1" si="171"/>
        <v>0</v>
      </c>
      <c r="Z158" s="948"/>
      <c r="AA158" s="427">
        <v>85</v>
      </c>
      <c r="AB158" s="937" t="s">
        <v>415</v>
      </c>
      <c r="AC158" s="455">
        <f t="shared" ca="1" si="172"/>
        <v>0</v>
      </c>
      <c r="AD158" s="430">
        <f t="shared" ca="1" si="173"/>
        <v>10</v>
      </c>
      <c r="AE158" s="456">
        <f t="shared" ca="1" si="174"/>
        <v>10</v>
      </c>
      <c r="AF158" s="455">
        <f t="shared" ca="1" si="175"/>
        <v>3</v>
      </c>
      <c r="AG158" s="430">
        <f t="shared" ca="1" si="176"/>
        <v>0</v>
      </c>
      <c r="AH158" s="430">
        <f t="shared" ca="1" si="177"/>
        <v>0</v>
      </c>
      <c r="AI158" s="430">
        <f t="shared" ca="1" si="178"/>
        <v>7</v>
      </c>
      <c r="AJ158" s="456">
        <f t="shared" ca="1" si="179"/>
        <v>10</v>
      </c>
      <c r="AK158" s="455">
        <f t="shared" ca="1" si="180"/>
        <v>0</v>
      </c>
      <c r="AL158" s="430">
        <f t="shared" ca="1" si="181"/>
        <v>0</v>
      </c>
      <c r="AM158" s="456">
        <f t="shared" ca="1" si="182"/>
        <v>0</v>
      </c>
      <c r="AN158" s="455">
        <f t="shared" ca="1" si="183"/>
        <v>0</v>
      </c>
      <c r="AO158" s="430">
        <f t="shared" ca="1" si="184"/>
        <v>0</v>
      </c>
      <c r="AP158" s="430">
        <f t="shared" ca="1" si="185"/>
        <v>0</v>
      </c>
      <c r="AQ158" s="430">
        <f t="shared" ca="1" si="186"/>
        <v>0</v>
      </c>
      <c r="AR158" s="430">
        <f t="shared" ca="1" si="187"/>
        <v>0</v>
      </c>
      <c r="AS158" s="788">
        <f t="shared" ca="1" si="188"/>
        <v>0</v>
      </c>
      <c r="AT158" s="456">
        <f t="shared" ca="1" si="194"/>
        <v>0</v>
      </c>
      <c r="AV158" s="410">
        <f t="shared" ca="1" si="189"/>
        <v>0</v>
      </c>
      <c r="AW158" s="410">
        <f t="shared" ca="1" si="190"/>
        <v>0</v>
      </c>
      <c r="AX158" s="405">
        <f t="shared" ca="1" si="198"/>
        <v>0</v>
      </c>
      <c r="AY158" s="414">
        <f t="shared" ca="1" si="198"/>
        <v>0</v>
      </c>
      <c r="AZ158" s="405">
        <f t="shared" ca="1" si="198"/>
        <v>0</v>
      </c>
      <c r="BA158" s="405">
        <f t="shared" ca="1" si="198"/>
        <v>0</v>
      </c>
      <c r="BB158" s="405">
        <f t="shared" ca="1" si="198"/>
        <v>0</v>
      </c>
      <c r="BC158" s="405">
        <f t="shared" ca="1" si="198"/>
        <v>0</v>
      </c>
      <c r="BD158" s="405">
        <f t="shared" ca="1" si="198"/>
        <v>0</v>
      </c>
      <c r="BE158" s="405">
        <f t="shared" ca="1" si="198"/>
        <v>0</v>
      </c>
      <c r="BF158" s="405">
        <f t="shared" ca="1" si="198"/>
        <v>0</v>
      </c>
      <c r="BG158" s="405">
        <f t="shared" ca="1" si="198"/>
        <v>0</v>
      </c>
      <c r="BH158" s="405">
        <f t="shared" ca="1" si="199"/>
        <v>0</v>
      </c>
      <c r="BI158" s="405">
        <f t="shared" ca="1" si="199"/>
        <v>0</v>
      </c>
      <c r="BJ158" s="405">
        <f t="shared" ca="1" si="199"/>
        <v>0</v>
      </c>
      <c r="BK158" s="405">
        <f t="shared" ca="1" si="199"/>
        <v>0</v>
      </c>
      <c r="BL158" s="405">
        <f t="shared" ca="1" si="199"/>
        <v>0</v>
      </c>
      <c r="BM158" s="405">
        <f t="shared" ca="1" si="199"/>
        <v>0</v>
      </c>
      <c r="BN158" s="405">
        <f t="shared" ca="1" si="199"/>
        <v>0</v>
      </c>
      <c r="BO158" s="405">
        <f t="shared" ca="1" si="199"/>
        <v>0</v>
      </c>
      <c r="BP158" s="405">
        <f t="shared" ca="1" si="199"/>
        <v>0</v>
      </c>
      <c r="BQ158" s="405">
        <f t="shared" ca="1" si="199"/>
        <v>0</v>
      </c>
      <c r="BR158" s="405">
        <f t="shared" ca="1" si="200"/>
        <v>0</v>
      </c>
      <c r="BS158" s="405">
        <f t="shared" ca="1" si="200"/>
        <v>0</v>
      </c>
      <c r="BT158" s="405">
        <f t="shared" ca="1" si="200"/>
        <v>0</v>
      </c>
      <c r="BU158" s="405">
        <f t="shared" ca="1" si="200"/>
        <v>0</v>
      </c>
      <c r="BV158" s="405">
        <f t="shared" ca="1" si="200"/>
        <v>0</v>
      </c>
      <c r="BW158" s="405">
        <f t="shared" ca="1" si="200"/>
        <v>0</v>
      </c>
      <c r="BX158" s="405">
        <f t="shared" ca="1" si="200"/>
        <v>0</v>
      </c>
      <c r="BY158" s="405">
        <f t="shared" ca="1" si="200"/>
        <v>0</v>
      </c>
      <c r="BZ158" s="405">
        <f t="shared" ca="1" si="200"/>
        <v>0</v>
      </c>
      <c r="CA158" s="405">
        <f t="shared" ca="1" si="200"/>
        <v>0</v>
      </c>
    </row>
    <row r="159" spans="1:79" ht="20.100000000000001" customHeight="1">
      <c r="A159" t="s">
        <v>643</v>
      </c>
      <c r="B159" s="812">
        <v>86</v>
      </c>
      <c r="C159" s="446" t="s">
        <v>1913</v>
      </c>
      <c r="D159" s="927">
        <f t="shared" ca="1" si="152"/>
        <v>0</v>
      </c>
      <c r="E159" s="794">
        <f t="shared" ca="1" si="153"/>
        <v>0</v>
      </c>
      <c r="F159" s="413">
        <f t="shared" ca="1" si="154"/>
        <v>0</v>
      </c>
      <c r="G159" s="927">
        <f t="shared" ca="1" si="155"/>
        <v>0</v>
      </c>
      <c r="H159" s="794">
        <f t="shared" ca="1" si="156"/>
        <v>0</v>
      </c>
      <c r="I159" s="413">
        <f t="shared" ca="1" si="157"/>
        <v>0</v>
      </c>
      <c r="J159" s="927">
        <f t="shared" ca="1" si="158"/>
        <v>0</v>
      </c>
      <c r="K159" s="413">
        <f t="shared" ca="1" si="159"/>
        <v>0</v>
      </c>
      <c r="L159" s="927">
        <f t="shared" ca="1" si="160"/>
        <v>0</v>
      </c>
      <c r="M159" s="413">
        <f t="shared" ca="1" si="161"/>
        <v>0</v>
      </c>
      <c r="N159" s="450"/>
      <c r="O159" s="794"/>
      <c r="P159" s="807">
        <f t="shared" ca="1" si="162"/>
        <v>10</v>
      </c>
      <c r="Q159" s="807">
        <f t="shared" ca="1" si="163"/>
        <v>0</v>
      </c>
      <c r="R159" s="807">
        <f t="shared" ca="1" si="164"/>
        <v>0</v>
      </c>
      <c r="S159" s="807">
        <f t="shared" ca="1" si="165"/>
        <v>0</v>
      </c>
      <c r="T159" s="807">
        <f t="shared" ca="1" si="166"/>
        <v>0</v>
      </c>
      <c r="U159" s="807">
        <f t="shared" ca="1" si="167"/>
        <v>0</v>
      </c>
      <c r="V159" s="807">
        <f t="shared" ca="1" si="168"/>
        <v>10</v>
      </c>
      <c r="W159" s="807">
        <f t="shared" ca="1" si="169"/>
        <v>0</v>
      </c>
      <c r="X159" s="807">
        <f t="shared" ca="1" si="170"/>
        <v>0</v>
      </c>
      <c r="Y159" s="487">
        <f t="shared" ca="1" si="171"/>
        <v>0</v>
      </c>
      <c r="Z159" s="948"/>
      <c r="AA159" s="812">
        <v>86</v>
      </c>
      <c r="AB159" s="813" t="s">
        <v>1913</v>
      </c>
      <c r="AC159" s="927">
        <f t="shared" ca="1" si="172"/>
        <v>0</v>
      </c>
      <c r="AD159" s="794">
        <f t="shared" ca="1" si="173"/>
        <v>0</v>
      </c>
      <c r="AE159" s="413">
        <f t="shared" ca="1" si="174"/>
        <v>0</v>
      </c>
      <c r="AF159" s="927">
        <f t="shared" ca="1" si="175"/>
        <v>0</v>
      </c>
      <c r="AG159" s="794">
        <f t="shared" ca="1" si="176"/>
        <v>0</v>
      </c>
      <c r="AH159" s="794">
        <f t="shared" ca="1" si="177"/>
        <v>0</v>
      </c>
      <c r="AI159" s="794">
        <f t="shared" ca="1" si="178"/>
        <v>0</v>
      </c>
      <c r="AJ159" s="413">
        <f t="shared" ca="1" si="179"/>
        <v>0</v>
      </c>
      <c r="AK159" s="927">
        <f t="shared" ca="1" si="180"/>
        <v>0</v>
      </c>
      <c r="AL159" s="794">
        <f t="shared" ca="1" si="181"/>
        <v>0</v>
      </c>
      <c r="AM159" s="413">
        <f t="shared" ca="1" si="182"/>
        <v>0</v>
      </c>
      <c r="AN159" s="927">
        <f t="shared" ca="1" si="183"/>
        <v>0</v>
      </c>
      <c r="AO159" s="794">
        <f t="shared" ca="1" si="184"/>
        <v>0</v>
      </c>
      <c r="AP159" s="794">
        <f t="shared" ca="1" si="185"/>
        <v>0</v>
      </c>
      <c r="AQ159" s="794">
        <f t="shared" ca="1" si="186"/>
        <v>0</v>
      </c>
      <c r="AR159" s="794">
        <f t="shared" ca="1" si="187"/>
        <v>0</v>
      </c>
      <c r="AS159" s="787">
        <f t="shared" ca="1" si="188"/>
        <v>0</v>
      </c>
      <c r="AT159" s="413">
        <f t="shared" ca="1" si="194"/>
        <v>0</v>
      </c>
      <c r="AV159" s="410">
        <f t="shared" ca="1" si="189"/>
        <v>0</v>
      </c>
      <c r="AW159" s="410">
        <f t="shared" ca="1" si="190"/>
        <v>0</v>
      </c>
      <c r="AX159" s="405">
        <f t="shared" ref="AX159:BG168" ca="1" si="201">INDEX(INDIRECT(AX$7),MATCH($A159,_1自治体コード,0))</f>
        <v>0</v>
      </c>
      <c r="AY159" s="414">
        <f t="shared" ca="1" si="201"/>
        <v>0</v>
      </c>
      <c r="AZ159" s="405">
        <f t="shared" ca="1" si="201"/>
        <v>0</v>
      </c>
      <c r="BA159" s="405">
        <f t="shared" ca="1" si="201"/>
        <v>0</v>
      </c>
      <c r="BB159" s="405">
        <f t="shared" ca="1" si="201"/>
        <v>0</v>
      </c>
      <c r="BC159" s="405">
        <f t="shared" ca="1" si="201"/>
        <v>0</v>
      </c>
      <c r="BD159" s="405">
        <f t="shared" ca="1" si="201"/>
        <v>0</v>
      </c>
      <c r="BE159" s="405">
        <f t="shared" ca="1" si="201"/>
        <v>0</v>
      </c>
      <c r="BF159" s="405">
        <f t="shared" ca="1" si="201"/>
        <v>0</v>
      </c>
      <c r="BG159" s="405">
        <f t="shared" ca="1" si="201"/>
        <v>0</v>
      </c>
      <c r="BH159" s="405">
        <f t="shared" ref="BH159:BQ168" ca="1" si="202">INDEX(INDIRECT(BH$7),MATCH($A159,_1自治体コード,0))</f>
        <v>0</v>
      </c>
      <c r="BI159" s="405">
        <f t="shared" ca="1" si="202"/>
        <v>0</v>
      </c>
      <c r="BJ159" s="405">
        <f t="shared" ca="1" si="202"/>
        <v>0</v>
      </c>
      <c r="BK159" s="405">
        <f t="shared" ca="1" si="202"/>
        <v>0</v>
      </c>
      <c r="BL159" s="405">
        <f t="shared" ca="1" si="202"/>
        <v>0</v>
      </c>
      <c r="BM159" s="405">
        <f t="shared" ca="1" si="202"/>
        <v>0</v>
      </c>
      <c r="BN159" s="405">
        <f t="shared" ca="1" si="202"/>
        <v>0</v>
      </c>
      <c r="BO159" s="405">
        <f t="shared" ca="1" si="202"/>
        <v>0</v>
      </c>
      <c r="BP159" s="405">
        <f t="shared" ca="1" si="202"/>
        <v>0</v>
      </c>
      <c r="BQ159" s="405">
        <f t="shared" ca="1" si="202"/>
        <v>0</v>
      </c>
      <c r="BR159" s="405">
        <f t="shared" ref="BR159:CA174" ca="1" si="203">INDEX(INDIRECT(BR$7),MATCH($A159,_1自治体コード,0))</f>
        <v>0</v>
      </c>
      <c r="BS159" s="405">
        <f t="shared" ca="1" si="203"/>
        <v>0</v>
      </c>
      <c r="BT159" s="405">
        <f t="shared" ca="1" si="203"/>
        <v>0</v>
      </c>
      <c r="BU159" s="405">
        <f t="shared" ca="1" si="203"/>
        <v>0</v>
      </c>
      <c r="BV159" s="405">
        <f t="shared" ca="1" si="203"/>
        <v>0</v>
      </c>
      <c r="BW159" s="405">
        <f t="shared" ca="1" si="203"/>
        <v>0</v>
      </c>
      <c r="BX159" s="405">
        <f t="shared" ca="1" si="203"/>
        <v>0</v>
      </c>
      <c r="BY159" s="405">
        <f t="shared" ca="1" si="200"/>
        <v>0</v>
      </c>
      <c r="BZ159" s="405">
        <f t="shared" ca="1" si="200"/>
        <v>0</v>
      </c>
      <c r="CA159" s="405">
        <f t="shared" ca="1" si="200"/>
        <v>0</v>
      </c>
    </row>
    <row r="160" spans="1:79" ht="20.100000000000001" customHeight="1">
      <c r="A160" t="s">
        <v>645</v>
      </c>
      <c r="B160" s="436">
        <v>87</v>
      </c>
      <c r="C160" s="446" t="s">
        <v>418</v>
      </c>
      <c r="D160" s="454">
        <f t="shared" ca="1" si="152"/>
        <v>0</v>
      </c>
      <c r="E160" s="437">
        <f t="shared" ca="1" si="153"/>
        <v>0</v>
      </c>
      <c r="F160" s="413">
        <f t="shared" ca="1" si="154"/>
        <v>0</v>
      </c>
      <c r="G160" s="454">
        <f t="shared" ca="1" si="155"/>
        <v>0</v>
      </c>
      <c r="H160" s="437">
        <f t="shared" ca="1" si="156"/>
        <v>0</v>
      </c>
      <c r="I160" s="413">
        <f t="shared" ca="1" si="157"/>
        <v>0</v>
      </c>
      <c r="J160" s="454">
        <f t="shared" ca="1" si="158"/>
        <v>0</v>
      </c>
      <c r="K160" s="413">
        <f t="shared" ca="1" si="159"/>
        <v>0</v>
      </c>
      <c r="L160" s="454">
        <f t="shared" ca="1" si="160"/>
        <v>0</v>
      </c>
      <c r="M160" s="413">
        <f t="shared" ca="1" si="161"/>
        <v>0</v>
      </c>
      <c r="N160" s="450"/>
      <c r="O160" s="437"/>
      <c r="P160" s="807">
        <f t="shared" ca="1" si="162"/>
        <v>38</v>
      </c>
      <c r="Q160" s="807">
        <f t="shared" ca="1" si="163"/>
        <v>0</v>
      </c>
      <c r="R160" s="807">
        <f t="shared" ca="1" si="164"/>
        <v>0</v>
      </c>
      <c r="S160" s="807">
        <f t="shared" ca="1" si="165"/>
        <v>0</v>
      </c>
      <c r="T160" s="807">
        <f t="shared" ca="1" si="166"/>
        <v>0</v>
      </c>
      <c r="U160" s="807">
        <f t="shared" ca="1" si="167"/>
        <v>0</v>
      </c>
      <c r="V160" s="807">
        <f t="shared" ca="1" si="168"/>
        <v>38</v>
      </c>
      <c r="W160" s="807">
        <f t="shared" ca="1" si="169"/>
        <v>0</v>
      </c>
      <c r="X160" s="807">
        <f t="shared" ca="1" si="170"/>
        <v>0</v>
      </c>
      <c r="Y160" s="487">
        <f t="shared" ca="1" si="171"/>
        <v>23</v>
      </c>
      <c r="Z160" s="948"/>
      <c r="AA160" s="812">
        <v>87</v>
      </c>
      <c r="AB160" s="813" t="s">
        <v>418</v>
      </c>
      <c r="AC160" s="454">
        <f t="shared" ca="1" si="172"/>
        <v>0</v>
      </c>
      <c r="AD160" s="437">
        <f t="shared" ca="1" si="173"/>
        <v>3</v>
      </c>
      <c r="AE160" s="413">
        <f t="shared" ca="1" si="174"/>
        <v>3</v>
      </c>
      <c r="AF160" s="454">
        <f t="shared" ca="1" si="175"/>
        <v>0</v>
      </c>
      <c r="AG160" s="437">
        <f t="shared" ca="1" si="176"/>
        <v>0</v>
      </c>
      <c r="AH160" s="794">
        <f t="shared" ca="1" si="177"/>
        <v>3</v>
      </c>
      <c r="AI160" s="437">
        <f t="shared" ca="1" si="178"/>
        <v>0</v>
      </c>
      <c r="AJ160" s="413">
        <f t="shared" ca="1" si="179"/>
        <v>3</v>
      </c>
      <c r="AK160" s="454">
        <f t="shared" ca="1" si="180"/>
        <v>0</v>
      </c>
      <c r="AL160" s="437">
        <f t="shared" ca="1" si="181"/>
        <v>0</v>
      </c>
      <c r="AM160" s="413">
        <f t="shared" ca="1" si="182"/>
        <v>0</v>
      </c>
      <c r="AN160" s="454">
        <f t="shared" ca="1" si="183"/>
        <v>0</v>
      </c>
      <c r="AO160" s="437">
        <f t="shared" ca="1" si="184"/>
        <v>0</v>
      </c>
      <c r="AP160" s="437">
        <f t="shared" ca="1" si="185"/>
        <v>0</v>
      </c>
      <c r="AQ160" s="437">
        <f t="shared" ca="1" si="186"/>
        <v>0</v>
      </c>
      <c r="AR160" s="437">
        <f t="shared" ca="1" si="187"/>
        <v>0</v>
      </c>
      <c r="AS160" s="787">
        <f t="shared" ca="1" si="188"/>
        <v>0</v>
      </c>
      <c r="AT160" s="413">
        <f t="shared" ca="1" si="194"/>
        <v>0</v>
      </c>
      <c r="AV160" s="410">
        <f t="shared" ca="1" si="189"/>
        <v>0</v>
      </c>
      <c r="AW160" s="410">
        <f t="shared" ca="1" si="190"/>
        <v>0</v>
      </c>
      <c r="AX160" s="405">
        <f t="shared" ca="1" si="201"/>
        <v>0</v>
      </c>
      <c r="AY160" s="414">
        <f t="shared" ca="1" si="201"/>
        <v>0</v>
      </c>
      <c r="AZ160" s="405">
        <f t="shared" ca="1" si="201"/>
        <v>0</v>
      </c>
      <c r="BA160" s="405">
        <f t="shared" ca="1" si="201"/>
        <v>0</v>
      </c>
      <c r="BB160" s="405">
        <f t="shared" ca="1" si="201"/>
        <v>0</v>
      </c>
      <c r="BC160" s="405">
        <f t="shared" ca="1" si="201"/>
        <v>0</v>
      </c>
      <c r="BD160" s="405">
        <f t="shared" ca="1" si="201"/>
        <v>0</v>
      </c>
      <c r="BE160" s="405">
        <f t="shared" ca="1" si="201"/>
        <v>0</v>
      </c>
      <c r="BF160" s="405">
        <f t="shared" ca="1" si="201"/>
        <v>0</v>
      </c>
      <c r="BG160" s="405">
        <f t="shared" ca="1" si="201"/>
        <v>0</v>
      </c>
      <c r="BH160" s="405">
        <f t="shared" ca="1" si="202"/>
        <v>0</v>
      </c>
      <c r="BI160" s="405">
        <f t="shared" ca="1" si="202"/>
        <v>0</v>
      </c>
      <c r="BJ160" s="405">
        <f t="shared" ca="1" si="202"/>
        <v>0</v>
      </c>
      <c r="BK160" s="405">
        <f t="shared" ca="1" si="202"/>
        <v>0</v>
      </c>
      <c r="BL160" s="405">
        <f t="shared" ca="1" si="202"/>
        <v>0</v>
      </c>
      <c r="BM160" s="405">
        <f t="shared" ca="1" si="202"/>
        <v>0</v>
      </c>
      <c r="BN160" s="405">
        <f t="shared" ca="1" si="202"/>
        <v>0</v>
      </c>
      <c r="BO160" s="405">
        <f t="shared" ca="1" si="202"/>
        <v>0</v>
      </c>
      <c r="BP160" s="405">
        <f t="shared" ca="1" si="202"/>
        <v>0</v>
      </c>
      <c r="BQ160" s="405">
        <f t="shared" ca="1" si="202"/>
        <v>0</v>
      </c>
      <c r="BR160" s="405">
        <f t="shared" ca="1" si="203"/>
        <v>0</v>
      </c>
      <c r="BS160" s="405">
        <f t="shared" ca="1" si="203"/>
        <v>0</v>
      </c>
      <c r="BT160" s="405">
        <f t="shared" ca="1" si="203"/>
        <v>0</v>
      </c>
      <c r="BU160" s="405">
        <f t="shared" ca="1" si="203"/>
        <v>0</v>
      </c>
      <c r="BV160" s="405">
        <f t="shared" ca="1" si="203"/>
        <v>0</v>
      </c>
      <c r="BW160" s="405">
        <f t="shared" ca="1" si="203"/>
        <v>0</v>
      </c>
      <c r="BX160" s="405">
        <f t="shared" ca="1" si="203"/>
        <v>0</v>
      </c>
      <c r="BY160" s="405">
        <f t="shared" ca="1" si="200"/>
        <v>0</v>
      </c>
      <c r="BZ160" s="405">
        <f t="shared" ca="1" si="200"/>
        <v>0</v>
      </c>
      <c r="CA160" s="405">
        <f t="shared" ca="1" si="200"/>
        <v>0</v>
      </c>
    </row>
    <row r="161" spans="1:79" ht="20.100000000000001" customHeight="1">
      <c r="A161" t="s">
        <v>647</v>
      </c>
      <c r="B161" s="436">
        <v>88</v>
      </c>
      <c r="C161" s="446" t="s">
        <v>420</v>
      </c>
      <c r="D161" s="454">
        <f t="shared" ca="1" si="152"/>
        <v>0</v>
      </c>
      <c r="E161" s="437">
        <f t="shared" ca="1" si="153"/>
        <v>0</v>
      </c>
      <c r="F161" s="413">
        <f t="shared" ca="1" si="154"/>
        <v>0</v>
      </c>
      <c r="G161" s="454">
        <f t="shared" ca="1" si="155"/>
        <v>0</v>
      </c>
      <c r="H161" s="437">
        <f t="shared" ca="1" si="156"/>
        <v>0</v>
      </c>
      <c r="I161" s="413">
        <f t="shared" ca="1" si="157"/>
        <v>0</v>
      </c>
      <c r="J161" s="454">
        <f t="shared" ca="1" si="158"/>
        <v>0</v>
      </c>
      <c r="K161" s="413">
        <f t="shared" ca="1" si="159"/>
        <v>0</v>
      </c>
      <c r="L161" s="454">
        <f t="shared" ca="1" si="160"/>
        <v>0</v>
      </c>
      <c r="M161" s="413">
        <f t="shared" ca="1" si="161"/>
        <v>0</v>
      </c>
      <c r="N161" s="450"/>
      <c r="O161" s="437"/>
      <c r="P161" s="807">
        <f t="shared" ref="P161:P184" ca="1" si="204">SUMIFS(INDIRECT(CC$7),INDIRECT($CB$7),"合計",別3自治体コード,$A161)</f>
        <v>163</v>
      </c>
      <c r="Q161" s="807">
        <f t="shared" ref="Q161:Q184" ca="1" si="205">SUMIFS(INDIRECT(CD$7),INDIRECT($CB$7),"合計",別3自治体コード,$A161)</f>
        <v>0</v>
      </c>
      <c r="R161" s="807">
        <f t="shared" ref="R161:R184" ca="1" si="206">SUMIFS(INDIRECT(CE$7),INDIRECT($CB$7),"合計",別3自治体コード,$A161)</f>
        <v>0</v>
      </c>
      <c r="S161" s="807">
        <f t="shared" ref="S161:S184" ca="1" si="207">SUMIFS(INDIRECT(CF$7),INDIRECT($CB$7),"合計",別3自治体コード,$A161)</f>
        <v>253</v>
      </c>
      <c r="T161" s="807">
        <f t="shared" ref="T161:T184" ca="1" si="208">SUMIFS(INDIRECT(CG$7),INDIRECT($CB$7),"合計",別3自治体コード,$A161)</f>
        <v>0</v>
      </c>
      <c r="U161" s="807">
        <f t="shared" ref="U161:U184" ca="1" si="209">SUMIFS(INDIRECT(CH$7),INDIRECT($CB$7),"合計",別3自治体コード,$A161)</f>
        <v>0</v>
      </c>
      <c r="V161" s="807">
        <f t="shared" ca="1" si="168"/>
        <v>416</v>
      </c>
      <c r="W161" s="807">
        <f t="shared" ca="1" si="169"/>
        <v>0</v>
      </c>
      <c r="X161" s="807">
        <f t="shared" ca="1" si="170"/>
        <v>0</v>
      </c>
      <c r="Y161" s="487">
        <f t="shared" ref="Y161:Y184" ca="1" si="210">SUMIFS(INDIRECT(CI$7),INDIRECT($CB$7),"合計",別3自治体コード,$A161)</f>
        <v>351</v>
      </c>
      <c r="Z161" s="948"/>
      <c r="AA161" s="812">
        <v>88</v>
      </c>
      <c r="AB161" s="813" t="s">
        <v>420</v>
      </c>
      <c r="AC161" s="454">
        <f t="shared" ref="AC161:AC184" ca="1" si="211">INDEX(INDIRECT(CJ$7),MATCH($A161,_1自治体コード,0))</f>
        <v>3</v>
      </c>
      <c r="AD161" s="437">
        <f t="shared" ref="AD161:AD184" ca="1" si="212">INDEX(INDIRECT(CK$7),MATCH($A161,_1自治体コード,0))</f>
        <v>0</v>
      </c>
      <c r="AE161" s="413">
        <f t="shared" ca="1" si="174"/>
        <v>3</v>
      </c>
      <c r="AF161" s="454">
        <f t="shared" ref="AF161:AF184" ca="1" si="213">INDEX(INDIRECT(CM$7),MATCH($A161,_1自治体コード,0))</f>
        <v>3</v>
      </c>
      <c r="AG161" s="437">
        <f t="shared" ref="AG161:AG184" ca="1" si="214">INDEX(INDIRECT(CN$7),MATCH($A161,_1自治体コード,0))</f>
        <v>0</v>
      </c>
      <c r="AH161" s="794">
        <f t="shared" ref="AH161:AH184" ca="1" si="215">INDEX(INDIRECT(CO$7),MATCH($A161,_1自治体コード,0))</f>
        <v>0</v>
      </c>
      <c r="AI161" s="437">
        <f t="shared" ref="AI161:AI184" ca="1" si="216">INDEX(INDIRECT(CP$7),MATCH($A161,_1自治体コード,0))</f>
        <v>0</v>
      </c>
      <c r="AJ161" s="413">
        <f t="shared" ca="1" si="179"/>
        <v>3</v>
      </c>
      <c r="AK161" s="454">
        <f t="shared" ref="AK161:AK184" ca="1" si="217">INDEX(INDIRECT(CR$7),MATCH($A161,_1自治体コード,0))</f>
        <v>0</v>
      </c>
      <c r="AL161" s="437">
        <f t="shared" ref="AL161:AL184" ca="1" si="218">INDEX(INDIRECT(CS$7),MATCH($A161,_1自治体コード,0))</f>
        <v>0</v>
      </c>
      <c r="AM161" s="413">
        <f t="shared" ca="1" si="182"/>
        <v>0</v>
      </c>
      <c r="AN161" s="454">
        <f t="shared" ref="AN161:AN184" ca="1" si="219">INDEX(INDIRECT(CU$7),MATCH($A161,_1自治体コード,0))</f>
        <v>0</v>
      </c>
      <c r="AO161" s="437">
        <f t="shared" ref="AO161:AO184" ca="1" si="220">INDEX(INDIRECT(CV$7),MATCH($A161,_1自治体コード,0))</f>
        <v>0</v>
      </c>
      <c r="AP161" s="437">
        <f t="shared" ref="AP161:AP184" ca="1" si="221">INDEX(INDIRECT(CW$7),MATCH($A161,_1自治体コード,0))</f>
        <v>0</v>
      </c>
      <c r="AQ161" s="437">
        <f t="shared" ref="AQ161:AQ184" ca="1" si="222">INDEX(INDIRECT(CX$7),MATCH($A161,_1自治体コード,0))</f>
        <v>0</v>
      </c>
      <c r="AR161" s="437">
        <f t="shared" ref="AR161:AR184" ca="1" si="223">INDEX(INDIRECT(CY$7),MATCH($A161,_1自治体コード,0))</f>
        <v>0</v>
      </c>
      <c r="AS161" s="787">
        <f t="shared" ref="AS161:AS184" ca="1" si="224">INDEX(INDIRECT(CZ$7),MATCH($A161,_1自治体コード,0))</f>
        <v>0</v>
      </c>
      <c r="AT161" s="413">
        <f t="shared" ca="1" si="194"/>
        <v>0</v>
      </c>
      <c r="AV161" s="410">
        <f t="shared" ref="AV161:AV185" ca="1" si="225">IF(AJ161&gt;=AE161,0,1)</f>
        <v>0</v>
      </c>
      <c r="AW161" s="410">
        <f t="shared" ref="AW161:AW185" ca="1" si="226">IF(AT161&gt;=AM161,0,1)</f>
        <v>0</v>
      </c>
      <c r="AX161" s="405">
        <f t="shared" ca="1" si="201"/>
        <v>0</v>
      </c>
      <c r="AY161" s="414">
        <f t="shared" ca="1" si="201"/>
        <v>0</v>
      </c>
      <c r="AZ161" s="405">
        <f t="shared" ca="1" si="201"/>
        <v>0</v>
      </c>
      <c r="BA161" s="405">
        <f t="shared" ca="1" si="201"/>
        <v>0</v>
      </c>
      <c r="BB161" s="405">
        <f t="shared" ca="1" si="201"/>
        <v>0</v>
      </c>
      <c r="BC161" s="405">
        <f t="shared" ca="1" si="201"/>
        <v>0</v>
      </c>
      <c r="BD161" s="405">
        <f t="shared" ca="1" si="201"/>
        <v>0</v>
      </c>
      <c r="BE161" s="405">
        <f t="shared" ca="1" si="201"/>
        <v>0</v>
      </c>
      <c r="BF161" s="405">
        <f t="shared" ca="1" si="201"/>
        <v>0</v>
      </c>
      <c r="BG161" s="405">
        <f t="shared" ca="1" si="201"/>
        <v>0</v>
      </c>
      <c r="BH161" s="405">
        <f t="shared" ca="1" si="202"/>
        <v>0</v>
      </c>
      <c r="BI161" s="405">
        <f t="shared" ca="1" si="202"/>
        <v>0</v>
      </c>
      <c r="BJ161" s="405">
        <f t="shared" ca="1" si="202"/>
        <v>0</v>
      </c>
      <c r="BK161" s="405">
        <f t="shared" ca="1" si="202"/>
        <v>0</v>
      </c>
      <c r="BL161" s="405">
        <f t="shared" ca="1" si="202"/>
        <v>0</v>
      </c>
      <c r="BM161" s="405">
        <f t="shared" ca="1" si="202"/>
        <v>0</v>
      </c>
      <c r="BN161" s="405">
        <f t="shared" ca="1" si="202"/>
        <v>0</v>
      </c>
      <c r="BO161" s="405">
        <f t="shared" ca="1" si="202"/>
        <v>0</v>
      </c>
      <c r="BP161" s="405">
        <f t="shared" ca="1" si="202"/>
        <v>0</v>
      </c>
      <c r="BQ161" s="405">
        <f t="shared" ca="1" si="202"/>
        <v>0</v>
      </c>
      <c r="BR161" s="405">
        <f t="shared" ca="1" si="203"/>
        <v>0</v>
      </c>
      <c r="BS161" s="405">
        <f t="shared" ca="1" si="203"/>
        <v>0</v>
      </c>
      <c r="BT161" s="405">
        <f t="shared" ca="1" si="203"/>
        <v>0</v>
      </c>
      <c r="BU161" s="405">
        <f t="shared" ca="1" si="203"/>
        <v>0</v>
      </c>
      <c r="BV161" s="405">
        <f t="shared" ca="1" si="203"/>
        <v>0</v>
      </c>
      <c r="BW161" s="405">
        <f t="shared" ca="1" si="203"/>
        <v>0</v>
      </c>
      <c r="BX161" s="405">
        <f t="shared" ca="1" si="203"/>
        <v>0</v>
      </c>
      <c r="BY161" s="405">
        <f t="shared" ca="1" si="200"/>
        <v>0</v>
      </c>
      <c r="BZ161" s="405">
        <f t="shared" ca="1" si="200"/>
        <v>0</v>
      </c>
      <c r="CA161" s="405">
        <f t="shared" ca="1" si="200"/>
        <v>0</v>
      </c>
    </row>
    <row r="162" spans="1:79" ht="20.100000000000001" customHeight="1">
      <c r="A162" t="s">
        <v>649</v>
      </c>
      <c r="B162" s="436">
        <v>89</v>
      </c>
      <c r="C162" s="446" t="s">
        <v>422</v>
      </c>
      <c r="D162" s="454">
        <f t="shared" ca="1" si="152"/>
        <v>0</v>
      </c>
      <c r="E162" s="437">
        <f t="shared" ca="1" si="153"/>
        <v>0</v>
      </c>
      <c r="F162" s="413">
        <f t="shared" ca="1" si="154"/>
        <v>0</v>
      </c>
      <c r="G162" s="454">
        <f t="shared" ca="1" si="155"/>
        <v>0</v>
      </c>
      <c r="H162" s="437">
        <f t="shared" ca="1" si="156"/>
        <v>0</v>
      </c>
      <c r="I162" s="413">
        <f t="shared" ca="1" si="157"/>
        <v>0</v>
      </c>
      <c r="J162" s="454">
        <f t="shared" ca="1" si="158"/>
        <v>0</v>
      </c>
      <c r="K162" s="413">
        <f t="shared" ca="1" si="159"/>
        <v>0</v>
      </c>
      <c r="L162" s="454">
        <f t="shared" ca="1" si="160"/>
        <v>0</v>
      </c>
      <c r="M162" s="413">
        <f t="shared" ca="1" si="161"/>
        <v>0</v>
      </c>
      <c r="N162" s="450"/>
      <c r="O162" s="437"/>
      <c r="P162" s="807">
        <f t="shared" ca="1" si="204"/>
        <v>30</v>
      </c>
      <c r="Q162" s="807">
        <f t="shared" ca="1" si="205"/>
        <v>0</v>
      </c>
      <c r="R162" s="807">
        <f t="shared" ca="1" si="206"/>
        <v>1</v>
      </c>
      <c r="S162" s="807">
        <f t="shared" ca="1" si="207"/>
        <v>0</v>
      </c>
      <c r="T162" s="807">
        <f t="shared" ca="1" si="208"/>
        <v>0</v>
      </c>
      <c r="U162" s="807">
        <f t="shared" ca="1" si="209"/>
        <v>0</v>
      </c>
      <c r="V162" s="807">
        <f t="shared" ca="1" si="168"/>
        <v>30</v>
      </c>
      <c r="W162" s="807">
        <f t="shared" ca="1" si="169"/>
        <v>0</v>
      </c>
      <c r="X162" s="807">
        <f t="shared" ca="1" si="170"/>
        <v>1</v>
      </c>
      <c r="Y162" s="487">
        <f t="shared" ca="1" si="210"/>
        <v>0</v>
      </c>
      <c r="Z162" s="948"/>
      <c r="AA162" s="812">
        <v>89</v>
      </c>
      <c r="AB162" s="813" t="s">
        <v>422</v>
      </c>
      <c r="AC162" s="454">
        <f t="shared" ca="1" si="211"/>
        <v>1</v>
      </c>
      <c r="AD162" s="437">
        <f t="shared" ca="1" si="212"/>
        <v>8</v>
      </c>
      <c r="AE162" s="413">
        <f t="shared" ca="1" si="174"/>
        <v>9</v>
      </c>
      <c r="AF162" s="454">
        <f t="shared" ca="1" si="213"/>
        <v>2</v>
      </c>
      <c r="AG162" s="437">
        <f t="shared" ca="1" si="214"/>
        <v>0</v>
      </c>
      <c r="AH162" s="794">
        <f t="shared" ca="1" si="215"/>
        <v>0</v>
      </c>
      <c r="AI162" s="437">
        <f t="shared" ca="1" si="216"/>
        <v>7</v>
      </c>
      <c r="AJ162" s="413">
        <f t="shared" ca="1" si="179"/>
        <v>9</v>
      </c>
      <c r="AK162" s="454">
        <f t="shared" ca="1" si="217"/>
        <v>0</v>
      </c>
      <c r="AL162" s="437">
        <f t="shared" ca="1" si="218"/>
        <v>1</v>
      </c>
      <c r="AM162" s="413">
        <f t="shared" ca="1" si="182"/>
        <v>1</v>
      </c>
      <c r="AN162" s="454">
        <f t="shared" ca="1" si="219"/>
        <v>0</v>
      </c>
      <c r="AO162" s="437">
        <f t="shared" ca="1" si="220"/>
        <v>0</v>
      </c>
      <c r="AP162" s="437">
        <f t="shared" ca="1" si="221"/>
        <v>1</v>
      </c>
      <c r="AQ162" s="437">
        <f t="shared" ca="1" si="222"/>
        <v>0</v>
      </c>
      <c r="AR162" s="437">
        <f t="shared" ca="1" si="223"/>
        <v>0</v>
      </c>
      <c r="AS162" s="787">
        <f t="shared" ca="1" si="224"/>
        <v>0</v>
      </c>
      <c r="AT162" s="413">
        <f t="shared" ca="1" si="194"/>
        <v>1</v>
      </c>
      <c r="AV162" s="410">
        <f t="shared" ca="1" si="225"/>
        <v>0</v>
      </c>
      <c r="AW162" s="410">
        <f t="shared" ca="1" si="226"/>
        <v>0</v>
      </c>
      <c r="AX162" s="405">
        <f t="shared" ca="1" si="201"/>
        <v>0</v>
      </c>
      <c r="AY162" s="414">
        <f t="shared" ca="1" si="201"/>
        <v>0</v>
      </c>
      <c r="AZ162" s="405">
        <f t="shared" ca="1" si="201"/>
        <v>0</v>
      </c>
      <c r="BA162" s="405">
        <f t="shared" ca="1" si="201"/>
        <v>0</v>
      </c>
      <c r="BB162" s="405">
        <f t="shared" ca="1" si="201"/>
        <v>0</v>
      </c>
      <c r="BC162" s="405">
        <f t="shared" ca="1" si="201"/>
        <v>0</v>
      </c>
      <c r="BD162" s="405">
        <f t="shared" ca="1" si="201"/>
        <v>0</v>
      </c>
      <c r="BE162" s="405">
        <f t="shared" ca="1" si="201"/>
        <v>0</v>
      </c>
      <c r="BF162" s="405">
        <f t="shared" ca="1" si="201"/>
        <v>0</v>
      </c>
      <c r="BG162" s="405">
        <f t="shared" ca="1" si="201"/>
        <v>0</v>
      </c>
      <c r="BH162" s="405">
        <f t="shared" ca="1" si="202"/>
        <v>0</v>
      </c>
      <c r="BI162" s="405">
        <f t="shared" ca="1" si="202"/>
        <v>0</v>
      </c>
      <c r="BJ162" s="405">
        <f t="shared" ca="1" si="202"/>
        <v>0</v>
      </c>
      <c r="BK162" s="405">
        <f t="shared" ca="1" si="202"/>
        <v>0</v>
      </c>
      <c r="BL162" s="405">
        <f t="shared" ca="1" si="202"/>
        <v>0</v>
      </c>
      <c r="BM162" s="405">
        <f t="shared" ca="1" si="202"/>
        <v>0</v>
      </c>
      <c r="BN162" s="405">
        <f t="shared" ca="1" si="202"/>
        <v>0</v>
      </c>
      <c r="BO162" s="405">
        <f t="shared" ca="1" si="202"/>
        <v>0</v>
      </c>
      <c r="BP162" s="405">
        <f t="shared" ca="1" si="202"/>
        <v>0</v>
      </c>
      <c r="BQ162" s="405">
        <f t="shared" ca="1" si="202"/>
        <v>0</v>
      </c>
      <c r="BR162" s="405">
        <f t="shared" ca="1" si="203"/>
        <v>0</v>
      </c>
      <c r="BS162" s="405">
        <f t="shared" ca="1" si="203"/>
        <v>0</v>
      </c>
      <c r="BT162" s="405">
        <f t="shared" ca="1" si="203"/>
        <v>0</v>
      </c>
      <c r="BU162" s="405">
        <f t="shared" ca="1" si="203"/>
        <v>0</v>
      </c>
      <c r="BV162" s="405">
        <f t="shared" ca="1" si="203"/>
        <v>0</v>
      </c>
      <c r="BW162" s="405">
        <f t="shared" ca="1" si="203"/>
        <v>0</v>
      </c>
      <c r="BX162" s="405">
        <f t="shared" ca="1" si="203"/>
        <v>0</v>
      </c>
      <c r="BY162" s="405">
        <f t="shared" ca="1" si="200"/>
        <v>0</v>
      </c>
      <c r="BZ162" s="405">
        <f t="shared" ca="1" si="200"/>
        <v>0</v>
      </c>
      <c r="CA162" s="405">
        <f t="shared" ca="1" si="200"/>
        <v>0</v>
      </c>
    </row>
    <row r="163" spans="1:79" ht="20.100000000000001" customHeight="1">
      <c r="A163" t="s">
        <v>651</v>
      </c>
      <c r="B163" s="812">
        <v>90</v>
      </c>
      <c r="C163" s="446" t="s">
        <v>2093</v>
      </c>
      <c r="D163" s="927">
        <f t="shared" ca="1" si="152"/>
        <v>0</v>
      </c>
      <c r="E163" s="794">
        <f t="shared" ca="1" si="153"/>
        <v>0</v>
      </c>
      <c r="F163" s="413">
        <f t="shared" ca="1" si="154"/>
        <v>0</v>
      </c>
      <c r="G163" s="927">
        <f t="shared" ca="1" si="155"/>
        <v>0</v>
      </c>
      <c r="H163" s="794">
        <f t="shared" ca="1" si="156"/>
        <v>0</v>
      </c>
      <c r="I163" s="413">
        <f t="shared" ca="1" si="157"/>
        <v>0</v>
      </c>
      <c r="J163" s="927">
        <f t="shared" ca="1" si="158"/>
        <v>0</v>
      </c>
      <c r="K163" s="413">
        <f t="shared" ca="1" si="159"/>
        <v>0</v>
      </c>
      <c r="L163" s="927">
        <f t="shared" ca="1" si="160"/>
        <v>0</v>
      </c>
      <c r="M163" s="413">
        <f t="shared" ca="1" si="161"/>
        <v>0</v>
      </c>
      <c r="N163" s="450"/>
      <c r="O163" s="794"/>
      <c r="P163" s="807">
        <f t="shared" ca="1" si="204"/>
        <v>6</v>
      </c>
      <c r="Q163" s="807">
        <f t="shared" ca="1" si="205"/>
        <v>0</v>
      </c>
      <c r="R163" s="807">
        <f t="shared" ca="1" si="206"/>
        <v>3</v>
      </c>
      <c r="S163" s="807">
        <f t="shared" ca="1" si="207"/>
        <v>0</v>
      </c>
      <c r="T163" s="807">
        <f t="shared" ca="1" si="208"/>
        <v>0</v>
      </c>
      <c r="U163" s="807">
        <f t="shared" ca="1" si="209"/>
        <v>0</v>
      </c>
      <c r="V163" s="807">
        <f t="shared" ca="1" si="168"/>
        <v>6</v>
      </c>
      <c r="W163" s="807">
        <f t="shared" ca="1" si="169"/>
        <v>0</v>
      </c>
      <c r="X163" s="807">
        <f t="shared" ca="1" si="170"/>
        <v>3</v>
      </c>
      <c r="Y163" s="487">
        <f t="shared" ca="1" si="210"/>
        <v>0</v>
      </c>
      <c r="Z163" s="948"/>
      <c r="AA163" s="812">
        <v>90</v>
      </c>
      <c r="AB163" s="813" t="s">
        <v>2093</v>
      </c>
      <c r="AC163" s="927">
        <f t="shared" ca="1" si="211"/>
        <v>4</v>
      </c>
      <c r="AD163" s="794">
        <f t="shared" ca="1" si="212"/>
        <v>0</v>
      </c>
      <c r="AE163" s="413">
        <f t="shared" ca="1" si="174"/>
        <v>4</v>
      </c>
      <c r="AF163" s="927">
        <f t="shared" ca="1" si="213"/>
        <v>0</v>
      </c>
      <c r="AG163" s="794">
        <f t="shared" ca="1" si="214"/>
        <v>0</v>
      </c>
      <c r="AH163" s="794">
        <f t="shared" ca="1" si="215"/>
        <v>3</v>
      </c>
      <c r="AI163" s="794">
        <f t="shared" ca="1" si="216"/>
        <v>2</v>
      </c>
      <c r="AJ163" s="413">
        <f t="shared" ca="1" si="179"/>
        <v>5</v>
      </c>
      <c r="AK163" s="927">
        <f t="shared" ca="1" si="217"/>
        <v>0</v>
      </c>
      <c r="AL163" s="794">
        <f t="shared" ca="1" si="218"/>
        <v>0</v>
      </c>
      <c r="AM163" s="413">
        <f t="shared" ca="1" si="182"/>
        <v>0</v>
      </c>
      <c r="AN163" s="927">
        <f t="shared" ca="1" si="219"/>
        <v>0</v>
      </c>
      <c r="AO163" s="794">
        <f t="shared" ca="1" si="220"/>
        <v>0</v>
      </c>
      <c r="AP163" s="794">
        <f t="shared" ca="1" si="221"/>
        <v>0</v>
      </c>
      <c r="AQ163" s="794">
        <f t="shared" ca="1" si="222"/>
        <v>0</v>
      </c>
      <c r="AR163" s="794">
        <f t="shared" ca="1" si="223"/>
        <v>0</v>
      </c>
      <c r="AS163" s="787">
        <f t="shared" ca="1" si="224"/>
        <v>0</v>
      </c>
      <c r="AT163" s="413">
        <f t="shared" ca="1" si="194"/>
        <v>0</v>
      </c>
      <c r="AV163" s="410">
        <f t="shared" ca="1" si="225"/>
        <v>0</v>
      </c>
      <c r="AW163" s="410">
        <f t="shared" ca="1" si="226"/>
        <v>0</v>
      </c>
      <c r="AX163" s="405">
        <f t="shared" ca="1" si="201"/>
        <v>0</v>
      </c>
      <c r="AY163" s="414">
        <f t="shared" ca="1" si="201"/>
        <v>0</v>
      </c>
      <c r="AZ163" s="405">
        <f t="shared" ca="1" si="201"/>
        <v>0</v>
      </c>
      <c r="BA163" s="405">
        <f t="shared" ca="1" si="201"/>
        <v>0</v>
      </c>
      <c r="BB163" s="405">
        <f t="shared" ca="1" si="201"/>
        <v>0</v>
      </c>
      <c r="BC163" s="405">
        <f t="shared" ca="1" si="201"/>
        <v>0</v>
      </c>
      <c r="BD163" s="405">
        <f t="shared" ca="1" si="201"/>
        <v>0</v>
      </c>
      <c r="BE163" s="405">
        <f t="shared" ca="1" si="201"/>
        <v>0</v>
      </c>
      <c r="BF163" s="405">
        <f t="shared" ca="1" si="201"/>
        <v>0</v>
      </c>
      <c r="BG163" s="405">
        <f t="shared" ca="1" si="201"/>
        <v>0</v>
      </c>
      <c r="BH163" s="405">
        <f t="shared" ca="1" si="202"/>
        <v>0</v>
      </c>
      <c r="BI163" s="405">
        <f t="shared" ca="1" si="202"/>
        <v>0</v>
      </c>
      <c r="BJ163" s="405">
        <f t="shared" ca="1" si="202"/>
        <v>0</v>
      </c>
      <c r="BK163" s="405">
        <f t="shared" ca="1" si="202"/>
        <v>0</v>
      </c>
      <c r="BL163" s="405">
        <f t="shared" ca="1" si="202"/>
        <v>0</v>
      </c>
      <c r="BM163" s="405">
        <f t="shared" ca="1" si="202"/>
        <v>0</v>
      </c>
      <c r="BN163" s="405">
        <f t="shared" ca="1" si="202"/>
        <v>0</v>
      </c>
      <c r="BO163" s="405">
        <f t="shared" ca="1" si="202"/>
        <v>0</v>
      </c>
      <c r="BP163" s="405">
        <f t="shared" ca="1" si="202"/>
        <v>0</v>
      </c>
      <c r="BQ163" s="405">
        <f t="shared" ca="1" si="202"/>
        <v>0</v>
      </c>
      <c r="BR163" s="405">
        <f t="shared" ca="1" si="203"/>
        <v>0</v>
      </c>
      <c r="BS163" s="405">
        <f t="shared" ca="1" si="203"/>
        <v>0</v>
      </c>
      <c r="BT163" s="405">
        <f t="shared" ca="1" si="203"/>
        <v>0</v>
      </c>
      <c r="BU163" s="405">
        <f t="shared" ca="1" si="203"/>
        <v>0</v>
      </c>
      <c r="BV163" s="405">
        <f t="shared" ca="1" si="203"/>
        <v>0</v>
      </c>
      <c r="BW163" s="405">
        <f t="shared" ca="1" si="203"/>
        <v>0</v>
      </c>
      <c r="BX163" s="405">
        <f t="shared" ca="1" si="203"/>
        <v>0</v>
      </c>
      <c r="BY163" s="405">
        <f t="shared" ca="1" si="200"/>
        <v>0</v>
      </c>
      <c r="BZ163" s="405">
        <f t="shared" ca="1" si="200"/>
        <v>0</v>
      </c>
      <c r="CA163" s="405">
        <f t="shared" ca="1" si="200"/>
        <v>0</v>
      </c>
    </row>
    <row r="164" spans="1:79" ht="20.100000000000001" customHeight="1">
      <c r="A164" t="s">
        <v>653</v>
      </c>
      <c r="B164" s="810">
        <v>91</v>
      </c>
      <c r="C164" s="930" t="s">
        <v>426</v>
      </c>
      <c r="D164" s="928">
        <f t="shared" ca="1" si="152"/>
        <v>0</v>
      </c>
      <c r="E164" s="440">
        <f t="shared" ca="1" si="153"/>
        <v>0</v>
      </c>
      <c r="F164" s="924">
        <f t="shared" ca="1" si="154"/>
        <v>0</v>
      </c>
      <c r="G164" s="928">
        <f t="shared" ca="1" si="155"/>
        <v>0</v>
      </c>
      <c r="H164" s="440">
        <f t="shared" ca="1" si="156"/>
        <v>0</v>
      </c>
      <c r="I164" s="924">
        <f t="shared" ca="1" si="157"/>
        <v>0</v>
      </c>
      <c r="J164" s="928">
        <f t="shared" ca="1" si="158"/>
        <v>0</v>
      </c>
      <c r="K164" s="924">
        <f t="shared" ca="1" si="159"/>
        <v>0</v>
      </c>
      <c r="L164" s="928">
        <f t="shared" ca="1" si="160"/>
        <v>0</v>
      </c>
      <c r="M164" s="924">
        <f t="shared" ca="1" si="161"/>
        <v>0</v>
      </c>
      <c r="N164" s="936"/>
      <c r="O164" s="440"/>
      <c r="P164" s="441">
        <f t="shared" ca="1" si="204"/>
        <v>259</v>
      </c>
      <c r="Q164" s="441">
        <f t="shared" ca="1" si="205"/>
        <v>0</v>
      </c>
      <c r="R164" s="441">
        <f t="shared" ca="1" si="206"/>
        <v>27</v>
      </c>
      <c r="S164" s="441">
        <f t="shared" ca="1" si="207"/>
        <v>1</v>
      </c>
      <c r="T164" s="441">
        <f t="shared" ca="1" si="208"/>
        <v>0</v>
      </c>
      <c r="U164" s="441">
        <f t="shared" ca="1" si="209"/>
        <v>0</v>
      </c>
      <c r="V164" s="441">
        <f t="shared" ca="1" si="168"/>
        <v>260</v>
      </c>
      <c r="W164" s="441">
        <f t="shared" ca="1" si="169"/>
        <v>0</v>
      </c>
      <c r="X164" s="441">
        <f t="shared" ca="1" si="170"/>
        <v>27</v>
      </c>
      <c r="Y164" s="806">
        <f t="shared" ca="1" si="210"/>
        <v>135</v>
      </c>
      <c r="Z164" s="948"/>
      <c r="AA164" s="810">
        <v>91</v>
      </c>
      <c r="AB164" s="811" t="s">
        <v>426</v>
      </c>
      <c r="AC164" s="928">
        <f t="shared" ca="1" si="211"/>
        <v>15</v>
      </c>
      <c r="AD164" s="440">
        <f t="shared" ca="1" si="212"/>
        <v>20</v>
      </c>
      <c r="AE164" s="924">
        <f t="shared" ca="1" si="174"/>
        <v>35</v>
      </c>
      <c r="AF164" s="928">
        <f t="shared" ca="1" si="213"/>
        <v>22</v>
      </c>
      <c r="AG164" s="440">
        <f t="shared" ca="1" si="214"/>
        <v>0</v>
      </c>
      <c r="AH164" s="440">
        <f t="shared" ca="1" si="215"/>
        <v>0</v>
      </c>
      <c r="AI164" s="440">
        <f t="shared" ca="1" si="216"/>
        <v>13</v>
      </c>
      <c r="AJ164" s="924">
        <f t="shared" ca="1" si="179"/>
        <v>35</v>
      </c>
      <c r="AK164" s="928">
        <f t="shared" ca="1" si="217"/>
        <v>13</v>
      </c>
      <c r="AL164" s="440">
        <f t="shared" ca="1" si="218"/>
        <v>2</v>
      </c>
      <c r="AM164" s="924">
        <f t="shared" ca="1" si="182"/>
        <v>15</v>
      </c>
      <c r="AN164" s="928">
        <f t="shared" ca="1" si="219"/>
        <v>5</v>
      </c>
      <c r="AO164" s="440">
        <f t="shared" ca="1" si="220"/>
        <v>0</v>
      </c>
      <c r="AP164" s="440">
        <f t="shared" ca="1" si="221"/>
        <v>5</v>
      </c>
      <c r="AQ164" s="440">
        <f t="shared" ca="1" si="222"/>
        <v>13</v>
      </c>
      <c r="AR164" s="440">
        <f t="shared" ca="1" si="223"/>
        <v>0</v>
      </c>
      <c r="AS164" s="923">
        <f t="shared" ca="1" si="224"/>
        <v>5</v>
      </c>
      <c r="AT164" s="924">
        <f t="shared" ca="1" si="194"/>
        <v>28</v>
      </c>
      <c r="AV164" s="410">
        <f t="shared" ca="1" si="225"/>
        <v>0</v>
      </c>
      <c r="AW164" s="410">
        <f t="shared" ca="1" si="226"/>
        <v>0</v>
      </c>
      <c r="AX164" s="405">
        <f t="shared" ca="1" si="201"/>
        <v>0</v>
      </c>
      <c r="AY164" s="414">
        <f t="shared" ca="1" si="201"/>
        <v>0</v>
      </c>
      <c r="AZ164" s="405">
        <f t="shared" ca="1" si="201"/>
        <v>0</v>
      </c>
      <c r="BA164" s="405">
        <f t="shared" ca="1" si="201"/>
        <v>0</v>
      </c>
      <c r="BB164" s="405">
        <f t="shared" ca="1" si="201"/>
        <v>0</v>
      </c>
      <c r="BC164" s="405">
        <f t="shared" ca="1" si="201"/>
        <v>0</v>
      </c>
      <c r="BD164" s="405">
        <f t="shared" ca="1" si="201"/>
        <v>0</v>
      </c>
      <c r="BE164" s="405">
        <f t="shared" ca="1" si="201"/>
        <v>0</v>
      </c>
      <c r="BF164" s="405">
        <f t="shared" ca="1" si="201"/>
        <v>0</v>
      </c>
      <c r="BG164" s="405">
        <f t="shared" ca="1" si="201"/>
        <v>0</v>
      </c>
      <c r="BH164" s="405">
        <f t="shared" ca="1" si="202"/>
        <v>0</v>
      </c>
      <c r="BI164" s="405">
        <f t="shared" ca="1" si="202"/>
        <v>0</v>
      </c>
      <c r="BJ164" s="405">
        <f t="shared" ca="1" si="202"/>
        <v>0</v>
      </c>
      <c r="BK164" s="405">
        <f t="shared" ca="1" si="202"/>
        <v>0</v>
      </c>
      <c r="BL164" s="405">
        <f t="shared" ca="1" si="202"/>
        <v>0</v>
      </c>
      <c r="BM164" s="405">
        <f t="shared" ca="1" si="202"/>
        <v>0</v>
      </c>
      <c r="BN164" s="405">
        <f t="shared" ca="1" si="202"/>
        <v>0</v>
      </c>
      <c r="BO164" s="405">
        <f t="shared" ca="1" si="202"/>
        <v>0</v>
      </c>
      <c r="BP164" s="405">
        <f t="shared" ca="1" si="202"/>
        <v>0</v>
      </c>
      <c r="BQ164" s="405">
        <f t="shared" ca="1" si="202"/>
        <v>0</v>
      </c>
      <c r="BR164" s="405">
        <f t="shared" ca="1" si="203"/>
        <v>0</v>
      </c>
      <c r="BS164" s="405">
        <f t="shared" ca="1" si="203"/>
        <v>0</v>
      </c>
      <c r="BT164" s="405">
        <f t="shared" ca="1" si="203"/>
        <v>0</v>
      </c>
      <c r="BU164" s="405">
        <f t="shared" ca="1" si="203"/>
        <v>0</v>
      </c>
      <c r="BV164" s="405">
        <f t="shared" ca="1" si="203"/>
        <v>0</v>
      </c>
      <c r="BW164" s="405">
        <f t="shared" ca="1" si="203"/>
        <v>0</v>
      </c>
      <c r="BX164" s="405">
        <f t="shared" ca="1" si="203"/>
        <v>0</v>
      </c>
      <c r="BY164" s="405">
        <f t="shared" ca="1" si="200"/>
        <v>0</v>
      </c>
      <c r="BZ164" s="405">
        <f t="shared" ca="1" si="200"/>
        <v>0</v>
      </c>
      <c r="CA164" s="405">
        <f t="shared" ca="1" si="200"/>
        <v>0</v>
      </c>
    </row>
    <row r="165" spans="1:79" ht="20.100000000000001" customHeight="1">
      <c r="A165" t="s">
        <v>654</v>
      </c>
      <c r="B165" s="812">
        <v>92</v>
      </c>
      <c r="C165" s="446" t="s">
        <v>427</v>
      </c>
      <c r="D165" s="927">
        <f t="shared" ca="1" si="152"/>
        <v>0</v>
      </c>
      <c r="E165" s="794">
        <f t="shared" ca="1" si="153"/>
        <v>0</v>
      </c>
      <c r="F165" s="413">
        <f t="shared" ca="1" si="154"/>
        <v>0</v>
      </c>
      <c r="G165" s="927">
        <f t="shared" ca="1" si="155"/>
        <v>0</v>
      </c>
      <c r="H165" s="794">
        <f t="shared" ca="1" si="156"/>
        <v>0</v>
      </c>
      <c r="I165" s="413">
        <f t="shared" ca="1" si="157"/>
        <v>0</v>
      </c>
      <c r="J165" s="927">
        <f t="shared" ca="1" si="158"/>
        <v>0</v>
      </c>
      <c r="K165" s="413">
        <f t="shared" ca="1" si="159"/>
        <v>0</v>
      </c>
      <c r="L165" s="927">
        <f t="shared" ca="1" si="160"/>
        <v>0</v>
      </c>
      <c r="M165" s="413">
        <f t="shared" ca="1" si="161"/>
        <v>0</v>
      </c>
      <c r="N165" s="450"/>
      <c r="O165" s="794"/>
      <c r="P165" s="807">
        <f t="shared" ca="1" si="204"/>
        <v>292</v>
      </c>
      <c r="Q165" s="807">
        <f t="shared" ca="1" si="205"/>
        <v>0</v>
      </c>
      <c r="R165" s="807">
        <f t="shared" ca="1" si="206"/>
        <v>6</v>
      </c>
      <c r="S165" s="807">
        <f t="shared" ca="1" si="207"/>
        <v>2</v>
      </c>
      <c r="T165" s="807">
        <f t="shared" ca="1" si="208"/>
        <v>0</v>
      </c>
      <c r="U165" s="807">
        <f t="shared" ca="1" si="209"/>
        <v>0</v>
      </c>
      <c r="V165" s="807">
        <f t="shared" ca="1" si="168"/>
        <v>294</v>
      </c>
      <c r="W165" s="807">
        <f t="shared" ca="1" si="169"/>
        <v>0</v>
      </c>
      <c r="X165" s="807">
        <f t="shared" ca="1" si="170"/>
        <v>6</v>
      </c>
      <c r="Y165" s="487">
        <f t="shared" ca="1" si="210"/>
        <v>248</v>
      </c>
      <c r="Z165" s="948"/>
      <c r="AA165" s="812">
        <v>92</v>
      </c>
      <c r="AB165" s="813" t="s">
        <v>427</v>
      </c>
      <c r="AC165" s="927">
        <f t="shared" ca="1" si="211"/>
        <v>7</v>
      </c>
      <c r="AD165" s="794">
        <f t="shared" ca="1" si="212"/>
        <v>0</v>
      </c>
      <c r="AE165" s="413">
        <f t="shared" ca="1" si="174"/>
        <v>7</v>
      </c>
      <c r="AF165" s="927">
        <f t="shared" ca="1" si="213"/>
        <v>4</v>
      </c>
      <c r="AG165" s="794">
        <f t="shared" ca="1" si="214"/>
        <v>0</v>
      </c>
      <c r="AH165" s="794">
        <f t="shared" ca="1" si="215"/>
        <v>0</v>
      </c>
      <c r="AI165" s="794">
        <f t="shared" ca="1" si="216"/>
        <v>3</v>
      </c>
      <c r="AJ165" s="413">
        <f t="shared" ca="1" si="179"/>
        <v>7</v>
      </c>
      <c r="AK165" s="927">
        <f t="shared" ca="1" si="217"/>
        <v>0</v>
      </c>
      <c r="AL165" s="794">
        <f t="shared" ca="1" si="218"/>
        <v>0</v>
      </c>
      <c r="AM165" s="413">
        <f t="shared" ca="1" si="182"/>
        <v>0</v>
      </c>
      <c r="AN165" s="927">
        <f t="shared" ca="1" si="219"/>
        <v>0</v>
      </c>
      <c r="AO165" s="794">
        <f t="shared" ca="1" si="220"/>
        <v>0</v>
      </c>
      <c r="AP165" s="794">
        <f t="shared" ca="1" si="221"/>
        <v>0</v>
      </c>
      <c r="AQ165" s="794">
        <f t="shared" ca="1" si="222"/>
        <v>0</v>
      </c>
      <c r="AR165" s="794">
        <f t="shared" ca="1" si="223"/>
        <v>0</v>
      </c>
      <c r="AS165" s="787">
        <f t="shared" ca="1" si="224"/>
        <v>0</v>
      </c>
      <c r="AT165" s="413">
        <f t="shared" ca="1" si="194"/>
        <v>0</v>
      </c>
      <c r="AV165" s="410">
        <f t="shared" ca="1" si="225"/>
        <v>0</v>
      </c>
      <c r="AW165" s="410">
        <f t="shared" ca="1" si="226"/>
        <v>0</v>
      </c>
      <c r="AX165" s="405">
        <f t="shared" ca="1" si="201"/>
        <v>0</v>
      </c>
      <c r="AY165" s="414">
        <f t="shared" ca="1" si="201"/>
        <v>0</v>
      </c>
      <c r="AZ165" s="405">
        <f t="shared" ca="1" si="201"/>
        <v>0</v>
      </c>
      <c r="BA165" s="405">
        <f t="shared" ca="1" si="201"/>
        <v>0</v>
      </c>
      <c r="BB165" s="405">
        <f t="shared" ca="1" si="201"/>
        <v>0</v>
      </c>
      <c r="BC165" s="405">
        <f t="shared" ca="1" si="201"/>
        <v>0</v>
      </c>
      <c r="BD165" s="405">
        <f t="shared" ca="1" si="201"/>
        <v>0</v>
      </c>
      <c r="BE165" s="405">
        <f t="shared" ca="1" si="201"/>
        <v>0</v>
      </c>
      <c r="BF165" s="405">
        <f t="shared" ca="1" si="201"/>
        <v>0</v>
      </c>
      <c r="BG165" s="405">
        <f t="shared" ca="1" si="201"/>
        <v>0</v>
      </c>
      <c r="BH165" s="405">
        <f t="shared" ca="1" si="202"/>
        <v>0</v>
      </c>
      <c r="BI165" s="405">
        <f t="shared" ca="1" si="202"/>
        <v>0</v>
      </c>
      <c r="BJ165" s="405">
        <f t="shared" ca="1" si="202"/>
        <v>0</v>
      </c>
      <c r="BK165" s="405">
        <f t="shared" ca="1" si="202"/>
        <v>0</v>
      </c>
      <c r="BL165" s="405">
        <f t="shared" ca="1" si="202"/>
        <v>0</v>
      </c>
      <c r="BM165" s="405">
        <f t="shared" ca="1" si="202"/>
        <v>0</v>
      </c>
      <c r="BN165" s="405">
        <f t="shared" ca="1" si="202"/>
        <v>0</v>
      </c>
      <c r="BO165" s="405">
        <f t="shared" ca="1" si="202"/>
        <v>0</v>
      </c>
      <c r="BP165" s="405">
        <f t="shared" ca="1" si="202"/>
        <v>0</v>
      </c>
      <c r="BQ165" s="405">
        <f t="shared" ca="1" si="202"/>
        <v>0</v>
      </c>
      <c r="BR165" s="405">
        <f t="shared" ca="1" si="203"/>
        <v>0</v>
      </c>
      <c r="BS165" s="405">
        <f t="shared" ca="1" si="203"/>
        <v>0</v>
      </c>
      <c r="BT165" s="405">
        <f t="shared" ca="1" si="203"/>
        <v>0</v>
      </c>
      <c r="BU165" s="405">
        <f t="shared" ca="1" si="203"/>
        <v>0</v>
      </c>
      <c r="BV165" s="405">
        <f t="shared" ca="1" si="203"/>
        <v>0</v>
      </c>
      <c r="BW165" s="405">
        <f t="shared" ca="1" si="203"/>
        <v>0</v>
      </c>
      <c r="BX165" s="405">
        <f t="shared" ca="1" si="203"/>
        <v>0</v>
      </c>
      <c r="BY165" s="405">
        <f t="shared" ca="1" si="203"/>
        <v>0</v>
      </c>
      <c r="BZ165" s="405">
        <f t="shared" ca="1" si="203"/>
        <v>0</v>
      </c>
      <c r="CA165" s="405">
        <f t="shared" ca="1" si="203"/>
        <v>0</v>
      </c>
    </row>
    <row r="166" spans="1:79" ht="20.100000000000001" customHeight="1">
      <c r="A166" t="s">
        <v>656</v>
      </c>
      <c r="B166" s="812">
        <v>93</v>
      </c>
      <c r="C166" s="446" t="s">
        <v>429</v>
      </c>
      <c r="D166" s="927">
        <f t="shared" ca="1" si="152"/>
        <v>0</v>
      </c>
      <c r="E166" s="794">
        <f t="shared" ca="1" si="153"/>
        <v>0</v>
      </c>
      <c r="F166" s="413">
        <f t="shared" ca="1" si="154"/>
        <v>0</v>
      </c>
      <c r="G166" s="927">
        <f t="shared" ca="1" si="155"/>
        <v>0</v>
      </c>
      <c r="H166" s="794">
        <f t="shared" ca="1" si="156"/>
        <v>0</v>
      </c>
      <c r="I166" s="413">
        <f t="shared" ca="1" si="157"/>
        <v>0</v>
      </c>
      <c r="J166" s="927">
        <f t="shared" ca="1" si="158"/>
        <v>0</v>
      </c>
      <c r="K166" s="413">
        <f t="shared" ca="1" si="159"/>
        <v>0</v>
      </c>
      <c r="L166" s="927">
        <f t="shared" ca="1" si="160"/>
        <v>0</v>
      </c>
      <c r="M166" s="413">
        <f t="shared" ca="1" si="161"/>
        <v>0</v>
      </c>
      <c r="N166" s="450"/>
      <c r="O166" s="794"/>
      <c r="P166" s="807">
        <f t="shared" ca="1" si="204"/>
        <v>88</v>
      </c>
      <c r="Q166" s="807">
        <f t="shared" ca="1" si="205"/>
        <v>0</v>
      </c>
      <c r="R166" s="807">
        <f t="shared" ca="1" si="206"/>
        <v>28</v>
      </c>
      <c r="S166" s="807">
        <f t="shared" ca="1" si="207"/>
        <v>0</v>
      </c>
      <c r="T166" s="807">
        <f t="shared" ca="1" si="208"/>
        <v>0</v>
      </c>
      <c r="U166" s="807">
        <f t="shared" ca="1" si="209"/>
        <v>0</v>
      </c>
      <c r="V166" s="807">
        <f t="shared" ca="1" si="168"/>
        <v>88</v>
      </c>
      <c r="W166" s="807">
        <f t="shared" ca="1" si="169"/>
        <v>0</v>
      </c>
      <c r="X166" s="807">
        <f t="shared" ca="1" si="170"/>
        <v>28</v>
      </c>
      <c r="Y166" s="487">
        <f t="shared" ca="1" si="210"/>
        <v>30</v>
      </c>
      <c r="Z166" s="948"/>
      <c r="AA166" s="812">
        <v>93</v>
      </c>
      <c r="AB166" s="813" t="s">
        <v>429</v>
      </c>
      <c r="AC166" s="927">
        <f t="shared" ca="1" si="211"/>
        <v>2</v>
      </c>
      <c r="AD166" s="794">
        <f t="shared" ca="1" si="212"/>
        <v>0</v>
      </c>
      <c r="AE166" s="413">
        <f t="shared" ca="1" si="174"/>
        <v>2</v>
      </c>
      <c r="AF166" s="927">
        <f t="shared" ca="1" si="213"/>
        <v>2</v>
      </c>
      <c r="AG166" s="794">
        <f t="shared" ca="1" si="214"/>
        <v>0</v>
      </c>
      <c r="AH166" s="794">
        <f t="shared" ca="1" si="215"/>
        <v>0</v>
      </c>
      <c r="AI166" s="794">
        <f t="shared" ca="1" si="216"/>
        <v>0</v>
      </c>
      <c r="AJ166" s="413">
        <f t="shared" ca="1" si="179"/>
        <v>2</v>
      </c>
      <c r="AK166" s="927">
        <f t="shared" ca="1" si="217"/>
        <v>0</v>
      </c>
      <c r="AL166" s="794">
        <f t="shared" ca="1" si="218"/>
        <v>0</v>
      </c>
      <c r="AM166" s="413">
        <f t="shared" ca="1" si="182"/>
        <v>0</v>
      </c>
      <c r="AN166" s="927">
        <f t="shared" ca="1" si="219"/>
        <v>0</v>
      </c>
      <c r="AO166" s="794">
        <f t="shared" ca="1" si="220"/>
        <v>0</v>
      </c>
      <c r="AP166" s="794">
        <f t="shared" ca="1" si="221"/>
        <v>0</v>
      </c>
      <c r="AQ166" s="794">
        <f t="shared" ca="1" si="222"/>
        <v>0</v>
      </c>
      <c r="AR166" s="794">
        <f t="shared" ca="1" si="223"/>
        <v>0</v>
      </c>
      <c r="AS166" s="787">
        <f t="shared" ca="1" si="224"/>
        <v>0</v>
      </c>
      <c r="AT166" s="413">
        <f t="shared" ca="1" si="194"/>
        <v>0</v>
      </c>
      <c r="AV166" s="410">
        <f t="shared" ca="1" si="225"/>
        <v>0</v>
      </c>
      <c r="AW166" s="410">
        <f t="shared" ca="1" si="226"/>
        <v>0</v>
      </c>
      <c r="AX166" s="405">
        <f t="shared" ca="1" si="201"/>
        <v>0</v>
      </c>
      <c r="AY166" s="414">
        <f t="shared" ca="1" si="201"/>
        <v>0</v>
      </c>
      <c r="AZ166" s="405">
        <f t="shared" ca="1" si="201"/>
        <v>0</v>
      </c>
      <c r="BA166" s="405">
        <f t="shared" ca="1" si="201"/>
        <v>0</v>
      </c>
      <c r="BB166" s="405">
        <f t="shared" ca="1" si="201"/>
        <v>0</v>
      </c>
      <c r="BC166" s="405">
        <f t="shared" ca="1" si="201"/>
        <v>0</v>
      </c>
      <c r="BD166" s="405">
        <f t="shared" ca="1" si="201"/>
        <v>0</v>
      </c>
      <c r="BE166" s="405">
        <f t="shared" ca="1" si="201"/>
        <v>0</v>
      </c>
      <c r="BF166" s="405">
        <f t="shared" ca="1" si="201"/>
        <v>0</v>
      </c>
      <c r="BG166" s="405">
        <f t="shared" ca="1" si="201"/>
        <v>0</v>
      </c>
      <c r="BH166" s="405">
        <f t="shared" ca="1" si="202"/>
        <v>0</v>
      </c>
      <c r="BI166" s="405">
        <f t="shared" ca="1" si="202"/>
        <v>0</v>
      </c>
      <c r="BJ166" s="405">
        <f t="shared" ca="1" si="202"/>
        <v>0</v>
      </c>
      <c r="BK166" s="405">
        <f t="shared" ca="1" si="202"/>
        <v>0</v>
      </c>
      <c r="BL166" s="405">
        <f t="shared" ca="1" si="202"/>
        <v>0</v>
      </c>
      <c r="BM166" s="405">
        <f t="shared" ca="1" si="202"/>
        <v>0</v>
      </c>
      <c r="BN166" s="405">
        <f t="shared" ca="1" si="202"/>
        <v>0</v>
      </c>
      <c r="BO166" s="405">
        <f t="shared" ca="1" si="202"/>
        <v>0</v>
      </c>
      <c r="BP166" s="405">
        <f t="shared" ca="1" si="202"/>
        <v>0</v>
      </c>
      <c r="BQ166" s="405">
        <f t="shared" ca="1" si="202"/>
        <v>0</v>
      </c>
      <c r="BR166" s="405">
        <f t="shared" ca="1" si="203"/>
        <v>0</v>
      </c>
      <c r="BS166" s="405">
        <f t="shared" ca="1" si="203"/>
        <v>0</v>
      </c>
      <c r="BT166" s="405">
        <f t="shared" ca="1" si="203"/>
        <v>0</v>
      </c>
      <c r="BU166" s="405">
        <f t="shared" ca="1" si="203"/>
        <v>0</v>
      </c>
      <c r="BV166" s="405">
        <f t="shared" ca="1" si="203"/>
        <v>0</v>
      </c>
      <c r="BW166" s="405">
        <f t="shared" ca="1" si="203"/>
        <v>0</v>
      </c>
      <c r="BX166" s="405">
        <f t="shared" ca="1" si="203"/>
        <v>0</v>
      </c>
      <c r="BY166" s="405">
        <f t="shared" ca="1" si="203"/>
        <v>0</v>
      </c>
      <c r="BZ166" s="405">
        <f t="shared" ca="1" si="203"/>
        <v>0</v>
      </c>
      <c r="CA166" s="405">
        <f t="shared" ca="1" si="203"/>
        <v>0</v>
      </c>
    </row>
    <row r="167" spans="1:79" ht="20.100000000000001" customHeight="1">
      <c r="A167" t="s">
        <v>657</v>
      </c>
      <c r="B167" s="812">
        <v>94</v>
      </c>
      <c r="C167" s="446" t="s">
        <v>430</v>
      </c>
      <c r="D167" s="927">
        <f t="shared" ca="1" si="152"/>
        <v>0</v>
      </c>
      <c r="E167" s="794">
        <f t="shared" ca="1" si="153"/>
        <v>0</v>
      </c>
      <c r="F167" s="413">
        <f t="shared" ca="1" si="154"/>
        <v>0</v>
      </c>
      <c r="G167" s="927">
        <f t="shared" ca="1" si="155"/>
        <v>0</v>
      </c>
      <c r="H167" s="794">
        <f t="shared" ca="1" si="156"/>
        <v>0</v>
      </c>
      <c r="I167" s="413">
        <f t="shared" ca="1" si="157"/>
        <v>0</v>
      </c>
      <c r="J167" s="927">
        <f t="shared" ca="1" si="158"/>
        <v>0</v>
      </c>
      <c r="K167" s="413">
        <f t="shared" ca="1" si="159"/>
        <v>0</v>
      </c>
      <c r="L167" s="927">
        <f t="shared" ca="1" si="160"/>
        <v>0</v>
      </c>
      <c r="M167" s="413">
        <f t="shared" ca="1" si="161"/>
        <v>0</v>
      </c>
      <c r="N167" s="450"/>
      <c r="O167" s="794"/>
      <c r="P167" s="807">
        <f t="shared" ca="1" si="204"/>
        <v>91</v>
      </c>
      <c r="Q167" s="807">
        <f t="shared" ca="1" si="205"/>
        <v>0</v>
      </c>
      <c r="R167" s="807">
        <f t="shared" ca="1" si="206"/>
        <v>10</v>
      </c>
      <c r="S167" s="807">
        <f t="shared" ca="1" si="207"/>
        <v>8</v>
      </c>
      <c r="T167" s="807">
        <f t="shared" ca="1" si="208"/>
        <v>0</v>
      </c>
      <c r="U167" s="807">
        <f t="shared" ca="1" si="209"/>
        <v>0</v>
      </c>
      <c r="V167" s="807">
        <f t="shared" ca="1" si="168"/>
        <v>99</v>
      </c>
      <c r="W167" s="807">
        <f t="shared" ca="1" si="169"/>
        <v>0</v>
      </c>
      <c r="X167" s="807">
        <f t="shared" ca="1" si="170"/>
        <v>10</v>
      </c>
      <c r="Y167" s="487">
        <f t="shared" ca="1" si="210"/>
        <v>44</v>
      </c>
      <c r="Z167" s="948"/>
      <c r="AA167" s="812">
        <v>94</v>
      </c>
      <c r="AB167" s="813" t="s">
        <v>430</v>
      </c>
      <c r="AC167" s="927">
        <f t="shared" ca="1" si="211"/>
        <v>1</v>
      </c>
      <c r="AD167" s="794">
        <f t="shared" ca="1" si="212"/>
        <v>0</v>
      </c>
      <c r="AE167" s="413">
        <f t="shared" ca="1" si="174"/>
        <v>1</v>
      </c>
      <c r="AF167" s="927">
        <f t="shared" ca="1" si="213"/>
        <v>1</v>
      </c>
      <c r="AG167" s="794">
        <f t="shared" ca="1" si="214"/>
        <v>0</v>
      </c>
      <c r="AH167" s="794">
        <f t="shared" ca="1" si="215"/>
        <v>0</v>
      </c>
      <c r="AI167" s="794">
        <f t="shared" ca="1" si="216"/>
        <v>0</v>
      </c>
      <c r="AJ167" s="413">
        <f t="shared" ca="1" si="179"/>
        <v>1</v>
      </c>
      <c r="AK167" s="927">
        <f t="shared" ca="1" si="217"/>
        <v>0</v>
      </c>
      <c r="AL167" s="794">
        <f t="shared" ca="1" si="218"/>
        <v>0</v>
      </c>
      <c r="AM167" s="413">
        <f t="shared" ca="1" si="182"/>
        <v>0</v>
      </c>
      <c r="AN167" s="927">
        <f t="shared" ca="1" si="219"/>
        <v>0</v>
      </c>
      <c r="AO167" s="794">
        <f t="shared" ca="1" si="220"/>
        <v>0</v>
      </c>
      <c r="AP167" s="794">
        <f t="shared" ca="1" si="221"/>
        <v>0</v>
      </c>
      <c r="AQ167" s="794">
        <f t="shared" ca="1" si="222"/>
        <v>0</v>
      </c>
      <c r="AR167" s="794">
        <f t="shared" ca="1" si="223"/>
        <v>0</v>
      </c>
      <c r="AS167" s="787">
        <f t="shared" ca="1" si="224"/>
        <v>0</v>
      </c>
      <c r="AT167" s="413">
        <f t="shared" ca="1" si="194"/>
        <v>0</v>
      </c>
      <c r="AV167" s="410">
        <f t="shared" ca="1" si="225"/>
        <v>0</v>
      </c>
      <c r="AW167" s="410">
        <f t="shared" ca="1" si="226"/>
        <v>0</v>
      </c>
      <c r="AX167" s="405">
        <f t="shared" ca="1" si="201"/>
        <v>0</v>
      </c>
      <c r="AY167" s="414">
        <f t="shared" ca="1" si="201"/>
        <v>0</v>
      </c>
      <c r="AZ167" s="405">
        <f t="shared" ca="1" si="201"/>
        <v>0</v>
      </c>
      <c r="BA167" s="405">
        <f t="shared" ca="1" si="201"/>
        <v>0</v>
      </c>
      <c r="BB167" s="405">
        <f t="shared" ca="1" si="201"/>
        <v>0</v>
      </c>
      <c r="BC167" s="405">
        <f t="shared" ca="1" si="201"/>
        <v>0</v>
      </c>
      <c r="BD167" s="405">
        <f t="shared" ca="1" si="201"/>
        <v>0</v>
      </c>
      <c r="BE167" s="405">
        <f t="shared" ca="1" si="201"/>
        <v>0</v>
      </c>
      <c r="BF167" s="405">
        <f t="shared" ca="1" si="201"/>
        <v>0</v>
      </c>
      <c r="BG167" s="405">
        <f t="shared" ca="1" si="201"/>
        <v>0</v>
      </c>
      <c r="BH167" s="405">
        <f t="shared" ca="1" si="202"/>
        <v>0</v>
      </c>
      <c r="BI167" s="405">
        <f t="shared" ca="1" si="202"/>
        <v>0</v>
      </c>
      <c r="BJ167" s="405">
        <f t="shared" ca="1" si="202"/>
        <v>0</v>
      </c>
      <c r="BK167" s="405">
        <f t="shared" ca="1" si="202"/>
        <v>0</v>
      </c>
      <c r="BL167" s="405">
        <f t="shared" ca="1" si="202"/>
        <v>0</v>
      </c>
      <c r="BM167" s="405">
        <f t="shared" ca="1" si="202"/>
        <v>0</v>
      </c>
      <c r="BN167" s="405">
        <f t="shared" ca="1" si="202"/>
        <v>0</v>
      </c>
      <c r="BO167" s="405">
        <f t="shared" ca="1" si="202"/>
        <v>0</v>
      </c>
      <c r="BP167" s="405">
        <f t="shared" ca="1" si="202"/>
        <v>0</v>
      </c>
      <c r="BQ167" s="405">
        <f t="shared" ca="1" si="202"/>
        <v>0</v>
      </c>
      <c r="BR167" s="405">
        <f t="shared" ca="1" si="203"/>
        <v>0</v>
      </c>
      <c r="BS167" s="405">
        <f t="shared" ca="1" si="203"/>
        <v>0</v>
      </c>
      <c r="BT167" s="405">
        <f t="shared" ca="1" si="203"/>
        <v>0</v>
      </c>
      <c r="BU167" s="405">
        <f t="shared" ca="1" si="203"/>
        <v>0</v>
      </c>
      <c r="BV167" s="405">
        <f t="shared" ca="1" si="203"/>
        <v>0</v>
      </c>
      <c r="BW167" s="405">
        <f t="shared" ca="1" si="203"/>
        <v>0</v>
      </c>
      <c r="BX167" s="405">
        <f t="shared" ca="1" si="203"/>
        <v>0</v>
      </c>
      <c r="BY167" s="405">
        <f t="shared" ca="1" si="203"/>
        <v>0</v>
      </c>
      <c r="BZ167" s="405">
        <f t="shared" ca="1" si="203"/>
        <v>0</v>
      </c>
      <c r="CA167" s="405">
        <f t="shared" ca="1" si="203"/>
        <v>0</v>
      </c>
    </row>
    <row r="168" spans="1:79" ht="20.100000000000001" customHeight="1">
      <c r="A168" t="s">
        <v>658</v>
      </c>
      <c r="B168" s="427">
        <v>95</v>
      </c>
      <c r="C168" s="929" t="s">
        <v>431</v>
      </c>
      <c r="D168" s="455">
        <f t="shared" ca="1" si="152"/>
        <v>0</v>
      </c>
      <c r="E168" s="430">
        <f t="shared" ca="1" si="153"/>
        <v>0</v>
      </c>
      <c r="F168" s="456">
        <f t="shared" ca="1" si="154"/>
        <v>0</v>
      </c>
      <c r="G168" s="455">
        <f t="shared" ca="1" si="155"/>
        <v>0</v>
      </c>
      <c r="H168" s="430">
        <f t="shared" ca="1" si="156"/>
        <v>0</v>
      </c>
      <c r="I168" s="456">
        <f t="shared" ca="1" si="157"/>
        <v>0</v>
      </c>
      <c r="J168" s="455">
        <f t="shared" ca="1" si="158"/>
        <v>0</v>
      </c>
      <c r="K168" s="456">
        <f t="shared" ca="1" si="159"/>
        <v>0</v>
      </c>
      <c r="L168" s="455">
        <f t="shared" ca="1" si="160"/>
        <v>0</v>
      </c>
      <c r="M168" s="456">
        <f t="shared" ca="1" si="161"/>
        <v>0</v>
      </c>
      <c r="N168" s="451"/>
      <c r="O168" s="430"/>
      <c r="P168" s="431">
        <f t="shared" ca="1" si="204"/>
        <v>78</v>
      </c>
      <c r="Q168" s="431">
        <f t="shared" ca="1" si="205"/>
        <v>0</v>
      </c>
      <c r="R168" s="431">
        <f t="shared" ca="1" si="206"/>
        <v>0</v>
      </c>
      <c r="S168" s="431">
        <f t="shared" ca="1" si="207"/>
        <v>5</v>
      </c>
      <c r="T168" s="431">
        <f t="shared" ca="1" si="208"/>
        <v>0</v>
      </c>
      <c r="U168" s="431">
        <f t="shared" ca="1" si="209"/>
        <v>0</v>
      </c>
      <c r="V168" s="431">
        <f t="shared" ca="1" si="168"/>
        <v>83</v>
      </c>
      <c r="W168" s="431">
        <f t="shared" ca="1" si="169"/>
        <v>0</v>
      </c>
      <c r="X168" s="431">
        <f t="shared" ca="1" si="170"/>
        <v>0</v>
      </c>
      <c r="Y168" s="476">
        <f t="shared" ca="1" si="210"/>
        <v>56</v>
      </c>
      <c r="Z168" s="948"/>
      <c r="AA168" s="427">
        <v>95</v>
      </c>
      <c r="AB168" s="937" t="s">
        <v>431</v>
      </c>
      <c r="AC168" s="455">
        <f t="shared" ca="1" si="211"/>
        <v>6</v>
      </c>
      <c r="AD168" s="430">
        <f t="shared" ca="1" si="212"/>
        <v>2</v>
      </c>
      <c r="AE168" s="456">
        <f t="shared" ca="1" si="174"/>
        <v>8</v>
      </c>
      <c r="AF168" s="455">
        <f t="shared" ca="1" si="213"/>
        <v>8</v>
      </c>
      <c r="AG168" s="430">
        <f t="shared" ca="1" si="214"/>
        <v>0</v>
      </c>
      <c r="AH168" s="430">
        <f t="shared" ca="1" si="215"/>
        <v>0</v>
      </c>
      <c r="AI168" s="430">
        <f t="shared" ca="1" si="216"/>
        <v>0</v>
      </c>
      <c r="AJ168" s="456">
        <f t="shared" ca="1" si="179"/>
        <v>8</v>
      </c>
      <c r="AK168" s="455">
        <f t="shared" ca="1" si="217"/>
        <v>0</v>
      </c>
      <c r="AL168" s="430">
        <f t="shared" ca="1" si="218"/>
        <v>0</v>
      </c>
      <c r="AM168" s="456">
        <f t="shared" ca="1" si="182"/>
        <v>0</v>
      </c>
      <c r="AN168" s="455">
        <f t="shared" ca="1" si="219"/>
        <v>0</v>
      </c>
      <c r="AO168" s="430">
        <f t="shared" ca="1" si="220"/>
        <v>0</v>
      </c>
      <c r="AP168" s="430">
        <f t="shared" ca="1" si="221"/>
        <v>0</v>
      </c>
      <c r="AQ168" s="430">
        <f t="shared" ca="1" si="222"/>
        <v>0</v>
      </c>
      <c r="AR168" s="430">
        <f t="shared" ca="1" si="223"/>
        <v>0</v>
      </c>
      <c r="AS168" s="788">
        <f t="shared" ca="1" si="224"/>
        <v>0</v>
      </c>
      <c r="AT168" s="456">
        <f t="shared" ca="1" si="194"/>
        <v>0</v>
      </c>
      <c r="AV168" s="410">
        <f t="shared" ca="1" si="225"/>
        <v>0</v>
      </c>
      <c r="AW168" s="410">
        <f t="shared" ca="1" si="226"/>
        <v>0</v>
      </c>
      <c r="AX168" s="405">
        <f t="shared" ca="1" si="201"/>
        <v>0</v>
      </c>
      <c r="AY168" s="414">
        <f t="shared" ca="1" si="201"/>
        <v>0</v>
      </c>
      <c r="AZ168" s="405">
        <f t="shared" ca="1" si="201"/>
        <v>0</v>
      </c>
      <c r="BA168" s="405">
        <f t="shared" ca="1" si="201"/>
        <v>0</v>
      </c>
      <c r="BB168" s="405">
        <f t="shared" ca="1" si="201"/>
        <v>0</v>
      </c>
      <c r="BC168" s="405">
        <f t="shared" ca="1" si="201"/>
        <v>0</v>
      </c>
      <c r="BD168" s="405">
        <f t="shared" ca="1" si="201"/>
        <v>0</v>
      </c>
      <c r="BE168" s="405">
        <f t="shared" ca="1" si="201"/>
        <v>0</v>
      </c>
      <c r="BF168" s="405">
        <f t="shared" ca="1" si="201"/>
        <v>0</v>
      </c>
      <c r="BG168" s="405">
        <f t="shared" ca="1" si="201"/>
        <v>0</v>
      </c>
      <c r="BH168" s="405">
        <f t="shared" ca="1" si="202"/>
        <v>0</v>
      </c>
      <c r="BI168" s="405">
        <f t="shared" ca="1" si="202"/>
        <v>0</v>
      </c>
      <c r="BJ168" s="405">
        <f t="shared" ca="1" si="202"/>
        <v>0</v>
      </c>
      <c r="BK168" s="405">
        <f t="shared" ca="1" si="202"/>
        <v>0</v>
      </c>
      <c r="BL168" s="405">
        <f t="shared" ca="1" si="202"/>
        <v>0</v>
      </c>
      <c r="BM168" s="405">
        <f t="shared" ca="1" si="202"/>
        <v>0</v>
      </c>
      <c r="BN168" s="405">
        <f t="shared" ca="1" si="202"/>
        <v>0</v>
      </c>
      <c r="BO168" s="405">
        <f t="shared" ca="1" si="202"/>
        <v>0</v>
      </c>
      <c r="BP168" s="405">
        <f t="shared" ca="1" si="202"/>
        <v>0</v>
      </c>
      <c r="BQ168" s="405">
        <f t="shared" ca="1" si="202"/>
        <v>0</v>
      </c>
      <c r="BR168" s="405">
        <f t="shared" ca="1" si="203"/>
        <v>0</v>
      </c>
      <c r="BS168" s="405">
        <f t="shared" ca="1" si="203"/>
        <v>0</v>
      </c>
      <c r="BT168" s="405">
        <f t="shared" ca="1" si="203"/>
        <v>0</v>
      </c>
      <c r="BU168" s="405">
        <f t="shared" ca="1" si="203"/>
        <v>0</v>
      </c>
      <c r="BV168" s="405">
        <f t="shared" ca="1" si="203"/>
        <v>0</v>
      </c>
      <c r="BW168" s="405">
        <f t="shared" ca="1" si="203"/>
        <v>0</v>
      </c>
      <c r="BX168" s="405">
        <f t="shared" ca="1" si="203"/>
        <v>0</v>
      </c>
      <c r="BY168" s="405">
        <f t="shared" ca="1" si="203"/>
        <v>0</v>
      </c>
      <c r="BZ168" s="405">
        <f t="shared" ca="1" si="203"/>
        <v>0</v>
      </c>
      <c r="CA168" s="405">
        <f t="shared" ca="1" si="203"/>
        <v>0</v>
      </c>
    </row>
    <row r="169" spans="1:79" ht="20.100000000000001" customHeight="1">
      <c r="A169" t="s">
        <v>660</v>
      </c>
      <c r="B169" s="812">
        <v>96</v>
      </c>
      <c r="C169" s="446" t="s">
        <v>433</v>
      </c>
      <c r="D169" s="927">
        <f t="shared" ca="1" si="152"/>
        <v>0</v>
      </c>
      <c r="E169" s="794">
        <f t="shared" ca="1" si="153"/>
        <v>0</v>
      </c>
      <c r="F169" s="413">
        <f t="shared" ca="1" si="154"/>
        <v>0</v>
      </c>
      <c r="G169" s="927">
        <f t="shared" ca="1" si="155"/>
        <v>0</v>
      </c>
      <c r="H169" s="794">
        <f t="shared" ca="1" si="156"/>
        <v>0</v>
      </c>
      <c r="I169" s="413">
        <f t="shared" ca="1" si="157"/>
        <v>0</v>
      </c>
      <c r="J169" s="927">
        <f t="shared" ca="1" si="158"/>
        <v>0</v>
      </c>
      <c r="K169" s="413">
        <f t="shared" ca="1" si="159"/>
        <v>0</v>
      </c>
      <c r="L169" s="927">
        <f t="shared" ca="1" si="160"/>
        <v>0</v>
      </c>
      <c r="M169" s="413">
        <f t="shared" ca="1" si="161"/>
        <v>0</v>
      </c>
      <c r="N169" s="450"/>
      <c r="O169" s="794"/>
      <c r="P169" s="807">
        <f t="shared" ca="1" si="204"/>
        <v>63</v>
      </c>
      <c r="Q169" s="807">
        <f t="shared" ca="1" si="205"/>
        <v>0</v>
      </c>
      <c r="R169" s="807">
        <f t="shared" ca="1" si="206"/>
        <v>2</v>
      </c>
      <c r="S169" s="807">
        <f t="shared" ca="1" si="207"/>
        <v>6</v>
      </c>
      <c r="T169" s="807">
        <f t="shared" ca="1" si="208"/>
        <v>0</v>
      </c>
      <c r="U169" s="807">
        <f t="shared" ca="1" si="209"/>
        <v>0</v>
      </c>
      <c r="V169" s="807">
        <f t="shared" ca="1" si="168"/>
        <v>69</v>
      </c>
      <c r="W169" s="807">
        <f t="shared" ca="1" si="169"/>
        <v>0</v>
      </c>
      <c r="X169" s="807">
        <f t="shared" ca="1" si="170"/>
        <v>2</v>
      </c>
      <c r="Y169" s="487">
        <f t="shared" ca="1" si="210"/>
        <v>42</v>
      </c>
      <c r="Z169" s="948"/>
      <c r="AA169" s="812">
        <v>96</v>
      </c>
      <c r="AB169" s="813" t="s">
        <v>433</v>
      </c>
      <c r="AC169" s="927">
        <f t="shared" ca="1" si="211"/>
        <v>5</v>
      </c>
      <c r="AD169" s="794">
        <f t="shared" ca="1" si="212"/>
        <v>2</v>
      </c>
      <c r="AE169" s="413">
        <f t="shared" ca="1" si="174"/>
        <v>7</v>
      </c>
      <c r="AF169" s="927">
        <f t="shared" ca="1" si="213"/>
        <v>3</v>
      </c>
      <c r="AG169" s="794">
        <f t="shared" ca="1" si="214"/>
        <v>0</v>
      </c>
      <c r="AH169" s="794">
        <f t="shared" ca="1" si="215"/>
        <v>1</v>
      </c>
      <c r="AI169" s="794">
        <f t="shared" ca="1" si="216"/>
        <v>3</v>
      </c>
      <c r="AJ169" s="413">
        <f t="shared" ca="1" si="179"/>
        <v>7</v>
      </c>
      <c r="AK169" s="927">
        <f t="shared" ca="1" si="217"/>
        <v>2</v>
      </c>
      <c r="AL169" s="794">
        <f t="shared" ca="1" si="218"/>
        <v>0</v>
      </c>
      <c r="AM169" s="413">
        <f t="shared" ca="1" si="182"/>
        <v>2</v>
      </c>
      <c r="AN169" s="927">
        <f t="shared" ca="1" si="219"/>
        <v>1</v>
      </c>
      <c r="AO169" s="794">
        <f t="shared" ca="1" si="220"/>
        <v>0</v>
      </c>
      <c r="AP169" s="794">
        <f t="shared" ca="1" si="221"/>
        <v>1</v>
      </c>
      <c r="AQ169" s="794">
        <f t="shared" ca="1" si="222"/>
        <v>2</v>
      </c>
      <c r="AR169" s="794">
        <f t="shared" ca="1" si="223"/>
        <v>0</v>
      </c>
      <c r="AS169" s="787">
        <f t="shared" ca="1" si="224"/>
        <v>0</v>
      </c>
      <c r="AT169" s="413">
        <f t="shared" ca="1" si="194"/>
        <v>4</v>
      </c>
      <c r="AV169" s="410">
        <f t="shared" ca="1" si="225"/>
        <v>0</v>
      </c>
      <c r="AW169" s="410">
        <f t="shared" ca="1" si="226"/>
        <v>0</v>
      </c>
      <c r="AX169" s="405">
        <f t="shared" ref="AX169:BG178" ca="1" si="227">INDEX(INDIRECT(AX$7),MATCH($A169,_1自治体コード,0))</f>
        <v>0</v>
      </c>
      <c r="AY169" s="414">
        <f t="shared" ca="1" si="227"/>
        <v>0</v>
      </c>
      <c r="AZ169" s="405">
        <f t="shared" ca="1" si="227"/>
        <v>0</v>
      </c>
      <c r="BA169" s="405">
        <f t="shared" ca="1" si="227"/>
        <v>0</v>
      </c>
      <c r="BB169" s="405">
        <f t="shared" ca="1" si="227"/>
        <v>0</v>
      </c>
      <c r="BC169" s="405">
        <f t="shared" ca="1" si="227"/>
        <v>0</v>
      </c>
      <c r="BD169" s="405">
        <f t="shared" ca="1" si="227"/>
        <v>0</v>
      </c>
      <c r="BE169" s="405">
        <f t="shared" ca="1" si="227"/>
        <v>0</v>
      </c>
      <c r="BF169" s="405">
        <f t="shared" ca="1" si="227"/>
        <v>0</v>
      </c>
      <c r="BG169" s="405">
        <f t="shared" ca="1" si="227"/>
        <v>0</v>
      </c>
      <c r="BH169" s="405">
        <f t="shared" ref="BH169:BQ178" ca="1" si="228">INDEX(INDIRECT(BH$7),MATCH($A169,_1自治体コード,0))</f>
        <v>0</v>
      </c>
      <c r="BI169" s="405">
        <f t="shared" ca="1" si="228"/>
        <v>0</v>
      </c>
      <c r="BJ169" s="405">
        <f t="shared" ca="1" si="228"/>
        <v>0</v>
      </c>
      <c r="BK169" s="405">
        <f t="shared" ca="1" si="228"/>
        <v>0</v>
      </c>
      <c r="BL169" s="405">
        <f t="shared" ca="1" si="228"/>
        <v>0</v>
      </c>
      <c r="BM169" s="405">
        <f t="shared" ca="1" si="228"/>
        <v>0</v>
      </c>
      <c r="BN169" s="405">
        <f t="shared" ca="1" si="228"/>
        <v>0</v>
      </c>
      <c r="BO169" s="405">
        <f t="shared" ca="1" si="228"/>
        <v>0</v>
      </c>
      <c r="BP169" s="405">
        <f t="shared" ca="1" si="228"/>
        <v>0</v>
      </c>
      <c r="BQ169" s="405">
        <f t="shared" ca="1" si="228"/>
        <v>0</v>
      </c>
      <c r="BR169" s="405">
        <f t="shared" ref="BR169:CA184" ca="1" si="229">INDEX(INDIRECT(BR$7),MATCH($A169,_1自治体コード,0))</f>
        <v>0</v>
      </c>
      <c r="BS169" s="405">
        <f t="shared" ca="1" si="229"/>
        <v>0</v>
      </c>
      <c r="BT169" s="405">
        <f t="shared" ca="1" si="229"/>
        <v>0</v>
      </c>
      <c r="BU169" s="405">
        <f t="shared" ca="1" si="229"/>
        <v>0</v>
      </c>
      <c r="BV169" s="405">
        <f t="shared" ca="1" si="229"/>
        <v>0</v>
      </c>
      <c r="BW169" s="405">
        <f t="shared" ca="1" si="229"/>
        <v>0</v>
      </c>
      <c r="BX169" s="405">
        <f t="shared" ca="1" si="229"/>
        <v>0</v>
      </c>
      <c r="BY169" s="405">
        <f t="shared" ca="1" si="203"/>
        <v>0</v>
      </c>
      <c r="BZ169" s="405">
        <f t="shared" ca="1" si="203"/>
        <v>0</v>
      </c>
      <c r="CA169" s="405">
        <f t="shared" ca="1" si="203"/>
        <v>0</v>
      </c>
    </row>
    <row r="170" spans="1:79" ht="20.100000000000001" customHeight="1">
      <c r="A170" t="s">
        <v>662</v>
      </c>
      <c r="B170" s="436">
        <v>97</v>
      </c>
      <c r="C170" s="446" t="s">
        <v>1915</v>
      </c>
      <c r="D170" s="454">
        <f t="shared" ca="1" si="152"/>
        <v>0</v>
      </c>
      <c r="E170" s="437">
        <f t="shared" ca="1" si="153"/>
        <v>0</v>
      </c>
      <c r="F170" s="413">
        <f t="shared" ca="1" si="154"/>
        <v>0</v>
      </c>
      <c r="G170" s="454">
        <f t="shared" ca="1" si="155"/>
        <v>0</v>
      </c>
      <c r="H170" s="437">
        <f t="shared" ca="1" si="156"/>
        <v>0</v>
      </c>
      <c r="I170" s="413">
        <f ca="1">COUNTIF(BM170:BO170,"*"&amp;" "&amp;"*")</f>
        <v>0</v>
      </c>
      <c r="J170" s="454">
        <f t="shared" ca="1" si="158"/>
        <v>0</v>
      </c>
      <c r="K170" s="413">
        <f t="shared" ca="1" si="159"/>
        <v>0</v>
      </c>
      <c r="L170" s="454">
        <f t="shared" ca="1" si="160"/>
        <v>0</v>
      </c>
      <c r="M170" s="413">
        <f t="shared" ca="1" si="161"/>
        <v>0</v>
      </c>
      <c r="N170" s="450"/>
      <c r="O170" s="437"/>
      <c r="P170" s="807">
        <f t="shared" ca="1" si="204"/>
        <v>77</v>
      </c>
      <c r="Q170" s="807">
        <f t="shared" ca="1" si="205"/>
        <v>0</v>
      </c>
      <c r="R170" s="807">
        <f t="shared" ca="1" si="206"/>
        <v>27</v>
      </c>
      <c r="S170" s="807">
        <f t="shared" ca="1" si="207"/>
        <v>0</v>
      </c>
      <c r="T170" s="807">
        <f t="shared" ca="1" si="208"/>
        <v>0</v>
      </c>
      <c r="U170" s="807">
        <f t="shared" ca="1" si="209"/>
        <v>0</v>
      </c>
      <c r="V170" s="807">
        <f t="shared" ca="1" si="168"/>
        <v>77</v>
      </c>
      <c r="W170" s="807">
        <f t="shared" ca="1" si="169"/>
        <v>0</v>
      </c>
      <c r="X170" s="807">
        <f t="shared" ca="1" si="170"/>
        <v>27</v>
      </c>
      <c r="Y170" s="487">
        <f t="shared" ca="1" si="210"/>
        <v>0</v>
      </c>
      <c r="Z170" s="948"/>
      <c r="AA170" s="812">
        <v>97</v>
      </c>
      <c r="AB170" s="813" t="s">
        <v>1915</v>
      </c>
      <c r="AC170" s="454">
        <f t="shared" ca="1" si="211"/>
        <v>0</v>
      </c>
      <c r="AD170" s="437">
        <f t="shared" ca="1" si="212"/>
        <v>0</v>
      </c>
      <c r="AE170" s="413">
        <f t="shared" ca="1" si="174"/>
        <v>0</v>
      </c>
      <c r="AF170" s="454">
        <f t="shared" ca="1" si="213"/>
        <v>0</v>
      </c>
      <c r="AG170" s="437">
        <f t="shared" ca="1" si="214"/>
        <v>0</v>
      </c>
      <c r="AH170" s="794">
        <f t="shared" ca="1" si="215"/>
        <v>0</v>
      </c>
      <c r="AI170" s="437">
        <f t="shared" ca="1" si="216"/>
        <v>0</v>
      </c>
      <c r="AJ170" s="413">
        <f t="shared" ca="1" si="179"/>
        <v>0</v>
      </c>
      <c r="AK170" s="454">
        <f t="shared" ca="1" si="217"/>
        <v>0</v>
      </c>
      <c r="AL170" s="437">
        <f t="shared" ca="1" si="218"/>
        <v>0</v>
      </c>
      <c r="AM170" s="413">
        <f t="shared" ca="1" si="182"/>
        <v>0</v>
      </c>
      <c r="AN170" s="454">
        <f t="shared" ca="1" si="219"/>
        <v>0</v>
      </c>
      <c r="AO170" s="437">
        <f t="shared" ca="1" si="220"/>
        <v>0</v>
      </c>
      <c r="AP170" s="437">
        <f t="shared" ca="1" si="221"/>
        <v>0</v>
      </c>
      <c r="AQ170" s="437">
        <f t="shared" ca="1" si="222"/>
        <v>0</v>
      </c>
      <c r="AR170" s="437">
        <f t="shared" ca="1" si="223"/>
        <v>0</v>
      </c>
      <c r="AS170" s="787">
        <f t="shared" ca="1" si="224"/>
        <v>0</v>
      </c>
      <c r="AT170" s="413">
        <f t="shared" ca="1" si="194"/>
        <v>0</v>
      </c>
      <c r="AV170" s="410">
        <f t="shared" ca="1" si="225"/>
        <v>0</v>
      </c>
      <c r="AW170" s="410">
        <f t="shared" ca="1" si="226"/>
        <v>0</v>
      </c>
      <c r="AX170" s="405">
        <f t="shared" ca="1" si="227"/>
        <v>0</v>
      </c>
      <c r="AY170" s="414">
        <f t="shared" ca="1" si="227"/>
        <v>0</v>
      </c>
      <c r="AZ170" s="405">
        <f t="shared" ca="1" si="227"/>
        <v>0</v>
      </c>
      <c r="BA170" s="405">
        <f t="shared" ca="1" si="227"/>
        <v>0</v>
      </c>
      <c r="BB170" s="405">
        <f t="shared" ca="1" si="227"/>
        <v>0</v>
      </c>
      <c r="BC170" s="405">
        <f t="shared" ca="1" si="227"/>
        <v>0</v>
      </c>
      <c r="BD170" s="405">
        <f t="shared" ca="1" si="227"/>
        <v>0</v>
      </c>
      <c r="BE170" s="405">
        <f t="shared" ca="1" si="227"/>
        <v>0</v>
      </c>
      <c r="BF170" s="405">
        <f t="shared" ca="1" si="227"/>
        <v>0</v>
      </c>
      <c r="BG170" s="405">
        <f t="shared" ca="1" si="227"/>
        <v>0</v>
      </c>
      <c r="BH170" s="405">
        <f t="shared" ca="1" si="228"/>
        <v>0</v>
      </c>
      <c r="BI170" s="405">
        <f t="shared" ca="1" si="228"/>
        <v>0</v>
      </c>
      <c r="BJ170" s="405">
        <f t="shared" ca="1" si="228"/>
        <v>0</v>
      </c>
      <c r="BK170" s="405">
        <f t="shared" ca="1" si="228"/>
        <v>0</v>
      </c>
      <c r="BL170" s="405">
        <f t="shared" ca="1" si="228"/>
        <v>0</v>
      </c>
      <c r="BM170" s="405">
        <f t="shared" ca="1" si="228"/>
        <v>0</v>
      </c>
      <c r="BN170" s="405">
        <f t="shared" ca="1" si="228"/>
        <v>0</v>
      </c>
      <c r="BO170" s="405">
        <f t="shared" ca="1" si="228"/>
        <v>0</v>
      </c>
      <c r="BP170" s="405">
        <f t="shared" ca="1" si="228"/>
        <v>0</v>
      </c>
      <c r="BQ170" s="405">
        <f t="shared" ca="1" si="228"/>
        <v>0</v>
      </c>
      <c r="BR170" s="405">
        <f t="shared" ca="1" si="229"/>
        <v>0</v>
      </c>
      <c r="BS170" s="405">
        <f t="shared" ca="1" si="229"/>
        <v>0</v>
      </c>
      <c r="BT170" s="405">
        <f t="shared" ca="1" si="229"/>
        <v>0</v>
      </c>
      <c r="BU170" s="405">
        <f t="shared" ca="1" si="229"/>
        <v>0</v>
      </c>
      <c r="BV170" s="405">
        <f t="shared" ca="1" si="229"/>
        <v>0</v>
      </c>
      <c r="BW170" s="405">
        <f t="shared" ca="1" si="229"/>
        <v>0</v>
      </c>
      <c r="BX170" s="405">
        <f t="shared" ca="1" si="229"/>
        <v>0</v>
      </c>
      <c r="BY170" s="405">
        <f t="shared" ca="1" si="203"/>
        <v>0</v>
      </c>
      <c r="BZ170" s="405">
        <f t="shared" ca="1" si="203"/>
        <v>0</v>
      </c>
      <c r="CA170" s="405">
        <f t="shared" ca="1" si="203"/>
        <v>0</v>
      </c>
    </row>
    <row r="171" spans="1:79" ht="20.100000000000001" customHeight="1">
      <c r="A171" t="s">
        <v>664</v>
      </c>
      <c r="B171" s="436">
        <v>98</v>
      </c>
      <c r="C171" s="446" t="s">
        <v>436</v>
      </c>
      <c r="D171" s="454">
        <f t="shared" ca="1" si="152"/>
        <v>0</v>
      </c>
      <c r="E171" s="437">
        <f t="shared" ca="1" si="153"/>
        <v>0</v>
      </c>
      <c r="F171" s="413">
        <f t="shared" ca="1" si="154"/>
        <v>0</v>
      </c>
      <c r="G171" s="454">
        <f t="shared" ca="1" si="155"/>
        <v>0</v>
      </c>
      <c r="H171" s="437">
        <f t="shared" ca="1" si="156"/>
        <v>0</v>
      </c>
      <c r="I171" s="413">
        <f t="shared" ca="1" si="157"/>
        <v>0</v>
      </c>
      <c r="J171" s="454">
        <f t="shared" ca="1" si="158"/>
        <v>0</v>
      </c>
      <c r="K171" s="413">
        <f t="shared" ca="1" si="159"/>
        <v>0</v>
      </c>
      <c r="L171" s="454">
        <f t="shared" ca="1" si="160"/>
        <v>0</v>
      </c>
      <c r="M171" s="413">
        <f t="shared" ca="1" si="161"/>
        <v>0</v>
      </c>
      <c r="N171" s="450"/>
      <c r="O171" s="437"/>
      <c r="P171" s="807">
        <f t="shared" ca="1" si="204"/>
        <v>104</v>
      </c>
      <c r="Q171" s="807">
        <f t="shared" ca="1" si="205"/>
        <v>0</v>
      </c>
      <c r="R171" s="807">
        <f t="shared" ca="1" si="206"/>
        <v>2</v>
      </c>
      <c r="S171" s="807">
        <f t="shared" ca="1" si="207"/>
        <v>0</v>
      </c>
      <c r="T171" s="807">
        <f t="shared" ca="1" si="208"/>
        <v>0</v>
      </c>
      <c r="U171" s="807">
        <f t="shared" ca="1" si="209"/>
        <v>0</v>
      </c>
      <c r="V171" s="807">
        <f t="shared" ca="1" si="168"/>
        <v>104</v>
      </c>
      <c r="W171" s="807">
        <f t="shared" ca="1" si="169"/>
        <v>0</v>
      </c>
      <c r="X171" s="807">
        <f t="shared" ca="1" si="170"/>
        <v>2</v>
      </c>
      <c r="Y171" s="487">
        <f t="shared" ca="1" si="210"/>
        <v>31</v>
      </c>
      <c r="Z171" s="948"/>
      <c r="AA171" s="812">
        <v>98</v>
      </c>
      <c r="AB171" s="813" t="s">
        <v>436</v>
      </c>
      <c r="AC171" s="454">
        <f t="shared" ca="1" si="211"/>
        <v>12</v>
      </c>
      <c r="AD171" s="437">
        <f t="shared" ca="1" si="212"/>
        <v>0</v>
      </c>
      <c r="AE171" s="413">
        <f t="shared" ca="1" si="174"/>
        <v>12</v>
      </c>
      <c r="AF171" s="454">
        <f t="shared" ca="1" si="213"/>
        <v>12</v>
      </c>
      <c r="AG171" s="437">
        <f t="shared" ca="1" si="214"/>
        <v>0</v>
      </c>
      <c r="AH171" s="794">
        <f t="shared" ca="1" si="215"/>
        <v>0</v>
      </c>
      <c r="AI171" s="437">
        <f t="shared" ca="1" si="216"/>
        <v>0</v>
      </c>
      <c r="AJ171" s="413">
        <f t="shared" ca="1" si="179"/>
        <v>12</v>
      </c>
      <c r="AK171" s="454">
        <f t="shared" ca="1" si="217"/>
        <v>0</v>
      </c>
      <c r="AL171" s="437">
        <f t="shared" ca="1" si="218"/>
        <v>0</v>
      </c>
      <c r="AM171" s="413">
        <f t="shared" ca="1" si="182"/>
        <v>0</v>
      </c>
      <c r="AN171" s="454">
        <f t="shared" ca="1" si="219"/>
        <v>0</v>
      </c>
      <c r="AO171" s="437">
        <f t="shared" ca="1" si="220"/>
        <v>0</v>
      </c>
      <c r="AP171" s="437">
        <f t="shared" ca="1" si="221"/>
        <v>0</v>
      </c>
      <c r="AQ171" s="437">
        <f t="shared" ca="1" si="222"/>
        <v>0</v>
      </c>
      <c r="AR171" s="437">
        <f t="shared" ca="1" si="223"/>
        <v>0</v>
      </c>
      <c r="AS171" s="787">
        <f t="shared" ca="1" si="224"/>
        <v>0</v>
      </c>
      <c r="AT171" s="413">
        <f t="shared" ca="1" si="194"/>
        <v>0</v>
      </c>
      <c r="AV171" s="410">
        <f t="shared" ca="1" si="225"/>
        <v>0</v>
      </c>
      <c r="AW171" s="410">
        <f t="shared" ca="1" si="226"/>
        <v>0</v>
      </c>
      <c r="AX171" s="405">
        <f t="shared" ca="1" si="227"/>
        <v>0</v>
      </c>
      <c r="AY171" s="414">
        <f t="shared" ca="1" si="227"/>
        <v>0</v>
      </c>
      <c r="AZ171" s="405">
        <f t="shared" ca="1" si="227"/>
        <v>0</v>
      </c>
      <c r="BA171" s="405">
        <f t="shared" ca="1" si="227"/>
        <v>0</v>
      </c>
      <c r="BB171" s="405">
        <f t="shared" ca="1" si="227"/>
        <v>0</v>
      </c>
      <c r="BC171" s="405">
        <f t="shared" ca="1" si="227"/>
        <v>0</v>
      </c>
      <c r="BD171" s="405">
        <f t="shared" ca="1" si="227"/>
        <v>0</v>
      </c>
      <c r="BE171" s="405">
        <f t="shared" ca="1" si="227"/>
        <v>0</v>
      </c>
      <c r="BF171" s="405">
        <f t="shared" ca="1" si="227"/>
        <v>0</v>
      </c>
      <c r="BG171" s="405">
        <f t="shared" ca="1" si="227"/>
        <v>0</v>
      </c>
      <c r="BH171" s="405">
        <f t="shared" ca="1" si="228"/>
        <v>0</v>
      </c>
      <c r="BI171" s="405">
        <f t="shared" ca="1" si="228"/>
        <v>0</v>
      </c>
      <c r="BJ171" s="405">
        <f t="shared" ca="1" si="228"/>
        <v>0</v>
      </c>
      <c r="BK171" s="405">
        <f t="shared" ca="1" si="228"/>
        <v>0</v>
      </c>
      <c r="BL171" s="405">
        <f t="shared" ca="1" si="228"/>
        <v>0</v>
      </c>
      <c r="BM171" s="405">
        <f t="shared" ca="1" si="228"/>
        <v>0</v>
      </c>
      <c r="BN171" s="405">
        <f t="shared" ca="1" si="228"/>
        <v>0</v>
      </c>
      <c r="BO171" s="405">
        <f t="shared" ca="1" si="228"/>
        <v>0</v>
      </c>
      <c r="BP171" s="405">
        <f t="shared" ca="1" si="228"/>
        <v>0</v>
      </c>
      <c r="BQ171" s="405">
        <f t="shared" ca="1" si="228"/>
        <v>0</v>
      </c>
      <c r="BR171" s="405">
        <f t="shared" ca="1" si="229"/>
        <v>0</v>
      </c>
      <c r="BS171" s="405">
        <f t="shared" ca="1" si="229"/>
        <v>0</v>
      </c>
      <c r="BT171" s="405">
        <f t="shared" ca="1" si="229"/>
        <v>0</v>
      </c>
      <c r="BU171" s="405">
        <f t="shared" ca="1" si="229"/>
        <v>0</v>
      </c>
      <c r="BV171" s="405">
        <f t="shared" ca="1" si="229"/>
        <v>0</v>
      </c>
      <c r="BW171" s="405">
        <f t="shared" ca="1" si="229"/>
        <v>0</v>
      </c>
      <c r="BX171" s="405">
        <f t="shared" ca="1" si="229"/>
        <v>0</v>
      </c>
      <c r="BY171" s="405">
        <f t="shared" ca="1" si="203"/>
        <v>0</v>
      </c>
      <c r="BZ171" s="405">
        <f t="shared" ca="1" si="203"/>
        <v>0</v>
      </c>
      <c r="CA171" s="405">
        <f t="shared" ca="1" si="203"/>
        <v>0</v>
      </c>
    </row>
    <row r="172" spans="1:79" ht="20.100000000000001" customHeight="1">
      <c r="A172" t="s">
        <v>666</v>
      </c>
      <c r="B172" s="436">
        <v>99</v>
      </c>
      <c r="C172" s="446" t="s">
        <v>438</v>
      </c>
      <c r="D172" s="454">
        <f t="shared" ca="1" si="152"/>
        <v>0</v>
      </c>
      <c r="E172" s="437">
        <f t="shared" ca="1" si="153"/>
        <v>0</v>
      </c>
      <c r="F172" s="413">
        <f t="shared" ca="1" si="154"/>
        <v>0</v>
      </c>
      <c r="G172" s="454">
        <f t="shared" ca="1" si="155"/>
        <v>0</v>
      </c>
      <c r="H172" s="437">
        <f t="shared" ca="1" si="156"/>
        <v>0</v>
      </c>
      <c r="I172" s="413">
        <f t="shared" ca="1" si="157"/>
        <v>0</v>
      </c>
      <c r="J172" s="454">
        <f t="shared" ca="1" si="158"/>
        <v>0</v>
      </c>
      <c r="K172" s="413">
        <f t="shared" ca="1" si="159"/>
        <v>0</v>
      </c>
      <c r="L172" s="454">
        <f t="shared" ca="1" si="160"/>
        <v>0</v>
      </c>
      <c r="M172" s="413">
        <f t="shared" ca="1" si="161"/>
        <v>0</v>
      </c>
      <c r="N172" s="450"/>
      <c r="O172" s="437"/>
      <c r="P172" s="807">
        <f t="shared" ca="1" si="204"/>
        <v>91</v>
      </c>
      <c r="Q172" s="807">
        <f t="shared" ca="1" si="205"/>
        <v>0</v>
      </c>
      <c r="R172" s="807">
        <f t="shared" ca="1" si="206"/>
        <v>0</v>
      </c>
      <c r="S172" s="807">
        <f t="shared" ca="1" si="207"/>
        <v>6</v>
      </c>
      <c r="T172" s="807">
        <f t="shared" ca="1" si="208"/>
        <v>0</v>
      </c>
      <c r="U172" s="807">
        <f t="shared" ca="1" si="209"/>
        <v>0</v>
      </c>
      <c r="V172" s="807">
        <f t="shared" ca="1" si="168"/>
        <v>97</v>
      </c>
      <c r="W172" s="807">
        <f t="shared" ca="1" si="169"/>
        <v>0</v>
      </c>
      <c r="X172" s="807">
        <f t="shared" ca="1" si="170"/>
        <v>0</v>
      </c>
      <c r="Y172" s="487">
        <f t="shared" ca="1" si="210"/>
        <v>0</v>
      </c>
      <c r="Z172" s="948"/>
      <c r="AA172" s="812">
        <v>99</v>
      </c>
      <c r="AB172" s="813" t="s">
        <v>438</v>
      </c>
      <c r="AC172" s="454">
        <f t="shared" ca="1" si="211"/>
        <v>3</v>
      </c>
      <c r="AD172" s="437">
        <f t="shared" ca="1" si="212"/>
        <v>3</v>
      </c>
      <c r="AE172" s="413">
        <f t="shared" ca="1" si="174"/>
        <v>6</v>
      </c>
      <c r="AF172" s="454">
        <f t="shared" ca="1" si="213"/>
        <v>0</v>
      </c>
      <c r="AG172" s="437">
        <f t="shared" ca="1" si="214"/>
        <v>0</v>
      </c>
      <c r="AH172" s="794">
        <f t="shared" ca="1" si="215"/>
        <v>0</v>
      </c>
      <c r="AI172" s="437">
        <f t="shared" ca="1" si="216"/>
        <v>6</v>
      </c>
      <c r="AJ172" s="413">
        <f t="shared" ca="1" si="179"/>
        <v>6</v>
      </c>
      <c r="AK172" s="454">
        <f t="shared" ca="1" si="217"/>
        <v>0</v>
      </c>
      <c r="AL172" s="437">
        <f t="shared" ca="1" si="218"/>
        <v>0</v>
      </c>
      <c r="AM172" s="413">
        <f t="shared" ca="1" si="182"/>
        <v>0</v>
      </c>
      <c r="AN172" s="454">
        <f t="shared" ca="1" si="219"/>
        <v>0</v>
      </c>
      <c r="AO172" s="437">
        <f t="shared" ca="1" si="220"/>
        <v>0</v>
      </c>
      <c r="AP172" s="437">
        <f t="shared" ca="1" si="221"/>
        <v>0</v>
      </c>
      <c r="AQ172" s="437">
        <f t="shared" ca="1" si="222"/>
        <v>0</v>
      </c>
      <c r="AR172" s="437">
        <f t="shared" ca="1" si="223"/>
        <v>0</v>
      </c>
      <c r="AS172" s="787">
        <f t="shared" ca="1" si="224"/>
        <v>0</v>
      </c>
      <c r="AT172" s="413">
        <f t="shared" ca="1" si="194"/>
        <v>0</v>
      </c>
      <c r="AV172" s="410">
        <f t="shared" ca="1" si="225"/>
        <v>0</v>
      </c>
      <c r="AW172" s="410">
        <f t="shared" ca="1" si="226"/>
        <v>0</v>
      </c>
      <c r="AX172" s="405">
        <f t="shared" ca="1" si="227"/>
        <v>0</v>
      </c>
      <c r="AY172" s="414">
        <f t="shared" ca="1" si="227"/>
        <v>0</v>
      </c>
      <c r="AZ172" s="405">
        <f t="shared" ca="1" si="227"/>
        <v>0</v>
      </c>
      <c r="BA172" s="405">
        <f t="shared" ca="1" si="227"/>
        <v>0</v>
      </c>
      <c r="BB172" s="405">
        <f t="shared" ca="1" si="227"/>
        <v>0</v>
      </c>
      <c r="BC172" s="405">
        <f t="shared" ca="1" si="227"/>
        <v>0</v>
      </c>
      <c r="BD172" s="405">
        <f t="shared" ca="1" si="227"/>
        <v>0</v>
      </c>
      <c r="BE172" s="405">
        <f t="shared" ca="1" si="227"/>
        <v>0</v>
      </c>
      <c r="BF172" s="405">
        <f t="shared" ca="1" si="227"/>
        <v>0</v>
      </c>
      <c r="BG172" s="405">
        <f t="shared" ca="1" si="227"/>
        <v>0</v>
      </c>
      <c r="BH172" s="405">
        <f t="shared" ca="1" si="228"/>
        <v>0</v>
      </c>
      <c r="BI172" s="405">
        <f t="shared" ca="1" si="228"/>
        <v>0</v>
      </c>
      <c r="BJ172" s="405">
        <f t="shared" ca="1" si="228"/>
        <v>0</v>
      </c>
      <c r="BK172" s="405">
        <f t="shared" ca="1" si="228"/>
        <v>0</v>
      </c>
      <c r="BL172" s="405">
        <f t="shared" ca="1" si="228"/>
        <v>0</v>
      </c>
      <c r="BM172" s="405">
        <f t="shared" ca="1" si="228"/>
        <v>0</v>
      </c>
      <c r="BN172" s="405">
        <f t="shared" ca="1" si="228"/>
        <v>0</v>
      </c>
      <c r="BO172" s="405">
        <f t="shared" ca="1" si="228"/>
        <v>0</v>
      </c>
      <c r="BP172" s="405">
        <f t="shared" ca="1" si="228"/>
        <v>0</v>
      </c>
      <c r="BQ172" s="405">
        <f t="shared" ca="1" si="228"/>
        <v>0</v>
      </c>
      <c r="BR172" s="405">
        <f t="shared" ca="1" si="229"/>
        <v>0</v>
      </c>
      <c r="BS172" s="405">
        <f t="shared" ca="1" si="229"/>
        <v>0</v>
      </c>
      <c r="BT172" s="405">
        <f t="shared" ca="1" si="229"/>
        <v>0</v>
      </c>
      <c r="BU172" s="405">
        <f t="shared" ca="1" si="229"/>
        <v>0</v>
      </c>
      <c r="BV172" s="405">
        <f t="shared" ca="1" si="229"/>
        <v>0</v>
      </c>
      <c r="BW172" s="405">
        <f t="shared" ca="1" si="229"/>
        <v>0</v>
      </c>
      <c r="BX172" s="405">
        <f t="shared" ca="1" si="229"/>
        <v>0</v>
      </c>
      <c r="BY172" s="405">
        <f t="shared" ca="1" si="203"/>
        <v>0</v>
      </c>
      <c r="BZ172" s="405">
        <f t="shared" ca="1" si="203"/>
        <v>0</v>
      </c>
      <c r="CA172" s="405">
        <f t="shared" ca="1" si="203"/>
        <v>0</v>
      </c>
    </row>
    <row r="173" spans="1:79" ht="20.100000000000001" customHeight="1">
      <c r="A173" t="s">
        <v>668</v>
      </c>
      <c r="B173" s="812">
        <v>100</v>
      </c>
      <c r="C173" s="446" t="s">
        <v>440</v>
      </c>
      <c r="D173" s="927">
        <f t="shared" ca="1" si="152"/>
        <v>0</v>
      </c>
      <c r="E173" s="794">
        <f t="shared" ca="1" si="153"/>
        <v>0</v>
      </c>
      <c r="F173" s="413">
        <f t="shared" ca="1" si="154"/>
        <v>0</v>
      </c>
      <c r="G173" s="927">
        <f t="shared" ca="1" si="155"/>
        <v>0</v>
      </c>
      <c r="H173" s="794">
        <f t="shared" ca="1" si="156"/>
        <v>0</v>
      </c>
      <c r="I173" s="413">
        <f t="shared" ca="1" si="157"/>
        <v>0</v>
      </c>
      <c r="J173" s="927">
        <f t="shared" ca="1" si="158"/>
        <v>0</v>
      </c>
      <c r="K173" s="413">
        <f t="shared" ca="1" si="159"/>
        <v>0</v>
      </c>
      <c r="L173" s="927">
        <f t="shared" ca="1" si="160"/>
        <v>0</v>
      </c>
      <c r="M173" s="413">
        <f t="shared" ca="1" si="161"/>
        <v>0</v>
      </c>
      <c r="N173" s="450"/>
      <c r="O173" s="794"/>
      <c r="P173" s="807">
        <f t="shared" ca="1" si="204"/>
        <v>14</v>
      </c>
      <c r="Q173" s="807">
        <f t="shared" ca="1" si="205"/>
        <v>0</v>
      </c>
      <c r="R173" s="807">
        <f t="shared" ca="1" si="206"/>
        <v>0</v>
      </c>
      <c r="S173" s="807">
        <f t="shared" ca="1" si="207"/>
        <v>0</v>
      </c>
      <c r="T173" s="807">
        <f t="shared" ca="1" si="208"/>
        <v>0</v>
      </c>
      <c r="U173" s="807">
        <f t="shared" ca="1" si="209"/>
        <v>0</v>
      </c>
      <c r="V173" s="807">
        <f t="shared" ca="1" si="168"/>
        <v>14</v>
      </c>
      <c r="W173" s="807">
        <f t="shared" ca="1" si="169"/>
        <v>0</v>
      </c>
      <c r="X173" s="807">
        <f t="shared" ca="1" si="170"/>
        <v>0</v>
      </c>
      <c r="Y173" s="487">
        <f t="shared" ca="1" si="210"/>
        <v>0</v>
      </c>
      <c r="Z173" s="948"/>
      <c r="AA173" s="812">
        <v>100</v>
      </c>
      <c r="AB173" s="813" t="s">
        <v>440</v>
      </c>
      <c r="AC173" s="927">
        <f t="shared" ca="1" si="211"/>
        <v>2</v>
      </c>
      <c r="AD173" s="794">
        <f t="shared" ca="1" si="212"/>
        <v>4</v>
      </c>
      <c r="AE173" s="413">
        <f t="shared" ca="1" si="174"/>
        <v>6</v>
      </c>
      <c r="AF173" s="927">
        <f t="shared" ca="1" si="213"/>
        <v>2</v>
      </c>
      <c r="AG173" s="794">
        <f t="shared" ca="1" si="214"/>
        <v>0</v>
      </c>
      <c r="AH173" s="794">
        <f t="shared" ca="1" si="215"/>
        <v>1</v>
      </c>
      <c r="AI173" s="794">
        <f t="shared" ca="1" si="216"/>
        <v>3</v>
      </c>
      <c r="AJ173" s="413">
        <f t="shared" ca="1" si="179"/>
        <v>6</v>
      </c>
      <c r="AK173" s="927">
        <f t="shared" ca="1" si="217"/>
        <v>0</v>
      </c>
      <c r="AL173" s="794">
        <f t="shared" ca="1" si="218"/>
        <v>1</v>
      </c>
      <c r="AM173" s="413">
        <f t="shared" ca="1" si="182"/>
        <v>1</v>
      </c>
      <c r="AN173" s="927">
        <f t="shared" ca="1" si="219"/>
        <v>0</v>
      </c>
      <c r="AO173" s="794">
        <f t="shared" ca="1" si="220"/>
        <v>0</v>
      </c>
      <c r="AP173" s="794">
        <f t="shared" ca="1" si="221"/>
        <v>0</v>
      </c>
      <c r="AQ173" s="794">
        <f t="shared" ca="1" si="222"/>
        <v>0</v>
      </c>
      <c r="AR173" s="794">
        <f t="shared" ca="1" si="223"/>
        <v>0</v>
      </c>
      <c r="AS173" s="787">
        <f t="shared" ca="1" si="224"/>
        <v>1</v>
      </c>
      <c r="AT173" s="413">
        <f t="shared" ca="1" si="194"/>
        <v>1</v>
      </c>
      <c r="AV173" s="410">
        <f t="shared" ca="1" si="225"/>
        <v>0</v>
      </c>
      <c r="AW173" s="410">
        <f t="shared" ca="1" si="226"/>
        <v>0</v>
      </c>
      <c r="AX173" s="405">
        <f t="shared" ca="1" si="227"/>
        <v>0</v>
      </c>
      <c r="AY173" s="414">
        <f t="shared" ca="1" si="227"/>
        <v>0</v>
      </c>
      <c r="AZ173" s="405">
        <f t="shared" ca="1" si="227"/>
        <v>0</v>
      </c>
      <c r="BA173" s="405">
        <f t="shared" ca="1" si="227"/>
        <v>0</v>
      </c>
      <c r="BB173" s="405">
        <f t="shared" ca="1" si="227"/>
        <v>0</v>
      </c>
      <c r="BC173" s="405">
        <f t="shared" ca="1" si="227"/>
        <v>0</v>
      </c>
      <c r="BD173" s="405">
        <f t="shared" ca="1" si="227"/>
        <v>0</v>
      </c>
      <c r="BE173" s="405">
        <f t="shared" ca="1" si="227"/>
        <v>0</v>
      </c>
      <c r="BF173" s="405">
        <f t="shared" ca="1" si="227"/>
        <v>0</v>
      </c>
      <c r="BG173" s="405">
        <f t="shared" ca="1" si="227"/>
        <v>0</v>
      </c>
      <c r="BH173" s="405">
        <f t="shared" ca="1" si="228"/>
        <v>0</v>
      </c>
      <c r="BI173" s="405">
        <f t="shared" ca="1" si="228"/>
        <v>0</v>
      </c>
      <c r="BJ173" s="405">
        <f t="shared" ca="1" si="228"/>
        <v>0</v>
      </c>
      <c r="BK173" s="405">
        <f t="shared" ca="1" si="228"/>
        <v>0</v>
      </c>
      <c r="BL173" s="405">
        <f t="shared" ca="1" si="228"/>
        <v>0</v>
      </c>
      <c r="BM173" s="405">
        <f t="shared" ca="1" si="228"/>
        <v>0</v>
      </c>
      <c r="BN173" s="405">
        <f t="shared" ca="1" si="228"/>
        <v>0</v>
      </c>
      <c r="BO173" s="405">
        <f t="shared" ca="1" si="228"/>
        <v>0</v>
      </c>
      <c r="BP173" s="405">
        <f t="shared" ca="1" si="228"/>
        <v>0</v>
      </c>
      <c r="BQ173" s="405">
        <f t="shared" ca="1" si="228"/>
        <v>0</v>
      </c>
      <c r="BR173" s="405">
        <f t="shared" ca="1" si="229"/>
        <v>0</v>
      </c>
      <c r="BS173" s="405">
        <f t="shared" ca="1" si="229"/>
        <v>0</v>
      </c>
      <c r="BT173" s="405">
        <f t="shared" ca="1" si="229"/>
        <v>0</v>
      </c>
      <c r="BU173" s="405">
        <f t="shared" ca="1" si="229"/>
        <v>0</v>
      </c>
      <c r="BV173" s="405">
        <f t="shared" ca="1" si="229"/>
        <v>0</v>
      </c>
      <c r="BW173" s="405">
        <f t="shared" ca="1" si="229"/>
        <v>0</v>
      </c>
      <c r="BX173" s="405">
        <f t="shared" ca="1" si="229"/>
        <v>0</v>
      </c>
      <c r="BY173" s="405">
        <f t="shared" ca="1" si="203"/>
        <v>0</v>
      </c>
      <c r="BZ173" s="405">
        <f t="shared" ca="1" si="203"/>
        <v>0</v>
      </c>
      <c r="CA173" s="405">
        <f t="shared" ca="1" si="203"/>
        <v>0</v>
      </c>
    </row>
    <row r="174" spans="1:79" ht="20.100000000000001" customHeight="1">
      <c r="A174" t="s">
        <v>670</v>
      </c>
      <c r="B174" s="810">
        <v>101</v>
      </c>
      <c r="C174" s="930" t="s">
        <v>442</v>
      </c>
      <c r="D174" s="928">
        <f t="shared" ca="1" si="152"/>
        <v>0</v>
      </c>
      <c r="E174" s="440">
        <f t="shared" ca="1" si="153"/>
        <v>0</v>
      </c>
      <c r="F174" s="924">
        <f t="shared" ca="1" si="154"/>
        <v>0</v>
      </c>
      <c r="G174" s="928">
        <f t="shared" ca="1" si="155"/>
        <v>0</v>
      </c>
      <c r="H174" s="440">
        <f t="shared" ca="1" si="156"/>
        <v>0</v>
      </c>
      <c r="I174" s="924">
        <f t="shared" ca="1" si="157"/>
        <v>0</v>
      </c>
      <c r="J174" s="928">
        <f t="shared" ca="1" si="158"/>
        <v>0</v>
      </c>
      <c r="K174" s="924">
        <f t="shared" ca="1" si="159"/>
        <v>0</v>
      </c>
      <c r="L174" s="928">
        <f t="shared" ca="1" si="160"/>
        <v>0</v>
      </c>
      <c r="M174" s="924">
        <f t="shared" ca="1" si="161"/>
        <v>0</v>
      </c>
      <c r="N174" s="936"/>
      <c r="O174" s="440"/>
      <c r="P174" s="441">
        <f t="shared" ca="1" si="204"/>
        <v>115</v>
      </c>
      <c r="Q174" s="441">
        <f t="shared" ca="1" si="205"/>
        <v>0</v>
      </c>
      <c r="R174" s="441">
        <f t="shared" ca="1" si="206"/>
        <v>0</v>
      </c>
      <c r="S174" s="441">
        <f t="shared" ca="1" si="207"/>
        <v>4</v>
      </c>
      <c r="T174" s="441">
        <f t="shared" ca="1" si="208"/>
        <v>0</v>
      </c>
      <c r="U174" s="441">
        <f t="shared" ca="1" si="209"/>
        <v>0</v>
      </c>
      <c r="V174" s="441">
        <f t="shared" ca="1" si="168"/>
        <v>119</v>
      </c>
      <c r="W174" s="441">
        <f t="shared" ca="1" si="169"/>
        <v>0</v>
      </c>
      <c r="X174" s="441">
        <f t="shared" ca="1" si="170"/>
        <v>0</v>
      </c>
      <c r="Y174" s="806">
        <f t="shared" ca="1" si="210"/>
        <v>103</v>
      </c>
      <c r="Z174" s="948"/>
      <c r="AA174" s="810">
        <v>101</v>
      </c>
      <c r="AB174" s="811" t="s">
        <v>442</v>
      </c>
      <c r="AC174" s="928">
        <f t="shared" ca="1" si="211"/>
        <v>0</v>
      </c>
      <c r="AD174" s="440">
        <f t="shared" ca="1" si="212"/>
        <v>0</v>
      </c>
      <c r="AE174" s="924">
        <f t="shared" ca="1" si="174"/>
        <v>0</v>
      </c>
      <c r="AF174" s="928">
        <f t="shared" ca="1" si="213"/>
        <v>0</v>
      </c>
      <c r="AG174" s="440">
        <f t="shared" ca="1" si="214"/>
        <v>0</v>
      </c>
      <c r="AH174" s="440">
        <f t="shared" ca="1" si="215"/>
        <v>0</v>
      </c>
      <c r="AI174" s="440">
        <f t="shared" ca="1" si="216"/>
        <v>0</v>
      </c>
      <c r="AJ174" s="924">
        <f t="shared" ca="1" si="179"/>
        <v>0</v>
      </c>
      <c r="AK174" s="928">
        <f t="shared" ca="1" si="217"/>
        <v>0</v>
      </c>
      <c r="AL174" s="440">
        <f t="shared" ca="1" si="218"/>
        <v>0</v>
      </c>
      <c r="AM174" s="924">
        <f t="shared" ca="1" si="182"/>
        <v>0</v>
      </c>
      <c r="AN174" s="928">
        <f t="shared" ca="1" si="219"/>
        <v>0</v>
      </c>
      <c r="AO174" s="440">
        <f t="shared" ca="1" si="220"/>
        <v>0</v>
      </c>
      <c r="AP174" s="440">
        <f t="shared" ca="1" si="221"/>
        <v>0</v>
      </c>
      <c r="AQ174" s="440">
        <f t="shared" ca="1" si="222"/>
        <v>0</v>
      </c>
      <c r="AR174" s="440">
        <f t="shared" ca="1" si="223"/>
        <v>0</v>
      </c>
      <c r="AS174" s="923">
        <f t="shared" ca="1" si="224"/>
        <v>0</v>
      </c>
      <c r="AT174" s="924">
        <f t="shared" ca="1" si="194"/>
        <v>0</v>
      </c>
      <c r="AV174" s="410">
        <f t="shared" ca="1" si="225"/>
        <v>0</v>
      </c>
      <c r="AW174" s="410">
        <f t="shared" ca="1" si="226"/>
        <v>0</v>
      </c>
      <c r="AX174" s="405">
        <f t="shared" ca="1" si="227"/>
        <v>0</v>
      </c>
      <c r="AY174" s="414">
        <f t="shared" ca="1" si="227"/>
        <v>0</v>
      </c>
      <c r="AZ174" s="405">
        <f t="shared" ca="1" si="227"/>
        <v>0</v>
      </c>
      <c r="BA174" s="405">
        <f t="shared" ca="1" si="227"/>
        <v>0</v>
      </c>
      <c r="BB174" s="405">
        <f t="shared" ca="1" si="227"/>
        <v>0</v>
      </c>
      <c r="BC174" s="405">
        <f t="shared" ca="1" si="227"/>
        <v>0</v>
      </c>
      <c r="BD174" s="405">
        <f t="shared" ca="1" si="227"/>
        <v>0</v>
      </c>
      <c r="BE174" s="405">
        <f t="shared" ca="1" si="227"/>
        <v>0</v>
      </c>
      <c r="BF174" s="405">
        <f t="shared" ca="1" si="227"/>
        <v>0</v>
      </c>
      <c r="BG174" s="405">
        <f t="shared" ca="1" si="227"/>
        <v>0</v>
      </c>
      <c r="BH174" s="405">
        <f t="shared" ca="1" si="228"/>
        <v>0</v>
      </c>
      <c r="BI174" s="405">
        <f t="shared" ca="1" si="228"/>
        <v>0</v>
      </c>
      <c r="BJ174" s="405">
        <f t="shared" ca="1" si="228"/>
        <v>0</v>
      </c>
      <c r="BK174" s="405">
        <f t="shared" ca="1" si="228"/>
        <v>0</v>
      </c>
      <c r="BL174" s="405">
        <f t="shared" ca="1" si="228"/>
        <v>0</v>
      </c>
      <c r="BM174" s="405">
        <f t="shared" ca="1" si="228"/>
        <v>0</v>
      </c>
      <c r="BN174" s="405">
        <f t="shared" ca="1" si="228"/>
        <v>0</v>
      </c>
      <c r="BO174" s="405">
        <f t="shared" ca="1" si="228"/>
        <v>0</v>
      </c>
      <c r="BP174" s="405">
        <f t="shared" ca="1" si="228"/>
        <v>0</v>
      </c>
      <c r="BQ174" s="405">
        <f t="shared" ca="1" si="228"/>
        <v>0</v>
      </c>
      <c r="BR174" s="405">
        <f t="shared" ca="1" si="229"/>
        <v>0</v>
      </c>
      <c r="BS174" s="405">
        <f t="shared" ca="1" si="229"/>
        <v>0</v>
      </c>
      <c r="BT174" s="405">
        <f t="shared" ca="1" si="229"/>
        <v>0</v>
      </c>
      <c r="BU174" s="405">
        <f t="shared" ca="1" si="229"/>
        <v>0</v>
      </c>
      <c r="BV174" s="405">
        <f t="shared" ca="1" si="229"/>
        <v>0</v>
      </c>
      <c r="BW174" s="405">
        <f t="shared" ca="1" si="229"/>
        <v>0</v>
      </c>
      <c r="BX174" s="405">
        <f t="shared" ca="1" si="229"/>
        <v>0</v>
      </c>
      <c r="BY174" s="405">
        <f t="shared" ca="1" si="203"/>
        <v>0</v>
      </c>
      <c r="BZ174" s="405">
        <f t="shared" ca="1" si="203"/>
        <v>0</v>
      </c>
      <c r="CA174" s="405">
        <f t="shared" ca="1" si="203"/>
        <v>0</v>
      </c>
    </row>
    <row r="175" spans="1:79" ht="20.100000000000001" customHeight="1">
      <c r="A175" t="s">
        <v>671</v>
      </c>
      <c r="B175" s="812">
        <v>102</v>
      </c>
      <c r="C175" s="446" t="s">
        <v>443</v>
      </c>
      <c r="D175" s="927">
        <f t="shared" ca="1" si="152"/>
        <v>0</v>
      </c>
      <c r="E175" s="794">
        <f t="shared" ca="1" si="153"/>
        <v>0</v>
      </c>
      <c r="F175" s="413">
        <f t="shared" ca="1" si="154"/>
        <v>0</v>
      </c>
      <c r="G175" s="927">
        <f t="shared" ca="1" si="155"/>
        <v>0</v>
      </c>
      <c r="H175" s="794">
        <f t="shared" ca="1" si="156"/>
        <v>0</v>
      </c>
      <c r="I175" s="413">
        <f t="shared" ca="1" si="157"/>
        <v>0</v>
      </c>
      <c r="J175" s="927">
        <f t="shared" ca="1" si="158"/>
        <v>0</v>
      </c>
      <c r="K175" s="413">
        <f t="shared" ca="1" si="159"/>
        <v>0</v>
      </c>
      <c r="L175" s="927">
        <f t="shared" ca="1" si="160"/>
        <v>0</v>
      </c>
      <c r="M175" s="413">
        <f t="shared" ca="1" si="161"/>
        <v>0</v>
      </c>
      <c r="N175" s="450"/>
      <c r="O175" s="794"/>
      <c r="P175" s="807">
        <f t="shared" ca="1" si="204"/>
        <v>55</v>
      </c>
      <c r="Q175" s="807">
        <f t="shared" ca="1" si="205"/>
        <v>0</v>
      </c>
      <c r="R175" s="807">
        <f t="shared" ca="1" si="206"/>
        <v>18</v>
      </c>
      <c r="S175" s="807">
        <f t="shared" ca="1" si="207"/>
        <v>0</v>
      </c>
      <c r="T175" s="807">
        <f t="shared" ca="1" si="208"/>
        <v>0</v>
      </c>
      <c r="U175" s="807">
        <f t="shared" ca="1" si="209"/>
        <v>0</v>
      </c>
      <c r="V175" s="807">
        <f t="shared" ca="1" si="168"/>
        <v>55</v>
      </c>
      <c r="W175" s="807">
        <f t="shared" ca="1" si="169"/>
        <v>0</v>
      </c>
      <c r="X175" s="807">
        <f t="shared" ca="1" si="170"/>
        <v>18</v>
      </c>
      <c r="Y175" s="487">
        <f t="shared" ca="1" si="210"/>
        <v>0</v>
      </c>
      <c r="Z175" s="948"/>
      <c r="AA175" s="812">
        <v>102</v>
      </c>
      <c r="AB175" s="813" t="s">
        <v>443</v>
      </c>
      <c r="AC175" s="927">
        <f t="shared" ca="1" si="211"/>
        <v>0</v>
      </c>
      <c r="AD175" s="794">
        <f t="shared" ca="1" si="212"/>
        <v>6</v>
      </c>
      <c r="AE175" s="413">
        <f t="shared" ca="1" si="174"/>
        <v>6</v>
      </c>
      <c r="AF175" s="927">
        <f t="shared" ca="1" si="213"/>
        <v>0</v>
      </c>
      <c r="AG175" s="794">
        <f t="shared" ca="1" si="214"/>
        <v>0</v>
      </c>
      <c r="AH175" s="794">
        <f t="shared" ca="1" si="215"/>
        <v>4</v>
      </c>
      <c r="AI175" s="794">
        <f t="shared" ca="1" si="216"/>
        <v>3</v>
      </c>
      <c r="AJ175" s="413">
        <f t="shared" ca="1" si="179"/>
        <v>7</v>
      </c>
      <c r="AK175" s="927">
        <f t="shared" ca="1" si="217"/>
        <v>4</v>
      </c>
      <c r="AL175" s="794">
        <f t="shared" ca="1" si="218"/>
        <v>19</v>
      </c>
      <c r="AM175" s="413">
        <f t="shared" ca="1" si="182"/>
        <v>23</v>
      </c>
      <c r="AN175" s="927">
        <f t="shared" ca="1" si="219"/>
        <v>7</v>
      </c>
      <c r="AO175" s="794">
        <f t="shared" ca="1" si="220"/>
        <v>0</v>
      </c>
      <c r="AP175" s="794">
        <f t="shared" ca="1" si="221"/>
        <v>9</v>
      </c>
      <c r="AQ175" s="794">
        <f t="shared" ca="1" si="222"/>
        <v>8</v>
      </c>
      <c r="AR175" s="794">
        <f t="shared" ca="1" si="223"/>
        <v>0</v>
      </c>
      <c r="AS175" s="787">
        <f t="shared" ca="1" si="224"/>
        <v>3</v>
      </c>
      <c r="AT175" s="413">
        <f t="shared" ca="1" si="194"/>
        <v>27</v>
      </c>
      <c r="AV175" s="410">
        <f t="shared" ca="1" si="225"/>
        <v>0</v>
      </c>
      <c r="AW175" s="410">
        <f t="shared" ca="1" si="226"/>
        <v>0</v>
      </c>
      <c r="AX175" s="405">
        <f t="shared" ca="1" si="227"/>
        <v>0</v>
      </c>
      <c r="AY175" s="414">
        <f t="shared" ca="1" si="227"/>
        <v>0</v>
      </c>
      <c r="AZ175" s="405">
        <f t="shared" ca="1" si="227"/>
        <v>0</v>
      </c>
      <c r="BA175" s="405">
        <f t="shared" ca="1" si="227"/>
        <v>0</v>
      </c>
      <c r="BB175" s="405">
        <f t="shared" ca="1" si="227"/>
        <v>0</v>
      </c>
      <c r="BC175" s="405">
        <f t="shared" ca="1" si="227"/>
        <v>0</v>
      </c>
      <c r="BD175" s="405">
        <f t="shared" ca="1" si="227"/>
        <v>0</v>
      </c>
      <c r="BE175" s="405">
        <f t="shared" ca="1" si="227"/>
        <v>0</v>
      </c>
      <c r="BF175" s="405">
        <f t="shared" ca="1" si="227"/>
        <v>0</v>
      </c>
      <c r="BG175" s="405">
        <f t="shared" ca="1" si="227"/>
        <v>0</v>
      </c>
      <c r="BH175" s="405">
        <f t="shared" ca="1" si="228"/>
        <v>0</v>
      </c>
      <c r="BI175" s="405">
        <f t="shared" ca="1" si="228"/>
        <v>0</v>
      </c>
      <c r="BJ175" s="405">
        <f t="shared" ca="1" si="228"/>
        <v>0</v>
      </c>
      <c r="BK175" s="405">
        <f t="shared" ca="1" si="228"/>
        <v>0</v>
      </c>
      <c r="BL175" s="405">
        <f t="shared" ca="1" si="228"/>
        <v>0</v>
      </c>
      <c r="BM175" s="405">
        <f t="shared" ca="1" si="228"/>
        <v>0</v>
      </c>
      <c r="BN175" s="405">
        <f t="shared" ca="1" si="228"/>
        <v>0</v>
      </c>
      <c r="BO175" s="405">
        <f t="shared" ca="1" si="228"/>
        <v>0</v>
      </c>
      <c r="BP175" s="405">
        <f t="shared" ca="1" si="228"/>
        <v>0</v>
      </c>
      <c r="BQ175" s="405">
        <f t="shared" ca="1" si="228"/>
        <v>0</v>
      </c>
      <c r="BR175" s="405">
        <f t="shared" ca="1" si="229"/>
        <v>0</v>
      </c>
      <c r="BS175" s="405">
        <f t="shared" ca="1" si="229"/>
        <v>0</v>
      </c>
      <c r="BT175" s="405">
        <f t="shared" ca="1" si="229"/>
        <v>0</v>
      </c>
      <c r="BU175" s="405">
        <f t="shared" ca="1" si="229"/>
        <v>0</v>
      </c>
      <c r="BV175" s="405">
        <f t="shared" ca="1" si="229"/>
        <v>0</v>
      </c>
      <c r="BW175" s="405">
        <f t="shared" ca="1" si="229"/>
        <v>0</v>
      </c>
      <c r="BX175" s="405">
        <f t="shared" ca="1" si="229"/>
        <v>0</v>
      </c>
      <c r="BY175" s="405">
        <f t="shared" ca="1" si="229"/>
        <v>0</v>
      </c>
      <c r="BZ175" s="405">
        <f t="shared" ca="1" si="229"/>
        <v>0</v>
      </c>
      <c r="CA175" s="405">
        <f t="shared" ca="1" si="229"/>
        <v>0</v>
      </c>
    </row>
    <row r="176" spans="1:79" ht="20.100000000000001" customHeight="1">
      <c r="A176" t="s">
        <v>672</v>
      </c>
      <c r="B176" s="812">
        <v>103</v>
      </c>
      <c r="C176" s="446" t="s">
        <v>444</v>
      </c>
      <c r="D176" s="927">
        <f t="shared" ca="1" si="152"/>
        <v>0</v>
      </c>
      <c r="E176" s="794">
        <f t="shared" ca="1" si="153"/>
        <v>0</v>
      </c>
      <c r="F176" s="413">
        <f t="shared" ca="1" si="154"/>
        <v>0</v>
      </c>
      <c r="G176" s="927">
        <f t="shared" ca="1" si="155"/>
        <v>0</v>
      </c>
      <c r="H176" s="794">
        <f t="shared" ca="1" si="156"/>
        <v>0</v>
      </c>
      <c r="I176" s="413">
        <f t="shared" ca="1" si="157"/>
        <v>0</v>
      </c>
      <c r="J176" s="927">
        <f t="shared" ca="1" si="158"/>
        <v>0</v>
      </c>
      <c r="K176" s="413">
        <f t="shared" ca="1" si="159"/>
        <v>0</v>
      </c>
      <c r="L176" s="927">
        <f t="shared" ca="1" si="160"/>
        <v>0</v>
      </c>
      <c r="M176" s="413">
        <f t="shared" ca="1" si="161"/>
        <v>0</v>
      </c>
      <c r="N176" s="450"/>
      <c r="O176" s="794"/>
      <c r="P176" s="807">
        <f t="shared" ca="1" si="204"/>
        <v>33</v>
      </c>
      <c r="Q176" s="807">
        <f t="shared" ca="1" si="205"/>
        <v>0</v>
      </c>
      <c r="R176" s="807">
        <f t="shared" ca="1" si="206"/>
        <v>6</v>
      </c>
      <c r="S176" s="807">
        <f t="shared" ca="1" si="207"/>
        <v>0</v>
      </c>
      <c r="T176" s="807">
        <f t="shared" ca="1" si="208"/>
        <v>0</v>
      </c>
      <c r="U176" s="807">
        <f t="shared" ca="1" si="209"/>
        <v>0</v>
      </c>
      <c r="V176" s="807">
        <f t="shared" ca="1" si="168"/>
        <v>33</v>
      </c>
      <c r="W176" s="807">
        <f t="shared" ca="1" si="169"/>
        <v>0</v>
      </c>
      <c r="X176" s="807">
        <f t="shared" ca="1" si="170"/>
        <v>6</v>
      </c>
      <c r="Y176" s="487">
        <f t="shared" ca="1" si="210"/>
        <v>0</v>
      </c>
      <c r="Z176" s="948"/>
      <c r="AA176" s="812">
        <v>103</v>
      </c>
      <c r="AB176" s="813" t="s">
        <v>444</v>
      </c>
      <c r="AC176" s="927">
        <f t="shared" ca="1" si="211"/>
        <v>0</v>
      </c>
      <c r="AD176" s="794">
        <f t="shared" ca="1" si="212"/>
        <v>1</v>
      </c>
      <c r="AE176" s="413">
        <f t="shared" ca="1" si="174"/>
        <v>1</v>
      </c>
      <c r="AF176" s="927">
        <f t="shared" ca="1" si="213"/>
        <v>0</v>
      </c>
      <c r="AG176" s="794">
        <f t="shared" ca="1" si="214"/>
        <v>0</v>
      </c>
      <c r="AH176" s="794">
        <f t="shared" ca="1" si="215"/>
        <v>1</v>
      </c>
      <c r="AI176" s="794">
        <f t="shared" ca="1" si="216"/>
        <v>0</v>
      </c>
      <c r="AJ176" s="413">
        <f t="shared" ca="1" si="179"/>
        <v>1</v>
      </c>
      <c r="AK176" s="927">
        <f t="shared" ca="1" si="217"/>
        <v>0</v>
      </c>
      <c r="AL176" s="794">
        <f t="shared" ca="1" si="218"/>
        <v>0</v>
      </c>
      <c r="AM176" s="413">
        <f t="shared" ca="1" si="182"/>
        <v>0</v>
      </c>
      <c r="AN176" s="927">
        <f t="shared" ca="1" si="219"/>
        <v>0</v>
      </c>
      <c r="AO176" s="794">
        <f t="shared" ca="1" si="220"/>
        <v>0</v>
      </c>
      <c r="AP176" s="794">
        <f t="shared" ca="1" si="221"/>
        <v>0</v>
      </c>
      <c r="AQ176" s="794">
        <f t="shared" ca="1" si="222"/>
        <v>0</v>
      </c>
      <c r="AR176" s="794">
        <f t="shared" ca="1" si="223"/>
        <v>0</v>
      </c>
      <c r="AS176" s="787">
        <f t="shared" ca="1" si="224"/>
        <v>0</v>
      </c>
      <c r="AT176" s="413">
        <f t="shared" ca="1" si="194"/>
        <v>0</v>
      </c>
      <c r="AV176" s="410">
        <f t="shared" ca="1" si="225"/>
        <v>0</v>
      </c>
      <c r="AW176" s="410">
        <f t="shared" ca="1" si="226"/>
        <v>0</v>
      </c>
      <c r="AX176" s="405">
        <f t="shared" ca="1" si="227"/>
        <v>0</v>
      </c>
      <c r="AY176" s="414">
        <f t="shared" ca="1" si="227"/>
        <v>0</v>
      </c>
      <c r="AZ176" s="405">
        <f t="shared" ca="1" si="227"/>
        <v>0</v>
      </c>
      <c r="BA176" s="405">
        <f t="shared" ca="1" si="227"/>
        <v>0</v>
      </c>
      <c r="BB176" s="405">
        <f t="shared" ca="1" si="227"/>
        <v>0</v>
      </c>
      <c r="BC176" s="405">
        <f t="shared" ca="1" si="227"/>
        <v>0</v>
      </c>
      <c r="BD176" s="405">
        <f t="shared" ca="1" si="227"/>
        <v>0</v>
      </c>
      <c r="BE176" s="405">
        <f t="shared" ca="1" si="227"/>
        <v>0</v>
      </c>
      <c r="BF176" s="405">
        <f t="shared" ca="1" si="227"/>
        <v>0</v>
      </c>
      <c r="BG176" s="405">
        <f t="shared" ca="1" si="227"/>
        <v>0</v>
      </c>
      <c r="BH176" s="405">
        <f t="shared" ca="1" si="228"/>
        <v>0</v>
      </c>
      <c r="BI176" s="405">
        <f t="shared" ca="1" si="228"/>
        <v>0</v>
      </c>
      <c r="BJ176" s="405">
        <f t="shared" ca="1" si="228"/>
        <v>0</v>
      </c>
      <c r="BK176" s="405">
        <f t="shared" ca="1" si="228"/>
        <v>0</v>
      </c>
      <c r="BL176" s="405">
        <f t="shared" ca="1" si="228"/>
        <v>0</v>
      </c>
      <c r="BM176" s="405">
        <f t="shared" ca="1" si="228"/>
        <v>0</v>
      </c>
      <c r="BN176" s="405">
        <f t="shared" ca="1" si="228"/>
        <v>0</v>
      </c>
      <c r="BO176" s="405">
        <f t="shared" ca="1" si="228"/>
        <v>0</v>
      </c>
      <c r="BP176" s="405">
        <f t="shared" ca="1" si="228"/>
        <v>0</v>
      </c>
      <c r="BQ176" s="405">
        <f t="shared" ca="1" si="228"/>
        <v>0</v>
      </c>
      <c r="BR176" s="405">
        <f t="shared" ca="1" si="229"/>
        <v>0</v>
      </c>
      <c r="BS176" s="405">
        <f t="shared" ca="1" si="229"/>
        <v>0</v>
      </c>
      <c r="BT176" s="405">
        <f t="shared" ca="1" si="229"/>
        <v>0</v>
      </c>
      <c r="BU176" s="405">
        <f t="shared" ca="1" si="229"/>
        <v>0</v>
      </c>
      <c r="BV176" s="405">
        <f t="shared" ca="1" si="229"/>
        <v>0</v>
      </c>
      <c r="BW176" s="405">
        <f t="shared" ca="1" si="229"/>
        <v>0</v>
      </c>
      <c r="BX176" s="405">
        <f t="shared" ca="1" si="229"/>
        <v>0</v>
      </c>
      <c r="BY176" s="405">
        <f t="shared" ca="1" si="229"/>
        <v>0</v>
      </c>
      <c r="BZ176" s="405">
        <f t="shared" ca="1" si="229"/>
        <v>0</v>
      </c>
      <c r="CA176" s="405">
        <f t="shared" ca="1" si="229"/>
        <v>0</v>
      </c>
    </row>
    <row r="177" spans="1:79" ht="20.100000000000001" customHeight="1">
      <c r="A177" t="s">
        <v>674</v>
      </c>
      <c r="B177" s="812">
        <v>104</v>
      </c>
      <c r="C177" s="446" t="s">
        <v>2094</v>
      </c>
      <c r="D177" s="927">
        <f t="shared" ca="1" si="152"/>
        <v>0</v>
      </c>
      <c r="E177" s="794">
        <f t="shared" ca="1" si="153"/>
        <v>0</v>
      </c>
      <c r="F177" s="413">
        <f t="shared" ca="1" si="154"/>
        <v>0</v>
      </c>
      <c r="G177" s="927">
        <f t="shared" ca="1" si="155"/>
        <v>0</v>
      </c>
      <c r="H177" s="794">
        <f t="shared" ca="1" si="156"/>
        <v>0</v>
      </c>
      <c r="I177" s="413">
        <f t="shared" ca="1" si="157"/>
        <v>0</v>
      </c>
      <c r="J177" s="927">
        <f t="shared" ca="1" si="158"/>
        <v>0</v>
      </c>
      <c r="K177" s="413">
        <f t="shared" ca="1" si="159"/>
        <v>0</v>
      </c>
      <c r="L177" s="927">
        <f t="shared" ca="1" si="160"/>
        <v>0</v>
      </c>
      <c r="M177" s="413">
        <f t="shared" ca="1" si="161"/>
        <v>0</v>
      </c>
      <c r="N177" s="450"/>
      <c r="O177" s="794"/>
      <c r="P177" s="807">
        <f t="shared" ca="1" si="204"/>
        <v>48</v>
      </c>
      <c r="Q177" s="807">
        <f t="shared" ca="1" si="205"/>
        <v>0</v>
      </c>
      <c r="R177" s="807">
        <f t="shared" ca="1" si="206"/>
        <v>8</v>
      </c>
      <c r="S177" s="807">
        <f t="shared" ca="1" si="207"/>
        <v>0</v>
      </c>
      <c r="T177" s="807">
        <f t="shared" ca="1" si="208"/>
        <v>0</v>
      </c>
      <c r="U177" s="807">
        <f t="shared" ca="1" si="209"/>
        <v>0</v>
      </c>
      <c r="V177" s="807">
        <f t="shared" ca="1" si="168"/>
        <v>48</v>
      </c>
      <c r="W177" s="807">
        <f t="shared" ca="1" si="169"/>
        <v>0</v>
      </c>
      <c r="X177" s="807">
        <f t="shared" ca="1" si="170"/>
        <v>8</v>
      </c>
      <c r="Y177" s="487">
        <f t="shared" ca="1" si="210"/>
        <v>0</v>
      </c>
      <c r="Z177" s="948"/>
      <c r="AA177" s="812">
        <v>104</v>
      </c>
      <c r="AB177" s="813" t="s">
        <v>2094</v>
      </c>
      <c r="AC177" s="927">
        <f t="shared" ca="1" si="211"/>
        <v>6</v>
      </c>
      <c r="AD177" s="794">
        <f t="shared" ca="1" si="212"/>
        <v>7</v>
      </c>
      <c r="AE177" s="413">
        <f t="shared" ca="1" si="174"/>
        <v>13</v>
      </c>
      <c r="AF177" s="927">
        <f t="shared" ca="1" si="213"/>
        <v>6</v>
      </c>
      <c r="AG177" s="794">
        <f t="shared" ca="1" si="214"/>
        <v>0</v>
      </c>
      <c r="AH177" s="794">
        <f t="shared" ca="1" si="215"/>
        <v>0</v>
      </c>
      <c r="AI177" s="794">
        <f t="shared" ca="1" si="216"/>
        <v>7</v>
      </c>
      <c r="AJ177" s="413">
        <f t="shared" ca="1" si="179"/>
        <v>13</v>
      </c>
      <c r="AK177" s="927">
        <f t="shared" ca="1" si="217"/>
        <v>0</v>
      </c>
      <c r="AL177" s="794">
        <f t="shared" ca="1" si="218"/>
        <v>3</v>
      </c>
      <c r="AM177" s="413">
        <f t="shared" ca="1" si="182"/>
        <v>3</v>
      </c>
      <c r="AN177" s="927">
        <f t="shared" ca="1" si="219"/>
        <v>0</v>
      </c>
      <c r="AO177" s="794">
        <f t="shared" ca="1" si="220"/>
        <v>0</v>
      </c>
      <c r="AP177" s="794">
        <f t="shared" ca="1" si="221"/>
        <v>0</v>
      </c>
      <c r="AQ177" s="794">
        <f t="shared" ca="1" si="222"/>
        <v>3</v>
      </c>
      <c r="AR177" s="794">
        <f t="shared" ca="1" si="223"/>
        <v>0</v>
      </c>
      <c r="AS177" s="787">
        <f t="shared" ca="1" si="224"/>
        <v>2</v>
      </c>
      <c r="AT177" s="413">
        <f t="shared" ca="1" si="194"/>
        <v>5</v>
      </c>
      <c r="AV177" s="410">
        <f t="shared" ca="1" si="225"/>
        <v>0</v>
      </c>
      <c r="AW177" s="410">
        <f t="shared" ca="1" si="226"/>
        <v>0</v>
      </c>
      <c r="AX177" s="405">
        <f t="shared" ca="1" si="227"/>
        <v>0</v>
      </c>
      <c r="AY177" s="414">
        <f t="shared" ca="1" si="227"/>
        <v>0</v>
      </c>
      <c r="AZ177" s="405">
        <f t="shared" ca="1" si="227"/>
        <v>0</v>
      </c>
      <c r="BA177" s="405">
        <f t="shared" ca="1" si="227"/>
        <v>0</v>
      </c>
      <c r="BB177" s="405">
        <f t="shared" ca="1" si="227"/>
        <v>0</v>
      </c>
      <c r="BC177" s="405">
        <f t="shared" ca="1" si="227"/>
        <v>0</v>
      </c>
      <c r="BD177" s="405">
        <f t="shared" ca="1" si="227"/>
        <v>0</v>
      </c>
      <c r="BE177" s="405">
        <f t="shared" ca="1" si="227"/>
        <v>0</v>
      </c>
      <c r="BF177" s="405">
        <f t="shared" ca="1" si="227"/>
        <v>0</v>
      </c>
      <c r="BG177" s="405">
        <f t="shared" ca="1" si="227"/>
        <v>0</v>
      </c>
      <c r="BH177" s="405">
        <f t="shared" ca="1" si="228"/>
        <v>0</v>
      </c>
      <c r="BI177" s="405">
        <f t="shared" ca="1" si="228"/>
        <v>0</v>
      </c>
      <c r="BJ177" s="405">
        <f t="shared" ca="1" si="228"/>
        <v>0</v>
      </c>
      <c r="BK177" s="405">
        <f t="shared" ca="1" si="228"/>
        <v>0</v>
      </c>
      <c r="BL177" s="405">
        <f t="shared" ca="1" si="228"/>
        <v>0</v>
      </c>
      <c r="BM177" s="405">
        <f t="shared" ca="1" si="228"/>
        <v>0</v>
      </c>
      <c r="BN177" s="405">
        <f t="shared" ca="1" si="228"/>
        <v>0</v>
      </c>
      <c r="BO177" s="405">
        <f t="shared" ca="1" si="228"/>
        <v>0</v>
      </c>
      <c r="BP177" s="405">
        <f t="shared" ca="1" si="228"/>
        <v>0</v>
      </c>
      <c r="BQ177" s="405">
        <f t="shared" ca="1" si="228"/>
        <v>0</v>
      </c>
      <c r="BR177" s="405">
        <f t="shared" ca="1" si="229"/>
        <v>0</v>
      </c>
      <c r="BS177" s="405">
        <f t="shared" ca="1" si="229"/>
        <v>0</v>
      </c>
      <c r="BT177" s="405">
        <f t="shared" ca="1" si="229"/>
        <v>0</v>
      </c>
      <c r="BU177" s="405">
        <f t="shared" ca="1" si="229"/>
        <v>0</v>
      </c>
      <c r="BV177" s="405">
        <f t="shared" ca="1" si="229"/>
        <v>0</v>
      </c>
      <c r="BW177" s="405">
        <f t="shared" ca="1" si="229"/>
        <v>0</v>
      </c>
      <c r="BX177" s="405">
        <f t="shared" ca="1" si="229"/>
        <v>0</v>
      </c>
      <c r="BY177" s="405">
        <f t="shared" ca="1" si="229"/>
        <v>0</v>
      </c>
      <c r="BZ177" s="405">
        <f t="shared" ca="1" si="229"/>
        <v>0</v>
      </c>
      <c r="CA177" s="405">
        <f t="shared" ca="1" si="229"/>
        <v>0</v>
      </c>
    </row>
    <row r="178" spans="1:79" ht="20.100000000000001" customHeight="1">
      <c r="A178" t="s">
        <v>676</v>
      </c>
      <c r="B178" s="427">
        <v>105</v>
      </c>
      <c r="C178" s="929" t="s">
        <v>448</v>
      </c>
      <c r="D178" s="455">
        <f t="shared" ca="1" si="152"/>
        <v>0</v>
      </c>
      <c r="E178" s="430">
        <f t="shared" ca="1" si="153"/>
        <v>0</v>
      </c>
      <c r="F178" s="456">
        <f t="shared" ca="1" si="154"/>
        <v>0</v>
      </c>
      <c r="G178" s="455">
        <f t="shared" ca="1" si="155"/>
        <v>0</v>
      </c>
      <c r="H178" s="430">
        <f t="shared" ca="1" si="156"/>
        <v>0</v>
      </c>
      <c r="I178" s="456">
        <f t="shared" ca="1" si="157"/>
        <v>0</v>
      </c>
      <c r="J178" s="455">
        <f t="shared" ca="1" si="158"/>
        <v>0</v>
      </c>
      <c r="K178" s="456">
        <f t="shared" ca="1" si="159"/>
        <v>0</v>
      </c>
      <c r="L178" s="455">
        <f t="shared" ca="1" si="160"/>
        <v>0</v>
      </c>
      <c r="M178" s="456">
        <f t="shared" ca="1" si="161"/>
        <v>0</v>
      </c>
      <c r="N178" s="451"/>
      <c r="O178" s="430"/>
      <c r="P178" s="431">
        <f t="shared" ca="1" si="204"/>
        <v>37</v>
      </c>
      <c r="Q178" s="431">
        <f t="shared" ca="1" si="205"/>
        <v>0</v>
      </c>
      <c r="R178" s="431">
        <f t="shared" ca="1" si="206"/>
        <v>0</v>
      </c>
      <c r="S178" s="431">
        <f t="shared" ca="1" si="207"/>
        <v>0</v>
      </c>
      <c r="T178" s="431">
        <f t="shared" ca="1" si="208"/>
        <v>0</v>
      </c>
      <c r="U178" s="431">
        <f t="shared" ca="1" si="209"/>
        <v>0</v>
      </c>
      <c r="V178" s="431">
        <f t="shared" ca="1" si="168"/>
        <v>37</v>
      </c>
      <c r="W178" s="431">
        <f t="shared" ca="1" si="169"/>
        <v>0</v>
      </c>
      <c r="X178" s="431">
        <f t="shared" ca="1" si="170"/>
        <v>0</v>
      </c>
      <c r="Y178" s="476">
        <f t="shared" ca="1" si="210"/>
        <v>0</v>
      </c>
      <c r="Z178" s="948"/>
      <c r="AA178" s="427">
        <v>105</v>
      </c>
      <c r="AB178" s="937" t="s">
        <v>448</v>
      </c>
      <c r="AC178" s="455">
        <f t="shared" ca="1" si="211"/>
        <v>0</v>
      </c>
      <c r="AD178" s="430">
        <f t="shared" ca="1" si="212"/>
        <v>1</v>
      </c>
      <c r="AE178" s="456">
        <f t="shared" ca="1" si="174"/>
        <v>1</v>
      </c>
      <c r="AF178" s="455">
        <f t="shared" ca="1" si="213"/>
        <v>1</v>
      </c>
      <c r="AG178" s="430">
        <f t="shared" ca="1" si="214"/>
        <v>0</v>
      </c>
      <c r="AH178" s="430">
        <f t="shared" ca="1" si="215"/>
        <v>0</v>
      </c>
      <c r="AI178" s="430">
        <f t="shared" ca="1" si="216"/>
        <v>0</v>
      </c>
      <c r="AJ178" s="456">
        <f t="shared" ca="1" si="179"/>
        <v>1</v>
      </c>
      <c r="AK178" s="455">
        <f t="shared" ca="1" si="217"/>
        <v>0</v>
      </c>
      <c r="AL178" s="430">
        <f t="shared" ca="1" si="218"/>
        <v>0</v>
      </c>
      <c r="AM178" s="456">
        <f t="shared" ca="1" si="182"/>
        <v>0</v>
      </c>
      <c r="AN178" s="455">
        <f t="shared" ca="1" si="219"/>
        <v>0</v>
      </c>
      <c r="AO178" s="430">
        <f t="shared" ca="1" si="220"/>
        <v>0</v>
      </c>
      <c r="AP178" s="430">
        <f t="shared" ca="1" si="221"/>
        <v>0</v>
      </c>
      <c r="AQ178" s="430">
        <f t="shared" ca="1" si="222"/>
        <v>0</v>
      </c>
      <c r="AR178" s="430">
        <f t="shared" ca="1" si="223"/>
        <v>0</v>
      </c>
      <c r="AS178" s="788">
        <f t="shared" ca="1" si="224"/>
        <v>0</v>
      </c>
      <c r="AT178" s="456">
        <f t="shared" ca="1" si="194"/>
        <v>0</v>
      </c>
      <c r="AV178" s="410">
        <f t="shared" ca="1" si="225"/>
        <v>0</v>
      </c>
      <c r="AW178" s="410">
        <f t="shared" ca="1" si="226"/>
        <v>0</v>
      </c>
      <c r="AX178" s="405">
        <f t="shared" ca="1" si="227"/>
        <v>0</v>
      </c>
      <c r="AY178" s="414">
        <f t="shared" ca="1" si="227"/>
        <v>0</v>
      </c>
      <c r="AZ178" s="405">
        <f t="shared" ca="1" si="227"/>
        <v>0</v>
      </c>
      <c r="BA178" s="405">
        <f t="shared" ca="1" si="227"/>
        <v>0</v>
      </c>
      <c r="BB178" s="405">
        <f t="shared" ca="1" si="227"/>
        <v>0</v>
      </c>
      <c r="BC178" s="405">
        <f t="shared" ca="1" si="227"/>
        <v>0</v>
      </c>
      <c r="BD178" s="405">
        <f t="shared" ca="1" si="227"/>
        <v>0</v>
      </c>
      <c r="BE178" s="405">
        <f t="shared" ca="1" si="227"/>
        <v>0</v>
      </c>
      <c r="BF178" s="405">
        <f t="shared" ca="1" si="227"/>
        <v>0</v>
      </c>
      <c r="BG178" s="405">
        <f t="shared" ca="1" si="227"/>
        <v>0</v>
      </c>
      <c r="BH178" s="405">
        <f t="shared" ca="1" si="228"/>
        <v>0</v>
      </c>
      <c r="BI178" s="405">
        <f t="shared" ca="1" si="228"/>
        <v>0</v>
      </c>
      <c r="BJ178" s="405">
        <f t="shared" ca="1" si="228"/>
        <v>0</v>
      </c>
      <c r="BK178" s="405">
        <f t="shared" ca="1" si="228"/>
        <v>0</v>
      </c>
      <c r="BL178" s="405">
        <f t="shared" ca="1" si="228"/>
        <v>0</v>
      </c>
      <c r="BM178" s="405">
        <f t="shared" ca="1" si="228"/>
        <v>0</v>
      </c>
      <c r="BN178" s="405">
        <f t="shared" ca="1" si="228"/>
        <v>0</v>
      </c>
      <c r="BO178" s="405">
        <f t="shared" ca="1" si="228"/>
        <v>0</v>
      </c>
      <c r="BP178" s="405">
        <f t="shared" ca="1" si="228"/>
        <v>0</v>
      </c>
      <c r="BQ178" s="405">
        <f t="shared" ca="1" si="228"/>
        <v>0</v>
      </c>
      <c r="BR178" s="405">
        <f t="shared" ca="1" si="229"/>
        <v>0</v>
      </c>
      <c r="BS178" s="405">
        <f t="shared" ca="1" si="229"/>
        <v>0</v>
      </c>
      <c r="BT178" s="405">
        <f t="shared" ca="1" si="229"/>
        <v>0</v>
      </c>
      <c r="BU178" s="405">
        <f t="shared" ca="1" si="229"/>
        <v>0</v>
      </c>
      <c r="BV178" s="405">
        <f t="shared" ca="1" si="229"/>
        <v>0</v>
      </c>
      <c r="BW178" s="405">
        <f t="shared" ca="1" si="229"/>
        <v>0</v>
      </c>
      <c r="BX178" s="405">
        <f t="shared" ca="1" si="229"/>
        <v>0</v>
      </c>
      <c r="BY178" s="405">
        <f t="shared" ca="1" si="229"/>
        <v>0</v>
      </c>
      <c r="BZ178" s="405">
        <f t="shared" ca="1" si="229"/>
        <v>0</v>
      </c>
      <c r="CA178" s="405">
        <f t="shared" ca="1" si="229"/>
        <v>0</v>
      </c>
    </row>
    <row r="179" spans="1:79" ht="20.100000000000001" customHeight="1">
      <c r="A179" t="s">
        <v>677</v>
      </c>
      <c r="B179" s="812">
        <v>106</v>
      </c>
      <c r="C179" s="446" t="s">
        <v>1917</v>
      </c>
      <c r="D179" s="927">
        <f t="shared" ca="1" si="152"/>
        <v>0</v>
      </c>
      <c r="E179" s="794">
        <f t="shared" ca="1" si="153"/>
        <v>0</v>
      </c>
      <c r="F179" s="413">
        <f t="shared" ca="1" si="154"/>
        <v>0</v>
      </c>
      <c r="G179" s="927">
        <f t="shared" ca="1" si="155"/>
        <v>0</v>
      </c>
      <c r="H179" s="794">
        <f t="shared" ca="1" si="156"/>
        <v>0</v>
      </c>
      <c r="I179" s="413">
        <f t="shared" ca="1" si="157"/>
        <v>0</v>
      </c>
      <c r="J179" s="927">
        <f t="shared" ca="1" si="158"/>
        <v>0</v>
      </c>
      <c r="K179" s="413">
        <f t="shared" ca="1" si="159"/>
        <v>0</v>
      </c>
      <c r="L179" s="927">
        <f t="shared" ca="1" si="160"/>
        <v>0</v>
      </c>
      <c r="M179" s="413">
        <f t="shared" ca="1" si="161"/>
        <v>0</v>
      </c>
      <c r="N179" s="450"/>
      <c r="O179" s="794"/>
      <c r="P179" s="807">
        <f t="shared" ca="1" si="204"/>
        <v>64</v>
      </c>
      <c r="Q179" s="807">
        <f t="shared" ca="1" si="205"/>
        <v>0</v>
      </c>
      <c r="R179" s="807">
        <f t="shared" ca="1" si="206"/>
        <v>0</v>
      </c>
      <c r="S179" s="807">
        <f t="shared" ca="1" si="207"/>
        <v>0</v>
      </c>
      <c r="T179" s="807">
        <f t="shared" ca="1" si="208"/>
        <v>0</v>
      </c>
      <c r="U179" s="807">
        <f t="shared" ca="1" si="209"/>
        <v>0</v>
      </c>
      <c r="V179" s="807">
        <f t="shared" ca="1" si="168"/>
        <v>64</v>
      </c>
      <c r="W179" s="807">
        <f t="shared" ca="1" si="169"/>
        <v>0</v>
      </c>
      <c r="X179" s="807">
        <f t="shared" ca="1" si="170"/>
        <v>0</v>
      </c>
      <c r="Y179" s="487">
        <f t="shared" ca="1" si="210"/>
        <v>0</v>
      </c>
      <c r="Z179" s="948"/>
      <c r="AA179" s="812">
        <v>106</v>
      </c>
      <c r="AB179" s="813" t="s">
        <v>1917</v>
      </c>
      <c r="AC179" s="927">
        <f t="shared" ca="1" si="211"/>
        <v>8</v>
      </c>
      <c r="AD179" s="794">
        <f t="shared" ca="1" si="212"/>
        <v>0</v>
      </c>
      <c r="AE179" s="413">
        <f t="shared" ca="1" si="174"/>
        <v>8</v>
      </c>
      <c r="AF179" s="927">
        <f t="shared" ca="1" si="213"/>
        <v>0</v>
      </c>
      <c r="AG179" s="794">
        <f t="shared" ca="1" si="214"/>
        <v>0</v>
      </c>
      <c r="AH179" s="794">
        <f t="shared" ca="1" si="215"/>
        <v>0</v>
      </c>
      <c r="AI179" s="794">
        <f t="shared" ca="1" si="216"/>
        <v>8</v>
      </c>
      <c r="AJ179" s="413">
        <f t="shared" ca="1" si="179"/>
        <v>8</v>
      </c>
      <c r="AK179" s="927">
        <f t="shared" ca="1" si="217"/>
        <v>0</v>
      </c>
      <c r="AL179" s="794">
        <f t="shared" ca="1" si="218"/>
        <v>0</v>
      </c>
      <c r="AM179" s="413">
        <f t="shared" ca="1" si="182"/>
        <v>0</v>
      </c>
      <c r="AN179" s="927">
        <f t="shared" ca="1" si="219"/>
        <v>0</v>
      </c>
      <c r="AO179" s="794">
        <f t="shared" ca="1" si="220"/>
        <v>0</v>
      </c>
      <c r="AP179" s="794">
        <f t="shared" ca="1" si="221"/>
        <v>0</v>
      </c>
      <c r="AQ179" s="794">
        <f t="shared" ca="1" si="222"/>
        <v>0</v>
      </c>
      <c r="AR179" s="794">
        <f t="shared" ca="1" si="223"/>
        <v>0</v>
      </c>
      <c r="AS179" s="787">
        <f t="shared" ca="1" si="224"/>
        <v>0</v>
      </c>
      <c r="AT179" s="413">
        <f t="shared" ca="1" si="194"/>
        <v>0</v>
      </c>
      <c r="AV179" s="410">
        <f t="shared" ca="1" si="225"/>
        <v>0</v>
      </c>
      <c r="AW179" s="410">
        <f t="shared" ca="1" si="226"/>
        <v>0</v>
      </c>
      <c r="AX179" s="405">
        <f t="shared" ref="AX179:BG184" ca="1" si="230">INDEX(INDIRECT(AX$7),MATCH($A179,_1自治体コード,0))</f>
        <v>0</v>
      </c>
      <c r="AY179" s="414">
        <f t="shared" ca="1" si="230"/>
        <v>0</v>
      </c>
      <c r="AZ179" s="405">
        <f t="shared" ca="1" si="230"/>
        <v>0</v>
      </c>
      <c r="BA179" s="405">
        <f t="shared" ca="1" si="230"/>
        <v>0</v>
      </c>
      <c r="BB179" s="405">
        <f t="shared" ca="1" si="230"/>
        <v>0</v>
      </c>
      <c r="BC179" s="405">
        <f t="shared" ca="1" si="230"/>
        <v>0</v>
      </c>
      <c r="BD179" s="405">
        <f t="shared" ca="1" si="230"/>
        <v>0</v>
      </c>
      <c r="BE179" s="405">
        <f t="shared" ca="1" si="230"/>
        <v>0</v>
      </c>
      <c r="BF179" s="405">
        <f t="shared" ca="1" si="230"/>
        <v>0</v>
      </c>
      <c r="BG179" s="405">
        <f t="shared" ca="1" si="230"/>
        <v>0</v>
      </c>
      <c r="BH179" s="405">
        <f t="shared" ref="BH179:BQ184" ca="1" si="231">INDEX(INDIRECT(BH$7),MATCH($A179,_1自治体コード,0))</f>
        <v>0</v>
      </c>
      <c r="BI179" s="405">
        <f t="shared" ca="1" si="231"/>
        <v>0</v>
      </c>
      <c r="BJ179" s="405">
        <f t="shared" ca="1" si="231"/>
        <v>0</v>
      </c>
      <c r="BK179" s="405">
        <f t="shared" ca="1" si="231"/>
        <v>0</v>
      </c>
      <c r="BL179" s="405">
        <f t="shared" ca="1" si="231"/>
        <v>0</v>
      </c>
      <c r="BM179" s="405">
        <f t="shared" ca="1" si="231"/>
        <v>0</v>
      </c>
      <c r="BN179" s="405">
        <f t="shared" ca="1" si="231"/>
        <v>0</v>
      </c>
      <c r="BO179" s="405">
        <f t="shared" ca="1" si="231"/>
        <v>0</v>
      </c>
      <c r="BP179" s="405">
        <f t="shared" ca="1" si="231"/>
        <v>0</v>
      </c>
      <c r="BQ179" s="405">
        <f t="shared" ca="1" si="231"/>
        <v>0</v>
      </c>
      <c r="BR179" s="405">
        <f t="shared" ref="BR179:BX184" ca="1" si="232">INDEX(INDIRECT(BR$7),MATCH($A179,_1自治体コード,0))</f>
        <v>0</v>
      </c>
      <c r="BS179" s="405">
        <f t="shared" ca="1" si="232"/>
        <v>0</v>
      </c>
      <c r="BT179" s="405">
        <f t="shared" ca="1" si="232"/>
        <v>0</v>
      </c>
      <c r="BU179" s="405">
        <f t="shared" ca="1" si="232"/>
        <v>0</v>
      </c>
      <c r="BV179" s="405">
        <f t="shared" ca="1" si="232"/>
        <v>0</v>
      </c>
      <c r="BW179" s="405">
        <f t="shared" ca="1" si="232"/>
        <v>0</v>
      </c>
      <c r="BX179" s="405">
        <f t="shared" ca="1" si="232"/>
        <v>0</v>
      </c>
      <c r="BY179" s="405">
        <f t="shared" ca="1" si="229"/>
        <v>0</v>
      </c>
      <c r="BZ179" s="405">
        <f t="shared" ca="1" si="229"/>
        <v>0</v>
      </c>
      <c r="CA179" s="405">
        <f t="shared" ca="1" si="229"/>
        <v>0</v>
      </c>
    </row>
    <row r="180" spans="1:79" ht="20.100000000000001" customHeight="1">
      <c r="A180" t="s">
        <v>679</v>
      </c>
      <c r="B180" s="436">
        <v>107</v>
      </c>
      <c r="C180" s="446" t="s">
        <v>451</v>
      </c>
      <c r="D180" s="454">
        <f t="shared" ca="1" si="152"/>
        <v>0</v>
      </c>
      <c r="E180" s="437">
        <f t="shared" ca="1" si="153"/>
        <v>0</v>
      </c>
      <c r="F180" s="413">
        <f t="shared" ca="1" si="154"/>
        <v>0</v>
      </c>
      <c r="G180" s="454">
        <f t="shared" ca="1" si="155"/>
        <v>0</v>
      </c>
      <c r="H180" s="437">
        <f t="shared" ca="1" si="156"/>
        <v>0</v>
      </c>
      <c r="I180" s="413">
        <f t="shared" ca="1" si="157"/>
        <v>0</v>
      </c>
      <c r="J180" s="454">
        <f t="shared" ca="1" si="158"/>
        <v>0</v>
      </c>
      <c r="K180" s="413">
        <f t="shared" ca="1" si="159"/>
        <v>0</v>
      </c>
      <c r="L180" s="454">
        <f t="shared" ca="1" si="160"/>
        <v>0</v>
      </c>
      <c r="M180" s="413">
        <f t="shared" ca="1" si="161"/>
        <v>0</v>
      </c>
      <c r="N180" s="450"/>
      <c r="O180" s="437"/>
      <c r="P180" s="807">
        <f t="shared" ca="1" si="204"/>
        <v>14</v>
      </c>
      <c r="Q180" s="807">
        <f t="shared" ca="1" si="205"/>
        <v>0</v>
      </c>
      <c r="R180" s="807">
        <f t="shared" ca="1" si="206"/>
        <v>0</v>
      </c>
      <c r="S180" s="807">
        <f t="shared" ca="1" si="207"/>
        <v>0</v>
      </c>
      <c r="T180" s="807">
        <f t="shared" ca="1" si="208"/>
        <v>0</v>
      </c>
      <c r="U180" s="807">
        <f t="shared" ca="1" si="209"/>
        <v>0</v>
      </c>
      <c r="V180" s="807">
        <f t="shared" ca="1" si="168"/>
        <v>14</v>
      </c>
      <c r="W180" s="807">
        <f t="shared" ca="1" si="169"/>
        <v>0</v>
      </c>
      <c r="X180" s="807">
        <f t="shared" ca="1" si="170"/>
        <v>0</v>
      </c>
      <c r="Y180" s="487">
        <f t="shared" ca="1" si="210"/>
        <v>0</v>
      </c>
      <c r="Z180" s="948"/>
      <c r="AA180" s="812">
        <v>107</v>
      </c>
      <c r="AB180" s="813" t="s">
        <v>451</v>
      </c>
      <c r="AC180" s="454">
        <f t="shared" ca="1" si="211"/>
        <v>0</v>
      </c>
      <c r="AD180" s="437">
        <f t="shared" ca="1" si="212"/>
        <v>4</v>
      </c>
      <c r="AE180" s="413">
        <f t="shared" ca="1" si="174"/>
        <v>4</v>
      </c>
      <c r="AF180" s="454">
        <f t="shared" ca="1" si="213"/>
        <v>1</v>
      </c>
      <c r="AG180" s="437">
        <f t="shared" ca="1" si="214"/>
        <v>0</v>
      </c>
      <c r="AH180" s="794">
        <f t="shared" ca="1" si="215"/>
        <v>0</v>
      </c>
      <c r="AI180" s="437">
        <f t="shared" ca="1" si="216"/>
        <v>3</v>
      </c>
      <c r="AJ180" s="413">
        <f t="shared" ca="1" si="179"/>
        <v>4</v>
      </c>
      <c r="AK180" s="454">
        <f t="shared" ca="1" si="217"/>
        <v>0</v>
      </c>
      <c r="AL180" s="437">
        <f t="shared" ca="1" si="218"/>
        <v>0</v>
      </c>
      <c r="AM180" s="413">
        <f t="shared" ca="1" si="182"/>
        <v>0</v>
      </c>
      <c r="AN180" s="454">
        <f t="shared" ca="1" si="219"/>
        <v>0</v>
      </c>
      <c r="AO180" s="437">
        <f t="shared" ca="1" si="220"/>
        <v>0</v>
      </c>
      <c r="AP180" s="437">
        <f t="shared" ca="1" si="221"/>
        <v>0</v>
      </c>
      <c r="AQ180" s="437">
        <f t="shared" ca="1" si="222"/>
        <v>0</v>
      </c>
      <c r="AR180" s="437">
        <f t="shared" ca="1" si="223"/>
        <v>0</v>
      </c>
      <c r="AS180" s="787">
        <f t="shared" ca="1" si="224"/>
        <v>0</v>
      </c>
      <c r="AT180" s="413">
        <f t="shared" ca="1" si="194"/>
        <v>0</v>
      </c>
      <c r="AV180" s="410">
        <f t="shared" ca="1" si="225"/>
        <v>0</v>
      </c>
      <c r="AW180" s="410">
        <f t="shared" ca="1" si="226"/>
        <v>0</v>
      </c>
      <c r="AX180" s="405">
        <f t="shared" ca="1" si="230"/>
        <v>0</v>
      </c>
      <c r="AY180" s="414">
        <f t="shared" ca="1" si="230"/>
        <v>0</v>
      </c>
      <c r="AZ180" s="405">
        <f t="shared" ca="1" si="230"/>
        <v>0</v>
      </c>
      <c r="BA180" s="405">
        <f t="shared" ca="1" si="230"/>
        <v>0</v>
      </c>
      <c r="BB180" s="405">
        <f t="shared" ca="1" si="230"/>
        <v>0</v>
      </c>
      <c r="BC180" s="405">
        <f t="shared" ca="1" si="230"/>
        <v>0</v>
      </c>
      <c r="BD180" s="405">
        <f t="shared" ca="1" si="230"/>
        <v>0</v>
      </c>
      <c r="BE180" s="405">
        <f t="shared" ca="1" si="230"/>
        <v>0</v>
      </c>
      <c r="BF180" s="405">
        <f t="shared" ca="1" si="230"/>
        <v>0</v>
      </c>
      <c r="BG180" s="405">
        <f t="shared" ca="1" si="230"/>
        <v>0</v>
      </c>
      <c r="BH180" s="405">
        <f t="shared" ca="1" si="231"/>
        <v>0</v>
      </c>
      <c r="BI180" s="405">
        <f t="shared" ca="1" si="231"/>
        <v>0</v>
      </c>
      <c r="BJ180" s="405">
        <f t="shared" ca="1" si="231"/>
        <v>0</v>
      </c>
      <c r="BK180" s="405">
        <f t="shared" ca="1" si="231"/>
        <v>0</v>
      </c>
      <c r="BL180" s="405">
        <f t="shared" ca="1" si="231"/>
        <v>0</v>
      </c>
      <c r="BM180" s="405">
        <f t="shared" ca="1" si="231"/>
        <v>0</v>
      </c>
      <c r="BN180" s="405">
        <f t="shared" ca="1" si="231"/>
        <v>0</v>
      </c>
      <c r="BO180" s="405">
        <f t="shared" ca="1" si="231"/>
        <v>0</v>
      </c>
      <c r="BP180" s="405">
        <f t="shared" ca="1" si="231"/>
        <v>0</v>
      </c>
      <c r="BQ180" s="405">
        <f t="shared" ca="1" si="231"/>
        <v>0</v>
      </c>
      <c r="BR180" s="405">
        <f t="shared" ca="1" si="232"/>
        <v>0</v>
      </c>
      <c r="BS180" s="405">
        <f t="shared" ca="1" si="232"/>
        <v>0</v>
      </c>
      <c r="BT180" s="405">
        <f t="shared" ca="1" si="232"/>
        <v>0</v>
      </c>
      <c r="BU180" s="405">
        <f t="shared" ca="1" si="232"/>
        <v>0</v>
      </c>
      <c r="BV180" s="405">
        <f t="shared" ca="1" si="232"/>
        <v>0</v>
      </c>
      <c r="BW180" s="405">
        <f t="shared" ca="1" si="232"/>
        <v>0</v>
      </c>
      <c r="BX180" s="405">
        <f t="shared" ca="1" si="232"/>
        <v>0</v>
      </c>
      <c r="BY180" s="405">
        <f t="shared" ca="1" si="229"/>
        <v>0</v>
      </c>
      <c r="BZ180" s="405">
        <f t="shared" ca="1" si="229"/>
        <v>0</v>
      </c>
      <c r="CA180" s="405">
        <f t="shared" ca="1" si="229"/>
        <v>0</v>
      </c>
    </row>
    <row r="181" spans="1:79" ht="20.100000000000001" customHeight="1">
      <c r="A181" t="s">
        <v>681</v>
      </c>
      <c r="B181" s="436">
        <v>108</v>
      </c>
      <c r="C181" s="446" t="s">
        <v>453</v>
      </c>
      <c r="D181" s="454">
        <f t="shared" ca="1" si="152"/>
        <v>0</v>
      </c>
      <c r="E181" s="437">
        <f t="shared" ca="1" si="153"/>
        <v>0</v>
      </c>
      <c r="F181" s="413">
        <f t="shared" ca="1" si="154"/>
        <v>0</v>
      </c>
      <c r="G181" s="454">
        <f t="shared" ca="1" si="155"/>
        <v>0</v>
      </c>
      <c r="H181" s="437">
        <f t="shared" ca="1" si="156"/>
        <v>0</v>
      </c>
      <c r="I181" s="413">
        <f t="shared" ca="1" si="157"/>
        <v>0</v>
      </c>
      <c r="J181" s="454">
        <f t="shared" ca="1" si="158"/>
        <v>0</v>
      </c>
      <c r="K181" s="413">
        <f t="shared" ca="1" si="159"/>
        <v>0</v>
      </c>
      <c r="L181" s="454">
        <f t="shared" ca="1" si="160"/>
        <v>0</v>
      </c>
      <c r="M181" s="413">
        <f t="shared" ca="1" si="161"/>
        <v>0</v>
      </c>
      <c r="N181" s="450"/>
      <c r="O181" s="437"/>
      <c r="P181" s="807">
        <f t="shared" ca="1" si="204"/>
        <v>187</v>
      </c>
      <c r="Q181" s="807">
        <f t="shared" ca="1" si="205"/>
        <v>0</v>
      </c>
      <c r="R181" s="807">
        <f t="shared" ca="1" si="206"/>
        <v>0</v>
      </c>
      <c r="S181" s="807">
        <f t="shared" ca="1" si="207"/>
        <v>12</v>
      </c>
      <c r="T181" s="807">
        <f t="shared" ca="1" si="208"/>
        <v>0</v>
      </c>
      <c r="U181" s="807">
        <f t="shared" ca="1" si="209"/>
        <v>0</v>
      </c>
      <c r="V181" s="807">
        <f t="shared" ca="1" si="168"/>
        <v>199</v>
      </c>
      <c r="W181" s="807">
        <f t="shared" ca="1" si="169"/>
        <v>0</v>
      </c>
      <c r="X181" s="807">
        <f t="shared" ca="1" si="170"/>
        <v>0</v>
      </c>
      <c r="Y181" s="487">
        <f t="shared" ca="1" si="210"/>
        <v>0</v>
      </c>
      <c r="Z181" s="948"/>
      <c r="AA181" s="812">
        <v>108</v>
      </c>
      <c r="AB181" s="813" t="s">
        <v>453</v>
      </c>
      <c r="AC181" s="454">
        <f t="shared" ca="1" si="211"/>
        <v>8</v>
      </c>
      <c r="AD181" s="437">
        <f t="shared" ca="1" si="212"/>
        <v>0</v>
      </c>
      <c r="AE181" s="413">
        <f t="shared" ca="1" si="174"/>
        <v>8</v>
      </c>
      <c r="AF181" s="454">
        <f t="shared" ca="1" si="213"/>
        <v>4</v>
      </c>
      <c r="AG181" s="437">
        <f t="shared" ca="1" si="214"/>
        <v>0</v>
      </c>
      <c r="AH181" s="794">
        <f t="shared" ca="1" si="215"/>
        <v>0</v>
      </c>
      <c r="AI181" s="437">
        <f t="shared" ca="1" si="216"/>
        <v>4</v>
      </c>
      <c r="AJ181" s="413">
        <f t="shared" ca="1" si="179"/>
        <v>8</v>
      </c>
      <c r="AK181" s="454">
        <f t="shared" ca="1" si="217"/>
        <v>0</v>
      </c>
      <c r="AL181" s="437">
        <f t="shared" ca="1" si="218"/>
        <v>0</v>
      </c>
      <c r="AM181" s="413">
        <f t="shared" ca="1" si="182"/>
        <v>0</v>
      </c>
      <c r="AN181" s="454">
        <f t="shared" ca="1" si="219"/>
        <v>0</v>
      </c>
      <c r="AO181" s="437">
        <f t="shared" ca="1" si="220"/>
        <v>0</v>
      </c>
      <c r="AP181" s="437">
        <f t="shared" ca="1" si="221"/>
        <v>0</v>
      </c>
      <c r="AQ181" s="437">
        <f t="shared" ca="1" si="222"/>
        <v>0</v>
      </c>
      <c r="AR181" s="437">
        <f t="shared" ca="1" si="223"/>
        <v>0</v>
      </c>
      <c r="AS181" s="787">
        <f t="shared" ca="1" si="224"/>
        <v>0</v>
      </c>
      <c r="AT181" s="413">
        <f t="shared" ca="1" si="194"/>
        <v>0</v>
      </c>
      <c r="AV181" s="410">
        <f t="shared" ca="1" si="225"/>
        <v>0</v>
      </c>
      <c r="AW181" s="410">
        <f t="shared" ca="1" si="226"/>
        <v>0</v>
      </c>
      <c r="AX181" s="405">
        <f t="shared" ca="1" si="230"/>
        <v>0</v>
      </c>
      <c r="AY181" s="414">
        <f t="shared" ca="1" si="230"/>
        <v>0</v>
      </c>
      <c r="AZ181" s="405">
        <f t="shared" ca="1" si="230"/>
        <v>0</v>
      </c>
      <c r="BA181" s="405">
        <f t="shared" ca="1" si="230"/>
        <v>0</v>
      </c>
      <c r="BB181" s="405">
        <f t="shared" ca="1" si="230"/>
        <v>0</v>
      </c>
      <c r="BC181" s="405">
        <f t="shared" ca="1" si="230"/>
        <v>0</v>
      </c>
      <c r="BD181" s="405">
        <f t="shared" ca="1" si="230"/>
        <v>0</v>
      </c>
      <c r="BE181" s="405">
        <f t="shared" ca="1" si="230"/>
        <v>0</v>
      </c>
      <c r="BF181" s="405">
        <f t="shared" ca="1" si="230"/>
        <v>0</v>
      </c>
      <c r="BG181" s="405">
        <f t="shared" ca="1" si="230"/>
        <v>0</v>
      </c>
      <c r="BH181" s="405">
        <f t="shared" ca="1" si="231"/>
        <v>0</v>
      </c>
      <c r="BI181" s="405">
        <f t="shared" ca="1" si="231"/>
        <v>0</v>
      </c>
      <c r="BJ181" s="405">
        <f t="shared" ca="1" si="231"/>
        <v>0</v>
      </c>
      <c r="BK181" s="405">
        <f t="shared" ca="1" si="231"/>
        <v>0</v>
      </c>
      <c r="BL181" s="405">
        <f t="shared" ca="1" si="231"/>
        <v>0</v>
      </c>
      <c r="BM181" s="405">
        <f t="shared" ca="1" si="231"/>
        <v>0</v>
      </c>
      <c r="BN181" s="405">
        <f t="shared" ca="1" si="231"/>
        <v>0</v>
      </c>
      <c r="BO181" s="405">
        <f t="shared" ca="1" si="231"/>
        <v>0</v>
      </c>
      <c r="BP181" s="405">
        <f t="shared" ca="1" si="231"/>
        <v>0</v>
      </c>
      <c r="BQ181" s="405">
        <f t="shared" ca="1" si="231"/>
        <v>0</v>
      </c>
      <c r="BR181" s="405">
        <f t="shared" ca="1" si="232"/>
        <v>0</v>
      </c>
      <c r="BS181" s="405">
        <f t="shared" ca="1" si="232"/>
        <v>0</v>
      </c>
      <c r="BT181" s="405">
        <f t="shared" ca="1" si="232"/>
        <v>0</v>
      </c>
      <c r="BU181" s="405">
        <f t="shared" ca="1" si="232"/>
        <v>0</v>
      </c>
      <c r="BV181" s="405">
        <f t="shared" ca="1" si="232"/>
        <v>0</v>
      </c>
      <c r="BW181" s="405">
        <f t="shared" ca="1" si="232"/>
        <v>0</v>
      </c>
      <c r="BX181" s="405">
        <f t="shared" ca="1" si="232"/>
        <v>0</v>
      </c>
      <c r="BY181" s="405">
        <f t="shared" ca="1" si="229"/>
        <v>0</v>
      </c>
      <c r="BZ181" s="405">
        <f t="shared" ca="1" si="229"/>
        <v>0</v>
      </c>
      <c r="CA181" s="405">
        <f t="shared" ca="1" si="229"/>
        <v>0</v>
      </c>
    </row>
    <row r="182" spans="1:79" ht="20.100000000000001" customHeight="1">
      <c r="A182" t="s">
        <v>683</v>
      </c>
      <c r="B182" s="436">
        <v>109</v>
      </c>
      <c r="C182" s="446" t="s">
        <v>455</v>
      </c>
      <c r="D182" s="454">
        <f t="shared" ca="1" si="152"/>
        <v>0</v>
      </c>
      <c r="E182" s="437">
        <f t="shared" ca="1" si="153"/>
        <v>0</v>
      </c>
      <c r="F182" s="413">
        <f t="shared" ca="1" si="154"/>
        <v>0</v>
      </c>
      <c r="G182" s="454">
        <f t="shared" ca="1" si="155"/>
        <v>0</v>
      </c>
      <c r="H182" s="437">
        <f t="shared" ca="1" si="156"/>
        <v>0</v>
      </c>
      <c r="I182" s="413">
        <f t="shared" ca="1" si="157"/>
        <v>0</v>
      </c>
      <c r="J182" s="454">
        <f t="shared" ca="1" si="158"/>
        <v>0</v>
      </c>
      <c r="K182" s="413">
        <f t="shared" ca="1" si="159"/>
        <v>0</v>
      </c>
      <c r="L182" s="454">
        <f t="shared" ca="1" si="160"/>
        <v>0</v>
      </c>
      <c r="M182" s="413">
        <f t="shared" ca="1" si="161"/>
        <v>0</v>
      </c>
      <c r="N182" s="450"/>
      <c r="O182" s="437"/>
      <c r="P182" s="807">
        <f t="shared" ca="1" si="204"/>
        <v>30</v>
      </c>
      <c r="Q182" s="807">
        <f t="shared" ca="1" si="205"/>
        <v>0</v>
      </c>
      <c r="R182" s="807">
        <f t="shared" ca="1" si="206"/>
        <v>3</v>
      </c>
      <c r="S182" s="807">
        <f t="shared" ca="1" si="207"/>
        <v>0</v>
      </c>
      <c r="T182" s="807">
        <f t="shared" ca="1" si="208"/>
        <v>0</v>
      </c>
      <c r="U182" s="807">
        <f t="shared" ca="1" si="209"/>
        <v>0</v>
      </c>
      <c r="V182" s="807">
        <f t="shared" ca="1" si="168"/>
        <v>30</v>
      </c>
      <c r="W182" s="807">
        <f t="shared" ca="1" si="169"/>
        <v>0</v>
      </c>
      <c r="X182" s="807">
        <f t="shared" ca="1" si="170"/>
        <v>3</v>
      </c>
      <c r="Y182" s="487">
        <f t="shared" ca="1" si="210"/>
        <v>0</v>
      </c>
      <c r="Z182" s="948"/>
      <c r="AA182" s="812">
        <v>109</v>
      </c>
      <c r="AB182" s="813" t="s">
        <v>455</v>
      </c>
      <c r="AC182" s="454">
        <f t="shared" ca="1" si="211"/>
        <v>0</v>
      </c>
      <c r="AD182" s="437">
        <f t="shared" ca="1" si="212"/>
        <v>10</v>
      </c>
      <c r="AE182" s="413">
        <f t="shared" ca="1" si="174"/>
        <v>10</v>
      </c>
      <c r="AF182" s="454">
        <f t="shared" ca="1" si="213"/>
        <v>3</v>
      </c>
      <c r="AG182" s="437">
        <f t="shared" ca="1" si="214"/>
        <v>0</v>
      </c>
      <c r="AH182" s="794">
        <f t="shared" ca="1" si="215"/>
        <v>2</v>
      </c>
      <c r="AI182" s="437">
        <f t="shared" ca="1" si="216"/>
        <v>7</v>
      </c>
      <c r="AJ182" s="413">
        <f t="shared" ca="1" si="179"/>
        <v>12</v>
      </c>
      <c r="AK182" s="454">
        <f t="shared" ca="1" si="217"/>
        <v>0</v>
      </c>
      <c r="AL182" s="437">
        <f t="shared" ca="1" si="218"/>
        <v>1</v>
      </c>
      <c r="AM182" s="413">
        <f t="shared" ca="1" si="182"/>
        <v>1</v>
      </c>
      <c r="AN182" s="454">
        <f t="shared" ca="1" si="219"/>
        <v>0</v>
      </c>
      <c r="AO182" s="437">
        <f t="shared" ca="1" si="220"/>
        <v>0</v>
      </c>
      <c r="AP182" s="437">
        <f t="shared" ca="1" si="221"/>
        <v>0</v>
      </c>
      <c r="AQ182" s="437">
        <f t="shared" ca="1" si="222"/>
        <v>1</v>
      </c>
      <c r="AR182" s="437">
        <f t="shared" ca="1" si="223"/>
        <v>0</v>
      </c>
      <c r="AS182" s="787">
        <f t="shared" ca="1" si="224"/>
        <v>0</v>
      </c>
      <c r="AT182" s="413">
        <f t="shared" ca="1" si="194"/>
        <v>1</v>
      </c>
      <c r="AV182" s="410">
        <f t="shared" ca="1" si="225"/>
        <v>0</v>
      </c>
      <c r="AW182" s="410">
        <f t="shared" ca="1" si="226"/>
        <v>0</v>
      </c>
      <c r="AX182" s="405">
        <f t="shared" ca="1" si="230"/>
        <v>0</v>
      </c>
      <c r="AY182" s="414">
        <f t="shared" ca="1" si="230"/>
        <v>0</v>
      </c>
      <c r="AZ182" s="405">
        <f t="shared" ca="1" si="230"/>
        <v>0</v>
      </c>
      <c r="BA182" s="405">
        <f t="shared" ca="1" si="230"/>
        <v>0</v>
      </c>
      <c r="BB182" s="405">
        <f t="shared" ca="1" si="230"/>
        <v>0</v>
      </c>
      <c r="BC182" s="405">
        <f t="shared" ca="1" si="230"/>
        <v>0</v>
      </c>
      <c r="BD182" s="405">
        <f t="shared" ca="1" si="230"/>
        <v>0</v>
      </c>
      <c r="BE182" s="405">
        <f t="shared" ca="1" si="230"/>
        <v>0</v>
      </c>
      <c r="BF182" s="405">
        <f t="shared" ca="1" si="230"/>
        <v>0</v>
      </c>
      <c r="BG182" s="405">
        <f t="shared" ca="1" si="230"/>
        <v>0</v>
      </c>
      <c r="BH182" s="405">
        <f t="shared" ca="1" si="231"/>
        <v>0</v>
      </c>
      <c r="BI182" s="405">
        <f t="shared" ca="1" si="231"/>
        <v>0</v>
      </c>
      <c r="BJ182" s="405">
        <f t="shared" ca="1" si="231"/>
        <v>0</v>
      </c>
      <c r="BK182" s="405">
        <f t="shared" ca="1" si="231"/>
        <v>0</v>
      </c>
      <c r="BL182" s="405">
        <f t="shared" ca="1" si="231"/>
        <v>0</v>
      </c>
      <c r="BM182" s="405">
        <f t="shared" ca="1" si="231"/>
        <v>0</v>
      </c>
      <c r="BN182" s="405">
        <f t="shared" ca="1" si="231"/>
        <v>0</v>
      </c>
      <c r="BO182" s="405">
        <f t="shared" ca="1" si="231"/>
        <v>0</v>
      </c>
      <c r="BP182" s="405">
        <f t="shared" ca="1" si="231"/>
        <v>0</v>
      </c>
      <c r="BQ182" s="405">
        <f t="shared" ca="1" si="231"/>
        <v>0</v>
      </c>
      <c r="BR182" s="405">
        <f t="shared" ca="1" si="232"/>
        <v>0</v>
      </c>
      <c r="BS182" s="405">
        <f t="shared" ca="1" si="232"/>
        <v>0</v>
      </c>
      <c r="BT182" s="405">
        <f t="shared" ca="1" si="232"/>
        <v>0</v>
      </c>
      <c r="BU182" s="405">
        <f t="shared" ca="1" si="232"/>
        <v>0</v>
      </c>
      <c r="BV182" s="405">
        <f t="shared" ca="1" si="232"/>
        <v>0</v>
      </c>
      <c r="BW182" s="405">
        <f t="shared" ca="1" si="232"/>
        <v>0</v>
      </c>
      <c r="BX182" s="405">
        <f t="shared" ca="1" si="232"/>
        <v>0</v>
      </c>
      <c r="BY182" s="405">
        <f t="shared" ca="1" si="229"/>
        <v>0</v>
      </c>
      <c r="BZ182" s="405">
        <f t="shared" ca="1" si="229"/>
        <v>0</v>
      </c>
      <c r="CA182" s="405">
        <f t="shared" ca="1" si="229"/>
        <v>0</v>
      </c>
    </row>
    <row r="183" spans="1:79" ht="20.100000000000001" customHeight="1">
      <c r="A183" t="s">
        <v>685</v>
      </c>
      <c r="B183" s="812">
        <v>110</v>
      </c>
      <c r="C183" s="446" t="s">
        <v>457</v>
      </c>
      <c r="D183" s="927">
        <f t="shared" ca="1" si="152"/>
        <v>0</v>
      </c>
      <c r="E183" s="794">
        <f t="shared" ca="1" si="153"/>
        <v>0</v>
      </c>
      <c r="F183" s="413">
        <f t="shared" ca="1" si="154"/>
        <v>0</v>
      </c>
      <c r="G183" s="927">
        <f t="shared" ca="1" si="155"/>
        <v>0</v>
      </c>
      <c r="H183" s="794">
        <f t="shared" ca="1" si="156"/>
        <v>0</v>
      </c>
      <c r="I183" s="413">
        <f t="shared" ca="1" si="157"/>
        <v>0</v>
      </c>
      <c r="J183" s="927">
        <f t="shared" ca="1" si="158"/>
        <v>0</v>
      </c>
      <c r="K183" s="413">
        <f t="shared" ca="1" si="159"/>
        <v>0</v>
      </c>
      <c r="L183" s="927">
        <f t="shared" ca="1" si="160"/>
        <v>0</v>
      </c>
      <c r="M183" s="413">
        <f t="shared" ca="1" si="161"/>
        <v>0</v>
      </c>
      <c r="N183" s="450"/>
      <c r="O183" s="794"/>
      <c r="P183" s="807">
        <f t="shared" ca="1" si="204"/>
        <v>148</v>
      </c>
      <c r="Q183" s="807">
        <f t="shared" ca="1" si="205"/>
        <v>0</v>
      </c>
      <c r="R183" s="807">
        <f t="shared" ca="1" si="206"/>
        <v>20</v>
      </c>
      <c r="S183" s="807">
        <f t="shared" ca="1" si="207"/>
        <v>0</v>
      </c>
      <c r="T183" s="807">
        <f t="shared" ca="1" si="208"/>
        <v>0</v>
      </c>
      <c r="U183" s="807">
        <f t="shared" ca="1" si="209"/>
        <v>0</v>
      </c>
      <c r="V183" s="807">
        <f t="shared" ca="1" si="168"/>
        <v>148</v>
      </c>
      <c r="W183" s="807">
        <f t="shared" ca="1" si="169"/>
        <v>0</v>
      </c>
      <c r="X183" s="807">
        <f t="shared" ca="1" si="170"/>
        <v>20</v>
      </c>
      <c r="Y183" s="487">
        <f t="shared" ca="1" si="210"/>
        <v>0</v>
      </c>
      <c r="Z183" s="948"/>
      <c r="AA183" s="812">
        <v>110</v>
      </c>
      <c r="AB183" s="813" t="s">
        <v>457</v>
      </c>
      <c r="AC183" s="927">
        <f t="shared" ca="1" si="211"/>
        <v>3</v>
      </c>
      <c r="AD183" s="794">
        <f t="shared" ca="1" si="212"/>
        <v>5</v>
      </c>
      <c r="AE183" s="413">
        <f t="shared" ca="1" si="174"/>
        <v>8</v>
      </c>
      <c r="AF183" s="927">
        <f t="shared" ca="1" si="213"/>
        <v>8</v>
      </c>
      <c r="AG183" s="794">
        <f t="shared" ca="1" si="214"/>
        <v>0</v>
      </c>
      <c r="AH183" s="794">
        <f t="shared" ca="1" si="215"/>
        <v>0</v>
      </c>
      <c r="AI183" s="794">
        <f t="shared" ca="1" si="216"/>
        <v>0</v>
      </c>
      <c r="AJ183" s="413">
        <f t="shared" ca="1" si="179"/>
        <v>8</v>
      </c>
      <c r="AK183" s="927">
        <f t="shared" ca="1" si="217"/>
        <v>0</v>
      </c>
      <c r="AL183" s="794">
        <f t="shared" ca="1" si="218"/>
        <v>12</v>
      </c>
      <c r="AM183" s="413">
        <f t="shared" ca="1" si="182"/>
        <v>12</v>
      </c>
      <c r="AN183" s="927">
        <f t="shared" ca="1" si="219"/>
        <v>0</v>
      </c>
      <c r="AO183" s="794">
        <f t="shared" ca="1" si="220"/>
        <v>0</v>
      </c>
      <c r="AP183" s="794">
        <f t="shared" ca="1" si="221"/>
        <v>0</v>
      </c>
      <c r="AQ183" s="794">
        <f t="shared" ca="1" si="222"/>
        <v>12</v>
      </c>
      <c r="AR183" s="794">
        <f t="shared" ca="1" si="223"/>
        <v>0</v>
      </c>
      <c r="AS183" s="787">
        <f t="shared" ca="1" si="224"/>
        <v>0</v>
      </c>
      <c r="AT183" s="413">
        <f t="shared" ca="1" si="194"/>
        <v>12</v>
      </c>
      <c r="AV183" s="410">
        <f t="shared" ca="1" si="225"/>
        <v>0</v>
      </c>
      <c r="AW183" s="410">
        <f t="shared" ca="1" si="226"/>
        <v>0</v>
      </c>
      <c r="AX183" s="405">
        <f t="shared" ca="1" si="230"/>
        <v>0</v>
      </c>
      <c r="AY183" s="414">
        <f t="shared" ca="1" si="230"/>
        <v>0</v>
      </c>
      <c r="AZ183" s="405">
        <f t="shared" ca="1" si="230"/>
        <v>0</v>
      </c>
      <c r="BA183" s="405">
        <f t="shared" ca="1" si="230"/>
        <v>0</v>
      </c>
      <c r="BB183" s="405">
        <f t="shared" ca="1" si="230"/>
        <v>0</v>
      </c>
      <c r="BC183" s="405">
        <f t="shared" ca="1" si="230"/>
        <v>0</v>
      </c>
      <c r="BD183" s="405">
        <f t="shared" ca="1" si="230"/>
        <v>0</v>
      </c>
      <c r="BE183" s="405">
        <f t="shared" ca="1" si="230"/>
        <v>0</v>
      </c>
      <c r="BF183" s="405">
        <f t="shared" ca="1" si="230"/>
        <v>0</v>
      </c>
      <c r="BG183" s="405">
        <f t="shared" ca="1" si="230"/>
        <v>0</v>
      </c>
      <c r="BH183" s="405">
        <f t="shared" ca="1" si="231"/>
        <v>0</v>
      </c>
      <c r="BI183" s="405">
        <f t="shared" ca="1" si="231"/>
        <v>0</v>
      </c>
      <c r="BJ183" s="405">
        <f t="shared" ca="1" si="231"/>
        <v>0</v>
      </c>
      <c r="BK183" s="405">
        <f t="shared" ca="1" si="231"/>
        <v>0</v>
      </c>
      <c r="BL183" s="405">
        <f t="shared" ca="1" si="231"/>
        <v>0</v>
      </c>
      <c r="BM183" s="405">
        <f t="shared" ca="1" si="231"/>
        <v>0</v>
      </c>
      <c r="BN183" s="405">
        <f t="shared" ca="1" si="231"/>
        <v>0</v>
      </c>
      <c r="BO183" s="405">
        <f t="shared" ca="1" si="231"/>
        <v>0</v>
      </c>
      <c r="BP183" s="405">
        <f t="shared" ca="1" si="231"/>
        <v>0</v>
      </c>
      <c r="BQ183" s="405">
        <f t="shared" ca="1" si="231"/>
        <v>0</v>
      </c>
      <c r="BR183" s="405">
        <f t="shared" ca="1" si="232"/>
        <v>0</v>
      </c>
      <c r="BS183" s="405">
        <f t="shared" ca="1" si="232"/>
        <v>0</v>
      </c>
      <c r="BT183" s="405">
        <f t="shared" ca="1" si="232"/>
        <v>0</v>
      </c>
      <c r="BU183" s="405">
        <f t="shared" ca="1" si="232"/>
        <v>0</v>
      </c>
      <c r="BV183" s="405">
        <f t="shared" ca="1" si="232"/>
        <v>0</v>
      </c>
      <c r="BW183" s="405">
        <f t="shared" ca="1" si="232"/>
        <v>0</v>
      </c>
      <c r="BX183" s="405">
        <f t="shared" ca="1" si="232"/>
        <v>0</v>
      </c>
      <c r="BY183" s="405">
        <f t="shared" ca="1" si="229"/>
        <v>0</v>
      </c>
      <c r="BZ183" s="405">
        <f t="shared" ca="1" si="229"/>
        <v>0</v>
      </c>
      <c r="CA183" s="405">
        <f t="shared" ca="1" si="229"/>
        <v>0</v>
      </c>
    </row>
    <row r="184" spans="1:79" ht="20.100000000000001" customHeight="1">
      <c r="A184" t="s">
        <v>687</v>
      </c>
      <c r="B184" s="931">
        <v>111</v>
      </c>
      <c r="C184" s="932" t="s">
        <v>2095</v>
      </c>
      <c r="D184" s="933">
        <f t="shared" ca="1" si="152"/>
        <v>0</v>
      </c>
      <c r="E184" s="934">
        <f t="shared" ca="1" si="153"/>
        <v>0</v>
      </c>
      <c r="F184" s="935">
        <f t="shared" ca="1" si="154"/>
        <v>0</v>
      </c>
      <c r="G184" s="933">
        <f t="shared" ca="1" si="155"/>
        <v>0</v>
      </c>
      <c r="H184" s="934">
        <f t="shared" ca="1" si="156"/>
        <v>0</v>
      </c>
      <c r="I184" s="935">
        <f t="shared" ca="1" si="157"/>
        <v>0</v>
      </c>
      <c r="J184" s="933">
        <f t="shared" ca="1" si="158"/>
        <v>0</v>
      </c>
      <c r="K184" s="935">
        <f t="shared" ca="1" si="159"/>
        <v>0</v>
      </c>
      <c r="L184" s="933">
        <f t="shared" ca="1" si="160"/>
        <v>0</v>
      </c>
      <c r="M184" s="935">
        <f t="shared" ca="1" si="161"/>
        <v>0</v>
      </c>
      <c r="N184" s="938"/>
      <c r="O184" s="934"/>
      <c r="P184" s="939">
        <f t="shared" ca="1" si="204"/>
        <v>3</v>
      </c>
      <c r="Q184" s="939">
        <f t="shared" ca="1" si="205"/>
        <v>0</v>
      </c>
      <c r="R184" s="939">
        <f t="shared" ca="1" si="206"/>
        <v>0</v>
      </c>
      <c r="S184" s="939">
        <f t="shared" ca="1" si="207"/>
        <v>0</v>
      </c>
      <c r="T184" s="939">
        <f t="shared" ca="1" si="208"/>
        <v>0</v>
      </c>
      <c r="U184" s="939">
        <f t="shared" ca="1" si="209"/>
        <v>0</v>
      </c>
      <c r="V184" s="939">
        <f t="shared" ca="1" si="168"/>
        <v>3</v>
      </c>
      <c r="W184" s="939">
        <f t="shared" ca="1" si="169"/>
        <v>0</v>
      </c>
      <c r="X184" s="939">
        <f t="shared" ca="1" si="170"/>
        <v>0</v>
      </c>
      <c r="Y184" s="940">
        <f t="shared" ca="1" si="210"/>
        <v>0</v>
      </c>
      <c r="Z184" s="948"/>
      <c r="AA184" s="931">
        <v>111</v>
      </c>
      <c r="AB184" s="941" t="s">
        <v>2095</v>
      </c>
      <c r="AC184" s="933">
        <f t="shared" ca="1" si="211"/>
        <v>0</v>
      </c>
      <c r="AD184" s="934">
        <f t="shared" ca="1" si="212"/>
        <v>2</v>
      </c>
      <c r="AE184" s="935">
        <f t="shared" ca="1" si="174"/>
        <v>2</v>
      </c>
      <c r="AF184" s="933">
        <f t="shared" ca="1" si="213"/>
        <v>0</v>
      </c>
      <c r="AG184" s="934">
        <f t="shared" ca="1" si="214"/>
        <v>0</v>
      </c>
      <c r="AH184" s="934">
        <f t="shared" ca="1" si="215"/>
        <v>2</v>
      </c>
      <c r="AI184" s="934">
        <f t="shared" ca="1" si="216"/>
        <v>0</v>
      </c>
      <c r="AJ184" s="935">
        <f t="shared" ca="1" si="179"/>
        <v>2</v>
      </c>
      <c r="AK184" s="933">
        <f t="shared" ca="1" si="217"/>
        <v>0</v>
      </c>
      <c r="AL184" s="934">
        <f t="shared" ca="1" si="218"/>
        <v>0</v>
      </c>
      <c r="AM184" s="935">
        <f t="shared" ca="1" si="182"/>
        <v>0</v>
      </c>
      <c r="AN184" s="933">
        <f t="shared" ca="1" si="219"/>
        <v>0</v>
      </c>
      <c r="AO184" s="934">
        <f t="shared" ca="1" si="220"/>
        <v>0</v>
      </c>
      <c r="AP184" s="934">
        <f t="shared" ca="1" si="221"/>
        <v>0</v>
      </c>
      <c r="AQ184" s="934">
        <f t="shared" ca="1" si="222"/>
        <v>0</v>
      </c>
      <c r="AR184" s="934">
        <f t="shared" ca="1" si="223"/>
        <v>0</v>
      </c>
      <c r="AS184" s="942">
        <f t="shared" ca="1" si="224"/>
        <v>0</v>
      </c>
      <c r="AT184" s="935">
        <f t="shared" ca="1" si="194"/>
        <v>0</v>
      </c>
      <c r="AV184" s="410">
        <f t="shared" ca="1" si="225"/>
        <v>0</v>
      </c>
      <c r="AW184" s="410">
        <f t="shared" ca="1" si="226"/>
        <v>0</v>
      </c>
      <c r="AX184" s="405">
        <f t="shared" ca="1" si="230"/>
        <v>0</v>
      </c>
      <c r="AY184" s="414">
        <f t="shared" ca="1" si="230"/>
        <v>0</v>
      </c>
      <c r="AZ184" s="405">
        <f t="shared" ca="1" si="230"/>
        <v>0</v>
      </c>
      <c r="BA184" s="405">
        <f t="shared" ca="1" si="230"/>
        <v>0</v>
      </c>
      <c r="BB184" s="405">
        <f t="shared" ca="1" si="230"/>
        <v>0</v>
      </c>
      <c r="BC184" s="405">
        <f t="shared" ca="1" si="230"/>
        <v>0</v>
      </c>
      <c r="BD184" s="405">
        <f t="shared" ca="1" si="230"/>
        <v>0</v>
      </c>
      <c r="BE184" s="405">
        <f t="shared" ca="1" si="230"/>
        <v>0</v>
      </c>
      <c r="BF184" s="405">
        <f t="shared" ca="1" si="230"/>
        <v>0</v>
      </c>
      <c r="BG184" s="405">
        <f t="shared" ca="1" si="230"/>
        <v>0</v>
      </c>
      <c r="BH184" s="405">
        <f t="shared" ca="1" si="231"/>
        <v>0</v>
      </c>
      <c r="BI184" s="405">
        <f t="shared" ca="1" si="231"/>
        <v>0</v>
      </c>
      <c r="BJ184" s="405">
        <f t="shared" ca="1" si="231"/>
        <v>0</v>
      </c>
      <c r="BK184" s="405">
        <f t="shared" ca="1" si="231"/>
        <v>0</v>
      </c>
      <c r="BL184" s="405">
        <f t="shared" ca="1" si="231"/>
        <v>0</v>
      </c>
      <c r="BM184" s="405">
        <f t="shared" ca="1" si="231"/>
        <v>0</v>
      </c>
      <c r="BN184" s="405">
        <f t="shared" ca="1" si="231"/>
        <v>0</v>
      </c>
      <c r="BO184" s="405">
        <f t="shared" ca="1" si="231"/>
        <v>0</v>
      </c>
      <c r="BP184" s="405">
        <f t="shared" ca="1" si="231"/>
        <v>0</v>
      </c>
      <c r="BQ184" s="405">
        <f t="shared" ca="1" si="231"/>
        <v>0</v>
      </c>
      <c r="BR184" s="405">
        <f t="shared" ca="1" si="232"/>
        <v>0</v>
      </c>
      <c r="BS184" s="405">
        <f t="shared" ca="1" si="232"/>
        <v>0</v>
      </c>
      <c r="BT184" s="405">
        <f t="shared" ca="1" si="232"/>
        <v>0</v>
      </c>
      <c r="BU184" s="405">
        <f t="shared" ca="1" si="232"/>
        <v>0</v>
      </c>
      <c r="BV184" s="405">
        <f t="shared" ca="1" si="232"/>
        <v>0</v>
      </c>
      <c r="BW184" s="405">
        <f t="shared" ca="1" si="232"/>
        <v>0</v>
      </c>
      <c r="BX184" s="405">
        <f t="shared" ca="1" si="232"/>
        <v>0</v>
      </c>
      <c r="BY184" s="405">
        <f t="shared" ca="1" si="229"/>
        <v>0</v>
      </c>
      <c r="BZ184" s="405">
        <f t="shared" ca="1" si="229"/>
        <v>0</v>
      </c>
      <c r="CA184" s="405">
        <f t="shared" ca="1" si="229"/>
        <v>0</v>
      </c>
    </row>
    <row r="185" spans="1:79" ht="20.100000000000001" customHeight="1">
      <c r="B185" s="1478" t="s">
        <v>2163</v>
      </c>
      <c r="C185" s="1479"/>
      <c r="D185" s="497">
        <f ca="1">SUM(D129:D184,D66:D120)</f>
        <v>1</v>
      </c>
      <c r="E185" s="498">
        <f t="shared" ref="E185:K185" ca="1" si="233">SUM(E129:E184,E66:E120)</f>
        <v>0</v>
      </c>
      <c r="F185" s="499"/>
      <c r="G185" s="500">
        <f t="shared" ca="1" si="233"/>
        <v>0</v>
      </c>
      <c r="H185" s="498">
        <f t="shared" ca="1" si="233"/>
        <v>0</v>
      </c>
      <c r="I185" s="499">
        <f t="shared" ca="1" si="233"/>
        <v>0</v>
      </c>
      <c r="J185" s="501">
        <f t="shared" ca="1" si="233"/>
        <v>0</v>
      </c>
      <c r="K185" s="499">
        <f t="shared" ca="1" si="233"/>
        <v>0</v>
      </c>
      <c r="L185" s="501">
        <f t="shared" ref="L185:M185" ca="1" si="234">SUM(L129:L184,L66:L120)</f>
        <v>0</v>
      </c>
      <c r="M185" s="499">
        <f t="shared" ca="1" si="234"/>
        <v>0</v>
      </c>
      <c r="N185" s="502">
        <f>SUM(N129:N181,N66:N120)</f>
        <v>0</v>
      </c>
      <c r="O185" s="503">
        <f>SUM(O129:O181,O66:O120)</f>
        <v>0</v>
      </c>
      <c r="P185" s="498">
        <f t="shared" ref="P185:Y185" ca="1" si="235">SUM(P129:P184,P66:P120)</f>
        <v>9426</v>
      </c>
      <c r="Q185" s="498">
        <f t="shared" ca="1" si="235"/>
        <v>0</v>
      </c>
      <c r="R185" s="498">
        <f t="shared" ca="1" si="235"/>
        <v>1775</v>
      </c>
      <c r="S185" s="498">
        <f t="shared" ca="1" si="235"/>
        <v>406</v>
      </c>
      <c r="T185" s="498">
        <f t="shared" ca="1" si="235"/>
        <v>0</v>
      </c>
      <c r="U185" s="504">
        <f t="shared" ca="1" si="235"/>
        <v>0</v>
      </c>
      <c r="V185" s="498">
        <f ca="1">SUM(V129:V184,V66:V120)</f>
        <v>9832</v>
      </c>
      <c r="W185" s="498">
        <f t="shared" ca="1" si="235"/>
        <v>0</v>
      </c>
      <c r="X185" s="498">
        <f t="shared" ca="1" si="235"/>
        <v>1775</v>
      </c>
      <c r="Y185" s="499">
        <f t="shared" ca="1" si="235"/>
        <v>1531</v>
      </c>
      <c r="Z185" s="948"/>
      <c r="AA185" s="1478" t="s">
        <v>2163</v>
      </c>
      <c r="AB185" s="1480"/>
      <c r="AC185" s="501">
        <f t="shared" ref="AC185:AO185" ca="1" si="236">SUM(AC129:AC184,AC66:AC120)</f>
        <v>591</v>
      </c>
      <c r="AD185" s="498">
        <f t="shared" ca="1" si="236"/>
        <v>572</v>
      </c>
      <c r="AE185" s="499">
        <f t="shared" ca="1" si="236"/>
        <v>1163</v>
      </c>
      <c r="AF185" s="501">
        <f ca="1">SUM(AF129:AF184,AF66:AF120)</f>
        <v>521</v>
      </c>
      <c r="AG185" s="498">
        <f t="shared" ca="1" si="236"/>
        <v>0</v>
      </c>
      <c r="AH185" s="498">
        <f t="shared" ca="1" si="236"/>
        <v>134</v>
      </c>
      <c r="AI185" s="498">
        <f t="shared" ca="1" si="236"/>
        <v>570</v>
      </c>
      <c r="AJ185" s="499">
        <f t="shared" ca="1" si="236"/>
        <v>1225</v>
      </c>
      <c r="AK185" s="501">
        <f t="shared" ca="1" si="236"/>
        <v>35</v>
      </c>
      <c r="AL185" s="498">
        <f t="shared" ca="1" si="236"/>
        <v>132</v>
      </c>
      <c r="AM185" s="499">
        <f t="shared" ca="1" si="236"/>
        <v>167</v>
      </c>
      <c r="AN185" s="501">
        <f t="shared" ca="1" si="236"/>
        <v>15</v>
      </c>
      <c r="AO185" s="498">
        <f t="shared" ca="1" si="236"/>
        <v>0</v>
      </c>
      <c r="AP185" s="498">
        <f ca="1">SUM(AP129:AP184,AP66:AP120)</f>
        <v>45</v>
      </c>
      <c r="AQ185" s="504">
        <f ca="1">SUM(AQ129:AQ184,AQ66:AQ120)</f>
        <v>115</v>
      </c>
      <c r="AR185" s="498">
        <f ca="1">SUM(AR129:AR184,AR66:AR120)</f>
        <v>2</v>
      </c>
      <c r="AS185" s="505">
        <f ca="1">SUM(AS129:AS184,AS66:AS120)</f>
        <v>50</v>
      </c>
      <c r="AT185" s="499">
        <f t="shared" ca="1" si="194"/>
        <v>227</v>
      </c>
      <c r="AV185" s="410">
        <f t="shared" ca="1" si="225"/>
        <v>0</v>
      </c>
      <c r="AW185" s="410">
        <f t="shared" ca="1" si="226"/>
        <v>0</v>
      </c>
      <c r="AY185" s="414">
        <f t="shared" ref="AY185" ca="1" si="237">V185-(W185+X185+Y185)</f>
        <v>6526</v>
      </c>
    </row>
    <row r="186" spans="1:79">
      <c r="B186" s="408"/>
      <c r="C186" s="408"/>
      <c r="D186" s="408"/>
      <c r="E186" s="408"/>
      <c r="F186" s="408"/>
      <c r="G186" s="408"/>
      <c r="H186" s="408"/>
      <c r="I186" s="408"/>
      <c r="J186" s="408"/>
      <c r="K186" s="408"/>
      <c r="L186" s="408"/>
      <c r="M186" s="408"/>
      <c r="N186" s="408"/>
      <c r="O186" s="408"/>
      <c r="P186" s="408"/>
      <c r="Q186" s="408"/>
      <c r="R186" s="408"/>
      <c r="S186" s="408"/>
      <c r="T186" s="408"/>
      <c r="U186" s="408"/>
      <c r="V186" s="408"/>
      <c r="W186" s="408"/>
      <c r="X186" s="408"/>
      <c r="Y186" s="408"/>
      <c r="Z186" s="408"/>
      <c r="AA186" s="420" t="s">
        <v>2086</v>
      </c>
      <c r="AB186" s="408"/>
      <c r="AC186" s="408"/>
      <c r="AD186" s="408"/>
      <c r="AE186" s="408"/>
      <c r="AF186" s="408"/>
      <c r="AG186" s="408"/>
      <c r="AH186" s="408"/>
      <c r="AI186" s="408"/>
      <c r="AJ186" s="408"/>
      <c r="AK186" s="408"/>
      <c r="AL186" s="408"/>
      <c r="AM186" s="408"/>
      <c r="AN186" s="408"/>
      <c r="AO186" s="408"/>
      <c r="AP186" s="408"/>
      <c r="AQ186" s="408"/>
      <c r="AR186" s="408"/>
      <c r="AS186" s="408"/>
      <c r="AT186" s="408"/>
    </row>
  </sheetData>
  <autoFilter ref="A7:CZ57" xr:uid="{00000000-0009-0000-0000-000006000000}"/>
  <mergeCells count="101">
    <mergeCell ref="AF127:AJ127"/>
    <mergeCell ref="AK127:AM127"/>
    <mergeCell ref="AN127:AT127"/>
    <mergeCell ref="B185:C185"/>
    <mergeCell ref="AA185:AB185"/>
    <mergeCell ref="P6:P7"/>
    <mergeCell ref="S6:S7"/>
    <mergeCell ref="P64:P65"/>
    <mergeCell ref="S64:S65"/>
    <mergeCell ref="J127:J128"/>
    <mergeCell ref="K127:K128"/>
    <mergeCell ref="L127:L128"/>
    <mergeCell ref="M127:M128"/>
    <mergeCell ref="V127:Y127"/>
    <mergeCell ref="AC127:AE127"/>
    <mergeCell ref="P127:P128"/>
    <mergeCell ref="S127:S128"/>
    <mergeCell ref="AC125:AT125"/>
    <mergeCell ref="P126:Y126"/>
    <mergeCell ref="AC126:AJ126"/>
    <mergeCell ref="AK126:AT126"/>
    <mergeCell ref="D127:D128"/>
    <mergeCell ref="E127:E128"/>
    <mergeCell ref="F127:F128"/>
    <mergeCell ref="G127:G128"/>
    <mergeCell ref="H127:H128"/>
    <mergeCell ref="I127:I128"/>
    <mergeCell ref="D125:F126"/>
    <mergeCell ref="G125:I126"/>
    <mergeCell ref="J125:K126"/>
    <mergeCell ref="L125:M126"/>
    <mergeCell ref="N125:O126"/>
    <mergeCell ref="P125:Y125"/>
    <mergeCell ref="B122:Y122"/>
    <mergeCell ref="AA122:AT122"/>
    <mergeCell ref="U124:Y124"/>
    <mergeCell ref="AN124:AT124"/>
    <mergeCell ref="J64:J65"/>
    <mergeCell ref="K64:K65"/>
    <mergeCell ref="L64:L65"/>
    <mergeCell ref="M64:M65"/>
    <mergeCell ref="V64:Y64"/>
    <mergeCell ref="AC64:AE64"/>
    <mergeCell ref="AC62:AT62"/>
    <mergeCell ref="P63:Y63"/>
    <mergeCell ref="AC63:AJ63"/>
    <mergeCell ref="AK63:AT63"/>
    <mergeCell ref="D64:D65"/>
    <mergeCell ref="E64:E65"/>
    <mergeCell ref="F64:F65"/>
    <mergeCell ref="G64:G65"/>
    <mergeCell ref="H64:H65"/>
    <mergeCell ref="I64:I65"/>
    <mergeCell ref="D62:F63"/>
    <mergeCell ref="G62:I63"/>
    <mergeCell ref="J62:K63"/>
    <mergeCell ref="L62:M63"/>
    <mergeCell ref="N62:O63"/>
    <mergeCell ref="P62:Y62"/>
    <mergeCell ref="AF64:AJ64"/>
    <mergeCell ref="AK64:AM64"/>
    <mergeCell ref="AN64:AT64"/>
    <mergeCell ref="S61:Y61"/>
    <mergeCell ref="AN61:AT61"/>
    <mergeCell ref="AF6:AJ6"/>
    <mergeCell ref="AK6:AM6"/>
    <mergeCell ref="AN6:AT6"/>
    <mergeCell ref="B55:C55"/>
    <mergeCell ref="AA55:AB55"/>
    <mergeCell ref="B56:C56"/>
    <mergeCell ref="AA56:AB56"/>
    <mergeCell ref="J6:J7"/>
    <mergeCell ref="K6:K7"/>
    <mergeCell ref="L6:L7"/>
    <mergeCell ref="M6:M7"/>
    <mergeCell ref="V6:Y6"/>
    <mergeCell ref="AC6:AE6"/>
    <mergeCell ref="D6:D7"/>
    <mergeCell ref="E6:E7"/>
    <mergeCell ref="F6:F7"/>
    <mergeCell ref="G6:G7"/>
    <mergeCell ref="H6:H7"/>
    <mergeCell ref="I6:I7"/>
    <mergeCell ref="B57:C57"/>
    <mergeCell ref="AA57:AB57"/>
    <mergeCell ref="B59:Y59"/>
    <mergeCell ref="AA59:AT59"/>
    <mergeCell ref="B1:Y1"/>
    <mergeCell ref="AA1:AT1"/>
    <mergeCell ref="S3:Y3"/>
    <mergeCell ref="AN3:AT3"/>
    <mergeCell ref="D4:F5"/>
    <mergeCell ref="G4:I5"/>
    <mergeCell ref="J4:K5"/>
    <mergeCell ref="L4:M5"/>
    <mergeCell ref="N4:O5"/>
    <mergeCell ref="P4:Y4"/>
    <mergeCell ref="AC4:AT4"/>
    <mergeCell ref="P5:Y5"/>
    <mergeCell ref="AC5:AJ5"/>
    <mergeCell ref="AK5:AT5"/>
  </mergeCells>
  <phoneticPr fontId="9"/>
  <conditionalFormatting sqref="AV8:AW185">
    <cfRule type="cellIs" dxfId="7" priority="3" stopIfTrue="1" operator="equal">
      <formula>1</formula>
    </cfRule>
  </conditionalFormatting>
  <conditionalFormatting sqref="AY8:AY185">
    <cfRule type="cellIs" dxfId="6" priority="1" operator="lessThan">
      <formula>0</formula>
    </cfRule>
  </conditionalFormatting>
  <printOptions horizontalCentered="1"/>
  <pageMargins left="0.51181102362204722" right="0.51181102362204722" top="0.55118110236220474" bottom="0.55118110236220474" header="0.31496062992125984" footer="0.31496062992125984"/>
  <pageSetup paperSize="9" scale="55" firstPageNumber="10" fitToWidth="0" fitToHeight="0" orientation="portrait" r:id="rId1"/>
  <headerFooter scaleWithDoc="0">
    <oddFooter>&amp;C&amp;P</oddFooter>
  </headerFooter>
  <rowBreaks count="2" manualBreakCount="2">
    <brk id="58" min="1" max="50" man="1"/>
    <brk id="121" min="1" max="50" man="1"/>
  </rowBreaks>
  <colBreaks count="1" manualBreakCount="1">
    <brk id="26" max="185" man="1"/>
  </colBreaks>
  <ignoredErrors>
    <ignoredError sqref="AE8:AE54 AE66:AE120 AE129:AE184 AJ8:AJ54 AJ66:AJ120 AJ129:AJ184 AM8:AM54 AM66:AM120 AM129:AM184" formula="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8">
    <pageSetUpPr fitToPage="1"/>
  </sheetPr>
  <dimension ref="A1:BV186"/>
  <sheetViews>
    <sheetView showGridLines="0" view="pageBreakPreview" zoomScale="85" zoomScaleNormal="100" zoomScaleSheetLayoutView="85" workbookViewId="0">
      <pane xSplit="3" ySplit="7" topLeftCell="D41" activePane="bottomRight" state="frozen"/>
      <selection activeCell="D3" sqref="D3"/>
      <selection pane="topRight" activeCell="D3" sqref="D3"/>
      <selection pane="bottomLeft" activeCell="D3" sqref="D3"/>
      <selection pane="bottomRight" activeCell="D3" sqref="D3"/>
    </sheetView>
  </sheetViews>
  <sheetFormatPr defaultColWidth="9.140625" defaultRowHeight="13.5"/>
  <cols>
    <col min="1" max="1" width="17.42578125" style="403" customWidth="1"/>
    <col min="2" max="2" width="5.85546875" style="410" customWidth="1"/>
    <col min="3" max="3" width="15.28515625" style="410" bestFit="1" customWidth="1"/>
    <col min="4" max="19" width="9.5703125" style="410" customWidth="1"/>
    <col min="20" max="20" width="7.7109375" style="403" customWidth="1"/>
    <col min="21" max="22" width="9.140625" style="404"/>
    <col min="23" max="50" width="9.140625" style="405"/>
    <col min="51" max="51" width="9.7109375" style="405" bestFit="1" customWidth="1"/>
    <col min="52" max="65" width="9.140625" style="405"/>
    <col min="66" max="66" width="9.28515625" style="405" customWidth="1"/>
    <col min="67" max="16384" width="9.140625" style="405"/>
  </cols>
  <sheetData>
    <row r="1" spans="1:74" ht="21">
      <c r="B1" s="1430" t="s">
        <v>3353</v>
      </c>
      <c r="C1" s="1430"/>
      <c r="D1" s="1430"/>
      <c r="E1" s="1430"/>
      <c r="F1" s="1430"/>
      <c r="G1" s="1430"/>
      <c r="H1" s="1430"/>
      <c r="I1" s="1430"/>
      <c r="J1" s="1430"/>
      <c r="K1" s="1430"/>
      <c r="L1" s="1430"/>
      <c r="M1" s="1430"/>
      <c r="N1" s="1430"/>
      <c r="O1" s="1430"/>
      <c r="P1" s="1430"/>
      <c r="Q1" s="1430"/>
      <c r="R1" s="1430"/>
      <c r="S1" s="1430"/>
    </row>
    <row r="2" spans="1:74">
      <c r="B2" s="406"/>
      <c r="C2" s="406"/>
      <c r="D2" s="406"/>
      <c r="E2" s="406"/>
      <c r="F2" s="406"/>
      <c r="G2" s="406"/>
      <c r="H2" s="406"/>
      <c r="I2" s="406"/>
      <c r="J2" s="406"/>
      <c r="K2" s="406"/>
      <c r="L2" s="406"/>
      <c r="M2" s="406"/>
      <c r="N2" s="406"/>
      <c r="O2" s="406"/>
      <c r="P2" s="406"/>
      <c r="Q2" s="406"/>
      <c r="R2" s="406"/>
      <c r="S2" s="406"/>
    </row>
    <row r="3" spans="1:74" ht="17.25">
      <c r="B3" s="408"/>
      <c r="C3" s="408"/>
      <c r="D3" s="408"/>
      <c r="E3" s="408"/>
      <c r="F3" s="408"/>
      <c r="G3" s="408"/>
      <c r="H3" s="408"/>
      <c r="I3" s="408"/>
      <c r="J3" s="408"/>
      <c r="K3" s="408"/>
      <c r="L3" s="408"/>
      <c r="M3" s="408"/>
      <c r="N3" s="408"/>
      <c r="O3" s="408"/>
      <c r="P3" s="408"/>
      <c r="Q3" s="408"/>
      <c r="R3" s="408"/>
      <c r="S3" s="925" t="s">
        <v>2051</v>
      </c>
    </row>
    <row r="4" spans="1:74" s="410" customFormat="1" ht="19.5" customHeight="1">
      <c r="A4" s="409"/>
      <c r="B4" s="411"/>
      <c r="C4" s="412"/>
      <c r="D4" s="1494" t="s">
        <v>3356</v>
      </c>
      <c r="E4" s="1495"/>
      <c r="F4" s="1495"/>
      <c r="G4" s="1495"/>
      <c r="H4" s="1495"/>
      <c r="I4" s="1495"/>
      <c r="J4" s="1495"/>
      <c r="K4" s="1495"/>
      <c r="L4" s="1495"/>
      <c r="M4" s="1495"/>
      <c r="N4" s="1495"/>
      <c r="O4" s="1495"/>
      <c r="P4" s="1495"/>
      <c r="Q4" s="1495"/>
      <c r="R4" s="1495"/>
      <c r="S4" s="1496"/>
      <c r="T4" s="409"/>
      <c r="U4" s="404"/>
      <c r="V4" s="404"/>
      <c r="W4" s="1484" t="s">
        <v>2662</v>
      </c>
      <c r="X4" s="1484" t="s">
        <v>2663</v>
      </c>
      <c r="Y4" s="1484" t="s">
        <v>2664</v>
      </c>
      <c r="Z4" s="1484" t="s">
        <v>2665</v>
      </c>
      <c r="AA4" s="1484" t="s">
        <v>2666</v>
      </c>
      <c r="AB4" s="1484" t="s">
        <v>2667</v>
      </c>
      <c r="AC4" s="1484" t="s">
        <v>2668</v>
      </c>
      <c r="AD4" s="1484" t="s">
        <v>2669</v>
      </c>
      <c r="AE4" s="1484" t="s">
        <v>2670</v>
      </c>
      <c r="AF4" s="1484" t="s">
        <v>2671</v>
      </c>
      <c r="AG4" s="1484" t="s">
        <v>2672</v>
      </c>
      <c r="AH4" s="1484" t="s">
        <v>2673</v>
      </c>
      <c r="AI4" s="1484" t="s">
        <v>2674</v>
      </c>
      <c r="AJ4" s="1484" t="s">
        <v>2675</v>
      </c>
      <c r="AK4" s="1484" t="s">
        <v>2676</v>
      </c>
      <c r="AL4" s="1484" t="s">
        <v>2677</v>
      </c>
      <c r="AM4" s="926"/>
    </row>
    <row r="5" spans="1:74" s="410" customFormat="1" ht="19.5" customHeight="1">
      <c r="A5" s="409"/>
      <c r="B5" s="428"/>
      <c r="C5" s="443"/>
      <c r="D5" s="1485" t="s">
        <v>3357</v>
      </c>
      <c r="E5" s="1486"/>
      <c r="F5" s="1486"/>
      <c r="G5" s="1486"/>
      <c r="H5" s="1486"/>
      <c r="I5" s="1486"/>
      <c r="J5" s="1486"/>
      <c r="K5" s="1487"/>
      <c r="L5" s="1485" t="s">
        <v>3363</v>
      </c>
      <c r="M5" s="1486"/>
      <c r="N5" s="1486"/>
      <c r="O5" s="1486"/>
      <c r="P5" s="1486"/>
      <c r="Q5" s="1486"/>
      <c r="R5" s="1486"/>
      <c r="S5" s="1487"/>
      <c r="T5" s="409"/>
      <c r="U5" s="404"/>
      <c r="V5" s="404"/>
      <c r="W5" s="1484"/>
      <c r="X5" s="1484"/>
      <c r="Y5" s="1484"/>
      <c r="Z5" s="1484"/>
      <c r="AA5" s="1484"/>
      <c r="AB5" s="1484"/>
      <c r="AC5" s="1484"/>
      <c r="AD5" s="1484"/>
      <c r="AE5" s="1484"/>
      <c r="AF5" s="1484"/>
      <c r="AG5" s="1484"/>
      <c r="AH5" s="1484"/>
      <c r="AI5" s="1484"/>
      <c r="AJ5" s="1484"/>
      <c r="AK5" s="1484"/>
      <c r="AL5" s="1484"/>
      <c r="AM5" s="926"/>
    </row>
    <row r="6" spans="1:74" s="410" customFormat="1" ht="13.5" customHeight="1">
      <c r="A6" s="409"/>
      <c r="B6" s="428"/>
      <c r="C6" s="443"/>
      <c r="D6" s="1488" t="s">
        <v>2068</v>
      </c>
      <c r="E6" s="1489"/>
      <c r="F6" s="1490"/>
      <c r="G6" s="1491" t="s">
        <v>3358</v>
      </c>
      <c r="H6" s="1492"/>
      <c r="I6" s="1492"/>
      <c r="J6" s="1492"/>
      <c r="K6" s="1493"/>
      <c r="L6" s="1488" t="s">
        <v>2068</v>
      </c>
      <c r="M6" s="1489"/>
      <c r="N6" s="1490"/>
      <c r="O6" s="1491" t="s">
        <v>3358</v>
      </c>
      <c r="P6" s="1492"/>
      <c r="Q6" s="1492"/>
      <c r="R6" s="1492"/>
      <c r="S6" s="1493"/>
      <c r="T6" s="409"/>
      <c r="U6" s="404"/>
      <c r="V6" s="404"/>
      <c r="W6" s="1484"/>
      <c r="X6" s="1484"/>
      <c r="Y6" s="1484"/>
      <c r="Z6" s="1484"/>
      <c r="AA6" s="1484"/>
      <c r="AB6" s="1484"/>
      <c r="AC6" s="1484"/>
      <c r="AD6" s="1484"/>
      <c r="AE6" s="1484"/>
      <c r="AF6" s="1484"/>
      <c r="AG6" s="1484"/>
      <c r="AH6" s="1484"/>
      <c r="AI6" s="1484"/>
      <c r="AJ6" s="1484"/>
      <c r="AK6" s="1484"/>
      <c r="AL6" s="1484"/>
      <c r="AM6" s="926"/>
      <c r="BF6" s="405"/>
      <c r="BG6" s="405"/>
      <c r="BH6" s="405"/>
      <c r="BI6" s="405"/>
      <c r="BJ6" s="405"/>
      <c r="BK6" s="405"/>
      <c r="BL6" s="405"/>
      <c r="BM6" s="405"/>
      <c r="BN6" s="405"/>
      <c r="BO6" s="405"/>
      <c r="BP6" s="405"/>
      <c r="BQ6" s="405"/>
      <c r="BR6" s="405"/>
      <c r="BS6" s="405"/>
      <c r="BT6" s="405"/>
      <c r="BU6" s="405"/>
      <c r="BV6" s="405"/>
    </row>
    <row r="7" spans="1:74" s="410" customFormat="1" ht="63" customHeight="1">
      <c r="A7" s="409"/>
      <c r="B7" s="429"/>
      <c r="C7" s="444"/>
      <c r="D7" s="920" t="s">
        <v>2076</v>
      </c>
      <c r="E7" s="921" t="s">
        <v>2077</v>
      </c>
      <c r="F7" s="922" t="s">
        <v>2082</v>
      </c>
      <c r="G7" s="920" t="s">
        <v>3359</v>
      </c>
      <c r="H7" s="921" t="s">
        <v>3360</v>
      </c>
      <c r="I7" s="919" t="s">
        <v>3361</v>
      </c>
      <c r="J7" s="921" t="s">
        <v>3362</v>
      </c>
      <c r="K7" s="922" t="s">
        <v>1080</v>
      </c>
      <c r="L7" s="920" t="s">
        <v>2076</v>
      </c>
      <c r="M7" s="921" t="s">
        <v>2077</v>
      </c>
      <c r="N7" s="922" t="s">
        <v>2082</v>
      </c>
      <c r="O7" s="920" t="s">
        <v>3359</v>
      </c>
      <c r="P7" s="921" t="s">
        <v>3360</v>
      </c>
      <c r="Q7" s="919" t="s">
        <v>3361</v>
      </c>
      <c r="R7" s="921" t="s">
        <v>3362</v>
      </c>
      <c r="S7" s="922" t="s">
        <v>1080</v>
      </c>
      <c r="T7" s="409"/>
      <c r="U7" s="404" t="s">
        <v>3424</v>
      </c>
      <c r="V7" s="404" t="s">
        <v>3425</v>
      </c>
      <c r="W7" s="410" t="s">
        <v>3364</v>
      </c>
      <c r="X7" s="410" t="s">
        <v>2692</v>
      </c>
      <c r="Y7" s="410" t="s">
        <v>2693</v>
      </c>
      <c r="Z7" s="410" t="s">
        <v>2694</v>
      </c>
      <c r="AA7" s="410" t="s">
        <v>2695</v>
      </c>
      <c r="AB7" s="410" t="s">
        <v>2696</v>
      </c>
      <c r="AC7" s="410" t="s">
        <v>2697</v>
      </c>
      <c r="AD7" s="410" t="s">
        <v>2698</v>
      </c>
      <c r="AE7" s="410" t="s">
        <v>2699</v>
      </c>
      <c r="AF7" s="410" t="s">
        <v>2700</v>
      </c>
      <c r="AG7" s="410" t="s">
        <v>2701</v>
      </c>
      <c r="AH7" s="410" t="s">
        <v>2702</v>
      </c>
      <c r="AI7" s="410" t="s">
        <v>2703</v>
      </c>
      <c r="AJ7" s="410" t="s">
        <v>2704</v>
      </c>
      <c r="AK7" s="410" t="s">
        <v>2705</v>
      </c>
      <c r="AL7" s="410" t="s">
        <v>2706</v>
      </c>
    </row>
    <row r="8" spans="1:74" ht="21" customHeight="1">
      <c r="A8" s="403" t="s">
        <v>532</v>
      </c>
      <c r="B8" s="433">
        <v>1</v>
      </c>
      <c r="C8" s="445" t="s">
        <v>303</v>
      </c>
      <c r="D8" s="1122" t="str">
        <f ca="1">IF(W8&gt;0,W8,"")</f>
        <v/>
      </c>
      <c r="E8" s="435">
        <f t="shared" ref="E8:S23" ca="1" si="0">IF(X8&gt;0,X8,"")</f>
        <v>39</v>
      </c>
      <c r="F8" s="486">
        <f t="shared" ca="1" si="0"/>
        <v>39</v>
      </c>
      <c r="G8" s="1122">
        <f t="shared" ca="1" si="0"/>
        <v>31</v>
      </c>
      <c r="H8" s="435">
        <f t="shared" ca="1" si="0"/>
        <v>7</v>
      </c>
      <c r="I8" s="1123">
        <f t="shared" ca="1" si="0"/>
        <v>1</v>
      </c>
      <c r="J8" s="435" t="str">
        <f t="shared" ca="1" si="0"/>
        <v/>
      </c>
      <c r="K8" s="486">
        <f t="shared" ca="1" si="0"/>
        <v>39</v>
      </c>
      <c r="L8" s="1122" t="str">
        <f t="shared" ca="1" si="0"/>
        <v/>
      </c>
      <c r="M8" s="435" t="str">
        <f t="shared" ca="1" si="0"/>
        <v/>
      </c>
      <c r="N8" s="486" t="str">
        <f t="shared" ca="1" si="0"/>
        <v/>
      </c>
      <c r="O8" s="1122" t="str">
        <f t="shared" ca="1" si="0"/>
        <v/>
      </c>
      <c r="P8" s="435" t="str">
        <f t="shared" ca="1" si="0"/>
        <v/>
      </c>
      <c r="Q8" s="1123" t="str">
        <f t="shared" ca="1" si="0"/>
        <v/>
      </c>
      <c r="R8" s="435" t="str">
        <f t="shared" ca="1" si="0"/>
        <v/>
      </c>
      <c r="S8" s="486" t="str">
        <f t="shared" ca="1" si="0"/>
        <v/>
      </c>
      <c r="U8" s="410">
        <f ca="1">IF(K8&gt;=F8,0,1)</f>
        <v>0</v>
      </c>
      <c r="V8" s="410">
        <f ca="1">IF(S8&gt;=N8,0,1)</f>
        <v>0</v>
      </c>
      <c r="W8" s="405">
        <f t="shared" ref="W8:AL17" ca="1" si="1">INDEX(INDIRECT("_"&amp;W$7),MATCH($A8,_1自治体コード,0))</f>
        <v>0</v>
      </c>
      <c r="X8" s="414">
        <f t="shared" ca="1" si="1"/>
        <v>39</v>
      </c>
      <c r="Y8" s="405">
        <f t="shared" ca="1" si="1"/>
        <v>39</v>
      </c>
      <c r="Z8" s="405">
        <f t="shared" ca="1" si="1"/>
        <v>31</v>
      </c>
      <c r="AA8" s="405">
        <f t="shared" ca="1" si="1"/>
        <v>7</v>
      </c>
      <c r="AB8" s="405">
        <f t="shared" ca="1" si="1"/>
        <v>1</v>
      </c>
      <c r="AC8" s="405">
        <f t="shared" ca="1" si="1"/>
        <v>0</v>
      </c>
      <c r="AD8" s="405">
        <f t="shared" ca="1" si="1"/>
        <v>39</v>
      </c>
      <c r="AE8" s="405">
        <f t="shared" ca="1" si="1"/>
        <v>0</v>
      </c>
      <c r="AF8" s="405">
        <f t="shared" ca="1" si="1"/>
        <v>0</v>
      </c>
      <c r="AG8" s="405">
        <f t="shared" ca="1" si="1"/>
        <v>0</v>
      </c>
      <c r="AH8" s="405">
        <f t="shared" ca="1" si="1"/>
        <v>0</v>
      </c>
      <c r="AI8" s="405">
        <f t="shared" ca="1" si="1"/>
        <v>0</v>
      </c>
      <c r="AJ8" s="405">
        <f t="shared" ca="1" si="1"/>
        <v>0</v>
      </c>
      <c r="AK8" s="405">
        <f t="shared" ca="1" si="1"/>
        <v>0</v>
      </c>
      <c r="AL8" s="405">
        <f t="shared" ca="1" si="1"/>
        <v>0</v>
      </c>
    </row>
    <row r="9" spans="1:74" ht="21" customHeight="1">
      <c r="A9" s="403" t="s">
        <v>536</v>
      </c>
      <c r="B9" s="436">
        <v>2</v>
      </c>
      <c r="C9" s="446" t="s">
        <v>308</v>
      </c>
      <c r="D9" s="1124">
        <f t="shared" ref="D9:D54" ca="1" si="2">IF(W9&gt;0,W9,"")</f>
        <v>4</v>
      </c>
      <c r="E9" s="807">
        <f t="shared" ca="1" si="0"/>
        <v>4</v>
      </c>
      <c r="F9" s="1125">
        <f t="shared" ca="1" si="0"/>
        <v>8</v>
      </c>
      <c r="G9" s="1124">
        <f t="shared" ca="1" si="0"/>
        <v>8</v>
      </c>
      <c r="H9" s="807" t="str">
        <f t="shared" ca="1" si="0"/>
        <v/>
      </c>
      <c r="I9" s="1126" t="str">
        <f t="shared" ca="1" si="0"/>
        <v/>
      </c>
      <c r="J9" s="807" t="str">
        <f t="shared" ca="1" si="0"/>
        <v/>
      </c>
      <c r="K9" s="1125">
        <f t="shared" ca="1" si="0"/>
        <v>8</v>
      </c>
      <c r="L9" s="1124" t="str">
        <f t="shared" ca="1" si="0"/>
        <v/>
      </c>
      <c r="M9" s="807" t="str">
        <f t="shared" ca="1" si="0"/>
        <v/>
      </c>
      <c r="N9" s="1125" t="str">
        <f t="shared" ca="1" si="0"/>
        <v/>
      </c>
      <c r="O9" s="1124" t="str">
        <f t="shared" ca="1" si="0"/>
        <v/>
      </c>
      <c r="P9" s="807" t="str">
        <f t="shared" ca="1" si="0"/>
        <v/>
      </c>
      <c r="Q9" s="1126" t="str">
        <f t="shared" ca="1" si="0"/>
        <v/>
      </c>
      <c r="R9" s="807" t="str">
        <f t="shared" ca="1" si="0"/>
        <v/>
      </c>
      <c r="S9" s="1125" t="str">
        <f t="shared" ca="1" si="0"/>
        <v/>
      </c>
      <c r="U9" s="410">
        <f t="shared" ref="U9:U54" ca="1" si="3">IF(K9&gt;=F9,0,1)</f>
        <v>0</v>
      </c>
      <c r="V9" s="410">
        <f t="shared" ref="V9:V54" ca="1" si="4">IF(S9&gt;=N9,0,1)</f>
        <v>0</v>
      </c>
      <c r="W9" s="405">
        <f t="shared" ca="1" si="1"/>
        <v>4</v>
      </c>
      <c r="X9" s="414">
        <f t="shared" ca="1" si="1"/>
        <v>4</v>
      </c>
      <c r="Y9" s="405">
        <f t="shared" ca="1" si="1"/>
        <v>8</v>
      </c>
      <c r="Z9" s="405">
        <f t="shared" ca="1" si="1"/>
        <v>8</v>
      </c>
      <c r="AA9" s="405">
        <f t="shared" ca="1" si="1"/>
        <v>0</v>
      </c>
      <c r="AB9" s="405">
        <f t="shared" ca="1" si="1"/>
        <v>0</v>
      </c>
      <c r="AC9" s="405">
        <f t="shared" ca="1" si="1"/>
        <v>0</v>
      </c>
      <c r="AD9" s="405">
        <f t="shared" ca="1" si="1"/>
        <v>8</v>
      </c>
      <c r="AE9" s="405">
        <f t="shared" ca="1" si="1"/>
        <v>0</v>
      </c>
      <c r="AF9" s="405">
        <f t="shared" ca="1" si="1"/>
        <v>0</v>
      </c>
      <c r="AG9" s="405">
        <f t="shared" ca="1" si="1"/>
        <v>0</v>
      </c>
      <c r="AH9" s="405">
        <f t="shared" ca="1" si="1"/>
        <v>0</v>
      </c>
      <c r="AI9" s="405">
        <f t="shared" ca="1" si="1"/>
        <v>0</v>
      </c>
      <c r="AJ9" s="405">
        <f t="shared" ca="1" si="1"/>
        <v>0</v>
      </c>
      <c r="AK9" s="405">
        <f t="shared" ca="1" si="1"/>
        <v>0</v>
      </c>
      <c r="AL9" s="405">
        <f t="shared" ca="1" si="1"/>
        <v>0</v>
      </c>
    </row>
    <row r="10" spans="1:74" ht="21" customHeight="1">
      <c r="A10" s="403" t="s">
        <v>539</v>
      </c>
      <c r="B10" s="436">
        <v>3</v>
      </c>
      <c r="C10" s="446" t="s">
        <v>313</v>
      </c>
      <c r="D10" s="1124" t="str">
        <f t="shared" ca="1" si="2"/>
        <v/>
      </c>
      <c r="E10" s="807">
        <f t="shared" ca="1" si="0"/>
        <v>10</v>
      </c>
      <c r="F10" s="1125">
        <f t="shared" ca="1" si="0"/>
        <v>10</v>
      </c>
      <c r="G10" s="1124">
        <f t="shared" ca="1" si="0"/>
        <v>10</v>
      </c>
      <c r="H10" s="807" t="str">
        <f t="shared" ca="1" si="0"/>
        <v/>
      </c>
      <c r="I10" s="1126" t="str">
        <f t="shared" ca="1" si="0"/>
        <v/>
      </c>
      <c r="J10" s="807" t="str">
        <f t="shared" ca="1" si="0"/>
        <v/>
      </c>
      <c r="K10" s="1125">
        <f t="shared" ca="1" si="0"/>
        <v>10</v>
      </c>
      <c r="L10" s="1124" t="str">
        <f t="shared" ca="1" si="0"/>
        <v/>
      </c>
      <c r="M10" s="807" t="str">
        <f t="shared" ca="1" si="0"/>
        <v/>
      </c>
      <c r="N10" s="1125" t="str">
        <f t="shared" ca="1" si="0"/>
        <v/>
      </c>
      <c r="O10" s="1124" t="str">
        <f t="shared" ca="1" si="0"/>
        <v/>
      </c>
      <c r="P10" s="807" t="str">
        <f t="shared" ca="1" si="0"/>
        <v/>
      </c>
      <c r="Q10" s="1126" t="str">
        <f t="shared" ca="1" si="0"/>
        <v/>
      </c>
      <c r="R10" s="807" t="str">
        <f t="shared" ca="1" si="0"/>
        <v/>
      </c>
      <c r="S10" s="1125" t="str">
        <f t="shared" ca="1" si="0"/>
        <v/>
      </c>
      <c r="U10" s="410">
        <f t="shared" ca="1" si="3"/>
        <v>0</v>
      </c>
      <c r="V10" s="410">
        <f t="shared" ca="1" si="4"/>
        <v>0</v>
      </c>
      <c r="W10" s="405">
        <f t="shared" ca="1" si="1"/>
        <v>0</v>
      </c>
      <c r="X10" s="414">
        <f t="shared" ca="1" si="1"/>
        <v>10</v>
      </c>
      <c r="Y10" s="405">
        <f t="shared" ca="1" si="1"/>
        <v>10</v>
      </c>
      <c r="Z10" s="405">
        <f t="shared" ca="1" si="1"/>
        <v>10</v>
      </c>
      <c r="AA10" s="405">
        <f t="shared" ca="1" si="1"/>
        <v>0</v>
      </c>
      <c r="AB10" s="405">
        <f t="shared" ca="1" si="1"/>
        <v>0</v>
      </c>
      <c r="AC10" s="405">
        <f t="shared" ca="1" si="1"/>
        <v>0</v>
      </c>
      <c r="AD10" s="405">
        <f t="shared" ca="1" si="1"/>
        <v>10</v>
      </c>
      <c r="AE10" s="405">
        <f t="shared" ca="1" si="1"/>
        <v>0</v>
      </c>
      <c r="AF10" s="405">
        <f t="shared" ca="1" si="1"/>
        <v>0</v>
      </c>
      <c r="AG10" s="405">
        <f t="shared" ca="1" si="1"/>
        <v>0</v>
      </c>
      <c r="AH10" s="405">
        <f t="shared" ca="1" si="1"/>
        <v>0</v>
      </c>
      <c r="AI10" s="405">
        <f t="shared" ca="1" si="1"/>
        <v>0</v>
      </c>
      <c r="AJ10" s="405">
        <f t="shared" ca="1" si="1"/>
        <v>0</v>
      </c>
      <c r="AK10" s="405">
        <f t="shared" ca="1" si="1"/>
        <v>0</v>
      </c>
      <c r="AL10" s="405">
        <f t="shared" ca="1" si="1"/>
        <v>0</v>
      </c>
    </row>
    <row r="11" spans="1:74" ht="21" customHeight="1">
      <c r="A11" s="403" t="s">
        <v>541</v>
      </c>
      <c r="B11" s="436">
        <v>4</v>
      </c>
      <c r="C11" s="446" t="s">
        <v>315</v>
      </c>
      <c r="D11" s="1124">
        <f t="shared" ca="1" si="2"/>
        <v>10</v>
      </c>
      <c r="E11" s="807">
        <f t="shared" ca="1" si="0"/>
        <v>1</v>
      </c>
      <c r="F11" s="1125">
        <f t="shared" ca="1" si="0"/>
        <v>11</v>
      </c>
      <c r="G11" s="1124">
        <f t="shared" ca="1" si="0"/>
        <v>11</v>
      </c>
      <c r="H11" s="807" t="str">
        <f t="shared" ca="1" si="0"/>
        <v/>
      </c>
      <c r="I11" s="1126" t="str">
        <f t="shared" ca="1" si="0"/>
        <v/>
      </c>
      <c r="J11" s="807" t="str">
        <f t="shared" ca="1" si="0"/>
        <v/>
      </c>
      <c r="K11" s="1125">
        <f t="shared" ca="1" si="0"/>
        <v>11</v>
      </c>
      <c r="L11" s="1124" t="str">
        <f t="shared" ca="1" si="0"/>
        <v/>
      </c>
      <c r="M11" s="807" t="str">
        <f t="shared" ca="1" si="0"/>
        <v/>
      </c>
      <c r="N11" s="1125" t="str">
        <f t="shared" ca="1" si="0"/>
        <v/>
      </c>
      <c r="O11" s="1124" t="str">
        <f t="shared" ca="1" si="0"/>
        <v/>
      </c>
      <c r="P11" s="807" t="str">
        <f t="shared" ca="1" si="0"/>
        <v/>
      </c>
      <c r="Q11" s="1126" t="str">
        <f t="shared" ca="1" si="0"/>
        <v/>
      </c>
      <c r="R11" s="807" t="str">
        <f t="shared" ca="1" si="0"/>
        <v/>
      </c>
      <c r="S11" s="1125" t="str">
        <f t="shared" ca="1" si="0"/>
        <v/>
      </c>
      <c r="U11" s="410">
        <f t="shared" ca="1" si="3"/>
        <v>0</v>
      </c>
      <c r="V11" s="410">
        <f t="shared" ca="1" si="4"/>
        <v>0</v>
      </c>
      <c r="W11" s="405">
        <f t="shared" ca="1" si="1"/>
        <v>10</v>
      </c>
      <c r="X11" s="414">
        <f t="shared" ca="1" si="1"/>
        <v>1</v>
      </c>
      <c r="Y11" s="405">
        <f t="shared" ca="1" si="1"/>
        <v>11</v>
      </c>
      <c r="Z11" s="405">
        <f t="shared" ca="1" si="1"/>
        <v>11</v>
      </c>
      <c r="AA11" s="405">
        <f t="shared" ca="1" si="1"/>
        <v>0</v>
      </c>
      <c r="AB11" s="405">
        <f t="shared" ca="1" si="1"/>
        <v>0</v>
      </c>
      <c r="AC11" s="405">
        <f t="shared" ca="1" si="1"/>
        <v>0</v>
      </c>
      <c r="AD11" s="405">
        <f t="shared" ca="1" si="1"/>
        <v>11</v>
      </c>
      <c r="AE11" s="405">
        <f t="shared" ca="1" si="1"/>
        <v>0</v>
      </c>
      <c r="AF11" s="405">
        <f t="shared" ca="1" si="1"/>
        <v>0</v>
      </c>
      <c r="AG11" s="405">
        <f t="shared" ca="1" si="1"/>
        <v>0</v>
      </c>
      <c r="AH11" s="405">
        <f t="shared" ca="1" si="1"/>
        <v>0</v>
      </c>
      <c r="AI11" s="405">
        <f t="shared" ca="1" si="1"/>
        <v>0</v>
      </c>
      <c r="AJ11" s="405">
        <f t="shared" ca="1" si="1"/>
        <v>0</v>
      </c>
      <c r="AK11" s="405">
        <f t="shared" ca="1" si="1"/>
        <v>0</v>
      </c>
      <c r="AL11" s="405">
        <f t="shared" ca="1" si="1"/>
        <v>0</v>
      </c>
    </row>
    <row r="12" spans="1:74" ht="21" customHeight="1">
      <c r="A12" s="403" t="s">
        <v>543</v>
      </c>
      <c r="B12" s="427">
        <v>5</v>
      </c>
      <c r="C12" s="447" t="s">
        <v>317</v>
      </c>
      <c r="D12" s="475" t="str">
        <f t="shared" ca="1" si="2"/>
        <v/>
      </c>
      <c r="E12" s="431">
        <f t="shared" ca="1" si="0"/>
        <v>35</v>
      </c>
      <c r="F12" s="476">
        <f t="shared" ca="1" si="0"/>
        <v>35</v>
      </c>
      <c r="G12" s="475">
        <f t="shared" ca="1" si="0"/>
        <v>34</v>
      </c>
      <c r="H12" s="431" t="str">
        <f t="shared" ca="1" si="0"/>
        <v/>
      </c>
      <c r="I12" s="791">
        <f t="shared" ca="1" si="0"/>
        <v>1</v>
      </c>
      <c r="J12" s="431" t="str">
        <f t="shared" ca="1" si="0"/>
        <v/>
      </c>
      <c r="K12" s="476">
        <f t="shared" ca="1" si="0"/>
        <v>35</v>
      </c>
      <c r="L12" s="475" t="str">
        <f t="shared" ca="1" si="0"/>
        <v/>
      </c>
      <c r="M12" s="431" t="str">
        <f t="shared" ca="1" si="0"/>
        <v/>
      </c>
      <c r="N12" s="476" t="str">
        <f t="shared" ca="1" si="0"/>
        <v/>
      </c>
      <c r="O12" s="475" t="str">
        <f t="shared" ca="1" si="0"/>
        <v/>
      </c>
      <c r="P12" s="431" t="str">
        <f t="shared" ca="1" si="0"/>
        <v/>
      </c>
      <c r="Q12" s="791" t="str">
        <f t="shared" ca="1" si="0"/>
        <v/>
      </c>
      <c r="R12" s="431" t="str">
        <f t="shared" ca="1" si="0"/>
        <v/>
      </c>
      <c r="S12" s="476" t="str">
        <f t="shared" ca="1" si="0"/>
        <v/>
      </c>
      <c r="U12" s="410">
        <f t="shared" ca="1" si="3"/>
        <v>0</v>
      </c>
      <c r="V12" s="410">
        <f t="shared" ca="1" si="4"/>
        <v>0</v>
      </c>
      <c r="W12" s="405">
        <f t="shared" ca="1" si="1"/>
        <v>0</v>
      </c>
      <c r="X12" s="414">
        <f t="shared" ca="1" si="1"/>
        <v>35</v>
      </c>
      <c r="Y12" s="405">
        <f t="shared" ca="1" si="1"/>
        <v>35</v>
      </c>
      <c r="Z12" s="405">
        <f t="shared" ca="1" si="1"/>
        <v>34</v>
      </c>
      <c r="AA12" s="405">
        <f t="shared" ca="1" si="1"/>
        <v>0</v>
      </c>
      <c r="AB12" s="405">
        <f t="shared" ca="1" si="1"/>
        <v>1</v>
      </c>
      <c r="AC12" s="405">
        <f t="shared" ca="1" si="1"/>
        <v>0</v>
      </c>
      <c r="AD12" s="405">
        <f t="shared" ca="1" si="1"/>
        <v>35</v>
      </c>
      <c r="AE12" s="405">
        <f t="shared" ca="1" si="1"/>
        <v>0</v>
      </c>
      <c r="AF12" s="405">
        <f t="shared" ca="1" si="1"/>
        <v>0</v>
      </c>
      <c r="AG12" s="405">
        <f t="shared" ca="1" si="1"/>
        <v>0</v>
      </c>
      <c r="AH12" s="405">
        <f t="shared" ca="1" si="1"/>
        <v>0</v>
      </c>
      <c r="AI12" s="405">
        <f t="shared" ca="1" si="1"/>
        <v>0</v>
      </c>
      <c r="AJ12" s="405">
        <f t="shared" ca="1" si="1"/>
        <v>0</v>
      </c>
      <c r="AK12" s="405">
        <f t="shared" ca="1" si="1"/>
        <v>0</v>
      </c>
      <c r="AL12" s="405">
        <f t="shared" ca="1" si="1"/>
        <v>0</v>
      </c>
    </row>
    <row r="13" spans="1:74" ht="21" customHeight="1">
      <c r="A13" s="403" t="s">
        <v>545</v>
      </c>
      <c r="B13" s="439">
        <v>6</v>
      </c>
      <c r="C13" s="448" t="s">
        <v>319</v>
      </c>
      <c r="D13" s="1127" t="str">
        <f t="shared" ca="1" si="2"/>
        <v/>
      </c>
      <c r="E13" s="441" t="str">
        <f t="shared" ca="1" si="0"/>
        <v/>
      </c>
      <c r="F13" s="488" t="str">
        <f t="shared" ca="1" si="0"/>
        <v/>
      </c>
      <c r="G13" s="1127" t="str">
        <f t="shared" ca="1" si="0"/>
        <v/>
      </c>
      <c r="H13" s="441" t="str">
        <f t="shared" ca="1" si="0"/>
        <v/>
      </c>
      <c r="I13" s="1128" t="str">
        <f t="shared" ca="1" si="0"/>
        <v/>
      </c>
      <c r="J13" s="441" t="str">
        <f t="shared" ca="1" si="0"/>
        <v/>
      </c>
      <c r="K13" s="488" t="str">
        <f t="shared" ca="1" si="0"/>
        <v/>
      </c>
      <c r="L13" s="1127" t="str">
        <f t="shared" ca="1" si="0"/>
        <v/>
      </c>
      <c r="M13" s="441" t="str">
        <f t="shared" ca="1" si="0"/>
        <v/>
      </c>
      <c r="N13" s="488" t="str">
        <f t="shared" ca="1" si="0"/>
        <v/>
      </c>
      <c r="O13" s="1127" t="str">
        <f t="shared" ca="1" si="0"/>
        <v/>
      </c>
      <c r="P13" s="441" t="str">
        <f t="shared" ca="1" si="0"/>
        <v/>
      </c>
      <c r="Q13" s="1128" t="str">
        <f t="shared" ca="1" si="0"/>
        <v/>
      </c>
      <c r="R13" s="441" t="str">
        <f t="shared" ca="1" si="0"/>
        <v/>
      </c>
      <c r="S13" s="488" t="str">
        <f t="shared" ca="1" si="0"/>
        <v/>
      </c>
      <c r="U13" s="410">
        <f t="shared" ca="1" si="3"/>
        <v>0</v>
      </c>
      <c r="V13" s="410">
        <f t="shared" ca="1" si="4"/>
        <v>0</v>
      </c>
      <c r="W13" s="405">
        <f t="shared" ca="1" si="1"/>
        <v>0</v>
      </c>
      <c r="X13" s="414">
        <f t="shared" ca="1" si="1"/>
        <v>0</v>
      </c>
      <c r="Y13" s="405">
        <f t="shared" ca="1" si="1"/>
        <v>0</v>
      </c>
      <c r="Z13" s="405">
        <f t="shared" ca="1" si="1"/>
        <v>0</v>
      </c>
      <c r="AA13" s="405">
        <f t="shared" ca="1" si="1"/>
        <v>0</v>
      </c>
      <c r="AB13" s="405">
        <f t="shared" ca="1" si="1"/>
        <v>0</v>
      </c>
      <c r="AC13" s="405">
        <f t="shared" ca="1" si="1"/>
        <v>0</v>
      </c>
      <c r="AD13" s="405">
        <f t="shared" ca="1" si="1"/>
        <v>0</v>
      </c>
      <c r="AE13" s="405">
        <f t="shared" ca="1" si="1"/>
        <v>0</v>
      </c>
      <c r="AF13" s="405">
        <f t="shared" ca="1" si="1"/>
        <v>0</v>
      </c>
      <c r="AG13" s="405">
        <f t="shared" ca="1" si="1"/>
        <v>0</v>
      </c>
      <c r="AH13" s="405">
        <f t="shared" ca="1" si="1"/>
        <v>0</v>
      </c>
      <c r="AI13" s="405">
        <f t="shared" ca="1" si="1"/>
        <v>0</v>
      </c>
      <c r="AJ13" s="405">
        <f t="shared" ca="1" si="1"/>
        <v>0</v>
      </c>
      <c r="AK13" s="405">
        <f t="shared" ca="1" si="1"/>
        <v>0</v>
      </c>
      <c r="AL13" s="405">
        <f t="shared" ca="1" si="1"/>
        <v>0</v>
      </c>
    </row>
    <row r="14" spans="1:74" ht="21" customHeight="1">
      <c r="A14" s="403" t="s">
        <v>547</v>
      </c>
      <c r="B14" s="436">
        <v>7</v>
      </c>
      <c r="C14" s="446" t="s">
        <v>321</v>
      </c>
      <c r="D14" s="1124" t="str">
        <f t="shared" ca="1" si="2"/>
        <v/>
      </c>
      <c r="E14" s="807">
        <f t="shared" ca="1" si="0"/>
        <v>9</v>
      </c>
      <c r="F14" s="1125">
        <f t="shared" ca="1" si="0"/>
        <v>9</v>
      </c>
      <c r="G14" s="1124">
        <f t="shared" ca="1" si="0"/>
        <v>9</v>
      </c>
      <c r="H14" s="807" t="str">
        <f t="shared" ca="1" si="0"/>
        <v/>
      </c>
      <c r="I14" s="1126" t="str">
        <f t="shared" ca="1" si="0"/>
        <v/>
      </c>
      <c r="J14" s="807" t="str">
        <f t="shared" ca="1" si="0"/>
        <v/>
      </c>
      <c r="K14" s="1125">
        <f t="shared" ca="1" si="0"/>
        <v>9</v>
      </c>
      <c r="L14" s="1124" t="str">
        <f t="shared" ca="1" si="0"/>
        <v/>
      </c>
      <c r="M14" s="807" t="str">
        <f t="shared" ca="1" si="0"/>
        <v/>
      </c>
      <c r="N14" s="1125" t="str">
        <f t="shared" ca="1" si="0"/>
        <v/>
      </c>
      <c r="O14" s="1124" t="str">
        <f t="shared" ca="1" si="0"/>
        <v/>
      </c>
      <c r="P14" s="807" t="str">
        <f t="shared" ca="1" si="0"/>
        <v/>
      </c>
      <c r="Q14" s="1126" t="str">
        <f t="shared" ca="1" si="0"/>
        <v/>
      </c>
      <c r="R14" s="807" t="str">
        <f t="shared" ca="1" si="0"/>
        <v/>
      </c>
      <c r="S14" s="1125" t="str">
        <f t="shared" ca="1" si="0"/>
        <v/>
      </c>
      <c r="U14" s="410">
        <f t="shared" ca="1" si="3"/>
        <v>0</v>
      </c>
      <c r="V14" s="410">
        <f t="shared" ca="1" si="4"/>
        <v>0</v>
      </c>
      <c r="W14" s="405">
        <f t="shared" ca="1" si="1"/>
        <v>0</v>
      </c>
      <c r="X14" s="414">
        <f t="shared" ca="1" si="1"/>
        <v>9</v>
      </c>
      <c r="Y14" s="405">
        <f t="shared" ca="1" si="1"/>
        <v>9</v>
      </c>
      <c r="Z14" s="405">
        <f t="shared" ca="1" si="1"/>
        <v>9</v>
      </c>
      <c r="AA14" s="405">
        <f t="shared" ca="1" si="1"/>
        <v>0</v>
      </c>
      <c r="AB14" s="405">
        <f t="shared" ca="1" si="1"/>
        <v>0</v>
      </c>
      <c r="AC14" s="405">
        <f t="shared" ca="1" si="1"/>
        <v>0</v>
      </c>
      <c r="AD14" s="405">
        <f t="shared" ca="1" si="1"/>
        <v>9</v>
      </c>
      <c r="AE14" s="405">
        <f t="shared" ca="1" si="1"/>
        <v>0</v>
      </c>
      <c r="AF14" s="405">
        <f t="shared" ca="1" si="1"/>
        <v>0</v>
      </c>
      <c r="AG14" s="405">
        <f t="shared" ca="1" si="1"/>
        <v>0</v>
      </c>
      <c r="AH14" s="405">
        <f t="shared" ca="1" si="1"/>
        <v>0</v>
      </c>
      <c r="AI14" s="405">
        <f t="shared" ca="1" si="1"/>
        <v>0</v>
      </c>
      <c r="AJ14" s="405">
        <f t="shared" ca="1" si="1"/>
        <v>0</v>
      </c>
      <c r="AK14" s="405">
        <f t="shared" ca="1" si="1"/>
        <v>0</v>
      </c>
      <c r="AL14" s="405">
        <f t="shared" ca="1" si="1"/>
        <v>0</v>
      </c>
    </row>
    <row r="15" spans="1:74" ht="21" customHeight="1">
      <c r="A15" s="403" t="s">
        <v>551</v>
      </c>
      <c r="B15" s="436">
        <v>8</v>
      </c>
      <c r="C15" s="446" t="s">
        <v>325</v>
      </c>
      <c r="D15" s="1124">
        <f t="shared" ca="1" si="2"/>
        <v>10</v>
      </c>
      <c r="E15" s="807">
        <f t="shared" ca="1" si="0"/>
        <v>27</v>
      </c>
      <c r="F15" s="1125">
        <f t="shared" ca="1" si="0"/>
        <v>37</v>
      </c>
      <c r="G15" s="1124">
        <f t="shared" ca="1" si="0"/>
        <v>28</v>
      </c>
      <c r="H15" s="807">
        <f t="shared" ca="1" si="0"/>
        <v>7</v>
      </c>
      <c r="I15" s="1126">
        <f t="shared" ca="1" si="0"/>
        <v>17</v>
      </c>
      <c r="J15" s="807" t="str">
        <f t="shared" ca="1" si="0"/>
        <v/>
      </c>
      <c r="K15" s="1125">
        <f t="shared" ca="1" si="0"/>
        <v>52</v>
      </c>
      <c r="L15" s="1124" t="str">
        <f t="shared" ca="1" si="0"/>
        <v/>
      </c>
      <c r="M15" s="807" t="str">
        <f t="shared" ca="1" si="0"/>
        <v/>
      </c>
      <c r="N15" s="1125" t="str">
        <f t="shared" ca="1" si="0"/>
        <v/>
      </c>
      <c r="O15" s="1124" t="str">
        <f t="shared" ca="1" si="0"/>
        <v/>
      </c>
      <c r="P15" s="807" t="str">
        <f t="shared" ca="1" si="0"/>
        <v/>
      </c>
      <c r="Q15" s="1126" t="str">
        <f t="shared" ca="1" si="0"/>
        <v/>
      </c>
      <c r="R15" s="807" t="str">
        <f t="shared" ca="1" si="0"/>
        <v/>
      </c>
      <c r="S15" s="1125" t="str">
        <f t="shared" ca="1" si="0"/>
        <v/>
      </c>
      <c r="U15" s="410">
        <f t="shared" ca="1" si="3"/>
        <v>0</v>
      </c>
      <c r="V15" s="410">
        <f t="shared" ca="1" si="4"/>
        <v>0</v>
      </c>
      <c r="W15" s="405">
        <f t="shared" ca="1" si="1"/>
        <v>10</v>
      </c>
      <c r="X15" s="414">
        <f t="shared" ca="1" si="1"/>
        <v>27</v>
      </c>
      <c r="Y15" s="405">
        <f t="shared" ca="1" si="1"/>
        <v>37</v>
      </c>
      <c r="Z15" s="405">
        <f t="shared" ca="1" si="1"/>
        <v>28</v>
      </c>
      <c r="AA15" s="405">
        <f t="shared" ca="1" si="1"/>
        <v>7</v>
      </c>
      <c r="AB15" s="405">
        <f t="shared" ca="1" si="1"/>
        <v>17</v>
      </c>
      <c r="AC15" s="405">
        <f t="shared" ca="1" si="1"/>
        <v>0</v>
      </c>
      <c r="AD15" s="405">
        <f t="shared" ca="1" si="1"/>
        <v>52</v>
      </c>
      <c r="AE15" s="405">
        <f t="shared" ca="1" si="1"/>
        <v>0</v>
      </c>
      <c r="AF15" s="405">
        <f t="shared" ca="1" si="1"/>
        <v>0</v>
      </c>
      <c r="AG15" s="405">
        <f t="shared" ca="1" si="1"/>
        <v>0</v>
      </c>
      <c r="AH15" s="405">
        <f t="shared" ca="1" si="1"/>
        <v>0</v>
      </c>
      <c r="AI15" s="405">
        <f t="shared" ca="1" si="1"/>
        <v>0</v>
      </c>
      <c r="AJ15" s="405">
        <f t="shared" ca="1" si="1"/>
        <v>0</v>
      </c>
      <c r="AK15" s="405">
        <f t="shared" ca="1" si="1"/>
        <v>0</v>
      </c>
      <c r="AL15" s="405">
        <f t="shared" ca="1" si="1"/>
        <v>0</v>
      </c>
    </row>
    <row r="16" spans="1:74" ht="21" customHeight="1">
      <c r="A16" s="403" t="s">
        <v>554</v>
      </c>
      <c r="B16" s="436">
        <v>9</v>
      </c>
      <c r="C16" s="446" t="s">
        <v>328</v>
      </c>
      <c r="D16" s="1124">
        <f t="shared" ca="1" si="2"/>
        <v>7</v>
      </c>
      <c r="E16" s="807">
        <f t="shared" ca="1" si="0"/>
        <v>1</v>
      </c>
      <c r="F16" s="1125">
        <f t="shared" ca="1" si="0"/>
        <v>8</v>
      </c>
      <c r="G16" s="1124">
        <f t="shared" ca="1" si="0"/>
        <v>6</v>
      </c>
      <c r="H16" s="807">
        <f t="shared" ca="1" si="0"/>
        <v>1</v>
      </c>
      <c r="I16" s="1126">
        <f t="shared" ca="1" si="0"/>
        <v>1</v>
      </c>
      <c r="J16" s="807" t="str">
        <f t="shared" ca="1" si="0"/>
        <v/>
      </c>
      <c r="K16" s="1125">
        <f t="shared" ca="1" si="0"/>
        <v>8</v>
      </c>
      <c r="L16" s="1124" t="str">
        <f t="shared" ca="1" si="0"/>
        <v/>
      </c>
      <c r="M16" s="807" t="str">
        <f t="shared" ca="1" si="0"/>
        <v/>
      </c>
      <c r="N16" s="1125" t="str">
        <f t="shared" ca="1" si="0"/>
        <v/>
      </c>
      <c r="O16" s="1124" t="str">
        <f t="shared" ca="1" si="0"/>
        <v/>
      </c>
      <c r="P16" s="807" t="str">
        <f t="shared" ca="1" si="0"/>
        <v/>
      </c>
      <c r="Q16" s="1126" t="str">
        <f t="shared" ca="1" si="0"/>
        <v/>
      </c>
      <c r="R16" s="807" t="str">
        <f t="shared" ca="1" si="0"/>
        <v/>
      </c>
      <c r="S16" s="1125" t="str">
        <f t="shared" ca="1" si="0"/>
        <v/>
      </c>
      <c r="U16" s="410">
        <f t="shared" ca="1" si="3"/>
        <v>0</v>
      </c>
      <c r="V16" s="410">
        <f t="shared" ca="1" si="4"/>
        <v>0</v>
      </c>
      <c r="W16" s="405">
        <f t="shared" ca="1" si="1"/>
        <v>7</v>
      </c>
      <c r="X16" s="414">
        <f t="shared" ca="1" si="1"/>
        <v>1</v>
      </c>
      <c r="Y16" s="405">
        <f t="shared" ca="1" si="1"/>
        <v>8</v>
      </c>
      <c r="Z16" s="405">
        <f t="shared" ca="1" si="1"/>
        <v>6</v>
      </c>
      <c r="AA16" s="405">
        <f t="shared" ca="1" si="1"/>
        <v>1</v>
      </c>
      <c r="AB16" s="405">
        <f t="shared" ca="1" si="1"/>
        <v>1</v>
      </c>
      <c r="AC16" s="405">
        <f t="shared" ca="1" si="1"/>
        <v>0</v>
      </c>
      <c r="AD16" s="405">
        <f t="shared" ca="1" si="1"/>
        <v>8</v>
      </c>
      <c r="AE16" s="405">
        <f t="shared" ca="1" si="1"/>
        <v>0</v>
      </c>
      <c r="AF16" s="405">
        <f t="shared" ca="1" si="1"/>
        <v>0</v>
      </c>
      <c r="AG16" s="405">
        <f t="shared" ca="1" si="1"/>
        <v>0</v>
      </c>
      <c r="AH16" s="405">
        <f t="shared" ca="1" si="1"/>
        <v>0</v>
      </c>
      <c r="AI16" s="405">
        <f t="shared" ca="1" si="1"/>
        <v>0</v>
      </c>
      <c r="AJ16" s="405">
        <f t="shared" ca="1" si="1"/>
        <v>0</v>
      </c>
      <c r="AK16" s="405">
        <f t="shared" ca="1" si="1"/>
        <v>0</v>
      </c>
      <c r="AL16" s="405">
        <f t="shared" ca="1" si="1"/>
        <v>0</v>
      </c>
    </row>
    <row r="17" spans="1:38" ht="21" customHeight="1">
      <c r="A17" s="403" t="s">
        <v>556</v>
      </c>
      <c r="B17" s="427">
        <v>10</v>
      </c>
      <c r="C17" s="447" t="s">
        <v>330</v>
      </c>
      <c r="D17" s="475" t="str">
        <f t="shared" ca="1" si="2"/>
        <v/>
      </c>
      <c r="E17" s="431">
        <f t="shared" ca="1" si="0"/>
        <v>19</v>
      </c>
      <c r="F17" s="476">
        <f t="shared" ca="1" si="0"/>
        <v>19</v>
      </c>
      <c r="G17" s="475">
        <f t="shared" ca="1" si="0"/>
        <v>19</v>
      </c>
      <c r="H17" s="431" t="str">
        <f t="shared" ca="1" si="0"/>
        <v/>
      </c>
      <c r="I17" s="791" t="str">
        <f t="shared" ca="1" si="0"/>
        <v/>
      </c>
      <c r="J17" s="431" t="str">
        <f t="shared" ca="1" si="0"/>
        <v/>
      </c>
      <c r="K17" s="476">
        <f t="shared" ca="1" si="0"/>
        <v>19</v>
      </c>
      <c r="L17" s="475" t="str">
        <f t="shared" ca="1" si="0"/>
        <v/>
      </c>
      <c r="M17" s="431" t="str">
        <f t="shared" ca="1" si="0"/>
        <v/>
      </c>
      <c r="N17" s="476" t="str">
        <f t="shared" ca="1" si="0"/>
        <v/>
      </c>
      <c r="O17" s="475" t="str">
        <f t="shared" ca="1" si="0"/>
        <v/>
      </c>
      <c r="P17" s="431" t="str">
        <f t="shared" ca="1" si="0"/>
        <v/>
      </c>
      <c r="Q17" s="791" t="str">
        <f t="shared" ca="1" si="0"/>
        <v/>
      </c>
      <c r="R17" s="431" t="str">
        <f t="shared" ca="1" si="0"/>
        <v/>
      </c>
      <c r="S17" s="476" t="str">
        <f t="shared" ca="1" si="0"/>
        <v/>
      </c>
      <c r="U17" s="410">
        <f t="shared" ca="1" si="3"/>
        <v>0</v>
      </c>
      <c r="V17" s="410">
        <f t="shared" ca="1" si="4"/>
        <v>0</v>
      </c>
      <c r="W17" s="405">
        <f t="shared" ca="1" si="1"/>
        <v>0</v>
      </c>
      <c r="X17" s="414">
        <f t="shared" ca="1" si="1"/>
        <v>19</v>
      </c>
      <c r="Y17" s="405">
        <f t="shared" ca="1" si="1"/>
        <v>19</v>
      </c>
      <c r="Z17" s="405">
        <f t="shared" ca="1" si="1"/>
        <v>19</v>
      </c>
      <c r="AA17" s="405">
        <f t="shared" ca="1" si="1"/>
        <v>0</v>
      </c>
      <c r="AB17" s="405">
        <f t="shared" ca="1" si="1"/>
        <v>0</v>
      </c>
      <c r="AC17" s="405">
        <f t="shared" ca="1" si="1"/>
        <v>0</v>
      </c>
      <c r="AD17" s="405">
        <f t="shared" ca="1" si="1"/>
        <v>19</v>
      </c>
      <c r="AE17" s="405">
        <f t="shared" ca="1" si="1"/>
        <v>0</v>
      </c>
      <c r="AF17" s="405">
        <f t="shared" ca="1" si="1"/>
        <v>0</v>
      </c>
      <c r="AG17" s="405">
        <f t="shared" ca="1" si="1"/>
        <v>0</v>
      </c>
      <c r="AH17" s="405">
        <f t="shared" ca="1" si="1"/>
        <v>0</v>
      </c>
      <c r="AI17" s="405">
        <f t="shared" ca="1" si="1"/>
        <v>0</v>
      </c>
      <c r="AJ17" s="405">
        <f t="shared" ca="1" si="1"/>
        <v>0</v>
      </c>
      <c r="AK17" s="405">
        <f t="shared" ca="1" si="1"/>
        <v>0</v>
      </c>
      <c r="AL17" s="405">
        <f t="shared" ca="1" si="1"/>
        <v>0</v>
      </c>
    </row>
    <row r="18" spans="1:38" ht="21" customHeight="1">
      <c r="A18" s="403" t="s">
        <v>561</v>
      </c>
      <c r="B18" s="439">
        <v>11</v>
      </c>
      <c r="C18" s="448" t="s">
        <v>334</v>
      </c>
      <c r="D18" s="1127">
        <f t="shared" ca="1" si="2"/>
        <v>1</v>
      </c>
      <c r="E18" s="441">
        <f t="shared" ca="1" si="0"/>
        <v>37</v>
      </c>
      <c r="F18" s="488">
        <f t="shared" ca="1" si="0"/>
        <v>38</v>
      </c>
      <c r="G18" s="1127">
        <f t="shared" ca="1" si="0"/>
        <v>34</v>
      </c>
      <c r="H18" s="441" t="str">
        <f t="shared" ca="1" si="0"/>
        <v/>
      </c>
      <c r="I18" s="1128">
        <f t="shared" ca="1" si="0"/>
        <v>4</v>
      </c>
      <c r="J18" s="441" t="str">
        <f t="shared" ca="1" si="0"/>
        <v/>
      </c>
      <c r="K18" s="488">
        <f t="shared" ca="1" si="0"/>
        <v>38</v>
      </c>
      <c r="L18" s="1127" t="str">
        <f t="shared" ca="1" si="0"/>
        <v/>
      </c>
      <c r="M18" s="441" t="str">
        <f t="shared" ca="1" si="0"/>
        <v/>
      </c>
      <c r="N18" s="488" t="str">
        <f t="shared" ca="1" si="0"/>
        <v/>
      </c>
      <c r="O18" s="1127" t="str">
        <f t="shared" ca="1" si="0"/>
        <v/>
      </c>
      <c r="P18" s="441" t="str">
        <f t="shared" ca="1" si="0"/>
        <v/>
      </c>
      <c r="Q18" s="1128" t="str">
        <f t="shared" ca="1" si="0"/>
        <v/>
      </c>
      <c r="R18" s="441" t="str">
        <f t="shared" ca="1" si="0"/>
        <v/>
      </c>
      <c r="S18" s="488" t="str">
        <f t="shared" ca="1" si="0"/>
        <v/>
      </c>
      <c r="U18" s="410">
        <f t="shared" ca="1" si="3"/>
        <v>0</v>
      </c>
      <c r="V18" s="410">
        <f t="shared" ca="1" si="4"/>
        <v>0</v>
      </c>
      <c r="W18" s="405">
        <f t="shared" ref="W18:AL27" ca="1" si="5">INDEX(INDIRECT("_"&amp;W$7),MATCH($A18,_1自治体コード,0))</f>
        <v>1</v>
      </c>
      <c r="X18" s="414">
        <f t="shared" ca="1" si="5"/>
        <v>37</v>
      </c>
      <c r="Y18" s="405">
        <f t="shared" ca="1" si="5"/>
        <v>38</v>
      </c>
      <c r="Z18" s="405">
        <f t="shared" ca="1" si="5"/>
        <v>34</v>
      </c>
      <c r="AA18" s="405">
        <f t="shared" ca="1" si="5"/>
        <v>0</v>
      </c>
      <c r="AB18" s="405">
        <f t="shared" ca="1" si="5"/>
        <v>4</v>
      </c>
      <c r="AC18" s="405">
        <f t="shared" ca="1" si="5"/>
        <v>0</v>
      </c>
      <c r="AD18" s="405">
        <f t="shared" ca="1" si="5"/>
        <v>38</v>
      </c>
      <c r="AE18" s="405">
        <f t="shared" ca="1" si="5"/>
        <v>0</v>
      </c>
      <c r="AF18" s="405">
        <f t="shared" ca="1" si="5"/>
        <v>0</v>
      </c>
      <c r="AG18" s="405">
        <f t="shared" ca="1" si="5"/>
        <v>0</v>
      </c>
      <c r="AH18" s="405">
        <f t="shared" ca="1" si="5"/>
        <v>0</v>
      </c>
      <c r="AI18" s="405">
        <f t="shared" ca="1" si="5"/>
        <v>0</v>
      </c>
      <c r="AJ18" s="405">
        <f t="shared" ca="1" si="5"/>
        <v>0</v>
      </c>
      <c r="AK18" s="405">
        <f t="shared" ca="1" si="5"/>
        <v>0</v>
      </c>
      <c r="AL18" s="405">
        <f t="shared" ca="1" si="5"/>
        <v>0</v>
      </c>
    </row>
    <row r="19" spans="1:38" ht="21" customHeight="1">
      <c r="A19" s="403" t="s">
        <v>570</v>
      </c>
      <c r="B19" s="436">
        <v>12</v>
      </c>
      <c r="C19" s="446" t="s">
        <v>343</v>
      </c>
      <c r="D19" s="1124">
        <f t="shared" ca="1" si="2"/>
        <v>3</v>
      </c>
      <c r="E19" s="807">
        <f t="shared" ca="1" si="0"/>
        <v>53</v>
      </c>
      <c r="F19" s="1125">
        <f t="shared" ca="1" si="0"/>
        <v>56</v>
      </c>
      <c r="G19" s="1124">
        <f t="shared" ca="1" si="0"/>
        <v>29</v>
      </c>
      <c r="H19" s="807">
        <f t="shared" ca="1" si="0"/>
        <v>11</v>
      </c>
      <c r="I19" s="1126">
        <f t="shared" ca="1" si="0"/>
        <v>30</v>
      </c>
      <c r="J19" s="807" t="str">
        <f t="shared" ca="1" si="0"/>
        <v/>
      </c>
      <c r="K19" s="1125">
        <f t="shared" ca="1" si="0"/>
        <v>70</v>
      </c>
      <c r="L19" s="1124" t="str">
        <f t="shared" ca="1" si="0"/>
        <v/>
      </c>
      <c r="M19" s="807" t="str">
        <f t="shared" ca="1" si="0"/>
        <v/>
      </c>
      <c r="N19" s="1125" t="str">
        <f t="shared" ca="1" si="0"/>
        <v/>
      </c>
      <c r="O19" s="1124" t="str">
        <f t="shared" ca="1" si="0"/>
        <v/>
      </c>
      <c r="P19" s="807" t="str">
        <f t="shared" ca="1" si="0"/>
        <v/>
      </c>
      <c r="Q19" s="1126" t="str">
        <f t="shared" ca="1" si="0"/>
        <v/>
      </c>
      <c r="R19" s="807" t="str">
        <f t="shared" ca="1" si="0"/>
        <v/>
      </c>
      <c r="S19" s="1125" t="str">
        <f t="shared" ca="1" si="0"/>
        <v/>
      </c>
      <c r="U19" s="410">
        <f t="shared" ca="1" si="3"/>
        <v>0</v>
      </c>
      <c r="V19" s="410">
        <f t="shared" ca="1" si="4"/>
        <v>0</v>
      </c>
      <c r="W19" s="405">
        <f t="shared" ca="1" si="5"/>
        <v>3</v>
      </c>
      <c r="X19" s="414">
        <f t="shared" ca="1" si="5"/>
        <v>53</v>
      </c>
      <c r="Y19" s="405">
        <f t="shared" ca="1" si="5"/>
        <v>56</v>
      </c>
      <c r="Z19" s="405">
        <f t="shared" ca="1" si="5"/>
        <v>29</v>
      </c>
      <c r="AA19" s="405">
        <f t="shared" ca="1" si="5"/>
        <v>11</v>
      </c>
      <c r="AB19" s="405">
        <f t="shared" ca="1" si="5"/>
        <v>30</v>
      </c>
      <c r="AC19" s="405">
        <f t="shared" ca="1" si="5"/>
        <v>0</v>
      </c>
      <c r="AD19" s="405">
        <f t="shared" ca="1" si="5"/>
        <v>70</v>
      </c>
      <c r="AE19" s="405">
        <f t="shared" ca="1" si="5"/>
        <v>0</v>
      </c>
      <c r="AF19" s="405">
        <f t="shared" ca="1" si="5"/>
        <v>0</v>
      </c>
      <c r="AG19" s="405">
        <f t="shared" ca="1" si="5"/>
        <v>0</v>
      </c>
      <c r="AH19" s="405">
        <f t="shared" ca="1" si="5"/>
        <v>0</v>
      </c>
      <c r="AI19" s="405">
        <f t="shared" ca="1" si="5"/>
        <v>0</v>
      </c>
      <c r="AJ19" s="405">
        <f t="shared" ca="1" si="5"/>
        <v>0</v>
      </c>
      <c r="AK19" s="405">
        <f t="shared" ca="1" si="5"/>
        <v>0</v>
      </c>
      <c r="AL19" s="405">
        <f t="shared" ca="1" si="5"/>
        <v>0</v>
      </c>
    </row>
    <row r="20" spans="1:38" ht="21" customHeight="1">
      <c r="A20" s="403" t="s">
        <v>576</v>
      </c>
      <c r="B20" s="436">
        <v>13</v>
      </c>
      <c r="C20" s="446" t="s">
        <v>350</v>
      </c>
      <c r="D20" s="1124" t="str">
        <f t="shared" ca="1" si="2"/>
        <v/>
      </c>
      <c r="E20" s="807">
        <f t="shared" ca="1" si="0"/>
        <v>2</v>
      </c>
      <c r="F20" s="1125">
        <f t="shared" ca="1" si="0"/>
        <v>2</v>
      </c>
      <c r="G20" s="1124">
        <f t="shared" ca="1" si="0"/>
        <v>2</v>
      </c>
      <c r="H20" s="807" t="str">
        <f t="shared" ca="1" si="0"/>
        <v/>
      </c>
      <c r="I20" s="1126" t="str">
        <f t="shared" ca="1" si="0"/>
        <v/>
      </c>
      <c r="J20" s="807" t="str">
        <f t="shared" ca="1" si="0"/>
        <v/>
      </c>
      <c r="K20" s="1125">
        <f t="shared" ca="1" si="0"/>
        <v>2</v>
      </c>
      <c r="L20" s="1124" t="str">
        <f t="shared" ca="1" si="0"/>
        <v/>
      </c>
      <c r="M20" s="807" t="str">
        <f t="shared" ca="1" si="0"/>
        <v/>
      </c>
      <c r="N20" s="1125" t="str">
        <f t="shared" ca="1" si="0"/>
        <v/>
      </c>
      <c r="O20" s="1124" t="str">
        <f t="shared" ca="1" si="0"/>
        <v/>
      </c>
      <c r="P20" s="807" t="str">
        <f t="shared" ca="1" si="0"/>
        <v/>
      </c>
      <c r="Q20" s="1126" t="str">
        <f t="shared" ca="1" si="0"/>
        <v/>
      </c>
      <c r="R20" s="807" t="str">
        <f t="shared" ca="1" si="0"/>
        <v/>
      </c>
      <c r="S20" s="1125" t="str">
        <f t="shared" ca="1" si="0"/>
        <v/>
      </c>
      <c r="U20" s="410">
        <f t="shared" ca="1" si="3"/>
        <v>0</v>
      </c>
      <c r="V20" s="410">
        <f t="shared" ca="1" si="4"/>
        <v>0</v>
      </c>
      <c r="W20" s="405">
        <f t="shared" ca="1" si="5"/>
        <v>0</v>
      </c>
      <c r="X20" s="414">
        <f t="shared" ca="1" si="5"/>
        <v>2</v>
      </c>
      <c r="Y20" s="405">
        <f t="shared" ca="1" si="5"/>
        <v>2</v>
      </c>
      <c r="Z20" s="405">
        <f t="shared" ca="1" si="5"/>
        <v>2</v>
      </c>
      <c r="AA20" s="405">
        <f t="shared" ca="1" si="5"/>
        <v>0</v>
      </c>
      <c r="AB20" s="405">
        <f t="shared" ca="1" si="5"/>
        <v>0</v>
      </c>
      <c r="AC20" s="405">
        <f t="shared" ca="1" si="5"/>
        <v>0</v>
      </c>
      <c r="AD20" s="405">
        <f t="shared" ca="1" si="5"/>
        <v>2</v>
      </c>
      <c r="AE20" s="405">
        <f t="shared" ca="1" si="5"/>
        <v>0</v>
      </c>
      <c r="AF20" s="405">
        <f t="shared" ca="1" si="5"/>
        <v>0</v>
      </c>
      <c r="AG20" s="405">
        <f t="shared" ca="1" si="5"/>
        <v>0</v>
      </c>
      <c r="AH20" s="405">
        <f t="shared" ca="1" si="5"/>
        <v>0</v>
      </c>
      <c r="AI20" s="405">
        <f t="shared" ca="1" si="5"/>
        <v>0</v>
      </c>
      <c r="AJ20" s="405">
        <f t="shared" ca="1" si="5"/>
        <v>0</v>
      </c>
      <c r="AK20" s="405">
        <f t="shared" ca="1" si="5"/>
        <v>0</v>
      </c>
      <c r="AL20" s="405">
        <f t="shared" ca="1" si="5"/>
        <v>0</v>
      </c>
    </row>
    <row r="21" spans="1:38" ht="21" customHeight="1">
      <c r="A21" s="403" t="s">
        <v>579</v>
      </c>
      <c r="B21" s="436">
        <v>14</v>
      </c>
      <c r="C21" s="446" t="s">
        <v>353</v>
      </c>
      <c r="D21" s="1124" t="str">
        <f t="shared" ca="1" si="2"/>
        <v/>
      </c>
      <c r="E21" s="807">
        <f t="shared" ca="1" si="0"/>
        <v>1</v>
      </c>
      <c r="F21" s="1125">
        <f t="shared" ca="1" si="0"/>
        <v>1</v>
      </c>
      <c r="G21" s="1124">
        <f t="shared" ca="1" si="0"/>
        <v>1</v>
      </c>
      <c r="H21" s="807" t="str">
        <f t="shared" ca="1" si="0"/>
        <v/>
      </c>
      <c r="I21" s="1126" t="str">
        <f t="shared" ca="1" si="0"/>
        <v/>
      </c>
      <c r="J21" s="807" t="str">
        <f t="shared" ca="1" si="0"/>
        <v/>
      </c>
      <c r="K21" s="1125">
        <f t="shared" ca="1" si="0"/>
        <v>1</v>
      </c>
      <c r="L21" s="1124" t="str">
        <f t="shared" ca="1" si="0"/>
        <v/>
      </c>
      <c r="M21" s="807" t="str">
        <f t="shared" ca="1" si="0"/>
        <v/>
      </c>
      <c r="N21" s="1125" t="str">
        <f t="shared" ca="1" si="0"/>
        <v/>
      </c>
      <c r="O21" s="1124" t="str">
        <f t="shared" ca="1" si="0"/>
        <v/>
      </c>
      <c r="P21" s="807" t="str">
        <f t="shared" ca="1" si="0"/>
        <v/>
      </c>
      <c r="Q21" s="1126" t="str">
        <f t="shared" ca="1" si="0"/>
        <v/>
      </c>
      <c r="R21" s="807" t="str">
        <f t="shared" ca="1" si="0"/>
        <v/>
      </c>
      <c r="S21" s="1125" t="str">
        <f t="shared" ca="1" si="0"/>
        <v/>
      </c>
      <c r="U21" s="410">
        <f t="shared" ca="1" si="3"/>
        <v>0</v>
      </c>
      <c r="V21" s="410">
        <f t="shared" ca="1" si="4"/>
        <v>0</v>
      </c>
      <c r="W21" s="405">
        <f t="shared" ca="1" si="5"/>
        <v>0</v>
      </c>
      <c r="X21" s="414">
        <f t="shared" ca="1" si="5"/>
        <v>1</v>
      </c>
      <c r="Y21" s="405">
        <f t="shared" ca="1" si="5"/>
        <v>1</v>
      </c>
      <c r="Z21" s="405">
        <f t="shared" ca="1" si="5"/>
        <v>1</v>
      </c>
      <c r="AA21" s="405">
        <f t="shared" ca="1" si="5"/>
        <v>0</v>
      </c>
      <c r="AB21" s="405">
        <f t="shared" ca="1" si="5"/>
        <v>0</v>
      </c>
      <c r="AC21" s="405">
        <f t="shared" ca="1" si="5"/>
        <v>0</v>
      </c>
      <c r="AD21" s="405">
        <f t="shared" ca="1" si="5"/>
        <v>1</v>
      </c>
      <c r="AE21" s="405">
        <f t="shared" ca="1" si="5"/>
        <v>0</v>
      </c>
      <c r="AF21" s="405">
        <f t="shared" ca="1" si="5"/>
        <v>0</v>
      </c>
      <c r="AG21" s="405">
        <f t="shared" ca="1" si="5"/>
        <v>0</v>
      </c>
      <c r="AH21" s="405">
        <f t="shared" ca="1" si="5"/>
        <v>0</v>
      </c>
      <c r="AI21" s="405">
        <f t="shared" ca="1" si="5"/>
        <v>0</v>
      </c>
      <c r="AJ21" s="405">
        <f t="shared" ca="1" si="5"/>
        <v>0</v>
      </c>
      <c r="AK21" s="405">
        <f t="shared" ca="1" si="5"/>
        <v>0</v>
      </c>
      <c r="AL21" s="405">
        <f t="shared" ca="1" si="5"/>
        <v>0</v>
      </c>
    </row>
    <row r="22" spans="1:38" ht="21" customHeight="1">
      <c r="A22" s="403" t="s">
        <v>590</v>
      </c>
      <c r="B22" s="427">
        <v>15</v>
      </c>
      <c r="C22" s="447" t="s">
        <v>365</v>
      </c>
      <c r="D22" s="475">
        <f t="shared" ca="1" si="2"/>
        <v>3</v>
      </c>
      <c r="E22" s="431">
        <f t="shared" ca="1" si="0"/>
        <v>31</v>
      </c>
      <c r="F22" s="476">
        <f t="shared" ca="1" si="0"/>
        <v>34</v>
      </c>
      <c r="G22" s="475">
        <f t="shared" ca="1" si="0"/>
        <v>27</v>
      </c>
      <c r="H22" s="431">
        <f t="shared" ca="1" si="0"/>
        <v>7</v>
      </c>
      <c r="I22" s="791" t="str">
        <f t="shared" ca="1" si="0"/>
        <v/>
      </c>
      <c r="J22" s="431" t="str">
        <f t="shared" ca="1" si="0"/>
        <v/>
      </c>
      <c r="K22" s="476">
        <f t="shared" ca="1" si="0"/>
        <v>34</v>
      </c>
      <c r="L22" s="475" t="str">
        <f t="shared" ca="1" si="0"/>
        <v/>
      </c>
      <c r="M22" s="431" t="str">
        <f t="shared" ca="1" si="0"/>
        <v/>
      </c>
      <c r="N22" s="476" t="str">
        <f t="shared" ca="1" si="0"/>
        <v/>
      </c>
      <c r="O22" s="475" t="str">
        <f t="shared" ca="1" si="0"/>
        <v/>
      </c>
      <c r="P22" s="431" t="str">
        <f t="shared" ca="1" si="0"/>
        <v/>
      </c>
      <c r="Q22" s="791" t="str">
        <f t="shared" ca="1" si="0"/>
        <v/>
      </c>
      <c r="R22" s="431" t="str">
        <f t="shared" ca="1" si="0"/>
        <v/>
      </c>
      <c r="S22" s="476" t="str">
        <f t="shared" ca="1" si="0"/>
        <v/>
      </c>
      <c r="U22" s="410">
        <f t="shared" ca="1" si="3"/>
        <v>0</v>
      </c>
      <c r="V22" s="410">
        <f t="shared" ca="1" si="4"/>
        <v>0</v>
      </c>
      <c r="W22" s="405">
        <f t="shared" ca="1" si="5"/>
        <v>3</v>
      </c>
      <c r="X22" s="414">
        <f t="shared" ca="1" si="5"/>
        <v>31</v>
      </c>
      <c r="Y22" s="405">
        <f t="shared" ca="1" si="5"/>
        <v>34</v>
      </c>
      <c r="Z22" s="405">
        <f t="shared" ca="1" si="5"/>
        <v>27</v>
      </c>
      <c r="AA22" s="405">
        <f t="shared" ca="1" si="5"/>
        <v>7</v>
      </c>
      <c r="AB22" s="405">
        <f t="shared" ca="1" si="5"/>
        <v>0</v>
      </c>
      <c r="AC22" s="405">
        <f t="shared" ca="1" si="5"/>
        <v>0</v>
      </c>
      <c r="AD22" s="405">
        <f t="shared" ca="1" si="5"/>
        <v>34</v>
      </c>
      <c r="AE22" s="405">
        <f t="shared" ca="1" si="5"/>
        <v>0</v>
      </c>
      <c r="AF22" s="405">
        <f t="shared" ca="1" si="5"/>
        <v>0</v>
      </c>
      <c r="AG22" s="405">
        <f t="shared" ca="1" si="5"/>
        <v>0</v>
      </c>
      <c r="AH22" s="405">
        <f t="shared" ca="1" si="5"/>
        <v>0</v>
      </c>
      <c r="AI22" s="405">
        <f t="shared" ca="1" si="5"/>
        <v>0</v>
      </c>
      <c r="AJ22" s="405">
        <f t="shared" ca="1" si="5"/>
        <v>0</v>
      </c>
      <c r="AK22" s="405">
        <f t="shared" ca="1" si="5"/>
        <v>0</v>
      </c>
      <c r="AL22" s="405">
        <f t="shared" ca="1" si="5"/>
        <v>0</v>
      </c>
    </row>
    <row r="23" spans="1:38" ht="21" customHeight="1">
      <c r="A23" s="403" t="s">
        <v>594</v>
      </c>
      <c r="B23" s="439">
        <v>16</v>
      </c>
      <c r="C23" s="448" t="s">
        <v>369</v>
      </c>
      <c r="D23" s="1127" t="str">
        <f t="shared" ca="1" si="2"/>
        <v/>
      </c>
      <c r="E23" s="441">
        <f t="shared" ca="1" si="0"/>
        <v>6</v>
      </c>
      <c r="F23" s="488">
        <f t="shared" ca="1" si="0"/>
        <v>6</v>
      </c>
      <c r="G23" s="1127">
        <f t="shared" ca="1" si="0"/>
        <v>6</v>
      </c>
      <c r="H23" s="441" t="str">
        <f t="shared" ca="1" si="0"/>
        <v/>
      </c>
      <c r="I23" s="1128" t="str">
        <f t="shared" ca="1" si="0"/>
        <v/>
      </c>
      <c r="J23" s="441" t="str">
        <f t="shared" ca="1" si="0"/>
        <v/>
      </c>
      <c r="K23" s="488">
        <f t="shared" ca="1" si="0"/>
        <v>6</v>
      </c>
      <c r="L23" s="1127" t="str">
        <f t="shared" ca="1" si="0"/>
        <v/>
      </c>
      <c r="M23" s="441" t="str">
        <f t="shared" ca="1" si="0"/>
        <v/>
      </c>
      <c r="N23" s="488" t="str">
        <f t="shared" ca="1" si="0"/>
        <v/>
      </c>
      <c r="O23" s="1127" t="str">
        <f t="shared" ca="1" si="0"/>
        <v/>
      </c>
      <c r="P23" s="441" t="str">
        <f t="shared" ca="1" si="0"/>
        <v/>
      </c>
      <c r="Q23" s="1128" t="str">
        <f t="shared" ca="1" si="0"/>
        <v/>
      </c>
      <c r="R23" s="441" t="str">
        <f t="shared" ca="1" si="0"/>
        <v/>
      </c>
      <c r="S23" s="488" t="str">
        <f t="shared" ca="1" si="0"/>
        <v/>
      </c>
      <c r="U23" s="410">
        <f t="shared" ca="1" si="3"/>
        <v>0</v>
      </c>
      <c r="V23" s="410">
        <f t="shared" ca="1" si="4"/>
        <v>0</v>
      </c>
      <c r="W23" s="405">
        <f t="shared" ca="1" si="5"/>
        <v>0</v>
      </c>
      <c r="X23" s="414">
        <f t="shared" ca="1" si="5"/>
        <v>6</v>
      </c>
      <c r="Y23" s="405">
        <f t="shared" ca="1" si="5"/>
        <v>6</v>
      </c>
      <c r="Z23" s="405">
        <f t="shared" ca="1" si="5"/>
        <v>6</v>
      </c>
      <c r="AA23" s="405">
        <f t="shared" ca="1" si="5"/>
        <v>0</v>
      </c>
      <c r="AB23" s="405">
        <f t="shared" ca="1" si="5"/>
        <v>0</v>
      </c>
      <c r="AC23" s="405">
        <f t="shared" ca="1" si="5"/>
        <v>0</v>
      </c>
      <c r="AD23" s="405">
        <f t="shared" ca="1" si="5"/>
        <v>6</v>
      </c>
      <c r="AE23" s="405">
        <f t="shared" ca="1" si="5"/>
        <v>0</v>
      </c>
      <c r="AF23" s="405">
        <f t="shared" ca="1" si="5"/>
        <v>0</v>
      </c>
      <c r="AG23" s="405">
        <f t="shared" ca="1" si="5"/>
        <v>0</v>
      </c>
      <c r="AH23" s="405">
        <f t="shared" ca="1" si="5"/>
        <v>0</v>
      </c>
      <c r="AI23" s="405">
        <f t="shared" ca="1" si="5"/>
        <v>0</v>
      </c>
      <c r="AJ23" s="405">
        <f t="shared" ca="1" si="5"/>
        <v>0</v>
      </c>
      <c r="AK23" s="405">
        <f t="shared" ca="1" si="5"/>
        <v>0</v>
      </c>
      <c r="AL23" s="405">
        <f t="shared" ca="1" si="5"/>
        <v>0</v>
      </c>
    </row>
    <row r="24" spans="1:38" ht="21" customHeight="1">
      <c r="A24" s="403" t="s">
        <v>596</v>
      </c>
      <c r="B24" s="436">
        <v>17</v>
      </c>
      <c r="C24" s="446" t="s">
        <v>1392</v>
      </c>
      <c r="D24" s="1124" t="str">
        <f t="shared" ca="1" si="2"/>
        <v/>
      </c>
      <c r="E24" s="807" t="str">
        <f t="shared" ref="E24:E54" ca="1" si="6">IF(X24&gt;0,X24,"")</f>
        <v/>
      </c>
      <c r="F24" s="1125" t="str">
        <f t="shared" ref="F24:F54" ca="1" si="7">IF(Y24&gt;0,Y24,"")</f>
        <v/>
      </c>
      <c r="G24" s="1124" t="str">
        <f t="shared" ref="G24:G54" ca="1" si="8">IF(Z24&gt;0,Z24,"")</f>
        <v/>
      </c>
      <c r="H24" s="807" t="str">
        <f t="shared" ref="H24:H54" ca="1" si="9">IF(AA24&gt;0,AA24,"")</f>
        <v/>
      </c>
      <c r="I24" s="1126" t="str">
        <f t="shared" ref="I24:I54" ca="1" si="10">IF(AB24&gt;0,AB24,"")</f>
        <v/>
      </c>
      <c r="J24" s="807" t="str">
        <f t="shared" ref="J24:J54" ca="1" si="11">IF(AC24&gt;0,AC24,"")</f>
        <v/>
      </c>
      <c r="K24" s="1125" t="str">
        <f t="shared" ref="K24:K54" ca="1" si="12">IF(AD24&gt;0,AD24,"")</f>
        <v/>
      </c>
      <c r="L24" s="1124" t="str">
        <f t="shared" ref="L24:L54" ca="1" si="13">IF(AE24&gt;0,AE24,"")</f>
        <v/>
      </c>
      <c r="M24" s="807" t="str">
        <f t="shared" ref="M24:M54" ca="1" si="14">IF(AF24&gt;0,AF24,"")</f>
        <v/>
      </c>
      <c r="N24" s="1125" t="str">
        <f t="shared" ref="N24:N54" ca="1" si="15">IF(AG24&gt;0,AG24,"")</f>
        <v/>
      </c>
      <c r="O24" s="1124" t="str">
        <f t="shared" ref="O24:O54" ca="1" si="16">IF(AH24&gt;0,AH24,"")</f>
        <v/>
      </c>
      <c r="P24" s="807" t="str">
        <f t="shared" ref="P24:P54" ca="1" si="17">IF(AI24&gt;0,AI24,"")</f>
        <v/>
      </c>
      <c r="Q24" s="1126" t="str">
        <f t="shared" ref="Q24:Q54" ca="1" si="18">IF(AJ24&gt;0,AJ24,"")</f>
        <v/>
      </c>
      <c r="R24" s="807" t="str">
        <f t="shared" ref="R24:R54" ca="1" si="19">IF(AK24&gt;0,AK24,"")</f>
        <v/>
      </c>
      <c r="S24" s="1125" t="str">
        <f t="shared" ref="S24:S54" ca="1" si="20">IF(AL24&gt;0,AL24,"")</f>
        <v/>
      </c>
      <c r="U24" s="410">
        <f t="shared" ca="1" si="3"/>
        <v>0</v>
      </c>
      <c r="V24" s="410">
        <f t="shared" ca="1" si="4"/>
        <v>0</v>
      </c>
      <c r="W24" s="405">
        <f t="shared" ca="1" si="5"/>
        <v>0</v>
      </c>
      <c r="X24" s="414">
        <f t="shared" ca="1" si="5"/>
        <v>0</v>
      </c>
      <c r="Y24" s="405">
        <f t="shared" ca="1" si="5"/>
        <v>0</v>
      </c>
      <c r="Z24" s="405">
        <f t="shared" ca="1" si="5"/>
        <v>0</v>
      </c>
      <c r="AA24" s="405">
        <f t="shared" ca="1" si="5"/>
        <v>0</v>
      </c>
      <c r="AB24" s="405">
        <f t="shared" ca="1" si="5"/>
        <v>0</v>
      </c>
      <c r="AC24" s="405">
        <f t="shared" ca="1" si="5"/>
        <v>0</v>
      </c>
      <c r="AD24" s="405">
        <f t="shared" ca="1" si="5"/>
        <v>0</v>
      </c>
      <c r="AE24" s="405">
        <f t="shared" ca="1" si="5"/>
        <v>0</v>
      </c>
      <c r="AF24" s="405">
        <f t="shared" ca="1" si="5"/>
        <v>0</v>
      </c>
      <c r="AG24" s="405">
        <f t="shared" ca="1" si="5"/>
        <v>0</v>
      </c>
      <c r="AH24" s="405">
        <f t="shared" ca="1" si="5"/>
        <v>0</v>
      </c>
      <c r="AI24" s="405">
        <f t="shared" ca="1" si="5"/>
        <v>0</v>
      </c>
      <c r="AJ24" s="405">
        <f t="shared" ca="1" si="5"/>
        <v>0</v>
      </c>
      <c r="AK24" s="405">
        <f t="shared" ca="1" si="5"/>
        <v>0</v>
      </c>
      <c r="AL24" s="405">
        <f t="shared" ca="1" si="5"/>
        <v>0</v>
      </c>
    </row>
    <row r="25" spans="1:38" ht="21" customHeight="1">
      <c r="A25" s="403" t="s">
        <v>598</v>
      </c>
      <c r="B25" s="436">
        <v>18</v>
      </c>
      <c r="C25" s="446" t="s">
        <v>372</v>
      </c>
      <c r="D25" s="1124" t="str">
        <f t="shared" ca="1" si="2"/>
        <v/>
      </c>
      <c r="E25" s="807" t="str">
        <f t="shared" ca="1" si="6"/>
        <v/>
      </c>
      <c r="F25" s="1125" t="str">
        <f t="shared" ca="1" si="7"/>
        <v/>
      </c>
      <c r="G25" s="1124" t="str">
        <f t="shared" ca="1" si="8"/>
        <v/>
      </c>
      <c r="H25" s="807" t="str">
        <f t="shared" ca="1" si="9"/>
        <v/>
      </c>
      <c r="I25" s="1126" t="str">
        <f t="shared" ca="1" si="10"/>
        <v/>
      </c>
      <c r="J25" s="807" t="str">
        <f t="shared" ca="1" si="11"/>
        <v/>
      </c>
      <c r="K25" s="1125" t="str">
        <f t="shared" ca="1" si="12"/>
        <v/>
      </c>
      <c r="L25" s="1124" t="str">
        <f t="shared" ca="1" si="13"/>
        <v/>
      </c>
      <c r="M25" s="807" t="str">
        <f t="shared" ca="1" si="14"/>
        <v/>
      </c>
      <c r="N25" s="1125" t="str">
        <f t="shared" ca="1" si="15"/>
        <v/>
      </c>
      <c r="O25" s="1124" t="str">
        <f t="shared" ca="1" si="16"/>
        <v/>
      </c>
      <c r="P25" s="807" t="str">
        <f t="shared" ca="1" si="17"/>
        <v/>
      </c>
      <c r="Q25" s="1126" t="str">
        <f t="shared" ca="1" si="18"/>
        <v/>
      </c>
      <c r="R25" s="807" t="str">
        <f t="shared" ca="1" si="19"/>
        <v/>
      </c>
      <c r="S25" s="1125" t="str">
        <f t="shared" ca="1" si="20"/>
        <v/>
      </c>
      <c r="U25" s="410">
        <f t="shared" ca="1" si="3"/>
        <v>0</v>
      </c>
      <c r="V25" s="410">
        <f t="shared" ca="1" si="4"/>
        <v>0</v>
      </c>
      <c r="W25" s="405">
        <f t="shared" ca="1" si="5"/>
        <v>0</v>
      </c>
      <c r="X25" s="414">
        <f t="shared" ca="1" si="5"/>
        <v>0</v>
      </c>
      <c r="Y25" s="405">
        <f t="shared" ca="1" si="5"/>
        <v>0</v>
      </c>
      <c r="Z25" s="405">
        <f t="shared" ca="1" si="5"/>
        <v>0</v>
      </c>
      <c r="AA25" s="405">
        <f t="shared" ca="1" si="5"/>
        <v>0</v>
      </c>
      <c r="AB25" s="405">
        <f t="shared" ca="1" si="5"/>
        <v>0</v>
      </c>
      <c r="AC25" s="405">
        <f t="shared" ca="1" si="5"/>
        <v>0</v>
      </c>
      <c r="AD25" s="405">
        <f t="shared" ca="1" si="5"/>
        <v>0</v>
      </c>
      <c r="AE25" s="405">
        <f t="shared" ca="1" si="5"/>
        <v>0</v>
      </c>
      <c r="AF25" s="405">
        <f t="shared" ca="1" si="5"/>
        <v>0</v>
      </c>
      <c r="AG25" s="405">
        <f t="shared" ca="1" si="5"/>
        <v>0</v>
      </c>
      <c r="AH25" s="405">
        <f t="shared" ca="1" si="5"/>
        <v>0</v>
      </c>
      <c r="AI25" s="405">
        <f t="shared" ca="1" si="5"/>
        <v>0</v>
      </c>
      <c r="AJ25" s="405">
        <f t="shared" ca="1" si="5"/>
        <v>0</v>
      </c>
      <c r="AK25" s="405">
        <f t="shared" ca="1" si="5"/>
        <v>0</v>
      </c>
      <c r="AL25" s="405">
        <f t="shared" ca="1" si="5"/>
        <v>0</v>
      </c>
    </row>
    <row r="26" spans="1:38" ht="21" customHeight="1">
      <c r="A26" s="403" t="s">
        <v>600</v>
      </c>
      <c r="B26" s="436">
        <v>19</v>
      </c>
      <c r="C26" s="446" t="s">
        <v>374</v>
      </c>
      <c r="D26" s="1124">
        <f t="shared" ca="1" si="2"/>
        <v>6</v>
      </c>
      <c r="E26" s="807">
        <f t="shared" ca="1" si="6"/>
        <v>18</v>
      </c>
      <c r="F26" s="1125">
        <f t="shared" ca="1" si="7"/>
        <v>24</v>
      </c>
      <c r="G26" s="1124">
        <f t="shared" ca="1" si="8"/>
        <v>22</v>
      </c>
      <c r="H26" s="807" t="str">
        <f t="shared" ca="1" si="9"/>
        <v/>
      </c>
      <c r="I26" s="1126">
        <f t="shared" ca="1" si="10"/>
        <v>2</v>
      </c>
      <c r="J26" s="807" t="str">
        <f t="shared" ca="1" si="11"/>
        <v/>
      </c>
      <c r="K26" s="1125">
        <f t="shared" ca="1" si="12"/>
        <v>24</v>
      </c>
      <c r="L26" s="1124" t="str">
        <f t="shared" ca="1" si="13"/>
        <v/>
      </c>
      <c r="M26" s="807" t="str">
        <f t="shared" ca="1" si="14"/>
        <v/>
      </c>
      <c r="N26" s="1125" t="str">
        <f t="shared" ca="1" si="15"/>
        <v/>
      </c>
      <c r="O26" s="1124" t="str">
        <f t="shared" ca="1" si="16"/>
        <v/>
      </c>
      <c r="P26" s="807" t="str">
        <f t="shared" ca="1" si="17"/>
        <v/>
      </c>
      <c r="Q26" s="1126" t="str">
        <f t="shared" ca="1" si="18"/>
        <v/>
      </c>
      <c r="R26" s="807" t="str">
        <f t="shared" ca="1" si="19"/>
        <v/>
      </c>
      <c r="S26" s="1125" t="str">
        <f t="shared" ca="1" si="20"/>
        <v/>
      </c>
      <c r="U26" s="410">
        <f t="shared" ca="1" si="3"/>
        <v>0</v>
      </c>
      <c r="V26" s="410">
        <f t="shared" ca="1" si="4"/>
        <v>0</v>
      </c>
      <c r="W26" s="405">
        <f t="shared" ca="1" si="5"/>
        <v>6</v>
      </c>
      <c r="X26" s="414">
        <f t="shared" ca="1" si="5"/>
        <v>18</v>
      </c>
      <c r="Y26" s="405">
        <f t="shared" ca="1" si="5"/>
        <v>24</v>
      </c>
      <c r="Z26" s="405">
        <f t="shared" ca="1" si="5"/>
        <v>22</v>
      </c>
      <c r="AA26" s="405">
        <f t="shared" ca="1" si="5"/>
        <v>0</v>
      </c>
      <c r="AB26" s="405">
        <f t="shared" ca="1" si="5"/>
        <v>2</v>
      </c>
      <c r="AC26" s="405">
        <f t="shared" ca="1" si="5"/>
        <v>0</v>
      </c>
      <c r="AD26" s="405">
        <f t="shared" ca="1" si="5"/>
        <v>24</v>
      </c>
      <c r="AE26" s="405">
        <f t="shared" ca="1" si="5"/>
        <v>0</v>
      </c>
      <c r="AF26" s="405">
        <f t="shared" ca="1" si="5"/>
        <v>0</v>
      </c>
      <c r="AG26" s="405">
        <f t="shared" ca="1" si="5"/>
        <v>0</v>
      </c>
      <c r="AH26" s="405">
        <f t="shared" ca="1" si="5"/>
        <v>0</v>
      </c>
      <c r="AI26" s="405">
        <f t="shared" ca="1" si="5"/>
        <v>0</v>
      </c>
      <c r="AJ26" s="405">
        <f t="shared" ca="1" si="5"/>
        <v>0</v>
      </c>
      <c r="AK26" s="405">
        <f t="shared" ca="1" si="5"/>
        <v>0</v>
      </c>
      <c r="AL26" s="405">
        <f t="shared" ca="1" si="5"/>
        <v>0</v>
      </c>
    </row>
    <row r="27" spans="1:38" ht="21" customHeight="1">
      <c r="A27" s="403" t="s">
        <v>602</v>
      </c>
      <c r="B27" s="427">
        <v>20</v>
      </c>
      <c r="C27" s="447" t="s">
        <v>376</v>
      </c>
      <c r="D27" s="475">
        <f t="shared" ca="1" si="2"/>
        <v>9</v>
      </c>
      <c r="E27" s="431">
        <f t="shared" ca="1" si="6"/>
        <v>7</v>
      </c>
      <c r="F27" s="476">
        <f t="shared" ca="1" si="7"/>
        <v>16</v>
      </c>
      <c r="G27" s="475">
        <f t="shared" ca="1" si="8"/>
        <v>15</v>
      </c>
      <c r="H27" s="431" t="str">
        <f t="shared" ca="1" si="9"/>
        <v/>
      </c>
      <c r="I27" s="791">
        <f t="shared" ca="1" si="10"/>
        <v>1</v>
      </c>
      <c r="J27" s="431" t="str">
        <f t="shared" ca="1" si="11"/>
        <v/>
      </c>
      <c r="K27" s="476">
        <f t="shared" ca="1" si="12"/>
        <v>16</v>
      </c>
      <c r="L27" s="475" t="str">
        <f t="shared" ca="1" si="13"/>
        <v/>
      </c>
      <c r="M27" s="431" t="str">
        <f t="shared" ca="1" si="14"/>
        <v/>
      </c>
      <c r="N27" s="476" t="str">
        <f t="shared" ca="1" si="15"/>
        <v/>
      </c>
      <c r="O27" s="475" t="str">
        <f t="shared" ca="1" si="16"/>
        <v/>
      </c>
      <c r="P27" s="431" t="str">
        <f t="shared" ca="1" si="17"/>
        <v/>
      </c>
      <c r="Q27" s="791" t="str">
        <f t="shared" ca="1" si="18"/>
        <v/>
      </c>
      <c r="R27" s="431" t="str">
        <f t="shared" ca="1" si="19"/>
        <v/>
      </c>
      <c r="S27" s="476" t="str">
        <f t="shared" ca="1" si="20"/>
        <v/>
      </c>
      <c r="U27" s="410">
        <f t="shared" ca="1" si="3"/>
        <v>0</v>
      </c>
      <c r="V27" s="410">
        <f t="shared" ca="1" si="4"/>
        <v>0</v>
      </c>
      <c r="W27" s="405">
        <f t="shared" ca="1" si="5"/>
        <v>9</v>
      </c>
      <c r="X27" s="414">
        <f t="shared" ca="1" si="5"/>
        <v>7</v>
      </c>
      <c r="Y27" s="405">
        <f t="shared" ca="1" si="5"/>
        <v>16</v>
      </c>
      <c r="Z27" s="405">
        <f t="shared" ca="1" si="5"/>
        <v>15</v>
      </c>
      <c r="AA27" s="405">
        <f t="shared" ca="1" si="5"/>
        <v>0</v>
      </c>
      <c r="AB27" s="405">
        <f t="shared" ca="1" si="5"/>
        <v>1</v>
      </c>
      <c r="AC27" s="405">
        <f t="shared" ca="1" si="5"/>
        <v>0</v>
      </c>
      <c r="AD27" s="405">
        <f t="shared" ca="1" si="5"/>
        <v>16</v>
      </c>
      <c r="AE27" s="405">
        <f t="shared" ca="1" si="5"/>
        <v>0</v>
      </c>
      <c r="AF27" s="405">
        <f t="shared" ca="1" si="5"/>
        <v>0</v>
      </c>
      <c r="AG27" s="405">
        <f t="shared" ca="1" si="5"/>
        <v>0</v>
      </c>
      <c r="AH27" s="405">
        <f t="shared" ca="1" si="5"/>
        <v>0</v>
      </c>
      <c r="AI27" s="405">
        <f t="shared" ca="1" si="5"/>
        <v>0</v>
      </c>
      <c r="AJ27" s="405">
        <f t="shared" ca="1" si="5"/>
        <v>0</v>
      </c>
      <c r="AK27" s="405">
        <f t="shared" ca="1" si="5"/>
        <v>0</v>
      </c>
      <c r="AL27" s="405">
        <f t="shared" ca="1" si="5"/>
        <v>0</v>
      </c>
    </row>
    <row r="28" spans="1:38" ht="21" customHeight="1">
      <c r="A28" s="403" t="s">
        <v>605</v>
      </c>
      <c r="B28" s="439">
        <v>21</v>
      </c>
      <c r="C28" s="448" t="s">
        <v>379</v>
      </c>
      <c r="D28" s="1127" t="str">
        <f t="shared" ca="1" si="2"/>
        <v/>
      </c>
      <c r="E28" s="441">
        <f t="shared" ca="1" si="6"/>
        <v>11</v>
      </c>
      <c r="F28" s="488">
        <f t="shared" ca="1" si="7"/>
        <v>11</v>
      </c>
      <c r="G28" s="1127">
        <f t="shared" ca="1" si="8"/>
        <v>9</v>
      </c>
      <c r="H28" s="441">
        <f t="shared" ca="1" si="9"/>
        <v>2</v>
      </c>
      <c r="I28" s="1128" t="str">
        <f t="shared" ca="1" si="10"/>
        <v/>
      </c>
      <c r="J28" s="441" t="str">
        <f t="shared" ca="1" si="11"/>
        <v/>
      </c>
      <c r="K28" s="488">
        <f t="shared" ca="1" si="12"/>
        <v>11</v>
      </c>
      <c r="L28" s="1127" t="str">
        <f t="shared" ca="1" si="13"/>
        <v/>
      </c>
      <c r="M28" s="441" t="str">
        <f t="shared" ca="1" si="14"/>
        <v/>
      </c>
      <c r="N28" s="488" t="str">
        <f t="shared" ca="1" si="15"/>
        <v/>
      </c>
      <c r="O28" s="1127" t="str">
        <f t="shared" ca="1" si="16"/>
        <v/>
      </c>
      <c r="P28" s="441" t="str">
        <f t="shared" ca="1" si="17"/>
        <v/>
      </c>
      <c r="Q28" s="1128" t="str">
        <f t="shared" ca="1" si="18"/>
        <v/>
      </c>
      <c r="R28" s="441" t="str">
        <f t="shared" ca="1" si="19"/>
        <v/>
      </c>
      <c r="S28" s="488" t="str">
        <f t="shared" ca="1" si="20"/>
        <v/>
      </c>
      <c r="U28" s="410">
        <f t="shared" ca="1" si="3"/>
        <v>0</v>
      </c>
      <c r="V28" s="410">
        <f t="shared" ca="1" si="4"/>
        <v>0</v>
      </c>
      <c r="W28" s="405">
        <f t="shared" ref="W28:AL37" ca="1" si="21">INDEX(INDIRECT("_"&amp;W$7),MATCH($A28,_1自治体コード,0))</f>
        <v>0</v>
      </c>
      <c r="X28" s="414">
        <f t="shared" ca="1" si="21"/>
        <v>11</v>
      </c>
      <c r="Y28" s="405">
        <f t="shared" ca="1" si="21"/>
        <v>11</v>
      </c>
      <c r="Z28" s="405">
        <f t="shared" ca="1" si="21"/>
        <v>9</v>
      </c>
      <c r="AA28" s="405">
        <f t="shared" ca="1" si="21"/>
        <v>2</v>
      </c>
      <c r="AB28" s="405">
        <f t="shared" ca="1" si="21"/>
        <v>0</v>
      </c>
      <c r="AC28" s="405">
        <f t="shared" ca="1" si="21"/>
        <v>0</v>
      </c>
      <c r="AD28" s="405">
        <f t="shared" ca="1" si="21"/>
        <v>11</v>
      </c>
      <c r="AE28" s="405">
        <f t="shared" ca="1" si="21"/>
        <v>0</v>
      </c>
      <c r="AF28" s="405">
        <f t="shared" ca="1" si="21"/>
        <v>0</v>
      </c>
      <c r="AG28" s="405">
        <f t="shared" ca="1" si="21"/>
        <v>0</v>
      </c>
      <c r="AH28" s="405">
        <f t="shared" ca="1" si="21"/>
        <v>0</v>
      </c>
      <c r="AI28" s="405">
        <f t="shared" ca="1" si="21"/>
        <v>0</v>
      </c>
      <c r="AJ28" s="405">
        <f t="shared" ca="1" si="21"/>
        <v>0</v>
      </c>
      <c r="AK28" s="405">
        <f t="shared" ca="1" si="21"/>
        <v>0</v>
      </c>
      <c r="AL28" s="405">
        <f t="shared" ca="1" si="21"/>
        <v>0</v>
      </c>
    </row>
    <row r="29" spans="1:38" ht="21" customHeight="1">
      <c r="A29" s="403" t="s">
        <v>607</v>
      </c>
      <c r="B29" s="436">
        <v>22</v>
      </c>
      <c r="C29" s="446" t="s">
        <v>381</v>
      </c>
      <c r="D29" s="1124">
        <f t="shared" ca="1" si="2"/>
        <v>1</v>
      </c>
      <c r="E29" s="807">
        <f t="shared" ca="1" si="6"/>
        <v>6</v>
      </c>
      <c r="F29" s="1125">
        <f t="shared" ca="1" si="7"/>
        <v>7</v>
      </c>
      <c r="G29" s="1124">
        <f t="shared" ca="1" si="8"/>
        <v>7</v>
      </c>
      <c r="H29" s="807" t="str">
        <f t="shared" ca="1" si="9"/>
        <v/>
      </c>
      <c r="I29" s="1126" t="str">
        <f t="shared" ca="1" si="10"/>
        <v/>
      </c>
      <c r="J29" s="807" t="str">
        <f t="shared" ca="1" si="11"/>
        <v/>
      </c>
      <c r="K29" s="1125">
        <f t="shared" ca="1" si="12"/>
        <v>7</v>
      </c>
      <c r="L29" s="1124" t="str">
        <f t="shared" ca="1" si="13"/>
        <v/>
      </c>
      <c r="M29" s="807" t="str">
        <f t="shared" ca="1" si="14"/>
        <v/>
      </c>
      <c r="N29" s="1125" t="str">
        <f t="shared" ca="1" si="15"/>
        <v/>
      </c>
      <c r="O29" s="1124" t="str">
        <f t="shared" ca="1" si="16"/>
        <v/>
      </c>
      <c r="P29" s="807" t="str">
        <f t="shared" ca="1" si="17"/>
        <v/>
      </c>
      <c r="Q29" s="1126" t="str">
        <f t="shared" ca="1" si="18"/>
        <v/>
      </c>
      <c r="R29" s="807" t="str">
        <f t="shared" ca="1" si="19"/>
        <v/>
      </c>
      <c r="S29" s="1125" t="str">
        <f t="shared" ca="1" si="20"/>
        <v/>
      </c>
      <c r="U29" s="410">
        <f t="shared" ca="1" si="3"/>
        <v>0</v>
      </c>
      <c r="V29" s="410">
        <f t="shared" ca="1" si="4"/>
        <v>0</v>
      </c>
      <c r="W29" s="405">
        <f t="shared" ca="1" si="21"/>
        <v>1</v>
      </c>
      <c r="X29" s="414">
        <f t="shared" ca="1" si="21"/>
        <v>6</v>
      </c>
      <c r="Y29" s="405">
        <f t="shared" ca="1" si="21"/>
        <v>7</v>
      </c>
      <c r="Z29" s="405">
        <f t="shared" ca="1" si="21"/>
        <v>7</v>
      </c>
      <c r="AA29" s="405">
        <f t="shared" ca="1" si="21"/>
        <v>0</v>
      </c>
      <c r="AB29" s="405">
        <f t="shared" ca="1" si="21"/>
        <v>0</v>
      </c>
      <c r="AC29" s="405">
        <f t="shared" ca="1" si="21"/>
        <v>0</v>
      </c>
      <c r="AD29" s="405">
        <f t="shared" ca="1" si="21"/>
        <v>7</v>
      </c>
      <c r="AE29" s="405">
        <f t="shared" ca="1" si="21"/>
        <v>0</v>
      </c>
      <c r="AF29" s="405">
        <f t="shared" ca="1" si="21"/>
        <v>0</v>
      </c>
      <c r="AG29" s="405">
        <f t="shared" ca="1" si="21"/>
        <v>0</v>
      </c>
      <c r="AH29" s="405">
        <f t="shared" ca="1" si="21"/>
        <v>0</v>
      </c>
      <c r="AI29" s="405">
        <f t="shared" ca="1" si="21"/>
        <v>0</v>
      </c>
      <c r="AJ29" s="405">
        <f t="shared" ca="1" si="21"/>
        <v>0</v>
      </c>
      <c r="AK29" s="405">
        <f t="shared" ca="1" si="21"/>
        <v>0</v>
      </c>
      <c r="AL29" s="405">
        <f t="shared" ca="1" si="21"/>
        <v>0</v>
      </c>
    </row>
    <row r="30" spans="1:38" ht="21" customHeight="1">
      <c r="A30" s="403" t="s">
        <v>611</v>
      </c>
      <c r="B30" s="436">
        <v>23</v>
      </c>
      <c r="C30" s="446" t="s">
        <v>384</v>
      </c>
      <c r="D30" s="1124">
        <f t="shared" ca="1" si="2"/>
        <v>2</v>
      </c>
      <c r="E30" s="807">
        <f t="shared" ca="1" si="6"/>
        <v>1</v>
      </c>
      <c r="F30" s="1125">
        <f t="shared" ca="1" si="7"/>
        <v>3</v>
      </c>
      <c r="G30" s="1124">
        <f t="shared" ca="1" si="8"/>
        <v>3</v>
      </c>
      <c r="H30" s="807" t="str">
        <f t="shared" ca="1" si="9"/>
        <v/>
      </c>
      <c r="I30" s="1126" t="str">
        <f t="shared" ca="1" si="10"/>
        <v/>
      </c>
      <c r="J30" s="807" t="str">
        <f t="shared" ca="1" si="11"/>
        <v/>
      </c>
      <c r="K30" s="1125">
        <f t="shared" ca="1" si="12"/>
        <v>3</v>
      </c>
      <c r="L30" s="1124" t="str">
        <f t="shared" ca="1" si="13"/>
        <v/>
      </c>
      <c r="M30" s="807" t="str">
        <f t="shared" ca="1" si="14"/>
        <v/>
      </c>
      <c r="N30" s="1125" t="str">
        <f t="shared" ca="1" si="15"/>
        <v/>
      </c>
      <c r="O30" s="1124" t="str">
        <f t="shared" ca="1" si="16"/>
        <v/>
      </c>
      <c r="P30" s="807" t="str">
        <f t="shared" ca="1" si="17"/>
        <v/>
      </c>
      <c r="Q30" s="1126" t="str">
        <f t="shared" ca="1" si="18"/>
        <v/>
      </c>
      <c r="R30" s="807" t="str">
        <f t="shared" ca="1" si="19"/>
        <v/>
      </c>
      <c r="S30" s="1125" t="str">
        <f t="shared" ca="1" si="20"/>
        <v/>
      </c>
      <c r="U30" s="410">
        <f t="shared" ca="1" si="3"/>
        <v>0</v>
      </c>
      <c r="V30" s="410">
        <f t="shared" ca="1" si="4"/>
        <v>0</v>
      </c>
      <c r="W30" s="405">
        <f t="shared" ca="1" si="21"/>
        <v>2</v>
      </c>
      <c r="X30" s="414">
        <f t="shared" ca="1" si="21"/>
        <v>1</v>
      </c>
      <c r="Y30" s="405">
        <f t="shared" ca="1" si="21"/>
        <v>3</v>
      </c>
      <c r="Z30" s="405">
        <f t="shared" ca="1" si="21"/>
        <v>3</v>
      </c>
      <c r="AA30" s="405">
        <f t="shared" ca="1" si="21"/>
        <v>0</v>
      </c>
      <c r="AB30" s="405">
        <f t="shared" ca="1" si="21"/>
        <v>0</v>
      </c>
      <c r="AC30" s="405">
        <f t="shared" ca="1" si="21"/>
        <v>0</v>
      </c>
      <c r="AD30" s="405">
        <f t="shared" ca="1" si="21"/>
        <v>3</v>
      </c>
      <c r="AE30" s="405">
        <f t="shared" ca="1" si="21"/>
        <v>0</v>
      </c>
      <c r="AF30" s="405">
        <f t="shared" ca="1" si="21"/>
        <v>0</v>
      </c>
      <c r="AG30" s="405">
        <f t="shared" ca="1" si="21"/>
        <v>0</v>
      </c>
      <c r="AH30" s="405">
        <f t="shared" ca="1" si="21"/>
        <v>0</v>
      </c>
      <c r="AI30" s="405">
        <f t="shared" ca="1" si="21"/>
        <v>0</v>
      </c>
      <c r="AJ30" s="405">
        <f t="shared" ca="1" si="21"/>
        <v>0</v>
      </c>
      <c r="AK30" s="405">
        <f t="shared" ca="1" si="21"/>
        <v>0</v>
      </c>
      <c r="AL30" s="405">
        <f t="shared" ca="1" si="21"/>
        <v>0</v>
      </c>
    </row>
    <row r="31" spans="1:38" ht="21" customHeight="1">
      <c r="A31" s="403" t="s">
        <v>618</v>
      </c>
      <c r="B31" s="436">
        <v>24</v>
      </c>
      <c r="C31" s="446" t="s">
        <v>391</v>
      </c>
      <c r="D31" s="1124" t="str">
        <f t="shared" ca="1" si="2"/>
        <v/>
      </c>
      <c r="E31" s="807">
        <f t="shared" ca="1" si="6"/>
        <v>15</v>
      </c>
      <c r="F31" s="1125">
        <f t="shared" ca="1" si="7"/>
        <v>15</v>
      </c>
      <c r="G31" s="1124">
        <f t="shared" ca="1" si="8"/>
        <v>5</v>
      </c>
      <c r="H31" s="807">
        <f t="shared" ca="1" si="9"/>
        <v>9</v>
      </c>
      <c r="I31" s="1126">
        <f t="shared" ca="1" si="10"/>
        <v>1</v>
      </c>
      <c r="J31" s="807" t="str">
        <f t="shared" ca="1" si="11"/>
        <v/>
      </c>
      <c r="K31" s="1125">
        <f t="shared" ca="1" si="12"/>
        <v>15</v>
      </c>
      <c r="L31" s="1124" t="str">
        <f t="shared" ca="1" si="13"/>
        <v/>
      </c>
      <c r="M31" s="807" t="str">
        <f t="shared" ca="1" si="14"/>
        <v/>
      </c>
      <c r="N31" s="1125" t="str">
        <f t="shared" ca="1" si="15"/>
        <v/>
      </c>
      <c r="O31" s="1124" t="str">
        <f t="shared" ca="1" si="16"/>
        <v/>
      </c>
      <c r="P31" s="807" t="str">
        <f t="shared" ca="1" si="17"/>
        <v/>
      </c>
      <c r="Q31" s="1126" t="str">
        <f t="shared" ca="1" si="18"/>
        <v/>
      </c>
      <c r="R31" s="807" t="str">
        <f t="shared" ca="1" si="19"/>
        <v/>
      </c>
      <c r="S31" s="1125" t="str">
        <f t="shared" ca="1" si="20"/>
        <v/>
      </c>
      <c r="U31" s="410">
        <f t="shared" ca="1" si="3"/>
        <v>0</v>
      </c>
      <c r="V31" s="410">
        <f t="shared" ca="1" si="4"/>
        <v>0</v>
      </c>
      <c r="W31" s="405">
        <f t="shared" ca="1" si="21"/>
        <v>0</v>
      </c>
      <c r="X31" s="414">
        <f t="shared" ca="1" si="21"/>
        <v>15</v>
      </c>
      <c r="Y31" s="405">
        <f t="shared" ca="1" si="21"/>
        <v>15</v>
      </c>
      <c r="Z31" s="405">
        <f t="shared" ca="1" si="21"/>
        <v>5</v>
      </c>
      <c r="AA31" s="405">
        <f t="shared" ca="1" si="21"/>
        <v>9</v>
      </c>
      <c r="AB31" s="405">
        <f t="shared" ca="1" si="21"/>
        <v>1</v>
      </c>
      <c r="AC31" s="405">
        <f t="shared" ca="1" si="21"/>
        <v>0</v>
      </c>
      <c r="AD31" s="405">
        <f t="shared" ca="1" si="21"/>
        <v>15</v>
      </c>
      <c r="AE31" s="405">
        <f t="shared" ca="1" si="21"/>
        <v>0</v>
      </c>
      <c r="AF31" s="405">
        <f t="shared" ca="1" si="21"/>
        <v>0</v>
      </c>
      <c r="AG31" s="405">
        <f t="shared" ca="1" si="21"/>
        <v>0</v>
      </c>
      <c r="AH31" s="405">
        <f t="shared" ca="1" si="21"/>
        <v>0</v>
      </c>
      <c r="AI31" s="405">
        <f t="shared" ca="1" si="21"/>
        <v>0</v>
      </c>
      <c r="AJ31" s="405">
        <f t="shared" ca="1" si="21"/>
        <v>0</v>
      </c>
      <c r="AK31" s="405">
        <f t="shared" ca="1" si="21"/>
        <v>0</v>
      </c>
      <c r="AL31" s="405">
        <f t="shared" ca="1" si="21"/>
        <v>0</v>
      </c>
    </row>
    <row r="32" spans="1:38" ht="21" customHeight="1">
      <c r="A32" s="403" t="s">
        <v>620</v>
      </c>
      <c r="B32" s="427">
        <v>25</v>
      </c>
      <c r="C32" s="447" t="s">
        <v>393</v>
      </c>
      <c r="D32" s="475">
        <f t="shared" ca="1" si="2"/>
        <v>8</v>
      </c>
      <c r="E32" s="431" t="str">
        <f t="shared" ca="1" si="6"/>
        <v/>
      </c>
      <c r="F32" s="476">
        <f t="shared" ca="1" si="7"/>
        <v>8</v>
      </c>
      <c r="G32" s="475">
        <f t="shared" ca="1" si="8"/>
        <v>8</v>
      </c>
      <c r="H32" s="431" t="str">
        <f t="shared" ca="1" si="9"/>
        <v/>
      </c>
      <c r="I32" s="791" t="str">
        <f t="shared" ca="1" si="10"/>
        <v/>
      </c>
      <c r="J32" s="431" t="str">
        <f t="shared" ca="1" si="11"/>
        <v/>
      </c>
      <c r="K32" s="476">
        <f t="shared" ca="1" si="12"/>
        <v>8</v>
      </c>
      <c r="L32" s="475" t="str">
        <f t="shared" ca="1" si="13"/>
        <v/>
      </c>
      <c r="M32" s="431" t="str">
        <f t="shared" ca="1" si="14"/>
        <v/>
      </c>
      <c r="N32" s="476" t="str">
        <f t="shared" ca="1" si="15"/>
        <v/>
      </c>
      <c r="O32" s="475" t="str">
        <f t="shared" ca="1" si="16"/>
        <v/>
      </c>
      <c r="P32" s="431" t="str">
        <f t="shared" ca="1" si="17"/>
        <v/>
      </c>
      <c r="Q32" s="791" t="str">
        <f t="shared" ca="1" si="18"/>
        <v/>
      </c>
      <c r="R32" s="431" t="str">
        <f t="shared" ca="1" si="19"/>
        <v/>
      </c>
      <c r="S32" s="476" t="str">
        <f t="shared" ca="1" si="20"/>
        <v/>
      </c>
      <c r="U32" s="410">
        <f t="shared" ca="1" si="3"/>
        <v>0</v>
      </c>
      <c r="V32" s="410">
        <f t="shared" ca="1" si="4"/>
        <v>0</v>
      </c>
      <c r="W32" s="405">
        <f t="shared" ca="1" si="21"/>
        <v>8</v>
      </c>
      <c r="X32" s="414">
        <f t="shared" ca="1" si="21"/>
        <v>0</v>
      </c>
      <c r="Y32" s="405">
        <f t="shared" ca="1" si="21"/>
        <v>8</v>
      </c>
      <c r="Z32" s="405">
        <f t="shared" ca="1" si="21"/>
        <v>8</v>
      </c>
      <c r="AA32" s="405">
        <f t="shared" ca="1" si="21"/>
        <v>0</v>
      </c>
      <c r="AB32" s="405">
        <f t="shared" ca="1" si="21"/>
        <v>0</v>
      </c>
      <c r="AC32" s="405">
        <f t="shared" ca="1" si="21"/>
        <v>0</v>
      </c>
      <c r="AD32" s="405">
        <f t="shared" ca="1" si="21"/>
        <v>8</v>
      </c>
      <c r="AE32" s="405">
        <f t="shared" ca="1" si="21"/>
        <v>0</v>
      </c>
      <c r="AF32" s="405">
        <f t="shared" ca="1" si="21"/>
        <v>0</v>
      </c>
      <c r="AG32" s="405">
        <f t="shared" ca="1" si="21"/>
        <v>0</v>
      </c>
      <c r="AH32" s="405">
        <f t="shared" ca="1" si="21"/>
        <v>0</v>
      </c>
      <c r="AI32" s="405">
        <f t="shared" ca="1" si="21"/>
        <v>0</v>
      </c>
      <c r="AJ32" s="405">
        <f t="shared" ca="1" si="21"/>
        <v>0</v>
      </c>
      <c r="AK32" s="405">
        <f t="shared" ca="1" si="21"/>
        <v>0</v>
      </c>
      <c r="AL32" s="405">
        <f t="shared" ca="1" si="21"/>
        <v>0</v>
      </c>
    </row>
    <row r="33" spans="1:38" ht="21" customHeight="1">
      <c r="A33" s="403" t="s">
        <v>622</v>
      </c>
      <c r="B33" s="439">
        <v>26</v>
      </c>
      <c r="C33" s="448" t="s">
        <v>395</v>
      </c>
      <c r="D33" s="1127" t="str">
        <f t="shared" ca="1" si="2"/>
        <v/>
      </c>
      <c r="E33" s="441" t="str">
        <f t="shared" ca="1" si="6"/>
        <v/>
      </c>
      <c r="F33" s="488" t="str">
        <f t="shared" ca="1" si="7"/>
        <v/>
      </c>
      <c r="G33" s="1127" t="str">
        <f t="shared" ca="1" si="8"/>
        <v/>
      </c>
      <c r="H33" s="441" t="str">
        <f t="shared" ca="1" si="9"/>
        <v/>
      </c>
      <c r="I33" s="1128" t="str">
        <f t="shared" ca="1" si="10"/>
        <v/>
      </c>
      <c r="J33" s="441" t="str">
        <f t="shared" ca="1" si="11"/>
        <v/>
      </c>
      <c r="K33" s="488" t="str">
        <f t="shared" ca="1" si="12"/>
        <v/>
      </c>
      <c r="L33" s="1127" t="str">
        <f t="shared" ca="1" si="13"/>
        <v/>
      </c>
      <c r="M33" s="441" t="str">
        <f t="shared" ca="1" si="14"/>
        <v/>
      </c>
      <c r="N33" s="488" t="str">
        <f t="shared" ca="1" si="15"/>
        <v/>
      </c>
      <c r="O33" s="1127" t="str">
        <f t="shared" ca="1" si="16"/>
        <v/>
      </c>
      <c r="P33" s="441" t="str">
        <f t="shared" ca="1" si="17"/>
        <v/>
      </c>
      <c r="Q33" s="1128" t="str">
        <f t="shared" ca="1" si="18"/>
        <v/>
      </c>
      <c r="R33" s="441" t="str">
        <f t="shared" ca="1" si="19"/>
        <v/>
      </c>
      <c r="S33" s="488" t="str">
        <f t="shared" ca="1" si="20"/>
        <v/>
      </c>
      <c r="U33" s="410">
        <f t="shared" ca="1" si="3"/>
        <v>0</v>
      </c>
      <c r="V33" s="410">
        <f t="shared" ca="1" si="4"/>
        <v>0</v>
      </c>
      <c r="W33" s="405">
        <f t="shared" ca="1" si="21"/>
        <v>0</v>
      </c>
      <c r="X33" s="414">
        <f t="shared" ca="1" si="21"/>
        <v>0</v>
      </c>
      <c r="Y33" s="405">
        <f t="shared" ca="1" si="21"/>
        <v>0</v>
      </c>
      <c r="Z33" s="405">
        <f t="shared" ca="1" si="21"/>
        <v>0</v>
      </c>
      <c r="AA33" s="405">
        <f t="shared" ca="1" si="21"/>
        <v>0</v>
      </c>
      <c r="AB33" s="405">
        <f t="shared" ca="1" si="21"/>
        <v>0</v>
      </c>
      <c r="AC33" s="405">
        <f t="shared" ca="1" si="21"/>
        <v>0</v>
      </c>
      <c r="AD33" s="405">
        <f t="shared" ca="1" si="21"/>
        <v>0</v>
      </c>
      <c r="AE33" s="405">
        <f t="shared" ca="1" si="21"/>
        <v>0</v>
      </c>
      <c r="AF33" s="405">
        <f t="shared" ca="1" si="21"/>
        <v>0</v>
      </c>
      <c r="AG33" s="405">
        <f t="shared" ca="1" si="21"/>
        <v>0</v>
      </c>
      <c r="AH33" s="405">
        <f t="shared" ca="1" si="21"/>
        <v>0</v>
      </c>
      <c r="AI33" s="405">
        <f t="shared" ca="1" si="21"/>
        <v>0</v>
      </c>
      <c r="AJ33" s="405">
        <f t="shared" ca="1" si="21"/>
        <v>0</v>
      </c>
      <c r="AK33" s="405">
        <f t="shared" ca="1" si="21"/>
        <v>0</v>
      </c>
      <c r="AL33" s="405">
        <f t="shared" ca="1" si="21"/>
        <v>0</v>
      </c>
    </row>
    <row r="34" spans="1:38" ht="21" customHeight="1">
      <c r="A34" s="403" t="s">
        <v>624</v>
      </c>
      <c r="B34" s="436">
        <v>27</v>
      </c>
      <c r="C34" s="446" t="s">
        <v>397</v>
      </c>
      <c r="D34" s="1124" t="str">
        <f t="shared" ca="1" si="2"/>
        <v/>
      </c>
      <c r="E34" s="807">
        <f t="shared" ca="1" si="6"/>
        <v>23</v>
      </c>
      <c r="F34" s="1125">
        <f t="shared" ca="1" si="7"/>
        <v>23</v>
      </c>
      <c r="G34" s="1124">
        <f t="shared" ca="1" si="8"/>
        <v>23</v>
      </c>
      <c r="H34" s="807" t="str">
        <f t="shared" ca="1" si="9"/>
        <v/>
      </c>
      <c r="I34" s="1126" t="str">
        <f t="shared" ca="1" si="10"/>
        <v/>
      </c>
      <c r="J34" s="807" t="str">
        <f t="shared" ca="1" si="11"/>
        <v/>
      </c>
      <c r="K34" s="1125">
        <f t="shared" ca="1" si="12"/>
        <v>23</v>
      </c>
      <c r="L34" s="1124" t="str">
        <f t="shared" ca="1" si="13"/>
        <v/>
      </c>
      <c r="M34" s="807" t="str">
        <f t="shared" ca="1" si="14"/>
        <v/>
      </c>
      <c r="N34" s="1125" t="str">
        <f t="shared" ca="1" si="15"/>
        <v/>
      </c>
      <c r="O34" s="1124" t="str">
        <f t="shared" ca="1" si="16"/>
        <v/>
      </c>
      <c r="P34" s="807" t="str">
        <f t="shared" ca="1" si="17"/>
        <v/>
      </c>
      <c r="Q34" s="1126" t="str">
        <f t="shared" ca="1" si="18"/>
        <v/>
      </c>
      <c r="R34" s="807" t="str">
        <f t="shared" ca="1" si="19"/>
        <v/>
      </c>
      <c r="S34" s="1125" t="str">
        <f t="shared" ca="1" si="20"/>
        <v/>
      </c>
      <c r="U34" s="410">
        <f t="shared" ca="1" si="3"/>
        <v>0</v>
      </c>
      <c r="V34" s="410">
        <f t="shared" ca="1" si="4"/>
        <v>0</v>
      </c>
      <c r="W34" s="405">
        <f t="shared" ca="1" si="21"/>
        <v>0</v>
      </c>
      <c r="X34" s="414">
        <f t="shared" ca="1" si="21"/>
        <v>23</v>
      </c>
      <c r="Y34" s="405">
        <f t="shared" ca="1" si="21"/>
        <v>23</v>
      </c>
      <c r="Z34" s="405">
        <f t="shared" ca="1" si="21"/>
        <v>23</v>
      </c>
      <c r="AA34" s="405">
        <f t="shared" ca="1" si="21"/>
        <v>0</v>
      </c>
      <c r="AB34" s="405">
        <f t="shared" ca="1" si="21"/>
        <v>0</v>
      </c>
      <c r="AC34" s="405">
        <f t="shared" ca="1" si="21"/>
        <v>0</v>
      </c>
      <c r="AD34" s="405">
        <f t="shared" ca="1" si="21"/>
        <v>23</v>
      </c>
      <c r="AE34" s="405">
        <f t="shared" ca="1" si="21"/>
        <v>0</v>
      </c>
      <c r="AF34" s="405">
        <f t="shared" ca="1" si="21"/>
        <v>0</v>
      </c>
      <c r="AG34" s="405">
        <f t="shared" ca="1" si="21"/>
        <v>0</v>
      </c>
      <c r="AH34" s="405">
        <f t="shared" ca="1" si="21"/>
        <v>0</v>
      </c>
      <c r="AI34" s="405">
        <f t="shared" ca="1" si="21"/>
        <v>0</v>
      </c>
      <c r="AJ34" s="405">
        <f t="shared" ca="1" si="21"/>
        <v>0</v>
      </c>
      <c r="AK34" s="405">
        <f t="shared" ca="1" si="21"/>
        <v>0</v>
      </c>
      <c r="AL34" s="405">
        <f t="shared" ca="1" si="21"/>
        <v>0</v>
      </c>
    </row>
    <row r="35" spans="1:38" ht="21" customHeight="1">
      <c r="A35" s="403" t="s">
        <v>636</v>
      </c>
      <c r="B35" s="436">
        <v>28</v>
      </c>
      <c r="C35" s="446" t="s">
        <v>409</v>
      </c>
      <c r="D35" s="1124" t="str">
        <f t="shared" ca="1" si="2"/>
        <v/>
      </c>
      <c r="E35" s="807">
        <f t="shared" ca="1" si="6"/>
        <v>7</v>
      </c>
      <c r="F35" s="1125">
        <f t="shared" ca="1" si="7"/>
        <v>7</v>
      </c>
      <c r="G35" s="1124">
        <f t="shared" ca="1" si="8"/>
        <v>7</v>
      </c>
      <c r="H35" s="807" t="str">
        <f t="shared" ca="1" si="9"/>
        <v/>
      </c>
      <c r="I35" s="1126">
        <f t="shared" ca="1" si="10"/>
        <v>1</v>
      </c>
      <c r="J35" s="807" t="str">
        <f t="shared" ca="1" si="11"/>
        <v/>
      </c>
      <c r="K35" s="1125">
        <f t="shared" ca="1" si="12"/>
        <v>8</v>
      </c>
      <c r="L35" s="1124" t="str">
        <f t="shared" ca="1" si="13"/>
        <v/>
      </c>
      <c r="M35" s="807" t="str">
        <f t="shared" ca="1" si="14"/>
        <v/>
      </c>
      <c r="N35" s="1125" t="str">
        <f t="shared" ca="1" si="15"/>
        <v/>
      </c>
      <c r="O35" s="1124" t="str">
        <f t="shared" ca="1" si="16"/>
        <v/>
      </c>
      <c r="P35" s="807" t="str">
        <f t="shared" ca="1" si="17"/>
        <v/>
      </c>
      <c r="Q35" s="1126" t="str">
        <f t="shared" ca="1" si="18"/>
        <v/>
      </c>
      <c r="R35" s="807" t="str">
        <f t="shared" ca="1" si="19"/>
        <v/>
      </c>
      <c r="S35" s="1125" t="str">
        <f t="shared" ca="1" si="20"/>
        <v/>
      </c>
      <c r="U35" s="410">
        <f t="shared" ca="1" si="3"/>
        <v>0</v>
      </c>
      <c r="V35" s="410">
        <f t="shared" ca="1" si="4"/>
        <v>0</v>
      </c>
      <c r="W35" s="405">
        <f t="shared" ca="1" si="21"/>
        <v>0</v>
      </c>
      <c r="X35" s="414">
        <f t="shared" ca="1" si="21"/>
        <v>7</v>
      </c>
      <c r="Y35" s="405">
        <f t="shared" ca="1" si="21"/>
        <v>7</v>
      </c>
      <c r="Z35" s="405">
        <f t="shared" ca="1" si="21"/>
        <v>7</v>
      </c>
      <c r="AA35" s="405">
        <f t="shared" ca="1" si="21"/>
        <v>0</v>
      </c>
      <c r="AB35" s="405">
        <f t="shared" ca="1" si="21"/>
        <v>1</v>
      </c>
      <c r="AC35" s="405">
        <f t="shared" ca="1" si="21"/>
        <v>0</v>
      </c>
      <c r="AD35" s="405">
        <f t="shared" ca="1" si="21"/>
        <v>8</v>
      </c>
      <c r="AE35" s="405">
        <f t="shared" ca="1" si="21"/>
        <v>0</v>
      </c>
      <c r="AF35" s="405">
        <f t="shared" ca="1" si="21"/>
        <v>0</v>
      </c>
      <c r="AG35" s="405">
        <f t="shared" ca="1" si="21"/>
        <v>0</v>
      </c>
      <c r="AH35" s="405">
        <f t="shared" ca="1" si="21"/>
        <v>0</v>
      </c>
      <c r="AI35" s="405">
        <f t="shared" ca="1" si="21"/>
        <v>0</v>
      </c>
      <c r="AJ35" s="405">
        <f t="shared" ca="1" si="21"/>
        <v>0</v>
      </c>
      <c r="AK35" s="405">
        <f t="shared" ca="1" si="21"/>
        <v>0</v>
      </c>
      <c r="AL35" s="405">
        <f t="shared" ca="1" si="21"/>
        <v>0</v>
      </c>
    </row>
    <row r="36" spans="1:38" ht="21" customHeight="1">
      <c r="A36" s="403" t="s">
        <v>644</v>
      </c>
      <c r="B36" s="436">
        <v>29</v>
      </c>
      <c r="C36" s="446" t="s">
        <v>417</v>
      </c>
      <c r="D36" s="1124" t="str">
        <f t="shared" ca="1" si="2"/>
        <v/>
      </c>
      <c r="E36" s="807" t="str">
        <f t="shared" ca="1" si="6"/>
        <v/>
      </c>
      <c r="F36" s="1125" t="str">
        <f t="shared" ca="1" si="7"/>
        <v/>
      </c>
      <c r="G36" s="1124" t="str">
        <f t="shared" ca="1" si="8"/>
        <v/>
      </c>
      <c r="H36" s="807" t="str">
        <f t="shared" ca="1" si="9"/>
        <v/>
      </c>
      <c r="I36" s="1126" t="str">
        <f t="shared" ca="1" si="10"/>
        <v/>
      </c>
      <c r="J36" s="807" t="str">
        <f t="shared" ca="1" si="11"/>
        <v/>
      </c>
      <c r="K36" s="1125" t="str">
        <f t="shared" ca="1" si="12"/>
        <v/>
      </c>
      <c r="L36" s="1124" t="str">
        <f t="shared" ca="1" si="13"/>
        <v/>
      </c>
      <c r="M36" s="807" t="str">
        <f t="shared" ca="1" si="14"/>
        <v/>
      </c>
      <c r="N36" s="1125" t="str">
        <f t="shared" ca="1" si="15"/>
        <v/>
      </c>
      <c r="O36" s="1124" t="str">
        <f t="shared" ca="1" si="16"/>
        <v/>
      </c>
      <c r="P36" s="807" t="str">
        <f t="shared" ca="1" si="17"/>
        <v/>
      </c>
      <c r="Q36" s="1126" t="str">
        <f t="shared" ca="1" si="18"/>
        <v/>
      </c>
      <c r="R36" s="807" t="str">
        <f t="shared" ca="1" si="19"/>
        <v/>
      </c>
      <c r="S36" s="1125" t="str">
        <f t="shared" ca="1" si="20"/>
        <v/>
      </c>
      <c r="U36" s="410">
        <f t="shared" ca="1" si="3"/>
        <v>0</v>
      </c>
      <c r="V36" s="410">
        <f t="shared" ca="1" si="4"/>
        <v>0</v>
      </c>
      <c r="W36" s="405">
        <f t="shared" ca="1" si="21"/>
        <v>0</v>
      </c>
      <c r="X36" s="414">
        <f t="shared" ca="1" si="21"/>
        <v>0</v>
      </c>
      <c r="Y36" s="405">
        <f t="shared" ca="1" si="21"/>
        <v>0</v>
      </c>
      <c r="Z36" s="405">
        <f t="shared" ca="1" si="21"/>
        <v>0</v>
      </c>
      <c r="AA36" s="405">
        <f t="shared" ca="1" si="21"/>
        <v>0</v>
      </c>
      <c r="AB36" s="405">
        <f t="shared" ca="1" si="21"/>
        <v>0</v>
      </c>
      <c r="AC36" s="405">
        <f t="shared" ca="1" si="21"/>
        <v>0</v>
      </c>
      <c r="AD36" s="405">
        <f t="shared" ca="1" si="21"/>
        <v>0</v>
      </c>
      <c r="AE36" s="405">
        <f t="shared" ca="1" si="21"/>
        <v>0</v>
      </c>
      <c r="AF36" s="405">
        <f t="shared" ca="1" si="21"/>
        <v>0</v>
      </c>
      <c r="AG36" s="405">
        <f t="shared" ca="1" si="21"/>
        <v>0</v>
      </c>
      <c r="AH36" s="405">
        <f t="shared" ca="1" si="21"/>
        <v>0</v>
      </c>
      <c r="AI36" s="405">
        <f t="shared" ca="1" si="21"/>
        <v>0</v>
      </c>
      <c r="AJ36" s="405">
        <f t="shared" ca="1" si="21"/>
        <v>0</v>
      </c>
      <c r="AK36" s="405">
        <f t="shared" ca="1" si="21"/>
        <v>0</v>
      </c>
      <c r="AL36" s="405">
        <f t="shared" ca="1" si="21"/>
        <v>0</v>
      </c>
    </row>
    <row r="37" spans="1:38" ht="21" customHeight="1">
      <c r="A37" s="403" t="s">
        <v>646</v>
      </c>
      <c r="B37" s="427">
        <v>30</v>
      </c>
      <c r="C37" s="447" t="s">
        <v>419</v>
      </c>
      <c r="D37" s="475" t="str">
        <f t="shared" ca="1" si="2"/>
        <v/>
      </c>
      <c r="E37" s="431">
        <f t="shared" ca="1" si="6"/>
        <v>9</v>
      </c>
      <c r="F37" s="476">
        <f t="shared" ca="1" si="7"/>
        <v>9</v>
      </c>
      <c r="G37" s="475">
        <f t="shared" ca="1" si="8"/>
        <v>9</v>
      </c>
      <c r="H37" s="431" t="str">
        <f t="shared" ca="1" si="9"/>
        <v/>
      </c>
      <c r="I37" s="791" t="str">
        <f t="shared" ca="1" si="10"/>
        <v/>
      </c>
      <c r="J37" s="431" t="str">
        <f t="shared" ca="1" si="11"/>
        <v/>
      </c>
      <c r="K37" s="476">
        <f t="shared" ca="1" si="12"/>
        <v>9</v>
      </c>
      <c r="L37" s="475" t="str">
        <f t="shared" ca="1" si="13"/>
        <v/>
      </c>
      <c r="M37" s="431" t="str">
        <f t="shared" ca="1" si="14"/>
        <v/>
      </c>
      <c r="N37" s="476" t="str">
        <f t="shared" ca="1" si="15"/>
        <v/>
      </c>
      <c r="O37" s="475" t="str">
        <f t="shared" ca="1" si="16"/>
        <v/>
      </c>
      <c r="P37" s="431" t="str">
        <f t="shared" ca="1" si="17"/>
        <v/>
      </c>
      <c r="Q37" s="791" t="str">
        <f t="shared" ca="1" si="18"/>
        <v/>
      </c>
      <c r="R37" s="431" t="str">
        <f t="shared" ca="1" si="19"/>
        <v/>
      </c>
      <c r="S37" s="476" t="str">
        <f t="shared" ca="1" si="20"/>
        <v/>
      </c>
      <c r="U37" s="410">
        <f t="shared" ca="1" si="3"/>
        <v>0</v>
      </c>
      <c r="V37" s="410">
        <f t="shared" ca="1" si="4"/>
        <v>0</v>
      </c>
      <c r="W37" s="405">
        <f t="shared" ca="1" si="21"/>
        <v>0</v>
      </c>
      <c r="X37" s="414">
        <f t="shared" ca="1" si="21"/>
        <v>9</v>
      </c>
      <c r="Y37" s="405">
        <f t="shared" ca="1" si="21"/>
        <v>9</v>
      </c>
      <c r="Z37" s="405">
        <f t="shared" ca="1" si="21"/>
        <v>9</v>
      </c>
      <c r="AA37" s="405">
        <f t="shared" ca="1" si="21"/>
        <v>0</v>
      </c>
      <c r="AB37" s="405">
        <f t="shared" ca="1" si="21"/>
        <v>0</v>
      </c>
      <c r="AC37" s="405">
        <f t="shared" ca="1" si="21"/>
        <v>0</v>
      </c>
      <c r="AD37" s="405">
        <f t="shared" ca="1" si="21"/>
        <v>9</v>
      </c>
      <c r="AE37" s="405">
        <f t="shared" ca="1" si="21"/>
        <v>0</v>
      </c>
      <c r="AF37" s="405">
        <f t="shared" ca="1" si="21"/>
        <v>0</v>
      </c>
      <c r="AG37" s="405">
        <f t="shared" ca="1" si="21"/>
        <v>0</v>
      </c>
      <c r="AH37" s="405">
        <f t="shared" ca="1" si="21"/>
        <v>0</v>
      </c>
      <c r="AI37" s="405">
        <f t="shared" ca="1" si="21"/>
        <v>0</v>
      </c>
      <c r="AJ37" s="405">
        <f t="shared" ca="1" si="21"/>
        <v>0</v>
      </c>
      <c r="AK37" s="405">
        <f t="shared" ca="1" si="21"/>
        <v>0</v>
      </c>
      <c r="AL37" s="405">
        <f t="shared" ca="1" si="21"/>
        <v>0</v>
      </c>
    </row>
    <row r="38" spans="1:38" ht="21" customHeight="1">
      <c r="A38" s="403" t="s">
        <v>648</v>
      </c>
      <c r="B38" s="439">
        <v>31</v>
      </c>
      <c r="C38" s="448" t="s">
        <v>421</v>
      </c>
      <c r="D38" s="1127" t="str">
        <f t="shared" ca="1" si="2"/>
        <v/>
      </c>
      <c r="E38" s="441" t="str">
        <f t="shared" ca="1" si="6"/>
        <v/>
      </c>
      <c r="F38" s="488" t="str">
        <f t="shared" ca="1" si="7"/>
        <v/>
      </c>
      <c r="G38" s="1127" t="str">
        <f t="shared" ca="1" si="8"/>
        <v/>
      </c>
      <c r="H38" s="441" t="str">
        <f t="shared" ca="1" si="9"/>
        <v/>
      </c>
      <c r="I38" s="1128" t="str">
        <f t="shared" ca="1" si="10"/>
        <v/>
      </c>
      <c r="J38" s="441" t="str">
        <f t="shared" ca="1" si="11"/>
        <v/>
      </c>
      <c r="K38" s="488" t="str">
        <f t="shared" ca="1" si="12"/>
        <v/>
      </c>
      <c r="L38" s="1127" t="str">
        <f t="shared" ca="1" si="13"/>
        <v/>
      </c>
      <c r="M38" s="441" t="str">
        <f t="shared" ca="1" si="14"/>
        <v/>
      </c>
      <c r="N38" s="488" t="str">
        <f t="shared" ca="1" si="15"/>
        <v/>
      </c>
      <c r="O38" s="1127" t="str">
        <f t="shared" ca="1" si="16"/>
        <v/>
      </c>
      <c r="P38" s="441" t="str">
        <f t="shared" ca="1" si="17"/>
        <v/>
      </c>
      <c r="Q38" s="1128" t="str">
        <f t="shared" ca="1" si="18"/>
        <v/>
      </c>
      <c r="R38" s="441" t="str">
        <f t="shared" ca="1" si="19"/>
        <v/>
      </c>
      <c r="S38" s="488" t="str">
        <f t="shared" ca="1" si="20"/>
        <v/>
      </c>
      <c r="U38" s="410">
        <f t="shared" ca="1" si="3"/>
        <v>0</v>
      </c>
      <c r="V38" s="410">
        <f t="shared" ca="1" si="4"/>
        <v>0</v>
      </c>
      <c r="W38" s="405">
        <f t="shared" ref="W38:AL47" ca="1" si="22">INDEX(INDIRECT("_"&amp;W$7),MATCH($A38,_1自治体コード,0))</f>
        <v>0</v>
      </c>
      <c r="X38" s="414">
        <f t="shared" ca="1" si="22"/>
        <v>0</v>
      </c>
      <c r="Y38" s="405">
        <f t="shared" ca="1" si="22"/>
        <v>0</v>
      </c>
      <c r="Z38" s="405">
        <f t="shared" ca="1" si="22"/>
        <v>0</v>
      </c>
      <c r="AA38" s="405">
        <f t="shared" ca="1" si="22"/>
        <v>0</v>
      </c>
      <c r="AB38" s="405">
        <f t="shared" ca="1" si="22"/>
        <v>0</v>
      </c>
      <c r="AC38" s="405">
        <f t="shared" ca="1" si="22"/>
        <v>0</v>
      </c>
      <c r="AD38" s="405">
        <f t="shared" ca="1" si="22"/>
        <v>0</v>
      </c>
      <c r="AE38" s="405">
        <f t="shared" ca="1" si="22"/>
        <v>0</v>
      </c>
      <c r="AF38" s="405">
        <f t="shared" ca="1" si="22"/>
        <v>0</v>
      </c>
      <c r="AG38" s="405">
        <f t="shared" ca="1" si="22"/>
        <v>0</v>
      </c>
      <c r="AH38" s="405">
        <f t="shared" ca="1" si="22"/>
        <v>0</v>
      </c>
      <c r="AI38" s="405">
        <f t="shared" ca="1" si="22"/>
        <v>0</v>
      </c>
      <c r="AJ38" s="405">
        <f t="shared" ca="1" si="22"/>
        <v>0</v>
      </c>
      <c r="AK38" s="405">
        <f t="shared" ca="1" si="22"/>
        <v>0</v>
      </c>
      <c r="AL38" s="405">
        <f t="shared" ca="1" si="22"/>
        <v>0</v>
      </c>
    </row>
    <row r="39" spans="1:38" ht="21" customHeight="1">
      <c r="A39" s="403" t="s">
        <v>650</v>
      </c>
      <c r="B39" s="436">
        <v>32</v>
      </c>
      <c r="C39" s="446" t="s">
        <v>423</v>
      </c>
      <c r="D39" s="1124">
        <f t="shared" ca="1" si="2"/>
        <v>9</v>
      </c>
      <c r="E39" s="807">
        <f t="shared" ca="1" si="6"/>
        <v>5</v>
      </c>
      <c r="F39" s="1125">
        <f t="shared" ca="1" si="7"/>
        <v>14</v>
      </c>
      <c r="G39" s="1124">
        <f t="shared" ca="1" si="8"/>
        <v>14</v>
      </c>
      <c r="H39" s="807">
        <f t="shared" ca="1" si="9"/>
        <v>2</v>
      </c>
      <c r="I39" s="1126">
        <f t="shared" ca="1" si="10"/>
        <v>2</v>
      </c>
      <c r="J39" s="807" t="str">
        <f t="shared" ca="1" si="11"/>
        <v/>
      </c>
      <c r="K39" s="1125">
        <f t="shared" ca="1" si="12"/>
        <v>18</v>
      </c>
      <c r="L39" s="1124" t="str">
        <f t="shared" ca="1" si="13"/>
        <v/>
      </c>
      <c r="M39" s="807" t="str">
        <f t="shared" ca="1" si="14"/>
        <v/>
      </c>
      <c r="N39" s="1125" t="str">
        <f t="shared" ca="1" si="15"/>
        <v/>
      </c>
      <c r="O39" s="1124" t="str">
        <f t="shared" ca="1" si="16"/>
        <v/>
      </c>
      <c r="P39" s="807" t="str">
        <f t="shared" ca="1" si="17"/>
        <v/>
      </c>
      <c r="Q39" s="1126" t="str">
        <f t="shared" ca="1" si="18"/>
        <v/>
      </c>
      <c r="R39" s="807" t="str">
        <f t="shared" ca="1" si="19"/>
        <v/>
      </c>
      <c r="S39" s="1125" t="str">
        <f t="shared" ca="1" si="20"/>
        <v/>
      </c>
      <c r="U39" s="410">
        <f t="shared" ca="1" si="3"/>
        <v>0</v>
      </c>
      <c r="V39" s="410">
        <f t="shared" ca="1" si="4"/>
        <v>0</v>
      </c>
      <c r="W39" s="405">
        <f t="shared" ca="1" si="22"/>
        <v>9</v>
      </c>
      <c r="X39" s="414">
        <f t="shared" ca="1" si="22"/>
        <v>5</v>
      </c>
      <c r="Y39" s="405">
        <f t="shared" ca="1" si="22"/>
        <v>14</v>
      </c>
      <c r="Z39" s="405">
        <f t="shared" ca="1" si="22"/>
        <v>14</v>
      </c>
      <c r="AA39" s="405">
        <f t="shared" ca="1" si="22"/>
        <v>2</v>
      </c>
      <c r="AB39" s="405">
        <f t="shared" ca="1" si="22"/>
        <v>2</v>
      </c>
      <c r="AC39" s="405">
        <f t="shared" ca="1" si="22"/>
        <v>0</v>
      </c>
      <c r="AD39" s="405">
        <f t="shared" ca="1" si="22"/>
        <v>18</v>
      </c>
      <c r="AE39" s="405">
        <f t="shared" ca="1" si="22"/>
        <v>0</v>
      </c>
      <c r="AF39" s="405">
        <f t="shared" ca="1" si="22"/>
        <v>0</v>
      </c>
      <c r="AG39" s="405">
        <f t="shared" ca="1" si="22"/>
        <v>0</v>
      </c>
      <c r="AH39" s="405">
        <f t="shared" ca="1" si="22"/>
        <v>0</v>
      </c>
      <c r="AI39" s="405">
        <f t="shared" ca="1" si="22"/>
        <v>0</v>
      </c>
      <c r="AJ39" s="405">
        <f t="shared" ca="1" si="22"/>
        <v>0</v>
      </c>
      <c r="AK39" s="405">
        <f t="shared" ca="1" si="22"/>
        <v>0</v>
      </c>
      <c r="AL39" s="405">
        <f t="shared" ca="1" si="22"/>
        <v>0</v>
      </c>
    </row>
    <row r="40" spans="1:38" ht="21" customHeight="1">
      <c r="A40" s="403" t="s">
        <v>652</v>
      </c>
      <c r="B40" s="436">
        <v>33</v>
      </c>
      <c r="C40" s="446" t="s">
        <v>425</v>
      </c>
      <c r="D40" s="1124">
        <f t="shared" ca="1" si="2"/>
        <v>6</v>
      </c>
      <c r="E40" s="807" t="str">
        <f t="shared" ca="1" si="6"/>
        <v/>
      </c>
      <c r="F40" s="1125">
        <f t="shared" ca="1" si="7"/>
        <v>6</v>
      </c>
      <c r="G40" s="1124">
        <f t="shared" ca="1" si="8"/>
        <v>6</v>
      </c>
      <c r="H40" s="807">
        <f t="shared" ca="1" si="9"/>
        <v>4</v>
      </c>
      <c r="I40" s="1126">
        <f t="shared" ca="1" si="10"/>
        <v>4</v>
      </c>
      <c r="J40" s="807" t="str">
        <f t="shared" ca="1" si="11"/>
        <v/>
      </c>
      <c r="K40" s="1125">
        <f t="shared" ca="1" si="12"/>
        <v>14</v>
      </c>
      <c r="L40" s="1124" t="str">
        <f t="shared" ca="1" si="13"/>
        <v/>
      </c>
      <c r="M40" s="807" t="str">
        <f t="shared" ca="1" si="14"/>
        <v/>
      </c>
      <c r="N40" s="1125" t="str">
        <f t="shared" ca="1" si="15"/>
        <v/>
      </c>
      <c r="O40" s="1124" t="str">
        <f t="shared" ca="1" si="16"/>
        <v/>
      </c>
      <c r="P40" s="807" t="str">
        <f t="shared" ca="1" si="17"/>
        <v/>
      </c>
      <c r="Q40" s="1126" t="str">
        <f t="shared" ca="1" si="18"/>
        <v/>
      </c>
      <c r="R40" s="807" t="str">
        <f t="shared" ca="1" si="19"/>
        <v/>
      </c>
      <c r="S40" s="1125" t="str">
        <f t="shared" ca="1" si="20"/>
        <v/>
      </c>
      <c r="U40" s="410">
        <f t="shared" ca="1" si="3"/>
        <v>0</v>
      </c>
      <c r="V40" s="410">
        <f t="shared" ca="1" si="4"/>
        <v>0</v>
      </c>
      <c r="W40" s="405">
        <f t="shared" ca="1" si="22"/>
        <v>6</v>
      </c>
      <c r="X40" s="414">
        <f t="shared" ca="1" si="22"/>
        <v>0</v>
      </c>
      <c r="Y40" s="405">
        <f t="shared" ca="1" si="22"/>
        <v>6</v>
      </c>
      <c r="Z40" s="405">
        <f t="shared" ca="1" si="22"/>
        <v>6</v>
      </c>
      <c r="AA40" s="405">
        <f t="shared" ca="1" si="22"/>
        <v>4</v>
      </c>
      <c r="AB40" s="405">
        <f t="shared" ca="1" si="22"/>
        <v>4</v>
      </c>
      <c r="AC40" s="405">
        <f t="shared" ca="1" si="22"/>
        <v>0</v>
      </c>
      <c r="AD40" s="405">
        <f t="shared" ca="1" si="22"/>
        <v>14</v>
      </c>
      <c r="AE40" s="405">
        <f t="shared" ca="1" si="22"/>
        <v>0</v>
      </c>
      <c r="AF40" s="405">
        <f t="shared" ca="1" si="22"/>
        <v>0</v>
      </c>
      <c r="AG40" s="405">
        <f t="shared" ca="1" si="22"/>
        <v>0</v>
      </c>
      <c r="AH40" s="405">
        <f t="shared" ca="1" si="22"/>
        <v>0</v>
      </c>
      <c r="AI40" s="405">
        <f t="shared" ca="1" si="22"/>
        <v>0</v>
      </c>
      <c r="AJ40" s="405">
        <f t="shared" ca="1" si="22"/>
        <v>0</v>
      </c>
      <c r="AK40" s="405">
        <f t="shared" ca="1" si="22"/>
        <v>0</v>
      </c>
      <c r="AL40" s="405">
        <f t="shared" ca="1" si="22"/>
        <v>0</v>
      </c>
    </row>
    <row r="41" spans="1:38" ht="21" customHeight="1">
      <c r="A41" s="403" t="s">
        <v>655</v>
      </c>
      <c r="B41" s="436">
        <v>34</v>
      </c>
      <c r="C41" s="446" t="s">
        <v>428</v>
      </c>
      <c r="D41" s="1124" t="str">
        <f t="shared" ca="1" si="2"/>
        <v/>
      </c>
      <c r="E41" s="807" t="str">
        <f t="shared" ca="1" si="6"/>
        <v/>
      </c>
      <c r="F41" s="1125" t="str">
        <f t="shared" ca="1" si="7"/>
        <v/>
      </c>
      <c r="G41" s="1124" t="str">
        <f t="shared" ca="1" si="8"/>
        <v/>
      </c>
      <c r="H41" s="807" t="str">
        <f t="shared" ca="1" si="9"/>
        <v/>
      </c>
      <c r="I41" s="1126" t="str">
        <f t="shared" ca="1" si="10"/>
        <v/>
      </c>
      <c r="J41" s="807" t="str">
        <f t="shared" ca="1" si="11"/>
        <v/>
      </c>
      <c r="K41" s="1125" t="str">
        <f t="shared" ca="1" si="12"/>
        <v/>
      </c>
      <c r="L41" s="1124" t="str">
        <f t="shared" ca="1" si="13"/>
        <v/>
      </c>
      <c r="M41" s="807" t="str">
        <f t="shared" ca="1" si="14"/>
        <v/>
      </c>
      <c r="N41" s="1125" t="str">
        <f t="shared" ca="1" si="15"/>
        <v/>
      </c>
      <c r="O41" s="1124" t="str">
        <f t="shared" ca="1" si="16"/>
        <v/>
      </c>
      <c r="P41" s="807" t="str">
        <f t="shared" ca="1" si="17"/>
        <v/>
      </c>
      <c r="Q41" s="1126" t="str">
        <f t="shared" ca="1" si="18"/>
        <v/>
      </c>
      <c r="R41" s="807" t="str">
        <f t="shared" ca="1" si="19"/>
        <v/>
      </c>
      <c r="S41" s="1125" t="str">
        <f t="shared" ca="1" si="20"/>
        <v/>
      </c>
      <c r="U41" s="410">
        <f t="shared" ca="1" si="3"/>
        <v>0</v>
      </c>
      <c r="V41" s="410">
        <f t="shared" ca="1" si="4"/>
        <v>0</v>
      </c>
      <c r="W41" s="405">
        <f t="shared" ca="1" si="22"/>
        <v>0</v>
      </c>
      <c r="X41" s="414">
        <f t="shared" ca="1" si="22"/>
        <v>0</v>
      </c>
      <c r="Y41" s="405">
        <f t="shared" ca="1" si="22"/>
        <v>0</v>
      </c>
      <c r="Z41" s="405">
        <f t="shared" ca="1" si="22"/>
        <v>0</v>
      </c>
      <c r="AA41" s="405">
        <f t="shared" ca="1" si="22"/>
        <v>0</v>
      </c>
      <c r="AB41" s="405">
        <f t="shared" ca="1" si="22"/>
        <v>0</v>
      </c>
      <c r="AC41" s="405">
        <f t="shared" ca="1" si="22"/>
        <v>0</v>
      </c>
      <c r="AD41" s="405">
        <f t="shared" ca="1" si="22"/>
        <v>0</v>
      </c>
      <c r="AE41" s="405">
        <f t="shared" ca="1" si="22"/>
        <v>0</v>
      </c>
      <c r="AF41" s="405">
        <f t="shared" ca="1" si="22"/>
        <v>0</v>
      </c>
      <c r="AG41" s="405">
        <f t="shared" ca="1" si="22"/>
        <v>0</v>
      </c>
      <c r="AH41" s="405">
        <f t="shared" ca="1" si="22"/>
        <v>0</v>
      </c>
      <c r="AI41" s="405">
        <f t="shared" ca="1" si="22"/>
        <v>0</v>
      </c>
      <c r="AJ41" s="405">
        <f t="shared" ca="1" si="22"/>
        <v>0</v>
      </c>
      <c r="AK41" s="405">
        <f t="shared" ca="1" si="22"/>
        <v>0</v>
      </c>
      <c r="AL41" s="405">
        <f t="shared" ca="1" si="22"/>
        <v>0</v>
      </c>
    </row>
    <row r="42" spans="1:38" ht="21" customHeight="1">
      <c r="A42" s="403" t="s">
        <v>659</v>
      </c>
      <c r="B42" s="427">
        <v>35</v>
      </c>
      <c r="C42" s="447" t="s">
        <v>432</v>
      </c>
      <c r="D42" s="475">
        <f t="shared" ca="1" si="2"/>
        <v>3</v>
      </c>
      <c r="E42" s="431" t="str">
        <f t="shared" ca="1" si="6"/>
        <v/>
      </c>
      <c r="F42" s="476">
        <f t="shared" ca="1" si="7"/>
        <v>3</v>
      </c>
      <c r="G42" s="475">
        <f t="shared" ca="1" si="8"/>
        <v>1</v>
      </c>
      <c r="H42" s="431">
        <f t="shared" ca="1" si="9"/>
        <v>2</v>
      </c>
      <c r="I42" s="791" t="str">
        <f t="shared" ca="1" si="10"/>
        <v/>
      </c>
      <c r="J42" s="431" t="str">
        <f t="shared" ca="1" si="11"/>
        <v/>
      </c>
      <c r="K42" s="476">
        <f t="shared" ca="1" si="12"/>
        <v>3</v>
      </c>
      <c r="L42" s="475" t="str">
        <f t="shared" ca="1" si="13"/>
        <v/>
      </c>
      <c r="M42" s="431" t="str">
        <f t="shared" ca="1" si="14"/>
        <v/>
      </c>
      <c r="N42" s="476" t="str">
        <f t="shared" ca="1" si="15"/>
        <v/>
      </c>
      <c r="O42" s="475" t="str">
        <f t="shared" ca="1" si="16"/>
        <v/>
      </c>
      <c r="P42" s="431" t="str">
        <f t="shared" ca="1" si="17"/>
        <v/>
      </c>
      <c r="Q42" s="791" t="str">
        <f t="shared" ca="1" si="18"/>
        <v/>
      </c>
      <c r="R42" s="431" t="str">
        <f t="shared" ca="1" si="19"/>
        <v/>
      </c>
      <c r="S42" s="476" t="str">
        <f t="shared" ca="1" si="20"/>
        <v/>
      </c>
      <c r="U42" s="410">
        <f t="shared" ca="1" si="3"/>
        <v>0</v>
      </c>
      <c r="V42" s="410">
        <f t="shared" ca="1" si="4"/>
        <v>0</v>
      </c>
      <c r="W42" s="405">
        <f t="shared" ca="1" si="22"/>
        <v>3</v>
      </c>
      <c r="X42" s="414">
        <f t="shared" ca="1" si="22"/>
        <v>0</v>
      </c>
      <c r="Y42" s="405">
        <f t="shared" ca="1" si="22"/>
        <v>3</v>
      </c>
      <c r="Z42" s="405">
        <f t="shared" ca="1" si="22"/>
        <v>1</v>
      </c>
      <c r="AA42" s="405">
        <f t="shared" ca="1" si="22"/>
        <v>2</v>
      </c>
      <c r="AB42" s="405">
        <f t="shared" ca="1" si="22"/>
        <v>0</v>
      </c>
      <c r="AC42" s="405">
        <f t="shared" ca="1" si="22"/>
        <v>0</v>
      </c>
      <c r="AD42" s="405">
        <f t="shared" ca="1" si="22"/>
        <v>3</v>
      </c>
      <c r="AE42" s="405">
        <f t="shared" ca="1" si="22"/>
        <v>0</v>
      </c>
      <c r="AF42" s="405">
        <f t="shared" ca="1" si="22"/>
        <v>0</v>
      </c>
      <c r="AG42" s="405">
        <f t="shared" ca="1" si="22"/>
        <v>0</v>
      </c>
      <c r="AH42" s="405">
        <f t="shared" ca="1" si="22"/>
        <v>0</v>
      </c>
      <c r="AI42" s="405">
        <f t="shared" ca="1" si="22"/>
        <v>0</v>
      </c>
      <c r="AJ42" s="405">
        <f t="shared" ca="1" si="22"/>
        <v>0</v>
      </c>
      <c r="AK42" s="405">
        <f t="shared" ca="1" si="22"/>
        <v>0</v>
      </c>
      <c r="AL42" s="405">
        <f t="shared" ca="1" si="22"/>
        <v>0</v>
      </c>
    </row>
    <row r="43" spans="1:38" ht="21" customHeight="1">
      <c r="A43" s="403" t="s">
        <v>661</v>
      </c>
      <c r="B43" s="439">
        <v>36</v>
      </c>
      <c r="C43" s="448" t="s">
        <v>434</v>
      </c>
      <c r="D43" s="1127" t="str">
        <f t="shared" ca="1" si="2"/>
        <v/>
      </c>
      <c r="E43" s="441" t="str">
        <f t="shared" ca="1" si="6"/>
        <v/>
      </c>
      <c r="F43" s="488" t="str">
        <f t="shared" ca="1" si="7"/>
        <v/>
      </c>
      <c r="G43" s="1127" t="str">
        <f t="shared" ca="1" si="8"/>
        <v/>
      </c>
      <c r="H43" s="441" t="str">
        <f t="shared" ca="1" si="9"/>
        <v/>
      </c>
      <c r="I43" s="1128" t="str">
        <f t="shared" ca="1" si="10"/>
        <v/>
      </c>
      <c r="J43" s="441" t="str">
        <f t="shared" ca="1" si="11"/>
        <v/>
      </c>
      <c r="K43" s="488" t="str">
        <f t="shared" ca="1" si="12"/>
        <v/>
      </c>
      <c r="L43" s="1127" t="str">
        <f t="shared" ca="1" si="13"/>
        <v/>
      </c>
      <c r="M43" s="441" t="str">
        <f t="shared" ca="1" si="14"/>
        <v/>
      </c>
      <c r="N43" s="488" t="str">
        <f t="shared" ca="1" si="15"/>
        <v/>
      </c>
      <c r="O43" s="1127" t="str">
        <f t="shared" ca="1" si="16"/>
        <v/>
      </c>
      <c r="P43" s="441" t="str">
        <f t="shared" ca="1" si="17"/>
        <v/>
      </c>
      <c r="Q43" s="1128" t="str">
        <f t="shared" ca="1" si="18"/>
        <v/>
      </c>
      <c r="R43" s="441" t="str">
        <f t="shared" ca="1" si="19"/>
        <v/>
      </c>
      <c r="S43" s="488" t="str">
        <f t="shared" ca="1" si="20"/>
        <v/>
      </c>
      <c r="U43" s="410">
        <f t="shared" ca="1" si="3"/>
        <v>0</v>
      </c>
      <c r="V43" s="410">
        <f t="shared" ca="1" si="4"/>
        <v>0</v>
      </c>
      <c r="W43" s="405">
        <f t="shared" ca="1" si="22"/>
        <v>0</v>
      </c>
      <c r="X43" s="414">
        <f t="shared" ca="1" si="22"/>
        <v>0</v>
      </c>
      <c r="Y43" s="405">
        <f t="shared" ca="1" si="22"/>
        <v>0</v>
      </c>
      <c r="Z43" s="405">
        <f t="shared" ca="1" si="22"/>
        <v>0</v>
      </c>
      <c r="AA43" s="405">
        <f t="shared" ca="1" si="22"/>
        <v>0</v>
      </c>
      <c r="AB43" s="405">
        <f t="shared" ca="1" si="22"/>
        <v>0</v>
      </c>
      <c r="AC43" s="405">
        <f t="shared" ca="1" si="22"/>
        <v>0</v>
      </c>
      <c r="AD43" s="405">
        <f t="shared" ca="1" si="22"/>
        <v>0</v>
      </c>
      <c r="AE43" s="405">
        <f t="shared" ca="1" si="22"/>
        <v>0</v>
      </c>
      <c r="AF43" s="405">
        <f t="shared" ca="1" si="22"/>
        <v>0</v>
      </c>
      <c r="AG43" s="405">
        <f t="shared" ca="1" si="22"/>
        <v>0</v>
      </c>
      <c r="AH43" s="405">
        <f t="shared" ca="1" si="22"/>
        <v>0</v>
      </c>
      <c r="AI43" s="405">
        <f t="shared" ca="1" si="22"/>
        <v>0</v>
      </c>
      <c r="AJ43" s="405">
        <f t="shared" ca="1" si="22"/>
        <v>0</v>
      </c>
      <c r="AK43" s="405">
        <f t="shared" ca="1" si="22"/>
        <v>0</v>
      </c>
      <c r="AL43" s="405">
        <f t="shared" ca="1" si="22"/>
        <v>0</v>
      </c>
    </row>
    <row r="44" spans="1:38" ht="21" customHeight="1">
      <c r="A44" s="403" t="s">
        <v>663</v>
      </c>
      <c r="B44" s="436">
        <v>37</v>
      </c>
      <c r="C44" s="446" t="s">
        <v>435</v>
      </c>
      <c r="D44" s="1124">
        <f t="shared" ca="1" si="2"/>
        <v>5</v>
      </c>
      <c r="E44" s="807" t="str">
        <f t="shared" ca="1" si="6"/>
        <v/>
      </c>
      <c r="F44" s="1125">
        <f t="shared" ca="1" si="7"/>
        <v>5</v>
      </c>
      <c r="G44" s="1124">
        <f t="shared" ca="1" si="8"/>
        <v>5</v>
      </c>
      <c r="H44" s="807" t="str">
        <f t="shared" ca="1" si="9"/>
        <v/>
      </c>
      <c r="I44" s="1126" t="str">
        <f t="shared" ca="1" si="10"/>
        <v/>
      </c>
      <c r="J44" s="807" t="str">
        <f t="shared" ca="1" si="11"/>
        <v/>
      </c>
      <c r="K44" s="1125">
        <f t="shared" ca="1" si="12"/>
        <v>5</v>
      </c>
      <c r="L44" s="1124" t="str">
        <f t="shared" ca="1" si="13"/>
        <v/>
      </c>
      <c r="M44" s="807" t="str">
        <f t="shared" ca="1" si="14"/>
        <v/>
      </c>
      <c r="N44" s="1125" t="str">
        <f t="shared" ca="1" si="15"/>
        <v/>
      </c>
      <c r="O44" s="1124" t="str">
        <f t="shared" ca="1" si="16"/>
        <v/>
      </c>
      <c r="P44" s="807" t="str">
        <f t="shared" ca="1" si="17"/>
        <v/>
      </c>
      <c r="Q44" s="1126" t="str">
        <f t="shared" ca="1" si="18"/>
        <v/>
      </c>
      <c r="R44" s="807" t="str">
        <f t="shared" ca="1" si="19"/>
        <v/>
      </c>
      <c r="S44" s="1125" t="str">
        <f t="shared" ca="1" si="20"/>
        <v/>
      </c>
      <c r="U44" s="410">
        <f t="shared" ca="1" si="3"/>
        <v>0</v>
      </c>
      <c r="V44" s="410">
        <f t="shared" ca="1" si="4"/>
        <v>0</v>
      </c>
      <c r="W44" s="405">
        <f t="shared" ca="1" si="22"/>
        <v>5</v>
      </c>
      <c r="X44" s="414">
        <f t="shared" ca="1" si="22"/>
        <v>0</v>
      </c>
      <c r="Y44" s="405">
        <f t="shared" ca="1" si="22"/>
        <v>5</v>
      </c>
      <c r="Z44" s="405">
        <f t="shared" ca="1" si="22"/>
        <v>5</v>
      </c>
      <c r="AA44" s="405">
        <f t="shared" ca="1" si="22"/>
        <v>0</v>
      </c>
      <c r="AB44" s="405">
        <f t="shared" ca="1" si="22"/>
        <v>0</v>
      </c>
      <c r="AC44" s="405">
        <f t="shared" ca="1" si="22"/>
        <v>0</v>
      </c>
      <c r="AD44" s="405">
        <f t="shared" ca="1" si="22"/>
        <v>5</v>
      </c>
      <c r="AE44" s="405">
        <f t="shared" ca="1" si="22"/>
        <v>0</v>
      </c>
      <c r="AF44" s="405">
        <f t="shared" ca="1" si="22"/>
        <v>0</v>
      </c>
      <c r="AG44" s="405">
        <f t="shared" ca="1" si="22"/>
        <v>0</v>
      </c>
      <c r="AH44" s="405">
        <f t="shared" ca="1" si="22"/>
        <v>0</v>
      </c>
      <c r="AI44" s="405">
        <f t="shared" ca="1" si="22"/>
        <v>0</v>
      </c>
      <c r="AJ44" s="405">
        <f t="shared" ca="1" si="22"/>
        <v>0</v>
      </c>
      <c r="AK44" s="405">
        <f t="shared" ca="1" si="22"/>
        <v>0</v>
      </c>
      <c r="AL44" s="405">
        <f t="shared" ca="1" si="22"/>
        <v>0</v>
      </c>
    </row>
    <row r="45" spans="1:38" ht="21" customHeight="1">
      <c r="A45" s="403" t="s">
        <v>665</v>
      </c>
      <c r="B45" s="436">
        <v>38</v>
      </c>
      <c r="C45" s="446" t="s">
        <v>437</v>
      </c>
      <c r="D45" s="1124">
        <f t="shared" ca="1" si="2"/>
        <v>1</v>
      </c>
      <c r="E45" s="807">
        <f t="shared" ca="1" si="6"/>
        <v>5</v>
      </c>
      <c r="F45" s="1125">
        <f t="shared" ca="1" si="7"/>
        <v>6</v>
      </c>
      <c r="G45" s="1124">
        <f t="shared" ca="1" si="8"/>
        <v>6</v>
      </c>
      <c r="H45" s="807">
        <f t="shared" ca="1" si="9"/>
        <v>1</v>
      </c>
      <c r="I45" s="1126" t="str">
        <f t="shared" ca="1" si="10"/>
        <v/>
      </c>
      <c r="J45" s="807" t="str">
        <f t="shared" ca="1" si="11"/>
        <v/>
      </c>
      <c r="K45" s="1125">
        <f t="shared" ca="1" si="12"/>
        <v>7</v>
      </c>
      <c r="L45" s="1124" t="str">
        <f t="shared" ca="1" si="13"/>
        <v/>
      </c>
      <c r="M45" s="807" t="str">
        <f t="shared" ca="1" si="14"/>
        <v/>
      </c>
      <c r="N45" s="1125" t="str">
        <f t="shared" ca="1" si="15"/>
        <v/>
      </c>
      <c r="O45" s="1124" t="str">
        <f t="shared" ca="1" si="16"/>
        <v/>
      </c>
      <c r="P45" s="807" t="str">
        <f t="shared" ca="1" si="17"/>
        <v/>
      </c>
      <c r="Q45" s="1126" t="str">
        <f t="shared" ca="1" si="18"/>
        <v/>
      </c>
      <c r="R45" s="807" t="str">
        <f t="shared" ca="1" si="19"/>
        <v/>
      </c>
      <c r="S45" s="1125" t="str">
        <f t="shared" ca="1" si="20"/>
        <v/>
      </c>
      <c r="U45" s="410">
        <f t="shared" ca="1" si="3"/>
        <v>0</v>
      </c>
      <c r="V45" s="410">
        <f t="shared" ca="1" si="4"/>
        <v>0</v>
      </c>
      <c r="W45" s="405">
        <f t="shared" ca="1" si="22"/>
        <v>1</v>
      </c>
      <c r="X45" s="414">
        <f t="shared" ca="1" si="22"/>
        <v>5</v>
      </c>
      <c r="Y45" s="405">
        <f t="shared" ca="1" si="22"/>
        <v>6</v>
      </c>
      <c r="Z45" s="405">
        <f t="shared" ca="1" si="22"/>
        <v>6</v>
      </c>
      <c r="AA45" s="405">
        <f t="shared" ca="1" si="22"/>
        <v>1</v>
      </c>
      <c r="AB45" s="405">
        <f t="shared" ca="1" si="22"/>
        <v>0</v>
      </c>
      <c r="AC45" s="405">
        <f t="shared" ca="1" si="22"/>
        <v>0</v>
      </c>
      <c r="AD45" s="405">
        <f t="shared" ca="1" si="22"/>
        <v>7</v>
      </c>
      <c r="AE45" s="405">
        <f t="shared" ca="1" si="22"/>
        <v>0</v>
      </c>
      <c r="AF45" s="405">
        <f t="shared" ca="1" si="22"/>
        <v>0</v>
      </c>
      <c r="AG45" s="405">
        <f t="shared" ca="1" si="22"/>
        <v>0</v>
      </c>
      <c r="AH45" s="405">
        <f t="shared" ca="1" si="22"/>
        <v>0</v>
      </c>
      <c r="AI45" s="405">
        <f t="shared" ca="1" si="22"/>
        <v>0</v>
      </c>
      <c r="AJ45" s="405">
        <f t="shared" ca="1" si="22"/>
        <v>0</v>
      </c>
      <c r="AK45" s="405">
        <f t="shared" ca="1" si="22"/>
        <v>0</v>
      </c>
      <c r="AL45" s="405">
        <f t="shared" ca="1" si="22"/>
        <v>0</v>
      </c>
    </row>
    <row r="46" spans="1:38" ht="21" customHeight="1">
      <c r="A46" s="403" t="s">
        <v>667</v>
      </c>
      <c r="B46" s="436">
        <v>39</v>
      </c>
      <c r="C46" s="446" t="s">
        <v>439</v>
      </c>
      <c r="D46" s="1124" t="str">
        <f t="shared" ca="1" si="2"/>
        <v/>
      </c>
      <c r="E46" s="807">
        <f t="shared" ca="1" si="6"/>
        <v>7</v>
      </c>
      <c r="F46" s="1125">
        <f t="shared" ca="1" si="7"/>
        <v>7</v>
      </c>
      <c r="G46" s="1124">
        <f t="shared" ca="1" si="8"/>
        <v>7</v>
      </c>
      <c r="H46" s="807" t="str">
        <f t="shared" ca="1" si="9"/>
        <v/>
      </c>
      <c r="I46" s="1126" t="str">
        <f t="shared" ca="1" si="10"/>
        <v/>
      </c>
      <c r="J46" s="807" t="str">
        <f t="shared" ca="1" si="11"/>
        <v/>
      </c>
      <c r="K46" s="1125">
        <f t="shared" ca="1" si="12"/>
        <v>7</v>
      </c>
      <c r="L46" s="1124" t="str">
        <f t="shared" ca="1" si="13"/>
        <v/>
      </c>
      <c r="M46" s="807" t="str">
        <f t="shared" ca="1" si="14"/>
        <v/>
      </c>
      <c r="N46" s="1125" t="str">
        <f t="shared" ca="1" si="15"/>
        <v/>
      </c>
      <c r="O46" s="1124" t="str">
        <f t="shared" ca="1" si="16"/>
        <v/>
      </c>
      <c r="P46" s="807" t="str">
        <f t="shared" ca="1" si="17"/>
        <v/>
      </c>
      <c r="Q46" s="1126" t="str">
        <f t="shared" ca="1" si="18"/>
        <v/>
      </c>
      <c r="R46" s="807" t="str">
        <f t="shared" ca="1" si="19"/>
        <v/>
      </c>
      <c r="S46" s="1125" t="str">
        <f t="shared" ca="1" si="20"/>
        <v/>
      </c>
      <c r="U46" s="410">
        <f t="shared" ca="1" si="3"/>
        <v>0</v>
      </c>
      <c r="V46" s="410">
        <f t="shared" ca="1" si="4"/>
        <v>0</v>
      </c>
      <c r="W46" s="405">
        <f t="shared" ca="1" si="22"/>
        <v>0</v>
      </c>
      <c r="X46" s="414">
        <f t="shared" ca="1" si="22"/>
        <v>7</v>
      </c>
      <c r="Y46" s="405">
        <f t="shared" ca="1" si="22"/>
        <v>7</v>
      </c>
      <c r="Z46" s="405">
        <f t="shared" ca="1" si="22"/>
        <v>7</v>
      </c>
      <c r="AA46" s="405">
        <f t="shared" ca="1" si="22"/>
        <v>0</v>
      </c>
      <c r="AB46" s="405">
        <f t="shared" ca="1" si="22"/>
        <v>0</v>
      </c>
      <c r="AC46" s="405">
        <f t="shared" ca="1" si="22"/>
        <v>0</v>
      </c>
      <c r="AD46" s="405">
        <f t="shared" ca="1" si="22"/>
        <v>7</v>
      </c>
      <c r="AE46" s="405">
        <f t="shared" ca="1" si="22"/>
        <v>0</v>
      </c>
      <c r="AF46" s="405">
        <f t="shared" ca="1" si="22"/>
        <v>0</v>
      </c>
      <c r="AG46" s="405">
        <f t="shared" ca="1" si="22"/>
        <v>0</v>
      </c>
      <c r="AH46" s="405">
        <f t="shared" ca="1" si="22"/>
        <v>0</v>
      </c>
      <c r="AI46" s="405">
        <f t="shared" ca="1" si="22"/>
        <v>0</v>
      </c>
      <c r="AJ46" s="405">
        <f t="shared" ca="1" si="22"/>
        <v>0</v>
      </c>
      <c r="AK46" s="405">
        <f t="shared" ca="1" si="22"/>
        <v>0</v>
      </c>
      <c r="AL46" s="405">
        <f t="shared" ca="1" si="22"/>
        <v>0</v>
      </c>
    </row>
    <row r="47" spans="1:38" ht="21" customHeight="1">
      <c r="A47" s="403" t="s">
        <v>669</v>
      </c>
      <c r="B47" s="427">
        <v>40</v>
      </c>
      <c r="C47" s="447" t="s">
        <v>441</v>
      </c>
      <c r="D47" s="475">
        <f t="shared" ca="1" si="2"/>
        <v>2</v>
      </c>
      <c r="E47" s="431">
        <f t="shared" ca="1" si="6"/>
        <v>25</v>
      </c>
      <c r="F47" s="476">
        <f t="shared" ca="1" si="7"/>
        <v>27</v>
      </c>
      <c r="G47" s="475">
        <f t="shared" ca="1" si="8"/>
        <v>26</v>
      </c>
      <c r="H47" s="431">
        <f t="shared" ca="1" si="9"/>
        <v>26</v>
      </c>
      <c r="I47" s="791">
        <f t="shared" ca="1" si="10"/>
        <v>25</v>
      </c>
      <c r="J47" s="431" t="str">
        <f t="shared" ca="1" si="11"/>
        <v/>
      </c>
      <c r="K47" s="476">
        <f t="shared" ca="1" si="12"/>
        <v>77</v>
      </c>
      <c r="L47" s="475" t="str">
        <f t="shared" ca="1" si="13"/>
        <v/>
      </c>
      <c r="M47" s="431" t="str">
        <f t="shared" ca="1" si="14"/>
        <v/>
      </c>
      <c r="N47" s="476" t="str">
        <f t="shared" ca="1" si="15"/>
        <v/>
      </c>
      <c r="O47" s="475" t="str">
        <f t="shared" ca="1" si="16"/>
        <v/>
      </c>
      <c r="P47" s="431" t="str">
        <f t="shared" ca="1" si="17"/>
        <v/>
      </c>
      <c r="Q47" s="791" t="str">
        <f t="shared" ca="1" si="18"/>
        <v/>
      </c>
      <c r="R47" s="431" t="str">
        <f t="shared" ca="1" si="19"/>
        <v/>
      </c>
      <c r="S47" s="476" t="str">
        <f t="shared" ca="1" si="20"/>
        <v/>
      </c>
      <c r="U47" s="410">
        <f t="shared" ca="1" si="3"/>
        <v>0</v>
      </c>
      <c r="V47" s="410">
        <f t="shared" ca="1" si="4"/>
        <v>0</v>
      </c>
      <c r="W47" s="405">
        <f t="shared" ca="1" si="22"/>
        <v>2</v>
      </c>
      <c r="X47" s="414">
        <f t="shared" ca="1" si="22"/>
        <v>25</v>
      </c>
      <c r="Y47" s="405">
        <f t="shared" ca="1" si="22"/>
        <v>27</v>
      </c>
      <c r="Z47" s="405">
        <f t="shared" ca="1" si="22"/>
        <v>26</v>
      </c>
      <c r="AA47" s="405">
        <f t="shared" ca="1" si="22"/>
        <v>26</v>
      </c>
      <c r="AB47" s="405">
        <f t="shared" ca="1" si="22"/>
        <v>25</v>
      </c>
      <c r="AC47" s="405">
        <f t="shared" ca="1" si="22"/>
        <v>0</v>
      </c>
      <c r="AD47" s="405">
        <f t="shared" ca="1" si="22"/>
        <v>77</v>
      </c>
      <c r="AE47" s="405">
        <f t="shared" ca="1" si="22"/>
        <v>0</v>
      </c>
      <c r="AF47" s="405">
        <f t="shared" ca="1" si="22"/>
        <v>0</v>
      </c>
      <c r="AG47" s="405">
        <f t="shared" ca="1" si="22"/>
        <v>0</v>
      </c>
      <c r="AH47" s="405">
        <f t="shared" ca="1" si="22"/>
        <v>0</v>
      </c>
      <c r="AI47" s="405">
        <f t="shared" ca="1" si="22"/>
        <v>0</v>
      </c>
      <c r="AJ47" s="405">
        <f t="shared" ca="1" si="22"/>
        <v>0</v>
      </c>
      <c r="AK47" s="405">
        <f t="shared" ca="1" si="22"/>
        <v>0</v>
      </c>
      <c r="AL47" s="405">
        <f t="shared" ca="1" si="22"/>
        <v>0</v>
      </c>
    </row>
    <row r="48" spans="1:38" ht="21" customHeight="1">
      <c r="A48" s="403" t="s">
        <v>673</v>
      </c>
      <c r="B48" s="439">
        <v>41</v>
      </c>
      <c r="C48" s="448" t="s">
        <v>445</v>
      </c>
      <c r="D48" s="1127" t="str">
        <f t="shared" ca="1" si="2"/>
        <v/>
      </c>
      <c r="E48" s="441" t="str">
        <f t="shared" ca="1" si="6"/>
        <v/>
      </c>
      <c r="F48" s="488" t="str">
        <f t="shared" ca="1" si="7"/>
        <v/>
      </c>
      <c r="G48" s="1127" t="str">
        <f t="shared" ca="1" si="8"/>
        <v/>
      </c>
      <c r="H48" s="441" t="str">
        <f t="shared" ca="1" si="9"/>
        <v/>
      </c>
      <c r="I48" s="1128" t="str">
        <f t="shared" ca="1" si="10"/>
        <v/>
      </c>
      <c r="J48" s="441" t="str">
        <f t="shared" ca="1" si="11"/>
        <v/>
      </c>
      <c r="K48" s="488" t="str">
        <f t="shared" ca="1" si="12"/>
        <v/>
      </c>
      <c r="L48" s="1127" t="str">
        <f t="shared" ca="1" si="13"/>
        <v/>
      </c>
      <c r="M48" s="441" t="str">
        <f t="shared" ca="1" si="14"/>
        <v/>
      </c>
      <c r="N48" s="488" t="str">
        <f t="shared" ca="1" si="15"/>
        <v/>
      </c>
      <c r="O48" s="1127" t="str">
        <f t="shared" ca="1" si="16"/>
        <v/>
      </c>
      <c r="P48" s="441" t="str">
        <f t="shared" ca="1" si="17"/>
        <v/>
      </c>
      <c r="Q48" s="1128" t="str">
        <f t="shared" ca="1" si="18"/>
        <v/>
      </c>
      <c r="R48" s="441" t="str">
        <f t="shared" ca="1" si="19"/>
        <v/>
      </c>
      <c r="S48" s="488" t="str">
        <f t="shared" ca="1" si="20"/>
        <v/>
      </c>
      <c r="U48" s="410">
        <f t="shared" ca="1" si="3"/>
        <v>0</v>
      </c>
      <c r="V48" s="410">
        <f t="shared" ca="1" si="4"/>
        <v>0</v>
      </c>
      <c r="W48" s="405">
        <f t="shared" ref="W48:AL54" ca="1" si="23">INDEX(INDIRECT("_"&amp;W$7),MATCH($A48,_1自治体コード,0))</f>
        <v>0</v>
      </c>
      <c r="X48" s="414">
        <f t="shared" ca="1" si="23"/>
        <v>0</v>
      </c>
      <c r="Y48" s="405">
        <f t="shared" ca="1" si="23"/>
        <v>0</v>
      </c>
      <c r="Z48" s="405">
        <f t="shared" ca="1" si="23"/>
        <v>0</v>
      </c>
      <c r="AA48" s="405">
        <f t="shared" ca="1" si="23"/>
        <v>0</v>
      </c>
      <c r="AB48" s="405">
        <f t="shared" ca="1" si="23"/>
        <v>0</v>
      </c>
      <c r="AC48" s="405">
        <f t="shared" ca="1" si="23"/>
        <v>0</v>
      </c>
      <c r="AD48" s="405">
        <f t="shared" ca="1" si="23"/>
        <v>0</v>
      </c>
      <c r="AE48" s="405">
        <f t="shared" ca="1" si="23"/>
        <v>0</v>
      </c>
      <c r="AF48" s="405">
        <f t="shared" ca="1" si="23"/>
        <v>0</v>
      </c>
      <c r="AG48" s="405">
        <f t="shared" ca="1" si="23"/>
        <v>0</v>
      </c>
      <c r="AH48" s="405">
        <f t="shared" ca="1" si="23"/>
        <v>0</v>
      </c>
      <c r="AI48" s="405">
        <f t="shared" ca="1" si="23"/>
        <v>0</v>
      </c>
      <c r="AJ48" s="405">
        <f t="shared" ca="1" si="23"/>
        <v>0</v>
      </c>
      <c r="AK48" s="405">
        <f t="shared" ca="1" si="23"/>
        <v>0</v>
      </c>
      <c r="AL48" s="405">
        <f t="shared" ca="1" si="23"/>
        <v>0</v>
      </c>
    </row>
    <row r="49" spans="1:74" ht="21" customHeight="1">
      <c r="A49" s="403" t="s">
        <v>675</v>
      </c>
      <c r="B49" s="436">
        <v>42</v>
      </c>
      <c r="C49" s="446" t="s">
        <v>447</v>
      </c>
      <c r="D49" s="1124" t="str">
        <f t="shared" ca="1" si="2"/>
        <v/>
      </c>
      <c r="E49" s="807">
        <f t="shared" ca="1" si="6"/>
        <v>8</v>
      </c>
      <c r="F49" s="1125">
        <f t="shared" ca="1" si="7"/>
        <v>8</v>
      </c>
      <c r="G49" s="1124">
        <f t="shared" ca="1" si="8"/>
        <v>8</v>
      </c>
      <c r="H49" s="807" t="str">
        <f t="shared" ca="1" si="9"/>
        <v/>
      </c>
      <c r="I49" s="1126" t="str">
        <f t="shared" ca="1" si="10"/>
        <v/>
      </c>
      <c r="J49" s="807" t="str">
        <f t="shared" ca="1" si="11"/>
        <v/>
      </c>
      <c r="K49" s="1125">
        <f t="shared" ca="1" si="12"/>
        <v>8</v>
      </c>
      <c r="L49" s="1124" t="str">
        <f t="shared" ca="1" si="13"/>
        <v/>
      </c>
      <c r="M49" s="807" t="str">
        <f t="shared" ca="1" si="14"/>
        <v/>
      </c>
      <c r="N49" s="1125" t="str">
        <f t="shared" ca="1" si="15"/>
        <v/>
      </c>
      <c r="O49" s="1124" t="str">
        <f t="shared" ca="1" si="16"/>
        <v/>
      </c>
      <c r="P49" s="807" t="str">
        <f t="shared" ca="1" si="17"/>
        <v/>
      </c>
      <c r="Q49" s="1126" t="str">
        <f t="shared" ca="1" si="18"/>
        <v/>
      </c>
      <c r="R49" s="807" t="str">
        <f t="shared" ca="1" si="19"/>
        <v/>
      </c>
      <c r="S49" s="1125" t="str">
        <f t="shared" ca="1" si="20"/>
        <v/>
      </c>
      <c r="U49" s="410">
        <f t="shared" ca="1" si="3"/>
        <v>0</v>
      </c>
      <c r="V49" s="410">
        <f t="shared" ca="1" si="4"/>
        <v>0</v>
      </c>
      <c r="W49" s="405">
        <f t="shared" ca="1" si="23"/>
        <v>0</v>
      </c>
      <c r="X49" s="414">
        <f t="shared" ca="1" si="23"/>
        <v>8</v>
      </c>
      <c r="Y49" s="405">
        <f t="shared" ca="1" si="23"/>
        <v>8</v>
      </c>
      <c r="Z49" s="405">
        <f t="shared" ca="1" si="23"/>
        <v>8</v>
      </c>
      <c r="AA49" s="405">
        <f t="shared" ca="1" si="23"/>
        <v>0</v>
      </c>
      <c r="AB49" s="405">
        <f t="shared" ca="1" si="23"/>
        <v>0</v>
      </c>
      <c r="AC49" s="405">
        <f t="shared" ca="1" si="23"/>
        <v>0</v>
      </c>
      <c r="AD49" s="405">
        <f t="shared" ca="1" si="23"/>
        <v>8</v>
      </c>
      <c r="AE49" s="405">
        <f t="shared" ca="1" si="23"/>
        <v>0</v>
      </c>
      <c r="AF49" s="405">
        <f t="shared" ca="1" si="23"/>
        <v>0</v>
      </c>
      <c r="AG49" s="405">
        <f t="shared" ca="1" si="23"/>
        <v>0</v>
      </c>
      <c r="AH49" s="405">
        <f t="shared" ca="1" si="23"/>
        <v>0</v>
      </c>
      <c r="AI49" s="405">
        <f t="shared" ca="1" si="23"/>
        <v>0</v>
      </c>
      <c r="AJ49" s="405">
        <f t="shared" ca="1" si="23"/>
        <v>0</v>
      </c>
      <c r="AK49" s="405">
        <f t="shared" ca="1" si="23"/>
        <v>0</v>
      </c>
      <c r="AL49" s="405">
        <f t="shared" ca="1" si="23"/>
        <v>0</v>
      </c>
    </row>
    <row r="50" spans="1:74" ht="21" customHeight="1">
      <c r="A50" s="403" t="s">
        <v>678</v>
      </c>
      <c r="B50" s="436">
        <v>43</v>
      </c>
      <c r="C50" s="446" t="s">
        <v>450</v>
      </c>
      <c r="D50" s="1124" t="str">
        <f t="shared" ca="1" si="2"/>
        <v/>
      </c>
      <c r="E50" s="807">
        <f t="shared" ca="1" si="6"/>
        <v>1</v>
      </c>
      <c r="F50" s="1125">
        <f t="shared" ca="1" si="7"/>
        <v>1</v>
      </c>
      <c r="G50" s="1124">
        <f t="shared" ca="1" si="8"/>
        <v>1</v>
      </c>
      <c r="H50" s="807" t="str">
        <f t="shared" ca="1" si="9"/>
        <v/>
      </c>
      <c r="I50" s="1126" t="str">
        <f t="shared" ca="1" si="10"/>
        <v/>
      </c>
      <c r="J50" s="807" t="str">
        <f t="shared" ca="1" si="11"/>
        <v/>
      </c>
      <c r="K50" s="1125">
        <f t="shared" ca="1" si="12"/>
        <v>1</v>
      </c>
      <c r="L50" s="1124" t="str">
        <f t="shared" ca="1" si="13"/>
        <v/>
      </c>
      <c r="M50" s="807" t="str">
        <f t="shared" ca="1" si="14"/>
        <v/>
      </c>
      <c r="N50" s="1125" t="str">
        <f t="shared" ca="1" si="15"/>
        <v/>
      </c>
      <c r="O50" s="1124" t="str">
        <f t="shared" ca="1" si="16"/>
        <v/>
      </c>
      <c r="P50" s="807" t="str">
        <f t="shared" ca="1" si="17"/>
        <v/>
      </c>
      <c r="Q50" s="1126" t="str">
        <f t="shared" ca="1" si="18"/>
        <v/>
      </c>
      <c r="R50" s="807" t="str">
        <f t="shared" ca="1" si="19"/>
        <v/>
      </c>
      <c r="S50" s="1125" t="str">
        <f t="shared" ca="1" si="20"/>
        <v/>
      </c>
      <c r="U50" s="410">
        <f t="shared" ca="1" si="3"/>
        <v>0</v>
      </c>
      <c r="V50" s="410">
        <f t="shared" ca="1" si="4"/>
        <v>0</v>
      </c>
      <c r="W50" s="405">
        <f t="shared" ca="1" si="23"/>
        <v>0</v>
      </c>
      <c r="X50" s="414">
        <f t="shared" ca="1" si="23"/>
        <v>1</v>
      </c>
      <c r="Y50" s="405">
        <f t="shared" ca="1" si="23"/>
        <v>1</v>
      </c>
      <c r="Z50" s="405">
        <f t="shared" ca="1" si="23"/>
        <v>1</v>
      </c>
      <c r="AA50" s="405">
        <f t="shared" ca="1" si="23"/>
        <v>0</v>
      </c>
      <c r="AB50" s="405">
        <f t="shared" ca="1" si="23"/>
        <v>0</v>
      </c>
      <c r="AC50" s="405">
        <f t="shared" ca="1" si="23"/>
        <v>0</v>
      </c>
      <c r="AD50" s="405">
        <f t="shared" ca="1" si="23"/>
        <v>1</v>
      </c>
      <c r="AE50" s="405">
        <f t="shared" ca="1" si="23"/>
        <v>0</v>
      </c>
      <c r="AF50" s="405">
        <f t="shared" ca="1" si="23"/>
        <v>0</v>
      </c>
      <c r="AG50" s="405">
        <f t="shared" ca="1" si="23"/>
        <v>0</v>
      </c>
      <c r="AH50" s="405">
        <f t="shared" ca="1" si="23"/>
        <v>0</v>
      </c>
      <c r="AI50" s="405">
        <f t="shared" ca="1" si="23"/>
        <v>0</v>
      </c>
      <c r="AJ50" s="405">
        <f t="shared" ca="1" si="23"/>
        <v>0</v>
      </c>
      <c r="AK50" s="405">
        <f t="shared" ca="1" si="23"/>
        <v>0</v>
      </c>
      <c r="AL50" s="405">
        <f t="shared" ca="1" si="23"/>
        <v>0</v>
      </c>
    </row>
    <row r="51" spans="1:74" ht="21" customHeight="1">
      <c r="A51" s="403" t="s">
        <v>680</v>
      </c>
      <c r="B51" s="436">
        <v>44</v>
      </c>
      <c r="C51" s="446" t="s">
        <v>452</v>
      </c>
      <c r="D51" s="1124" t="str">
        <f t="shared" ca="1" si="2"/>
        <v/>
      </c>
      <c r="E51" s="807" t="str">
        <f t="shared" ca="1" si="6"/>
        <v/>
      </c>
      <c r="F51" s="1125" t="str">
        <f t="shared" ca="1" si="7"/>
        <v/>
      </c>
      <c r="G51" s="1124" t="str">
        <f t="shared" ca="1" si="8"/>
        <v/>
      </c>
      <c r="H51" s="807" t="str">
        <f t="shared" ca="1" si="9"/>
        <v/>
      </c>
      <c r="I51" s="1126" t="str">
        <f t="shared" ca="1" si="10"/>
        <v/>
      </c>
      <c r="J51" s="807" t="str">
        <f t="shared" ca="1" si="11"/>
        <v/>
      </c>
      <c r="K51" s="1125" t="str">
        <f t="shared" ca="1" si="12"/>
        <v/>
      </c>
      <c r="L51" s="1124" t="str">
        <f t="shared" ca="1" si="13"/>
        <v/>
      </c>
      <c r="M51" s="807" t="str">
        <f t="shared" ca="1" si="14"/>
        <v/>
      </c>
      <c r="N51" s="1125" t="str">
        <f t="shared" ca="1" si="15"/>
        <v/>
      </c>
      <c r="O51" s="1124" t="str">
        <f t="shared" ca="1" si="16"/>
        <v/>
      </c>
      <c r="P51" s="807" t="str">
        <f t="shared" ca="1" si="17"/>
        <v/>
      </c>
      <c r="Q51" s="1126" t="str">
        <f t="shared" ca="1" si="18"/>
        <v/>
      </c>
      <c r="R51" s="807" t="str">
        <f t="shared" ca="1" si="19"/>
        <v/>
      </c>
      <c r="S51" s="1125" t="str">
        <f t="shared" ca="1" si="20"/>
        <v/>
      </c>
      <c r="U51" s="410">
        <f t="shared" ca="1" si="3"/>
        <v>0</v>
      </c>
      <c r="V51" s="410">
        <f t="shared" ca="1" si="4"/>
        <v>0</v>
      </c>
      <c r="W51" s="405">
        <f t="shared" ca="1" si="23"/>
        <v>0</v>
      </c>
      <c r="X51" s="414">
        <f t="shared" ca="1" si="23"/>
        <v>0</v>
      </c>
      <c r="Y51" s="405">
        <f t="shared" ca="1" si="23"/>
        <v>0</v>
      </c>
      <c r="Z51" s="405">
        <f t="shared" ca="1" si="23"/>
        <v>0</v>
      </c>
      <c r="AA51" s="405">
        <f t="shared" ca="1" si="23"/>
        <v>0</v>
      </c>
      <c r="AB51" s="405">
        <f t="shared" ca="1" si="23"/>
        <v>0</v>
      </c>
      <c r="AC51" s="405">
        <f t="shared" ca="1" si="23"/>
        <v>0</v>
      </c>
      <c r="AD51" s="405">
        <f t="shared" ca="1" si="23"/>
        <v>0</v>
      </c>
      <c r="AE51" s="405">
        <f t="shared" ca="1" si="23"/>
        <v>0</v>
      </c>
      <c r="AF51" s="405">
        <f t="shared" ca="1" si="23"/>
        <v>0</v>
      </c>
      <c r="AG51" s="405">
        <f t="shared" ca="1" si="23"/>
        <v>0</v>
      </c>
      <c r="AH51" s="405">
        <f t="shared" ca="1" si="23"/>
        <v>0</v>
      </c>
      <c r="AI51" s="405">
        <f t="shared" ca="1" si="23"/>
        <v>0</v>
      </c>
      <c r="AJ51" s="405">
        <f t="shared" ca="1" si="23"/>
        <v>0</v>
      </c>
      <c r="AK51" s="405">
        <f t="shared" ca="1" si="23"/>
        <v>0</v>
      </c>
      <c r="AL51" s="405">
        <f t="shared" ca="1" si="23"/>
        <v>0</v>
      </c>
    </row>
    <row r="52" spans="1:74" ht="21" customHeight="1">
      <c r="A52" s="403" t="s">
        <v>682</v>
      </c>
      <c r="B52" s="427">
        <v>45</v>
      </c>
      <c r="C52" s="447" t="s">
        <v>454</v>
      </c>
      <c r="D52" s="475" t="str">
        <f t="shared" ca="1" si="2"/>
        <v/>
      </c>
      <c r="E52" s="431" t="str">
        <f t="shared" ca="1" si="6"/>
        <v/>
      </c>
      <c r="F52" s="476" t="str">
        <f t="shared" ca="1" si="7"/>
        <v/>
      </c>
      <c r="G52" s="475" t="str">
        <f t="shared" ca="1" si="8"/>
        <v/>
      </c>
      <c r="H52" s="431" t="str">
        <f t="shared" ca="1" si="9"/>
        <v/>
      </c>
      <c r="I52" s="791" t="str">
        <f t="shared" ca="1" si="10"/>
        <v/>
      </c>
      <c r="J52" s="431" t="str">
        <f t="shared" ca="1" si="11"/>
        <v/>
      </c>
      <c r="K52" s="476" t="str">
        <f t="shared" ca="1" si="12"/>
        <v/>
      </c>
      <c r="L52" s="475" t="str">
        <f t="shared" ca="1" si="13"/>
        <v/>
      </c>
      <c r="M52" s="431" t="str">
        <f t="shared" ca="1" si="14"/>
        <v/>
      </c>
      <c r="N52" s="476" t="str">
        <f t="shared" ca="1" si="15"/>
        <v/>
      </c>
      <c r="O52" s="475" t="str">
        <f t="shared" ca="1" si="16"/>
        <v/>
      </c>
      <c r="P52" s="431" t="str">
        <f t="shared" ca="1" si="17"/>
        <v/>
      </c>
      <c r="Q52" s="791" t="str">
        <f t="shared" ca="1" si="18"/>
        <v/>
      </c>
      <c r="R52" s="431" t="str">
        <f t="shared" ca="1" si="19"/>
        <v/>
      </c>
      <c r="S52" s="476" t="str">
        <f t="shared" ca="1" si="20"/>
        <v/>
      </c>
      <c r="U52" s="410">
        <f t="shared" ca="1" si="3"/>
        <v>0</v>
      </c>
      <c r="V52" s="410">
        <f t="shared" ca="1" si="4"/>
        <v>0</v>
      </c>
      <c r="W52" s="405">
        <f t="shared" ca="1" si="23"/>
        <v>0</v>
      </c>
      <c r="X52" s="414">
        <f t="shared" ca="1" si="23"/>
        <v>0</v>
      </c>
      <c r="Y52" s="405">
        <f t="shared" ca="1" si="23"/>
        <v>0</v>
      </c>
      <c r="Z52" s="405">
        <f t="shared" ca="1" si="23"/>
        <v>0</v>
      </c>
      <c r="AA52" s="405">
        <f t="shared" ca="1" si="23"/>
        <v>0</v>
      </c>
      <c r="AB52" s="405">
        <f t="shared" ca="1" si="23"/>
        <v>0</v>
      </c>
      <c r="AC52" s="405">
        <f t="shared" ca="1" si="23"/>
        <v>0</v>
      </c>
      <c r="AD52" s="405">
        <f t="shared" ca="1" si="23"/>
        <v>0</v>
      </c>
      <c r="AE52" s="405">
        <f t="shared" ca="1" si="23"/>
        <v>0</v>
      </c>
      <c r="AF52" s="405">
        <f t="shared" ca="1" si="23"/>
        <v>0</v>
      </c>
      <c r="AG52" s="405">
        <f t="shared" ca="1" si="23"/>
        <v>0</v>
      </c>
      <c r="AH52" s="405">
        <f t="shared" ca="1" si="23"/>
        <v>0</v>
      </c>
      <c r="AI52" s="405">
        <f t="shared" ca="1" si="23"/>
        <v>0</v>
      </c>
      <c r="AJ52" s="405">
        <f t="shared" ca="1" si="23"/>
        <v>0</v>
      </c>
      <c r="AK52" s="405">
        <f t="shared" ca="1" si="23"/>
        <v>0</v>
      </c>
      <c r="AL52" s="405">
        <f t="shared" ca="1" si="23"/>
        <v>0</v>
      </c>
    </row>
    <row r="53" spans="1:74" ht="21" customHeight="1">
      <c r="A53" s="403" t="s">
        <v>684</v>
      </c>
      <c r="B53" s="439">
        <v>46</v>
      </c>
      <c r="C53" s="448" t="s">
        <v>456</v>
      </c>
      <c r="D53" s="1127" t="str">
        <f t="shared" ca="1" si="2"/>
        <v/>
      </c>
      <c r="E53" s="441" t="str">
        <f t="shared" ca="1" si="6"/>
        <v/>
      </c>
      <c r="F53" s="488" t="str">
        <f t="shared" ca="1" si="7"/>
        <v/>
      </c>
      <c r="G53" s="1127" t="str">
        <f t="shared" ca="1" si="8"/>
        <v/>
      </c>
      <c r="H53" s="441" t="str">
        <f t="shared" ca="1" si="9"/>
        <v/>
      </c>
      <c r="I53" s="1128" t="str">
        <f t="shared" ca="1" si="10"/>
        <v/>
      </c>
      <c r="J53" s="441" t="str">
        <f t="shared" ca="1" si="11"/>
        <v/>
      </c>
      <c r="K53" s="488" t="str">
        <f t="shared" ca="1" si="12"/>
        <v/>
      </c>
      <c r="L53" s="1127" t="str">
        <f t="shared" ca="1" si="13"/>
        <v/>
      </c>
      <c r="M53" s="441" t="str">
        <f t="shared" ca="1" si="14"/>
        <v/>
      </c>
      <c r="N53" s="488" t="str">
        <f t="shared" ca="1" si="15"/>
        <v/>
      </c>
      <c r="O53" s="1127" t="str">
        <f t="shared" ca="1" si="16"/>
        <v/>
      </c>
      <c r="P53" s="441" t="str">
        <f t="shared" ca="1" si="17"/>
        <v/>
      </c>
      <c r="Q53" s="1128" t="str">
        <f t="shared" ca="1" si="18"/>
        <v/>
      </c>
      <c r="R53" s="441" t="str">
        <f t="shared" ca="1" si="19"/>
        <v/>
      </c>
      <c r="S53" s="488" t="str">
        <f t="shared" ca="1" si="20"/>
        <v/>
      </c>
      <c r="U53" s="410">
        <f t="shared" ca="1" si="3"/>
        <v>0</v>
      </c>
      <c r="V53" s="410">
        <f t="shared" ca="1" si="4"/>
        <v>0</v>
      </c>
      <c r="W53" s="405">
        <f t="shared" ca="1" si="23"/>
        <v>0</v>
      </c>
      <c r="X53" s="414">
        <f t="shared" ca="1" si="23"/>
        <v>0</v>
      </c>
      <c r="Y53" s="405">
        <f t="shared" ca="1" si="23"/>
        <v>0</v>
      </c>
      <c r="Z53" s="405">
        <f t="shared" ca="1" si="23"/>
        <v>0</v>
      </c>
      <c r="AA53" s="405">
        <f t="shared" ca="1" si="23"/>
        <v>0</v>
      </c>
      <c r="AB53" s="405">
        <f t="shared" ca="1" si="23"/>
        <v>0</v>
      </c>
      <c r="AC53" s="405">
        <f t="shared" ca="1" si="23"/>
        <v>0</v>
      </c>
      <c r="AD53" s="405">
        <f t="shared" ca="1" si="23"/>
        <v>0</v>
      </c>
      <c r="AE53" s="405">
        <f t="shared" ca="1" si="23"/>
        <v>0</v>
      </c>
      <c r="AF53" s="405">
        <f t="shared" ca="1" si="23"/>
        <v>0</v>
      </c>
      <c r="AG53" s="405">
        <f t="shared" ca="1" si="23"/>
        <v>0</v>
      </c>
      <c r="AH53" s="405">
        <f t="shared" ca="1" si="23"/>
        <v>0</v>
      </c>
      <c r="AI53" s="405">
        <f t="shared" ca="1" si="23"/>
        <v>0</v>
      </c>
      <c r="AJ53" s="405">
        <f t="shared" ca="1" si="23"/>
        <v>0</v>
      </c>
      <c r="AK53" s="405">
        <f t="shared" ca="1" si="23"/>
        <v>0</v>
      </c>
      <c r="AL53" s="405">
        <f t="shared" ca="1" si="23"/>
        <v>0</v>
      </c>
    </row>
    <row r="54" spans="1:74" ht="21" customHeight="1">
      <c r="A54" s="403" t="s">
        <v>686</v>
      </c>
      <c r="B54" s="478">
        <v>47</v>
      </c>
      <c r="C54" s="479" t="s">
        <v>458</v>
      </c>
      <c r="D54" s="1129" t="str">
        <f t="shared" ca="1" si="2"/>
        <v/>
      </c>
      <c r="E54" s="490">
        <f t="shared" ca="1" si="6"/>
        <v>5</v>
      </c>
      <c r="F54" s="491">
        <f t="shared" ca="1" si="7"/>
        <v>5</v>
      </c>
      <c r="G54" s="1129">
        <f t="shared" ca="1" si="8"/>
        <v>5</v>
      </c>
      <c r="H54" s="490" t="str">
        <f t="shared" ca="1" si="9"/>
        <v/>
      </c>
      <c r="I54" s="1130" t="str">
        <f t="shared" ca="1" si="10"/>
        <v/>
      </c>
      <c r="J54" s="490" t="str">
        <f t="shared" ca="1" si="11"/>
        <v/>
      </c>
      <c r="K54" s="491">
        <f t="shared" ca="1" si="12"/>
        <v>5</v>
      </c>
      <c r="L54" s="1129" t="str">
        <f t="shared" ca="1" si="13"/>
        <v/>
      </c>
      <c r="M54" s="490" t="str">
        <f t="shared" ca="1" si="14"/>
        <v/>
      </c>
      <c r="N54" s="491" t="str">
        <f t="shared" ca="1" si="15"/>
        <v/>
      </c>
      <c r="O54" s="1129" t="str">
        <f t="shared" ca="1" si="16"/>
        <v/>
      </c>
      <c r="P54" s="490" t="str">
        <f t="shared" ca="1" si="17"/>
        <v/>
      </c>
      <c r="Q54" s="1130" t="str">
        <f t="shared" ca="1" si="18"/>
        <v/>
      </c>
      <c r="R54" s="490" t="str">
        <f t="shared" ca="1" si="19"/>
        <v/>
      </c>
      <c r="S54" s="491" t="str">
        <f t="shared" ca="1" si="20"/>
        <v/>
      </c>
      <c r="U54" s="410">
        <f t="shared" ca="1" si="3"/>
        <v>0</v>
      </c>
      <c r="V54" s="410">
        <f t="shared" ca="1" si="4"/>
        <v>0</v>
      </c>
      <c r="W54" s="405">
        <f t="shared" ca="1" si="23"/>
        <v>0</v>
      </c>
      <c r="X54" s="414">
        <f t="shared" ca="1" si="23"/>
        <v>5</v>
      </c>
      <c r="Y54" s="405">
        <f t="shared" ca="1" si="23"/>
        <v>5</v>
      </c>
      <c r="Z54" s="405">
        <f t="shared" ca="1" si="23"/>
        <v>5</v>
      </c>
      <c r="AA54" s="405">
        <f t="shared" ca="1" si="23"/>
        <v>0</v>
      </c>
      <c r="AB54" s="405">
        <f t="shared" ca="1" si="23"/>
        <v>0</v>
      </c>
      <c r="AC54" s="405">
        <f t="shared" ca="1" si="23"/>
        <v>0</v>
      </c>
      <c r="AD54" s="405">
        <f t="shared" ca="1" si="23"/>
        <v>5</v>
      </c>
      <c r="AE54" s="405">
        <f t="shared" ca="1" si="23"/>
        <v>0</v>
      </c>
      <c r="AF54" s="405">
        <f t="shared" ca="1" si="23"/>
        <v>0</v>
      </c>
      <c r="AG54" s="405">
        <f t="shared" ca="1" si="23"/>
        <v>0</v>
      </c>
      <c r="AH54" s="405">
        <f t="shared" ca="1" si="23"/>
        <v>0</v>
      </c>
      <c r="AI54" s="405">
        <f t="shared" ca="1" si="23"/>
        <v>0</v>
      </c>
      <c r="AJ54" s="405">
        <f t="shared" ca="1" si="23"/>
        <v>0</v>
      </c>
      <c r="AK54" s="405">
        <f t="shared" ca="1" si="23"/>
        <v>0</v>
      </c>
      <c r="AL54" s="405">
        <f t="shared" ca="1" si="23"/>
        <v>0</v>
      </c>
    </row>
    <row r="55" spans="1:74" ht="21" customHeight="1">
      <c r="B55" s="1465" t="s">
        <v>2084</v>
      </c>
      <c r="C55" s="1466"/>
      <c r="D55" s="475">
        <f t="shared" ref="D55:K55" ca="1" si="24">SUM(D8:D54)</f>
        <v>90</v>
      </c>
      <c r="E55" s="431">
        <f t="shared" ca="1" si="24"/>
        <v>428</v>
      </c>
      <c r="F55" s="476">
        <f ca="1">SUM(F8:F54)</f>
        <v>518</v>
      </c>
      <c r="G55" s="475">
        <f t="shared" ca="1" si="24"/>
        <v>442</v>
      </c>
      <c r="H55" s="431">
        <f t="shared" ca="1" si="24"/>
        <v>79</v>
      </c>
      <c r="I55" s="791">
        <f ca="1">SUM(I8:I54)</f>
        <v>90</v>
      </c>
      <c r="J55" s="431">
        <f t="shared" ca="1" si="24"/>
        <v>0</v>
      </c>
      <c r="K55" s="476">
        <f t="shared" ca="1" si="24"/>
        <v>611</v>
      </c>
      <c r="L55" s="475">
        <f t="shared" ref="L55:M55" ca="1" si="25">SUM(L8:L54)</f>
        <v>0</v>
      </c>
      <c r="M55" s="431">
        <f t="shared" ca="1" si="25"/>
        <v>0</v>
      </c>
      <c r="N55" s="476">
        <f ca="1">SUM(N8:N54)</f>
        <v>0</v>
      </c>
      <c r="O55" s="475">
        <f t="shared" ref="O55:P55" ca="1" si="26">SUM(O8:O54)</f>
        <v>0</v>
      </c>
      <c r="P55" s="431">
        <f t="shared" ca="1" si="26"/>
        <v>0</v>
      </c>
      <c r="Q55" s="791">
        <f ca="1">SUM(Q8:Q54)</f>
        <v>0</v>
      </c>
      <c r="R55" s="431">
        <f t="shared" ref="R55:S55" ca="1" si="27">SUM(R8:R54)</f>
        <v>0</v>
      </c>
      <c r="S55" s="476">
        <f t="shared" ca="1" si="27"/>
        <v>0</v>
      </c>
      <c r="U55" s="410"/>
      <c r="V55" s="410"/>
      <c r="X55" s="414"/>
    </row>
    <row r="56" spans="1:74" ht="21" customHeight="1">
      <c r="B56" s="1468" t="s">
        <v>2085</v>
      </c>
      <c r="C56" s="1469"/>
      <c r="D56" s="1127">
        <f t="shared" ref="D56:K56" ca="1" si="28">D185</f>
        <v>38</v>
      </c>
      <c r="E56" s="441">
        <f t="shared" ca="1" si="28"/>
        <v>95</v>
      </c>
      <c r="F56" s="488">
        <f ca="1">F185</f>
        <v>133</v>
      </c>
      <c r="G56" s="1127">
        <f t="shared" ca="1" si="28"/>
        <v>94</v>
      </c>
      <c r="H56" s="441">
        <f t="shared" ca="1" si="28"/>
        <v>40</v>
      </c>
      <c r="I56" s="1128">
        <f ca="1">I185</f>
        <v>20</v>
      </c>
      <c r="J56" s="441">
        <f t="shared" ca="1" si="28"/>
        <v>0</v>
      </c>
      <c r="K56" s="488">
        <f t="shared" ca="1" si="28"/>
        <v>154</v>
      </c>
      <c r="L56" s="1127">
        <f t="shared" ref="L56:M56" ca="1" si="29">L185</f>
        <v>0</v>
      </c>
      <c r="M56" s="441">
        <f t="shared" ca="1" si="29"/>
        <v>0</v>
      </c>
      <c r="N56" s="488">
        <f ca="1">N185</f>
        <v>0</v>
      </c>
      <c r="O56" s="1127">
        <f t="shared" ref="O56:P56" ca="1" si="30">O185</f>
        <v>0</v>
      </c>
      <c r="P56" s="441">
        <f t="shared" ca="1" si="30"/>
        <v>0</v>
      </c>
      <c r="Q56" s="1128">
        <f ca="1">Q185</f>
        <v>0</v>
      </c>
      <c r="R56" s="441">
        <f t="shared" ref="R56:S56" ca="1" si="31">R185</f>
        <v>0</v>
      </c>
      <c r="S56" s="488">
        <f t="shared" ca="1" si="31"/>
        <v>0</v>
      </c>
      <c r="U56" s="410"/>
      <c r="V56" s="410"/>
      <c r="X56" s="414"/>
    </row>
    <row r="57" spans="1:74" ht="21" customHeight="1">
      <c r="B57" s="1478" t="s">
        <v>1908</v>
      </c>
      <c r="C57" s="1479"/>
      <c r="D57" s="501">
        <f t="shared" ref="D57:K57" ca="1" si="32">D55+D56</f>
        <v>128</v>
      </c>
      <c r="E57" s="498">
        <f t="shared" ca="1" si="32"/>
        <v>523</v>
      </c>
      <c r="F57" s="499">
        <f ca="1">F55+F56</f>
        <v>651</v>
      </c>
      <c r="G57" s="501">
        <f ca="1">G55+G56</f>
        <v>536</v>
      </c>
      <c r="H57" s="498">
        <f t="shared" ca="1" si="32"/>
        <v>119</v>
      </c>
      <c r="I57" s="505">
        <f ca="1">I55+I56</f>
        <v>110</v>
      </c>
      <c r="J57" s="498">
        <f t="shared" ca="1" si="32"/>
        <v>0</v>
      </c>
      <c r="K57" s="499">
        <f t="shared" ca="1" si="32"/>
        <v>765</v>
      </c>
      <c r="L57" s="501">
        <f t="shared" ref="L57:M57" ca="1" si="33">L55+L56</f>
        <v>0</v>
      </c>
      <c r="M57" s="498">
        <f t="shared" ca="1" si="33"/>
        <v>0</v>
      </c>
      <c r="N57" s="499">
        <f ca="1">N55+N56</f>
        <v>0</v>
      </c>
      <c r="O57" s="501">
        <f ca="1">O55+O56</f>
        <v>0</v>
      </c>
      <c r="P57" s="498">
        <f t="shared" ref="P57" ca="1" si="34">P55+P56</f>
        <v>0</v>
      </c>
      <c r="Q57" s="505">
        <f ca="1">Q55+Q56</f>
        <v>0</v>
      </c>
      <c r="R57" s="498">
        <f t="shared" ref="R57:S57" ca="1" si="35">R55+R56</f>
        <v>0</v>
      </c>
      <c r="S57" s="499">
        <f t="shared" ca="1" si="35"/>
        <v>0</v>
      </c>
      <c r="U57" s="410"/>
      <c r="V57" s="410"/>
      <c r="X57" s="414"/>
    </row>
    <row r="58" spans="1:74">
      <c r="B58" s="943" t="s">
        <v>2086</v>
      </c>
      <c r="C58" s="417"/>
      <c r="D58" s="418"/>
      <c r="E58" s="418"/>
      <c r="F58" s="418"/>
      <c r="G58" s="418"/>
      <c r="H58" s="418"/>
      <c r="I58" s="418"/>
      <c r="J58" s="418"/>
      <c r="K58" s="418"/>
      <c r="L58" s="418"/>
      <c r="M58" s="418"/>
      <c r="N58" s="418"/>
      <c r="O58" s="418"/>
      <c r="P58" s="418"/>
      <c r="Q58" s="418"/>
      <c r="R58" s="418"/>
      <c r="S58" s="418"/>
      <c r="U58" s="410"/>
      <c r="V58" s="410"/>
      <c r="X58" s="414"/>
    </row>
    <row r="59" spans="1:74" ht="21">
      <c r="B59" s="1430" t="s">
        <v>3354</v>
      </c>
      <c r="C59" s="1430"/>
      <c r="D59" s="1430"/>
      <c r="E59" s="1430"/>
      <c r="F59" s="1430"/>
      <c r="G59" s="1430"/>
      <c r="H59" s="1430"/>
      <c r="I59" s="1430"/>
      <c r="J59" s="1430"/>
      <c r="K59" s="1430"/>
      <c r="L59" s="1430"/>
      <c r="M59" s="1430"/>
      <c r="N59" s="1430"/>
      <c r="O59" s="1430"/>
      <c r="P59" s="1430"/>
      <c r="Q59" s="1430"/>
      <c r="R59" s="1430"/>
      <c r="S59" s="1430"/>
      <c r="U59" s="410"/>
      <c r="V59" s="410"/>
      <c r="X59" s="414"/>
    </row>
    <row r="60" spans="1:74">
      <c r="B60" s="406"/>
      <c r="C60" s="406"/>
      <c r="D60" s="406"/>
      <c r="E60" s="406"/>
      <c r="F60" s="406"/>
      <c r="G60" s="406"/>
      <c r="H60" s="406"/>
      <c r="I60" s="406"/>
      <c r="J60" s="406"/>
      <c r="K60" s="406"/>
      <c r="L60" s="406"/>
      <c r="M60" s="406"/>
      <c r="N60" s="406"/>
      <c r="O60" s="406"/>
      <c r="P60" s="406"/>
      <c r="Q60" s="406"/>
      <c r="R60" s="406"/>
      <c r="S60" s="406"/>
      <c r="U60" s="410"/>
      <c r="V60" s="410"/>
      <c r="X60" s="414"/>
    </row>
    <row r="61" spans="1:74" ht="17.25">
      <c r="B61" s="408"/>
      <c r="C61" s="408"/>
      <c r="D61" s="408"/>
      <c r="E61" s="408"/>
      <c r="F61" s="408"/>
      <c r="G61" s="408"/>
      <c r="H61" s="408"/>
      <c r="I61" s="408"/>
      <c r="J61" s="408"/>
      <c r="K61" s="408"/>
      <c r="L61" s="408"/>
      <c r="M61" s="408"/>
      <c r="N61" s="408"/>
      <c r="O61" s="408"/>
      <c r="P61" s="408"/>
      <c r="Q61" s="408"/>
      <c r="R61" s="408"/>
      <c r="S61" s="925" t="s">
        <v>2051</v>
      </c>
      <c r="U61" s="410"/>
      <c r="V61" s="410"/>
      <c r="X61" s="414"/>
    </row>
    <row r="62" spans="1:74" s="410" customFormat="1" ht="19.5" customHeight="1">
      <c r="A62" s="409"/>
      <c r="B62" s="411"/>
      <c r="C62" s="412"/>
      <c r="D62" s="1494" t="s">
        <v>3356</v>
      </c>
      <c r="E62" s="1495"/>
      <c r="F62" s="1495"/>
      <c r="G62" s="1495"/>
      <c r="H62" s="1495"/>
      <c r="I62" s="1495"/>
      <c r="J62" s="1495"/>
      <c r="K62" s="1495"/>
      <c r="L62" s="1495"/>
      <c r="M62" s="1495"/>
      <c r="N62" s="1495"/>
      <c r="O62" s="1495"/>
      <c r="P62" s="1495"/>
      <c r="Q62" s="1495"/>
      <c r="R62" s="1495"/>
      <c r="S62" s="1496"/>
      <c r="T62" s="409"/>
      <c r="U62" s="404"/>
      <c r="V62" s="404"/>
      <c r="W62" s="1484"/>
      <c r="X62" s="1484"/>
      <c r="Y62" s="1484"/>
      <c r="Z62" s="1484"/>
      <c r="AA62" s="1484"/>
      <c r="AB62" s="1484"/>
      <c r="AC62" s="1484"/>
      <c r="AD62" s="1484"/>
      <c r="AE62" s="1484"/>
      <c r="AF62" s="1484"/>
      <c r="AG62" s="1484"/>
      <c r="AH62" s="1484"/>
      <c r="AI62" s="1484"/>
      <c r="AJ62" s="1484"/>
      <c r="AK62" s="1484"/>
      <c r="AL62" s="1484"/>
      <c r="AM62" s="926"/>
    </row>
    <row r="63" spans="1:74" s="410" customFormat="1" ht="19.5" customHeight="1">
      <c r="A63" s="409"/>
      <c r="B63" s="428"/>
      <c r="C63" s="443"/>
      <c r="D63" s="1485" t="s">
        <v>3357</v>
      </c>
      <c r="E63" s="1486"/>
      <c r="F63" s="1486"/>
      <c r="G63" s="1486"/>
      <c r="H63" s="1486"/>
      <c r="I63" s="1486"/>
      <c r="J63" s="1486"/>
      <c r="K63" s="1487"/>
      <c r="L63" s="1485" t="s">
        <v>3363</v>
      </c>
      <c r="M63" s="1486"/>
      <c r="N63" s="1486"/>
      <c r="O63" s="1486"/>
      <c r="P63" s="1486"/>
      <c r="Q63" s="1486"/>
      <c r="R63" s="1486"/>
      <c r="S63" s="1487"/>
      <c r="T63" s="409"/>
      <c r="U63" s="404"/>
      <c r="V63" s="404"/>
      <c r="W63" s="1484"/>
      <c r="X63" s="1484"/>
      <c r="Y63" s="1484"/>
      <c r="Z63" s="1484"/>
      <c r="AA63" s="1484"/>
      <c r="AB63" s="1484"/>
      <c r="AC63" s="1484"/>
      <c r="AD63" s="1484"/>
      <c r="AE63" s="1484"/>
      <c r="AF63" s="1484"/>
      <c r="AG63" s="1484"/>
      <c r="AH63" s="1484"/>
      <c r="AI63" s="1484"/>
      <c r="AJ63" s="1484"/>
      <c r="AK63" s="1484"/>
      <c r="AL63" s="1484"/>
      <c r="AM63" s="926"/>
    </row>
    <row r="64" spans="1:74" s="410" customFormat="1" ht="13.5" customHeight="1">
      <c r="A64" s="409"/>
      <c r="B64" s="428"/>
      <c r="C64" s="443"/>
      <c r="D64" s="1488" t="s">
        <v>2068</v>
      </c>
      <c r="E64" s="1489"/>
      <c r="F64" s="1490"/>
      <c r="G64" s="1491" t="s">
        <v>3358</v>
      </c>
      <c r="H64" s="1492"/>
      <c r="I64" s="1492"/>
      <c r="J64" s="1492"/>
      <c r="K64" s="1493"/>
      <c r="L64" s="1488" t="s">
        <v>2068</v>
      </c>
      <c r="M64" s="1489"/>
      <c r="N64" s="1490"/>
      <c r="O64" s="1491" t="s">
        <v>3358</v>
      </c>
      <c r="P64" s="1492"/>
      <c r="Q64" s="1492"/>
      <c r="R64" s="1492"/>
      <c r="S64" s="1493"/>
      <c r="T64" s="409"/>
      <c r="U64" s="404"/>
      <c r="V64" s="404"/>
      <c r="W64" s="1484"/>
      <c r="X64" s="1484"/>
      <c r="Y64" s="1484"/>
      <c r="Z64" s="1484"/>
      <c r="AA64" s="1484"/>
      <c r="AB64" s="1484"/>
      <c r="AC64" s="1484"/>
      <c r="AD64" s="1484"/>
      <c r="AE64" s="1484"/>
      <c r="AF64" s="1484"/>
      <c r="AG64" s="1484"/>
      <c r="AH64" s="1484"/>
      <c r="AI64" s="1484"/>
      <c r="AJ64" s="1484"/>
      <c r="AK64" s="1484"/>
      <c r="AL64" s="1484"/>
      <c r="AM64" s="926"/>
      <c r="BF64" s="405"/>
      <c r="BG64" s="405"/>
      <c r="BH64" s="405"/>
      <c r="BI64" s="405"/>
      <c r="BJ64" s="405"/>
      <c r="BK64" s="405"/>
      <c r="BL64" s="405"/>
      <c r="BM64" s="405"/>
      <c r="BN64" s="405"/>
      <c r="BO64" s="405"/>
      <c r="BP64" s="405"/>
      <c r="BQ64" s="405"/>
      <c r="BR64" s="405"/>
      <c r="BS64" s="405"/>
      <c r="BT64" s="405"/>
      <c r="BU64" s="405"/>
      <c r="BV64" s="405"/>
    </row>
    <row r="65" spans="1:38" s="410" customFormat="1" ht="63" customHeight="1">
      <c r="A65" s="409"/>
      <c r="B65" s="429"/>
      <c r="C65" s="444"/>
      <c r="D65" s="920" t="s">
        <v>2076</v>
      </c>
      <c r="E65" s="921" t="s">
        <v>2077</v>
      </c>
      <c r="F65" s="922" t="s">
        <v>2082</v>
      </c>
      <c r="G65" s="769" t="s">
        <v>3359</v>
      </c>
      <c r="H65" s="771" t="s">
        <v>3360</v>
      </c>
      <c r="I65" s="771" t="s">
        <v>3361</v>
      </c>
      <c r="J65" s="771" t="s">
        <v>3362</v>
      </c>
      <c r="K65" s="770" t="s">
        <v>1080</v>
      </c>
      <c r="L65" s="920" t="s">
        <v>2076</v>
      </c>
      <c r="M65" s="921" t="s">
        <v>2077</v>
      </c>
      <c r="N65" s="922" t="s">
        <v>2082</v>
      </c>
      <c r="O65" s="769" t="s">
        <v>3359</v>
      </c>
      <c r="P65" s="771" t="s">
        <v>3360</v>
      </c>
      <c r="Q65" s="771" t="s">
        <v>3361</v>
      </c>
      <c r="R65" s="771" t="s">
        <v>3362</v>
      </c>
      <c r="S65" s="770" t="s">
        <v>1080</v>
      </c>
      <c r="T65" s="409"/>
      <c r="U65" s="404"/>
      <c r="V65" s="404"/>
    </row>
    <row r="66" spans="1:38" ht="20.100000000000001" customHeight="1">
      <c r="A66" s="403" t="s">
        <v>533</v>
      </c>
      <c r="B66" s="433">
        <v>1</v>
      </c>
      <c r="C66" s="445" t="s">
        <v>305</v>
      </c>
      <c r="D66" s="1122" t="str">
        <f t="shared" ref="D66:D120" ca="1" si="36">IF(W66&gt;0,W66,"")</f>
        <v/>
      </c>
      <c r="E66" s="435" t="str">
        <f t="shared" ref="E66:E120" ca="1" si="37">IF(X66&gt;0,X66,"")</f>
        <v/>
      </c>
      <c r="F66" s="486" t="str">
        <f t="shared" ref="F66:F120" ca="1" si="38">IF(Y66&gt;0,Y66,"")</f>
        <v/>
      </c>
      <c r="G66" s="1122" t="str">
        <f t="shared" ref="G66:G120" ca="1" si="39">IF(Z66&gt;0,Z66,"")</f>
        <v/>
      </c>
      <c r="H66" s="435" t="str">
        <f t="shared" ref="H66:H120" ca="1" si="40">IF(AA66&gt;0,AA66,"")</f>
        <v/>
      </c>
      <c r="I66" s="435" t="str">
        <f t="shared" ref="I66:I120" ca="1" si="41">IF(AB66&gt;0,AB66,"")</f>
        <v/>
      </c>
      <c r="J66" s="435" t="str">
        <f t="shared" ref="J66:J120" ca="1" si="42">IF(AC66&gt;0,AC66,"")</f>
        <v/>
      </c>
      <c r="K66" s="486" t="str">
        <f t="shared" ref="K66:K120" ca="1" si="43">IF(AD66&gt;0,AD66,"")</f>
        <v/>
      </c>
      <c r="L66" s="1122" t="str">
        <f t="shared" ref="L66:L120" ca="1" si="44">IF(AE66&gt;0,AE66,"")</f>
        <v/>
      </c>
      <c r="M66" s="435" t="str">
        <f t="shared" ref="M66:M120" ca="1" si="45">IF(AF66&gt;0,AF66,"")</f>
        <v/>
      </c>
      <c r="N66" s="486" t="str">
        <f t="shared" ref="N66:N120" ca="1" si="46">IF(AG66&gt;0,AG66,"")</f>
        <v/>
      </c>
      <c r="O66" s="1122" t="str">
        <f t="shared" ref="O66:O120" ca="1" si="47">IF(AH66&gt;0,AH66,"")</f>
        <v/>
      </c>
      <c r="P66" s="435" t="str">
        <f t="shared" ref="P66:P120" ca="1" si="48">IF(AI66&gt;0,AI66,"")</f>
        <v/>
      </c>
      <c r="Q66" s="435" t="str">
        <f t="shared" ref="Q66:Q120" ca="1" si="49">IF(AJ66&gt;0,AJ66,"")</f>
        <v/>
      </c>
      <c r="R66" s="435" t="str">
        <f t="shared" ref="R66:R120" ca="1" si="50">IF(AK66&gt;0,AK66,"")</f>
        <v/>
      </c>
      <c r="S66" s="486" t="str">
        <f t="shared" ref="S66:S120" ca="1" si="51">IF(AL66&gt;0,AL66,"")</f>
        <v/>
      </c>
      <c r="U66" s="410">
        <f t="shared" ref="U66:U120" ca="1" si="52">IF(K66&gt;=F66,0,1)</f>
        <v>0</v>
      </c>
      <c r="V66" s="410">
        <f t="shared" ref="V66:V120" ca="1" si="53">IF(S66&gt;=N66,0,1)</f>
        <v>0</v>
      </c>
      <c r="W66" s="405">
        <f t="shared" ref="W66:AL75" ca="1" si="54">INDEX(INDIRECT("_"&amp;W$7),MATCH($A66,_1自治体コード,0))</f>
        <v>0</v>
      </c>
      <c r="X66" s="414">
        <f t="shared" ca="1" si="54"/>
        <v>0</v>
      </c>
      <c r="Y66" s="405">
        <f t="shared" ca="1" si="54"/>
        <v>0</v>
      </c>
      <c r="Z66" s="405">
        <f t="shared" ca="1" si="54"/>
        <v>0</v>
      </c>
      <c r="AA66" s="405">
        <f t="shared" ca="1" si="54"/>
        <v>0</v>
      </c>
      <c r="AB66" s="405">
        <f t="shared" ca="1" si="54"/>
        <v>0</v>
      </c>
      <c r="AC66" s="405">
        <f t="shared" ca="1" si="54"/>
        <v>0</v>
      </c>
      <c r="AD66" s="405">
        <f t="shared" ca="1" si="54"/>
        <v>0</v>
      </c>
      <c r="AE66" s="405">
        <f t="shared" ca="1" si="54"/>
        <v>0</v>
      </c>
      <c r="AF66" s="405">
        <f t="shared" ca="1" si="54"/>
        <v>0</v>
      </c>
      <c r="AG66" s="405">
        <f t="shared" ca="1" si="54"/>
        <v>0</v>
      </c>
      <c r="AH66" s="405">
        <f t="shared" ca="1" si="54"/>
        <v>0</v>
      </c>
      <c r="AI66" s="405">
        <f t="shared" ca="1" si="54"/>
        <v>0</v>
      </c>
      <c r="AJ66" s="405">
        <f t="shared" ca="1" si="54"/>
        <v>0</v>
      </c>
      <c r="AK66" s="405">
        <f t="shared" ca="1" si="54"/>
        <v>0</v>
      </c>
      <c r="AL66" s="405">
        <f t="shared" ca="1" si="54"/>
        <v>0</v>
      </c>
    </row>
    <row r="67" spans="1:38" ht="20.100000000000001" customHeight="1">
      <c r="A67" s="403" t="s">
        <v>534</v>
      </c>
      <c r="B67" s="436">
        <v>2</v>
      </c>
      <c r="C67" s="446" t="s">
        <v>306</v>
      </c>
      <c r="D67" s="1124" t="str">
        <f t="shared" ca="1" si="36"/>
        <v/>
      </c>
      <c r="E67" s="807">
        <f t="shared" ca="1" si="37"/>
        <v>6</v>
      </c>
      <c r="F67" s="1125">
        <f t="shared" ca="1" si="38"/>
        <v>6</v>
      </c>
      <c r="G67" s="1124">
        <f t="shared" ca="1" si="39"/>
        <v>5</v>
      </c>
      <c r="H67" s="807" t="str">
        <f t="shared" ca="1" si="40"/>
        <v/>
      </c>
      <c r="I67" s="807">
        <f t="shared" ca="1" si="41"/>
        <v>1</v>
      </c>
      <c r="J67" s="807" t="str">
        <f t="shared" ca="1" si="42"/>
        <v/>
      </c>
      <c r="K67" s="1125">
        <f t="shared" ca="1" si="43"/>
        <v>6</v>
      </c>
      <c r="L67" s="1124" t="str">
        <f t="shared" ca="1" si="44"/>
        <v/>
      </c>
      <c r="M67" s="807" t="str">
        <f t="shared" ca="1" si="45"/>
        <v/>
      </c>
      <c r="N67" s="1125" t="str">
        <f t="shared" ca="1" si="46"/>
        <v/>
      </c>
      <c r="O67" s="1124" t="str">
        <f t="shared" ca="1" si="47"/>
        <v/>
      </c>
      <c r="P67" s="807" t="str">
        <f t="shared" ca="1" si="48"/>
        <v/>
      </c>
      <c r="Q67" s="807" t="str">
        <f t="shared" ca="1" si="49"/>
        <v/>
      </c>
      <c r="R67" s="807" t="str">
        <f t="shared" ca="1" si="50"/>
        <v/>
      </c>
      <c r="S67" s="1125" t="str">
        <f t="shared" ca="1" si="51"/>
        <v/>
      </c>
      <c r="U67" s="410">
        <f t="shared" ca="1" si="52"/>
        <v>0</v>
      </c>
      <c r="V67" s="410">
        <f t="shared" ca="1" si="53"/>
        <v>0</v>
      </c>
      <c r="W67" s="405">
        <f t="shared" ca="1" si="54"/>
        <v>0</v>
      </c>
      <c r="X67" s="414">
        <f t="shared" ca="1" si="54"/>
        <v>6</v>
      </c>
      <c r="Y67" s="405">
        <f t="shared" ca="1" si="54"/>
        <v>6</v>
      </c>
      <c r="Z67" s="405">
        <f t="shared" ca="1" si="54"/>
        <v>5</v>
      </c>
      <c r="AA67" s="405">
        <f t="shared" ca="1" si="54"/>
        <v>0</v>
      </c>
      <c r="AB67" s="405">
        <f t="shared" ca="1" si="54"/>
        <v>1</v>
      </c>
      <c r="AC67" s="405">
        <f t="shared" ca="1" si="54"/>
        <v>0</v>
      </c>
      <c r="AD67" s="405">
        <f t="shared" ca="1" si="54"/>
        <v>6</v>
      </c>
      <c r="AE67" s="405">
        <f t="shared" ca="1" si="54"/>
        <v>0</v>
      </c>
      <c r="AF67" s="405">
        <f t="shared" ca="1" si="54"/>
        <v>0</v>
      </c>
      <c r="AG67" s="405">
        <f t="shared" ca="1" si="54"/>
        <v>0</v>
      </c>
      <c r="AH67" s="405">
        <f t="shared" ca="1" si="54"/>
        <v>0</v>
      </c>
      <c r="AI67" s="405">
        <f t="shared" ca="1" si="54"/>
        <v>0</v>
      </c>
      <c r="AJ67" s="405">
        <f t="shared" ca="1" si="54"/>
        <v>0</v>
      </c>
      <c r="AK67" s="405">
        <f t="shared" ca="1" si="54"/>
        <v>0</v>
      </c>
      <c r="AL67" s="405">
        <f t="shared" ca="1" si="54"/>
        <v>0</v>
      </c>
    </row>
    <row r="68" spans="1:38" ht="20.100000000000001" customHeight="1">
      <c r="A68" s="403" t="s">
        <v>535</v>
      </c>
      <c r="B68" s="436">
        <v>3</v>
      </c>
      <c r="C68" s="446" t="s">
        <v>307</v>
      </c>
      <c r="D68" s="1124" t="str">
        <f t="shared" ca="1" si="36"/>
        <v/>
      </c>
      <c r="E68" s="807" t="str">
        <f t="shared" ca="1" si="37"/>
        <v/>
      </c>
      <c r="F68" s="1125" t="str">
        <f t="shared" ca="1" si="38"/>
        <v/>
      </c>
      <c r="G68" s="1124" t="str">
        <f t="shared" ca="1" si="39"/>
        <v/>
      </c>
      <c r="H68" s="807" t="str">
        <f t="shared" ca="1" si="40"/>
        <v/>
      </c>
      <c r="I68" s="807" t="str">
        <f t="shared" ca="1" si="41"/>
        <v/>
      </c>
      <c r="J68" s="807" t="str">
        <f t="shared" ca="1" si="42"/>
        <v/>
      </c>
      <c r="K68" s="1125" t="str">
        <f t="shared" ca="1" si="43"/>
        <v/>
      </c>
      <c r="L68" s="1124" t="str">
        <f t="shared" ca="1" si="44"/>
        <v/>
      </c>
      <c r="M68" s="807" t="str">
        <f t="shared" ca="1" si="45"/>
        <v/>
      </c>
      <c r="N68" s="1125" t="str">
        <f t="shared" ca="1" si="46"/>
        <v/>
      </c>
      <c r="O68" s="1124" t="str">
        <f t="shared" ca="1" si="47"/>
        <v/>
      </c>
      <c r="P68" s="807" t="str">
        <f t="shared" ca="1" si="48"/>
        <v/>
      </c>
      <c r="Q68" s="807" t="str">
        <f t="shared" ca="1" si="49"/>
        <v/>
      </c>
      <c r="R68" s="807" t="str">
        <f t="shared" ca="1" si="50"/>
        <v/>
      </c>
      <c r="S68" s="1125" t="str">
        <f t="shared" ca="1" si="51"/>
        <v/>
      </c>
      <c r="U68" s="410">
        <f t="shared" ca="1" si="52"/>
        <v>0</v>
      </c>
      <c r="V68" s="410">
        <f t="shared" ca="1" si="53"/>
        <v>0</v>
      </c>
      <c r="W68" s="405">
        <f t="shared" ca="1" si="54"/>
        <v>0</v>
      </c>
      <c r="X68" s="414">
        <f t="shared" ca="1" si="54"/>
        <v>0</v>
      </c>
      <c r="Y68" s="405">
        <f t="shared" ca="1" si="54"/>
        <v>0</v>
      </c>
      <c r="Z68" s="405">
        <f t="shared" ca="1" si="54"/>
        <v>0</v>
      </c>
      <c r="AA68" s="405">
        <f t="shared" ca="1" si="54"/>
        <v>0</v>
      </c>
      <c r="AB68" s="405">
        <f t="shared" ca="1" si="54"/>
        <v>0</v>
      </c>
      <c r="AC68" s="405">
        <f t="shared" ca="1" si="54"/>
        <v>0</v>
      </c>
      <c r="AD68" s="405">
        <f t="shared" ca="1" si="54"/>
        <v>0</v>
      </c>
      <c r="AE68" s="405">
        <f t="shared" ca="1" si="54"/>
        <v>0</v>
      </c>
      <c r="AF68" s="405">
        <f t="shared" ca="1" si="54"/>
        <v>0</v>
      </c>
      <c r="AG68" s="405">
        <f t="shared" ca="1" si="54"/>
        <v>0</v>
      </c>
      <c r="AH68" s="405">
        <f t="shared" ca="1" si="54"/>
        <v>0</v>
      </c>
      <c r="AI68" s="405">
        <f t="shared" ca="1" si="54"/>
        <v>0</v>
      </c>
      <c r="AJ68" s="405">
        <f t="shared" ca="1" si="54"/>
        <v>0</v>
      </c>
      <c r="AK68" s="405">
        <f t="shared" ca="1" si="54"/>
        <v>0</v>
      </c>
      <c r="AL68" s="405">
        <f t="shared" ca="1" si="54"/>
        <v>0</v>
      </c>
    </row>
    <row r="69" spans="1:38" ht="20.100000000000001" customHeight="1">
      <c r="A69" s="403" t="s">
        <v>537</v>
      </c>
      <c r="B69" s="436">
        <v>4</v>
      </c>
      <c r="C69" s="446" t="s">
        <v>309</v>
      </c>
      <c r="D69" s="1124" t="str">
        <f t="shared" ca="1" si="36"/>
        <v/>
      </c>
      <c r="E69" s="807">
        <f t="shared" ca="1" si="37"/>
        <v>1</v>
      </c>
      <c r="F69" s="1125">
        <f t="shared" ca="1" si="38"/>
        <v>1</v>
      </c>
      <c r="G69" s="1124">
        <f t="shared" ca="1" si="39"/>
        <v>1</v>
      </c>
      <c r="H69" s="807" t="str">
        <f t="shared" ca="1" si="40"/>
        <v/>
      </c>
      <c r="I69" s="807" t="str">
        <f t="shared" ca="1" si="41"/>
        <v/>
      </c>
      <c r="J69" s="807" t="str">
        <f t="shared" ca="1" si="42"/>
        <v/>
      </c>
      <c r="K69" s="1125">
        <f t="shared" ca="1" si="43"/>
        <v>1</v>
      </c>
      <c r="L69" s="1124" t="str">
        <f t="shared" ca="1" si="44"/>
        <v/>
      </c>
      <c r="M69" s="807" t="str">
        <f t="shared" ca="1" si="45"/>
        <v/>
      </c>
      <c r="N69" s="1125" t="str">
        <f t="shared" ca="1" si="46"/>
        <v/>
      </c>
      <c r="O69" s="1124" t="str">
        <f t="shared" ca="1" si="47"/>
        <v/>
      </c>
      <c r="P69" s="807" t="str">
        <f t="shared" ca="1" si="48"/>
        <v/>
      </c>
      <c r="Q69" s="807" t="str">
        <f t="shared" ca="1" si="49"/>
        <v/>
      </c>
      <c r="R69" s="807" t="str">
        <f t="shared" ca="1" si="50"/>
        <v/>
      </c>
      <c r="S69" s="1125" t="str">
        <f t="shared" ca="1" si="51"/>
        <v/>
      </c>
      <c r="U69" s="410">
        <f t="shared" ca="1" si="52"/>
        <v>0</v>
      </c>
      <c r="V69" s="410">
        <f t="shared" ca="1" si="53"/>
        <v>0</v>
      </c>
      <c r="W69" s="405">
        <f t="shared" ca="1" si="54"/>
        <v>0</v>
      </c>
      <c r="X69" s="414">
        <f t="shared" ca="1" si="54"/>
        <v>1</v>
      </c>
      <c r="Y69" s="405">
        <f t="shared" ca="1" si="54"/>
        <v>1</v>
      </c>
      <c r="Z69" s="405">
        <f t="shared" ca="1" si="54"/>
        <v>1</v>
      </c>
      <c r="AA69" s="405">
        <f t="shared" ca="1" si="54"/>
        <v>0</v>
      </c>
      <c r="AB69" s="405">
        <f t="shared" ca="1" si="54"/>
        <v>0</v>
      </c>
      <c r="AC69" s="405">
        <f t="shared" ca="1" si="54"/>
        <v>0</v>
      </c>
      <c r="AD69" s="405">
        <f t="shared" ca="1" si="54"/>
        <v>1</v>
      </c>
      <c r="AE69" s="405">
        <f t="shared" ca="1" si="54"/>
        <v>0</v>
      </c>
      <c r="AF69" s="405">
        <f t="shared" ca="1" si="54"/>
        <v>0</v>
      </c>
      <c r="AG69" s="405">
        <f t="shared" ca="1" si="54"/>
        <v>0</v>
      </c>
      <c r="AH69" s="405">
        <f t="shared" ca="1" si="54"/>
        <v>0</v>
      </c>
      <c r="AI69" s="405">
        <f t="shared" ca="1" si="54"/>
        <v>0</v>
      </c>
      <c r="AJ69" s="405">
        <f t="shared" ca="1" si="54"/>
        <v>0</v>
      </c>
      <c r="AK69" s="405">
        <f t="shared" ca="1" si="54"/>
        <v>0</v>
      </c>
      <c r="AL69" s="405">
        <f t="shared" ca="1" si="54"/>
        <v>0</v>
      </c>
    </row>
    <row r="70" spans="1:38" ht="20.100000000000001" customHeight="1">
      <c r="A70" s="403" t="s">
        <v>538</v>
      </c>
      <c r="B70" s="427">
        <v>5</v>
      </c>
      <c r="C70" s="447" t="s">
        <v>310</v>
      </c>
      <c r="D70" s="475" t="str">
        <f t="shared" ca="1" si="36"/>
        <v/>
      </c>
      <c r="E70" s="431" t="str">
        <f t="shared" ca="1" si="37"/>
        <v/>
      </c>
      <c r="F70" s="476" t="str">
        <f t="shared" ca="1" si="38"/>
        <v/>
      </c>
      <c r="G70" s="475" t="str">
        <f t="shared" ca="1" si="39"/>
        <v/>
      </c>
      <c r="H70" s="431" t="str">
        <f t="shared" ca="1" si="40"/>
        <v/>
      </c>
      <c r="I70" s="431" t="str">
        <f t="shared" ca="1" si="41"/>
        <v/>
      </c>
      <c r="J70" s="431" t="str">
        <f t="shared" ca="1" si="42"/>
        <v/>
      </c>
      <c r="K70" s="476" t="str">
        <f t="shared" ca="1" si="43"/>
        <v/>
      </c>
      <c r="L70" s="475" t="str">
        <f t="shared" ca="1" si="44"/>
        <v/>
      </c>
      <c r="M70" s="431" t="str">
        <f t="shared" ca="1" si="45"/>
        <v/>
      </c>
      <c r="N70" s="476" t="str">
        <f t="shared" ca="1" si="46"/>
        <v/>
      </c>
      <c r="O70" s="475" t="str">
        <f t="shared" ca="1" si="47"/>
        <v/>
      </c>
      <c r="P70" s="431" t="str">
        <f t="shared" ca="1" si="48"/>
        <v/>
      </c>
      <c r="Q70" s="431" t="str">
        <f t="shared" ca="1" si="49"/>
        <v/>
      </c>
      <c r="R70" s="431" t="str">
        <f t="shared" ca="1" si="50"/>
        <v/>
      </c>
      <c r="S70" s="476" t="str">
        <f t="shared" ca="1" si="51"/>
        <v/>
      </c>
      <c r="U70" s="410">
        <f t="shared" ca="1" si="52"/>
        <v>0</v>
      </c>
      <c r="V70" s="410">
        <f t="shared" ca="1" si="53"/>
        <v>0</v>
      </c>
      <c r="W70" s="405">
        <f t="shared" ca="1" si="54"/>
        <v>0</v>
      </c>
      <c r="X70" s="414">
        <f t="shared" ca="1" si="54"/>
        <v>0</v>
      </c>
      <c r="Y70" s="405">
        <f t="shared" ca="1" si="54"/>
        <v>0</v>
      </c>
      <c r="Z70" s="405">
        <f t="shared" ca="1" si="54"/>
        <v>0</v>
      </c>
      <c r="AA70" s="405">
        <f t="shared" ca="1" si="54"/>
        <v>0</v>
      </c>
      <c r="AB70" s="405">
        <f t="shared" ca="1" si="54"/>
        <v>0</v>
      </c>
      <c r="AC70" s="405">
        <f t="shared" ca="1" si="54"/>
        <v>0</v>
      </c>
      <c r="AD70" s="405">
        <f t="shared" ca="1" si="54"/>
        <v>0</v>
      </c>
      <c r="AE70" s="405">
        <f t="shared" ca="1" si="54"/>
        <v>0</v>
      </c>
      <c r="AF70" s="405">
        <f t="shared" ca="1" si="54"/>
        <v>0</v>
      </c>
      <c r="AG70" s="405">
        <f t="shared" ca="1" si="54"/>
        <v>0</v>
      </c>
      <c r="AH70" s="405">
        <f t="shared" ca="1" si="54"/>
        <v>0</v>
      </c>
      <c r="AI70" s="405">
        <f t="shared" ca="1" si="54"/>
        <v>0</v>
      </c>
      <c r="AJ70" s="405">
        <f t="shared" ca="1" si="54"/>
        <v>0</v>
      </c>
      <c r="AK70" s="405">
        <f t="shared" ca="1" si="54"/>
        <v>0</v>
      </c>
      <c r="AL70" s="405">
        <f t="shared" ca="1" si="54"/>
        <v>0</v>
      </c>
    </row>
    <row r="71" spans="1:38" ht="20.100000000000001" customHeight="1">
      <c r="A71" s="403" t="s">
        <v>540</v>
      </c>
      <c r="B71" s="439">
        <v>6</v>
      </c>
      <c r="C71" s="448" t="s">
        <v>314</v>
      </c>
      <c r="D71" s="1127" t="str">
        <f t="shared" ca="1" si="36"/>
        <v/>
      </c>
      <c r="E71" s="441" t="str">
        <f t="shared" ca="1" si="37"/>
        <v/>
      </c>
      <c r="F71" s="488" t="str">
        <f t="shared" ca="1" si="38"/>
        <v/>
      </c>
      <c r="G71" s="1127" t="str">
        <f t="shared" ca="1" si="39"/>
        <v/>
      </c>
      <c r="H71" s="441" t="str">
        <f t="shared" ca="1" si="40"/>
        <v/>
      </c>
      <c r="I71" s="441" t="str">
        <f t="shared" ca="1" si="41"/>
        <v/>
      </c>
      <c r="J71" s="441" t="str">
        <f t="shared" ca="1" si="42"/>
        <v/>
      </c>
      <c r="K71" s="488" t="str">
        <f t="shared" ca="1" si="43"/>
        <v/>
      </c>
      <c r="L71" s="1127" t="str">
        <f t="shared" ca="1" si="44"/>
        <v/>
      </c>
      <c r="M71" s="441" t="str">
        <f t="shared" ca="1" si="45"/>
        <v/>
      </c>
      <c r="N71" s="488" t="str">
        <f t="shared" ca="1" si="46"/>
        <v/>
      </c>
      <c r="O71" s="1127" t="str">
        <f t="shared" ca="1" si="47"/>
        <v/>
      </c>
      <c r="P71" s="441" t="str">
        <f t="shared" ca="1" si="48"/>
        <v/>
      </c>
      <c r="Q71" s="441" t="str">
        <f t="shared" ca="1" si="49"/>
        <v/>
      </c>
      <c r="R71" s="441" t="str">
        <f t="shared" ca="1" si="50"/>
        <v/>
      </c>
      <c r="S71" s="488" t="str">
        <f t="shared" ca="1" si="51"/>
        <v/>
      </c>
      <c r="U71" s="410">
        <f t="shared" ca="1" si="52"/>
        <v>0</v>
      </c>
      <c r="V71" s="410">
        <f t="shared" ca="1" si="53"/>
        <v>0</v>
      </c>
      <c r="W71" s="405">
        <f t="shared" ca="1" si="54"/>
        <v>0</v>
      </c>
      <c r="X71" s="414">
        <f t="shared" ca="1" si="54"/>
        <v>0</v>
      </c>
      <c r="Y71" s="405">
        <f t="shared" ca="1" si="54"/>
        <v>0</v>
      </c>
      <c r="Z71" s="405">
        <f t="shared" ca="1" si="54"/>
        <v>0</v>
      </c>
      <c r="AA71" s="405">
        <f t="shared" ca="1" si="54"/>
        <v>0</v>
      </c>
      <c r="AB71" s="405">
        <f t="shared" ca="1" si="54"/>
        <v>0</v>
      </c>
      <c r="AC71" s="405">
        <f t="shared" ca="1" si="54"/>
        <v>0</v>
      </c>
      <c r="AD71" s="405">
        <f t="shared" ca="1" si="54"/>
        <v>0</v>
      </c>
      <c r="AE71" s="405">
        <f t="shared" ca="1" si="54"/>
        <v>0</v>
      </c>
      <c r="AF71" s="405">
        <f t="shared" ca="1" si="54"/>
        <v>0</v>
      </c>
      <c r="AG71" s="405">
        <f t="shared" ca="1" si="54"/>
        <v>0</v>
      </c>
      <c r="AH71" s="405">
        <f t="shared" ca="1" si="54"/>
        <v>0</v>
      </c>
      <c r="AI71" s="405">
        <f t="shared" ca="1" si="54"/>
        <v>0</v>
      </c>
      <c r="AJ71" s="405">
        <f t="shared" ca="1" si="54"/>
        <v>0</v>
      </c>
      <c r="AK71" s="405">
        <f t="shared" ca="1" si="54"/>
        <v>0</v>
      </c>
      <c r="AL71" s="405">
        <f t="shared" ca="1" si="54"/>
        <v>0</v>
      </c>
    </row>
    <row r="72" spans="1:38" ht="20.100000000000001" customHeight="1">
      <c r="A72" s="403" t="s">
        <v>542</v>
      </c>
      <c r="B72" s="436">
        <v>7</v>
      </c>
      <c r="C72" s="446" t="s">
        <v>316</v>
      </c>
      <c r="D72" s="1124" t="str">
        <f t="shared" ca="1" si="36"/>
        <v/>
      </c>
      <c r="E72" s="807" t="str">
        <f t="shared" ca="1" si="37"/>
        <v/>
      </c>
      <c r="F72" s="1125" t="str">
        <f t="shared" ca="1" si="38"/>
        <v/>
      </c>
      <c r="G72" s="1124" t="str">
        <f t="shared" ca="1" si="39"/>
        <v/>
      </c>
      <c r="H72" s="807" t="str">
        <f t="shared" ca="1" si="40"/>
        <v/>
      </c>
      <c r="I72" s="807" t="str">
        <f t="shared" ca="1" si="41"/>
        <v/>
      </c>
      <c r="J72" s="807" t="str">
        <f t="shared" ca="1" si="42"/>
        <v/>
      </c>
      <c r="K72" s="1125" t="str">
        <f t="shared" ca="1" si="43"/>
        <v/>
      </c>
      <c r="L72" s="1124" t="str">
        <f t="shared" ca="1" si="44"/>
        <v/>
      </c>
      <c r="M72" s="807" t="str">
        <f t="shared" ca="1" si="45"/>
        <v/>
      </c>
      <c r="N72" s="1125" t="str">
        <f t="shared" ca="1" si="46"/>
        <v/>
      </c>
      <c r="O72" s="1124" t="str">
        <f t="shared" ca="1" si="47"/>
        <v/>
      </c>
      <c r="P72" s="807" t="str">
        <f t="shared" ca="1" si="48"/>
        <v/>
      </c>
      <c r="Q72" s="807" t="str">
        <f t="shared" ca="1" si="49"/>
        <v/>
      </c>
      <c r="R72" s="807" t="str">
        <f t="shared" ca="1" si="50"/>
        <v/>
      </c>
      <c r="S72" s="1125" t="str">
        <f t="shared" ca="1" si="51"/>
        <v/>
      </c>
      <c r="U72" s="410">
        <f t="shared" ca="1" si="52"/>
        <v>0</v>
      </c>
      <c r="V72" s="410">
        <f t="shared" ca="1" si="53"/>
        <v>0</v>
      </c>
      <c r="W72" s="405">
        <f t="shared" ca="1" si="54"/>
        <v>0</v>
      </c>
      <c r="X72" s="414">
        <f t="shared" ca="1" si="54"/>
        <v>0</v>
      </c>
      <c r="Y72" s="405">
        <f t="shared" ca="1" si="54"/>
        <v>0</v>
      </c>
      <c r="Z72" s="405">
        <f t="shared" ca="1" si="54"/>
        <v>0</v>
      </c>
      <c r="AA72" s="405">
        <f t="shared" ca="1" si="54"/>
        <v>0</v>
      </c>
      <c r="AB72" s="405">
        <f t="shared" ca="1" si="54"/>
        <v>0</v>
      </c>
      <c r="AC72" s="405">
        <f t="shared" ca="1" si="54"/>
        <v>0</v>
      </c>
      <c r="AD72" s="405">
        <f t="shared" ca="1" si="54"/>
        <v>0</v>
      </c>
      <c r="AE72" s="405">
        <f t="shared" ca="1" si="54"/>
        <v>0</v>
      </c>
      <c r="AF72" s="405">
        <f t="shared" ca="1" si="54"/>
        <v>0</v>
      </c>
      <c r="AG72" s="405">
        <f t="shared" ca="1" si="54"/>
        <v>0</v>
      </c>
      <c r="AH72" s="405">
        <f t="shared" ca="1" si="54"/>
        <v>0</v>
      </c>
      <c r="AI72" s="405">
        <f t="shared" ca="1" si="54"/>
        <v>0</v>
      </c>
      <c r="AJ72" s="405">
        <f t="shared" ca="1" si="54"/>
        <v>0</v>
      </c>
      <c r="AK72" s="405">
        <f t="shared" ca="1" si="54"/>
        <v>0</v>
      </c>
      <c r="AL72" s="405">
        <f t="shared" ca="1" si="54"/>
        <v>0</v>
      </c>
    </row>
    <row r="73" spans="1:38" ht="20.100000000000001" customHeight="1">
      <c r="A73" s="403" t="s">
        <v>544</v>
      </c>
      <c r="B73" s="436">
        <v>8</v>
      </c>
      <c r="C73" s="446" t="s">
        <v>318</v>
      </c>
      <c r="D73" s="1124" t="str">
        <f t="shared" ca="1" si="36"/>
        <v/>
      </c>
      <c r="E73" s="807" t="str">
        <f t="shared" ca="1" si="37"/>
        <v/>
      </c>
      <c r="F73" s="1125" t="str">
        <f t="shared" ca="1" si="38"/>
        <v/>
      </c>
      <c r="G73" s="1124" t="str">
        <f t="shared" ca="1" si="39"/>
        <v/>
      </c>
      <c r="H73" s="807" t="str">
        <f t="shared" ca="1" si="40"/>
        <v/>
      </c>
      <c r="I73" s="807" t="str">
        <f t="shared" ca="1" si="41"/>
        <v/>
      </c>
      <c r="J73" s="807" t="str">
        <f t="shared" ca="1" si="42"/>
        <v/>
      </c>
      <c r="K73" s="1125" t="str">
        <f t="shared" ca="1" si="43"/>
        <v/>
      </c>
      <c r="L73" s="1124" t="str">
        <f t="shared" ca="1" si="44"/>
        <v/>
      </c>
      <c r="M73" s="807" t="str">
        <f t="shared" ca="1" si="45"/>
        <v/>
      </c>
      <c r="N73" s="1125" t="str">
        <f t="shared" ca="1" si="46"/>
        <v/>
      </c>
      <c r="O73" s="1124" t="str">
        <f t="shared" ca="1" si="47"/>
        <v/>
      </c>
      <c r="P73" s="807" t="str">
        <f t="shared" ca="1" si="48"/>
        <v/>
      </c>
      <c r="Q73" s="807" t="str">
        <f t="shared" ca="1" si="49"/>
        <v/>
      </c>
      <c r="R73" s="807" t="str">
        <f t="shared" ca="1" si="50"/>
        <v/>
      </c>
      <c r="S73" s="1125" t="str">
        <f t="shared" ca="1" si="51"/>
        <v/>
      </c>
      <c r="U73" s="410">
        <f t="shared" ca="1" si="52"/>
        <v>0</v>
      </c>
      <c r="V73" s="410">
        <f t="shared" ca="1" si="53"/>
        <v>0</v>
      </c>
      <c r="W73" s="405">
        <f t="shared" ca="1" si="54"/>
        <v>0</v>
      </c>
      <c r="X73" s="414">
        <f t="shared" ca="1" si="54"/>
        <v>0</v>
      </c>
      <c r="Y73" s="405">
        <f t="shared" ca="1" si="54"/>
        <v>0</v>
      </c>
      <c r="Z73" s="405">
        <f t="shared" ca="1" si="54"/>
        <v>0</v>
      </c>
      <c r="AA73" s="405">
        <f t="shared" ca="1" si="54"/>
        <v>0</v>
      </c>
      <c r="AB73" s="405">
        <f t="shared" ca="1" si="54"/>
        <v>0</v>
      </c>
      <c r="AC73" s="405">
        <f t="shared" ca="1" si="54"/>
        <v>0</v>
      </c>
      <c r="AD73" s="405">
        <f t="shared" ca="1" si="54"/>
        <v>0</v>
      </c>
      <c r="AE73" s="405">
        <f t="shared" ca="1" si="54"/>
        <v>0</v>
      </c>
      <c r="AF73" s="405">
        <f t="shared" ca="1" si="54"/>
        <v>0</v>
      </c>
      <c r="AG73" s="405">
        <f t="shared" ca="1" si="54"/>
        <v>0</v>
      </c>
      <c r="AH73" s="405">
        <f t="shared" ca="1" si="54"/>
        <v>0</v>
      </c>
      <c r="AI73" s="405">
        <f t="shared" ca="1" si="54"/>
        <v>0</v>
      </c>
      <c r="AJ73" s="405">
        <f t="shared" ca="1" si="54"/>
        <v>0</v>
      </c>
      <c r="AK73" s="405">
        <f t="shared" ca="1" si="54"/>
        <v>0</v>
      </c>
      <c r="AL73" s="405">
        <f t="shared" ca="1" si="54"/>
        <v>0</v>
      </c>
    </row>
    <row r="74" spans="1:38" ht="20.100000000000001" customHeight="1">
      <c r="A74" s="403" t="s">
        <v>546</v>
      </c>
      <c r="B74" s="436">
        <v>9</v>
      </c>
      <c r="C74" s="446" t="s">
        <v>320</v>
      </c>
      <c r="D74" s="1124" t="str">
        <f t="shared" ca="1" si="36"/>
        <v/>
      </c>
      <c r="E74" s="807" t="str">
        <f t="shared" ca="1" si="37"/>
        <v/>
      </c>
      <c r="F74" s="1125" t="str">
        <f t="shared" ca="1" si="38"/>
        <v/>
      </c>
      <c r="G74" s="1124" t="str">
        <f t="shared" ca="1" si="39"/>
        <v/>
      </c>
      <c r="H74" s="807" t="str">
        <f t="shared" ca="1" si="40"/>
        <v/>
      </c>
      <c r="I74" s="807" t="str">
        <f t="shared" ca="1" si="41"/>
        <v/>
      </c>
      <c r="J74" s="807" t="str">
        <f t="shared" ca="1" si="42"/>
        <v/>
      </c>
      <c r="K74" s="1125" t="str">
        <f t="shared" ca="1" si="43"/>
        <v/>
      </c>
      <c r="L74" s="1124" t="str">
        <f t="shared" ca="1" si="44"/>
        <v/>
      </c>
      <c r="M74" s="807" t="str">
        <f t="shared" ca="1" si="45"/>
        <v/>
      </c>
      <c r="N74" s="1125" t="str">
        <f t="shared" ca="1" si="46"/>
        <v/>
      </c>
      <c r="O74" s="1124" t="str">
        <f t="shared" ca="1" si="47"/>
        <v/>
      </c>
      <c r="P74" s="807" t="str">
        <f t="shared" ca="1" si="48"/>
        <v/>
      </c>
      <c r="Q74" s="807" t="str">
        <f t="shared" ca="1" si="49"/>
        <v/>
      </c>
      <c r="R74" s="807" t="str">
        <f t="shared" ca="1" si="50"/>
        <v/>
      </c>
      <c r="S74" s="1125" t="str">
        <f t="shared" ca="1" si="51"/>
        <v/>
      </c>
      <c r="U74" s="410">
        <f t="shared" ca="1" si="52"/>
        <v>0</v>
      </c>
      <c r="V74" s="410">
        <f t="shared" ca="1" si="53"/>
        <v>0</v>
      </c>
      <c r="W74" s="405">
        <f t="shared" ca="1" si="54"/>
        <v>0</v>
      </c>
      <c r="X74" s="414">
        <f t="shared" ca="1" si="54"/>
        <v>0</v>
      </c>
      <c r="Y74" s="405">
        <f t="shared" ca="1" si="54"/>
        <v>0</v>
      </c>
      <c r="Z74" s="405">
        <f t="shared" ca="1" si="54"/>
        <v>0</v>
      </c>
      <c r="AA74" s="405">
        <f t="shared" ca="1" si="54"/>
        <v>0</v>
      </c>
      <c r="AB74" s="405">
        <f t="shared" ca="1" si="54"/>
        <v>0</v>
      </c>
      <c r="AC74" s="405">
        <f t="shared" ca="1" si="54"/>
        <v>0</v>
      </c>
      <c r="AD74" s="405">
        <f t="shared" ca="1" si="54"/>
        <v>0</v>
      </c>
      <c r="AE74" s="405">
        <f t="shared" ca="1" si="54"/>
        <v>0</v>
      </c>
      <c r="AF74" s="405">
        <f t="shared" ca="1" si="54"/>
        <v>0</v>
      </c>
      <c r="AG74" s="405">
        <f t="shared" ca="1" si="54"/>
        <v>0</v>
      </c>
      <c r="AH74" s="405">
        <f t="shared" ca="1" si="54"/>
        <v>0</v>
      </c>
      <c r="AI74" s="405">
        <f t="shared" ca="1" si="54"/>
        <v>0</v>
      </c>
      <c r="AJ74" s="405">
        <f t="shared" ca="1" si="54"/>
        <v>0</v>
      </c>
      <c r="AK74" s="405">
        <f t="shared" ca="1" si="54"/>
        <v>0</v>
      </c>
      <c r="AL74" s="405">
        <f t="shared" ca="1" si="54"/>
        <v>0</v>
      </c>
    </row>
    <row r="75" spans="1:38" ht="20.100000000000001" customHeight="1">
      <c r="A75" s="403" t="s">
        <v>548</v>
      </c>
      <c r="B75" s="427">
        <v>10</v>
      </c>
      <c r="C75" s="447" t="s">
        <v>322</v>
      </c>
      <c r="D75" s="475" t="str">
        <f t="shared" ca="1" si="36"/>
        <v/>
      </c>
      <c r="E75" s="431">
        <f t="shared" ca="1" si="37"/>
        <v>1</v>
      </c>
      <c r="F75" s="476">
        <f t="shared" ca="1" si="38"/>
        <v>1</v>
      </c>
      <c r="G75" s="475">
        <f t="shared" ca="1" si="39"/>
        <v>1</v>
      </c>
      <c r="H75" s="431" t="str">
        <f t="shared" ca="1" si="40"/>
        <v/>
      </c>
      <c r="I75" s="431" t="str">
        <f t="shared" ca="1" si="41"/>
        <v/>
      </c>
      <c r="J75" s="431" t="str">
        <f t="shared" ca="1" si="42"/>
        <v/>
      </c>
      <c r="K75" s="476">
        <f t="shared" ca="1" si="43"/>
        <v>1</v>
      </c>
      <c r="L75" s="475" t="str">
        <f t="shared" ca="1" si="44"/>
        <v/>
      </c>
      <c r="M75" s="431" t="str">
        <f t="shared" ca="1" si="45"/>
        <v/>
      </c>
      <c r="N75" s="476" t="str">
        <f t="shared" ca="1" si="46"/>
        <v/>
      </c>
      <c r="O75" s="475" t="str">
        <f t="shared" ca="1" si="47"/>
        <v/>
      </c>
      <c r="P75" s="431" t="str">
        <f t="shared" ca="1" si="48"/>
        <v/>
      </c>
      <c r="Q75" s="431" t="str">
        <f t="shared" ca="1" si="49"/>
        <v/>
      </c>
      <c r="R75" s="431" t="str">
        <f t="shared" ca="1" si="50"/>
        <v/>
      </c>
      <c r="S75" s="476" t="str">
        <f t="shared" ca="1" si="51"/>
        <v/>
      </c>
      <c r="U75" s="410">
        <f t="shared" ca="1" si="52"/>
        <v>0</v>
      </c>
      <c r="V75" s="410">
        <f t="shared" ca="1" si="53"/>
        <v>0</v>
      </c>
      <c r="W75" s="405">
        <f t="shared" ca="1" si="54"/>
        <v>0</v>
      </c>
      <c r="X75" s="414">
        <f t="shared" ca="1" si="54"/>
        <v>1</v>
      </c>
      <c r="Y75" s="405">
        <f t="shared" ca="1" si="54"/>
        <v>1</v>
      </c>
      <c r="Z75" s="405">
        <f t="shared" ca="1" si="54"/>
        <v>1</v>
      </c>
      <c r="AA75" s="405">
        <f t="shared" ca="1" si="54"/>
        <v>0</v>
      </c>
      <c r="AB75" s="405">
        <f t="shared" ca="1" si="54"/>
        <v>0</v>
      </c>
      <c r="AC75" s="405">
        <f t="shared" ca="1" si="54"/>
        <v>0</v>
      </c>
      <c r="AD75" s="405">
        <f t="shared" ca="1" si="54"/>
        <v>1</v>
      </c>
      <c r="AE75" s="405">
        <f t="shared" ca="1" si="54"/>
        <v>0</v>
      </c>
      <c r="AF75" s="405">
        <f t="shared" ca="1" si="54"/>
        <v>0</v>
      </c>
      <c r="AG75" s="405">
        <f t="shared" ca="1" si="54"/>
        <v>0</v>
      </c>
      <c r="AH75" s="405">
        <f t="shared" ca="1" si="54"/>
        <v>0</v>
      </c>
      <c r="AI75" s="405">
        <f t="shared" ca="1" si="54"/>
        <v>0</v>
      </c>
      <c r="AJ75" s="405">
        <f t="shared" ca="1" si="54"/>
        <v>0</v>
      </c>
      <c r="AK75" s="405">
        <f t="shared" ca="1" si="54"/>
        <v>0</v>
      </c>
      <c r="AL75" s="405">
        <f t="shared" ca="1" si="54"/>
        <v>0</v>
      </c>
    </row>
    <row r="76" spans="1:38" ht="20.100000000000001" customHeight="1">
      <c r="A76" s="403" t="s">
        <v>549</v>
      </c>
      <c r="B76" s="439">
        <v>11</v>
      </c>
      <c r="C76" s="448" t="s">
        <v>323</v>
      </c>
      <c r="D76" s="1127" t="str">
        <f t="shared" ca="1" si="36"/>
        <v/>
      </c>
      <c r="E76" s="441" t="str">
        <f t="shared" ca="1" si="37"/>
        <v/>
      </c>
      <c r="F76" s="488" t="str">
        <f t="shared" ca="1" si="38"/>
        <v/>
      </c>
      <c r="G76" s="1127" t="str">
        <f t="shared" ca="1" si="39"/>
        <v/>
      </c>
      <c r="H76" s="441" t="str">
        <f t="shared" ca="1" si="40"/>
        <v/>
      </c>
      <c r="I76" s="441" t="str">
        <f t="shared" ca="1" si="41"/>
        <v/>
      </c>
      <c r="J76" s="441" t="str">
        <f t="shared" ca="1" si="42"/>
        <v/>
      </c>
      <c r="K76" s="488" t="str">
        <f t="shared" ca="1" si="43"/>
        <v/>
      </c>
      <c r="L76" s="1127" t="str">
        <f t="shared" ca="1" si="44"/>
        <v/>
      </c>
      <c r="M76" s="441" t="str">
        <f t="shared" ca="1" si="45"/>
        <v/>
      </c>
      <c r="N76" s="488" t="str">
        <f t="shared" ca="1" si="46"/>
        <v/>
      </c>
      <c r="O76" s="1127" t="str">
        <f t="shared" ca="1" si="47"/>
        <v/>
      </c>
      <c r="P76" s="441" t="str">
        <f t="shared" ca="1" si="48"/>
        <v/>
      </c>
      <c r="Q76" s="441" t="str">
        <f t="shared" ca="1" si="49"/>
        <v/>
      </c>
      <c r="R76" s="441" t="str">
        <f t="shared" ca="1" si="50"/>
        <v/>
      </c>
      <c r="S76" s="488" t="str">
        <f t="shared" ca="1" si="51"/>
        <v/>
      </c>
      <c r="U76" s="410">
        <f t="shared" ca="1" si="52"/>
        <v>0</v>
      </c>
      <c r="V76" s="410">
        <f t="shared" ca="1" si="53"/>
        <v>0</v>
      </c>
      <c r="W76" s="405">
        <f t="shared" ref="W76:AL85" ca="1" si="55">INDEX(INDIRECT("_"&amp;W$7),MATCH($A76,_1自治体コード,0))</f>
        <v>0</v>
      </c>
      <c r="X76" s="414">
        <f t="shared" ca="1" si="55"/>
        <v>0</v>
      </c>
      <c r="Y76" s="405">
        <f t="shared" ca="1" si="55"/>
        <v>0</v>
      </c>
      <c r="Z76" s="405">
        <f t="shared" ca="1" si="55"/>
        <v>0</v>
      </c>
      <c r="AA76" s="405">
        <f t="shared" ca="1" si="55"/>
        <v>0</v>
      </c>
      <c r="AB76" s="405">
        <f t="shared" ca="1" si="55"/>
        <v>0</v>
      </c>
      <c r="AC76" s="405">
        <f t="shared" ca="1" si="55"/>
        <v>0</v>
      </c>
      <c r="AD76" s="405">
        <f t="shared" ca="1" si="55"/>
        <v>0</v>
      </c>
      <c r="AE76" s="405">
        <f t="shared" ca="1" si="55"/>
        <v>0</v>
      </c>
      <c r="AF76" s="405">
        <f t="shared" ca="1" si="55"/>
        <v>0</v>
      </c>
      <c r="AG76" s="405">
        <f t="shared" ca="1" si="55"/>
        <v>0</v>
      </c>
      <c r="AH76" s="405">
        <f t="shared" ca="1" si="55"/>
        <v>0</v>
      </c>
      <c r="AI76" s="405">
        <f t="shared" ca="1" si="55"/>
        <v>0</v>
      </c>
      <c r="AJ76" s="405">
        <f t="shared" ca="1" si="55"/>
        <v>0</v>
      </c>
      <c r="AK76" s="405">
        <f t="shared" ca="1" si="55"/>
        <v>0</v>
      </c>
      <c r="AL76" s="405">
        <f t="shared" ca="1" si="55"/>
        <v>0</v>
      </c>
    </row>
    <row r="77" spans="1:38" ht="20.100000000000001" customHeight="1">
      <c r="A77" s="403" t="s">
        <v>550</v>
      </c>
      <c r="B77" s="436">
        <v>12</v>
      </c>
      <c r="C77" s="446" t="s">
        <v>324</v>
      </c>
      <c r="D77" s="1124" t="str">
        <f t="shared" ca="1" si="36"/>
        <v/>
      </c>
      <c r="E77" s="807">
        <f t="shared" ca="1" si="37"/>
        <v>8</v>
      </c>
      <c r="F77" s="1125">
        <f t="shared" ca="1" si="38"/>
        <v>8</v>
      </c>
      <c r="G77" s="1124">
        <f t="shared" ca="1" si="39"/>
        <v>8</v>
      </c>
      <c r="H77" s="807">
        <f t="shared" ca="1" si="40"/>
        <v>8</v>
      </c>
      <c r="I77" s="807">
        <f t="shared" ca="1" si="41"/>
        <v>8</v>
      </c>
      <c r="J77" s="807" t="str">
        <f t="shared" ca="1" si="42"/>
        <v/>
      </c>
      <c r="K77" s="1125">
        <f t="shared" ca="1" si="43"/>
        <v>24</v>
      </c>
      <c r="L77" s="1124" t="str">
        <f t="shared" ca="1" si="44"/>
        <v/>
      </c>
      <c r="M77" s="807" t="str">
        <f t="shared" ca="1" si="45"/>
        <v/>
      </c>
      <c r="N77" s="1125" t="str">
        <f t="shared" ca="1" si="46"/>
        <v/>
      </c>
      <c r="O77" s="1124" t="str">
        <f t="shared" ca="1" si="47"/>
        <v/>
      </c>
      <c r="P77" s="807" t="str">
        <f t="shared" ca="1" si="48"/>
        <v/>
      </c>
      <c r="Q77" s="807" t="str">
        <f t="shared" ca="1" si="49"/>
        <v/>
      </c>
      <c r="R77" s="807" t="str">
        <f t="shared" ca="1" si="50"/>
        <v/>
      </c>
      <c r="S77" s="1125" t="str">
        <f t="shared" ca="1" si="51"/>
        <v/>
      </c>
      <c r="U77" s="410">
        <f t="shared" ca="1" si="52"/>
        <v>0</v>
      </c>
      <c r="V77" s="410">
        <f t="shared" ca="1" si="53"/>
        <v>0</v>
      </c>
      <c r="W77" s="405">
        <f t="shared" ca="1" si="55"/>
        <v>0</v>
      </c>
      <c r="X77" s="414">
        <f t="shared" ca="1" si="55"/>
        <v>8</v>
      </c>
      <c r="Y77" s="405">
        <f t="shared" ca="1" si="55"/>
        <v>8</v>
      </c>
      <c r="Z77" s="405">
        <f t="shared" ca="1" si="55"/>
        <v>8</v>
      </c>
      <c r="AA77" s="405">
        <f t="shared" ca="1" si="55"/>
        <v>8</v>
      </c>
      <c r="AB77" s="405">
        <f t="shared" ca="1" si="55"/>
        <v>8</v>
      </c>
      <c r="AC77" s="405">
        <f t="shared" ca="1" si="55"/>
        <v>0</v>
      </c>
      <c r="AD77" s="405">
        <f t="shared" ca="1" si="55"/>
        <v>24</v>
      </c>
      <c r="AE77" s="405">
        <f t="shared" ca="1" si="55"/>
        <v>0</v>
      </c>
      <c r="AF77" s="405">
        <f t="shared" ca="1" si="55"/>
        <v>0</v>
      </c>
      <c r="AG77" s="405">
        <f t="shared" ca="1" si="55"/>
        <v>0</v>
      </c>
      <c r="AH77" s="405">
        <f t="shared" ca="1" si="55"/>
        <v>0</v>
      </c>
      <c r="AI77" s="405">
        <f t="shared" ca="1" si="55"/>
        <v>0</v>
      </c>
      <c r="AJ77" s="405">
        <f t="shared" ca="1" si="55"/>
        <v>0</v>
      </c>
      <c r="AK77" s="405">
        <f t="shared" ca="1" si="55"/>
        <v>0</v>
      </c>
      <c r="AL77" s="405">
        <f t="shared" ca="1" si="55"/>
        <v>0</v>
      </c>
    </row>
    <row r="78" spans="1:38" ht="20.100000000000001" customHeight="1">
      <c r="A78" s="403" t="s">
        <v>552</v>
      </c>
      <c r="B78" s="436">
        <v>13</v>
      </c>
      <c r="C78" s="446" t="s">
        <v>1435</v>
      </c>
      <c r="D78" s="1124" t="str">
        <f t="shared" ca="1" si="36"/>
        <v/>
      </c>
      <c r="E78" s="807" t="str">
        <f t="shared" ca="1" si="37"/>
        <v/>
      </c>
      <c r="F78" s="1125" t="str">
        <f t="shared" ca="1" si="38"/>
        <v/>
      </c>
      <c r="G78" s="1124" t="str">
        <f t="shared" ca="1" si="39"/>
        <v/>
      </c>
      <c r="H78" s="807" t="str">
        <f t="shared" ca="1" si="40"/>
        <v/>
      </c>
      <c r="I78" s="807" t="str">
        <f t="shared" ca="1" si="41"/>
        <v/>
      </c>
      <c r="J78" s="807" t="str">
        <f t="shared" ca="1" si="42"/>
        <v/>
      </c>
      <c r="K78" s="1125" t="str">
        <f t="shared" ca="1" si="43"/>
        <v/>
      </c>
      <c r="L78" s="1124" t="str">
        <f t="shared" ca="1" si="44"/>
        <v/>
      </c>
      <c r="M78" s="807" t="str">
        <f t="shared" ca="1" si="45"/>
        <v/>
      </c>
      <c r="N78" s="1125" t="str">
        <f t="shared" ca="1" si="46"/>
        <v/>
      </c>
      <c r="O78" s="1124" t="str">
        <f t="shared" ca="1" si="47"/>
        <v/>
      </c>
      <c r="P78" s="807" t="str">
        <f t="shared" ca="1" si="48"/>
        <v/>
      </c>
      <c r="Q78" s="807" t="str">
        <f t="shared" ca="1" si="49"/>
        <v/>
      </c>
      <c r="R78" s="807" t="str">
        <f t="shared" ca="1" si="50"/>
        <v/>
      </c>
      <c r="S78" s="1125" t="str">
        <f t="shared" ca="1" si="51"/>
        <v/>
      </c>
      <c r="U78" s="410">
        <f t="shared" ca="1" si="52"/>
        <v>0</v>
      </c>
      <c r="V78" s="410">
        <f t="shared" ca="1" si="53"/>
        <v>0</v>
      </c>
      <c r="W78" s="405">
        <f t="shared" ca="1" si="55"/>
        <v>0</v>
      </c>
      <c r="X78" s="414">
        <f t="shared" ca="1" si="55"/>
        <v>0</v>
      </c>
      <c r="Y78" s="405">
        <f t="shared" ca="1" si="55"/>
        <v>0</v>
      </c>
      <c r="Z78" s="405">
        <f t="shared" ca="1" si="55"/>
        <v>0</v>
      </c>
      <c r="AA78" s="405">
        <f t="shared" ca="1" si="55"/>
        <v>0</v>
      </c>
      <c r="AB78" s="405">
        <f t="shared" ca="1" si="55"/>
        <v>0</v>
      </c>
      <c r="AC78" s="405">
        <f t="shared" ca="1" si="55"/>
        <v>0</v>
      </c>
      <c r="AD78" s="405">
        <f t="shared" ca="1" si="55"/>
        <v>0</v>
      </c>
      <c r="AE78" s="405">
        <f t="shared" ca="1" si="55"/>
        <v>0</v>
      </c>
      <c r="AF78" s="405">
        <f t="shared" ca="1" si="55"/>
        <v>0</v>
      </c>
      <c r="AG78" s="405">
        <f t="shared" ca="1" si="55"/>
        <v>0</v>
      </c>
      <c r="AH78" s="405">
        <f t="shared" ca="1" si="55"/>
        <v>0</v>
      </c>
      <c r="AI78" s="405">
        <f t="shared" ca="1" si="55"/>
        <v>0</v>
      </c>
      <c r="AJ78" s="405">
        <f t="shared" ca="1" si="55"/>
        <v>0</v>
      </c>
      <c r="AK78" s="405">
        <f t="shared" ca="1" si="55"/>
        <v>0</v>
      </c>
      <c r="AL78" s="405">
        <f t="shared" ca="1" si="55"/>
        <v>0</v>
      </c>
    </row>
    <row r="79" spans="1:38" ht="20.100000000000001" customHeight="1">
      <c r="A79" s="403" t="s">
        <v>553</v>
      </c>
      <c r="B79" s="436">
        <v>14</v>
      </c>
      <c r="C79" s="446" t="s">
        <v>1436</v>
      </c>
      <c r="D79" s="1124">
        <f t="shared" ca="1" si="36"/>
        <v>1</v>
      </c>
      <c r="E79" s="807" t="str">
        <f t="shared" ca="1" si="37"/>
        <v/>
      </c>
      <c r="F79" s="1125">
        <f t="shared" ca="1" si="38"/>
        <v>1</v>
      </c>
      <c r="G79" s="1124">
        <f t="shared" ca="1" si="39"/>
        <v>1</v>
      </c>
      <c r="H79" s="807" t="str">
        <f t="shared" ca="1" si="40"/>
        <v/>
      </c>
      <c r="I79" s="807" t="str">
        <f t="shared" ca="1" si="41"/>
        <v/>
      </c>
      <c r="J79" s="807" t="str">
        <f t="shared" ca="1" si="42"/>
        <v/>
      </c>
      <c r="K79" s="1125">
        <f t="shared" ca="1" si="43"/>
        <v>1</v>
      </c>
      <c r="L79" s="1124" t="str">
        <f t="shared" ca="1" si="44"/>
        <v/>
      </c>
      <c r="M79" s="807" t="str">
        <f t="shared" ca="1" si="45"/>
        <v/>
      </c>
      <c r="N79" s="1125" t="str">
        <f t="shared" ca="1" si="46"/>
        <v/>
      </c>
      <c r="O79" s="1124" t="str">
        <f t="shared" ca="1" si="47"/>
        <v/>
      </c>
      <c r="P79" s="807" t="str">
        <f t="shared" ca="1" si="48"/>
        <v/>
      </c>
      <c r="Q79" s="807" t="str">
        <f t="shared" ca="1" si="49"/>
        <v/>
      </c>
      <c r="R79" s="807" t="str">
        <f t="shared" ca="1" si="50"/>
        <v/>
      </c>
      <c r="S79" s="1125" t="str">
        <f t="shared" ca="1" si="51"/>
        <v/>
      </c>
      <c r="U79" s="410">
        <f t="shared" ca="1" si="52"/>
        <v>0</v>
      </c>
      <c r="V79" s="410">
        <f t="shared" ca="1" si="53"/>
        <v>0</v>
      </c>
      <c r="W79" s="405">
        <f t="shared" ca="1" si="55"/>
        <v>1</v>
      </c>
      <c r="X79" s="414">
        <f t="shared" ca="1" si="55"/>
        <v>0</v>
      </c>
      <c r="Y79" s="405">
        <f t="shared" ca="1" si="55"/>
        <v>1</v>
      </c>
      <c r="Z79" s="405">
        <f t="shared" ca="1" si="55"/>
        <v>1</v>
      </c>
      <c r="AA79" s="405">
        <f t="shared" ca="1" si="55"/>
        <v>0</v>
      </c>
      <c r="AB79" s="405">
        <f t="shared" ca="1" si="55"/>
        <v>0</v>
      </c>
      <c r="AC79" s="405">
        <f t="shared" ca="1" si="55"/>
        <v>0</v>
      </c>
      <c r="AD79" s="405">
        <f t="shared" ca="1" si="55"/>
        <v>1</v>
      </c>
      <c r="AE79" s="405">
        <f t="shared" ca="1" si="55"/>
        <v>0</v>
      </c>
      <c r="AF79" s="405">
        <f t="shared" ca="1" si="55"/>
        <v>0</v>
      </c>
      <c r="AG79" s="405">
        <f t="shared" ca="1" si="55"/>
        <v>0</v>
      </c>
      <c r="AH79" s="405">
        <f t="shared" ca="1" si="55"/>
        <v>0</v>
      </c>
      <c r="AI79" s="405">
        <f t="shared" ca="1" si="55"/>
        <v>0</v>
      </c>
      <c r="AJ79" s="405">
        <f t="shared" ca="1" si="55"/>
        <v>0</v>
      </c>
      <c r="AK79" s="405">
        <f t="shared" ca="1" si="55"/>
        <v>0</v>
      </c>
      <c r="AL79" s="405">
        <f t="shared" ca="1" si="55"/>
        <v>0</v>
      </c>
    </row>
    <row r="80" spans="1:38" ht="20.100000000000001" customHeight="1">
      <c r="A80" s="403" t="s">
        <v>555</v>
      </c>
      <c r="B80" s="427">
        <v>15</v>
      </c>
      <c r="C80" s="447" t="s">
        <v>1437</v>
      </c>
      <c r="D80" s="475" t="str">
        <f t="shared" ca="1" si="36"/>
        <v/>
      </c>
      <c r="E80" s="431" t="str">
        <f t="shared" ca="1" si="37"/>
        <v/>
      </c>
      <c r="F80" s="476" t="str">
        <f t="shared" ca="1" si="38"/>
        <v/>
      </c>
      <c r="G80" s="475" t="str">
        <f t="shared" ca="1" si="39"/>
        <v/>
      </c>
      <c r="H80" s="431" t="str">
        <f t="shared" ca="1" si="40"/>
        <v/>
      </c>
      <c r="I80" s="431" t="str">
        <f t="shared" ca="1" si="41"/>
        <v/>
      </c>
      <c r="J80" s="431" t="str">
        <f t="shared" ca="1" si="42"/>
        <v/>
      </c>
      <c r="K80" s="476" t="str">
        <f t="shared" ca="1" si="43"/>
        <v/>
      </c>
      <c r="L80" s="475" t="str">
        <f t="shared" ca="1" si="44"/>
        <v/>
      </c>
      <c r="M80" s="431" t="str">
        <f t="shared" ca="1" si="45"/>
        <v/>
      </c>
      <c r="N80" s="476" t="str">
        <f t="shared" ca="1" si="46"/>
        <v/>
      </c>
      <c r="O80" s="475" t="str">
        <f t="shared" ca="1" si="47"/>
        <v/>
      </c>
      <c r="P80" s="431" t="str">
        <f t="shared" ca="1" si="48"/>
        <v/>
      </c>
      <c r="Q80" s="431" t="str">
        <f t="shared" ca="1" si="49"/>
        <v/>
      </c>
      <c r="R80" s="431" t="str">
        <f t="shared" ca="1" si="50"/>
        <v/>
      </c>
      <c r="S80" s="476" t="str">
        <f t="shared" ca="1" si="51"/>
        <v/>
      </c>
      <c r="U80" s="410">
        <f t="shared" ca="1" si="52"/>
        <v>0</v>
      </c>
      <c r="V80" s="410">
        <f t="shared" ca="1" si="53"/>
        <v>0</v>
      </c>
      <c r="W80" s="405">
        <f t="shared" ca="1" si="55"/>
        <v>0</v>
      </c>
      <c r="X80" s="414">
        <f t="shared" ca="1" si="55"/>
        <v>0</v>
      </c>
      <c r="Y80" s="405">
        <f t="shared" ca="1" si="55"/>
        <v>0</v>
      </c>
      <c r="Z80" s="405">
        <f t="shared" ca="1" si="55"/>
        <v>0</v>
      </c>
      <c r="AA80" s="405">
        <f t="shared" ca="1" si="55"/>
        <v>0</v>
      </c>
      <c r="AB80" s="405">
        <f t="shared" ca="1" si="55"/>
        <v>0</v>
      </c>
      <c r="AC80" s="405">
        <f t="shared" ca="1" si="55"/>
        <v>0</v>
      </c>
      <c r="AD80" s="405">
        <f t="shared" ca="1" si="55"/>
        <v>0</v>
      </c>
      <c r="AE80" s="405">
        <f t="shared" ca="1" si="55"/>
        <v>0</v>
      </c>
      <c r="AF80" s="405">
        <f t="shared" ca="1" si="55"/>
        <v>0</v>
      </c>
      <c r="AG80" s="405">
        <f t="shared" ca="1" si="55"/>
        <v>0</v>
      </c>
      <c r="AH80" s="405">
        <f t="shared" ca="1" si="55"/>
        <v>0</v>
      </c>
      <c r="AI80" s="405">
        <f t="shared" ca="1" si="55"/>
        <v>0</v>
      </c>
      <c r="AJ80" s="405">
        <f t="shared" ca="1" si="55"/>
        <v>0</v>
      </c>
      <c r="AK80" s="405">
        <f t="shared" ca="1" si="55"/>
        <v>0</v>
      </c>
      <c r="AL80" s="405">
        <f t="shared" ca="1" si="55"/>
        <v>0</v>
      </c>
    </row>
    <row r="81" spans="1:38" ht="20.100000000000001" customHeight="1">
      <c r="A81" s="403" t="s">
        <v>557</v>
      </c>
      <c r="B81" s="439">
        <v>16</v>
      </c>
      <c r="C81" s="448" t="s">
        <v>1438</v>
      </c>
      <c r="D81" s="1127" t="str">
        <f t="shared" ca="1" si="36"/>
        <v/>
      </c>
      <c r="E81" s="441" t="str">
        <f t="shared" ca="1" si="37"/>
        <v/>
      </c>
      <c r="F81" s="488" t="str">
        <f t="shared" ca="1" si="38"/>
        <v/>
      </c>
      <c r="G81" s="1127" t="str">
        <f t="shared" ca="1" si="39"/>
        <v/>
      </c>
      <c r="H81" s="441" t="str">
        <f t="shared" ca="1" si="40"/>
        <v/>
      </c>
      <c r="I81" s="441" t="str">
        <f t="shared" ca="1" si="41"/>
        <v/>
      </c>
      <c r="J81" s="441" t="str">
        <f t="shared" ca="1" si="42"/>
        <v/>
      </c>
      <c r="K81" s="488" t="str">
        <f t="shared" ca="1" si="43"/>
        <v/>
      </c>
      <c r="L81" s="1127" t="str">
        <f t="shared" ca="1" si="44"/>
        <v/>
      </c>
      <c r="M81" s="441" t="str">
        <f t="shared" ca="1" si="45"/>
        <v/>
      </c>
      <c r="N81" s="488" t="str">
        <f t="shared" ca="1" si="46"/>
        <v/>
      </c>
      <c r="O81" s="1127" t="str">
        <f t="shared" ca="1" si="47"/>
        <v/>
      </c>
      <c r="P81" s="441" t="str">
        <f t="shared" ca="1" si="48"/>
        <v/>
      </c>
      <c r="Q81" s="441" t="str">
        <f t="shared" ca="1" si="49"/>
        <v/>
      </c>
      <c r="R81" s="441" t="str">
        <f t="shared" ca="1" si="50"/>
        <v/>
      </c>
      <c r="S81" s="488" t="str">
        <f t="shared" ca="1" si="51"/>
        <v/>
      </c>
      <c r="U81" s="410">
        <f t="shared" ca="1" si="52"/>
        <v>0</v>
      </c>
      <c r="V81" s="410">
        <f t="shared" ca="1" si="53"/>
        <v>0</v>
      </c>
      <c r="W81" s="405">
        <f t="shared" ca="1" si="55"/>
        <v>0</v>
      </c>
      <c r="X81" s="414">
        <f t="shared" ca="1" si="55"/>
        <v>0</v>
      </c>
      <c r="Y81" s="405">
        <f t="shared" ca="1" si="55"/>
        <v>0</v>
      </c>
      <c r="Z81" s="405">
        <f t="shared" ca="1" si="55"/>
        <v>0</v>
      </c>
      <c r="AA81" s="405">
        <f t="shared" ca="1" si="55"/>
        <v>0</v>
      </c>
      <c r="AB81" s="405">
        <f t="shared" ca="1" si="55"/>
        <v>0</v>
      </c>
      <c r="AC81" s="405">
        <f t="shared" ca="1" si="55"/>
        <v>0</v>
      </c>
      <c r="AD81" s="405">
        <f t="shared" ca="1" si="55"/>
        <v>0</v>
      </c>
      <c r="AE81" s="405">
        <f t="shared" ca="1" si="55"/>
        <v>0</v>
      </c>
      <c r="AF81" s="405">
        <f t="shared" ca="1" si="55"/>
        <v>0</v>
      </c>
      <c r="AG81" s="405">
        <f t="shared" ca="1" si="55"/>
        <v>0</v>
      </c>
      <c r="AH81" s="405">
        <f t="shared" ca="1" si="55"/>
        <v>0</v>
      </c>
      <c r="AI81" s="405">
        <f t="shared" ca="1" si="55"/>
        <v>0</v>
      </c>
      <c r="AJ81" s="405">
        <f t="shared" ca="1" si="55"/>
        <v>0</v>
      </c>
      <c r="AK81" s="405">
        <f t="shared" ca="1" si="55"/>
        <v>0</v>
      </c>
      <c r="AL81" s="405">
        <f t="shared" ca="1" si="55"/>
        <v>0</v>
      </c>
    </row>
    <row r="82" spans="1:38" ht="20.100000000000001" customHeight="1">
      <c r="A82" s="403" t="s">
        <v>558</v>
      </c>
      <c r="B82" s="436">
        <v>17</v>
      </c>
      <c r="C82" s="446" t="s">
        <v>331</v>
      </c>
      <c r="D82" s="1124" t="str">
        <f t="shared" ca="1" si="36"/>
        <v/>
      </c>
      <c r="E82" s="807" t="str">
        <f t="shared" ca="1" si="37"/>
        <v/>
      </c>
      <c r="F82" s="1125" t="str">
        <f t="shared" ca="1" si="38"/>
        <v/>
      </c>
      <c r="G82" s="1124" t="str">
        <f t="shared" ca="1" si="39"/>
        <v/>
      </c>
      <c r="H82" s="807" t="str">
        <f t="shared" ca="1" si="40"/>
        <v/>
      </c>
      <c r="I82" s="807" t="str">
        <f t="shared" ca="1" si="41"/>
        <v/>
      </c>
      <c r="J82" s="807" t="str">
        <f t="shared" ca="1" si="42"/>
        <v/>
      </c>
      <c r="K82" s="1125" t="str">
        <f t="shared" ca="1" si="43"/>
        <v/>
      </c>
      <c r="L82" s="1124" t="str">
        <f t="shared" ca="1" si="44"/>
        <v/>
      </c>
      <c r="M82" s="807" t="str">
        <f t="shared" ca="1" si="45"/>
        <v/>
      </c>
      <c r="N82" s="1125" t="str">
        <f t="shared" ca="1" si="46"/>
        <v/>
      </c>
      <c r="O82" s="1124" t="str">
        <f t="shared" ca="1" si="47"/>
        <v/>
      </c>
      <c r="P82" s="807" t="str">
        <f t="shared" ca="1" si="48"/>
        <v/>
      </c>
      <c r="Q82" s="807" t="str">
        <f t="shared" ca="1" si="49"/>
        <v/>
      </c>
      <c r="R82" s="807" t="str">
        <f t="shared" ca="1" si="50"/>
        <v/>
      </c>
      <c r="S82" s="1125" t="str">
        <f t="shared" ca="1" si="51"/>
        <v/>
      </c>
      <c r="U82" s="410">
        <f t="shared" ca="1" si="52"/>
        <v>0</v>
      </c>
      <c r="V82" s="410">
        <f t="shared" ca="1" si="53"/>
        <v>0</v>
      </c>
      <c r="W82" s="405">
        <f t="shared" ca="1" si="55"/>
        <v>0</v>
      </c>
      <c r="X82" s="414">
        <f t="shared" ca="1" si="55"/>
        <v>0</v>
      </c>
      <c r="Y82" s="405">
        <f t="shared" ca="1" si="55"/>
        <v>0</v>
      </c>
      <c r="Z82" s="405">
        <f t="shared" ca="1" si="55"/>
        <v>0</v>
      </c>
      <c r="AA82" s="405">
        <f t="shared" ca="1" si="55"/>
        <v>0</v>
      </c>
      <c r="AB82" s="405">
        <f t="shared" ca="1" si="55"/>
        <v>0</v>
      </c>
      <c r="AC82" s="405">
        <f t="shared" ca="1" si="55"/>
        <v>0</v>
      </c>
      <c r="AD82" s="405">
        <f t="shared" ca="1" si="55"/>
        <v>0</v>
      </c>
      <c r="AE82" s="405">
        <f t="shared" ca="1" si="55"/>
        <v>0</v>
      </c>
      <c r="AF82" s="405">
        <f t="shared" ca="1" si="55"/>
        <v>0</v>
      </c>
      <c r="AG82" s="405">
        <f t="shared" ca="1" si="55"/>
        <v>0</v>
      </c>
      <c r="AH82" s="405">
        <f t="shared" ca="1" si="55"/>
        <v>0</v>
      </c>
      <c r="AI82" s="405">
        <f t="shared" ca="1" si="55"/>
        <v>0</v>
      </c>
      <c r="AJ82" s="405">
        <f t="shared" ca="1" si="55"/>
        <v>0</v>
      </c>
      <c r="AK82" s="405">
        <f t="shared" ca="1" si="55"/>
        <v>0</v>
      </c>
      <c r="AL82" s="405">
        <f t="shared" ca="1" si="55"/>
        <v>0</v>
      </c>
    </row>
    <row r="83" spans="1:38" ht="20.100000000000001" customHeight="1">
      <c r="A83" s="403" t="s">
        <v>559</v>
      </c>
      <c r="B83" s="436">
        <v>18</v>
      </c>
      <c r="C83" s="446" t="s">
        <v>1439</v>
      </c>
      <c r="D83" s="1124">
        <f t="shared" ca="1" si="36"/>
        <v>1</v>
      </c>
      <c r="E83" s="807" t="str">
        <f t="shared" ca="1" si="37"/>
        <v/>
      </c>
      <c r="F83" s="1125">
        <f t="shared" ca="1" si="38"/>
        <v>1</v>
      </c>
      <c r="G83" s="1124">
        <f t="shared" ca="1" si="39"/>
        <v>1</v>
      </c>
      <c r="H83" s="807" t="str">
        <f t="shared" ca="1" si="40"/>
        <v/>
      </c>
      <c r="I83" s="807" t="str">
        <f t="shared" ca="1" si="41"/>
        <v/>
      </c>
      <c r="J83" s="807" t="str">
        <f t="shared" ca="1" si="42"/>
        <v/>
      </c>
      <c r="K83" s="1125">
        <f t="shared" ca="1" si="43"/>
        <v>1</v>
      </c>
      <c r="L83" s="1124" t="str">
        <f t="shared" ca="1" si="44"/>
        <v/>
      </c>
      <c r="M83" s="807" t="str">
        <f t="shared" ca="1" si="45"/>
        <v/>
      </c>
      <c r="N83" s="1125" t="str">
        <f t="shared" ca="1" si="46"/>
        <v/>
      </c>
      <c r="O83" s="1124" t="str">
        <f t="shared" ca="1" si="47"/>
        <v/>
      </c>
      <c r="P83" s="807" t="str">
        <f t="shared" ca="1" si="48"/>
        <v/>
      </c>
      <c r="Q83" s="807" t="str">
        <f t="shared" ca="1" si="49"/>
        <v/>
      </c>
      <c r="R83" s="807" t="str">
        <f t="shared" ca="1" si="50"/>
        <v/>
      </c>
      <c r="S83" s="1125" t="str">
        <f t="shared" ca="1" si="51"/>
        <v/>
      </c>
      <c r="U83" s="410">
        <f t="shared" ca="1" si="52"/>
        <v>0</v>
      </c>
      <c r="V83" s="410">
        <f t="shared" ca="1" si="53"/>
        <v>0</v>
      </c>
      <c r="W83" s="405">
        <f t="shared" ca="1" si="55"/>
        <v>1</v>
      </c>
      <c r="X83" s="414">
        <f t="shared" ca="1" si="55"/>
        <v>0</v>
      </c>
      <c r="Y83" s="405">
        <f t="shared" ca="1" si="55"/>
        <v>1</v>
      </c>
      <c r="Z83" s="405">
        <f t="shared" ca="1" si="55"/>
        <v>1</v>
      </c>
      <c r="AA83" s="405">
        <f t="shared" ca="1" si="55"/>
        <v>0</v>
      </c>
      <c r="AB83" s="405">
        <f t="shared" ca="1" si="55"/>
        <v>0</v>
      </c>
      <c r="AC83" s="405">
        <f t="shared" ca="1" si="55"/>
        <v>0</v>
      </c>
      <c r="AD83" s="405">
        <f t="shared" ca="1" si="55"/>
        <v>1</v>
      </c>
      <c r="AE83" s="405">
        <f t="shared" ca="1" si="55"/>
        <v>0</v>
      </c>
      <c r="AF83" s="405">
        <f t="shared" ca="1" si="55"/>
        <v>0</v>
      </c>
      <c r="AG83" s="405">
        <f t="shared" ca="1" si="55"/>
        <v>0</v>
      </c>
      <c r="AH83" s="405">
        <f t="shared" ca="1" si="55"/>
        <v>0</v>
      </c>
      <c r="AI83" s="405">
        <f t="shared" ca="1" si="55"/>
        <v>0</v>
      </c>
      <c r="AJ83" s="405">
        <f t="shared" ca="1" si="55"/>
        <v>0</v>
      </c>
      <c r="AK83" s="405">
        <f t="shared" ca="1" si="55"/>
        <v>0</v>
      </c>
      <c r="AL83" s="405">
        <f t="shared" ca="1" si="55"/>
        <v>0</v>
      </c>
    </row>
    <row r="84" spans="1:38" ht="20.100000000000001" customHeight="1">
      <c r="A84" s="403" t="s">
        <v>560</v>
      </c>
      <c r="B84" s="436">
        <v>19</v>
      </c>
      <c r="C84" s="446" t="s">
        <v>333</v>
      </c>
      <c r="D84" s="1124" t="str">
        <f t="shared" ca="1" si="36"/>
        <v/>
      </c>
      <c r="E84" s="807" t="str">
        <f t="shared" ca="1" si="37"/>
        <v/>
      </c>
      <c r="F84" s="1125" t="str">
        <f t="shared" ca="1" si="38"/>
        <v/>
      </c>
      <c r="G84" s="1124" t="str">
        <f t="shared" ca="1" si="39"/>
        <v/>
      </c>
      <c r="H84" s="807" t="str">
        <f t="shared" ca="1" si="40"/>
        <v/>
      </c>
      <c r="I84" s="807" t="str">
        <f t="shared" ca="1" si="41"/>
        <v/>
      </c>
      <c r="J84" s="807" t="str">
        <f t="shared" ca="1" si="42"/>
        <v/>
      </c>
      <c r="K84" s="1125" t="str">
        <f t="shared" ca="1" si="43"/>
        <v/>
      </c>
      <c r="L84" s="1124" t="str">
        <f t="shared" ca="1" si="44"/>
        <v/>
      </c>
      <c r="M84" s="807" t="str">
        <f t="shared" ca="1" si="45"/>
        <v/>
      </c>
      <c r="N84" s="1125" t="str">
        <f t="shared" ca="1" si="46"/>
        <v/>
      </c>
      <c r="O84" s="1124" t="str">
        <f t="shared" ca="1" si="47"/>
        <v/>
      </c>
      <c r="P84" s="807" t="str">
        <f t="shared" ca="1" si="48"/>
        <v/>
      </c>
      <c r="Q84" s="807" t="str">
        <f t="shared" ca="1" si="49"/>
        <v/>
      </c>
      <c r="R84" s="807" t="str">
        <f t="shared" ca="1" si="50"/>
        <v/>
      </c>
      <c r="S84" s="1125" t="str">
        <f t="shared" ca="1" si="51"/>
        <v/>
      </c>
      <c r="U84" s="410">
        <f t="shared" ca="1" si="52"/>
        <v>0</v>
      </c>
      <c r="V84" s="410">
        <f t="shared" ca="1" si="53"/>
        <v>0</v>
      </c>
      <c r="W84" s="405">
        <f t="shared" ca="1" si="55"/>
        <v>0</v>
      </c>
      <c r="X84" s="414">
        <f t="shared" ca="1" si="55"/>
        <v>0</v>
      </c>
      <c r="Y84" s="405">
        <f t="shared" ca="1" si="55"/>
        <v>0</v>
      </c>
      <c r="Z84" s="405">
        <f t="shared" ca="1" si="55"/>
        <v>0</v>
      </c>
      <c r="AA84" s="405">
        <f t="shared" ca="1" si="55"/>
        <v>0</v>
      </c>
      <c r="AB84" s="405">
        <f t="shared" ca="1" si="55"/>
        <v>0</v>
      </c>
      <c r="AC84" s="405">
        <f t="shared" ca="1" si="55"/>
        <v>0</v>
      </c>
      <c r="AD84" s="405">
        <f t="shared" ca="1" si="55"/>
        <v>0</v>
      </c>
      <c r="AE84" s="405">
        <f t="shared" ca="1" si="55"/>
        <v>0</v>
      </c>
      <c r="AF84" s="405">
        <f t="shared" ca="1" si="55"/>
        <v>0</v>
      </c>
      <c r="AG84" s="405">
        <f t="shared" ca="1" si="55"/>
        <v>0</v>
      </c>
      <c r="AH84" s="405">
        <f t="shared" ca="1" si="55"/>
        <v>0</v>
      </c>
      <c r="AI84" s="405">
        <f t="shared" ca="1" si="55"/>
        <v>0</v>
      </c>
      <c r="AJ84" s="405">
        <f t="shared" ca="1" si="55"/>
        <v>0</v>
      </c>
      <c r="AK84" s="405">
        <f t="shared" ca="1" si="55"/>
        <v>0</v>
      </c>
      <c r="AL84" s="405">
        <f t="shared" ca="1" si="55"/>
        <v>0</v>
      </c>
    </row>
    <row r="85" spans="1:38" ht="20.100000000000001" customHeight="1">
      <c r="A85" s="403" t="s">
        <v>562</v>
      </c>
      <c r="B85" s="427">
        <v>20</v>
      </c>
      <c r="C85" s="447" t="s">
        <v>335</v>
      </c>
      <c r="D85" s="475" t="str">
        <f t="shared" ca="1" si="36"/>
        <v/>
      </c>
      <c r="E85" s="431" t="str">
        <f t="shared" ca="1" si="37"/>
        <v/>
      </c>
      <c r="F85" s="476" t="str">
        <f t="shared" ca="1" si="38"/>
        <v/>
      </c>
      <c r="G85" s="475" t="str">
        <f t="shared" ca="1" si="39"/>
        <v/>
      </c>
      <c r="H85" s="431" t="str">
        <f t="shared" ca="1" si="40"/>
        <v/>
      </c>
      <c r="I85" s="431" t="str">
        <f t="shared" ca="1" si="41"/>
        <v/>
      </c>
      <c r="J85" s="431" t="str">
        <f t="shared" ca="1" si="42"/>
        <v/>
      </c>
      <c r="K85" s="476" t="str">
        <f t="shared" ca="1" si="43"/>
        <v/>
      </c>
      <c r="L85" s="475" t="str">
        <f t="shared" ca="1" si="44"/>
        <v/>
      </c>
      <c r="M85" s="431" t="str">
        <f t="shared" ca="1" si="45"/>
        <v/>
      </c>
      <c r="N85" s="476" t="str">
        <f t="shared" ca="1" si="46"/>
        <v/>
      </c>
      <c r="O85" s="475" t="str">
        <f t="shared" ca="1" si="47"/>
        <v/>
      </c>
      <c r="P85" s="431" t="str">
        <f t="shared" ca="1" si="48"/>
        <v/>
      </c>
      <c r="Q85" s="431" t="str">
        <f t="shared" ca="1" si="49"/>
        <v/>
      </c>
      <c r="R85" s="431" t="str">
        <f t="shared" ca="1" si="50"/>
        <v/>
      </c>
      <c r="S85" s="476" t="str">
        <f t="shared" ca="1" si="51"/>
        <v/>
      </c>
      <c r="U85" s="410">
        <f t="shared" ca="1" si="52"/>
        <v>0</v>
      </c>
      <c r="V85" s="410">
        <f t="shared" ca="1" si="53"/>
        <v>0</v>
      </c>
      <c r="W85" s="405">
        <f t="shared" ca="1" si="55"/>
        <v>0</v>
      </c>
      <c r="X85" s="414">
        <f t="shared" ca="1" si="55"/>
        <v>0</v>
      </c>
      <c r="Y85" s="405">
        <f t="shared" ca="1" si="55"/>
        <v>0</v>
      </c>
      <c r="Z85" s="405">
        <f t="shared" ca="1" si="55"/>
        <v>0</v>
      </c>
      <c r="AA85" s="405">
        <f t="shared" ca="1" si="55"/>
        <v>0</v>
      </c>
      <c r="AB85" s="405">
        <f t="shared" ca="1" si="55"/>
        <v>0</v>
      </c>
      <c r="AC85" s="405">
        <f t="shared" ca="1" si="55"/>
        <v>0</v>
      </c>
      <c r="AD85" s="405">
        <f t="shared" ca="1" si="55"/>
        <v>0</v>
      </c>
      <c r="AE85" s="405">
        <f t="shared" ca="1" si="55"/>
        <v>0</v>
      </c>
      <c r="AF85" s="405">
        <f t="shared" ca="1" si="55"/>
        <v>0</v>
      </c>
      <c r="AG85" s="405">
        <f t="shared" ca="1" si="55"/>
        <v>0</v>
      </c>
      <c r="AH85" s="405">
        <f t="shared" ca="1" si="55"/>
        <v>0</v>
      </c>
      <c r="AI85" s="405">
        <f t="shared" ca="1" si="55"/>
        <v>0</v>
      </c>
      <c r="AJ85" s="405">
        <f t="shared" ca="1" si="55"/>
        <v>0</v>
      </c>
      <c r="AK85" s="405">
        <f t="shared" ca="1" si="55"/>
        <v>0</v>
      </c>
      <c r="AL85" s="405">
        <f t="shared" ca="1" si="55"/>
        <v>0</v>
      </c>
    </row>
    <row r="86" spans="1:38" ht="20.100000000000001" customHeight="1">
      <c r="A86" s="403" t="s">
        <v>563</v>
      </c>
      <c r="B86" s="439">
        <v>21</v>
      </c>
      <c r="C86" s="448" t="s">
        <v>336</v>
      </c>
      <c r="D86" s="1127" t="str">
        <f t="shared" ca="1" si="36"/>
        <v/>
      </c>
      <c r="E86" s="441">
        <f t="shared" ca="1" si="37"/>
        <v>3</v>
      </c>
      <c r="F86" s="488">
        <f t="shared" ca="1" si="38"/>
        <v>3</v>
      </c>
      <c r="G86" s="1127">
        <f t="shared" ca="1" si="39"/>
        <v>3</v>
      </c>
      <c r="H86" s="441" t="str">
        <f t="shared" ca="1" si="40"/>
        <v/>
      </c>
      <c r="I86" s="441" t="str">
        <f t="shared" ca="1" si="41"/>
        <v/>
      </c>
      <c r="J86" s="441" t="str">
        <f t="shared" ca="1" si="42"/>
        <v/>
      </c>
      <c r="K86" s="488">
        <f t="shared" ca="1" si="43"/>
        <v>3</v>
      </c>
      <c r="L86" s="1127" t="str">
        <f t="shared" ca="1" si="44"/>
        <v/>
      </c>
      <c r="M86" s="441" t="str">
        <f t="shared" ca="1" si="45"/>
        <v/>
      </c>
      <c r="N86" s="488" t="str">
        <f t="shared" ca="1" si="46"/>
        <v/>
      </c>
      <c r="O86" s="1127" t="str">
        <f t="shared" ca="1" si="47"/>
        <v/>
      </c>
      <c r="P86" s="441" t="str">
        <f t="shared" ca="1" si="48"/>
        <v/>
      </c>
      <c r="Q86" s="441" t="str">
        <f t="shared" ca="1" si="49"/>
        <v/>
      </c>
      <c r="R86" s="441" t="str">
        <f t="shared" ca="1" si="50"/>
        <v/>
      </c>
      <c r="S86" s="488" t="str">
        <f t="shared" ca="1" si="51"/>
        <v/>
      </c>
      <c r="U86" s="410">
        <f t="shared" ca="1" si="52"/>
        <v>0</v>
      </c>
      <c r="V86" s="410">
        <f t="shared" ca="1" si="53"/>
        <v>0</v>
      </c>
      <c r="W86" s="405">
        <f t="shared" ref="W86:AL95" ca="1" si="56">INDEX(INDIRECT("_"&amp;W$7),MATCH($A86,_1自治体コード,0))</f>
        <v>0</v>
      </c>
      <c r="X86" s="414">
        <f t="shared" ca="1" si="56"/>
        <v>3</v>
      </c>
      <c r="Y86" s="405">
        <f t="shared" ca="1" si="56"/>
        <v>3</v>
      </c>
      <c r="Z86" s="405">
        <f t="shared" ca="1" si="56"/>
        <v>3</v>
      </c>
      <c r="AA86" s="405">
        <f t="shared" ca="1" si="56"/>
        <v>0</v>
      </c>
      <c r="AB86" s="405">
        <f t="shared" ca="1" si="56"/>
        <v>0</v>
      </c>
      <c r="AC86" s="405">
        <f t="shared" ca="1" si="56"/>
        <v>0</v>
      </c>
      <c r="AD86" s="405">
        <f t="shared" ca="1" si="56"/>
        <v>3</v>
      </c>
      <c r="AE86" s="405">
        <f t="shared" ca="1" si="56"/>
        <v>0</v>
      </c>
      <c r="AF86" s="405">
        <f t="shared" ca="1" si="56"/>
        <v>0</v>
      </c>
      <c r="AG86" s="405">
        <f t="shared" ca="1" si="56"/>
        <v>0</v>
      </c>
      <c r="AH86" s="405">
        <f t="shared" ca="1" si="56"/>
        <v>0</v>
      </c>
      <c r="AI86" s="405">
        <f t="shared" ca="1" si="56"/>
        <v>0</v>
      </c>
      <c r="AJ86" s="405">
        <f t="shared" ca="1" si="56"/>
        <v>0</v>
      </c>
      <c r="AK86" s="405">
        <f t="shared" ca="1" si="56"/>
        <v>0</v>
      </c>
      <c r="AL86" s="405">
        <f t="shared" ca="1" si="56"/>
        <v>0</v>
      </c>
    </row>
    <row r="87" spans="1:38" ht="20.100000000000001" customHeight="1">
      <c r="A87" s="403" t="s">
        <v>564</v>
      </c>
      <c r="B87" s="436">
        <v>22</v>
      </c>
      <c r="C87" s="446" t="s">
        <v>2090</v>
      </c>
      <c r="D87" s="1124" t="str">
        <f t="shared" ca="1" si="36"/>
        <v/>
      </c>
      <c r="E87" s="807">
        <f t="shared" ca="1" si="37"/>
        <v>2</v>
      </c>
      <c r="F87" s="1125">
        <f t="shared" ca="1" si="38"/>
        <v>2</v>
      </c>
      <c r="G87" s="1124">
        <f t="shared" ca="1" si="39"/>
        <v>1</v>
      </c>
      <c r="H87" s="807" t="str">
        <f t="shared" ca="1" si="40"/>
        <v/>
      </c>
      <c r="I87" s="807">
        <f t="shared" ca="1" si="41"/>
        <v>1</v>
      </c>
      <c r="J87" s="807" t="str">
        <f t="shared" ca="1" si="42"/>
        <v/>
      </c>
      <c r="K87" s="1125">
        <f t="shared" ca="1" si="43"/>
        <v>2</v>
      </c>
      <c r="L87" s="1124" t="str">
        <f t="shared" ca="1" si="44"/>
        <v/>
      </c>
      <c r="M87" s="807" t="str">
        <f t="shared" ca="1" si="45"/>
        <v/>
      </c>
      <c r="N87" s="1125" t="str">
        <f t="shared" ca="1" si="46"/>
        <v/>
      </c>
      <c r="O87" s="1124" t="str">
        <f t="shared" ca="1" si="47"/>
        <v/>
      </c>
      <c r="P87" s="807" t="str">
        <f t="shared" ca="1" si="48"/>
        <v/>
      </c>
      <c r="Q87" s="807" t="str">
        <f t="shared" ca="1" si="49"/>
        <v/>
      </c>
      <c r="R87" s="807" t="str">
        <f t="shared" ca="1" si="50"/>
        <v/>
      </c>
      <c r="S87" s="1125" t="str">
        <f t="shared" ca="1" si="51"/>
        <v/>
      </c>
      <c r="U87" s="410">
        <f t="shared" ca="1" si="52"/>
        <v>0</v>
      </c>
      <c r="V87" s="410">
        <f t="shared" ca="1" si="53"/>
        <v>0</v>
      </c>
      <c r="W87" s="405">
        <f t="shared" ca="1" si="56"/>
        <v>0</v>
      </c>
      <c r="X87" s="414">
        <f t="shared" ca="1" si="56"/>
        <v>2</v>
      </c>
      <c r="Y87" s="405">
        <f t="shared" ca="1" si="56"/>
        <v>2</v>
      </c>
      <c r="Z87" s="405">
        <f t="shared" ca="1" si="56"/>
        <v>1</v>
      </c>
      <c r="AA87" s="405">
        <f t="shared" ca="1" si="56"/>
        <v>0</v>
      </c>
      <c r="AB87" s="405">
        <f t="shared" ca="1" si="56"/>
        <v>1</v>
      </c>
      <c r="AC87" s="405">
        <f t="shared" ca="1" si="56"/>
        <v>0</v>
      </c>
      <c r="AD87" s="405">
        <f t="shared" ca="1" si="56"/>
        <v>2</v>
      </c>
      <c r="AE87" s="405">
        <f t="shared" ca="1" si="56"/>
        <v>0</v>
      </c>
      <c r="AF87" s="405">
        <f t="shared" ca="1" si="56"/>
        <v>0</v>
      </c>
      <c r="AG87" s="405">
        <f t="shared" ca="1" si="56"/>
        <v>0</v>
      </c>
      <c r="AH87" s="405">
        <f t="shared" ca="1" si="56"/>
        <v>0</v>
      </c>
      <c r="AI87" s="405">
        <f t="shared" ca="1" si="56"/>
        <v>0</v>
      </c>
      <c r="AJ87" s="405">
        <f t="shared" ca="1" si="56"/>
        <v>0</v>
      </c>
      <c r="AK87" s="405">
        <f t="shared" ca="1" si="56"/>
        <v>0</v>
      </c>
      <c r="AL87" s="405">
        <f t="shared" ca="1" si="56"/>
        <v>0</v>
      </c>
    </row>
    <row r="88" spans="1:38" ht="20.100000000000001" customHeight="1">
      <c r="A88" s="403" t="s">
        <v>565</v>
      </c>
      <c r="B88" s="436">
        <v>23</v>
      </c>
      <c r="C88" s="446" t="s">
        <v>338</v>
      </c>
      <c r="D88" s="1124" t="str">
        <f t="shared" ca="1" si="36"/>
        <v/>
      </c>
      <c r="E88" s="807" t="str">
        <f t="shared" ca="1" si="37"/>
        <v/>
      </c>
      <c r="F88" s="1125" t="str">
        <f t="shared" ca="1" si="38"/>
        <v/>
      </c>
      <c r="G88" s="1124" t="str">
        <f t="shared" ca="1" si="39"/>
        <v/>
      </c>
      <c r="H88" s="807" t="str">
        <f t="shared" ca="1" si="40"/>
        <v/>
      </c>
      <c r="I88" s="807" t="str">
        <f t="shared" ca="1" si="41"/>
        <v/>
      </c>
      <c r="J88" s="807" t="str">
        <f t="shared" ca="1" si="42"/>
        <v/>
      </c>
      <c r="K88" s="1125" t="str">
        <f t="shared" ca="1" si="43"/>
        <v/>
      </c>
      <c r="L88" s="1124" t="str">
        <f t="shared" ca="1" si="44"/>
        <v/>
      </c>
      <c r="M88" s="807" t="str">
        <f t="shared" ca="1" si="45"/>
        <v/>
      </c>
      <c r="N88" s="1125" t="str">
        <f t="shared" ca="1" si="46"/>
        <v/>
      </c>
      <c r="O88" s="1124" t="str">
        <f t="shared" ca="1" si="47"/>
        <v/>
      </c>
      <c r="P88" s="807" t="str">
        <f t="shared" ca="1" si="48"/>
        <v/>
      </c>
      <c r="Q88" s="807" t="str">
        <f t="shared" ca="1" si="49"/>
        <v/>
      </c>
      <c r="R88" s="807" t="str">
        <f t="shared" ca="1" si="50"/>
        <v/>
      </c>
      <c r="S88" s="1125" t="str">
        <f t="shared" ca="1" si="51"/>
        <v/>
      </c>
      <c r="U88" s="410">
        <f t="shared" ca="1" si="52"/>
        <v>0</v>
      </c>
      <c r="V88" s="410">
        <f t="shared" ca="1" si="53"/>
        <v>0</v>
      </c>
      <c r="W88" s="405">
        <f t="shared" ca="1" si="56"/>
        <v>0</v>
      </c>
      <c r="X88" s="414">
        <f t="shared" ca="1" si="56"/>
        <v>0</v>
      </c>
      <c r="Y88" s="405">
        <f t="shared" ca="1" si="56"/>
        <v>0</v>
      </c>
      <c r="Z88" s="405">
        <f t="shared" ca="1" si="56"/>
        <v>0</v>
      </c>
      <c r="AA88" s="405">
        <f t="shared" ca="1" si="56"/>
        <v>0</v>
      </c>
      <c r="AB88" s="405">
        <f t="shared" ca="1" si="56"/>
        <v>0</v>
      </c>
      <c r="AC88" s="405">
        <f t="shared" ca="1" si="56"/>
        <v>0</v>
      </c>
      <c r="AD88" s="405">
        <f t="shared" ca="1" si="56"/>
        <v>0</v>
      </c>
      <c r="AE88" s="405">
        <f t="shared" ca="1" si="56"/>
        <v>0</v>
      </c>
      <c r="AF88" s="405">
        <f t="shared" ca="1" si="56"/>
        <v>0</v>
      </c>
      <c r="AG88" s="405">
        <f t="shared" ca="1" si="56"/>
        <v>0</v>
      </c>
      <c r="AH88" s="405">
        <f t="shared" ca="1" si="56"/>
        <v>0</v>
      </c>
      <c r="AI88" s="405">
        <f t="shared" ca="1" si="56"/>
        <v>0</v>
      </c>
      <c r="AJ88" s="405">
        <f t="shared" ca="1" si="56"/>
        <v>0</v>
      </c>
      <c r="AK88" s="405">
        <f t="shared" ca="1" si="56"/>
        <v>0</v>
      </c>
      <c r="AL88" s="405">
        <f t="shared" ca="1" si="56"/>
        <v>0</v>
      </c>
    </row>
    <row r="89" spans="1:38" ht="20.100000000000001" customHeight="1">
      <c r="A89" s="403" t="s">
        <v>566</v>
      </c>
      <c r="B89" s="436">
        <v>24</v>
      </c>
      <c r="C89" s="446" t="s">
        <v>339</v>
      </c>
      <c r="D89" s="1124">
        <f t="shared" ca="1" si="36"/>
        <v>3</v>
      </c>
      <c r="E89" s="807" t="str">
        <f t="shared" ca="1" si="37"/>
        <v/>
      </c>
      <c r="F89" s="1125">
        <f t="shared" ca="1" si="38"/>
        <v>3</v>
      </c>
      <c r="G89" s="1124">
        <f t="shared" ca="1" si="39"/>
        <v>3</v>
      </c>
      <c r="H89" s="807" t="str">
        <f t="shared" ca="1" si="40"/>
        <v/>
      </c>
      <c r="I89" s="807" t="str">
        <f t="shared" ca="1" si="41"/>
        <v/>
      </c>
      <c r="J89" s="807" t="str">
        <f t="shared" ca="1" si="42"/>
        <v/>
      </c>
      <c r="K89" s="1125">
        <f t="shared" ca="1" si="43"/>
        <v>3</v>
      </c>
      <c r="L89" s="1124" t="str">
        <f t="shared" ca="1" si="44"/>
        <v/>
      </c>
      <c r="M89" s="807" t="str">
        <f t="shared" ca="1" si="45"/>
        <v/>
      </c>
      <c r="N89" s="1125" t="str">
        <f t="shared" ca="1" si="46"/>
        <v/>
      </c>
      <c r="O89" s="1124" t="str">
        <f t="shared" ca="1" si="47"/>
        <v/>
      </c>
      <c r="P89" s="807" t="str">
        <f t="shared" ca="1" si="48"/>
        <v/>
      </c>
      <c r="Q89" s="807" t="str">
        <f t="shared" ca="1" si="49"/>
        <v/>
      </c>
      <c r="R89" s="807" t="str">
        <f t="shared" ca="1" si="50"/>
        <v/>
      </c>
      <c r="S89" s="1125" t="str">
        <f t="shared" ca="1" si="51"/>
        <v/>
      </c>
      <c r="U89" s="410">
        <f t="shared" ca="1" si="52"/>
        <v>0</v>
      </c>
      <c r="V89" s="410">
        <f t="shared" ca="1" si="53"/>
        <v>0</v>
      </c>
      <c r="W89" s="405">
        <f t="shared" ca="1" si="56"/>
        <v>3</v>
      </c>
      <c r="X89" s="414">
        <f t="shared" ca="1" si="56"/>
        <v>0</v>
      </c>
      <c r="Y89" s="405">
        <f t="shared" ca="1" si="56"/>
        <v>3</v>
      </c>
      <c r="Z89" s="405">
        <f t="shared" ca="1" si="56"/>
        <v>3</v>
      </c>
      <c r="AA89" s="405">
        <f t="shared" ca="1" si="56"/>
        <v>0</v>
      </c>
      <c r="AB89" s="405">
        <f t="shared" ca="1" si="56"/>
        <v>0</v>
      </c>
      <c r="AC89" s="405">
        <f t="shared" ca="1" si="56"/>
        <v>0</v>
      </c>
      <c r="AD89" s="405">
        <f t="shared" ca="1" si="56"/>
        <v>3</v>
      </c>
      <c r="AE89" s="405">
        <f t="shared" ca="1" si="56"/>
        <v>0</v>
      </c>
      <c r="AF89" s="405">
        <f t="shared" ca="1" si="56"/>
        <v>0</v>
      </c>
      <c r="AG89" s="405">
        <f t="shared" ca="1" si="56"/>
        <v>0</v>
      </c>
      <c r="AH89" s="405">
        <f t="shared" ca="1" si="56"/>
        <v>0</v>
      </c>
      <c r="AI89" s="405">
        <f t="shared" ca="1" si="56"/>
        <v>0</v>
      </c>
      <c r="AJ89" s="405">
        <f t="shared" ca="1" si="56"/>
        <v>0</v>
      </c>
      <c r="AK89" s="405">
        <f t="shared" ca="1" si="56"/>
        <v>0</v>
      </c>
      <c r="AL89" s="405">
        <f t="shared" ca="1" si="56"/>
        <v>0</v>
      </c>
    </row>
    <row r="90" spans="1:38" ht="20.100000000000001" customHeight="1">
      <c r="A90" s="403" t="s">
        <v>567</v>
      </c>
      <c r="B90" s="427">
        <v>25</v>
      </c>
      <c r="C90" s="447" t="s">
        <v>340</v>
      </c>
      <c r="D90" s="475" t="str">
        <f t="shared" ca="1" si="36"/>
        <v/>
      </c>
      <c r="E90" s="431" t="str">
        <f t="shared" ca="1" si="37"/>
        <v/>
      </c>
      <c r="F90" s="476" t="str">
        <f t="shared" ca="1" si="38"/>
        <v/>
      </c>
      <c r="G90" s="475" t="str">
        <f t="shared" ca="1" si="39"/>
        <v/>
      </c>
      <c r="H90" s="431" t="str">
        <f t="shared" ca="1" si="40"/>
        <v/>
      </c>
      <c r="I90" s="431" t="str">
        <f t="shared" ca="1" si="41"/>
        <v/>
      </c>
      <c r="J90" s="431" t="str">
        <f t="shared" ca="1" si="42"/>
        <v/>
      </c>
      <c r="K90" s="476" t="str">
        <f t="shared" ca="1" si="43"/>
        <v/>
      </c>
      <c r="L90" s="475" t="str">
        <f t="shared" ca="1" si="44"/>
        <v/>
      </c>
      <c r="M90" s="431" t="str">
        <f t="shared" ca="1" si="45"/>
        <v/>
      </c>
      <c r="N90" s="476" t="str">
        <f t="shared" ca="1" si="46"/>
        <v/>
      </c>
      <c r="O90" s="475" t="str">
        <f t="shared" ca="1" si="47"/>
        <v/>
      </c>
      <c r="P90" s="431" t="str">
        <f t="shared" ca="1" si="48"/>
        <v/>
      </c>
      <c r="Q90" s="431" t="str">
        <f t="shared" ca="1" si="49"/>
        <v/>
      </c>
      <c r="R90" s="431" t="str">
        <f t="shared" ca="1" si="50"/>
        <v/>
      </c>
      <c r="S90" s="476" t="str">
        <f t="shared" ca="1" si="51"/>
        <v/>
      </c>
      <c r="U90" s="410">
        <f t="shared" ca="1" si="52"/>
        <v>0</v>
      </c>
      <c r="V90" s="410">
        <f t="shared" ca="1" si="53"/>
        <v>0</v>
      </c>
      <c r="W90" s="405">
        <f t="shared" ca="1" si="56"/>
        <v>0</v>
      </c>
      <c r="X90" s="414">
        <f t="shared" ca="1" si="56"/>
        <v>0</v>
      </c>
      <c r="Y90" s="405">
        <f t="shared" ca="1" si="56"/>
        <v>0</v>
      </c>
      <c r="Z90" s="405">
        <f t="shared" ca="1" si="56"/>
        <v>0</v>
      </c>
      <c r="AA90" s="405">
        <f t="shared" ca="1" si="56"/>
        <v>0</v>
      </c>
      <c r="AB90" s="405">
        <f t="shared" ca="1" si="56"/>
        <v>0</v>
      </c>
      <c r="AC90" s="405">
        <f t="shared" ca="1" si="56"/>
        <v>0</v>
      </c>
      <c r="AD90" s="405">
        <f t="shared" ca="1" si="56"/>
        <v>0</v>
      </c>
      <c r="AE90" s="405">
        <f t="shared" ca="1" si="56"/>
        <v>0</v>
      </c>
      <c r="AF90" s="405">
        <f t="shared" ca="1" si="56"/>
        <v>0</v>
      </c>
      <c r="AG90" s="405">
        <f t="shared" ca="1" si="56"/>
        <v>0</v>
      </c>
      <c r="AH90" s="405">
        <f t="shared" ca="1" si="56"/>
        <v>0</v>
      </c>
      <c r="AI90" s="405">
        <f t="shared" ca="1" si="56"/>
        <v>0</v>
      </c>
      <c r="AJ90" s="405">
        <f t="shared" ca="1" si="56"/>
        <v>0</v>
      </c>
      <c r="AK90" s="405">
        <f t="shared" ca="1" si="56"/>
        <v>0</v>
      </c>
      <c r="AL90" s="405">
        <f t="shared" ca="1" si="56"/>
        <v>0</v>
      </c>
    </row>
    <row r="91" spans="1:38" ht="20.100000000000001" customHeight="1">
      <c r="A91" s="403" t="s">
        <v>568</v>
      </c>
      <c r="B91" s="439">
        <v>26</v>
      </c>
      <c r="C91" s="448" t="s">
        <v>341</v>
      </c>
      <c r="D91" s="1127" t="str">
        <f t="shared" ca="1" si="36"/>
        <v/>
      </c>
      <c r="E91" s="441" t="str">
        <f t="shared" ca="1" si="37"/>
        <v/>
      </c>
      <c r="F91" s="488" t="str">
        <f t="shared" ca="1" si="38"/>
        <v/>
      </c>
      <c r="G91" s="1127" t="str">
        <f t="shared" ca="1" si="39"/>
        <v/>
      </c>
      <c r="H91" s="441" t="str">
        <f t="shared" ca="1" si="40"/>
        <v/>
      </c>
      <c r="I91" s="441" t="str">
        <f t="shared" ca="1" si="41"/>
        <v/>
      </c>
      <c r="J91" s="441" t="str">
        <f t="shared" ca="1" si="42"/>
        <v/>
      </c>
      <c r="K91" s="488" t="str">
        <f t="shared" ca="1" si="43"/>
        <v/>
      </c>
      <c r="L91" s="1127" t="str">
        <f t="shared" ca="1" si="44"/>
        <v/>
      </c>
      <c r="M91" s="441" t="str">
        <f t="shared" ca="1" si="45"/>
        <v/>
      </c>
      <c r="N91" s="488" t="str">
        <f t="shared" ca="1" si="46"/>
        <v/>
      </c>
      <c r="O91" s="1127" t="str">
        <f t="shared" ca="1" si="47"/>
        <v/>
      </c>
      <c r="P91" s="441" t="str">
        <f t="shared" ca="1" si="48"/>
        <v/>
      </c>
      <c r="Q91" s="441" t="str">
        <f t="shared" ca="1" si="49"/>
        <v/>
      </c>
      <c r="R91" s="441" t="str">
        <f t="shared" ca="1" si="50"/>
        <v/>
      </c>
      <c r="S91" s="488" t="str">
        <f t="shared" ca="1" si="51"/>
        <v/>
      </c>
      <c r="U91" s="410">
        <f t="shared" ca="1" si="52"/>
        <v>0</v>
      </c>
      <c r="V91" s="410">
        <f t="shared" ca="1" si="53"/>
        <v>0</v>
      </c>
      <c r="W91" s="405">
        <f t="shared" ca="1" si="56"/>
        <v>0</v>
      </c>
      <c r="X91" s="414">
        <f t="shared" ca="1" si="56"/>
        <v>0</v>
      </c>
      <c r="Y91" s="405">
        <f t="shared" ca="1" si="56"/>
        <v>0</v>
      </c>
      <c r="Z91" s="405">
        <f t="shared" ca="1" si="56"/>
        <v>0</v>
      </c>
      <c r="AA91" s="405">
        <f t="shared" ca="1" si="56"/>
        <v>0</v>
      </c>
      <c r="AB91" s="405">
        <f t="shared" ca="1" si="56"/>
        <v>0</v>
      </c>
      <c r="AC91" s="405">
        <f t="shared" ca="1" si="56"/>
        <v>0</v>
      </c>
      <c r="AD91" s="405">
        <f t="shared" ca="1" si="56"/>
        <v>0</v>
      </c>
      <c r="AE91" s="405">
        <f t="shared" ca="1" si="56"/>
        <v>0</v>
      </c>
      <c r="AF91" s="405">
        <f t="shared" ca="1" si="56"/>
        <v>0</v>
      </c>
      <c r="AG91" s="405">
        <f t="shared" ca="1" si="56"/>
        <v>0</v>
      </c>
      <c r="AH91" s="405">
        <f t="shared" ca="1" si="56"/>
        <v>0</v>
      </c>
      <c r="AI91" s="405">
        <f t="shared" ca="1" si="56"/>
        <v>0</v>
      </c>
      <c r="AJ91" s="405">
        <f t="shared" ca="1" si="56"/>
        <v>0</v>
      </c>
      <c r="AK91" s="405">
        <f t="shared" ca="1" si="56"/>
        <v>0</v>
      </c>
      <c r="AL91" s="405">
        <f t="shared" ca="1" si="56"/>
        <v>0</v>
      </c>
    </row>
    <row r="92" spans="1:38" ht="20.100000000000001" customHeight="1">
      <c r="A92" s="403" t="s">
        <v>569</v>
      </c>
      <c r="B92" s="436">
        <v>27</v>
      </c>
      <c r="C92" s="446" t="s">
        <v>1440</v>
      </c>
      <c r="D92" s="1124" t="str">
        <f t="shared" ca="1" si="36"/>
        <v/>
      </c>
      <c r="E92" s="807" t="str">
        <f t="shared" ca="1" si="37"/>
        <v/>
      </c>
      <c r="F92" s="1125" t="str">
        <f t="shared" ca="1" si="38"/>
        <v/>
      </c>
      <c r="G92" s="1124" t="str">
        <f t="shared" ca="1" si="39"/>
        <v/>
      </c>
      <c r="H92" s="807" t="str">
        <f t="shared" ca="1" si="40"/>
        <v/>
      </c>
      <c r="I92" s="807" t="str">
        <f t="shared" ca="1" si="41"/>
        <v/>
      </c>
      <c r="J92" s="807" t="str">
        <f t="shared" ca="1" si="42"/>
        <v/>
      </c>
      <c r="K92" s="1125" t="str">
        <f t="shared" ca="1" si="43"/>
        <v/>
      </c>
      <c r="L92" s="1124" t="str">
        <f t="shared" ca="1" si="44"/>
        <v/>
      </c>
      <c r="M92" s="807" t="str">
        <f t="shared" ca="1" si="45"/>
        <v/>
      </c>
      <c r="N92" s="1125" t="str">
        <f t="shared" ca="1" si="46"/>
        <v/>
      </c>
      <c r="O92" s="1124" t="str">
        <f t="shared" ca="1" si="47"/>
        <v/>
      </c>
      <c r="P92" s="807" t="str">
        <f t="shared" ca="1" si="48"/>
        <v/>
      </c>
      <c r="Q92" s="807" t="str">
        <f t="shared" ca="1" si="49"/>
        <v/>
      </c>
      <c r="R92" s="807" t="str">
        <f t="shared" ca="1" si="50"/>
        <v/>
      </c>
      <c r="S92" s="1125" t="str">
        <f t="shared" ca="1" si="51"/>
        <v/>
      </c>
      <c r="U92" s="410">
        <f t="shared" ca="1" si="52"/>
        <v>0</v>
      </c>
      <c r="V92" s="410">
        <f t="shared" ca="1" si="53"/>
        <v>0</v>
      </c>
      <c r="W92" s="405">
        <f t="shared" ca="1" si="56"/>
        <v>0</v>
      </c>
      <c r="X92" s="414">
        <f t="shared" ca="1" si="56"/>
        <v>0</v>
      </c>
      <c r="Y92" s="405">
        <f t="shared" ca="1" si="56"/>
        <v>0</v>
      </c>
      <c r="Z92" s="405">
        <f t="shared" ca="1" si="56"/>
        <v>0</v>
      </c>
      <c r="AA92" s="405">
        <f t="shared" ca="1" si="56"/>
        <v>0</v>
      </c>
      <c r="AB92" s="405">
        <f t="shared" ca="1" si="56"/>
        <v>0</v>
      </c>
      <c r="AC92" s="405">
        <f t="shared" ca="1" si="56"/>
        <v>0</v>
      </c>
      <c r="AD92" s="405">
        <f t="shared" ca="1" si="56"/>
        <v>0</v>
      </c>
      <c r="AE92" s="405">
        <f t="shared" ca="1" si="56"/>
        <v>0</v>
      </c>
      <c r="AF92" s="405">
        <f t="shared" ca="1" si="56"/>
        <v>0</v>
      </c>
      <c r="AG92" s="405">
        <f t="shared" ca="1" si="56"/>
        <v>0</v>
      </c>
      <c r="AH92" s="405">
        <f t="shared" ca="1" si="56"/>
        <v>0</v>
      </c>
      <c r="AI92" s="405">
        <f t="shared" ca="1" si="56"/>
        <v>0</v>
      </c>
      <c r="AJ92" s="405">
        <f t="shared" ca="1" si="56"/>
        <v>0</v>
      </c>
      <c r="AK92" s="405">
        <f t="shared" ca="1" si="56"/>
        <v>0</v>
      </c>
      <c r="AL92" s="405">
        <f t="shared" ca="1" si="56"/>
        <v>0</v>
      </c>
    </row>
    <row r="93" spans="1:38" ht="20.100000000000001" customHeight="1">
      <c r="A93" s="793" t="s">
        <v>3413</v>
      </c>
      <c r="B93" s="436">
        <v>28</v>
      </c>
      <c r="C93" s="446" t="s">
        <v>345</v>
      </c>
      <c r="D93" s="1124" t="str">
        <f t="shared" ca="1" si="36"/>
        <v/>
      </c>
      <c r="E93" s="807" t="str">
        <f t="shared" ca="1" si="37"/>
        <v/>
      </c>
      <c r="F93" s="1125" t="str">
        <f t="shared" ca="1" si="38"/>
        <v/>
      </c>
      <c r="G93" s="1124" t="str">
        <f t="shared" ca="1" si="39"/>
        <v/>
      </c>
      <c r="H93" s="807" t="str">
        <f t="shared" ca="1" si="40"/>
        <v/>
      </c>
      <c r="I93" s="807" t="str">
        <f t="shared" ca="1" si="41"/>
        <v/>
      </c>
      <c r="J93" s="807" t="str">
        <f t="shared" ca="1" si="42"/>
        <v/>
      </c>
      <c r="K93" s="1125" t="str">
        <f t="shared" ca="1" si="43"/>
        <v/>
      </c>
      <c r="L93" s="1124" t="str">
        <f t="shared" ca="1" si="44"/>
        <v/>
      </c>
      <c r="M93" s="807" t="str">
        <f t="shared" ca="1" si="45"/>
        <v/>
      </c>
      <c r="N93" s="1125" t="str">
        <f t="shared" ca="1" si="46"/>
        <v/>
      </c>
      <c r="O93" s="1124" t="str">
        <f t="shared" ca="1" si="47"/>
        <v/>
      </c>
      <c r="P93" s="807" t="str">
        <f t="shared" ca="1" si="48"/>
        <v/>
      </c>
      <c r="Q93" s="807" t="str">
        <f t="shared" ca="1" si="49"/>
        <v/>
      </c>
      <c r="R93" s="807" t="str">
        <f t="shared" ca="1" si="50"/>
        <v/>
      </c>
      <c r="S93" s="1125" t="str">
        <f t="shared" ca="1" si="51"/>
        <v/>
      </c>
      <c r="U93" s="410">
        <f t="shared" ca="1" si="52"/>
        <v>0</v>
      </c>
      <c r="V93" s="410">
        <f t="shared" ca="1" si="53"/>
        <v>0</v>
      </c>
      <c r="W93" s="405">
        <f t="shared" ca="1" si="56"/>
        <v>0</v>
      </c>
      <c r="X93" s="414">
        <f t="shared" ca="1" si="56"/>
        <v>0</v>
      </c>
      <c r="Y93" s="405">
        <f t="shared" ca="1" si="56"/>
        <v>0</v>
      </c>
      <c r="Z93" s="405">
        <f t="shared" ca="1" si="56"/>
        <v>0</v>
      </c>
      <c r="AA93" s="405">
        <f t="shared" ca="1" si="56"/>
        <v>0</v>
      </c>
      <c r="AB93" s="405">
        <f t="shared" ca="1" si="56"/>
        <v>0</v>
      </c>
      <c r="AC93" s="405">
        <f t="shared" ca="1" si="56"/>
        <v>0</v>
      </c>
      <c r="AD93" s="405">
        <f t="shared" ca="1" si="56"/>
        <v>0</v>
      </c>
      <c r="AE93" s="405">
        <f t="shared" ca="1" si="56"/>
        <v>0</v>
      </c>
      <c r="AF93" s="405">
        <f t="shared" ca="1" si="56"/>
        <v>0</v>
      </c>
      <c r="AG93" s="405">
        <f t="shared" ca="1" si="56"/>
        <v>0</v>
      </c>
      <c r="AH93" s="405">
        <f t="shared" ca="1" si="56"/>
        <v>0</v>
      </c>
      <c r="AI93" s="405">
        <f t="shared" ca="1" si="56"/>
        <v>0</v>
      </c>
      <c r="AJ93" s="405">
        <f t="shared" ca="1" si="56"/>
        <v>0</v>
      </c>
      <c r="AK93" s="405">
        <f t="shared" ca="1" si="56"/>
        <v>0</v>
      </c>
      <c r="AL93" s="405">
        <f t="shared" ca="1" si="56"/>
        <v>0</v>
      </c>
    </row>
    <row r="94" spans="1:38" ht="20.100000000000001" customHeight="1">
      <c r="A94" s="403" t="s">
        <v>571</v>
      </c>
      <c r="B94" s="436">
        <v>29</v>
      </c>
      <c r="C94" s="446" t="s">
        <v>346</v>
      </c>
      <c r="D94" s="1124" t="str">
        <f t="shared" ca="1" si="36"/>
        <v/>
      </c>
      <c r="E94" s="807">
        <f t="shared" ca="1" si="37"/>
        <v>7</v>
      </c>
      <c r="F94" s="1125">
        <f t="shared" ca="1" si="38"/>
        <v>7</v>
      </c>
      <c r="G94" s="1124" t="str">
        <f t="shared" ca="1" si="39"/>
        <v/>
      </c>
      <c r="H94" s="807" t="str">
        <f t="shared" ca="1" si="40"/>
        <v/>
      </c>
      <c r="I94" s="807">
        <f t="shared" ca="1" si="41"/>
        <v>7</v>
      </c>
      <c r="J94" s="807" t="str">
        <f t="shared" ca="1" si="42"/>
        <v/>
      </c>
      <c r="K94" s="1125">
        <f t="shared" ca="1" si="43"/>
        <v>7</v>
      </c>
      <c r="L94" s="1124" t="str">
        <f t="shared" ca="1" si="44"/>
        <v/>
      </c>
      <c r="M94" s="807" t="str">
        <f t="shared" ca="1" si="45"/>
        <v/>
      </c>
      <c r="N94" s="1125" t="str">
        <f t="shared" ca="1" si="46"/>
        <v/>
      </c>
      <c r="O94" s="1124" t="str">
        <f t="shared" ca="1" si="47"/>
        <v/>
      </c>
      <c r="P94" s="807" t="str">
        <f t="shared" ca="1" si="48"/>
        <v/>
      </c>
      <c r="Q94" s="807" t="str">
        <f t="shared" ca="1" si="49"/>
        <v/>
      </c>
      <c r="R94" s="807" t="str">
        <f t="shared" ca="1" si="50"/>
        <v/>
      </c>
      <c r="S94" s="1125" t="str">
        <f t="shared" ca="1" si="51"/>
        <v/>
      </c>
      <c r="U94" s="410">
        <f t="shared" ca="1" si="52"/>
        <v>0</v>
      </c>
      <c r="V94" s="410">
        <f t="shared" ca="1" si="53"/>
        <v>0</v>
      </c>
      <c r="W94" s="405">
        <f t="shared" ca="1" si="56"/>
        <v>0</v>
      </c>
      <c r="X94" s="414">
        <f t="shared" ca="1" si="56"/>
        <v>7</v>
      </c>
      <c r="Y94" s="405">
        <f t="shared" ca="1" si="56"/>
        <v>7</v>
      </c>
      <c r="Z94" s="405">
        <f t="shared" ca="1" si="56"/>
        <v>0</v>
      </c>
      <c r="AA94" s="405">
        <f t="shared" ca="1" si="56"/>
        <v>0</v>
      </c>
      <c r="AB94" s="405">
        <f t="shared" ca="1" si="56"/>
        <v>7</v>
      </c>
      <c r="AC94" s="405">
        <f t="shared" ca="1" si="56"/>
        <v>0</v>
      </c>
      <c r="AD94" s="405">
        <f t="shared" ca="1" si="56"/>
        <v>7</v>
      </c>
      <c r="AE94" s="405">
        <f t="shared" ca="1" si="56"/>
        <v>0</v>
      </c>
      <c r="AF94" s="405">
        <f t="shared" ca="1" si="56"/>
        <v>0</v>
      </c>
      <c r="AG94" s="405">
        <f t="shared" ca="1" si="56"/>
        <v>0</v>
      </c>
      <c r="AH94" s="405">
        <f t="shared" ca="1" si="56"/>
        <v>0</v>
      </c>
      <c r="AI94" s="405">
        <f t="shared" ca="1" si="56"/>
        <v>0</v>
      </c>
      <c r="AJ94" s="405">
        <f t="shared" ca="1" si="56"/>
        <v>0</v>
      </c>
      <c r="AK94" s="405">
        <f t="shared" ca="1" si="56"/>
        <v>0</v>
      </c>
      <c r="AL94" s="405">
        <f t="shared" ca="1" si="56"/>
        <v>0</v>
      </c>
    </row>
    <row r="95" spans="1:38" ht="20.100000000000001" customHeight="1">
      <c r="A95" s="403" t="s">
        <v>572</v>
      </c>
      <c r="B95" s="427">
        <v>30</v>
      </c>
      <c r="C95" s="447" t="s">
        <v>347</v>
      </c>
      <c r="D95" s="475" t="str">
        <f t="shared" ca="1" si="36"/>
        <v/>
      </c>
      <c r="E95" s="431" t="str">
        <f t="shared" ca="1" si="37"/>
        <v/>
      </c>
      <c r="F95" s="476" t="str">
        <f t="shared" ca="1" si="38"/>
        <v/>
      </c>
      <c r="G95" s="475" t="str">
        <f t="shared" ca="1" si="39"/>
        <v/>
      </c>
      <c r="H95" s="431" t="str">
        <f t="shared" ca="1" si="40"/>
        <v/>
      </c>
      <c r="I95" s="431" t="str">
        <f t="shared" ca="1" si="41"/>
        <v/>
      </c>
      <c r="J95" s="431" t="str">
        <f t="shared" ca="1" si="42"/>
        <v/>
      </c>
      <c r="K95" s="476" t="str">
        <f t="shared" ca="1" si="43"/>
        <v/>
      </c>
      <c r="L95" s="475" t="str">
        <f t="shared" ca="1" si="44"/>
        <v/>
      </c>
      <c r="M95" s="431" t="str">
        <f t="shared" ca="1" si="45"/>
        <v/>
      </c>
      <c r="N95" s="476" t="str">
        <f t="shared" ca="1" si="46"/>
        <v/>
      </c>
      <c r="O95" s="475" t="str">
        <f t="shared" ca="1" si="47"/>
        <v/>
      </c>
      <c r="P95" s="431" t="str">
        <f t="shared" ca="1" si="48"/>
        <v/>
      </c>
      <c r="Q95" s="431" t="str">
        <f t="shared" ca="1" si="49"/>
        <v/>
      </c>
      <c r="R95" s="431" t="str">
        <f t="shared" ca="1" si="50"/>
        <v/>
      </c>
      <c r="S95" s="476" t="str">
        <f t="shared" ca="1" si="51"/>
        <v/>
      </c>
      <c r="U95" s="410">
        <f t="shared" ca="1" si="52"/>
        <v>0</v>
      </c>
      <c r="V95" s="410">
        <f t="shared" ca="1" si="53"/>
        <v>0</v>
      </c>
      <c r="W95" s="405">
        <f t="shared" ca="1" si="56"/>
        <v>0</v>
      </c>
      <c r="X95" s="414">
        <f t="shared" ca="1" si="56"/>
        <v>0</v>
      </c>
      <c r="Y95" s="405">
        <f t="shared" ca="1" si="56"/>
        <v>0</v>
      </c>
      <c r="Z95" s="405">
        <f t="shared" ca="1" si="56"/>
        <v>0</v>
      </c>
      <c r="AA95" s="405">
        <f t="shared" ca="1" si="56"/>
        <v>0</v>
      </c>
      <c r="AB95" s="405">
        <f t="shared" ca="1" si="56"/>
        <v>0</v>
      </c>
      <c r="AC95" s="405">
        <f t="shared" ca="1" si="56"/>
        <v>0</v>
      </c>
      <c r="AD95" s="405">
        <f t="shared" ca="1" si="56"/>
        <v>0</v>
      </c>
      <c r="AE95" s="405">
        <f t="shared" ca="1" si="56"/>
        <v>0</v>
      </c>
      <c r="AF95" s="405">
        <f t="shared" ca="1" si="56"/>
        <v>0</v>
      </c>
      <c r="AG95" s="405">
        <f t="shared" ca="1" si="56"/>
        <v>0</v>
      </c>
      <c r="AH95" s="405">
        <f t="shared" ca="1" si="56"/>
        <v>0</v>
      </c>
      <c r="AI95" s="405">
        <f t="shared" ca="1" si="56"/>
        <v>0</v>
      </c>
      <c r="AJ95" s="405">
        <f t="shared" ca="1" si="56"/>
        <v>0</v>
      </c>
      <c r="AK95" s="405">
        <f t="shared" ca="1" si="56"/>
        <v>0</v>
      </c>
      <c r="AL95" s="405">
        <f t="shared" ca="1" si="56"/>
        <v>0</v>
      </c>
    </row>
    <row r="96" spans="1:38" ht="20.100000000000001" customHeight="1">
      <c r="A96" s="403" t="s">
        <v>573</v>
      </c>
      <c r="B96" s="439">
        <v>31</v>
      </c>
      <c r="C96" s="448" t="s">
        <v>348</v>
      </c>
      <c r="D96" s="1127" t="str">
        <f t="shared" ca="1" si="36"/>
        <v/>
      </c>
      <c r="E96" s="441" t="str">
        <f t="shared" ca="1" si="37"/>
        <v/>
      </c>
      <c r="F96" s="488" t="str">
        <f t="shared" ca="1" si="38"/>
        <v/>
      </c>
      <c r="G96" s="1127" t="str">
        <f t="shared" ca="1" si="39"/>
        <v/>
      </c>
      <c r="H96" s="441" t="str">
        <f t="shared" ca="1" si="40"/>
        <v/>
      </c>
      <c r="I96" s="441" t="str">
        <f t="shared" ca="1" si="41"/>
        <v/>
      </c>
      <c r="J96" s="441" t="str">
        <f t="shared" ca="1" si="42"/>
        <v/>
      </c>
      <c r="K96" s="488" t="str">
        <f t="shared" ca="1" si="43"/>
        <v/>
      </c>
      <c r="L96" s="1127" t="str">
        <f t="shared" ca="1" si="44"/>
        <v/>
      </c>
      <c r="M96" s="441" t="str">
        <f t="shared" ca="1" si="45"/>
        <v/>
      </c>
      <c r="N96" s="488" t="str">
        <f t="shared" ca="1" si="46"/>
        <v/>
      </c>
      <c r="O96" s="1127" t="str">
        <f t="shared" ca="1" si="47"/>
        <v/>
      </c>
      <c r="P96" s="441" t="str">
        <f t="shared" ca="1" si="48"/>
        <v/>
      </c>
      <c r="Q96" s="441" t="str">
        <f t="shared" ca="1" si="49"/>
        <v/>
      </c>
      <c r="R96" s="441" t="str">
        <f t="shared" ca="1" si="50"/>
        <v/>
      </c>
      <c r="S96" s="488" t="str">
        <f t="shared" ca="1" si="51"/>
        <v/>
      </c>
      <c r="U96" s="410">
        <f t="shared" ca="1" si="52"/>
        <v>0</v>
      </c>
      <c r="V96" s="410">
        <f t="shared" ca="1" si="53"/>
        <v>0</v>
      </c>
      <c r="W96" s="405">
        <f t="shared" ref="W96:AL105" ca="1" si="57">INDEX(INDIRECT("_"&amp;W$7),MATCH($A96,_1自治体コード,0))</f>
        <v>0</v>
      </c>
      <c r="X96" s="414">
        <f t="shared" ca="1" si="57"/>
        <v>0</v>
      </c>
      <c r="Y96" s="405">
        <f t="shared" ca="1" si="57"/>
        <v>0</v>
      </c>
      <c r="Z96" s="405">
        <f t="shared" ca="1" si="57"/>
        <v>0</v>
      </c>
      <c r="AA96" s="405">
        <f t="shared" ca="1" si="57"/>
        <v>0</v>
      </c>
      <c r="AB96" s="405">
        <f t="shared" ca="1" si="57"/>
        <v>0</v>
      </c>
      <c r="AC96" s="405">
        <f t="shared" ca="1" si="57"/>
        <v>0</v>
      </c>
      <c r="AD96" s="405">
        <f t="shared" ca="1" si="57"/>
        <v>0</v>
      </c>
      <c r="AE96" s="405">
        <f t="shared" ca="1" si="57"/>
        <v>0</v>
      </c>
      <c r="AF96" s="405">
        <f t="shared" ca="1" si="57"/>
        <v>0</v>
      </c>
      <c r="AG96" s="405">
        <f t="shared" ca="1" si="57"/>
        <v>0</v>
      </c>
      <c r="AH96" s="405">
        <f t="shared" ca="1" si="57"/>
        <v>0</v>
      </c>
      <c r="AI96" s="405">
        <f t="shared" ca="1" si="57"/>
        <v>0</v>
      </c>
      <c r="AJ96" s="405">
        <f t="shared" ca="1" si="57"/>
        <v>0</v>
      </c>
      <c r="AK96" s="405">
        <f t="shared" ca="1" si="57"/>
        <v>0</v>
      </c>
      <c r="AL96" s="405">
        <f t="shared" ca="1" si="57"/>
        <v>0</v>
      </c>
    </row>
    <row r="97" spans="1:38" ht="20.100000000000001" customHeight="1">
      <c r="A97" s="403" t="s">
        <v>574</v>
      </c>
      <c r="B97" s="436">
        <v>32</v>
      </c>
      <c r="C97" s="446" t="s">
        <v>349</v>
      </c>
      <c r="D97" s="1124" t="str">
        <f t="shared" ca="1" si="36"/>
        <v/>
      </c>
      <c r="E97" s="807" t="str">
        <f t="shared" ca="1" si="37"/>
        <v/>
      </c>
      <c r="F97" s="1125" t="str">
        <f t="shared" ca="1" si="38"/>
        <v/>
      </c>
      <c r="G97" s="1124" t="str">
        <f t="shared" ca="1" si="39"/>
        <v/>
      </c>
      <c r="H97" s="807" t="str">
        <f t="shared" ca="1" si="40"/>
        <v/>
      </c>
      <c r="I97" s="807" t="str">
        <f t="shared" ca="1" si="41"/>
        <v/>
      </c>
      <c r="J97" s="807" t="str">
        <f t="shared" ca="1" si="42"/>
        <v/>
      </c>
      <c r="K97" s="1125" t="str">
        <f t="shared" ca="1" si="43"/>
        <v/>
      </c>
      <c r="L97" s="1124" t="str">
        <f t="shared" ca="1" si="44"/>
        <v/>
      </c>
      <c r="M97" s="807" t="str">
        <f t="shared" ca="1" si="45"/>
        <v/>
      </c>
      <c r="N97" s="1125" t="str">
        <f t="shared" ca="1" si="46"/>
        <v/>
      </c>
      <c r="O97" s="1124" t="str">
        <f t="shared" ca="1" si="47"/>
        <v/>
      </c>
      <c r="P97" s="807" t="str">
        <f t="shared" ca="1" si="48"/>
        <v/>
      </c>
      <c r="Q97" s="807" t="str">
        <f t="shared" ca="1" si="49"/>
        <v/>
      </c>
      <c r="R97" s="807" t="str">
        <f t="shared" ca="1" si="50"/>
        <v/>
      </c>
      <c r="S97" s="1125" t="str">
        <f t="shared" ca="1" si="51"/>
        <v/>
      </c>
      <c r="U97" s="410">
        <f t="shared" ca="1" si="52"/>
        <v>0</v>
      </c>
      <c r="V97" s="410">
        <f t="shared" ca="1" si="53"/>
        <v>0</v>
      </c>
      <c r="W97" s="405">
        <f t="shared" ca="1" si="57"/>
        <v>0</v>
      </c>
      <c r="X97" s="414">
        <f t="shared" ca="1" si="57"/>
        <v>0</v>
      </c>
      <c r="Y97" s="405">
        <f t="shared" ca="1" si="57"/>
        <v>0</v>
      </c>
      <c r="Z97" s="405">
        <f t="shared" ca="1" si="57"/>
        <v>0</v>
      </c>
      <c r="AA97" s="405">
        <f t="shared" ca="1" si="57"/>
        <v>0</v>
      </c>
      <c r="AB97" s="405">
        <f t="shared" ca="1" si="57"/>
        <v>0</v>
      </c>
      <c r="AC97" s="405">
        <f t="shared" ca="1" si="57"/>
        <v>0</v>
      </c>
      <c r="AD97" s="405">
        <f t="shared" ca="1" si="57"/>
        <v>0</v>
      </c>
      <c r="AE97" s="405">
        <f t="shared" ca="1" si="57"/>
        <v>0</v>
      </c>
      <c r="AF97" s="405">
        <f t="shared" ca="1" si="57"/>
        <v>0</v>
      </c>
      <c r="AG97" s="405">
        <f t="shared" ca="1" si="57"/>
        <v>0</v>
      </c>
      <c r="AH97" s="405">
        <f t="shared" ca="1" si="57"/>
        <v>0</v>
      </c>
      <c r="AI97" s="405">
        <f t="shared" ca="1" si="57"/>
        <v>0</v>
      </c>
      <c r="AJ97" s="405">
        <f t="shared" ca="1" si="57"/>
        <v>0</v>
      </c>
      <c r="AK97" s="405">
        <f t="shared" ca="1" si="57"/>
        <v>0</v>
      </c>
      <c r="AL97" s="405">
        <f t="shared" ca="1" si="57"/>
        <v>0</v>
      </c>
    </row>
    <row r="98" spans="1:38" ht="20.100000000000001" customHeight="1">
      <c r="A98" s="403" t="s">
        <v>575</v>
      </c>
      <c r="B98" s="436">
        <v>33</v>
      </c>
      <c r="C98" s="446" t="s">
        <v>1441</v>
      </c>
      <c r="D98" s="1124" t="str">
        <f t="shared" ca="1" si="36"/>
        <v/>
      </c>
      <c r="E98" s="807" t="str">
        <f t="shared" ca="1" si="37"/>
        <v/>
      </c>
      <c r="F98" s="1125" t="str">
        <f t="shared" ca="1" si="38"/>
        <v/>
      </c>
      <c r="G98" s="1124" t="str">
        <f t="shared" ca="1" si="39"/>
        <v/>
      </c>
      <c r="H98" s="807" t="str">
        <f t="shared" ca="1" si="40"/>
        <v/>
      </c>
      <c r="I98" s="807" t="str">
        <f t="shared" ca="1" si="41"/>
        <v/>
      </c>
      <c r="J98" s="807" t="str">
        <f t="shared" ca="1" si="42"/>
        <v/>
      </c>
      <c r="K98" s="1125" t="str">
        <f t="shared" ca="1" si="43"/>
        <v/>
      </c>
      <c r="L98" s="1124" t="str">
        <f t="shared" ca="1" si="44"/>
        <v/>
      </c>
      <c r="M98" s="807" t="str">
        <f t="shared" ca="1" si="45"/>
        <v/>
      </c>
      <c r="N98" s="1125" t="str">
        <f t="shared" ca="1" si="46"/>
        <v/>
      </c>
      <c r="O98" s="1124" t="str">
        <f t="shared" ca="1" si="47"/>
        <v/>
      </c>
      <c r="P98" s="807" t="str">
        <f t="shared" ca="1" si="48"/>
        <v/>
      </c>
      <c r="Q98" s="807" t="str">
        <f t="shared" ca="1" si="49"/>
        <v/>
      </c>
      <c r="R98" s="807" t="str">
        <f t="shared" ca="1" si="50"/>
        <v/>
      </c>
      <c r="S98" s="1125" t="str">
        <f t="shared" ca="1" si="51"/>
        <v/>
      </c>
      <c r="U98" s="410">
        <f t="shared" ca="1" si="52"/>
        <v>0</v>
      </c>
      <c r="V98" s="410">
        <f t="shared" ca="1" si="53"/>
        <v>0</v>
      </c>
      <c r="W98" s="405">
        <f t="shared" ca="1" si="57"/>
        <v>0</v>
      </c>
      <c r="X98" s="414">
        <f t="shared" ca="1" si="57"/>
        <v>0</v>
      </c>
      <c r="Y98" s="405">
        <f t="shared" ca="1" si="57"/>
        <v>0</v>
      </c>
      <c r="Z98" s="405">
        <f t="shared" ca="1" si="57"/>
        <v>0</v>
      </c>
      <c r="AA98" s="405">
        <f t="shared" ca="1" si="57"/>
        <v>0</v>
      </c>
      <c r="AB98" s="405">
        <f t="shared" ca="1" si="57"/>
        <v>0</v>
      </c>
      <c r="AC98" s="405">
        <f t="shared" ca="1" si="57"/>
        <v>0</v>
      </c>
      <c r="AD98" s="405">
        <f t="shared" ca="1" si="57"/>
        <v>0</v>
      </c>
      <c r="AE98" s="405">
        <f t="shared" ca="1" si="57"/>
        <v>0</v>
      </c>
      <c r="AF98" s="405">
        <f t="shared" ca="1" si="57"/>
        <v>0</v>
      </c>
      <c r="AG98" s="405">
        <f t="shared" ca="1" si="57"/>
        <v>0</v>
      </c>
      <c r="AH98" s="405">
        <f t="shared" ca="1" si="57"/>
        <v>0</v>
      </c>
      <c r="AI98" s="405">
        <f t="shared" ca="1" si="57"/>
        <v>0</v>
      </c>
      <c r="AJ98" s="405">
        <f t="shared" ca="1" si="57"/>
        <v>0</v>
      </c>
      <c r="AK98" s="405">
        <f t="shared" ca="1" si="57"/>
        <v>0</v>
      </c>
      <c r="AL98" s="405">
        <f t="shared" ca="1" si="57"/>
        <v>0</v>
      </c>
    </row>
    <row r="99" spans="1:38" ht="20.100000000000001" customHeight="1">
      <c r="A99" s="403" t="s">
        <v>577</v>
      </c>
      <c r="B99" s="436">
        <v>34</v>
      </c>
      <c r="C99" s="446" t="s">
        <v>351</v>
      </c>
      <c r="D99" s="1124" t="str">
        <f t="shared" ca="1" si="36"/>
        <v/>
      </c>
      <c r="E99" s="807">
        <f t="shared" ca="1" si="37"/>
        <v>1</v>
      </c>
      <c r="F99" s="1125">
        <f t="shared" ca="1" si="38"/>
        <v>1</v>
      </c>
      <c r="G99" s="1124">
        <f t="shared" ca="1" si="39"/>
        <v>1</v>
      </c>
      <c r="H99" s="807" t="str">
        <f t="shared" ca="1" si="40"/>
        <v/>
      </c>
      <c r="I99" s="807" t="str">
        <f t="shared" ca="1" si="41"/>
        <v/>
      </c>
      <c r="J99" s="807" t="str">
        <f t="shared" ca="1" si="42"/>
        <v/>
      </c>
      <c r="K99" s="1125">
        <f t="shared" ca="1" si="43"/>
        <v>1</v>
      </c>
      <c r="L99" s="1124" t="str">
        <f t="shared" ca="1" si="44"/>
        <v/>
      </c>
      <c r="M99" s="807" t="str">
        <f t="shared" ca="1" si="45"/>
        <v/>
      </c>
      <c r="N99" s="1125" t="str">
        <f t="shared" ca="1" si="46"/>
        <v/>
      </c>
      <c r="O99" s="1124" t="str">
        <f t="shared" ca="1" si="47"/>
        <v/>
      </c>
      <c r="P99" s="807" t="str">
        <f t="shared" ca="1" si="48"/>
        <v/>
      </c>
      <c r="Q99" s="807" t="str">
        <f t="shared" ca="1" si="49"/>
        <v/>
      </c>
      <c r="R99" s="807" t="str">
        <f t="shared" ca="1" si="50"/>
        <v/>
      </c>
      <c r="S99" s="1125" t="str">
        <f t="shared" ca="1" si="51"/>
        <v/>
      </c>
      <c r="U99" s="410">
        <f t="shared" ca="1" si="52"/>
        <v>0</v>
      </c>
      <c r="V99" s="410">
        <f t="shared" ca="1" si="53"/>
        <v>0</v>
      </c>
      <c r="W99" s="405">
        <f t="shared" ca="1" si="57"/>
        <v>0</v>
      </c>
      <c r="X99" s="414">
        <f t="shared" ca="1" si="57"/>
        <v>1</v>
      </c>
      <c r="Y99" s="405">
        <f t="shared" ca="1" si="57"/>
        <v>1</v>
      </c>
      <c r="Z99" s="405">
        <f t="shared" ca="1" si="57"/>
        <v>1</v>
      </c>
      <c r="AA99" s="405">
        <f t="shared" ca="1" si="57"/>
        <v>0</v>
      </c>
      <c r="AB99" s="405">
        <f t="shared" ca="1" si="57"/>
        <v>0</v>
      </c>
      <c r="AC99" s="405">
        <f t="shared" ca="1" si="57"/>
        <v>0</v>
      </c>
      <c r="AD99" s="405">
        <f t="shared" ca="1" si="57"/>
        <v>1</v>
      </c>
      <c r="AE99" s="405">
        <f t="shared" ca="1" si="57"/>
        <v>0</v>
      </c>
      <c r="AF99" s="405">
        <f t="shared" ca="1" si="57"/>
        <v>0</v>
      </c>
      <c r="AG99" s="405">
        <f t="shared" ca="1" si="57"/>
        <v>0</v>
      </c>
      <c r="AH99" s="405">
        <f t="shared" ca="1" si="57"/>
        <v>0</v>
      </c>
      <c r="AI99" s="405">
        <f t="shared" ca="1" si="57"/>
        <v>0</v>
      </c>
      <c r="AJ99" s="405">
        <f t="shared" ca="1" si="57"/>
        <v>0</v>
      </c>
      <c r="AK99" s="405">
        <f t="shared" ca="1" si="57"/>
        <v>0</v>
      </c>
      <c r="AL99" s="405">
        <f t="shared" ca="1" si="57"/>
        <v>0</v>
      </c>
    </row>
    <row r="100" spans="1:38" ht="20.100000000000001" customHeight="1">
      <c r="A100" s="403" t="s">
        <v>578</v>
      </c>
      <c r="B100" s="427">
        <v>35</v>
      </c>
      <c r="C100" s="447" t="s">
        <v>352</v>
      </c>
      <c r="D100" s="475" t="str">
        <f t="shared" ca="1" si="36"/>
        <v/>
      </c>
      <c r="E100" s="431" t="str">
        <f t="shared" ca="1" si="37"/>
        <v/>
      </c>
      <c r="F100" s="476" t="str">
        <f t="shared" ca="1" si="38"/>
        <v/>
      </c>
      <c r="G100" s="475" t="str">
        <f t="shared" ca="1" si="39"/>
        <v/>
      </c>
      <c r="H100" s="431" t="str">
        <f t="shared" ca="1" si="40"/>
        <v/>
      </c>
      <c r="I100" s="431" t="str">
        <f t="shared" ca="1" si="41"/>
        <v/>
      </c>
      <c r="J100" s="431" t="str">
        <f t="shared" ca="1" si="42"/>
        <v/>
      </c>
      <c r="K100" s="476" t="str">
        <f t="shared" ca="1" si="43"/>
        <v/>
      </c>
      <c r="L100" s="475" t="str">
        <f t="shared" ca="1" si="44"/>
        <v/>
      </c>
      <c r="M100" s="431" t="str">
        <f t="shared" ca="1" si="45"/>
        <v/>
      </c>
      <c r="N100" s="476" t="str">
        <f t="shared" ca="1" si="46"/>
        <v/>
      </c>
      <c r="O100" s="475" t="str">
        <f t="shared" ca="1" si="47"/>
        <v/>
      </c>
      <c r="P100" s="431" t="str">
        <f t="shared" ca="1" si="48"/>
        <v/>
      </c>
      <c r="Q100" s="431" t="str">
        <f t="shared" ca="1" si="49"/>
        <v/>
      </c>
      <c r="R100" s="431" t="str">
        <f t="shared" ca="1" si="50"/>
        <v/>
      </c>
      <c r="S100" s="476" t="str">
        <f t="shared" ca="1" si="51"/>
        <v/>
      </c>
      <c r="U100" s="410">
        <f t="shared" ca="1" si="52"/>
        <v>0</v>
      </c>
      <c r="V100" s="410">
        <f t="shared" ca="1" si="53"/>
        <v>0</v>
      </c>
      <c r="W100" s="405">
        <f t="shared" ca="1" si="57"/>
        <v>0</v>
      </c>
      <c r="X100" s="414">
        <f t="shared" ca="1" si="57"/>
        <v>0</v>
      </c>
      <c r="Y100" s="405">
        <f t="shared" ca="1" si="57"/>
        <v>0</v>
      </c>
      <c r="Z100" s="405">
        <f t="shared" ca="1" si="57"/>
        <v>0</v>
      </c>
      <c r="AA100" s="405">
        <f t="shared" ca="1" si="57"/>
        <v>0</v>
      </c>
      <c r="AB100" s="405">
        <f t="shared" ca="1" si="57"/>
        <v>0</v>
      </c>
      <c r="AC100" s="405">
        <f t="shared" ca="1" si="57"/>
        <v>0</v>
      </c>
      <c r="AD100" s="405">
        <f t="shared" ca="1" si="57"/>
        <v>0</v>
      </c>
      <c r="AE100" s="405">
        <f t="shared" ca="1" si="57"/>
        <v>0</v>
      </c>
      <c r="AF100" s="405">
        <f t="shared" ca="1" si="57"/>
        <v>0</v>
      </c>
      <c r="AG100" s="405">
        <f t="shared" ca="1" si="57"/>
        <v>0</v>
      </c>
      <c r="AH100" s="405">
        <f t="shared" ca="1" si="57"/>
        <v>0</v>
      </c>
      <c r="AI100" s="405">
        <f t="shared" ca="1" si="57"/>
        <v>0</v>
      </c>
      <c r="AJ100" s="405">
        <f t="shared" ca="1" si="57"/>
        <v>0</v>
      </c>
      <c r="AK100" s="405">
        <f t="shared" ca="1" si="57"/>
        <v>0</v>
      </c>
      <c r="AL100" s="405">
        <f t="shared" ca="1" si="57"/>
        <v>0</v>
      </c>
    </row>
    <row r="101" spans="1:38" ht="20.100000000000001" customHeight="1">
      <c r="A101" s="403" t="s">
        <v>580</v>
      </c>
      <c r="B101" s="439">
        <v>36</v>
      </c>
      <c r="C101" s="448" t="s">
        <v>355</v>
      </c>
      <c r="D101" s="1127" t="str">
        <f t="shared" ca="1" si="36"/>
        <v/>
      </c>
      <c r="E101" s="441">
        <f t="shared" ca="1" si="37"/>
        <v>29</v>
      </c>
      <c r="F101" s="488">
        <f t="shared" ca="1" si="38"/>
        <v>29</v>
      </c>
      <c r="G101" s="1127">
        <f t="shared" ca="1" si="39"/>
        <v>5</v>
      </c>
      <c r="H101" s="441">
        <f t="shared" ca="1" si="40"/>
        <v>26</v>
      </c>
      <c r="I101" s="441" t="str">
        <f t="shared" ca="1" si="41"/>
        <v/>
      </c>
      <c r="J101" s="441" t="str">
        <f t="shared" ca="1" si="42"/>
        <v/>
      </c>
      <c r="K101" s="488">
        <f t="shared" ca="1" si="43"/>
        <v>31</v>
      </c>
      <c r="L101" s="1127" t="str">
        <f t="shared" ca="1" si="44"/>
        <v/>
      </c>
      <c r="M101" s="441" t="str">
        <f t="shared" ca="1" si="45"/>
        <v/>
      </c>
      <c r="N101" s="488" t="str">
        <f t="shared" ca="1" si="46"/>
        <v/>
      </c>
      <c r="O101" s="1127" t="str">
        <f t="shared" ca="1" si="47"/>
        <v/>
      </c>
      <c r="P101" s="441" t="str">
        <f t="shared" ca="1" si="48"/>
        <v/>
      </c>
      <c r="Q101" s="441" t="str">
        <f t="shared" ca="1" si="49"/>
        <v/>
      </c>
      <c r="R101" s="441" t="str">
        <f t="shared" ca="1" si="50"/>
        <v/>
      </c>
      <c r="S101" s="488" t="str">
        <f t="shared" ca="1" si="51"/>
        <v/>
      </c>
      <c r="U101" s="410">
        <f t="shared" ca="1" si="52"/>
        <v>0</v>
      </c>
      <c r="V101" s="410">
        <f t="shared" ca="1" si="53"/>
        <v>0</v>
      </c>
      <c r="W101" s="405">
        <f t="shared" ca="1" si="57"/>
        <v>0</v>
      </c>
      <c r="X101" s="414">
        <f t="shared" ca="1" si="57"/>
        <v>29</v>
      </c>
      <c r="Y101" s="405">
        <f t="shared" ca="1" si="57"/>
        <v>29</v>
      </c>
      <c r="Z101" s="405">
        <f t="shared" ca="1" si="57"/>
        <v>5</v>
      </c>
      <c r="AA101" s="405">
        <f t="shared" ca="1" si="57"/>
        <v>26</v>
      </c>
      <c r="AB101" s="405">
        <f t="shared" ca="1" si="57"/>
        <v>0</v>
      </c>
      <c r="AC101" s="405">
        <f t="shared" ca="1" si="57"/>
        <v>0</v>
      </c>
      <c r="AD101" s="405">
        <f t="shared" ca="1" si="57"/>
        <v>31</v>
      </c>
      <c r="AE101" s="405">
        <f t="shared" ca="1" si="57"/>
        <v>0</v>
      </c>
      <c r="AF101" s="405">
        <f t="shared" ca="1" si="57"/>
        <v>0</v>
      </c>
      <c r="AG101" s="405">
        <f t="shared" ca="1" si="57"/>
        <v>0</v>
      </c>
      <c r="AH101" s="405">
        <f t="shared" ca="1" si="57"/>
        <v>0</v>
      </c>
      <c r="AI101" s="405">
        <f t="shared" ca="1" si="57"/>
        <v>0</v>
      </c>
      <c r="AJ101" s="405">
        <f t="shared" ca="1" si="57"/>
        <v>0</v>
      </c>
      <c r="AK101" s="405">
        <f t="shared" ca="1" si="57"/>
        <v>0</v>
      </c>
      <c r="AL101" s="405">
        <f t="shared" ca="1" si="57"/>
        <v>0</v>
      </c>
    </row>
    <row r="102" spans="1:38" ht="20.100000000000001" customHeight="1">
      <c r="A102" s="403" t="s">
        <v>581</v>
      </c>
      <c r="B102" s="436">
        <v>37</v>
      </c>
      <c r="C102" s="446" t="s">
        <v>356</v>
      </c>
      <c r="D102" s="1124" t="str">
        <f t="shared" ca="1" si="36"/>
        <v/>
      </c>
      <c r="E102" s="807" t="str">
        <f t="shared" ca="1" si="37"/>
        <v/>
      </c>
      <c r="F102" s="1125" t="str">
        <f t="shared" ca="1" si="38"/>
        <v/>
      </c>
      <c r="G102" s="1124" t="str">
        <f t="shared" ca="1" si="39"/>
        <v/>
      </c>
      <c r="H102" s="807" t="str">
        <f t="shared" ca="1" si="40"/>
        <v/>
      </c>
      <c r="I102" s="807" t="str">
        <f t="shared" ca="1" si="41"/>
        <v/>
      </c>
      <c r="J102" s="807" t="str">
        <f t="shared" ca="1" si="42"/>
        <v/>
      </c>
      <c r="K102" s="1125" t="str">
        <f t="shared" ca="1" si="43"/>
        <v/>
      </c>
      <c r="L102" s="1124" t="str">
        <f t="shared" ca="1" si="44"/>
        <v/>
      </c>
      <c r="M102" s="807" t="str">
        <f t="shared" ca="1" si="45"/>
        <v/>
      </c>
      <c r="N102" s="1125" t="str">
        <f t="shared" ca="1" si="46"/>
        <v/>
      </c>
      <c r="O102" s="1124" t="str">
        <f t="shared" ca="1" si="47"/>
        <v/>
      </c>
      <c r="P102" s="807" t="str">
        <f t="shared" ca="1" si="48"/>
        <v/>
      </c>
      <c r="Q102" s="807" t="str">
        <f t="shared" ca="1" si="49"/>
        <v/>
      </c>
      <c r="R102" s="807" t="str">
        <f t="shared" ca="1" si="50"/>
        <v/>
      </c>
      <c r="S102" s="1125" t="str">
        <f t="shared" ca="1" si="51"/>
        <v/>
      </c>
      <c r="U102" s="410">
        <f t="shared" ca="1" si="52"/>
        <v>0</v>
      </c>
      <c r="V102" s="410">
        <f t="shared" ca="1" si="53"/>
        <v>0</v>
      </c>
      <c r="W102" s="405">
        <f t="shared" ca="1" si="57"/>
        <v>0</v>
      </c>
      <c r="X102" s="414">
        <f t="shared" ca="1" si="57"/>
        <v>0</v>
      </c>
      <c r="Y102" s="405">
        <f t="shared" ca="1" si="57"/>
        <v>0</v>
      </c>
      <c r="Z102" s="405">
        <f t="shared" ca="1" si="57"/>
        <v>0</v>
      </c>
      <c r="AA102" s="405">
        <f t="shared" ca="1" si="57"/>
        <v>0</v>
      </c>
      <c r="AB102" s="405">
        <f t="shared" ca="1" si="57"/>
        <v>0</v>
      </c>
      <c r="AC102" s="405">
        <f t="shared" ca="1" si="57"/>
        <v>0</v>
      </c>
      <c r="AD102" s="405">
        <f t="shared" ca="1" si="57"/>
        <v>0</v>
      </c>
      <c r="AE102" s="405">
        <f t="shared" ca="1" si="57"/>
        <v>0</v>
      </c>
      <c r="AF102" s="405">
        <f t="shared" ca="1" si="57"/>
        <v>0</v>
      </c>
      <c r="AG102" s="405">
        <f t="shared" ca="1" si="57"/>
        <v>0</v>
      </c>
      <c r="AH102" s="405">
        <f t="shared" ca="1" si="57"/>
        <v>0</v>
      </c>
      <c r="AI102" s="405">
        <f t="shared" ca="1" si="57"/>
        <v>0</v>
      </c>
      <c r="AJ102" s="405">
        <f t="shared" ca="1" si="57"/>
        <v>0</v>
      </c>
      <c r="AK102" s="405">
        <f t="shared" ca="1" si="57"/>
        <v>0</v>
      </c>
      <c r="AL102" s="405">
        <f t="shared" ca="1" si="57"/>
        <v>0</v>
      </c>
    </row>
    <row r="103" spans="1:38" ht="20.100000000000001" customHeight="1">
      <c r="A103" s="403" t="s">
        <v>582</v>
      </c>
      <c r="B103" s="436">
        <v>38</v>
      </c>
      <c r="C103" s="446" t="s">
        <v>357</v>
      </c>
      <c r="D103" s="1124" t="str">
        <f t="shared" ca="1" si="36"/>
        <v/>
      </c>
      <c r="E103" s="807" t="str">
        <f t="shared" ca="1" si="37"/>
        <v/>
      </c>
      <c r="F103" s="1125" t="str">
        <f t="shared" ca="1" si="38"/>
        <v/>
      </c>
      <c r="G103" s="1124" t="str">
        <f t="shared" ca="1" si="39"/>
        <v/>
      </c>
      <c r="H103" s="807" t="str">
        <f t="shared" ca="1" si="40"/>
        <v/>
      </c>
      <c r="I103" s="807" t="str">
        <f t="shared" ca="1" si="41"/>
        <v/>
      </c>
      <c r="J103" s="807" t="str">
        <f t="shared" ca="1" si="42"/>
        <v/>
      </c>
      <c r="K103" s="1125" t="str">
        <f t="shared" ca="1" si="43"/>
        <v/>
      </c>
      <c r="L103" s="1124" t="str">
        <f t="shared" ca="1" si="44"/>
        <v/>
      </c>
      <c r="M103" s="807" t="str">
        <f t="shared" ca="1" si="45"/>
        <v/>
      </c>
      <c r="N103" s="1125" t="str">
        <f t="shared" ca="1" si="46"/>
        <v/>
      </c>
      <c r="O103" s="1124" t="str">
        <f t="shared" ca="1" si="47"/>
        <v/>
      </c>
      <c r="P103" s="807" t="str">
        <f t="shared" ca="1" si="48"/>
        <v/>
      </c>
      <c r="Q103" s="807" t="str">
        <f t="shared" ca="1" si="49"/>
        <v/>
      </c>
      <c r="R103" s="807" t="str">
        <f t="shared" ca="1" si="50"/>
        <v/>
      </c>
      <c r="S103" s="1125" t="str">
        <f t="shared" ca="1" si="51"/>
        <v/>
      </c>
      <c r="U103" s="410">
        <f t="shared" ca="1" si="52"/>
        <v>0</v>
      </c>
      <c r="V103" s="410">
        <f t="shared" ca="1" si="53"/>
        <v>0</v>
      </c>
      <c r="W103" s="405">
        <f t="shared" ca="1" si="57"/>
        <v>0</v>
      </c>
      <c r="X103" s="414">
        <f t="shared" ca="1" si="57"/>
        <v>0</v>
      </c>
      <c r="Y103" s="405">
        <f t="shared" ca="1" si="57"/>
        <v>0</v>
      </c>
      <c r="Z103" s="405">
        <f t="shared" ca="1" si="57"/>
        <v>0</v>
      </c>
      <c r="AA103" s="405">
        <f t="shared" ca="1" si="57"/>
        <v>0</v>
      </c>
      <c r="AB103" s="405">
        <f t="shared" ca="1" si="57"/>
        <v>0</v>
      </c>
      <c r="AC103" s="405">
        <f t="shared" ca="1" si="57"/>
        <v>0</v>
      </c>
      <c r="AD103" s="405">
        <f t="shared" ca="1" si="57"/>
        <v>0</v>
      </c>
      <c r="AE103" s="405">
        <f t="shared" ca="1" si="57"/>
        <v>0</v>
      </c>
      <c r="AF103" s="405">
        <f t="shared" ca="1" si="57"/>
        <v>0</v>
      </c>
      <c r="AG103" s="405">
        <f t="shared" ca="1" si="57"/>
        <v>0</v>
      </c>
      <c r="AH103" s="405">
        <f t="shared" ca="1" si="57"/>
        <v>0</v>
      </c>
      <c r="AI103" s="405">
        <f t="shared" ca="1" si="57"/>
        <v>0</v>
      </c>
      <c r="AJ103" s="405">
        <f t="shared" ca="1" si="57"/>
        <v>0</v>
      </c>
      <c r="AK103" s="405">
        <f t="shared" ca="1" si="57"/>
        <v>0</v>
      </c>
      <c r="AL103" s="405">
        <f t="shared" ca="1" si="57"/>
        <v>0</v>
      </c>
    </row>
    <row r="104" spans="1:38" ht="20.100000000000001" customHeight="1">
      <c r="A104" s="403" t="s">
        <v>583</v>
      </c>
      <c r="B104" s="436">
        <v>39</v>
      </c>
      <c r="C104" s="446" t="s">
        <v>358</v>
      </c>
      <c r="D104" s="1124" t="str">
        <f t="shared" ca="1" si="36"/>
        <v/>
      </c>
      <c r="E104" s="807" t="str">
        <f t="shared" ca="1" si="37"/>
        <v/>
      </c>
      <c r="F104" s="1125" t="str">
        <f t="shared" ca="1" si="38"/>
        <v/>
      </c>
      <c r="G104" s="1124" t="str">
        <f t="shared" ca="1" si="39"/>
        <v/>
      </c>
      <c r="H104" s="807" t="str">
        <f t="shared" ca="1" si="40"/>
        <v/>
      </c>
      <c r="I104" s="807" t="str">
        <f t="shared" ca="1" si="41"/>
        <v/>
      </c>
      <c r="J104" s="807" t="str">
        <f t="shared" ca="1" si="42"/>
        <v/>
      </c>
      <c r="K104" s="1125" t="str">
        <f t="shared" ca="1" si="43"/>
        <v/>
      </c>
      <c r="L104" s="1124" t="str">
        <f t="shared" ca="1" si="44"/>
        <v/>
      </c>
      <c r="M104" s="807" t="str">
        <f t="shared" ca="1" si="45"/>
        <v/>
      </c>
      <c r="N104" s="1125" t="str">
        <f t="shared" ca="1" si="46"/>
        <v/>
      </c>
      <c r="O104" s="1124" t="str">
        <f t="shared" ca="1" si="47"/>
        <v/>
      </c>
      <c r="P104" s="807" t="str">
        <f t="shared" ca="1" si="48"/>
        <v/>
      </c>
      <c r="Q104" s="807" t="str">
        <f t="shared" ca="1" si="49"/>
        <v/>
      </c>
      <c r="R104" s="807" t="str">
        <f t="shared" ca="1" si="50"/>
        <v/>
      </c>
      <c r="S104" s="1125" t="str">
        <f t="shared" ca="1" si="51"/>
        <v/>
      </c>
      <c r="U104" s="410">
        <f t="shared" ca="1" si="52"/>
        <v>0</v>
      </c>
      <c r="V104" s="410">
        <f t="shared" ca="1" si="53"/>
        <v>0</v>
      </c>
      <c r="W104" s="405">
        <f t="shared" ca="1" si="57"/>
        <v>0</v>
      </c>
      <c r="X104" s="414">
        <f t="shared" ca="1" si="57"/>
        <v>0</v>
      </c>
      <c r="Y104" s="405">
        <f t="shared" ca="1" si="57"/>
        <v>0</v>
      </c>
      <c r="Z104" s="405">
        <f t="shared" ca="1" si="57"/>
        <v>0</v>
      </c>
      <c r="AA104" s="405">
        <f t="shared" ca="1" si="57"/>
        <v>0</v>
      </c>
      <c r="AB104" s="405">
        <f t="shared" ca="1" si="57"/>
        <v>0</v>
      </c>
      <c r="AC104" s="405">
        <f t="shared" ca="1" si="57"/>
        <v>0</v>
      </c>
      <c r="AD104" s="405">
        <f t="shared" ca="1" si="57"/>
        <v>0</v>
      </c>
      <c r="AE104" s="405">
        <f t="shared" ca="1" si="57"/>
        <v>0</v>
      </c>
      <c r="AF104" s="405">
        <f t="shared" ca="1" si="57"/>
        <v>0</v>
      </c>
      <c r="AG104" s="405">
        <f t="shared" ca="1" si="57"/>
        <v>0</v>
      </c>
      <c r="AH104" s="405">
        <f t="shared" ca="1" si="57"/>
        <v>0</v>
      </c>
      <c r="AI104" s="405">
        <f t="shared" ca="1" si="57"/>
        <v>0</v>
      </c>
      <c r="AJ104" s="405">
        <f t="shared" ca="1" si="57"/>
        <v>0</v>
      </c>
      <c r="AK104" s="405">
        <f t="shared" ca="1" si="57"/>
        <v>0</v>
      </c>
      <c r="AL104" s="405">
        <f t="shared" ca="1" si="57"/>
        <v>0</v>
      </c>
    </row>
    <row r="105" spans="1:38" ht="20.100000000000001" customHeight="1">
      <c r="A105" s="403" t="s">
        <v>584</v>
      </c>
      <c r="B105" s="427">
        <v>40</v>
      </c>
      <c r="C105" s="447" t="s">
        <v>359</v>
      </c>
      <c r="D105" s="475" t="str">
        <f t="shared" ca="1" si="36"/>
        <v/>
      </c>
      <c r="E105" s="431" t="str">
        <f t="shared" ca="1" si="37"/>
        <v/>
      </c>
      <c r="F105" s="476" t="str">
        <f t="shared" ca="1" si="38"/>
        <v/>
      </c>
      <c r="G105" s="475" t="str">
        <f t="shared" ca="1" si="39"/>
        <v/>
      </c>
      <c r="H105" s="431" t="str">
        <f t="shared" ca="1" si="40"/>
        <v/>
      </c>
      <c r="I105" s="431" t="str">
        <f t="shared" ca="1" si="41"/>
        <v/>
      </c>
      <c r="J105" s="431" t="str">
        <f t="shared" ca="1" si="42"/>
        <v/>
      </c>
      <c r="K105" s="476" t="str">
        <f t="shared" ca="1" si="43"/>
        <v/>
      </c>
      <c r="L105" s="475" t="str">
        <f t="shared" ca="1" si="44"/>
        <v/>
      </c>
      <c r="M105" s="431" t="str">
        <f t="shared" ca="1" si="45"/>
        <v/>
      </c>
      <c r="N105" s="476" t="str">
        <f t="shared" ca="1" si="46"/>
        <v/>
      </c>
      <c r="O105" s="475" t="str">
        <f t="shared" ca="1" si="47"/>
        <v/>
      </c>
      <c r="P105" s="431" t="str">
        <f t="shared" ca="1" si="48"/>
        <v/>
      </c>
      <c r="Q105" s="431" t="str">
        <f t="shared" ca="1" si="49"/>
        <v/>
      </c>
      <c r="R105" s="431" t="str">
        <f t="shared" ca="1" si="50"/>
        <v/>
      </c>
      <c r="S105" s="476" t="str">
        <f t="shared" ca="1" si="51"/>
        <v/>
      </c>
      <c r="U105" s="410">
        <f t="shared" ca="1" si="52"/>
        <v>0</v>
      </c>
      <c r="V105" s="410">
        <f t="shared" ca="1" si="53"/>
        <v>0</v>
      </c>
      <c r="W105" s="405">
        <f t="shared" ca="1" si="57"/>
        <v>0</v>
      </c>
      <c r="X105" s="414">
        <f t="shared" ca="1" si="57"/>
        <v>0</v>
      </c>
      <c r="Y105" s="405">
        <f t="shared" ca="1" si="57"/>
        <v>0</v>
      </c>
      <c r="Z105" s="405">
        <f t="shared" ca="1" si="57"/>
        <v>0</v>
      </c>
      <c r="AA105" s="405">
        <f t="shared" ca="1" si="57"/>
        <v>0</v>
      </c>
      <c r="AB105" s="405">
        <f t="shared" ca="1" si="57"/>
        <v>0</v>
      </c>
      <c r="AC105" s="405">
        <f t="shared" ca="1" si="57"/>
        <v>0</v>
      </c>
      <c r="AD105" s="405">
        <f t="shared" ca="1" si="57"/>
        <v>0</v>
      </c>
      <c r="AE105" s="405">
        <f t="shared" ca="1" si="57"/>
        <v>0</v>
      </c>
      <c r="AF105" s="405">
        <f t="shared" ca="1" si="57"/>
        <v>0</v>
      </c>
      <c r="AG105" s="405">
        <f t="shared" ca="1" si="57"/>
        <v>0</v>
      </c>
      <c r="AH105" s="405">
        <f t="shared" ca="1" si="57"/>
        <v>0</v>
      </c>
      <c r="AI105" s="405">
        <f t="shared" ca="1" si="57"/>
        <v>0</v>
      </c>
      <c r="AJ105" s="405">
        <f t="shared" ca="1" si="57"/>
        <v>0</v>
      </c>
      <c r="AK105" s="405">
        <f t="shared" ca="1" si="57"/>
        <v>0</v>
      </c>
      <c r="AL105" s="405">
        <f t="shared" ca="1" si="57"/>
        <v>0</v>
      </c>
    </row>
    <row r="106" spans="1:38" ht="20.100000000000001" customHeight="1">
      <c r="A106" s="403" t="s">
        <v>585</v>
      </c>
      <c r="B106" s="439">
        <v>41</v>
      </c>
      <c r="C106" s="448" t="s">
        <v>360</v>
      </c>
      <c r="D106" s="1127" t="str">
        <f t="shared" ca="1" si="36"/>
        <v/>
      </c>
      <c r="E106" s="441" t="str">
        <f t="shared" ca="1" si="37"/>
        <v/>
      </c>
      <c r="F106" s="488" t="str">
        <f t="shared" ca="1" si="38"/>
        <v/>
      </c>
      <c r="G106" s="1127" t="str">
        <f t="shared" ca="1" si="39"/>
        <v/>
      </c>
      <c r="H106" s="441" t="str">
        <f t="shared" ca="1" si="40"/>
        <v/>
      </c>
      <c r="I106" s="441" t="str">
        <f t="shared" ca="1" si="41"/>
        <v/>
      </c>
      <c r="J106" s="441" t="str">
        <f t="shared" ca="1" si="42"/>
        <v/>
      </c>
      <c r="K106" s="488" t="str">
        <f t="shared" ca="1" si="43"/>
        <v/>
      </c>
      <c r="L106" s="1127" t="str">
        <f t="shared" ca="1" si="44"/>
        <v/>
      </c>
      <c r="M106" s="441" t="str">
        <f t="shared" ca="1" si="45"/>
        <v/>
      </c>
      <c r="N106" s="488" t="str">
        <f t="shared" ca="1" si="46"/>
        <v/>
      </c>
      <c r="O106" s="1127" t="str">
        <f t="shared" ca="1" si="47"/>
        <v/>
      </c>
      <c r="P106" s="441" t="str">
        <f t="shared" ca="1" si="48"/>
        <v/>
      </c>
      <c r="Q106" s="441" t="str">
        <f t="shared" ca="1" si="49"/>
        <v/>
      </c>
      <c r="R106" s="441" t="str">
        <f t="shared" ca="1" si="50"/>
        <v/>
      </c>
      <c r="S106" s="488" t="str">
        <f t="shared" ca="1" si="51"/>
        <v/>
      </c>
      <c r="U106" s="410">
        <f t="shared" ca="1" si="52"/>
        <v>0</v>
      </c>
      <c r="V106" s="410">
        <f t="shared" ca="1" si="53"/>
        <v>0</v>
      </c>
      <c r="W106" s="405">
        <f t="shared" ref="W106:AL120" ca="1" si="58">INDEX(INDIRECT("_"&amp;W$7),MATCH($A106,_1自治体コード,0))</f>
        <v>0</v>
      </c>
      <c r="X106" s="414">
        <f t="shared" ca="1" si="58"/>
        <v>0</v>
      </c>
      <c r="Y106" s="405">
        <f t="shared" ca="1" si="58"/>
        <v>0</v>
      </c>
      <c r="Z106" s="405">
        <f t="shared" ca="1" si="58"/>
        <v>0</v>
      </c>
      <c r="AA106" s="405">
        <f t="shared" ca="1" si="58"/>
        <v>0</v>
      </c>
      <c r="AB106" s="405">
        <f t="shared" ca="1" si="58"/>
        <v>0</v>
      </c>
      <c r="AC106" s="405">
        <f t="shared" ca="1" si="58"/>
        <v>0</v>
      </c>
      <c r="AD106" s="405">
        <f t="shared" ca="1" si="58"/>
        <v>0</v>
      </c>
      <c r="AE106" s="405">
        <f t="shared" ca="1" si="58"/>
        <v>0</v>
      </c>
      <c r="AF106" s="405">
        <f t="shared" ca="1" si="58"/>
        <v>0</v>
      </c>
      <c r="AG106" s="405">
        <f t="shared" ca="1" si="58"/>
        <v>0</v>
      </c>
      <c r="AH106" s="405">
        <f t="shared" ca="1" si="58"/>
        <v>0</v>
      </c>
      <c r="AI106" s="405">
        <f t="shared" ca="1" si="58"/>
        <v>0</v>
      </c>
      <c r="AJ106" s="405">
        <f t="shared" ca="1" si="58"/>
        <v>0</v>
      </c>
      <c r="AK106" s="405">
        <f t="shared" ca="1" si="58"/>
        <v>0</v>
      </c>
      <c r="AL106" s="405">
        <f t="shared" ca="1" si="58"/>
        <v>0</v>
      </c>
    </row>
    <row r="107" spans="1:38" ht="20.100000000000001" customHeight="1">
      <c r="A107" s="403" t="s">
        <v>586</v>
      </c>
      <c r="B107" s="436">
        <v>42</v>
      </c>
      <c r="C107" s="446" t="s">
        <v>1442</v>
      </c>
      <c r="D107" s="1124" t="str">
        <f t="shared" ca="1" si="36"/>
        <v/>
      </c>
      <c r="E107" s="807">
        <f t="shared" ca="1" si="37"/>
        <v>3</v>
      </c>
      <c r="F107" s="1125">
        <f t="shared" ca="1" si="38"/>
        <v>3</v>
      </c>
      <c r="G107" s="1124" t="str">
        <f t="shared" ca="1" si="39"/>
        <v/>
      </c>
      <c r="H107" s="807">
        <f t="shared" ca="1" si="40"/>
        <v>3</v>
      </c>
      <c r="I107" s="807" t="str">
        <f t="shared" ca="1" si="41"/>
        <v/>
      </c>
      <c r="J107" s="807" t="str">
        <f t="shared" ca="1" si="42"/>
        <v/>
      </c>
      <c r="K107" s="1125">
        <f t="shared" ca="1" si="43"/>
        <v>3</v>
      </c>
      <c r="L107" s="1124" t="str">
        <f t="shared" ca="1" si="44"/>
        <v/>
      </c>
      <c r="M107" s="807" t="str">
        <f t="shared" ca="1" si="45"/>
        <v/>
      </c>
      <c r="N107" s="1125" t="str">
        <f t="shared" ca="1" si="46"/>
        <v/>
      </c>
      <c r="O107" s="1124" t="str">
        <f t="shared" ca="1" si="47"/>
        <v/>
      </c>
      <c r="P107" s="807" t="str">
        <f t="shared" ca="1" si="48"/>
        <v/>
      </c>
      <c r="Q107" s="807" t="str">
        <f t="shared" ca="1" si="49"/>
        <v/>
      </c>
      <c r="R107" s="807" t="str">
        <f t="shared" ca="1" si="50"/>
        <v/>
      </c>
      <c r="S107" s="1125" t="str">
        <f t="shared" ca="1" si="51"/>
        <v/>
      </c>
      <c r="U107" s="410">
        <f t="shared" ca="1" si="52"/>
        <v>0</v>
      </c>
      <c r="V107" s="410">
        <f t="shared" ca="1" si="53"/>
        <v>0</v>
      </c>
      <c r="W107" s="405">
        <f t="shared" ca="1" si="58"/>
        <v>0</v>
      </c>
      <c r="X107" s="414">
        <f t="shared" ca="1" si="58"/>
        <v>3</v>
      </c>
      <c r="Y107" s="405">
        <f t="shared" ca="1" si="58"/>
        <v>3</v>
      </c>
      <c r="Z107" s="405">
        <f t="shared" ca="1" si="58"/>
        <v>0</v>
      </c>
      <c r="AA107" s="405">
        <f t="shared" ca="1" si="58"/>
        <v>3</v>
      </c>
      <c r="AB107" s="405">
        <f t="shared" ca="1" si="58"/>
        <v>0</v>
      </c>
      <c r="AC107" s="405">
        <f t="shared" ca="1" si="58"/>
        <v>0</v>
      </c>
      <c r="AD107" s="405">
        <f t="shared" ca="1" si="58"/>
        <v>3</v>
      </c>
      <c r="AE107" s="405">
        <f t="shared" ca="1" si="58"/>
        <v>0</v>
      </c>
      <c r="AF107" s="405">
        <f t="shared" ca="1" si="58"/>
        <v>0</v>
      </c>
      <c r="AG107" s="405">
        <f t="shared" ca="1" si="58"/>
        <v>0</v>
      </c>
      <c r="AH107" s="405">
        <f t="shared" ca="1" si="58"/>
        <v>0</v>
      </c>
      <c r="AI107" s="405">
        <f t="shared" ca="1" si="58"/>
        <v>0</v>
      </c>
      <c r="AJ107" s="405">
        <f t="shared" ca="1" si="58"/>
        <v>0</v>
      </c>
      <c r="AK107" s="405">
        <f t="shared" ca="1" si="58"/>
        <v>0</v>
      </c>
      <c r="AL107" s="405">
        <f t="shared" ca="1" si="58"/>
        <v>0</v>
      </c>
    </row>
    <row r="108" spans="1:38" ht="20.100000000000001" customHeight="1">
      <c r="A108" s="403" t="s">
        <v>587</v>
      </c>
      <c r="B108" s="436">
        <v>43</v>
      </c>
      <c r="C108" s="446" t="s">
        <v>362</v>
      </c>
      <c r="D108" s="1124" t="str">
        <f t="shared" ca="1" si="36"/>
        <v/>
      </c>
      <c r="E108" s="807" t="str">
        <f t="shared" ca="1" si="37"/>
        <v/>
      </c>
      <c r="F108" s="1125" t="str">
        <f t="shared" ca="1" si="38"/>
        <v/>
      </c>
      <c r="G108" s="1124" t="str">
        <f t="shared" ca="1" si="39"/>
        <v/>
      </c>
      <c r="H108" s="807" t="str">
        <f t="shared" ca="1" si="40"/>
        <v/>
      </c>
      <c r="I108" s="807" t="str">
        <f t="shared" ca="1" si="41"/>
        <v/>
      </c>
      <c r="J108" s="807" t="str">
        <f t="shared" ca="1" si="42"/>
        <v/>
      </c>
      <c r="K108" s="1125" t="str">
        <f t="shared" ca="1" si="43"/>
        <v/>
      </c>
      <c r="L108" s="1124" t="str">
        <f t="shared" ca="1" si="44"/>
        <v/>
      </c>
      <c r="M108" s="807" t="str">
        <f t="shared" ca="1" si="45"/>
        <v/>
      </c>
      <c r="N108" s="1125" t="str">
        <f t="shared" ca="1" si="46"/>
        <v/>
      </c>
      <c r="O108" s="1124" t="str">
        <f t="shared" ca="1" si="47"/>
        <v/>
      </c>
      <c r="P108" s="807" t="str">
        <f t="shared" ca="1" si="48"/>
        <v/>
      </c>
      <c r="Q108" s="807" t="str">
        <f t="shared" ca="1" si="49"/>
        <v/>
      </c>
      <c r="R108" s="807" t="str">
        <f t="shared" ca="1" si="50"/>
        <v/>
      </c>
      <c r="S108" s="1125" t="str">
        <f t="shared" ca="1" si="51"/>
        <v/>
      </c>
      <c r="U108" s="410">
        <f t="shared" ca="1" si="52"/>
        <v>0</v>
      </c>
      <c r="V108" s="410">
        <f t="shared" ca="1" si="53"/>
        <v>0</v>
      </c>
      <c r="W108" s="405">
        <f t="shared" ca="1" si="58"/>
        <v>0</v>
      </c>
      <c r="X108" s="414">
        <f t="shared" ca="1" si="58"/>
        <v>0</v>
      </c>
      <c r="Y108" s="405">
        <f t="shared" ca="1" si="58"/>
        <v>0</v>
      </c>
      <c r="Z108" s="405">
        <f t="shared" ca="1" si="58"/>
        <v>0</v>
      </c>
      <c r="AA108" s="405">
        <f t="shared" ca="1" si="58"/>
        <v>0</v>
      </c>
      <c r="AB108" s="405">
        <f t="shared" ca="1" si="58"/>
        <v>0</v>
      </c>
      <c r="AC108" s="405">
        <f t="shared" ca="1" si="58"/>
        <v>0</v>
      </c>
      <c r="AD108" s="405">
        <f t="shared" ca="1" si="58"/>
        <v>0</v>
      </c>
      <c r="AE108" s="405">
        <f t="shared" ca="1" si="58"/>
        <v>0</v>
      </c>
      <c r="AF108" s="405">
        <f t="shared" ca="1" si="58"/>
        <v>0</v>
      </c>
      <c r="AG108" s="405">
        <f t="shared" ca="1" si="58"/>
        <v>0</v>
      </c>
      <c r="AH108" s="405">
        <f t="shared" ca="1" si="58"/>
        <v>0</v>
      </c>
      <c r="AI108" s="405">
        <f t="shared" ca="1" si="58"/>
        <v>0</v>
      </c>
      <c r="AJ108" s="405">
        <f t="shared" ca="1" si="58"/>
        <v>0</v>
      </c>
      <c r="AK108" s="405">
        <f t="shared" ca="1" si="58"/>
        <v>0</v>
      </c>
      <c r="AL108" s="405">
        <f t="shared" ca="1" si="58"/>
        <v>0</v>
      </c>
    </row>
    <row r="109" spans="1:38" ht="20.100000000000001" customHeight="1">
      <c r="A109" s="403" t="s">
        <v>588</v>
      </c>
      <c r="B109" s="436">
        <v>44</v>
      </c>
      <c r="C109" s="446" t="s">
        <v>363</v>
      </c>
      <c r="D109" s="1124" t="str">
        <f t="shared" ca="1" si="36"/>
        <v/>
      </c>
      <c r="E109" s="807" t="str">
        <f t="shared" ca="1" si="37"/>
        <v/>
      </c>
      <c r="F109" s="1125" t="str">
        <f t="shared" ca="1" si="38"/>
        <v/>
      </c>
      <c r="G109" s="1124" t="str">
        <f t="shared" ca="1" si="39"/>
        <v/>
      </c>
      <c r="H109" s="807" t="str">
        <f t="shared" ca="1" si="40"/>
        <v/>
      </c>
      <c r="I109" s="807" t="str">
        <f t="shared" ca="1" si="41"/>
        <v/>
      </c>
      <c r="J109" s="807" t="str">
        <f t="shared" ca="1" si="42"/>
        <v/>
      </c>
      <c r="K109" s="1125" t="str">
        <f t="shared" ca="1" si="43"/>
        <v/>
      </c>
      <c r="L109" s="1124" t="str">
        <f t="shared" ca="1" si="44"/>
        <v/>
      </c>
      <c r="M109" s="807" t="str">
        <f t="shared" ca="1" si="45"/>
        <v/>
      </c>
      <c r="N109" s="1125" t="str">
        <f t="shared" ca="1" si="46"/>
        <v/>
      </c>
      <c r="O109" s="1124" t="str">
        <f t="shared" ca="1" si="47"/>
        <v/>
      </c>
      <c r="P109" s="807" t="str">
        <f t="shared" ca="1" si="48"/>
        <v/>
      </c>
      <c r="Q109" s="807" t="str">
        <f t="shared" ca="1" si="49"/>
        <v/>
      </c>
      <c r="R109" s="807" t="str">
        <f t="shared" ca="1" si="50"/>
        <v/>
      </c>
      <c r="S109" s="1125" t="str">
        <f t="shared" ca="1" si="51"/>
        <v/>
      </c>
      <c r="U109" s="410">
        <f t="shared" ca="1" si="52"/>
        <v>0</v>
      </c>
      <c r="V109" s="410">
        <f t="shared" ca="1" si="53"/>
        <v>0</v>
      </c>
      <c r="W109" s="405">
        <f t="shared" ca="1" si="58"/>
        <v>0</v>
      </c>
      <c r="X109" s="414">
        <f t="shared" ca="1" si="58"/>
        <v>0</v>
      </c>
      <c r="Y109" s="405">
        <f t="shared" ca="1" si="58"/>
        <v>0</v>
      </c>
      <c r="Z109" s="405">
        <f t="shared" ca="1" si="58"/>
        <v>0</v>
      </c>
      <c r="AA109" s="405">
        <f t="shared" ca="1" si="58"/>
        <v>0</v>
      </c>
      <c r="AB109" s="405">
        <f t="shared" ca="1" si="58"/>
        <v>0</v>
      </c>
      <c r="AC109" s="405">
        <f t="shared" ca="1" si="58"/>
        <v>0</v>
      </c>
      <c r="AD109" s="405">
        <f t="shared" ca="1" si="58"/>
        <v>0</v>
      </c>
      <c r="AE109" s="405">
        <f t="shared" ca="1" si="58"/>
        <v>0</v>
      </c>
      <c r="AF109" s="405">
        <f t="shared" ca="1" si="58"/>
        <v>0</v>
      </c>
      <c r="AG109" s="405">
        <f t="shared" ca="1" si="58"/>
        <v>0</v>
      </c>
      <c r="AH109" s="405">
        <f t="shared" ca="1" si="58"/>
        <v>0</v>
      </c>
      <c r="AI109" s="405">
        <f t="shared" ca="1" si="58"/>
        <v>0</v>
      </c>
      <c r="AJ109" s="405">
        <f t="shared" ca="1" si="58"/>
        <v>0</v>
      </c>
      <c r="AK109" s="405">
        <f t="shared" ca="1" si="58"/>
        <v>0</v>
      </c>
      <c r="AL109" s="405">
        <f t="shared" ca="1" si="58"/>
        <v>0</v>
      </c>
    </row>
    <row r="110" spans="1:38" ht="20.100000000000001" customHeight="1">
      <c r="A110" s="403" t="s">
        <v>589</v>
      </c>
      <c r="B110" s="427">
        <v>45</v>
      </c>
      <c r="C110" s="447" t="s">
        <v>364</v>
      </c>
      <c r="D110" s="475" t="str">
        <f t="shared" ca="1" si="36"/>
        <v/>
      </c>
      <c r="E110" s="431" t="str">
        <f t="shared" ca="1" si="37"/>
        <v/>
      </c>
      <c r="F110" s="476" t="str">
        <f t="shared" ca="1" si="38"/>
        <v/>
      </c>
      <c r="G110" s="475" t="str">
        <f t="shared" ca="1" si="39"/>
        <v/>
      </c>
      <c r="H110" s="431" t="str">
        <f t="shared" ca="1" si="40"/>
        <v/>
      </c>
      <c r="I110" s="431" t="str">
        <f t="shared" ca="1" si="41"/>
        <v/>
      </c>
      <c r="J110" s="431" t="str">
        <f t="shared" ca="1" si="42"/>
        <v/>
      </c>
      <c r="K110" s="476" t="str">
        <f t="shared" ca="1" si="43"/>
        <v/>
      </c>
      <c r="L110" s="475" t="str">
        <f t="shared" ca="1" si="44"/>
        <v/>
      </c>
      <c r="M110" s="431" t="str">
        <f t="shared" ca="1" si="45"/>
        <v/>
      </c>
      <c r="N110" s="476" t="str">
        <f t="shared" ca="1" si="46"/>
        <v/>
      </c>
      <c r="O110" s="475" t="str">
        <f t="shared" ca="1" si="47"/>
        <v/>
      </c>
      <c r="P110" s="431" t="str">
        <f t="shared" ca="1" si="48"/>
        <v/>
      </c>
      <c r="Q110" s="431" t="str">
        <f t="shared" ca="1" si="49"/>
        <v/>
      </c>
      <c r="R110" s="431" t="str">
        <f t="shared" ca="1" si="50"/>
        <v/>
      </c>
      <c r="S110" s="476" t="str">
        <f t="shared" ca="1" si="51"/>
        <v/>
      </c>
      <c r="U110" s="410">
        <f t="shared" ca="1" si="52"/>
        <v>0</v>
      </c>
      <c r="V110" s="410">
        <f t="shared" ca="1" si="53"/>
        <v>0</v>
      </c>
      <c r="W110" s="405">
        <f t="shared" ca="1" si="58"/>
        <v>0</v>
      </c>
      <c r="X110" s="414">
        <f t="shared" ca="1" si="58"/>
        <v>0</v>
      </c>
      <c r="Y110" s="405">
        <f t="shared" ca="1" si="58"/>
        <v>0</v>
      </c>
      <c r="Z110" s="405">
        <f t="shared" ca="1" si="58"/>
        <v>0</v>
      </c>
      <c r="AA110" s="405">
        <f t="shared" ca="1" si="58"/>
        <v>0</v>
      </c>
      <c r="AB110" s="405">
        <f t="shared" ca="1" si="58"/>
        <v>0</v>
      </c>
      <c r="AC110" s="405">
        <f t="shared" ca="1" si="58"/>
        <v>0</v>
      </c>
      <c r="AD110" s="405">
        <f t="shared" ca="1" si="58"/>
        <v>0</v>
      </c>
      <c r="AE110" s="405">
        <f t="shared" ca="1" si="58"/>
        <v>0</v>
      </c>
      <c r="AF110" s="405">
        <f t="shared" ca="1" si="58"/>
        <v>0</v>
      </c>
      <c r="AG110" s="405">
        <f t="shared" ca="1" si="58"/>
        <v>0</v>
      </c>
      <c r="AH110" s="405">
        <f t="shared" ca="1" si="58"/>
        <v>0</v>
      </c>
      <c r="AI110" s="405">
        <f t="shared" ca="1" si="58"/>
        <v>0</v>
      </c>
      <c r="AJ110" s="405">
        <f t="shared" ca="1" si="58"/>
        <v>0</v>
      </c>
      <c r="AK110" s="405">
        <f t="shared" ca="1" si="58"/>
        <v>0</v>
      </c>
      <c r="AL110" s="405">
        <f t="shared" ca="1" si="58"/>
        <v>0</v>
      </c>
    </row>
    <row r="111" spans="1:38" ht="20.100000000000001" customHeight="1">
      <c r="A111" s="403" t="s">
        <v>591</v>
      </c>
      <c r="B111" s="439">
        <v>46</v>
      </c>
      <c r="C111" s="448" t="s">
        <v>366</v>
      </c>
      <c r="D111" s="1127" t="str">
        <f t="shared" ca="1" si="36"/>
        <v/>
      </c>
      <c r="E111" s="441" t="str">
        <f t="shared" ca="1" si="37"/>
        <v/>
      </c>
      <c r="F111" s="488" t="str">
        <f t="shared" ca="1" si="38"/>
        <v/>
      </c>
      <c r="G111" s="1127" t="str">
        <f t="shared" ca="1" si="39"/>
        <v/>
      </c>
      <c r="H111" s="441" t="str">
        <f t="shared" ca="1" si="40"/>
        <v/>
      </c>
      <c r="I111" s="441" t="str">
        <f t="shared" ca="1" si="41"/>
        <v/>
      </c>
      <c r="J111" s="441" t="str">
        <f t="shared" ca="1" si="42"/>
        <v/>
      </c>
      <c r="K111" s="488" t="str">
        <f t="shared" ca="1" si="43"/>
        <v/>
      </c>
      <c r="L111" s="1127" t="str">
        <f t="shared" ca="1" si="44"/>
        <v/>
      </c>
      <c r="M111" s="441" t="str">
        <f t="shared" ca="1" si="45"/>
        <v/>
      </c>
      <c r="N111" s="488" t="str">
        <f t="shared" ca="1" si="46"/>
        <v/>
      </c>
      <c r="O111" s="1127" t="str">
        <f t="shared" ca="1" si="47"/>
        <v/>
      </c>
      <c r="P111" s="441" t="str">
        <f t="shared" ca="1" si="48"/>
        <v/>
      </c>
      <c r="Q111" s="441" t="str">
        <f t="shared" ca="1" si="49"/>
        <v/>
      </c>
      <c r="R111" s="441" t="str">
        <f t="shared" ca="1" si="50"/>
        <v/>
      </c>
      <c r="S111" s="488" t="str">
        <f t="shared" ca="1" si="51"/>
        <v/>
      </c>
      <c r="U111" s="410">
        <f t="shared" ca="1" si="52"/>
        <v>0</v>
      </c>
      <c r="V111" s="410">
        <f t="shared" ca="1" si="53"/>
        <v>0</v>
      </c>
      <c r="W111" s="405">
        <f t="shared" ca="1" si="58"/>
        <v>0</v>
      </c>
      <c r="X111" s="414">
        <f t="shared" ca="1" si="58"/>
        <v>0</v>
      </c>
      <c r="Y111" s="405">
        <f t="shared" ca="1" si="58"/>
        <v>0</v>
      </c>
      <c r="Z111" s="405">
        <f t="shared" ca="1" si="58"/>
        <v>0</v>
      </c>
      <c r="AA111" s="405">
        <f t="shared" ca="1" si="58"/>
        <v>0</v>
      </c>
      <c r="AB111" s="405">
        <f t="shared" ca="1" si="58"/>
        <v>0</v>
      </c>
      <c r="AC111" s="405">
        <f t="shared" ca="1" si="58"/>
        <v>0</v>
      </c>
      <c r="AD111" s="405">
        <f t="shared" ca="1" si="58"/>
        <v>0</v>
      </c>
      <c r="AE111" s="405">
        <f t="shared" ca="1" si="58"/>
        <v>0</v>
      </c>
      <c r="AF111" s="405">
        <f t="shared" ca="1" si="58"/>
        <v>0</v>
      </c>
      <c r="AG111" s="405">
        <f t="shared" ca="1" si="58"/>
        <v>0</v>
      </c>
      <c r="AH111" s="405">
        <f t="shared" ca="1" si="58"/>
        <v>0</v>
      </c>
      <c r="AI111" s="405">
        <f t="shared" ca="1" si="58"/>
        <v>0</v>
      </c>
      <c r="AJ111" s="405">
        <f t="shared" ca="1" si="58"/>
        <v>0</v>
      </c>
      <c r="AK111" s="405">
        <f t="shared" ca="1" si="58"/>
        <v>0</v>
      </c>
      <c r="AL111" s="405">
        <f t="shared" ca="1" si="58"/>
        <v>0</v>
      </c>
    </row>
    <row r="112" spans="1:38" ht="20.100000000000001" customHeight="1">
      <c r="A112" s="403" t="s">
        <v>592</v>
      </c>
      <c r="B112" s="436">
        <v>47</v>
      </c>
      <c r="C112" s="446" t="s">
        <v>367</v>
      </c>
      <c r="D112" s="1124" t="str">
        <f t="shared" ca="1" si="36"/>
        <v/>
      </c>
      <c r="E112" s="807" t="str">
        <f t="shared" ca="1" si="37"/>
        <v/>
      </c>
      <c r="F112" s="1125" t="str">
        <f t="shared" ca="1" si="38"/>
        <v/>
      </c>
      <c r="G112" s="1124" t="str">
        <f t="shared" ca="1" si="39"/>
        <v/>
      </c>
      <c r="H112" s="807" t="str">
        <f t="shared" ca="1" si="40"/>
        <v/>
      </c>
      <c r="I112" s="807" t="str">
        <f t="shared" ca="1" si="41"/>
        <v/>
      </c>
      <c r="J112" s="807" t="str">
        <f t="shared" ca="1" si="42"/>
        <v/>
      </c>
      <c r="K112" s="1125" t="str">
        <f t="shared" ca="1" si="43"/>
        <v/>
      </c>
      <c r="L112" s="1124" t="str">
        <f t="shared" ca="1" si="44"/>
        <v/>
      </c>
      <c r="M112" s="807" t="str">
        <f t="shared" ca="1" si="45"/>
        <v/>
      </c>
      <c r="N112" s="1125" t="str">
        <f t="shared" ca="1" si="46"/>
        <v/>
      </c>
      <c r="O112" s="1124" t="str">
        <f t="shared" ca="1" si="47"/>
        <v/>
      </c>
      <c r="P112" s="807" t="str">
        <f t="shared" ca="1" si="48"/>
        <v/>
      </c>
      <c r="Q112" s="807" t="str">
        <f t="shared" ca="1" si="49"/>
        <v/>
      </c>
      <c r="R112" s="807" t="str">
        <f t="shared" ca="1" si="50"/>
        <v/>
      </c>
      <c r="S112" s="1125" t="str">
        <f t="shared" ca="1" si="51"/>
        <v/>
      </c>
      <c r="U112" s="410">
        <f t="shared" ca="1" si="52"/>
        <v>0</v>
      </c>
      <c r="V112" s="410">
        <f t="shared" ca="1" si="53"/>
        <v>0</v>
      </c>
      <c r="W112" s="405">
        <f t="shared" ca="1" si="58"/>
        <v>0</v>
      </c>
      <c r="X112" s="414">
        <f t="shared" ca="1" si="58"/>
        <v>0</v>
      </c>
      <c r="Y112" s="405">
        <f t="shared" ca="1" si="58"/>
        <v>0</v>
      </c>
      <c r="Z112" s="405">
        <f t="shared" ca="1" si="58"/>
        <v>0</v>
      </c>
      <c r="AA112" s="405">
        <f t="shared" ca="1" si="58"/>
        <v>0</v>
      </c>
      <c r="AB112" s="405">
        <f t="shared" ca="1" si="58"/>
        <v>0</v>
      </c>
      <c r="AC112" s="405">
        <f t="shared" ca="1" si="58"/>
        <v>0</v>
      </c>
      <c r="AD112" s="405">
        <f t="shared" ca="1" si="58"/>
        <v>0</v>
      </c>
      <c r="AE112" s="405">
        <f t="shared" ca="1" si="58"/>
        <v>0</v>
      </c>
      <c r="AF112" s="405">
        <f t="shared" ca="1" si="58"/>
        <v>0</v>
      </c>
      <c r="AG112" s="405">
        <f t="shared" ca="1" si="58"/>
        <v>0</v>
      </c>
      <c r="AH112" s="405">
        <f t="shared" ca="1" si="58"/>
        <v>0</v>
      </c>
      <c r="AI112" s="405">
        <f t="shared" ca="1" si="58"/>
        <v>0</v>
      </c>
      <c r="AJ112" s="405">
        <f t="shared" ca="1" si="58"/>
        <v>0</v>
      </c>
      <c r="AK112" s="405">
        <f t="shared" ca="1" si="58"/>
        <v>0</v>
      </c>
      <c r="AL112" s="405">
        <f t="shared" ca="1" si="58"/>
        <v>0</v>
      </c>
    </row>
    <row r="113" spans="1:74" ht="20.100000000000001" customHeight="1">
      <c r="A113" s="403" t="s">
        <v>593</v>
      </c>
      <c r="B113" s="436">
        <v>48</v>
      </c>
      <c r="C113" s="446" t="s">
        <v>1443</v>
      </c>
      <c r="D113" s="1124" t="str">
        <f t="shared" ca="1" si="36"/>
        <v/>
      </c>
      <c r="E113" s="807" t="str">
        <f t="shared" ca="1" si="37"/>
        <v/>
      </c>
      <c r="F113" s="1125" t="str">
        <f t="shared" ca="1" si="38"/>
        <v/>
      </c>
      <c r="G113" s="1124" t="str">
        <f t="shared" ca="1" si="39"/>
        <v/>
      </c>
      <c r="H113" s="807" t="str">
        <f t="shared" ca="1" si="40"/>
        <v/>
      </c>
      <c r="I113" s="807" t="str">
        <f t="shared" ca="1" si="41"/>
        <v/>
      </c>
      <c r="J113" s="807" t="str">
        <f t="shared" ca="1" si="42"/>
        <v/>
      </c>
      <c r="K113" s="1125" t="str">
        <f t="shared" ca="1" si="43"/>
        <v/>
      </c>
      <c r="L113" s="1124" t="str">
        <f t="shared" ca="1" si="44"/>
        <v/>
      </c>
      <c r="M113" s="807" t="str">
        <f t="shared" ca="1" si="45"/>
        <v/>
      </c>
      <c r="N113" s="1125" t="str">
        <f t="shared" ca="1" si="46"/>
        <v/>
      </c>
      <c r="O113" s="1124" t="str">
        <f t="shared" ca="1" si="47"/>
        <v/>
      </c>
      <c r="P113" s="807" t="str">
        <f t="shared" ca="1" si="48"/>
        <v/>
      </c>
      <c r="Q113" s="807" t="str">
        <f t="shared" ca="1" si="49"/>
        <v/>
      </c>
      <c r="R113" s="807" t="str">
        <f t="shared" ca="1" si="50"/>
        <v/>
      </c>
      <c r="S113" s="1125" t="str">
        <f t="shared" ca="1" si="51"/>
        <v/>
      </c>
      <c r="U113" s="410">
        <f t="shared" ca="1" si="52"/>
        <v>0</v>
      </c>
      <c r="V113" s="410">
        <f t="shared" ca="1" si="53"/>
        <v>0</v>
      </c>
      <c r="W113" s="405">
        <f t="shared" ca="1" si="58"/>
        <v>0</v>
      </c>
      <c r="X113" s="414">
        <f t="shared" ca="1" si="58"/>
        <v>0</v>
      </c>
      <c r="Y113" s="405">
        <f t="shared" ca="1" si="58"/>
        <v>0</v>
      </c>
      <c r="Z113" s="405">
        <f t="shared" ca="1" si="58"/>
        <v>0</v>
      </c>
      <c r="AA113" s="405">
        <f t="shared" ca="1" si="58"/>
        <v>0</v>
      </c>
      <c r="AB113" s="405">
        <f t="shared" ca="1" si="58"/>
        <v>0</v>
      </c>
      <c r="AC113" s="405">
        <f t="shared" ca="1" si="58"/>
        <v>0</v>
      </c>
      <c r="AD113" s="405">
        <f t="shared" ca="1" si="58"/>
        <v>0</v>
      </c>
      <c r="AE113" s="405">
        <f t="shared" ca="1" si="58"/>
        <v>0</v>
      </c>
      <c r="AF113" s="405">
        <f t="shared" ca="1" si="58"/>
        <v>0</v>
      </c>
      <c r="AG113" s="405">
        <f t="shared" ca="1" si="58"/>
        <v>0</v>
      </c>
      <c r="AH113" s="405">
        <f t="shared" ca="1" si="58"/>
        <v>0</v>
      </c>
      <c r="AI113" s="405">
        <f t="shared" ca="1" si="58"/>
        <v>0</v>
      </c>
      <c r="AJ113" s="405">
        <f t="shared" ca="1" si="58"/>
        <v>0</v>
      </c>
      <c r="AK113" s="405">
        <f t="shared" ca="1" si="58"/>
        <v>0</v>
      </c>
      <c r="AL113" s="405">
        <f t="shared" ca="1" si="58"/>
        <v>0</v>
      </c>
    </row>
    <row r="114" spans="1:74" ht="20.100000000000001" customHeight="1">
      <c r="A114" s="403" t="s">
        <v>595</v>
      </c>
      <c r="B114" s="436">
        <v>49</v>
      </c>
      <c r="C114" s="446" t="s">
        <v>370</v>
      </c>
      <c r="D114" s="1124" t="str">
        <f t="shared" ca="1" si="36"/>
        <v/>
      </c>
      <c r="E114" s="807" t="str">
        <f t="shared" ca="1" si="37"/>
        <v/>
      </c>
      <c r="F114" s="1125" t="str">
        <f t="shared" ca="1" si="38"/>
        <v/>
      </c>
      <c r="G114" s="1124" t="str">
        <f t="shared" ca="1" si="39"/>
        <v/>
      </c>
      <c r="H114" s="807" t="str">
        <f t="shared" ca="1" si="40"/>
        <v/>
      </c>
      <c r="I114" s="807" t="str">
        <f t="shared" ca="1" si="41"/>
        <v/>
      </c>
      <c r="J114" s="807" t="str">
        <f t="shared" ca="1" si="42"/>
        <v/>
      </c>
      <c r="K114" s="1125" t="str">
        <f t="shared" ca="1" si="43"/>
        <v/>
      </c>
      <c r="L114" s="1124" t="str">
        <f t="shared" ca="1" si="44"/>
        <v/>
      </c>
      <c r="M114" s="807" t="str">
        <f t="shared" ca="1" si="45"/>
        <v/>
      </c>
      <c r="N114" s="1125" t="str">
        <f t="shared" ca="1" si="46"/>
        <v/>
      </c>
      <c r="O114" s="1124" t="str">
        <f t="shared" ca="1" si="47"/>
        <v/>
      </c>
      <c r="P114" s="807" t="str">
        <f t="shared" ca="1" si="48"/>
        <v/>
      </c>
      <c r="Q114" s="807" t="str">
        <f t="shared" ca="1" si="49"/>
        <v/>
      </c>
      <c r="R114" s="807" t="str">
        <f t="shared" ca="1" si="50"/>
        <v/>
      </c>
      <c r="S114" s="1125" t="str">
        <f t="shared" ca="1" si="51"/>
        <v/>
      </c>
      <c r="U114" s="410">
        <f t="shared" ca="1" si="52"/>
        <v>0</v>
      </c>
      <c r="V114" s="410">
        <f t="shared" ca="1" si="53"/>
        <v>0</v>
      </c>
      <c r="W114" s="405">
        <f t="shared" ca="1" si="58"/>
        <v>0</v>
      </c>
      <c r="X114" s="414">
        <f t="shared" ca="1" si="58"/>
        <v>0</v>
      </c>
      <c r="Y114" s="405">
        <f t="shared" ca="1" si="58"/>
        <v>0</v>
      </c>
      <c r="Z114" s="405">
        <f t="shared" ca="1" si="58"/>
        <v>0</v>
      </c>
      <c r="AA114" s="405">
        <f t="shared" ca="1" si="58"/>
        <v>0</v>
      </c>
      <c r="AB114" s="405">
        <f t="shared" ca="1" si="58"/>
        <v>0</v>
      </c>
      <c r="AC114" s="405">
        <f t="shared" ca="1" si="58"/>
        <v>0</v>
      </c>
      <c r="AD114" s="405">
        <f t="shared" ca="1" si="58"/>
        <v>0</v>
      </c>
      <c r="AE114" s="405">
        <f t="shared" ca="1" si="58"/>
        <v>0</v>
      </c>
      <c r="AF114" s="405">
        <f t="shared" ca="1" si="58"/>
        <v>0</v>
      </c>
      <c r="AG114" s="405">
        <f t="shared" ca="1" si="58"/>
        <v>0</v>
      </c>
      <c r="AH114" s="405">
        <f t="shared" ca="1" si="58"/>
        <v>0</v>
      </c>
      <c r="AI114" s="405">
        <f t="shared" ca="1" si="58"/>
        <v>0</v>
      </c>
      <c r="AJ114" s="405">
        <f t="shared" ca="1" si="58"/>
        <v>0</v>
      </c>
      <c r="AK114" s="405">
        <f t="shared" ca="1" si="58"/>
        <v>0</v>
      </c>
      <c r="AL114" s="405">
        <f t="shared" ca="1" si="58"/>
        <v>0</v>
      </c>
    </row>
    <row r="115" spans="1:74" ht="20.100000000000001" customHeight="1">
      <c r="A115" s="403" t="s">
        <v>597</v>
      </c>
      <c r="B115" s="427">
        <v>50</v>
      </c>
      <c r="C115" s="447" t="s">
        <v>371</v>
      </c>
      <c r="D115" s="475" t="str">
        <f t="shared" ca="1" si="36"/>
        <v/>
      </c>
      <c r="E115" s="431" t="str">
        <f t="shared" ca="1" si="37"/>
        <v/>
      </c>
      <c r="F115" s="476" t="str">
        <f t="shared" ca="1" si="38"/>
        <v/>
      </c>
      <c r="G115" s="475" t="str">
        <f t="shared" ca="1" si="39"/>
        <v/>
      </c>
      <c r="H115" s="431" t="str">
        <f t="shared" ca="1" si="40"/>
        <v/>
      </c>
      <c r="I115" s="431" t="str">
        <f t="shared" ca="1" si="41"/>
        <v/>
      </c>
      <c r="J115" s="431" t="str">
        <f t="shared" ca="1" si="42"/>
        <v/>
      </c>
      <c r="K115" s="476" t="str">
        <f t="shared" ca="1" si="43"/>
        <v/>
      </c>
      <c r="L115" s="475" t="str">
        <f t="shared" ca="1" si="44"/>
        <v/>
      </c>
      <c r="M115" s="431" t="str">
        <f t="shared" ca="1" si="45"/>
        <v/>
      </c>
      <c r="N115" s="476" t="str">
        <f t="shared" ca="1" si="46"/>
        <v/>
      </c>
      <c r="O115" s="475" t="str">
        <f t="shared" ca="1" si="47"/>
        <v/>
      </c>
      <c r="P115" s="431" t="str">
        <f t="shared" ca="1" si="48"/>
        <v/>
      </c>
      <c r="Q115" s="431" t="str">
        <f t="shared" ca="1" si="49"/>
        <v/>
      </c>
      <c r="R115" s="431" t="str">
        <f t="shared" ca="1" si="50"/>
        <v/>
      </c>
      <c r="S115" s="476" t="str">
        <f t="shared" ca="1" si="51"/>
        <v/>
      </c>
      <c r="U115" s="410">
        <f t="shared" ca="1" si="52"/>
        <v>0</v>
      </c>
      <c r="V115" s="410">
        <f t="shared" ca="1" si="53"/>
        <v>0</v>
      </c>
      <c r="W115" s="405">
        <f t="shared" ca="1" si="58"/>
        <v>0</v>
      </c>
      <c r="X115" s="414">
        <f t="shared" ca="1" si="58"/>
        <v>0</v>
      </c>
      <c r="Y115" s="405">
        <f t="shared" ca="1" si="58"/>
        <v>0</v>
      </c>
      <c r="Z115" s="405">
        <f t="shared" ca="1" si="58"/>
        <v>0</v>
      </c>
      <c r="AA115" s="405">
        <f t="shared" ca="1" si="58"/>
        <v>0</v>
      </c>
      <c r="AB115" s="405">
        <f t="shared" ca="1" si="58"/>
        <v>0</v>
      </c>
      <c r="AC115" s="405">
        <f t="shared" ca="1" si="58"/>
        <v>0</v>
      </c>
      <c r="AD115" s="405">
        <f t="shared" ca="1" si="58"/>
        <v>0</v>
      </c>
      <c r="AE115" s="405">
        <f t="shared" ca="1" si="58"/>
        <v>0</v>
      </c>
      <c r="AF115" s="405">
        <f t="shared" ca="1" si="58"/>
        <v>0</v>
      </c>
      <c r="AG115" s="405">
        <f t="shared" ca="1" si="58"/>
        <v>0</v>
      </c>
      <c r="AH115" s="405">
        <f t="shared" ca="1" si="58"/>
        <v>0</v>
      </c>
      <c r="AI115" s="405">
        <f t="shared" ca="1" si="58"/>
        <v>0</v>
      </c>
      <c r="AJ115" s="405">
        <f t="shared" ca="1" si="58"/>
        <v>0</v>
      </c>
      <c r="AK115" s="405">
        <f t="shared" ca="1" si="58"/>
        <v>0</v>
      </c>
      <c r="AL115" s="405">
        <f t="shared" ca="1" si="58"/>
        <v>0</v>
      </c>
    </row>
    <row r="116" spans="1:74" ht="20.100000000000001" customHeight="1">
      <c r="A116" s="403" t="s">
        <v>599</v>
      </c>
      <c r="B116" s="439">
        <v>51</v>
      </c>
      <c r="C116" s="448" t="s">
        <v>373</v>
      </c>
      <c r="D116" s="1127" t="str">
        <f t="shared" ca="1" si="36"/>
        <v/>
      </c>
      <c r="E116" s="441" t="str">
        <f t="shared" ca="1" si="37"/>
        <v/>
      </c>
      <c r="F116" s="488" t="str">
        <f t="shared" ca="1" si="38"/>
        <v/>
      </c>
      <c r="G116" s="1127" t="str">
        <f t="shared" ca="1" si="39"/>
        <v/>
      </c>
      <c r="H116" s="441" t="str">
        <f t="shared" ca="1" si="40"/>
        <v/>
      </c>
      <c r="I116" s="441" t="str">
        <f t="shared" ca="1" si="41"/>
        <v/>
      </c>
      <c r="J116" s="441" t="str">
        <f t="shared" ca="1" si="42"/>
        <v/>
      </c>
      <c r="K116" s="488" t="str">
        <f t="shared" ca="1" si="43"/>
        <v/>
      </c>
      <c r="L116" s="1127" t="str">
        <f t="shared" ca="1" si="44"/>
        <v/>
      </c>
      <c r="M116" s="441" t="str">
        <f t="shared" ca="1" si="45"/>
        <v/>
      </c>
      <c r="N116" s="488" t="str">
        <f t="shared" ca="1" si="46"/>
        <v/>
      </c>
      <c r="O116" s="1127" t="str">
        <f t="shared" ca="1" si="47"/>
        <v/>
      </c>
      <c r="P116" s="441" t="str">
        <f t="shared" ca="1" si="48"/>
        <v/>
      </c>
      <c r="Q116" s="441" t="str">
        <f t="shared" ca="1" si="49"/>
        <v/>
      </c>
      <c r="R116" s="441" t="str">
        <f t="shared" ca="1" si="50"/>
        <v/>
      </c>
      <c r="S116" s="488" t="str">
        <f t="shared" ca="1" si="51"/>
        <v/>
      </c>
      <c r="U116" s="410">
        <f t="shared" ca="1" si="52"/>
        <v>0</v>
      </c>
      <c r="V116" s="410">
        <f t="shared" ca="1" si="53"/>
        <v>0</v>
      </c>
      <c r="W116" s="405">
        <f t="shared" ca="1" si="58"/>
        <v>0</v>
      </c>
      <c r="X116" s="414">
        <f t="shared" ca="1" si="58"/>
        <v>0</v>
      </c>
      <c r="Y116" s="405">
        <f t="shared" ca="1" si="58"/>
        <v>0</v>
      </c>
      <c r="Z116" s="405">
        <f t="shared" ca="1" si="58"/>
        <v>0</v>
      </c>
      <c r="AA116" s="405">
        <f t="shared" ca="1" si="58"/>
        <v>0</v>
      </c>
      <c r="AB116" s="405">
        <f t="shared" ca="1" si="58"/>
        <v>0</v>
      </c>
      <c r="AC116" s="405">
        <f t="shared" ca="1" si="58"/>
        <v>0</v>
      </c>
      <c r="AD116" s="405">
        <f t="shared" ca="1" si="58"/>
        <v>0</v>
      </c>
      <c r="AE116" s="405">
        <f t="shared" ca="1" si="58"/>
        <v>0</v>
      </c>
      <c r="AF116" s="405">
        <f t="shared" ca="1" si="58"/>
        <v>0</v>
      </c>
      <c r="AG116" s="405">
        <f t="shared" ca="1" si="58"/>
        <v>0</v>
      </c>
      <c r="AH116" s="405">
        <f t="shared" ca="1" si="58"/>
        <v>0</v>
      </c>
      <c r="AI116" s="405">
        <f t="shared" ca="1" si="58"/>
        <v>0</v>
      </c>
      <c r="AJ116" s="405">
        <f t="shared" ca="1" si="58"/>
        <v>0</v>
      </c>
      <c r="AK116" s="405">
        <f t="shared" ca="1" si="58"/>
        <v>0</v>
      </c>
      <c r="AL116" s="405">
        <f t="shared" ca="1" si="58"/>
        <v>0</v>
      </c>
    </row>
    <row r="117" spans="1:74" ht="20.100000000000001" customHeight="1">
      <c r="A117" s="403" t="s">
        <v>601</v>
      </c>
      <c r="B117" s="436">
        <v>52</v>
      </c>
      <c r="C117" s="446" t="s">
        <v>375</v>
      </c>
      <c r="D117" s="1124" t="str">
        <f t="shared" ca="1" si="36"/>
        <v/>
      </c>
      <c r="E117" s="807" t="str">
        <f t="shared" ca="1" si="37"/>
        <v/>
      </c>
      <c r="F117" s="1125" t="str">
        <f t="shared" ca="1" si="38"/>
        <v/>
      </c>
      <c r="G117" s="1124" t="str">
        <f t="shared" ca="1" si="39"/>
        <v/>
      </c>
      <c r="H117" s="807" t="str">
        <f t="shared" ca="1" si="40"/>
        <v/>
      </c>
      <c r="I117" s="807" t="str">
        <f t="shared" ca="1" si="41"/>
        <v/>
      </c>
      <c r="J117" s="807" t="str">
        <f t="shared" ca="1" si="42"/>
        <v/>
      </c>
      <c r="K117" s="1125" t="str">
        <f t="shared" ca="1" si="43"/>
        <v/>
      </c>
      <c r="L117" s="1124" t="str">
        <f t="shared" ca="1" si="44"/>
        <v/>
      </c>
      <c r="M117" s="807" t="str">
        <f t="shared" ca="1" si="45"/>
        <v/>
      </c>
      <c r="N117" s="1125" t="str">
        <f t="shared" ca="1" si="46"/>
        <v/>
      </c>
      <c r="O117" s="1124" t="str">
        <f t="shared" ca="1" si="47"/>
        <v/>
      </c>
      <c r="P117" s="807" t="str">
        <f t="shared" ca="1" si="48"/>
        <v/>
      </c>
      <c r="Q117" s="807" t="str">
        <f t="shared" ca="1" si="49"/>
        <v/>
      </c>
      <c r="R117" s="807" t="str">
        <f t="shared" ca="1" si="50"/>
        <v/>
      </c>
      <c r="S117" s="1125" t="str">
        <f t="shared" ca="1" si="51"/>
        <v/>
      </c>
      <c r="U117" s="410">
        <f t="shared" ca="1" si="52"/>
        <v>0</v>
      </c>
      <c r="V117" s="410">
        <f t="shared" ca="1" si="53"/>
        <v>0</v>
      </c>
      <c r="W117" s="405">
        <f t="shared" ca="1" si="58"/>
        <v>0</v>
      </c>
      <c r="X117" s="414">
        <f t="shared" ca="1" si="58"/>
        <v>0</v>
      </c>
      <c r="Y117" s="405">
        <f t="shared" ca="1" si="58"/>
        <v>0</v>
      </c>
      <c r="Z117" s="405">
        <f t="shared" ca="1" si="58"/>
        <v>0</v>
      </c>
      <c r="AA117" s="405">
        <f t="shared" ca="1" si="58"/>
        <v>0</v>
      </c>
      <c r="AB117" s="405">
        <f t="shared" ca="1" si="58"/>
        <v>0</v>
      </c>
      <c r="AC117" s="405">
        <f t="shared" ca="1" si="58"/>
        <v>0</v>
      </c>
      <c r="AD117" s="405">
        <f t="shared" ca="1" si="58"/>
        <v>0</v>
      </c>
      <c r="AE117" s="405">
        <f t="shared" ca="1" si="58"/>
        <v>0</v>
      </c>
      <c r="AF117" s="405">
        <f t="shared" ca="1" si="58"/>
        <v>0</v>
      </c>
      <c r="AG117" s="405">
        <f t="shared" ca="1" si="58"/>
        <v>0</v>
      </c>
      <c r="AH117" s="405">
        <f t="shared" ca="1" si="58"/>
        <v>0</v>
      </c>
      <c r="AI117" s="405">
        <f t="shared" ca="1" si="58"/>
        <v>0</v>
      </c>
      <c r="AJ117" s="405">
        <f t="shared" ca="1" si="58"/>
        <v>0</v>
      </c>
      <c r="AK117" s="405">
        <f t="shared" ca="1" si="58"/>
        <v>0</v>
      </c>
      <c r="AL117" s="405">
        <f t="shared" ca="1" si="58"/>
        <v>0</v>
      </c>
    </row>
    <row r="118" spans="1:74" ht="20.100000000000001" customHeight="1">
      <c r="A118" s="403" t="s">
        <v>603</v>
      </c>
      <c r="B118" s="436">
        <v>53</v>
      </c>
      <c r="C118" s="446" t="s">
        <v>377</v>
      </c>
      <c r="D118" s="1124" t="str">
        <f t="shared" ca="1" si="36"/>
        <v/>
      </c>
      <c r="E118" s="807" t="str">
        <f t="shared" ca="1" si="37"/>
        <v/>
      </c>
      <c r="F118" s="1125" t="str">
        <f t="shared" ca="1" si="38"/>
        <v/>
      </c>
      <c r="G118" s="1124" t="str">
        <f t="shared" ca="1" si="39"/>
        <v/>
      </c>
      <c r="H118" s="807" t="str">
        <f t="shared" ca="1" si="40"/>
        <v/>
      </c>
      <c r="I118" s="807" t="str">
        <f t="shared" ca="1" si="41"/>
        <v/>
      </c>
      <c r="J118" s="807" t="str">
        <f t="shared" ca="1" si="42"/>
        <v/>
      </c>
      <c r="K118" s="1125" t="str">
        <f t="shared" ca="1" si="43"/>
        <v/>
      </c>
      <c r="L118" s="1124" t="str">
        <f t="shared" ca="1" si="44"/>
        <v/>
      </c>
      <c r="M118" s="807" t="str">
        <f t="shared" ca="1" si="45"/>
        <v/>
      </c>
      <c r="N118" s="1125" t="str">
        <f t="shared" ca="1" si="46"/>
        <v/>
      </c>
      <c r="O118" s="1124" t="str">
        <f t="shared" ca="1" si="47"/>
        <v/>
      </c>
      <c r="P118" s="807" t="str">
        <f t="shared" ca="1" si="48"/>
        <v/>
      </c>
      <c r="Q118" s="807" t="str">
        <f t="shared" ca="1" si="49"/>
        <v/>
      </c>
      <c r="R118" s="807" t="str">
        <f t="shared" ca="1" si="50"/>
        <v/>
      </c>
      <c r="S118" s="1125" t="str">
        <f t="shared" ca="1" si="51"/>
        <v/>
      </c>
      <c r="U118" s="410">
        <f t="shared" ca="1" si="52"/>
        <v>0</v>
      </c>
      <c r="V118" s="410">
        <f t="shared" ca="1" si="53"/>
        <v>0</v>
      </c>
      <c r="W118" s="405">
        <f t="shared" ca="1" si="58"/>
        <v>0</v>
      </c>
      <c r="X118" s="414">
        <f t="shared" ca="1" si="58"/>
        <v>0</v>
      </c>
      <c r="Y118" s="405">
        <f t="shared" ca="1" si="58"/>
        <v>0</v>
      </c>
      <c r="Z118" s="405">
        <f t="shared" ca="1" si="58"/>
        <v>0</v>
      </c>
      <c r="AA118" s="405">
        <f t="shared" ca="1" si="58"/>
        <v>0</v>
      </c>
      <c r="AB118" s="405">
        <f t="shared" ca="1" si="58"/>
        <v>0</v>
      </c>
      <c r="AC118" s="405">
        <f t="shared" ca="1" si="58"/>
        <v>0</v>
      </c>
      <c r="AD118" s="405">
        <f t="shared" ca="1" si="58"/>
        <v>0</v>
      </c>
      <c r="AE118" s="405">
        <f t="shared" ca="1" si="58"/>
        <v>0</v>
      </c>
      <c r="AF118" s="405">
        <f t="shared" ca="1" si="58"/>
        <v>0</v>
      </c>
      <c r="AG118" s="405">
        <f t="shared" ca="1" si="58"/>
        <v>0</v>
      </c>
      <c r="AH118" s="405">
        <f t="shared" ca="1" si="58"/>
        <v>0</v>
      </c>
      <c r="AI118" s="405">
        <f t="shared" ca="1" si="58"/>
        <v>0</v>
      </c>
      <c r="AJ118" s="405">
        <f t="shared" ca="1" si="58"/>
        <v>0</v>
      </c>
      <c r="AK118" s="405">
        <f t="shared" ca="1" si="58"/>
        <v>0</v>
      </c>
      <c r="AL118" s="405">
        <f t="shared" ca="1" si="58"/>
        <v>0</v>
      </c>
    </row>
    <row r="119" spans="1:74" ht="20.100000000000001" customHeight="1">
      <c r="A119" s="403" t="s">
        <v>604</v>
      </c>
      <c r="B119" s="436">
        <v>54</v>
      </c>
      <c r="C119" s="446" t="s">
        <v>378</v>
      </c>
      <c r="D119" s="1124" t="str">
        <f t="shared" ca="1" si="36"/>
        <v/>
      </c>
      <c r="E119" s="807" t="str">
        <f t="shared" ca="1" si="37"/>
        <v/>
      </c>
      <c r="F119" s="1125" t="str">
        <f t="shared" ca="1" si="38"/>
        <v/>
      </c>
      <c r="G119" s="1124" t="str">
        <f t="shared" ca="1" si="39"/>
        <v/>
      </c>
      <c r="H119" s="807" t="str">
        <f t="shared" ca="1" si="40"/>
        <v/>
      </c>
      <c r="I119" s="807" t="str">
        <f t="shared" ca="1" si="41"/>
        <v/>
      </c>
      <c r="J119" s="807" t="str">
        <f t="shared" ca="1" si="42"/>
        <v/>
      </c>
      <c r="K119" s="1125" t="str">
        <f t="shared" ca="1" si="43"/>
        <v/>
      </c>
      <c r="L119" s="1124" t="str">
        <f t="shared" ca="1" si="44"/>
        <v/>
      </c>
      <c r="M119" s="807" t="str">
        <f t="shared" ca="1" si="45"/>
        <v/>
      </c>
      <c r="N119" s="1125" t="str">
        <f t="shared" ca="1" si="46"/>
        <v/>
      </c>
      <c r="O119" s="1124" t="str">
        <f t="shared" ca="1" si="47"/>
        <v/>
      </c>
      <c r="P119" s="807" t="str">
        <f t="shared" ca="1" si="48"/>
        <v/>
      </c>
      <c r="Q119" s="807" t="str">
        <f t="shared" ca="1" si="49"/>
        <v/>
      </c>
      <c r="R119" s="807" t="str">
        <f t="shared" ca="1" si="50"/>
        <v/>
      </c>
      <c r="S119" s="1125" t="str">
        <f t="shared" ca="1" si="51"/>
        <v/>
      </c>
      <c r="U119" s="410">
        <f t="shared" ca="1" si="52"/>
        <v>0</v>
      </c>
      <c r="V119" s="410">
        <f t="shared" ca="1" si="53"/>
        <v>0</v>
      </c>
      <c r="W119" s="405">
        <f t="shared" ca="1" si="58"/>
        <v>0</v>
      </c>
      <c r="X119" s="414">
        <f t="shared" ca="1" si="58"/>
        <v>0</v>
      </c>
      <c r="Y119" s="405">
        <f t="shared" ca="1" si="58"/>
        <v>0</v>
      </c>
      <c r="Z119" s="405">
        <f t="shared" ca="1" si="58"/>
        <v>0</v>
      </c>
      <c r="AA119" s="405">
        <f t="shared" ca="1" si="58"/>
        <v>0</v>
      </c>
      <c r="AB119" s="405">
        <f t="shared" ca="1" si="58"/>
        <v>0</v>
      </c>
      <c r="AC119" s="405">
        <f t="shared" ca="1" si="58"/>
        <v>0</v>
      </c>
      <c r="AD119" s="405">
        <f t="shared" ca="1" si="58"/>
        <v>0</v>
      </c>
      <c r="AE119" s="405">
        <f t="shared" ca="1" si="58"/>
        <v>0</v>
      </c>
      <c r="AF119" s="405">
        <f t="shared" ca="1" si="58"/>
        <v>0</v>
      </c>
      <c r="AG119" s="405">
        <f t="shared" ca="1" si="58"/>
        <v>0</v>
      </c>
      <c r="AH119" s="405">
        <f t="shared" ca="1" si="58"/>
        <v>0</v>
      </c>
      <c r="AI119" s="405">
        <f t="shared" ca="1" si="58"/>
        <v>0</v>
      </c>
      <c r="AJ119" s="405">
        <f t="shared" ca="1" si="58"/>
        <v>0</v>
      </c>
      <c r="AK119" s="405">
        <f t="shared" ca="1" si="58"/>
        <v>0</v>
      </c>
      <c r="AL119" s="405">
        <f t="shared" ca="1" si="58"/>
        <v>0</v>
      </c>
    </row>
    <row r="120" spans="1:74" ht="20.100000000000001" customHeight="1">
      <c r="A120" s="403" t="s">
        <v>606</v>
      </c>
      <c r="B120" s="478">
        <v>55</v>
      </c>
      <c r="C120" s="479" t="s">
        <v>380</v>
      </c>
      <c r="D120" s="1129" t="str">
        <f t="shared" ca="1" si="36"/>
        <v/>
      </c>
      <c r="E120" s="490" t="str">
        <f t="shared" ca="1" si="37"/>
        <v/>
      </c>
      <c r="F120" s="491" t="str">
        <f t="shared" ca="1" si="38"/>
        <v/>
      </c>
      <c r="G120" s="1129" t="str">
        <f t="shared" ca="1" si="39"/>
        <v/>
      </c>
      <c r="H120" s="490" t="str">
        <f t="shared" ca="1" si="40"/>
        <v/>
      </c>
      <c r="I120" s="490" t="str">
        <f t="shared" ca="1" si="41"/>
        <v/>
      </c>
      <c r="J120" s="490" t="str">
        <f t="shared" ca="1" si="42"/>
        <v/>
      </c>
      <c r="K120" s="491" t="str">
        <f t="shared" ca="1" si="43"/>
        <v/>
      </c>
      <c r="L120" s="1129" t="str">
        <f t="shared" ca="1" si="44"/>
        <v/>
      </c>
      <c r="M120" s="490" t="str">
        <f t="shared" ca="1" si="45"/>
        <v/>
      </c>
      <c r="N120" s="491" t="str">
        <f t="shared" ca="1" si="46"/>
        <v/>
      </c>
      <c r="O120" s="1129" t="str">
        <f t="shared" ca="1" si="47"/>
        <v/>
      </c>
      <c r="P120" s="490" t="str">
        <f t="shared" ca="1" si="48"/>
        <v/>
      </c>
      <c r="Q120" s="490" t="str">
        <f t="shared" ca="1" si="49"/>
        <v/>
      </c>
      <c r="R120" s="490" t="str">
        <f t="shared" ca="1" si="50"/>
        <v/>
      </c>
      <c r="S120" s="491" t="str">
        <f t="shared" ca="1" si="51"/>
        <v/>
      </c>
      <c r="U120" s="410">
        <f t="shared" ca="1" si="52"/>
        <v>0</v>
      </c>
      <c r="V120" s="410">
        <f t="shared" ca="1" si="53"/>
        <v>0</v>
      </c>
      <c r="W120" s="405">
        <f t="shared" ca="1" si="58"/>
        <v>0</v>
      </c>
      <c r="X120" s="414">
        <f t="shared" ca="1" si="58"/>
        <v>0</v>
      </c>
      <c r="Y120" s="405">
        <f t="shared" ca="1" si="58"/>
        <v>0</v>
      </c>
      <c r="Z120" s="405">
        <f t="shared" ca="1" si="58"/>
        <v>0</v>
      </c>
      <c r="AA120" s="405">
        <f t="shared" ca="1" si="58"/>
        <v>0</v>
      </c>
      <c r="AB120" s="405">
        <f t="shared" ca="1" si="58"/>
        <v>0</v>
      </c>
      <c r="AC120" s="405">
        <f t="shared" ca="1" si="58"/>
        <v>0</v>
      </c>
      <c r="AD120" s="405">
        <f t="shared" ca="1" si="58"/>
        <v>0</v>
      </c>
      <c r="AE120" s="405">
        <f t="shared" ca="1" si="58"/>
        <v>0</v>
      </c>
      <c r="AF120" s="405">
        <f t="shared" ca="1" si="58"/>
        <v>0</v>
      </c>
      <c r="AG120" s="405">
        <f t="shared" ca="1" si="58"/>
        <v>0</v>
      </c>
      <c r="AH120" s="405">
        <f t="shared" ca="1" si="58"/>
        <v>0</v>
      </c>
      <c r="AI120" s="405">
        <f t="shared" ca="1" si="58"/>
        <v>0</v>
      </c>
      <c r="AJ120" s="405">
        <f t="shared" ca="1" si="58"/>
        <v>0</v>
      </c>
      <c r="AK120" s="405">
        <f t="shared" ca="1" si="58"/>
        <v>0</v>
      </c>
      <c r="AL120" s="405">
        <f t="shared" ca="1" si="58"/>
        <v>0</v>
      </c>
    </row>
    <row r="121" spans="1:74">
      <c r="B121" s="943" t="s">
        <v>2086</v>
      </c>
      <c r="C121" s="421"/>
      <c r="D121" s="422"/>
      <c r="E121" s="422"/>
      <c r="F121" s="422"/>
      <c r="G121" s="422"/>
      <c r="H121" s="422"/>
      <c r="I121" s="422"/>
      <c r="J121" s="422"/>
      <c r="K121" s="422"/>
      <c r="L121" s="422"/>
      <c r="M121" s="422"/>
      <c r="N121" s="422"/>
      <c r="O121" s="422"/>
      <c r="P121" s="422"/>
      <c r="Q121" s="422"/>
      <c r="R121" s="422"/>
      <c r="S121" s="422"/>
      <c r="U121" s="410"/>
      <c r="V121" s="410"/>
      <c r="X121" s="414"/>
    </row>
    <row r="122" spans="1:74" ht="21">
      <c r="B122" s="1430" t="s">
        <v>3355</v>
      </c>
      <c r="C122" s="1430"/>
      <c r="D122" s="1430"/>
      <c r="E122" s="1430"/>
      <c r="F122" s="1430"/>
      <c r="G122" s="1430"/>
      <c r="H122" s="1430"/>
      <c r="I122" s="1430"/>
      <c r="J122" s="1430"/>
      <c r="K122" s="1430"/>
      <c r="L122" s="1430"/>
      <c r="M122" s="1430"/>
      <c r="N122" s="1430"/>
      <c r="O122" s="1430"/>
      <c r="P122" s="1430"/>
      <c r="Q122" s="1430"/>
      <c r="R122" s="1430"/>
      <c r="S122" s="1430"/>
      <c r="U122" s="410"/>
      <c r="V122" s="410"/>
      <c r="X122" s="414"/>
    </row>
    <row r="123" spans="1:74">
      <c r="B123" s="406"/>
      <c r="C123" s="406"/>
      <c r="D123" s="406"/>
      <c r="E123" s="406"/>
      <c r="F123" s="406"/>
      <c r="G123" s="406"/>
      <c r="H123" s="406"/>
      <c r="I123" s="406"/>
      <c r="J123" s="406"/>
      <c r="K123" s="406"/>
      <c r="L123" s="406"/>
      <c r="M123" s="406"/>
      <c r="N123" s="406"/>
      <c r="O123" s="406"/>
      <c r="P123" s="406"/>
      <c r="Q123" s="406"/>
      <c r="R123" s="406"/>
      <c r="S123" s="406"/>
      <c r="U123" s="410"/>
      <c r="V123" s="410"/>
      <c r="X123" s="414"/>
    </row>
    <row r="124" spans="1:74" ht="17.25">
      <c r="B124" s="408"/>
      <c r="C124" s="408"/>
      <c r="D124" s="408"/>
      <c r="E124" s="408"/>
      <c r="F124" s="408"/>
      <c r="G124" s="408"/>
      <c r="H124" s="408"/>
      <c r="I124" s="408"/>
      <c r="J124" s="408"/>
      <c r="K124" s="408"/>
      <c r="L124" s="408"/>
      <c r="M124" s="408"/>
      <c r="N124" s="408"/>
      <c r="O124" s="408"/>
      <c r="P124" s="408"/>
      <c r="Q124" s="408"/>
      <c r="R124" s="408"/>
      <c r="S124" s="925" t="s">
        <v>2051</v>
      </c>
      <c r="U124" s="410"/>
      <c r="V124" s="410"/>
      <c r="X124" s="414"/>
    </row>
    <row r="125" spans="1:74" s="410" customFormat="1" ht="19.5" customHeight="1">
      <c r="A125" s="409"/>
      <c r="B125" s="411"/>
      <c r="C125" s="412"/>
      <c r="D125" s="1494" t="s">
        <v>3356</v>
      </c>
      <c r="E125" s="1495"/>
      <c r="F125" s="1495"/>
      <c r="G125" s="1495"/>
      <c r="H125" s="1495"/>
      <c r="I125" s="1495"/>
      <c r="J125" s="1495"/>
      <c r="K125" s="1495"/>
      <c r="L125" s="1495"/>
      <c r="M125" s="1495"/>
      <c r="N125" s="1495"/>
      <c r="O125" s="1495"/>
      <c r="P125" s="1495"/>
      <c r="Q125" s="1495"/>
      <c r="R125" s="1495"/>
      <c r="S125" s="1496"/>
      <c r="T125" s="409"/>
      <c r="U125" s="404"/>
      <c r="V125" s="404"/>
      <c r="W125" s="1484"/>
      <c r="X125" s="1484"/>
      <c r="Y125" s="1484"/>
      <c r="Z125" s="1484"/>
      <c r="AA125" s="1484"/>
      <c r="AB125" s="1484"/>
      <c r="AC125" s="1484"/>
      <c r="AD125" s="1484"/>
      <c r="AE125" s="1484"/>
      <c r="AF125" s="1484"/>
      <c r="AG125" s="1484"/>
      <c r="AH125" s="1484"/>
      <c r="AI125" s="1484"/>
      <c r="AJ125" s="1484"/>
      <c r="AK125" s="1484"/>
      <c r="AL125" s="1484"/>
      <c r="AM125" s="926"/>
    </row>
    <row r="126" spans="1:74" s="410" customFormat="1" ht="19.5" customHeight="1">
      <c r="A126" s="409"/>
      <c r="B126" s="428"/>
      <c r="C126" s="443"/>
      <c r="D126" s="1485" t="s">
        <v>3357</v>
      </c>
      <c r="E126" s="1486"/>
      <c r="F126" s="1486"/>
      <c r="G126" s="1486"/>
      <c r="H126" s="1486"/>
      <c r="I126" s="1486"/>
      <c r="J126" s="1486"/>
      <c r="K126" s="1487"/>
      <c r="L126" s="1485" t="s">
        <v>3363</v>
      </c>
      <c r="M126" s="1486"/>
      <c r="N126" s="1486"/>
      <c r="O126" s="1486"/>
      <c r="P126" s="1486"/>
      <c r="Q126" s="1486"/>
      <c r="R126" s="1486"/>
      <c r="S126" s="1487"/>
      <c r="T126" s="409"/>
      <c r="U126" s="404"/>
      <c r="V126" s="404"/>
      <c r="W126" s="1484"/>
      <c r="X126" s="1484"/>
      <c r="Y126" s="1484"/>
      <c r="Z126" s="1484"/>
      <c r="AA126" s="1484"/>
      <c r="AB126" s="1484"/>
      <c r="AC126" s="1484"/>
      <c r="AD126" s="1484"/>
      <c r="AE126" s="1484"/>
      <c r="AF126" s="1484"/>
      <c r="AG126" s="1484"/>
      <c r="AH126" s="1484"/>
      <c r="AI126" s="1484"/>
      <c r="AJ126" s="1484"/>
      <c r="AK126" s="1484"/>
      <c r="AL126" s="1484"/>
      <c r="AM126" s="926"/>
    </row>
    <row r="127" spans="1:74" s="410" customFormat="1" ht="13.5" customHeight="1">
      <c r="A127" s="409"/>
      <c r="B127" s="428"/>
      <c r="C127" s="443"/>
      <c r="D127" s="1488" t="s">
        <v>2068</v>
      </c>
      <c r="E127" s="1489"/>
      <c r="F127" s="1490"/>
      <c r="G127" s="1491" t="s">
        <v>3358</v>
      </c>
      <c r="H127" s="1492"/>
      <c r="I127" s="1492"/>
      <c r="J127" s="1492"/>
      <c r="K127" s="1493"/>
      <c r="L127" s="1488" t="s">
        <v>2068</v>
      </c>
      <c r="M127" s="1489"/>
      <c r="N127" s="1490"/>
      <c r="O127" s="1491" t="s">
        <v>3358</v>
      </c>
      <c r="P127" s="1492"/>
      <c r="Q127" s="1492"/>
      <c r="R127" s="1492"/>
      <c r="S127" s="1493"/>
      <c r="T127" s="409"/>
      <c r="U127" s="404"/>
      <c r="V127" s="404"/>
      <c r="W127" s="1484"/>
      <c r="X127" s="1484"/>
      <c r="Y127" s="1484"/>
      <c r="Z127" s="1484"/>
      <c r="AA127" s="1484"/>
      <c r="AB127" s="1484"/>
      <c r="AC127" s="1484"/>
      <c r="AD127" s="1484"/>
      <c r="AE127" s="1484"/>
      <c r="AF127" s="1484"/>
      <c r="AG127" s="1484"/>
      <c r="AH127" s="1484"/>
      <c r="AI127" s="1484"/>
      <c r="AJ127" s="1484"/>
      <c r="AK127" s="1484"/>
      <c r="AL127" s="1484"/>
      <c r="AM127" s="926"/>
      <c r="BF127" s="405"/>
      <c r="BG127" s="405"/>
      <c r="BH127" s="405"/>
      <c r="BI127" s="405"/>
      <c r="BJ127" s="405"/>
      <c r="BK127" s="405"/>
      <c r="BL127" s="405"/>
      <c r="BM127" s="405"/>
      <c r="BN127" s="405"/>
      <c r="BO127" s="405"/>
      <c r="BP127" s="405"/>
      <c r="BQ127" s="405"/>
      <c r="BR127" s="405"/>
      <c r="BS127" s="405"/>
      <c r="BT127" s="405"/>
      <c r="BU127" s="405"/>
      <c r="BV127" s="405"/>
    </row>
    <row r="128" spans="1:74" s="410" customFormat="1" ht="63" customHeight="1">
      <c r="A128" s="409"/>
      <c r="B128" s="429"/>
      <c r="C128" s="444"/>
      <c r="D128" s="920" t="s">
        <v>2076</v>
      </c>
      <c r="E128" s="921" t="s">
        <v>2077</v>
      </c>
      <c r="F128" s="922" t="s">
        <v>2082</v>
      </c>
      <c r="G128" s="769" t="s">
        <v>3359</v>
      </c>
      <c r="H128" s="771" t="s">
        <v>3360</v>
      </c>
      <c r="I128" s="771" t="s">
        <v>3361</v>
      </c>
      <c r="J128" s="771" t="s">
        <v>3362</v>
      </c>
      <c r="K128" s="770" t="s">
        <v>1080</v>
      </c>
      <c r="L128" s="920" t="s">
        <v>2076</v>
      </c>
      <c r="M128" s="921" t="s">
        <v>2077</v>
      </c>
      <c r="N128" s="922" t="s">
        <v>2082</v>
      </c>
      <c r="O128" s="769" t="s">
        <v>3359</v>
      </c>
      <c r="P128" s="771" t="s">
        <v>3360</v>
      </c>
      <c r="Q128" s="771" t="s">
        <v>3361</v>
      </c>
      <c r="R128" s="771" t="s">
        <v>3362</v>
      </c>
      <c r="S128" s="770" t="s">
        <v>1080</v>
      </c>
      <c r="T128" s="409"/>
      <c r="U128" s="404"/>
      <c r="V128" s="404"/>
    </row>
    <row r="129" spans="1:38" ht="20.100000000000001" customHeight="1">
      <c r="A129" s="159" t="s">
        <v>2185</v>
      </c>
      <c r="B129" s="433">
        <v>56</v>
      </c>
      <c r="C129" s="445" t="s">
        <v>1827</v>
      </c>
      <c r="D129" s="1122">
        <f t="shared" ref="D129:D183" ca="1" si="59">IF(W129&gt;0,W129,"")</f>
        <v>29</v>
      </c>
      <c r="E129" s="435">
        <f t="shared" ref="E129:E183" ca="1" si="60">IF(X129&gt;0,X129,"")</f>
        <v>17</v>
      </c>
      <c r="F129" s="486">
        <f t="shared" ref="F129:F183" ca="1" si="61">IF(Y129&gt;0,Y129,"")</f>
        <v>46</v>
      </c>
      <c r="G129" s="1122">
        <f t="shared" ref="G129:G183" ca="1" si="62">IF(Z129&gt;0,Z129,"")</f>
        <v>44</v>
      </c>
      <c r="H129" s="435" t="str">
        <f t="shared" ref="H129:H183" ca="1" si="63">IF(AA129&gt;0,AA129,"")</f>
        <v/>
      </c>
      <c r="I129" s="435">
        <f t="shared" ref="I129:I183" ca="1" si="64">IF(AB129&gt;0,AB129,"")</f>
        <v>2</v>
      </c>
      <c r="J129" s="435" t="str">
        <f t="shared" ref="J129:J183" ca="1" si="65">IF(AC129&gt;0,AC129,"")</f>
        <v/>
      </c>
      <c r="K129" s="486">
        <f t="shared" ref="K129:K183" ca="1" si="66">IF(AD129&gt;0,AD129,"")</f>
        <v>46</v>
      </c>
      <c r="L129" s="1122" t="str">
        <f t="shared" ref="L129:L183" ca="1" si="67">IF(AE129&gt;0,AE129,"")</f>
        <v/>
      </c>
      <c r="M129" s="435" t="str">
        <f t="shared" ref="M129:M183" ca="1" si="68">IF(AF129&gt;0,AF129,"")</f>
        <v/>
      </c>
      <c r="N129" s="486" t="str">
        <f t="shared" ref="N129:N183" ca="1" si="69">IF(AG129&gt;0,AG129,"")</f>
        <v/>
      </c>
      <c r="O129" s="1122" t="str">
        <f t="shared" ref="O129:O183" ca="1" si="70">IF(AH129&gt;0,AH129,"")</f>
        <v/>
      </c>
      <c r="P129" s="435" t="str">
        <f t="shared" ref="P129:P183" ca="1" si="71">IF(AI129&gt;0,AI129,"")</f>
        <v/>
      </c>
      <c r="Q129" s="435" t="str">
        <f t="shared" ref="Q129:Q183" ca="1" si="72">IF(AJ129&gt;0,AJ129,"")</f>
        <v/>
      </c>
      <c r="R129" s="435" t="str">
        <f t="shared" ref="R129:R183" ca="1" si="73">IF(AK129&gt;0,AK129,"")</f>
        <v/>
      </c>
      <c r="S129" s="486" t="str">
        <f t="shared" ref="S129:S183" ca="1" si="74">IF(AL129&gt;0,AL129,"")</f>
        <v/>
      </c>
      <c r="U129" s="410">
        <f t="shared" ref="U129:U184" ca="1" si="75">IF(K129&gt;=F129,0,1)</f>
        <v>0</v>
      </c>
      <c r="V129" s="410">
        <f t="shared" ref="V129:V184" ca="1" si="76">IF(S129&gt;=N129,0,1)</f>
        <v>0</v>
      </c>
      <c r="W129" s="405">
        <f t="shared" ref="W129:AL138" ca="1" si="77">INDEX(INDIRECT("_"&amp;W$7),MATCH($A129,_1自治体コード,0))</f>
        <v>29</v>
      </c>
      <c r="X129" s="414">
        <f t="shared" ca="1" si="77"/>
        <v>17</v>
      </c>
      <c r="Y129" s="405">
        <f t="shared" ca="1" si="77"/>
        <v>46</v>
      </c>
      <c r="Z129" s="405">
        <f t="shared" ca="1" si="77"/>
        <v>44</v>
      </c>
      <c r="AA129" s="405">
        <f t="shared" ca="1" si="77"/>
        <v>0</v>
      </c>
      <c r="AB129" s="405">
        <f t="shared" ca="1" si="77"/>
        <v>2</v>
      </c>
      <c r="AC129" s="405">
        <f t="shared" ca="1" si="77"/>
        <v>0</v>
      </c>
      <c r="AD129" s="405">
        <f t="shared" ca="1" si="77"/>
        <v>46</v>
      </c>
      <c r="AE129" s="405">
        <f t="shared" ca="1" si="77"/>
        <v>0</v>
      </c>
      <c r="AF129" s="405">
        <f t="shared" ca="1" si="77"/>
        <v>0</v>
      </c>
      <c r="AG129" s="405">
        <f t="shared" ca="1" si="77"/>
        <v>0</v>
      </c>
      <c r="AH129" s="405">
        <f t="shared" ca="1" si="77"/>
        <v>0</v>
      </c>
      <c r="AI129" s="405">
        <f t="shared" ca="1" si="77"/>
        <v>0</v>
      </c>
      <c r="AJ129" s="405">
        <f t="shared" ca="1" si="77"/>
        <v>0</v>
      </c>
      <c r="AK129" s="405">
        <f t="shared" ca="1" si="77"/>
        <v>0</v>
      </c>
      <c r="AL129" s="405">
        <f t="shared" ca="1" si="77"/>
        <v>0</v>
      </c>
    </row>
    <row r="130" spans="1:38" ht="20.100000000000001" customHeight="1">
      <c r="A130" t="s">
        <v>608</v>
      </c>
      <c r="B130" s="812">
        <v>57</v>
      </c>
      <c r="C130" s="446" t="s">
        <v>382</v>
      </c>
      <c r="D130" s="1124" t="str">
        <f t="shared" ca="1" si="59"/>
        <v/>
      </c>
      <c r="E130" s="807" t="str">
        <f t="shared" ca="1" si="60"/>
        <v/>
      </c>
      <c r="F130" s="1125" t="str">
        <f t="shared" ca="1" si="61"/>
        <v/>
      </c>
      <c r="G130" s="1124" t="str">
        <f t="shared" ca="1" si="62"/>
        <v/>
      </c>
      <c r="H130" s="807" t="str">
        <f t="shared" ca="1" si="63"/>
        <v/>
      </c>
      <c r="I130" s="807" t="str">
        <f t="shared" ca="1" si="64"/>
        <v/>
      </c>
      <c r="J130" s="807" t="str">
        <f t="shared" ca="1" si="65"/>
        <v/>
      </c>
      <c r="K130" s="1125" t="str">
        <f t="shared" ca="1" si="66"/>
        <v/>
      </c>
      <c r="L130" s="1124" t="str">
        <f t="shared" ca="1" si="67"/>
        <v/>
      </c>
      <c r="M130" s="807" t="str">
        <f t="shared" ca="1" si="68"/>
        <v/>
      </c>
      <c r="N130" s="1125" t="str">
        <f t="shared" ca="1" si="69"/>
        <v/>
      </c>
      <c r="O130" s="1124" t="str">
        <f t="shared" ca="1" si="70"/>
        <v/>
      </c>
      <c r="P130" s="807" t="str">
        <f t="shared" ca="1" si="71"/>
        <v/>
      </c>
      <c r="Q130" s="807" t="str">
        <f t="shared" ca="1" si="72"/>
        <v/>
      </c>
      <c r="R130" s="807" t="str">
        <f t="shared" ca="1" si="73"/>
        <v/>
      </c>
      <c r="S130" s="1125" t="str">
        <f t="shared" ca="1" si="74"/>
        <v/>
      </c>
      <c r="U130" s="410">
        <f t="shared" ca="1" si="75"/>
        <v>0</v>
      </c>
      <c r="V130" s="410">
        <f t="shared" ca="1" si="76"/>
        <v>0</v>
      </c>
      <c r="W130" s="405">
        <f t="shared" ca="1" si="77"/>
        <v>0</v>
      </c>
      <c r="X130" s="414">
        <f t="shared" ca="1" si="77"/>
        <v>0</v>
      </c>
      <c r="Y130" s="405">
        <f t="shared" ca="1" si="77"/>
        <v>0</v>
      </c>
      <c r="Z130" s="405">
        <f t="shared" ca="1" si="77"/>
        <v>0</v>
      </c>
      <c r="AA130" s="405">
        <f t="shared" ca="1" si="77"/>
        <v>0</v>
      </c>
      <c r="AB130" s="405">
        <f t="shared" ca="1" si="77"/>
        <v>0</v>
      </c>
      <c r="AC130" s="405">
        <f t="shared" ca="1" si="77"/>
        <v>0</v>
      </c>
      <c r="AD130" s="405">
        <f t="shared" ca="1" si="77"/>
        <v>0</v>
      </c>
      <c r="AE130" s="405">
        <f t="shared" ca="1" si="77"/>
        <v>0</v>
      </c>
      <c r="AF130" s="405">
        <f t="shared" ca="1" si="77"/>
        <v>0</v>
      </c>
      <c r="AG130" s="405">
        <f t="shared" ca="1" si="77"/>
        <v>0</v>
      </c>
      <c r="AH130" s="405">
        <f t="shared" ca="1" si="77"/>
        <v>0</v>
      </c>
      <c r="AI130" s="405">
        <f t="shared" ca="1" si="77"/>
        <v>0</v>
      </c>
      <c r="AJ130" s="405">
        <f t="shared" ca="1" si="77"/>
        <v>0</v>
      </c>
      <c r="AK130" s="405">
        <f t="shared" ca="1" si="77"/>
        <v>0</v>
      </c>
      <c r="AL130" s="405">
        <f t="shared" ca="1" si="77"/>
        <v>0</v>
      </c>
    </row>
    <row r="131" spans="1:38" ht="20.100000000000001" customHeight="1">
      <c r="A131" t="s">
        <v>609</v>
      </c>
      <c r="B131" s="812">
        <v>58</v>
      </c>
      <c r="C131" s="446" t="s">
        <v>311</v>
      </c>
      <c r="D131" s="1124" t="str">
        <f t="shared" ca="1" si="59"/>
        <v/>
      </c>
      <c r="E131" s="807" t="str">
        <f t="shared" ca="1" si="60"/>
        <v/>
      </c>
      <c r="F131" s="1125" t="str">
        <f t="shared" ca="1" si="61"/>
        <v/>
      </c>
      <c r="G131" s="1124" t="str">
        <f t="shared" ca="1" si="62"/>
        <v/>
      </c>
      <c r="H131" s="807" t="str">
        <f t="shared" ca="1" si="63"/>
        <v/>
      </c>
      <c r="I131" s="807" t="str">
        <f t="shared" ca="1" si="64"/>
        <v/>
      </c>
      <c r="J131" s="807" t="str">
        <f t="shared" ca="1" si="65"/>
        <v/>
      </c>
      <c r="K131" s="1125" t="str">
        <f t="shared" ca="1" si="66"/>
        <v/>
      </c>
      <c r="L131" s="1124" t="str">
        <f t="shared" ca="1" si="67"/>
        <v/>
      </c>
      <c r="M131" s="807" t="str">
        <f t="shared" ca="1" si="68"/>
        <v/>
      </c>
      <c r="N131" s="1125" t="str">
        <f t="shared" ca="1" si="69"/>
        <v/>
      </c>
      <c r="O131" s="1124" t="str">
        <f t="shared" ca="1" si="70"/>
        <v/>
      </c>
      <c r="P131" s="807" t="str">
        <f t="shared" ca="1" si="71"/>
        <v/>
      </c>
      <c r="Q131" s="807" t="str">
        <f t="shared" ca="1" si="72"/>
        <v/>
      </c>
      <c r="R131" s="807" t="str">
        <f t="shared" ca="1" si="73"/>
        <v/>
      </c>
      <c r="S131" s="1125" t="str">
        <f t="shared" ca="1" si="74"/>
        <v/>
      </c>
      <c r="U131" s="410">
        <f t="shared" ca="1" si="75"/>
        <v>0</v>
      </c>
      <c r="V131" s="410">
        <f t="shared" ca="1" si="76"/>
        <v>0</v>
      </c>
      <c r="W131" s="405">
        <f t="shared" ca="1" si="77"/>
        <v>0</v>
      </c>
      <c r="X131" s="414">
        <f t="shared" ca="1" si="77"/>
        <v>0</v>
      </c>
      <c r="Y131" s="405">
        <f t="shared" ca="1" si="77"/>
        <v>0</v>
      </c>
      <c r="Z131" s="405">
        <f t="shared" ca="1" si="77"/>
        <v>0</v>
      </c>
      <c r="AA131" s="405">
        <f t="shared" ca="1" si="77"/>
        <v>0</v>
      </c>
      <c r="AB131" s="405">
        <f t="shared" ca="1" si="77"/>
        <v>0</v>
      </c>
      <c r="AC131" s="405">
        <f t="shared" ca="1" si="77"/>
        <v>0</v>
      </c>
      <c r="AD131" s="405">
        <f t="shared" ca="1" si="77"/>
        <v>0</v>
      </c>
      <c r="AE131" s="405">
        <f t="shared" ca="1" si="77"/>
        <v>0</v>
      </c>
      <c r="AF131" s="405">
        <f t="shared" ca="1" si="77"/>
        <v>0</v>
      </c>
      <c r="AG131" s="405">
        <f t="shared" ca="1" si="77"/>
        <v>0</v>
      </c>
      <c r="AH131" s="405">
        <f t="shared" ca="1" si="77"/>
        <v>0</v>
      </c>
      <c r="AI131" s="405">
        <f t="shared" ca="1" si="77"/>
        <v>0</v>
      </c>
      <c r="AJ131" s="405">
        <f t="shared" ca="1" si="77"/>
        <v>0</v>
      </c>
      <c r="AK131" s="405">
        <f t="shared" ca="1" si="77"/>
        <v>0</v>
      </c>
      <c r="AL131" s="405">
        <f t="shared" ca="1" si="77"/>
        <v>0</v>
      </c>
    </row>
    <row r="132" spans="1:38" ht="20.100000000000001" customHeight="1">
      <c r="A132" t="s">
        <v>610</v>
      </c>
      <c r="B132" s="812">
        <v>59</v>
      </c>
      <c r="C132" s="446" t="s">
        <v>383</v>
      </c>
      <c r="D132" s="1124" t="str">
        <f t="shared" ca="1" si="59"/>
        <v/>
      </c>
      <c r="E132" s="807" t="str">
        <f t="shared" ca="1" si="60"/>
        <v/>
      </c>
      <c r="F132" s="1125" t="str">
        <f t="shared" ca="1" si="61"/>
        <v/>
      </c>
      <c r="G132" s="1124" t="str">
        <f t="shared" ca="1" si="62"/>
        <v/>
      </c>
      <c r="H132" s="807" t="str">
        <f t="shared" ca="1" si="63"/>
        <v/>
      </c>
      <c r="I132" s="807" t="str">
        <f t="shared" ca="1" si="64"/>
        <v/>
      </c>
      <c r="J132" s="807" t="str">
        <f t="shared" ca="1" si="65"/>
        <v/>
      </c>
      <c r="K132" s="1125" t="str">
        <f t="shared" ca="1" si="66"/>
        <v/>
      </c>
      <c r="L132" s="1124" t="str">
        <f t="shared" ca="1" si="67"/>
        <v/>
      </c>
      <c r="M132" s="807" t="str">
        <f t="shared" ca="1" si="68"/>
        <v/>
      </c>
      <c r="N132" s="1125" t="str">
        <f t="shared" ca="1" si="69"/>
        <v/>
      </c>
      <c r="O132" s="1124" t="str">
        <f t="shared" ca="1" si="70"/>
        <v/>
      </c>
      <c r="P132" s="807" t="str">
        <f t="shared" ca="1" si="71"/>
        <v/>
      </c>
      <c r="Q132" s="807" t="str">
        <f t="shared" ca="1" si="72"/>
        <v/>
      </c>
      <c r="R132" s="807" t="str">
        <f t="shared" ca="1" si="73"/>
        <v/>
      </c>
      <c r="S132" s="1125" t="str">
        <f t="shared" ca="1" si="74"/>
        <v/>
      </c>
      <c r="U132" s="410">
        <f t="shared" ca="1" si="75"/>
        <v>0</v>
      </c>
      <c r="V132" s="410">
        <f t="shared" ca="1" si="76"/>
        <v>0</v>
      </c>
      <c r="W132" s="405">
        <f t="shared" ca="1" si="77"/>
        <v>0</v>
      </c>
      <c r="X132" s="414">
        <f t="shared" ca="1" si="77"/>
        <v>0</v>
      </c>
      <c r="Y132" s="405">
        <f t="shared" ca="1" si="77"/>
        <v>0</v>
      </c>
      <c r="Z132" s="405">
        <f t="shared" ca="1" si="77"/>
        <v>0</v>
      </c>
      <c r="AA132" s="405">
        <f t="shared" ca="1" si="77"/>
        <v>0</v>
      </c>
      <c r="AB132" s="405">
        <f t="shared" ca="1" si="77"/>
        <v>0</v>
      </c>
      <c r="AC132" s="405">
        <f t="shared" ca="1" si="77"/>
        <v>0</v>
      </c>
      <c r="AD132" s="405">
        <f t="shared" ca="1" si="77"/>
        <v>0</v>
      </c>
      <c r="AE132" s="405">
        <f t="shared" ca="1" si="77"/>
        <v>0</v>
      </c>
      <c r="AF132" s="405">
        <f t="shared" ca="1" si="77"/>
        <v>0</v>
      </c>
      <c r="AG132" s="405">
        <f t="shared" ca="1" si="77"/>
        <v>0</v>
      </c>
      <c r="AH132" s="405">
        <f t="shared" ca="1" si="77"/>
        <v>0</v>
      </c>
      <c r="AI132" s="405">
        <f t="shared" ca="1" si="77"/>
        <v>0</v>
      </c>
      <c r="AJ132" s="405">
        <f t="shared" ca="1" si="77"/>
        <v>0</v>
      </c>
      <c r="AK132" s="405">
        <f t="shared" ca="1" si="77"/>
        <v>0</v>
      </c>
      <c r="AL132" s="405">
        <f t="shared" ca="1" si="77"/>
        <v>0</v>
      </c>
    </row>
    <row r="133" spans="1:38" ht="20.100000000000001" customHeight="1">
      <c r="A133" t="s">
        <v>612</v>
      </c>
      <c r="B133" s="812">
        <v>60</v>
      </c>
      <c r="C133" s="446" t="s">
        <v>385</v>
      </c>
      <c r="D133" s="1124" t="str">
        <f t="shared" ca="1" si="59"/>
        <v/>
      </c>
      <c r="E133" s="807" t="str">
        <f t="shared" ca="1" si="60"/>
        <v/>
      </c>
      <c r="F133" s="1125" t="str">
        <f t="shared" ca="1" si="61"/>
        <v/>
      </c>
      <c r="G133" s="1124" t="str">
        <f t="shared" ca="1" si="62"/>
        <v/>
      </c>
      <c r="H133" s="807" t="str">
        <f t="shared" ca="1" si="63"/>
        <v/>
      </c>
      <c r="I133" s="807" t="str">
        <f t="shared" ca="1" si="64"/>
        <v/>
      </c>
      <c r="J133" s="807" t="str">
        <f t="shared" ca="1" si="65"/>
        <v/>
      </c>
      <c r="K133" s="1125" t="str">
        <f t="shared" ca="1" si="66"/>
        <v/>
      </c>
      <c r="L133" s="1124" t="str">
        <f t="shared" ca="1" si="67"/>
        <v/>
      </c>
      <c r="M133" s="807" t="str">
        <f t="shared" ca="1" si="68"/>
        <v/>
      </c>
      <c r="N133" s="1125" t="str">
        <f t="shared" ca="1" si="69"/>
        <v/>
      </c>
      <c r="O133" s="1124" t="str">
        <f t="shared" ca="1" si="70"/>
        <v/>
      </c>
      <c r="P133" s="807" t="str">
        <f t="shared" ca="1" si="71"/>
        <v/>
      </c>
      <c r="Q133" s="807" t="str">
        <f t="shared" ca="1" si="72"/>
        <v/>
      </c>
      <c r="R133" s="807" t="str">
        <f t="shared" ca="1" si="73"/>
        <v/>
      </c>
      <c r="S133" s="1125" t="str">
        <f t="shared" ca="1" si="74"/>
        <v/>
      </c>
      <c r="U133" s="410">
        <f t="shared" ca="1" si="75"/>
        <v>0</v>
      </c>
      <c r="V133" s="410">
        <f t="shared" ca="1" si="76"/>
        <v>0</v>
      </c>
      <c r="W133" s="405">
        <f t="shared" ca="1" si="77"/>
        <v>0</v>
      </c>
      <c r="X133" s="414">
        <f t="shared" ca="1" si="77"/>
        <v>0</v>
      </c>
      <c r="Y133" s="405">
        <f t="shared" ca="1" si="77"/>
        <v>0</v>
      </c>
      <c r="Z133" s="405">
        <f t="shared" ca="1" si="77"/>
        <v>0</v>
      </c>
      <c r="AA133" s="405">
        <f t="shared" ca="1" si="77"/>
        <v>0</v>
      </c>
      <c r="AB133" s="405">
        <f t="shared" ca="1" si="77"/>
        <v>0</v>
      </c>
      <c r="AC133" s="405">
        <f t="shared" ca="1" si="77"/>
        <v>0</v>
      </c>
      <c r="AD133" s="405">
        <f t="shared" ca="1" si="77"/>
        <v>0</v>
      </c>
      <c r="AE133" s="405">
        <f t="shared" ca="1" si="77"/>
        <v>0</v>
      </c>
      <c r="AF133" s="405">
        <f t="shared" ca="1" si="77"/>
        <v>0</v>
      </c>
      <c r="AG133" s="405">
        <f t="shared" ca="1" si="77"/>
        <v>0</v>
      </c>
      <c r="AH133" s="405">
        <f t="shared" ca="1" si="77"/>
        <v>0</v>
      </c>
      <c r="AI133" s="405">
        <f t="shared" ca="1" si="77"/>
        <v>0</v>
      </c>
      <c r="AJ133" s="405">
        <f t="shared" ca="1" si="77"/>
        <v>0</v>
      </c>
      <c r="AK133" s="405">
        <f t="shared" ca="1" si="77"/>
        <v>0</v>
      </c>
      <c r="AL133" s="405">
        <f t="shared" ca="1" si="77"/>
        <v>0</v>
      </c>
    </row>
    <row r="134" spans="1:38" ht="20.100000000000001" customHeight="1">
      <c r="A134" t="s">
        <v>613</v>
      </c>
      <c r="B134" s="810">
        <v>61</v>
      </c>
      <c r="C134" s="930" t="s">
        <v>386</v>
      </c>
      <c r="D134" s="1127" t="str">
        <f t="shared" ca="1" si="59"/>
        <v/>
      </c>
      <c r="E134" s="441" t="str">
        <f t="shared" ca="1" si="60"/>
        <v/>
      </c>
      <c r="F134" s="488" t="str">
        <f t="shared" ca="1" si="61"/>
        <v/>
      </c>
      <c r="G134" s="1127" t="str">
        <f t="shared" ca="1" si="62"/>
        <v/>
      </c>
      <c r="H134" s="441" t="str">
        <f t="shared" ca="1" si="63"/>
        <v/>
      </c>
      <c r="I134" s="441" t="str">
        <f t="shared" ca="1" si="64"/>
        <v/>
      </c>
      <c r="J134" s="441" t="str">
        <f t="shared" ca="1" si="65"/>
        <v/>
      </c>
      <c r="K134" s="488" t="str">
        <f t="shared" ca="1" si="66"/>
        <v/>
      </c>
      <c r="L134" s="1127" t="str">
        <f t="shared" ca="1" si="67"/>
        <v/>
      </c>
      <c r="M134" s="441" t="str">
        <f t="shared" ca="1" si="68"/>
        <v/>
      </c>
      <c r="N134" s="488" t="str">
        <f t="shared" ca="1" si="69"/>
        <v/>
      </c>
      <c r="O134" s="1127" t="str">
        <f t="shared" ca="1" si="70"/>
        <v/>
      </c>
      <c r="P134" s="441" t="str">
        <f t="shared" ca="1" si="71"/>
        <v/>
      </c>
      <c r="Q134" s="441" t="str">
        <f t="shared" ca="1" si="72"/>
        <v/>
      </c>
      <c r="R134" s="441" t="str">
        <f t="shared" ca="1" si="73"/>
        <v/>
      </c>
      <c r="S134" s="488" t="str">
        <f t="shared" ca="1" si="74"/>
        <v/>
      </c>
      <c r="U134" s="410">
        <f t="shared" ca="1" si="75"/>
        <v>0</v>
      </c>
      <c r="V134" s="410">
        <f t="shared" ca="1" si="76"/>
        <v>0</v>
      </c>
      <c r="W134" s="405">
        <f t="shared" ca="1" si="77"/>
        <v>0</v>
      </c>
      <c r="X134" s="414">
        <f t="shared" ca="1" si="77"/>
        <v>0</v>
      </c>
      <c r="Y134" s="405">
        <f t="shared" ca="1" si="77"/>
        <v>0</v>
      </c>
      <c r="Z134" s="405">
        <f t="shared" ca="1" si="77"/>
        <v>0</v>
      </c>
      <c r="AA134" s="405">
        <f t="shared" ca="1" si="77"/>
        <v>0</v>
      </c>
      <c r="AB134" s="405">
        <f t="shared" ca="1" si="77"/>
        <v>0</v>
      </c>
      <c r="AC134" s="405">
        <f t="shared" ca="1" si="77"/>
        <v>0</v>
      </c>
      <c r="AD134" s="405">
        <f t="shared" ca="1" si="77"/>
        <v>0</v>
      </c>
      <c r="AE134" s="405">
        <f t="shared" ca="1" si="77"/>
        <v>0</v>
      </c>
      <c r="AF134" s="405">
        <f t="shared" ca="1" si="77"/>
        <v>0</v>
      </c>
      <c r="AG134" s="405">
        <f t="shared" ca="1" si="77"/>
        <v>0</v>
      </c>
      <c r="AH134" s="405">
        <f t="shared" ca="1" si="77"/>
        <v>0</v>
      </c>
      <c r="AI134" s="405">
        <f t="shared" ca="1" si="77"/>
        <v>0</v>
      </c>
      <c r="AJ134" s="405">
        <f t="shared" ca="1" si="77"/>
        <v>0</v>
      </c>
      <c r="AK134" s="405">
        <f t="shared" ca="1" si="77"/>
        <v>0</v>
      </c>
      <c r="AL134" s="405">
        <f t="shared" ca="1" si="77"/>
        <v>0</v>
      </c>
    </row>
    <row r="135" spans="1:38" ht="20.100000000000001" customHeight="1">
      <c r="A135" t="s">
        <v>614</v>
      </c>
      <c r="B135" s="812">
        <v>62</v>
      </c>
      <c r="C135" s="446" t="s">
        <v>1912</v>
      </c>
      <c r="D135" s="1124" t="str">
        <f t="shared" ca="1" si="59"/>
        <v/>
      </c>
      <c r="E135" s="807" t="str">
        <f t="shared" ca="1" si="60"/>
        <v/>
      </c>
      <c r="F135" s="1125" t="str">
        <f t="shared" ca="1" si="61"/>
        <v/>
      </c>
      <c r="G135" s="1124" t="str">
        <f t="shared" ca="1" si="62"/>
        <v/>
      </c>
      <c r="H135" s="807" t="str">
        <f t="shared" ca="1" si="63"/>
        <v/>
      </c>
      <c r="I135" s="807" t="str">
        <f t="shared" ca="1" si="64"/>
        <v/>
      </c>
      <c r="J135" s="807" t="str">
        <f t="shared" ca="1" si="65"/>
        <v/>
      </c>
      <c r="K135" s="1125" t="str">
        <f t="shared" ca="1" si="66"/>
        <v/>
      </c>
      <c r="L135" s="1124" t="str">
        <f t="shared" ca="1" si="67"/>
        <v/>
      </c>
      <c r="M135" s="807" t="str">
        <f t="shared" ca="1" si="68"/>
        <v/>
      </c>
      <c r="N135" s="1125" t="str">
        <f t="shared" ca="1" si="69"/>
        <v/>
      </c>
      <c r="O135" s="1124" t="str">
        <f t="shared" ca="1" si="70"/>
        <v/>
      </c>
      <c r="P135" s="807" t="str">
        <f t="shared" ca="1" si="71"/>
        <v/>
      </c>
      <c r="Q135" s="807" t="str">
        <f t="shared" ca="1" si="72"/>
        <v/>
      </c>
      <c r="R135" s="807" t="str">
        <f t="shared" ca="1" si="73"/>
        <v/>
      </c>
      <c r="S135" s="1125" t="str">
        <f t="shared" ca="1" si="74"/>
        <v/>
      </c>
      <c r="U135" s="410">
        <f t="shared" ca="1" si="75"/>
        <v>0</v>
      </c>
      <c r="V135" s="410">
        <f t="shared" ca="1" si="76"/>
        <v>0</v>
      </c>
      <c r="W135" s="405">
        <f t="shared" ca="1" si="77"/>
        <v>0</v>
      </c>
      <c r="X135" s="414">
        <f t="shared" ca="1" si="77"/>
        <v>0</v>
      </c>
      <c r="Y135" s="405">
        <f t="shared" ca="1" si="77"/>
        <v>0</v>
      </c>
      <c r="Z135" s="405">
        <f t="shared" ca="1" si="77"/>
        <v>0</v>
      </c>
      <c r="AA135" s="405">
        <f t="shared" ca="1" si="77"/>
        <v>0</v>
      </c>
      <c r="AB135" s="405">
        <f t="shared" ca="1" si="77"/>
        <v>0</v>
      </c>
      <c r="AC135" s="405">
        <f t="shared" ca="1" si="77"/>
        <v>0</v>
      </c>
      <c r="AD135" s="405">
        <f t="shared" ca="1" si="77"/>
        <v>0</v>
      </c>
      <c r="AE135" s="405">
        <f t="shared" ca="1" si="77"/>
        <v>0</v>
      </c>
      <c r="AF135" s="405">
        <f t="shared" ca="1" si="77"/>
        <v>0</v>
      </c>
      <c r="AG135" s="405">
        <f t="shared" ca="1" si="77"/>
        <v>0</v>
      </c>
      <c r="AH135" s="405">
        <f t="shared" ca="1" si="77"/>
        <v>0</v>
      </c>
      <c r="AI135" s="405">
        <f t="shared" ca="1" si="77"/>
        <v>0</v>
      </c>
      <c r="AJ135" s="405">
        <f t="shared" ca="1" si="77"/>
        <v>0</v>
      </c>
      <c r="AK135" s="405">
        <f t="shared" ca="1" si="77"/>
        <v>0</v>
      </c>
      <c r="AL135" s="405">
        <f t="shared" ca="1" si="77"/>
        <v>0</v>
      </c>
    </row>
    <row r="136" spans="1:38" ht="20.100000000000001" customHeight="1">
      <c r="A136" t="s">
        <v>615</v>
      </c>
      <c r="B136" s="812">
        <v>63</v>
      </c>
      <c r="C136" s="446" t="s">
        <v>388</v>
      </c>
      <c r="D136" s="1124" t="str">
        <f t="shared" ca="1" si="59"/>
        <v/>
      </c>
      <c r="E136" s="807">
        <f t="shared" ca="1" si="60"/>
        <v>1</v>
      </c>
      <c r="F136" s="1125">
        <f t="shared" ca="1" si="61"/>
        <v>1</v>
      </c>
      <c r="G136" s="1124">
        <f t="shared" ca="1" si="62"/>
        <v>1</v>
      </c>
      <c r="H136" s="807" t="str">
        <f t="shared" ca="1" si="63"/>
        <v/>
      </c>
      <c r="I136" s="807" t="str">
        <f t="shared" ca="1" si="64"/>
        <v/>
      </c>
      <c r="J136" s="807" t="str">
        <f t="shared" ca="1" si="65"/>
        <v/>
      </c>
      <c r="K136" s="1125">
        <f t="shared" ca="1" si="66"/>
        <v>1</v>
      </c>
      <c r="L136" s="1124" t="str">
        <f t="shared" ca="1" si="67"/>
        <v/>
      </c>
      <c r="M136" s="807" t="str">
        <f t="shared" ca="1" si="68"/>
        <v/>
      </c>
      <c r="N136" s="1125" t="str">
        <f t="shared" ca="1" si="69"/>
        <v/>
      </c>
      <c r="O136" s="1124" t="str">
        <f t="shared" ca="1" si="70"/>
        <v/>
      </c>
      <c r="P136" s="807" t="str">
        <f t="shared" ca="1" si="71"/>
        <v/>
      </c>
      <c r="Q136" s="807" t="str">
        <f t="shared" ca="1" si="72"/>
        <v/>
      </c>
      <c r="R136" s="807" t="str">
        <f t="shared" ca="1" si="73"/>
        <v/>
      </c>
      <c r="S136" s="1125" t="str">
        <f t="shared" ca="1" si="74"/>
        <v/>
      </c>
      <c r="U136" s="410">
        <f t="shared" ca="1" si="75"/>
        <v>0</v>
      </c>
      <c r="V136" s="410">
        <f t="shared" ca="1" si="76"/>
        <v>0</v>
      </c>
      <c r="W136" s="405">
        <f t="shared" ca="1" si="77"/>
        <v>0</v>
      </c>
      <c r="X136" s="414">
        <f t="shared" ca="1" si="77"/>
        <v>1</v>
      </c>
      <c r="Y136" s="405">
        <f t="shared" ca="1" si="77"/>
        <v>1</v>
      </c>
      <c r="Z136" s="405">
        <f t="shared" ca="1" si="77"/>
        <v>1</v>
      </c>
      <c r="AA136" s="405">
        <f t="shared" ca="1" si="77"/>
        <v>0</v>
      </c>
      <c r="AB136" s="405">
        <f t="shared" ca="1" si="77"/>
        <v>0</v>
      </c>
      <c r="AC136" s="405">
        <f t="shared" ca="1" si="77"/>
        <v>0</v>
      </c>
      <c r="AD136" s="405">
        <f t="shared" ca="1" si="77"/>
        <v>1</v>
      </c>
      <c r="AE136" s="405">
        <f t="shared" ca="1" si="77"/>
        <v>0</v>
      </c>
      <c r="AF136" s="405">
        <f t="shared" ca="1" si="77"/>
        <v>0</v>
      </c>
      <c r="AG136" s="405">
        <f t="shared" ca="1" si="77"/>
        <v>0</v>
      </c>
      <c r="AH136" s="405">
        <f t="shared" ca="1" si="77"/>
        <v>0</v>
      </c>
      <c r="AI136" s="405">
        <f t="shared" ca="1" si="77"/>
        <v>0</v>
      </c>
      <c r="AJ136" s="405">
        <f t="shared" ca="1" si="77"/>
        <v>0</v>
      </c>
      <c r="AK136" s="405">
        <f t="shared" ca="1" si="77"/>
        <v>0</v>
      </c>
      <c r="AL136" s="405">
        <f t="shared" ca="1" si="77"/>
        <v>0</v>
      </c>
    </row>
    <row r="137" spans="1:38" ht="20.100000000000001" customHeight="1">
      <c r="A137" t="s">
        <v>616</v>
      </c>
      <c r="B137" s="812">
        <v>64</v>
      </c>
      <c r="C137" s="446" t="s">
        <v>389</v>
      </c>
      <c r="D137" s="1124" t="str">
        <f t="shared" ca="1" si="59"/>
        <v/>
      </c>
      <c r="E137" s="807">
        <f t="shared" ca="1" si="60"/>
        <v>1</v>
      </c>
      <c r="F137" s="1125">
        <f t="shared" ca="1" si="61"/>
        <v>1</v>
      </c>
      <c r="G137" s="1124">
        <f t="shared" ca="1" si="62"/>
        <v>1</v>
      </c>
      <c r="H137" s="807" t="str">
        <f t="shared" ca="1" si="63"/>
        <v/>
      </c>
      <c r="I137" s="807" t="str">
        <f t="shared" ca="1" si="64"/>
        <v/>
      </c>
      <c r="J137" s="807" t="str">
        <f t="shared" ca="1" si="65"/>
        <v/>
      </c>
      <c r="K137" s="1125">
        <f t="shared" ca="1" si="66"/>
        <v>1</v>
      </c>
      <c r="L137" s="1124" t="str">
        <f t="shared" ca="1" si="67"/>
        <v/>
      </c>
      <c r="M137" s="807" t="str">
        <f t="shared" ca="1" si="68"/>
        <v/>
      </c>
      <c r="N137" s="1125" t="str">
        <f t="shared" ca="1" si="69"/>
        <v/>
      </c>
      <c r="O137" s="1124" t="str">
        <f t="shared" ca="1" si="70"/>
        <v/>
      </c>
      <c r="P137" s="807" t="str">
        <f t="shared" ca="1" si="71"/>
        <v/>
      </c>
      <c r="Q137" s="807" t="str">
        <f t="shared" ca="1" si="72"/>
        <v/>
      </c>
      <c r="R137" s="807" t="str">
        <f t="shared" ca="1" si="73"/>
        <v/>
      </c>
      <c r="S137" s="1125" t="str">
        <f t="shared" ca="1" si="74"/>
        <v/>
      </c>
      <c r="U137" s="410">
        <f t="shared" ca="1" si="75"/>
        <v>0</v>
      </c>
      <c r="V137" s="410">
        <f t="shared" ca="1" si="76"/>
        <v>0</v>
      </c>
      <c r="W137" s="405">
        <f t="shared" ca="1" si="77"/>
        <v>0</v>
      </c>
      <c r="X137" s="414">
        <f t="shared" ca="1" si="77"/>
        <v>1</v>
      </c>
      <c r="Y137" s="405">
        <f t="shared" ca="1" si="77"/>
        <v>1</v>
      </c>
      <c r="Z137" s="405">
        <f t="shared" ca="1" si="77"/>
        <v>1</v>
      </c>
      <c r="AA137" s="405">
        <f t="shared" ca="1" si="77"/>
        <v>0</v>
      </c>
      <c r="AB137" s="405">
        <f t="shared" ca="1" si="77"/>
        <v>0</v>
      </c>
      <c r="AC137" s="405">
        <f t="shared" ca="1" si="77"/>
        <v>0</v>
      </c>
      <c r="AD137" s="405">
        <f t="shared" ca="1" si="77"/>
        <v>1</v>
      </c>
      <c r="AE137" s="405">
        <f t="shared" ca="1" si="77"/>
        <v>0</v>
      </c>
      <c r="AF137" s="405">
        <f t="shared" ca="1" si="77"/>
        <v>0</v>
      </c>
      <c r="AG137" s="405">
        <f t="shared" ca="1" si="77"/>
        <v>0</v>
      </c>
      <c r="AH137" s="405">
        <f t="shared" ca="1" si="77"/>
        <v>0</v>
      </c>
      <c r="AI137" s="405">
        <f t="shared" ca="1" si="77"/>
        <v>0</v>
      </c>
      <c r="AJ137" s="405">
        <f t="shared" ca="1" si="77"/>
        <v>0</v>
      </c>
      <c r="AK137" s="405">
        <f t="shared" ca="1" si="77"/>
        <v>0</v>
      </c>
      <c r="AL137" s="405">
        <f t="shared" ca="1" si="77"/>
        <v>0</v>
      </c>
    </row>
    <row r="138" spans="1:38" ht="20.100000000000001" customHeight="1">
      <c r="A138" t="s">
        <v>617</v>
      </c>
      <c r="B138" s="427">
        <v>65</v>
      </c>
      <c r="C138" s="929" t="s">
        <v>390</v>
      </c>
      <c r="D138" s="475" t="str">
        <f t="shared" ca="1" si="59"/>
        <v/>
      </c>
      <c r="E138" s="431" t="str">
        <f t="shared" ca="1" si="60"/>
        <v/>
      </c>
      <c r="F138" s="476" t="str">
        <f t="shared" ca="1" si="61"/>
        <v/>
      </c>
      <c r="G138" s="475" t="str">
        <f t="shared" ca="1" si="62"/>
        <v/>
      </c>
      <c r="H138" s="431" t="str">
        <f t="shared" ca="1" si="63"/>
        <v/>
      </c>
      <c r="I138" s="431" t="str">
        <f t="shared" ca="1" si="64"/>
        <v/>
      </c>
      <c r="J138" s="431" t="str">
        <f t="shared" ca="1" si="65"/>
        <v/>
      </c>
      <c r="K138" s="476" t="str">
        <f t="shared" ca="1" si="66"/>
        <v/>
      </c>
      <c r="L138" s="475" t="str">
        <f t="shared" ca="1" si="67"/>
        <v/>
      </c>
      <c r="M138" s="431" t="str">
        <f t="shared" ca="1" si="68"/>
        <v/>
      </c>
      <c r="N138" s="476" t="str">
        <f t="shared" ca="1" si="69"/>
        <v/>
      </c>
      <c r="O138" s="475" t="str">
        <f t="shared" ca="1" si="70"/>
        <v/>
      </c>
      <c r="P138" s="431" t="str">
        <f t="shared" ca="1" si="71"/>
        <v/>
      </c>
      <c r="Q138" s="431" t="str">
        <f t="shared" ca="1" si="72"/>
        <v/>
      </c>
      <c r="R138" s="431" t="str">
        <f t="shared" ca="1" si="73"/>
        <v/>
      </c>
      <c r="S138" s="476" t="str">
        <f t="shared" ca="1" si="74"/>
        <v/>
      </c>
      <c r="U138" s="410">
        <f t="shared" ca="1" si="75"/>
        <v>0</v>
      </c>
      <c r="V138" s="410">
        <f t="shared" ca="1" si="76"/>
        <v>0</v>
      </c>
      <c r="W138" s="405">
        <f t="shared" ca="1" si="77"/>
        <v>0</v>
      </c>
      <c r="X138" s="414">
        <f t="shared" ca="1" si="77"/>
        <v>0</v>
      </c>
      <c r="Y138" s="405">
        <f t="shared" ca="1" si="77"/>
        <v>0</v>
      </c>
      <c r="Z138" s="405">
        <f t="shared" ca="1" si="77"/>
        <v>0</v>
      </c>
      <c r="AA138" s="405">
        <f t="shared" ca="1" si="77"/>
        <v>0</v>
      </c>
      <c r="AB138" s="405">
        <f t="shared" ca="1" si="77"/>
        <v>0</v>
      </c>
      <c r="AC138" s="405">
        <f t="shared" ca="1" si="77"/>
        <v>0</v>
      </c>
      <c r="AD138" s="405">
        <f t="shared" ca="1" si="77"/>
        <v>0</v>
      </c>
      <c r="AE138" s="405">
        <f t="shared" ca="1" si="77"/>
        <v>0</v>
      </c>
      <c r="AF138" s="405">
        <f t="shared" ca="1" si="77"/>
        <v>0</v>
      </c>
      <c r="AG138" s="405">
        <f t="shared" ca="1" si="77"/>
        <v>0</v>
      </c>
      <c r="AH138" s="405">
        <f t="shared" ca="1" si="77"/>
        <v>0</v>
      </c>
      <c r="AI138" s="405">
        <f t="shared" ca="1" si="77"/>
        <v>0</v>
      </c>
      <c r="AJ138" s="405">
        <f t="shared" ca="1" si="77"/>
        <v>0</v>
      </c>
      <c r="AK138" s="405">
        <f t="shared" ca="1" si="77"/>
        <v>0</v>
      </c>
      <c r="AL138" s="405">
        <f t="shared" ca="1" si="77"/>
        <v>0</v>
      </c>
    </row>
    <row r="139" spans="1:38" ht="20.100000000000001" customHeight="1">
      <c r="A139" t="s">
        <v>619</v>
      </c>
      <c r="B139" s="812">
        <v>66</v>
      </c>
      <c r="C139" s="446" t="s">
        <v>392</v>
      </c>
      <c r="D139" s="1124" t="str">
        <f t="shared" ca="1" si="59"/>
        <v/>
      </c>
      <c r="E139" s="807" t="str">
        <f t="shared" ca="1" si="60"/>
        <v/>
      </c>
      <c r="F139" s="1125" t="str">
        <f t="shared" ca="1" si="61"/>
        <v/>
      </c>
      <c r="G139" s="1124" t="str">
        <f t="shared" ca="1" si="62"/>
        <v/>
      </c>
      <c r="H139" s="807" t="str">
        <f t="shared" ca="1" si="63"/>
        <v/>
      </c>
      <c r="I139" s="807" t="str">
        <f t="shared" ca="1" si="64"/>
        <v/>
      </c>
      <c r="J139" s="807" t="str">
        <f t="shared" ca="1" si="65"/>
        <v/>
      </c>
      <c r="K139" s="1125" t="str">
        <f t="shared" ca="1" si="66"/>
        <v/>
      </c>
      <c r="L139" s="1124" t="str">
        <f t="shared" ca="1" si="67"/>
        <v/>
      </c>
      <c r="M139" s="807" t="str">
        <f t="shared" ca="1" si="68"/>
        <v/>
      </c>
      <c r="N139" s="1125" t="str">
        <f t="shared" ca="1" si="69"/>
        <v/>
      </c>
      <c r="O139" s="1124" t="str">
        <f t="shared" ca="1" si="70"/>
        <v/>
      </c>
      <c r="P139" s="807" t="str">
        <f t="shared" ca="1" si="71"/>
        <v/>
      </c>
      <c r="Q139" s="807" t="str">
        <f t="shared" ca="1" si="72"/>
        <v/>
      </c>
      <c r="R139" s="807" t="str">
        <f t="shared" ca="1" si="73"/>
        <v/>
      </c>
      <c r="S139" s="1125" t="str">
        <f t="shared" ca="1" si="74"/>
        <v/>
      </c>
      <c r="U139" s="410">
        <f t="shared" ca="1" si="75"/>
        <v>0</v>
      </c>
      <c r="V139" s="410">
        <f t="shared" ca="1" si="76"/>
        <v>0</v>
      </c>
      <c r="W139" s="405">
        <f t="shared" ref="W139:AL148" ca="1" si="78">INDEX(INDIRECT("_"&amp;W$7),MATCH($A139,_1自治体コード,0))</f>
        <v>0</v>
      </c>
      <c r="X139" s="414">
        <f t="shared" ca="1" si="78"/>
        <v>0</v>
      </c>
      <c r="Y139" s="405">
        <f t="shared" ca="1" si="78"/>
        <v>0</v>
      </c>
      <c r="Z139" s="405">
        <f t="shared" ca="1" si="78"/>
        <v>0</v>
      </c>
      <c r="AA139" s="405">
        <f t="shared" ca="1" si="78"/>
        <v>0</v>
      </c>
      <c r="AB139" s="405">
        <f t="shared" ca="1" si="78"/>
        <v>0</v>
      </c>
      <c r="AC139" s="405">
        <f t="shared" ca="1" si="78"/>
        <v>0</v>
      </c>
      <c r="AD139" s="405">
        <f t="shared" ca="1" si="78"/>
        <v>0</v>
      </c>
      <c r="AE139" s="405">
        <f t="shared" ca="1" si="78"/>
        <v>0</v>
      </c>
      <c r="AF139" s="405">
        <f t="shared" ca="1" si="78"/>
        <v>0</v>
      </c>
      <c r="AG139" s="405">
        <f t="shared" ca="1" si="78"/>
        <v>0</v>
      </c>
      <c r="AH139" s="405">
        <f t="shared" ca="1" si="78"/>
        <v>0</v>
      </c>
      <c r="AI139" s="405">
        <f t="shared" ca="1" si="78"/>
        <v>0</v>
      </c>
      <c r="AJ139" s="405">
        <f t="shared" ca="1" si="78"/>
        <v>0</v>
      </c>
      <c r="AK139" s="405">
        <f t="shared" ca="1" si="78"/>
        <v>0</v>
      </c>
      <c r="AL139" s="405">
        <f t="shared" ca="1" si="78"/>
        <v>0</v>
      </c>
    </row>
    <row r="140" spans="1:38" ht="20.100000000000001" customHeight="1">
      <c r="A140" t="s">
        <v>621</v>
      </c>
      <c r="B140" s="436">
        <v>67</v>
      </c>
      <c r="C140" s="446" t="s">
        <v>394</v>
      </c>
      <c r="D140" s="1124" t="str">
        <f t="shared" ca="1" si="59"/>
        <v/>
      </c>
      <c r="E140" s="807" t="str">
        <f t="shared" ca="1" si="60"/>
        <v/>
      </c>
      <c r="F140" s="1125" t="str">
        <f t="shared" ca="1" si="61"/>
        <v/>
      </c>
      <c r="G140" s="1124" t="str">
        <f t="shared" ca="1" si="62"/>
        <v/>
      </c>
      <c r="H140" s="807" t="str">
        <f t="shared" ca="1" si="63"/>
        <v/>
      </c>
      <c r="I140" s="807" t="str">
        <f t="shared" ca="1" si="64"/>
        <v/>
      </c>
      <c r="J140" s="807" t="str">
        <f t="shared" ca="1" si="65"/>
        <v/>
      </c>
      <c r="K140" s="1125" t="str">
        <f t="shared" ca="1" si="66"/>
        <v/>
      </c>
      <c r="L140" s="1124" t="str">
        <f t="shared" ca="1" si="67"/>
        <v/>
      </c>
      <c r="M140" s="807" t="str">
        <f t="shared" ca="1" si="68"/>
        <v/>
      </c>
      <c r="N140" s="1125" t="str">
        <f t="shared" ca="1" si="69"/>
        <v/>
      </c>
      <c r="O140" s="1124" t="str">
        <f t="shared" ca="1" si="70"/>
        <v/>
      </c>
      <c r="P140" s="807" t="str">
        <f t="shared" ca="1" si="71"/>
        <v/>
      </c>
      <c r="Q140" s="807" t="str">
        <f t="shared" ca="1" si="72"/>
        <v/>
      </c>
      <c r="R140" s="807" t="str">
        <f t="shared" ca="1" si="73"/>
        <v/>
      </c>
      <c r="S140" s="1125" t="str">
        <f t="shared" ca="1" si="74"/>
        <v/>
      </c>
      <c r="U140" s="410">
        <f t="shared" ca="1" si="75"/>
        <v>0</v>
      </c>
      <c r="V140" s="410">
        <f t="shared" ca="1" si="76"/>
        <v>0</v>
      </c>
      <c r="W140" s="405">
        <f t="shared" ca="1" si="78"/>
        <v>0</v>
      </c>
      <c r="X140" s="414">
        <f t="shared" ca="1" si="78"/>
        <v>0</v>
      </c>
      <c r="Y140" s="405">
        <f t="shared" ca="1" si="78"/>
        <v>0</v>
      </c>
      <c r="Z140" s="405">
        <f t="shared" ca="1" si="78"/>
        <v>0</v>
      </c>
      <c r="AA140" s="405">
        <f t="shared" ca="1" si="78"/>
        <v>0</v>
      </c>
      <c r="AB140" s="405">
        <f t="shared" ca="1" si="78"/>
        <v>0</v>
      </c>
      <c r="AC140" s="405">
        <f t="shared" ca="1" si="78"/>
        <v>0</v>
      </c>
      <c r="AD140" s="405">
        <f t="shared" ca="1" si="78"/>
        <v>0</v>
      </c>
      <c r="AE140" s="405">
        <f t="shared" ca="1" si="78"/>
        <v>0</v>
      </c>
      <c r="AF140" s="405">
        <f t="shared" ca="1" si="78"/>
        <v>0</v>
      </c>
      <c r="AG140" s="405">
        <f t="shared" ca="1" si="78"/>
        <v>0</v>
      </c>
      <c r="AH140" s="405">
        <f t="shared" ca="1" si="78"/>
        <v>0</v>
      </c>
      <c r="AI140" s="405">
        <f t="shared" ca="1" si="78"/>
        <v>0</v>
      </c>
      <c r="AJ140" s="405">
        <f t="shared" ca="1" si="78"/>
        <v>0</v>
      </c>
      <c r="AK140" s="405">
        <f t="shared" ca="1" si="78"/>
        <v>0</v>
      </c>
      <c r="AL140" s="405">
        <f t="shared" ca="1" si="78"/>
        <v>0</v>
      </c>
    </row>
    <row r="141" spans="1:38" ht="20.100000000000001" customHeight="1">
      <c r="A141" t="s">
        <v>623</v>
      </c>
      <c r="B141" s="436">
        <v>68</v>
      </c>
      <c r="C141" s="446" t="s">
        <v>396</v>
      </c>
      <c r="D141" s="1124" t="str">
        <f t="shared" ca="1" si="59"/>
        <v/>
      </c>
      <c r="E141" s="807" t="str">
        <f t="shared" ca="1" si="60"/>
        <v/>
      </c>
      <c r="F141" s="1125" t="str">
        <f t="shared" ca="1" si="61"/>
        <v/>
      </c>
      <c r="G141" s="1124" t="str">
        <f t="shared" ca="1" si="62"/>
        <v/>
      </c>
      <c r="H141" s="807" t="str">
        <f t="shared" ca="1" si="63"/>
        <v/>
      </c>
      <c r="I141" s="807" t="str">
        <f t="shared" ca="1" si="64"/>
        <v/>
      </c>
      <c r="J141" s="807" t="str">
        <f t="shared" ca="1" si="65"/>
        <v/>
      </c>
      <c r="K141" s="1125" t="str">
        <f t="shared" ca="1" si="66"/>
        <v/>
      </c>
      <c r="L141" s="1124" t="str">
        <f t="shared" ca="1" si="67"/>
        <v/>
      </c>
      <c r="M141" s="807" t="str">
        <f t="shared" ca="1" si="68"/>
        <v/>
      </c>
      <c r="N141" s="1125" t="str">
        <f t="shared" ca="1" si="69"/>
        <v/>
      </c>
      <c r="O141" s="1124" t="str">
        <f t="shared" ca="1" si="70"/>
        <v/>
      </c>
      <c r="P141" s="807" t="str">
        <f t="shared" ca="1" si="71"/>
        <v/>
      </c>
      <c r="Q141" s="807" t="str">
        <f t="shared" ca="1" si="72"/>
        <v/>
      </c>
      <c r="R141" s="807" t="str">
        <f t="shared" ca="1" si="73"/>
        <v/>
      </c>
      <c r="S141" s="1125" t="str">
        <f t="shared" ca="1" si="74"/>
        <v/>
      </c>
      <c r="U141" s="410">
        <f t="shared" ca="1" si="75"/>
        <v>0</v>
      </c>
      <c r="V141" s="410">
        <f t="shared" ca="1" si="76"/>
        <v>0</v>
      </c>
      <c r="W141" s="405">
        <f t="shared" ca="1" si="78"/>
        <v>0</v>
      </c>
      <c r="X141" s="414">
        <f t="shared" ca="1" si="78"/>
        <v>0</v>
      </c>
      <c r="Y141" s="405">
        <f t="shared" ca="1" si="78"/>
        <v>0</v>
      </c>
      <c r="Z141" s="405">
        <f t="shared" ca="1" si="78"/>
        <v>0</v>
      </c>
      <c r="AA141" s="405">
        <f t="shared" ca="1" si="78"/>
        <v>0</v>
      </c>
      <c r="AB141" s="405">
        <f t="shared" ca="1" si="78"/>
        <v>0</v>
      </c>
      <c r="AC141" s="405">
        <f t="shared" ca="1" si="78"/>
        <v>0</v>
      </c>
      <c r="AD141" s="405">
        <f t="shared" ca="1" si="78"/>
        <v>0</v>
      </c>
      <c r="AE141" s="405">
        <f t="shared" ca="1" si="78"/>
        <v>0</v>
      </c>
      <c r="AF141" s="405">
        <f t="shared" ca="1" si="78"/>
        <v>0</v>
      </c>
      <c r="AG141" s="405">
        <f t="shared" ca="1" si="78"/>
        <v>0</v>
      </c>
      <c r="AH141" s="405">
        <f t="shared" ca="1" si="78"/>
        <v>0</v>
      </c>
      <c r="AI141" s="405">
        <f t="shared" ca="1" si="78"/>
        <v>0</v>
      </c>
      <c r="AJ141" s="405">
        <f t="shared" ca="1" si="78"/>
        <v>0</v>
      </c>
      <c r="AK141" s="405">
        <f t="shared" ca="1" si="78"/>
        <v>0</v>
      </c>
      <c r="AL141" s="405">
        <f t="shared" ca="1" si="78"/>
        <v>0</v>
      </c>
    </row>
    <row r="142" spans="1:38" ht="20.100000000000001" customHeight="1">
      <c r="A142" t="s">
        <v>625</v>
      </c>
      <c r="B142" s="436">
        <v>69</v>
      </c>
      <c r="C142" s="446" t="s">
        <v>1825</v>
      </c>
      <c r="D142" s="1124" t="str">
        <f t="shared" ca="1" si="59"/>
        <v/>
      </c>
      <c r="E142" s="807" t="str">
        <f t="shared" ca="1" si="60"/>
        <v/>
      </c>
      <c r="F142" s="1125" t="str">
        <f t="shared" ca="1" si="61"/>
        <v/>
      </c>
      <c r="G142" s="1124" t="str">
        <f t="shared" ca="1" si="62"/>
        <v/>
      </c>
      <c r="H142" s="807" t="str">
        <f t="shared" ca="1" si="63"/>
        <v/>
      </c>
      <c r="I142" s="807" t="str">
        <f t="shared" ca="1" si="64"/>
        <v/>
      </c>
      <c r="J142" s="807" t="str">
        <f t="shared" ca="1" si="65"/>
        <v/>
      </c>
      <c r="K142" s="1125" t="str">
        <f t="shared" ca="1" si="66"/>
        <v/>
      </c>
      <c r="L142" s="1124" t="str">
        <f t="shared" ca="1" si="67"/>
        <v/>
      </c>
      <c r="M142" s="807" t="str">
        <f t="shared" ca="1" si="68"/>
        <v/>
      </c>
      <c r="N142" s="1125" t="str">
        <f t="shared" ca="1" si="69"/>
        <v/>
      </c>
      <c r="O142" s="1124" t="str">
        <f t="shared" ca="1" si="70"/>
        <v/>
      </c>
      <c r="P142" s="807" t="str">
        <f t="shared" ca="1" si="71"/>
        <v/>
      </c>
      <c r="Q142" s="807" t="str">
        <f t="shared" ca="1" si="72"/>
        <v/>
      </c>
      <c r="R142" s="807" t="str">
        <f t="shared" ca="1" si="73"/>
        <v/>
      </c>
      <c r="S142" s="1125" t="str">
        <f t="shared" ca="1" si="74"/>
        <v/>
      </c>
      <c r="U142" s="410">
        <f t="shared" ca="1" si="75"/>
        <v>0</v>
      </c>
      <c r="V142" s="410">
        <f t="shared" ca="1" si="76"/>
        <v>0</v>
      </c>
      <c r="W142" s="405">
        <f t="shared" ca="1" si="78"/>
        <v>0</v>
      </c>
      <c r="X142" s="414">
        <f t="shared" ca="1" si="78"/>
        <v>0</v>
      </c>
      <c r="Y142" s="405">
        <f t="shared" ca="1" si="78"/>
        <v>0</v>
      </c>
      <c r="Z142" s="405">
        <f t="shared" ca="1" si="78"/>
        <v>0</v>
      </c>
      <c r="AA142" s="405">
        <f t="shared" ca="1" si="78"/>
        <v>0</v>
      </c>
      <c r="AB142" s="405">
        <f t="shared" ca="1" si="78"/>
        <v>0</v>
      </c>
      <c r="AC142" s="405">
        <f t="shared" ca="1" si="78"/>
        <v>0</v>
      </c>
      <c r="AD142" s="405">
        <f t="shared" ca="1" si="78"/>
        <v>0</v>
      </c>
      <c r="AE142" s="405">
        <f t="shared" ca="1" si="78"/>
        <v>0</v>
      </c>
      <c r="AF142" s="405">
        <f t="shared" ca="1" si="78"/>
        <v>0</v>
      </c>
      <c r="AG142" s="405">
        <f t="shared" ca="1" si="78"/>
        <v>0</v>
      </c>
      <c r="AH142" s="405">
        <f t="shared" ca="1" si="78"/>
        <v>0</v>
      </c>
      <c r="AI142" s="405">
        <f t="shared" ca="1" si="78"/>
        <v>0</v>
      </c>
      <c r="AJ142" s="405">
        <f t="shared" ca="1" si="78"/>
        <v>0</v>
      </c>
      <c r="AK142" s="405">
        <f t="shared" ca="1" si="78"/>
        <v>0</v>
      </c>
      <c r="AL142" s="405">
        <f t="shared" ca="1" si="78"/>
        <v>0</v>
      </c>
    </row>
    <row r="143" spans="1:38" ht="20.100000000000001" customHeight="1">
      <c r="A143" t="s">
        <v>626</v>
      </c>
      <c r="B143" s="812">
        <v>70</v>
      </c>
      <c r="C143" s="446" t="s">
        <v>399</v>
      </c>
      <c r="D143" s="1124" t="str">
        <f t="shared" ca="1" si="59"/>
        <v/>
      </c>
      <c r="E143" s="807" t="str">
        <f t="shared" ca="1" si="60"/>
        <v/>
      </c>
      <c r="F143" s="1125" t="str">
        <f t="shared" ca="1" si="61"/>
        <v/>
      </c>
      <c r="G143" s="1124" t="str">
        <f t="shared" ca="1" si="62"/>
        <v/>
      </c>
      <c r="H143" s="807" t="str">
        <f t="shared" ca="1" si="63"/>
        <v/>
      </c>
      <c r="I143" s="807" t="str">
        <f t="shared" ca="1" si="64"/>
        <v/>
      </c>
      <c r="J143" s="807" t="str">
        <f t="shared" ca="1" si="65"/>
        <v/>
      </c>
      <c r="K143" s="1125" t="str">
        <f t="shared" ca="1" si="66"/>
        <v/>
      </c>
      <c r="L143" s="1124" t="str">
        <f t="shared" ca="1" si="67"/>
        <v/>
      </c>
      <c r="M143" s="807" t="str">
        <f t="shared" ca="1" si="68"/>
        <v/>
      </c>
      <c r="N143" s="1125" t="str">
        <f t="shared" ca="1" si="69"/>
        <v/>
      </c>
      <c r="O143" s="1124" t="str">
        <f t="shared" ca="1" si="70"/>
        <v/>
      </c>
      <c r="P143" s="807" t="str">
        <f t="shared" ca="1" si="71"/>
        <v/>
      </c>
      <c r="Q143" s="807" t="str">
        <f t="shared" ca="1" si="72"/>
        <v/>
      </c>
      <c r="R143" s="807" t="str">
        <f t="shared" ca="1" si="73"/>
        <v/>
      </c>
      <c r="S143" s="1125" t="str">
        <f t="shared" ca="1" si="74"/>
        <v/>
      </c>
      <c r="U143" s="410">
        <f t="shared" ca="1" si="75"/>
        <v>0</v>
      </c>
      <c r="V143" s="410">
        <f t="shared" ca="1" si="76"/>
        <v>0</v>
      </c>
      <c r="W143" s="405">
        <f t="shared" ca="1" si="78"/>
        <v>0</v>
      </c>
      <c r="X143" s="414">
        <f t="shared" ca="1" si="78"/>
        <v>0</v>
      </c>
      <c r="Y143" s="405">
        <f t="shared" ca="1" si="78"/>
        <v>0</v>
      </c>
      <c r="Z143" s="405">
        <f t="shared" ca="1" si="78"/>
        <v>0</v>
      </c>
      <c r="AA143" s="405">
        <f t="shared" ca="1" si="78"/>
        <v>0</v>
      </c>
      <c r="AB143" s="405">
        <f t="shared" ca="1" si="78"/>
        <v>0</v>
      </c>
      <c r="AC143" s="405">
        <f t="shared" ca="1" si="78"/>
        <v>0</v>
      </c>
      <c r="AD143" s="405">
        <f t="shared" ca="1" si="78"/>
        <v>0</v>
      </c>
      <c r="AE143" s="405">
        <f t="shared" ca="1" si="78"/>
        <v>0</v>
      </c>
      <c r="AF143" s="405">
        <f t="shared" ca="1" si="78"/>
        <v>0</v>
      </c>
      <c r="AG143" s="405">
        <f t="shared" ca="1" si="78"/>
        <v>0</v>
      </c>
      <c r="AH143" s="405">
        <f t="shared" ca="1" si="78"/>
        <v>0</v>
      </c>
      <c r="AI143" s="405">
        <f t="shared" ca="1" si="78"/>
        <v>0</v>
      </c>
      <c r="AJ143" s="405">
        <f t="shared" ca="1" si="78"/>
        <v>0</v>
      </c>
      <c r="AK143" s="405">
        <f t="shared" ca="1" si="78"/>
        <v>0</v>
      </c>
      <c r="AL143" s="405">
        <f t="shared" ca="1" si="78"/>
        <v>0</v>
      </c>
    </row>
    <row r="144" spans="1:38" ht="20.100000000000001" customHeight="1">
      <c r="A144" t="s">
        <v>627</v>
      </c>
      <c r="B144" s="810">
        <v>71</v>
      </c>
      <c r="C144" s="930" t="s">
        <v>400</v>
      </c>
      <c r="D144" s="1127" t="str">
        <f t="shared" ca="1" si="59"/>
        <v/>
      </c>
      <c r="E144" s="441" t="str">
        <f t="shared" ca="1" si="60"/>
        <v/>
      </c>
      <c r="F144" s="488" t="str">
        <f t="shared" ca="1" si="61"/>
        <v/>
      </c>
      <c r="G144" s="1127" t="str">
        <f t="shared" ca="1" si="62"/>
        <v/>
      </c>
      <c r="H144" s="441" t="str">
        <f t="shared" ca="1" si="63"/>
        <v/>
      </c>
      <c r="I144" s="441" t="str">
        <f t="shared" ca="1" si="64"/>
        <v/>
      </c>
      <c r="J144" s="441" t="str">
        <f t="shared" ca="1" si="65"/>
        <v/>
      </c>
      <c r="K144" s="488" t="str">
        <f t="shared" ca="1" si="66"/>
        <v/>
      </c>
      <c r="L144" s="1127" t="str">
        <f t="shared" ca="1" si="67"/>
        <v/>
      </c>
      <c r="M144" s="441" t="str">
        <f t="shared" ca="1" si="68"/>
        <v/>
      </c>
      <c r="N144" s="488" t="str">
        <f t="shared" ca="1" si="69"/>
        <v/>
      </c>
      <c r="O144" s="1127" t="str">
        <f t="shared" ca="1" si="70"/>
        <v/>
      </c>
      <c r="P144" s="441" t="str">
        <f t="shared" ca="1" si="71"/>
        <v/>
      </c>
      <c r="Q144" s="441" t="str">
        <f t="shared" ca="1" si="72"/>
        <v/>
      </c>
      <c r="R144" s="441" t="str">
        <f t="shared" ca="1" si="73"/>
        <v/>
      </c>
      <c r="S144" s="488" t="str">
        <f t="shared" ca="1" si="74"/>
        <v/>
      </c>
      <c r="U144" s="410">
        <f t="shared" ca="1" si="75"/>
        <v>0</v>
      </c>
      <c r="V144" s="410">
        <f t="shared" ca="1" si="76"/>
        <v>0</v>
      </c>
      <c r="W144" s="405">
        <f t="shared" ca="1" si="78"/>
        <v>0</v>
      </c>
      <c r="X144" s="414">
        <f t="shared" ca="1" si="78"/>
        <v>0</v>
      </c>
      <c r="Y144" s="405">
        <f t="shared" ca="1" si="78"/>
        <v>0</v>
      </c>
      <c r="Z144" s="405">
        <f t="shared" ca="1" si="78"/>
        <v>0</v>
      </c>
      <c r="AA144" s="405">
        <f t="shared" ca="1" si="78"/>
        <v>0</v>
      </c>
      <c r="AB144" s="405">
        <f t="shared" ca="1" si="78"/>
        <v>0</v>
      </c>
      <c r="AC144" s="405">
        <f t="shared" ca="1" si="78"/>
        <v>0</v>
      </c>
      <c r="AD144" s="405">
        <f t="shared" ca="1" si="78"/>
        <v>0</v>
      </c>
      <c r="AE144" s="405">
        <f t="shared" ca="1" si="78"/>
        <v>0</v>
      </c>
      <c r="AF144" s="405">
        <f t="shared" ca="1" si="78"/>
        <v>0</v>
      </c>
      <c r="AG144" s="405">
        <f t="shared" ca="1" si="78"/>
        <v>0</v>
      </c>
      <c r="AH144" s="405">
        <f t="shared" ca="1" si="78"/>
        <v>0</v>
      </c>
      <c r="AI144" s="405">
        <f t="shared" ca="1" si="78"/>
        <v>0</v>
      </c>
      <c r="AJ144" s="405">
        <f t="shared" ca="1" si="78"/>
        <v>0</v>
      </c>
      <c r="AK144" s="405">
        <f t="shared" ca="1" si="78"/>
        <v>0</v>
      </c>
      <c r="AL144" s="405">
        <f t="shared" ca="1" si="78"/>
        <v>0</v>
      </c>
    </row>
    <row r="145" spans="1:38" ht="20.100000000000001" customHeight="1">
      <c r="A145" t="s">
        <v>628</v>
      </c>
      <c r="B145" s="812">
        <v>72</v>
      </c>
      <c r="C145" s="446" t="s">
        <v>401</v>
      </c>
      <c r="D145" s="1124" t="str">
        <f t="shared" ca="1" si="59"/>
        <v/>
      </c>
      <c r="E145" s="807" t="str">
        <f t="shared" ca="1" si="60"/>
        <v/>
      </c>
      <c r="F145" s="1125" t="str">
        <f t="shared" ca="1" si="61"/>
        <v/>
      </c>
      <c r="G145" s="1124" t="str">
        <f t="shared" ca="1" si="62"/>
        <v/>
      </c>
      <c r="H145" s="807" t="str">
        <f t="shared" ca="1" si="63"/>
        <v/>
      </c>
      <c r="I145" s="807" t="str">
        <f t="shared" ca="1" si="64"/>
        <v/>
      </c>
      <c r="J145" s="807" t="str">
        <f t="shared" ca="1" si="65"/>
        <v/>
      </c>
      <c r="K145" s="1125" t="str">
        <f t="shared" ca="1" si="66"/>
        <v/>
      </c>
      <c r="L145" s="1124" t="str">
        <f t="shared" ca="1" si="67"/>
        <v/>
      </c>
      <c r="M145" s="807" t="str">
        <f t="shared" ca="1" si="68"/>
        <v/>
      </c>
      <c r="N145" s="1125" t="str">
        <f t="shared" ca="1" si="69"/>
        <v/>
      </c>
      <c r="O145" s="1124" t="str">
        <f t="shared" ca="1" si="70"/>
        <v/>
      </c>
      <c r="P145" s="807" t="str">
        <f t="shared" ca="1" si="71"/>
        <v/>
      </c>
      <c r="Q145" s="807" t="str">
        <f t="shared" ca="1" si="72"/>
        <v/>
      </c>
      <c r="R145" s="807" t="str">
        <f t="shared" ca="1" si="73"/>
        <v/>
      </c>
      <c r="S145" s="1125" t="str">
        <f t="shared" ca="1" si="74"/>
        <v/>
      </c>
      <c r="U145" s="410">
        <f t="shared" ca="1" si="75"/>
        <v>0</v>
      </c>
      <c r="V145" s="410">
        <f t="shared" ca="1" si="76"/>
        <v>0</v>
      </c>
      <c r="W145" s="405">
        <f t="shared" ca="1" si="78"/>
        <v>0</v>
      </c>
      <c r="X145" s="414">
        <f t="shared" ca="1" si="78"/>
        <v>0</v>
      </c>
      <c r="Y145" s="405">
        <f t="shared" ca="1" si="78"/>
        <v>0</v>
      </c>
      <c r="Z145" s="405">
        <f t="shared" ca="1" si="78"/>
        <v>0</v>
      </c>
      <c r="AA145" s="405">
        <f t="shared" ca="1" si="78"/>
        <v>0</v>
      </c>
      <c r="AB145" s="405">
        <f t="shared" ca="1" si="78"/>
        <v>0</v>
      </c>
      <c r="AC145" s="405">
        <f t="shared" ca="1" si="78"/>
        <v>0</v>
      </c>
      <c r="AD145" s="405">
        <f t="shared" ca="1" si="78"/>
        <v>0</v>
      </c>
      <c r="AE145" s="405">
        <f t="shared" ca="1" si="78"/>
        <v>0</v>
      </c>
      <c r="AF145" s="405">
        <f t="shared" ca="1" si="78"/>
        <v>0</v>
      </c>
      <c r="AG145" s="405">
        <f t="shared" ca="1" si="78"/>
        <v>0</v>
      </c>
      <c r="AH145" s="405">
        <f t="shared" ca="1" si="78"/>
        <v>0</v>
      </c>
      <c r="AI145" s="405">
        <f t="shared" ca="1" si="78"/>
        <v>0</v>
      </c>
      <c r="AJ145" s="405">
        <f t="shared" ca="1" si="78"/>
        <v>0</v>
      </c>
      <c r="AK145" s="405">
        <f t="shared" ca="1" si="78"/>
        <v>0</v>
      </c>
      <c r="AL145" s="405">
        <f t="shared" ca="1" si="78"/>
        <v>0</v>
      </c>
    </row>
    <row r="146" spans="1:38" ht="20.100000000000001" customHeight="1">
      <c r="A146" t="s">
        <v>629</v>
      </c>
      <c r="B146" s="812">
        <v>73</v>
      </c>
      <c r="C146" s="446" t="s">
        <v>402</v>
      </c>
      <c r="D146" s="1124" t="str">
        <f t="shared" ca="1" si="59"/>
        <v/>
      </c>
      <c r="E146" s="807" t="str">
        <f t="shared" ca="1" si="60"/>
        <v/>
      </c>
      <c r="F146" s="1125" t="str">
        <f t="shared" ca="1" si="61"/>
        <v/>
      </c>
      <c r="G146" s="1124" t="str">
        <f t="shared" ca="1" si="62"/>
        <v/>
      </c>
      <c r="H146" s="807" t="str">
        <f t="shared" ca="1" si="63"/>
        <v/>
      </c>
      <c r="I146" s="807" t="str">
        <f t="shared" ca="1" si="64"/>
        <v/>
      </c>
      <c r="J146" s="807" t="str">
        <f t="shared" ca="1" si="65"/>
        <v/>
      </c>
      <c r="K146" s="1125" t="str">
        <f t="shared" ca="1" si="66"/>
        <v/>
      </c>
      <c r="L146" s="1124" t="str">
        <f t="shared" ca="1" si="67"/>
        <v/>
      </c>
      <c r="M146" s="807" t="str">
        <f t="shared" ca="1" si="68"/>
        <v/>
      </c>
      <c r="N146" s="1125" t="str">
        <f t="shared" ca="1" si="69"/>
        <v/>
      </c>
      <c r="O146" s="1124" t="str">
        <f t="shared" ca="1" si="70"/>
        <v/>
      </c>
      <c r="P146" s="807" t="str">
        <f t="shared" ca="1" si="71"/>
        <v/>
      </c>
      <c r="Q146" s="807" t="str">
        <f t="shared" ca="1" si="72"/>
        <v/>
      </c>
      <c r="R146" s="807" t="str">
        <f t="shared" ca="1" si="73"/>
        <v/>
      </c>
      <c r="S146" s="1125" t="str">
        <f t="shared" ca="1" si="74"/>
        <v/>
      </c>
      <c r="U146" s="410">
        <f t="shared" ca="1" si="75"/>
        <v>0</v>
      </c>
      <c r="V146" s="410">
        <f t="shared" ca="1" si="76"/>
        <v>0</v>
      </c>
      <c r="W146" s="405">
        <f t="shared" ca="1" si="78"/>
        <v>0</v>
      </c>
      <c r="X146" s="414">
        <f t="shared" ca="1" si="78"/>
        <v>0</v>
      </c>
      <c r="Y146" s="405">
        <f t="shared" ca="1" si="78"/>
        <v>0</v>
      </c>
      <c r="Z146" s="405">
        <f t="shared" ca="1" si="78"/>
        <v>0</v>
      </c>
      <c r="AA146" s="405">
        <f t="shared" ca="1" si="78"/>
        <v>0</v>
      </c>
      <c r="AB146" s="405">
        <f t="shared" ca="1" si="78"/>
        <v>0</v>
      </c>
      <c r="AC146" s="405">
        <f t="shared" ca="1" si="78"/>
        <v>0</v>
      </c>
      <c r="AD146" s="405">
        <f t="shared" ca="1" si="78"/>
        <v>0</v>
      </c>
      <c r="AE146" s="405">
        <f t="shared" ca="1" si="78"/>
        <v>0</v>
      </c>
      <c r="AF146" s="405">
        <f t="shared" ca="1" si="78"/>
        <v>0</v>
      </c>
      <c r="AG146" s="405">
        <f t="shared" ca="1" si="78"/>
        <v>0</v>
      </c>
      <c r="AH146" s="405">
        <f t="shared" ca="1" si="78"/>
        <v>0</v>
      </c>
      <c r="AI146" s="405">
        <f t="shared" ca="1" si="78"/>
        <v>0</v>
      </c>
      <c r="AJ146" s="405">
        <f t="shared" ca="1" si="78"/>
        <v>0</v>
      </c>
      <c r="AK146" s="405">
        <f t="shared" ca="1" si="78"/>
        <v>0</v>
      </c>
      <c r="AL146" s="405">
        <f t="shared" ca="1" si="78"/>
        <v>0</v>
      </c>
    </row>
    <row r="147" spans="1:38" ht="20.100000000000001" customHeight="1">
      <c r="A147" t="s">
        <v>630</v>
      </c>
      <c r="B147" s="812">
        <v>74</v>
      </c>
      <c r="C147" s="446" t="s">
        <v>403</v>
      </c>
      <c r="D147" s="1124" t="str">
        <f t="shared" ca="1" si="59"/>
        <v/>
      </c>
      <c r="E147" s="807">
        <f t="shared" ca="1" si="60"/>
        <v>3</v>
      </c>
      <c r="F147" s="1125">
        <f t="shared" ca="1" si="61"/>
        <v>3</v>
      </c>
      <c r="G147" s="1124">
        <f t="shared" ca="1" si="62"/>
        <v>3</v>
      </c>
      <c r="H147" s="807" t="str">
        <f t="shared" ca="1" si="63"/>
        <v/>
      </c>
      <c r="I147" s="807" t="str">
        <f t="shared" ca="1" si="64"/>
        <v/>
      </c>
      <c r="J147" s="807" t="str">
        <f t="shared" ca="1" si="65"/>
        <v/>
      </c>
      <c r="K147" s="1125">
        <f t="shared" ca="1" si="66"/>
        <v>3</v>
      </c>
      <c r="L147" s="1124" t="str">
        <f t="shared" ca="1" si="67"/>
        <v/>
      </c>
      <c r="M147" s="807" t="str">
        <f t="shared" ca="1" si="68"/>
        <v/>
      </c>
      <c r="N147" s="1125" t="str">
        <f t="shared" ca="1" si="69"/>
        <v/>
      </c>
      <c r="O147" s="1124" t="str">
        <f t="shared" ca="1" si="70"/>
        <v/>
      </c>
      <c r="P147" s="807" t="str">
        <f t="shared" ca="1" si="71"/>
        <v/>
      </c>
      <c r="Q147" s="807" t="str">
        <f t="shared" ca="1" si="72"/>
        <v/>
      </c>
      <c r="R147" s="807" t="str">
        <f t="shared" ca="1" si="73"/>
        <v/>
      </c>
      <c r="S147" s="1125" t="str">
        <f t="shared" ca="1" si="74"/>
        <v/>
      </c>
      <c r="U147" s="410">
        <f t="shared" ca="1" si="75"/>
        <v>0</v>
      </c>
      <c r="V147" s="410">
        <f t="shared" ca="1" si="76"/>
        <v>0</v>
      </c>
      <c r="W147" s="405">
        <f t="shared" ca="1" si="78"/>
        <v>0</v>
      </c>
      <c r="X147" s="414">
        <f t="shared" ca="1" si="78"/>
        <v>3</v>
      </c>
      <c r="Y147" s="405">
        <f t="shared" ca="1" si="78"/>
        <v>3</v>
      </c>
      <c r="Z147" s="405">
        <f t="shared" ca="1" si="78"/>
        <v>3</v>
      </c>
      <c r="AA147" s="405">
        <f t="shared" ca="1" si="78"/>
        <v>0</v>
      </c>
      <c r="AB147" s="405">
        <f t="shared" ca="1" si="78"/>
        <v>0</v>
      </c>
      <c r="AC147" s="405">
        <f t="shared" ca="1" si="78"/>
        <v>0</v>
      </c>
      <c r="AD147" s="405">
        <f t="shared" ca="1" si="78"/>
        <v>3</v>
      </c>
      <c r="AE147" s="405">
        <f t="shared" ca="1" si="78"/>
        <v>0</v>
      </c>
      <c r="AF147" s="405">
        <f t="shared" ca="1" si="78"/>
        <v>0</v>
      </c>
      <c r="AG147" s="405">
        <f t="shared" ca="1" si="78"/>
        <v>0</v>
      </c>
      <c r="AH147" s="405">
        <f t="shared" ca="1" si="78"/>
        <v>0</v>
      </c>
      <c r="AI147" s="405">
        <f t="shared" ca="1" si="78"/>
        <v>0</v>
      </c>
      <c r="AJ147" s="405">
        <f t="shared" ca="1" si="78"/>
        <v>0</v>
      </c>
      <c r="AK147" s="405">
        <f t="shared" ca="1" si="78"/>
        <v>0</v>
      </c>
      <c r="AL147" s="405">
        <f t="shared" ca="1" si="78"/>
        <v>0</v>
      </c>
    </row>
    <row r="148" spans="1:38" ht="20.100000000000001" customHeight="1">
      <c r="A148" t="s">
        <v>631</v>
      </c>
      <c r="B148" s="427">
        <v>75</v>
      </c>
      <c r="C148" s="929" t="s">
        <v>404</v>
      </c>
      <c r="D148" s="475" t="str">
        <f t="shared" ca="1" si="59"/>
        <v/>
      </c>
      <c r="E148" s="431" t="str">
        <f t="shared" ca="1" si="60"/>
        <v/>
      </c>
      <c r="F148" s="476" t="str">
        <f t="shared" ca="1" si="61"/>
        <v/>
      </c>
      <c r="G148" s="475" t="str">
        <f t="shared" ca="1" si="62"/>
        <v/>
      </c>
      <c r="H148" s="431" t="str">
        <f t="shared" ca="1" si="63"/>
        <v/>
      </c>
      <c r="I148" s="431" t="str">
        <f t="shared" ca="1" si="64"/>
        <v/>
      </c>
      <c r="J148" s="431" t="str">
        <f t="shared" ca="1" si="65"/>
        <v/>
      </c>
      <c r="K148" s="476" t="str">
        <f t="shared" ca="1" si="66"/>
        <v/>
      </c>
      <c r="L148" s="475" t="str">
        <f t="shared" ca="1" si="67"/>
        <v/>
      </c>
      <c r="M148" s="431" t="str">
        <f t="shared" ca="1" si="68"/>
        <v/>
      </c>
      <c r="N148" s="476" t="str">
        <f t="shared" ca="1" si="69"/>
        <v/>
      </c>
      <c r="O148" s="475" t="str">
        <f t="shared" ca="1" si="70"/>
        <v/>
      </c>
      <c r="P148" s="431" t="str">
        <f t="shared" ca="1" si="71"/>
        <v/>
      </c>
      <c r="Q148" s="431" t="str">
        <f t="shared" ca="1" si="72"/>
        <v/>
      </c>
      <c r="R148" s="431" t="str">
        <f t="shared" ca="1" si="73"/>
        <v/>
      </c>
      <c r="S148" s="476" t="str">
        <f t="shared" ca="1" si="74"/>
        <v/>
      </c>
      <c r="U148" s="410">
        <f t="shared" ca="1" si="75"/>
        <v>0</v>
      </c>
      <c r="V148" s="410">
        <f t="shared" ca="1" si="76"/>
        <v>0</v>
      </c>
      <c r="W148" s="405">
        <f t="shared" ca="1" si="78"/>
        <v>0</v>
      </c>
      <c r="X148" s="414">
        <f t="shared" ca="1" si="78"/>
        <v>0</v>
      </c>
      <c r="Y148" s="405">
        <f t="shared" ca="1" si="78"/>
        <v>0</v>
      </c>
      <c r="Z148" s="405">
        <f t="shared" ca="1" si="78"/>
        <v>0</v>
      </c>
      <c r="AA148" s="405">
        <f t="shared" ca="1" si="78"/>
        <v>0</v>
      </c>
      <c r="AB148" s="405">
        <f t="shared" ca="1" si="78"/>
        <v>0</v>
      </c>
      <c r="AC148" s="405">
        <f t="shared" ca="1" si="78"/>
        <v>0</v>
      </c>
      <c r="AD148" s="405">
        <f t="shared" ca="1" si="78"/>
        <v>0</v>
      </c>
      <c r="AE148" s="405">
        <f t="shared" ca="1" si="78"/>
        <v>0</v>
      </c>
      <c r="AF148" s="405">
        <f t="shared" ca="1" si="78"/>
        <v>0</v>
      </c>
      <c r="AG148" s="405">
        <f t="shared" ca="1" si="78"/>
        <v>0</v>
      </c>
      <c r="AH148" s="405">
        <f t="shared" ca="1" si="78"/>
        <v>0</v>
      </c>
      <c r="AI148" s="405">
        <f t="shared" ca="1" si="78"/>
        <v>0</v>
      </c>
      <c r="AJ148" s="405">
        <f t="shared" ca="1" si="78"/>
        <v>0</v>
      </c>
      <c r="AK148" s="405">
        <f t="shared" ca="1" si="78"/>
        <v>0</v>
      </c>
      <c r="AL148" s="405">
        <f t="shared" ca="1" si="78"/>
        <v>0</v>
      </c>
    </row>
    <row r="149" spans="1:38" ht="20.100000000000001" customHeight="1">
      <c r="A149" t="s">
        <v>632</v>
      </c>
      <c r="B149" s="812">
        <v>76</v>
      </c>
      <c r="C149" s="446" t="s">
        <v>405</v>
      </c>
      <c r="D149" s="1124" t="str">
        <f t="shared" ca="1" si="59"/>
        <v/>
      </c>
      <c r="E149" s="807" t="str">
        <f t="shared" ca="1" si="60"/>
        <v/>
      </c>
      <c r="F149" s="1125" t="str">
        <f t="shared" ca="1" si="61"/>
        <v/>
      </c>
      <c r="G149" s="1124" t="str">
        <f t="shared" ca="1" si="62"/>
        <v/>
      </c>
      <c r="H149" s="807" t="str">
        <f t="shared" ca="1" si="63"/>
        <v/>
      </c>
      <c r="I149" s="807" t="str">
        <f t="shared" ca="1" si="64"/>
        <v/>
      </c>
      <c r="J149" s="807" t="str">
        <f t="shared" ca="1" si="65"/>
        <v/>
      </c>
      <c r="K149" s="1125" t="str">
        <f t="shared" ca="1" si="66"/>
        <v/>
      </c>
      <c r="L149" s="1124" t="str">
        <f t="shared" ca="1" si="67"/>
        <v/>
      </c>
      <c r="M149" s="807" t="str">
        <f t="shared" ca="1" si="68"/>
        <v/>
      </c>
      <c r="N149" s="1125" t="str">
        <f t="shared" ca="1" si="69"/>
        <v/>
      </c>
      <c r="O149" s="1124" t="str">
        <f t="shared" ca="1" si="70"/>
        <v/>
      </c>
      <c r="P149" s="807" t="str">
        <f t="shared" ca="1" si="71"/>
        <v/>
      </c>
      <c r="Q149" s="807" t="str">
        <f t="shared" ca="1" si="72"/>
        <v/>
      </c>
      <c r="R149" s="807" t="str">
        <f t="shared" ca="1" si="73"/>
        <v/>
      </c>
      <c r="S149" s="1125" t="str">
        <f t="shared" ca="1" si="74"/>
        <v/>
      </c>
      <c r="U149" s="410">
        <f t="shared" ca="1" si="75"/>
        <v>0</v>
      </c>
      <c r="V149" s="410">
        <f t="shared" ca="1" si="76"/>
        <v>0</v>
      </c>
      <c r="W149" s="405">
        <f t="shared" ref="W149:AL158" ca="1" si="79">INDEX(INDIRECT("_"&amp;W$7),MATCH($A149,_1自治体コード,0))</f>
        <v>0</v>
      </c>
      <c r="X149" s="414">
        <f t="shared" ca="1" si="79"/>
        <v>0</v>
      </c>
      <c r="Y149" s="405">
        <f t="shared" ca="1" si="79"/>
        <v>0</v>
      </c>
      <c r="Z149" s="405">
        <f t="shared" ca="1" si="79"/>
        <v>0</v>
      </c>
      <c r="AA149" s="405">
        <f t="shared" ca="1" si="79"/>
        <v>0</v>
      </c>
      <c r="AB149" s="405">
        <f t="shared" ca="1" si="79"/>
        <v>0</v>
      </c>
      <c r="AC149" s="405">
        <f t="shared" ca="1" si="79"/>
        <v>0</v>
      </c>
      <c r="AD149" s="405">
        <f t="shared" ca="1" si="79"/>
        <v>0</v>
      </c>
      <c r="AE149" s="405">
        <f t="shared" ca="1" si="79"/>
        <v>0</v>
      </c>
      <c r="AF149" s="405">
        <f t="shared" ca="1" si="79"/>
        <v>0</v>
      </c>
      <c r="AG149" s="405">
        <f t="shared" ca="1" si="79"/>
        <v>0</v>
      </c>
      <c r="AH149" s="405">
        <f t="shared" ca="1" si="79"/>
        <v>0</v>
      </c>
      <c r="AI149" s="405">
        <f t="shared" ca="1" si="79"/>
        <v>0</v>
      </c>
      <c r="AJ149" s="405">
        <f t="shared" ca="1" si="79"/>
        <v>0</v>
      </c>
      <c r="AK149" s="405">
        <f t="shared" ca="1" si="79"/>
        <v>0</v>
      </c>
      <c r="AL149" s="405">
        <f t="shared" ca="1" si="79"/>
        <v>0</v>
      </c>
    </row>
    <row r="150" spans="1:38" ht="20.100000000000001" customHeight="1">
      <c r="A150" t="s">
        <v>633</v>
      </c>
      <c r="B150" s="436">
        <v>77</v>
      </c>
      <c r="C150" s="446" t="s">
        <v>406</v>
      </c>
      <c r="D150" s="1124" t="str">
        <f t="shared" ca="1" si="59"/>
        <v/>
      </c>
      <c r="E150" s="807" t="str">
        <f t="shared" ca="1" si="60"/>
        <v/>
      </c>
      <c r="F150" s="1125" t="str">
        <f t="shared" ca="1" si="61"/>
        <v/>
      </c>
      <c r="G150" s="1124" t="str">
        <f t="shared" ca="1" si="62"/>
        <v/>
      </c>
      <c r="H150" s="807" t="str">
        <f t="shared" ca="1" si="63"/>
        <v/>
      </c>
      <c r="I150" s="807" t="str">
        <f t="shared" ca="1" si="64"/>
        <v/>
      </c>
      <c r="J150" s="807" t="str">
        <f t="shared" ca="1" si="65"/>
        <v/>
      </c>
      <c r="K150" s="1125" t="str">
        <f t="shared" ca="1" si="66"/>
        <v/>
      </c>
      <c r="L150" s="1124" t="str">
        <f t="shared" ca="1" si="67"/>
        <v/>
      </c>
      <c r="M150" s="807" t="str">
        <f t="shared" ca="1" si="68"/>
        <v/>
      </c>
      <c r="N150" s="1125" t="str">
        <f t="shared" ca="1" si="69"/>
        <v/>
      </c>
      <c r="O150" s="1124" t="str">
        <f t="shared" ca="1" si="70"/>
        <v/>
      </c>
      <c r="P150" s="807" t="str">
        <f t="shared" ca="1" si="71"/>
        <v/>
      </c>
      <c r="Q150" s="807" t="str">
        <f t="shared" ca="1" si="72"/>
        <v/>
      </c>
      <c r="R150" s="807" t="str">
        <f t="shared" ca="1" si="73"/>
        <v/>
      </c>
      <c r="S150" s="1125" t="str">
        <f t="shared" ca="1" si="74"/>
        <v/>
      </c>
      <c r="U150" s="410">
        <f t="shared" ca="1" si="75"/>
        <v>0</v>
      </c>
      <c r="V150" s="410">
        <f t="shared" ca="1" si="76"/>
        <v>0</v>
      </c>
      <c r="W150" s="405">
        <f t="shared" ca="1" si="79"/>
        <v>0</v>
      </c>
      <c r="X150" s="414">
        <f t="shared" ca="1" si="79"/>
        <v>0</v>
      </c>
      <c r="Y150" s="405">
        <f t="shared" ca="1" si="79"/>
        <v>0</v>
      </c>
      <c r="Z150" s="405">
        <f t="shared" ca="1" si="79"/>
        <v>0</v>
      </c>
      <c r="AA150" s="405">
        <f t="shared" ca="1" si="79"/>
        <v>0</v>
      </c>
      <c r="AB150" s="405">
        <f t="shared" ca="1" si="79"/>
        <v>0</v>
      </c>
      <c r="AC150" s="405">
        <f t="shared" ca="1" si="79"/>
        <v>0</v>
      </c>
      <c r="AD150" s="405">
        <f t="shared" ca="1" si="79"/>
        <v>0</v>
      </c>
      <c r="AE150" s="405">
        <f t="shared" ca="1" si="79"/>
        <v>0</v>
      </c>
      <c r="AF150" s="405">
        <f t="shared" ca="1" si="79"/>
        <v>0</v>
      </c>
      <c r="AG150" s="405">
        <f t="shared" ca="1" si="79"/>
        <v>0</v>
      </c>
      <c r="AH150" s="405">
        <f t="shared" ca="1" si="79"/>
        <v>0</v>
      </c>
      <c r="AI150" s="405">
        <f t="shared" ca="1" si="79"/>
        <v>0</v>
      </c>
      <c r="AJ150" s="405">
        <f t="shared" ca="1" si="79"/>
        <v>0</v>
      </c>
      <c r="AK150" s="405">
        <f t="shared" ca="1" si="79"/>
        <v>0</v>
      </c>
      <c r="AL150" s="405">
        <f t="shared" ca="1" si="79"/>
        <v>0</v>
      </c>
    </row>
    <row r="151" spans="1:38" ht="20.100000000000001" customHeight="1">
      <c r="A151" t="s">
        <v>634</v>
      </c>
      <c r="B151" s="436">
        <v>78</v>
      </c>
      <c r="C151" s="446" t="s">
        <v>407</v>
      </c>
      <c r="D151" s="1124" t="str">
        <f t="shared" ca="1" si="59"/>
        <v/>
      </c>
      <c r="E151" s="807" t="str">
        <f t="shared" ca="1" si="60"/>
        <v/>
      </c>
      <c r="F151" s="1125" t="str">
        <f t="shared" ca="1" si="61"/>
        <v/>
      </c>
      <c r="G151" s="1124" t="str">
        <f t="shared" ca="1" si="62"/>
        <v/>
      </c>
      <c r="H151" s="807" t="str">
        <f t="shared" ca="1" si="63"/>
        <v/>
      </c>
      <c r="I151" s="807" t="str">
        <f t="shared" ca="1" si="64"/>
        <v/>
      </c>
      <c r="J151" s="807" t="str">
        <f t="shared" ca="1" si="65"/>
        <v/>
      </c>
      <c r="K151" s="1125" t="str">
        <f t="shared" ca="1" si="66"/>
        <v/>
      </c>
      <c r="L151" s="1124" t="str">
        <f t="shared" ca="1" si="67"/>
        <v/>
      </c>
      <c r="M151" s="807" t="str">
        <f t="shared" ca="1" si="68"/>
        <v/>
      </c>
      <c r="N151" s="1125" t="str">
        <f t="shared" ca="1" si="69"/>
        <v/>
      </c>
      <c r="O151" s="1124" t="str">
        <f t="shared" ca="1" si="70"/>
        <v/>
      </c>
      <c r="P151" s="807" t="str">
        <f t="shared" ca="1" si="71"/>
        <v/>
      </c>
      <c r="Q151" s="807" t="str">
        <f t="shared" ca="1" si="72"/>
        <v/>
      </c>
      <c r="R151" s="807" t="str">
        <f t="shared" ca="1" si="73"/>
        <v/>
      </c>
      <c r="S151" s="1125" t="str">
        <f t="shared" ca="1" si="74"/>
        <v/>
      </c>
      <c r="U151" s="410">
        <f t="shared" ca="1" si="75"/>
        <v>0</v>
      </c>
      <c r="V151" s="410">
        <f t="shared" ca="1" si="76"/>
        <v>0</v>
      </c>
      <c r="W151" s="405">
        <f t="shared" ca="1" si="79"/>
        <v>0</v>
      </c>
      <c r="X151" s="414">
        <f t="shared" ca="1" si="79"/>
        <v>0</v>
      </c>
      <c r="Y151" s="405">
        <f t="shared" ca="1" si="79"/>
        <v>0</v>
      </c>
      <c r="Z151" s="405">
        <f t="shared" ca="1" si="79"/>
        <v>0</v>
      </c>
      <c r="AA151" s="405">
        <f t="shared" ca="1" si="79"/>
        <v>0</v>
      </c>
      <c r="AB151" s="405">
        <f t="shared" ca="1" si="79"/>
        <v>0</v>
      </c>
      <c r="AC151" s="405">
        <f t="shared" ca="1" si="79"/>
        <v>0</v>
      </c>
      <c r="AD151" s="405">
        <f t="shared" ca="1" si="79"/>
        <v>0</v>
      </c>
      <c r="AE151" s="405">
        <f t="shared" ca="1" si="79"/>
        <v>0</v>
      </c>
      <c r="AF151" s="405">
        <f t="shared" ca="1" si="79"/>
        <v>0</v>
      </c>
      <c r="AG151" s="405">
        <f t="shared" ca="1" si="79"/>
        <v>0</v>
      </c>
      <c r="AH151" s="405">
        <f t="shared" ca="1" si="79"/>
        <v>0</v>
      </c>
      <c r="AI151" s="405">
        <f t="shared" ca="1" si="79"/>
        <v>0</v>
      </c>
      <c r="AJ151" s="405">
        <f t="shared" ca="1" si="79"/>
        <v>0</v>
      </c>
      <c r="AK151" s="405">
        <f t="shared" ca="1" si="79"/>
        <v>0</v>
      </c>
      <c r="AL151" s="405">
        <f t="shared" ca="1" si="79"/>
        <v>0</v>
      </c>
    </row>
    <row r="152" spans="1:38" ht="20.100000000000001" customHeight="1">
      <c r="A152" t="s">
        <v>635</v>
      </c>
      <c r="B152" s="436">
        <v>79</v>
      </c>
      <c r="C152" s="446" t="s">
        <v>408</v>
      </c>
      <c r="D152" s="1124" t="str">
        <f t="shared" ca="1" si="59"/>
        <v/>
      </c>
      <c r="E152" s="807" t="str">
        <f t="shared" ca="1" si="60"/>
        <v/>
      </c>
      <c r="F152" s="1125" t="str">
        <f t="shared" ca="1" si="61"/>
        <v/>
      </c>
      <c r="G152" s="1124" t="str">
        <f t="shared" ca="1" si="62"/>
        <v/>
      </c>
      <c r="H152" s="807" t="str">
        <f t="shared" ca="1" si="63"/>
        <v/>
      </c>
      <c r="I152" s="807" t="str">
        <f t="shared" ca="1" si="64"/>
        <v/>
      </c>
      <c r="J152" s="807" t="str">
        <f t="shared" ca="1" si="65"/>
        <v/>
      </c>
      <c r="K152" s="1125" t="str">
        <f t="shared" ca="1" si="66"/>
        <v/>
      </c>
      <c r="L152" s="1124" t="str">
        <f t="shared" ca="1" si="67"/>
        <v/>
      </c>
      <c r="M152" s="807" t="str">
        <f t="shared" ca="1" si="68"/>
        <v/>
      </c>
      <c r="N152" s="1125" t="str">
        <f t="shared" ca="1" si="69"/>
        <v/>
      </c>
      <c r="O152" s="1124" t="str">
        <f t="shared" ca="1" si="70"/>
        <v/>
      </c>
      <c r="P152" s="807" t="str">
        <f t="shared" ca="1" si="71"/>
        <v/>
      </c>
      <c r="Q152" s="807" t="str">
        <f t="shared" ca="1" si="72"/>
        <v/>
      </c>
      <c r="R152" s="807" t="str">
        <f t="shared" ca="1" si="73"/>
        <v/>
      </c>
      <c r="S152" s="1125" t="str">
        <f t="shared" ca="1" si="74"/>
        <v/>
      </c>
      <c r="U152" s="410">
        <f t="shared" ca="1" si="75"/>
        <v>0</v>
      </c>
      <c r="V152" s="410">
        <f t="shared" ca="1" si="76"/>
        <v>0</v>
      </c>
      <c r="W152" s="405">
        <f t="shared" ca="1" si="79"/>
        <v>0</v>
      </c>
      <c r="X152" s="414">
        <f t="shared" ca="1" si="79"/>
        <v>0</v>
      </c>
      <c r="Y152" s="405">
        <f t="shared" ca="1" si="79"/>
        <v>0</v>
      </c>
      <c r="Z152" s="405">
        <f t="shared" ca="1" si="79"/>
        <v>0</v>
      </c>
      <c r="AA152" s="405">
        <f t="shared" ca="1" si="79"/>
        <v>0</v>
      </c>
      <c r="AB152" s="405">
        <f t="shared" ca="1" si="79"/>
        <v>0</v>
      </c>
      <c r="AC152" s="405">
        <f t="shared" ca="1" si="79"/>
        <v>0</v>
      </c>
      <c r="AD152" s="405">
        <f t="shared" ca="1" si="79"/>
        <v>0</v>
      </c>
      <c r="AE152" s="405">
        <f t="shared" ca="1" si="79"/>
        <v>0</v>
      </c>
      <c r="AF152" s="405">
        <f t="shared" ca="1" si="79"/>
        <v>0</v>
      </c>
      <c r="AG152" s="405">
        <f t="shared" ca="1" si="79"/>
        <v>0</v>
      </c>
      <c r="AH152" s="405">
        <f t="shared" ca="1" si="79"/>
        <v>0</v>
      </c>
      <c r="AI152" s="405">
        <f t="shared" ca="1" si="79"/>
        <v>0</v>
      </c>
      <c r="AJ152" s="405">
        <f t="shared" ca="1" si="79"/>
        <v>0</v>
      </c>
      <c r="AK152" s="405">
        <f t="shared" ca="1" si="79"/>
        <v>0</v>
      </c>
      <c r="AL152" s="405">
        <f t="shared" ca="1" si="79"/>
        <v>0</v>
      </c>
    </row>
    <row r="153" spans="1:38" ht="20.100000000000001" customHeight="1">
      <c r="A153" t="s">
        <v>637</v>
      </c>
      <c r="B153" s="812">
        <v>80</v>
      </c>
      <c r="C153" s="446" t="s">
        <v>410</v>
      </c>
      <c r="D153" s="1124" t="str">
        <f t="shared" ca="1" si="59"/>
        <v/>
      </c>
      <c r="E153" s="807" t="str">
        <f t="shared" ca="1" si="60"/>
        <v/>
      </c>
      <c r="F153" s="1125" t="str">
        <f t="shared" ca="1" si="61"/>
        <v/>
      </c>
      <c r="G153" s="1124" t="str">
        <f t="shared" ca="1" si="62"/>
        <v/>
      </c>
      <c r="H153" s="807" t="str">
        <f t="shared" ca="1" si="63"/>
        <v/>
      </c>
      <c r="I153" s="807" t="str">
        <f t="shared" ca="1" si="64"/>
        <v/>
      </c>
      <c r="J153" s="807" t="str">
        <f t="shared" ca="1" si="65"/>
        <v/>
      </c>
      <c r="K153" s="1125" t="str">
        <f t="shared" ca="1" si="66"/>
        <v/>
      </c>
      <c r="L153" s="1124" t="str">
        <f t="shared" ca="1" si="67"/>
        <v/>
      </c>
      <c r="M153" s="807" t="str">
        <f t="shared" ca="1" si="68"/>
        <v/>
      </c>
      <c r="N153" s="1125" t="str">
        <f t="shared" ca="1" si="69"/>
        <v/>
      </c>
      <c r="O153" s="1124" t="str">
        <f t="shared" ca="1" si="70"/>
        <v/>
      </c>
      <c r="P153" s="807" t="str">
        <f t="shared" ca="1" si="71"/>
        <v/>
      </c>
      <c r="Q153" s="807" t="str">
        <f t="shared" ca="1" si="72"/>
        <v/>
      </c>
      <c r="R153" s="807" t="str">
        <f t="shared" ca="1" si="73"/>
        <v/>
      </c>
      <c r="S153" s="1125" t="str">
        <f t="shared" ca="1" si="74"/>
        <v/>
      </c>
      <c r="U153" s="410">
        <f t="shared" ca="1" si="75"/>
        <v>0</v>
      </c>
      <c r="V153" s="410">
        <f t="shared" ca="1" si="76"/>
        <v>0</v>
      </c>
      <c r="W153" s="405">
        <f t="shared" ca="1" si="79"/>
        <v>0</v>
      </c>
      <c r="X153" s="414">
        <f t="shared" ca="1" si="79"/>
        <v>0</v>
      </c>
      <c r="Y153" s="405">
        <f t="shared" ca="1" si="79"/>
        <v>0</v>
      </c>
      <c r="Z153" s="405">
        <f t="shared" ca="1" si="79"/>
        <v>0</v>
      </c>
      <c r="AA153" s="405">
        <f t="shared" ca="1" si="79"/>
        <v>0</v>
      </c>
      <c r="AB153" s="405">
        <f t="shared" ca="1" si="79"/>
        <v>0</v>
      </c>
      <c r="AC153" s="405">
        <f t="shared" ca="1" si="79"/>
        <v>0</v>
      </c>
      <c r="AD153" s="405">
        <f t="shared" ca="1" si="79"/>
        <v>0</v>
      </c>
      <c r="AE153" s="405">
        <f t="shared" ca="1" si="79"/>
        <v>0</v>
      </c>
      <c r="AF153" s="405">
        <f t="shared" ca="1" si="79"/>
        <v>0</v>
      </c>
      <c r="AG153" s="405">
        <f t="shared" ca="1" si="79"/>
        <v>0</v>
      </c>
      <c r="AH153" s="405">
        <f t="shared" ca="1" si="79"/>
        <v>0</v>
      </c>
      <c r="AI153" s="405">
        <f t="shared" ca="1" si="79"/>
        <v>0</v>
      </c>
      <c r="AJ153" s="405">
        <f t="shared" ca="1" si="79"/>
        <v>0</v>
      </c>
      <c r="AK153" s="405">
        <f t="shared" ca="1" si="79"/>
        <v>0</v>
      </c>
      <c r="AL153" s="405">
        <f t="shared" ca="1" si="79"/>
        <v>0</v>
      </c>
    </row>
    <row r="154" spans="1:38" ht="20.100000000000001" customHeight="1">
      <c r="A154" t="s">
        <v>638</v>
      </c>
      <c r="B154" s="810">
        <v>81</v>
      </c>
      <c r="C154" s="930" t="s">
        <v>411</v>
      </c>
      <c r="D154" s="1127" t="str">
        <f t="shared" ca="1" si="59"/>
        <v/>
      </c>
      <c r="E154" s="441" t="str">
        <f t="shared" ca="1" si="60"/>
        <v/>
      </c>
      <c r="F154" s="488" t="str">
        <f t="shared" ca="1" si="61"/>
        <v/>
      </c>
      <c r="G154" s="1127" t="str">
        <f t="shared" ca="1" si="62"/>
        <v/>
      </c>
      <c r="H154" s="441" t="str">
        <f t="shared" ca="1" si="63"/>
        <v/>
      </c>
      <c r="I154" s="441" t="str">
        <f t="shared" ca="1" si="64"/>
        <v/>
      </c>
      <c r="J154" s="441" t="str">
        <f t="shared" ca="1" si="65"/>
        <v/>
      </c>
      <c r="K154" s="488" t="str">
        <f t="shared" ca="1" si="66"/>
        <v/>
      </c>
      <c r="L154" s="1127" t="str">
        <f t="shared" ca="1" si="67"/>
        <v/>
      </c>
      <c r="M154" s="441" t="str">
        <f t="shared" ca="1" si="68"/>
        <v/>
      </c>
      <c r="N154" s="488" t="str">
        <f t="shared" ca="1" si="69"/>
        <v/>
      </c>
      <c r="O154" s="1127" t="str">
        <f t="shared" ca="1" si="70"/>
        <v/>
      </c>
      <c r="P154" s="441" t="str">
        <f t="shared" ca="1" si="71"/>
        <v/>
      </c>
      <c r="Q154" s="441" t="str">
        <f t="shared" ca="1" si="72"/>
        <v/>
      </c>
      <c r="R154" s="441" t="str">
        <f t="shared" ca="1" si="73"/>
        <v/>
      </c>
      <c r="S154" s="488" t="str">
        <f t="shared" ca="1" si="74"/>
        <v/>
      </c>
      <c r="U154" s="410">
        <f t="shared" ca="1" si="75"/>
        <v>0</v>
      </c>
      <c r="V154" s="410">
        <f t="shared" ca="1" si="76"/>
        <v>0</v>
      </c>
      <c r="W154" s="405">
        <f t="shared" ca="1" si="79"/>
        <v>0</v>
      </c>
      <c r="X154" s="414">
        <f t="shared" ca="1" si="79"/>
        <v>0</v>
      </c>
      <c r="Y154" s="405">
        <f t="shared" ca="1" si="79"/>
        <v>0</v>
      </c>
      <c r="Z154" s="405">
        <f t="shared" ca="1" si="79"/>
        <v>0</v>
      </c>
      <c r="AA154" s="405">
        <f t="shared" ca="1" si="79"/>
        <v>0</v>
      </c>
      <c r="AB154" s="405">
        <f t="shared" ca="1" si="79"/>
        <v>0</v>
      </c>
      <c r="AC154" s="405">
        <f t="shared" ca="1" si="79"/>
        <v>0</v>
      </c>
      <c r="AD154" s="405">
        <f t="shared" ca="1" si="79"/>
        <v>0</v>
      </c>
      <c r="AE154" s="405">
        <f t="shared" ca="1" si="79"/>
        <v>0</v>
      </c>
      <c r="AF154" s="405">
        <f t="shared" ca="1" si="79"/>
        <v>0</v>
      </c>
      <c r="AG154" s="405">
        <f t="shared" ca="1" si="79"/>
        <v>0</v>
      </c>
      <c r="AH154" s="405">
        <f t="shared" ca="1" si="79"/>
        <v>0</v>
      </c>
      <c r="AI154" s="405">
        <f t="shared" ca="1" si="79"/>
        <v>0</v>
      </c>
      <c r="AJ154" s="405">
        <f t="shared" ca="1" si="79"/>
        <v>0</v>
      </c>
      <c r="AK154" s="405">
        <f t="shared" ca="1" si="79"/>
        <v>0</v>
      </c>
      <c r="AL154" s="405">
        <f t="shared" ca="1" si="79"/>
        <v>0</v>
      </c>
    </row>
    <row r="155" spans="1:38" ht="20.100000000000001" customHeight="1">
      <c r="A155" t="s">
        <v>639</v>
      </c>
      <c r="B155" s="812">
        <v>82</v>
      </c>
      <c r="C155" s="446" t="s">
        <v>412</v>
      </c>
      <c r="D155" s="1124" t="str">
        <f t="shared" ca="1" si="59"/>
        <v/>
      </c>
      <c r="E155" s="807" t="str">
        <f t="shared" ca="1" si="60"/>
        <v/>
      </c>
      <c r="F155" s="1125" t="str">
        <f t="shared" ca="1" si="61"/>
        <v/>
      </c>
      <c r="G155" s="1124" t="str">
        <f t="shared" ca="1" si="62"/>
        <v/>
      </c>
      <c r="H155" s="807" t="str">
        <f t="shared" ca="1" si="63"/>
        <v/>
      </c>
      <c r="I155" s="807" t="str">
        <f t="shared" ca="1" si="64"/>
        <v/>
      </c>
      <c r="J155" s="807" t="str">
        <f t="shared" ca="1" si="65"/>
        <v/>
      </c>
      <c r="K155" s="1125" t="str">
        <f t="shared" ca="1" si="66"/>
        <v/>
      </c>
      <c r="L155" s="1124" t="str">
        <f t="shared" ca="1" si="67"/>
        <v/>
      </c>
      <c r="M155" s="807" t="str">
        <f t="shared" ca="1" si="68"/>
        <v/>
      </c>
      <c r="N155" s="1125" t="str">
        <f t="shared" ca="1" si="69"/>
        <v/>
      </c>
      <c r="O155" s="1124" t="str">
        <f t="shared" ca="1" si="70"/>
        <v/>
      </c>
      <c r="P155" s="807" t="str">
        <f t="shared" ca="1" si="71"/>
        <v/>
      </c>
      <c r="Q155" s="807" t="str">
        <f t="shared" ca="1" si="72"/>
        <v/>
      </c>
      <c r="R155" s="807" t="str">
        <f t="shared" ca="1" si="73"/>
        <v/>
      </c>
      <c r="S155" s="1125" t="str">
        <f t="shared" ca="1" si="74"/>
        <v/>
      </c>
      <c r="U155" s="410">
        <f t="shared" ca="1" si="75"/>
        <v>0</v>
      </c>
      <c r="V155" s="410">
        <f t="shared" ca="1" si="76"/>
        <v>0</v>
      </c>
      <c r="W155" s="405">
        <f t="shared" ca="1" si="79"/>
        <v>0</v>
      </c>
      <c r="X155" s="414">
        <f t="shared" ca="1" si="79"/>
        <v>0</v>
      </c>
      <c r="Y155" s="405">
        <f t="shared" ca="1" si="79"/>
        <v>0</v>
      </c>
      <c r="Z155" s="405">
        <f t="shared" ca="1" si="79"/>
        <v>0</v>
      </c>
      <c r="AA155" s="405">
        <f t="shared" ca="1" si="79"/>
        <v>0</v>
      </c>
      <c r="AB155" s="405">
        <f t="shared" ca="1" si="79"/>
        <v>0</v>
      </c>
      <c r="AC155" s="405">
        <f t="shared" ca="1" si="79"/>
        <v>0</v>
      </c>
      <c r="AD155" s="405">
        <f t="shared" ca="1" si="79"/>
        <v>0</v>
      </c>
      <c r="AE155" s="405">
        <f t="shared" ca="1" si="79"/>
        <v>0</v>
      </c>
      <c r="AF155" s="405">
        <f t="shared" ca="1" si="79"/>
        <v>0</v>
      </c>
      <c r="AG155" s="405">
        <f t="shared" ca="1" si="79"/>
        <v>0</v>
      </c>
      <c r="AH155" s="405">
        <f t="shared" ca="1" si="79"/>
        <v>0</v>
      </c>
      <c r="AI155" s="405">
        <f t="shared" ca="1" si="79"/>
        <v>0</v>
      </c>
      <c r="AJ155" s="405">
        <f t="shared" ca="1" si="79"/>
        <v>0</v>
      </c>
      <c r="AK155" s="405">
        <f t="shared" ca="1" si="79"/>
        <v>0</v>
      </c>
      <c r="AL155" s="405">
        <f t="shared" ca="1" si="79"/>
        <v>0</v>
      </c>
    </row>
    <row r="156" spans="1:38" ht="20.100000000000001" customHeight="1">
      <c r="A156" t="s">
        <v>640</v>
      </c>
      <c r="B156" s="812">
        <v>83</v>
      </c>
      <c r="C156" s="446" t="s">
        <v>413</v>
      </c>
      <c r="D156" s="1124" t="str">
        <f t="shared" ca="1" si="59"/>
        <v/>
      </c>
      <c r="E156" s="807" t="str">
        <f t="shared" ca="1" si="60"/>
        <v/>
      </c>
      <c r="F156" s="1125" t="str">
        <f t="shared" ca="1" si="61"/>
        <v/>
      </c>
      <c r="G156" s="1124" t="str">
        <f t="shared" ca="1" si="62"/>
        <v/>
      </c>
      <c r="H156" s="807" t="str">
        <f t="shared" ca="1" si="63"/>
        <v/>
      </c>
      <c r="I156" s="807" t="str">
        <f t="shared" ca="1" si="64"/>
        <v/>
      </c>
      <c r="J156" s="807" t="str">
        <f t="shared" ca="1" si="65"/>
        <v/>
      </c>
      <c r="K156" s="1125" t="str">
        <f t="shared" ca="1" si="66"/>
        <v/>
      </c>
      <c r="L156" s="1124" t="str">
        <f t="shared" ca="1" si="67"/>
        <v/>
      </c>
      <c r="M156" s="807" t="str">
        <f t="shared" ca="1" si="68"/>
        <v/>
      </c>
      <c r="N156" s="1125" t="str">
        <f t="shared" ca="1" si="69"/>
        <v/>
      </c>
      <c r="O156" s="1124" t="str">
        <f t="shared" ca="1" si="70"/>
        <v/>
      </c>
      <c r="P156" s="807" t="str">
        <f t="shared" ca="1" si="71"/>
        <v/>
      </c>
      <c r="Q156" s="807" t="str">
        <f t="shared" ca="1" si="72"/>
        <v/>
      </c>
      <c r="R156" s="807" t="str">
        <f t="shared" ca="1" si="73"/>
        <v/>
      </c>
      <c r="S156" s="1125" t="str">
        <f t="shared" ca="1" si="74"/>
        <v/>
      </c>
      <c r="U156" s="410">
        <f t="shared" ca="1" si="75"/>
        <v>0</v>
      </c>
      <c r="V156" s="410">
        <f t="shared" ca="1" si="76"/>
        <v>0</v>
      </c>
      <c r="W156" s="405">
        <f t="shared" ca="1" si="79"/>
        <v>0</v>
      </c>
      <c r="X156" s="414">
        <f t="shared" ca="1" si="79"/>
        <v>0</v>
      </c>
      <c r="Y156" s="405">
        <f t="shared" ca="1" si="79"/>
        <v>0</v>
      </c>
      <c r="Z156" s="405">
        <f t="shared" ca="1" si="79"/>
        <v>0</v>
      </c>
      <c r="AA156" s="405">
        <f t="shared" ca="1" si="79"/>
        <v>0</v>
      </c>
      <c r="AB156" s="405">
        <f t="shared" ca="1" si="79"/>
        <v>0</v>
      </c>
      <c r="AC156" s="405">
        <f t="shared" ca="1" si="79"/>
        <v>0</v>
      </c>
      <c r="AD156" s="405">
        <f t="shared" ca="1" si="79"/>
        <v>0</v>
      </c>
      <c r="AE156" s="405">
        <f t="shared" ca="1" si="79"/>
        <v>0</v>
      </c>
      <c r="AF156" s="405">
        <f t="shared" ca="1" si="79"/>
        <v>0</v>
      </c>
      <c r="AG156" s="405">
        <f t="shared" ca="1" si="79"/>
        <v>0</v>
      </c>
      <c r="AH156" s="405">
        <f t="shared" ca="1" si="79"/>
        <v>0</v>
      </c>
      <c r="AI156" s="405">
        <f t="shared" ca="1" si="79"/>
        <v>0</v>
      </c>
      <c r="AJ156" s="405">
        <f t="shared" ca="1" si="79"/>
        <v>0</v>
      </c>
      <c r="AK156" s="405">
        <f t="shared" ca="1" si="79"/>
        <v>0</v>
      </c>
      <c r="AL156" s="405">
        <f t="shared" ca="1" si="79"/>
        <v>0</v>
      </c>
    </row>
    <row r="157" spans="1:38" ht="20.100000000000001" customHeight="1">
      <c r="A157" t="s">
        <v>641</v>
      </c>
      <c r="B157" s="812">
        <v>84</v>
      </c>
      <c r="C157" s="446" t="s">
        <v>414</v>
      </c>
      <c r="D157" s="1124" t="str">
        <f t="shared" ca="1" si="59"/>
        <v/>
      </c>
      <c r="E157" s="807" t="str">
        <f t="shared" ca="1" si="60"/>
        <v/>
      </c>
      <c r="F157" s="1125" t="str">
        <f t="shared" ca="1" si="61"/>
        <v/>
      </c>
      <c r="G157" s="1124" t="str">
        <f t="shared" ca="1" si="62"/>
        <v/>
      </c>
      <c r="H157" s="807" t="str">
        <f t="shared" ca="1" si="63"/>
        <v/>
      </c>
      <c r="I157" s="807" t="str">
        <f t="shared" ca="1" si="64"/>
        <v/>
      </c>
      <c r="J157" s="807" t="str">
        <f t="shared" ca="1" si="65"/>
        <v/>
      </c>
      <c r="K157" s="1125" t="str">
        <f t="shared" ca="1" si="66"/>
        <v/>
      </c>
      <c r="L157" s="1124" t="str">
        <f t="shared" ca="1" si="67"/>
        <v/>
      </c>
      <c r="M157" s="807" t="str">
        <f t="shared" ca="1" si="68"/>
        <v/>
      </c>
      <c r="N157" s="1125" t="str">
        <f t="shared" ca="1" si="69"/>
        <v/>
      </c>
      <c r="O157" s="1124" t="str">
        <f t="shared" ca="1" si="70"/>
        <v/>
      </c>
      <c r="P157" s="807" t="str">
        <f t="shared" ca="1" si="71"/>
        <v/>
      </c>
      <c r="Q157" s="807" t="str">
        <f t="shared" ca="1" si="72"/>
        <v/>
      </c>
      <c r="R157" s="807" t="str">
        <f t="shared" ca="1" si="73"/>
        <v/>
      </c>
      <c r="S157" s="1125" t="str">
        <f t="shared" ca="1" si="74"/>
        <v/>
      </c>
      <c r="U157" s="410">
        <f t="shared" ca="1" si="75"/>
        <v>0</v>
      </c>
      <c r="V157" s="410">
        <f t="shared" ca="1" si="76"/>
        <v>0</v>
      </c>
      <c r="W157" s="405">
        <f t="shared" ca="1" si="79"/>
        <v>0</v>
      </c>
      <c r="X157" s="414">
        <f t="shared" ca="1" si="79"/>
        <v>0</v>
      </c>
      <c r="Y157" s="405">
        <f t="shared" ca="1" si="79"/>
        <v>0</v>
      </c>
      <c r="Z157" s="405">
        <f t="shared" ca="1" si="79"/>
        <v>0</v>
      </c>
      <c r="AA157" s="405">
        <f t="shared" ca="1" si="79"/>
        <v>0</v>
      </c>
      <c r="AB157" s="405">
        <f t="shared" ca="1" si="79"/>
        <v>0</v>
      </c>
      <c r="AC157" s="405">
        <f t="shared" ca="1" si="79"/>
        <v>0</v>
      </c>
      <c r="AD157" s="405">
        <f t="shared" ca="1" si="79"/>
        <v>0</v>
      </c>
      <c r="AE157" s="405">
        <f t="shared" ca="1" si="79"/>
        <v>0</v>
      </c>
      <c r="AF157" s="405">
        <f t="shared" ca="1" si="79"/>
        <v>0</v>
      </c>
      <c r="AG157" s="405">
        <f t="shared" ca="1" si="79"/>
        <v>0</v>
      </c>
      <c r="AH157" s="405">
        <f t="shared" ca="1" si="79"/>
        <v>0</v>
      </c>
      <c r="AI157" s="405">
        <f t="shared" ca="1" si="79"/>
        <v>0</v>
      </c>
      <c r="AJ157" s="405">
        <f t="shared" ca="1" si="79"/>
        <v>0</v>
      </c>
      <c r="AK157" s="405">
        <f t="shared" ca="1" si="79"/>
        <v>0</v>
      </c>
      <c r="AL157" s="405">
        <f t="shared" ca="1" si="79"/>
        <v>0</v>
      </c>
    </row>
    <row r="158" spans="1:38" ht="20.100000000000001" customHeight="1">
      <c r="A158" t="s">
        <v>642</v>
      </c>
      <c r="B158" s="427">
        <v>85</v>
      </c>
      <c r="C158" s="929" t="s">
        <v>415</v>
      </c>
      <c r="D158" s="475" t="str">
        <f t="shared" ca="1" si="59"/>
        <v/>
      </c>
      <c r="E158" s="431" t="str">
        <f t="shared" ca="1" si="60"/>
        <v/>
      </c>
      <c r="F158" s="476" t="str">
        <f t="shared" ca="1" si="61"/>
        <v/>
      </c>
      <c r="G158" s="475" t="str">
        <f t="shared" ca="1" si="62"/>
        <v/>
      </c>
      <c r="H158" s="431" t="str">
        <f t="shared" ca="1" si="63"/>
        <v/>
      </c>
      <c r="I158" s="431" t="str">
        <f t="shared" ca="1" si="64"/>
        <v/>
      </c>
      <c r="J158" s="431" t="str">
        <f t="shared" ca="1" si="65"/>
        <v/>
      </c>
      <c r="K158" s="476" t="str">
        <f t="shared" ca="1" si="66"/>
        <v/>
      </c>
      <c r="L158" s="475" t="str">
        <f t="shared" ca="1" si="67"/>
        <v/>
      </c>
      <c r="M158" s="431" t="str">
        <f t="shared" ca="1" si="68"/>
        <v/>
      </c>
      <c r="N158" s="476" t="str">
        <f t="shared" ca="1" si="69"/>
        <v/>
      </c>
      <c r="O158" s="475" t="str">
        <f t="shared" ca="1" si="70"/>
        <v/>
      </c>
      <c r="P158" s="431" t="str">
        <f t="shared" ca="1" si="71"/>
        <v/>
      </c>
      <c r="Q158" s="431" t="str">
        <f t="shared" ca="1" si="72"/>
        <v/>
      </c>
      <c r="R158" s="431" t="str">
        <f t="shared" ca="1" si="73"/>
        <v/>
      </c>
      <c r="S158" s="476" t="str">
        <f t="shared" ca="1" si="74"/>
        <v/>
      </c>
      <c r="U158" s="410">
        <f t="shared" ca="1" si="75"/>
        <v>0</v>
      </c>
      <c r="V158" s="410">
        <f t="shared" ca="1" si="76"/>
        <v>0</v>
      </c>
      <c r="W158" s="405">
        <f t="shared" ca="1" si="79"/>
        <v>0</v>
      </c>
      <c r="X158" s="414">
        <f t="shared" ca="1" si="79"/>
        <v>0</v>
      </c>
      <c r="Y158" s="405">
        <f t="shared" ca="1" si="79"/>
        <v>0</v>
      </c>
      <c r="Z158" s="405">
        <f t="shared" ca="1" si="79"/>
        <v>0</v>
      </c>
      <c r="AA158" s="405">
        <f t="shared" ca="1" si="79"/>
        <v>0</v>
      </c>
      <c r="AB158" s="405">
        <f t="shared" ca="1" si="79"/>
        <v>0</v>
      </c>
      <c r="AC158" s="405">
        <f t="shared" ca="1" si="79"/>
        <v>0</v>
      </c>
      <c r="AD158" s="405">
        <f t="shared" ca="1" si="79"/>
        <v>0</v>
      </c>
      <c r="AE158" s="405">
        <f t="shared" ca="1" si="79"/>
        <v>0</v>
      </c>
      <c r="AF158" s="405">
        <f t="shared" ca="1" si="79"/>
        <v>0</v>
      </c>
      <c r="AG158" s="405">
        <f t="shared" ca="1" si="79"/>
        <v>0</v>
      </c>
      <c r="AH158" s="405">
        <f t="shared" ca="1" si="79"/>
        <v>0</v>
      </c>
      <c r="AI158" s="405">
        <f t="shared" ca="1" si="79"/>
        <v>0</v>
      </c>
      <c r="AJ158" s="405">
        <f t="shared" ca="1" si="79"/>
        <v>0</v>
      </c>
      <c r="AK158" s="405">
        <f t="shared" ca="1" si="79"/>
        <v>0</v>
      </c>
      <c r="AL158" s="405">
        <f t="shared" ca="1" si="79"/>
        <v>0</v>
      </c>
    </row>
    <row r="159" spans="1:38" ht="20.100000000000001" customHeight="1">
      <c r="A159" t="s">
        <v>643</v>
      </c>
      <c r="B159" s="812">
        <v>86</v>
      </c>
      <c r="C159" s="446" t="s">
        <v>1913</v>
      </c>
      <c r="D159" s="1124" t="str">
        <f t="shared" ca="1" si="59"/>
        <v/>
      </c>
      <c r="E159" s="807" t="str">
        <f t="shared" ca="1" si="60"/>
        <v/>
      </c>
      <c r="F159" s="1125" t="str">
        <f t="shared" ca="1" si="61"/>
        <v/>
      </c>
      <c r="G159" s="1124" t="str">
        <f t="shared" ca="1" si="62"/>
        <v/>
      </c>
      <c r="H159" s="807" t="str">
        <f t="shared" ca="1" si="63"/>
        <v/>
      </c>
      <c r="I159" s="807" t="str">
        <f t="shared" ca="1" si="64"/>
        <v/>
      </c>
      <c r="J159" s="807" t="str">
        <f t="shared" ca="1" si="65"/>
        <v/>
      </c>
      <c r="K159" s="1125" t="str">
        <f t="shared" ca="1" si="66"/>
        <v/>
      </c>
      <c r="L159" s="1124" t="str">
        <f t="shared" ca="1" si="67"/>
        <v/>
      </c>
      <c r="M159" s="807" t="str">
        <f t="shared" ca="1" si="68"/>
        <v/>
      </c>
      <c r="N159" s="1125" t="str">
        <f t="shared" ca="1" si="69"/>
        <v/>
      </c>
      <c r="O159" s="1124" t="str">
        <f t="shared" ca="1" si="70"/>
        <v/>
      </c>
      <c r="P159" s="807" t="str">
        <f t="shared" ca="1" si="71"/>
        <v/>
      </c>
      <c r="Q159" s="807" t="str">
        <f t="shared" ca="1" si="72"/>
        <v/>
      </c>
      <c r="R159" s="807" t="str">
        <f t="shared" ca="1" si="73"/>
        <v/>
      </c>
      <c r="S159" s="1125" t="str">
        <f t="shared" ca="1" si="74"/>
        <v/>
      </c>
      <c r="U159" s="410">
        <f t="shared" ca="1" si="75"/>
        <v>0</v>
      </c>
      <c r="V159" s="410">
        <f t="shared" ca="1" si="76"/>
        <v>0</v>
      </c>
      <c r="W159" s="405">
        <f t="shared" ref="W159:AL168" ca="1" si="80">INDEX(INDIRECT("_"&amp;W$7),MATCH($A159,_1自治体コード,0))</f>
        <v>0</v>
      </c>
      <c r="X159" s="414">
        <f t="shared" ca="1" si="80"/>
        <v>0</v>
      </c>
      <c r="Y159" s="405">
        <f t="shared" ca="1" si="80"/>
        <v>0</v>
      </c>
      <c r="Z159" s="405">
        <f t="shared" ca="1" si="80"/>
        <v>0</v>
      </c>
      <c r="AA159" s="405">
        <f t="shared" ca="1" si="80"/>
        <v>0</v>
      </c>
      <c r="AB159" s="405">
        <f t="shared" ca="1" si="80"/>
        <v>0</v>
      </c>
      <c r="AC159" s="405">
        <f t="shared" ca="1" si="80"/>
        <v>0</v>
      </c>
      <c r="AD159" s="405">
        <f t="shared" ca="1" si="80"/>
        <v>0</v>
      </c>
      <c r="AE159" s="405">
        <f t="shared" ca="1" si="80"/>
        <v>0</v>
      </c>
      <c r="AF159" s="405">
        <f t="shared" ca="1" si="80"/>
        <v>0</v>
      </c>
      <c r="AG159" s="405">
        <f t="shared" ca="1" si="80"/>
        <v>0</v>
      </c>
      <c r="AH159" s="405">
        <f t="shared" ca="1" si="80"/>
        <v>0</v>
      </c>
      <c r="AI159" s="405">
        <f t="shared" ca="1" si="80"/>
        <v>0</v>
      </c>
      <c r="AJ159" s="405">
        <f t="shared" ca="1" si="80"/>
        <v>0</v>
      </c>
      <c r="AK159" s="405">
        <f t="shared" ca="1" si="80"/>
        <v>0</v>
      </c>
      <c r="AL159" s="405">
        <f t="shared" ca="1" si="80"/>
        <v>0</v>
      </c>
    </row>
    <row r="160" spans="1:38" ht="20.100000000000001" customHeight="1">
      <c r="A160" t="s">
        <v>645</v>
      </c>
      <c r="B160" s="436">
        <v>87</v>
      </c>
      <c r="C160" s="446" t="s">
        <v>418</v>
      </c>
      <c r="D160" s="1124" t="str">
        <f t="shared" ca="1" si="59"/>
        <v/>
      </c>
      <c r="E160" s="807">
        <f t="shared" ca="1" si="60"/>
        <v>3</v>
      </c>
      <c r="F160" s="1125">
        <f t="shared" ca="1" si="61"/>
        <v>3</v>
      </c>
      <c r="G160" s="1124">
        <f t="shared" ca="1" si="62"/>
        <v>3</v>
      </c>
      <c r="H160" s="807" t="str">
        <f t="shared" ca="1" si="63"/>
        <v/>
      </c>
      <c r="I160" s="807" t="str">
        <f t="shared" ca="1" si="64"/>
        <v/>
      </c>
      <c r="J160" s="807" t="str">
        <f t="shared" ca="1" si="65"/>
        <v/>
      </c>
      <c r="K160" s="1125">
        <f t="shared" ca="1" si="66"/>
        <v>3</v>
      </c>
      <c r="L160" s="1124" t="str">
        <f t="shared" ca="1" si="67"/>
        <v/>
      </c>
      <c r="M160" s="807" t="str">
        <f t="shared" ca="1" si="68"/>
        <v/>
      </c>
      <c r="N160" s="1125" t="str">
        <f t="shared" ca="1" si="69"/>
        <v/>
      </c>
      <c r="O160" s="1124" t="str">
        <f t="shared" ca="1" si="70"/>
        <v/>
      </c>
      <c r="P160" s="807" t="str">
        <f t="shared" ca="1" si="71"/>
        <v/>
      </c>
      <c r="Q160" s="807" t="str">
        <f t="shared" ca="1" si="72"/>
        <v/>
      </c>
      <c r="R160" s="807" t="str">
        <f t="shared" ca="1" si="73"/>
        <v/>
      </c>
      <c r="S160" s="1125" t="str">
        <f t="shared" ca="1" si="74"/>
        <v/>
      </c>
      <c r="U160" s="410">
        <f t="shared" ca="1" si="75"/>
        <v>0</v>
      </c>
      <c r="V160" s="410">
        <f t="shared" ca="1" si="76"/>
        <v>0</v>
      </c>
      <c r="W160" s="405">
        <f t="shared" ca="1" si="80"/>
        <v>0</v>
      </c>
      <c r="X160" s="414">
        <f t="shared" ca="1" si="80"/>
        <v>3</v>
      </c>
      <c r="Y160" s="405">
        <f t="shared" ca="1" si="80"/>
        <v>3</v>
      </c>
      <c r="Z160" s="405">
        <f t="shared" ca="1" si="80"/>
        <v>3</v>
      </c>
      <c r="AA160" s="405">
        <f t="shared" ca="1" si="80"/>
        <v>0</v>
      </c>
      <c r="AB160" s="405">
        <f t="shared" ca="1" si="80"/>
        <v>0</v>
      </c>
      <c r="AC160" s="405">
        <f t="shared" ca="1" si="80"/>
        <v>0</v>
      </c>
      <c r="AD160" s="405">
        <f t="shared" ca="1" si="80"/>
        <v>3</v>
      </c>
      <c r="AE160" s="405">
        <f t="shared" ca="1" si="80"/>
        <v>0</v>
      </c>
      <c r="AF160" s="405">
        <f t="shared" ca="1" si="80"/>
        <v>0</v>
      </c>
      <c r="AG160" s="405">
        <f t="shared" ca="1" si="80"/>
        <v>0</v>
      </c>
      <c r="AH160" s="405">
        <f t="shared" ca="1" si="80"/>
        <v>0</v>
      </c>
      <c r="AI160" s="405">
        <f t="shared" ca="1" si="80"/>
        <v>0</v>
      </c>
      <c r="AJ160" s="405">
        <f t="shared" ca="1" si="80"/>
        <v>0</v>
      </c>
      <c r="AK160" s="405">
        <f t="shared" ca="1" si="80"/>
        <v>0</v>
      </c>
      <c r="AL160" s="405">
        <f t="shared" ca="1" si="80"/>
        <v>0</v>
      </c>
    </row>
    <row r="161" spans="1:38" ht="20.100000000000001" customHeight="1">
      <c r="A161" t="s">
        <v>647</v>
      </c>
      <c r="B161" s="436">
        <v>88</v>
      </c>
      <c r="C161" s="446" t="s">
        <v>420</v>
      </c>
      <c r="D161" s="1124" t="str">
        <f t="shared" ca="1" si="59"/>
        <v/>
      </c>
      <c r="E161" s="807" t="str">
        <f t="shared" ca="1" si="60"/>
        <v/>
      </c>
      <c r="F161" s="1125" t="str">
        <f t="shared" ca="1" si="61"/>
        <v/>
      </c>
      <c r="G161" s="1124" t="str">
        <f t="shared" ca="1" si="62"/>
        <v/>
      </c>
      <c r="H161" s="807" t="str">
        <f t="shared" ca="1" si="63"/>
        <v/>
      </c>
      <c r="I161" s="807" t="str">
        <f t="shared" ca="1" si="64"/>
        <v/>
      </c>
      <c r="J161" s="807" t="str">
        <f t="shared" ca="1" si="65"/>
        <v/>
      </c>
      <c r="K161" s="1125" t="str">
        <f t="shared" ca="1" si="66"/>
        <v/>
      </c>
      <c r="L161" s="1124" t="str">
        <f t="shared" ca="1" si="67"/>
        <v/>
      </c>
      <c r="M161" s="807" t="str">
        <f t="shared" ca="1" si="68"/>
        <v/>
      </c>
      <c r="N161" s="1125" t="str">
        <f t="shared" ca="1" si="69"/>
        <v/>
      </c>
      <c r="O161" s="1124" t="str">
        <f t="shared" ca="1" si="70"/>
        <v/>
      </c>
      <c r="P161" s="807" t="str">
        <f t="shared" ca="1" si="71"/>
        <v/>
      </c>
      <c r="Q161" s="807" t="str">
        <f t="shared" ca="1" si="72"/>
        <v/>
      </c>
      <c r="R161" s="807" t="str">
        <f t="shared" ca="1" si="73"/>
        <v/>
      </c>
      <c r="S161" s="1125" t="str">
        <f t="shared" ca="1" si="74"/>
        <v/>
      </c>
      <c r="U161" s="410">
        <f t="shared" ca="1" si="75"/>
        <v>0</v>
      </c>
      <c r="V161" s="410">
        <f t="shared" ca="1" si="76"/>
        <v>0</v>
      </c>
      <c r="W161" s="405">
        <f t="shared" ca="1" si="80"/>
        <v>0</v>
      </c>
      <c r="X161" s="414">
        <f t="shared" ca="1" si="80"/>
        <v>0</v>
      </c>
      <c r="Y161" s="405">
        <f t="shared" ca="1" si="80"/>
        <v>0</v>
      </c>
      <c r="Z161" s="405">
        <f t="shared" ca="1" si="80"/>
        <v>0</v>
      </c>
      <c r="AA161" s="405">
        <f t="shared" ca="1" si="80"/>
        <v>0</v>
      </c>
      <c r="AB161" s="405">
        <f t="shared" ca="1" si="80"/>
        <v>0</v>
      </c>
      <c r="AC161" s="405">
        <f t="shared" ca="1" si="80"/>
        <v>0</v>
      </c>
      <c r="AD161" s="405">
        <f t="shared" ca="1" si="80"/>
        <v>0</v>
      </c>
      <c r="AE161" s="405">
        <f t="shared" ca="1" si="80"/>
        <v>0</v>
      </c>
      <c r="AF161" s="405">
        <f t="shared" ca="1" si="80"/>
        <v>0</v>
      </c>
      <c r="AG161" s="405">
        <f t="shared" ca="1" si="80"/>
        <v>0</v>
      </c>
      <c r="AH161" s="405">
        <f t="shared" ca="1" si="80"/>
        <v>0</v>
      </c>
      <c r="AI161" s="405">
        <f t="shared" ca="1" si="80"/>
        <v>0</v>
      </c>
      <c r="AJ161" s="405">
        <f t="shared" ca="1" si="80"/>
        <v>0</v>
      </c>
      <c r="AK161" s="405">
        <f t="shared" ca="1" si="80"/>
        <v>0</v>
      </c>
      <c r="AL161" s="405">
        <f t="shared" ca="1" si="80"/>
        <v>0</v>
      </c>
    </row>
    <row r="162" spans="1:38" ht="20.100000000000001" customHeight="1">
      <c r="A162" t="s">
        <v>649</v>
      </c>
      <c r="B162" s="436">
        <v>89</v>
      </c>
      <c r="C162" s="446" t="s">
        <v>422</v>
      </c>
      <c r="D162" s="1124" t="str">
        <f t="shared" ca="1" si="59"/>
        <v/>
      </c>
      <c r="E162" s="807" t="str">
        <f t="shared" ca="1" si="60"/>
        <v/>
      </c>
      <c r="F162" s="1125" t="str">
        <f t="shared" ca="1" si="61"/>
        <v/>
      </c>
      <c r="G162" s="1124" t="str">
        <f t="shared" ca="1" si="62"/>
        <v/>
      </c>
      <c r="H162" s="807" t="str">
        <f t="shared" ca="1" si="63"/>
        <v/>
      </c>
      <c r="I162" s="807" t="str">
        <f t="shared" ca="1" si="64"/>
        <v/>
      </c>
      <c r="J162" s="807" t="str">
        <f t="shared" ca="1" si="65"/>
        <v/>
      </c>
      <c r="K162" s="1125" t="str">
        <f t="shared" ca="1" si="66"/>
        <v/>
      </c>
      <c r="L162" s="1124" t="str">
        <f t="shared" ca="1" si="67"/>
        <v/>
      </c>
      <c r="M162" s="807" t="str">
        <f t="shared" ca="1" si="68"/>
        <v/>
      </c>
      <c r="N162" s="1125" t="str">
        <f t="shared" ca="1" si="69"/>
        <v/>
      </c>
      <c r="O162" s="1124" t="str">
        <f t="shared" ca="1" si="70"/>
        <v/>
      </c>
      <c r="P162" s="807" t="str">
        <f t="shared" ca="1" si="71"/>
        <v/>
      </c>
      <c r="Q162" s="807" t="str">
        <f t="shared" ca="1" si="72"/>
        <v/>
      </c>
      <c r="R162" s="807" t="str">
        <f t="shared" ca="1" si="73"/>
        <v/>
      </c>
      <c r="S162" s="1125" t="str">
        <f t="shared" ca="1" si="74"/>
        <v/>
      </c>
      <c r="U162" s="410">
        <f t="shared" ca="1" si="75"/>
        <v>0</v>
      </c>
      <c r="V162" s="410">
        <f t="shared" ca="1" si="76"/>
        <v>0</v>
      </c>
      <c r="W162" s="405">
        <f t="shared" ca="1" si="80"/>
        <v>0</v>
      </c>
      <c r="X162" s="414">
        <f t="shared" ca="1" si="80"/>
        <v>0</v>
      </c>
      <c r="Y162" s="405">
        <f t="shared" ca="1" si="80"/>
        <v>0</v>
      </c>
      <c r="Z162" s="405">
        <f t="shared" ca="1" si="80"/>
        <v>0</v>
      </c>
      <c r="AA162" s="405">
        <f t="shared" ca="1" si="80"/>
        <v>0</v>
      </c>
      <c r="AB162" s="405">
        <f t="shared" ca="1" si="80"/>
        <v>0</v>
      </c>
      <c r="AC162" s="405">
        <f t="shared" ca="1" si="80"/>
        <v>0</v>
      </c>
      <c r="AD162" s="405">
        <f t="shared" ca="1" si="80"/>
        <v>0</v>
      </c>
      <c r="AE162" s="405">
        <f t="shared" ca="1" si="80"/>
        <v>0</v>
      </c>
      <c r="AF162" s="405">
        <f t="shared" ca="1" si="80"/>
        <v>0</v>
      </c>
      <c r="AG162" s="405">
        <f t="shared" ca="1" si="80"/>
        <v>0</v>
      </c>
      <c r="AH162" s="405">
        <f t="shared" ca="1" si="80"/>
        <v>0</v>
      </c>
      <c r="AI162" s="405">
        <f t="shared" ca="1" si="80"/>
        <v>0</v>
      </c>
      <c r="AJ162" s="405">
        <f t="shared" ca="1" si="80"/>
        <v>0</v>
      </c>
      <c r="AK162" s="405">
        <f t="shared" ca="1" si="80"/>
        <v>0</v>
      </c>
      <c r="AL162" s="405">
        <f t="shared" ca="1" si="80"/>
        <v>0</v>
      </c>
    </row>
    <row r="163" spans="1:38" ht="20.100000000000001" customHeight="1">
      <c r="A163" t="s">
        <v>651</v>
      </c>
      <c r="B163" s="812">
        <v>90</v>
      </c>
      <c r="C163" s="446" t="s">
        <v>2093</v>
      </c>
      <c r="D163" s="1124">
        <f t="shared" ca="1" si="59"/>
        <v>3</v>
      </c>
      <c r="E163" s="807" t="str">
        <f t="shared" ca="1" si="60"/>
        <v/>
      </c>
      <c r="F163" s="1125">
        <f t="shared" ca="1" si="61"/>
        <v>3</v>
      </c>
      <c r="G163" s="1124">
        <f t="shared" ca="1" si="62"/>
        <v>3</v>
      </c>
      <c r="H163" s="807" t="str">
        <f t="shared" ca="1" si="63"/>
        <v/>
      </c>
      <c r="I163" s="807" t="str">
        <f t="shared" ca="1" si="64"/>
        <v/>
      </c>
      <c r="J163" s="807" t="str">
        <f t="shared" ca="1" si="65"/>
        <v/>
      </c>
      <c r="K163" s="1125">
        <f t="shared" ca="1" si="66"/>
        <v>3</v>
      </c>
      <c r="L163" s="1124" t="str">
        <f t="shared" ca="1" si="67"/>
        <v/>
      </c>
      <c r="M163" s="807" t="str">
        <f t="shared" ca="1" si="68"/>
        <v/>
      </c>
      <c r="N163" s="1125" t="str">
        <f t="shared" ca="1" si="69"/>
        <v/>
      </c>
      <c r="O163" s="1124" t="str">
        <f t="shared" ca="1" si="70"/>
        <v/>
      </c>
      <c r="P163" s="807" t="str">
        <f t="shared" ca="1" si="71"/>
        <v/>
      </c>
      <c r="Q163" s="807" t="str">
        <f t="shared" ca="1" si="72"/>
        <v/>
      </c>
      <c r="R163" s="807" t="str">
        <f t="shared" ca="1" si="73"/>
        <v/>
      </c>
      <c r="S163" s="1125" t="str">
        <f t="shared" ca="1" si="74"/>
        <v/>
      </c>
      <c r="U163" s="410">
        <f t="shared" ca="1" si="75"/>
        <v>0</v>
      </c>
      <c r="V163" s="410">
        <f t="shared" ca="1" si="76"/>
        <v>0</v>
      </c>
      <c r="W163" s="405">
        <f t="shared" ca="1" si="80"/>
        <v>3</v>
      </c>
      <c r="X163" s="414">
        <f t="shared" ca="1" si="80"/>
        <v>0</v>
      </c>
      <c r="Y163" s="405">
        <f t="shared" ca="1" si="80"/>
        <v>3</v>
      </c>
      <c r="Z163" s="405">
        <f t="shared" ca="1" si="80"/>
        <v>3</v>
      </c>
      <c r="AA163" s="405">
        <f t="shared" ca="1" si="80"/>
        <v>0</v>
      </c>
      <c r="AB163" s="405">
        <f t="shared" ca="1" si="80"/>
        <v>0</v>
      </c>
      <c r="AC163" s="405">
        <f t="shared" ca="1" si="80"/>
        <v>0</v>
      </c>
      <c r="AD163" s="405">
        <f t="shared" ca="1" si="80"/>
        <v>3</v>
      </c>
      <c r="AE163" s="405">
        <f t="shared" ca="1" si="80"/>
        <v>0</v>
      </c>
      <c r="AF163" s="405">
        <f t="shared" ca="1" si="80"/>
        <v>0</v>
      </c>
      <c r="AG163" s="405">
        <f t="shared" ca="1" si="80"/>
        <v>0</v>
      </c>
      <c r="AH163" s="405">
        <f t="shared" ca="1" si="80"/>
        <v>0</v>
      </c>
      <c r="AI163" s="405">
        <f t="shared" ca="1" si="80"/>
        <v>0</v>
      </c>
      <c r="AJ163" s="405">
        <f t="shared" ca="1" si="80"/>
        <v>0</v>
      </c>
      <c r="AK163" s="405">
        <f t="shared" ca="1" si="80"/>
        <v>0</v>
      </c>
      <c r="AL163" s="405">
        <f t="shared" ca="1" si="80"/>
        <v>0</v>
      </c>
    </row>
    <row r="164" spans="1:38" ht="20.100000000000001" customHeight="1">
      <c r="A164" t="s">
        <v>653</v>
      </c>
      <c r="B164" s="810">
        <v>91</v>
      </c>
      <c r="C164" s="930" t="s">
        <v>426</v>
      </c>
      <c r="D164" s="1127" t="str">
        <f t="shared" ca="1" si="59"/>
        <v/>
      </c>
      <c r="E164" s="441" t="str">
        <f t="shared" ca="1" si="60"/>
        <v/>
      </c>
      <c r="F164" s="488" t="str">
        <f t="shared" ca="1" si="61"/>
        <v/>
      </c>
      <c r="G164" s="1127" t="str">
        <f t="shared" ca="1" si="62"/>
        <v/>
      </c>
      <c r="H164" s="441" t="str">
        <f t="shared" ca="1" si="63"/>
        <v/>
      </c>
      <c r="I164" s="441" t="str">
        <f t="shared" ca="1" si="64"/>
        <v/>
      </c>
      <c r="J164" s="441" t="str">
        <f t="shared" ca="1" si="65"/>
        <v/>
      </c>
      <c r="K164" s="488" t="str">
        <f t="shared" ca="1" si="66"/>
        <v/>
      </c>
      <c r="L164" s="1127" t="str">
        <f t="shared" ca="1" si="67"/>
        <v/>
      </c>
      <c r="M164" s="441" t="str">
        <f t="shared" ca="1" si="68"/>
        <v/>
      </c>
      <c r="N164" s="488" t="str">
        <f t="shared" ca="1" si="69"/>
        <v/>
      </c>
      <c r="O164" s="1127" t="str">
        <f t="shared" ca="1" si="70"/>
        <v/>
      </c>
      <c r="P164" s="441" t="str">
        <f t="shared" ca="1" si="71"/>
        <v/>
      </c>
      <c r="Q164" s="441" t="str">
        <f t="shared" ca="1" si="72"/>
        <v/>
      </c>
      <c r="R164" s="441" t="str">
        <f t="shared" ca="1" si="73"/>
        <v/>
      </c>
      <c r="S164" s="488" t="str">
        <f t="shared" ca="1" si="74"/>
        <v/>
      </c>
      <c r="U164" s="410">
        <f t="shared" ca="1" si="75"/>
        <v>0</v>
      </c>
      <c r="V164" s="410">
        <f t="shared" ca="1" si="76"/>
        <v>0</v>
      </c>
      <c r="W164" s="405">
        <f t="shared" ca="1" si="80"/>
        <v>0</v>
      </c>
      <c r="X164" s="414">
        <f t="shared" ca="1" si="80"/>
        <v>0</v>
      </c>
      <c r="Y164" s="405">
        <f t="shared" ca="1" si="80"/>
        <v>0</v>
      </c>
      <c r="Z164" s="405">
        <f t="shared" ca="1" si="80"/>
        <v>0</v>
      </c>
      <c r="AA164" s="405">
        <f t="shared" ca="1" si="80"/>
        <v>0</v>
      </c>
      <c r="AB164" s="405">
        <f t="shared" ca="1" si="80"/>
        <v>0</v>
      </c>
      <c r="AC164" s="405">
        <f t="shared" ca="1" si="80"/>
        <v>0</v>
      </c>
      <c r="AD164" s="405">
        <f t="shared" ca="1" si="80"/>
        <v>0</v>
      </c>
      <c r="AE164" s="405">
        <f t="shared" ca="1" si="80"/>
        <v>0</v>
      </c>
      <c r="AF164" s="405">
        <f t="shared" ca="1" si="80"/>
        <v>0</v>
      </c>
      <c r="AG164" s="405">
        <f t="shared" ca="1" si="80"/>
        <v>0</v>
      </c>
      <c r="AH164" s="405">
        <f t="shared" ca="1" si="80"/>
        <v>0</v>
      </c>
      <c r="AI164" s="405">
        <f t="shared" ca="1" si="80"/>
        <v>0</v>
      </c>
      <c r="AJ164" s="405">
        <f t="shared" ca="1" si="80"/>
        <v>0</v>
      </c>
      <c r="AK164" s="405">
        <f t="shared" ca="1" si="80"/>
        <v>0</v>
      </c>
      <c r="AL164" s="405">
        <f t="shared" ca="1" si="80"/>
        <v>0</v>
      </c>
    </row>
    <row r="165" spans="1:38" ht="20.100000000000001" customHeight="1">
      <c r="A165" t="s">
        <v>654</v>
      </c>
      <c r="B165" s="812">
        <v>92</v>
      </c>
      <c r="C165" s="446" t="s">
        <v>427</v>
      </c>
      <c r="D165" s="1124" t="str">
        <f t="shared" ca="1" si="59"/>
        <v/>
      </c>
      <c r="E165" s="807" t="str">
        <f t="shared" ca="1" si="60"/>
        <v/>
      </c>
      <c r="F165" s="1125" t="str">
        <f t="shared" ca="1" si="61"/>
        <v/>
      </c>
      <c r="G165" s="1124" t="str">
        <f t="shared" ca="1" si="62"/>
        <v/>
      </c>
      <c r="H165" s="807" t="str">
        <f t="shared" ca="1" si="63"/>
        <v/>
      </c>
      <c r="I165" s="807" t="str">
        <f t="shared" ca="1" si="64"/>
        <v/>
      </c>
      <c r="J165" s="807" t="str">
        <f t="shared" ca="1" si="65"/>
        <v/>
      </c>
      <c r="K165" s="1125" t="str">
        <f t="shared" ca="1" si="66"/>
        <v/>
      </c>
      <c r="L165" s="1124" t="str">
        <f t="shared" ca="1" si="67"/>
        <v/>
      </c>
      <c r="M165" s="807" t="str">
        <f t="shared" ca="1" si="68"/>
        <v/>
      </c>
      <c r="N165" s="1125" t="str">
        <f t="shared" ca="1" si="69"/>
        <v/>
      </c>
      <c r="O165" s="1124" t="str">
        <f t="shared" ca="1" si="70"/>
        <v/>
      </c>
      <c r="P165" s="807" t="str">
        <f t="shared" ca="1" si="71"/>
        <v/>
      </c>
      <c r="Q165" s="807" t="str">
        <f t="shared" ca="1" si="72"/>
        <v/>
      </c>
      <c r="R165" s="807" t="str">
        <f t="shared" ca="1" si="73"/>
        <v/>
      </c>
      <c r="S165" s="1125" t="str">
        <f t="shared" ca="1" si="74"/>
        <v/>
      </c>
      <c r="U165" s="410">
        <f t="shared" ca="1" si="75"/>
        <v>0</v>
      </c>
      <c r="V165" s="410">
        <f t="shared" ca="1" si="76"/>
        <v>0</v>
      </c>
      <c r="W165" s="405">
        <f t="shared" ca="1" si="80"/>
        <v>0</v>
      </c>
      <c r="X165" s="414">
        <f t="shared" ca="1" si="80"/>
        <v>0</v>
      </c>
      <c r="Y165" s="405">
        <f t="shared" ca="1" si="80"/>
        <v>0</v>
      </c>
      <c r="Z165" s="405">
        <f t="shared" ca="1" si="80"/>
        <v>0</v>
      </c>
      <c r="AA165" s="405">
        <f t="shared" ca="1" si="80"/>
        <v>0</v>
      </c>
      <c r="AB165" s="405">
        <f t="shared" ca="1" si="80"/>
        <v>0</v>
      </c>
      <c r="AC165" s="405">
        <f t="shared" ca="1" si="80"/>
        <v>0</v>
      </c>
      <c r="AD165" s="405">
        <f t="shared" ca="1" si="80"/>
        <v>0</v>
      </c>
      <c r="AE165" s="405">
        <f t="shared" ca="1" si="80"/>
        <v>0</v>
      </c>
      <c r="AF165" s="405">
        <f t="shared" ca="1" si="80"/>
        <v>0</v>
      </c>
      <c r="AG165" s="405">
        <f t="shared" ca="1" si="80"/>
        <v>0</v>
      </c>
      <c r="AH165" s="405">
        <f t="shared" ca="1" si="80"/>
        <v>0</v>
      </c>
      <c r="AI165" s="405">
        <f t="shared" ca="1" si="80"/>
        <v>0</v>
      </c>
      <c r="AJ165" s="405">
        <f t="shared" ca="1" si="80"/>
        <v>0</v>
      </c>
      <c r="AK165" s="405">
        <f t="shared" ca="1" si="80"/>
        <v>0</v>
      </c>
      <c r="AL165" s="405">
        <f t="shared" ca="1" si="80"/>
        <v>0</v>
      </c>
    </row>
    <row r="166" spans="1:38" ht="20.100000000000001" customHeight="1">
      <c r="A166" t="s">
        <v>656</v>
      </c>
      <c r="B166" s="812">
        <v>93</v>
      </c>
      <c r="C166" s="446" t="s">
        <v>429</v>
      </c>
      <c r="D166" s="1124" t="str">
        <f t="shared" ca="1" si="59"/>
        <v/>
      </c>
      <c r="E166" s="807" t="str">
        <f t="shared" ca="1" si="60"/>
        <v/>
      </c>
      <c r="F166" s="1125" t="str">
        <f t="shared" ca="1" si="61"/>
        <v/>
      </c>
      <c r="G166" s="1124" t="str">
        <f t="shared" ca="1" si="62"/>
        <v/>
      </c>
      <c r="H166" s="807" t="str">
        <f t="shared" ca="1" si="63"/>
        <v/>
      </c>
      <c r="I166" s="807" t="str">
        <f t="shared" ca="1" si="64"/>
        <v/>
      </c>
      <c r="J166" s="807" t="str">
        <f t="shared" ca="1" si="65"/>
        <v/>
      </c>
      <c r="K166" s="1125" t="str">
        <f t="shared" ca="1" si="66"/>
        <v/>
      </c>
      <c r="L166" s="1124" t="str">
        <f t="shared" ca="1" si="67"/>
        <v/>
      </c>
      <c r="M166" s="807" t="str">
        <f t="shared" ca="1" si="68"/>
        <v/>
      </c>
      <c r="N166" s="1125" t="str">
        <f t="shared" ca="1" si="69"/>
        <v/>
      </c>
      <c r="O166" s="1124" t="str">
        <f t="shared" ca="1" si="70"/>
        <v/>
      </c>
      <c r="P166" s="807" t="str">
        <f t="shared" ca="1" si="71"/>
        <v/>
      </c>
      <c r="Q166" s="807" t="str">
        <f t="shared" ca="1" si="72"/>
        <v/>
      </c>
      <c r="R166" s="807" t="str">
        <f t="shared" ca="1" si="73"/>
        <v/>
      </c>
      <c r="S166" s="1125" t="str">
        <f t="shared" ca="1" si="74"/>
        <v/>
      </c>
      <c r="U166" s="410">
        <f t="shared" ca="1" si="75"/>
        <v>0</v>
      </c>
      <c r="V166" s="410">
        <f t="shared" ca="1" si="76"/>
        <v>0</v>
      </c>
      <c r="W166" s="405">
        <f t="shared" ca="1" si="80"/>
        <v>0</v>
      </c>
      <c r="X166" s="414">
        <f t="shared" ca="1" si="80"/>
        <v>0</v>
      </c>
      <c r="Y166" s="405">
        <f t="shared" ca="1" si="80"/>
        <v>0</v>
      </c>
      <c r="Z166" s="405">
        <f t="shared" ca="1" si="80"/>
        <v>0</v>
      </c>
      <c r="AA166" s="405">
        <f t="shared" ca="1" si="80"/>
        <v>0</v>
      </c>
      <c r="AB166" s="405">
        <f t="shared" ca="1" si="80"/>
        <v>0</v>
      </c>
      <c r="AC166" s="405">
        <f t="shared" ca="1" si="80"/>
        <v>0</v>
      </c>
      <c r="AD166" s="405">
        <f t="shared" ca="1" si="80"/>
        <v>0</v>
      </c>
      <c r="AE166" s="405">
        <f t="shared" ca="1" si="80"/>
        <v>0</v>
      </c>
      <c r="AF166" s="405">
        <f t="shared" ca="1" si="80"/>
        <v>0</v>
      </c>
      <c r="AG166" s="405">
        <f t="shared" ca="1" si="80"/>
        <v>0</v>
      </c>
      <c r="AH166" s="405">
        <f t="shared" ca="1" si="80"/>
        <v>0</v>
      </c>
      <c r="AI166" s="405">
        <f t="shared" ca="1" si="80"/>
        <v>0</v>
      </c>
      <c r="AJ166" s="405">
        <f t="shared" ca="1" si="80"/>
        <v>0</v>
      </c>
      <c r="AK166" s="405">
        <f t="shared" ca="1" si="80"/>
        <v>0</v>
      </c>
      <c r="AL166" s="405">
        <f t="shared" ca="1" si="80"/>
        <v>0</v>
      </c>
    </row>
    <row r="167" spans="1:38" ht="20.100000000000001" customHeight="1">
      <c r="A167" t="s">
        <v>657</v>
      </c>
      <c r="B167" s="812">
        <v>94</v>
      </c>
      <c r="C167" s="446" t="s">
        <v>430</v>
      </c>
      <c r="D167" s="1124" t="str">
        <f t="shared" ca="1" si="59"/>
        <v/>
      </c>
      <c r="E167" s="807" t="str">
        <f t="shared" ca="1" si="60"/>
        <v/>
      </c>
      <c r="F167" s="1125" t="str">
        <f t="shared" ca="1" si="61"/>
        <v/>
      </c>
      <c r="G167" s="1124" t="str">
        <f t="shared" ca="1" si="62"/>
        <v/>
      </c>
      <c r="H167" s="807" t="str">
        <f t="shared" ca="1" si="63"/>
        <v/>
      </c>
      <c r="I167" s="807" t="str">
        <f t="shared" ca="1" si="64"/>
        <v/>
      </c>
      <c r="J167" s="807" t="str">
        <f t="shared" ca="1" si="65"/>
        <v/>
      </c>
      <c r="K167" s="1125" t="str">
        <f t="shared" ca="1" si="66"/>
        <v/>
      </c>
      <c r="L167" s="1124" t="str">
        <f t="shared" ca="1" si="67"/>
        <v/>
      </c>
      <c r="M167" s="807" t="str">
        <f t="shared" ca="1" si="68"/>
        <v/>
      </c>
      <c r="N167" s="1125" t="str">
        <f t="shared" ca="1" si="69"/>
        <v/>
      </c>
      <c r="O167" s="1124" t="str">
        <f t="shared" ca="1" si="70"/>
        <v/>
      </c>
      <c r="P167" s="807" t="str">
        <f t="shared" ca="1" si="71"/>
        <v/>
      </c>
      <c r="Q167" s="807" t="str">
        <f t="shared" ca="1" si="72"/>
        <v/>
      </c>
      <c r="R167" s="807" t="str">
        <f t="shared" ca="1" si="73"/>
        <v/>
      </c>
      <c r="S167" s="1125" t="str">
        <f t="shared" ca="1" si="74"/>
        <v/>
      </c>
      <c r="U167" s="410">
        <f t="shared" ca="1" si="75"/>
        <v>0</v>
      </c>
      <c r="V167" s="410">
        <f t="shared" ca="1" si="76"/>
        <v>0</v>
      </c>
      <c r="W167" s="405">
        <f t="shared" ca="1" si="80"/>
        <v>0</v>
      </c>
      <c r="X167" s="414">
        <f t="shared" ca="1" si="80"/>
        <v>0</v>
      </c>
      <c r="Y167" s="405">
        <f t="shared" ca="1" si="80"/>
        <v>0</v>
      </c>
      <c r="Z167" s="405">
        <f t="shared" ca="1" si="80"/>
        <v>0</v>
      </c>
      <c r="AA167" s="405">
        <f t="shared" ca="1" si="80"/>
        <v>0</v>
      </c>
      <c r="AB167" s="405">
        <f t="shared" ca="1" si="80"/>
        <v>0</v>
      </c>
      <c r="AC167" s="405">
        <f t="shared" ca="1" si="80"/>
        <v>0</v>
      </c>
      <c r="AD167" s="405">
        <f t="shared" ca="1" si="80"/>
        <v>0</v>
      </c>
      <c r="AE167" s="405">
        <f t="shared" ca="1" si="80"/>
        <v>0</v>
      </c>
      <c r="AF167" s="405">
        <f t="shared" ca="1" si="80"/>
        <v>0</v>
      </c>
      <c r="AG167" s="405">
        <f t="shared" ca="1" si="80"/>
        <v>0</v>
      </c>
      <c r="AH167" s="405">
        <f t="shared" ca="1" si="80"/>
        <v>0</v>
      </c>
      <c r="AI167" s="405">
        <f t="shared" ca="1" si="80"/>
        <v>0</v>
      </c>
      <c r="AJ167" s="405">
        <f t="shared" ca="1" si="80"/>
        <v>0</v>
      </c>
      <c r="AK167" s="405">
        <f t="shared" ca="1" si="80"/>
        <v>0</v>
      </c>
      <c r="AL167" s="405">
        <f t="shared" ca="1" si="80"/>
        <v>0</v>
      </c>
    </row>
    <row r="168" spans="1:38" ht="20.100000000000001" customHeight="1">
      <c r="A168" t="s">
        <v>658</v>
      </c>
      <c r="B168" s="427">
        <v>95</v>
      </c>
      <c r="C168" s="929" t="s">
        <v>431</v>
      </c>
      <c r="D168" s="475" t="str">
        <f t="shared" ca="1" si="59"/>
        <v/>
      </c>
      <c r="E168" s="431" t="str">
        <f t="shared" ca="1" si="60"/>
        <v/>
      </c>
      <c r="F168" s="476" t="str">
        <f t="shared" ca="1" si="61"/>
        <v/>
      </c>
      <c r="G168" s="475" t="str">
        <f t="shared" ca="1" si="62"/>
        <v/>
      </c>
      <c r="H168" s="431" t="str">
        <f t="shared" ca="1" si="63"/>
        <v/>
      </c>
      <c r="I168" s="431" t="str">
        <f t="shared" ca="1" si="64"/>
        <v/>
      </c>
      <c r="J168" s="431" t="str">
        <f t="shared" ca="1" si="65"/>
        <v/>
      </c>
      <c r="K168" s="476" t="str">
        <f t="shared" ca="1" si="66"/>
        <v/>
      </c>
      <c r="L168" s="475" t="str">
        <f t="shared" ca="1" si="67"/>
        <v/>
      </c>
      <c r="M168" s="431" t="str">
        <f t="shared" ca="1" si="68"/>
        <v/>
      </c>
      <c r="N168" s="476" t="str">
        <f t="shared" ca="1" si="69"/>
        <v/>
      </c>
      <c r="O168" s="475" t="str">
        <f t="shared" ca="1" si="70"/>
        <v/>
      </c>
      <c r="P168" s="431" t="str">
        <f t="shared" ca="1" si="71"/>
        <v/>
      </c>
      <c r="Q168" s="431" t="str">
        <f t="shared" ca="1" si="72"/>
        <v/>
      </c>
      <c r="R168" s="431" t="str">
        <f t="shared" ca="1" si="73"/>
        <v/>
      </c>
      <c r="S168" s="476" t="str">
        <f t="shared" ca="1" si="74"/>
        <v/>
      </c>
      <c r="U168" s="410">
        <f t="shared" ca="1" si="75"/>
        <v>0</v>
      </c>
      <c r="V168" s="410">
        <f t="shared" ca="1" si="76"/>
        <v>0</v>
      </c>
      <c r="W168" s="405">
        <f t="shared" ca="1" si="80"/>
        <v>0</v>
      </c>
      <c r="X168" s="414">
        <f t="shared" ca="1" si="80"/>
        <v>0</v>
      </c>
      <c r="Y168" s="405">
        <f t="shared" ca="1" si="80"/>
        <v>0</v>
      </c>
      <c r="Z168" s="405">
        <f t="shared" ca="1" si="80"/>
        <v>0</v>
      </c>
      <c r="AA168" s="405">
        <f t="shared" ca="1" si="80"/>
        <v>0</v>
      </c>
      <c r="AB168" s="405">
        <f t="shared" ca="1" si="80"/>
        <v>0</v>
      </c>
      <c r="AC168" s="405">
        <f t="shared" ca="1" si="80"/>
        <v>0</v>
      </c>
      <c r="AD168" s="405">
        <f t="shared" ca="1" si="80"/>
        <v>0</v>
      </c>
      <c r="AE168" s="405">
        <f t="shared" ca="1" si="80"/>
        <v>0</v>
      </c>
      <c r="AF168" s="405">
        <f t="shared" ca="1" si="80"/>
        <v>0</v>
      </c>
      <c r="AG168" s="405">
        <f t="shared" ca="1" si="80"/>
        <v>0</v>
      </c>
      <c r="AH168" s="405">
        <f t="shared" ca="1" si="80"/>
        <v>0</v>
      </c>
      <c r="AI168" s="405">
        <f t="shared" ca="1" si="80"/>
        <v>0</v>
      </c>
      <c r="AJ168" s="405">
        <f t="shared" ca="1" si="80"/>
        <v>0</v>
      </c>
      <c r="AK168" s="405">
        <f t="shared" ca="1" si="80"/>
        <v>0</v>
      </c>
      <c r="AL168" s="405">
        <f t="shared" ca="1" si="80"/>
        <v>0</v>
      </c>
    </row>
    <row r="169" spans="1:38" ht="20.100000000000001" customHeight="1">
      <c r="A169" t="s">
        <v>660</v>
      </c>
      <c r="B169" s="812">
        <v>96</v>
      </c>
      <c r="C169" s="446" t="s">
        <v>433</v>
      </c>
      <c r="D169" s="1124">
        <f t="shared" ca="1" si="59"/>
        <v>1</v>
      </c>
      <c r="E169" s="807" t="str">
        <f t="shared" ca="1" si="60"/>
        <v/>
      </c>
      <c r="F169" s="1125">
        <f t="shared" ca="1" si="61"/>
        <v>1</v>
      </c>
      <c r="G169" s="1124">
        <f t="shared" ca="1" si="62"/>
        <v>1</v>
      </c>
      <c r="H169" s="807" t="str">
        <f t="shared" ca="1" si="63"/>
        <v/>
      </c>
      <c r="I169" s="807" t="str">
        <f t="shared" ca="1" si="64"/>
        <v/>
      </c>
      <c r="J169" s="807" t="str">
        <f t="shared" ca="1" si="65"/>
        <v/>
      </c>
      <c r="K169" s="1125">
        <f t="shared" ca="1" si="66"/>
        <v>1</v>
      </c>
      <c r="L169" s="1124" t="str">
        <f t="shared" ca="1" si="67"/>
        <v/>
      </c>
      <c r="M169" s="807" t="str">
        <f t="shared" ca="1" si="68"/>
        <v/>
      </c>
      <c r="N169" s="1125" t="str">
        <f t="shared" ca="1" si="69"/>
        <v/>
      </c>
      <c r="O169" s="1124" t="str">
        <f t="shared" ca="1" si="70"/>
        <v/>
      </c>
      <c r="P169" s="807" t="str">
        <f t="shared" ca="1" si="71"/>
        <v/>
      </c>
      <c r="Q169" s="807" t="str">
        <f t="shared" ca="1" si="72"/>
        <v/>
      </c>
      <c r="R169" s="807" t="str">
        <f t="shared" ca="1" si="73"/>
        <v/>
      </c>
      <c r="S169" s="1125" t="str">
        <f t="shared" ca="1" si="74"/>
        <v/>
      </c>
      <c r="U169" s="410">
        <f t="shared" ca="1" si="75"/>
        <v>0</v>
      </c>
      <c r="V169" s="410">
        <f t="shared" ca="1" si="76"/>
        <v>0</v>
      </c>
      <c r="W169" s="405">
        <f t="shared" ref="W169:AL178" ca="1" si="81">INDEX(INDIRECT("_"&amp;W$7),MATCH($A169,_1自治体コード,0))</f>
        <v>1</v>
      </c>
      <c r="X169" s="414">
        <f t="shared" ca="1" si="81"/>
        <v>0</v>
      </c>
      <c r="Y169" s="405">
        <f t="shared" ca="1" si="81"/>
        <v>1</v>
      </c>
      <c r="Z169" s="405">
        <f t="shared" ca="1" si="81"/>
        <v>1</v>
      </c>
      <c r="AA169" s="405">
        <f t="shared" ca="1" si="81"/>
        <v>0</v>
      </c>
      <c r="AB169" s="405">
        <f t="shared" ca="1" si="81"/>
        <v>0</v>
      </c>
      <c r="AC169" s="405">
        <f t="shared" ca="1" si="81"/>
        <v>0</v>
      </c>
      <c r="AD169" s="405">
        <f t="shared" ca="1" si="81"/>
        <v>1</v>
      </c>
      <c r="AE169" s="405">
        <f t="shared" ca="1" si="81"/>
        <v>0</v>
      </c>
      <c r="AF169" s="405">
        <f t="shared" ca="1" si="81"/>
        <v>0</v>
      </c>
      <c r="AG169" s="405">
        <f t="shared" ca="1" si="81"/>
        <v>0</v>
      </c>
      <c r="AH169" s="405">
        <f t="shared" ca="1" si="81"/>
        <v>0</v>
      </c>
      <c r="AI169" s="405">
        <f t="shared" ca="1" si="81"/>
        <v>0</v>
      </c>
      <c r="AJ169" s="405">
        <f t="shared" ca="1" si="81"/>
        <v>0</v>
      </c>
      <c r="AK169" s="405">
        <f t="shared" ca="1" si="81"/>
        <v>0</v>
      </c>
      <c r="AL169" s="405">
        <f t="shared" ca="1" si="81"/>
        <v>0</v>
      </c>
    </row>
    <row r="170" spans="1:38" ht="20.100000000000001" customHeight="1">
      <c r="A170" t="s">
        <v>662</v>
      </c>
      <c r="B170" s="436">
        <v>97</v>
      </c>
      <c r="C170" s="446" t="s">
        <v>1915</v>
      </c>
      <c r="D170" s="1124" t="str">
        <f t="shared" ca="1" si="59"/>
        <v/>
      </c>
      <c r="E170" s="807" t="str">
        <f t="shared" ca="1" si="60"/>
        <v/>
      </c>
      <c r="F170" s="1125" t="str">
        <f t="shared" ca="1" si="61"/>
        <v/>
      </c>
      <c r="G170" s="1124" t="str">
        <f t="shared" ca="1" si="62"/>
        <v/>
      </c>
      <c r="H170" s="807" t="str">
        <f t="shared" ca="1" si="63"/>
        <v/>
      </c>
      <c r="I170" s="807" t="str">
        <f t="shared" ca="1" si="64"/>
        <v/>
      </c>
      <c r="J170" s="807" t="str">
        <f t="shared" ca="1" si="65"/>
        <v/>
      </c>
      <c r="K170" s="1125" t="str">
        <f t="shared" ca="1" si="66"/>
        <v/>
      </c>
      <c r="L170" s="1124" t="str">
        <f t="shared" ca="1" si="67"/>
        <v/>
      </c>
      <c r="M170" s="807" t="str">
        <f t="shared" ca="1" si="68"/>
        <v/>
      </c>
      <c r="N170" s="1125" t="str">
        <f t="shared" ca="1" si="69"/>
        <v/>
      </c>
      <c r="O170" s="1124" t="str">
        <f t="shared" ca="1" si="70"/>
        <v/>
      </c>
      <c r="P170" s="807" t="str">
        <f t="shared" ca="1" si="71"/>
        <v/>
      </c>
      <c r="Q170" s="807" t="str">
        <f t="shared" ca="1" si="72"/>
        <v/>
      </c>
      <c r="R170" s="807" t="str">
        <f t="shared" ca="1" si="73"/>
        <v/>
      </c>
      <c r="S170" s="1125" t="str">
        <f t="shared" ca="1" si="74"/>
        <v/>
      </c>
      <c r="U170" s="410">
        <f t="shared" ca="1" si="75"/>
        <v>0</v>
      </c>
      <c r="V170" s="410">
        <f t="shared" ca="1" si="76"/>
        <v>0</v>
      </c>
      <c r="W170" s="405">
        <f t="shared" ca="1" si="81"/>
        <v>0</v>
      </c>
      <c r="X170" s="414">
        <f t="shared" ca="1" si="81"/>
        <v>0</v>
      </c>
      <c r="Y170" s="405">
        <f t="shared" ca="1" si="81"/>
        <v>0</v>
      </c>
      <c r="Z170" s="405">
        <f t="shared" ca="1" si="81"/>
        <v>0</v>
      </c>
      <c r="AA170" s="405">
        <f t="shared" ca="1" si="81"/>
        <v>0</v>
      </c>
      <c r="AB170" s="405">
        <f t="shared" ca="1" si="81"/>
        <v>0</v>
      </c>
      <c r="AC170" s="405">
        <f t="shared" ca="1" si="81"/>
        <v>0</v>
      </c>
      <c r="AD170" s="405">
        <f t="shared" ca="1" si="81"/>
        <v>0</v>
      </c>
      <c r="AE170" s="405">
        <f t="shared" ca="1" si="81"/>
        <v>0</v>
      </c>
      <c r="AF170" s="405">
        <f t="shared" ca="1" si="81"/>
        <v>0</v>
      </c>
      <c r="AG170" s="405">
        <f t="shared" ca="1" si="81"/>
        <v>0</v>
      </c>
      <c r="AH170" s="405">
        <f t="shared" ca="1" si="81"/>
        <v>0</v>
      </c>
      <c r="AI170" s="405">
        <f t="shared" ca="1" si="81"/>
        <v>0</v>
      </c>
      <c r="AJ170" s="405">
        <f t="shared" ca="1" si="81"/>
        <v>0</v>
      </c>
      <c r="AK170" s="405">
        <f t="shared" ca="1" si="81"/>
        <v>0</v>
      </c>
      <c r="AL170" s="405">
        <f t="shared" ca="1" si="81"/>
        <v>0</v>
      </c>
    </row>
    <row r="171" spans="1:38" ht="20.100000000000001" customHeight="1">
      <c r="A171" t="s">
        <v>664</v>
      </c>
      <c r="B171" s="436">
        <v>98</v>
      </c>
      <c r="C171" s="446" t="s">
        <v>436</v>
      </c>
      <c r="D171" s="1124" t="str">
        <f t="shared" ca="1" si="59"/>
        <v/>
      </c>
      <c r="E171" s="807" t="str">
        <f t="shared" ca="1" si="60"/>
        <v/>
      </c>
      <c r="F171" s="1125" t="str">
        <f t="shared" ca="1" si="61"/>
        <v/>
      </c>
      <c r="G171" s="1124" t="str">
        <f t="shared" ca="1" si="62"/>
        <v/>
      </c>
      <c r="H171" s="807" t="str">
        <f t="shared" ca="1" si="63"/>
        <v/>
      </c>
      <c r="I171" s="807" t="str">
        <f t="shared" ca="1" si="64"/>
        <v/>
      </c>
      <c r="J171" s="807" t="str">
        <f t="shared" ca="1" si="65"/>
        <v/>
      </c>
      <c r="K171" s="1125" t="str">
        <f t="shared" ca="1" si="66"/>
        <v/>
      </c>
      <c r="L171" s="1124" t="str">
        <f t="shared" ca="1" si="67"/>
        <v/>
      </c>
      <c r="M171" s="807" t="str">
        <f t="shared" ca="1" si="68"/>
        <v/>
      </c>
      <c r="N171" s="1125" t="str">
        <f t="shared" ca="1" si="69"/>
        <v/>
      </c>
      <c r="O171" s="1124" t="str">
        <f t="shared" ca="1" si="70"/>
        <v/>
      </c>
      <c r="P171" s="807" t="str">
        <f t="shared" ca="1" si="71"/>
        <v/>
      </c>
      <c r="Q171" s="807" t="str">
        <f t="shared" ca="1" si="72"/>
        <v/>
      </c>
      <c r="R171" s="807" t="str">
        <f t="shared" ca="1" si="73"/>
        <v/>
      </c>
      <c r="S171" s="1125" t="str">
        <f t="shared" ca="1" si="74"/>
        <v/>
      </c>
      <c r="U171" s="410">
        <f t="shared" ca="1" si="75"/>
        <v>0</v>
      </c>
      <c r="V171" s="410">
        <f t="shared" ca="1" si="76"/>
        <v>0</v>
      </c>
      <c r="W171" s="405">
        <f t="shared" ca="1" si="81"/>
        <v>0</v>
      </c>
      <c r="X171" s="414">
        <f t="shared" ca="1" si="81"/>
        <v>0</v>
      </c>
      <c r="Y171" s="405">
        <f t="shared" ca="1" si="81"/>
        <v>0</v>
      </c>
      <c r="Z171" s="405">
        <f t="shared" ca="1" si="81"/>
        <v>0</v>
      </c>
      <c r="AA171" s="405">
        <f t="shared" ca="1" si="81"/>
        <v>0</v>
      </c>
      <c r="AB171" s="405">
        <f t="shared" ca="1" si="81"/>
        <v>0</v>
      </c>
      <c r="AC171" s="405">
        <f t="shared" ca="1" si="81"/>
        <v>0</v>
      </c>
      <c r="AD171" s="405">
        <f t="shared" ca="1" si="81"/>
        <v>0</v>
      </c>
      <c r="AE171" s="405">
        <f t="shared" ca="1" si="81"/>
        <v>0</v>
      </c>
      <c r="AF171" s="405">
        <f t="shared" ca="1" si="81"/>
        <v>0</v>
      </c>
      <c r="AG171" s="405">
        <f t="shared" ca="1" si="81"/>
        <v>0</v>
      </c>
      <c r="AH171" s="405">
        <f t="shared" ca="1" si="81"/>
        <v>0</v>
      </c>
      <c r="AI171" s="405">
        <f t="shared" ca="1" si="81"/>
        <v>0</v>
      </c>
      <c r="AJ171" s="405">
        <f t="shared" ca="1" si="81"/>
        <v>0</v>
      </c>
      <c r="AK171" s="405">
        <f t="shared" ca="1" si="81"/>
        <v>0</v>
      </c>
      <c r="AL171" s="405">
        <f t="shared" ca="1" si="81"/>
        <v>0</v>
      </c>
    </row>
    <row r="172" spans="1:38" ht="20.100000000000001" customHeight="1">
      <c r="A172" t="s">
        <v>666</v>
      </c>
      <c r="B172" s="436">
        <v>99</v>
      </c>
      <c r="C172" s="446" t="s">
        <v>438</v>
      </c>
      <c r="D172" s="1124" t="str">
        <f t="shared" ca="1" si="59"/>
        <v/>
      </c>
      <c r="E172" s="807" t="str">
        <f t="shared" ca="1" si="60"/>
        <v/>
      </c>
      <c r="F172" s="1125" t="str">
        <f t="shared" ca="1" si="61"/>
        <v/>
      </c>
      <c r="G172" s="1124" t="str">
        <f t="shared" ca="1" si="62"/>
        <v/>
      </c>
      <c r="H172" s="807" t="str">
        <f t="shared" ca="1" si="63"/>
        <v/>
      </c>
      <c r="I172" s="807" t="str">
        <f t="shared" ca="1" si="64"/>
        <v/>
      </c>
      <c r="J172" s="807" t="str">
        <f t="shared" ca="1" si="65"/>
        <v/>
      </c>
      <c r="K172" s="1125" t="str">
        <f t="shared" ca="1" si="66"/>
        <v/>
      </c>
      <c r="L172" s="1124" t="str">
        <f t="shared" ca="1" si="67"/>
        <v/>
      </c>
      <c r="M172" s="807" t="str">
        <f t="shared" ca="1" si="68"/>
        <v/>
      </c>
      <c r="N172" s="1125" t="str">
        <f t="shared" ca="1" si="69"/>
        <v/>
      </c>
      <c r="O172" s="1124" t="str">
        <f t="shared" ca="1" si="70"/>
        <v/>
      </c>
      <c r="P172" s="807" t="str">
        <f t="shared" ca="1" si="71"/>
        <v/>
      </c>
      <c r="Q172" s="807" t="str">
        <f t="shared" ca="1" si="72"/>
        <v/>
      </c>
      <c r="R172" s="807" t="str">
        <f t="shared" ca="1" si="73"/>
        <v/>
      </c>
      <c r="S172" s="1125" t="str">
        <f t="shared" ca="1" si="74"/>
        <v/>
      </c>
      <c r="U172" s="410">
        <f t="shared" ca="1" si="75"/>
        <v>0</v>
      </c>
      <c r="V172" s="410">
        <f t="shared" ca="1" si="76"/>
        <v>0</v>
      </c>
      <c r="W172" s="405">
        <f t="shared" ca="1" si="81"/>
        <v>0</v>
      </c>
      <c r="X172" s="414">
        <f t="shared" ca="1" si="81"/>
        <v>0</v>
      </c>
      <c r="Y172" s="405">
        <f t="shared" ca="1" si="81"/>
        <v>0</v>
      </c>
      <c r="Z172" s="405">
        <f t="shared" ca="1" si="81"/>
        <v>0</v>
      </c>
      <c r="AA172" s="405">
        <f t="shared" ca="1" si="81"/>
        <v>0</v>
      </c>
      <c r="AB172" s="405">
        <f t="shared" ca="1" si="81"/>
        <v>0</v>
      </c>
      <c r="AC172" s="405">
        <f t="shared" ca="1" si="81"/>
        <v>0</v>
      </c>
      <c r="AD172" s="405">
        <f t="shared" ca="1" si="81"/>
        <v>0</v>
      </c>
      <c r="AE172" s="405">
        <f t="shared" ca="1" si="81"/>
        <v>0</v>
      </c>
      <c r="AF172" s="405">
        <f t="shared" ca="1" si="81"/>
        <v>0</v>
      </c>
      <c r="AG172" s="405">
        <f t="shared" ca="1" si="81"/>
        <v>0</v>
      </c>
      <c r="AH172" s="405">
        <f t="shared" ca="1" si="81"/>
        <v>0</v>
      </c>
      <c r="AI172" s="405">
        <f t="shared" ca="1" si="81"/>
        <v>0</v>
      </c>
      <c r="AJ172" s="405">
        <f t="shared" ca="1" si="81"/>
        <v>0</v>
      </c>
      <c r="AK172" s="405">
        <f t="shared" ca="1" si="81"/>
        <v>0</v>
      </c>
      <c r="AL172" s="405">
        <f t="shared" ca="1" si="81"/>
        <v>0</v>
      </c>
    </row>
    <row r="173" spans="1:38" ht="20.100000000000001" customHeight="1">
      <c r="A173" t="s">
        <v>668</v>
      </c>
      <c r="B173" s="812">
        <v>100</v>
      </c>
      <c r="C173" s="446" t="s">
        <v>440</v>
      </c>
      <c r="D173" s="1124" t="str">
        <f t="shared" ca="1" si="59"/>
        <v/>
      </c>
      <c r="E173" s="807">
        <f t="shared" ca="1" si="60"/>
        <v>1</v>
      </c>
      <c r="F173" s="1125">
        <f t="shared" ca="1" si="61"/>
        <v>1</v>
      </c>
      <c r="G173" s="1124">
        <f t="shared" ca="1" si="62"/>
        <v>1</v>
      </c>
      <c r="H173" s="807" t="str">
        <f t="shared" ca="1" si="63"/>
        <v/>
      </c>
      <c r="I173" s="807" t="str">
        <f t="shared" ca="1" si="64"/>
        <v/>
      </c>
      <c r="J173" s="807" t="str">
        <f t="shared" ca="1" si="65"/>
        <v/>
      </c>
      <c r="K173" s="1125">
        <f t="shared" ca="1" si="66"/>
        <v>1</v>
      </c>
      <c r="L173" s="1124" t="str">
        <f t="shared" ca="1" si="67"/>
        <v/>
      </c>
      <c r="M173" s="807" t="str">
        <f t="shared" ca="1" si="68"/>
        <v/>
      </c>
      <c r="N173" s="1125" t="str">
        <f t="shared" ca="1" si="69"/>
        <v/>
      </c>
      <c r="O173" s="1124" t="str">
        <f t="shared" ca="1" si="70"/>
        <v/>
      </c>
      <c r="P173" s="807" t="str">
        <f t="shared" ca="1" si="71"/>
        <v/>
      </c>
      <c r="Q173" s="807" t="str">
        <f t="shared" ca="1" si="72"/>
        <v/>
      </c>
      <c r="R173" s="807" t="str">
        <f t="shared" ca="1" si="73"/>
        <v/>
      </c>
      <c r="S173" s="1125" t="str">
        <f t="shared" ca="1" si="74"/>
        <v/>
      </c>
      <c r="U173" s="410">
        <f t="shared" ca="1" si="75"/>
        <v>0</v>
      </c>
      <c r="V173" s="410">
        <f t="shared" ca="1" si="76"/>
        <v>0</v>
      </c>
      <c r="W173" s="405">
        <f t="shared" ca="1" si="81"/>
        <v>0</v>
      </c>
      <c r="X173" s="414">
        <f t="shared" ca="1" si="81"/>
        <v>1</v>
      </c>
      <c r="Y173" s="405">
        <f t="shared" ca="1" si="81"/>
        <v>1</v>
      </c>
      <c r="Z173" s="405">
        <f t="shared" ca="1" si="81"/>
        <v>1</v>
      </c>
      <c r="AA173" s="405">
        <f t="shared" ca="1" si="81"/>
        <v>0</v>
      </c>
      <c r="AB173" s="405">
        <f t="shared" ca="1" si="81"/>
        <v>0</v>
      </c>
      <c r="AC173" s="405">
        <f t="shared" ca="1" si="81"/>
        <v>0</v>
      </c>
      <c r="AD173" s="405">
        <f t="shared" ca="1" si="81"/>
        <v>1</v>
      </c>
      <c r="AE173" s="405">
        <f t="shared" ca="1" si="81"/>
        <v>0</v>
      </c>
      <c r="AF173" s="405">
        <f t="shared" ca="1" si="81"/>
        <v>0</v>
      </c>
      <c r="AG173" s="405">
        <f t="shared" ca="1" si="81"/>
        <v>0</v>
      </c>
      <c r="AH173" s="405">
        <f t="shared" ca="1" si="81"/>
        <v>0</v>
      </c>
      <c r="AI173" s="405">
        <f t="shared" ca="1" si="81"/>
        <v>0</v>
      </c>
      <c r="AJ173" s="405">
        <f t="shared" ca="1" si="81"/>
        <v>0</v>
      </c>
      <c r="AK173" s="405">
        <f t="shared" ca="1" si="81"/>
        <v>0</v>
      </c>
      <c r="AL173" s="405">
        <f t="shared" ca="1" si="81"/>
        <v>0</v>
      </c>
    </row>
    <row r="174" spans="1:38" ht="20.100000000000001" customHeight="1">
      <c r="A174" t="s">
        <v>670</v>
      </c>
      <c r="B174" s="810">
        <v>101</v>
      </c>
      <c r="C174" s="930" t="s">
        <v>442</v>
      </c>
      <c r="D174" s="1127" t="str">
        <f t="shared" ca="1" si="59"/>
        <v/>
      </c>
      <c r="E174" s="441" t="str">
        <f t="shared" ca="1" si="60"/>
        <v/>
      </c>
      <c r="F174" s="488" t="str">
        <f t="shared" ca="1" si="61"/>
        <v/>
      </c>
      <c r="G174" s="1127" t="str">
        <f t="shared" ca="1" si="62"/>
        <v/>
      </c>
      <c r="H174" s="441" t="str">
        <f t="shared" ca="1" si="63"/>
        <v/>
      </c>
      <c r="I174" s="441" t="str">
        <f t="shared" ca="1" si="64"/>
        <v/>
      </c>
      <c r="J174" s="441" t="str">
        <f t="shared" ca="1" si="65"/>
        <v/>
      </c>
      <c r="K174" s="488" t="str">
        <f t="shared" ca="1" si="66"/>
        <v/>
      </c>
      <c r="L174" s="1127" t="str">
        <f t="shared" ca="1" si="67"/>
        <v/>
      </c>
      <c r="M174" s="441" t="str">
        <f t="shared" ca="1" si="68"/>
        <v/>
      </c>
      <c r="N174" s="488" t="str">
        <f t="shared" ca="1" si="69"/>
        <v/>
      </c>
      <c r="O174" s="1127" t="str">
        <f t="shared" ca="1" si="70"/>
        <v/>
      </c>
      <c r="P174" s="441" t="str">
        <f t="shared" ca="1" si="71"/>
        <v/>
      </c>
      <c r="Q174" s="441" t="str">
        <f t="shared" ca="1" si="72"/>
        <v/>
      </c>
      <c r="R174" s="441" t="str">
        <f t="shared" ca="1" si="73"/>
        <v/>
      </c>
      <c r="S174" s="488" t="str">
        <f t="shared" ca="1" si="74"/>
        <v/>
      </c>
      <c r="U174" s="410">
        <f t="shared" ca="1" si="75"/>
        <v>0</v>
      </c>
      <c r="V174" s="410">
        <f t="shared" ca="1" si="76"/>
        <v>0</v>
      </c>
      <c r="W174" s="405">
        <f t="shared" ca="1" si="81"/>
        <v>0</v>
      </c>
      <c r="X174" s="414">
        <f t="shared" ca="1" si="81"/>
        <v>0</v>
      </c>
      <c r="Y174" s="405">
        <f t="shared" ca="1" si="81"/>
        <v>0</v>
      </c>
      <c r="Z174" s="405">
        <f t="shared" ca="1" si="81"/>
        <v>0</v>
      </c>
      <c r="AA174" s="405">
        <f t="shared" ca="1" si="81"/>
        <v>0</v>
      </c>
      <c r="AB174" s="405">
        <f t="shared" ca="1" si="81"/>
        <v>0</v>
      </c>
      <c r="AC174" s="405">
        <f t="shared" ca="1" si="81"/>
        <v>0</v>
      </c>
      <c r="AD174" s="405">
        <f t="shared" ca="1" si="81"/>
        <v>0</v>
      </c>
      <c r="AE174" s="405">
        <f t="shared" ca="1" si="81"/>
        <v>0</v>
      </c>
      <c r="AF174" s="405">
        <f t="shared" ca="1" si="81"/>
        <v>0</v>
      </c>
      <c r="AG174" s="405">
        <f t="shared" ca="1" si="81"/>
        <v>0</v>
      </c>
      <c r="AH174" s="405">
        <f t="shared" ca="1" si="81"/>
        <v>0</v>
      </c>
      <c r="AI174" s="405">
        <f t="shared" ca="1" si="81"/>
        <v>0</v>
      </c>
      <c r="AJ174" s="405">
        <f t="shared" ca="1" si="81"/>
        <v>0</v>
      </c>
      <c r="AK174" s="405">
        <f t="shared" ca="1" si="81"/>
        <v>0</v>
      </c>
      <c r="AL174" s="405">
        <f t="shared" ca="1" si="81"/>
        <v>0</v>
      </c>
    </row>
    <row r="175" spans="1:38" ht="20.100000000000001" customHeight="1">
      <c r="A175" t="s">
        <v>671</v>
      </c>
      <c r="B175" s="812">
        <v>102</v>
      </c>
      <c r="C175" s="446" t="s">
        <v>443</v>
      </c>
      <c r="D175" s="1124" t="str">
        <f t="shared" ca="1" si="59"/>
        <v/>
      </c>
      <c r="E175" s="807">
        <f t="shared" ca="1" si="60"/>
        <v>3</v>
      </c>
      <c r="F175" s="1125">
        <f t="shared" ca="1" si="61"/>
        <v>3</v>
      </c>
      <c r="G175" s="1124">
        <f t="shared" ca="1" si="62"/>
        <v>4</v>
      </c>
      <c r="H175" s="807" t="str">
        <f t="shared" ca="1" si="63"/>
        <v/>
      </c>
      <c r="I175" s="807" t="str">
        <f t="shared" ca="1" si="64"/>
        <v/>
      </c>
      <c r="J175" s="807" t="str">
        <f t="shared" ca="1" si="65"/>
        <v/>
      </c>
      <c r="K175" s="1125">
        <f t="shared" ca="1" si="66"/>
        <v>4</v>
      </c>
      <c r="L175" s="1124" t="str">
        <f t="shared" ca="1" si="67"/>
        <v/>
      </c>
      <c r="M175" s="807" t="str">
        <f t="shared" ca="1" si="68"/>
        <v/>
      </c>
      <c r="N175" s="1125" t="str">
        <f t="shared" ca="1" si="69"/>
        <v/>
      </c>
      <c r="O175" s="1124" t="str">
        <f t="shared" ca="1" si="70"/>
        <v/>
      </c>
      <c r="P175" s="807" t="str">
        <f t="shared" ca="1" si="71"/>
        <v/>
      </c>
      <c r="Q175" s="807" t="str">
        <f t="shared" ca="1" si="72"/>
        <v/>
      </c>
      <c r="R175" s="807" t="str">
        <f t="shared" ca="1" si="73"/>
        <v/>
      </c>
      <c r="S175" s="1125" t="str">
        <f t="shared" ca="1" si="74"/>
        <v/>
      </c>
      <c r="U175" s="410">
        <f t="shared" ca="1" si="75"/>
        <v>0</v>
      </c>
      <c r="V175" s="410">
        <f t="shared" ca="1" si="76"/>
        <v>0</v>
      </c>
      <c r="W175" s="405">
        <f t="shared" ca="1" si="81"/>
        <v>0</v>
      </c>
      <c r="X175" s="414">
        <f t="shared" ca="1" si="81"/>
        <v>3</v>
      </c>
      <c r="Y175" s="405">
        <f t="shared" ca="1" si="81"/>
        <v>3</v>
      </c>
      <c r="Z175" s="405">
        <f t="shared" ca="1" si="81"/>
        <v>4</v>
      </c>
      <c r="AA175" s="405">
        <f t="shared" ca="1" si="81"/>
        <v>0</v>
      </c>
      <c r="AB175" s="405">
        <f t="shared" ca="1" si="81"/>
        <v>0</v>
      </c>
      <c r="AC175" s="405">
        <f t="shared" ca="1" si="81"/>
        <v>0</v>
      </c>
      <c r="AD175" s="405">
        <f t="shared" ca="1" si="81"/>
        <v>4</v>
      </c>
      <c r="AE175" s="405">
        <f t="shared" ca="1" si="81"/>
        <v>0</v>
      </c>
      <c r="AF175" s="405">
        <f t="shared" ca="1" si="81"/>
        <v>0</v>
      </c>
      <c r="AG175" s="405">
        <f t="shared" ca="1" si="81"/>
        <v>0</v>
      </c>
      <c r="AH175" s="405">
        <f t="shared" ca="1" si="81"/>
        <v>0</v>
      </c>
      <c r="AI175" s="405">
        <f t="shared" ca="1" si="81"/>
        <v>0</v>
      </c>
      <c r="AJ175" s="405">
        <f t="shared" ca="1" si="81"/>
        <v>0</v>
      </c>
      <c r="AK175" s="405">
        <f t="shared" ca="1" si="81"/>
        <v>0</v>
      </c>
      <c r="AL175" s="405">
        <f t="shared" ca="1" si="81"/>
        <v>0</v>
      </c>
    </row>
    <row r="176" spans="1:38" ht="20.100000000000001" customHeight="1">
      <c r="A176" t="s">
        <v>672</v>
      </c>
      <c r="B176" s="812">
        <v>103</v>
      </c>
      <c r="C176" s="446" t="s">
        <v>444</v>
      </c>
      <c r="D176" s="1124" t="str">
        <f t="shared" ca="1" si="59"/>
        <v/>
      </c>
      <c r="E176" s="807">
        <f t="shared" ca="1" si="60"/>
        <v>1</v>
      </c>
      <c r="F176" s="1125">
        <f t="shared" ca="1" si="61"/>
        <v>1</v>
      </c>
      <c r="G176" s="1124">
        <f t="shared" ca="1" si="62"/>
        <v>1</v>
      </c>
      <c r="H176" s="807">
        <f t="shared" ca="1" si="63"/>
        <v>1</v>
      </c>
      <c r="I176" s="807">
        <f t="shared" ca="1" si="64"/>
        <v>1</v>
      </c>
      <c r="J176" s="807" t="str">
        <f t="shared" ca="1" si="65"/>
        <v/>
      </c>
      <c r="K176" s="1125">
        <f t="shared" ca="1" si="66"/>
        <v>3</v>
      </c>
      <c r="L176" s="1124" t="str">
        <f t="shared" ca="1" si="67"/>
        <v/>
      </c>
      <c r="M176" s="807" t="str">
        <f t="shared" ca="1" si="68"/>
        <v/>
      </c>
      <c r="N176" s="1125" t="str">
        <f t="shared" ca="1" si="69"/>
        <v/>
      </c>
      <c r="O176" s="1124" t="str">
        <f t="shared" ca="1" si="70"/>
        <v/>
      </c>
      <c r="P176" s="807" t="str">
        <f t="shared" ca="1" si="71"/>
        <v/>
      </c>
      <c r="Q176" s="807" t="str">
        <f t="shared" ca="1" si="72"/>
        <v/>
      </c>
      <c r="R176" s="807" t="str">
        <f t="shared" ca="1" si="73"/>
        <v/>
      </c>
      <c r="S176" s="1125" t="str">
        <f t="shared" ca="1" si="74"/>
        <v/>
      </c>
      <c r="U176" s="410">
        <f t="shared" ca="1" si="75"/>
        <v>0</v>
      </c>
      <c r="V176" s="410">
        <f t="shared" ca="1" si="76"/>
        <v>0</v>
      </c>
      <c r="W176" s="405">
        <f t="shared" ca="1" si="81"/>
        <v>0</v>
      </c>
      <c r="X176" s="414">
        <f t="shared" ca="1" si="81"/>
        <v>1</v>
      </c>
      <c r="Y176" s="405">
        <f t="shared" ca="1" si="81"/>
        <v>1</v>
      </c>
      <c r="Z176" s="405">
        <f t="shared" ca="1" si="81"/>
        <v>1</v>
      </c>
      <c r="AA176" s="405">
        <f t="shared" ca="1" si="81"/>
        <v>1</v>
      </c>
      <c r="AB176" s="405">
        <f t="shared" ca="1" si="81"/>
        <v>1</v>
      </c>
      <c r="AC176" s="405">
        <f t="shared" ca="1" si="81"/>
        <v>0</v>
      </c>
      <c r="AD176" s="405">
        <f t="shared" ca="1" si="81"/>
        <v>3</v>
      </c>
      <c r="AE176" s="405">
        <f t="shared" ca="1" si="81"/>
        <v>0</v>
      </c>
      <c r="AF176" s="405">
        <f t="shared" ca="1" si="81"/>
        <v>0</v>
      </c>
      <c r="AG176" s="405">
        <f t="shared" ca="1" si="81"/>
        <v>0</v>
      </c>
      <c r="AH176" s="405">
        <f t="shared" ca="1" si="81"/>
        <v>0</v>
      </c>
      <c r="AI176" s="405">
        <f t="shared" ca="1" si="81"/>
        <v>0</v>
      </c>
      <c r="AJ176" s="405">
        <f t="shared" ca="1" si="81"/>
        <v>0</v>
      </c>
      <c r="AK176" s="405">
        <f t="shared" ca="1" si="81"/>
        <v>0</v>
      </c>
      <c r="AL176" s="405">
        <f t="shared" ca="1" si="81"/>
        <v>0</v>
      </c>
    </row>
    <row r="177" spans="1:38" ht="20.100000000000001" customHeight="1">
      <c r="A177" t="s">
        <v>674</v>
      </c>
      <c r="B177" s="812">
        <v>104</v>
      </c>
      <c r="C177" s="446" t="s">
        <v>2094</v>
      </c>
      <c r="D177" s="1124" t="str">
        <f t="shared" ca="1" si="59"/>
        <v/>
      </c>
      <c r="E177" s="807" t="str">
        <f t="shared" ca="1" si="60"/>
        <v/>
      </c>
      <c r="F177" s="1125" t="str">
        <f t="shared" ca="1" si="61"/>
        <v/>
      </c>
      <c r="G177" s="1124" t="str">
        <f t="shared" ca="1" si="62"/>
        <v/>
      </c>
      <c r="H177" s="807" t="str">
        <f t="shared" ca="1" si="63"/>
        <v/>
      </c>
      <c r="I177" s="807" t="str">
        <f t="shared" ca="1" si="64"/>
        <v/>
      </c>
      <c r="J177" s="807" t="str">
        <f t="shared" ca="1" si="65"/>
        <v/>
      </c>
      <c r="K177" s="1125" t="str">
        <f t="shared" ca="1" si="66"/>
        <v/>
      </c>
      <c r="L177" s="1124" t="str">
        <f t="shared" ca="1" si="67"/>
        <v/>
      </c>
      <c r="M177" s="807" t="str">
        <f t="shared" ca="1" si="68"/>
        <v/>
      </c>
      <c r="N177" s="1125" t="str">
        <f t="shared" ca="1" si="69"/>
        <v/>
      </c>
      <c r="O177" s="1124" t="str">
        <f t="shared" ca="1" si="70"/>
        <v/>
      </c>
      <c r="P177" s="807" t="str">
        <f t="shared" ca="1" si="71"/>
        <v/>
      </c>
      <c r="Q177" s="807" t="str">
        <f t="shared" ca="1" si="72"/>
        <v/>
      </c>
      <c r="R177" s="807" t="str">
        <f t="shared" ca="1" si="73"/>
        <v/>
      </c>
      <c r="S177" s="1125" t="str">
        <f t="shared" ca="1" si="74"/>
        <v/>
      </c>
      <c r="U177" s="410">
        <f t="shared" ca="1" si="75"/>
        <v>0</v>
      </c>
      <c r="V177" s="410">
        <f t="shared" ca="1" si="76"/>
        <v>0</v>
      </c>
      <c r="W177" s="405">
        <f t="shared" ca="1" si="81"/>
        <v>0</v>
      </c>
      <c r="X177" s="414">
        <f t="shared" ca="1" si="81"/>
        <v>0</v>
      </c>
      <c r="Y177" s="405">
        <f t="shared" ca="1" si="81"/>
        <v>0</v>
      </c>
      <c r="Z177" s="405">
        <f t="shared" ca="1" si="81"/>
        <v>0</v>
      </c>
      <c r="AA177" s="405">
        <f t="shared" ca="1" si="81"/>
        <v>0</v>
      </c>
      <c r="AB177" s="405">
        <f t="shared" ca="1" si="81"/>
        <v>0</v>
      </c>
      <c r="AC177" s="405">
        <f t="shared" ca="1" si="81"/>
        <v>0</v>
      </c>
      <c r="AD177" s="405">
        <f t="shared" ca="1" si="81"/>
        <v>0</v>
      </c>
      <c r="AE177" s="405">
        <f t="shared" ca="1" si="81"/>
        <v>0</v>
      </c>
      <c r="AF177" s="405">
        <f t="shared" ca="1" si="81"/>
        <v>0</v>
      </c>
      <c r="AG177" s="405">
        <f t="shared" ca="1" si="81"/>
        <v>0</v>
      </c>
      <c r="AH177" s="405">
        <f t="shared" ca="1" si="81"/>
        <v>0</v>
      </c>
      <c r="AI177" s="405">
        <f t="shared" ca="1" si="81"/>
        <v>0</v>
      </c>
      <c r="AJ177" s="405">
        <f t="shared" ca="1" si="81"/>
        <v>0</v>
      </c>
      <c r="AK177" s="405">
        <f t="shared" ca="1" si="81"/>
        <v>0</v>
      </c>
      <c r="AL177" s="405">
        <f t="shared" ca="1" si="81"/>
        <v>0</v>
      </c>
    </row>
    <row r="178" spans="1:38" ht="20.100000000000001" customHeight="1">
      <c r="A178" t="s">
        <v>676</v>
      </c>
      <c r="B178" s="427">
        <v>105</v>
      </c>
      <c r="C178" s="929" t="s">
        <v>448</v>
      </c>
      <c r="D178" s="475" t="str">
        <f t="shared" ca="1" si="59"/>
        <v/>
      </c>
      <c r="E178" s="431" t="str">
        <f t="shared" ca="1" si="60"/>
        <v/>
      </c>
      <c r="F178" s="476" t="str">
        <f t="shared" ca="1" si="61"/>
        <v/>
      </c>
      <c r="G178" s="475" t="str">
        <f t="shared" ca="1" si="62"/>
        <v/>
      </c>
      <c r="H178" s="431" t="str">
        <f t="shared" ca="1" si="63"/>
        <v/>
      </c>
      <c r="I178" s="431" t="str">
        <f t="shared" ca="1" si="64"/>
        <v/>
      </c>
      <c r="J178" s="431" t="str">
        <f t="shared" ca="1" si="65"/>
        <v/>
      </c>
      <c r="K178" s="476" t="str">
        <f t="shared" ca="1" si="66"/>
        <v/>
      </c>
      <c r="L178" s="475" t="str">
        <f t="shared" ca="1" si="67"/>
        <v/>
      </c>
      <c r="M178" s="431" t="str">
        <f t="shared" ca="1" si="68"/>
        <v/>
      </c>
      <c r="N178" s="476" t="str">
        <f t="shared" ca="1" si="69"/>
        <v/>
      </c>
      <c r="O178" s="475" t="str">
        <f t="shared" ca="1" si="70"/>
        <v/>
      </c>
      <c r="P178" s="431" t="str">
        <f t="shared" ca="1" si="71"/>
        <v/>
      </c>
      <c r="Q178" s="431" t="str">
        <f t="shared" ca="1" si="72"/>
        <v/>
      </c>
      <c r="R178" s="431" t="str">
        <f t="shared" ca="1" si="73"/>
        <v/>
      </c>
      <c r="S178" s="476" t="str">
        <f t="shared" ca="1" si="74"/>
        <v/>
      </c>
      <c r="U178" s="410">
        <f t="shared" ca="1" si="75"/>
        <v>0</v>
      </c>
      <c r="V178" s="410">
        <f t="shared" ca="1" si="76"/>
        <v>0</v>
      </c>
      <c r="W178" s="405">
        <f t="shared" ca="1" si="81"/>
        <v>0</v>
      </c>
      <c r="X178" s="414">
        <f t="shared" ca="1" si="81"/>
        <v>0</v>
      </c>
      <c r="Y178" s="405">
        <f t="shared" ca="1" si="81"/>
        <v>0</v>
      </c>
      <c r="Z178" s="405">
        <f t="shared" ca="1" si="81"/>
        <v>0</v>
      </c>
      <c r="AA178" s="405">
        <f t="shared" ca="1" si="81"/>
        <v>0</v>
      </c>
      <c r="AB178" s="405">
        <f t="shared" ca="1" si="81"/>
        <v>0</v>
      </c>
      <c r="AC178" s="405">
        <f t="shared" ca="1" si="81"/>
        <v>0</v>
      </c>
      <c r="AD178" s="405">
        <f t="shared" ca="1" si="81"/>
        <v>0</v>
      </c>
      <c r="AE178" s="405">
        <f t="shared" ca="1" si="81"/>
        <v>0</v>
      </c>
      <c r="AF178" s="405">
        <f t="shared" ca="1" si="81"/>
        <v>0</v>
      </c>
      <c r="AG178" s="405">
        <f t="shared" ca="1" si="81"/>
        <v>0</v>
      </c>
      <c r="AH178" s="405">
        <f t="shared" ca="1" si="81"/>
        <v>0</v>
      </c>
      <c r="AI178" s="405">
        <f t="shared" ca="1" si="81"/>
        <v>0</v>
      </c>
      <c r="AJ178" s="405">
        <f t="shared" ca="1" si="81"/>
        <v>0</v>
      </c>
      <c r="AK178" s="405">
        <f t="shared" ca="1" si="81"/>
        <v>0</v>
      </c>
      <c r="AL178" s="405">
        <f t="shared" ca="1" si="81"/>
        <v>0</v>
      </c>
    </row>
    <row r="179" spans="1:38" ht="20.100000000000001" customHeight="1">
      <c r="A179" t="s">
        <v>677</v>
      </c>
      <c r="B179" s="812">
        <v>106</v>
      </c>
      <c r="C179" s="446" t="s">
        <v>1917</v>
      </c>
      <c r="D179" s="1124" t="str">
        <f t="shared" ca="1" si="59"/>
        <v/>
      </c>
      <c r="E179" s="807" t="str">
        <f t="shared" ca="1" si="60"/>
        <v/>
      </c>
      <c r="F179" s="1125" t="str">
        <f t="shared" ca="1" si="61"/>
        <v/>
      </c>
      <c r="G179" s="1124" t="str">
        <f t="shared" ca="1" si="62"/>
        <v/>
      </c>
      <c r="H179" s="807" t="str">
        <f t="shared" ca="1" si="63"/>
        <v/>
      </c>
      <c r="I179" s="807" t="str">
        <f t="shared" ca="1" si="64"/>
        <v/>
      </c>
      <c r="J179" s="807" t="str">
        <f t="shared" ca="1" si="65"/>
        <v/>
      </c>
      <c r="K179" s="1125" t="str">
        <f t="shared" ca="1" si="66"/>
        <v/>
      </c>
      <c r="L179" s="1124" t="str">
        <f t="shared" ca="1" si="67"/>
        <v/>
      </c>
      <c r="M179" s="807" t="str">
        <f t="shared" ca="1" si="68"/>
        <v/>
      </c>
      <c r="N179" s="1125" t="str">
        <f t="shared" ca="1" si="69"/>
        <v/>
      </c>
      <c r="O179" s="1124" t="str">
        <f t="shared" ca="1" si="70"/>
        <v/>
      </c>
      <c r="P179" s="807" t="str">
        <f t="shared" ca="1" si="71"/>
        <v/>
      </c>
      <c r="Q179" s="807" t="str">
        <f t="shared" ca="1" si="72"/>
        <v/>
      </c>
      <c r="R179" s="807" t="str">
        <f t="shared" ca="1" si="73"/>
        <v/>
      </c>
      <c r="S179" s="1125" t="str">
        <f t="shared" ca="1" si="74"/>
        <v/>
      </c>
      <c r="U179" s="410">
        <f t="shared" ca="1" si="75"/>
        <v>0</v>
      </c>
      <c r="V179" s="410">
        <f t="shared" ca="1" si="76"/>
        <v>0</v>
      </c>
      <c r="W179" s="405">
        <f t="shared" ref="W179:AL184" ca="1" si="82">INDEX(INDIRECT("_"&amp;W$7),MATCH($A179,_1自治体コード,0))</f>
        <v>0</v>
      </c>
      <c r="X179" s="414">
        <f t="shared" ca="1" si="82"/>
        <v>0</v>
      </c>
      <c r="Y179" s="405">
        <f t="shared" ca="1" si="82"/>
        <v>0</v>
      </c>
      <c r="Z179" s="405">
        <f t="shared" ca="1" si="82"/>
        <v>0</v>
      </c>
      <c r="AA179" s="405">
        <f t="shared" ca="1" si="82"/>
        <v>0</v>
      </c>
      <c r="AB179" s="405">
        <f t="shared" ca="1" si="82"/>
        <v>0</v>
      </c>
      <c r="AC179" s="405">
        <f t="shared" ca="1" si="82"/>
        <v>0</v>
      </c>
      <c r="AD179" s="405">
        <f t="shared" ca="1" si="82"/>
        <v>0</v>
      </c>
      <c r="AE179" s="405">
        <f t="shared" ca="1" si="82"/>
        <v>0</v>
      </c>
      <c r="AF179" s="405">
        <f t="shared" ca="1" si="82"/>
        <v>0</v>
      </c>
      <c r="AG179" s="405">
        <f t="shared" ca="1" si="82"/>
        <v>0</v>
      </c>
      <c r="AH179" s="405">
        <f t="shared" ca="1" si="82"/>
        <v>0</v>
      </c>
      <c r="AI179" s="405">
        <f t="shared" ca="1" si="82"/>
        <v>0</v>
      </c>
      <c r="AJ179" s="405">
        <f t="shared" ca="1" si="82"/>
        <v>0</v>
      </c>
      <c r="AK179" s="405">
        <f t="shared" ca="1" si="82"/>
        <v>0</v>
      </c>
      <c r="AL179" s="405">
        <f t="shared" ca="1" si="82"/>
        <v>0</v>
      </c>
    </row>
    <row r="180" spans="1:38" ht="20.100000000000001" customHeight="1">
      <c r="A180" t="s">
        <v>679</v>
      </c>
      <c r="B180" s="436">
        <v>107</v>
      </c>
      <c r="C180" s="446" t="s">
        <v>451</v>
      </c>
      <c r="D180" s="1124" t="str">
        <f t="shared" ca="1" si="59"/>
        <v/>
      </c>
      <c r="E180" s="807" t="str">
        <f t="shared" ca="1" si="60"/>
        <v/>
      </c>
      <c r="F180" s="1125" t="str">
        <f t="shared" ca="1" si="61"/>
        <v/>
      </c>
      <c r="G180" s="1124" t="str">
        <f t="shared" ca="1" si="62"/>
        <v/>
      </c>
      <c r="H180" s="807" t="str">
        <f t="shared" ca="1" si="63"/>
        <v/>
      </c>
      <c r="I180" s="807" t="str">
        <f t="shared" ca="1" si="64"/>
        <v/>
      </c>
      <c r="J180" s="807" t="str">
        <f t="shared" ca="1" si="65"/>
        <v/>
      </c>
      <c r="K180" s="1125" t="str">
        <f t="shared" ca="1" si="66"/>
        <v/>
      </c>
      <c r="L180" s="1124" t="str">
        <f t="shared" ca="1" si="67"/>
        <v/>
      </c>
      <c r="M180" s="807" t="str">
        <f t="shared" ca="1" si="68"/>
        <v/>
      </c>
      <c r="N180" s="1125" t="str">
        <f t="shared" ca="1" si="69"/>
        <v/>
      </c>
      <c r="O180" s="1124" t="str">
        <f t="shared" ca="1" si="70"/>
        <v/>
      </c>
      <c r="P180" s="807" t="str">
        <f t="shared" ca="1" si="71"/>
        <v/>
      </c>
      <c r="Q180" s="807" t="str">
        <f t="shared" ca="1" si="72"/>
        <v/>
      </c>
      <c r="R180" s="807" t="str">
        <f t="shared" ca="1" si="73"/>
        <v/>
      </c>
      <c r="S180" s="1125" t="str">
        <f t="shared" ca="1" si="74"/>
        <v/>
      </c>
      <c r="U180" s="410">
        <f t="shared" ca="1" si="75"/>
        <v>0</v>
      </c>
      <c r="V180" s="410">
        <f t="shared" ca="1" si="76"/>
        <v>0</v>
      </c>
      <c r="W180" s="405">
        <f t="shared" ca="1" si="82"/>
        <v>0</v>
      </c>
      <c r="X180" s="414">
        <f t="shared" ca="1" si="82"/>
        <v>0</v>
      </c>
      <c r="Y180" s="405">
        <f t="shared" ca="1" si="82"/>
        <v>0</v>
      </c>
      <c r="Z180" s="405">
        <f t="shared" ca="1" si="82"/>
        <v>0</v>
      </c>
      <c r="AA180" s="405">
        <f t="shared" ca="1" si="82"/>
        <v>0</v>
      </c>
      <c r="AB180" s="405">
        <f t="shared" ca="1" si="82"/>
        <v>0</v>
      </c>
      <c r="AC180" s="405">
        <f t="shared" ca="1" si="82"/>
        <v>0</v>
      </c>
      <c r="AD180" s="405">
        <f t="shared" ca="1" si="82"/>
        <v>0</v>
      </c>
      <c r="AE180" s="405">
        <f t="shared" ca="1" si="82"/>
        <v>0</v>
      </c>
      <c r="AF180" s="405">
        <f t="shared" ca="1" si="82"/>
        <v>0</v>
      </c>
      <c r="AG180" s="405">
        <f t="shared" ca="1" si="82"/>
        <v>0</v>
      </c>
      <c r="AH180" s="405">
        <f t="shared" ca="1" si="82"/>
        <v>0</v>
      </c>
      <c r="AI180" s="405">
        <f t="shared" ca="1" si="82"/>
        <v>0</v>
      </c>
      <c r="AJ180" s="405">
        <f t="shared" ca="1" si="82"/>
        <v>0</v>
      </c>
      <c r="AK180" s="405">
        <f t="shared" ca="1" si="82"/>
        <v>0</v>
      </c>
      <c r="AL180" s="405">
        <f t="shared" ca="1" si="82"/>
        <v>0</v>
      </c>
    </row>
    <row r="181" spans="1:38" ht="20.100000000000001" customHeight="1">
      <c r="A181" t="s">
        <v>681</v>
      </c>
      <c r="B181" s="436">
        <v>108</v>
      </c>
      <c r="C181" s="446" t="s">
        <v>453</v>
      </c>
      <c r="D181" s="1124" t="str">
        <f t="shared" ca="1" si="59"/>
        <v/>
      </c>
      <c r="E181" s="807" t="str">
        <f t="shared" ca="1" si="60"/>
        <v/>
      </c>
      <c r="F181" s="1125" t="str">
        <f t="shared" ca="1" si="61"/>
        <v/>
      </c>
      <c r="G181" s="1124" t="str">
        <f t="shared" ca="1" si="62"/>
        <v/>
      </c>
      <c r="H181" s="807" t="str">
        <f t="shared" ca="1" si="63"/>
        <v/>
      </c>
      <c r="I181" s="807" t="str">
        <f t="shared" ca="1" si="64"/>
        <v/>
      </c>
      <c r="J181" s="807" t="str">
        <f t="shared" ca="1" si="65"/>
        <v/>
      </c>
      <c r="K181" s="1125" t="str">
        <f t="shared" ca="1" si="66"/>
        <v/>
      </c>
      <c r="L181" s="1124" t="str">
        <f t="shared" ca="1" si="67"/>
        <v/>
      </c>
      <c r="M181" s="807" t="str">
        <f t="shared" ca="1" si="68"/>
        <v/>
      </c>
      <c r="N181" s="1125" t="str">
        <f t="shared" ca="1" si="69"/>
        <v/>
      </c>
      <c r="O181" s="1124" t="str">
        <f t="shared" ca="1" si="70"/>
        <v/>
      </c>
      <c r="P181" s="807" t="str">
        <f t="shared" ca="1" si="71"/>
        <v/>
      </c>
      <c r="Q181" s="807" t="str">
        <f t="shared" ca="1" si="72"/>
        <v/>
      </c>
      <c r="R181" s="807" t="str">
        <f t="shared" ca="1" si="73"/>
        <v/>
      </c>
      <c r="S181" s="1125" t="str">
        <f t="shared" ca="1" si="74"/>
        <v/>
      </c>
      <c r="U181" s="410">
        <f t="shared" ca="1" si="75"/>
        <v>0</v>
      </c>
      <c r="V181" s="410">
        <f t="shared" ca="1" si="76"/>
        <v>0</v>
      </c>
      <c r="W181" s="405">
        <f t="shared" ca="1" si="82"/>
        <v>0</v>
      </c>
      <c r="X181" s="414">
        <f t="shared" ca="1" si="82"/>
        <v>0</v>
      </c>
      <c r="Y181" s="405">
        <f t="shared" ca="1" si="82"/>
        <v>0</v>
      </c>
      <c r="Z181" s="405">
        <f t="shared" ca="1" si="82"/>
        <v>0</v>
      </c>
      <c r="AA181" s="405">
        <f t="shared" ca="1" si="82"/>
        <v>0</v>
      </c>
      <c r="AB181" s="405">
        <f t="shared" ca="1" si="82"/>
        <v>0</v>
      </c>
      <c r="AC181" s="405">
        <f t="shared" ca="1" si="82"/>
        <v>0</v>
      </c>
      <c r="AD181" s="405">
        <f t="shared" ca="1" si="82"/>
        <v>0</v>
      </c>
      <c r="AE181" s="405">
        <f t="shared" ca="1" si="82"/>
        <v>0</v>
      </c>
      <c r="AF181" s="405">
        <f t="shared" ca="1" si="82"/>
        <v>0</v>
      </c>
      <c r="AG181" s="405">
        <f t="shared" ca="1" si="82"/>
        <v>0</v>
      </c>
      <c r="AH181" s="405">
        <f t="shared" ca="1" si="82"/>
        <v>0</v>
      </c>
      <c r="AI181" s="405">
        <f t="shared" ca="1" si="82"/>
        <v>0</v>
      </c>
      <c r="AJ181" s="405">
        <f t="shared" ca="1" si="82"/>
        <v>0</v>
      </c>
      <c r="AK181" s="405">
        <f t="shared" ca="1" si="82"/>
        <v>0</v>
      </c>
      <c r="AL181" s="405">
        <f t="shared" ca="1" si="82"/>
        <v>0</v>
      </c>
    </row>
    <row r="182" spans="1:38" ht="20.100000000000001" customHeight="1">
      <c r="A182" t="s">
        <v>683</v>
      </c>
      <c r="B182" s="436">
        <v>109</v>
      </c>
      <c r="C182" s="446" t="s">
        <v>455</v>
      </c>
      <c r="D182" s="1124" t="str">
        <f t="shared" ca="1" si="59"/>
        <v/>
      </c>
      <c r="E182" s="807">
        <f t="shared" ca="1" si="60"/>
        <v>2</v>
      </c>
      <c r="F182" s="1125">
        <f t="shared" ca="1" si="61"/>
        <v>2</v>
      </c>
      <c r="G182" s="1124">
        <f t="shared" ca="1" si="62"/>
        <v>2</v>
      </c>
      <c r="H182" s="807" t="str">
        <f t="shared" ca="1" si="63"/>
        <v/>
      </c>
      <c r="I182" s="807" t="str">
        <f t="shared" ca="1" si="64"/>
        <v/>
      </c>
      <c r="J182" s="807" t="str">
        <f t="shared" ca="1" si="65"/>
        <v/>
      </c>
      <c r="K182" s="1125">
        <f t="shared" ca="1" si="66"/>
        <v>2</v>
      </c>
      <c r="L182" s="1124" t="str">
        <f t="shared" ca="1" si="67"/>
        <v/>
      </c>
      <c r="M182" s="807" t="str">
        <f t="shared" ca="1" si="68"/>
        <v/>
      </c>
      <c r="N182" s="1125" t="str">
        <f t="shared" ca="1" si="69"/>
        <v/>
      </c>
      <c r="O182" s="1124" t="str">
        <f t="shared" ca="1" si="70"/>
        <v/>
      </c>
      <c r="P182" s="807" t="str">
        <f t="shared" ca="1" si="71"/>
        <v/>
      </c>
      <c r="Q182" s="807" t="str">
        <f t="shared" ca="1" si="72"/>
        <v/>
      </c>
      <c r="R182" s="807" t="str">
        <f t="shared" ca="1" si="73"/>
        <v/>
      </c>
      <c r="S182" s="1125" t="str">
        <f t="shared" ca="1" si="74"/>
        <v/>
      </c>
      <c r="U182" s="410">
        <f t="shared" ca="1" si="75"/>
        <v>0</v>
      </c>
      <c r="V182" s="410">
        <f t="shared" ca="1" si="76"/>
        <v>0</v>
      </c>
      <c r="W182" s="405">
        <f t="shared" ca="1" si="82"/>
        <v>0</v>
      </c>
      <c r="X182" s="414">
        <f t="shared" ca="1" si="82"/>
        <v>2</v>
      </c>
      <c r="Y182" s="405">
        <f t="shared" ca="1" si="82"/>
        <v>2</v>
      </c>
      <c r="Z182" s="405">
        <f t="shared" ca="1" si="82"/>
        <v>2</v>
      </c>
      <c r="AA182" s="405">
        <f t="shared" ca="1" si="82"/>
        <v>0</v>
      </c>
      <c r="AB182" s="405">
        <f t="shared" ca="1" si="82"/>
        <v>0</v>
      </c>
      <c r="AC182" s="405">
        <f t="shared" ca="1" si="82"/>
        <v>0</v>
      </c>
      <c r="AD182" s="405">
        <f t="shared" ca="1" si="82"/>
        <v>2</v>
      </c>
      <c r="AE182" s="405">
        <f t="shared" ca="1" si="82"/>
        <v>0</v>
      </c>
      <c r="AF182" s="405">
        <f t="shared" ca="1" si="82"/>
        <v>0</v>
      </c>
      <c r="AG182" s="405">
        <f t="shared" ca="1" si="82"/>
        <v>0</v>
      </c>
      <c r="AH182" s="405">
        <f t="shared" ca="1" si="82"/>
        <v>0</v>
      </c>
      <c r="AI182" s="405">
        <f t="shared" ca="1" si="82"/>
        <v>0</v>
      </c>
      <c r="AJ182" s="405">
        <f t="shared" ca="1" si="82"/>
        <v>0</v>
      </c>
      <c r="AK182" s="405">
        <f t="shared" ca="1" si="82"/>
        <v>0</v>
      </c>
      <c r="AL182" s="405">
        <f t="shared" ca="1" si="82"/>
        <v>0</v>
      </c>
    </row>
    <row r="183" spans="1:38" ht="20.100000000000001" customHeight="1">
      <c r="A183" t="s">
        <v>685</v>
      </c>
      <c r="B183" s="812">
        <v>110</v>
      </c>
      <c r="C183" s="446" t="s">
        <v>457</v>
      </c>
      <c r="D183" s="1124" t="str">
        <f t="shared" ca="1" si="59"/>
        <v/>
      </c>
      <c r="E183" s="807" t="str">
        <f t="shared" ca="1" si="60"/>
        <v/>
      </c>
      <c r="F183" s="1125" t="str">
        <f t="shared" ca="1" si="61"/>
        <v/>
      </c>
      <c r="G183" s="1124" t="str">
        <f t="shared" ca="1" si="62"/>
        <v/>
      </c>
      <c r="H183" s="807" t="str">
        <f t="shared" ca="1" si="63"/>
        <v/>
      </c>
      <c r="I183" s="807" t="str">
        <f t="shared" ca="1" si="64"/>
        <v/>
      </c>
      <c r="J183" s="807" t="str">
        <f t="shared" ca="1" si="65"/>
        <v/>
      </c>
      <c r="K183" s="1125" t="str">
        <f t="shared" ca="1" si="66"/>
        <v/>
      </c>
      <c r="L183" s="1124" t="str">
        <f t="shared" ca="1" si="67"/>
        <v/>
      </c>
      <c r="M183" s="807" t="str">
        <f t="shared" ca="1" si="68"/>
        <v/>
      </c>
      <c r="N183" s="1125" t="str">
        <f t="shared" ca="1" si="69"/>
        <v/>
      </c>
      <c r="O183" s="1124" t="str">
        <f t="shared" ca="1" si="70"/>
        <v/>
      </c>
      <c r="P183" s="807" t="str">
        <f t="shared" ca="1" si="71"/>
        <v/>
      </c>
      <c r="Q183" s="807" t="str">
        <f t="shared" ca="1" si="72"/>
        <v/>
      </c>
      <c r="R183" s="807" t="str">
        <f t="shared" ca="1" si="73"/>
        <v/>
      </c>
      <c r="S183" s="1125" t="str">
        <f t="shared" ca="1" si="74"/>
        <v/>
      </c>
      <c r="U183" s="410">
        <f t="shared" ca="1" si="75"/>
        <v>0</v>
      </c>
      <c r="V183" s="410">
        <f t="shared" ca="1" si="76"/>
        <v>0</v>
      </c>
      <c r="W183" s="405">
        <f t="shared" ca="1" si="82"/>
        <v>0</v>
      </c>
      <c r="X183" s="414">
        <f t="shared" ca="1" si="82"/>
        <v>0</v>
      </c>
      <c r="Y183" s="405">
        <f t="shared" ca="1" si="82"/>
        <v>0</v>
      </c>
      <c r="Z183" s="405">
        <f t="shared" ca="1" si="82"/>
        <v>0</v>
      </c>
      <c r="AA183" s="405">
        <f t="shared" ca="1" si="82"/>
        <v>0</v>
      </c>
      <c r="AB183" s="405">
        <f t="shared" ca="1" si="82"/>
        <v>0</v>
      </c>
      <c r="AC183" s="405">
        <f t="shared" ca="1" si="82"/>
        <v>0</v>
      </c>
      <c r="AD183" s="405">
        <f t="shared" ca="1" si="82"/>
        <v>0</v>
      </c>
      <c r="AE183" s="405">
        <f t="shared" ca="1" si="82"/>
        <v>0</v>
      </c>
      <c r="AF183" s="405">
        <f t="shared" ca="1" si="82"/>
        <v>0</v>
      </c>
      <c r="AG183" s="405">
        <f t="shared" ca="1" si="82"/>
        <v>0</v>
      </c>
      <c r="AH183" s="405">
        <f t="shared" ca="1" si="82"/>
        <v>0</v>
      </c>
      <c r="AI183" s="405">
        <f t="shared" ca="1" si="82"/>
        <v>0</v>
      </c>
      <c r="AJ183" s="405">
        <f t="shared" ca="1" si="82"/>
        <v>0</v>
      </c>
      <c r="AK183" s="405">
        <f t="shared" ca="1" si="82"/>
        <v>0</v>
      </c>
      <c r="AL183" s="405">
        <f t="shared" ca="1" si="82"/>
        <v>0</v>
      </c>
    </row>
    <row r="184" spans="1:38" ht="20.100000000000001" customHeight="1">
      <c r="A184" t="s">
        <v>687</v>
      </c>
      <c r="B184" s="931">
        <v>111</v>
      </c>
      <c r="C184" s="932" t="s">
        <v>2095</v>
      </c>
      <c r="D184" s="1131" t="str">
        <f t="shared" ref="D184" ca="1" si="83">IF(W184&gt;0,W184,"")</f>
        <v/>
      </c>
      <c r="E184" s="939">
        <f t="shared" ref="E184" ca="1" si="84">IF(X184&gt;0,X184,"")</f>
        <v>2</v>
      </c>
      <c r="F184" s="940">
        <f t="shared" ref="F184" ca="1" si="85">IF(Y184&gt;0,Y184,"")</f>
        <v>2</v>
      </c>
      <c r="G184" s="1131" t="str">
        <f t="shared" ref="G184" ca="1" si="86">IF(Z184&gt;0,Z184,"")</f>
        <v/>
      </c>
      <c r="H184" s="939">
        <f t="shared" ref="H184" ca="1" si="87">IF(AA184&gt;0,AA184,"")</f>
        <v>2</v>
      </c>
      <c r="I184" s="939" t="str">
        <f t="shared" ref="I184" ca="1" si="88">IF(AB184&gt;0,AB184,"")</f>
        <v/>
      </c>
      <c r="J184" s="939" t="str">
        <f t="shared" ref="J184" ca="1" si="89">IF(AC184&gt;0,AC184,"")</f>
        <v/>
      </c>
      <c r="K184" s="940">
        <f t="shared" ref="K184" ca="1" si="90">IF(AD184&gt;0,AD184,"")</f>
        <v>2</v>
      </c>
      <c r="L184" s="1131" t="str">
        <f t="shared" ref="L184" ca="1" si="91">IF(AE184&gt;0,AE184,"")</f>
        <v/>
      </c>
      <c r="M184" s="939" t="str">
        <f t="shared" ref="M184" ca="1" si="92">IF(AF184&gt;0,AF184,"")</f>
        <v/>
      </c>
      <c r="N184" s="940" t="str">
        <f t="shared" ref="N184" ca="1" si="93">IF(AG184&gt;0,AG184,"")</f>
        <v/>
      </c>
      <c r="O184" s="1131" t="str">
        <f t="shared" ref="O184" ca="1" si="94">IF(AH184&gt;0,AH184,"")</f>
        <v/>
      </c>
      <c r="P184" s="939" t="str">
        <f t="shared" ref="P184" ca="1" si="95">IF(AI184&gt;0,AI184,"")</f>
        <v/>
      </c>
      <c r="Q184" s="939" t="str">
        <f t="shared" ref="Q184" ca="1" si="96">IF(AJ184&gt;0,AJ184,"")</f>
        <v/>
      </c>
      <c r="R184" s="939" t="str">
        <f t="shared" ref="R184" ca="1" si="97">IF(AK184&gt;0,AK184,"")</f>
        <v/>
      </c>
      <c r="S184" s="940" t="str">
        <f t="shared" ref="S184" ca="1" si="98">IF(AL184&gt;0,AL184,"")</f>
        <v/>
      </c>
      <c r="U184" s="410">
        <f t="shared" ca="1" si="75"/>
        <v>0</v>
      </c>
      <c r="V184" s="410">
        <f t="shared" ca="1" si="76"/>
        <v>0</v>
      </c>
      <c r="W184" s="405">
        <f t="shared" ca="1" si="82"/>
        <v>0</v>
      </c>
      <c r="X184" s="414">
        <f t="shared" ca="1" si="82"/>
        <v>2</v>
      </c>
      <c r="Y184" s="405">
        <f t="shared" ca="1" si="82"/>
        <v>2</v>
      </c>
      <c r="Z184" s="405">
        <f t="shared" ca="1" si="82"/>
        <v>0</v>
      </c>
      <c r="AA184" s="405">
        <f t="shared" ca="1" si="82"/>
        <v>2</v>
      </c>
      <c r="AB184" s="405">
        <f t="shared" ca="1" si="82"/>
        <v>0</v>
      </c>
      <c r="AC184" s="405">
        <f t="shared" ca="1" si="82"/>
        <v>0</v>
      </c>
      <c r="AD184" s="405">
        <f t="shared" ca="1" si="82"/>
        <v>2</v>
      </c>
      <c r="AE184" s="405">
        <f t="shared" ca="1" si="82"/>
        <v>0</v>
      </c>
      <c r="AF184" s="405">
        <f t="shared" ca="1" si="82"/>
        <v>0</v>
      </c>
      <c r="AG184" s="405">
        <f t="shared" ca="1" si="82"/>
        <v>0</v>
      </c>
      <c r="AH184" s="405">
        <f t="shared" ca="1" si="82"/>
        <v>0</v>
      </c>
      <c r="AI184" s="405">
        <f t="shared" ca="1" si="82"/>
        <v>0</v>
      </c>
      <c r="AJ184" s="405">
        <f t="shared" ca="1" si="82"/>
        <v>0</v>
      </c>
      <c r="AK184" s="405">
        <f t="shared" ca="1" si="82"/>
        <v>0</v>
      </c>
      <c r="AL184" s="405">
        <f t="shared" ca="1" si="82"/>
        <v>0</v>
      </c>
    </row>
    <row r="185" spans="1:38" ht="20.100000000000001" customHeight="1">
      <c r="B185" s="1478" t="s">
        <v>1907</v>
      </c>
      <c r="C185" s="1479"/>
      <c r="D185" s="501">
        <f t="shared" ref="D185:S185" ca="1" si="99">SUM(D129:D184,D66:D120)</f>
        <v>38</v>
      </c>
      <c r="E185" s="498">
        <f t="shared" ca="1" si="99"/>
        <v>95</v>
      </c>
      <c r="F185" s="499">
        <f t="shared" ca="1" si="99"/>
        <v>133</v>
      </c>
      <c r="G185" s="501">
        <f t="shared" ca="1" si="99"/>
        <v>94</v>
      </c>
      <c r="H185" s="498">
        <f t="shared" ca="1" si="99"/>
        <v>40</v>
      </c>
      <c r="I185" s="498">
        <f t="shared" ca="1" si="99"/>
        <v>20</v>
      </c>
      <c r="J185" s="498">
        <f t="shared" ca="1" si="99"/>
        <v>0</v>
      </c>
      <c r="K185" s="499">
        <f t="shared" ca="1" si="99"/>
        <v>154</v>
      </c>
      <c r="L185" s="501">
        <f t="shared" ca="1" si="99"/>
        <v>0</v>
      </c>
      <c r="M185" s="498">
        <f t="shared" ca="1" si="99"/>
        <v>0</v>
      </c>
      <c r="N185" s="499">
        <f t="shared" ca="1" si="99"/>
        <v>0</v>
      </c>
      <c r="O185" s="501">
        <f t="shared" ca="1" si="99"/>
        <v>0</v>
      </c>
      <c r="P185" s="498">
        <f t="shared" ca="1" si="99"/>
        <v>0</v>
      </c>
      <c r="Q185" s="498">
        <f t="shared" ca="1" si="99"/>
        <v>0</v>
      </c>
      <c r="R185" s="498">
        <f t="shared" ca="1" si="99"/>
        <v>0</v>
      </c>
      <c r="S185" s="499">
        <f t="shared" ca="1" si="99"/>
        <v>0</v>
      </c>
      <c r="U185" s="410"/>
      <c r="V185" s="410"/>
      <c r="X185" s="414"/>
    </row>
    <row r="186" spans="1:38">
      <c r="B186" s="408" t="s">
        <v>2086</v>
      </c>
      <c r="C186" s="408"/>
      <c r="D186" s="408"/>
      <c r="E186" s="408"/>
      <c r="F186" s="408"/>
      <c r="G186" s="408"/>
      <c r="H186" s="408"/>
      <c r="I186" s="408"/>
      <c r="J186" s="408"/>
      <c r="K186" s="408"/>
      <c r="L186" s="408"/>
      <c r="M186" s="408"/>
      <c r="N186" s="408"/>
      <c r="O186" s="408"/>
      <c r="P186" s="408"/>
      <c r="Q186" s="408"/>
      <c r="R186" s="408"/>
      <c r="S186" s="408"/>
    </row>
  </sheetData>
  <autoFilter ref="A7:BV7" xr:uid="{00000000-0009-0000-0000-000007000000}"/>
  <mergeCells count="76">
    <mergeCell ref="AJ125:AJ127"/>
    <mergeCell ref="AK125:AK127"/>
    <mergeCell ref="AL125:AL127"/>
    <mergeCell ref="AD125:AD127"/>
    <mergeCell ref="AE125:AE127"/>
    <mergeCell ref="AF125:AF127"/>
    <mergeCell ref="AG125:AG127"/>
    <mergeCell ref="AH125:AH127"/>
    <mergeCell ref="AI125:AI127"/>
    <mergeCell ref="AK62:AK64"/>
    <mergeCell ref="AL62:AL64"/>
    <mergeCell ref="D125:S125"/>
    <mergeCell ref="D126:K126"/>
    <mergeCell ref="L126:S126"/>
    <mergeCell ref="W125:W127"/>
    <mergeCell ref="AE62:AE64"/>
    <mergeCell ref="AF62:AF64"/>
    <mergeCell ref="AG62:AG64"/>
    <mergeCell ref="AH62:AH64"/>
    <mergeCell ref="AI62:AI64"/>
    <mergeCell ref="X125:X127"/>
    <mergeCell ref="Y125:Y127"/>
    <mergeCell ref="Z125:Z127"/>
    <mergeCell ref="AA125:AA127"/>
    <mergeCell ref="AB125:AB127"/>
    <mergeCell ref="AJ62:AJ64"/>
    <mergeCell ref="AJ4:AJ6"/>
    <mergeCell ref="AK4:AK6"/>
    <mergeCell ref="AL4:AL6"/>
    <mergeCell ref="D62:S62"/>
    <mergeCell ref="D63:K63"/>
    <mergeCell ref="L63:S63"/>
    <mergeCell ref="W62:W64"/>
    <mergeCell ref="X62:X64"/>
    <mergeCell ref="Y62:Y64"/>
    <mergeCell ref="Z62:Z64"/>
    <mergeCell ref="AD4:AD6"/>
    <mergeCell ref="AE4:AE6"/>
    <mergeCell ref="AF4:AF6"/>
    <mergeCell ref="AG4:AG6"/>
    <mergeCell ref="AH4:AH6"/>
    <mergeCell ref="AI4:AI6"/>
    <mergeCell ref="D4:S4"/>
    <mergeCell ref="W4:W6"/>
    <mergeCell ref="X4:X6"/>
    <mergeCell ref="Y4:Y6"/>
    <mergeCell ref="Z4:Z6"/>
    <mergeCell ref="AA4:AA6"/>
    <mergeCell ref="AB4:AB6"/>
    <mergeCell ref="AC4:AC6"/>
    <mergeCell ref="B185:C185"/>
    <mergeCell ref="B122:S122"/>
    <mergeCell ref="AA62:AA64"/>
    <mergeCell ref="AB62:AB64"/>
    <mergeCell ref="AC62:AC64"/>
    <mergeCell ref="D64:F64"/>
    <mergeCell ref="G64:K64"/>
    <mergeCell ref="L64:N64"/>
    <mergeCell ref="O64:S64"/>
    <mergeCell ref="AC125:AC127"/>
    <mergeCell ref="D127:F127"/>
    <mergeCell ref="G127:K127"/>
    <mergeCell ref="L127:N127"/>
    <mergeCell ref="O127:S127"/>
    <mergeCell ref="B1:S1"/>
    <mergeCell ref="AD62:AD64"/>
    <mergeCell ref="B56:C56"/>
    <mergeCell ref="B57:C57"/>
    <mergeCell ref="B59:S59"/>
    <mergeCell ref="B55:C55"/>
    <mergeCell ref="D5:K5"/>
    <mergeCell ref="L5:S5"/>
    <mergeCell ref="L6:N6"/>
    <mergeCell ref="O6:S6"/>
    <mergeCell ref="D6:F6"/>
    <mergeCell ref="G6:K6"/>
  </mergeCells>
  <phoneticPr fontId="37"/>
  <conditionalFormatting sqref="U8:V61">
    <cfRule type="cellIs" dxfId="5" priority="9" stopIfTrue="1" operator="equal">
      <formula>1</formula>
    </cfRule>
  </conditionalFormatting>
  <conditionalFormatting sqref="U66:V124">
    <cfRule type="cellIs" dxfId="4" priority="6" stopIfTrue="1" operator="equal">
      <formula>1</formula>
    </cfRule>
  </conditionalFormatting>
  <conditionalFormatting sqref="U129:V185">
    <cfRule type="cellIs" dxfId="3" priority="3" stopIfTrue="1" operator="equal">
      <formula>1</formula>
    </cfRule>
  </conditionalFormatting>
  <conditionalFormatting sqref="X8:X61">
    <cfRule type="cellIs" dxfId="2" priority="8" operator="lessThan">
      <formula>0</formula>
    </cfRule>
  </conditionalFormatting>
  <conditionalFormatting sqref="X66:X124">
    <cfRule type="cellIs" dxfId="1" priority="5" operator="lessThan">
      <formula>0</formula>
    </cfRule>
  </conditionalFormatting>
  <conditionalFormatting sqref="X129:X185">
    <cfRule type="cellIs" dxfId="0" priority="1" operator="lessThan">
      <formula>0</formula>
    </cfRule>
  </conditionalFormatting>
  <printOptions horizontalCentered="1"/>
  <pageMargins left="0.51181102362204722" right="0.51181102362204722" top="0.55118110236220474" bottom="0.55118110236220474" header="0.31496062992125984" footer="0.31496062992125984"/>
  <pageSetup paperSize="9" scale="58" firstPageNumber="10" fitToHeight="0" orientation="portrait" r:id="rId1"/>
  <headerFooter scaleWithDoc="0">
    <oddFooter>&amp;C&amp;P</oddFooter>
  </headerFooter>
  <rowBreaks count="2" manualBreakCount="2">
    <brk id="58" min="1" max="50" man="1"/>
    <brk id="121" min="1" max="50" man="1"/>
  </rowBreak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Sheet9">
    <pageSetUpPr fitToPage="1"/>
  </sheetPr>
  <dimension ref="A1:Q26"/>
  <sheetViews>
    <sheetView showGridLines="0" view="pageBreakPreview" zoomScale="85" zoomScaleNormal="120" zoomScaleSheetLayoutView="85" workbookViewId="0">
      <selection activeCell="D3" sqref="D3"/>
    </sheetView>
  </sheetViews>
  <sheetFormatPr defaultColWidth="9.140625" defaultRowHeight="12"/>
  <cols>
    <col min="1" max="1" width="41.42578125" style="511" customWidth="1"/>
    <col min="2" max="2" width="10.7109375" style="511" customWidth="1"/>
    <col min="3" max="3" width="61.140625" style="512" customWidth="1"/>
    <col min="4" max="5" width="9.140625" style="510"/>
    <col min="6" max="6" width="39.5703125" style="510" customWidth="1"/>
    <col min="7" max="7" width="55.5703125" style="510" customWidth="1"/>
    <col min="8" max="8" width="60.140625" style="510" customWidth="1"/>
    <col min="9" max="9" width="31.140625" style="510" customWidth="1"/>
    <col min="10" max="10" width="4.5703125" style="510" customWidth="1"/>
    <col min="11" max="11" width="34" style="510" customWidth="1"/>
    <col min="12" max="12" width="6" style="510" customWidth="1"/>
    <col min="13" max="13" width="33.85546875" style="510" customWidth="1"/>
    <col min="14" max="14" width="6.28515625" style="510" customWidth="1"/>
    <col min="15" max="15" width="28.5703125" style="510" customWidth="1"/>
    <col min="16" max="16" width="8.42578125" style="510" customWidth="1"/>
    <col min="17" max="16384" width="9.140625" style="510"/>
  </cols>
  <sheetData>
    <row r="1" spans="1:17" ht="16.5" customHeight="1">
      <c r="A1" s="1497" t="s">
        <v>2186</v>
      </c>
      <c r="B1" s="1497"/>
      <c r="C1" s="1497"/>
    </row>
    <row r="2" spans="1:17" ht="16.5" customHeight="1"/>
    <row r="3" spans="1:17" ht="16.5" customHeight="1"/>
    <row r="4" spans="1:17" ht="16.5" customHeight="1">
      <c r="A4" s="513"/>
      <c r="B4" s="513"/>
    </row>
    <row r="5" spans="1:17" ht="16.5" customHeight="1">
      <c r="A5" s="514" t="s">
        <v>2187</v>
      </c>
      <c r="F5" s="510" t="s">
        <v>3569</v>
      </c>
    </row>
    <row r="6" spans="1:17" ht="16.5" customHeight="1">
      <c r="A6" s="515" t="s">
        <v>2188</v>
      </c>
      <c r="B6" s="515" t="s">
        <v>2189</v>
      </c>
      <c r="C6" s="516" t="s">
        <v>3426</v>
      </c>
      <c r="I6" s="510" t="s">
        <v>3793</v>
      </c>
      <c r="K6" s="510" t="s">
        <v>3794</v>
      </c>
      <c r="M6" s="510" t="s">
        <v>3796</v>
      </c>
      <c r="O6" s="510" t="s">
        <v>3797</v>
      </c>
      <c r="Q6" s="510" t="s">
        <v>3798</v>
      </c>
    </row>
    <row r="7" spans="1:17" ht="34.5" customHeight="1">
      <c r="A7" s="517" t="s">
        <v>4597</v>
      </c>
      <c r="B7" s="518">
        <v>1</v>
      </c>
      <c r="C7" s="519" t="s">
        <v>4598</v>
      </c>
      <c r="F7" s="87" t="s">
        <v>3790</v>
      </c>
      <c r="G7" s="87"/>
      <c r="H7" s="87"/>
      <c r="I7" s="510" t="s">
        <v>2562</v>
      </c>
      <c r="K7" s="510" t="s">
        <v>2299</v>
      </c>
      <c r="M7" s="510" t="s">
        <v>2299</v>
      </c>
      <c r="O7" s="510" t="s">
        <v>2299</v>
      </c>
      <c r="Q7" s="510" t="s">
        <v>2299</v>
      </c>
    </row>
    <row r="8" spans="1:17" ht="34.5" customHeight="1">
      <c r="A8" s="522" t="s">
        <v>4039</v>
      </c>
      <c r="B8" s="523">
        <v>1</v>
      </c>
      <c r="C8" s="524" t="s">
        <v>4040</v>
      </c>
      <c r="F8" s="87" t="s">
        <v>3685</v>
      </c>
      <c r="G8" s="1149" t="s">
        <v>3686</v>
      </c>
      <c r="H8" s="1149" t="s">
        <v>3702</v>
      </c>
    </row>
    <row r="9" spans="1:17" ht="34.5" customHeight="1">
      <c r="A9" s="522" t="s">
        <v>4599</v>
      </c>
      <c r="B9" s="523">
        <v>1</v>
      </c>
      <c r="C9" s="524" t="s">
        <v>4600</v>
      </c>
      <c r="F9" s="87" t="s">
        <v>344</v>
      </c>
      <c r="G9" s="1149" t="s">
        <v>3874</v>
      </c>
      <c r="H9" s="1149" t="s">
        <v>3875</v>
      </c>
    </row>
    <row r="10" spans="1:17" ht="34.5" customHeight="1">
      <c r="A10" s="1079" t="s">
        <v>4601</v>
      </c>
      <c r="B10" s="520">
        <v>1</v>
      </c>
      <c r="C10" s="524" t="s">
        <v>4037</v>
      </c>
      <c r="F10" s="87" t="s">
        <v>3685</v>
      </c>
      <c r="G10" s="1149" t="s">
        <v>3686</v>
      </c>
      <c r="H10" s="1149" t="s">
        <v>3883</v>
      </c>
    </row>
    <row r="11" spans="1:17" ht="34.5" customHeight="1">
      <c r="A11" s="1079" t="s">
        <v>4602</v>
      </c>
      <c r="B11" s="520">
        <v>1</v>
      </c>
      <c r="C11" s="521" t="s">
        <v>4603</v>
      </c>
      <c r="F11" s="87" t="s">
        <v>4035</v>
      </c>
      <c r="G11" s="1149" t="s">
        <v>4036</v>
      </c>
      <c r="H11" s="1149" t="s">
        <v>3795</v>
      </c>
    </row>
    <row r="12" spans="1:17" ht="34.5" customHeight="1">
      <c r="A12" s="1184"/>
      <c r="B12" s="1185"/>
      <c r="C12" s="1186"/>
      <c r="F12" s="87" t="s">
        <v>344</v>
      </c>
      <c r="G12" s="1149" t="s">
        <v>3995</v>
      </c>
      <c r="H12" s="1149" t="s">
        <v>3996</v>
      </c>
    </row>
    <row r="13" spans="1:17" ht="34.5" customHeight="1">
      <c r="A13" s="514"/>
      <c r="F13" s="510" t="s">
        <v>3999</v>
      </c>
      <c r="G13" s="1149" t="s">
        <v>3439</v>
      </c>
      <c r="H13" s="1149" t="s">
        <v>4000</v>
      </c>
    </row>
    <row r="14" spans="1:17" ht="16.5" customHeight="1">
      <c r="A14" t="s">
        <v>3799</v>
      </c>
      <c r="B14"/>
      <c r="C14"/>
      <c r="F14" s="510" t="s">
        <v>344</v>
      </c>
      <c r="G14" s="510" t="s">
        <v>3884</v>
      </c>
      <c r="H14" s="510" t="s">
        <v>4014</v>
      </c>
    </row>
    <row r="15" spans="1:17" ht="16.5" customHeight="1">
      <c r="A15" s="1180" t="s">
        <v>4054</v>
      </c>
      <c r="B15" s="1144"/>
      <c r="C15" s="1144"/>
      <c r="F15" s="510" t="s">
        <v>344</v>
      </c>
      <c r="G15" s="510" t="s">
        <v>3884</v>
      </c>
      <c r="H15" s="510" t="s">
        <v>4030</v>
      </c>
    </row>
    <row r="16" spans="1:17" ht="16.5" customHeight="1">
      <c r="A16" s="1144" t="s">
        <v>4031</v>
      </c>
      <c r="B16" s="1144"/>
      <c r="C16" s="1144"/>
    </row>
    <row r="17" spans="1:10" ht="18" customHeight="1">
      <c r="A17" s="1146"/>
      <c r="B17" s="1146"/>
      <c r="C17" s="1146"/>
    </row>
    <row r="18" spans="1:10" ht="18" customHeight="1">
      <c r="F18" s="510" t="s">
        <v>3791</v>
      </c>
      <c r="J18"/>
    </row>
    <row r="19" spans="1:10" ht="18" customHeight="1">
      <c r="J19"/>
    </row>
    <row r="20" spans="1:10">
      <c r="F20" s="510" t="s">
        <v>344</v>
      </c>
      <c r="G20" s="510" t="s">
        <v>3884</v>
      </c>
      <c r="H20" s="510" t="s">
        <v>3875</v>
      </c>
      <c r="J20"/>
    </row>
    <row r="21" spans="1:10" ht="25.5" customHeight="1">
      <c r="F21" s="510" t="s">
        <v>344</v>
      </c>
      <c r="G21" s="510" t="s">
        <v>4015</v>
      </c>
      <c r="H21" s="510" t="s">
        <v>4016</v>
      </c>
      <c r="J21"/>
    </row>
    <row r="22" spans="1:10" ht="24.75" customHeight="1">
      <c r="J22"/>
    </row>
    <row r="23" spans="1:10" ht="24.75" customHeight="1">
      <c r="F23" s="510" t="s">
        <v>3792</v>
      </c>
    </row>
    <row r="24" spans="1:10">
      <c r="F24" s="510" t="s">
        <v>2299</v>
      </c>
    </row>
    <row r="26" spans="1:10" ht="28.5" customHeight="1">
      <c r="G26" s="1148"/>
      <c r="H26" s="1148"/>
    </row>
  </sheetData>
  <sortState xmlns:xlrd2="http://schemas.microsoft.com/office/spreadsheetml/2017/richdata2" ref="A14:B20">
    <sortCondition ref="A14:A20"/>
  </sortState>
  <mergeCells count="1">
    <mergeCell ref="A1:C1"/>
  </mergeCells>
  <phoneticPr fontId="5"/>
  <printOptions horizontalCentered="1"/>
  <pageMargins left="0.51181102362204722" right="0.51181102362204722" top="0.55118110236220474" bottom="0.55118110236220474" header="0.31496062992125984" footer="0.31496062992125984"/>
  <pageSetup paperSize="9" scale="91" firstPageNumber="10" fitToHeight="0" orientation="portrait" r:id="rId1"/>
  <headerFooter scaleWithDoc="0">
    <oddFooter>&amp;C&amp;P</oddFooter>
  </headerFooter>
  <legacyDrawing r:id="rId2"/>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ransitionEvaluation="1" codeName="Sheet10">
    <pageSetUpPr fitToPage="1"/>
  </sheetPr>
  <dimension ref="A1:N193"/>
  <sheetViews>
    <sheetView showGridLines="0" defaultGridColor="0" view="pageBreakPreview" colorId="22" zoomScale="85" zoomScaleNormal="100" zoomScaleSheetLayoutView="85" workbookViewId="0">
      <pane ySplit="7" topLeftCell="A26" activePane="bottomLeft" state="frozen"/>
      <selection activeCell="D3" sqref="D3"/>
      <selection pane="bottomLeft" activeCell="D3" sqref="D3"/>
    </sheetView>
  </sheetViews>
  <sheetFormatPr defaultColWidth="12.140625" defaultRowHeight="14.25"/>
  <cols>
    <col min="1" max="1" width="8.28515625" style="526" customWidth="1"/>
    <col min="2" max="2" width="4.7109375" style="526" customWidth="1"/>
    <col min="3" max="3" width="12.85546875" style="526" customWidth="1"/>
    <col min="4" max="6" width="14.7109375" style="526" customWidth="1"/>
    <col min="7" max="13" width="10.7109375" style="526" customWidth="1"/>
    <col min="14" max="14" width="14.7109375" style="526" customWidth="1"/>
    <col min="15" max="15" width="8" style="526" customWidth="1"/>
    <col min="16" max="16384" width="12.140625" style="526"/>
  </cols>
  <sheetData>
    <row r="1" spans="1:14" s="525" customFormat="1" ht="24" customHeight="1">
      <c r="B1" s="1503" t="s">
        <v>2190</v>
      </c>
      <c r="C1" s="1503"/>
      <c r="D1" s="1503"/>
      <c r="E1" s="1503"/>
      <c r="F1" s="1503"/>
      <c r="G1" s="1503"/>
      <c r="H1" s="1503"/>
      <c r="I1" s="1503"/>
      <c r="J1" s="1503"/>
      <c r="K1" s="1503"/>
      <c r="L1" s="1503"/>
      <c r="M1" s="1503"/>
      <c r="N1" s="1503"/>
    </row>
    <row r="2" spans="1:14" ht="18" customHeight="1">
      <c r="B2" s="527"/>
      <c r="C2" s="527"/>
      <c r="D2" s="527"/>
      <c r="E2" s="527"/>
      <c r="F2" s="527"/>
      <c r="G2" s="527"/>
      <c r="H2" s="527"/>
      <c r="I2" s="527"/>
      <c r="J2" s="527"/>
      <c r="K2" s="527"/>
      <c r="L2" s="527"/>
      <c r="M2" s="527"/>
      <c r="N2" s="527"/>
    </row>
    <row r="3" spans="1:14" ht="24" customHeight="1">
      <c r="N3" s="528" t="s">
        <v>2191</v>
      </c>
    </row>
    <row r="4" spans="1:14" s="529" customFormat="1" ht="14.25" customHeight="1">
      <c r="B4" s="615"/>
      <c r="C4" s="616"/>
      <c r="D4" s="1504" t="s">
        <v>2192</v>
      </c>
      <c r="E4" s="1504" t="s">
        <v>3417</v>
      </c>
      <c r="F4" s="1507" t="s">
        <v>3418</v>
      </c>
      <c r="G4" s="1510" t="s">
        <v>2559</v>
      </c>
      <c r="H4" s="1510"/>
      <c r="I4" s="1510"/>
      <c r="J4" s="1510"/>
      <c r="K4" s="1510"/>
      <c r="L4" s="1510"/>
      <c r="M4" s="1511"/>
      <c r="N4" s="1514" t="s">
        <v>2195</v>
      </c>
    </row>
    <row r="5" spans="1:14" s="529" customFormat="1" ht="14.25" customHeight="1">
      <c r="B5" s="617"/>
      <c r="C5" s="530"/>
      <c r="D5" s="1505"/>
      <c r="E5" s="1505"/>
      <c r="F5" s="1508"/>
      <c r="G5" s="1512"/>
      <c r="H5" s="1512"/>
      <c r="I5" s="1512"/>
      <c r="J5" s="1512"/>
      <c r="K5" s="1512"/>
      <c r="L5" s="1512"/>
      <c r="M5" s="1513"/>
      <c r="N5" s="1515"/>
    </row>
    <row r="6" spans="1:14" s="529" customFormat="1" ht="12">
      <c r="B6" s="617"/>
      <c r="C6" s="530"/>
      <c r="D6" s="1505"/>
      <c r="E6" s="1505"/>
      <c r="F6" s="1508"/>
      <c r="G6" s="1517" t="s">
        <v>2196</v>
      </c>
      <c r="H6" s="1518"/>
      <c r="I6" s="1501" t="s">
        <v>2197</v>
      </c>
      <c r="J6" s="1502"/>
      <c r="K6" s="1498" t="s">
        <v>2198</v>
      </c>
      <c r="L6" s="1498"/>
      <c r="M6" s="797" t="s">
        <v>2199</v>
      </c>
      <c r="N6" s="1515"/>
    </row>
    <row r="7" spans="1:14" s="529" customFormat="1" ht="26.25" customHeight="1">
      <c r="B7" s="619"/>
      <c r="C7" s="620"/>
      <c r="D7" s="1506"/>
      <c r="E7" s="1506"/>
      <c r="F7" s="1509"/>
      <c r="G7" s="803" t="s">
        <v>2200</v>
      </c>
      <c r="H7" s="804" t="s">
        <v>2201</v>
      </c>
      <c r="I7" s="803" t="s">
        <v>2200</v>
      </c>
      <c r="J7" s="804" t="s">
        <v>2201</v>
      </c>
      <c r="K7" s="803" t="s">
        <v>2200</v>
      </c>
      <c r="L7" s="804" t="s">
        <v>2201</v>
      </c>
      <c r="M7" s="805" t="s">
        <v>2202</v>
      </c>
      <c r="N7" s="1516"/>
    </row>
    <row r="8" spans="1:14" ht="20.25" customHeight="1">
      <c r="A8" s="403" t="s">
        <v>532</v>
      </c>
      <c r="B8" s="624">
        <v>1</v>
      </c>
      <c r="C8" s="625" t="s">
        <v>303</v>
      </c>
      <c r="D8" s="628"/>
      <c r="E8" s="628"/>
      <c r="F8" s="628"/>
      <c r="G8" s="642">
        <f ca="1">INDEX(INDIRECT(G$190),MATCH($A8,_1自治体コード,0))</f>
        <v>6</v>
      </c>
      <c r="H8" s="643">
        <f t="shared" ref="G8:L17" ca="1" si="0">INDEX(INDIRECT(H$190),MATCH($A8,_1自治体コード,0))</f>
        <v>1</v>
      </c>
      <c r="I8" s="642">
        <f t="shared" ca="1" si="0"/>
        <v>0</v>
      </c>
      <c r="J8" s="643">
        <f t="shared" ca="1" si="0"/>
        <v>0</v>
      </c>
      <c r="K8" s="642">
        <f t="shared" ca="1" si="0"/>
        <v>11</v>
      </c>
      <c r="L8" s="643">
        <f t="shared" ca="1" si="0"/>
        <v>15</v>
      </c>
      <c r="M8" s="628">
        <f t="shared" ref="M8:M54" ca="1" si="1">COUNTIFS(INDEX(INDIRECT(M$192),MATCH($A8,_1自治体コード,0)),"&lt;&gt;")+COUNTIFS(INDEX(INDIRECT(M$193),MATCH($A8,_1自治体コード,0)),"&lt;&gt;")+COUNTIFS(INDEX(INDIRECT(M$191),MATCH($A8,_1自治体コード,0)),"&lt;&gt;")</f>
        <v>0</v>
      </c>
      <c r="N8" s="629">
        <f t="shared" ref="N8:N54" ca="1" si="2">INDEX(INDIRECT(N$190),MATCH($A8,_1自治体コード,0))</f>
        <v>0</v>
      </c>
    </row>
    <row r="9" spans="1:14" ht="20.25" customHeight="1">
      <c r="A9" s="403" t="s">
        <v>536</v>
      </c>
      <c r="B9" s="626">
        <v>2</v>
      </c>
      <c r="C9" s="627" t="s">
        <v>1860</v>
      </c>
      <c r="D9" s="531"/>
      <c r="E9" s="531"/>
      <c r="F9" s="531"/>
      <c r="G9" s="644">
        <f t="shared" ca="1" si="0"/>
        <v>3</v>
      </c>
      <c r="H9" s="645">
        <f t="shared" ca="1" si="0"/>
        <v>0</v>
      </c>
      <c r="I9" s="644">
        <f t="shared" ca="1" si="0"/>
        <v>0</v>
      </c>
      <c r="J9" s="645">
        <f t="shared" ca="1" si="0"/>
        <v>0</v>
      </c>
      <c r="K9" s="644">
        <f t="shared" ca="1" si="0"/>
        <v>5</v>
      </c>
      <c r="L9" s="645">
        <f t="shared" ca="1" si="0"/>
        <v>0</v>
      </c>
      <c r="M9" s="531">
        <f t="shared" ca="1" si="1"/>
        <v>0</v>
      </c>
      <c r="N9" s="621">
        <f t="shared" ca="1" si="2"/>
        <v>0</v>
      </c>
    </row>
    <row r="10" spans="1:14" ht="20.25" customHeight="1">
      <c r="A10" s="403" t="s">
        <v>539</v>
      </c>
      <c r="B10" s="626">
        <v>3</v>
      </c>
      <c r="C10" s="627" t="s">
        <v>1861</v>
      </c>
      <c r="D10" s="531"/>
      <c r="E10" s="531"/>
      <c r="F10" s="531"/>
      <c r="G10" s="644">
        <f t="shared" ca="1" si="0"/>
        <v>2</v>
      </c>
      <c r="H10" s="645">
        <f t="shared" ca="1" si="0"/>
        <v>0</v>
      </c>
      <c r="I10" s="644">
        <f t="shared" ca="1" si="0"/>
        <v>0</v>
      </c>
      <c r="J10" s="645">
        <f t="shared" ca="1" si="0"/>
        <v>0</v>
      </c>
      <c r="K10" s="644">
        <f t="shared" ca="1" si="0"/>
        <v>0</v>
      </c>
      <c r="L10" s="645">
        <f t="shared" ca="1" si="0"/>
        <v>0</v>
      </c>
      <c r="M10" s="531">
        <f t="shared" ca="1" si="1"/>
        <v>0</v>
      </c>
      <c r="N10" s="621">
        <f t="shared" ca="1" si="2"/>
        <v>0</v>
      </c>
    </row>
    <row r="11" spans="1:14" ht="20.25" customHeight="1">
      <c r="A11" s="403" t="s">
        <v>541</v>
      </c>
      <c r="B11" s="626">
        <v>4</v>
      </c>
      <c r="C11" s="627" t="s">
        <v>1862</v>
      </c>
      <c r="D11" s="531"/>
      <c r="E11" s="531"/>
      <c r="F11" s="531"/>
      <c r="G11" s="644">
        <f t="shared" ca="1" si="0"/>
        <v>2</v>
      </c>
      <c r="H11" s="645">
        <f t="shared" ca="1" si="0"/>
        <v>1</v>
      </c>
      <c r="I11" s="644">
        <f t="shared" ca="1" si="0"/>
        <v>1</v>
      </c>
      <c r="J11" s="645">
        <f t="shared" ca="1" si="0"/>
        <v>0</v>
      </c>
      <c r="K11" s="644">
        <f t="shared" ca="1" si="0"/>
        <v>2</v>
      </c>
      <c r="L11" s="645">
        <f t="shared" ca="1" si="0"/>
        <v>0</v>
      </c>
      <c r="M11" s="531">
        <f t="shared" ca="1" si="1"/>
        <v>0</v>
      </c>
      <c r="N11" s="621">
        <f t="shared" ca="1" si="2"/>
        <v>0</v>
      </c>
    </row>
    <row r="12" spans="1:14" ht="20.25" customHeight="1">
      <c r="A12" s="403" t="s">
        <v>543</v>
      </c>
      <c r="B12" s="630">
        <v>5</v>
      </c>
      <c r="C12" s="631" t="s">
        <v>1863</v>
      </c>
      <c r="D12" s="632"/>
      <c r="E12" s="632"/>
      <c r="F12" s="632"/>
      <c r="G12" s="646">
        <f t="shared" ca="1" si="0"/>
        <v>0</v>
      </c>
      <c r="H12" s="647">
        <f t="shared" ca="1" si="0"/>
        <v>0</v>
      </c>
      <c r="I12" s="646">
        <f t="shared" ca="1" si="0"/>
        <v>0</v>
      </c>
      <c r="J12" s="647">
        <f t="shared" ca="1" si="0"/>
        <v>0</v>
      </c>
      <c r="K12" s="646">
        <f t="shared" ca="1" si="0"/>
        <v>0</v>
      </c>
      <c r="L12" s="647">
        <f t="shared" ca="1" si="0"/>
        <v>0</v>
      </c>
      <c r="M12" s="632">
        <f t="shared" ca="1" si="1"/>
        <v>0</v>
      </c>
      <c r="N12" s="633">
        <f t="shared" ca="1" si="2"/>
        <v>0</v>
      </c>
    </row>
    <row r="13" spans="1:14" ht="20.25" customHeight="1">
      <c r="A13" s="403" t="s">
        <v>545</v>
      </c>
      <c r="B13" s="634">
        <v>6</v>
      </c>
      <c r="C13" s="635" t="s">
        <v>1864</v>
      </c>
      <c r="D13" s="636"/>
      <c r="E13" s="636"/>
      <c r="F13" s="636"/>
      <c r="G13" s="648">
        <f t="shared" ca="1" si="0"/>
        <v>1</v>
      </c>
      <c r="H13" s="649">
        <f t="shared" ca="1" si="0"/>
        <v>0</v>
      </c>
      <c r="I13" s="648">
        <f t="shared" ca="1" si="0"/>
        <v>1</v>
      </c>
      <c r="J13" s="649">
        <f t="shared" ca="1" si="0"/>
        <v>0</v>
      </c>
      <c r="K13" s="648">
        <f t="shared" ca="1" si="0"/>
        <v>3</v>
      </c>
      <c r="L13" s="649">
        <f t="shared" ca="1" si="0"/>
        <v>0</v>
      </c>
      <c r="M13" s="636">
        <f t="shared" ca="1" si="1"/>
        <v>0</v>
      </c>
      <c r="N13" s="637">
        <f t="shared" ca="1" si="2"/>
        <v>0</v>
      </c>
    </row>
    <row r="14" spans="1:14" ht="20.25" customHeight="1">
      <c r="A14" s="403" t="s">
        <v>547</v>
      </c>
      <c r="B14" s="626">
        <v>7</v>
      </c>
      <c r="C14" s="627" t="s">
        <v>1865</v>
      </c>
      <c r="D14" s="531"/>
      <c r="E14" s="531"/>
      <c r="F14" s="531"/>
      <c r="G14" s="644">
        <f t="shared" ca="1" si="0"/>
        <v>0</v>
      </c>
      <c r="H14" s="645">
        <f t="shared" ca="1" si="0"/>
        <v>0</v>
      </c>
      <c r="I14" s="644">
        <f t="shared" ca="1" si="0"/>
        <v>0</v>
      </c>
      <c r="J14" s="645">
        <f t="shared" ca="1" si="0"/>
        <v>0</v>
      </c>
      <c r="K14" s="644">
        <f t="shared" ca="1" si="0"/>
        <v>0</v>
      </c>
      <c r="L14" s="645">
        <f t="shared" ca="1" si="0"/>
        <v>0</v>
      </c>
      <c r="M14" s="531">
        <f t="shared" ca="1" si="1"/>
        <v>0</v>
      </c>
      <c r="N14" s="621">
        <f t="shared" ca="1" si="2"/>
        <v>0</v>
      </c>
    </row>
    <row r="15" spans="1:14" ht="20.25" customHeight="1">
      <c r="A15" s="403" t="s">
        <v>551</v>
      </c>
      <c r="B15" s="626">
        <v>8</v>
      </c>
      <c r="C15" s="627" t="s">
        <v>1866</v>
      </c>
      <c r="D15" s="531">
        <v>1</v>
      </c>
      <c r="E15" s="531"/>
      <c r="F15" s="531"/>
      <c r="G15" s="644">
        <f t="shared" ca="1" si="0"/>
        <v>0</v>
      </c>
      <c r="H15" s="645">
        <f t="shared" ca="1" si="0"/>
        <v>0</v>
      </c>
      <c r="I15" s="644">
        <f t="shared" ca="1" si="0"/>
        <v>0</v>
      </c>
      <c r="J15" s="645">
        <f t="shared" ca="1" si="0"/>
        <v>0</v>
      </c>
      <c r="K15" s="644">
        <f t="shared" ca="1" si="0"/>
        <v>4</v>
      </c>
      <c r="L15" s="645">
        <f t="shared" ca="1" si="0"/>
        <v>0</v>
      </c>
      <c r="M15" s="531">
        <f t="shared" ca="1" si="1"/>
        <v>0</v>
      </c>
      <c r="N15" s="621">
        <f t="shared" ca="1" si="2"/>
        <v>0</v>
      </c>
    </row>
    <row r="16" spans="1:14" ht="20.25" customHeight="1">
      <c r="A16" s="403" t="s">
        <v>554</v>
      </c>
      <c r="B16" s="626">
        <v>9</v>
      </c>
      <c r="C16" s="627" t="s">
        <v>1867</v>
      </c>
      <c r="D16" s="531"/>
      <c r="E16" s="531"/>
      <c r="F16" s="531"/>
      <c r="G16" s="644">
        <f t="shared" ca="1" si="0"/>
        <v>0</v>
      </c>
      <c r="H16" s="645">
        <f t="shared" ca="1" si="0"/>
        <v>1</v>
      </c>
      <c r="I16" s="644">
        <f t="shared" ca="1" si="0"/>
        <v>0</v>
      </c>
      <c r="J16" s="645">
        <f t="shared" ca="1" si="0"/>
        <v>0</v>
      </c>
      <c r="K16" s="644">
        <f t="shared" ca="1" si="0"/>
        <v>0</v>
      </c>
      <c r="L16" s="645">
        <f t="shared" ca="1" si="0"/>
        <v>0</v>
      </c>
      <c r="M16" s="531">
        <f t="shared" ca="1" si="1"/>
        <v>0</v>
      </c>
      <c r="N16" s="621">
        <f t="shared" ca="1" si="2"/>
        <v>0</v>
      </c>
    </row>
    <row r="17" spans="1:14" ht="20.25" customHeight="1">
      <c r="A17" s="403" t="s">
        <v>556</v>
      </c>
      <c r="B17" s="630">
        <v>10</v>
      </c>
      <c r="C17" s="631" t="s">
        <v>1868</v>
      </c>
      <c r="D17" s="632"/>
      <c r="E17" s="632"/>
      <c r="F17" s="632"/>
      <c r="G17" s="646">
        <f t="shared" ca="1" si="0"/>
        <v>5</v>
      </c>
      <c r="H17" s="647">
        <f t="shared" ca="1" si="0"/>
        <v>0</v>
      </c>
      <c r="I17" s="646">
        <f t="shared" ca="1" si="0"/>
        <v>1</v>
      </c>
      <c r="J17" s="647">
        <f t="shared" ca="1" si="0"/>
        <v>1</v>
      </c>
      <c r="K17" s="646">
        <f t="shared" ca="1" si="0"/>
        <v>0</v>
      </c>
      <c r="L17" s="647">
        <f t="shared" ca="1" si="0"/>
        <v>0</v>
      </c>
      <c r="M17" s="632">
        <f t="shared" ca="1" si="1"/>
        <v>0</v>
      </c>
      <c r="N17" s="633">
        <f t="shared" ca="1" si="2"/>
        <v>0</v>
      </c>
    </row>
    <row r="18" spans="1:14" ht="20.25" customHeight="1">
      <c r="A18" s="403" t="s">
        <v>561</v>
      </c>
      <c r="B18" s="626">
        <v>11</v>
      </c>
      <c r="C18" s="627" t="s">
        <v>1869</v>
      </c>
      <c r="D18" s="531"/>
      <c r="E18" s="531"/>
      <c r="F18" s="531"/>
      <c r="G18" s="644">
        <f t="shared" ref="G18:L27" ca="1" si="3">INDEX(INDIRECT(G$190),MATCH($A18,_1自治体コード,0))</f>
        <v>5</v>
      </c>
      <c r="H18" s="645">
        <f t="shared" ca="1" si="3"/>
        <v>1</v>
      </c>
      <c r="I18" s="644">
        <f t="shared" ca="1" si="3"/>
        <v>0</v>
      </c>
      <c r="J18" s="645">
        <f t="shared" ca="1" si="3"/>
        <v>0</v>
      </c>
      <c r="K18" s="644">
        <f t="shared" ca="1" si="3"/>
        <v>3</v>
      </c>
      <c r="L18" s="645">
        <f t="shared" ca="1" si="3"/>
        <v>0</v>
      </c>
      <c r="M18" s="531">
        <f t="shared" ca="1" si="1"/>
        <v>0</v>
      </c>
      <c r="N18" s="621">
        <f t="shared" ca="1" si="2"/>
        <v>0</v>
      </c>
    </row>
    <row r="19" spans="1:14" ht="20.25" customHeight="1">
      <c r="A19" s="403" t="s">
        <v>570</v>
      </c>
      <c r="B19" s="626">
        <v>12</v>
      </c>
      <c r="C19" s="627" t="s">
        <v>1870</v>
      </c>
      <c r="D19" s="531">
        <v>1</v>
      </c>
      <c r="E19" s="531"/>
      <c r="F19" s="531"/>
      <c r="G19" s="644">
        <f t="shared" ca="1" si="3"/>
        <v>5</v>
      </c>
      <c r="H19" s="645">
        <f t="shared" ca="1" si="3"/>
        <v>0</v>
      </c>
      <c r="I19" s="644">
        <f t="shared" ca="1" si="3"/>
        <v>0</v>
      </c>
      <c r="J19" s="645">
        <f t="shared" ca="1" si="3"/>
        <v>0</v>
      </c>
      <c r="K19" s="644">
        <f t="shared" ca="1" si="3"/>
        <v>0</v>
      </c>
      <c r="L19" s="645">
        <f t="shared" ca="1" si="3"/>
        <v>0</v>
      </c>
      <c r="M19" s="531">
        <f t="shared" ca="1" si="1"/>
        <v>0</v>
      </c>
      <c r="N19" s="621">
        <f t="shared" ca="1" si="2"/>
        <v>0</v>
      </c>
    </row>
    <row r="20" spans="1:14" ht="20.25" customHeight="1">
      <c r="A20" s="403" t="s">
        <v>576</v>
      </c>
      <c r="B20" s="626">
        <v>13</v>
      </c>
      <c r="C20" s="627" t="s">
        <v>1871</v>
      </c>
      <c r="D20" s="531"/>
      <c r="E20" s="531"/>
      <c r="F20" s="531"/>
      <c r="G20" s="644">
        <f t="shared" ca="1" si="3"/>
        <v>1</v>
      </c>
      <c r="H20" s="645">
        <f t="shared" ca="1" si="3"/>
        <v>0</v>
      </c>
      <c r="I20" s="644">
        <f t="shared" ca="1" si="3"/>
        <v>0</v>
      </c>
      <c r="J20" s="645">
        <f t="shared" ca="1" si="3"/>
        <v>0</v>
      </c>
      <c r="K20" s="644">
        <f t="shared" ca="1" si="3"/>
        <v>0</v>
      </c>
      <c r="L20" s="645">
        <f t="shared" ca="1" si="3"/>
        <v>0</v>
      </c>
      <c r="M20" s="531">
        <f t="shared" ca="1" si="1"/>
        <v>0</v>
      </c>
      <c r="N20" s="621">
        <f t="shared" ca="1" si="2"/>
        <v>0</v>
      </c>
    </row>
    <row r="21" spans="1:14" ht="20.25" customHeight="1">
      <c r="A21" s="403" t="s">
        <v>579</v>
      </c>
      <c r="B21" s="626">
        <v>14</v>
      </c>
      <c r="C21" s="627" t="s">
        <v>1872</v>
      </c>
      <c r="D21" s="531"/>
      <c r="E21" s="531"/>
      <c r="F21" s="531"/>
      <c r="G21" s="644">
        <f t="shared" ca="1" si="3"/>
        <v>0</v>
      </c>
      <c r="H21" s="645">
        <f t="shared" ca="1" si="3"/>
        <v>0</v>
      </c>
      <c r="I21" s="644">
        <f t="shared" ca="1" si="3"/>
        <v>0</v>
      </c>
      <c r="J21" s="645">
        <f t="shared" ca="1" si="3"/>
        <v>0</v>
      </c>
      <c r="K21" s="644">
        <f t="shared" ca="1" si="3"/>
        <v>0</v>
      </c>
      <c r="L21" s="645">
        <f t="shared" ca="1" si="3"/>
        <v>0</v>
      </c>
      <c r="M21" s="531">
        <f t="shared" ca="1" si="1"/>
        <v>0</v>
      </c>
      <c r="N21" s="621">
        <f t="shared" ca="1" si="2"/>
        <v>0</v>
      </c>
    </row>
    <row r="22" spans="1:14" ht="20.25" customHeight="1">
      <c r="A22" s="403" t="s">
        <v>590</v>
      </c>
      <c r="B22" s="626">
        <v>15</v>
      </c>
      <c r="C22" s="627" t="s">
        <v>1873</v>
      </c>
      <c r="D22" s="531"/>
      <c r="E22" s="531"/>
      <c r="F22" s="531"/>
      <c r="G22" s="644">
        <f t="shared" ca="1" si="3"/>
        <v>3</v>
      </c>
      <c r="H22" s="645">
        <f t="shared" ca="1" si="3"/>
        <v>2</v>
      </c>
      <c r="I22" s="644">
        <f t="shared" ca="1" si="3"/>
        <v>0</v>
      </c>
      <c r="J22" s="645">
        <f t="shared" ca="1" si="3"/>
        <v>0</v>
      </c>
      <c r="K22" s="644">
        <f t="shared" ca="1" si="3"/>
        <v>8</v>
      </c>
      <c r="L22" s="645">
        <f t="shared" ca="1" si="3"/>
        <v>0</v>
      </c>
      <c r="M22" s="531">
        <f t="shared" ca="1" si="1"/>
        <v>0</v>
      </c>
      <c r="N22" s="621">
        <f t="shared" ca="1" si="2"/>
        <v>0</v>
      </c>
    </row>
    <row r="23" spans="1:14" ht="20.25" customHeight="1">
      <c r="A23" s="403" t="s">
        <v>594</v>
      </c>
      <c r="B23" s="634">
        <v>16</v>
      </c>
      <c r="C23" s="635" t="s">
        <v>1874</v>
      </c>
      <c r="D23" s="636"/>
      <c r="E23" s="636"/>
      <c r="F23" s="636"/>
      <c r="G23" s="648">
        <f t="shared" ca="1" si="3"/>
        <v>6</v>
      </c>
      <c r="H23" s="649">
        <f t="shared" ca="1" si="3"/>
        <v>1</v>
      </c>
      <c r="I23" s="648">
        <f t="shared" ca="1" si="3"/>
        <v>5</v>
      </c>
      <c r="J23" s="649">
        <f t="shared" ca="1" si="3"/>
        <v>0</v>
      </c>
      <c r="K23" s="648">
        <f t="shared" ca="1" si="3"/>
        <v>6</v>
      </c>
      <c r="L23" s="649">
        <f t="shared" ca="1" si="3"/>
        <v>1</v>
      </c>
      <c r="M23" s="636">
        <f t="shared" ca="1" si="1"/>
        <v>0</v>
      </c>
      <c r="N23" s="637">
        <f t="shared" ca="1" si="2"/>
        <v>0</v>
      </c>
    </row>
    <row r="24" spans="1:14" ht="20.25" customHeight="1">
      <c r="A24" s="403" t="s">
        <v>596</v>
      </c>
      <c r="B24" s="626">
        <v>17</v>
      </c>
      <c r="C24" s="627" t="s">
        <v>1875</v>
      </c>
      <c r="D24" s="531"/>
      <c r="E24" s="531"/>
      <c r="F24" s="531"/>
      <c r="G24" s="644">
        <f t="shared" ca="1" si="3"/>
        <v>0</v>
      </c>
      <c r="H24" s="645">
        <f t="shared" ca="1" si="3"/>
        <v>0</v>
      </c>
      <c r="I24" s="644">
        <f t="shared" ca="1" si="3"/>
        <v>3</v>
      </c>
      <c r="J24" s="645">
        <f t="shared" ca="1" si="3"/>
        <v>0</v>
      </c>
      <c r="K24" s="644">
        <f t="shared" ca="1" si="3"/>
        <v>5</v>
      </c>
      <c r="L24" s="645">
        <f t="shared" ca="1" si="3"/>
        <v>0</v>
      </c>
      <c r="M24" s="531">
        <f t="shared" ca="1" si="1"/>
        <v>0</v>
      </c>
      <c r="N24" s="621">
        <f t="shared" ca="1" si="2"/>
        <v>0</v>
      </c>
    </row>
    <row r="25" spans="1:14" ht="20.25" customHeight="1">
      <c r="A25" s="403" t="s">
        <v>598</v>
      </c>
      <c r="B25" s="626">
        <v>18</v>
      </c>
      <c r="C25" s="627" t="s">
        <v>1876</v>
      </c>
      <c r="D25" s="531"/>
      <c r="E25" s="531"/>
      <c r="F25" s="531"/>
      <c r="G25" s="644">
        <f t="shared" ca="1" si="3"/>
        <v>0</v>
      </c>
      <c r="H25" s="645">
        <f t="shared" ca="1" si="3"/>
        <v>0</v>
      </c>
      <c r="I25" s="644">
        <f t="shared" ca="1" si="3"/>
        <v>0</v>
      </c>
      <c r="J25" s="645">
        <f t="shared" ca="1" si="3"/>
        <v>0</v>
      </c>
      <c r="K25" s="644">
        <f t="shared" ca="1" si="3"/>
        <v>0</v>
      </c>
      <c r="L25" s="645">
        <f t="shared" ca="1" si="3"/>
        <v>0</v>
      </c>
      <c r="M25" s="531">
        <f t="shared" ca="1" si="1"/>
        <v>0</v>
      </c>
      <c r="N25" s="621">
        <f t="shared" ca="1" si="2"/>
        <v>0</v>
      </c>
    </row>
    <row r="26" spans="1:14" ht="20.25" customHeight="1">
      <c r="A26" s="403" t="s">
        <v>600</v>
      </c>
      <c r="B26" s="626">
        <v>19</v>
      </c>
      <c r="C26" s="627" t="s">
        <v>1877</v>
      </c>
      <c r="D26" s="531"/>
      <c r="E26" s="531"/>
      <c r="F26" s="531"/>
      <c r="G26" s="644">
        <f t="shared" ca="1" si="3"/>
        <v>8</v>
      </c>
      <c r="H26" s="645">
        <f t="shared" ca="1" si="3"/>
        <v>0</v>
      </c>
      <c r="I26" s="644">
        <f t="shared" ca="1" si="3"/>
        <v>0</v>
      </c>
      <c r="J26" s="645">
        <f t="shared" ca="1" si="3"/>
        <v>0</v>
      </c>
      <c r="K26" s="644">
        <f t="shared" ca="1" si="3"/>
        <v>2</v>
      </c>
      <c r="L26" s="645">
        <f t="shared" ca="1" si="3"/>
        <v>0</v>
      </c>
      <c r="M26" s="531">
        <f t="shared" ca="1" si="1"/>
        <v>0</v>
      </c>
      <c r="N26" s="621">
        <f t="shared" ca="1" si="2"/>
        <v>0</v>
      </c>
    </row>
    <row r="27" spans="1:14" ht="20.25" customHeight="1">
      <c r="A27" s="403" t="s">
        <v>602</v>
      </c>
      <c r="B27" s="630">
        <v>20</v>
      </c>
      <c r="C27" s="631" t="s">
        <v>1878</v>
      </c>
      <c r="D27" s="632"/>
      <c r="E27" s="632"/>
      <c r="F27" s="632"/>
      <c r="G27" s="646">
        <f t="shared" ca="1" si="3"/>
        <v>1</v>
      </c>
      <c r="H27" s="647">
        <f t="shared" ca="1" si="3"/>
        <v>0</v>
      </c>
      <c r="I27" s="646">
        <f t="shared" ca="1" si="3"/>
        <v>0</v>
      </c>
      <c r="J27" s="647">
        <f t="shared" ca="1" si="3"/>
        <v>0</v>
      </c>
      <c r="K27" s="646">
        <f t="shared" ca="1" si="3"/>
        <v>1</v>
      </c>
      <c r="L27" s="647">
        <f t="shared" ca="1" si="3"/>
        <v>0</v>
      </c>
      <c r="M27" s="632">
        <f t="shared" ca="1" si="1"/>
        <v>0</v>
      </c>
      <c r="N27" s="633">
        <f t="shared" ca="1" si="2"/>
        <v>0</v>
      </c>
    </row>
    <row r="28" spans="1:14" ht="20.25" customHeight="1">
      <c r="A28" s="403" t="s">
        <v>605</v>
      </c>
      <c r="B28" s="626">
        <v>21</v>
      </c>
      <c r="C28" s="627" t="s">
        <v>1879</v>
      </c>
      <c r="D28" s="531"/>
      <c r="E28" s="531"/>
      <c r="F28" s="531"/>
      <c r="G28" s="644">
        <f t="shared" ref="G28:L37" ca="1" si="4">INDEX(INDIRECT(G$190),MATCH($A28,_1自治体コード,0))</f>
        <v>10</v>
      </c>
      <c r="H28" s="645">
        <f t="shared" ca="1" si="4"/>
        <v>0</v>
      </c>
      <c r="I28" s="644">
        <f t="shared" ca="1" si="4"/>
        <v>1</v>
      </c>
      <c r="J28" s="645">
        <f t="shared" ca="1" si="4"/>
        <v>1</v>
      </c>
      <c r="K28" s="644">
        <f t="shared" ca="1" si="4"/>
        <v>8</v>
      </c>
      <c r="L28" s="645">
        <f t="shared" ca="1" si="4"/>
        <v>0</v>
      </c>
      <c r="M28" s="531">
        <f t="shared" ca="1" si="1"/>
        <v>0</v>
      </c>
      <c r="N28" s="621">
        <f t="shared" ca="1" si="2"/>
        <v>0</v>
      </c>
    </row>
    <row r="29" spans="1:14" ht="20.25" customHeight="1">
      <c r="A29" s="403" t="s">
        <v>607</v>
      </c>
      <c r="B29" s="626">
        <v>22</v>
      </c>
      <c r="C29" s="627" t="s">
        <v>1880</v>
      </c>
      <c r="D29" s="531"/>
      <c r="E29" s="531"/>
      <c r="F29" s="531"/>
      <c r="G29" s="644">
        <f t="shared" ca="1" si="4"/>
        <v>2</v>
      </c>
      <c r="H29" s="645">
        <f t="shared" ca="1" si="4"/>
        <v>0</v>
      </c>
      <c r="I29" s="644">
        <f t="shared" ca="1" si="4"/>
        <v>0</v>
      </c>
      <c r="J29" s="645">
        <f t="shared" ca="1" si="4"/>
        <v>0</v>
      </c>
      <c r="K29" s="644">
        <f t="shared" ca="1" si="4"/>
        <v>2</v>
      </c>
      <c r="L29" s="645">
        <f t="shared" ca="1" si="4"/>
        <v>0</v>
      </c>
      <c r="M29" s="531">
        <f t="shared" ca="1" si="1"/>
        <v>0</v>
      </c>
      <c r="N29" s="621">
        <f t="shared" ca="1" si="2"/>
        <v>0</v>
      </c>
    </row>
    <row r="30" spans="1:14" ht="20.25" customHeight="1">
      <c r="A30" s="403" t="s">
        <v>611</v>
      </c>
      <c r="B30" s="626">
        <v>23</v>
      </c>
      <c r="C30" s="627" t="s">
        <v>1881</v>
      </c>
      <c r="D30" s="531">
        <v>2</v>
      </c>
      <c r="E30" s="531"/>
      <c r="F30" s="531"/>
      <c r="G30" s="644">
        <f t="shared" ca="1" si="4"/>
        <v>18</v>
      </c>
      <c r="H30" s="645">
        <f t="shared" ca="1" si="4"/>
        <v>2</v>
      </c>
      <c r="I30" s="644">
        <f t="shared" ca="1" si="4"/>
        <v>1</v>
      </c>
      <c r="J30" s="645">
        <f t="shared" ca="1" si="4"/>
        <v>0</v>
      </c>
      <c r="K30" s="644">
        <f t="shared" ca="1" si="4"/>
        <v>5</v>
      </c>
      <c r="L30" s="645">
        <f t="shared" ca="1" si="4"/>
        <v>5</v>
      </c>
      <c r="M30" s="531">
        <f t="shared" ca="1" si="1"/>
        <v>0</v>
      </c>
      <c r="N30" s="621">
        <f t="shared" ca="1" si="2"/>
        <v>0</v>
      </c>
    </row>
    <row r="31" spans="1:14" ht="20.25" customHeight="1">
      <c r="A31" s="403" t="s">
        <v>618</v>
      </c>
      <c r="B31" s="626">
        <v>24</v>
      </c>
      <c r="C31" s="627" t="s">
        <v>1882</v>
      </c>
      <c r="D31" s="531">
        <v>1</v>
      </c>
      <c r="E31" s="531"/>
      <c r="F31" s="531"/>
      <c r="G31" s="644">
        <f t="shared" ca="1" si="4"/>
        <v>1</v>
      </c>
      <c r="H31" s="645">
        <f t="shared" ca="1" si="4"/>
        <v>0</v>
      </c>
      <c r="I31" s="644">
        <f t="shared" ca="1" si="4"/>
        <v>0</v>
      </c>
      <c r="J31" s="645">
        <f t="shared" ca="1" si="4"/>
        <v>0</v>
      </c>
      <c r="K31" s="644">
        <f t="shared" ca="1" si="4"/>
        <v>3</v>
      </c>
      <c r="L31" s="645">
        <f t="shared" ca="1" si="4"/>
        <v>0</v>
      </c>
      <c r="M31" s="531">
        <f t="shared" ca="1" si="1"/>
        <v>0</v>
      </c>
      <c r="N31" s="621">
        <f t="shared" ca="1" si="2"/>
        <v>0</v>
      </c>
    </row>
    <row r="32" spans="1:14" ht="20.25" customHeight="1">
      <c r="A32" s="403" t="s">
        <v>620</v>
      </c>
      <c r="B32" s="626">
        <v>25</v>
      </c>
      <c r="C32" s="627" t="s">
        <v>1883</v>
      </c>
      <c r="D32" s="531"/>
      <c r="E32" s="531"/>
      <c r="F32" s="531"/>
      <c r="G32" s="644">
        <f t="shared" ca="1" si="4"/>
        <v>5</v>
      </c>
      <c r="H32" s="645">
        <f t="shared" ca="1" si="4"/>
        <v>1</v>
      </c>
      <c r="I32" s="644">
        <f t="shared" ca="1" si="4"/>
        <v>2</v>
      </c>
      <c r="J32" s="645">
        <f t="shared" ca="1" si="4"/>
        <v>0</v>
      </c>
      <c r="K32" s="644">
        <f t="shared" ca="1" si="4"/>
        <v>2</v>
      </c>
      <c r="L32" s="645">
        <f t="shared" ca="1" si="4"/>
        <v>0</v>
      </c>
      <c r="M32" s="531">
        <f t="shared" ca="1" si="1"/>
        <v>0</v>
      </c>
      <c r="N32" s="621">
        <f t="shared" ca="1" si="2"/>
        <v>0</v>
      </c>
    </row>
    <row r="33" spans="1:14" ht="20.25" customHeight="1">
      <c r="A33" s="403" t="s">
        <v>622</v>
      </c>
      <c r="B33" s="634">
        <v>26</v>
      </c>
      <c r="C33" s="635" t="s">
        <v>1884</v>
      </c>
      <c r="D33" s="636"/>
      <c r="E33" s="636"/>
      <c r="F33" s="636"/>
      <c r="G33" s="648">
        <f t="shared" ca="1" si="4"/>
        <v>0</v>
      </c>
      <c r="H33" s="649">
        <f t="shared" ca="1" si="4"/>
        <v>0</v>
      </c>
      <c r="I33" s="648">
        <f t="shared" ca="1" si="4"/>
        <v>0</v>
      </c>
      <c r="J33" s="649">
        <f t="shared" ca="1" si="4"/>
        <v>0</v>
      </c>
      <c r="K33" s="648">
        <f t="shared" ca="1" si="4"/>
        <v>1</v>
      </c>
      <c r="L33" s="649">
        <f t="shared" ca="1" si="4"/>
        <v>0</v>
      </c>
      <c r="M33" s="636">
        <f t="shared" ca="1" si="1"/>
        <v>0</v>
      </c>
      <c r="N33" s="637">
        <f t="shared" ca="1" si="2"/>
        <v>0</v>
      </c>
    </row>
    <row r="34" spans="1:14" ht="20.25" customHeight="1">
      <c r="A34" s="403" t="s">
        <v>624</v>
      </c>
      <c r="B34" s="626">
        <v>27</v>
      </c>
      <c r="C34" s="627" t="s">
        <v>1885</v>
      </c>
      <c r="D34" s="531"/>
      <c r="E34" s="531"/>
      <c r="F34" s="531"/>
      <c r="G34" s="644">
        <f t="shared" ca="1" si="4"/>
        <v>3</v>
      </c>
      <c r="H34" s="645">
        <f t="shared" ca="1" si="4"/>
        <v>0</v>
      </c>
      <c r="I34" s="644">
        <f t="shared" ca="1" si="4"/>
        <v>2</v>
      </c>
      <c r="J34" s="645">
        <f t="shared" ca="1" si="4"/>
        <v>0</v>
      </c>
      <c r="K34" s="644">
        <f t="shared" ca="1" si="4"/>
        <v>0</v>
      </c>
      <c r="L34" s="645">
        <f t="shared" ca="1" si="4"/>
        <v>0</v>
      </c>
      <c r="M34" s="531">
        <f t="shared" ca="1" si="1"/>
        <v>0</v>
      </c>
      <c r="N34" s="621">
        <f t="shared" ca="1" si="2"/>
        <v>0</v>
      </c>
    </row>
    <row r="35" spans="1:14" ht="20.25" customHeight="1">
      <c r="A35" s="403" t="s">
        <v>636</v>
      </c>
      <c r="B35" s="626">
        <v>28</v>
      </c>
      <c r="C35" s="627" t="s">
        <v>1886</v>
      </c>
      <c r="D35" s="531"/>
      <c r="E35" s="531"/>
      <c r="F35" s="531"/>
      <c r="G35" s="644">
        <f t="shared" ca="1" si="4"/>
        <v>0</v>
      </c>
      <c r="H35" s="645">
        <f t="shared" ca="1" si="4"/>
        <v>0</v>
      </c>
      <c r="I35" s="644">
        <f t="shared" ca="1" si="4"/>
        <v>0</v>
      </c>
      <c r="J35" s="645">
        <f t="shared" ca="1" si="4"/>
        <v>0</v>
      </c>
      <c r="K35" s="644">
        <f t="shared" ca="1" si="4"/>
        <v>1</v>
      </c>
      <c r="L35" s="645">
        <f t="shared" ca="1" si="4"/>
        <v>0</v>
      </c>
      <c r="M35" s="531">
        <f t="shared" ca="1" si="1"/>
        <v>0</v>
      </c>
      <c r="N35" s="621">
        <f t="shared" ca="1" si="2"/>
        <v>0</v>
      </c>
    </row>
    <row r="36" spans="1:14" ht="20.25" customHeight="1">
      <c r="A36" s="403" t="s">
        <v>644</v>
      </c>
      <c r="B36" s="626">
        <v>29</v>
      </c>
      <c r="C36" s="627" t="s">
        <v>1887</v>
      </c>
      <c r="D36" s="531"/>
      <c r="E36" s="531"/>
      <c r="F36" s="531"/>
      <c r="G36" s="644">
        <f t="shared" ca="1" si="4"/>
        <v>0</v>
      </c>
      <c r="H36" s="645">
        <f t="shared" ca="1" si="4"/>
        <v>0</v>
      </c>
      <c r="I36" s="644">
        <f t="shared" ca="1" si="4"/>
        <v>1</v>
      </c>
      <c r="J36" s="645">
        <f t="shared" ca="1" si="4"/>
        <v>0</v>
      </c>
      <c r="K36" s="644">
        <f t="shared" ca="1" si="4"/>
        <v>2</v>
      </c>
      <c r="L36" s="645">
        <f t="shared" ca="1" si="4"/>
        <v>0</v>
      </c>
      <c r="M36" s="531">
        <f t="shared" ca="1" si="1"/>
        <v>0</v>
      </c>
      <c r="N36" s="621">
        <f t="shared" ca="1" si="2"/>
        <v>0</v>
      </c>
    </row>
    <row r="37" spans="1:14" ht="20.25" customHeight="1">
      <c r="A37" s="403" t="s">
        <v>646</v>
      </c>
      <c r="B37" s="630">
        <v>30</v>
      </c>
      <c r="C37" s="631" t="s">
        <v>1888</v>
      </c>
      <c r="D37" s="632"/>
      <c r="E37" s="632"/>
      <c r="F37" s="632"/>
      <c r="G37" s="646">
        <f t="shared" ca="1" si="4"/>
        <v>0</v>
      </c>
      <c r="H37" s="647">
        <f t="shared" ca="1" si="4"/>
        <v>0</v>
      </c>
      <c r="I37" s="646">
        <f t="shared" ca="1" si="4"/>
        <v>0</v>
      </c>
      <c r="J37" s="647">
        <f t="shared" ca="1" si="4"/>
        <v>0</v>
      </c>
      <c r="K37" s="646">
        <f t="shared" ca="1" si="4"/>
        <v>0</v>
      </c>
      <c r="L37" s="647">
        <f t="shared" ca="1" si="4"/>
        <v>0</v>
      </c>
      <c r="M37" s="632">
        <f t="shared" ca="1" si="1"/>
        <v>0</v>
      </c>
      <c r="N37" s="633">
        <f t="shared" ca="1" si="2"/>
        <v>0</v>
      </c>
    </row>
    <row r="38" spans="1:14" ht="20.25" customHeight="1">
      <c r="A38" s="403" t="s">
        <v>648</v>
      </c>
      <c r="B38" s="626">
        <v>31</v>
      </c>
      <c r="C38" s="627" t="s">
        <v>1889</v>
      </c>
      <c r="D38" s="531"/>
      <c r="E38" s="531"/>
      <c r="F38" s="531"/>
      <c r="G38" s="644">
        <f t="shared" ref="G38:L47" ca="1" si="5">INDEX(INDIRECT(G$190),MATCH($A38,_1自治体コード,0))</f>
        <v>1</v>
      </c>
      <c r="H38" s="645">
        <f t="shared" ca="1" si="5"/>
        <v>0</v>
      </c>
      <c r="I38" s="644">
        <f t="shared" ca="1" si="5"/>
        <v>1</v>
      </c>
      <c r="J38" s="645">
        <f t="shared" ca="1" si="5"/>
        <v>0</v>
      </c>
      <c r="K38" s="644">
        <f t="shared" ca="1" si="5"/>
        <v>1</v>
      </c>
      <c r="L38" s="645">
        <f t="shared" ca="1" si="5"/>
        <v>0</v>
      </c>
      <c r="M38" s="531">
        <f t="shared" ca="1" si="1"/>
        <v>0</v>
      </c>
      <c r="N38" s="621">
        <f t="shared" ca="1" si="2"/>
        <v>0</v>
      </c>
    </row>
    <row r="39" spans="1:14" ht="20.25" customHeight="1">
      <c r="A39" s="403" t="s">
        <v>650</v>
      </c>
      <c r="B39" s="626">
        <v>32</v>
      </c>
      <c r="C39" s="627" t="s">
        <v>1890</v>
      </c>
      <c r="D39" s="531"/>
      <c r="E39" s="531"/>
      <c r="F39" s="531"/>
      <c r="G39" s="644">
        <f t="shared" ca="1" si="5"/>
        <v>2</v>
      </c>
      <c r="H39" s="645">
        <f t="shared" ca="1" si="5"/>
        <v>0</v>
      </c>
      <c r="I39" s="644">
        <f t="shared" ca="1" si="5"/>
        <v>0</v>
      </c>
      <c r="J39" s="645">
        <f t="shared" ca="1" si="5"/>
        <v>0</v>
      </c>
      <c r="K39" s="644">
        <f t="shared" ca="1" si="5"/>
        <v>2</v>
      </c>
      <c r="L39" s="645">
        <f t="shared" ca="1" si="5"/>
        <v>0</v>
      </c>
      <c r="M39" s="531">
        <f t="shared" ca="1" si="1"/>
        <v>0</v>
      </c>
      <c r="N39" s="621">
        <f t="shared" ca="1" si="2"/>
        <v>0</v>
      </c>
    </row>
    <row r="40" spans="1:14" ht="20.25" customHeight="1">
      <c r="A40" s="403" t="s">
        <v>652</v>
      </c>
      <c r="B40" s="626">
        <v>33</v>
      </c>
      <c r="C40" s="627" t="s">
        <v>1891</v>
      </c>
      <c r="D40" s="531"/>
      <c r="E40" s="531"/>
      <c r="F40" s="531"/>
      <c r="G40" s="644">
        <f t="shared" ca="1" si="5"/>
        <v>2</v>
      </c>
      <c r="H40" s="645">
        <f t="shared" ca="1" si="5"/>
        <v>0</v>
      </c>
      <c r="I40" s="644">
        <f t="shared" ca="1" si="5"/>
        <v>1</v>
      </c>
      <c r="J40" s="645">
        <f t="shared" ca="1" si="5"/>
        <v>0</v>
      </c>
      <c r="K40" s="644">
        <f t="shared" ca="1" si="5"/>
        <v>1</v>
      </c>
      <c r="L40" s="645">
        <f ca="1">INDEX(INDIRECT(L$190),MATCH($A40,_1自治体コード,0))</f>
        <v>0</v>
      </c>
      <c r="M40" s="531">
        <f t="shared" ca="1" si="1"/>
        <v>0</v>
      </c>
      <c r="N40" s="621">
        <f t="shared" ca="1" si="2"/>
        <v>0</v>
      </c>
    </row>
    <row r="41" spans="1:14" ht="20.25" customHeight="1">
      <c r="A41" s="1175" t="s">
        <v>3839</v>
      </c>
      <c r="B41" s="626">
        <v>34</v>
      </c>
      <c r="C41" s="627" t="s">
        <v>1892</v>
      </c>
      <c r="D41" s="531"/>
      <c r="E41" s="531"/>
      <c r="F41" s="531"/>
      <c r="G41" s="644">
        <f t="shared" ca="1" si="5"/>
        <v>4</v>
      </c>
      <c r="H41" s="645">
        <f t="shared" ca="1" si="5"/>
        <v>0</v>
      </c>
      <c r="I41" s="644">
        <f t="shared" ca="1" si="5"/>
        <v>0</v>
      </c>
      <c r="J41" s="645">
        <f t="shared" ca="1" si="5"/>
        <v>0</v>
      </c>
      <c r="K41" s="644">
        <f t="shared" ca="1" si="5"/>
        <v>4</v>
      </c>
      <c r="L41" s="645">
        <f t="shared" ca="1" si="5"/>
        <v>0</v>
      </c>
      <c r="M41" s="531">
        <f t="shared" ca="1" si="1"/>
        <v>3</v>
      </c>
      <c r="N41" s="621">
        <f t="shared" ca="1" si="2"/>
        <v>0</v>
      </c>
    </row>
    <row r="42" spans="1:14" ht="20.25" customHeight="1">
      <c r="A42" s="403" t="s">
        <v>659</v>
      </c>
      <c r="B42" s="626">
        <v>35</v>
      </c>
      <c r="C42" s="627" t="s">
        <v>1893</v>
      </c>
      <c r="D42" s="623"/>
      <c r="E42" s="531"/>
      <c r="F42" s="531"/>
      <c r="G42" s="644">
        <f t="shared" ca="1" si="5"/>
        <v>1</v>
      </c>
      <c r="H42" s="645">
        <f t="shared" ca="1" si="5"/>
        <v>1</v>
      </c>
      <c r="I42" s="644">
        <f t="shared" ca="1" si="5"/>
        <v>0</v>
      </c>
      <c r="J42" s="645">
        <f t="shared" ca="1" si="5"/>
        <v>0</v>
      </c>
      <c r="K42" s="644">
        <f t="shared" ca="1" si="5"/>
        <v>2</v>
      </c>
      <c r="L42" s="645">
        <f t="shared" ca="1" si="5"/>
        <v>1</v>
      </c>
      <c r="M42" s="531">
        <f t="shared" ca="1" si="1"/>
        <v>0</v>
      </c>
      <c r="N42" s="621">
        <f t="shared" ca="1" si="2"/>
        <v>0</v>
      </c>
    </row>
    <row r="43" spans="1:14" ht="20.25" customHeight="1">
      <c r="A43" s="403" t="s">
        <v>661</v>
      </c>
      <c r="B43" s="634">
        <v>36</v>
      </c>
      <c r="C43" s="635" t="s">
        <v>1894</v>
      </c>
      <c r="D43" s="636"/>
      <c r="E43" s="636"/>
      <c r="F43" s="636"/>
      <c r="G43" s="648">
        <f t="shared" ca="1" si="5"/>
        <v>0</v>
      </c>
      <c r="H43" s="649">
        <f t="shared" ca="1" si="5"/>
        <v>0</v>
      </c>
      <c r="I43" s="648">
        <f t="shared" ca="1" si="5"/>
        <v>0</v>
      </c>
      <c r="J43" s="649">
        <f t="shared" ca="1" si="5"/>
        <v>0</v>
      </c>
      <c r="K43" s="648">
        <f t="shared" ca="1" si="5"/>
        <v>2</v>
      </c>
      <c r="L43" s="649">
        <f t="shared" ca="1" si="5"/>
        <v>0</v>
      </c>
      <c r="M43" s="636">
        <f t="shared" ca="1" si="1"/>
        <v>0</v>
      </c>
      <c r="N43" s="637">
        <f t="shared" ca="1" si="2"/>
        <v>0</v>
      </c>
    </row>
    <row r="44" spans="1:14" ht="20.25" customHeight="1">
      <c r="A44" s="403" t="s">
        <v>663</v>
      </c>
      <c r="B44" s="626">
        <v>37</v>
      </c>
      <c r="C44" s="627" t="s">
        <v>1895</v>
      </c>
      <c r="D44" s="531">
        <v>1</v>
      </c>
      <c r="E44" s="531"/>
      <c r="F44" s="531"/>
      <c r="G44" s="644">
        <f t="shared" ca="1" si="5"/>
        <v>6</v>
      </c>
      <c r="H44" s="645">
        <f t="shared" ca="1" si="5"/>
        <v>0</v>
      </c>
      <c r="I44" s="644">
        <f t="shared" ca="1" si="5"/>
        <v>1</v>
      </c>
      <c r="J44" s="645">
        <f t="shared" ca="1" si="5"/>
        <v>0</v>
      </c>
      <c r="K44" s="644">
        <f t="shared" ca="1" si="5"/>
        <v>5</v>
      </c>
      <c r="L44" s="645">
        <f t="shared" ca="1" si="5"/>
        <v>0</v>
      </c>
      <c r="M44" s="531">
        <f t="shared" ca="1" si="1"/>
        <v>0</v>
      </c>
      <c r="N44" s="621">
        <f t="shared" ca="1" si="2"/>
        <v>0</v>
      </c>
    </row>
    <row r="45" spans="1:14" ht="20.25" customHeight="1">
      <c r="A45" s="403" t="s">
        <v>665</v>
      </c>
      <c r="B45" s="626">
        <v>38</v>
      </c>
      <c r="C45" s="627" t="s">
        <v>1896</v>
      </c>
      <c r="D45" s="531"/>
      <c r="E45" s="531"/>
      <c r="F45" s="531"/>
      <c r="G45" s="644">
        <f t="shared" ca="1" si="5"/>
        <v>2</v>
      </c>
      <c r="H45" s="645">
        <f t="shared" ca="1" si="5"/>
        <v>0</v>
      </c>
      <c r="I45" s="644">
        <f t="shared" ca="1" si="5"/>
        <v>0</v>
      </c>
      <c r="J45" s="645">
        <f t="shared" ca="1" si="5"/>
        <v>0</v>
      </c>
      <c r="K45" s="644">
        <f t="shared" ca="1" si="5"/>
        <v>2</v>
      </c>
      <c r="L45" s="645">
        <f t="shared" ca="1" si="5"/>
        <v>0</v>
      </c>
      <c r="M45" s="531">
        <f t="shared" ca="1" si="1"/>
        <v>0</v>
      </c>
      <c r="N45" s="621">
        <f t="shared" ca="1" si="2"/>
        <v>0</v>
      </c>
    </row>
    <row r="46" spans="1:14" ht="20.25" customHeight="1">
      <c r="A46" s="403" t="s">
        <v>667</v>
      </c>
      <c r="B46" s="626">
        <v>39</v>
      </c>
      <c r="C46" s="627" t="s">
        <v>1897</v>
      </c>
      <c r="D46" s="531"/>
      <c r="E46" s="531"/>
      <c r="F46" s="531"/>
      <c r="G46" s="644">
        <f t="shared" ca="1" si="5"/>
        <v>1</v>
      </c>
      <c r="H46" s="645">
        <f t="shared" ca="1" si="5"/>
        <v>0</v>
      </c>
      <c r="I46" s="644">
        <f t="shared" ca="1" si="5"/>
        <v>0</v>
      </c>
      <c r="J46" s="645">
        <f t="shared" ca="1" si="5"/>
        <v>0</v>
      </c>
      <c r="K46" s="644">
        <f t="shared" ca="1" si="5"/>
        <v>0</v>
      </c>
      <c r="L46" s="645">
        <f t="shared" ca="1" si="5"/>
        <v>0</v>
      </c>
      <c r="M46" s="531">
        <f t="shared" ca="1" si="1"/>
        <v>0</v>
      </c>
      <c r="N46" s="621">
        <f t="shared" ca="1" si="2"/>
        <v>0</v>
      </c>
    </row>
    <row r="47" spans="1:14" ht="20.25" customHeight="1">
      <c r="A47" s="403" t="s">
        <v>669</v>
      </c>
      <c r="B47" s="630">
        <v>40</v>
      </c>
      <c r="C47" s="631" t="s">
        <v>1898</v>
      </c>
      <c r="D47" s="632"/>
      <c r="E47" s="632"/>
      <c r="F47" s="632"/>
      <c r="G47" s="646">
        <f t="shared" ca="1" si="5"/>
        <v>5</v>
      </c>
      <c r="H47" s="647">
        <f t="shared" ca="1" si="5"/>
        <v>0</v>
      </c>
      <c r="I47" s="646">
        <f t="shared" ca="1" si="5"/>
        <v>2</v>
      </c>
      <c r="J47" s="647">
        <f t="shared" ca="1" si="5"/>
        <v>0</v>
      </c>
      <c r="K47" s="646">
        <f t="shared" ca="1" si="5"/>
        <v>3</v>
      </c>
      <c r="L47" s="647">
        <f t="shared" ca="1" si="5"/>
        <v>0</v>
      </c>
      <c r="M47" s="632">
        <f t="shared" ca="1" si="1"/>
        <v>0</v>
      </c>
      <c r="N47" s="633">
        <f t="shared" ca="1" si="2"/>
        <v>0</v>
      </c>
    </row>
    <row r="48" spans="1:14" ht="20.25" customHeight="1">
      <c r="A48" s="403" t="s">
        <v>673</v>
      </c>
      <c r="B48" s="626">
        <v>41</v>
      </c>
      <c r="C48" s="627" t="s">
        <v>1899</v>
      </c>
      <c r="D48" s="531"/>
      <c r="E48" s="531"/>
      <c r="F48" s="531"/>
      <c r="G48" s="644">
        <f t="shared" ref="G48:L54" ca="1" si="6">INDEX(INDIRECT(G$190),MATCH($A48,_1自治体コード,0))</f>
        <v>3</v>
      </c>
      <c r="H48" s="645">
        <f t="shared" ca="1" si="6"/>
        <v>0</v>
      </c>
      <c r="I48" s="644">
        <f t="shared" ca="1" si="6"/>
        <v>1</v>
      </c>
      <c r="J48" s="645">
        <f t="shared" ca="1" si="6"/>
        <v>0</v>
      </c>
      <c r="K48" s="644">
        <f t="shared" ca="1" si="6"/>
        <v>1</v>
      </c>
      <c r="L48" s="645">
        <f t="shared" ca="1" si="6"/>
        <v>0</v>
      </c>
      <c r="M48" s="531">
        <f t="shared" ca="1" si="1"/>
        <v>0</v>
      </c>
      <c r="N48" s="621">
        <f t="shared" ca="1" si="2"/>
        <v>0</v>
      </c>
    </row>
    <row r="49" spans="1:14" ht="20.25" customHeight="1">
      <c r="A49" s="403" t="s">
        <v>675</v>
      </c>
      <c r="B49" s="626">
        <v>42</v>
      </c>
      <c r="C49" s="627" t="s">
        <v>1900</v>
      </c>
      <c r="D49" s="531"/>
      <c r="E49" s="531"/>
      <c r="F49" s="531"/>
      <c r="G49" s="644">
        <f t="shared" ca="1" si="6"/>
        <v>3</v>
      </c>
      <c r="H49" s="645">
        <f t="shared" ca="1" si="6"/>
        <v>0</v>
      </c>
      <c r="I49" s="644">
        <f t="shared" ca="1" si="6"/>
        <v>0</v>
      </c>
      <c r="J49" s="645">
        <f t="shared" ca="1" si="6"/>
        <v>0</v>
      </c>
      <c r="K49" s="644">
        <f t="shared" ca="1" si="6"/>
        <v>0</v>
      </c>
      <c r="L49" s="645">
        <f t="shared" ca="1" si="6"/>
        <v>0</v>
      </c>
      <c r="M49" s="531">
        <f t="shared" ca="1" si="1"/>
        <v>0</v>
      </c>
      <c r="N49" s="621">
        <f t="shared" ca="1" si="2"/>
        <v>0</v>
      </c>
    </row>
    <row r="50" spans="1:14" ht="20.25" customHeight="1">
      <c r="A50" s="403" t="s">
        <v>678</v>
      </c>
      <c r="B50" s="626">
        <v>43</v>
      </c>
      <c r="C50" s="627" t="s">
        <v>1901</v>
      </c>
      <c r="D50" s="623"/>
      <c r="E50" s="531"/>
      <c r="F50" s="531"/>
      <c r="G50" s="644">
        <f t="shared" ca="1" si="6"/>
        <v>4</v>
      </c>
      <c r="H50" s="645">
        <f t="shared" ca="1" si="6"/>
        <v>0</v>
      </c>
      <c r="I50" s="644">
        <f t="shared" ca="1" si="6"/>
        <v>0</v>
      </c>
      <c r="J50" s="645">
        <f t="shared" ca="1" si="6"/>
        <v>0</v>
      </c>
      <c r="K50" s="644">
        <f t="shared" ca="1" si="6"/>
        <v>1</v>
      </c>
      <c r="L50" s="645">
        <f t="shared" ca="1" si="6"/>
        <v>0</v>
      </c>
      <c r="M50" s="531">
        <f t="shared" ca="1" si="1"/>
        <v>0</v>
      </c>
      <c r="N50" s="621">
        <f t="shared" ca="1" si="2"/>
        <v>0</v>
      </c>
    </row>
    <row r="51" spans="1:14" ht="20.25" customHeight="1">
      <c r="A51" s="403" t="s">
        <v>680</v>
      </c>
      <c r="B51" s="626">
        <v>44</v>
      </c>
      <c r="C51" s="627" t="s">
        <v>1902</v>
      </c>
      <c r="D51" s="531"/>
      <c r="E51" s="531"/>
      <c r="F51" s="531"/>
      <c r="G51" s="644">
        <f t="shared" ca="1" si="6"/>
        <v>2</v>
      </c>
      <c r="H51" s="645">
        <f t="shared" ca="1" si="6"/>
        <v>0</v>
      </c>
      <c r="I51" s="644">
        <f t="shared" ca="1" si="6"/>
        <v>0</v>
      </c>
      <c r="J51" s="645">
        <f t="shared" ca="1" si="6"/>
        <v>0</v>
      </c>
      <c r="K51" s="644">
        <f t="shared" ca="1" si="6"/>
        <v>1</v>
      </c>
      <c r="L51" s="645">
        <f t="shared" ca="1" si="6"/>
        <v>0</v>
      </c>
      <c r="M51" s="531">
        <f t="shared" ca="1" si="1"/>
        <v>0</v>
      </c>
      <c r="N51" s="621">
        <f t="shared" ca="1" si="2"/>
        <v>0</v>
      </c>
    </row>
    <row r="52" spans="1:14" ht="20.25" customHeight="1">
      <c r="A52" s="403" t="s">
        <v>682</v>
      </c>
      <c r="B52" s="626">
        <v>45</v>
      </c>
      <c r="C52" s="627" t="s">
        <v>1903</v>
      </c>
      <c r="D52" s="531"/>
      <c r="E52" s="531"/>
      <c r="F52" s="531"/>
      <c r="G52" s="644">
        <f t="shared" ca="1" si="6"/>
        <v>0</v>
      </c>
      <c r="H52" s="645">
        <f t="shared" ca="1" si="6"/>
        <v>0</v>
      </c>
      <c r="I52" s="644">
        <f t="shared" ca="1" si="6"/>
        <v>0</v>
      </c>
      <c r="J52" s="645">
        <f t="shared" ca="1" si="6"/>
        <v>0</v>
      </c>
      <c r="K52" s="644">
        <f t="shared" ca="1" si="6"/>
        <v>0</v>
      </c>
      <c r="L52" s="645">
        <f t="shared" ca="1" si="6"/>
        <v>0</v>
      </c>
      <c r="M52" s="531">
        <f t="shared" ca="1" si="1"/>
        <v>0</v>
      </c>
      <c r="N52" s="621">
        <f t="shared" ca="1" si="2"/>
        <v>0</v>
      </c>
    </row>
    <row r="53" spans="1:14" ht="20.25" customHeight="1">
      <c r="A53" s="403" t="s">
        <v>684</v>
      </c>
      <c r="B53" s="634">
        <v>46</v>
      </c>
      <c r="C53" s="635" t="s">
        <v>1904</v>
      </c>
      <c r="D53" s="636"/>
      <c r="E53" s="636"/>
      <c r="F53" s="636"/>
      <c r="G53" s="648">
        <f t="shared" ca="1" si="6"/>
        <v>2</v>
      </c>
      <c r="H53" s="649">
        <f t="shared" ca="1" si="6"/>
        <v>0</v>
      </c>
      <c r="I53" s="648">
        <f t="shared" ca="1" si="6"/>
        <v>0</v>
      </c>
      <c r="J53" s="649">
        <f t="shared" ca="1" si="6"/>
        <v>0</v>
      </c>
      <c r="K53" s="648">
        <f t="shared" ca="1" si="6"/>
        <v>3</v>
      </c>
      <c r="L53" s="649">
        <f t="shared" ca="1" si="6"/>
        <v>0</v>
      </c>
      <c r="M53" s="636">
        <f t="shared" ca="1" si="1"/>
        <v>0</v>
      </c>
      <c r="N53" s="637">
        <f t="shared" ca="1" si="2"/>
        <v>0</v>
      </c>
    </row>
    <row r="54" spans="1:14" ht="20.25" customHeight="1">
      <c r="A54" s="403" t="s">
        <v>686</v>
      </c>
      <c r="B54" s="626">
        <v>47</v>
      </c>
      <c r="C54" s="627" t="s">
        <v>1905</v>
      </c>
      <c r="D54" s="531"/>
      <c r="E54" s="531"/>
      <c r="F54" s="531"/>
      <c r="G54" s="644">
        <f ca="1">INDEX(INDIRECT(G$190),MATCH($A54,_1自治体コード,0))</f>
        <v>8</v>
      </c>
      <c r="H54" s="645">
        <f t="shared" ca="1" si="6"/>
        <v>0</v>
      </c>
      <c r="I54" s="644">
        <f t="shared" ca="1" si="6"/>
        <v>0</v>
      </c>
      <c r="J54" s="645">
        <f t="shared" ca="1" si="6"/>
        <v>0</v>
      </c>
      <c r="K54" s="644">
        <f t="shared" ca="1" si="6"/>
        <v>0</v>
      </c>
      <c r="L54" s="645">
        <f t="shared" ca="1" si="6"/>
        <v>0</v>
      </c>
      <c r="M54" s="531">
        <f t="shared" ca="1" si="1"/>
        <v>0</v>
      </c>
      <c r="N54" s="621">
        <f t="shared" ca="1" si="2"/>
        <v>0</v>
      </c>
    </row>
    <row r="55" spans="1:14" ht="20.25" customHeight="1">
      <c r="A55" s="532"/>
      <c r="B55" s="1519" t="s">
        <v>2203</v>
      </c>
      <c r="C55" s="1520"/>
      <c r="D55" s="638">
        <f>SUM(D8:D54)</f>
        <v>6</v>
      </c>
      <c r="E55" s="638">
        <f t="shared" ref="E55:N55" si="7">SUM(E8:E54)</f>
        <v>0</v>
      </c>
      <c r="F55" s="638">
        <f t="shared" si="7"/>
        <v>0</v>
      </c>
      <c r="G55" s="650">
        <f t="shared" ca="1" si="7"/>
        <v>133</v>
      </c>
      <c r="H55" s="651">
        <f t="shared" ca="1" si="7"/>
        <v>11</v>
      </c>
      <c r="I55" s="650">
        <f ca="1">SUM(I8:I54)</f>
        <v>24</v>
      </c>
      <c r="J55" s="651">
        <f ca="1">SUM(J8:J54)</f>
        <v>2</v>
      </c>
      <c r="K55" s="650">
        <f t="shared" ca="1" si="7"/>
        <v>102</v>
      </c>
      <c r="L55" s="651">
        <f t="shared" ca="1" si="7"/>
        <v>22</v>
      </c>
      <c r="M55" s="638">
        <f ca="1">SUM(M8:M54)</f>
        <v>3</v>
      </c>
      <c r="N55" s="639">
        <f t="shared" ca="1" si="7"/>
        <v>0</v>
      </c>
    </row>
    <row r="56" spans="1:14" ht="20.25" customHeight="1">
      <c r="A56" s="532"/>
      <c r="B56" s="1521" t="s">
        <v>2204</v>
      </c>
      <c r="C56" s="1522"/>
      <c r="D56" s="640">
        <f>D185</f>
        <v>1</v>
      </c>
      <c r="E56" s="640">
        <f t="shared" ref="E56:N56" si="8">E185</f>
        <v>0</v>
      </c>
      <c r="F56" s="640">
        <f t="shared" si="8"/>
        <v>0</v>
      </c>
      <c r="G56" s="652">
        <f t="shared" ca="1" si="8"/>
        <v>72</v>
      </c>
      <c r="H56" s="653">
        <f t="shared" ca="1" si="8"/>
        <v>10</v>
      </c>
      <c r="I56" s="652">
        <f ca="1">I185</f>
        <v>7</v>
      </c>
      <c r="J56" s="653">
        <f ca="1">J185</f>
        <v>4</v>
      </c>
      <c r="K56" s="652">
        <f t="shared" ca="1" si="8"/>
        <v>35</v>
      </c>
      <c r="L56" s="653">
        <f t="shared" ca="1" si="8"/>
        <v>36</v>
      </c>
      <c r="M56" s="640">
        <f ca="1">M185</f>
        <v>0</v>
      </c>
      <c r="N56" s="641">
        <f t="shared" ca="1" si="8"/>
        <v>0</v>
      </c>
    </row>
    <row r="57" spans="1:14" ht="20.25" customHeight="1">
      <c r="A57" s="532"/>
      <c r="B57" s="1523" t="s">
        <v>2205</v>
      </c>
      <c r="C57" s="1524"/>
      <c r="D57" s="618">
        <f>SUM(D55:D56)</f>
        <v>7</v>
      </c>
      <c r="E57" s="618">
        <f t="shared" ref="E57:N57" si="9">SUM(E55:E56)</f>
        <v>0</v>
      </c>
      <c r="F57" s="618">
        <f t="shared" si="9"/>
        <v>0</v>
      </c>
      <c r="G57" s="654">
        <f t="shared" ca="1" si="9"/>
        <v>205</v>
      </c>
      <c r="H57" s="655">
        <f t="shared" ca="1" si="9"/>
        <v>21</v>
      </c>
      <c r="I57" s="654">
        <f ca="1">SUM(I55:I56)</f>
        <v>31</v>
      </c>
      <c r="J57" s="655">
        <f ca="1">SUM(J55:J56)</f>
        <v>6</v>
      </c>
      <c r="K57" s="654">
        <f t="shared" ca="1" si="9"/>
        <v>137</v>
      </c>
      <c r="L57" s="655">
        <f t="shared" ca="1" si="9"/>
        <v>58</v>
      </c>
      <c r="M57" s="618">
        <f ca="1">SUM(M55:M56)</f>
        <v>3</v>
      </c>
      <c r="N57" s="622">
        <f t="shared" ca="1" si="9"/>
        <v>0</v>
      </c>
    </row>
    <row r="58" spans="1:14" ht="5.25" customHeight="1">
      <c r="A58" s="532"/>
      <c r="B58" s="533"/>
      <c r="C58" s="533"/>
      <c r="D58" s="534"/>
      <c r="E58" s="535"/>
      <c r="F58" s="535"/>
      <c r="G58" s="535"/>
      <c r="H58" s="535"/>
      <c r="I58" s="535"/>
      <c r="J58" s="535"/>
      <c r="K58" s="535"/>
      <c r="L58" s="535"/>
      <c r="M58" s="535"/>
      <c r="N58" s="535"/>
    </row>
    <row r="59" spans="1:14" ht="24" customHeight="1">
      <c r="A59" s="532"/>
      <c r="B59" s="1503" t="s">
        <v>2206</v>
      </c>
      <c r="C59" s="1503"/>
      <c r="D59" s="1503"/>
      <c r="E59" s="1503"/>
      <c r="F59" s="1503"/>
      <c r="G59" s="1503"/>
      <c r="H59" s="1503"/>
      <c r="I59" s="1503"/>
      <c r="J59" s="1503"/>
      <c r="K59" s="1503"/>
      <c r="L59" s="1503"/>
      <c r="M59" s="1503"/>
      <c r="N59" s="1503"/>
    </row>
    <row r="60" spans="1:14" ht="18" customHeight="1">
      <c r="A60" s="532"/>
      <c r="B60" s="527"/>
      <c r="C60" s="527"/>
      <c r="D60" s="527"/>
      <c r="E60" s="527"/>
      <c r="F60" s="527"/>
      <c r="G60" s="527"/>
      <c r="H60" s="527"/>
      <c r="I60" s="527"/>
      <c r="J60" s="527"/>
      <c r="K60" s="527"/>
      <c r="L60" s="527"/>
      <c r="M60" s="527"/>
      <c r="N60" s="527"/>
    </row>
    <row r="61" spans="1:14" ht="24" customHeight="1">
      <c r="A61" s="532"/>
      <c r="N61" s="528" t="s">
        <v>2191</v>
      </c>
    </row>
    <row r="62" spans="1:14" s="529" customFormat="1" ht="14.25" customHeight="1">
      <c r="B62" s="615"/>
      <c r="C62" s="616"/>
      <c r="D62" s="1504" t="s">
        <v>2192</v>
      </c>
      <c r="E62" s="1504" t="s">
        <v>2193</v>
      </c>
      <c r="F62" s="1507" t="s">
        <v>2449</v>
      </c>
      <c r="G62" s="1510" t="s">
        <v>2194</v>
      </c>
      <c r="H62" s="1510"/>
      <c r="I62" s="1510"/>
      <c r="J62" s="1510"/>
      <c r="K62" s="1510"/>
      <c r="L62" s="1510"/>
      <c r="M62" s="1511"/>
      <c r="N62" s="1514" t="s">
        <v>2450</v>
      </c>
    </row>
    <row r="63" spans="1:14" s="529" customFormat="1" ht="14.25" customHeight="1">
      <c r="B63" s="617"/>
      <c r="C63" s="530"/>
      <c r="D63" s="1505"/>
      <c r="E63" s="1505"/>
      <c r="F63" s="1508"/>
      <c r="G63" s="1512"/>
      <c r="H63" s="1512"/>
      <c r="I63" s="1512"/>
      <c r="J63" s="1512"/>
      <c r="K63" s="1512"/>
      <c r="L63" s="1512"/>
      <c r="M63" s="1513"/>
      <c r="N63" s="1515"/>
    </row>
    <row r="64" spans="1:14" s="529" customFormat="1" ht="12">
      <c r="B64" s="617"/>
      <c r="C64" s="530"/>
      <c r="D64" s="1505"/>
      <c r="E64" s="1505"/>
      <c r="F64" s="1508"/>
      <c r="G64" s="1517" t="s">
        <v>2196</v>
      </c>
      <c r="H64" s="1518"/>
      <c r="I64" s="1501" t="s">
        <v>2197</v>
      </c>
      <c r="J64" s="1502"/>
      <c r="K64" s="1498" t="s">
        <v>2198</v>
      </c>
      <c r="L64" s="1498"/>
      <c r="M64" s="797" t="s">
        <v>2199</v>
      </c>
      <c r="N64" s="1515"/>
    </row>
    <row r="65" spans="1:14" s="529" customFormat="1" ht="26.25" customHeight="1">
      <c r="B65" s="619"/>
      <c r="C65" s="620"/>
      <c r="D65" s="1506"/>
      <c r="E65" s="1506"/>
      <c r="F65" s="1509"/>
      <c r="G65" s="803" t="s">
        <v>2200</v>
      </c>
      <c r="H65" s="804" t="s">
        <v>2201</v>
      </c>
      <c r="I65" s="803" t="s">
        <v>2200</v>
      </c>
      <c r="J65" s="804" t="s">
        <v>2201</v>
      </c>
      <c r="K65" s="803" t="s">
        <v>2200</v>
      </c>
      <c r="L65" s="804" t="s">
        <v>2201</v>
      </c>
      <c r="M65" s="805" t="s">
        <v>2202</v>
      </c>
      <c r="N65" s="1516"/>
    </row>
    <row r="66" spans="1:14" ht="18" customHeight="1">
      <c r="A66" s="403" t="s">
        <v>533</v>
      </c>
      <c r="B66" s="624">
        <v>1</v>
      </c>
      <c r="C66" s="625" t="s">
        <v>305</v>
      </c>
      <c r="D66" s="628"/>
      <c r="E66" s="628"/>
      <c r="F66" s="628"/>
      <c r="G66" s="642">
        <f t="shared" ref="G66:L75" ca="1" si="10">INDEX(INDIRECT(G$190),MATCH($A66,_1自治体コード,0))</f>
        <v>1</v>
      </c>
      <c r="H66" s="643">
        <f t="shared" ca="1" si="10"/>
        <v>1</v>
      </c>
      <c r="I66" s="642">
        <f t="shared" ca="1" si="10"/>
        <v>0</v>
      </c>
      <c r="J66" s="643">
        <f t="shared" ca="1" si="10"/>
        <v>0</v>
      </c>
      <c r="K66" s="642">
        <f t="shared" ca="1" si="10"/>
        <v>2</v>
      </c>
      <c r="L66" s="643">
        <f t="shared" ca="1" si="10"/>
        <v>29</v>
      </c>
      <c r="M66" s="628">
        <f t="shared" ref="M66:M97" ca="1" si="11">COUNTIFS(INDEX(INDIRECT(M$192),MATCH($A66,_1自治体コード,0)),"&lt;&gt;")+COUNTIFS(INDEX(INDIRECT(M$193),MATCH($A66,_1自治体コード,0)),"&lt;&gt;")+COUNTIFS(INDEX(INDIRECT(M$191),MATCH($A66,_1自治体コード,0)),"&lt;&gt;")</f>
        <v>0</v>
      </c>
      <c r="N66" s="629">
        <f t="shared" ref="N66:N97" ca="1" si="12">INDEX(INDIRECT(N$190),MATCH($A66,_1自治体コード,0))</f>
        <v>0</v>
      </c>
    </row>
    <row r="67" spans="1:14" ht="18" customHeight="1">
      <c r="A67" s="403" t="s">
        <v>534</v>
      </c>
      <c r="B67" s="626">
        <v>2</v>
      </c>
      <c r="C67" s="627" t="s">
        <v>2451</v>
      </c>
      <c r="D67" s="531"/>
      <c r="E67" s="531"/>
      <c r="F67" s="531"/>
      <c r="G67" s="644">
        <f t="shared" ca="1" si="10"/>
        <v>0</v>
      </c>
      <c r="H67" s="645">
        <f t="shared" ca="1" si="10"/>
        <v>0</v>
      </c>
      <c r="I67" s="644">
        <f t="shared" ca="1" si="10"/>
        <v>0</v>
      </c>
      <c r="J67" s="645">
        <f t="shared" ca="1" si="10"/>
        <v>0</v>
      </c>
      <c r="K67" s="644">
        <f t="shared" ca="1" si="10"/>
        <v>0</v>
      </c>
      <c r="L67" s="645">
        <f t="shared" ca="1" si="10"/>
        <v>0</v>
      </c>
      <c r="M67" s="531">
        <f t="shared" ca="1" si="11"/>
        <v>0</v>
      </c>
      <c r="N67" s="621">
        <f t="shared" ca="1" si="12"/>
        <v>0</v>
      </c>
    </row>
    <row r="68" spans="1:14" ht="18" customHeight="1">
      <c r="A68" s="403" t="s">
        <v>535</v>
      </c>
      <c r="B68" s="626">
        <v>3</v>
      </c>
      <c r="C68" s="627" t="s">
        <v>2452</v>
      </c>
      <c r="D68" s="531"/>
      <c r="E68" s="531"/>
      <c r="F68" s="531"/>
      <c r="G68" s="644">
        <f t="shared" ca="1" si="10"/>
        <v>0</v>
      </c>
      <c r="H68" s="645">
        <f t="shared" ca="1" si="10"/>
        <v>0</v>
      </c>
      <c r="I68" s="644">
        <f t="shared" ca="1" si="10"/>
        <v>0</v>
      </c>
      <c r="J68" s="645">
        <f t="shared" ca="1" si="10"/>
        <v>0</v>
      </c>
      <c r="K68" s="644">
        <f t="shared" ca="1" si="10"/>
        <v>0</v>
      </c>
      <c r="L68" s="645">
        <f t="shared" ca="1" si="10"/>
        <v>0</v>
      </c>
      <c r="M68" s="531">
        <f t="shared" ca="1" si="11"/>
        <v>0</v>
      </c>
      <c r="N68" s="621">
        <f t="shared" ca="1" si="12"/>
        <v>0</v>
      </c>
    </row>
    <row r="69" spans="1:14" ht="18" customHeight="1">
      <c r="A69" s="403" t="s">
        <v>537</v>
      </c>
      <c r="B69" s="626">
        <v>4</v>
      </c>
      <c r="C69" s="627" t="s">
        <v>2453</v>
      </c>
      <c r="D69" s="531"/>
      <c r="E69" s="531"/>
      <c r="F69" s="531"/>
      <c r="G69" s="644">
        <f t="shared" ca="1" si="10"/>
        <v>0</v>
      </c>
      <c r="H69" s="645">
        <f t="shared" ca="1" si="10"/>
        <v>0</v>
      </c>
      <c r="I69" s="644">
        <f t="shared" ca="1" si="10"/>
        <v>0</v>
      </c>
      <c r="J69" s="645">
        <f t="shared" ca="1" si="10"/>
        <v>0</v>
      </c>
      <c r="K69" s="644">
        <f t="shared" ca="1" si="10"/>
        <v>0</v>
      </c>
      <c r="L69" s="645">
        <f t="shared" ca="1" si="10"/>
        <v>0</v>
      </c>
      <c r="M69" s="531">
        <f t="shared" ca="1" si="11"/>
        <v>0</v>
      </c>
      <c r="N69" s="621">
        <f t="shared" ca="1" si="12"/>
        <v>0</v>
      </c>
    </row>
    <row r="70" spans="1:14" ht="18" customHeight="1">
      <c r="A70" s="403" t="s">
        <v>538</v>
      </c>
      <c r="B70" s="630">
        <v>5</v>
      </c>
      <c r="C70" s="631" t="s">
        <v>2454</v>
      </c>
      <c r="D70" s="632"/>
      <c r="E70" s="632"/>
      <c r="F70" s="632"/>
      <c r="G70" s="646">
        <f t="shared" ca="1" si="10"/>
        <v>0</v>
      </c>
      <c r="H70" s="647">
        <f t="shared" ca="1" si="10"/>
        <v>0</v>
      </c>
      <c r="I70" s="646">
        <f t="shared" ca="1" si="10"/>
        <v>0</v>
      </c>
      <c r="J70" s="647">
        <f t="shared" ca="1" si="10"/>
        <v>0</v>
      </c>
      <c r="K70" s="646">
        <f t="shared" ca="1" si="10"/>
        <v>0</v>
      </c>
      <c r="L70" s="647">
        <f t="shared" ca="1" si="10"/>
        <v>0</v>
      </c>
      <c r="M70" s="632">
        <f t="shared" ca="1" si="11"/>
        <v>0</v>
      </c>
      <c r="N70" s="633">
        <f t="shared" ca="1" si="12"/>
        <v>0</v>
      </c>
    </row>
    <row r="71" spans="1:14" ht="18" customHeight="1">
      <c r="A71" s="403" t="s">
        <v>540</v>
      </c>
      <c r="B71" s="634">
        <v>6</v>
      </c>
      <c r="C71" s="635" t="s">
        <v>2455</v>
      </c>
      <c r="D71" s="636"/>
      <c r="E71" s="636"/>
      <c r="F71" s="636"/>
      <c r="G71" s="648">
        <f t="shared" ca="1" si="10"/>
        <v>0</v>
      </c>
      <c r="H71" s="649">
        <f t="shared" ca="1" si="10"/>
        <v>0</v>
      </c>
      <c r="I71" s="648">
        <f t="shared" ca="1" si="10"/>
        <v>0</v>
      </c>
      <c r="J71" s="649">
        <f t="shared" ca="1" si="10"/>
        <v>0</v>
      </c>
      <c r="K71" s="648">
        <f t="shared" ca="1" si="10"/>
        <v>0</v>
      </c>
      <c r="L71" s="649">
        <f t="shared" ca="1" si="10"/>
        <v>0</v>
      </c>
      <c r="M71" s="636">
        <f t="shared" ca="1" si="11"/>
        <v>0</v>
      </c>
      <c r="N71" s="637">
        <f t="shared" ca="1" si="12"/>
        <v>0</v>
      </c>
    </row>
    <row r="72" spans="1:14" ht="18" customHeight="1">
      <c r="A72" s="403" t="s">
        <v>542</v>
      </c>
      <c r="B72" s="626">
        <v>7</v>
      </c>
      <c r="C72" s="627" t="s">
        <v>2456</v>
      </c>
      <c r="D72" s="531"/>
      <c r="E72" s="531"/>
      <c r="F72" s="531"/>
      <c r="G72" s="644">
        <f t="shared" ca="1" si="10"/>
        <v>0</v>
      </c>
      <c r="H72" s="645">
        <f t="shared" ca="1" si="10"/>
        <v>0</v>
      </c>
      <c r="I72" s="644">
        <f t="shared" ca="1" si="10"/>
        <v>0</v>
      </c>
      <c r="J72" s="645">
        <f t="shared" ca="1" si="10"/>
        <v>0</v>
      </c>
      <c r="K72" s="644">
        <f t="shared" ca="1" si="10"/>
        <v>0</v>
      </c>
      <c r="L72" s="645">
        <f t="shared" ca="1" si="10"/>
        <v>0</v>
      </c>
      <c r="M72" s="531">
        <f t="shared" ca="1" si="11"/>
        <v>0</v>
      </c>
      <c r="N72" s="621">
        <f t="shared" ca="1" si="12"/>
        <v>0</v>
      </c>
    </row>
    <row r="73" spans="1:14" ht="18" customHeight="1">
      <c r="A73" s="403" t="s">
        <v>544</v>
      </c>
      <c r="B73" s="626">
        <v>8</v>
      </c>
      <c r="C73" s="627" t="s">
        <v>2457</v>
      </c>
      <c r="D73" s="531"/>
      <c r="E73" s="531"/>
      <c r="F73" s="531"/>
      <c r="G73" s="644">
        <f t="shared" ca="1" si="10"/>
        <v>1</v>
      </c>
      <c r="H73" s="645">
        <f t="shared" ca="1" si="10"/>
        <v>0</v>
      </c>
      <c r="I73" s="644">
        <f t="shared" ca="1" si="10"/>
        <v>0</v>
      </c>
      <c r="J73" s="645">
        <f t="shared" ca="1" si="10"/>
        <v>0</v>
      </c>
      <c r="K73" s="644">
        <f t="shared" ca="1" si="10"/>
        <v>2</v>
      </c>
      <c r="L73" s="645">
        <f t="shared" ca="1" si="10"/>
        <v>0</v>
      </c>
      <c r="M73" s="531">
        <f t="shared" ca="1" si="11"/>
        <v>0</v>
      </c>
      <c r="N73" s="621">
        <f t="shared" ca="1" si="12"/>
        <v>0</v>
      </c>
    </row>
    <row r="74" spans="1:14" ht="18" customHeight="1">
      <c r="A74" s="403" t="s">
        <v>546</v>
      </c>
      <c r="B74" s="626">
        <v>9</v>
      </c>
      <c r="C74" s="627" t="s">
        <v>2458</v>
      </c>
      <c r="D74" s="531"/>
      <c r="E74" s="531"/>
      <c r="F74" s="531"/>
      <c r="G74" s="644">
        <f t="shared" ca="1" si="10"/>
        <v>0</v>
      </c>
      <c r="H74" s="645">
        <f t="shared" ca="1" si="10"/>
        <v>0</v>
      </c>
      <c r="I74" s="644">
        <f t="shared" ca="1" si="10"/>
        <v>0</v>
      </c>
      <c r="J74" s="645">
        <f t="shared" ca="1" si="10"/>
        <v>0</v>
      </c>
      <c r="K74" s="644">
        <f t="shared" ca="1" si="10"/>
        <v>0</v>
      </c>
      <c r="L74" s="645">
        <f t="shared" ca="1" si="10"/>
        <v>0</v>
      </c>
      <c r="M74" s="531">
        <f t="shared" ca="1" si="11"/>
        <v>0</v>
      </c>
      <c r="N74" s="621">
        <f t="shared" ca="1" si="12"/>
        <v>0</v>
      </c>
    </row>
    <row r="75" spans="1:14" ht="18" customHeight="1">
      <c r="A75" s="403" t="s">
        <v>548</v>
      </c>
      <c r="B75" s="630">
        <v>10</v>
      </c>
      <c r="C75" s="631" t="s">
        <v>2459</v>
      </c>
      <c r="D75" s="632"/>
      <c r="E75" s="632"/>
      <c r="F75" s="632"/>
      <c r="G75" s="646">
        <f t="shared" ca="1" si="10"/>
        <v>0</v>
      </c>
      <c r="H75" s="647">
        <f t="shared" ca="1" si="10"/>
        <v>0</v>
      </c>
      <c r="I75" s="646">
        <f t="shared" ca="1" si="10"/>
        <v>0</v>
      </c>
      <c r="J75" s="647">
        <f t="shared" ca="1" si="10"/>
        <v>0</v>
      </c>
      <c r="K75" s="646">
        <f t="shared" ca="1" si="10"/>
        <v>0</v>
      </c>
      <c r="L75" s="647">
        <f t="shared" ca="1" si="10"/>
        <v>0</v>
      </c>
      <c r="M75" s="632">
        <f t="shared" ca="1" si="11"/>
        <v>0</v>
      </c>
      <c r="N75" s="633">
        <f t="shared" ca="1" si="12"/>
        <v>0</v>
      </c>
    </row>
    <row r="76" spans="1:14" ht="18" customHeight="1">
      <c r="A76" s="403" t="s">
        <v>549</v>
      </c>
      <c r="B76" s="634">
        <v>11</v>
      </c>
      <c r="C76" s="635" t="s">
        <v>2460</v>
      </c>
      <c r="D76" s="636"/>
      <c r="E76" s="636"/>
      <c r="F76" s="636"/>
      <c r="G76" s="648">
        <f t="shared" ref="G76:L85" ca="1" si="13">INDEX(INDIRECT(G$190),MATCH($A76,_1自治体コード,0))</f>
        <v>0</v>
      </c>
      <c r="H76" s="649">
        <f t="shared" ca="1" si="13"/>
        <v>0</v>
      </c>
      <c r="I76" s="648">
        <f t="shared" ca="1" si="13"/>
        <v>0</v>
      </c>
      <c r="J76" s="649">
        <f t="shared" ca="1" si="13"/>
        <v>0</v>
      </c>
      <c r="K76" s="648">
        <f t="shared" ca="1" si="13"/>
        <v>0</v>
      </c>
      <c r="L76" s="649">
        <f t="shared" ca="1" si="13"/>
        <v>0</v>
      </c>
      <c r="M76" s="636">
        <f t="shared" ca="1" si="11"/>
        <v>0</v>
      </c>
      <c r="N76" s="637">
        <f t="shared" ca="1" si="12"/>
        <v>0</v>
      </c>
    </row>
    <row r="77" spans="1:14" ht="18" customHeight="1">
      <c r="A77" s="403" t="s">
        <v>550</v>
      </c>
      <c r="B77" s="626">
        <v>12</v>
      </c>
      <c r="C77" s="627" t="s">
        <v>2461</v>
      </c>
      <c r="D77" s="531"/>
      <c r="E77" s="531"/>
      <c r="F77" s="531"/>
      <c r="G77" s="644">
        <f t="shared" ca="1" si="13"/>
        <v>0</v>
      </c>
      <c r="H77" s="645">
        <f t="shared" ca="1" si="13"/>
        <v>0</v>
      </c>
      <c r="I77" s="644">
        <f t="shared" ca="1" si="13"/>
        <v>0</v>
      </c>
      <c r="J77" s="645">
        <f t="shared" ca="1" si="13"/>
        <v>0</v>
      </c>
      <c r="K77" s="644">
        <f t="shared" ca="1" si="13"/>
        <v>0</v>
      </c>
      <c r="L77" s="645">
        <f t="shared" ca="1" si="13"/>
        <v>0</v>
      </c>
      <c r="M77" s="531">
        <f t="shared" ca="1" si="11"/>
        <v>0</v>
      </c>
      <c r="N77" s="621">
        <f t="shared" ca="1" si="12"/>
        <v>0</v>
      </c>
    </row>
    <row r="78" spans="1:14" ht="18" customHeight="1">
      <c r="A78" s="403" t="s">
        <v>552</v>
      </c>
      <c r="B78" s="626">
        <v>13</v>
      </c>
      <c r="C78" s="627" t="s">
        <v>2462</v>
      </c>
      <c r="D78" s="531"/>
      <c r="E78" s="531"/>
      <c r="F78" s="531"/>
      <c r="G78" s="644">
        <f t="shared" ca="1" si="13"/>
        <v>0</v>
      </c>
      <c r="H78" s="645">
        <f t="shared" ca="1" si="13"/>
        <v>0</v>
      </c>
      <c r="I78" s="644">
        <f t="shared" ca="1" si="13"/>
        <v>0</v>
      </c>
      <c r="J78" s="645">
        <f t="shared" ca="1" si="13"/>
        <v>0</v>
      </c>
      <c r="K78" s="644">
        <f t="shared" ca="1" si="13"/>
        <v>0</v>
      </c>
      <c r="L78" s="645">
        <f t="shared" ca="1" si="13"/>
        <v>0</v>
      </c>
      <c r="M78" s="531">
        <f t="shared" ca="1" si="11"/>
        <v>0</v>
      </c>
      <c r="N78" s="621">
        <f t="shared" ca="1" si="12"/>
        <v>0</v>
      </c>
    </row>
    <row r="79" spans="1:14" ht="18" customHeight="1">
      <c r="A79" s="403" t="s">
        <v>553</v>
      </c>
      <c r="B79" s="626">
        <v>14</v>
      </c>
      <c r="C79" s="627" t="s">
        <v>2463</v>
      </c>
      <c r="D79" s="531"/>
      <c r="E79" s="531"/>
      <c r="F79" s="531"/>
      <c r="G79" s="644">
        <f t="shared" ca="1" si="13"/>
        <v>0</v>
      </c>
      <c r="H79" s="645">
        <f t="shared" ca="1" si="13"/>
        <v>0</v>
      </c>
      <c r="I79" s="644">
        <f t="shared" ca="1" si="13"/>
        <v>0</v>
      </c>
      <c r="J79" s="645">
        <f t="shared" ca="1" si="13"/>
        <v>0</v>
      </c>
      <c r="K79" s="644">
        <f t="shared" ca="1" si="13"/>
        <v>0</v>
      </c>
      <c r="L79" s="645">
        <f t="shared" ca="1" si="13"/>
        <v>0</v>
      </c>
      <c r="M79" s="531">
        <f t="shared" ca="1" si="11"/>
        <v>0</v>
      </c>
      <c r="N79" s="621">
        <f t="shared" ca="1" si="12"/>
        <v>0</v>
      </c>
    </row>
    <row r="80" spans="1:14" ht="18" customHeight="1">
      <c r="A80" s="403" t="s">
        <v>555</v>
      </c>
      <c r="B80" s="630">
        <v>15</v>
      </c>
      <c r="C80" s="631" t="s">
        <v>2464</v>
      </c>
      <c r="D80" s="632"/>
      <c r="E80" s="632"/>
      <c r="F80" s="632"/>
      <c r="G80" s="646">
        <f t="shared" ca="1" si="13"/>
        <v>0</v>
      </c>
      <c r="H80" s="647">
        <f t="shared" ca="1" si="13"/>
        <v>0</v>
      </c>
      <c r="I80" s="646">
        <f t="shared" ca="1" si="13"/>
        <v>0</v>
      </c>
      <c r="J80" s="647">
        <f t="shared" ca="1" si="13"/>
        <v>0</v>
      </c>
      <c r="K80" s="646">
        <f t="shared" ca="1" si="13"/>
        <v>0</v>
      </c>
      <c r="L80" s="647">
        <f t="shared" ca="1" si="13"/>
        <v>0</v>
      </c>
      <c r="M80" s="632">
        <f t="shared" ca="1" si="11"/>
        <v>0</v>
      </c>
      <c r="N80" s="633">
        <f t="shared" ca="1" si="12"/>
        <v>0</v>
      </c>
    </row>
    <row r="81" spans="1:14" ht="18" customHeight="1">
      <c r="A81" s="403" t="s">
        <v>557</v>
      </c>
      <c r="B81" s="634">
        <v>16</v>
      </c>
      <c r="C81" s="635" t="s">
        <v>2465</v>
      </c>
      <c r="D81" s="636"/>
      <c r="E81" s="636"/>
      <c r="F81" s="636"/>
      <c r="G81" s="648">
        <f t="shared" ca="1" si="13"/>
        <v>0</v>
      </c>
      <c r="H81" s="649">
        <f t="shared" ca="1" si="13"/>
        <v>0</v>
      </c>
      <c r="I81" s="648">
        <f t="shared" ca="1" si="13"/>
        <v>0</v>
      </c>
      <c r="J81" s="649">
        <f t="shared" ca="1" si="13"/>
        <v>0</v>
      </c>
      <c r="K81" s="648">
        <f t="shared" ca="1" si="13"/>
        <v>0</v>
      </c>
      <c r="L81" s="649">
        <f t="shared" ca="1" si="13"/>
        <v>0</v>
      </c>
      <c r="M81" s="636">
        <f t="shared" ca="1" si="11"/>
        <v>0</v>
      </c>
      <c r="N81" s="637">
        <f t="shared" ca="1" si="12"/>
        <v>0</v>
      </c>
    </row>
    <row r="82" spans="1:14" ht="18" customHeight="1">
      <c r="A82" s="403" t="s">
        <v>558</v>
      </c>
      <c r="B82" s="626">
        <v>17</v>
      </c>
      <c r="C82" s="627" t="s">
        <v>2466</v>
      </c>
      <c r="D82" s="531"/>
      <c r="E82" s="531"/>
      <c r="F82" s="531"/>
      <c r="G82" s="644">
        <f t="shared" ca="1" si="13"/>
        <v>1</v>
      </c>
      <c r="H82" s="645">
        <f t="shared" ca="1" si="13"/>
        <v>0</v>
      </c>
      <c r="I82" s="644">
        <f t="shared" ca="1" si="13"/>
        <v>0</v>
      </c>
      <c r="J82" s="645">
        <f t="shared" ca="1" si="13"/>
        <v>0</v>
      </c>
      <c r="K82" s="644">
        <f t="shared" ca="1" si="13"/>
        <v>1</v>
      </c>
      <c r="L82" s="645">
        <f t="shared" ca="1" si="13"/>
        <v>0</v>
      </c>
      <c r="M82" s="531">
        <f t="shared" ca="1" si="11"/>
        <v>0</v>
      </c>
      <c r="N82" s="621">
        <f t="shared" ca="1" si="12"/>
        <v>0</v>
      </c>
    </row>
    <row r="83" spans="1:14" ht="18" customHeight="1">
      <c r="A83" s="403" t="s">
        <v>559</v>
      </c>
      <c r="B83" s="626">
        <v>18</v>
      </c>
      <c r="C83" s="627" t="s">
        <v>2467</v>
      </c>
      <c r="D83" s="531"/>
      <c r="E83" s="531"/>
      <c r="F83" s="531"/>
      <c r="G83" s="644">
        <f t="shared" ca="1" si="13"/>
        <v>0</v>
      </c>
      <c r="H83" s="645">
        <f t="shared" ca="1" si="13"/>
        <v>0</v>
      </c>
      <c r="I83" s="644">
        <f t="shared" ca="1" si="13"/>
        <v>0</v>
      </c>
      <c r="J83" s="645">
        <f t="shared" ca="1" si="13"/>
        <v>0</v>
      </c>
      <c r="K83" s="644">
        <f t="shared" ca="1" si="13"/>
        <v>0</v>
      </c>
      <c r="L83" s="645">
        <f t="shared" ca="1" si="13"/>
        <v>0</v>
      </c>
      <c r="M83" s="531">
        <f t="shared" ca="1" si="11"/>
        <v>0</v>
      </c>
      <c r="N83" s="621">
        <f t="shared" ca="1" si="12"/>
        <v>0</v>
      </c>
    </row>
    <row r="84" spans="1:14" ht="18" customHeight="1">
      <c r="A84" s="403" t="s">
        <v>560</v>
      </c>
      <c r="B84" s="626">
        <v>19</v>
      </c>
      <c r="C84" s="627" t="s">
        <v>2468</v>
      </c>
      <c r="D84" s="531"/>
      <c r="E84" s="531"/>
      <c r="F84" s="531"/>
      <c r="G84" s="644">
        <f t="shared" ca="1" si="13"/>
        <v>0</v>
      </c>
      <c r="H84" s="645">
        <f t="shared" ca="1" si="13"/>
        <v>0</v>
      </c>
      <c r="I84" s="644">
        <f t="shared" ca="1" si="13"/>
        <v>0</v>
      </c>
      <c r="J84" s="645">
        <f t="shared" ca="1" si="13"/>
        <v>0</v>
      </c>
      <c r="K84" s="644">
        <f t="shared" ca="1" si="13"/>
        <v>0</v>
      </c>
      <c r="L84" s="645">
        <f t="shared" ca="1" si="13"/>
        <v>0</v>
      </c>
      <c r="M84" s="531">
        <f t="shared" ca="1" si="11"/>
        <v>0</v>
      </c>
      <c r="N84" s="621">
        <f t="shared" ca="1" si="12"/>
        <v>0</v>
      </c>
    </row>
    <row r="85" spans="1:14" ht="18" customHeight="1">
      <c r="A85" s="403" t="s">
        <v>562</v>
      </c>
      <c r="B85" s="630">
        <v>20</v>
      </c>
      <c r="C85" s="631" t="s">
        <v>2469</v>
      </c>
      <c r="D85" s="632"/>
      <c r="E85" s="632"/>
      <c r="F85" s="632"/>
      <c r="G85" s="646">
        <f t="shared" ca="1" si="13"/>
        <v>0</v>
      </c>
      <c r="H85" s="647">
        <f t="shared" ca="1" si="13"/>
        <v>0</v>
      </c>
      <c r="I85" s="646">
        <f t="shared" ca="1" si="13"/>
        <v>0</v>
      </c>
      <c r="J85" s="647">
        <f t="shared" ca="1" si="13"/>
        <v>0</v>
      </c>
      <c r="K85" s="646">
        <f t="shared" ca="1" si="13"/>
        <v>0</v>
      </c>
      <c r="L85" s="647">
        <f t="shared" ca="1" si="13"/>
        <v>0</v>
      </c>
      <c r="M85" s="632">
        <f t="shared" ca="1" si="11"/>
        <v>0</v>
      </c>
      <c r="N85" s="633">
        <f t="shared" ca="1" si="12"/>
        <v>0</v>
      </c>
    </row>
    <row r="86" spans="1:14" ht="18" customHeight="1">
      <c r="A86" s="403" t="s">
        <v>563</v>
      </c>
      <c r="B86" s="634">
        <v>21</v>
      </c>
      <c r="C86" s="635" t="s">
        <v>2470</v>
      </c>
      <c r="D86" s="636"/>
      <c r="E86" s="636"/>
      <c r="F86" s="636"/>
      <c r="G86" s="648">
        <f t="shared" ref="G86:L95" ca="1" si="14">INDEX(INDIRECT(G$190),MATCH($A86,_1自治体コード,0))</f>
        <v>0</v>
      </c>
      <c r="H86" s="649">
        <f t="shared" ca="1" si="14"/>
        <v>0</v>
      </c>
      <c r="I86" s="648">
        <f t="shared" ca="1" si="14"/>
        <v>0</v>
      </c>
      <c r="J86" s="649">
        <f t="shared" ca="1" si="14"/>
        <v>0</v>
      </c>
      <c r="K86" s="648">
        <f t="shared" ca="1" si="14"/>
        <v>0</v>
      </c>
      <c r="L86" s="649">
        <f t="shared" ca="1" si="14"/>
        <v>0</v>
      </c>
      <c r="M86" s="636">
        <f t="shared" ca="1" si="11"/>
        <v>0</v>
      </c>
      <c r="N86" s="637">
        <f t="shared" ca="1" si="12"/>
        <v>0</v>
      </c>
    </row>
    <row r="87" spans="1:14" ht="18" customHeight="1">
      <c r="A87" s="403" t="s">
        <v>564</v>
      </c>
      <c r="B87" s="626">
        <v>22</v>
      </c>
      <c r="C87" s="627" t="s">
        <v>1910</v>
      </c>
      <c r="D87" s="531"/>
      <c r="E87" s="531"/>
      <c r="F87" s="531"/>
      <c r="G87" s="644">
        <f t="shared" ca="1" si="14"/>
        <v>0</v>
      </c>
      <c r="H87" s="645">
        <f t="shared" ca="1" si="14"/>
        <v>0</v>
      </c>
      <c r="I87" s="644">
        <f t="shared" ca="1" si="14"/>
        <v>0</v>
      </c>
      <c r="J87" s="645">
        <f t="shared" ca="1" si="14"/>
        <v>0</v>
      </c>
      <c r="K87" s="644">
        <f t="shared" ca="1" si="14"/>
        <v>0</v>
      </c>
      <c r="L87" s="645">
        <f t="shared" ca="1" si="14"/>
        <v>0</v>
      </c>
      <c r="M87" s="531">
        <f t="shared" ca="1" si="11"/>
        <v>0</v>
      </c>
      <c r="N87" s="621">
        <f t="shared" ca="1" si="12"/>
        <v>0</v>
      </c>
    </row>
    <row r="88" spans="1:14" ht="18" customHeight="1">
      <c r="A88" s="403" t="s">
        <v>565</v>
      </c>
      <c r="B88" s="626">
        <v>23</v>
      </c>
      <c r="C88" s="627" t="s">
        <v>2471</v>
      </c>
      <c r="D88" s="531"/>
      <c r="E88" s="531"/>
      <c r="F88" s="531"/>
      <c r="G88" s="644">
        <f t="shared" ca="1" si="14"/>
        <v>0</v>
      </c>
      <c r="H88" s="645">
        <f t="shared" ca="1" si="14"/>
        <v>0</v>
      </c>
      <c r="I88" s="644">
        <f t="shared" ca="1" si="14"/>
        <v>0</v>
      </c>
      <c r="J88" s="645">
        <f t="shared" ca="1" si="14"/>
        <v>0</v>
      </c>
      <c r="K88" s="644">
        <f t="shared" ca="1" si="14"/>
        <v>0</v>
      </c>
      <c r="L88" s="645">
        <f t="shared" ca="1" si="14"/>
        <v>0</v>
      </c>
      <c r="M88" s="531">
        <f t="shared" ca="1" si="11"/>
        <v>0</v>
      </c>
      <c r="N88" s="621">
        <f t="shared" ca="1" si="12"/>
        <v>0</v>
      </c>
    </row>
    <row r="89" spans="1:14" ht="18" customHeight="1">
      <c r="A89" s="403" t="s">
        <v>566</v>
      </c>
      <c r="B89" s="626">
        <v>24</v>
      </c>
      <c r="C89" s="627" t="s">
        <v>2472</v>
      </c>
      <c r="D89" s="531"/>
      <c r="E89" s="531"/>
      <c r="F89" s="531"/>
      <c r="G89" s="644">
        <f t="shared" ca="1" si="14"/>
        <v>0</v>
      </c>
      <c r="H89" s="645">
        <f t="shared" ca="1" si="14"/>
        <v>0</v>
      </c>
      <c r="I89" s="644">
        <f t="shared" ca="1" si="14"/>
        <v>0</v>
      </c>
      <c r="J89" s="645">
        <f t="shared" ca="1" si="14"/>
        <v>0</v>
      </c>
      <c r="K89" s="644">
        <f t="shared" ca="1" si="14"/>
        <v>0</v>
      </c>
      <c r="L89" s="645">
        <f t="shared" ca="1" si="14"/>
        <v>0</v>
      </c>
      <c r="M89" s="531">
        <f t="shared" ca="1" si="11"/>
        <v>0</v>
      </c>
      <c r="N89" s="621">
        <f t="shared" ca="1" si="12"/>
        <v>0</v>
      </c>
    </row>
    <row r="90" spans="1:14" ht="18" customHeight="1">
      <c r="A90" s="403" t="s">
        <v>567</v>
      </c>
      <c r="B90" s="630">
        <v>25</v>
      </c>
      <c r="C90" s="631" t="s">
        <v>2473</v>
      </c>
      <c r="D90" s="632"/>
      <c r="E90" s="632"/>
      <c r="F90" s="632"/>
      <c r="G90" s="646">
        <f t="shared" ca="1" si="14"/>
        <v>0</v>
      </c>
      <c r="H90" s="647">
        <f t="shared" ca="1" si="14"/>
        <v>0</v>
      </c>
      <c r="I90" s="646">
        <f t="shared" ca="1" si="14"/>
        <v>0</v>
      </c>
      <c r="J90" s="647">
        <f t="shared" ca="1" si="14"/>
        <v>0</v>
      </c>
      <c r="K90" s="646">
        <f t="shared" ca="1" si="14"/>
        <v>0</v>
      </c>
      <c r="L90" s="647">
        <f t="shared" ca="1" si="14"/>
        <v>0</v>
      </c>
      <c r="M90" s="632">
        <f t="shared" ca="1" si="11"/>
        <v>0</v>
      </c>
      <c r="N90" s="633">
        <f t="shared" ca="1" si="12"/>
        <v>0</v>
      </c>
    </row>
    <row r="91" spans="1:14" ht="18" customHeight="1">
      <c r="A91" s="403" t="s">
        <v>568</v>
      </c>
      <c r="B91" s="634">
        <v>26</v>
      </c>
      <c r="C91" s="635" t="s">
        <v>2474</v>
      </c>
      <c r="D91" s="636"/>
      <c r="E91" s="636"/>
      <c r="F91" s="636"/>
      <c r="G91" s="648">
        <f t="shared" ca="1" si="14"/>
        <v>0</v>
      </c>
      <c r="H91" s="649">
        <f t="shared" ca="1" si="14"/>
        <v>0</v>
      </c>
      <c r="I91" s="648">
        <f t="shared" ca="1" si="14"/>
        <v>0</v>
      </c>
      <c r="J91" s="649">
        <f t="shared" ca="1" si="14"/>
        <v>0</v>
      </c>
      <c r="K91" s="648">
        <f t="shared" ca="1" si="14"/>
        <v>0</v>
      </c>
      <c r="L91" s="649">
        <f t="shared" ca="1" si="14"/>
        <v>0</v>
      </c>
      <c r="M91" s="636">
        <f t="shared" ca="1" si="11"/>
        <v>0</v>
      </c>
      <c r="N91" s="637">
        <f t="shared" ca="1" si="12"/>
        <v>0</v>
      </c>
    </row>
    <row r="92" spans="1:14" ht="18" customHeight="1">
      <c r="A92" s="403" t="s">
        <v>569</v>
      </c>
      <c r="B92" s="626">
        <v>27</v>
      </c>
      <c r="C92" s="627" t="s">
        <v>2475</v>
      </c>
      <c r="D92" s="531"/>
      <c r="E92" s="531"/>
      <c r="F92" s="531"/>
      <c r="G92" s="644">
        <f t="shared" ca="1" si="14"/>
        <v>0</v>
      </c>
      <c r="H92" s="645">
        <f t="shared" ca="1" si="14"/>
        <v>0</v>
      </c>
      <c r="I92" s="644">
        <f t="shared" ca="1" si="14"/>
        <v>0</v>
      </c>
      <c r="J92" s="645">
        <f t="shared" ca="1" si="14"/>
        <v>0</v>
      </c>
      <c r="K92" s="644">
        <f t="shared" ca="1" si="14"/>
        <v>0</v>
      </c>
      <c r="L92" s="645">
        <f t="shared" ca="1" si="14"/>
        <v>0</v>
      </c>
      <c r="M92" s="531">
        <f t="shared" ca="1" si="11"/>
        <v>0</v>
      </c>
      <c r="N92" s="621">
        <f t="shared" ca="1" si="12"/>
        <v>0</v>
      </c>
    </row>
    <row r="93" spans="1:14" ht="18" customHeight="1">
      <c r="A93" s="793" t="s">
        <v>3414</v>
      </c>
      <c r="B93" s="626">
        <v>28</v>
      </c>
      <c r="C93" s="627" t="s">
        <v>2476</v>
      </c>
      <c r="D93" s="531"/>
      <c r="E93" s="531"/>
      <c r="F93" s="531"/>
      <c r="G93" s="644">
        <f t="shared" ca="1" si="14"/>
        <v>3</v>
      </c>
      <c r="H93" s="645">
        <f t="shared" ca="1" si="14"/>
        <v>0</v>
      </c>
      <c r="I93" s="644">
        <f t="shared" ca="1" si="14"/>
        <v>0</v>
      </c>
      <c r="J93" s="645">
        <f t="shared" ca="1" si="14"/>
        <v>0</v>
      </c>
      <c r="K93" s="644">
        <f t="shared" ca="1" si="14"/>
        <v>0</v>
      </c>
      <c r="L93" s="645">
        <f t="shared" ca="1" si="14"/>
        <v>0</v>
      </c>
      <c r="M93" s="531">
        <f t="shared" ca="1" si="11"/>
        <v>0</v>
      </c>
      <c r="N93" s="621">
        <f t="shared" ca="1" si="12"/>
        <v>0</v>
      </c>
    </row>
    <row r="94" spans="1:14" ht="18" customHeight="1">
      <c r="A94" s="403" t="s">
        <v>571</v>
      </c>
      <c r="B94" s="626">
        <v>29</v>
      </c>
      <c r="C94" s="627" t="s">
        <v>2477</v>
      </c>
      <c r="D94" s="531"/>
      <c r="E94" s="531"/>
      <c r="F94" s="531"/>
      <c r="G94" s="644">
        <f t="shared" ca="1" si="14"/>
        <v>0</v>
      </c>
      <c r="H94" s="645">
        <f t="shared" ca="1" si="14"/>
        <v>1</v>
      </c>
      <c r="I94" s="644">
        <f t="shared" ca="1" si="14"/>
        <v>0</v>
      </c>
      <c r="J94" s="645">
        <f t="shared" ca="1" si="14"/>
        <v>0</v>
      </c>
      <c r="K94" s="644">
        <f t="shared" ca="1" si="14"/>
        <v>0</v>
      </c>
      <c r="L94" s="645">
        <f t="shared" ca="1" si="14"/>
        <v>0</v>
      </c>
      <c r="M94" s="531">
        <f t="shared" ca="1" si="11"/>
        <v>0</v>
      </c>
      <c r="N94" s="621">
        <f t="shared" ca="1" si="12"/>
        <v>0</v>
      </c>
    </row>
    <row r="95" spans="1:14" ht="18" customHeight="1">
      <c r="A95" s="403" t="s">
        <v>572</v>
      </c>
      <c r="B95" s="630">
        <v>30</v>
      </c>
      <c r="C95" s="631" t="s">
        <v>2478</v>
      </c>
      <c r="D95" s="632"/>
      <c r="E95" s="632"/>
      <c r="F95" s="632"/>
      <c r="G95" s="646">
        <f t="shared" ca="1" si="14"/>
        <v>1</v>
      </c>
      <c r="H95" s="647">
        <f t="shared" ca="1" si="14"/>
        <v>0</v>
      </c>
      <c r="I95" s="646">
        <f t="shared" ca="1" si="14"/>
        <v>0</v>
      </c>
      <c r="J95" s="647">
        <f t="shared" ca="1" si="14"/>
        <v>0</v>
      </c>
      <c r="K95" s="646">
        <f t="shared" ca="1" si="14"/>
        <v>0</v>
      </c>
      <c r="L95" s="647">
        <f t="shared" ca="1" si="14"/>
        <v>0</v>
      </c>
      <c r="M95" s="632">
        <f t="shared" ca="1" si="11"/>
        <v>0</v>
      </c>
      <c r="N95" s="633">
        <f t="shared" ca="1" si="12"/>
        <v>0</v>
      </c>
    </row>
    <row r="96" spans="1:14" ht="18" customHeight="1">
      <c r="A96" s="403" t="s">
        <v>573</v>
      </c>
      <c r="B96" s="634">
        <v>31</v>
      </c>
      <c r="C96" s="635" t="s">
        <v>2479</v>
      </c>
      <c r="D96" s="636"/>
      <c r="E96" s="636"/>
      <c r="F96" s="636"/>
      <c r="G96" s="648">
        <f t="shared" ref="G96:L105" ca="1" si="15">INDEX(INDIRECT(G$190),MATCH($A96,_1自治体コード,0))</f>
        <v>0</v>
      </c>
      <c r="H96" s="649">
        <f t="shared" ca="1" si="15"/>
        <v>0</v>
      </c>
      <c r="I96" s="648">
        <f t="shared" ca="1" si="15"/>
        <v>0</v>
      </c>
      <c r="J96" s="649">
        <f t="shared" ca="1" si="15"/>
        <v>0</v>
      </c>
      <c r="K96" s="648">
        <f t="shared" ca="1" si="15"/>
        <v>0</v>
      </c>
      <c r="L96" s="649">
        <f t="shared" ca="1" si="15"/>
        <v>0</v>
      </c>
      <c r="M96" s="636">
        <f t="shared" ca="1" si="11"/>
        <v>0</v>
      </c>
      <c r="N96" s="637">
        <f t="shared" ca="1" si="12"/>
        <v>0</v>
      </c>
    </row>
    <row r="97" spans="1:14" ht="18" customHeight="1">
      <c r="A97" s="403" t="s">
        <v>574</v>
      </c>
      <c r="B97" s="626">
        <v>32</v>
      </c>
      <c r="C97" s="627" t="s">
        <v>2480</v>
      </c>
      <c r="D97" s="531"/>
      <c r="E97" s="531"/>
      <c r="F97" s="531"/>
      <c r="G97" s="644">
        <f t="shared" ca="1" si="15"/>
        <v>0</v>
      </c>
      <c r="H97" s="645">
        <f t="shared" ca="1" si="15"/>
        <v>0</v>
      </c>
      <c r="I97" s="644">
        <f t="shared" ca="1" si="15"/>
        <v>0</v>
      </c>
      <c r="J97" s="645">
        <f t="shared" ca="1" si="15"/>
        <v>0</v>
      </c>
      <c r="K97" s="644">
        <f t="shared" ca="1" si="15"/>
        <v>0</v>
      </c>
      <c r="L97" s="645">
        <f t="shared" ca="1" si="15"/>
        <v>0</v>
      </c>
      <c r="M97" s="531">
        <f t="shared" ca="1" si="11"/>
        <v>0</v>
      </c>
      <c r="N97" s="621">
        <f t="shared" ca="1" si="12"/>
        <v>0</v>
      </c>
    </row>
    <row r="98" spans="1:14" ht="18" customHeight="1">
      <c r="A98" s="403" t="s">
        <v>575</v>
      </c>
      <c r="B98" s="626">
        <v>33</v>
      </c>
      <c r="C98" s="627" t="s">
        <v>2481</v>
      </c>
      <c r="D98" s="531"/>
      <c r="E98" s="531"/>
      <c r="F98" s="531"/>
      <c r="G98" s="644">
        <f t="shared" ca="1" si="15"/>
        <v>0</v>
      </c>
      <c r="H98" s="645">
        <f t="shared" ca="1" si="15"/>
        <v>0</v>
      </c>
      <c r="I98" s="644">
        <f t="shared" ca="1" si="15"/>
        <v>0</v>
      </c>
      <c r="J98" s="645">
        <f t="shared" ca="1" si="15"/>
        <v>0</v>
      </c>
      <c r="K98" s="644">
        <f t="shared" ca="1" si="15"/>
        <v>0</v>
      </c>
      <c r="L98" s="645">
        <f t="shared" ca="1" si="15"/>
        <v>0</v>
      </c>
      <c r="M98" s="531">
        <f t="shared" ref="M98:M120" ca="1" si="16">COUNTIFS(INDEX(INDIRECT(M$192),MATCH($A98,_1自治体コード,0)),"&lt;&gt;")+COUNTIFS(INDEX(INDIRECT(M$193),MATCH($A98,_1自治体コード,0)),"&lt;&gt;")+COUNTIFS(INDEX(INDIRECT(M$191),MATCH($A98,_1自治体コード,0)),"&lt;&gt;")</f>
        <v>0</v>
      </c>
      <c r="N98" s="621">
        <f t="shared" ref="N98:N120" ca="1" si="17">INDEX(INDIRECT(N$190),MATCH($A98,_1自治体コード,0))</f>
        <v>0</v>
      </c>
    </row>
    <row r="99" spans="1:14" ht="18" customHeight="1">
      <c r="A99" s="403" t="s">
        <v>577</v>
      </c>
      <c r="B99" s="626">
        <v>34</v>
      </c>
      <c r="C99" s="627" t="s">
        <v>2482</v>
      </c>
      <c r="D99" s="531"/>
      <c r="E99" s="531"/>
      <c r="F99" s="531"/>
      <c r="G99" s="644">
        <f t="shared" ca="1" si="15"/>
        <v>0</v>
      </c>
      <c r="H99" s="645">
        <f t="shared" ca="1" si="15"/>
        <v>0</v>
      </c>
      <c r="I99" s="644">
        <f t="shared" ca="1" si="15"/>
        <v>0</v>
      </c>
      <c r="J99" s="645">
        <f t="shared" ca="1" si="15"/>
        <v>0</v>
      </c>
      <c r="K99" s="644">
        <f t="shared" ca="1" si="15"/>
        <v>0</v>
      </c>
      <c r="L99" s="645">
        <f t="shared" ca="1" si="15"/>
        <v>0</v>
      </c>
      <c r="M99" s="531">
        <f t="shared" ca="1" si="16"/>
        <v>0</v>
      </c>
      <c r="N99" s="621">
        <f t="shared" ca="1" si="17"/>
        <v>0</v>
      </c>
    </row>
    <row r="100" spans="1:14" ht="18" customHeight="1">
      <c r="A100" s="403" t="s">
        <v>578</v>
      </c>
      <c r="B100" s="630">
        <v>35</v>
      </c>
      <c r="C100" s="631" t="s">
        <v>2483</v>
      </c>
      <c r="D100" s="632"/>
      <c r="E100" s="632"/>
      <c r="F100" s="632"/>
      <c r="G100" s="646">
        <f t="shared" ca="1" si="15"/>
        <v>0</v>
      </c>
      <c r="H100" s="647">
        <f t="shared" ca="1" si="15"/>
        <v>0</v>
      </c>
      <c r="I100" s="646">
        <f t="shared" ca="1" si="15"/>
        <v>1</v>
      </c>
      <c r="J100" s="647">
        <f t="shared" ca="1" si="15"/>
        <v>0</v>
      </c>
      <c r="K100" s="646">
        <f t="shared" ca="1" si="15"/>
        <v>0</v>
      </c>
      <c r="L100" s="647">
        <f t="shared" ca="1" si="15"/>
        <v>0</v>
      </c>
      <c r="M100" s="632">
        <f t="shared" ca="1" si="16"/>
        <v>0</v>
      </c>
      <c r="N100" s="633">
        <f t="shared" ca="1" si="17"/>
        <v>0</v>
      </c>
    </row>
    <row r="101" spans="1:14" ht="18" customHeight="1">
      <c r="A101" s="403" t="s">
        <v>580</v>
      </c>
      <c r="B101" s="634">
        <v>36</v>
      </c>
      <c r="C101" s="635" t="s">
        <v>2484</v>
      </c>
      <c r="D101" s="636"/>
      <c r="E101" s="636"/>
      <c r="F101" s="636"/>
      <c r="G101" s="648">
        <f t="shared" ca="1" si="15"/>
        <v>3</v>
      </c>
      <c r="H101" s="649">
        <f t="shared" ca="1" si="15"/>
        <v>0</v>
      </c>
      <c r="I101" s="648">
        <f t="shared" ca="1" si="15"/>
        <v>0</v>
      </c>
      <c r="J101" s="649">
        <f t="shared" ca="1" si="15"/>
        <v>0</v>
      </c>
      <c r="K101" s="648">
        <f t="shared" ca="1" si="15"/>
        <v>5</v>
      </c>
      <c r="L101" s="649">
        <f t="shared" ca="1" si="15"/>
        <v>0</v>
      </c>
      <c r="M101" s="636">
        <f t="shared" ca="1" si="16"/>
        <v>0</v>
      </c>
      <c r="N101" s="637">
        <f t="shared" ca="1" si="17"/>
        <v>0</v>
      </c>
    </row>
    <row r="102" spans="1:14" ht="18" customHeight="1">
      <c r="A102" s="403" t="s">
        <v>581</v>
      </c>
      <c r="B102" s="626">
        <v>37</v>
      </c>
      <c r="C102" s="627" t="s">
        <v>2485</v>
      </c>
      <c r="D102" s="531"/>
      <c r="E102" s="531"/>
      <c r="F102" s="531"/>
      <c r="G102" s="644">
        <f t="shared" ca="1" si="15"/>
        <v>10</v>
      </c>
      <c r="H102" s="645">
        <f t="shared" ca="1" si="15"/>
        <v>2</v>
      </c>
      <c r="I102" s="644">
        <f t="shared" ca="1" si="15"/>
        <v>0</v>
      </c>
      <c r="J102" s="645">
        <f t="shared" ca="1" si="15"/>
        <v>1</v>
      </c>
      <c r="K102" s="644">
        <f t="shared" ca="1" si="15"/>
        <v>1</v>
      </c>
      <c r="L102" s="645">
        <f t="shared" ca="1" si="15"/>
        <v>4</v>
      </c>
      <c r="M102" s="531">
        <f t="shared" ca="1" si="16"/>
        <v>0</v>
      </c>
      <c r="N102" s="621">
        <f t="shared" ca="1" si="17"/>
        <v>0</v>
      </c>
    </row>
    <row r="103" spans="1:14" ht="18" customHeight="1">
      <c r="A103" s="403" t="s">
        <v>582</v>
      </c>
      <c r="B103" s="626">
        <v>38</v>
      </c>
      <c r="C103" s="627" t="s">
        <v>2486</v>
      </c>
      <c r="D103" s="531"/>
      <c r="E103" s="531"/>
      <c r="F103" s="531"/>
      <c r="G103" s="644">
        <f t="shared" ca="1" si="15"/>
        <v>0</v>
      </c>
      <c r="H103" s="645">
        <f t="shared" ca="1" si="15"/>
        <v>0</v>
      </c>
      <c r="I103" s="644">
        <f t="shared" ca="1" si="15"/>
        <v>0</v>
      </c>
      <c r="J103" s="645">
        <f t="shared" ca="1" si="15"/>
        <v>0</v>
      </c>
      <c r="K103" s="644">
        <f t="shared" ca="1" si="15"/>
        <v>0</v>
      </c>
      <c r="L103" s="645">
        <f t="shared" ca="1" si="15"/>
        <v>0</v>
      </c>
      <c r="M103" s="531">
        <f t="shared" ca="1" si="16"/>
        <v>0</v>
      </c>
      <c r="N103" s="621">
        <f t="shared" ca="1" si="17"/>
        <v>0</v>
      </c>
    </row>
    <row r="104" spans="1:14" ht="18" customHeight="1">
      <c r="A104" s="403" t="s">
        <v>583</v>
      </c>
      <c r="B104" s="626">
        <v>39</v>
      </c>
      <c r="C104" s="627" t="s">
        <v>2487</v>
      </c>
      <c r="D104" s="531"/>
      <c r="E104" s="531"/>
      <c r="F104" s="531"/>
      <c r="G104" s="644">
        <f t="shared" ca="1" si="15"/>
        <v>0</v>
      </c>
      <c r="H104" s="645">
        <f t="shared" ca="1" si="15"/>
        <v>0</v>
      </c>
      <c r="I104" s="644">
        <f t="shared" ca="1" si="15"/>
        <v>0</v>
      </c>
      <c r="J104" s="645">
        <f t="shared" ca="1" si="15"/>
        <v>0</v>
      </c>
      <c r="K104" s="644">
        <f t="shared" ca="1" si="15"/>
        <v>0</v>
      </c>
      <c r="L104" s="645">
        <f t="shared" ca="1" si="15"/>
        <v>0</v>
      </c>
      <c r="M104" s="531">
        <f t="shared" ca="1" si="16"/>
        <v>0</v>
      </c>
      <c r="N104" s="621">
        <f t="shared" ca="1" si="17"/>
        <v>0</v>
      </c>
    </row>
    <row r="105" spans="1:14" ht="18" customHeight="1">
      <c r="A105" s="403" t="s">
        <v>584</v>
      </c>
      <c r="B105" s="630">
        <v>40</v>
      </c>
      <c r="C105" s="631" t="s">
        <v>2488</v>
      </c>
      <c r="D105" s="632"/>
      <c r="E105" s="632"/>
      <c r="F105" s="632"/>
      <c r="G105" s="646">
        <f t="shared" ca="1" si="15"/>
        <v>0</v>
      </c>
      <c r="H105" s="647">
        <f t="shared" ca="1" si="15"/>
        <v>0</v>
      </c>
      <c r="I105" s="646">
        <f t="shared" ca="1" si="15"/>
        <v>0</v>
      </c>
      <c r="J105" s="647">
        <f t="shared" ca="1" si="15"/>
        <v>0</v>
      </c>
      <c r="K105" s="646">
        <f t="shared" ca="1" si="15"/>
        <v>0</v>
      </c>
      <c r="L105" s="647">
        <f t="shared" ca="1" si="15"/>
        <v>0</v>
      </c>
      <c r="M105" s="632">
        <f t="shared" ca="1" si="16"/>
        <v>0</v>
      </c>
      <c r="N105" s="633">
        <f t="shared" ca="1" si="17"/>
        <v>0</v>
      </c>
    </row>
    <row r="106" spans="1:14" ht="18" customHeight="1">
      <c r="A106" s="403" t="s">
        <v>585</v>
      </c>
      <c r="B106" s="634">
        <v>41</v>
      </c>
      <c r="C106" s="635" t="s">
        <v>2489</v>
      </c>
      <c r="D106" s="636">
        <v>1</v>
      </c>
      <c r="E106" s="636"/>
      <c r="F106" s="636"/>
      <c r="G106" s="648">
        <f t="shared" ref="G106:L120" ca="1" si="18">INDEX(INDIRECT(G$190),MATCH($A106,_1自治体コード,0))</f>
        <v>0</v>
      </c>
      <c r="H106" s="649">
        <f t="shared" ca="1" si="18"/>
        <v>0</v>
      </c>
      <c r="I106" s="648">
        <f t="shared" ca="1" si="18"/>
        <v>0</v>
      </c>
      <c r="J106" s="649">
        <f t="shared" ca="1" si="18"/>
        <v>0</v>
      </c>
      <c r="K106" s="648">
        <f t="shared" ca="1" si="18"/>
        <v>1</v>
      </c>
      <c r="L106" s="649">
        <f t="shared" ca="1" si="18"/>
        <v>0</v>
      </c>
      <c r="M106" s="636">
        <f t="shared" ca="1" si="16"/>
        <v>0</v>
      </c>
      <c r="N106" s="637">
        <f t="shared" ca="1" si="17"/>
        <v>0</v>
      </c>
    </row>
    <row r="107" spans="1:14" ht="18" customHeight="1">
      <c r="A107" s="403" t="s">
        <v>586</v>
      </c>
      <c r="B107" s="626">
        <v>42</v>
      </c>
      <c r="C107" s="627" t="s">
        <v>2490</v>
      </c>
      <c r="D107" s="531"/>
      <c r="E107" s="531"/>
      <c r="F107" s="531"/>
      <c r="G107" s="644">
        <f t="shared" ca="1" si="18"/>
        <v>0</v>
      </c>
      <c r="H107" s="645">
        <f t="shared" ca="1" si="18"/>
        <v>0</v>
      </c>
      <c r="I107" s="644">
        <f t="shared" ca="1" si="18"/>
        <v>0</v>
      </c>
      <c r="J107" s="645">
        <f t="shared" ca="1" si="18"/>
        <v>0</v>
      </c>
      <c r="K107" s="644">
        <f t="shared" ca="1" si="18"/>
        <v>1</v>
      </c>
      <c r="L107" s="645">
        <f t="shared" ca="1" si="18"/>
        <v>0</v>
      </c>
      <c r="M107" s="531">
        <f t="shared" ca="1" si="16"/>
        <v>0</v>
      </c>
      <c r="N107" s="621">
        <f t="shared" ca="1" si="17"/>
        <v>0</v>
      </c>
    </row>
    <row r="108" spans="1:14" ht="18" customHeight="1">
      <c r="A108" s="403" t="s">
        <v>587</v>
      </c>
      <c r="B108" s="626">
        <v>43</v>
      </c>
      <c r="C108" s="627" t="s">
        <v>2491</v>
      </c>
      <c r="D108" s="531"/>
      <c r="E108" s="531"/>
      <c r="F108" s="531"/>
      <c r="G108" s="644">
        <f t="shared" ca="1" si="18"/>
        <v>0</v>
      </c>
      <c r="H108" s="645">
        <f t="shared" ca="1" si="18"/>
        <v>0</v>
      </c>
      <c r="I108" s="644">
        <f t="shared" ca="1" si="18"/>
        <v>0</v>
      </c>
      <c r="J108" s="645">
        <f t="shared" ca="1" si="18"/>
        <v>0</v>
      </c>
      <c r="K108" s="644">
        <f t="shared" ca="1" si="18"/>
        <v>0</v>
      </c>
      <c r="L108" s="645">
        <f t="shared" ca="1" si="18"/>
        <v>0</v>
      </c>
      <c r="M108" s="531">
        <f t="shared" ca="1" si="16"/>
        <v>0</v>
      </c>
      <c r="N108" s="621">
        <f t="shared" ca="1" si="17"/>
        <v>0</v>
      </c>
    </row>
    <row r="109" spans="1:14" ht="18" customHeight="1">
      <c r="A109" s="403" t="s">
        <v>588</v>
      </c>
      <c r="B109" s="626">
        <v>44</v>
      </c>
      <c r="C109" s="627" t="s">
        <v>2492</v>
      </c>
      <c r="D109" s="531"/>
      <c r="E109" s="531"/>
      <c r="F109" s="531"/>
      <c r="G109" s="644">
        <f t="shared" ca="1" si="18"/>
        <v>0</v>
      </c>
      <c r="H109" s="645">
        <f t="shared" ca="1" si="18"/>
        <v>0</v>
      </c>
      <c r="I109" s="644">
        <f t="shared" ca="1" si="18"/>
        <v>0</v>
      </c>
      <c r="J109" s="645">
        <f t="shared" ca="1" si="18"/>
        <v>0</v>
      </c>
      <c r="K109" s="644">
        <f t="shared" ca="1" si="18"/>
        <v>0</v>
      </c>
      <c r="L109" s="645">
        <f t="shared" ca="1" si="18"/>
        <v>0</v>
      </c>
      <c r="M109" s="531">
        <f t="shared" ca="1" si="16"/>
        <v>0</v>
      </c>
      <c r="N109" s="621">
        <f t="shared" ca="1" si="17"/>
        <v>0</v>
      </c>
    </row>
    <row r="110" spans="1:14" ht="18" customHeight="1">
      <c r="A110" s="403" t="s">
        <v>589</v>
      </c>
      <c r="B110" s="630">
        <v>45</v>
      </c>
      <c r="C110" s="631" t="s">
        <v>2493</v>
      </c>
      <c r="D110" s="632"/>
      <c r="E110" s="632"/>
      <c r="F110" s="632"/>
      <c r="G110" s="646">
        <f t="shared" ca="1" si="18"/>
        <v>0</v>
      </c>
      <c r="H110" s="647">
        <f t="shared" ca="1" si="18"/>
        <v>0</v>
      </c>
      <c r="I110" s="646">
        <f t="shared" ca="1" si="18"/>
        <v>0</v>
      </c>
      <c r="J110" s="647">
        <f t="shared" ca="1" si="18"/>
        <v>0</v>
      </c>
      <c r="K110" s="646">
        <f t="shared" ca="1" si="18"/>
        <v>0</v>
      </c>
      <c r="L110" s="647">
        <f t="shared" ca="1" si="18"/>
        <v>0</v>
      </c>
      <c r="M110" s="632">
        <f t="shared" ca="1" si="16"/>
        <v>0</v>
      </c>
      <c r="N110" s="633">
        <f t="shared" ca="1" si="17"/>
        <v>0</v>
      </c>
    </row>
    <row r="111" spans="1:14" ht="18" customHeight="1">
      <c r="A111" s="403" t="s">
        <v>591</v>
      </c>
      <c r="B111" s="634">
        <v>46</v>
      </c>
      <c r="C111" s="635" t="s">
        <v>2494</v>
      </c>
      <c r="D111" s="636"/>
      <c r="E111" s="636"/>
      <c r="F111" s="636"/>
      <c r="G111" s="648">
        <f t="shared" ca="1" si="18"/>
        <v>2</v>
      </c>
      <c r="H111" s="649">
        <f t="shared" ca="1" si="18"/>
        <v>0</v>
      </c>
      <c r="I111" s="648">
        <f t="shared" ca="1" si="18"/>
        <v>0</v>
      </c>
      <c r="J111" s="649">
        <f t="shared" ca="1" si="18"/>
        <v>0</v>
      </c>
      <c r="K111" s="648">
        <f t="shared" ca="1" si="18"/>
        <v>1</v>
      </c>
      <c r="L111" s="649">
        <f t="shared" ca="1" si="18"/>
        <v>0</v>
      </c>
      <c r="M111" s="636">
        <f t="shared" ca="1" si="16"/>
        <v>0</v>
      </c>
      <c r="N111" s="637">
        <f t="shared" ca="1" si="17"/>
        <v>0</v>
      </c>
    </row>
    <row r="112" spans="1:14" ht="18" customHeight="1">
      <c r="A112" s="403" t="s">
        <v>592</v>
      </c>
      <c r="B112" s="626">
        <v>47</v>
      </c>
      <c r="C112" s="627" t="s">
        <v>2495</v>
      </c>
      <c r="D112" s="531"/>
      <c r="E112" s="531"/>
      <c r="F112" s="531"/>
      <c r="G112" s="644">
        <f t="shared" ca="1" si="18"/>
        <v>0</v>
      </c>
      <c r="H112" s="645">
        <f t="shared" ca="1" si="18"/>
        <v>0</v>
      </c>
      <c r="I112" s="644">
        <f t="shared" ca="1" si="18"/>
        <v>0</v>
      </c>
      <c r="J112" s="645">
        <f t="shared" ca="1" si="18"/>
        <v>0</v>
      </c>
      <c r="K112" s="644">
        <f t="shared" ca="1" si="18"/>
        <v>3</v>
      </c>
      <c r="L112" s="645">
        <f t="shared" ca="1" si="18"/>
        <v>0</v>
      </c>
      <c r="M112" s="531">
        <f t="shared" ca="1" si="16"/>
        <v>0</v>
      </c>
      <c r="N112" s="621">
        <f t="shared" ca="1" si="17"/>
        <v>0</v>
      </c>
    </row>
    <row r="113" spans="1:14" ht="18" customHeight="1">
      <c r="A113" s="403" t="s">
        <v>593</v>
      </c>
      <c r="B113" s="626">
        <v>48</v>
      </c>
      <c r="C113" s="627" t="s">
        <v>2496</v>
      </c>
      <c r="D113" s="531"/>
      <c r="E113" s="531"/>
      <c r="F113" s="531"/>
      <c r="G113" s="644">
        <f t="shared" ca="1" si="18"/>
        <v>2</v>
      </c>
      <c r="H113" s="645">
        <f t="shared" ca="1" si="18"/>
        <v>0</v>
      </c>
      <c r="I113" s="644">
        <f t="shared" ca="1" si="18"/>
        <v>0</v>
      </c>
      <c r="J113" s="645">
        <f t="shared" ca="1" si="18"/>
        <v>0</v>
      </c>
      <c r="K113" s="644">
        <f t="shared" ca="1" si="18"/>
        <v>0</v>
      </c>
      <c r="L113" s="645">
        <f t="shared" ca="1" si="18"/>
        <v>0</v>
      </c>
      <c r="M113" s="531">
        <f t="shared" ca="1" si="16"/>
        <v>0</v>
      </c>
      <c r="N113" s="621">
        <f t="shared" ca="1" si="17"/>
        <v>0</v>
      </c>
    </row>
    <row r="114" spans="1:14" ht="18" customHeight="1">
      <c r="A114" s="403" t="s">
        <v>595</v>
      </c>
      <c r="B114" s="626">
        <v>49</v>
      </c>
      <c r="C114" s="627" t="s">
        <v>2497</v>
      </c>
      <c r="D114" s="531"/>
      <c r="E114" s="531"/>
      <c r="F114" s="531"/>
      <c r="G114" s="644">
        <f t="shared" ca="1" si="18"/>
        <v>0</v>
      </c>
      <c r="H114" s="645">
        <f t="shared" ca="1" si="18"/>
        <v>0</v>
      </c>
      <c r="I114" s="644">
        <f t="shared" ca="1" si="18"/>
        <v>0</v>
      </c>
      <c r="J114" s="645">
        <f t="shared" ca="1" si="18"/>
        <v>0</v>
      </c>
      <c r="K114" s="644">
        <f t="shared" ca="1" si="18"/>
        <v>0</v>
      </c>
      <c r="L114" s="645">
        <f t="shared" ca="1" si="18"/>
        <v>0</v>
      </c>
      <c r="M114" s="531">
        <f t="shared" ca="1" si="16"/>
        <v>0</v>
      </c>
      <c r="N114" s="621">
        <f t="shared" ca="1" si="17"/>
        <v>0</v>
      </c>
    </row>
    <row r="115" spans="1:14" ht="18" customHeight="1">
      <c r="A115" s="403" t="s">
        <v>597</v>
      </c>
      <c r="B115" s="630">
        <v>50</v>
      </c>
      <c r="C115" s="631" t="s">
        <v>2498</v>
      </c>
      <c r="D115" s="632"/>
      <c r="E115" s="632"/>
      <c r="F115" s="632"/>
      <c r="G115" s="646">
        <f t="shared" ca="1" si="18"/>
        <v>1</v>
      </c>
      <c r="H115" s="647">
        <f t="shared" ca="1" si="18"/>
        <v>0</v>
      </c>
      <c r="I115" s="646">
        <f t="shared" ca="1" si="18"/>
        <v>0</v>
      </c>
      <c r="J115" s="647">
        <f t="shared" ca="1" si="18"/>
        <v>0</v>
      </c>
      <c r="K115" s="646">
        <f t="shared" ca="1" si="18"/>
        <v>0</v>
      </c>
      <c r="L115" s="647">
        <f t="shared" ca="1" si="18"/>
        <v>0</v>
      </c>
      <c r="M115" s="632">
        <f t="shared" ca="1" si="16"/>
        <v>0</v>
      </c>
      <c r="N115" s="633">
        <f t="shared" ca="1" si="17"/>
        <v>0</v>
      </c>
    </row>
    <row r="116" spans="1:14" ht="18" customHeight="1">
      <c r="A116" s="403" t="s">
        <v>599</v>
      </c>
      <c r="B116" s="634">
        <v>51</v>
      </c>
      <c r="C116" s="635" t="s">
        <v>2499</v>
      </c>
      <c r="D116" s="636"/>
      <c r="E116" s="636"/>
      <c r="F116" s="636"/>
      <c r="G116" s="648">
        <f t="shared" ca="1" si="18"/>
        <v>0</v>
      </c>
      <c r="H116" s="649">
        <f t="shared" ca="1" si="18"/>
        <v>0</v>
      </c>
      <c r="I116" s="648">
        <f t="shared" ca="1" si="18"/>
        <v>0</v>
      </c>
      <c r="J116" s="649">
        <f t="shared" ca="1" si="18"/>
        <v>0</v>
      </c>
      <c r="K116" s="648">
        <f t="shared" ca="1" si="18"/>
        <v>0</v>
      </c>
      <c r="L116" s="649">
        <f t="shared" ca="1" si="18"/>
        <v>0</v>
      </c>
      <c r="M116" s="636">
        <f t="shared" ca="1" si="16"/>
        <v>0</v>
      </c>
      <c r="N116" s="637">
        <f t="shared" ca="1" si="17"/>
        <v>0</v>
      </c>
    </row>
    <row r="117" spans="1:14" ht="18" customHeight="1">
      <c r="A117" s="403" t="s">
        <v>601</v>
      </c>
      <c r="B117" s="626">
        <v>52</v>
      </c>
      <c r="C117" s="627" t="s">
        <v>2500</v>
      </c>
      <c r="D117" s="531"/>
      <c r="E117" s="531"/>
      <c r="F117" s="531"/>
      <c r="G117" s="644">
        <f t="shared" ca="1" si="18"/>
        <v>0</v>
      </c>
      <c r="H117" s="645">
        <f t="shared" ca="1" si="18"/>
        <v>0</v>
      </c>
      <c r="I117" s="644">
        <f t="shared" ca="1" si="18"/>
        <v>0</v>
      </c>
      <c r="J117" s="645">
        <f t="shared" ca="1" si="18"/>
        <v>0</v>
      </c>
      <c r="K117" s="644">
        <f t="shared" ca="1" si="18"/>
        <v>0</v>
      </c>
      <c r="L117" s="645">
        <f t="shared" ca="1" si="18"/>
        <v>0</v>
      </c>
      <c r="M117" s="531">
        <f t="shared" ca="1" si="16"/>
        <v>0</v>
      </c>
      <c r="N117" s="621">
        <f t="shared" ca="1" si="17"/>
        <v>0</v>
      </c>
    </row>
    <row r="118" spans="1:14" ht="18" customHeight="1">
      <c r="A118" s="403" t="s">
        <v>603</v>
      </c>
      <c r="B118" s="626">
        <v>53</v>
      </c>
      <c r="C118" s="627" t="s">
        <v>2501</v>
      </c>
      <c r="D118" s="531"/>
      <c r="E118" s="531"/>
      <c r="F118" s="531"/>
      <c r="G118" s="644">
        <f t="shared" ca="1" si="18"/>
        <v>0</v>
      </c>
      <c r="H118" s="645">
        <f t="shared" ca="1" si="18"/>
        <v>0</v>
      </c>
      <c r="I118" s="644">
        <f t="shared" ca="1" si="18"/>
        <v>0</v>
      </c>
      <c r="J118" s="645">
        <f t="shared" ca="1" si="18"/>
        <v>0</v>
      </c>
      <c r="K118" s="644">
        <f t="shared" ca="1" si="18"/>
        <v>0</v>
      </c>
      <c r="L118" s="645">
        <f t="shared" ca="1" si="18"/>
        <v>0</v>
      </c>
      <c r="M118" s="531">
        <f t="shared" ca="1" si="16"/>
        <v>0</v>
      </c>
      <c r="N118" s="621">
        <f t="shared" ca="1" si="17"/>
        <v>0</v>
      </c>
    </row>
    <row r="119" spans="1:14" ht="18" customHeight="1">
      <c r="A119" s="403" t="s">
        <v>604</v>
      </c>
      <c r="B119" s="626">
        <v>54</v>
      </c>
      <c r="C119" s="627" t="s">
        <v>2502</v>
      </c>
      <c r="D119" s="531"/>
      <c r="E119" s="531"/>
      <c r="F119" s="531"/>
      <c r="G119" s="644">
        <f t="shared" ca="1" si="18"/>
        <v>3</v>
      </c>
      <c r="H119" s="645">
        <f t="shared" ca="1" si="18"/>
        <v>1</v>
      </c>
      <c r="I119" s="644">
        <f t="shared" ca="1" si="18"/>
        <v>0</v>
      </c>
      <c r="J119" s="645">
        <f t="shared" ca="1" si="18"/>
        <v>0</v>
      </c>
      <c r="K119" s="644">
        <f t="shared" ca="1" si="18"/>
        <v>1</v>
      </c>
      <c r="L119" s="645">
        <f t="shared" ca="1" si="18"/>
        <v>0</v>
      </c>
      <c r="M119" s="531">
        <f t="shared" ca="1" si="16"/>
        <v>0</v>
      </c>
      <c r="N119" s="621">
        <f t="shared" ca="1" si="17"/>
        <v>0</v>
      </c>
    </row>
    <row r="120" spans="1:14" ht="18" customHeight="1">
      <c r="A120" s="403" t="s">
        <v>606</v>
      </c>
      <c r="B120" s="656">
        <v>55</v>
      </c>
      <c r="C120" s="657" t="s">
        <v>2503</v>
      </c>
      <c r="D120" s="618"/>
      <c r="E120" s="618"/>
      <c r="F120" s="618"/>
      <c r="G120" s="654">
        <f t="shared" ca="1" si="18"/>
        <v>1</v>
      </c>
      <c r="H120" s="655">
        <f t="shared" ca="1" si="18"/>
        <v>0</v>
      </c>
      <c r="I120" s="654">
        <f t="shared" ca="1" si="18"/>
        <v>0</v>
      </c>
      <c r="J120" s="655">
        <f t="shared" ca="1" si="18"/>
        <v>0</v>
      </c>
      <c r="K120" s="654">
        <f t="shared" ca="1" si="18"/>
        <v>0</v>
      </c>
      <c r="L120" s="655">
        <f t="shared" ca="1" si="18"/>
        <v>0</v>
      </c>
      <c r="M120" s="618">
        <f t="shared" ca="1" si="16"/>
        <v>0</v>
      </c>
      <c r="N120" s="622">
        <f t="shared" ca="1" si="17"/>
        <v>0</v>
      </c>
    </row>
    <row r="121" spans="1:14" ht="18" customHeight="1">
      <c r="A121" s="532"/>
      <c r="B121" s="536"/>
      <c r="C121" s="537"/>
      <c r="D121" s="534"/>
      <c r="E121" s="534"/>
      <c r="F121" s="534"/>
      <c r="G121" s="534"/>
      <c r="H121" s="534"/>
      <c r="I121" s="534"/>
      <c r="J121" s="534"/>
      <c r="K121" s="534"/>
      <c r="L121" s="534"/>
      <c r="M121" s="534"/>
      <c r="N121" s="534"/>
    </row>
    <row r="122" spans="1:14" ht="24" customHeight="1">
      <c r="A122" s="532"/>
      <c r="B122" s="1503" t="s">
        <v>2207</v>
      </c>
      <c r="C122" s="1503"/>
      <c r="D122" s="1503"/>
      <c r="E122" s="1503"/>
      <c r="F122" s="1503"/>
      <c r="G122" s="1503"/>
      <c r="H122" s="1503"/>
      <c r="I122" s="1503"/>
      <c r="J122" s="1503"/>
      <c r="K122" s="1503"/>
      <c r="L122" s="1503"/>
      <c r="M122" s="1503"/>
      <c r="N122" s="1503"/>
    </row>
    <row r="123" spans="1:14" ht="18" customHeight="1">
      <c r="A123" s="532"/>
      <c r="B123" s="527"/>
      <c r="C123" s="527"/>
      <c r="D123" s="527"/>
      <c r="E123" s="527"/>
      <c r="F123" s="527"/>
      <c r="G123" s="527"/>
      <c r="H123" s="527"/>
      <c r="I123" s="527"/>
      <c r="J123" s="527"/>
      <c r="K123" s="527"/>
      <c r="L123" s="527"/>
      <c r="M123" s="527"/>
      <c r="N123" s="527"/>
    </row>
    <row r="124" spans="1:14" ht="24" customHeight="1">
      <c r="A124" s="532"/>
      <c r="N124" s="528" t="s">
        <v>2191</v>
      </c>
    </row>
    <row r="125" spans="1:14" s="529" customFormat="1" ht="14.25" customHeight="1">
      <c r="B125" s="615"/>
      <c r="C125" s="616"/>
      <c r="D125" s="1504" t="s">
        <v>2192</v>
      </c>
      <c r="E125" s="1504" t="s">
        <v>2193</v>
      </c>
      <c r="F125" s="1507" t="s">
        <v>2504</v>
      </c>
      <c r="G125" s="1510" t="s">
        <v>2194</v>
      </c>
      <c r="H125" s="1510"/>
      <c r="I125" s="1510"/>
      <c r="J125" s="1510"/>
      <c r="K125" s="1510"/>
      <c r="L125" s="1510"/>
      <c r="M125" s="1511"/>
      <c r="N125" s="1514" t="s">
        <v>2505</v>
      </c>
    </row>
    <row r="126" spans="1:14" s="529" customFormat="1" ht="14.25" customHeight="1">
      <c r="B126" s="617"/>
      <c r="C126" s="530"/>
      <c r="D126" s="1505"/>
      <c r="E126" s="1505"/>
      <c r="F126" s="1508"/>
      <c r="G126" s="1512"/>
      <c r="H126" s="1512"/>
      <c r="I126" s="1512"/>
      <c r="J126" s="1512"/>
      <c r="K126" s="1512"/>
      <c r="L126" s="1512"/>
      <c r="M126" s="1513"/>
      <c r="N126" s="1515"/>
    </row>
    <row r="127" spans="1:14" s="529" customFormat="1" ht="12">
      <c r="B127" s="617"/>
      <c r="C127" s="530"/>
      <c r="D127" s="1505"/>
      <c r="E127" s="1505"/>
      <c r="F127" s="1508"/>
      <c r="G127" s="1517" t="s">
        <v>2196</v>
      </c>
      <c r="H127" s="1518"/>
      <c r="I127" s="1501" t="s">
        <v>2197</v>
      </c>
      <c r="J127" s="1502"/>
      <c r="K127" s="1498" t="s">
        <v>2198</v>
      </c>
      <c r="L127" s="1498"/>
      <c r="M127" s="797" t="s">
        <v>2199</v>
      </c>
      <c r="N127" s="1515"/>
    </row>
    <row r="128" spans="1:14" s="529" customFormat="1" ht="26.25" customHeight="1">
      <c r="B128" s="619"/>
      <c r="C128" s="620"/>
      <c r="D128" s="1506"/>
      <c r="E128" s="1506"/>
      <c r="F128" s="1509"/>
      <c r="G128" s="803" t="s">
        <v>2200</v>
      </c>
      <c r="H128" s="804" t="s">
        <v>2201</v>
      </c>
      <c r="I128" s="803" t="s">
        <v>2200</v>
      </c>
      <c r="J128" s="804" t="s">
        <v>2201</v>
      </c>
      <c r="K128" s="803" t="s">
        <v>2200</v>
      </c>
      <c r="L128" s="804" t="s">
        <v>2201</v>
      </c>
      <c r="M128" s="805" t="s">
        <v>2202</v>
      </c>
      <c r="N128" s="1516"/>
    </row>
    <row r="129" spans="1:14" ht="18" customHeight="1">
      <c r="A129" s="159" t="s">
        <v>2185</v>
      </c>
      <c r="B129" s="624">
        <v>56</v>
      </c>
      <c r="C129" s="625" t="s">
        <v>1827</v>
      </c>
      <c r="D129" s="628"/>
      <c r="E129" s="628"/>
      <c r="F129" s="628"/>
      <c r="G129" s="642">
        <f t="shared" ref="G129:L138" ca="1" si="19">INDEX(INDIRECT(G$190),MATCH($A129,_1自治体コード,0))</f>
        <v>3</v>
      </c>
      <c r="H129" s="643">
        <f t="shared" ca="1" si="19"/>
        <v>0</v>
      </c>
      <c r="I129" s="642">
        <f t="shared" ca="1" si="19"/>
        <v>1</v>
      </c>
      <c r="J129" s="643">
        <f t="shared" ca="1" si="19"/>
        <v>0</v>
      </c>
      <c r="K129" s="642">
        <f t="shared" ca="1" si="19"/>
        <v>4</v>
      </c>
      <c r="L129" s="643">
        <f t="shared" ca="1" si="19"/>
        <v>0</v>
      </c>
      <c r="M129" s="628">
        <f t="shared" ref="M129:M160" ca="1" si="20">COUNTIFS(INDEX(INDIRECT(M$192),MATCH($A129,_1自治体コード,0)),"&lt;&gt;")+COUNTIFS(INDEX(INDIRECT(M$193),MATCH($A129,_1自治体コード,0)),"&lt;&gt;")+COUNTIFS(INDEX(INDIRECT(M$191),MATCH($A129,_1自治体コード,0)),"&lt;&gt;")</f>
        <v>0</v>
      </c>
      <c r="N129" s="629">
        <f t="shared" ref="N129:N160" ca="1" si="21">INDEX(INDIRECT(N$190),MATCH($A129,_1自治体コード,0))</f>
        <v>0</v>
      </c>
    </row>
    <row r="130" spans="1:14" ht="18" customHeight="1">
      <c r="A130" t="s">
        <v>608</v>
      </c>
      <c r="B130" s="626">
        <v>57</v>
      </c>
      <c r="C130" s="627" t="s">
        <v>2506</v>
      </c>
      <c r="D130" s="531"/>
      <c r="E130" s="531"/>
      <c r="F130" s="531"/>
      <c r="G130" s="644">
        <f t="shared" ca="1" si="19"/>
        <v>0</v>
      </c>
      <c r="H130" s="645">
        <f t="shared" ca="1" si="19"/>
        <v>1</v>
      </c>
      <c r="I130" s="644">
        <f t="shared" ca="1" si="19"/>
        <v>1</v>
      </c>
      <c r="J130" s="645">
        <f t="shared" ca="1" si="19"/>
        <v>0</v>
      </c>
      <c r="K130" s="644">
        <f t="shared" ca="1" si="19"/>
        <v>2</v>
      </c>
      <c r="L130" s="645">
        <f t="shared" ca="1" si="19"/>
        <v>0</v>
      </c>
      <c r="M130" s="531">
        <f t="shared" ca="1" si="20"/>
        <v>0</v>
      </c>
      <c r="N130" s="621">
        <f t="shared" ca="1" si="21"/>
        <v>0</v>
      </c>
    </row>
    <row r="131" spans="1:14" ht="18" customHeight="1">
      <c r="A131" t="s">
        <v>609</v>
      </c>
      <c r="B131" s="626">
        <v>58</v>
      </c>
      <c r="C131" s="627" t="s">
        <v>2507</v>
      </c>
      <c r="D131" s="531"/>
      <c r="E131" s="531"/>
      <c r="F131" s="531"/>
      <c r="G131" s="644">
        <f t="shared" ca="1" si="19"/>
        <v>0</v>
      </c>
      <c r="H131" s="645">
        <f t="shared" ca="1" si="19"/>
        <v>0</v>
      </c>
      <c r="I131" s="644">
        <f t="shared" ca="1" si="19"/>
        <v>0</v>
      </c>
      <c r="J131" s="645">
        <f t="shared" ca="1" si="19"/>
        <v>0</v>
      </c>
      <c r="K131" s="644">
        <f t="shared" ca="1" si="19"/>
        <v>0</v>
      </c>
      <c r="L131" s="645">
        <f t="shared" ca="1" si="19"/>
        <v>0</v>
      </c>
      <c r="M131" s="531">
        <f t="shared" ca="1" si="20"/>
        <v>0</v>
      </c>
      <c r="N131" s="621">
        <f t="shared" ca="1" si="21"/>
        <v>0</v>
      </c>
    </row>
    <row r="132" spans="1:14" ht="18" customHeight="1">
      <c r="A132" t="s">
        <v>610</v>
      </c>
      <c r="B132" s="626">
        <v>59</v>
      </c>
      <c r="C132" s="627" t="s">
        <v>2508</v>
      </c>
      <c r="D132" s="531"/>
      <c r="E132" s="531"/>
      <c r="F132" s="531"/>
      <c r="G132" s="644">
        <f t="shared" ca="1" si="19"/>
        <v>7</v>
      </c>
      <c r="H132" s="645">
        <f t="shared" ca="1" si="19"/>
        <v>0</v>
      </c>
      <c r="I132" s="644">
        <f t="shared" ca="1" si="19"/>
        <v>2</v>
      </c>
      <c r="J132" s="645">
        <f t="shared" ca="1" si="19"/>
        <v>0</v>
      </c>
      <c r="K132" s="644">
        <f t="shared" ca="1" si="19"/>
        <v>0</v>
      </c>
      <c r="L132" s="645">
        <f t="shared" ca="1" si="19"/>
        <v>0</v>
      </c>
      <c r="M132" s="531">
        <f t="shared" ca="1" si="20"/>
        <v>0</v>
      </c>
      <c r="N132" s="621">
        <f t="shared" ca="1" si="21"/>
        <v>0</v>
      </c>
    </row>
    <row r="133" spans="1:14" ht="18" customHeight="1">
      <c r="A133" t="s">
        <v>612</v>
      </c>
      <c r="B133" s="630">
        <v>60</v>
      </c>
      <c r="C133" s="631" t="s">
        <v>2509</v>
      </c>
      <c r="D133" s="632"/>
      <c r="E133" s="632"/>
      <c r="F133" s="632"/>
      <c r="G133" s="646">
        <f t="shared" ca="1" si="19"/>
        <v>0</v>
      </c>
      <c r="H133" s="647">
        <f t="shared" ca="1" si="19"/>
        <v>0</v>
      </c>
      <c r="I133" s="646">
        <f t="shared" ca="1" si="19"/>
        <v>0</v>
      </c>
      <c r="J133" s="647">
        <f t="shared" ca="1" si="19"/>
        <v>0</v>
      </c>
      <c r="K133" s="646">
        <f t="shared" ca="1" si="19"/>
        <v>0</v>
      </c>
      <c r="L133" s="647">
        <f t="shared" ca="1" si="19"/>
        <v>0</v>
      </c>
      <c r="M133" s="632">
        <f t="shared" ca="1" si="20"/>
        <v>0</v>
      </c>
      <c r="N133" s="633">
        <f t="shared" ca="1" si="21"/>
        <v>0</v>
      </c>
    </row>
    <row r="134" spans="1:14" ht="18" customHeight="1">
      <c r="A134" t="s">
        <v>613</v>
      </c>
      <c r="B134" s="634">
        <v>61</v>
      </c>
      <c r="C134" s="635" t="s">
        <v>2510</v>
      </c>
      <c r="D134" s="636"/>
      <c r="E134" s="636"/>
      <c r="F134" s="636"/>
      <c r="G134" s="648">
        <f t="shared" ca="1" si="19"/>
        <v>3</v>
      </c>
      <c r="H134" s="649">
        <f t="shared" ca="1" si="19"/>
        <v>0</v>
      </c>
      <c r="I134" s="648">
        <f t="shared" ca="1" si="19"/>
        <v>0</v>
      </c>
      <c r="J134" s="649">
        <f t="shared" ca="1" si="19"/>
        <v>0</v>
      </c>
      <c r="K134" s="648">
        <f t="shared" ca="1" si="19"/>
        <v>1</v>
      </c>
      <c r="L134" s="649">
        <f t="shared" ca="1" si="19"/>
        <v>0</v>
      </c>
      <c r="M134" s="636">
        <f t="shared" ca="1" si="20"/>
        <v>0</v>
      </c>
      <c r="N134" s="637">
        <f t="shared" ca="1" si="21"/>
        <v>0</v>
      </c>
    </row>
    <row r="135" spans="1:14" ht="18" customHeight="1">
      <c r="A135" t="s">
        <v>614</v>
      </c>
      <c r="B135" s="626">
        <v>62</v>
      </c>
      <c r="C135" s="627" t="s">
        <v>2511</v>
      </c>
      <c r="D135" s="531"/>
      <c r="E135" s="531"/>
      <c r="F135" s="531"/>
      <c r="G135" s="644">
        <f t="shared" ca="1" si="19"/>
        <v>0</v>
      </c>
      <c r="H135" s="645">
        <f t="shared" ca="1" si="19"/>
        <v>0</v>
      </c>
      <c r="I135" s="644">
        <f t="shared" ca="1" si="19"/>
        <v>0</v>
      </c>
      <c r="J135" s="645">
        <f t="shared" ca="1" si="19"/>
        <v>0</v>
      </c>
      <c r="K135" s="644">
        <f t="shared" ca="1" si="19"/>
        <v>0</v>
      </c>
      <c r="L135" s="645">
        <f t="shared" ca="1" si="19"/>
        <v>0</v>
      </c>
      <c r="M135" s="531">
        <f t="shared" ca="1" si="20"/>
        <v>0</v>
      </c>
      <c r="N135" s="621">
        <f t="shared" ca="1" si="21"/>
        <v>0</v>
      </c>
    </row>
    <row r="136" spans="1:14" ht="18" customHeight="1">
      <c r="A136" t="s">
        <v>615</v>
      </c>
      <c r="B136" s="626">
        <v>63</v>
      </c>
      <c r="C136" s="627" t="s">
        <v>2512</v>
      </c>
      <c r="D136" s="531"/>
      <c r="E136" s="531"/>
      <c r="F136" s="531"/>
      <c r="G136" s="644">
        <f t="shared" ca="1" si="19"/>
        <v>1</v>
      </c>
      <c r="H136" s="645">
        <f t="shared" ca="1" si="19"/>
        <v>0</v>
      </c>
      <c r="I136" s="644">
        <f t="shared" ca="1" si="19"/>
        <v>0</v>
      </c>
      <c r="J136" s="645">
        <f t="shared" ca="1" si="19"/>
        <v>0</v>
      </c>
      <c r="K136" s="644">
        <f t="shared" ca="1" si="19"/>
        <v>0</v>
      </c>
      <c r="L136" s="645">
        <f t="shared" ca="1" si="19"/>
        <v>0</v>
      </c>
      <c r="M136" s="531">
        <f t="shared" ca="1" si="20"/>
        <v>0</v>
      </c>
      <c r="N136" s="621">
        <f t="shared" ca="1" si="21"/>
        <v>0</v>
      </c>
    </row>
    <row r="137" spans="1:14" ht="18" customHeight="1">
      <c r="A137" t="s">
        <v>616</v>
      </c>
      <c r="B137" s="626">
        <v>64</v>
      </c>
      <c r="C137" s="627" t="s">
        <v>2513</v>
      </c>
      <c r="D137" s="531"/>
      <c r="E137" s="531"/>
      <c r="F137" s="531"/>
      <c r="G137" s="644">
        <f t="shared" ca="1" si="19"/>
        <v>0</v>
      </c>
      <c r="H137" s="645">
        <f t="shared" ca="1" si="19"/>
        <v>0</v>
      </c>
      <c r="I137" s="644">
        <f t="shared" ca="1" si="19"/>
        <v>0</v>
      </c>
      <c r="J137" s="645">
        <f t="shared" ca="1" si="19"/>
        <v>0</v>
      </c>
      <c r="K137" s="644">
        <f t="shared" ca="1" si="19"/>
        <v>0</v>
      </c>
      <c r="L137" s="645">
        <f t="shared" ca="1" si="19"/>
        <v>0</v>
      </c>
      <c r="M137" s="531">
        <f t="shared" ca="1" si="20"/>
        <v>0</v>
      </c>
      <c r="N137" s="621">
        <f t="shared" ca="1" si="21"/>
        <v>0</v>
      </c>
    </row>
    <row r="138" spans="1:14" ht="18" customHeight="1">
      <c r="A138" t="s">
        <v>617</v>
      </c>
      <c r="B138" s="630">
        <v>65</v>
      </c>
      <c r="C138" s="631" t="s">
        <v>2514</v>
      </c>
      <c r="D138" s="632"/>
      <c r="E138" s="632"/>
      <c r="F138" s="632"/>
      <c r="G138" s="646">
        <f t="shared" ca="1" si="19"/>
        <v>3</v>
      </c>
      <c r="H138" s="647">
        <f t="shared" ca="1" si="19"/>
        <v>0</v>
      </c>
      <c r="I138" s="646">
        <f t="shared" ca="1" si="19"/>
        <v>0</v>
      </c>
      <c r="J138" s="647">
        <f t="shared" ca="1" si="19"/>
        <v>0</v>
      </c>
      <c r="K138" s="646">
        <f t="shared" ca="1" si="19"/>
        <v>0</v>
      </c>
      <c r="L138" s="647">
        <f t="shared" ca="1" si="19"/>
        <v>0</v>
      </c>
      <c r="M138" s="632">
        <f t="shared" ca="1" si="20"/>
        <v>0</v>
      </c>
      <c r="N138" s="633">
        <f t="shared" ca="1" si="21"/>
        <v>0</v>
      </c>
    </row>
    <row r="139" spans="1:14" ht="18" customHeight="1">
      <c r="A139" t="s">
        <v>619</v>
      </c>
      <c r="B139" s="634">
        <v>66</v>
      </c>
      <c r="C139" s="635" t="s">
        <v>2515</v>
      </c>
      <c r="D139" s="636"/>
      <c r="E139" s="636"/>
      <c r="F139" s="636"/>
      <c r="G139" s="648">
        <f t="shared" ref="G139:L148" ca="1" si="22">INDEX(INDIRECT(G$190),MATCH($A139,_1自治体コード,0))</f>
        <v>0</v>
      </c>
      <c r="H139" s="649">
        <f t="shared" ca="1" si="22"/>
        <v>0</v>
      </c>
      <c r="I139" s="648">
        <f t="shared" ca="1" si="22"/>
        <v>0</v>
      </c>
      <c r="J139" s="649">
        <f t="shared" ca="1" si="22"/>
        <v>0</v>
      </c>
      <c r="K139" s="648">
        <f t="shared" ca="1" si="22"/>
        <v>0</v>
      </c>
      <c r="L139" s="649">
        <f t="shared" ca="1" si="22"/>
        <v>0</v>
      </c>
      <c r="M139" s="636">
        <f t="shared" ca="1" si="20"/>
        <v>0</v>
      </c>
      <c r="N139" s="637">
        <f t="shared" ca="1" si="21"/>
        <v>0</v>
      </c>
    </row>
    <row r="140" spans="1:14" ht="18" customHeight="1">
      <c r="A140" t="s">
        <v>621</v>
      </c>
      <c r="B140" s="626">
        <v>67</v>
      </c>
      <c r="C140" s="627" t="s">
        <v>2516</v>
      </c>
      <c r="D140" s="531"/>
      <c r="E140" s="531"/>
      <c r="F140" s="531"/>
      <c r="G140" s="644">
        <f t="shared" ca="1" si="22"/>
        <v>0</v>
      </c>
      <c r="H140" s="645">
        <f t="shared" ca="1" si="22"/>
        <v>0</v>
      </c>
      <c r="I140" s="644">
        <f t="shared" ca="1" si="22"/>
        <v>0</v>
      </c>
      <c r="J140" s="645">
        <f t="shared" ca="1" si="22"/>
        <v>0</v>
      </c>
      <c r="K140" s="644">
        <f t="shared" ca="1" si="22"/>
        <v>0</v>
      </c>
      <c r="L140" s="645">
        <f t="shared" ca="1" si="22"/>
        <v>0</v>
      </c>
      <c r="M140" s="531">
        <f t="shared" ca="1" si="20"/>
        <v>0</v>
      </c>
      <c r="N140" s="621">
        <f t="shared" ca="1" si="21"/>
        <v>0</v>
      </c>
    </row>
    <row r="141" spans="1:14" ht="18" customHeight="1">
      <c r="A141" t="s">
        <v>623</v>
      </c>
      <c r="B141" s="626">
        <v>68</v>
      </c>
      <c r="C141" s="627" t="s">
        <v>2517</v>
      </c>
      <c r="D141" s="531"/>
      <c r="E141" s="531"/>
      <c r="F141" s="531"/>
      <c r="G141" s="644">
        <f t="shared" ca="1" si="22"/>
        <v>0</v>
      </c>
      <c r="H141" s="645">
        <f t="shared" ca="1" si="22"/>
        <v>0</v>
      </c>
      <c r="I141" s="644">
        <f t="shared" ca="1" si="22"/>
        <v>0</v>
      </c>
      <c r="J141" s="645">
        <f t="shared" ca="1" si="22"/>
        <v>0</v>
      </c>
      <c r="K141" s="644">
        <f t="shared" ca="1" si="22"/>
        <v>0</v>
      </c>
      <c r="L141" s="645">
        <f t="shared" ca="1" si="22"/>
        <v>0</v>
      </c>
      <c r="M141" s="531">
        <f t="shared" ca="1" si="20"/>
        <v>0</v>
      </c>
      <c r="N141" s="621">
        <f t="shared" ca="1" si="21"/>
        <v>0</v>
      </c>
    </row>
    <row r="142" spans="1:14" ht="18" customHeight="1">
      <c r="A142" t="s">
        <v>625</v>
      </c>
      <c r="B142" s="626">
        <v>69</v>
      </c>
      <c r="C142" s="627" t="s">
        <v>2518</v>
      </c>
      <c r="D142" s="531"/>
      <c r="E142" s="531"/>
      <c r="F142" s="531"/>
      <c r="G142" s="644">
        <f t="shared" ca="1" si="22"/>
        <v>0</v>
      </c>
      <c r="H142" s="645">
        <f t="shared" ca="1" si="22"/>
        <v>0</v>
      </c>
      <c r="I142" s="644">
        <f t="shared" ca="1" si="22"/>
        <v>0</v>
      </c>
      <c r="J142" s="645">
        <f t="shared" ca="1" si="22"/>
        <v>0</v>
      </c>
      <c r="K142" s="644">
        <f t="shared" ca="1" si="22"/>
        <v>0</v>
      </c>
      <c r="L142" s="645">
        <f t="shared" ca="1" si="22"/>
        <v>0</v>
      </c>
      <c r="M142" s="531">
        <f t="shared" ca="1" si="20"/>
        <v>0</v>
      </c>
      <c r="N142" s="621">
        <f t="shared" ca="1" si="21"/>
        <v>0</v>
      </c>
    </row>
    <row r="143" spans="1:14" ht="18" customHeight="1">
      <c r="A143" t="s">
        <v>626</v>
      </c>
      <c r="B143" s="630">
        <v>70</v>
      </c>
      <c r="C143" s="631" t="s">
        <v>2519</v>
      </c>
      <c r="D143" s="632"/>
      <c r="E143" s="632"/>
      <c r="F143" s="632"/>
      <c r="G143" s="646">
        <f t="shared" ca="1" si="22"/>
        <v>0</v>
      </c>
      <c r="H143" s="647">
        <f t="shared" ca="1" si="22"/>
        <v>0</v>
      </c>
      <c r="I143" s="646">
        <f t="shared" ca="1" si="22"/>
        <v>0</v>
      </c>
      <c r="J143" s="647">
        <f t="shared" ca="1" si="22"/>
        <v>0</v>
      </c>
      <c r="K143" s="646">
        <f t="shared" ca="1" si="22"/>
        <v>0</v>
      </c>
      <c r="L143" s="647">
        <f t="shared" ca="1" si="22"/>
        <v>0</v>
      </c>
      <c r="M143" s="632">
        <f t="shared" ca="1" si="20"/>
        <v>0</v>
      </c>
      <c r="N143" s="633">
        <f t="shared" ca="1" si="21"/>
        <v>0</v>
      </c>
    </row>
    <row r="144" spans="1:14" ht="18" customHeight="1">
      <c r="A144" t="s">
        <v>627</v>
      </c>
      <c r="B144" s="634">
        <v>71</v>
      </c>
      <c r="C144" s="635" t="s">
        <v>2520</v>
      </c>
      <c r="D144" s="636"/>
      <c r="E144" s="636"/>
      <c r="F144" s="636"/>
      <c r="G144" s="648">
        <f t="shared" ca="1" si="22"/>
        <v>2</v>
      </c>
      <c r="H144" s="649">
        <f t="shared" ca="1" si="22"/>
        <v>0</v>
      </c>
      <c r="I144" s="648">
        <f t="shared" ca="1" si="22"/>
        <v>0</v>
      </c>
      <c r="J144" s="649">
        <f t="shared" ca="1" si="22"/>
        <v>0</v>
      </c>
      <c r="K144" s="648">
        <f t="shared" ca="1" si="22"/>
        <v>0</v>
      </c>
      <c r="L144" s="649">
        <f t="shared" ca="1" si="22"/>
        <v>0</v>
      </c>
      <c r="M144" s="636">
        <f t="shared" ca="1" si="20"/>
        <v>0</v>
      </c>
      <c r="N144" s="637">
        <f t="shared" ca="1" si="21"/>
        <v>0</v>
      </c>
    </row>
    <row r="145" spans="1:14" ht="18" customHeight="1">
      <c r="A145" t="s">
        <v>628</v>
      </c>
      <c r="B145" s="626">
        <v>72</v>
      </c>
      <c r="C145" s="627" t="s">
        <v>2521</v>
      </c>
      <c r="D145" s="531"/>
      <c r="E145" s="531"/>
      <c r="F145" s="531"/>
      <c r="G145" s="644">
        <f t="shared" ca="1" si="22"/>
        <v>0</v>
      </c>
      <c r="H145" s="645">
        <f t="shared" ca="1" si="22"/>
        <v>0</v>
      </c>
      <c r="I145" s="644">
        <f t="shared" ca="1" si="22"/>
        <v>0</v>
      </c>
      <c r="J145" s="645">
        <f t="shared" ca="1" si="22"/>
        <v>0</v>
      </c>
      <c r="K145" s="644">
        <f t="shared" ca="1" si="22"/>
        <v>0</v>
      </c>
      <c r="L145" s="645">
        <f t="shared" ca="1" si="22"/>
        <v>0</v>
      </c>
      <c r="M145" s="531">
        <f t="shared" ca="1" si="20"/>
        <v>0</v>
      </c>
      <c r="N145" s="621">
        <f t="shared" ca="1" si="21"/>
        <v>0</v>
      </c>
    </row>
    <row r="146" spans="1:14" ht="18" customHeight="1">
      <c r="A146" t="s">
        <v>629</v>
      </c>
      <c r="B146" s="626">
        <v>73</v>
      </c>
      <c r="C146" s="627" t="s">
        <v>2522</v>
      </c>
      <c r="D146" s="531"/>
      <c r="E146" s="531"/>
      <c r="F146" s="531"/>
      <c r="G146" s="644">
        <f t="shared" ca="1" si="22"/>
        <v>0</v>
      </c>
      <c r="H146" s="645">
        <f t="shared" ca="1" si="22"/>
        <v>0</v>
      </c>
      <c r="I146" s="644">
        <f t="shared" ca="1" si="22"/>
        <v>0</v>
      </c>
      <c r="J146" s="645">
        <f t="shared" ca="1" si="22"/>
        <v>0</v>
      </c>
      <c r="K146" s="644">
        <f t="shared" ca="1" si="22"/>
        <v>0</v>
      </c>
      <c r="L146" s="645">
        <f t="shared" ca="1" si="22"/>
        <v>0</v>
      </c>
      <c r="M146" s="531">
        <f t="shared" ca="1" si="20"/>
        <v>0</v>
      </c>
      <c r="N146" s="621">
        <f t="shared" ca="1" si="21"/>
        <v>0</v>
      </c>
    </row>
    <row r="147" spans="1:14" ht="18" customHeight="1">
      <c r="A147" t="s">
        <v>630</v>
      </c>
      <c r="B147" s="626">
        <v>74</v>
      </c>
      <c r="C147" s="627" t="s">
        <v>2523</v>
      </c>
      <c r="D147" s="531"/>
      <c r="E147" s="531"/>
      <c r="F147" s="531"/>
      <c r="G147" s="644">
        <f t="shared" ca="1" si="22"/>
        <v>0</v>
      </c>
      <c r="H147" s="645">
        <f t="shared" ca="1" si="22"/>
        <v>0</v>
      </c>
      <c r="I147" s="644">
        <f t="shared" ca="1" si="22"/>
        <v>0</v>
      </c>
      <c r="J147" s="645">
        <f t="shared" ca="1" si="22"/>
        <v>0</v>
      </c>
      <c r="K147" s="644">
        <f t="shared" ca="1" si="22"/>
        <v>0</v>
      </c>
      <c r="L147" s="645">
        <f t="shared" ca="1" si="22"/>
        <v>0</v>
      </c>
      <c r="M147" s="531">
        <f t="shared" ca="1" si="20"/>
        <v>0</v>
      </c>
      <c r="N147" s="621">
        <f t="shared" ca="1" si="21"/>
        <v>0</v>
      </c>
    </row>
    <row r="148" spans="1:14" ht="18" customHeight="1">
      <c r="A148" t="s">
        <v>631</v>
      </c>
      <c r="B148" s="630">
        <v>75</v>
      </c>
      <c r="C148" s="631" t="s">
        <v>2524</v>
      </c>
      <c r="D148" s="632"/>
      <c r="E148" s="632"/>
      <c r="F148" s="632"/>
      <c r="G148" s="646">
        <f t="shared" ca="1" si="22"/>
        <v>0</v>
      </c>
      <c r="H148" s="647">
        <f t="shared" ca="1" si="22"/>
        <v>0</v>
      </c>
      <c r="I148" s="646">
        <f t="shared" ca="1" si="22"/>
        <v>0</v>
      </c>
      <c r="J148" s="647">
        <f t="shared" ca="1" si="22"/>
        <v>0</v>
      </c>
      <c r="K148" s="646">
        <f t="shared" ca="1" si="22"/>
        <v>0</v>
      </c>
      <c r="L148" s="647">
        <f t="shared" ca="1" si="22"/>
        <v>0</v>
      </c>
      <c r="M148" s="632">
        <f t="shared" ca="1" si="20"/>
        <v>0</v>
      </c>
      <c r="N148" s="633">
        <f t="shared" ca="1" si="21"/>
        <v>0</v>
      </c>
    </row>
    <row r="149" spans="1:14" ht="18" customHeight="1">
      <c r="A149" t="s">
        <v>632</v>
      </c>
      <c r="B149" s="634">
        <v>76</v>
      </c>
      <c r="C149" s="635" t="s">
        <v>2525</v>
      </c>
      <c r="D149" s="636"/>
      <c r="E149" s="636"/>
      <c r="F149" s="636"/>
      <c r="G149" s="648">
        <f t="shared" ref="G149:L158" ca="1" si="23">INDEX(INDIRECT(G$190),MATCH($A149,_1自治体コード,0))</f>
        <v>0</v>
      </c>
      <c r="H149" s="649">
        <f t="shared" ca="1" si="23"/>
        <v>0</v>
      </c>
      <c r="I149" s="648">
        <f t="shared" ca="1" si="23"/>
        <v>0</v>
      </c>
      <c r="J149" s="649">
        <f t="shared" ca="1" si="23"/>
        <v>0</v>
      </c>
      <c r="K149" s="648">
        <f t="shared" ca="1" si="23"/>
        <v>0</v>
      </c>
      <c r="L149" s="649">
        <f t="shared" ca="1" si="23"/>
        <v>0</v>
      </c>
      <c r="M149" s="636">
        <f t="shared" ca="1" si="20"/>
        <v>0</v>
      </c>
      <c r="N149" s="637">
        <f t="shared" ca="1" si="21"/>
        <v>0</v>
      </c>
    </row>
    <row r="150" spans="1:14" ht="18" customHeight="1">
      <c r="A150" t="s">
        <v>633</v>
      </c>
      <c r="B150" s="626">
        <v>77</v>
      </c>
      <c r="C150" s="627" t="s">
        <v>2526</v>
      </c>
      <c r="D150" s="531"/>
      <c r="E150" s="531"/>
      <c r="F150" s="531"/>
      <c r="G150" s="644">
        <f t="shared" ca="1" si="23"/>
        <v>0</v>
      </c>
      <c r="H150" s="645">
        <f t="shared" ca="1" si="23"/>
        <v>0</v>
      </c>
      <c r="I150" s="644">
        <f t="shared" ca="1" si="23"/>
        <v>0</v>
      </c>
      <c r="J150" s="645">
        <f t="shared" ca="1" si="23"/>
        <v>0</v>
      </c>
      <c r="K150" s="644">
        <f t="shared" ca="1" si="23"/>
        <v>0</v>
      </c>
      <c r="L150" s="645">
        <f t="shared" ca="1" si="23"/>
        <v>0</v>
      </c>
      <c r="M150" s="531">
        <f t="shared" ca="1" si="20"/>
        <v>0</v>
      </c>
      <c r="N150" s="621">
        <f t="shared" ca="1" si="21"/>
        <v>0</v>
      </c>
    </row>
    <row r="151" spans="1:14" ht="18" customHeight="1">
      <c r="A151" t="s">
        <v>634</v>
      </c>
      <c r="B151" s="626">
        <v>78</v>
      </c>
      <c r="C151" s="627" t="s">
        <v>2527</v>
      </c>
      <c r="D151" s="531"/>
      <c r="E151" s="531"/>
      <c r="F151" s="531"/>
      <c r="G151" s="644">
        <f t="shared" ca="1" si="23"/>
        <v>0</v>
      </c>
      <c r="H151" s="645">
        <f t="shared" ca="1" si="23"/>
        <v>0</v>
      </c>
      <c r="I151" s="644">
        <f t="shared" ca="1" si="23"/>
        <v>0</v>
      </c>
      <c r="J151" s="645">
        <f t="shared" ca="1" si="23"/>
        <v>0</v>
      </c>
      <c r="K151" s="644">
        <f t="shared" ca="1" si="23"/>
        <v>0</v>
      </c>
      <c r="L151" s="645">
        <f t="shared" ca="1" si="23"/>
        <v>0</v>
      </c>
      <c r="M151" s="531">
        <f t="shared" ca="1" si="20"/>
        <v>0</v>
      </c>
      <c r="N151" s="621">
        <f t="shared" ca="1" si="21"/>
        <v>0</v>
      </c>
    </row>
    <row r="152" spans="1:14" ht="18" customHeight="1">
      <c r="A152" t="s">
        <v>635</v>
      </c>
      <c r="B152" s="626">
        <v>79</v>
      </c>
      <c r="C152" s="627" t="s">
        <v>2528</v>
      </c>
      <c r="D152" s="531"/>
      <c r="E152" s="531"/>
      <c r="F152" s="531"/>
      <c r="G152" s="644">
        <f t="shared" ca="1" si="23"/>
        <v>0</v>
      </c>
      <c r="H152" s="645">
        <f t="shared" ca="1" si="23"/>
        <v>0</v>
      </c>
      <c r="I152" s="644">
        <f t="shared" ca="1" si="23"/>
        <v>0</v>
      </c>
      <c r="J152" s="645">
        <f t="shared" ca="1" si="23"/>
        <v>0</v>
      </c>
      <c r="K152" s="644">
        <f t="shared" ca="1" si="23"/>
        <v>0</v>
      </c>
      <c r="L152" s="645">
        <f t="shared" ca="1" si="23"/>
        <v>0</v>
      </c>
      <c r="M152" s="531">
        <f t="shared" ca="1" si="20"/>
        <v>0</v>
      </c>
      <c r="N152" s="621">
        <f t="shared" ca="1" si="21"/>
        <v>0</v>
      </c>
    </row>
    <row r="153" spans="1:14" ht="18" customHeight="1">
      <c r="A153" t="s">
        <v>637</v>
      </c>
      <c r="B153" s="630">
        <v>80</v>
      </c>
      <c r="C153" s="631" t="s">
        <v>2529</v>
      </c>
      <c r="D153" s="632"/>
      <c r="E153" s="632"/>
      <c r="F153" s="632"/>
      <c r="G153" s="646">
        <f t="shared" ca="1" si="23"/>
        <v>0</v>
      </c>
      <c r="H153" s="647">
        <f t="shared" ca="1" si="23"/>
        <v>2</v>
      </c>
      <c r="I153" s="646">
        <f t="shared" ca="1" si="23"/>
        <v>0</v>
      </c>
      <c r="J153" s="647">
        <f t="shared" ca="1" si="23"/>
        <v>1</v>
      </c>
      <c r="K153" s="646">
        <f t="shared" ca="1" si="23"/>
        <v>0</v>
      </c>
      <c r="L153" s="647">
        <f t="shared" ca="1" si="23"/>
        <v>1</v>
      </c>
      <c r="M153" s="632">
        <f t="shared" ca="1" si="20"/>
        <v>0</v>
      </c>
      <c r="N153" s="633">
        <f t="shared" ca="1" si="21"/>
        <v>0</v>
      </c>
    </row>
    <row r="154" spans="1:14" ht="18" customHeight="1">
      <c r="A154" t="s">
        <v>638</v>
      </c>
      <c r="B154" s="634">
        <v>81</v>
      </c>
      <c r="C154" s="635" t="s">
        <v>2530</v>
      </c>
      <c r="D154" s="636"/>
      <c r="E154" s="636"/>
      <c r="F154" s="636"/>
      <c r="G154" s="648">
        <f t="shared" ca="1" si="23"/>
        <v>0</v>
      </c>
      <c r="H154" s="649">
        <f t="shared" ca="1" si="23"/>
        <v>0</v>
      </c>
      <c r="I154" s="648">
        <f t="shared" ca="1" si="23"/>
        <v>0</v>
      </c>
      <c r="J154" s="649">
        <f t="shared" ca="1" si="23"/>
        <v>0</v>
      </c>
      <c r="K154" s="648">
        <f t="shared" ca="1" si="23"/>
        <v>1</v>
      </c>
      <c r="L154" s="649">
        <f t="shared" ca="1" si="23"/>
        <v>0</v>
      </c>
      <c r="M154" s="636">
        <f t="shared" ca="1" si="20"/>
        <v>0</v>
      </c>
      <c r="N154" s="637">
        <f t="shared" ca="1" si="21"/>
        <v>0</v>
      </c>
    </row>
    <row r="155" spans="1:14" ht="18" customHeight="1">
      <c r="A155" t="s">
        <v>639</v>
      </c>
      <c r="B155" s="626">
        <v>82</v>
      </c>
      <c r="C155" s="627" t="s">
        <v>2531</v>
      </c>
      <c r="D155" s="531"/>
      <c r="E155" s="531"/>
      <c r="F155" s="531"/>
      <c r="G155" s="644">
        <f t="shared" ca="1" si="23"/>
        <v>5</v>
      </c>
      <c r="H155" s="645">
        <f t="shared" ca="1" si="23"/>
        <v>0</v>
      </c>
      <c r="I155" s="644">
        <f t="shared" ca="1" si="23"/>
        <v>0</v>
      </c>
      <c r="J155" s="645">
        <f t="shared" ca="1" si="23"/>
        <v>0</v>
      </c>
      <c r="K155" s="644">
        <f t="shared" ca="1" si="23"/>
        <v>0</v>
      </c>
      <c r="L155" s="645">
        <f t="shared" ca="1" si="23"/>
        <v>0</v>
      </c>
      <c r="M155" s="531">
        <f t="shared" ca="1" si="20"/>
        <v>0</v>
      </c>
      <c r="N155" s="621">
        <f t="shared" ca="1" si="21"/>
        <v>0</v>
      </c>
    </row>
    <row r="156" spans="1:14" ht="18" customHeight="1">
      <c r="A156" t="s">
        <v>640</v>
      </c>
      <c r="B156" s="626">
        <v>83</v>
      </c>
      <c r="C156" s="627" t="s">
        <v>2532</v>
      </c>
      <c r="D156" s="531"/>
      <c r="E156" s="531"/>
      <c r="F156" s="531"/>
      <c r="G156" s="644">
        <f t="shared" ca="1" si="23"/>
        <v>0</v>
      </c>
      <c r="H156" s="645">
        <f t="shared" ca="1" si="23"/>
        <v>0</v>
      </c>
      <c r="I156" s="644">
        <f t="shared" ca="1" si="23"/>
        <v>0</v>
      </c>
      <c r="J156" s="645">
        <f t="shared" ca="1" si="23"/>
        <v>0</v>
      </c>
      <c r="K156" s="644">
        <f t="shared" ca="1" si="23"/>
        <v>0</v>
      </c>
      <c r="L156" s="645">
        <f t="shared" ca="1" si="23"/>
        <v>0</v>
      </c>
      <c r="M156" s="531">
        <f t="shared" ca="1" si="20"/>
        <v>0</v>
      </c>
      <c r="N156" s="621">
        <f t="shared" ca="1" si="21"/>
        <v>0</v>
      </c>
    </row>
    <row r="157" spans="1:14" ht="18" customHeight="1">
      <c r="A157" t="s">
        <v>641</v>
      </c>
      <c r="B157" s="626">
        <v>84</v>
      </c>
      <c r="C157" s="627" t="s">
        <v>2533</v>
      </c>
      <c r="D157" s="531"/>
      <c r="E157" s="531"/>
      <c r="F157" s="531"/>
      <c r="G157" s="644">
        <f t="shared" ca="1" si="23"/>
        <v>1</v>
      </c>
      <c r="H157" s="645">
        <f t="shared" ca="1" si="23"/>
        <v>0</v>
      </c>
      <c r="I157" s="644">
        <f t="shared" ca="1" si="23"/>
        <v>0</v>
      </c>
      <c r="J157" s="645">
        <f t="shared" ca="1" si="23"/>
        <v>0</v>
      </c>
      <c r="K157" s="644">
        <f t="shared" ca="1" si="23"/>
        <v>0</v>
      </c>
      <c r="L157" s="645">
        <f t="shared" ca="1" si="23"/>
        <v>0</v>
      </c>
      <c r="M157" s="531">
        <f t="shared" ca="1" si="20"/>
        <v>0</v>
      </c>
      <c r="N157" s="621">
        <f t="shared" ca="1" si="21"/>
        <v>0</v>
      </c>
    </row>
    <row r="158" spans="1:14" ht="18" customHeight="1">
      <c r="A158" t="s">
        <v>642</v>
      </c>
      <c r="B158" s="630">
        <v>85</v>
      </c>
      <c r="C158" s="631" t="s">
        <v>2534</v>
      </c>
      <c r="D158" s="632"/>
      <c r="E158" s="632"/>
      <c r="F158" s="632"/>
      <c r="G158" s="646">
        <f t="shared" ca="1" si="23"/>
        <v>0</v>
      </c>
      <c r="H158" s="647">
        <f t="shared" ca="1" si="23"/>
        <v>0</v>
      </c>
      <c r="I158" s="646">
        <f t="shared" ca="1" si="23"/>
        <v>0</v>
      </c>
      <c r="J158" s="647">
        <f t="shared" ca="1" si="23"/>
        <v>2</v>
      </c>
      <c r="K158" s="646">
        <f t="shared" ca="1" si="23"/>
        <v>2</v>
      </c>
      <c r="L158" s="647">
        <f t="shared" ca="1" si="23"/>
        <v>0</v>
      </c>
      <c r="M158" s="632">
        <f t="shared" ca="1" si="20"/>
        <v>0</v>
      </c>
      <c r="N158" s="633">
        <f t="shared" ca="1" si="21"/>
        <v>0</v>
      </c>
    </row>
    <row r="159" spans="1:14" ht="18" customHeight="1">
      <c r="A159" t="s">
        <v>643</v>
      </c>
      <c r="B159" s="634">
        <v>86</v>
      </c>
      <c r="C159" s="635" t="s">
        <v>2535</v>
      </c>
      <c r="D159" s="636"/>
      <c r="E159" s="636"/>
      <c r="F159" s="636"/>
      <c r="G159" s="648">
        <f t="shared" ref="G159:L168" ca="1" si="24">INDEX(INDIRECT(G$190),MATCH($A159,_1自治体コード,0))</f>
        <v>0</v>
      </c>
      <c r="H159" s="649">
        <f t="shared" ca="1" si="24"/>
        <v>0</v>
      </c>
      <c r="I159" s="648">
        <f t="shared" ca="1" si="24"/>
        <v>0</v>
      </c>
      <c r="J159" s="649">
        <f t="shared" ca="1" si="24"/>
        <v>0</v>
      </c>
      <c r="K159" s="648">
        <f t="shared" ca="1" si="24"/>
        <v>0</v>
      </c>
      <c r="L159" s="649">
        <f t="shared" ca="1" si="24"/>
        <v>0</v>
      </c>
      <c r="M159" s="636">
        <f t="shared" ca="1" si="20"/>
        <v>0</v>
      </c>
      <c r="N159" s="637">
        <f t="shared" ca="1" si="21"/>
        <v>0</v>
      </c>
    </row>
    <row r="160" spans="1:14" ht="18" customHeight="1">
      <c r="A160" t="s">
        <v>645</v>
      </c>
      <c r="B160" s="626">
        <v>87</v>
      </c>
      <c r="C160" s="627" t="s">
        <v>2536</v>
      </c>
      <c r="D160" s="531"/>
      <c r="E160" s="531"/>
      <c r="F160" s="531"/>
      <c r="G160" s="644">
        <f t="shared" ca="1" si="24"/>
        <v>0</v>
      </c>
      <c r="H160" s="645">
        <f t="shared" ca="1" si="24"/>
        <v>0</v>
      </c>
      <c r="I160" s="644">
        <f t="shared" ca="1" si="24"/>
        <v>0</v>
      </c>
      <c r="J160" s="645">
        <f t="shared" ca="1" si="24"/>
        <v>0</v>
      </c>
      <c r="K160" s="644">
        <f t="shared" ca="1" si="24"/>
        <v>0</v>
      </c>
      <c r="L160" s="645">
        <f t="shared" ca="1" si="24"/>
        <v>0</v>
      </c>
      <c r="M160" s="531">
        <f t="shared" ca="1" si="20"/>
        <v>0</v>
      </c>
      <c r="N160" s="621">
        <f t="shared" ca="1" si="21"/>
        <v>0</v>
      </c>
    </row>
    <row r="161" spans="1:14" ht="18" customHeight="1">
      <c r="A161" t="s">
        <v>647</v>
      </c>
      <c r="B161" s="626">
        <v>88</v>
      </c>
      <c r="C161" s="627" t="s">
        <v>2537</v>
      </c>
      <c r="D161" s="531"/>
      <c r="E161" s="531"/>
      <c r="F161" s="531"/>
      <c r="G161" s="644">
        <f t="shared" ca="1" si="24"/>
        <v>0</v>
      </c>
      <c r="H161" s="645">
        <f t="shared" ca="1" si="24"/>
        <v>0</v>
      </c>
      <c r="I161" s="644">
        <f t="shared" ca="1" si="24"/>
        <v>0</v>
      </c>
      <c r="J161" s="645">
        <f t="shared" ca="1" si="24"/>
        <v>0</v>
      </c>
      <c r="K161" s="644">
        <f t="shared" ca="1" si="24"/>
        <v>0</v>
      </c>
      <c r="L161" s="645">
        <f t="shared" ca="1" si="24"/>
        <v>0</v>
      </c>
      <c r="M161" s="531">
        <f t="shared" ref="M161:M184" ca="1" si="25">COUNTIFS(INDEX(INDIRECT(M$192),MATCH($A161,_1自治体コード,0)),"&lt;&gt;")+COUNTIFS(INDEX(INDIRECT(M$193),MATCH($A161,_1自治体コード,0)),"&lt;&gt;")+COUNTIFS(INDEX(INDIRECT(M$191),MATCH($A161,_1自治体コード,0)),"&lt;&gt;")</f>
        <v>0</v>
      </c>
      <c r="N161" s="621">
        <f t="shared" ref="N161:N184" ca="1" si="26">INDEX(INDIRECT(N$190),MATCH($A161,_1自治体コード,0))</f>
        <v>0</v>
      </c>
    </row>
    <row r="162" spans="1:14" ht="18" customHeight="1">
      <c r="A162" t="s">
        <v>649</v>
      </c>
      <c r="B162" s="626">
        <v>89</v>
      </c>
      <c r="C162" s="627" t="s">
        <v>2538</v>
      </c>
      <c r="D162" s="531"/>
      <c r="E162" s="531"/>
      <c r="F162" s="531"/>
      <c r="G162" s="644">
        <f t="shared" ca="1" si="24"/>
        <v>1</v>
      </c>
      <c r="H162" s="645">
        <f t="shared" ca="1" si="24"/>
        <v>1</v>
      </c>
      <c r="I162" s="644">
        <f t="shared" ca="1" si="24"/>
        <v>0</v>
      </c>
      <c r="J162" s="645">
        <f t="shared" ca="1" si="24"/>
        <v>0</v>
      </c>
      <c r="K162" s="644">
        <f t="shared" ca="1" si="24"/>
        <v>0</v>
      </c>
      <c r="L162" s="645">
        <f t="shared" ca="1" si="24"/>
        <v>0</v>
      </c>
      <c r="M162" s="531">
        <f t="shared" ca="1" si="25"/>
        <v>0</v>
      </c>
      <c r="N162" s="621">
        <f t="shared" ca="1" si="26"/>
        <v>0</v>
      </c>
    </row>
    <row r="163" spans="1:14" ht="18" customHeight="1">
      <c r="A163" t="s">
        <v>651</v>
      </c>
      <c r="B163" s="630">
        <v>90</v>
      </c>
      <c r="C163" s="631" t="s">
        <v>1914</v>
      </c>
      <c r="D163" s="632"/>
      <c r="E163" s="632"/>
      <c r="F163" s="632"/>
      <c r="G163" s="646">
        <f t="shared" ca="1" si="24"/>
        <v>0</v>
      </c>
      <c r="H163" s="647">
        <f t="shared" ca="1" si="24"/>
        <v>0</v>
      </c>
      <c r="I163" s="646">
        <f t="shared" ca="1" si="24"/>
        <v>0</v>
      </c>
      <c r="J163" s="647">
        <f t="shared" ca="1" si="24"/>
        <v>0</v>
      </c>
      <c r="K163" s="646">
        <f t="shared" ca="1" si="24"/>
        <v>0</v>
      </c>
      <c r="L163" s="647">
        <f t="shared" ca="1" si="24"/>
        <v>0</v>
      </c>
      <c r="M163" s="632">
        <f t="shared" ca="1" si="25"/>
        <v>0</v>
      </c>
      <c r="N163" s="633">
        <f t="shared" ca="1" si="26"/>
        <v>0</v>
      </c>
    </row>
    <row r="164" spans="1:14" ht="18" customHeight="1">
      <c r="A164" t="s">
        <v>653</v>
      </c>
      <c r="B164" s="634">
        <v>91</v>
      </c>
      <c r="C164" s="635" t="s">
        <v>2539</v>
      </c>
      <c r="D164" s="636"/>
      <c r="E164" s="636"/>
      <c r="F164" s="636"/>
      <c r="G164" s="648">
        <f t="shared" ca="1" si="24"/>
        <v>6</v>
      </c>
      <c r="H164" s="649">
        <f t="shared" ca="1" si="24"/>
        <v>0</v>
      </c>
      <c r="I164" s="648">
        <f t="shared" ca="1" si="24"/>
        <v>0</v>
      </c>
      <c r="J164" s="649">
        <f t="shared" ca="1" si="24"/>
        <v>0</v>
      </c>
      <c r="K164" s="648">
        <f t="shared" ca="1" si="24"/>
        <v>0</v>
      </c>
      <c r="L164" s="649">
        <f t="shared" ca="1" si="24"/>
        <v>0</v>
      </c>
      <c r="M164" s="636">
        <f t="shared" ca="1" si="25"/>
        <v>0</v>
      </c>
      <c r="N164" s="637">
        <f t="shared" ca="1" si="26"/>
        <v>0</v>
      </c>
    </row>
    <row r="165" spans="1:14" ht="18" customHeight="1">
      <c r="A165" t="s">
        <v>654</v>
      </c>
      <c r="B165" s="626">
        <v>92</v>
      </c>
      <c r="C165" s="627" t="s">
        <v>2540</v>
      </c>
      <c r="D165" s="531"/>
      <c r="E165" s="531"/>
      <c r="F165" s="531"/>
      <c r="G165" s="644">
        <f t="shared" ca="1" si="24"/>
        <v>1</v>
      </c>
      <c r="H165" s="645">
        <f t="shared" ca="1" si="24"/>
        <v>0</v>
      </c>
      <c r="I165" s="644">
        <f t="shared" ca="1" si="24"/>
        <v>0</v>
      </c>
      <c r="J165" s="645">
        <f t="shared" ca="1" si="24"/>
        <v>0</v>
      </c>
      <c r="K165" s="644">
        <f t="shared" ca="1" si="24"/>
        <v>3</v>
      </c>
      <c r="L165" s="645">
        <f t="shared" ca="1" si="24"/>
        <v>0</v>
      </c>
      <c r="M165" s="531">
        <f t="shared" ca="1" si="25"/>
        <v>0</v>
      </c>
      <c r="N165" s="621">
        <f t="shared" ca="1" si="26"/>
        <v>0</v>
      </c>
    </row>
    <row r="166" spans="1:14" ht="18" customHeight="1">
      <c r="A166" t="s">
        <v>656</v>
      </c>
      <c r="B166" s="626">
        <v>93</v>
      </c>
      <c r="C166" s="627" t="s">
        <v>2541</v>
      </c>
      <c r="D166" s="531"/>
      <c r="E166" s="531"/>
      <c r="F166" s="531"/>
      <c r="G166" s="644">
        <f t="shared" ca="1" si="24"/>
        <v>0</v>
      </c>
      <c r="H166" s="645">
        <f t="shared" ca="1" si="24"/>
        <v>0</v>
      </c>
      <c r="I166" s="644">
        <f t="shared" ca="1" si="24"/>
        <v>0</v>
      </c>
      <c r="J166" s="645">
        <f t="shared" ca="1" si="24"/>
        <v>0</v>
      </c>
      <c r="K166" s="644">
        <f t="shared" ca="1" si="24"/>
        <v>0</v>
      </c>
      <c r="L166" s="645">
        <f t="shared" ca="1" si="24"/>
        <v>0</v>
      </c>
      <c r="M166" s="531">
        <f t="shared" ca="1" si="25"/>
        <v>0</v>
      </c>
      <c r="N166" s="621">
        <f t="shared" ca="1" si="26"/>
        <v>0</v>
      </c>
    </row>
    <row r="167" spans="1:14" ht="18" customHeight="1">
      <c r="A167" t="s">
        <v>657</v>
      </c>
      <c r="B167" s="626">
        <v>94</v>
      </c>
      <c r="C167" s="627" t="s">
        <v>2542</v>
      </c>
      <c r="D167" s="531"/>
      <c r="E167" s="531"/>
      <c r="F167" s="531"/>
      <c r="G167" s="644">
        <f t="shared" ca="1" si="24"/>
        <v>0</v>
      </c>
      <c r="H167" s="645">
        <f t="shared" ca="1" si="24"/>
        <v>0</v>
      </c>
      <c r="I167" s="644">
        <f t="shared" ca="1" si="24"/>
        <v>0</v>
      </c>
      <c r="J167" s="645">
        <f t="shared" ca="1" si="24"/>
        <v>0</v>
      </c>
      <c r="K167" s="644">
        <f t="shared" ca="1" si="24"/>
        <v>0</v>
      </c>
      <c r="L167" s="645">
        <f t="shared" ca="1" si="24"/>
        <v>0</v>
      </c>
      <c r="M167" s="531">
        <f t="shared" ca="1" si="25"/>
        <v>0</v>
      </c>
      <c r="N167" s="621">
        <f t="shared" ca="1" si="26"/>
        <v>0</v>
      </c>
    </row>
    <row r="168" spans="1:14" ht="18" customHeight="1">
      <c r="A168" t="s">
        <v>658</v>
      </c>
      <c r="B168" s="630">
        <v>95</v>
      </c>
      <c r="C168" s="631" t="s">
        <v>2543</v>
      </c>
      <c r="D168" s="632"/>
      <c r="E168" s="632"/>
      <c r="F168" s="632"/>
      <c r="G168" s="646">
        <f t="shared" ca="1" si="24"/>
        <v>1</v>
      </c>
      <c r="H168" s="647">
        <f t="shared" ca="1" si="24"/>
        <v>0</v>
      </c>
      <c r="I168" s="646">
        <f t="shared" ca="1" si="24"/>
        <v>0</v>
      </c>
      <c r="J168" s="647">
        <f t="shared" ca="1" si="24"/>
        <v>0</v>
      </c>
      <c r="K168" s="646">
        <f t="shared" ca="1" si="24"/>
        <v>0</v>
      </c>
      <c r="L168" s="647">
        <f t="shared" ca="1" si="24"/>
        <v>0</v>
      </c>
      <c r="M168" s="632">
        <f t="shared" ca="1" si="25"/>
        <v>0</v>
      </c>
      <c r="N168" s="633">
        <f t="shared" ca="1" si="26"/>
        <v>0</v>
      </c>
    </row>
    <row r="169" spans="1:14" ht="18" customHeight="1">
      <c r="A169" t="s">
        <v>660</v>
      </c>
      <c r="B169" s="634">
        <v>96</v>
      </c>
      <c r="C169" s="635" t="s">
        <v>2544</v>
      </c>
      <c r="D169" s="636"/>
      <c r="E169" s="636"/>
      <c r="F169" s="636"/>
      <c r="G169" s="648">
        <f t="shared" ref="G169:L178" ca="1" si="27">INDEX(INDIRECT(G$190),MATCH($A169,_1自治体コード,0))</f>
        <v>0</v>
      </c>
      <c r="H169" s="649">
        <f t="shared" ca="1" si="27"/>
        <v>0</v>
      </c>
      <c r="I169" s="648">
        <f t="shared" ca="1" si="27"/>
        <v>0</v>
      </c>
      <c r="J169" s="649">
        <f t="shared" ca="1" si="27"/>
        <v>0</v>
      </c>
      <c r="K169" s="648">
        <f t="shared" ca="1" si="27"/>
        <v>0</v>
      </c>
      <c r="L169" s="649">
        <f t="shared" ca="1" si="27"/>
        <v>0</v>
      </c>
      <c r="M169" s="636">
        <f t="shared" ca="1" si="25"/>
        <v>0</v>
      </c>
      <c r="N169" s="637">
        <f t="shared" ca="1" si="26"/>
        <v>0</v>
      </c>
    </row>
    <row r="170" spans="1:14" ht="18" customHeight="1">
      <c r="A170" t="s">
        <v>662</v>
      </c>
      <c r="B170" s="626">
        <v>97</v>
      </c>
      <c r="C170" s="627" t="s">
        <v>2545</v>
      </c>
      <c r="D170" s="531"/>
      <c r="E170" s="531"/>
      <c r="F170" s="531"/>
      <c r="G170" s="644">
        <f t="shared" ca="1" si="27"/>
        <v>0</v>
      </c>
      <c r="H170" s="645">
        <f t="shared" ca="1" si="27"/>
        <v>0</v>
      </c>
      <c r="I170" s="644">
        <f t="shared" ca="1" si="27"/>
        <v>0</v>
      </c>
      <c r="J170" s="645">
        <f t="shared" ca="1" si="27"/>
        <v>0</v>
      </c>
      <c r="K170" s="644">
        <f t="shared" ca="1" si="27"/>
        <v>1</v>
      </c>
      <c r="L170" s="645">
        <f t="shared" ca="1" si="27"/>
        <v>0</v>
      </c>
      <c r="M170" s="531">
        <f t="shared" ca="1" si="25"/>
        <v>0</v>
      </c>
      <c r="N170" s="621">
        <f t="shared" ca="1" si="26"/>
        <v>0</v>
      </c>
    </row>
    <row r="171" spans="1:14" ht="18" customHeight="1">
      <c r="A171" t="s">
        <v>664</v>
      </c>
      <c r="B171" s="626">
        <v>98</v>
      </c>
      <c r="C171" s="627" t="s">
        <v>2546</v>
      </c>
      <c r="D171" s="531"/>
      <c r="E171" s="531"/>
      <c r="F171" s="531"/>
      <c r="G171" s="644">
        <f t="shared" ca="1" si="27"/>
        <v>2</v>
      </c>
      <c r="H171" s="645">
        <f t="shared" ca="1" si="27"/>
        <v>0</v>
      </c>
      <c r="I171" s="644">
        <f t="shared" ca="1" si="27"/>
        <v>0</v>
      </c>
      <c r="J171" s="645">
        <f t="shared" ca="1" si="27"/>
        <v>0</v>
      </c>
      <c r="K171" s="644">
        <f t="shared" ca="1" si="27"/>
        <v>0</v>
      </c>
      <c r="L171" s="645">
        <f t="shared" ca="1" si="27"/>
        <v>0</v>
      </c>
      <c r="M171" s="531">
        <f t="shared" ca="1" si="25"/>
        <v>0</v>
      </c>
      <c r="N171" s="621">
        <f t="shared" ca="1" si="26"/>
        <v>0</v>
      </c>
    </row>
    <row r="172" spans="1:14" ht="18" customHeight="1">
      <c r="A172" t="s">
        <v>666</v>
      </c>
      <c r="B172" s="626">
        <v>99</v>
      </c>
      <c r="C172" s="627" t="s">
        <v>2547</v>
      </c>
      <c r="D172" s="531"/>
      <c r="E172" s="531"/>
      <c r="F172" s="531"/>
      <c r="G172" s="644">
        <f t="shared" ca="1" si="27"/>
        <v>2</v>
      </c>
      <c r="H172" s="645">
        <f t="shared" ca="1" si="27"/>
        <v>0</v>
      </c>
      <c r="I172" s="644">
        <f t="shared" ca="1" si="27"/>
        <v>0</v>
      </c>
      <c r="J172" s="645">
        <f t="shared" ca="1" si="27"/>
        <v>0</v>
      </c>
      <c r="K172" s="644">
        <f t="shared" ca="1" si="27"/>
        <v>0</v>
      </c>
      <c r="L172" s="645">
        <f t="shared" ca="1" si="27"/>
        <v>0</v>
      </c>
      <c r="M172" s="531">
        <f t="shared" ca="1" si="25"/>
        <v>0</v>
      </c>
      <c r="N172" s="621">
        <f t="shared" ca="1" si="26"/>
        <v>0</v>
      </c>
    </row>
    <row r="173" spans="1:14" ht="18" customHeight="1">
      <c r="A173" t="s">
        <v>668</v>
      </c>
      <c r="B173" s="630">
        <v>100</v>
      </c>
      <c r="C173" s="631" t="s">
        <v>2548</v>
      </c>
      <c r="D173" s="632"/>
      <c r="E173" s="632"/>
      <c r="F173" s="632"/>
      <c r="G173" s="646">
        <f t="shared" ca="1" si="27"/>
        <v>0</v>
      </c>
      <c r="H173" s="647">
        <f t="shared" ca="1" si="27"/>
        <v>1</v>
      </c>
      <c r="I173" s="646">
        <f t="shared" ca="1" si="27"/>
        <v>0</v>
      </c>
      <c r="J173" s="647">
        <f t="shared" ca="1" si="27"/>
        <v>0</v>
      </c>
      <c r="K173" s="646">
        <f t="shared" ca="1" si="27"/>
        <v>0</v>
      </c>
      <c r="L173" s="647">
        <f t="shared" ca="1" si="27"/>
        <v>0</v>
      </c>
      <c r="M173" s="632">
        <f t="shared" ca="1" si="25"/>
        <v>0</v>
      </c>
      <c r="N173" s="633">
        <f t="shared" ca="1" si="26"/>
        <v>0</v>
      </c>
    </row>
    <row r="174" spans="1:14" ht="18" customHeight="1">
      <c r="A174" t="s">
        <v>670</v>
      </c>
      <c r="B174" s="634">
        <v>101</v>
      </c>
      <c r="C174" s="635" t="s">
        <v>2549</v>
      </c>
      <c r="D174" s="636"/>
      <c r="E174" s="636"/>
      <c r="F174" s="636"/>
      <c r="G174" s="648">
        <f t="shared" ca="1" si="27"/>
        <v>0</v>
      </c>
      <c r="H174" s="649">
        <f t="shared" ca="1" si="27"/>
        <v>0</v>
      </c>
      <c r="I174" s="648">
        <f t="shared" ca="1" si="27"/>
        <v>0</v>
      </c>
      <c r="J174" s="649">
        <f t="shared" ca="1" si="27"/>
        <v>0</v>
      </c>
      <c r="K174" s="648">
        <f t="shared" ca="1" si="27"/>
        <v>0</v>
      </c>
      <c r="L174" s="649">
        <f t="shared" ca="1" si="27"/>
        <v>0</v>
      </c>
      <c r="M174" s="636">
        <f t="shared" ca="1" si="25"/>
        <v>0</v>
      </c>
      <c r="N174" s="637">
        <f t="shared" ca="1" si="26"/>
        <v>0</v>
      </c>
    </row>
    <row r="175" spans="1:14" ht="18" customHeight="1">
      <c r="A175" t="s">
        <v>671</v>
      </c>
      <c r="B175" s="626">
        <v>102</v>
      </c>
      <c r="C175" s="627" t="s">
        <v>2550</v>
      </c>
      <c r="D175" s="531"/>
      <c r="E175" s="531"/>
      <c r="F175" s="531"/>
      <c r="G175" s="644">
        <f t="shared" ca="1" si="27"/>
        <v>0</v>
      </c>
      <c r="H175" s="645">
        <f t="shared" ca="1" si="27"/>
        <v>0</v>
      </c>
      <c r="I175" s="644">
        <f t="shared" ca="1" si="27"/>
        <v>0</v>
      </c>
      <c r="J175" s="645">
        <f t="shared" ca="1" si="27"/>
        <v>0</v>
      </c>
      <c r="K175" s="644">
        <f t="shared" ca="1" si="27"/>
        <v>0</v>
      </c>
      <c r="L175" s="645">
        <f t="shared" ca="1" si="27"/>
        <v>2</v>
      </c>
      <c r="M175" s="531">
        <f t="shared" ca="1" si="25"/>
        <v>0</v>
      </c>
      <c r="N175" s="621">
        <f t="shared" ca="1" si="26"/>
        <v>0</v>
      </c>
    </row>
    <row r="176" spans="1:14" ht="18" customHeight="1">
      <c r="A176" t="s">
        <v>672</v>
      </c>
      <c r="B176" s="626">
        <v>103</v>
      </c>
      <c r="C176" s="627" t="s">
        <v>2551</v>
      </c>
      <c r="D176" s="531"/>
      <c r="E176" s="531"/>
      <c r="F176" s="531"/>
      <c r="G176" s="644">
        <f t="shared" ca="1" si="27"/>
        <v>1</v>
      </c>
      <c r="H176" s="645">
        <f t="shared" ca="1" si="27"/>
        <v>0</v>
      </c>
      <c r="I176" s="644">
        <f t="shared" ca="1" si="27"/>
        <v>0</v>
      </c>
      <c r="J176" s="645">
        <f t="shared" ca="1" si="27"/>
        <v>0</v>
      </c>
      <c r="K176" s="644">
        <f t="shared" ca="1" si="27"/>
        <v>0</v>
      </c>
      <c r="L176" s="645">
        <f t="shared" ca="1" si="27"/>
        <v>0</v>
      </c>
      <c r="M176" s="531">
        <f t="shared" ca="1" si="25"/>
        <v>0</v>
      </c>
      <c r="N176" s="621">
        <f t="shared" ca="1" si="26"/>
        <v>0</v>
      </c>
    </row>
    <row r="177" spans="1:14" ht="18" customHeight="1">
      <c r="A177" t="s">
        <v>674</v>
      </c>
      <c r="B177" s="626">
        <v>104</v>
      </c>
      <c r="C177" s="627" t="s">
        <v>1916</v>
      </c>
      <c r="D177" s="531"/>
      <c r="E177" s="531"/>
      <c r="F177" s="531"/>
      <c r="G177" s="644">
        <f t="shared" ca="1" si="27"/>
        <v>2</v>
      </c>
      <c r="H177" s="645">
        <f t="shared" ca="1" si="27"/>
        <v>0</v>
      </c>
      <c r="I177" s="644">
        <f t="shared" ca="1" si="27"/>
        <v>0</v>
      </c>
      <c r="J177" s="645">
        <f t="shared" ca="1" si="27"/>
        <v>0</v>
      </c>
      <c r="K177" s="644">
        <f t="shared" ca="1" si="27"/>
        <v>0</v>
      </c>
      <c r="L177" s="645">
        <f t="shared" ca="1" si="27"/>
        <v>0</v>
      </c>
      <c r="M177" s="531">
        <f t="shared" ca="1" si="25"/>
        <v>0</v>
      </c>
      <c r="N177" s="621">
        <f t="shared" ca="1" si="26"/>
        <v>0</v>
      </c>
    </row>
    <row r="178" spans="1:14" ht="18" customHeight="1">
      <c r="A178" t="s">
        <v>676</v>
      </c>
      <c r="B178" s="630">
        <v>105</v>
      </c>
      <c r="C178" s="631" t="s">
        <v>2552</v>
      </c>
      <c r="D178" s="632"/>
      <c r="E178" s="632"/>
      <c r="F178" s="632"/>
      <c r="G178" s="646">
        <f t="shared" ca="1" si="27"/>
        <v>0</v>
      </c>
      <c r="H178" s="647">
        <f t="shared" ca="1" si="27"/>
        <v>0</v>
      </c>
      <c r="I178" s="646">
        <f t="shared" ca="1" si="27"/>
        <v>0</v>
      </c>
      <c r="J178" s="647">
        <f t="shared" ca="1" si="27"/>
        <v>0</v>
      </c>
      <c r="K178" s="646">
        <f t="shared" ca="1" si="27"/>
        <v>0</v>
      </c>
      <c r="L178" s="647">
        <f t="shared" ca="1" si="27"/>
        <v>0</v>
      </c>
      <c r="M178" s="632">
        <f t="shared" ca="1" si="25"/>
        <v>0</v>
      </c>
      <c r="N178" s="633">
        <f t="shared" ca="1" si="26"/>
        <v>0</v>
      </c>
    </row>
    <row r="179" spans="1:14" ht="18" customHeight="1">
      <c r="A179" t="s">
        <v>677</v>
      </c>
      <c r="B179" s="634">
        <v>106</v>
      </c>
      <c r="C179" s="635" t="s">
        <v>2553</v>
      </c>
      <c r="D179" s="636"/>
      <c r="E179" s="636"/>
      <c r="F179" s="636"/>
      <c r="G179" s="648">
        <f t="shared" ref="G179:L184" ca="1" si="28">INDEX(INDIRECT(G$190),MATCH($A179,_1自治体コード,0))</f>
        <v>0</v>
      </c>
      <c r="H179" s="649">
        <f t="shared" ca="1" si="28"/>
        <v>0</v>
      </c>
      <c r="I179" s="648">
        <f t="shared" ca="1" si="28"/>
        <v>0</v>
      </c>
      <c r="J179" s="649">
        <f t="shared" ca="1" si="28"/>
        <v>0</v>
      </c>
      <c r="K179" s="648">
        <f t="shared" ca="1" si="28"/>
        <v>0</v>
      </c>
      <c r="L179" s="649">
        <f t="shared" ca="1" si="28"/>
        <v>0</v>
      </c>
      <c r="M179" s="636">
        <f t="shared" ca="1" si="25"/>
        <v>0</v>
      </c>
      <c r="N179" s="637">
        <f t="shared" ca="1" si="26"/>
        <v>0</v>
      </c>
    </row>
    <row r="180" spans="1:14" ht="18" customHeight="1">
      <c r="A180" t="s">
        <v>679</v>
      </c>
      <c r="B180" s="626">
        <v>107</v>
      </c>
      <c r="C180" s="627" t="s">
        <v>2554</v>
      </c>
      <c r="D180" s="531"/>
      <c r="E180" s="531"/>
      <c r="F180" s="531"/>
      <c r="G180" s="644">
        <f t="shared" ca="1" si="28"/>
        <v>2</v>
      </c>
      <c r="H180" s="645">
        <f t="shared" ca="1" si="28"/>
        <v>0</v>
      </c>
      <c r="I180" s="644">
        <f t="shared" ca="1" si="28"/>
        <v>0</v>
      </c>
      <c r="J180" s="645">
        <f t="shared" ca="1" si="28"/>
        <v>0</v>
      </c>
      <c r="K180" s="644">
        <f t="shared" ca="1" si="28"/>
        <v>0</v>
      </c>
      <c r="L180" s="645">
        <f t="shared" ca="1" si="28"/>
        <v>0</v>
      </c>
      <c r="M180" s="531">
        <f t="shared" ca="1" si="25"/>
        <v>0</v>
      </c>
      <c r="N180" s="621">
        <f t="shared" ca="1" si="26"/>
        <v>0</v>
      </c>
    </row>
    <row r="181" spans="1:14" ht="18" customHeight="1">
      <c r="A181" t="s">
        <v>681</v>
      </c>
      <c r="B181" s="626">
        <v>108</v>
      </c>
      <c r="C181" s="627" t="s">
        <v>2555</v>
      </c>
      <c r="D181" s="531"/>
      <c r="E181" s="531"/>
      <c r="F181" s="531"/>
      <c r="G181" s="644">
        <f t="shared" ca="1" si="28"/>
        <v>0</v>
      </c>
      <c r="H181" s="645">
        <f t="shared" ca="1" si="28"/>
        <v>0</v>
      </c>
      <c r="I181" s="644">
        <f t="shared" ca="1" si="28"/>
        <v>0</v>
      </c>
      <c r="J181" s="645">
        <f t="shared" ca="1" si="28"/>
        <v>0</v>
      </c>
      <c r="K181" s="644">
        <f t="shared" ca="1" si="28"/>
        <v>2</v>
      </c>
      <c r="L181" s="645">
        <f t="shared" ca="1" si="28"/>
        <v>0</v>
      </c>
      <c r="M181" s="531">
        <f t="shared" ca="1" si="25"/>
        <v>0</v>
      </c>
      <c r="N181" s="621">
        <f t="shared" ca="1" si="26"/>
        <v>0</v>
      </c>
    </row>
    <row r="182" spans="1:14" ht="18" customHeight="1">
      <c r="A182" t="s">
        <v>683</v>
      </c>
      <c r="B182" s="626">
        <v>109</v>
      </c>
      <c r="C182" s="627" t="s">
        <v>2556</v>
      </c>
      <c r="D182" s="531"/>
      <c r="E182" s="531"/>
      <c r="F182" s="531"/>
      <c r="G182" s="644">
        <f t="shared" ca="1" si="28"/>
        <v>0</v>
      </c>
      <c r="H182" s="645">
        <f t="shared" ca="1" si="28"/>
        <v>0</v>
      </c>
      <c r="I182" s="644">
        <f t="shared" ca="1" si="28"/>
        <v>0</v>
      </c>
      <c r="J182" s="645">
        <f t="shared" ca="1" si="28"/>
        <v>0</v>
      </c>
      <c r="K182" s="644">
        <f t="shared" ca="1" si="28"/>
        <v>0</v>
      </c>
      <c r="L182" s="645">
        <f t="shared" ca="1" si="28"/>
        <v>0</v>
      </c>
      <c r="M182" s="531">
        <f t="shared" ca="1" si="25"/>
        <v>0</v>
      </c>
      <c r="N182" s="621">
        <f t="shared" ca="1" si="26"/>
        <v>0</v>
      </c>
    </row>
    <row r="183" spans="1:14" ht="18" customHeight="1">
      <c r="A183" t="s">
        <v>685</v>
      </c>
      <c r="B183" s="626">
        <v>110</v>
      </c>
      <c r="C183" s="627" t="s">
        <v>2557</v>
      </c>
      <c r="D183" s="531"/>
      <c r="E183" s="531"/>
      <c r="F183" s="531"/>
      <c r="G183" s="644">
        <f t="shared" ca="1" si="28"/>
        <v>0</v>
      </c>
      <c r="H183" s="645">
        <f t="shared" ca="1" si="28"/>
        <v>0</v>
      </c>
      <c r="I183" s="644">
        <f t="shared" ca="1" si="28"/>
        <v>0</v>
      </c>
      <c r="J183" s="645">
        <f t="shared" ca="1" si="28"/>
        <v>0</v>
      </c>
      <c r="K183" s="644">
        <f t="shared" ca="1" si="28"/>
        <v>1</v>
      </c>
      <c r="L183" s="645">
        <f t="shared" ca="1" si="28"/>
        <v>0</v>
      </c>
      <c r="M183" s="531">
        <f t="shared" ca="1" si="25"/>
        <v>0</v>
      </c>
      <c r="N183" s="621">
        <f t="shared" ca="1" si="26"/>
        <v>0</v>
      </c>
    </row>
    <row r="184" spans="1:14" ht="18" customHeight="1">
      <c r="A184" t="s">
        <v>687</v>
      </c>
      <c r="B184" s="662">
        <v>111</v>
      </c>
      <c r="C184" s="663" t="s">
        <v>1918</v>
      </c>
      <c r="D184" s="640"/>
      <c r="E184" s="640"/>
      <c r="F184" s="640"/>
      <c r="G184" s="652">
        <f t="shared" ca="1" si="28"/>
        <v>0</v>
      </c>
      <c r="H184" s="653">
        <f t="shared" ca="1" si="28"/>
        <v>0</v>
      </c>
      <c r="I184" s="652">
        <f t="shared" ca="1" si="28"/>
        <v>2</v>
      </c>
      <c r="J184" s="653">
        <f t="shared" ca="1" si="28"/>
        <v>0</v>
      </c>
      <c r="K184" s="652">
        <f t="shared" ca="1" si="28"/>
        <v>0</v>
      </c>
      <c r="L184" s="653">
        <f t="shared" ca="1" si="28"/>
        <v>0</v>
      </c>
      <c r="M184" s="640">
        <f t="shared" ca="1" si="25"/>
        <v>0</v>
      </c>
      <c r="N184" s="641">
        <f t="shared" ca="1" si="26"/>
        <v>0</v>
      </c>
    </row>
    <row r="185" spans="1:14" ht="18" customHeight="1">
      <c r="A185" s="532"/>
      <c r="B185" s="1499" t="s">
        <v>2558</v>
      </c>
      <c r="C185" s="1500"/>
      <c r="D185" s="658">
        <f>SUM(D129:D184,D66:D120)</f>
        <v>1</v>
      </c>
      <c r="E185" s="658">
        <f t="shared" ref="E185:N185" si="29">SUM(E129:E184,E66:E120)</f>
        <v>0</v>
      </c>
      <c r="F185" s="658">
        <f t="shared" si="29"/>
        <v>0</v>
      </c>
      <c r="G185" s="659">
        <f t="shared" ca="1" si="29"/>
        <v>72</v>
      </c>
      <c r="H185" s="660">
        <f t="shared" ca="1" si="29"/>
        <v>10</v>
      </c>
      <c r="I185" s="659">
        <f ca="1">SUM(I129:I184,I66:I120)</f>
        <v>7</v>
      </c>
      <c r="J185" s="660">
        <f ca="1">SUM(J129:J184,J66:J120)</f>
        <v>4</v>
      </c>
      <c r="K185" s="659">
        <f t="shared" ca="1" si="29"/>
        <v>35</v>
      </c>
      <c r="L185" s="660">
        <f t="shared" ca="1" si="29"/>
        <v>36</v>
      </c>
      <c r="M185" s="658">
        <f t="shared" ca="1" si="29"/>
        <v>0</v>
      </c>
      <c r="N185" s="661">
        <f t="shared" ca="1" si="29"/>
        <v>0</v>
      </c>
    </row>
    <row r="186" spans="1:14" ht="18" customHeight="1"/>
    <row r="187" spans="1:14" ht="18" customHeight="1">
      <c r="G187" s="526" t="s">
        <v>26</v>
      </c>
      <c r="N187" s="526" t="s">
        <v>27</v>
      </c>
    </row>
    <row r="188" spans="1:14" ht="18" customHeight="1">
      <c r="G188" s="526" t="s">
        <v>96</v>
      </c>
      <c r="H188" s="526" t="s">
        <v>97</v>
      </c>
      <c r="I188" s="526" t="s">
        <v>98</v>
      </c>
      <c r="J188" s="526" t="s">
        <v>99</v>
      </c>
      <c r="K188" s="526" t="s">
        <v>100</v>
      </c>
      <c r="L188" s="526" t="s">
        <v>101</v>
      </c>
      <c r="N188" s="526" t="s">
        <v>103</v>
      </c>
    </row>
    <row r="189" spans="1:14" ht="18" customHeight="1">
      <c r="G189" s="526" t="s">
        <v>250</v>
      </c>
      <c r="H189" s="526" t="s">
        <v>251</v>
      </c>
      <c r="I189" s="526" t="s">
        <v>252</v>
      </c>
      <c r="J189" s="526" t="s">
        <v>253</v>
      </c>
      <c r="K189" s="526" t="s">
        <v>254</v>
      </c>
      <c r="L189" s="526" t="s">
        <v>255</v>
      </c>
      <c r="N189" s="526" t="s">
        <v>262</v>
      </c>
    </row>
    <row r="190" spans="1:14" ht="18" customHeight="1">
      <c r="G190" s="526" t="str">
        <f>"_"&amp;G189</f>
        <v>_103_06_111</v>
      </c>
      <c r="H190" s="526" t="str">
        <f t="shared" ref="H190:N190" si="30">"_"&amp;H189</f>
        <v>_103_06_112</v>
      </c>
      <c r="I190" s="526" t="str">
        <f t="shared" si="30"/>
        <v>_103_06_121</v>
      </c>
      <c r="J190" s="526" t="str">
        <f t="shared" si="30"/>
        <v>_103_06_122</v>
      </c>
      <c r="K190" s="526" t="str">
        <f t="shared" si="30"/>
        <v>_103_06_131</v>
      </c>
      <c r="L190" s="526" t="str">
        <f t="shared" si="30"/>
        <v>_103_06_132</v>
      </c>
      <c r="M190" s="526" t="s">
        <v>102</v>
      </c>
      <c r="N190" s="526" t="str">
        <f t="shared" si="30"/>
        <v>_103_07_001</v>
      </c>
    </row>
    <row r="191" spans="1:14">
      <c r="M191" s="526" t="s">
        <v>3838</v>
      </c>
    </row>
    <row r="192" spans="1:14">
      <c r="M192" s="526" t="s">
        <v>2560</v>
      </c>
    </row>
    <row r="193" spans="13:13">
      <c r="M193" s="526" t="s">
        <v>2561</v>
      </c>
    </row>
  </sheetData>
  <mergeCells count="31">
    <mergeCell ref="B1:N1"/>
    <mergeCell ref="D4:D7"/>
    <mergeCell ref="E4:E7"/>
    <mergeCell ref="F4:F7"/>
    <mergeCell ref="G4:M5"/>
    <mergeCell ref="N4:N7"/>
    <mergeCell ref="G6:H6"/>
    <mergeCell ref="I6:J6"/>
    <mergeCell ref="K6:L6"/>
    <mergeCell ref="B55:C55"/>
    <mergeCell ref="B56:C56"/>
    <mergeCell ref="B57:C57"/>
    <mergeCell ref="B59:N59"/>
    <mergeCell ref="D62:D65"/>
    <mergeCell ref="E62:E65"/>
    <mergeCell ref="F62:F65"/>
    <mergeCell ref="G62:M63"/>
    <mergeCell ref="N62:N65"/>
    <mergeCell ref="G64:H64"/>
    <mergeCell ref="K127:L127"/>
    <mergeCell ref="B185:C185"/>
    <mergeCell ref="I64:J64"/>
    <mergeCell ref="K64:L64"/>
    <mergeCell ref="B122:N122"/>
    <mergeCell ref="D125:D128"/>
    <mergeCell ref="E125:E128"/>
    <mergeCell ref="F125:F128"/>
    <mergeCell ref="G125:M126"/>
    <mergeCell ref="N125:N128"/>
    <mergeCell ref="G127:H127"/>
    <mergeCell ref="I127:J127"/>
  </mergeCells>
  <phoneticPr fontId="29"/>
  <printOptions horizontalCentered="1"/>
  <pageMargins left="0.51181102362204722" right="0.51181102362204722" top="0.55118110236220474" bottom="0.55118110236220474" header="0.31496062992125984" footer="0.31496062992125984"/>
  <pageSetup paperSize="9" scale="67" firstPageNumber="10" fitToHeight="0" orientation="portrait" r:id="rId1"/>
  <headerFooter scaleWithDoc="0">
    <oddFooter>&amp;C&amp;P</oddFooter>
  </headerFooter>
  <rowBreaks count="2" manualBreakCount="2">
    <brk id="58" min="1" max="13" man="1"/>
    <brk id="121" min="1" max="11" man="1"/>
  </rowBreaks>
  <ignoredErrors>
    <ignoredError sqref="M8:M54 M66:M120 M129:M184" formula="1"/>
  </ignoredErrors>
  <legacyDrawing r:id="rId2"/>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Sheet11">
    <pageSetUpPr fitToPage="1"/>
  </sheetPr>
  <dimension ref="A1:V31"/>
  <sheetViews>
    <sheetView showGridLines="0" view="pageBreakPreview" zoomScale="85" zoomScaleNormal="100" zoomScaleSheetLayoutView="85" workbookViewId="0">
      <selection activeCell="D3" sqref="D3"/>
    </sheetView>
  </sheetViews>
  <sheetFormatPr defaultColWidth="9.140625" defaultRowHeight="12"/>
  <cols>
    <col min="1" max="1" width="5.7109375" style="511" customWidth="1"/>
    <col min="2" max="3" width="4.7109375" style="510" customWidth="1"/>
    <col min="4" max="4" width="35.28515625" style="510" customWidth="1"/>
    <col min="5" max="5" width="33.85546875" style="512" customWidth="1"/>
    <col min="6" max="6" width="9.140625" style="510"/>
    <col min="7" max="7" width="2.5703125" style="538" bestFit="1" customWidth="1"/>
    <col min="8" max="8" width="5.5703125" style="538" customWidth="1"/>
    <col min="9" max="9" width="13.140625" style="538" customWidth="1"/>
    <col min="10" max="10" width="14.85546875" style="510" bestFit="1" customWidth="1"/>
    <col min="11" max="11" width="17.7109375" style="510" bestFit="1" customWidth="1"/>
    <col min="12" max="12" width="28.7109375" style="510" customWidth="1"/>
    <col min="13" max="13" width="19.7109375" style="510" bestFit="1" customWidth="1"/>
    <col min="14" max="14" width="18.140625" style="510" customWidth="1"/>
    <col min="15" max="19" width="6.7109375" style="510" customWidth="1"/>
    <col min="20" max="20" width="11.85546875" style="510" bestFit="1" customWidth="1"/>
    <col min="21" max="21" width="20.85546875" style="510" bestFit="1" customWidth="1"/>
    <col min="22" max="22" width="29.85546875" style="510" bestFit="1" customWidth="1"/>
    <col min="23" max="23" width="6.7109375" style="510" customWidth="1"/>
    <col min="24" max="16384" width="9.140625" style="510"/>
  </cols>
  <sheetData>
    <row r="1" spans="1:20" ht="18" customHeight="1">
      <c r="A1" s="1527" t="s">
        <v>3427</v>
      </c>
      <c r="B1" s="1527"/>
      <c r="C1" s="1527"/>
      <c r="D1" s="1527"/>
      <c r="E1" s="1527"/>
    </row>
    <row r="2" spans="1:20" ht="18" customHeight="1">
      <c r="A2" s="539"/>
      <c r="B2" s="539"/>
      <c r="C2" s="539"/>
      <c r="D2" s="539"/>
      <c r="E2" s="539"/>
    </row>
    <row r="3" spans="1:20" s="1" customFormat="1" ht="18" customHeight="1">
      <c r="A3" s="1141" t="s">
        <v>3578</v>
      </c>
      <c r="E3" s="311"/>
      <c r="G3" s="766"/>
      <c r="H3" s="766"/>
      <c r="I3" s="538"/>
      <c r="J3" s="510"/>
      <c r="K3" s="510"/>
      <c r="L3" s="510"/>
      <c r="M3" s="510"/>
      <c r="N3" s="510"/>
      <c r="O3" s="510"/>
      <c r="P3" s="510"/>
      <c r="Q3" s="510"/>
      <c r="R3" s="510"/>
      <c r="S3" s="510"/>
      <c r="T3" s="510"/>
    </row>
    <row r="4" spans="1:20" s="1" customFormat="1" ht="18" customHeight="1">
      <c r="A4" s="1141" t="s">
        <v>3579</v>
      </c>
      <c r="E4" s="311"/>
      <c r="G4" s="766"/>
      <c r="H4" s="766"/>
      <c r="I4" s="538"/>
      <c r="J4" s="510"/>
      <c r="K4" s="510"/>
      <c r="L4" s="510"/>
      <c r="M4" s="510"/>
      <c r="N4" s="510"/>
      <c r="O4" s="510"/>
      <c r="P4" s="510"/>
      <c r="Q4" s="510"/>
      <c r="R4" s="510"/>
      <c r="S4" s="510"/>
      <c r="T4" s="510"/>
    </row>
    <row r="5" spans="1:20" s="1" customFormat="1" ht="18" customHeight="1">
      <c r="A5" s="1528" t="s">
        <v>2188</v>
      </c>
      <c r="B5" s="1528"/>
      <c r="C5" s="1528"/>
      <c r="D5" s="1528"/>
      <c r="E5" s="1142" t="s">
        <v>2189</v>
      </c>
      <c r="G5" s="540"/>
      <c r="H5" s="766"/>
      <c r="I5" s="538"/>
      <c r="J5" s="510"/>
      <c r="K5" s="510"/>
      <c r="L5" s="510"/>
      <c r="M5" s="510"/>
      <c r="N5" s="510"/>
      <c r="O5" s="510"/>
      <c r="P5" s="510"/>
      <c r="Q5" s="510"/>
      <c r="R5" s="510"/>
      <c r="S5" s="510"/>
      <c r="T5" s="510"/>
    </row>
    <row r="6" spans="1:20" s="1" customFormat="1" ht="36" customHeight="1">
      <c r="A6" s="1529" t="s">
        <v>4038</v>
      </c>
      <c r="B6" s="1530"/>
      <c r="C6" s="1530"/>
      <c r="D6" s="1531"/>
      <c r="E6" s="1143">
        <v>3</v>
      </c>
      <c r="G6" s="540"/>
      <c r="I6" s="538"/>
      <c r="J6" s="510"/>
      <c r="K6" s="510"/>
      <c r="L6" s="510"/>
      <c r="M6" s="510"/>
      <c r="N6" s="510"/>
      <c r="O6" s="510"/>
      <c r="P6" s="510"/>
      <c r="Q6" s="510"/>
      <c r="R6" s="510"/>
      <c r="S6" s="510"/>
      <c r="T6" s="510"/>
    </row>
    <row r="7" spans="1:20" s="1" customFormat="1" ht="36" customHeight="1">
      <c r="A7" s="1529" t="s">
        <v>4604</v>
      </c>
      <c r="B7" s="1530"/>
      <c r="C7" s="1530"/>
      <c r="D7" s="1531"/>
      <c r="E7" s="1143">
        <v>1</v>
      </c>
      <c r="G7" s="540"/>
      <c r="I7" s="538"/>
      <c r="J7" s="510"/>
      <c r="K7" s="510"/>
      <c r="L7" s="510"/>
      <c r="M7" s="510"/>
      <c r="N7" s="510"/>
      <c r="O7" s="510"/>
      <c r="P7" s="510"/>
      <c r="Q7" s="510"/>
      <c r="R7" s="510"/>
      <c r="S7" s="510"/>
      <c r="T7" s="510"/>
    </row>
    <row r="8" spans="1:20" s="1" customFormat="1" ht="36" customHeight="1">
      <c r="A8" s="1529" t="s">
        <v>4605</v>
      </c>
      <c r="B8" s="1530"/>
      <c r="C8" s="1530"/>
      <c r="D8" s="1531"/>
      <c r="E8" s="1143">
        <v>2</v>
      </c>
      <c r="G8" s="540"/>
      <c r="I8" s="538"/>
      <c r="J8" s="510"/>
      <c r="K8" s="510"/>
      <c r="L8" s="510"/>
      <c r="M8" s="510"/>
      <c r="N8" s="510"/>
      <c r="O8" s="510"/>
      <c r="P8" s="510"/>
      <c r="Q8" s="510"/>
      <c r="R8" s="510"/>
      <c r="S8" s="510"/>
      <c r="T8" s="510"/>
    </row>
    <row r="9" spans="1:20" s="1" customFormat="1" ht="36" customHeight="1">
      <c r="A9" s="1529" t="s">
        <v>4703</v>
      </c>
      <c r="B9" s="1530"/>
      <c r="C9" s="1530"/>
      <c r="D9" s="1531"/>
      <c r="E9" s="1143">
        <v>1</v>
      </c>
      <c r="G9" s="540"/>
      <c r="I9" s="538"/>
      <c r="J9" s="510"/>
      <c r="K9" s="510"/>
      <c r="L9" s="510"/>
      <c r="M9" s="510"/>
      <c r="N9" s="510"/>
      <c r="O9" s="510"/>
      <c r="P9" s="510"/>
      <c r="Q9" s="510"/>
      <c r="R9" s="510"/>
      <c r="S9" s="510"/>
      <c r="T9" s="510"/>
    </row>
    <row r="10" spans="1:20" s="1" customFormat="1" ht="18" customHeight="1">
      <c r="A10" s="767"/>
      <c r="E10" s="311"/>
      <c r="G10" s="768"/>
      <c r="I10" s="538"/>
      <c r="J10" s="510"/>
      <c r="K10" s="510"/>
      <c r="L10" s="510"/>
      <c r="M10" s="510"/>
      <c r="N10" s="510"/>
      <c r="O10" s="510"/>
      <c r="P10" s="510"/>
      <c r="Q10" s="510"/>
      <c r="R10" s="510"/>
      <c r="S10" s="510"/>
      <c r="T10" s="510"/>
    </row>
    <row r="11" spans="1:20" s="1" customFormat="1" ht="18" customHeight="1">
      <c r="A11" s="1144" t="s">
        <v>3580</v>
      </c>
      <c r="B11"/>
      <c r="C11"/>
      <c r="D11"/>
      <c r="E11" s="119"/>
      <c r="G11" s="766"/>
      <c r="I11" s="538"/>
      <c r="J11" s="510"/>
      <c r="K11" s="510"/>
      <c r="L11" s="510"/>
      <c r="M11" s="510"/>
      <c r="N11" s="510"/>
      <c r="O11" s="510"/>
      <c r="P11" s="510"/>
      <c r="Q11" s="510"/>
      <c r="R11" s="510"/>
      <c r="S11" s="510"/>
      <c r="T11" s="510"/>
    </row>
    <row r="12" spans="1:20" s="1" customFormat="1" ht="18" customHeight="1">
      <c r="A12" s="1528" t="s">
        <v>3581</v>
      </c>
      <c r="B12" s="1528"/>
      <c r="C12" s="1528"/>
      <c r="D12" s="1528"/>
      <c r="E12" s="1142" t="s">
        <v>2189</v>
      </c>
      <c r="G12" s="766"/>
      <c r="I12" s="538"/>
      <c r="J12" s="510"/>
      <c r="K12" s="510"/>
      <c r="L12" s="510"/>
      <c r="M12" s="510"/>
      <c r="N12" s="510"/>
      <c r="O12" s="510"/>
      <c r="P12" s="510"/>
      <c r="Q12" s="510"/>
      <c r="R12" s="510"/>
      <c r="S12" s="510"/>
      <c r="T12" s="510"/>
    </row>
    <row r="13" spans="1:20" s="1" customFormat="1" ht="36" customHeight="1">
      <c r="A13" s="1525" t="s">
        <v>3840</v>
      </c>
      <c r="B13" s="1526"/>
      <c r="C13" s="1526"/>
      <c r="D13" s="1526"/>
      <c r="E13" s="1143">
        <v>5</v>
      </c>
      <c r="G13" s="766"/>
      <c r="I13" s="538"/>
      <c r="J13" s="510"/>
      <c r="K13" s="510"/>
      <c r="L13" s="510"/>
      <c r="M13" s="510"/>
      <c r="N13" s="510"/>
      <c r="O13" s="510"/>
      <c r="P13" s="510"/>
      <c r="Q13" s="510"/>
      <c r="R13" s="510"/>
      <c r="S13" s="510"/>
      <c r="T13" s="510"/>
    </row>
    <row r="14" spans="1:20" s="1" customFormat="1" ht="36" customHeight="1">
      <c r="A14" s="1525" t="s">
        <v>4633</v>
      </c>
      <c r="B14" s="1526"/>
      <c r="C14" s="1526"/>
      <c r="D14" s="1526"/>
      <c r="E14" s="1143">
        <v>4</v>
      </c>
      <c r="G14" s="766"/>
      <c r="I14" s="538"/>
      <c r="J14" s="510"/>
      <c r="K14" s="510"/>
      <c r="L14" s="510"/>
      <c r="M14" s="510"/>
      <c r="N14" s="510"/>
      <c r="O14" s="510"/>
      <c r="P14" s="510"/>
      <c r="Q14" s="510"/>
      <c r="R14" s="510"/>
      <c r="S14" s="510"/>
      <c r="T14" s="510"/>
    </row>
    <row r="15" spans="1:20" s="1" customFormat="1" ht="36" customHeight="1">
      <c r="A15" s="1525" t="s">
        <v>4634</v>
      </c>
      <c r="B15" s="1526"/>
      <c r="C15" s="1526"/>
      <c r="D15" s="1526"/>
      <c r="E15" s="1143">
        <v>3</v>
      </c>
      <c r="G15" s="766"/>
      <c r="I15" s="538"/>
      <c r="J15" s="510"/>
      <c r="K15" s="510"/>
      <c r="L15" s="510"/>
      <c r="M15" s="510"/>
      <c r="N15" s="510"/>
      <c r="O15" s="510"/>
      <c r="P15" s="510"/>
      <c r="Q15" s="510"/>
      <c r="R15" s="510"/>
      <c r="S15" s="510"/>
      <c r="T15" s="510"/>
    </row>
    <row r="16" spans="1:20" s="1" customFormat="1" ht="36" customHeight="1">
      <c r="A16" s="1525" t="s">
        <v>4606</v>
      </c>
      <c r="B16" s="1526"/>
      <c r="C16" s="1526"/>
      <c r="D16" s="1526"/>
      <c r="E16" s="1143">
        <v>1</v>
      </c>
      <c r="G16" s="766"/>
      <c r="I16" s="538"/>
      <c r="J16" s="510"/>
      <c r="K16" s="510"/>
      <c r="L16" s="510"/>
      <c r="M16" s="510"/>
      <c r="N16" s="510"/>
      <c r="O16" s="510"/>
      <c r="P16" s="510"/>
      <c r="Q16" s="510"/>
      <c r="R16" s="510"/>
      <c r="S16" s="510"/>
      <c r="T16" s="510"/>
    </row>
    <row r="17" spans="1:22" s="1" customFormat="1" ht="36" customHeight="1">
      <c r="A17" s="1525" t="s">
        <v>4607</v>
      </c>
      <c r="B17" s="1526"/>
      <c r="C17" s="1526"/>
      <c r="D17" s="1526"/>
      <c r="E17" s="1143">
        <v>3</v>
      </c>
      <c r="G17" s="766"/>
      <c r="I17" s="538"/>
      <c r="J17" s="510"/>
      <c r="K17" s="510"/>
      <c r="L17" s="510"/>
      <c r="M17" s="510"/>
      <c r="N17" s="510"/>
      <c r="O17" s="510"/>
      <c r="P17" s="510"/>
      <c r="Q17" s="510"/>
      <c r="R17" s="510"/>
      <c r="S17" s="510"/>
      <c r="T17" s="510"/>
    </row>
    <row r="18" spans="1:22" s="1" customFormat="1" ht="16.5" customHeight="1">
      <c r="A18" s="1150"/>
      <c r="B18" s="1151"/>
      <c r="C18" s="1151"/>
      <c r="D18" s="1151"/>
      <c r="E18" s="1150"/>
      <c r="F18"/>
      <c r="G18"/>
      <c r="H18"/>
      <c r="I18"/>
    </row>
    <row r="19" spans="1:22" ht="18" customHeight="1">
      <c r="A19" s="767" t="s">
        <v>3583</v>
      </c>
      <c r="B19" s="1"/>
      <c r="C19" s="1"/>
      <c r="D19" s="1"/>
      <c r="E19" s="311"/>
      <c r="F19"/>
      <c r="G19"/>
      <c r="H19"/>
      <c r="I19"/>
    </row>
    <row r="20" spans="1:22" ht="18" customHeight="1">
      <c r="A20" s="353" t="s">
        <v>4055</v>
      </c>
      <c r="B20" s="353"/>
      <c r="C20" s="353"/>
      <c r="D20" s="353"/>
      <c r="E20" s="353"/>
      <c r="F20"/>
      <c r="G20"/>
      <c r="H20"/>
      <c r="I20"/>
    </row>
    <row r="21" spans="1:22" ht="18" customHeight="1">
      <c r="A21" s="353" t="s">
        <v>4032</v>
      </c>
      <c r="B21" s="353"/>
      <c r="C21" s="353"/>
      <c r="D21" s="353"/>
      <c r="E21" s="353"/>
      <c r="F21"/>
      <c r="G21"/>
      <c r="H21"/>
      <c r="I21"/>
    </row>
    <row r="22" spans="1:22" ht="18" customHeight="1">
      <c r="A22" s="353" t="s">
        <v>4033</v>
      </c>
      <c r="B22" s="353"/>
      <c r="C22" s="353"/>
      <c r="D22" s="353"/>
      <c r="E22" s="353"/>
      <c r="F22"/>
      <c r="G22"/>
      <c r="H22"/>
      <c r="I22"/>
    </row>
    <row r="23" spans="1:22" ht="18" customHeight="1">
      <c r="A23" s="1177" t="s">
        <v>4034</v>
      </c>
      <c r="B23"/>
      <c r="C23"/>
      <c r="D23"/>
      <c r="E23"/>
      <c r="F23"/>
      <c r="G23"/>
      <c r="H23"/>
      <c r="I23"/>
      <c r="J23"/>
      <c r="K23"/>
      <c r="L23"/>
      <c r="M23"/>
      <c r="N23"/>
      <c r="O23"/>
      <c r="P23"/>
      <c r="Q23"/>
      <c r="R23"/>
      <c r="S23"/>
      <c r="T23"/>
    </row>
    <row r="24" spans="1:22">
      <c r="A24" s="541"/>
      <c r="B24" s="541"/>
      <c r="C24" s="541"/>
      <c r="D24" s="541"/>
      <c r="E24" s="541"/>
      <c r="H24" t="s">
        <v>3582</v>
      </c>
      <c r="I24"/>
      <c r="J24"/>
      <c r="K24"/>
      <c r="L24"/>
      <c r="M24"/>
      <c r="N24"/>
      <c r="O24"/>
      <c r="P24"/>
      <c r="Q24"/>
      <c r="R24"/>
      <c r="S24"/>
      <c r="T24"/>
    </row>
    <row r="25" spans="1:22">
      <c r="H25"/>
      <c r="I25"/>
      <c r="O25" s="1137" t="s">
        <v>3576</v>
      </c>
      <c r="P25" s="1137" t="s">
        <v>3795</v>
      </c>
      <c r="Q25" s="1137" t="s">
        <v>3577</v>
      </c>
      <c r="R25" s="1137" t="s">
        <v>3801</v>
      </c>
      <c r="S25" s="1137" t="s">
        <v>3802</v>
      </c>
      <c r="T25" s="1137" t="s">
        <v>3800</v>
      </c>
      <c r="U25" s="1137" t="s">
        <v>3804</v>
      </c>
      <c r="V25" s="1137" t="s">
        <v>3803</v>
      </c>
    </row>
    <row r="26" spans="1:22" ht="27.75" customHeight="1">
      <c r="H26" s="1176">
        <v>1</v>
      </c>
      <c r="I26" s="1135" t="s">
        <v>4608</v>
      </c>
      <c r="J26" s="1135" t="s">
        <v>4609</v>
      </c>
      <c r="K26" s="1136" t="s">
        <v>4610</v>
      </c>
      <c r="L26" s="1136" t="s">
        <v>4611</v>
      </c>
      <c r="M26" s="1138" t="s">
        <v>4612</v>
      </c>
      <c r="N26" s="1139" t="s">
        <v>4613</v>
      </c>
      <c r="O26" s="1140"/>
      <c r="P26" s="1140">
        <v>1</v>
      </c>
      <c r="Q26" s="1140">
        <v>1</v>
      </c>
      <c r="R26" s="1140"/>
      <c r="S26" s="1140"/>
      <c r="T26" s="1140"/>
      <c r="U26" s="1140"/>
      <c r="V26" s="1140"/>
    </row>
    <row r="27" spans="1:22">
      <c r="G27" s="510"/>
      <c r="H27" s="1176">
        <v>2</v>
      </c>
      <c r="I27" s="1140" t="s">
        <v>4614</v>
      </c>
      <c r="J27" s="1140" t="s">
        <v>4615</v>
      </c>
      <c r="K27" s="1140" t="s">
        <v>4616</v>
      </c>
      <c r="L27" s="1140" t="s">
        <v>4617</v>
      </c>
      <c r="M27" s="1140" t="s">
        <v>4618</v>
      </c>
      <c r="N27" s="1139" t="s">
        <v>4613</v>
      </c>
      <c r="O27" s="1140">
        <v>1</v>
      </c>
      <c r="P27" s="1140"/>
      <c r="Q27" s="1140"/>
      <c r="R27" s="1140"/>
      <c r="S27" s="1181"/>
      <c r="T27" s="1181"/>
      <c r="U27" s="1140"/>
      <c r="V27" s="1140"/>
    </row>
    <row r="28" spans="1:22" ht="84">
      <c r="H28" s="1176">
        <v>3</v>
      </c>
      <c r="I28" s="1140" t="s">
        <v>4619</v>
      </c>
      <c r="J28" s="1140" t="s">
        <v>4620</v>
      </c>
      <c r="K28" s="1140" t="s">
        <v>4610</v>
      </c>
      <c r="L28" s="1140" t="s">
        <v>4611</v>
      </c>
      <c r="M28" s="1183" t="s">
        <v>4621</v>
      </c>
      <c r="N28" s="1139" t="s">
        <v>4613</v>
      </c>
      <c r="O28" s="1140">
        <v>1</v>
      </c>
      <c r="P28" s="1140">
        <v>1</v>
      </c>
      <c r="Q28" s="1140">
        <v>1</v>
      </c>
      <c r="R28" s="1140"/>
      <c r="S28" s="1140"/>
      <c r="T28" s="1140"/>
      <c r="U28" s="1140"/>
      <c r="V28" s="1140"/>
    </row>
    <row r="29" spans="1:22" ht="36">
      <c r="H29" s="1176">
        <v>4</v>
      </c>
      <c r="I29" s="1140" t="s">
        <v>4622</v>
      </c>
      <c r="J29" s="1140" t="s">
        <v>4623</v>
      </c>
      <c r="K29" s="1140" t="s">
        <v>4610</v>
      </c>
      <c r="L29" s="1140" t="s">
        <v>4611</v>
      </c>
      <c r="M29" s="1183" t="s">
        <v>4624</v>
      </c>
      <c r="N29" s="1139" t="s">
        <v>4613</v>
      </c>
      <c r="O29" s="1140">
        <v>1</v>
      </c>
      <c r="P29" s="1140">
        <v>1</v>
      </c>
      <c r="Q29" s="1140">
        <v>1</v>
      </c>
      <c r="R29" s="1140"/>
      <c r="S29" s="1140"/>
      <c r="T29" s="1140"/>
      <c r="U29" s="1140"/>
      <c r="V29" s="1140"/>
    </row>
    <row r="30" spans="1:22">
      <c r="H30" s="1176">
        <v>5</v>
      </c>
      <c r="I30" s="1182" t="s">
        <v>4622</v>
      </c>
      <c r="J30" s="1140" t="s">
        <v>4625</v>
      </c>
      <c r="K30" s="1140" t="s">
        <v>4626</v>
      </c>
      <c r="L30" s="1140" t="s">
        <v>4627</v>
      </c>
      <c r="M30" s="1140" t="s">
        <v>4628</v>
      </c>
      <c r="N30" s="1139" t="s">
        <v>4613</v>
      </c>
      <c r="O30" s="1140"/>
      <c r="P30" s="1140"/>
      <c r="Q30" s="1140"/>
      <c r="R30" s="1140"/>
      <c r="S30" s="1140"/>
      <c r="T30" s="1140"/>
      <c r="U30" s="1140"/>
      <c r="V30" s="1140"/>
    </row>
    <row r="31" spans="1:22" ht="36">
      <c r="H31" s="1176">
        <v>6</v>
      </c>
      <c r="I31" s="1182" t="s">
        <v>4629</v>
      </c>
      <c r="J31" s="1140" t="s">
        <v>4630</v>
      </c>
      <c r="K31" s="1140" t="s">
        <v>4626</v>
      </c>
      <c r="L31" s="1140" t="s">
        <v>4631</v>
      </c>
      <c r="M31" s="1183" t="s">
        <v>4632</v>
      </c>
      <c r="N31" s="1139" t="s">
        <v>4613</v>
      </c>
      <c r="O31" s="1140">
        <v>1</v>
      </c>
      <c r="P31" s="1140">
        <v>1</v>
      </c>
      <c r="Q31" s="1140"/>
      <c r="R31" s="1140"/>
      <c r="S31" s="1140"/>
      <c r="T31" s="1140"/>
      <c r="U31" s="1140"/>
      <c r="V31" s="1140"/>
    </row>
  </sheetData>
  <mergeCells count="12">
    <mergeCell ref="A14:D14"/>
    <mergeCell ref="A15:D15"/>
    <mergeCell ref="A16:D16"/>
    <mergeCell ref="A17:D17"/>
    <mergeCell ref="A1:E1"/>
    <mergeCell ref="A5:D5"/>
    <mergeCell ref="A6:D6"/>
    <mergeCell ref="A12:D12"/>
    <mergeCell ref="A13:D13"/>
    <mergeCell ref="A7:D7"/>
    <mergeCell ref="A8:D8"/>
    <mergeCell ref="A9:D9"/>
  </mergeCells>
  <phoneticPr fontId="5"/>
  <printOptions horizontalCentered="1"/>
  <pageMargins left="0.51181102362204722" right="0.51181102362204722" top="0.55118110236220474" bottom="0.55118110236220474" header="0.31496062992125984" footer="0.31496062992125984"/>
  <pageSetup paperSize="9" firstPageNumber="10" fitToHeight="0" orientation="portrait" r:id="rId1"/>
  <headerFooter scaleWithDoc="0">
    <oddFooter>&amp;C&amp;P</oddFooter>
  </headerFooter>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843976-DB09-4BA6-8C85-12AB87206304}">
  <sheetPr>
    <pageSetUpPr fitToPage="1"/>
  </sheetPr>
  <dimension ref="A1:T30"/>
  <sheetViews>
    <sheetView showGridLines="0" view="pageBreakPreview" zoomScaleNormal="100" zoomScaleSheetLayoutView="100" workbookViewId="0">
      <selection activeCell="A4" sqref="A4"/>
    </sheetView>
  </sheetViews>
  <sheetFormatPr defaultColWidth="9.140625" defaultRowHeight="12"/>
  <cols>
    <col min="1" max="1" width="5.7109375" style="511" customWidth="1"/>
    <col min="2" max="3" width="4.7109375" style="510" customWidth="1"/>
    <col min="4" max="4" width="35.28515625" style="510" customWidth="1"/>
    <col min="5" max="5" width="33.85546875" style="512" customWidth="1"/>
    <col min="6" max="6" width="9.140625" style="510"/>
    <col min="7" max="7" width="2.5703125" style="538" bestFit="1" customWidth="1"/>
    <col min="8" max="8" width="5.5703125" style="538" customWidth="1"/>
    <col min="9" max="9" width="13.140625" style="538" customWidth="1"/>
    <col min="10" max="10" width="14.85546875" style="510" bestFit="1" customWidth="1"/>
    <col min="11" max="11" width="17.7109375" style="510" bestFit="1" customWidth="1"/>
    <col min="12" max="12" width="28.7109375" style="510" customWidth="1"/>
    <col min="13" max="13" width="19.7109375" style="510" bestFit="1" customWidth="1"/>
    <col min="14" max="14" width="18.140625" style="510" customWidth="1"/>
    <col min="15" max="19" width="6.7109375" style="510" customWidth="1"/>
    <col min="20" max="20" width="11.85546875" style="510" bestFit="1" customWidth="1"/>
    <col min="21" max="21" width="20.85546875" style="510" bestFit="1" customWidth="1"/>
    <col min="22" max="22" width="29.85546875" style="510" bestFit="1" customWidth="1"/>
    <col min="23" max="23" width="6.7109375" style="510" customWidth="1"/>
    <col min="24" max="16384" width="9.140625" style="510"/>
  </cols>
  <sheetData>
    <row r="1" spans="1:20" ht="18" customHeight="1">
      <c r="A1" s="1527" t="s">
        <v>4704</v>
      </c>
      <c r="B1" s="1527"/>
      <c r="C1" s="1527"/>
      <c r="D1" s="1527"/>
      <c r="E1" s="1527"/>
    </row>
    <row r="2" spans="1:20" ht="18" customHeight="1">
      <c r="A2" s="539"/>
      <c r="B2" s="539"/>
      <c r="C2" s="539"/>
      <c r="D2" s="539"/>
      <c r="E2" s="539"/>
    </row>
    <row r="3" spans="1:20" s="1" customFormat="1" ht="18" customHeight="1">
      <c r="A3" s="1141" t="s">
        <v>4715</v>
      </c>
      <c r="E3" s="311"/>
      <c r="G3" s="766"/>
      <c r="H3" s="766"/>
      <c r="I3" s="538"/>
      <c r="J3" s="510"/>
      <c r="K3" s="510"/>
      <c r="L3" s="510"/>
      <c r="M3" s="510"/>
      <c r="N3" s="510"/>
      <c r="O3" s="510"/>
      <c r="P3" s="510"/>
      <c r="Q3" s="510"/>
      <c r="R3" s="510"/>
      <c r="S3" s="510"/>
      <c r="T3" s="510"/>
    </row>
    <row r="4" spans="1:20" s="1" customFormat="1" ht="18" customHeight="1">
      <c r="A4" s="1141" t="s">
        <v>3579</v>
      </c>
      <c r="E4" s="311"/>
      <c r="G4" s="766"/>
      <c r="H4" s="766"/>
      <c r="I4" s="538"/>
      <c r="J4" s="510"/>
      <c r="K4" s="510"/>
      <c r="L4" s="510"/>
      <c r="M4" s="510"/>
      <c r="N4" s="510"/>
      <c r="O4" s="510"/>
      <c r="P4" s="510"/>
      <c r="Q4" s="510"/>
      <c r="R4" s="510"/>
      <c r="S4" s="510"/>
      <c r="T4" s="510"/>
    </row>
    <row r="5" spans="1:20" s="1" customFormat="1" ht="18" customHeight="1">
      <c r="A5" s="1528" t="s">
        <v>4711</v>
      </c>
      <c r="B5" s="1528"/>
      <c r="C5" s="1528"/>
      <c r="D5" s="1528"/>
      <c r="E5" s="1142" t="s">
        <v>2189</v>
      </c>
      <c r="G5" s="540"/>
      <c r="H5" s="766"/>
      <c r="I5" s="538"/>
      <c r="J5" s="510"/>
      <c r="K5" s="510"/>
      <c r="L5" s="510"/>
      <c r="M5" s="510"/>
      <c r="N5" s="510"/>
      <c r="O5" s="510"/>
      <c r="P5" s="510"/>
      <c r="Q5" s="510"/>
      <c r="R5" s="510"/>
      <c r="S5" s="510"/>
      <c r="T5" s="510"/>
    </row>
    <row r="6" spans="1:20" s="1" customFormat="1" ht="36" customHeight="1">
      <c r="A6" s="1529" t="s">
        <v>4712</v>
      </c>
      <c r="B6" s="1530"/>
      <c r="C6" s="1530"/>
      <c r="D6" s="1531"/>
      <c r="E6" s="1143">
        <v>1</v>
      </c>
      <c r="G6" s="540"/>
      <c r="I6" s="538"/>
      <c r="J6" s="510"/>
      <c r="K6" s="510"/>
      <c r="L6" s="510"/>
      <c r="M6" s="510"/>
      <c r="N6" s="510"/>
      <c r="O6" s="510"/>
      <c r="P6" s="510"/>
      <c r="Q6" s="510"/>
      <c r="R6" s="510"/>
      <c r="S6" s="510"/>
      <c r="T6" s="510"/>
    </row>
    <row r="7" spans="1:20" s="1" customFormat="1" ht="36" customHeight="1">
      <c r="A7" s="1529" t="s">
        <v>4713</v>
      </c>
      <c r="B7" s="1530"/>
      <c r="C7" s="1530"/>
      <c r="D7" s="1531"/>
      <c r="E7" s="1143">
        <v>2</v>
      </c>
      <c r="G7" s="540"/>
      <c r="I7" s="538"/>
      <c r="J7" s="510"/>
      <c r="K7" s="510"/>
      <c r="L7" s="510"/>
      <c r="M7" s="510"/>
      <c r="N7" s="510"/>
      <c r="O7" s="510"/>
      <c r="P7" s="510"/>
      <c r="Q7" s="510"/>
      <c r="R7" s="510"/>
      <c r="S7" s="510"/>
      <c r="T7" s="510"/>
    </row>
    <row r="8" spans="1:20" s="1" customFormat="1" ht="18" customHeight="1">
      <c r="A8" s="767"/>
      <c r="C8" s="767"/>
      <c r="E8" s="1222"/>
      <c r="G8" s="540"/>
      <c r="I8" s="538"/>
      <c r="J8" s="510"/>
      <c r="K8" s="510"/>
      <c r="L8" s="510"/>
      <c r="M8" s="510"/>
      <c r="N8" s="510"/>
      <c r="O8" s="510"/>
      <c r="P8" s="510"/>
      <c r="Q8" s="510"/>
      <c r="R8" s="510"/>
      <c r="S8" s="510"/>
      <c r="T8" s="510"/>
    </row>
    <row r="9" spans="1:20" s="1" customFormat="1" ht="18" customHeight="1">
      <c r="A9" s="767" t="s">
        <v>3583</v>
      </c>
      <c r="B9" s="353"/>
      <c r="C9" s="353"/>
      <c r="D9" s="353"/>
      <c r="E9" s="1150"/>
      <c r="G9" s="540"/>
      <c r="I9" s="538"/>
      <c r="J9" s="510"/>
      <c r="K9" s="510"/>
      <c r="L9" s="510"/>
      <c r="M9" s="510"/>
      <c r="N9" s="510"/>
      <c r="O9" s="510"/>
      <c r="P9" s="510"/>
      <c r="Q9" s="510"/>
      <c r="R9" s="510"/>
      <c r="S9" s="510"/>
      <c r="T9" s="510"/>
    </row>
    <row r="10" spans="1:20" s="1" customFormat="1" ht="18" customHeight="1">
      <c r="A10" s="1177" t="s">
        <v>4714</v>
      </c>
      <c r="B10" s="353"/>
      <c r="C10" s="353"/>
      <c r="D10" s="353"/>
      <c r="E10" s="119"/>
      <c r="G10" s="766"/>
      <c r="I10" s="538"/>
      <c r="J10" s="510"/>
      <c r="K10" s="510"/>
      <c r="L10" s="510"/>
      <c r="M10" s="510"/>
      <c r="N10" s="510"/>
      <c r="O10" s="510"/>
      <c r="P10" s="510"/>
      <c r="Q10" s="510"/>
      <c r="R10" s="510"/>
      <c r="S10" s="510"/>
      <c r="T10" s="510"/>
    </row>
    <row r="11" spans="1:20" s="1" customFormat="1" ht="18" customHeight="1">
      <c r="A11" s="1177"/>
      <c r="B11"/>
      <c r="C11" s="1177"/>
      <c r="D11"/>
      <c r="E11" s="1150"/>
      <c r="G11" s="766"/>
      <c r="I11" s="538"/>
      <c r="J11" s="510"/>
      <c r="K11" s="510"/>
      <c r="L11" s="510"/>
      <c r="M11" s="510"/>
      <c r="N11" s="510"/>
      <c r="O11" s="510"/>
      <c r="P11" s="510"/>
      <c r="Q11" s="510"/>
      <c r="R11" s="510"/>
      <c r="S11" s="510"/>
      <c r="T11" s="510"/>
    </row>
    <row r="12" spans="1:20" s="1" customFormat="1" ht="18" customHeight="1">
      <c r="A12" s="1532"/>
      <c r="B12" s="1533"/>
      <c r="C12" s="1533"/>
      <c r="D12" s="1533"/>
      <c r="E12" s="1150"/>
      <c r="G12" s="766"/>
      <c r="I12" s="538"/>
      <c r="J12" s="510"/>
      <c r="K12" s="510"/>
      <c r="L12" s="510"/>
      <c r="M12" s="510"/>
      <c r="N12" s="510"/>
      <c r="O12" s="510"/>
      <c r="P12" s="510"/>
      <c r="Q12" s="510"/>
      <c r="R12" s="510"/>
      <c r="S12" s="510"/>
      <c r="T12" s="510"/>
    </row>
    <row r="13" spans="1:20" s="1" customFormat="1" ht="36" customHeight="1">
      <c r="A13" s="1532"/>
      <c r="B13" s="1533"/>
      <c r="C13" s="1533"/>
      <c r="D13" s="1533"/>
      <c r="E13" s="1150"/>
      <c r="G13" s="766"/>
      <c r="I13" s="538"/>
      <c r="J13" s="510"/>
      <c r="K13" s="510"/>
      <c r="L13" s="510"/>
      <c r="M13" s="510"/>
      <c r="N13" s="510"/>
      <c r="O13" s="510"/>
      <c r="P13" s="510"/>
      <c r="Q13" s="510"/>
      <c r="R13" s="510"/>
      <c r="S13" s="510"/>
      <c r="T13" s="510"/>
    </row>
    <row r="14" spans="1:20" s="1" customFormat="1" ht="36" customHeight="1">
      <c r="A14" s="1532"/>
      <c r="B14" s="1533"/>
      <c r="C14" s="1533"/>
      <c r="D14" s="1533"/>
      <c r="E14" s="1150"/>
      <c r="G14" s="766"/>
      <c r="I14" s="538"/>
      <c r="J14" s="510"/>
      <c r="K14" s="510"/>
      <c r="L14" s="510"/>
      <c r="M14" s="510"/>
      <c r="N14" s="510"/>
      <c r="O14" s="510"/>
      <c r="P14" s="510"/>
      <c r="Q14" s="510"/>
      <c r="R14" s="510"/>
      <c r="S14" s="510"/>
      <c r="T14" s="510"/>
    </row>
    <row r="15" spans="1:20" s="1" customFormat="1" ht="36" customHeight="1">
      <c r="A15" s="1532"/>
      <c r="B15" s="1533"/>
      <c r="C15" s="1533"/>
      <c r="D15" s="1533"/>
      <c r="E15" s="1150"/>
      <c r="G15" s="766"/>
      <c r="I15" s="538"/>
      <c r="J15" s="510"/>
      <c r="K15" s="510"/>
      <c r="L15" s="510"/>
      <c r="M15" s="510"/>
      <c r="N15" s="510"/>
      <c r="O15" s="510"/>
      <c r="P15" s="510"/>
      <c r="Q15" s="510"/>
      <c r="R15" s="510"/>
      <c r="S15" s="510"/>
      <c r="T15" s="510"/>
    </row>
    <row r="16" spans="1:20" s="1" customFormat="1" ht="36" customHeight="1">
      <c r="A16" s="1532"/>
      <c r="B16" s="1533"/>
      <c r="C16" s="1533"/>
      <c r="D16" s="1533"/>
      <c r="E16" s="1150"/>
      <c r="G16" s="766"/>
      <c r="I16" s="538"/>
      <c r="J16" s="510"/>
      <c r="K16" s="510"/>
      <c r="L16" s="510"/>
      <c r="M16" s="510"/>
      <c r="N16" s="510"/>
      <c r="O16" s="510"/>
      <c r="P16" s="510"/>
      <c r="Q16" s="510"/>
      <c r="R16" s="510"/>
      <c r="S16" s="510"/>
      <c r="T16" s="510"/>
    </row>
    <row r="17" spans="1:20" s="1" customFormat="1" ht="16.5" customHeight="1">
      <c r="A17" s="1150"/>
      <c r="B17" s="1151"/>
      <c r="C17" s="1151"/>
      <c r="D17" s="1151"/>
      <c r="E17" s="1150"/>
      <c r="F17"/>
      <c r="G17"/>
      <c r="H17"/>
      <c r="I17"/>
    </row>
    <row r="18" spans="1:20" ht="18" customHeight="1">
      <c r="A18" s="767"/>
      <c r="B18" s="1"/>
      <c r="C18" s="1"/>
      <c r="D18" s="1"/>
      <c r="E18" s="311"/>
      <c r="F18"/>
      <c r="G18"/>
      <c r="H18"/>
      <c r="I18"/>
    </row>
    <row r="19" spans="1:20" ht="18" customHeight="1">
      <c r="A19" s="353"/>
      <c r="B19" s="353"/>
      <c r="C19" s="353"/>
      <c r="D19" s="353"/>
      <c r="E19" s="353"/>
      <c r="F19"/>
      <c r="G19"/>
      <c r="H19"/>
      <c r="I19"/>
    </row>
    <row r="20" spans="1:20" ht="18" customHeight="1">
      <c r="A20" s="353"/>
      <c r="B20" s="353"/>
      <c r="C20" s="353"/>
      <c r="D20" s="353"/>
      <c r="E20" s="353"/>
      <c r="F20"/>
      <c r="G20"/>
      <c r="H20"/>
      <c r="I20"/>
    </row>
    <row r="21" spans="1:20" ht="18" customHeight="1">
      <c r="A21" s="353"/>
      <c r="B21" s="353"/>
      <c r="C21" s="353"/>
      <c r="D21" s="353"/>
      <c r="E21" s="353"/>
      <c r="F21"/>
      <c r="G21"/>
      <c r="H21"/>
      <c r="I21"/>
    </row>
    <row r="22" spans="1:20" ht="18" customHeight="1">
      <c r="A22" s="1177"/>
      <c r="B22"/>
      <c r="C22"/>
      <c r="D22"/>
      <c r="E22"/>
      <c r="F22"/>
      <c r="G22"/>
      <c r="H22"/>
      <c r="I22"/>
      <c r="J22"/>
      <c r="K22"/>
      <c r="L22"/>
      <c r="M22"/>
      <c r="N22"/>
      <c r="O22"/>
      <c r="P22"/>
      <c r="Q22"/>
      <c r="R22"/>
      <c r="S22"/>
      <c r="T22"/>
    </row>
    <row r="23" spans="1:20">
      <c r="A23" s="541"/>
      <c r="B23" s="541"/>
      <c r="C23" s="541"/>
      <c r="D23" s="541"/>
      <c r="E23" s="541"/>
      <c r="H23" s="510"/>
      <c r="I23" s="510"/>
    </row>
    <row r="24" spans="1:20">
      <c r="H24" s="510"/>
      <c r="I24" s="510"/>
    </row>
    <row r="25" spans="1:20" ht="27.75" customHeight="1">
      <c r="H25" s="510"/>
      <c r="I25" s="510"/>
    </row>
    <row r="26" spans="1:20">
      <c r="G26" s="510"/>
      <c r="H26" s="510"/>
      <c r="I26" s="510"/>
    </row>
    <row r="27" spans="1:20">
      <c r="H27" s="510"/>
      <c r="I27" s="510"/>
    </row>
    <row r="28" spans="1:20">
      <c r="H28" s="510"/>
      <c r="I28" s="510"/>
    </row>
    <row r="29" spans="1:20">
      <c r="H29" s="510"/>
      <c r="I29" s="510"/>
    </row>
    <row r="30" spans="1:20">
      <c r="H30" s="510"/>
      <c r="I30" s="510"/>
    </row>
  </sheetData>
  <mergeCells count="9">
    <mergeCell ref="A13:D13"/>
    <mergeCell ref="A14:D14"/>
    <mergeCell ref="A15:D15"/>
    <mergeCell ref="A16:D16"/>
    <mergeCell ref="A1:E1"/>
    <mergeCell ref="A5:D5"/>
    <mergeCell ref="A6:D6"/>
    <mergeCell ref="A7:D7"/>
    <mergeCell ref="A12:D12"/>
  </mergeCells>
  <phoneticPr fontId="5"/>
  <printOptions horizontalCentered="1"/>
  <pageMargins left="0.51181102362204722" right="0.51181102362204722" top="0.55118110236220474" bottom="0.55118110236220474" header="0.31496062992125984" footer="0.31496062992125984"/>
  <pageSetup paperSize="9" firstPageNumber="10" fitToHeight="0" orientation="portrait" r:id="rId1"/>
  <headerFooter scaleWithDoc="0">
    <oddFooter>&amp;C&amp;P</oddFooter>
  </headerFooter>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ransitionEvaluation="1" codeName="Sheet12"/>
  <dimension ref="A1:AI172"/>
  <sheetViews>
    <sheetView showGridLines="0" defaultGridColor="0" view="pageBreakPreview" colorId="22" zoomScale="85" zoomScaleNormal="85" zoomScaleSheetLayoutView="85" workbookViewId="0">
      <pane xSplit="3" ySplit="6" topLeftCell="D7" activePane="bottomRight" state="frozen"/>
      <selection activeCell="D3" sqref="D3"/>
      <selection pane="topRight" activeCell="D3" sqref="D3"/>
      <selection pane="bottomLeft" activeCell="D3" sqref="D3"/>
      <selection pane="bottomRight" activeCell="D3" sqref="D3"/>
    </sheetView>
  </sheetViews>
  <sheetFormatPr defaultColWidth="12.140625" defaultRowHeight="14.25"/>
  <cols>
    <col min="1" max="1" width="6" style="526" customWidth="1"/>
    <col min="2" max="2" width="3.85546875" style="526" customWidth="1"/>
    <col min="3" max="3" width="11.7109375" style="542" customWidth="1"/>
    <col min="4" max="4" width="12.7109375" style="526" customWidth="1"/>
    <col min="5" max="6" width="7.85546875" style="526" customWidth="1"/>
    <col min="7" max="7" width="10.7109375" style="526" customWidth="1"/>
    <col min="8" max="8" width="5.28515625" style="526" customWidth="1"/>
    <col min="9" max="9" width="6.85546875" style="526" bestFit="1" customWidth="1"/>
    <col min="10" max="13" width="5.28515625" style="526" customWidth="1"/>
    <col min="14" max="16" width="10.42578125" style="526" customWidth="1"/>
    <col min="17" max="17" width="12.7109375" style="526" customWidth="1"/>
    <col min="18" max="18" width="6" style="526" customWidth="1"/>
    <col min="19" max="19" width="12.140625" style="526" customWidth="1"/>
    <col min="20" max="16384" width="12.140625" style="526"/>
  </cols>
  <sheetData>
    <row r="1" spans="1:35" ht="20.100000000000001" customHeight="1">
      <c r="B1" s="1558" t="s">
        <v>4708</v>
      </c>
      <c r="C1" s="1558"/>
      <c r="D1" s="1558"/>
      <c r="E1" s="1558"/>
      <c r="F1" s="1558"/>
      <c r="G1" s="1558"/>
      <c r="H1" s="1558"/>
      <c r="I1" s="1558"/>
      <c r="J1" s="1558"/>
      <c r="K1" s="1558"/>
      <c r="L1" s="1558"/>
      <c r="M1" s="1558"/>
      <c r="N1" s="1558"/>
      <c r="O1" s="1558"/>
      <c r="P1" s="1558"/>
      <c r="Q1" s="1558"/>
    </row>
    <row r="2" spans="1:35" s="535" customFormat="1" ht="7.5" customHeight="1">
      <c r="B2" s="536"/>
      <c r="C2" s="536"/>
      <c r="D2" s="536"/>
      <c r="E2" s="536"/>
      <c r="F2" s="536"/>
      <c r="G2" s="536"/>
      <c r="H2" s="536"/>
      <c r="I2" s="536"/>
      <c r="J2" s="536"/>
      <c r="K2" s="536"/>
      <c r="L2" s="536"/>
      <c r="M2" s="536"/>
      <c r="N2" s="536"/>
      <c r="O2" s="536"/>
      <c r="P2" s="536"/>
      <c r="Q2" s="536"/>
    </row>
    <row r="3" spans="1:35" ht="20.100000000000001" customHeight="1">
      <c r="Q3" s="708" t="s">
        <v>2208</v>
      </c>
    </row>
    <row r="4" spans="1:35" s="543" customFormat="1" ht="17.25" customHeight="1">
      <c r="B4" s="664"/>
      <c r="C4" s="665"/>
      <c r="D4" s="1573" t="s">
        <v>2209</v>
      </c>
      <c r="E4" s="1562" t="s">
        <v>2210</v>
      </c>
      <c r="F4" s="1563"/>
      <c r="G4" s="1543" t="s">
        <v>2211</v>
      </c>
      <c r="H4" s="1566" t="s">
        <v>2212</v>
      </c>
      <c r="I4" s="1567"/>
      <c r="J4" s="1567"/>
      <c r="K4" s="1567"/>
      <c r="L4" s="1568"/>
      <c r="M4" s="1569"/>
      <c r="N4" s="1543" t="s">
        <v>2213</v>
      </c>
      <c r="O4" s="1543" t="s">
        <v>2214</v>
      </c>
      <c r="P4" s="1543" t="s">
        <v>2215</v>
      </c>
      <c r="Q4" s="1543" t="s">
        <v>2216</v>
      </c>
    </row>
    <row r="5" spans="1:35" s="543" customFormat="1" ht="17.25" customHeight="1">
      <c r="B5" s="666"/>
      <c r="C5" s="667"/>
      <c r="D5" s="1574"/>
      <c r="E5" s="1564"/>
      <c r="F5" s="1565"/>
      <c r="G5" s="1544"/>
      <c r="H5" s="1546" t="s">
        <v>2217</v>
      </c>
      <c r="I5" s="1547"/>
      <c r="J5" s="1548"/>
      <c r="K5" s="1548"/>
      <c r="L5" s="1548"/>
      <c r="M5" s="1549"/>
      <c r="N5" s="1544"/>
      <c r="O5" s="1544"/>
      <c r="P5" s="1544"/>
      <c r="Q5" s="1544"/>
    </row>
    <row r="6" spans="1:35" s="543" customFormat="1" ht="58.5" customHeight="1">
      <c r="B6" s="668"/>
      <c r="C6" s="669"/>
      <c r="D6" s="1575"/>
      <c r="E6" s="670" t="s">
        <v>2218</v>
      </c>
      <c r="F6" s="671" t="s">
        <v>2219</v>
      </c>
      <c r="G6" s="1545"/>
      <c r="H6" s="1550" t="s">
        <v>2942</v>
      </c>
      <c r="I6" s="1551"/>
      <c r="J6" s="1552" t="s">
        <v>2221</v>
      </c>
      <c r="K6" s="1552"/>
      <c r="L6" s="1551" t="s">
        <v>2222</v>
      </c>
      <c r="M6" s="1553"/>
      <c r="N6" s="1545"/>
      <c r="O6" s="1545"/>
      <c r="P6" s="1545"/>
      <c r="Q6" s="1545"/>
      <c r="S6" s="544" t="s">
        <v>2223</v>
      </c>
      <c r="T6" s="544" t="s">
        <v>2224</v>
      </c>
    </row>
    <row r="7" spans="1:35" ht="24.95" customHeight="1">
      <c r="A7" s="535" t="s">
        <v>561</v>
      </c>
      <c r="B7" s="1576" t="s">
        <v>2225</v>
      </c>
      <c r="C7" s="814" t="s">
        <v>2226</v>
      </c>
      <c r="D7" s="815">
        <f ca="1">INDEX(INDIRECT("_"&amp;D$112),MATCH($A7,_2自治体コード,0))</f>
        <v>450</v>
      </c>
      <c r="E7" s="816"/>
      <c r="F7" s="817"/>
      <c r="G7" s="818"/>
      <c r="H7" s="819">
        <f t="shared" ref="H7:N10" ca="1" si="0">INDEX(INDIRECT("_"&amp;H$112),MATCH($A7,_2自治体コード,0))</f>
        <v>0</v>
      </c>
      <c r="I7" s="820">
        <f t="shared" ca="1" si="0"/>
        <v>0</v>
      </c>
      <c r="J7" s="815">
        <f t="shared" ca="1" si="0"/>
        <v>0</v>
      </c>
      <c r="K7" s="820">
        <f t="shared" ca="1" si="0"/>
        <v>0</v>
      </c>
      <c r="L7" s="815">
        <f t="shared" ca="1" si="0"/>
        <v>0</v>
      </c>
      <c r="M7" s="821">
        <f t="shared" ca="1" si="0"/>
        <v>0</v>
      </c>
      <c r="N7" s="818">
        <f t="shared" ca="1" si="0"/>
        <v>14</v>
      </c>
      <c r="O7" s="818">
        <f ca="1">SUM(U7:AE7)</f>
        <v>0</v>
      </c>
      <c r="P7" s="818">
        <f ca="1">SUM(AG7:AJ7)</f>
        <v>0</v>
      </c>
      <c r="Q7" s="818">
        <f ca="1">INDEX(INDIRECT("_"&amp;Q$112),MATCH($A7,_2自治体コード,0))</f>
        <v>4040</v>
      </c>
      <c r="T7" s="545"/>
      <c r="U7" s="738">
        <f t="shared" ref="U7:AE16" ca="1" si="1">INDEX(INDIRECT("_"&amp;U$112),MATCH($A7,_2自治体コード,0))</f>
        <v>0</v>
      </c>
      <c r="V7" s="737">
        <f t="shared" ca="1" si="1"/>
        <v>0</v>
      </c>
      <c r="W7" s="546">
        <f t="shared" ca="1" si="1"/>
        <v>0</v>
      </c>
      <c r="X7" s="546">
        <f t="shared" ca="1" si="1"/>
        <v>0</v>
      </c>
      <c r="Y7" s="546">
        <f t="shared" ca="1" si="1"/>
        <v>0</v>
      </c>
      <c r="Z7" s="546">
        <f t="shared" ca="1" si="1"/>
        <v>0</v>
      </c>
      <c r="AA7" s="546">
        <f t="shared" ca="1" si="1"/>
        <v>0</v>
      </c>
      <c r="AB7" s="546">
        <f t="shared" ca="1" si="1"/>
        <v>0</v>
      </c>
      <c r="AC7" s="546">
        <f t="shared" ca="1" si="1"/>
        <v>0</v>
      </c>
      <c r="AD7" s="546">
        <f t="shared" ca="1" si="1"/>
        <v>0</v>
      </c>
      <c r="AE7" s="546">
        <f t="shared" ca="1" si="1"/>
        <v>0</v>
      </c>
      <c r="AG7" s="526">
        <f t="shared" ref="AG7:AI26" ca="1" si="2">INDEX(INDIRECT("_"&amp;AG$112),MATCH($A7,_2自治体コード,0))</f>
        <v>0</v>
      </c>
      <c r="AH7" s="526">
        <f t="shared" ca="1" si="2"/>
        <v>0</v>
      </c>
      <c r="AI7" s="526">
        <f t="shared" ca="1" si="2"/>
        <v>0</v>
      </c>
    </row>
    <row r="8" spans="1:35" ht="24.95" customHeight="1">
      <c r="A8" s="535" t="s">
        <v>570</v>
      </c>
      <c r="B8" s="1571"/>
      <c r="C8" s="822" t="s">
        <v>2227</v>
      </c>
      <c r="D8" s="823">
        <f ca="1">INDEX(INDIRECT("_"&amp;D$112),MATCH($A8,_2自治体コード,0))</f>
        <v>156</v>
      </c>
      <c r="E8" s="644"/>
      <c r="F8" s="645"/>
      <c r="G8" s="531"/>
      <c r="H8" s="824">
        <f t="shared" ca="1" si="0"/>
        <v>0</v>
      </c>
      <c r="I8" s="825">
        <f t="shared" ca="1" si="0"/>
        <v>0</v>
      </c>
      <c r="J8" s="823">
        <f t="shared" ca="1" si="0"/>
        <v>0</v>
      </c>
      <c r="K8" s="825">
        <f t="shared" ca="1" si="0"/>
        <v>0</v>
      </c>
      <c r="L8" s="823">
        <f t="shared" ca="1" si="0"/>
        <v>0</v>
      </c>
      <c r="M8" s="826">
        <f t="shared" ca="1" si="0"/>
        <v>0</v>
      </c>
      <c r="N8" s="531">
        <f t="shared" ca="1" si="0"/>
        <v>16</v>
      </c>
      <c r="O8" s="531">
        <f t="shared" ref="O8:O10" ca="1" si="3">SUM(U8:AE8)</f>
        <v>0</v>
      </c>
      <c r="P8" s="531">
        <f t="shared" ref="P8:P10" ca="1" si="4">SUM(AG8:AJ8)</f>
        <v>0</v>
      </c>
      <c r="Q8" s="531">
        <f ca="1">INDEX(INDIRECT("_"&amp;Q$112),MATCH($A8,_2自治体コード,0))</f>
        <v>1886</v>
      </c>
      <c r="T8" s="545"/>
      <c r="U8" s="738">
        <f t="shared" ca="1" si="1"/>
        <v>0</v>
      </c>
      <c r="V8" s="737">
        <f t="shared" ca="1" si="1"/>
        <v>0</v>
      </c>
      <c r="W8" s="546">
        <f t="shared" ca="1" si="1"/>
        <v>0</v>
      </c>
      <c r="X8" s="546">
        <f t="shared" ca="1" si="1"/>
        <v>0</v>
      </c>
      <c r="Y8" s="546">
        <f t="shared" ca="1" si="1"/>
        <v>0</v>
      </c>
      <c r="Z8" s="546">
        <f t="shared" ca="1" si="1"/>
        <v>0</v>
      </c>
      <c r="AA8" s="546">
        <f t="shared" ca="1" si="1"/>
        <v>0</v>
      </c>
      <c r="AB8" s="546">
        <f t="shared" ca="1" si="1"/>
        <v>0</v>
      </c>
      <c r="AC8" s="546">
        <f t="shared" ca="1" si="1"/>
        <v>0</v>
      </c>
      <c r="AD8" s="546">
        <f t="shared" ca="1" si="1"/>
        <v>0</v>
      </c>
      <c r="AE8" s="546">
        <f t="shared" ca="1" si="1"/>
        <v>0</v>
      </c>
      <c r="AG8" s="526">
        <f t="shared" ca="1" si="2"/>
        <v>0</v>
      </c>
      <c r="AH8" s="526">
        <f t="shared" ca="1" si="2"/>
        <v>0</v>
      </c>
      <c r="AI8" s="526">
        <f t="shared" ca="1" si="2"/>
        <v>0</v>
      </c>
    </row>
    <row r="9" spans="1:35" ht="24.95" customHeight="1">
      <c r="A9" s="535" t="s">
        <v>576</v>
      </c>
      <c r="B9" s="1571"/>
      <c r="C9" s="822" t="s">
        <v>2228</v>
      </c>
      <c r="D9" s="823">
        <f ca="1">INDEX(INDIRECT("_"&amp;D$112),MATCH($A9,_2自治体コード,0))</f>
        <v>68</v>
      </c>
      <c r="E9" s="644"/>
      <c r="F9" s="645"/>
      <c r="G9" s="531"/>
      <c r="H9" s="824">
        <f t="shared" ca="1" si="0"/>
        <v>0</v>
      </c>
      <c r="I9" s="825">
        <f t="shared" ca="1" si="0"/>
        <v>0</v>
      </c>
      <c r="J9" s="823">
        <f t="shared" ca="1" si="0"/>
        <v>0</v>
      </c>
      <c r="K9" s="825">
        <f t="shared" ca="1" si="0"/>
        <v>0</v>
      </c>
      <c r="L9" s="823">
        <f t="shared" ca="1" si="0"/>
        <v>0</v>
      </c>
      <c r="M9" s="826">
        <f t="shared" ca="1" si="0"/>
        <v>0</v>
      </c>
      <c r="N9" s="531">
        <f t="shared" ca="1" si="0"/>
        <v>3</v>
      </c>
      <c r="O9" s="531">
        <f t="shared" ca="1" si="3"/>
        <v>0</v>
      </c>
      <c r="P9" s="531">
        <f t="shared" ca="1" si="4"/>
        <v>0</v>
      </c>
      <c r="Q9" s="531">
        <f ca="1">INDEX(INDIRECT("_"&amp;Q$112),MATCH($A9,_2自治体コード,0))</f>
        <v>1122</v>
      </c>
      <c r="T9" s="545"/>
      <c r="U9" s="738">
        <f t="shared" ca="1" si="1"/>
        <v>0</v>
      </c>
      <c r="V9" s="737">
        <f t="shared" ca="1" si="1"/>
        <v>0</v>
      </c>
      <c r="W9" s="546">
        <f t="shared" ca="1" si="1"/>
        <v>0</v>
      </c>
      <c r="X9" s="546">
        <f t="shared" ca="1" si="1"/>
        <v>0</v>
      </c>
      <c r="Y9" s="546">
        <f t="shared" ca="1" si="1"/>
        <v>0</v>
      </c>
      <c r="Z9" s="546">
        <f t="shared" ca="1" si="1"/>
        <v>0</v>
      </c>
      <c r="AA9" s="546">
        <f t="shared" ca="1" si="1"/>
        <v>0</v>
      </c>
      <c r="AB9" s="546">
        <f t="shared" ca="1" si="1"/>
        <v>0</v>
      </c>
      <c r="AC9" s="546">
        <f t="shared" ca="1" si="1"/>
        <v>0</v>
      </c>
      <c r="AD9" s="546">
        <f t="shared" ca="1" si="1"/>
        <v>0</v>
      </c>
      <c r="AE9" s="546">
        <f t="shared" ca="1" si="1"/>
        <v>0</v>
      </c>
      <c r="AG9" s="526">
        <f t="shared" ca="1" si="2"/>
        <v>0</v>
      </c>
      <c r="AH9" s="526">
        <f t="shared" ca="1" si="2"/>
        <v>0</v>
      </c>
      <c r="AI9" s="526">
        <f t="shared" ca="1" si="2"/>
        <v>0</v>
      </c>
    </row>
    <row r="10" spans="1:35" ht="24.95" customHeight="1">
      <c r="A10" s="535" t="s">
        <v>579</v>
      </c>
      <c r="B10" s="1571"/>
      <c r="C10" s="827" t="s">
        <v>2229</v>
      </c>
      <c r="D10" s="828">
        <f ca="1">INDEX(INDIRECT("_"&amp;D$112),MATCH($A10,_2自治体コード,0))</f>
        <v>1</v>
      </c>
      <c r="E10" s="829"/>
      <c r="F10" s="830"/>
      <c r="G10" s="831"/>
      <c r="H10" s="832">
        <f t="shared" ca="1" si="0"/>
        <v>0</v>
      </c>
      <c r="I10" s="833">
        <f t="shared" ca="1" si="0"/>
        <v>0</v>
      </c>
      <c r="J10" s="828">
        <f t="shared" ca="1" si="0"/>
        <v>0</v>
      </c>
      <c r="K10" s="833">
        <f t="shared" ca="1" si="0"/>
        <v>0</v>
      </c>
      <c r="L10" s="828">
        <f t="shared" ca="1" si="0"/>
        <v>0</v>
      </c>
      <c r="M10" s="834">
        <f t="shared" ca="1" si="0"/>
        <v>0</v>
      </c>
      <c r="N10" s="831">
        <f t="shared" ca="1" si="0"/>
        <v>0</v>
      </c>
      <c r="O10" s="831">
        <f t="shared" ca="1" si="3"/>
        <v>0</v>
      </c>
      <c r="P10" s="831">
        <f t="shared" ca="1" si="4"/>
        <v>0</v>
      </c>
      <c r="Q10" s="831">
        <f ca="1">INDEX(INDIRECT("_"&amp;Q$112),MATCH($A10,_2自治体コード,0))</f>
        <v>143</v>
      </c>
      <c r="T10" s="545"/>
      <c r="U10" s="738">
        <f t="shared" ca="1" si="1"/>
        <v>0</v>
      </c>
      <c r="V10" s="737">
        <f t="shared" ca="1" si="1"/>
        <v>0</v>
      </c>
      <c r="W10" s="546">
        <f t="shared" ca="1" si="1"/>
        <v>0</v>
      </c>
      <c r="X10" s="546">
        <f t="shared" ca="1" si="1"/>
        <v>0</v>
      </c>
      <c r="Y10" s="546">
        <f t="shared" ca="1" si="1"/>
        <v>0</v>
      </c>
      <c r="Z10" s="546">
        <f t="shared" ca="1" si="1"/>
        <v>0</v>
      </c>
      <c r="AA10" s="546">
        <f t="shared" ca="1" si="1"/>
        <v>0</v>
      </c>
      <c r="AB10" s="546">
        <f t="shared" ca="1" si="1"/>
        <v>0</v>
      </c>
      <c r="AC10" s="546">
        <f t="shared" ca="1" si="1"/>
        <v>0</v>
      </c>
      <c r="AD10" s="546">
        <f t="shared" ca="1" si="1"/>
        <v>0</v>
      </c>
      <c r="AE10" s="546">
        <f t="shared" ca="1" si="1"/>
        <v>0</v>
      </c>
      <c r="AG10" s="526">
        <f t="shared" ca="1" si="2"/>
        <v>0</v>
      </c>
      <c r="AH10" s="526">
        <f t="shared" ca="1" si="2"/>
        <v>0</v>
      </c>
      <c r="AI10" s="526">
        <f t="shared" ca="1" si="2"/>
        <v>0</v>
      </c>
    </row>
    <row r="11" spans="1:35" ht="24.95" customHeight="1">
      <c r="B11" s="1571"/>
      <c r="C11" s="835" t="s">
        <v>2230</v>
      </c>
      <c r="D11" s="836">
        <f t="shared" ref="D11:Q11" ca="1" si="5">SUM(D7:D10)</f>
        <v>675</v>
      </c>
      <c r="E11" s="837">
        <f t="shared" si="5"/>
        <v>0</v>
      </c>
      <c r="F11" s="838">
        <f t="shared" si="5"/>
        <v>0</v>
      </c>
      <c r="G11" s="839">
        <f t="shared" si="5"/>
        <v>0</v>
      </c>
      <c r="H11" s="840">
        <f t="shared" ca="1" si="5"/>
        <v>0</v>
      </c>
      <c r="I11" s="841">
        <f t="shared" ca="1" si="5"/>
        <v>0</v>
      </c>
      <c r="J11" s="836">
        <f t="shared" ca="1" si="5"/>
        <v>0</v>
      </c>
      <c r="K11" s="841">
        <f t="shared" ca="1" si="5"/>
        <v>0</v>
      </c>
      <c r="L11" s="836">
        <f t="shared" ca="1" si="5"/>
        <v>0</v>
      </c>
      <c r="M11" s="842">
        <f t="shared" ca="1" si="5"/>
        <v>0</v>
      </c>
      <c r="N11" s="839">
        <f t="shared" ca="1" si="5"/>
        <v>33</v>
      </c>
      <c r="O11" s="839">
        <f t="shared" ca="1" si="5"/>
        <v>0</v>
      </c>
      <c r="P11" s="839">
        <f t="shared" ca="1" si="5"/>
        <v>0</v>
      </c>
      <c r="Q11" s="839">
        <f t="shared" ca="1" si="5"/>
        <v>7191</v>
      </c>
      <c r="T11" s="545"/>
      <c r="U11" s="738">
        <f t="shared" ca="1" si="1"/>
        <v>0</v>
      </c>
      <c r="V11" s="737">
        <f t="shared" ca="1" si="1"/>
        <v>0</v>
      </c>
      <c r="W11" s="546">
        <f t="shared" ca="1" si="1"/>
        <v>0</v>
      </c>
      <c r="X11" s="546">
        <f t="shared" ca="1" si="1"/>
        <v>0</v>
      </c>
      <c r="Y11" s="546">
        <f t="shared" ca="1" si="1"/>
        <v>0</v>
      </c>
      <c r="Z11" s="546">
        <f t="shared" ca="1" si="1"/>
        <v>0</v>
      </c>
      <c r="AA11" s="546">
        <f t="shared" ca="1" si="1"/>
        <v>0</v>
      </c>
      <c r="AB11" s="546">
        <f t="shared" ca="1" si="1"/>
        <v>0</v>
      </c>
      <c r="AC11" s="546">
        <f t="shared" ca="1" si="1"/>
        <v>0</v>
      </c>
      <c r="AD11" s="546">
        <f t="shared" ca="1" si="1"/>
        <v>0</v>
      </c>
      <c r="AE11" s="546">
        <f t="shared" ca="1" si="1"/>
        <v>0</v>
      </c>
      <c r="AG11" s="526">
        <f t="shared" ca="1" si="2"/>
        <v>0</v>
      </c>
      <c r="AH11" s="526">
        <f t="shared" ca="1" si="2"/>
        <v>0</v>
      </c>
      <c r="AI11" s="526">
        <f t="shared" ca="1" si="2"/>
        <v>0</v>
      </c>
    </row>
    <row r="12" spans="1:35" ht="24.95" customHeight="1">
      <c r="B12" s="1571"/>
      <c r="C12" s="843" t="s">
        <v>1403</v>
      </c>
      <c r="D12" s="844">
        <f t="shared" ref="D12:P12" ca="1" si="6">D66</f>
        <v>623</v>
      </c>
      <c r="E12" s="845">
        <f t="shared" si="6"/>
        <v>0</v>
      </c>
      <c r="F12" s="846">
        <f t="shared" si="6"/>
        <v>0</v>
      </c>
      <c r="G12" s="847">
        <f t="shared" si="6"/>
        <v>0</v>
      </c>
      <c r="H12" s="848">
        <f t="shared" ca="1" si="6"/>
        <v>0</v>
      </c>
      <c r="I12" s="849">
        <f t="shared" ca="1" si="6"/>
        <v>0</v>
      </c>
      <c r="J12" s="844">
        <f t="shared" ca="1" si="6"/>
        <v>0</v>
      </c>
      <c r="K12" s="849">
        <f t="shared" ca="1" si="6"/>
        <v>0</v>
      </c>
      <c r="L12" s="844">
        <f t="shared" ca="1" si="6"/>
        <v>0</v>
      </c>
      <c r="M12" s="850">
        <f t="shared" ca="1" si="6"/>
        <v>0</v>
      </c>
      <c r="N12" s="847">
        <f t="shared" ca="1" si="6"/>
        <v>61</v>
      </c>
      <c r="O12" s="847">
        <f ca="1">O66</f>
        <v>0</v>
      </c>
      <c r="P12" s="847">
        <f t="shared" ca="1" si="6"/>
        <v>0</v>
      </c>
      <c r="Q12" s="847">
        <f ca="1">Q66</f>
        <v>6032</v>
      </c>
      <c r="T12" s="545"/>
      <c r="U12" s="738">
        <f t="shared" ca="1" si="1"/>
        <v>0</v>
      </c>
      <c r="V12" s="737">
        <f t="shared" ca="1" si="1"/>
        <v>0</v>
      </c>
      <c r="W12" s="546">
        <f t="shared" ca="1" si="1"/>
        <v>0</v>
      </c>
      <c r="X12" s="546">
        <f t="shared" ca="1" si="1"/>
        <v>0</v>
      </c>
      <c r="Y12" s="546">
        <f t="shared" ca="1" si="1"/>
        <v>0</v>
      </c>
      <c r="Z12" s="546">
        <f t="shared" ca="1" si="1"/>
        <v>0</v>
      </c>
      <c r="AA12" s="546">
        <f t="shared" ca="1" si="1"/>
        <v>0</v>
      </c>
      <c r="AB12" s="546">
        <f t="shared" ca="1" si="1"/>
        <v>0</v>
      </c>
      <c r="AC12" s="546">
        <f t="shared" ca="1" si="1"/>
        <v>0</v>
      </c>
      <c r="AD12" s="546">
        <f t="shared" ca="1" si="1"/>
        <v>0</v>
      </c>
      <c r="AE12" s="546">
        <f t="shared" ca="1" si="1"/>
        <v>0</v>
      </c>
      <c r="AG12" s="526">
        <f t="shared" ca="1" si="2"/>
        <v>0</v>
      </c>
      <c r="AH12" s="526">
        <f t="shared" ca="1" si="2"/>
        <v>0</v>
      </c>
      <c r="AI12" s="526">
        <f t="shared" ca="1" si="2"/>
        <v>0</v>
      </c>
    </row>
    <row r="13" spans="1:35" ht="24.95" customHeight="1">
      <c r="B13" s="1572"/>
      <c r="C13" s="822" t="s">
        <v>354</v>
      </c>
      <c r="D13" s="823">
        <f t="shared" ref="D13:Q13" ca="1" si="7">SUM(D11:D12)</f>
        <v>1298</v>
      </c>
      <c r="E13" s="644">
        <f t="shared" si="7"/>
        <v>0</v>
      </c>
      <c r="F13" s="645">
        <f t="shared" si="7"/>
        <v>0</v>
      </c>
      <c r="G13" s="531">
        <f t="shared" si="7"/>
        <v>0</v>
      </c>
      <c r="H13" s="824">
        <f t="shared" ca="1" si="7"/>
        <v>0</v>
      </c>
      <c r="I13" s="825">
        <f t="shared" ca="1" si="7"/>
        <v>0</v>
      </c>
      <c r="J13" s="823">
        <f t="shared" ca="1" si="7"/>
        <v>0</v>
      </c>
      <c r="K13" s="825">
        <f t="shared" ca="1" si="7"/>
        <v>0</v>
      </c>
      <c r="L13" s="823">
        <f t="shared" ca="1" si="7"/>
        <v>0</v>
      </c>
      <c r="M13" s="826">
        <f t="shared" ca="1" si="7"/>
        <v>0</v>
      </c>
      <c r="N13" s="531">
        <f t="shared" ca="1" si="7"/>
        <v>94</v>
      </c>
      <c r="O13" s="531">
        <f t="shared" ca="1" si="7"/>
        <v>0</v>
      </c>
      <c r="P13" s="531">
        <f t="shared" ca="1" si="7"/>
        <v>0</v>
      </c>
      <c r="Q13" s="531">
        <f t="shared" ca="1" si="7"/>
        <v>13223</v>
      </c>
      <c r="T13" s="545"/>
      <c r="U13" s="738">
        <f t="shared" ca="1" si="1"/>
        <v>0</v>
      </c>
      <c r="V13" s="737">
        <f t="shared" ca="1" si="1"/>
        <v>0</v>
      </c>
      <c r="W13" s="546">
        <f t="shared" ca="1" si="1"/>
        <v>0</v>
      </c>
      <c r="X13" s="546">
        <f t="shared" ca="1" si="1"/>
        <v>0</v>
      </c>
      <c r="Y13" s="546">
        <f t="shared" ca="1" si="1"/>
        <v>0</v>
      </c>
      <c r="Z13" s="546">
        <f t="shared" ca="1" si="1"/>
        <v>0</v>
      </c>
      <c r="AA13" s="546">
        <f t="shared" ca="1" si="1"/>
        <v>0</v>
      </c>
      <c r="AB13" s="546">
        <f t="shared" ca="1" si="1"/>
        <v>0</v>
      </c>
      <c r="AC13" s="546">
        <f t="shared" ca="1" si="1"/>
        <v>0</v>
      </c>
      <c r="AD13" s="546">
        <f t="shared" ca="1" si="1"/>
        <v>0</v>
      </c>
      <c r="AE13" s="546">
        <f t="shared" ca="1" si="1"/>
        <v>0</v>
      </c>
      <c r="AG13" s="526">
        <f t="shared" ca="1" si="2"/>
        <v>0</v>
      </c>
      <c r="AH13" s="526">
        <f t="shared" ca="1" si="2"/>
        <v>0</v>
      </c>
      <c r="AI13" s="526">
        <f t="shared" ca="1" si="2"/>
        <v>0</v>
      </c>
    </row>
    <row r="14" spans="1:35" ht="24.95" customHeight="1">
      <c r="A14" s="526" t="s">
        <v>605</v>
      </c>
      <c r="B14" s="1577" t="s">
        <v>2231</v>
      </c>
      <c r="C14" s="851" t="s">
        <v>2232</v>
      </c>
      <c r="D14" s="852">
        <f ca="1">INDEX(INDIRECT("_"&amp;D$112),MATCH($A14,_2自治体コード,0))</f>
        <v>717</v>
      </c>
      <c r="E14" s="642"/>
      <c r="F14" s="643"/>
      <c r="G14" s="628"/>
      <c r="H14" s="853">
        <f t="shared" ref="H14:N16" ca="1" si="8">INDEX(INDIRECT("_"&amp;H$112),MATCH($A14,_2自治体コード,0))</f>
        <v>0</v>
      </c>
      <c r="I14" s="854">
        <f t="shared" ca="1" si="8"/>
        <v>0</v>
      </c>
      <c r="J14" s="852">
        <f t="shared" ca="1" si="8"/>
        <v>0</v>
      </c>
      <c r="K14" s="854">
        <f t="shared" ca="1" si="8"/>
        <v>0</v>
      </c>
      <c r="L14" s="852">
        <f t="shared" ca="1" si="8"/>
        <v>0</v>
      </c>
      <c r="M14" s="855">
        <f t="shared" ca="1" si="8"/>
        <v>0</v>
      </c>
      <c r="N14" s="628">
        <f t="shared" ca="1" si="8"/>
        <v>17</v>
      </c>
      <c r="O14" s="628">
        <f t="shared" ref="O14:O16" ca="1" si="9">SUM(U14:AE14)</f>
        <v>0</v>
      </c>
      <c r="P14" s="628">
        <f t="shared" ref="P14" ca="1" si="10">SUM(AG14:AJ14)</f>
        <v>0</v>
      </c>
      <c r="Q14" s="856">
        <f ca="1">INDEX(INDIRECT("_"&amp;Q$112),MATCH($A14,_2自治体コード,0))</f>
        <v>5489</v>
      </c>
      <c r="T14" s="545"/>
      <c r="U14" s="738">
        <f t="shared" ca="1" si="1"/>
        <v>0</v>
      </c>
      <c r="V14" s="737">
        <f t="shared" ca="1" si="1"/>
        <v>0</v>
      </c>
      <c r="W14" s="546">
        <f t="shared" ca="1" si="1"/>
        <v>0</v>
      </c>
      <c r="X14" s="546">
        <f t="shared" ca="1" si="1"/>
        <v>0</v>
      </c>
      <c r="Y14" s="546">
        <f t="shared" ca="1" si="1"/>
        <v>0</v>
      </c>
      <c r="Z14" s="546">
        <f t="shared" ca="1" si="1"/>
        <v>0</v>
      </c>
      <c r="AA14" s="546">
        <f t="shared" ca="1" si="1"/>
        <v>0</v>
      </c>
      <c r="AB14" s="546">
        <f t="shared" ca="1" si="1"/>
        <v>0</v>
      </c>
      <c r="AC14" s="546">
        <f t="shared" ca="1" si="1"/>
        <v>0</v>
      </c>
      <c r="AD14" s="546">
        <f t="shared" ca="1" si="1"/>
        <v>0</v>
      </c>
      <c r="AE14" s="546">
        <f t="shared" ca="1" si="1"/>
        <v>0</v>
      </c>
      <c r="AG14" s="526">
        <f t="shared" ca="1" si="2"/>
        <v>0</v>
      </c>
      <c r="AH14" s="526">
        <f t="shared" ca="1" si="2"/>
        <v>0</v>
      </c>
      <c r="AI14" s="526">
        <f t="shared" ca="1" si="2"/>
        <v>0</v>
      </c>
    </row>
    <row r="15" spans="1:35" ht="24.95" customHeight="1">
      <c r="A15" s="526" t="s">
        <v>611</v>
      </c>
      <c r="B15" s="1578"/>
      <c r="C15" s="857" t="s">
        <v>2233</v>
      </c>
      <c r="D15" s="823">
        <f ca="1">INDEX(INDIRECT("_"&amp;D$112),MATCH($A15,_2自治体コード,0))</f>
        <v>1021</v>
      </c>
      <c r="E15" s="644"/>
      <c r="F15" s="645"/>
      <c r="G15" s="531"/>
      <c r="H15" s="824">
        <f t="shared" ca="1" si="8"/>
        <v>38</v>
      </c>
      <c r="I15" s="825">
        <f t="shared" ca="1" si="8"/>
        <v>26</v>
      </c>
      <c r="J15" s="823">
        <f t="shared" ca="1" si="8"/>
        <v>0</v>
      </c>
      <c r="K15" s="825">
        <f t="shared" ca="1" si="8"/>
        <v>0</v>
      </c>
      <c r="L15" s="823">
        <f t="shared" ca="1" si="8"/>
        <v>2</v>
      </c>
      <c r="M15" s="826">
        <f t="shared" ca="1" si="8"/>
        <v>0</v>
      </c>
      <c r="N15" s="531">
        <f t="shared" ca="1" si="8"/>
        <v>30</v>
      </c>
      <c r="O15" s="531">
        <f ca="1">SUM(U15:AE15)</f>
        <v>0</v>
      </c>
      <c r="P15" s="531">
        <f ca="1">SUM(AG15:AJ15)</f>
        <v>0</v>
      </c>
      <c r="Q15" s="858">
        <f ca="1">INDEX(INDIRECT("_"&amp;Q$112),MATCH($A15,_2自治体コード,0))</f>
        <v>6266</v>
      </c>
      <c r="T15" s="545"/>
      <c r="U15" s="738">
        <f t="shared" ca="1" si="1"/>
        <v>0</v>
      </c>
      <c r="V15" s="737">
        <f t="shared" ca="1" si="1"/>
        <v>0</v>
      </c>
      <c r="W15" s="546">
        <f t="shared" ca="1" si="1"/>
        <v>0</v>
      </c>
      <c r="X15" s="546">
        <f t="shared" ca="1" si="1"/>
        <v>0</v>
      </c>
      <c r="Y15" s="546">
        <f t="shared" ca="1" si="1"/>
        <v>0</v>
      </c>
      <c r="Z15" s="546">
        <f t="shared" ca="1" si="1"/>
        <v>0</v>
      </c>
      <c r="AA15" s="546">
        <f t="shared" ca="1" si="1"/>
        <v>0</v>
      </c>
      <c r="AB15" s="546">
        <f t="shared" ca="1" si="1"/>
        <v>0</v>
      </c>
      <c r="AC15" s="546">
        <f t="shared" ca="1" si="1"/>
        <v>0</v>
      </c>
      <c r="AD15" s="546">
        <f t="shared" ca="1" si="1"/>
        <v>0</v>
      </c>
      <c r="AE15" s="546">
        <f t="shared" ca="1" si="1"/>
        <v>0</v>
      </c>
      <c r="AG15" s="526">
        <f t="shared" ca="1" si="2"/>
        <v>0</v>
      </c>
      <c r="AH15" s="526">
        <f t="shared" ca="1" si="2"/>
        <v>0</v>
      </c>
      <c r="AI15" s="526">
        <f t="shared" ca="1" si="2"/>
        <v>0</v>
      </c>
    </row>
    <row r="16" spans="1:35" ht="24.95" customHeight="1">
      <c r="A16" s="526" t="s">
        <v>618</v>
      </c>
      <c r="B16" s="1578"/>
      <c r="C16" s="859" t="s">
        <v>2234</v>
      </c>
      <c r="D16" s="828">
        <f ca="1">INDEX(INDIRECT("_"&amp;D$112),MATCH($A16,_2自治体コード,0))</f>
        <v>553</v>
      </c>
      <c r="E16" s="829"/>
      <c r="F16" s="830"/>
      <c r="G16" s="831"/>
      <c r="H16" s="832">
        <f t="shared" ca="1" si="8"/>
        <v>0</v>
      </c>
      <c r="I16" s="833">
        <f t="shared" ca="1" si="8"/>
        <v>0</v>
      </c>
      <c r="J16" s="828">
        <f t="shared" ca="1" si="8"/>
        <v>0</v>
      </c>
      <c r="K16" s="833">
        <f t="shared" ca="1" si="8"/>
        <v>0</v>
      </c>
      <c r="L16" s="828">
        <f t="shared" ca="1" si="8"/>
        <v>0</v>
      </c>
      <c r="M16" s="834">
        <f t="shared" ca="1" si="8"/>
        <v>0</v>
      </c>
      <c r="N16" s="831">
        <f t="shared" ca="1" si="8"/>
        <v>8</v>
      </c>
      <c r="O16" s="831">
        <f t="shared" ca="1" si="9"/>
        <v>0</v>
      </c>
      <c r="P16" s="831">
        <f ca="1">SUM(AG16:AJ16)</f>
        <v>0</v>
      </c>
      <c r="Q16" s="860">
        <f ca="1">INDEX(INDIRECT("_"&amp;Q$112),MATCH($A16,_2自治体コード,0))</f>
        <v>3742</v>
      </c>
      <c r="T16" s="545"/>
      <c r="U16" s="738">
        <f t="shared" ca="1" si="1"/>
        <v>0</v>
      </c>
      <c r="V16" s="737">
        <f t="shared" ca="1" si="1"/>
        <v>0</v>
      </c>
      <c r="W16" s="546">
        <f t="shared" ca="1" si="1"/>
        <v>0</v>
      </c>
      <c r="X16" s="546">
        <f t="shared" ca="1" si="1"/>
        <v>0</v>
      </c>
      <c r="Y16" s="546">
        <f t="shared" ca="1" si="1"/>
        <v>0</v>
      </c>
      <c r="Z16" s="546">
        <f t="shared" ca="1" si="1"/>
        <v>0</v>
      </c>
      <c r="AA16" s="546">
        <f t="shared" ca="1" si="1"/>
        <v>0</v>
      </c>
      <c r="AB16" s="546">
        <f t="shared" ca="1" si="1"/>
        <v>0</v>
      </c>
      <c r="AC16" s="546">
        <f t="shared" ca="1" si="1"/>
        <v>0</v>
      </c>
      <c r="AD16" s="546">
        <f t="shared" ca="1" si="1"/>
        <v>0</v>
      </c>
      <c r="AE16" s="546">
        <f t="shared" ca="1" si="1"/>
        <v>0</v>
      </c>
      <c r="AG16" s="526">
        <f t="shared" ca="1" si="2"/>
        <v>0</v>
      </c>
      <c r="AH16" s="526">
        <f t="shared" ca="1" si="2"/>
        <v>0</v>
      </c>
      <c r="AI16" s="526">
        <f t="shared" ca="1" si="2"/>
        <v>0</v>
      </c>
    </row>
    <row r="17" spans="1:35" ht="24.95" customHeight="1">
      <c r="B17" s="1578"/>
      <c r="C17" s="835" t="s">
        <v>2230</v>
      </c>
      <c r="D17" s="836">
        <f t="shared" ref="D17:Q17" ca="1" si="11">SUM(D14:D16)</f>
        <v>2291</v>
      </c>
      <c r="E17" s="837">
        <f t="shared" si="11"/>
        <v>0</v>
      </c>
      <c r="F17" s="838">
        <f t="shared" si="11"/>
        <v>0</v>
      </c>
      <c r="G17" s="839">
        <f t="shared" si="11"/>
        <v>0</v>
      </c>
      <c r="H17" s="840">
        <f t="shared" ca="1" si="11"/>
        <v>38</v>
      </c>
      <c r="I17" s="841">
        <f t="shared" ca="1" si="11"/>
        <v>26</v>
      </c>
      <c r="J17" s="836">
        <f t="shared" ca="1" si="11"/>
        <v>0</v>
      </c>
      <c r="K17" s="841">
        <f t="shared" ca="1" si="11"/>
        <v>0</v>
      </c>
      <c r="L17" s="836">
        <f t="shared" ca="1" si="11"/>
        <v>2</v>
      </c>
      <c r="M17" s="842">
        <f t="shared" ca="1" si="11"/>
        <v>0</v>
      </c>
      <c r="N17" s="839">
        <f t="shared" ca="1" si="11"/>
        <v>55</v>
      </c>
      <c r="O17" s="839">
        <f t="shared" ca="1" si="11"/>
        <v>0</v>
      </c>
      <c r="P17" s="839">
        <f t="shared" ca="1" si="11"/>
        <v>0</v>
      </c>
      <c r="Q17" s="861">
        <f t="shared" ca="1" si="11"/>
        <v>15497</v>
      </c>
      <c r="T17" s="545"/>
      <c r="U17" s="738">
        <f t="shared" ref="U17:AE26" ca="1" si="12">INDEX(INDIRECT("_"&amp;U$112),MATCH($A17,_2自治体コード,0))</f>
        <v>0</v>
      </c>
      <c r="V17" s="737">
        <f t="shared" ca="1" si="12"/>
        <v>0</v>
      </c>
      <c r="W17" s="546">
        <f t="shared" ca="1" si="12"/>
        <v>0</v>
      </c>
      <c r="X17" s="546">
        <f t="shared" ca="1" si="12"/>
        <v>0</v>
      </c>
      <c r="Y17" s="546">
        <f t="shared" ca="1" si="12"/>
        <v>0</v>
      </c>
      <c r="Z17" s="546">
        <f t="shared" ca="1" si="12"/>
        <v>0</v>
      </c>
      <c r="AA17" s="546">
        <f t="shared" ca="1" si="12"/>
        <v>0</v>
      </c>
      <c r="AB17" s="546">
        <f t="shared" ca="1" si="12"/>
        <v>0</v>
      </c>
      <c r="AC17" s="546">
        <f t="shared" ca="1" si="12"/>
        <v>0</v>
      </c>
      <c r="AD17" s="546">
        <f t="shared" ca="1" si="12"/>
        <v>0</v>
      </c>
      <c r="AE17" s="546">
        <f t="shared" ca="1" si="12"/>
        <v>0</v>
      </c>
      <c r="AG17" s="526">
        <f t="shared" ca="1" si="2"/>
        <v>0</v>
      </c>
      <c r="AH17" s="526">
        <f t="shared" ca="1" si="2"/>
        <v>0</v>
      </c>
      <c r="AI17" s="526">
        <f t="shared" ca="1" si="2"/>
        <v>0</v>
      </c>
    </row>
    <row r="18" spans="1:35" ht="24.95" customHeight="1">
      <c r="B18" s="1578"/>
      <c r="C18" s="843" t="s">
        <v>1403</v>
      </c>
      <c r="D18" s="844">
        <f t="shared" ref="D18:Q18" ca="1" si="13">D75</f>
        <v>621</v>
      </c>
      <c r="E18" s="845">
        <f t="shared" si="13"/>
        <v>0</v>
      </c>
      <c r="F18" s="846">
        <f t="shared" si="13"/>
        <v>0</v>
      </c>
      <c r="G18" s="847">
        <f t="shared" si="13"/>
        <v>0</v>
      </c>
      <c r="H18" s="848">
        <f t="shared" ca="1" si="13"/>
        <v>0</v>
      </c>
      <c r="I18" s="849">
        <f t="shared" ca="1" si="13"/>
        <v>0</v>
      </c>
      <c r="J18" s="844">
        <f t="shared" ca="1" si="13"/>
        <v>0</v>
      </c>
      <c r="K18" s="849">
        <f t="shared" ca="1" si="13"/>
        <v>0</v>
      </c>
      <c r="L18" s="844">
        <f t="shared" ca="1" si="13"/>
        <v>0</v>
      </c>
      <c r="M18" s="850">
        <f t="shared" ca="1" si="13"/>
        <v>0</v>
      </c>
      <c r="N18" s="847">
        <f t="shared" ca="1" si="13"/>
        <v>21</v>
      </c>
      <c r="O18" s="847">
        <f t="shared" ca="1" si="13"/>
        <v>0</v>
      </c>
      <c r="P18" s="847">
        <f t="shared" ca="1" si="13"/>
        <v>0</v>
      </c>
      <c r="Q18" s="862">
        <f t="shared" ca="1" si="13"/>
        <v>3969</v>
      </c>
      <c r="T18" s="545"/>
      <c r="U18" s="738">
        <f t="shared" ca="1" si="12"/>
        <v>0</v>
      </c>
      <c r="V18" s="737">
        <f t="shared" ca="1" si="12"/>
        <v>0</v>
      </c>
      <c r="W18" s="546">
        <f t="shared" ca="1" si="12"/>
        <v>0</v>
      </c>
      <c r="X18" s="546">
        <f t="shared" ca="1" si="12"/>
        <v>0</v>
      </c>
      <c r="Y18" s="546">
        <f t="shared" ca="1" si="12"/>
        <v>0</v>
      </c>
      <c r="Z18" s="546">
        <f t="shared" ca="1" si="12"/>
        <v>0</v>
      </c>
      <c r="AA18" s="546">
        <f t="shared" ca="1" si="12"/>
        <v>0</v>
      </c>
      <c r="AB18" s="546">
        <f t="shared" ca="1" si="12"/>
        <v>0</v>
      </c>
      <c r="AC18" s="546">
        <f t="shared" ca="1" si="12"/>
        <v>0</v>
      </c>
      <c r="AD18" s="546">
        <f t="shared" ca="1" si="12"/>
        <v>0</v>
      </c>
      <c r="AE18" s="546">
        <f t="shared" ca="1" si="12"/>
        <v>0</v>
      </c>
      <c r="AG18" s="526">
        <f t="shared" ca="1" si="2"/>
        <v>0</v>
      </c>
      <c r="AH18" s="526">
        <f t="shared" ca="1" si="2"/>
        <v>0</v>
      </c>
      <c r="AI18" s="526">
        <f t="shared" ca="1" si="2"/>
        <v>0</v>
      </c>
    </row>
    <row r="19" spans="1:35" ht="24.95" customHeight="1">
      <c r="B19" s="1579"/>
      <c r="C19" s="863" t="s">
        <v>354</v>
      </c>
      <c r="D19" s="864">
        <f t="shared" ref="D19:Q19" ca="1" si="14">SUM(D17:D18)</f>
        <v>2912</v>
      </c>
      <c r="E19" s="654">
        <f t="shared" si="14"/>
        <v>0</v>
      </c>
      <c r="F19" s="655">
        <f t="shared" si="14"/>
        <v>0</v>
      </c>
      <c r="G19" s="618">
        <f t="shared" si="14"/>
        <v>0</v>
      </c>
      <c r="H19" s="865">
        <f t="shared" ca="1" si="14"/>
        <v>38</v>
      </c>
      <c r="I19" s="866">
        <f t="shared" ca="1" si="14"/>
        <v>26</v>
      </c>
      <c r="J19" s="864">
        <f t="shared" ca="1" si="14"/>
        <v>0</v>
      </c>
      <c r="K19" s="866">
        <f t="shared" ca="1" si="14"/>
        <v>0</v>
      </c>
      <c r="L19" s="864">
        <f t="shared" ca="1" si="14"/>
        <v>2</v>
      </c>
      <c r="M19" s="867">
        <f t="shared" ca="1" si="14"/>
        <v>0</v>
      </c>
      <c r="N19" s="618">
        <f t="shared" ca="1" si="14"/>
        <v>76</v>
      </c>
      <c r="O19" s="618">
        <f t="shared" ca="1" si="14"/>
        <v>0</v>
      </c>
      <c r="P19" s="618">
        <f t="shared" ca="1" si="14"/>
        <v>0</v>
      </c>
      <c r="Q19" s="868">
        <f t="shared" ca="1" si="14"/>
        <v>19466</v>
      </c>
      <c r="T19" s="545"/>
      <c r="U19" s="738">
        <f t="shared" ca="1" si="12"/>
        <v>0</v>
      </c>
      <c r="V19" s="737">
        <f t="shared" ca="1" si="12"/>
        <v>0</v>
      </c>
      <c r="W19" s="546">
        <f t="shared" ca="1" si="12"/>
        <v>0</v>
      </c>
      <c r="X19" s="546">
        <f t="shared" ca="1" si="12"/>
        <v>0</v>
      </c>
      <c r="Y19" s="546">
        <f t="shared" ca="1" si="12"/>
        <v>0</v>
      </c>
      <c r="Z19" s="546">
        <f t="shared" ca="1" si="12"/>
        <v>0</v>
      </c>
      <c r="AA19" s="546">
        <f t="shared" ca="1" si="12"/>
        <v>0</v>
      </c>
      <c r="AB19" s="546">
        <f t="shared" ca="1" si="12"/>
        <v>0</v>
      </c>
      <c r="AC19" s="546">
        <f t="shared" ca="1" si="12"/>
        <v>0</v>
      </c>
      <c r="AD19" s="546">
        <f t="shared" ca="1" si="12"/>
        <v>0</v>
      </c>
      <c r="AE19" s="546">
        <f t="shared" ca="1" si="12"/>
        <v>0</v>
      </c>
      <c r="AG19" s="526">
        <f t="shared" ca="1" si="2"/>
        <v>0</v>
      </c>
      <c r="AH19" s="526">
        <f t="shared" ca="1" si="2"/>
        <v>0</v>
      </c>
      <c r="AI19" s="526">
        <f t="shared" ca="1" si="2"/>
        <v>0</v>
      </c>
    </row>
    <row r="20" spans="1:35" ht="24.95" customHeight="1">
      <c r="A20" s="526" t="s">
        <v>622</v>
      </c>
      <c r="B20" s="1570" t="s">
        <v>2235</v>
      </c>
      <c r="C20" s="851" t="s">
        <v>2236</v>
      </c>
      <c r="D20" s="852">
        <f t="shared" ref="D20:D32" ca="1" si="15">INDEX(INDIRECT("_"&amp;D$112),MATCH($A20,_2自治体コード,0))</f>
        <v>120</v>
      </c>
      <c r="E20" s="642"/>
      <c r="F20" s="643"/>
      <c r="G20" s="628"/>
      <c r="H20" s="853">
        <f t="shared" ref="H20:N32" ca="1" si="16">INDEX(INDIRECT("_"&amp;H$112),MATCH($A20,_2自治体コード,0))</f>
        <v>0</v>
      </c>
      <c r="I20" s="854">
        <f t="shared" ca="1" si="16"/>
        <v>0</v>
      </c>
      <c r="J20" s="852">
        <f t="shared" ca="1" si="16"/>
        <v>0</v>
      </c>
      <c r="K20" s="854">
        <f t="shared" ca="1" si="16"/>
        <v>0</v>
      </c>
      <c r="L20" s="852">
        <f t="shared" ca="1" si="16"/>
        <v>0</v>
      </c>
      <c r="M20" s="855">
        <f t="shared" ca="1" si="16"/>
        <v>0</v>
      </c>
      <c r="N20" s="628">
        <f t="shared" ca="1" si="16"/>
        <v>0</v>
      </c>
      <c r="O20" s="628">
        <f t="shared" ref="O20:O32" ca="1" si="17">SUM(U20:AE20)</f>
        <v>0</v>
      </c>
      <c r="P20" s="628">
        <f t="shared" ref="P20:P32" ca="1" si="18">SUM(AG20:AJ20)</f>
        <v>0</v>
      </c>
      <c r="Q20" s="628">
        <f t="shared" ref="Q20:Q32" ca="1" si="19">INDEX(INDIRECT("_"&amp;Q$112),MATCH($A20,_2自治体コード,0))</f>
        <v>1377</v>
      </c>
      <c r="T20" s="545"/>
      <c r="U20" s="738">
        <f t="shared" ca="1" si="12"/>
        <v>0</v>
      </c>
      <c r="V20" s="737">
        <f t="shared" ca="1" si="12"/>
        <v>0</v>
      </c>
      <c r="W20" s="546">
        <f t="shared" ca="1" si="12"/>
        <v>0</v>
      </c>
      <c r="X20" s="546">
        <f t="shared" ca="1" si="12"/>
        <v>0</v>
      </c>
      <c r="Y20" s="546">
        <f t="shared" ca="1" si="12"/>
        <v>0</v>
      </c>
      <c r="Z20" s="546">
        <f t="shared" ca="1" si="12"/>
        <v>0</v>
      </c>
      <c r="AA20" s="546">
        <f t="shared" ca="1" si="12"/>
        <v>0</v>
      </c>
      <c r="AB20" s="546">
        <f t="shared" ca="1" si="12"/>
        <v>0</v>
      </c>
      <c r="AC20" s="546">
        <f t="shared" ca="1" si="12"/>
        <v>0</v>
      </c>
      <c r="AD20" s="546">
        <f t="shared" ca="1" si="12"/>
        <v>0</v>
      </c>
      <c r="AE20" s="546">
        <f t="shared" ca="1" si="12"/>
        <v>0</v>
      </c>
      <c r="AG20" s="526">
        <f t="shared" ca="1" si="2"/>
        <v>0</v>
      </c>
      <c r="AH20" s="526">
        <f t="shared" ca="1" si="2"/>
        <v>0</v>
      </c>
      <c r="AI20" s="526">
        <f t="shared" ca="1" si="2"/>
        <v>0</v>
      </c>
    </row>
    <row r="21" spans="1:35" ht="24.95" customHeight="1">
      <c r="A21" s="526" t="s">
        <v>624</v>
      </c>
      <c r="B21" s="1571"/>
      <c r="C21" s="857" t="s">
        <v>2237</v>
      </c>
      <c r="D21" s="823">
        <f t="shared" ca="1" si="15"/>
        <v>248</v>
      </c>
      <c r="E21" s="644"/>
      <c r="F21" s="645"/>
      <c r="G21" s="531"/>
      <c r="H21" s="824">
        <f t="shared" ca="1" si="16"/>
        <v>0</v>
      </c>
      <c r="I21" s="825">
        <f t="shared" ca="1" si="16"/>
        <v>0</v>
      </c>
      <c r="J21" s="823">
        <f t="shared" ca="1" si="16"/>
        <v>0</v>
      </c>
      <c r="K21" s="825">
        <f t="shared" ca="1" si="16"/>
        <v>0</v>
      </c>
      <c r="L21" s="823">
        <f t="shared" ca="1" si="16"/>
        <v>0</v>
      </c>
      <c r="M21" s="826">
        <f t="shared" ca="1" si="16"/>
        <v>0</v>
      </c>
      <c r="N21" s="531">
        <f t="shared" ca="1" si="16"/>
        <v>5</v>
      </c>
      <c r="O21" s="531">
        <f t="shared" ca="1" si="17"/>
        <v>0</v>
      </c>
      <c r="P21" s="531">
        <f t="shared" ca="1" si="18"/>
        <v>0</v>
      </c>
      <c r="Q21" s="531">
        <f t="shared" ca="1" si="19"/>
        <v>1229</v>
      </c>
      <c r="T21" s="545"/>
      <c r="U21" s="738">
        <f t="shared" ca="1" si="12"/>
        <v>0</v>
      </c>
      <c r="V21" s="737">
        <f t="shared" ca="1" si="12"/>
        <v>0</v>
      </c>
      <c r="W21" s="546">
        <f t="shared" ca="1" si="12"/>
        <v>0</v>
      </c>
      <c r="X21" s="546">
        <f t="shared" ca="1" si="12"/>
        <v>0</v>
      </c>
      <c r="Y21" s="546">
        <f t="shared" ca="1" si="12"/>
        <v>0</v>
      </c>
      <c r="Z21" s="546">
        <f t="shared" ca="1" si="12"/>
        <v>0</v>
      </c>
      <c r="AA21" s="546">
        <f t="shared" ca="1" si="12"/>
        <v>0</v>
      </c>
      <c r="AB21" s="546">
        <f t="shared" ca="1" si="12"/>
        <v>0</v>
      </c>
      <c r="AC21" s="546">
        <f t="shared" ca="1" si="12"/>
        <v>0</v>
      </c>
      <c r="AD21" s="546">
        <f t="shared" ca="1" si="12"/>
        <v>0</v>
      </c>
      <c r="AE21" s="546">
        <f t="shared" ca="1" si="12"/>
        <v>0</v>
      </c>
      <c r="AG21" s="526">
        <f t="shared" ca="1" si="2"/>
        <v>0</v>
      </c>
      <c r="AH21" s="526">
        <f t="shared" ca="1" si="2"/>
        <v>0</v>
      </c>
      <c r="AI21" s="526">
        <f t="shared" ca="1" si="2"/>
        <v>0</v>
      </c>
    </row>
    <row r="22" spans="1:35" ht="24.95" customHeight="1">
      <c r="A22" s="526" t="s">
        <v>636</v>
      </c>
      <c r="B22" s="1571"/>
      <c r="C22" s="857" t="s">
        <v>2238</v>
      </c>
      <c r="D22" s="823">
        <f t="shared" ca="1" si="15"/>
        <v>523</v>
      </c>
      <c r="E22" s="644"/>
      <c r="F22" s="645"/>
      <c r="G22" s="531"/>
      <c r="H22" s="824">
        <f t="shared" ca="1" si="16"/>
        <v>0</v>
      </c>
      <c r="I22" s="825">
        <f t="shared" ca="1" si="16"/>
        <v>0</v>
      </c>
      <c r="J22" s="823">
        <f t="shared" ca="1" si="16"/>
        <v>0</v>
      </c>
      <c r="K22" s="825">
        <f t="shared" ca="1" si="16"/>
        <v>0</v>
      </c>
      <c r="L22" s="823">
        <f t="shared" ca="1" si="16"/>
        <v>0</v>
      </c>
      <c r="M22" s="826">
        <f t="shared" ca="1" si="16"/>
        <v>0</v>
      </c>
      <c r="N22" s="531">
        <f t="shared" ca="1" si="16"/>
        <v>18</v>
      </c>
      <c r="O22" s="531">
        <f t="shared" ca="1" si="17"/>
        <v>0</v>
      </c>
      <c r="P22" s="531">
        <f t="shared" ca="1" si="18"/>
        <v>0</v>
      </c>
      <c r="Q22" s="531">
        <f t="shared" ca="1" si="19"/>
        <v>3799</v>
      </c>
      <c r="T22" s="545"/>
      <c r="U22" s="738">
        <f t="shared" ca="1" si="12"/>
        <v>0</v>
      </c>
      <c r="V22" s="737">
        <f t="shared" ca="1" si="12"/>
        <v>0</v>
      </c>
      <c r="W22" s="546">
        <f t="shared" ca="1" si="12"/>
        <v>0</v>
      </c>
      <c r="X22" s="546">
        <f t="shared" ca="1" si="12"/>
        <v>0</v>
      </c>
      <c r="Y22" s="546">
        <f t="shared" ca="1" si="12"/>
        <v>0</v>
      </c>
      <c r="Z22" s="546">
        <f t="shared" ca="1" si="12"/>
        <v>0</v>
      </c>
      <c r="AA22" s="546">
        <f t="shared" ca="1" si="12"/>
        <v>0</v>
      </c>
      <c r="AB22" s="546">
        <f t="shared" ca="1" si="12"/>
        <v>0</v>
      </c>
      <c r="AC22" s="546">
        <f t="shared" ca="1" si="12"/>
        <v>0</v>
      </c>
      <c r="AD22" s="546">
        <f t="shared" ca="1" si="12"/>
        <v>0</v>
      </c>
      <c r="AE22" s="546">
        <f t="shared" ca="1" si="12"/>
        <v>0</v>
      </c>
      <c r="AG22" s="526">
        <f t="shared" ca="1" si="2"/>
        <v>0</v>
      </c>
      <c r="AH22" s="526">
        <f t="shared" ca="1" si="2"/>
        <v>0</v>
      </c>
      <c r="AI22" s="526">
        <f t="shared" ca="1" si="2"/>
        <v>0</v>
      </c>
    </row>
    <row r="23" spans="1:35" ht="24.95" customHeight="1">
      <c r="A23" s="526" t="s">
        <v>644</v>
      </c>
      <c r="B23" s="1571"/>
      <c r="C23" s="857" t="s">
        <v>2239</v>
      </c>
      <c r="D23" s="823">
        <f t="shared" ca="1" si="15"/>
        <v>366</v>
      </c>
      <c r="E23" s="644"/>
      <c r="F23" s="645"/>
      <c r="G23" s="531"/>
      <c r="H23" s="824">
        <f t="shared" ca="1" si="16"/>
        <v>0</v>
      </c>
      <c r="I23" s="825">
        <f t="shared" ca="1" si="16"/>
        <v>0</v>
      </c>
      <c r="J23" s="823">
        <f t="shared" ca="1" si="16"/>
        <v>0</v>
      </c>
      <c r="K23" s="825">
        <f t="shared" ca="1" si="16"/>
        <v>0</v>
      </c>
      <c r="L23" s="823">
        <f t="shared" ca="1" si="16"/>
        <v>0</v>
      </c>
      <c r="M23" s="826">
        <f t="shared" ca="1" si="16"/>
        <v>0</v>
      </c>
      <c r="N23" s="531">
        <f t="shared" ca="1" si="16"/>
        <v>0</v>
      </c>
      <c r="O23" s="531">
        <f t="shared" ca="1" si="17"/>
        <v>0</v>
      </c>
      <c r="P23" s="531">
        <f t="shared" ca="1" si="18"/>
        <v>0</v>
      </c>
      <c r="Q23" s="531">
        <f t="shared" ca="1" si="19"/>
        <v>2020</v>
      </c>
      <c r="T23" s="545"/>
      <c r="U23" s="738">
        <f t="shared" ca="1" si="12"/>
        <v>0</v>
      </c>
      <c r="V23" s="737">
        <f t="shared" ca="1" si="12"/>
        <v>0</v>
      </c>
      <c r="W23" s="546">
        <f t="shared" ca="1" si="12"/>
        <v>0</v>
      </c>
      <c r="X23" s="546">
        <f t="shared" ca="1" si="12"/>
        <v>0</v>
      </c>
      <c r="Y23" s="546">
        <f t="shared" ca="1" si="12"/>
        <v>0</v>
      </c>
      <c r="Z23" s="546">
        <f t="shared" ca="1" si="12"/>
        <v>0</v>
      </c>
      <c r="AA23" s="546">
        <f t="shared" ca="1" si="12"/>
        <v>0</v>
      </c>
      <c r="AB23" s="546">
        <f t="shared" ca="1" si="12"/>
        <v>0</v>
      </c>
      <c r="AC23" s="546">
        <f t="shared" ca="1" si="12"/>
        <v>0</v>
      </c>
      <c r="AD23" s="546">
        <f t="shared" ca="1" si="12"/>
        <v>0</v>
      </c>
      <c r="AE23" s="546">
        <f t="shared" ca="1" si="12"/>
        <v>0</v>
      </c>
      <c r="AG23" s="526">
        <f t="shared" ca="1" si="2"/>
        <v>0</v>
      </c>
      <c r="AH23" s="526">
        <f t="shared" ca="1" si="2"/>
        <v>0</v>
      </c>
      <c r="AI23" s="526">
        <f t="shared" ca="1" si="2"/>
        <v>0</v>
      </c>
    </row>
    <row r="24" spans="1:35" ht="24.95" customHeight="1">
      <c r="A24" s="526" t="s">
        <v>646</v>
      </c>
      <c r="B24" s="1571"/>
      <c r="C24" s="857" t="s">
        <v>2240</v>
      </c>
      <c r="D24" s="823">
        <f t="shared" ca="1" si="15"/>
        <v>139</v>
      </c>
      <c r="E24" s="644"/>
      <c r="F24" s="645"/>
      <c r="G24" s="531"/>
      <c r="H24" s="824">
        <f t="shared" ca="1" si="16"/>
        <v>0</v>
      </c>
      <c r="I24" s="825">
        <f t="shared" ca="1" si="16"/>
        <v>0</v>
      </c>
      <c r="J24" s="823">
        <f t="shared" ca="1" si="16"/>
        <v>0</v>
      </c>
      <c r="K24" s="825">
        <f t="shared" ca="1" si="16"/>
        <v>0</v>
      </c>
      <c r="L24" s="823">
        <f t="shared" ca="1" si="16"/>
        <v>0</v>
      </c>
      <c r="M24" s="826">
        <f t="shared" ca="1" si="16"/>
        <v>0</v>
      </c>
      <c r="N24" s="531">
        <f t="shared" ca="1" si="16"/>
        <v>6</v>
      </c>
      <c r="O24" s="531">
        <f t="shared" ca="1" si="17"/>
        <v>0</v>
      </c>
      <c r="P24" s="531">
        <f t="shared" ca="1" si="18"/>
        <v>0</v>
      </c>
      <c r="Q24" s="531">
        <f t="shared" ca="1" si="19"/>
        <v>1138</v>
      </c>
      <c r="T24" s="545"/>
      <c r="U24" s="738">
        <f t="shared" ca="1" si="12"/>
        <v>0</v>
      </c>
      <c r="V24" s="737">
        <f t="shared" ca="1" si="12"/>
        <v>0</v>
      </c>
      <c r="W24" s="546">
        <f t="shared" ca="1" si="12"/>
        <v>0</v>
      </c>
      <c r="X24" s="546">
        <f t="shared" ca="1" si="12"/>
        <v>0</v>
      </c>
      <c r="Y24" s="546">
        <f t="shared" ca="1" si="12"/>
        <v>0</v>
      </c>
      <c r="Z24" s="546">
        <f t="shared" ca="1" si="12"/>
        <v>0</v>
      </c>
      <c r="AA24" s="546">
        <f t="shared" ca="1" si="12"/>
        <v>0</v>
      </c>
      <c r="AB24" s="546">
        <f t="shared" ca="1" si="12"/>
        <v>0</v>
      </c>
      <c r="AC24" s="546">
        <f t="shared" ca="1" si="12"/>
        <v>0</v>
      </c>
      <c r="AD24" s="546">
        <f t="shared" ca="1" si="12"/>
        <v>0</v>
      </c>
      <c r="AE24" s="546">
        <f t="shared" ca="1" si="12"/>
        <v>0</v>
      </c>
      <c r="AG24" s="526">
        <f t="shared" ca="1" si="2"/>
        <v>0</v>
      </c>
      <c r="AH24" s="526">
        <f t="shared" ca="1" si="2"/>
        <v>0</v>
      </c>
      <c r="AI24" s="526">
        <f t="shared" ca="1" si="2"/>
        <v>0</v>
      </c>
    </row>
    <row r="25" spans="1:35" ht="24.95" customHeight="1">
      <c r="A25" s="526" t="s">
        <v>652</v>
      </c>
      <c r="B25" s="1571"/>
      <c r="C25" s="857" t="s">
        <v>2241</v>
      </c>
      <c r="D25" s="823">
        <f t="shared" ca="1" si="15"/>
        <v>323</v>
      </c>
      <c r="E25" s="644"/>
      <c r="F25" s="645"/>
      <c r="G25" s="531"/>
      <c r="H25" s="824">
        <f t="shared" ca="1" si="16"/>
        <v>0</v>
      </c>
      <c r="I25" s="825">
        <f t="shared" ca="1" si="16"/>
        <v>0</v>
      </c>
      <c r="J25" s="823">
        <f t="shared" ca="1" si="16"/>
        <v>0</v>
      </c>
      <c r="K25" s="825">
        <f t="shared" ca="1" si="16"/>
        <v>0</v>
      </c>
      <c r="L25" s="823">
        <f t="shared" ca="1" si="16"/>
        <v>0</v>
      </c>
      <c r="M25" s="826">
        <f t="shared" ca="1" si="16"/>
        <v>0</v>
      </c>
      <c r="N25" s="531">
        <f t="shared" ca="1" si="16"/>
        <v>13</v>
      </c>
      <c r="O25" s="531">
        <f t="shared" ca="1" si="17"/>
        <v>0</v>
      </c>
      <c r="P25" s="531">
        <f t="shared" ca="1" si="18"/>
        <v>0</v>
      </c>
      <c r="Q25" s="531">
        <f t="shared" ca="1" si="19"/>
        <v>2593</v>
      </c>
      <c r="T25" s="545"/>
      <c r="U25" s="738">
        <f t="shared" ca="1" si="12"/>
        <v>0</v>
      </c>
      <c r="V25" s="737">
        <f t="shared" ca="1" si="12"/>
        <v>0</v>
      </c>
      <c r="W25" s="546">
        <f t="shared" ca="1" si="12"/>
        <v>0</v>
      </c>
      <c r="X25" s="546">
        <f t="shared" ca="1" si="12"/>
        <v>0</v>
      </c>
      <c r="Y25" s="546">
        <f t="shared" ca="1" si="12"/>
        <v>0</v>
      </c>
      <c r="Z25" s="546">
        <f t="shared" ca="1" si="12"/>
        <v>0</v>
      </c>
      <c r="AA25" s="546">
        <f t="shared" ca="1" si="12"/>
        <v>0</v>
      </c>
      <c r="AB25" s="546">
        <f t="shared" ca="1" si="12"/>
        <v>0</v>
      </c>
      <c r="AC25" s="546">
        <f t="shared" ca="1" si="12"/>
        <v>0</v>
      </c>
      <c r="AD25" s="546">
        <f t="shared" ca="1" si="12"/>
        <v>0</v>
      </c>
      <c r="AE25" s="546">
        <f t="shared" ca="1" si="12"/>
        <v>0</v>
      </c>
      <c r="AG25" s="526">
        <f t="shared" ca="1" si="2"/>
        <v>0</v>
      </c>
      <c r="AH25" s="526">
        <f t="shared" ca="1" si="2"/>
        <v>0</v>
      </c>
      <c r="AI25" s="526">
        <f t="shared" ca="1" si="2"/>
        <v>0</v>
      </c>
    </row>
    <row r="26" spans="1:35" ht="24.95" customHeight="1">
      <c r="A26" s="526" t="s">
        <v>655</v>
      </c>
      <c r="B26" s="1571"/>
      <c r="C26" s="857" t="s">
        <v>2242</v>
      </c>
      <c r="D26" s="823">
        <f t="shared" ca="1" si="15"/>
        <v>430</v>
      </c>
      <c r="E26" s="644"/>
      <c r="F26" s="645"/>
      <c r="G26" s="531"/>
      <c r="H26" s="824">
        <f t="shared" ca="1" si="16"/>
        <v>0</v>
      </c>
      <c r="I26" s="825">
        <f t="shared" ca="1" si="16"/>
        <v>0</v>
      </c>
      <c r="J26" s="823">
        <f t="shared" ca="1" si="16"/>
        <v>0</v>
      </c>
      <c r="K26" s="825">
        <f t="shared" ca="1" si="16"/>
        <v>0</v>
      </c>
      <c r="L26" s="823">
        <f t="shared" ca="1" si="16"/>
        <v>0</v>
      </c>
      <c r="M26" s="826">
        <f t="shared" ca="1" si="16"/>
        <v>0</v>
      </c>
      <c r="N26" s="531">
        <f t="shared" ca="1" si="16"/>
        <v>12</v>
      </c>
      <c r="O26" s="531">
        <f t="shared" ca="1" si="17"/>
        <v>0</v>
      </c>
      <c r="P26" s="531">
        <f t="shared" ca="1" si="18"/>
        <v>0</v>
      </c>
      <c r="Q26" s="531">
        <f t="shared" ca="1" si="19"/>
        <v>2617</v>
      </c>
      <c r="T26" s="545"/>
      <c r="U26" s="738">
        <f t="shared" ca="1" si="12"/>
        <v>0</v>
      </c>
      <c r="V26" s="737">
        <f t="shared" ca="1" si="12"/>
        <v>0</v>
      </c>
      <c r="W26" s="546">
        <f t="shared" ca="1" si="12"/>
        <v>0</v>
      </c>
      <c r="X26" s="546">
        <f t="shared" ca="1" si="12"/>
        <v>0</v>
      </c>
      <c r="Y26" s="546">
        <f t="shared" ca="1" si="12"/>
        <v>0</v>
      </c>
      <c r="Z26" s="546">
        <f t="shared" ca="1" si="12"/>
        <v>0</v>
      </c>
      <c r="AA26" s="546">
        <f t="shared" ca="1" si="12"/>
        <v>0</v>
      </c>
      <c r="AB26" s="546">
        <f t="shared" ca="1" si="12"/>
        <v>0</v>
      </c>
      <c r="AC26" s="546">
        <f t="shared" ca="1" si="12"/>
        <v>0</v>
      </c>
      <c r="AD26" s="546">
        <f t="shared" ca="1" si="12"/>
        <v>0</v>
      </c>
      <c r="AE26" s="546">
        <f t="shared" ca="1" si="12"/>
        <v>0</v>
      </c>
      <c r="AG26" s="526">
        <f t="shared" ca="1" si="2"/>
        <v>0</v>
      </c>
      <c r="AH26" s="526">
        <f t="shared" ca="1" si="2"/>
        <v>0</v>
      </c>
      <c r="AI26" s="526">
        <f t="shared" ca="1" si="2"/>
        <v>0</v>
      </c>
    </row>
    <row r="27" spans="1:35" ht="24.95" customHeight="1">
      <c r="A27" s="526" t="s">
        <v>659</v>
      </c>
      <c r="B27" s="1571"/>
      <c r="C27" s="857" t="s">
        <v>2243</v>
      </c>
      <c r="D27" s="823">
        <f t="shared" ca="1" si="15"/>
        <v>309</v>
      </c>
      <c r="E27" s="644"/>
      <c r="F27" s="645"/>
      <c r="G27" s="531"/>
      <c r="H27" s="824">
        <f t="shared" ca="1" si="16"/>
        <v>0</v>
      </c>
      <c r="I27" s="825">
        <f t="shared" ca="1" si="16"/>
        <v>0</v>
      </c>
      <c r="J27" s="823">
        <f t="shared" ca="1" si="16"/>
        <v>0</v>
      </c>
      <c r="K27" s="825">
        <f t="shared" ca="1" si="16"/>
        <v>0</v>
      </c>
      <c r="L27" s="823">
        <f t="shared" ca="1" si="16"/>
        <v>0</v>
      </c>
      <c r="M27" s="826">
        <f t="shared" ca="1" si="16"/>
        <v>0</v>
      </c>
      <c r="N27" s="531">
        <f t="shared" ca="1" si="16"/>
        <v>27</v>
      </c>
      <c r="O27" s="531">
        <f t="shared" ca="1" si="17"/>
        <v>0</v>
      </c>
      <c r="P27" s="531">
        <f t="shared" ca="1" si="18"/>
        <v>0</v>
      </c>
      <c r="Q27" s="531">
        <f t="shared" ca="1" si="19"/>
        <v>2504</v>
      </c>
      <c r="T27" s="545"/>
      <c r="U27" s="738">
        <f t="shared" ref="U27:AE36" ca="1" si="20">INDEX(INDIRECT("_"&amp;U$112),MATCH($A27,_2自治体コード,0))</f>
        <v>0</v>
      </c>
      <c r="V27" s="737">
        <f t="shared" ca="1" si="20"/>
        <v>0</v>
      </c>
      <c r="W27" s="546">
        <f t="shared" ca="1" si="20"/>
        <v>0</v>
      </c>
      <c r="X27" s="546">
        <f t="shared" ca="1" si="20"/>
        <v>0</v>
      </c>
      <c r="Y27" s="546">
        <f t="shared" ca="1" si="20"/>
        <v>0</v>
      </c>
      <c r="Z27" s="546">
        <f t="shared" ca="1" si="20"/>
        <v>0</v>
      </c>
      <c r="AA27" s="546">
        <f t="shared" ca="1" si="20"/>
        <v>0</v>
      </c>
      <c r="AB27" s="546">
        <f t="shared" ca="1" si="20"/>
        <v>0</v>
      </c>
      <c r="AC27" s="546">
        <f t="shared" ca="1" si="20"/>
        <v>0</v>
      </c>
      <c r="AD27" s="546">
        <f t="shared" ca="1" si="20"/>
        <v>0</v>
      </c>
      <c r="AE27" s="546">
        <f t="shared" ca="1" si="20"/>
        <v>0</v>
      </c>
      <c r="AG27" s="526">
        <f t="shared" ref="AG27:AI46" ca="1" si="21">INDEX(INDIRECT("_"&amp;AG$112),MATCH($A27,_2自治体コード,0))</f>
        <v>0</v>
      </c>
      <c r="AH27" s="526">
        <f t="shared" ca="1" si="21"/>
        <v>0</v>
      </c>
      <c r="AI27" s="526">
        <f t="shared" ca="1" si="21"/>
        <v>0</v>
      </c>
    </row>
    <row r="28" spans="1:35" ht="24.95" customHeight="1">
      <c r="A28" s="526" t="s">
        <v>661</v>
      </c>
      <c r="B28" s="1571"/>
      <c r="C28" s="857" t="s">
        <v>2244</v>
      </c>
      <c r="D28" s="823">
        <f t="shared" ca="1" si="15"/>
        <v>236</v>
      </c>
      <c r="E28" s="644"/>
      <c r="F28" s="645"/>
      <c r="G28" s="531"/>
      <c r="H28" s="824">
        <f t="shared" ca="1" si="16"/>
        <v>0</v>
      </c>
      <c r="I28" s="825">
        <f t="shared" ca="1" si="16"/>
        <v>0</v>
      </c>
      <c r="J28" s="823">
        <f t="shared" ca="1" si="16"/>
        <v>0</v>
      </c>
      <c r="K28" s="825">
        <f t="shared" ca="1" si="16"/>
        <v>0</v>
      </c>
      <c r="L28" s="823">
        <f t="shared" ca="1" si="16"/>
        <v>0</v>
      </c>
      <c r="M28" s="826">
        <f t="shared" ca="1" si="16"/>
        <v>0</v>
      </c>
      <c r="N28" s="531">
        <f t="shared" ca="1" si="16"/>
        <v>8</v>
      </c>
      <c r="O28" s="531">
        <f t="shared" ca="1" si="17"/>
        <v>0</v>
      </c>
      <c r="P28" s="531">
        <f t="shared" ca="1" si="18"/>
        <v>0</v>
      </c>
      <c r="Q28" s="531">
        <f t="shared" ca="1" si="19"/>
        <v>3058</v>
      </c>
      <c r="T28" s="545"/>
      <c r="U28" s="738">
        <f t="shared" ca="1" si="20"/>
        <v>0</v>
      </c>
      <c r="V28" s="737">
        <f t="shared" ca="1" si="20"/>
        <v>0</v>
      </c>
      <c r="W28" s="546">
        <f t="shared" ca="1" si="20"/>
        <v>0</v>
      </c>
      <c r="X28" s="546">
        <f t="shared" ca="1" si="20"/>
        <v>0</v>
      </c>
      <c r="Y28" s="546">
        <f t="shared" ca="1" si="20"/>
        <v>0</v>
      </c>
      <c r="Z28" s="546">
        <f t="shared" ca="1" si="20"/>
        <v>0</v>
      </c>
      <c r="AA28" s="546">
        <f t="shared" ca="1" si="20"/>
        <v>0</v>
      </c>
      <c r="AB28" s="546">
        <f t="shared" ca="1" si="20"/>
        <v>0</v>
      </c>
      <c r="AC28" s="546">
        <f t="shared" ca="1" si="20"/>
        <v>0</v>
      </c>
      <c r="AD28" s="546">
        <f t="shared" ca="1" si="20"/>
        <v>0</v>
      </c>
      <c r="AE28" s="546">
        <f t="shared" ca="1" si="20"/>
        <v>0</v>
      </c>
      <c r="AG28" s="526">
        <f t="shared" ca="1" si="21"/>
        <v>0</v>
      </c>
      <c r="AH28" s="526">
        <f t="shared" ca="1" si="21"/>
        <v>0</v>
      </c>
      <c r="AI28" s="526">
        <f t="shared" ca="1" si="21"/>
        <v>0</v>
      </c>
    </row>
    <row r="29" spans="1:35" ht="24.95" customHeight="1">
      <c r="A29" s="526" t="s">
        <v>663</v>
      </c>
      <c r="B29" s="1571"/>
      <c r="C29" s="857" t="s">
        <v>2245</v>
      </c>
      <c r="D29" s="823">
        <f t="shared" ca="1" si="15"/>
        <v>251</v>
      </c>
      <c r="E29" s="644"/>
      <c r="F29" s="645"/>
      <c r="G29" s="531"/>
      <c r="H29" s="824">
        <f t="shared" ca="1" si="16"/>
        <v>0</v>
      </c>
      <c r="I29" s="825">
        <f t="shared" ca="1" si="16"/>
        <v>0</v>
      </c>
      <c r="J29" s="823">
        <f t="shared" ca="1" si="16"/>
        <v>0</v>
      </c>
      <c r="K29" s="825">
        <f t="shared" ca="1" si="16"/>
        <v>0</v>
      </c>
      <c r="L29" s="823">
        <f t="shared" ca="1" si="16"/>
        <v>0</v>
      </c>
      <c r="M29" s="826">
        <f t="shared" ca="1" si="16"/>
        <v>0</v>
      </c>
      <c r="N29" s="531">
        <f t="shared" ca="1" si="16"/>
        <v>20</v>
      </c>
      <c r="O29" s="531">
        <f t="shared" ca="1" si="17"/>
        <v>0</v>
      </c>
      <c r="P29" s="531">
        <f t="shared" ca="1" si="18"/>
        <v>0</v>
      </c>
      <c r="Q29" s="531">
        <f t="shared" ca="1" si="19"/>
        <v>2210</v>
      </c>
      <c r="T29" s="545"/>
      <c r="U29" s="738">
        <f t="shared" ca="1" si="20"/>
        <v>0</v>
      </c>
      <c r="V29" s="737">
        <f t="shared" ca="1" si="20"/>
        <v>0</v>
      </c>
      <c r="W29" s="546">
        <f t="shared" ca="1" si="20"/>
        <v>0</v>
      </c>
      <c r="X29" s="546">
        <f t="shared" ca="1" si="20"/>
        <v>0</v>
      </c>
      <c r="Y29" s="546">
        <f t="shared" ca="1" si="20"/>
        <v>0</v>
      </c>
      <c r="Z29" s="546">
        <f t="shared" ca="1" si="20"/>
        <v>0</v>
      </c>
      <c r="AA29" s="546">
        <f t="shared" ca="1" si="20"/>
        <v>0</v>
      </c>
      <c r="AB29" s="546">
        <f t="shared" ca="1" si="20"/>
        <v>0</v>
      </c>
      <c r="AC29" s="546">
        <f t="shared" ca="1" si="20"/>
        <v>0</v>
      </c>
      <c r="AD29" s="546">
        <f t="shared" ca="1" si="20"/>
        <v>0</v>
      </c>
      <c r="AE29" s="546">
        <f t="shared" ca="1" si="20"/>
        <v>0</v>
      </c>
      <c r="AG29" s="526">
        <f t="shared" ca="1" si="21"/>
        <v>0</v>
      </c>
      <c r="AH29" s="526">
        <f t="shared" ca="1" si="21"/>
        <v>0</v>
      </c>
      <c r="AI29" s="526">
        <f t="shared" ca="1" si="21"/>
        <v>0</v>
      </c>
    </row>
    <row r="30" spans="1:35" ht="24.95" customHeight="1">
      <c r="A30" s="526" t="s">
        <v>665</v>
      </c>
      <c r="B30" s="1571"/>
      <c r="C30" s="857" t="s">
        <v>2246</v>
      </c>
      <c r="D30" s="823">
        <f t="shared" ca="1" si="15"/>
        <v>317</v>
      </c>
      <c r="E30" s="644"/>
      <c r="F30" s="645"/>
      <c r="G30" s="531"/>
      <c r="H30" s="824">
        <f t="shared" ca="1" si="16"/>
        <v>0</v>
      </c>
      <c r="I30" s="825">
        <f t="shared" ca="1" si="16"/>
        <v>0</v>
      </c>
      <c r="J30" s="823">
        <f t="shared" ca="1" si="16"/>
        <v>0</v>
      </c>
      <c r="K30" s="825">
        <f t="shared" ca="1" si="16"/>
        <v>0</v>
      </c>
      <c r="L30" s="823">
        <f t="shared" ca="1" si="16"/>
        <v>0</v>
      </c>
      <c r="M30" s="826">
        <f t="shared" ca="1" si="16"/>
        <v>0</v>
      </c>
      <c r="N30" s="531">
        <f t="shared" ca="1" si="16"/>
        <v>20</v>
      </c>
      <c r="O30" s="531">
        <f t="shared" ca="1" si="17"/>
        <v>0</v>
      </c>
      <c r="P30" s="531">
        <f t="shared" ca="1" si="18"/>
        <v>0</v>
      </c>
      <c r="Q30" s="531">
        <f t="shared" ca="1" si="19"/>
        <v>2822</v>
      </c>
      <c r="T30" s="545"/>
      <c r="U30" s="738">
        <f t="shared" ca="1" si="20"/>
        <v>0</v>
      </c>
      <c r="V30" s="737">
        <f t="shared" ca="1" si="20"/>
        <v>0</v>
      </c>
      <c r="W30" s="546">
        <f t="shared" ca="1" si="20"/>
        <v>0</v>
      </c>
      <c r="X30" s="546">
        <f t="shared" ca="1" si="20"/>
        <v>0</v>
      </c>
      <c r="Y30" s="546">
        <f t="shared" ca="1" si="20"/>
        <v>0</v>
      </c>
      <c r="Z30" s="546">
        <f t="shared" ca="1" si="20"/>
        <v>0</v>
      </c>
      <c r="AA30" s="546">
        <f t="shared" ca="1" si="20"/>
        <v>0</v>
      </c>
      <c r="AB30" s="546">
        <f t="shared" ca="1" si="20"/>
        <v>0</v>
      </c>
      <c r="AC30" s="546">
        <f t="shared" ca="1" si="20"/>
        <v>0</v>
      </c>
      <c r="AD30" s="546">
        <f t="shared" ca="1" si="20"/>
        <v>0</v>
      </c>
      <c r="AE30" s="546">
        <f t="shared" ca="1" si="20"/>
        <v>0</v>
      </c>
      <c r="AG30" s="526">
        <f t="shared" ca="1" si="21"/>
        <v>0</v>
      </c>
      <c r="AH30" s="526">
        <f t="shared" ca="1" si="21"/>
        <v>0</v>
      </c>
      <c r="AI30" s="526">
        <f t="shared" ca="1" si="21"/>
        <v>0</v>
      </c>
    </row>
    <row r="31" spans="1:35" ht="24.95" customHeight="1">
      <c r="A31" s="526" t="s">
        <v>669</v>
      </c>
      <c r="B31" s="1571"/>
      <c r="C31" s="857" t="s">
        <v>2247</v>
      </c>
      <c r="D31" s="823">
        <f t="shared" ca="1" si="15"/>
        <v>99</v>
      </c>
      <c r="E31" s="644"/>
      <c r="F31" s="645"/>
      <c r="G31" s="531"/>
      <c r="H31" s="824">
        <f t="shared" ca="1" si="16"/>
        <v>0</v>
      </c>
      <c r="I31" s="825">
        <f t="shared" ca="1" si="16"/>
        <v>0</v>
      </c>
      <c r="J31" s="823">
        <f t="shared" ca="1" si="16"/>
        <v>0</v>
      </c>
      <c r="K31" s="825">
        <f t="shared" ca="1" si="16"/>
        <v>0</v>
      </c>
      <c r="L31" s="823">
        <f t="shared" ca="1" si="16"/>
        <v>0</v>
      </c>
      <c r="M31" s="826">
        <f t="shared" ca="1" si="16"/>
        <v>0</v>
      </c>
      <c r="N31" s="531">
        <f t="shared" ca="1" si="16"/>
        <v>2</v>
      </c>
      <c r="O31" s="531">
        <f t="shared" ca="1" si="17"/>
        <v>0</v>
      </c>
      <c r="P31" s="531">
        <f t="shared" ca="1" si="18"/>
        <v>0</v>
      </c>
      <c r="Q31" s="531">
        <f t="shared" ca="1" si="19"/>
        <v>393</v>
      </c>
      <c r="T31" s="545"/>
      <c r="U31" s="738">
        <f t="shared" ca="1" si="20"/>
        <v>0</v>
      </c>
      <c r="V31" s="737">
        <f t="shared" ca="1" si="20"/>
        <v>0</v>
      </c>
      <c r="W31" s="546">
        <f t="shared" ca="1" si="20"/>
        <v>0</v>
      </c>
      <c r="X31" s="546">
        <f t="shared" ca="1" si="20"/>
        <v>0</v>
      </c>
      <c r="Y31" s="546">
        <f t="shared" ca="1" si="20"/>
        <v>0</v>
      </c>
      <c r="Z31" s="546">
        <f t="shared" ca="1" si="20"/>
        <v>0</v>
      </c>
      <c r="AA31" s="546">
        <f t="shared" ca="1" si="20"/>
        <v>0</v>
      </c>
      <c r="AB31" s="546">
        <f t="shared" ca="1" si="20"/>
        <v>0</v>
      </c>
      <c r="AC31" s="546">
        <f t="shared" ca="1" si="20"/>
        <v>0</v>
      </c>
      <c r="AD31" s="546">
        <f t="shared" ca="1" si="20"/>
        <v>0</v>
      </c>
      <c r="AE31" s="546">
        <f t="shared" ca="1" si="20"/>
        <v>0</v>
      </c>
      <c r="AG31" s="526">
        <f t="shared" ca="1" si="21"/>
        <v>0</v>
      </c>
      <c r="AH31" s="526">
        <f t="shared" ca="1" si="21"/>
        <v>0</v>
      </c>
      <c r="AI31" s="526">
        <f t="shared" ca="1" si="21"/>
        <v>0</v>
      </c>
    </row>
    <row r="32" spans="1:35" ht="24.95" customHeight="1">
      <c r="A32" s="526" t="s">
        <v>680</v>
      </c>
      <c r="B32" s="1571"/>
      <c r="C32" s="859" t="s">
        <v>2248</v>
      </c>
      <c r="D32" s="828">
        <f t="shared" ca="1" si="15"/>
        <v>310</v>
      </c>
      <c r="E32" s="829"/>
      <c r="F32" s="830"/>
      <c r="G32" s="831"/>
      <c r="H32" s="832">
        <f t="shared" ca="1" si="16"/>
        <v>0</v>
      </c>
      <c r="I32" s="833">
        <f t="shared" ca="1" si="16"/>
        <v>0</v>
      </c>
      <c r="J32" s="828">
        <f t="shared" ca="1" si="16"/>
        <v>0</v>
      </c>
      <c r="K32" s="833">
        <f t="shared" ca="1" si="16"/>
        <v>0</v>
      </c>
      <c r="L32" s="828">
        <f t="shared" ca="1" si="16"/>
        <v>0</v>
      </c>
      <c r="M32" s="834">
        <f t="shared" ca="1" si="16"/>
        <v>0</v>
      </c>
      <c r="N32" s="831">
        <f t="shared" ca="1" si="16"/>
        <v>7</v>
      </c>
      <c r="O32" s="831">
        <f t="shared" ca="1" si="17"/>
        <v>0</v>
      </c>
      <c r="P32" s="831">
        <f t="shared" ca="1" si="18"/>
        <v>0</v>
      </c>
      <c r="Q32" s="831">
        <f t="shared" ca="1" si="19"/>
        <v>3233</v>
      </c>
      <c r="T32" s="545"/>
      <c r="U32" s="738">
        <f t="shared" ca="1" si="20"/>
        <v>0</v>
      </c>
      <c r="V32" s="737">
        <f t="shared" ca="1" si="20"/>
        <v>0</v>
      </c>
      <c r="W32" s="546">
        <f t="shared" ca="1" si="20"/>
        <v>0</v>
      </c>
      <c r="X32" s="546">
        <f t="shared" ca="1" si="20"/>
        <v>0</v>
      </c>
      <c r="Y32" s="546">
        <f t="shared" ca="1" si="20"/>
        <v>0</v>
      </c>
      <c r="Z32" s="546">
        <f t="shared" ca="1" si="20"/>
        <v>0</v>
      </c>
      <c r="AA32" s="546">
        <f t="shared" ca="1" si="20"/>
        <v>0</v>
      </c>
      <c r="AB32" s="546">
        <f t="shared" ca="1" si="20"/>
        <v>0</v>
      </c>
      <c r="AC32" s="546">
        <f t="shared" ca="1" si="20"/>
        <v>0</v>
      </c>
      <c r="AD32" s="546">
        <f t="shared" ca="1" si="20"/>
        <v>0</v>
      </c>
      <c r="AE32" s="546">
        <f t="shared" ca="1" si="20"/>
        <v>0</v>
      </c>
      <c r="AG32" s="526">
        <f t="shared" ca="1" si="21"/>
        <v>0</v>
      </c>
      <c r="AH32" s="526">
        <f t="shared" ca="1" si="21"/>
        <v>0</v>
      </c>
      <c r="AI32" s="526">
        <f t="shared" ca="1" si="21"/>
        <v>0</v>
      </c>
    </row>
    <row r="33" spans="1:35" ht="24.95" customHeight="1">
      <c r="B33" s="1571"/>
      <c r="C33" s="835" t="s">
        <v>2230</v>
      </c>
      <c r="D33" s="836">
        <f t="shared" ref="D33:Q33" ca="1" si="22">SUM(D20:D32)</f>
        <v>3671</v>
      </c>
      <c r="E33" s="837">
        <f t="shared" si="22"/>
        <v>0</v>
      </c>
      <c r="F33" s="838">
        <f t="shared" si="22"/>
        <v>0</v>
      </c>
      <c r="G33" s="839">
        <f t="shared" si="22"/>
        <v>0</v>
      </c>
      <c r="H33" s="840">
        <f t="shared" ca="1" si="22"/>
        <v>0</v>
      </c>
      <c r="I33" s="841">
        <f t="shared" ca="1" si="22"/>
        <v>0</v>
      </c>
      <c r="J33" s="836">
        <f t="shared" ca="1" si="22"/>
        <v>0</v>
      </c>
      <c r="K33" s="841">
        <f t="shared" ca="1" si="22"/>
        <v>0</v>
      </c>
      <c r="L33" s="836">
        <f t="shared" ca="1" si="22"/>
        <v>0</v>
      </c>
      <c r="M33" s="842">
        <f t="shared" ca="1" si="22"/>
        <v>0</v>
      </c>
      <c r="N33" s="839">
        <f t="shared" ca="1" si="22"/>
        <v>138</v>
      </c>
      <c r="O33" s="839">
        <f t="shared" ca="1" si="22"/>
        <v>0</v>
      </c>
      <c r="P33" s="839">
        <f t="shared" ca="1" si="22"/>
        <v>0</v>
      </c>
      <c r="Q33" s="839">
        <f t="shared" ca="1" si="22"/>
        <v>28993</v>
      </c>
      <c r="U33" s="738">
        <f t="shared" ca="1" si="20"/>
        <v>0</v>
      </c>
      <c r="V33" s="737">
        <f t="shared" ca="1" si="20"/>
        <v>0</v>
      </c>
      <c r="W33" s="546">
        <f t="shared" ca="1" si="20"/>
        <v>0</v>
      </c>
      <c r="X33" s="546">
        <f t="shared" ca="1" si="20"/>
        <v>0</v>
      </c>
      <c r="Y33" s="546">
        <f t="shared" ca="1" si="20"/>
        <v>0</v>
      </c>
      <c r="Z33" s="546">
        <f t="shared" ca="1" si="20"/>
        <v>0</v>
      </c>
      <c r="AA33" s="546">
        <f t="shared" ca="1" si="20"/>
        <v>0</v>
      </c>
      <c r="AB33" s="546">
        <f t="shared" ca="1" si="20"/>
        <v>0</v>
      </c>
      <c r="AC33" s="546">
        <f t="shared" ca="1" si="20"/>
        <v>0</v>
      </c>
      <c r="AD33" s="546">
        <f t="shared" ca="1" si="20"/>
        <v>0</v>
      </c>
      <c r="AE33" s="546">
        <f t="shared" ca="1" si="20"/>
        <v>0</v>
      </c>
      <c r="AG33" s="526">
        <f t="shared" ca="1" si="21"/>
        <v>0</v>
      </c>
      <c r="AH33" s="526">
        <f t="shared" ca="1" si="21"/>
        <v>0</v>
      </c>
      <c r="AI33" s="526">
        <f t="shared" ca="1" si="21"/>
        <v>0</v>
      </c>
    </row>
    <row r="34" spans="1:35" ht="24.95" customHeight="1">
      <c r="B34" s="1571"/>
      <c r="C34" s="843" t="s">
        <v>1403</v>
      </c>
      <c r="D34" s="844">
        <f t="shared" ref="D34:Q34" ca="1" si="23">D108</f>
        <v>1412</v>
      </c>
      <c r="E34" s="845">
        <f t="shared" si="23"/>
        <v>0</v>
      </c>
      <c r="F34" s="846">
        <f t="shared" si="23"/>
        <v>0</v>
      </c>
      <c r="G34" s="847">
        <f t="shared" si="23"/>
        <v>0</v>
      </c>
      <c r="H34" s="848">
        <f t="shared" ca="1" si="23"/>
        <v>0</v>
      </c>
      <c r="I34" s="849">
        <f t="shared" ca="1" si="23"/>
        <v>0</v>
      </c>
      <c r="J34" s="844">
        <f t="shared" ca="1" si="23"/>
        <v>0</v>
      </c>
      <c r="K34" s="849">
        <f t="shared" ca="1" si="23"/>
        <v>0</v>
      </c>
      <c r="L34" s="844">
        <f t="shared" ca="1" si="23"/>
        <v>0</v>
      </c>
      <c r="M34" s="850">
        <f t="shared" ca="1" si="23"/>
        <v>0</v>
      </c>
      <c r="N34" s="847">
        <f t="shared" ca="1" si="23"/>
        <v>68</v>
      </c>
      <c r="O34" s="847">
        <f t="shared" ca="1" si="23"/>
        <v>0</v>
      </c>
      <c r="P34" s="847">
        <f t="shared" ca="1" si="23"/>
        <v>0</v>
      </c>
      <c r="Q34" s="847">
        <f t="shared" ca="1" si="23"/>
        <v>11790</v>
      </c>
      <c r="U34" s="738">
        <f t="shared" ca="1" si="20"/>
        <v>0</v>
      </c>
      <c r="V34" s="737">
        <f t="shared" ca="1" si="20"/>
        <v>0</v>
      </c>
      <c r="W34" s="546">
        <f t="shared" ca="1" si="20"/>
        <v>0</v>
      </c>
      <c r="X34" s="546">
        <f t="shared" ca="1" si="20"/>
        <v>0</v>
      </c>
      <c r="Y34" s="546">
        <f t="shared" ca="1" si="20"/>
        <v>0</v>
      </c>
      <c r="Z34" s="546">
        <f t="shared" ca="1" si="20"/>
        <v>0</v>
      </c>
      <c r="AA34" s="546">
        <f t="shared" ca="1" si="20"/>
        <v>0</v>
      </c>
      <c r="AB34" s="546">
        <f t="shared" ca="1" si="20"/>
        <v>0</v>
      </c>
      <c r="AC34" s="546">
        <f t="shared" ca="1" si="20"/>
        <v>0</v>
      </c>
      <c r="AD34" s="546">
        <f t="shared" ca="1" si="20"/>
        <v>0</v>
      </c>
      <c r="AE34" s="546">
        <f t="shared" ca="1" si="20"/>
        <v>0</v>
      </c>
      <c r="AG34" s="526">
        <f t="shared" ca="1" si="21"/>
        <v>0</v>
      </c>
      <c r="AH34" s="526">
        <f t="shared" ca="1" si="21"/>
        <v>0</v>
      </c>
      <c r="AI34" s="526">
        <f t="shared" ca="1" si="21"/>
        <v>0</v>
      </c>
    </row>
    <row r="35" spans="1:35" ht="24.95" customHeight="1">
      <c r="B35" s="1572"/>
      <c r="C35" s="822" t="s">
        <v>354</v>
      </c>
      <c r="D35" s="823">
        <f t="shared" ref="D35:Q35" ca="1" si="24">SUM(D33:D34)</f>
        <v>5083</v>
      </c>
      <c r="E35" s="644">
        <f t="shared" si="24"/>
        <v>0</v>
      </c>
      <c r="F35" s="645">
        <f t="shared" si="24"/>
        <v>0</v>
      </c>
      <c r="G35" s="531">
        <f t="shared" si="24"/>
        <v>0</v>
      </c>
      <c r="H35" s="824">
        <f t="shared" ca="1" si="24"/>
        <v>0</v>
      </c>
      <c r="I35" s="825">
        <f t="shared" ca="1" si="24"/>
        <v>0</v>
      </c>
      <c r="J35" s="823">
        <f t="shared" ca="1" si="24"/>
        <v>0</v>
      </c>
      <c r="K35" s="825">
        <f t="shared" ca="1" si="24"/>
        <v>0</v>
      </c>
      <c r="L35" s="823">
        <f t="shared" ca="1" si="24"/>
        <v>0</v>
      </c>
      <c r="M35" s="826">
        <f t="shared" ca="1" si="24"/>
        <v>0</v>
      </c>
      <c r="N35" s="531">
        <f t="shared" ca="1" si="24"/>
        <v>206</v>
      </c>
      <c r="O35" s="531">
        <f t="shared" ca="1" si="24"/>
        <v>0</v>
      </c>
      <c r="P35" s="531">
        <f t="shared" ca="1" si="24"/>
        <v>0</v>
      </c>
      <c r="Q35" s="531">
        <f t="shared" ca="1" si="24"/>
        <v>40783</v>
      </c>
      <c r="U35" s="738">
        <f t="shared" ca="1" si="20"/>
        <v>0</v>
      </c>
      <c r="V35" s="737">
        <f t="shared" ca="1" si="20"/>
        <v>0</v>
      </c>
      <c r="W35" s="546">
        <f t="shared" ca="1" si="20"/>
        <v>0</v>
      </c>
      <c r="X35" s="546">
        <f t="shared" ca="1" si="20"/>
        <v>0</v>
      </c>
      <c r="Y35" s="546">
        <f t="shared" ca="1" si="20"/>
        <v>0</v>
      </c>
      <c r="Z35" s="546">
        <f t="shared" ca="1" si="20"/>
        <v>0</v>
      </c>
      <c r="AA35" s="546">
        <f t="shared" ca="1" si="20"/>
        <v>0</v>
      </c>
      <c r="AB35" s="546">
        <f t="shared" ca="1" si="20"/>
        <v>0</v>
      </c>
      <c r="AC35" s="546">
        <f t="shared" ca="1" si="20"/>
        <v>0</v>
      </c>
      <c r="AD35" s="546">
        <f t="shared" ca="1" si="20"/>
        <v>0</v>
      </c>
      <c r="AE35" s="546">
        <f t="shared" ca="1" si="20"/>
        <v>0</v>
      </c>
      <c r="AG35" s="526">
        <f t="shared" ca="1" si="21"/>
        <v>0</v>
      </c>
      <c r="AH35" s="526">
        <f t="shared" ca="1" si="21"/>
        <v>0</v>
      </c>
      <c r="AI35" s="526">
        <f t="shared" ca="1" si="21"/>
        <v>0</v>
      </c>
    </row>
    <row r="36" spans="1:35" ht="24.95" customHeight="1">
      <c r="B36" s="1554" t="s">
        <v>2249</v>
      </c>
      <c r="C36" s="1555"/>
      <c r="D36" s="869">
        <f t="shared" ref="D36:Q37" ca="1" si="25">SUM(D11,D17,D33)</f>
        <v>6637</v>
      </c>
      <c r="E36" s="870">
        <f t="shared" si="25"/>
        <v>0</v>
      </c>
      <c r="F36" s="871">
        <f t="shared" si="25"/>
        <v>0</v>
      </c>
      <c r="G36" s="872">
        <f t="shared" si="25"/>
        <v>0</v>
      </c>
      <c r="H36" s="873">
        <f t="shared" ca="1" si="25"/>
        <v>38</v>
      </c>
      <c r="I36" s="874">
        <f t="shared" ca="1" si="25"/>
        <v>26</v>
      </c>
      <c r="J36" s="869">
        <f t="shared" ca="1" si="25"/>
        <v>0</v>
      </c>
      <c r="K36" s="874">
        <f t="shared" ca="1" si="25"/>
        <v>0</v>
      </c>
      <c r="L36" s="869">
        <f t="shared" ca="1" si="25"/>
        <v>2</v>
      </c>
      <c r="M36" s="875">
        <f t="shared" ca="1" si="25"/>
        <v>0</v>
      </c>
      <c r="N36" s="872">
        <f t="shared" ca="1" si="25"/>
        <v>226</v>
      </c>
      <c r="O36" s="872">
        <f t="shared" ca="1" si="25"/>
        <v>0</v>
      </c>
      <c r="P36" s="872">
        <f t="shared" ca="1" si="25"/>
        <v>0</v>
      </c>
      <c r="Q36" s="872">
        <f t="shared" ca="1" si="25"/>
        <v>51681</v>
      </c>
      <c r="U36" s="738">
        <f t="shared" ca="1" si="20"/>
        <v>0</v>
      </c>
      <c r="V36" s="737">
        <f t="shared" ca="1" si="20"/>
        <v>0</v>
      </c>
      <c r="W36" s="546">
        <f t="shared" ca="1" si="20"/>
        <v>0</v>
      </c>
      <c r="X36" s="546">
        <f t="shared" ca="1" si="20"/>
        <v>0</v>
      </c>
      <c r="Y36" s="546">
        <f t="shared" ca="1" si="20"/>
        <v>0</v>
      </c>
      <c r="Z36" s="546">
        <f t="shared" ca="1" si="20"/>
        <v>0</v>
      </c>
      <c r="AA36" s="546">
        <f t="shared" ca="1" si="20"/>
        <v>0</v>
      </c>
      <c r="AB36" s="546">
        <f t="shared" ca="1" si="20"/>
        <v>0</v>
      </c>
      <c r="AC36" s="546">
        <f t="shared" ca="1" si="20"/>
        <v>0</v>
      </c>
      <c r="AD36" s="546">
        <f t="shared" ca="1" si="20"/>
        <v>0</v>
      </c>
      <c r="AE36" s="546">
        <f t="shared" ca="1" si="20"/>
        <v>0</v>
      </c>
      <c r="AG36" s="526">
        <f t="shared" ca="1" si="21"/>
        <v>0</v>
      </c>
      <c r="AH36" s="526">
        <f t="shared" ca="1" si="21"/>
        <v>0</v>
      </c>
      <c r="AI36" s="526">
        <f t="shared" ca="1" si="21"/>
        <v>0</v>
      </c>
    </row>
    <row r="37" spans="1:35" ht="24.95" customHeight="1">
      <c r="B37" s="1554" t="s">
        <v>2250</v>
      </c>
      <c r="C37" s="1555"/>
      <c r="D37" s="869">
        <f t="shared" ca="1" si="25"/>
        <v>2656</v>
      </c>
      <c r="E37" s="870">
        <f t="shared" si="25"/>
        <v>0</v>
      </c>
      <c r="F37" s="871">
        <f t="shared" si="25"/>
        <v>0</v>
      </c>
      <c r="G37" s="872">
        <f t="shared" si="25"/>
        <v>0</v>
      </c>
      <c r="H37" s="873">
        <f t="shared" ca="1" si="25"/>
        <v>0</v>
      </c>
      <c r="I37" s="874">
        <f t="shared" ca="1" si="25"/>
        <v>0</v>
      </c>
      <c r="J37" s="869">
        <f t="shared" ca="1" si="25"/>
        <v>0</v>
      </c>
      <c r="K37" s="874">
        <f t="shared" ca="1" si="25"/>
        <v>0</v>
      </c>
      <c r="L37" s="869">
        <f t="shared" ca="1" si="25"/>
        <v>0</v>
      </c>
      <c r="M37" s="875">
        <f t="shared" ca="1" si="25"/>
        <v>0</v>
      </c>
      <c r="N37" s="872">
        <f t="shared" ca="1" si="25"/>
        <v>150</v>
      </c>
      <c r="O37" s="872">
        <f t="shared" ca="1" si="25"/>
        <v>0</v>
      </c>
      <c r="P37" s="872">
        <f t="shared" ca="1" si="25"/>
        <v>0</v>
      </c>
      <c r="Q37" s="872">
        <f t="shared" ca="1" si="25"/>
        <v>21791</v>
      </c>
      <c r="U37" s="738">
        <f t="shared" ref="U37:AE46" ca="1" si="26">INDEX(INDIRECT("_"&amp;U$112),MATCH($A37,_2自治体コード,0))</f>
        <v>0</v>
      </c>
      <c r="V37" s="737">
        <f t="shared" ca="1" si="26"/>
        <v>0</v>
      </c>
      <c r="W37" s="546">
        <f t="shared" ca="1" si="26"/>
        <v>0</v>
      </c>
      <c r="X37" s="546">
        <f t="shared" ca="1" si="26"/>
        <v>0</v>
      </c>
      <c r="Y37" s="546">
        <f t="shared" ca="1" si="26"/>
        <v>0</v>
      </c>
      <c r="Z37" s="546">
        <f t="shared" ca="1" si="26"/>
        <v>0</v>
      </c>
      <c r="AA37" s="546">
        <f t="shared" ca="1" si="26"/>
        <v>0</v>
      </c>
      <c r="AB37" s="546">
        <f t="shared" ca="1" si="26"/>
        <v>0</v>
      </c>
      <c r="AC37" s="546">
        <f t="shared" ca="1" si="26"/>
        <v>0</v>
      </c>
      <c r="AD37" s="546">
        <f t="shared" ca="1" si="26"/>
        <v>0</v>
      </c>
      <c r="AE37" s="546">
        <f t="shared" ca="1" si="26"/>
        <v>0</v>
      </c>
      <c r="AG37" s="526">
        <f t="shared" ca="1" si="21"/>
        <v>0</v>
      </c>
      <c r="AH37" s="526">
        <f t="shared" ca="1" si="21"/>
        <v>0</v>
      </c>
      <c r="AI37" s="526">
        <f t="shared" ca="1" si="21"/>
        <v>0</v>
      </c>
    </row>
    <row r="38" spans="1:35" ht="24.95" customHeight="1">
      <c r="B38" s="1556" t="s">
        <v>2251</v>
      </c>
      <c r="C38" s="1557"/>
      <c r="D38" s="876">
        <f t="shared" ref="D38:Q38" ca="1" si="27">SUM(D36:D37)</f>
        <v>9293</v>
      </c>
      <c r="E38" s="877">
        <f t="shared" si="27"/>
        <v>0</v>
      </c>
      <c r="F38" s="878">
        <f t="shared" si="27"/>
        <v>0</v>
      </c>
      <c r="G38" s="879">
        <f t="shared" si="27"/>
        <v>0</v>
      </c>
      <c r="H38" s="880">
        <f t="shared" ca="1" si="27"/>
        <v>38</v>
      </c>
      <c r="I38" s="881">
        <f t="shared" ca="1" si="27"/>
        <v>26</v>
      </c>
      <c r="J38" s="876">
        <f t="shared" ca="1" si="27"/>
        <v>0</v>
      </c>
      <c r="K38" s="881">
        <f t="shared" ca="1" si="27"/>
        <v>0</v>
      </c>
      <c r="L38" s="876">
        <f t="shared" ca="1" si="27"/>
        <v>2</v>
      </c>
      <c r="M38" s="882">
        <f t="shared" ca="1" si="27"/>
        <v>0</v>
      </c>
      <c r="N38" s="879">
        <f t="shared" ca="1" si="27"/>
        <v>376</v>
      </c>
      <c r="O38" s="879">
        <f t="shared" ca="1" si="27"/>
        <v>0</v>
      </c>
      <c r="P38" s="879">
        <f t="shared" ca="1" si="27"/>
        <v>0</v>
      </c>
      <c r="Q38" s="879">
        <f t="shared" ca="1" si="27"/>
        <v>73472</v>
      </c>
      <c r="U38" s="738">
        <f t="shared" ca="1" si="26"/>
        <v>0</v>
      </c>
      <c r="V38" s="737">
        <f t="shared" ca="1" si="26"/>
        <v>0</v>
      </c>
      <c r="W38" s="546">
        <f t="shared" ca="1" si="26"/>
        <v>0</v>
      </c>
      <c r="X38" s="546">
        <f t="shared" ca="1" si="26"/>
        <v>0</v>
      </c>
      <c r="Y38" s="546">
        <f t="shared" ca="1" si="26"/>
        <v>0</v>
      </c>
      <c r="Z38" s="546">
        <f t="shared" ca="1" si="26"/>
        <v>0</v>
      </c>
      <c r="AA38" s="546">
        <f t="shared" ca="1" si="26"/>
        <v>0</v>
      </c>
      <c r="AB38" s="546">
        <f t="shared" ca="1" si="26"/>
        <v>0</v>
      </c>
      <c r="AC38" s="546">
        <f t="shared" ca="1" si="26"/>
        <v>0</v>
      </c>
      <c r="AD38" s="546">
        <f t="shared" ca="1" si="26"/>
        <v>0</v>
      </c>
      <c r="AE38" s="546">
        <f t="shared" ca="1" si="26"/>
        <v>0</v>
      </c>
      <c r="AG38" s="526">
        <f t="shared" ca="1" si="21"/>
        <v>0</v>
      </c>
      <c r="AH38" s="526">
        <f t="shared" ca="1" si="21"/>
        <v>0</v>
      </c>
      <c r="AI38" s="526">
        <f t="shared" ca="1" si="21"/>
        <v>0</v>
      </c>
    </row>
    <row r="39" spans="1:35">
      <c r="C39" s="1542" t="s">
        <v>2252</v>
      </c>
      <c r="D39" s="1542"/>
      <c r="E39" s="1542"/>
      <c r="F39" s="1542"/>
      <c r="G39" s="1542"/>
      <c r="H39" s="1542"/>
      <c r="I39" s="1542"/>
      <c r="J39" s="1542"/>
      <c r="K39" s="1542"/>
      <c r="L39" s="1542"/>
      <c r="M39" s="1542"/>
      <c r="N39" s="1542"/>
      <c r="O39" s="1542"/>
      <c r="P39" s="1542"/>
      <c r="Q39" s="1542"/>
      <c r="U39" s="738">
        <f t="shared" ca="1" si="26"/>
        <v>0</v>
      </c>
      <c r="V39" s="737">
        <f t="shared" ca="1" si="26"/>
        <v>0</v>
      </c>
      <c r="W39" s="546">
        <f t="shared" ca="1" si="26"/>
        <v>0</v>
      </c>
      <c r="X39" s="546">
        <f t="shared" ca="1" si="26"/>
        <v>0</v>
      </c>
      <c r="Y39" s="546">
        <f t="shared" ca="1" si="26"/>
        <v>0</v>
      </c>
      <c r="Z39" s="546">
        <f t="shared" ca="1" si="26"/>
        <v>0</v>
      </c>
      <c r="AA39" s="546">
        <f t="shared" ca="1" si="26"/>
        <v>0</v>
      </c>
      <c r="AB39" s="546">
        <f t="shared" ca="1" si="26"/>
        <v>0</v>
      </c>
      <c r="AC39" s="546">
        <f t="shared" ca="1" si="26"/>
        <v>0</v>
      </c>
      <c r="AD39" s="546">
        <f t="shared" ca="1" si="26"/>
        <v>0</v>
      </c>
      <c r="AE39" s="546">
        <f t="shared" ca="1" si="26"/>
        <v>0</v>
      </c>
      <c r="AG39" s="526">
        <f t="shared" ca="1" si="21"/>
        <v>0</v>
      </c>
      <c r="AH39" s="526">
        <f t="shared" ca="1" si="21"/>
        <v>0</v>
      </c>
      <c r="AI39" s="526">
        <f t="shared" ca="1" si="21"/>
        <v>0</v>
      </c>
    </row>
    <row r="40" spans="1:35">
      <c r="C40" s="535"/>
      <c r="D40" s="535"/>
      <c r="E40" s="535"/>
      <c r="F40" s="535"/>
      <c r="G40" s="535"/>
      <c r="H40" s="535"/>
      <c r="I40" s="535"/>
      <c r="J40" s="535"/>
      <c r="K40" s="535"/>
      <c r="L40" s="535"/>
      <c r="M40" s="535"/>
      <c r="N40" s="535"/>
      <c r="O40" s="535"/>
      <c r="P40" s="535"/>
      <c r="Q40" s="535"/>
      <c r="U40" s="738">
        <f t="shared" ca="1" si="26"/>
        <v>0</v>
      </c>
      <c r="V40" s="737">
        <f t="shared" ca="1" si="26"/>
        <v>0</v>
      </c>
      <c r="W40" s="546">
        <f t="shared" ca="1" si="26"/>
        <v>0</v>
      </c>
      <c r="X40" s="546">
        <f t="shared" ca="1" si="26"/>
        <v>0</v>
      </c>
      <c r="Y40" s="546">
        <f t="shared" ca="1" si="26"/>
        <v>0</v>
      </c>
      <c r="Z40" s="546">
        <f t="shared" ca="1" si="26"/>
        <v>0</v>
      </c>
      <c r="AA40" s="546">
        <f t="shared" ca="1" si="26"/>
        <v>0</v>
      </c>
      <c r="AB40" s="546">
        <f t="shared" ca="1" si="26"/>
        <v>0</v>
      </c>
      <c r="AC40" s="546">
        <f t="shared" ca="1" si="26"/>
        <v>0</v>
      </c>
      <c r="AD40" s="546">
        <f t="shared" ca="1" si="26"/>
        <v>0</v>
      </c>
      <c r="AE40" s="546">
        <f t="shared" ca="1" si="26"/>
        <v>0</v>
      </c>
      <c r="AG40" s="526">
        <f t="shared" ca="1" si="21"/>
        <v>0</v>
      </c>
      <c r="AH40" s="526">
        <f t="shared" ca="1" si="21"/>
        <v>0</v>
      </c>
      <c r="AI40" s="526">
        <f t="shared" ca="1" si="21"/>
        <v>0</v>
      </c>
    </row>
    <row r="41" spans="1:35" ht="20.100000000000001" customHeight="1">
      <c r="B41" s="1558" t="s">
        <v>4710</v>
      </c>
      <c r="C41" s="1558"/>
      <c r="D41" s="1558"/>
      <c r="E41" s="1558"/>
      <c r="F41" s="1558"/>
      <c r="G41" s="1558"/>
      <c r="H41" s="1558"/>
      <c r="I41" s="1558"/>
      <c r="J41" s="1558"/>
      <c r="K41" s="1558"/>
      <c r="L41" s="1558"/>
      <c r="M41" s="1558"/>
      <c r="N41" s="1558"/>
      <c r="O41" s="1558"/>
      <c r="P41" s="1558"/>
      <c r="Q41" s="1558"/>
      <c r="U41" s="738">
        <f t="shared" ca="1" si="26"/>
        <v>0</v>
      </c>
      <c r="V41" s="737">
        <f t="shared" ca="1" si="26"/>
        <v>0</v>
      </c>
      <c r="W41" s="546">
        <f t="shared" ca="1" si="26"/>
        <v>0</v>
      </c>
      <c r="X41" s="546">
        <f t="shared" ca="1" si="26"/>
        <v>0</v>
      </c>
      <c r="Y41" s="546">
        <f t="shared" ca="1" si="26"/>
        <v>0</v>
      </c>
      <c r="Z41" s="546">
        <f t="shared" ca="1" si="26"/>
        <v>0</v>
      </c>
      <c r="AA41" s="546">
        <f t="shared" ca="1" si="26"/>
        <v>0</v>
      </c>
      <c r="AB41" s="546">
        <f t="shared" ca="1" si="26"/>
        <v>0</v>
      </c>
      <c r="AC41" s="546">
        <f t="shared" ca="1" si="26"/>
        <v>0</v>
      </c>
      <c r="AD41" s="546">
        <f t="shared" ca="1" si="26"/>
        <v>0</v>
      </c>
      <c r="AE41" s="546">
        <f t="shared" ca="1" si="26"/>
        <v>0</v>
      </c>
      <c r="AG41" s="526">
        <f t="shared" ca="1" si="21"/>
        <v>0</v>
      </c>
      <c r="AH41" s="526">
        <f t="shared" ca="1" si="21"/>
        <v>0</v>
      </c>
      <c r="AI41" s="526">
        <f t="shared" ca="1" si="21"/>
        <v>0</v>
      </c>
    </row>
    <row r="42" spans="1:35" s="535" customFormat="1" ht="11.25" customHeight="1">
      <c r="B42" s="536"/>
      <c r="C42" s="536"/>
      <c r="D42" s="536"/>
      <c r="E42" s="536"/>
      <c r="F42" s="536"/>
      <c r="G42" s="536"/>
      <c r="H42" s="536"/>
      <c r="I42" s="536"/>
      <c r="J42" s="536"/>
      <c r="K42" s="536"/>
      <c r="L42" s="536"/>
      <c r="M42" s="536"/>
      <c r="N42" s="536"/>
      <c r="O42" s="536"/>
      <c r="P42" s="536"/>
      <c r="Q42" s="536"/>
      <c r="U42" s="739">
        <f t="shared" ca="1" si="26"/>
        <v>0</v>
      </c>
      <c r="V42" s="737">
        <f t="shared" ca="1" si="26"/>
        <v>0</v>
      </c>
      <c r="W42" s="546">
        <f t="shared" ca="1" si="26"/>
        <v>0</v>
      </c>
      <c r="X42" s="546">
        <f t="shared" ca="1" si="26"/>
        <v>0</v>
      </c>
      <c r="Y42" s="546">
        <f t="shared" ca="1" si="26"/>
        <v>0</v>
      </c>
      <c r="Z42" s="546">
        <f t="shared" ca="1" si="26"/>
        <v>0</v>
      </c>
      <c r="AA42" s="546">
        <f t="shared" ca="1" si="26"/>
        <v>0</v>
      </c>
      <c r="AB42" s="546">
        <f t="shared" ca="1" si="26"/>
        <v>0</v>
      </c>
      <c r="AC42" s="546">
        <f t="shared" ca="1" si="26"/>
        <v>0</v>
      </c>
      <c r="AD42" s="546">
        <f t="shared" ca="1" si="26"/>
        <v>0</v>
      </c>
      <c r="AE42" s="546">
        <f t="shared" ca="1" si="26"/>
        <v>0</v>
      </c>
      <c r="AG42" s="535">
        <f t="shared" ca="1" si="21"/>
        <v>0</v>
      </c>
      <c r="AH42" s="535">
        <f t="shared" ca="1" si="21"/>
        <v>0</v>
      </c>
      <c r="AI42" s="535">
        <f t="shared" ca="1" si="21"/>
        <v>0</v>
      </c>
    </row>
    <row r="43" spans="1:35" ht="20.100000000000001" customHeight="1">
      <c r="Q43" s="708" t="s">
        <v>2208</v>
      </c>
      <c r="U43" s="738">
        <f t="shared" ca="1" si="26"/>
        <v>0</v>
      </c>
      <c r="V43" s="737">
        <f t="shared" ca="1" si="26"/>
        <v>0</v>
      </c>
      <c r="W43" s="546">
        <f t="shared" ca="1" si="26"/>
        <v>0</v>
      </c>
      <c r="X43" s="546">
        <f t="shared" ca="1" si="26"/>
        <v>0</v>
      </c>
      <c r="Y43" s="546">
        <f t="shared" ca="1" si="26"/>
        <v>0</v>
      </c>
      <c r="Z43" s="546">
        <f t="shared" ca="1" si="26"/>
        <v>0</v>
      </c>
      <c r="AA43" s="546">
        <f t="shared" ca="1" si="26"/>
        <v>0</v>
      </c>
      <c r="AB43" s="546">
        <f t="shared" ca="1" si="26"/>
        <v>0</v>
      </c>
      <c r="AC43" s="546">
        <f t="shared" ca="1" si="26"/>
        <v>0</v>
      </c>
      <c r="AD43" s="546">
        <f t="shared" ca="1" si="26"/>
        <v>0</v>
      </c>
      <c r="AE43" s="546">
        <f t="shared" ca="1" si="26"/>
        <v>0</v>
      </c>
      <c r="AG43" s="526">
        <f t="shared" ca="1" si="21"/>
        <v>0</v>
      </c>
      <c r="AH43" s="526">
        <f t="shared" ca="1" si="21"/>
        <v>0</v>
      </c>
      <c r="AI43" s="526">
        <f t="shared" ca="1" si="21"/>
        <v>0</v>
      </c>
    </row>
    <row r="44" spans="1:35" ht="14.25" customHeight="1">
      <c r="B44" s="664"/>
      <c r="C44" s="699"/>
      <c r="D44" s="1559" t="s">
        <v>2209</v>
      </c>
      <c r="E44" s="1562" t="s">
        <v>2210</v>
      </c>
      <c r="F44" s="1563"/>
      <c r="G44" s="1543" t="s">
        <v>2211</v>
      </c>
      <c r="H44" s="1566" t="s">
        <v>2212</v>
      </c>
      <c r="I44" s="1567"/>
      <c r="J44" s="1567"/>
      <c r="K44" s="1567"/>
      <c r="L44" s="1568"/>
      <c r="M44" s="1569"/>
      <c r="N44" s="1543" t="s">
        <v>2213</v>
      </c>
      <c r="O44" s="1543" t="s">
        <v>2214</v>
      </c>
      <c r="P44" s="1543" t="s">
        <v>2215</v>
      </c>
      <c r="Q44" s="1543" t="s">
        <v>2216</v>
      </c>
      <c r="U44" s="738">
        <f t="shared" ca="1" si="26"/>
        <v>0</v>
      </c>
      <c r="V44" s="737">
        <f t="shared" ca="1" si="26"/>
        <v>0</v>
      </c>
      <c r="W44" s="546">
        <f t="shared" ca="1" si="26"/>
        <v>0</v>
      </c>
      <c r="X44" s="546">
        <f t="shared" ca="1" si="26"/>
        <v>0</v>
      </c>
      <c r="Y44" s="546">
        <f t="shared" ca="1" si="26"/>
        <v>0</v>
      </c>
      <c r="Z44" s="546">
        <f t="shared" ca="1" si="26"/>
        <v>0</v>
      </c>
      <c r="AA44" s="546">
        <f t="shared" ca="1" si="26"/>
        <v>0</v>
      </c>
      <c r="AB44" s="546">
        <f t="shared" ca="1" si="26"/>
        <v>0</v>
      </c>
      <c r="AC44" s="546">
        <f t="shared" ca="1" si="26"/>
        <v>0</v>
      </c>
      <c r="AD44" s="546">
        <f t="shared" ca="1" si="26"/>
        <v>0</v>
      </c>
      <c r="AE44" s="546">
        <f t="shared" ca="1" si="26"/>
        <v>0</v>
      </c>
      <c r="AG44" s="526">
        <f t="shared" ca="1" si="21"/>
        <v>0</v>
      </c>
      <c r="AH44" s="526">
        <f t="shared" ca="1" si="21"/>
        <v>0</v>
      </c>
      <c r="AI44" s="526">
        <f t="shared" ca="1" si="21"/>
        <v>0</v>
      </c>
    </row>
    <row r="45" spans="1:35" ht="14.25" customHeight="1">
      <c r="B45" s="666"/>
      <c r="C45" s="672"/>
      <c r="D45" s="1560"/>
      <c r="E45" s="1564"/>
      <c r="F45" s="1565"/>
      <c r="G45" s="1544"/>
      <c r="H45" s="1546" t="s">
        <v>2217</v>
      </c>
      <c r="I45" s="1547"/>
      <c r="J45" s="1548"/>
      <c r="K45" s="1548"/>
      <c r="L45" s="1548"/>
      <c r="M45" s="1549"/>
      <c r="N45" s="1544"/>
      <c r="O45" s="1544"/>
      <c r="P45" s="1544"/>
      <c r="Q45" s="1544"/>
      <c r="U45" s="738">
        <f t="shared" ca="1" si="26"/>
        <v>0</v>
      </c>
      <c r="V45" s="737">
        <f t="shared" ca="1" si="26"/>
        <v>0</v>
      </c>
      <c r="W45" s="546">
        <f t="shared" ca="1" si="26"/>
        <v>0</v>
      </c>
      <c r="X45" s="546">
        <f t="shared" ca="1" si="26"/>
        <v>0</v>
      </c>
      <c r="Y45" s="546">
        <f t="shared" ca="1" si="26"/>
        <v>0</v>
      </c>
      <c r="Z45" s="546">
        <f t="shared" ca="1" si="26"/>
        <v>0</v>
      </c>
      <c r="AA45" s="546">
        <f t="shared" ca="1" si="26"/>
        <v>0</v>
      </c>
      <c r="AB45" s="546">
        <f t="shared" ca="1" si="26"/>
        <v>0</v>
      </c>
      <c r="AC45" s="546">
        <f t="shared" ca="1" si="26"/>
        <v>0</v>
      </c>
      <c r="AD45" s="546">
        <f t="shared" ca="1" si="26"/>
        <v>0</v>
      </c>
      <c r="AE45" s="546">
        <f t="shared" ca="1" si="26"/>
        <v>0</v>
      </c>
      <c r="AG45" s="526">
        <f t="shared" ca="1" si="21"/>
        <v>0</v>
      </c>
      <c r="AH45" s="526">
        <f t="shared" ca="1" si="21"/>
        <v>0</v>
      </c>
      <c r="AI45" s="526">
        <f t="shared" ca="1" si="21"/>
        <v>0</v>
      </c>
    </row>
    <row r="46" spans="1:35" ht="46.5" customHeight="1">
      <c r="B46" s="668"/>
      <c r="C46" s="700"/>
      <c r="D46" s="1561"/>
      <c r="E46" s="670" t="s">
        <v>2218</v>
      </c>
      <c r="F46" s="671" t="s">
        <v>2219</v>
      </c>
      <c r="G46" s="1545"/>
      <c r="H46" s="1550" t="s">
        <v>2220</v>
      </c>
      <c r="I46" s="1551"/>
      <c r="J46" s="1552" t="s">
        <v>2221</v>
      </c>
      <c r="K46" s="1552"/>
      <c r="L46" s="1551" t="s">
        <v>2222</v>
      </c>
      <c r="M46" s="1553"/>
      <c r="N46" s="1545"/>
      <c r="O46" s="1545"/>
      <c r="P46" s="1545"/>
      <c r="Q46" s="1545"/>
      <c r="U46" s="738">
        <f t="shared" ca="1" si="26"/>
        <v>0</v>
      </c>
      <c r="V46" s="737">
        <f t="shared" ca="1" si="26"/>
        <v>0</v>
      </c>
      <c r="W46" s="546">
        <f t="shared" ca="1" si="26"/>
        <v>0</v>
      </c>
      <c r="X46" s="546">
        <f t="shared" ca="1" si="26"/>
        <v>0</v>
      </c>
      <c r="Y46" s="546">
        <f t="shared" ca="1" si="26"/>
        <v>0</v>
      </c>
      <c r="Z46" s="546">
        <f t="shared" ca="1" si="26"/>
        <v>0</v>
      </c>
      <c r="AA46" s="546">
        <f t="shared" ca="1" si="26"/>
        <v>0</v>
      </c>
      <c r="AB46" s="546">
        <f t="shared" ca="1" si="26"/>
        <v>0</v>
      </c>
      <c r="AC46" s="546">
        <f t="shared" ca="1" si="26"/>
        <v>0</v>
      </c>
      <c r="AD46" s="546">
        <f t="shared" ca="1" si="26"/>
        <v>0</v>
      </c>
      <c r="AE46" s="546">
        <f t="shared" ca="1" si="26"/>
        <v>0</v>
      </c>
      <c r="AG46" s="526">
        <f t="shared" ca="1" si="21"/>
        <v>0</v>
      </c>
      <c r="AH46" s="526">
        <f t="shared" ca="1" si="21"/>
        <v>0</v>
      </c>
      <c r="AI46" s="526">
        <f t="shared" ca="1" si="21"/>
        <v>0</v>
      </c>
    </row>
    <row r="47" spans="1:35" ht="15" customHeight="1">
      <c r="A47" s="526" t="s">
        <v>562</v>
      </c>
      <c r="B47" s="1534" t="s">
        <v>2253</v>
      </c>
      <c r="C47" s="701" t="s">
        <v>2254</v>
      </c>
      <c r="D47" s="554">
        <f t="shared" ref="D47:D65" ca="1" si="28">INDEX(INDIRECT("_"&amp;D$112),MATCH($A47,_2自治体コード,0))</f>
        <v>58</v>
      </c>
      <c r="E47" s="709"/>
      <c r="F47" s="710"/>
      <c r="G47" s="552"/>
      <c r="H47" s="551">
        <f t="shared" ref="H47:N56" ca="1" si="29">INDEX(INDIRECT("_"&amp;H$112),MATCH($A47,_2自治体コード,0))</f>
        <v>0</v>
      </c>
      <c r="I47" s="553">
        <f t="shared" ca="1" si="29"/>
        <v>0</v>
      </c>
      <c r="J47" s="723">
        <f t="shared" ca="1" si="29"/>
        <v>0</v>
      </c>
      <c r="K47" s="724">
        <f t="shared" ca="1" si="29"/>
        <v>0</v>
      </c>
      <c r="L47" s="551">
        <f t="shared" ca="1" si="29"/>
        <v>0</v>
      </c>
      <c r="M47" s="553">
        <f t="shared" ca="1" si="29"/>
        <v>0</v>
      </c>
      <c r="N47" s="552">
        <f t="shared" ca="1" si="29"/>
        <v>0</v>
      </c>
      <c r="O47" s="552">
        <f t="shared" ref="O47:O65" ca="1" si="30">SUM(U47:AE47)</f>
        <v>0</v>
      </c>
      <c r="P47" s="552">
        <f t="shared" ref="P47:P65" ca="1" si="31">SUM(AG47:AJ47)</f>
        <v>0</v>
      </c>
      <c r="Q47" s="674">
        <f t="shared" ref="Q47:Q65" ca="1" si="32">INDEX(INDIRECT("_"&amp;Q$112),MATCH($A47,_2自治体コード,0))</f>
        <v>784</v>
      </c>
      <c r="T47" s="545"/>
      <c r="U47" s="738">
        <f t="shared" ref="U47:AE56" ca="1" si="33">INDEX(INDIRECT("_"&amp;U$112),MATCH($A47,_2自治体コード,0))</f>
        <v>0</v>
      </c>
      <c r="V47" s="737">
        <f t="shared" ca="1" si="33"/>
        <v>0</v>
      </c>
      <c r="W47" s="546">
        <f t="shared" ca="1" si="33"/>
        <v>0</v>
      </c>
      <c r="X47" s="546">
        <f t="shared" ca="1" si="33"/>
        <v>0</v>
      </c>
      <c r="Y47" s="546">
        <f t="shared" ca="1" si="33"/>
        <v>0</v>
      </c>
      <c r="Z47" s="546">
        <f t="shared" ca="1" si="33"/>
        <v>0</v>
      </c>
      <c r="AA47" s="546">
        <f t="shared" ca="1" si="33"/>
        <v>0</v>
      </c>
      <c r="AB47" s="546">
        <f t="shared" ca="1" si="33"/>
        <v>0</v>
      </c>
      <c r="AC47" s="546">
        <f t="shared" ca="1" si="33"/>
        <v>0</v>
      </c>
      <c r="AD47" s="546">
        <f t="shared" ca="1" si="33"/>
        <v>0</v>
      </c>
      <c r="AE47" s="546">
        <f t="shared" ca="1" si="33"/>
        <v>0</v>
      </c>
      <c r="AG47" s="526">
        <f t="shared" ref="AG47:AI66" ca="1" si="34">INDEX(INDIRECT("_"&amp;AG$112),MATCH($A47,_2自治体コード,0))</f>
        <v>0</v>
      </c>
      <c r="AH47" s="526">
        <f t="shared" ca="1" si="34"/>
        <v>0</v>
      </c>
      <c r="AI47" s="526">
        <f t="shared" ca="1" si="34"/>
        <v>0</v>
      </c>
    </row>
    <row r="48" spans="1:35" ht="15" customHeight="1">
      <c r="A48" s="526" t="s">
        <v>563</v>
      </c>
      <c r="B48" s="1534"/>
      <c r="C48" s="702" t="s">
        <v>336</v>
      </c>
      <c r="D48" s="550">
        <f t="shared" ca="1" si="28"/>
        <v>34</v>
      </c>
      <c r="E48" s="711"/>
      <c r="F48" s="712"/>
      <c r="G48" s="549"/>
      <c r="H48" s="547">
        <f t="shared" ca="1" si="29"/>
        <v>0</v>
      </c>
      <c r="I48" s="548">
        <f t="shared" ca="1" si="29"/>
        <v>0</v>
      </c>
      <c r="J48" s="725">
        <f t="shared" ca="1" si="29"/>
        <v>0</v>
      </c>
      <c r="K48" s="726">
        <f t="shared" ca="1" si="29"/>
        <v>0</v>
      </c>
      <c r="L48" s="547">
        <f t="shared" ca="1" si="29"/>
        <v>0</v>
      </c>
      <c r="M48" s="548">
        <f t="shared" ca="1" si="29"/>
        <v>0</v>
      </c>
      <c r="N48" s="549">
        <f t="shared" ca="1" si="29"/>
        <v>0</v>
      </c>
      <c r="O48" s="549">
        <f t="shared" ca="1" si="30"/>
        <v>0</v>
      </c>
      <c r="P48" s="549">
        <f t="shared" ca="1" si="31"/>
        <v>0</v>
      </c>
      <c r="Q48" s="673">
        <f t="shared" ca="1" si="32"/>
        <v>277</v>
      </c>
      <c r="T48" s="545"/>
      <c r="U48" s="738">
        <f t="shared" ca="1" si="33"/>
        <v>0</v>
      </c>
      <c r="V48" s="737">
        <f t="shared" ca="1" si="33"/>
        <v>0</v>
      </c>
      <c r="W48" s="546">
        <f t="shared" ca="1" si="33"/>
        <v>0</v>
      </c>
      <c r="X48" s="546">
        <f t="shared" ca="1" si="33"/>
        <v>0</v>
      </c>
      <c r="Y48" s="546">
        <f t="shared" ca="1" si="33"/>
        <v>0</v>
      </c>
      <c r="Z48" s="546">
        <f t="shared" ca="1" si="33"/>
        <v>0</v>
      </c>
      <c r="AA48" s="546">
        <f t="shared" ca="1" si="33"/>
        <v>0</v>
      </c>
      <c r="AB48" s="546">
        <f t="shared" ca="1" si="33"/>
        <v>0</v>
      </c>
      <c r="AC48" s="546">
        <f t="shared" ca="1" si="33"/>
        <v>0</v>
      </c>
      <c r="AD48" s="546">
        <f t="shared" ca="1" si="33"/>
        <v>0</v>
      </c>
      <c r="AE48" s="546">
        <f t="shared" ca="1" si="33"/>
        <v>0</v>
      </c>
      <c r="AG48" s="526">
        <f t="shared" ca="1" si="34"/>
        <v>0</v>
      </c>
      <c r="AH48" s="526">
        <f t="shared" ca="1" si="34"/>
        <v>0</v>
      </c>
      <c r="AI48" s="526">
        <f t="shared" ca="1" si="34"/>
        <v>0</v>
      </c>
    </row>
    <row r="49" spans="1:35" ht="15" customHeight="1">
      <c r="A49" s="526" t="s">
        <v>564</v>
      </c>
      <c r="B49" s="1534"/>
      <c r="C49" s="702" t="s">
        <v>2255</v>
      </c>
      <c r="D49" s="550">
        <f t="shared" ca="1" si="28"/>
        <v>55</v>
      </c>
      <c r="E49" s="711"/>
      <c r="F49" s="712"/>
      <c r="G49" s="549"/>
      <c r="H49" s="547">
        <f t="shared" ca="1" si="29"/>
        <v>0</v>
      </c>
      <c r="I49" s="548">
        <f t="shared" ca="1" si="29"/>
        <v>0</v>
      </c>
      <c r="J49" s="725">
        <f t="shared" ca="1" si="29"/>
        <v>0</v>
      </c>
      <c r="K49" s="726">
        <f t="shared" ca="1" si="29"/>
        <v>0</v>
      </c>
      <c r="L49" s="547">
        <f t="shared" ca="1" si="29"/>
        <v>0</v>
      </c>
      <c r="M49" s="548">
        <f t="shared" ca="1" si="29"/>
        <v>0</v>
      </c>
      <c r="N49" s="549">
        <f t="shared" ca="1" si="29"/>
        <v>0</v>
      </c>
      <c r="O49" s="549">
        <f t="shared" ca="1" si="30"/>
        <v>0</v>
      </c>
      <c r="P49" s="549">
        <f t="shared" ca="1" si="31"/>
        <v>0</v>
      </c>
      <c r="Q49" s="673">
        <f t="shared" ca="1" si="32"/>
        <v>267</v>
      </c>
      <c r="T49" s="545"/>
      <c r="U49" s="738">
        <f t="shared" ca="1" si="33"/>
        <v>0</v>
      </c>
      <c r="V49" s="737">
        <f t="shared" ca="1" si="33"/>
        <v>0</v>
      </c>
      <c r="W49" s="546">
        <f t="shared" ca="1" si="33"/>
        <v>0</v>
      </c>
      <c r="X49" s="546">
        <f t="shared" ca="1" si="33"/>
        <v>0</v>
      </c>
      <c r="Y49" s="546">
        <f t="shared" ca="1" si="33"/>
        <v>0</v>
      </c>
      <c r="Z49" s="546">
        <f t="shared" ca="1" si="33"/>
        <v>0</v>
      </c>
      <c r="AA49" s="546">
        <f t="shared" ca="1" si="33"/>
        <v>0</v>
      </c>
      <c r="AB49" s="546">
        <f t="shared" ca="1" si="33"/>
        <v>0</v>
      </c>
      <c r="AC49" s="546">
        <f t="shared" ca="1" si="33"/>
        <v>0</v>
      </c>
      <c r="AD49" s="546">
        <f t="shared" ca="1" si="33"/>
        <v>0</v>
      </c>
      <c r="AE49" s="546">
        <f t="shared" ca="1" si="33"/>
        <v>0</v>
      </c>
      <c r="AG49" s="526">
        <f t="shared" ca="1" si="34"/>
        <v>0</v>
      </c>
      <c r="AH49" s="526">
        <f t="shared" ca="1" si="34"/>
        <v>0</v>
      </c>
      <c r="AI49" s="526">
        <f t="shared" ca="1" si="34"/>
        <v>0</v>
      </c>
    </row>
    <row r="50" spans="1:35" ht="15" customHeight="1">
      <c r="A50" s="526" t="s">
        <v>565</v>
      </c>
      <c r="B50" s="1534"/>
      <c r="C50" s="702" t="s">
        <v>338</v>
      </c>
      <c r="D50" s="550">
        <f t="shared" ca="1" si="28"/>
        <v>16</v>
      </c>
      <c r="E50" s="711"/>
      <c r="F50" s="712"/>
      <c r="G50" s="549"/>
      <c r="H50" s="547">
        <f t="shared" ca="1" si="29"/>
        <v>0</v>
      </c>
      <c r="I50" s="548">
        <f t="shared" ca="1" si="29"/>
        <v>0</v>
      </c>
      <c r="J50" s="725">
        <f t="shared" ca="1" si="29"/>
        <v>0</v>
      </c>
      <c r="K50" s="726">
        <f t="shared" ca="1" si="29"/>
        <v>0</v>
      </c>
      <c r="L50" s="547">
        <f t="shared" ca="1" si="29"/>
        <v>0</v>
      </c>
      <c r="M50" s="548">
        <f t="shared" ca="1" si="29"/>
        <v>0</v>
      </c>
      <c r="N50" s="549">
        <f t="shared" ca="1" si="29"/>
        <v>0</v>
      </c>
      <c r="O50" s="549">
        <f t="shared" ca="1" si="30"/>
        <v>0</v>
      </c>
      <c r="P50" s="549">
        <f t="shared" ca="1" si="31"/>
        <v>0</v>
      </c>
      <c r="Q50" s="673">
        <f t="shared" ca="1" si="32"/>
        <v>247</v>
      </c>
      <c r="T50" s="545"/>
      <c r="U50" s="738">
        <f t="shared" ca="1" si="33"/>
        <v>0</v>
      </c>
      <c r="V50" s="737">
        <f t="shared" ca="1" si="33"/>
        <v>0</v>
      </c>
      <c r="W50" s="546">
        <f t="shared" ca="1" si="33"/>
        <v>0</v>
      </c>
      <c r="X50" s="546">
        <f t="shared" ca="1" si="33"/>
        <v>0</v>
      </c>
      <c r="Y50" s="546">
        <f t="shared" ca="1" si="33"/>
        <v>0</v>
      </c>
      <c r="Z50" s="546">
        <f t="shared" ca="1" si="33"/>
        <v>0</v>
      </c>
      <c r="AA50" s="546">
        <f t="shared" ca="1" si="33"/>
        <v>0</v>
      </c>
      <c r="AB50" s="546">
        <f t="shared" ca="1" si="33"/>
        <v>0</v>
      </c>
      <c r="AC50" s="546">
        <f t="shared" ca="1" si="33"/>
        <v>0</v>
      </c>
      <c r="AD50" s="546">
        <f t="shared" ca="1" si="33"/>
        <v>0</v>
      </c>
      <c r="AE50" s="546">
        <f t="shared" ca="1" si="33"/>
        <v>0</v>
      </c>
      <c r="AG50" s="526">
        <f t="shared" ca="1" si="34"/>
        <v>0</v>
      </c>
      <c r="AH50" s="526">
        <f t="shared" ca="1" si="34"/>
        <v>0</v>
      </c>
      <c r="AI50" s="526">
        <f t="shared" ca="1" si="34"/>
        <v>0</v>
      </c>
    </row>
    <row r="51" spans="1:35" ht="15" customHeight="1">
      <c r="A51" s="526" t="s">
        <v>566</v>
      </c>
      <c r="B51" s="1534"/>
      <c r="C51" s="703" t="s">
        <v>339</v>
      </c>
      <c r="D51" s="683">
        <f t="shared" ca="1" si="28"/>
        <v>15</v>
      </c>
      <c r="E51" s="713"/>
      <c r="F51" s="714"/>
      <c r="G51" s="681"/>
      <c r="H51" s="680">
        <f t="shared" ca="1" si="29"/>
        <v>0</v>
      </c>
      <c r="I51" s="682">
        <f t="shared" ca="1" si="29"/>
        <v>0</v>
      </c>
      <c r="J51" s="727">
        <f t="shared" ca="1" si="29"/>
        <v>0</v>
      </c>
      <c r="K51" s="728">
        <f t="shared" ca="1" si="29"/>
        <v>0</v>
      </c>
      <c r="L51" s="680">
        <f t="shared" ca="1" si="29"/>
        <v>0</v>
      </c>
      <c r="M51" s="682">
        <f t="shared" ca="1" si="29"/>
        <v>0</v>
      </c>
      <c r="N51" s="681">
        <f t="shared" ca="1" si="29"/>
        <v>15</v>
      </c>
      <c r="O51" s="681">
        <f t="shared" ca="1" si="30"/>
        <v>0</v>
      </c>
      <c r="P51" s="681">
        <f t="shared" ca="1" si="31"/>
        <v>0</v>
      </c>
      <c r="Q51" s="684">
        <f t="shared" ca="1" si="32"/>
        <v>124</v>
      </c>
      <c r="T51" s="545"/>
      <c r="U51" s="738">
        <f t="shared" ca="1" si="33"/>
        <v>0</v>
      </c>
      <c r="V51" s="737">
        <f t="shared" ca="1" si="33"/>
        <v>0</v>
      </c>
      <c r="W51" s="546">
        <f t="shared" ca="1" si="33"/>
        <v>0</v>
      </c>
      <c r="X51" s="546">
        <f t="shared" ca="1" si="33"/>
        <v>0</v>
      </c>
      <c r="Y51" s="546">
        <f t="shared" ca="1" si="33"/>
        <v>0</v>
      </c>
      <c r="Z51" s="546">
        <f t="shared" ca="1" si="33"/>
        <v>0</v>
      </c>
      <c r="AA51" s="546">
        <f t="shared" ca="1" si="33"/>
        <v>0</v>
      </c>
      <c r="AB51" s="546">
        <f t="shared" ca="1" si="33"/>
        <v>0</v>
      </c>
      <c r="AC51" s="546">
        <f t="shared" ca="1" si="33"/>
        <v>0</v>
      </c>
      <c r="AD51" s="546">
        <f t="shared" ca="1" si="33"/>
        <v>0</v>
      </c>
      <c r="AE51" s="546">
        <f t="shared" ca="1" si="33"/>
        <v>0</v>
      </c>
      <c r="AG51" s="526">
        <f t="shared" ca="1" si="34"/>
        <v>0</v>
      </c>
      <c r="AH51" s="526">
        <f t="shared" ca="1" si="34"/>
        <v>0</v>
      </c>
      <c r="AI51" s="526">
        <f t="shared" ca="1" si="34"/>
        <v>0</v>
      </c>
    </row>
    <row r="52" spans="1:35" ht="15" customHeight="1">
      <c r="A52" s="526" t="s">
        <v>567</v>
      </c>
      <c r="B52" s="1534"/>
      <c r="C52" s="704" t="s">
        <v>2256</v>
      </c>
      <c r="D52" s="688">
        <f t="shared" ca="1" si="28"/>
        <v>20</v>
      </c>
      <c r="E52" s="715"/>
      <c r="F52" s="716"/>
      <c r="G52" s="686"/>
      <c r="H52" s="685">
        <f t="shared" ca="1" si="29"/>
        <v>0</v>
      </c>
      <c r="I52" s="687">
        <f t="shared" ca="1" si="29"/>
        <v>0</v>
      </c>
      <c r="J52" s="729">
        <f t="shared" ca="1" si="29"/>
        <v>0</v>
      </c>
      <c r="K52" s="730">
        <f t="shared" ca="1" si="29"/>
        <v>0</v>
      </c>
      <c r="L52" s="685">
        <f t="shared" ca="1" si="29"/>
        <v>0</v>
      </c>
      <c r="M52" s="687">
        <f t="shared" ca="1" si="29"/>
        <v>0</v>
      </c>
      <c r="N52" s="686">
        <f t="shared" ca="1" si="29"/>
        <v>0</v>
      </c>
      <c r="O52" s="686">
        <f t="shared" ca="1" si="30"/>
        <v>0</v>
      </c>
      <c r="P52" s="686">
        <f t="shared" ca="1" si="31"/>
        <v>0</v>
      </c>
      <c r="Q52" s="689">
        <f t="shared" ca="1" si="32"/>
        <v>299</v>
      </c>
      <c r="T52" s="545"/>
      <c r="U52" s="738">
        <f t="shared" ca="1" si="33"/>
        <v>0</v>
      </c>
      <c r="V52" s="737">
        <f t="shared" ca="1" si="33"/>
        <v>0</v>
      </c>
      <c r="W52" s="546">
        <f t="shared" ca="1" si="33"/>
        <v>0</v>
      </c>
      <c r="X52" s="546">
        <f t="shared" ca="1" si="33"/>
        <v>0</v>
      </c>
      <c r="Y52" s="546">
        <f t="shared" ca="1" si="33"/>
        <v>0</v>
      </c>
      <c r="Z52" s="546">
        <f t="shared" ca="1" si="33"/>
        <v>0</v>
      </c>
      <c r="AA52" s="546">
        <f t="shared" ca="1" si="33"/>
        <v>0</v>
      </c>
      <c r="AB52" s="546">
        <f t="shared" ca="1" si="33"/>
        <v>0</v>
      </c>
      <c r="AC52" s="546">
        <f t="shared" ca="1" si="33"/>
        <v>0</v>
      </c>
      <c r="AD52" s="546">
        <f t="shared" ca="1" si="33"/>
        <v>0</v>
      </c>
      <c r="AE52" s="546">
        <f t="shared" ca="1" si="33"/>
        <v>0</v>
      </c>
      <c r="AG52" s="526">
        <f t="shared" ca="1" si="34"/>
        <v>0</v>
      </c>
      <c r="AH52" s="526">
        <f t="shared" ca="1" si="34"/>
        <v>0</v>
      </c>
      <c r="AI52" s="526">
        <f t="shared" ca="1" si="34"/>
        <v>0</v>
      </c>
    </row>
    <row r="53" spans="1:35" ht="15" customHeight="1">
      <c r="A53" s="526" t="s">
        <v>568</v>
      </c>
      <c r="B53" s="1534"/>
      <c r="C53" s="702" t="s">
        <v>341</v>
      </c>
      <c r="D53" s="550">
        <f t="shared" ca="1" si="28"/>
        <v>10</v>
      </c>
      <c r="E53" s="711"/>
      <c r="F53" s="712"/>
      <c r="G53" s="549"/>
      <c r="H53" s="547">
        <f t="shared" ca="1" si="29"/>
        <v>0</v>
      </c>
      <c r="I53" s="548">
        <f t="shared" ca="1" si="29"/>
        <v>0</v>
      </c>
      <c r="J53" s="725">
        <f t="shared" ca="1" si="29"/>
        <v>0</v>
      </c>
      <c r="K53" s="726">
        <f t="shared" ca="1" si="29"/>
        <v>0</v>
      </c>
      <c r="L53" s="547">
        <f t="shared" ca="1" si="29"/>
        <v>0</v>
      </c>
      <c r="M53" s="548">
        <f t="shared" ca="1" si="29"/>
        <v>0</v>
      </c>
      <c r="N53" s="549">
        <f t="shared" ca="1" si="29"/>
        <v>2</v>
      </c>
      <c r="O53" s="549">
        <f t="shared" ca="1" si="30"/>
        <v>0</v>
      </c>
      <c r="P53" s="549">
        <f t="shared" ca="1" si="31"/>
        <v>0</v>
      </c>
      <c r="Q53" s="673">
        <f t="shared" ca="1" si="32"/>
        <v>168</v>
      </c>
      <c r="T53" s="545"/>
      <c r="U53" s="738">
        <f t="shared" ca="1" si="33"/>
        <v>0</v>
      </c>
      <c r="V53" s="737">
        <f t="shared" ca="1" si="33"/>
        <v>0</v>
      </c>
      <c r="W53" s="546">
        <f t="shared" ca="1" si="33"/>
        <v>0</v>
      </c>
      <c r="X53" s="546">
        <f t="shared" ca="1" si="33"/>
        <v>0</v>
      </c>
      <c r="Y53" s="546">
        <f t="shared" ca="1" si="33"/>
        <v>0</v>
      </c>
      <c r="Z53" s="546">
        <f t="shared" ca="1" si="33"/>
        <v>0</v>
      </c>
      <c r="AA53" s="546">
        <f t="shared" ca="1" si="33"/>
        <v>0</v>
      </c>
      <c r="AB53" s="546">
        <f t="shared" ca="1" si="33"/>
        <v>0</v>
      </c>
      <c r="AC53" s="546">
        <f t="shared" ca="1" si="33"/>
        <v>0</v>
      </c>
      <c r="AD53" s="546">
        <f t="shared" ca="1" si="33"/>
        <v>0</v>
      </c>
      <c r="AE53" s="546">
        <f t="shared" ca="1" si="33"/>
        <v>0</v>
      </c>
      <c r="AG53" s="526">
        <f t="shared" ca="1" si="34"/>
        <v>0</v>
      </c>
      <c r="AH53" s="526">
        <f t="shared" ca="1" si="34"/>
        <v>0</v>
      </c>
      <c r="AI53" s="526">
        <f t="shared" ca="1" si="34"/>
        <v>0</v>
      </c>
    </row>
    <row r="54" spans="1:35" ht="15" customHeight="1">
      <c r="A54" s="526" t="s">
        <v>569</v>
      </c>
      <c r="B54" s="1534"/>
      <c r="C54" s="702" t="s">
        <v>1440</v>
      </c>
      <c r="D54" s="550">
        <f t="shared" ca="1" si="28"/>
        <v>21</v>
      </c>
      <c r="E54" s="711"/>
      <c r="F54" s="712"/>
      <c r="G54" s="549"/>
      <c r="H54" s="547">
        <f t="shared" ca="1" si="29"/>
        <v>0</v>
      </c>
      <c r="I54" s="548">
        <f t="shared" ca="1" si="29"/>
        <v>0</v>
      </c>
      <c r="J54" s="725">
        <f t="shared" ca="1" si="29"/>
        <v>0</v>
      </c>
      <c r="K54" s="726">
        <f t="shared" ca="1" si="29"/>
        <v>0</v>
      </c>
      <c r="L54" s="547">
        <f t="shared" ca="1" si="29"/>
        <v>0</v>
      </c>
      <c r="M54" s="548">
        <f t="shared" ca="1" si="29"/>
        <v>0</v>
      </c>
      <c r="N54" s="549">
        <f t="shared" ca="1" si="29"/>
        <v>0</v>
      </c>
      <c r="O54" s="549">
        <f t="shared" ca="1" si="30"/>
        <v>0</v>
      </c>
      <c r="P54" s="549">
        <f t="shared" ca="1" si="31"/>
        <v>0</v>
      </c>
      <c r="Q54" s="673">
        <f t="shared" ca="1" si="32"/>
        <v>304</v>
      </c>
      <c r="T54" s="545"/>
      <c r="U54" s="738">
        <f t="shared" ca="1" si="33"/>
        <v>0</v>
      </c>
      <c r="V54" s="737">
        <f t="shared" ca="1" si="33"/>
        <v>0</v>
      </c>
      <c r="W54" s="546">
        <f t="shared" ca="1" si="33"/>
        <v>0</v>
      </c>
      <c r="X54" s="546">
        <f t="shared" ca="1" si="33"/>
        <v>0</v>
      </c>
      <c r="Y54" s="546">
        <f t="shared" ca="1" si="33"/>
        <v>0</v>
      </c>
      <c r="Z54" s="546">
        <f t="shared" ca="1" si="33"/>
        <v>0</v>
      </c>
      <c r="AA54" s="546">
        <f t="shared" ca="1" si="33"/>
        <v>0</v>
      </c>
      <c r="AB54" s="546">
        <f t="shared" ca="1" si="33"/>
        <v>0</v>
      </c>
      <c r="AC54" s="546">
        <f t="shared" ca="1" si="33"/>
        <v>0</v>
      </c>
      <c r="AD54" s="546">
        <f t="shared" ca="1" si="33"/>
        <v>0</v>
      </c>
      <c r="AE54" s="546">
        <f t="shared" ca="1" si="33"/>
        <v>0</v>
      </c>
      <c r="AG54" s="526">
        <f t="shared" ca="1" si="34"/>
        <v>0</v>
      </c>
      <c r="AH54" s="526">
        <f t="shared" ca="1" si="34"/>
        <v>0</v>
      </c>
      <c r="AI54" s="526">
        <f t="shared" ca="1" si="34"/>
        <v>0</v>
      </c>
    </row>
    <row r="55" spans="1:35" ht="15" customHeight="1">
      <c r="A55" s="798" t="s">
        <v>3415</v>
      </c>
      <c r="B55" s="1534"/>
      <c r="C55" s="702" t="s">
        <v>345</v>
      </c>
      <c r="D55" s="550">
        <f t="shared" ca="1" si="28"/>
        <v>29</v>
      </c>
      <c r="E55" s="711"/>
      <c r="F55" s="712"/>
      <c r="G55" s="549"/>
      <c r="H55" s="547">
        <f t="shared" ca="1" si="29"/>
        <v>0</v>
      </c>
      <c r="I55" s="548">
        <f t="shared" ca="1" si="29"/>
        <v>0</v>
      </c>
      <c r="J55" s="725">
        <f t="shared" ca="1" si="29"/>
        <v>0</v>
      </c>
      <c r="K55" s="726">
        <f t="shared" ca="1" si="29"/>
        <v>0</v>
      </c>
      <c r="L55" s="547">
        <f t="shared" ca="1" si="29"/>
        <v>0</v>
      </c>
      <c r="M55" s="548">
        <f t="shared" ca="1" si="29"/>
        <v>0</v>
      </c>
      <c r="N55" s="549">
        <f t="shared" ca="1" si="29"/>
        <v>4</v>
      </c>
      <c r="O55" s="549">
        <f t="shared" ca="1" si="30"/>
        <v>0</v>
      </c>
      <c r="P55" s="549">
        <f t="shared" ca="1" si="31"/>
        <v>0</v>
      </c>
      <c r="Q55" s="673">
        <f t="shared" ca="1" si="32"/>
        <v>647</v>
      </c>
      <c r="T55" s="545"/>
      <c r="U55" s="738">
        <f t="shared" ca="1" si="33"/>
        <v>0</v>
      </c>
      <c r="V55" s="737">
        <f t="shared" ca="1" si="33"/>
        <v>0</v>
      </c>
      <c r="W55" s="546">
        <f t="shared" ca="1" si="33"/>
        <v>0</v>
      </c>
      <c r="X55" s="546">
        <f t="shared" ca="1" si="33"/>
        <v>0</v>
      </c>
      <c r="Y55" s="546">
        <f t="shared" ca="1" si="33"/>
        <v>0</v>
      </c>
      <c r="Z55" s="546">
        <f t="shared" ca="1" si="33"/>
        <v>0</v>
      </c>
      <c r="AA55" s="546">
        <f t="shared" ca="1" si="33"/>
        <v>0</v>
      </c>
      <c r="AB55" s="546">
        <f t="shared" ca="1" si="33"/>
        <v>0</v>
      </c>
      <c r="AC55" s="546">
        <f t="shared" ca="1" si="33"/>
        <v>0</v>
      </c>
      <c r="AD55" s="546">
        <f t="shared" ca="1" si="33"/>
        <v>0</v>
      </c>
      <c r="AE55" s="546">
        <f t="shared" ca="1" si="33"/>
        <v>0</v>
      </c>
      <c r="AG55" s="526">
        <f t="shared" ca="1" si="34"/>
        <v>0</v>
      </c>
      <c r="AH55" s="526">
        <f t="shared" ca="1" si="34"/>
        <v>0</v>
      </c>
      <c r="AI55" s="526">
        <f t="shared" ca="1" si="34"/>
        <v>0</v>
      </c>
    </row>
    <row r="56" spans="1:35" ht="15" customHeight="1">
      <c r="A56" s="526" t="s">
        <v>571</v>
      </c>
      <c r="B56" s="1534"/>
      <c r="C56" s="703" t="s">
        <v>346</v>
      </c>
      <c r="D56" s="683">
        <f t="shared" ca="1" si="28"/>
        <v>70</v>
      </c>
      <c r="E56" s="713"/>
      <c r="F56" s="714"/>
      <c r="G56" s="681"/>
      <c r="H56" s="680">
        <f t="shared" ca="1" si="29"/>
        <v>0</v>
      </c>
      <c r="I56" s="682">
        <f t="shared" ca="1" si="29"/>
        <v>0</v>
      </c>
      <c r="J56" s="727">
        <f t="shared" ca="1" si="29"/>
        <v>0</v>
      </c>
      <c r="K56" s="728">
        <f t="shared" ca="1" si="29"/>
        <v>0</v>
      </c>
      <c r="L56" s="680">
        <f t="shared" ca="1" si="29"/>
        <v>0</v>
      </c>
      <c r="M56" s="682">
        <f t="shared" ca="1" si="29"/>
        <v>0</v>
      </c>
      <c r="N56" s="681">
        <f t="shared" ca="1" si="29"/>
        <v>3</v>
      </c>
      <c r="O56" s="681">
        <f t="shared" ca="1" si="30"/>
        <v>0</v>
      </c>
      <c r="P56" s="681">
        <f t="shared" ca="1" si="31"/>
        <v>0</v>
      </c>
      <c r="Q56" s="684">
        <f t="shared" ca="1" si="32"/>
        <v>274</v>
      </c>
      <c r="T56" s="545"/>
      <c r="U56" s="738">
        <f t="shared" ca="1" si="33"/>
        <v>0</v>
      </c>
      <c r="V56" s="737">
        <f t="shared" ca="1" si="33"/>
        <v>0</v>
      </c>
      <c r="W56" s="546">
        <f t="shared" ca="1" si="33"/>
        <v>0</v>
      </c>
      <c r="X56" s="546">
        <f t="shared" ca="1" si="33"/>
        <v>0</v>
      </c>
      <c r="Y56" s="546">
        <f t="shared" ca="1" si="33"/>
        <v>0</v>
      </c>
      <c r="Z56" s="546">
        <f t="shared" ca="1" si="33"/>
        <v>0</v>
      </c>
      <c r="AA56" s="546">
        <f t="shared" ca="1" si="33"/>
        <v>0</v>
      </c>
      <c r="AB56" s="546">
        <f t="shared" ca="1" si="33"/>
        <v>0</v>
      </c>
      <c r="AC56" s="546">
        <f t="shared" ca="1" si="33"/>
        <v>0</v>
      </c>
      <c r="AD56" s="546">
        <f t="shared" ca="1" si="33"/>
        <v>0</v>
      </c>
      <c r="AE56" s="546">
        <f t="shared" ca="1" si="33"/>
        <v>0</v>
      </c>
      <c r="AG56" s="526">
        <f t="shared" ca="1" si="34"/>
        <v>0</v>
      </c>
      <c r="AH56" s="526">
        <f t="shared" ca="1" si="34"/>
        <v>0</v>
      </c>
      <c r="AI56" s="526">
        <f t="shared" ca="1" si="34"/>
        <v>0</v>
      </c>
    </row>
    <row r="57" spans="1:35" ht="15" customHeight="1">
      <c r="A57" s="526" t="s">
        <v>572</v>
      </c>
      <c r="B57" s="1534"/>
      <c r="C57" s="704" t="s">
        <v>347</v>
      </c>
      <c r="D57" s="688">
        <f t="shared" ca="1" si="28"/>
        <v>33</v>
      </c>
      <c r="E57" s="715"/>
      <c r="F57" s="716"/>
      <c r="G57" s="686"/>
      <c r="H57" s="685">
        <f t="shared" ref="H57:N65" ca="1" si="35">INDEX(INDIRECT("_"&amp;H$112),MATCH($A57,_2自治体コード,0))</f>
        <v>0</v>
      </c>
      <c r="I57" s="687">
        <f t="shared" ca="1" si="35"/>
        <v>0</v>
      </c>
      <c r="J57" s="729">
        <f t="shared" ca="1" si="35"/>
        <v>0</v>
      </c>
      <c r="K57" s="730">
        <f t="shared" ca="1" si="35"/>
        <v>0</v>
      </c>
      <c r="L57" s="685">
        <f t="shared" ca="1" si="35"/>
        <v>0</v>
      </c>
      <c r="M57" s="687">
        <f t="shared" ca="1" si="35"/>
        <v>0</v>
      </c>
      <c r="N57" s="686">
        <f t="shared" ca="1" si="35"/>
        <v>0</v>
      </c>
      <c r="O57" s="686">
        <f t="shared" ca="1" si="30"/>
        <v>0</v>
      </c>
      <c r="P57" s="686">
        <f t="shared" ca="1" si="31"/>
        <v>0</v>
      </c>
      <c r="Q57" s="689">
        <f t="shared" ca="1" si="32"/>
        <v>198</v>
      </c>
      <c r="T57" s="545"/>
      <c r="U57" s="738">
        <f t="shared" ref="U57:AE66" ca="1" si="36">INDEX(INDIRECT("_"&amp;U$112),MATCH($A57,_2自治体コード,0))</f>
        <v>0</v>
      </c>
      <c r="V57" s="737">
        <f t="shared" ca="1" si="36"/>
        <v>0</v>
      </c>
      <c r="W57" s="546">
        <f t="shared" ca="1" si="36"/>
        <v>0</v>
      </c>
      <c r="X57" s="546">
        <f t="shared" ca="1" si="36"/>
        <v>0</v>
      </c>
      <c r="Y57" s="546">
        <f t="shared" ca="1" si="36"/>
        <v>0</v>
      </c>
      <c r="Z57" s="546">
        <f t="shared" ca="1" si="36"/>
        <v>0</v>
      </c>
      <c r="AA57" s="546">
        <f t="shared" ca="1" si="36"/>
        <v>0</v>
      </c>
      <c r="AB57" s="546">
        <f t="shared" ca="1" si="36"/>
        <v>0</v>
      </c>
      <c r="AC57" s="546">
        <f t="shared" ca="1" si="36"/>
        <v>0</v>
      </c>
      <c r="AD57" s="546">
        <f t="shared" ca="1" si="36"/>
        <v>0</v>
      </c>
      <c r="AE57" s="546">
        <f t="shared" ca="1" si="36"/>
        <v>0</v>
      </c>
      <c r="AG57" s="526">
        <f t="shared" ca="1" si="34"/>
        <v>0</v>
      </c>
      <c r="AH57" s="526">
        <f t="shared" ca="1" si="34"/>
        <v>0</v>
      </c>
      <c r="AI57" s="526">
        <f t="shared" ca="1" si="34"/>
        <v>0</v>
      </c>
    </row>
    <row r="58" spans="1:35" ht="15" customHeight="1">
      <c r="A58" s="526" t="s">
        <v>573</v>
      </c>
      <c r="B58" s="1534"/>
      <c r="C58" s="702" t="s">
        <v>348</v>
      </c>
      <c r="D58" s="550">
        <f t="shared" ca="1" si="28"/>
        <v>26</v>
      </c>
      <c r="E58" s="711"/>
      <c r="F58" s="712"/>
      <c r="G58" s="549"/>
      <c r="H58" s="547">
        <f t="shared" ca="1" si="35"/>
        <v>0</v>
      </c>
      <c r="I58" s="548">
        <f t="shared" ca="1" si="35"/>
        <v>0</v>
      </c>
      <c r="J58" s="725">
        <f t="shared" ca="1" si="35"/>
        <v>0</v>
      </c>
      <c r="K58" s="726">
        <f t="shared" ca="1" si="35"/>
        <v>0</v>
      </c>
      <c r="L58" s="547">
        <f t="shared" ca="1" si="35"/>
        <v>0</v>
      </c>
      <c r="M58" s="548">
        <f t="shared" ca="1" si="35"/>
        <v>0</v>
      </c>
      <c r="N58" s="549">
        <f t="shared" ca="1" si="35"/>
        <v>5</v>
      </c>
      <c r="O58" s="549">
        <f t="shared" ca="1" si="30"/>
        <v>0</v>
      </c>
      <c r="P58" s="549">
        <f t="shared" ca="1" si="31"/>
        <v>0</v>
      </c>
      <c r="Q58" s="673">
        <f t="shared" ca="1" si="32"/>
        <v>200</v>
      </c>
      <c r="T58" s="545"/>
      <c r="U58" s="738">
        <f t="shared" ca="1" si="36"/>
        <v>0</v>
      </c>
      <c r="V58" s="737">
        <f t="shared" ca="1" si="36"/>
        <v>0</v>
      </c>
      <c r="W58" s="546">
        <f t="shared" ca="1" si="36"/>
        <v>0</v>
      </c>
      <c r="X58" s="546">
        <f t="shared" ca="1" si="36"/>
        <v>0</v>
      </c>
      <c r="Y58" s="546">
        <f t="shared" ca="1" si="36"/>
        <v>0</v>
      </c>
      <c r="Z58" s="546">
        <f t="shared" ca="1" si="36"/>
        <v>0</v>
      </c>
      <c r="AA58" s="546">
        <f t="shared" ca="1" si="36"/>
        <v>0</v>
      </c>
      <c r="AB58" s="546">
        <f t="shared" ca="1" si="36"/>
        <v>0</v>
      </c>
      <c r="AC58" s="546">
        <f t="shared" ca="1" si="36"/>
        <v>0</v>
      </c>
      <c r="AD58" s="546">
        <f t="shared" ca="1" si="36"/>
        <v>0</v>
      </c>
      <c r="AE58" s="546">
        <f t="shared" ca="1" si="36"/>
        <v>0</v>
      </c>
      <c r="AG58" s="526">
        <f t="shared" ca="1" si="34"/>
        <v>0</v>
      </c>
      <c r="AH58" s="526">
        <f t="shared" ca="1" si="34"/>
        <v>0</v>
      </c>
      <c r="AI58" s="526">
        <f t="shared" ca="1" si="34"/>
        <v>0</v>
      </c>
    </row>
    <row r="59" spans="1:35" ht="15" customHeight="1">
      <c r="A59" s="526" t="s">
        <v>574</v>
      </c>
      <c r="B59" s="1534"/>
      <c r="C59" s="702" t="s">
        <v>349</v>
      </c>
      <c r="D59" s="550">
        <f t="shared" ca="1" si="28"/>
        <v>4</v>
      </c>
      <c r="E59" s="711"/>
      <c r="F59" s="712"/>
      <c r="G59" s="549"/>
      <c r="H59" s="547">
        <f t="shared" ca="1" si="35"/>
        <v>0</v>
      </c>
      <c r="I59" s="548">
        <f t="shared" ca="1" si="35"/>
        <v>0</v>
      </c>
      <c r="J59" s="725">
        <f t="shared" ca="1" si="35"/>
        <v>0</v>
      </c>
      <c r="K59" s="726">
        <f t="shared" ca="1" si="35"/>
        <v>0</v>
      </c>
      <c r="L59" s="547">
        <f t="shared" ca="1" si="35"/>
        <v>0</v>
      </c>
      <c r="M59" s="548">
        <f t="shared" ca="1" si="35"/>
        <v>0</v>
      </c>
      <c r="N59" s="549">
        <f t="shared" ca="1" si="35"/>
        <v>0</v>
      </c>
      <c r="O59" s="549">
        <f t="shared" ca="1" si="30"/>
        <v>0</v>
      </c>
      <c r="P59" s="549">
        <f t="shared" ca="1" si="31"/>
        <v>0</v>
      </c>
      <c r="Q59" s="673">
        <f t="shared" ca="1" si="32"/>
        <v>15</v>
      </c>
      <c r="T59" s="545"/>
      <c r="U59" s="738">
        <f t="shared" ca="1" si="36"/>
        <v>0</v>
      </c>
      <c r="V59" s="737">
        <f t="shared" ca="1" si="36"/>
        <v>0</v>
      </c>
      <c r="W59" s="546">
        <f t="shared" ca="1" si="36"/>
        <v>0</v>
      </c>
      <c r="X59" s="546">
        <f t="shared" ca="1" si="36"/>
        <v>0</v>
      </c>
      <c r="Y59" s="546">
        <f t="shared" ca="1" si="36"/>
        <v>0</v>
      </c>
      <c r="Z59" s="546">
        <f t="shared" ca="1" si="36"/>
        <v>0</v>
      </c>
      <c r="AA59" s="546">
        <f t="shared" ca="1" si="36"/>
        <v>0</v>
      </c>
      <c r="AB59" s="546">
        <f t="shared" ca="1" si="36"/>
        <v>0</v>
      </c>
      <c r="AC59" s="546">
        <f t="shared" ca="1" si="36"/>
        <v>0</v>
      </c>
      <c r="AD59" s="546">
        <f t="shared" ca="1" si="36"/>
        <v>0</v>
      </c>
      <c r="AE59" s="546">
        <f t="shared" ca="1" si="36"/>
        <v>0</v>
      </c>
      <c r="AG59" s="526">
        <f t="shared" ca="1" si="34"/>
        <v>0</v>
      </c>
      <c r="AH59" s="526">
        <f t="shared" ca="1" si="34"/>
        <v>0</v>
      </c>
      <c r="AI59" s="526">
        <f t="shared" ca="1" si="34"/>
        <v>0</v>
      </c>
    </row>
    <row r="60" spans="1:35" ht="15" customHeight="1">
      <c r="A60" s="526" t="s">
        <v>575</v>
      </c>
      <c r="B60" s="1534"/>
      <c r="C60" s="702" t="s">
        <v>1441</v>
      </c>
      <c r="D60" s="550">
        <f t="shared" ca="1" si="28"/>
        <v>79</v>
      </c>
      <c r="E60" s="711"/>
      <c r="F60" s="712"/>
      <c r="G60" s="549"/>
      <c r="H60" s="547">
        <f t="shared" ca="1" si="35"/>
        <v>0</v>
      </c>
      <c r="I60" s="548">
        <f t="shared" ca="1" si="35"/>
        <v>0</v>
      </c>
      <c r="J60" s="725">
        <f t="shared" ca="1" si="35"/>
        <v>0</v>
      </c>
      <c r="K60" s="726">
        <f t="shared" ca="1" si="35"/>
        <v>0</v>
      </c>
      <c r="L60" s="547">
        <f t="shared" ca="1" si="35"/>
        <v>0</v>
      </c>
      <c r="M60" s="548">
        <f t="shared" ca="1" si="35"/>
        <v>0</v>
      </c>
      <c r="N60" s="549">
        <f t="shared" ca="1" si="35"/>
        <v>7</v>
      </c>
      <c r="O60" s="549">
        <f t="shared" ca="1" si="30"/>
        <v>0</v>
      </c>
      <c r="P60" s="549">
        <f t="shared" ca="1" si="31"/>
        <v>0</v>
      </c>
      <c r="Q60" s="673">
        <f t="shared" ca="1" si="32"/>
        <v>384</v>
      </c>
      <c r="T60" s="545"/>
      <c r="U60" s="738">
        <f t="shared" ca="1" si="36"/>
        <v>0</v>
      </c>
      <c r="V60" s="737">
        <f t="shared" ca="1" si="36"/>
        <v>0</v>
      </c>
      <c r="W60" s="546">
        <f t="shared" ca="1" si="36"/>
        <v>0</v>
      </c>
      <c r="X60" s="546">
        <f t="shared" ca="1" si="36"/>
        <v>0</v>
      </c>
      <c r="Y60" s="546">
        <f t="shared" ca="1" si="36"/>
        <v>0</v>
      </c>
      <c r="Z60" s="546">
        <f t="shared" ca="1" si="36"/>
        <v>0</v>
      </c>
      <c r="AA60" s="546">
        <f t="shared" ca="1" si="36"/>
        <v>0</v>
      </c>
      <c r="AB60" s="546">
        <f t="shared" ca="1" si="36"/>
        <v>0</v>
      </c>
      <c r="AC60" s="546">
        <f t="shared" ca="1" si="36"/>
        <v>0</v>
      </c>
      <c r="AD60" s="546">
        <f t="shared" ca="1" si="36"/>
        <v>0</v>
      </c>
      <c r="AE60" s="546">
        <f t="shared" ca="1" si="36"/>
        <v>0</v>
      </c>
      <c r="AG60" s="526">
        <f t="shared" ca="1" si="34"/>
        <v>0</v>
      </c>
      <c r="AH60" s="526">
        <f t="shared" ca="1" si="34"/>
        <v>0</v>
      </c>
      <c r="AI60" s="526">
        <f t="shared" ca="1" si="34"/>
        <v>0</v>
      </c>
    </row>
    <row r="61" spans="1:35" ht="15" customHeight="1">
      <c r="A61" s="526" t="s">
        <v>577</v>
      </c>
      <c r="B61" s="1534"/>
      <c r="C61" s="703" t="s">
        <v>351</v>
      </c>
      <c r="D61" s="683">
        <f t="shared" ca="1" si="28"/>
        <v>12</v>
      </c>
      <c r="E61" s="713"/>
      <c r="F61" s="714"/>
      <c r="G61" s="681"/>
      <c r="H61" s="680">
        <f t="shared" ca="1" si="35"/>
        <v>0</v>
      </c>
      <c r="I61" s="682">
        <f t="shared" ca="1" si="35"/>
        <v>0</v>
      </c>
      <c r="J61" s="727">
        <f t="shared" ca="1" si="35"/>
        <v>0</v>
      </c>
      <c r="K61" s="728">
        <f t="shared" ca="1" si="35"/>
        <v>0</v>
      </c>
      <c r="L61" s="680">
        <f t="shared" ca="1" si="35"/>
        <v>0</v>
      </c>
      <c r="M61" s="682">
        <f t="shared" ca="1" si="35"/>
        <v>0</v>
      </c>
      <c r="N61" s="681">
        <f t="shared" ca="1" si="35"/>
        <v>1</v>
      </c>
      <c r="O61" s="681">
        <f t="shared" ca="1" si="30"/>
        <v>0</v>
      </c>
      <c r="P61" s="681">
        <f t="shared" ca="1" si="31"/>
        <v>0</v>
      </c>
      <c r="Q61" s="684">
        <f t="shared" ca="1" si="32"/>
        <v>371</v>
      </c>
      <c r="T61" s="545"/>
      <c r="U61" s="738">
        <f t="shared" ca="1" si="36"/>
        <v>0</v>
      </c>
      <c r="V61" s="737">
        <f t="shared" ca="1" si="36"/>
        <v>0</v>
      </c>
      <c r="W61" s="546">
        <f t="shared" ca="1" si="36"/>
        <v>0</v>
      </c>
      <c r="X61" s="546">
        <f t="shared" ca="1" si="36"/>
        <v>0</v>
      </c>
      <c r="Y61" s="546">
        <f t="shared" ca="1" si="36"/>
        <v>0</v>
      </c>
      <c r="Z61" s="546">
        <f t="shared" ca="1" si="36"/>
        <v>0</v>
      </c>
      <c r="AA61" s="546">
        <f t="shared" ca="1" si="36"/>
        <v>0</v>
      </c>
      <c r="AB61" s="546">
        <f t="shared" ca="1" si="36"/>
        <v>0</v>
      </c>
      <c r="AC61" s="546">
        <f t="shared" ca="1" si="36"/>
        <v>0</v>
      </c>
      <c r="AD61" s="546">
        <f t="shared" ca="1" si="36"/>
        <v>0</v>
      </c>
      <c r="AE61" s="546">
        <f t="shared" ca="1" si="36"/>
        <v>0</v>
      </c>
      <c r="AG61" s="526">
        <f t="shared" ca="1" si="34"/>
        <v>0</v>
      </c>
      <c r="AH61" s="526">
        <f t="shared" ca="1" si="34"/>
        <v>0</v>
      </c>
      <c r="AI61" s="526">
        <f t="shared" ca="1" si="34"/>
        <v>0</v>
      </c>
    </row>
    <row r="62" spans="1:35" ht="15" customHeight="1">
      <c r="A62" s="526" t="s">
        <v>578</v>
      </c>
      <c r="B62" s="1534"/>
      <c r="C62" s="704" t="s">
        <v>352</v>
      </c>
      <c r="D62" s="688">
        <f t="shared" ca="1" si="28"/>
        <v>8</v>
      </c>
      <c r="E62" s="715"/>
      <c r="F62" s="716"/>
      <c r="G62" s="686"/>
      <c r="H62" s="685">
        <f t="shared" ca="1" si="35"/>
        <v>0</v>
      </c>
      <c r="I62" s="687">
        <f t="shared" ca="1" si="35"/>
        <v>0</v>
      </c>
      <c r="J62" s="729">
        <f t="shared" ca="1" si="35"/>
        <v>0</v>
      </c>
      <c r="K62" s="730">
        <f t="shared" ca="1" si="35"/>
        <v>0</v>
      </c>
      <c r="L62" s="685">
        <f t="shared" ca="1" si="35"/>
        <v>0</v>
      </c>
      <c r="M62" s="687">
        <f t="shared" ca="1" si="35"/>
        <v>0</v>
      </c>
      <c r="N62" s="686">
        <f t="shared" ca="1" si="35"/>
        <v>1</v>
      </c>
      <c r="O62" s="686">
        <f t="shared" ca="1" si="30"/>
        <v>0</v>
      </c>
      <c r="P62" s="686">
        <f t="shared" ca="1" si="31"/>
        <v>0</v>
      </c>
      <c r="Q62" s="689">
        <f t="shared" ca="1" si="32"/>
        <v>157</v>
      </c>
      <c r="T62" s="545"/>
      <c r="U62" s="738">
        <f t="shared" ca="1" si="36"/>
        <v>0</v>
      </c>
      <c r="V62" s="737">
        <f t="shared" ca="1" si="36"/>
        <v>0</v>
      </c>
      <c r="W62" s="546">
        <f t="shared" ca="1" si="36"/>
        <v>0</v>
      </c>
      <c r="X62" s="546">
        <f t="shared" ca="1" si="36"/>
        <v>0</v>
      </c>
      <c r="Y62" s="546">
        <f t="shared" ca="1" si="36"/>
        <v>0</v>
      </c>
      <c r="Z62" s="546">
        <f t="shared" ca="1" si="36"/>
        <v>0</v>
      </c>
      <c r="AA62" s="546">
        <f t="shared" ca="1" si="36"/>
        <v>0</v>
      </c>
      <c r="AB62" s="546">
        <f t="shared" ca="1" si="36"/>
        <v>0</v>
      </c>
      <c r="AC62" s="546">
        <f t="shared" ca="1" si="36"/>
        <v>0</v>
      </c>
      <c r="AD62" s="546">
        <f t="shared" ca="1" si="36"/>
        <v>0</v>
      </c>
      <c r="AE62" s="546">
        <f t="shared" ca="1" si="36"/>
        <v>0</v>
      </c>
      <c r="AG62" s="526">
        <f t="shared" ca="1" si="34"/>
        <v>0</v>
      </c>
      <c r="AH62" s="526">
        <f t="shared" ca="1" si="34"/>
        <v>0</v>
      </c>
      <c r="AI62" s="526">
        <f t="shared" ca="1" si="34"/>
        <v>0</v>
      </c>
    </row>
    <row r="63" spans="1:35" ht="15" customHeight="1">
      <c r="A63" s="526" t="s">
        <v>580</v>
      </c>
      <c r="B63" s="1534"/>
      <c r="C63" s="702" t="s">
        <v>355</v>
      </c>
      <c r="D63" s="550">
        <f t="shared" ca="1" si="28"/>
        <v>68</v>
      </c>
      <c r="E63" s="711"/>
      <c r="F63" s="712"/>
      <c r="G63" s="549"/>
      <c r="H63" s="547">
        <f t="shared" ca="1" si="35"/>
        <v>0</v>
      </c>
      <c r="I63" s="548">
        <f t="shared" ca="1" si="35"/>
        <v>0</v>
      </c>
      <c r="J63" s="725">
        <f t="shared" ca="1" si="35"/>
        <v>0</v>
      </c>
      <c r="K63" s="726">
        <f t="shared" ca="1" si="35"/>
        <v>0</v>
      </c>
      <c r="L63" s="547">
        <f t="shared" ca="1" si="35"/>
        <v>0</v>
      </c>
      <c r="M63" s="548">
        <f t="shared" ca="1" si="35"/>
        <v>0</v>
      </c>
      <c r="N63" s="549">
        <f t="shared" ca="1" si="35"/>
        <v>8</v>
      </c>
      <c r="O63" s="549">
        <f t="shared" ca="1" si="30"/>
        <v>0</v>
      </c>
      <c r="P63" s="549">
        <f t="shared" ca="1" si="31"/>
        <v>0</v>
      </c>
      <c r="Q63" s="673">
        <f t="shared" ca="1" si="32"/>
        <v>863</v>
      </c>
      <c r="T63" s="545"/>
      <c r="U63" s="738">
        <f t="shared" ca="1" si="36"/>
        <v>0</v>
      </c>
      <c r="V63" s="737">
        <f t="shared" ca="1" si="36"/>
        <v>0</v>
      </c>
      <c r="W63" s="546">
        <f t="shared" ca="1" si="36"/>
        <v>0</v>
      </c>
      <c r="X63" s="546">
        <f t="shared" ca="1" si="36"/>
        <v>0</v>
      </c>
      <c r="Y63" s="546">
        <f t="shared" ca="1" si="36"/>
        <v>0</v>
      </c>
      <c r="Z63" s="546">
        <f t="shared" ca="1" si="36"/>
        <v>0</v>
      </c>
      <c r="AA63" s="546">
        <f t="shared" ca="1" si="36"/>
        <v>0</v>
      </c>
      <c r="AB63" s="546">
        <f t="shared" ca="1" si="36"/>
        <v>0</v>
      </c>
      <c r="AC63" s="546">
        <f t="shared" ca="1" si="36"/>
        <v>0</v>
      </c>
      <c r="AD63" s="546">
        <f t="shared" ca="1" si="36"/>
        <v>0</v>
      </c>
      <c r="AE63" s="546">
        <f t="shared" ca="1" si="36"/>
        <v>0</v>
      </c>
      <c r="AG63" s="526">
        <f t="shared" ca="1" si="34"/>
        <v>0</v>
      </c>
      <c r="AH63" s="526">
        <f t="shared" ca="1" si="34"/>
        <v>0</v>
      </c>
      <c r="AI63" s="526">
        <f t="shared" ca="1" si="34"/>
        <v>0</v>
      </c>
    </row>
    <row r="64" spans="1:35" ht="15" customHeight="1">
      <c r="A64" s="526" t="s">
        <v>581</v>
      </c>
      <c r="B64" s="1534"/>
      <c r="C64" s="702" t="s">
        <v>356</v>
      </c>
      <c r="D64" s="550">
        <f t="shared" ca="1" si="28"/>
        <v>56</v>
      </c>
      <c r="E64" s="711"/>
      <c r="F64" s="712"/>
      <c r="G64" s="549"/>
      <c r="H64" s="547">
        <f t="shared" ca="1" si="35"/>
        <v>0</v>
      </c>
      <c r="I64" s="548">
        <f t="shared" ca="1" si="35"/>
        <v>0</v>
      </c>
      <c r="J64" s="725">
        <f t="shared" ca="1" si="35"/>
        <v>0</v>
      </c>
      <c r="K64" s="726">
        <f t="shared" ca="1" si="35"/>
        <v>0</v>
      </c>
      <c r="L64" s="547">
        <f t="shared" ca="1" si="35"/>
        <v>0</v>
      </c>
      <c r="M64" s="548">
        <f t="shared" ca="1" si="35"/>
        <v>0</v>
      </c>
      <c r="N64" s="549">
        <f t="shared" ca="1" si="35"/>
        <v>14</v>
      </c>
      <c r="O64" s="549">
        <f t="shared" ca="1" si="30"/>
        <v>0</v>
      </c>
      <c r="P64" s="549">
        <f t="shared" ca="1" si="31"/>
        <v>0</v>
      </c>
      <c r="Q64" s="673">
        <f t="shared" ca="1" si="32"/>
        <v>439</v>
      </c>
      <c r="T64" s="545"/>
      <c r="U64" s="738">
        <f t="shared" ca="1" si="36"/>
        <v>0</v>
      </c>
      <c r="V64" s="737">
        <f t="shared" ca="1" si="36"/>
        <v>0</v>
      </c>
      <c r="W64" s="546">
        <f t="shared" ca="1" si="36"/>
        <v>0</v>
      </c>
      <c r="X64" s="546">
        <f t="shared" ca="1" si="36"/>
        <v>0</v>
      </c>
      <c r="Y64" s="546">
        <f t="shared" ca="1" si="36"/>
        <v>0</v>
      </c>
      <c r="Z64" s="546">
        <f t="shared" ca="1" si="36"/>
        <v>0</v>
      </c>
      <c r="AA64" s="546">
        <f t="shared" ca="1" si="36"/>
        <v>0</v>
      </c>
      <c r="AB64" s="546">
        <f t="shared" ca="1" si="36"/>
        <v>0</v>
      </c>
      <c r="AC64" s="546">
        <f t="shared" ca="1" si="36"/>
        <v>0</v>
      </c>
      <c r="AD64" s="546">
        <f t="shared" ca="1" si="36"/>
        <v>0</v>
      </c>
      <c r="AE64" s="546">
        <f t="shared" ca="1" si="36"/>
        <v>0</v>
      </c>
      <c r="AG64" s="526">
        <f t="shared" ca="1" si="34"/>
        <v>0</v>
      </c>
      <c r="AH64" s="526">
        <f t="shared" ca="1" si="34"/>
        <v>0</v>
      </c>
      <c r="AI64" s="526">
        <f t="shared" ca="1" si="34"/>
        <v>0</v>
      </c>
    </row>
    <row r="65" spans="1:35" ht="15" customHeight="1">
      <c r="A65" s="526" t="s">
        <v>583</v>
      </c>
      <c r="B65" s="1534"/>
      <c r="C65" s="705" t="s">
        <v>358</v>
      </c>
      <c r="D65" s="693">
        <f t="shared" ca="1" si="28"/>
        <v>9</v>
      </c>
      <c r="E65" s="717"/>
      <c r="F65" s="718"/>
      <c r="G65" s="691"/>
      <c r="H65" s="690">
        <f t="shared" ca="1" si="35"/>
        <v>0</v>
      </c>
      <c r="I65" s="692">
        <f t="shared" ca="1" si="35"/>
        <v>0</v>
      </c>
      <c r="J65" s="731">
        <f t="shared" ca="1" si="35"/>
        <v>0</v>
      </c>
      <c r="K65" s="732">
        <f t="shared" ca="1" si="35"/>
        <v>0</v>
      </c>
      <c r="L65" s="690">
        <f t="shared" ca="1" si="35"/>
        <v>0</v>
      </c>
      <c r="M65" s="692">
        <f t="shared" ca="1" si="35"/>
        <v>0</v>
      </c>
      <c r="N65" s="691">
        <f t="shared" ca="1" si="35"/>
        <v>1</v>
      </c>
      <c r="O65" s="691">
        <f t="shared" ca="1" si="30"/>
        <v>0</v>
      </c>
      <c r="P65" s="691">
        <f t="shared" ca="1" si="31"/>
        <v>0</v>
      </c>
      <c r="Q65" s="694">
        <f t="shared" ca="1" si="32"/>
        <v>14</v>
      </c>
      <c r="T65" s="545"/>
      <c r="U65" s="738">
        <f t="shared" ca="1" si="36"/>
        <v>0</v>
      </c>
      <c r="V65" s="737">
        <f t="shared" ca="1" si="36"/>
        <v>0</v>
      </c>
      <c r="W65" s="546">
        <f t="shared" ca="1" si="36"/>
        <v>0</v>
      </c>
      <c r="X65" s="546">
        <f t="shared" ca="1" si="36"/>
        <v>0</v>
      </c>
      <c r="Y65" s="546">
        <f t="shared" ca="1" si="36"/>
        <v>0</v>
      </c>
      <c r="Z65" s="546">
        <f t="shared" ca="1" si="36"/>
        <v>0</v>
      </c>
      <c r="AA65" s="546">
        <f t="shared" ca="1" si="36"/>
        <v>0</v>
      </c>
      <c r="AB65" s="546">
        <f t="shared" ca="1" si="36"/>
        <v>0</v>
      </c>
      <c r="AC65" s="546">
        <f t="shared" ca="1" si="36"/>
        <v>0</v>
      </c>
      <c r="AD65" s="546">
        <f t="shared" ca="1" si="36"/>
        <v>0</v>
      </c>
      <c r="AE65" s="546">
        <f t="shared" ca="1" si="36"/>
        <v>0</v>
      </c>
      <c r="AG65" s="526">
        <f t="shared" ca="1" si="34"/>
        <v>0</v>
      </c>
      <c r="AH65" s="526">
        <f t="shared" ca="1" si="34"/>
        <v>0</v>
      </c>
      <c r="AI65" s="526">
        <f t="shared" ca="1" si="34"/>
        <v>0</v>
      </c>
    </row>
    <row r="66" spans="1:35" ht="15" customHeight="1">
      <c r="B66" s="1535"/>
      <c r="C66" s="706" t="s">
        <v>1403</v>
      </c>
      <c r="D66" s="678">
        <f t="shared" ref="D66:Q66" ca="1" si="37">SUM(D47:D65)</f>
        <v>623</v>
      </c>
      <c r="E66" s="719">
        <f t="shared" si="37"/>
        <v>0</v>
      </c>
      <c r="F66" s="720">
        <f t="shared" si="37"/>
        <v>0</v>
      </c>
      <c r="G66" s="676">
        <f t="shared" si="37"/>
        <v>0</v>
      </c>
      <c r="H66" s="675">
        <f t="shared" ca="1" si="37"/>
        <v>0</v>
      </c>
      <c r="I66" s="677">
        <f t="shared" ca="1" si="37"/>
        <v>0</v>
      </c>
      <c r="J66" s="733">
        <f t="shared" ca="1" si="37"/>
        <v>0</v>
      </c>
      <c r="K66" s="734">
        <f t="shared" ca="1" si="37"/>
        <v>0</v>
      </c>
      <c r="L66" s="675">
        <f t="shared" ca="1" si="37"/>
        <v>0</v>
      </c>
      <c r="M66" s="677">
        <f t="shared" ca="1" si="37"/>
        <v>0</v>
      </c>
      <c r="N66" s="676">
        <f t="shared" ca="1" si="37"/>
        <v>61</v>
      </c>
      <c r="O66" s="676">
        <f t="shared" ca="1" si="37"/>
        <v>0</v>
      </c>
      <c r="P66" s="676">
        <f t="shared" ca="1" si="37"/>
        <v>0</v>
      </c>
      <c r="Q66" s="679">
        <f t="shared" ca="1" si="37"/>
        <v>6032</v>
      </c>
      <c r="T66" s="545"/>
      <c r="U66" s="738">
        <f t="shared" ca="1" si="36"/>
        <v>0</v>
      </c>
      <c r="V66" s="737">
        <f t="shared" ca="1" si="36"/>
        <v>0</v>
      </c>
      <c r="W66" s="546">
        <f t="shared" ca="1" si="36"/>
        <v>0</v>
      </c>
      <c r="X66" s="546">
        <f t="shared" ca="1" si="36"/>
        <v>0</v>
      </c>
      <c r="Y66" s="546">
        <f t="shared" ca="1" si="36"/>
        <v>0</v>
      </c>
      <c r="Z66" s="546">
        <f t="shared" ca="1" si="36"/>
        <v>0</v>
      </c>
      <c r="AA66" s="546">
        <f t="shared" ca="1" si="36"/>
        <v>0</v>
      </c>
      <c r="AB66" s="546">
        <f t="shared" ca="1" si="36"/>
        <v>0</v>
      </c>
      <c r="AC66" s="546">
        <f t="shared" ca="1" si="36"/>
        <v>0</v>
      </c>
      <c r="AD66" s="546">
        <f t="shared" ca="1" si="36"/>
        <v>0</v>
      </c>
      <c r="AE66" s="546">
        <f t="shared" ca="1" si="36"/>
        <v>0</v>
      </c>
      <c r="AG66" s="526">
        <f t="shared" ca="1" si="34"/>
        <v>0</v>
      </c>
      <c r="AH66" s="526">
        <f t="shared" ca="1" si="34"/>
        <v>0</v>
      </c>
      <c r="AI66" s="526">
        <f t="shared" ca="1" si="34"/>
        <v>0</v>
      </c>
    </row>
    <row r="67" spans="1:35" ht="15" customHeight="1">
      <c r="A67" s="526" t="s">
        <v>606</v>
      </c>
      <c r="B67" s="1536" t="s">
        <v>2231</v>
      </c>
      <c r="C67" s="701" t="s">
        <v>2257</v>
      </c>
      <c r="D67" s="554">
        <f t="shared" ref="D67:D74" ca="1" si="38">INDEX(INDIRECT("_"&amp;D$112),MATCH($A67,_2自治体コード,0))</f>
        <v>62</v>
      </c>
      <c r="E67" s="709"/>
      <c r="F67" s="710"/>
      <c r="G67" s="552"/>
      <c r="H67" s="551">
        <f t="shared" ref="H67:N74" ca="1" si="39">INDEX(INDIRECT("_"&amp;H$112),MATCH($A67,_2自治体コード,0))</f>
        <v>0</v>
      </c>
      <c r="I67" s="553">
        <f t="shared" ca="1" si="39"/>
        <v>0</v>
      </c>
      <c r="J67" s="723">
        <f t="shared" ca="1" si="39"/>
        <v>0</v>
      </c>
      <c r="K67" s="724">
        <f t="shared" ca="1" si="39"/>
        <v>0</v>
      </c>
      <c r="L67" s="551">
        <f t="shared" ca="1" si="39"/>
        <v>0</v>
      </c>
      <c r="M67" s="553">
        <f t="shared" ca="1" si="39"/>
        <v>0</v>
      </c>
      <c r="N67" s="552">
        <f t="shared" ca="1" si="39"/>
        <v>0</v>
      </c>
      <c r="O67" s="552">
        <f t="shared" ref="O67:O74" ca="1" si="40">SUM(U67:AE67)</f>
        <v>0</v>
      </c>
      <c r="P67" s="552">
        <f t="shared" ref="P67:P74" ca="1" si="41">SUM(AG67:AJ67)</f>
        <v>0</v>
      </c>
      <c r="Q67" s="674">
        <f t="shared" ref="Q67:Q74" ca="1" si="42">INDEX(INDIRECT("_"&amp;Q$112),MATCH($A67,_2自治体コード,0))</f>
        <v>556</v>
      </c>
      <c r="T67" s="545"/>
      <c r="U67" s="738">
        <f t="shared" ref="U67:AE76" ca="1" si="43">INDEX(INDIRECT("_"&amp;U$112),MATCH($A67,_2自治体コード,0))</f>
        <v>0</v>
      </c>
      <c r="V67" s="737">
        <f t="shared" ca="1" si="43"/>
        <v>0</v>
      </c>
      <c r="W67" s="546">
        <f t="shared" ca="1" si="43"/>
        <v>0</v>
      </c>
      <c r="X67" s="546">
        <f t="shared" ca="1" si="43"/>
        <v>0</v>
      </c>
      <c r="Y67" s="546">
        <f t="shared" ca="1" si="43"/>
        <v>0</v>
      </c>
      <c r="Z67" s="546">
        <f t="shared" ca="1" si="43"/>
        <v>0</v>
      </c>
      <c r="AA67" s="546">
        <f t="shared" ca="1" si="43"/>
        <v>0</v>
      </c>
      <c r="AB67" s="546">
        <f t="shared" ca="1" si="43"/>
        <v>0</v>
      </c>
      <c r="AC67" s="546">
        <f t="shared" ca="1" si="43"/>
        <v>0</v>
      </c>
      <c r="AD67" s="546">
        <f t="shared" ca="1" si="43"/>
        <v>0</v>
      </c>
      <c r="AE67" s="546">
        <f t="shared" ca="1" si="43"/>
        <v>0</v>
      </c>
      <c r="AG67" s="526">
        <f t="shared" ref="AG67:AI86" ca="1" si="44">INDEX(INDIRECT("_"&amp;AG$112),MATCH($A67,_2自治体コード,0))</f>
        <v>0</v>
      </c>
      <c r="AH67" s="526">
        <f t="shared" ca="1" si="44"/>
        <v>0</v>
      </c>
      <c r="AI67" s="526">
        <f t="shared" ca="1" si="44"/>
        <v>0</v>
      </c>
    </row>
    <row r="68" spans="1:35" ht="15" customHeight="1">
      <c r="A68" s="526" t="s">
        <v>612</v>
      </c>
      <c r="B68" s="1534"/>
      <c r="C68" s="702" t="s">
        <v>2258</v>
      </c>
      <c r="D68" s="550">
        <f t="shared" ca="1" si="38"/>
        <v>65</v>
      </c>
      <c r="E68" s="711"/>
      <c r="F68" s="712"/>
      <c r="G68" s="549"/>
      <c r="H68" s="547">
        <f t="shared" ca="1" si="39"/>
        <v>0</v>
      </c>
      <c r="I68" s="548">
        <f t="shared" ca="1" si="39"/>
        <v>0</v>
      </c>
      <c r="J68" s="725">
        <f t="shared" ca="1" si="39"/>
        <v>0</v>
      </c>
      <c r="K68" s="726">
        <f t="shared" ca="1" si="39"/>
        <v>0</v>
      </c>
      <c r="L68" s="547">
        <f t="shared" ca="1" si="39"/>
        <v>0</v>
      </c>
      <c r="M68" s="548">
        <f t="shared" ca="1" si="39"/>
        <v>0</v>
      </c>
      <c r="N68" s="555">
        <f t="shared" ca="1" si="39"/>
        <v>5</v>
      </c>
      <c r="O68" s="549">
        <f t="shared" ca="1" si="40"/>
        <v>0</v>
      </c>
      <c r="P68" s="549">
        <f t="shared" ca="1" si="41"/>
        <v>0</v>
      </c>
      <c r="Q68" s="673">
        <f t="shared" ca="1" si="42"/>
        <v>327</v>
      </c>
      <c r="T68" s="545"/>
      <c r="U68" s="738">
        <f t="shared" ca="1" si="43"/>
        <v>0</v>
      </c>
      <c r="V68" s="737">
        <f t="shared" ca="1" si="43"/>
        <v>0</v>
      </c>
      <c r="W68" s="546">
        <f t="shared" ca="1" si="43"/>
        <v>0</v>
      </c>
      <c r="X68" s="546">
        <f t="shared" ca="1" si="43"/>
        <v>0</v>
      </c>
      <c r="Y68" s="546">
        <f t="shared" ca="1" si="43"/>
        <v>0</v>
      </c>
      <c r="Z68" s="546">
        <f t="shared" ca="1" si="43"/>
        <v>0</v>
      </c>
      <c r="AA68" s="546">
        <f t="shared" ca="1" si="43"/>
        <v>0</v>
      </c>
      <c r="AB68" s="546">
        <f t="shared" ca="1" si="43"/>
        <v>0</v>
      </c>
      <c r="AC68" s="546">
        <f t="shared" ca="1" si="43"/>
        <v>0</v>
      </c>
      <c r="AD68" s="546">
        <f t="shared" ca="1" si="43"/>
        <v>0</v>
      </c>
      <c r="AE68" s="546">
        <f t="shared" ca="1" si="43"/>
        <v>0</v>
      </c>
      <c r="AG68" s="526">
        <f t="shared" ca="1" si="44"/>
        <v>0</v>
      </c>
      <c r="AH68" s="526">
        <f t="shared" ca="1" si="44"/>
        <v>0</v>
      </c>
      <c r="AI68" s="526">
        <f t="shared" ca="1" si="44"/>
        <v>0</v>
      </c>
    </row>
    <row r="69" spans="1:35" ht="15" customHeight="1">
      <c r="A69" s="526" t="s">
        <v>613</v>
      </c>
      <c r="B69" s="1534"/>
      <c r="C69" s="702" t="s">
        <v>2259</v>
      </c>
      <c r="D69" s="550">
        <f t="shared" ca="1" si="38"/>
        <v>88</v>
      </c>
      <c r="E69" s="711"/>
      <c r="F69" s="712"/>
      <c r="G69" s="549"/>
      <c r="H69" s="547">
        <f t="shared" ca="1" si="39"/>
        <v>0</v>
      </c>
      <c r="I69" s="548">
        <f t="shared" ca="1" si="39"/>
        <v>0</v>
      </c>
      <c r="J69" s="725">
        <f t="shared" ca="1" si="39"/>
        <v>0</v>
      </c>
      <c r="K69" s="726">
        <f t="shared" ca="1" si="39"/>
        <v>0</v>
      </c>
      <c r="L69" s="547">
        <f t="shared" ca="1" si="39"/>
        <v>0</v>
      </c>
      <c r="M69" s="548">
        <f t="shared" ca="1" si="39"/>
        <v>0</v>
      </c>
      <c r="N69" s="549">
        <f t="shared" ca="1" si="39"/>
        <v>1</v>
      </c>
      <c r="O69" s="549">
        <f t="shared" ca="1" si="40"/>
        <v>0</v>
      </c>
      <c r="P69" s="549">
        <f t="shared" ca="1" si="41"/>
        <v>0</v>
      </c>
      <c r="Q69" s="673">
        <f t="shared" ca="1" si="42"/>
        <v>541</v>
      </c>
      <c r="T69" s="545"/>
      <c r="U69" s="738">
        <f t="shared" ca="1" si="43"/>
        <v>0</v>
      </c>
      <c r="V69" s="737">
        <f t="shared" ca="1" si="43"/>
        <v>0</v>
      </c>
      <c r="W69" s="546">
        <f t="shared" ca="1" si="43"/>
        <v>0</v>
      </c>
      <c r="X69" s="546">
        <f t="shared" ca="1" si="43"/>
        <v>0</v>
      </c>
      <c r="Y69" s="546">
        <f t="shared" ca="1" si="43"/>
        <v>0</v>
      </c>
      <c r="Z69" s="546">
        <f t="shared" ca="1" si="43"/>
        <v>0</v>
      </c>
      <c r="AA69" s="546">
        <f t="shared" ca="1" si="43"/>
        <v>0</v>
      </c>
      <c r="AB69" s="546">
        <f t="shared" ca="1" si="43"/>
        <v>0</v>
      </c>
      <c r="AC69" s="546">
        <f t="shared" ca="1" si="43"/>
        <v>0</v>
      </c>
      <c r="AD69" s="546">
        <f t="shared" ca="1" si="43"/>
        <v>0</v>
      </c>
      <c r="AE69" s="546">
        <f t="shared" ca="1" si="43"/>
        <v>0</v>
      </c>
      <c r="AG69" s="526">
        <f t="shared" ca="1" si="44"/>
        <v>0</v>
      </c>
      <c r="AH69" s="526">
        <f t="shared" ca="1" si="44"/>
        <v>0</v>
      </c>
      <c r="AI69" s="526">
        <f t="shared" ca="1" si="44"/>
        <v>0</v>
      </c>
    </row>
    <row r="70" spans="1:35" ht="15" customHeight="1">
      <c r="A70" s="526" t="s">
        <v>614</v>
      </c>
      <c r="B70" s="1534"/>
      <c r="C70" s="702" t="s">
        <v>2260</v>
      </c>
      <c r="D70" s="550">
        <f t="shared" ca="1" si="38"/>
        <v>57</v>
      </c>
      <c r="E70" s="711"/>
      <c r="F70" s="712"/>
      <c r="G70" s="549"/>
      <c r="H70" s="547">
        <f t="shared" ca="1" si="39"/>
        <v>0</v>
      </c>
      <c r="I70" s="548">
        <f t="shared" ca="1" si="39"/>
        <v>0</v>
      </c>
      <c r="J70" s="725">
        <f t="shared" ca="1" si="39"/>
        <v>0</v>
      </c>
      <c r="K70" s="726">
        <f t="shared" ca="1" si="39"/>
        <v>0</v>
      </c>
      <c r="L70" s="547">
        <f t="shared" ca="1" si="39"/>
        <v>0</v>
      </c>
      <c r="M70" s="548">
        <f t="shared" ca="1" si="39"/>
        <v>0</v>
      </c>
      <c r="N70" s="549">
        <f t="shared" ca="1" si="39"/>
        <v>4</v>
      </c>
      <c r="O70" s="549">
        <f t="shared" ca="1" si="40"/>
        <v>0</v>
      </c>
      <c r="P70" s="549">
        <f t="shared" ca="1" si="41"/>
        <v>0</v>
      </c>
      <c r="Q70" s="673">
        <f t="shared" ca="1" si="42"/>
        <v>307</v>
      </c>
      <c r="T70" s="545"/>
      <c r="U70" s="738">
        <f t="shared" ca="1" si="43"/>
        <v>0</v>
      </c>
      <c r="V70" s="737">
        <f t="shared" ca="1" si="43"/>
        <v>0</v>
      </c>
      <c r="W70" s="546">
        <f t="shared" ca="1" si="43"/>
        <v>0</v>
      </c>
      <c r="X70" s="546">
        <f t="shared" ca="1" si="43"/>
        <v>0</v>
      </c>
      <c r="Y70" s="546">
        <f t="shared" ca="1" si="43"/>
        <v>0</v>
      </c>
      <c r="Z70" s="546">
        <f t="shared" ca="1" si="43"/>
        <v>0</v>
      </c>
      <c r="AA70" s="546">
        <f t="shared" ca="1" si="43"/>
        <v>0</v>
      </c>
      <c r="AB70" s="546">
        <f t="shared" ca="1" si="43"/>
        <v>0</v>
      </c>
      <c r="AC70" s="546">
        <f t="shared" ca="1" si="43"/>
        <v>0</v>
      </c>
      <c r="AD70" s="546">
        <f t="shared" ca="1" si="43"/>
        <v>0</v>
      </c>
      <c r="AE70" s="546">
        <f t="shared" ca="1" si="43"/>
        <v>0</v>
      </c>
      <c r="AG70" s="526">
        <f t="shared" ca="1" si="44"/>
        <v>0</v>
      </c>
      <c r="AH70" s="526">
        <f t="shared" ca="1" si="44"/>
        <v>0</v>
      </c>
      <c r="AI70" s="526">
        <f t="shared" ca="1" si="44"/>
        <v>0</v>
      </c>
    </row>
    <row r="71" spans="1:35" ht="15" customHeight="1">
      <c r="A71" s="526" t="s">
        <v>615</v>
      </c>
      <c r="B71" s="1534"/>
      <c r="C71" s="703" t="s">
        <v>2261</v>
      </c>
      <c r="D71" s="683">
        <f t="shared" ca="1" si="38"/>
        <v>52</v>
      </c>
      <c r="E71" s="713"/>
      <c r="F71" s="714"/>
      <c r="G71" s="681"/>
      <c r="H71" s="680">
        <f t="shared" ca="1" si="39"/>
        <v>0</v>
      </c>
      <c r="I71" s="682">
        <f t="shared" ca="1" si="39"/>
        <v>0</v>
      </c>
      <c r="J71" s="727">
        <f t="shared" ca="1" si="39"/>
        <v>0</v>
      </c>
      <c r="K71" s="728">
        <f t="shared" ca="1" si="39"/>
        <v>0</v>
      </c>
      <c r="L71" s="680">
        <f t="shared" ca="1" si="39"/>
        <v>0</v>
      </c>
      <c r="M71" s="682">
        <f t="shared" ca="1" si="39"/>
        <v>0</v>
      </c>
      <c r="N71" s="681">
        <f t="shared" ca="1" si="39"/>
        <v>0</v>
      </c>
      <c r="O71" s="681">
        <f t="shared" ca="1" si="40"/>
        <v>0</v>
      </c>
      <c r="P71" s="681">
        <f t="shared" ca="1" si="41"/>
        <v>0</v>
      </c>
      <c r="Q71" s="684">
        <f t="shared" ca="1" si="42"/>
        <v>346</v>
      </c>
      <c r="T71" s="545"/>
      <c r="U71" s="738">
        <f t="shared" ca="1" si="43"/>
        <v>0</v>
      </c>
      <c r="V71" s="737">
        <f t="shared" ca="1" si="43"/>
        <v>0</v>
      </c>
      <c r="W71" s="546">
        <f t="shared" ca="1" si="43"/>
        <v>0</v>
      </c>
      <c r="X71" s="546">
        <f t="shared" ca="1" si="43"/>
        <v>0</v>
      </c>
      <c r="Y71" s="546">
        <f t="shared" ca="1" si="43"/>
        <v>0</v>
      </c>
      <c r="Z71" s="546">
        <f t="shared" ca="1" si="43"/>
        <v>0</v>
      </c>
      <c r="AA71" s="546">
        <f t="shared" ca="1" si="43"/>
        <v>0</v>
      </c>
      <c r="AB71" s="546">
        <f t="shared" ca="1" si="43"/>
        <v>0</v>
      </c>
      <c r="AC71" s="546">
        <f t="shared" ca="1" si="43"/>
        <v>0</v>
      </c>
      <c r="AD71" s="546">
        <f t="shared" ca="1" si="43"/>
        <v>0</v>
      </c>
      <c r="AE71" s="546">
        <f t="shared" ca="1" si="43"/>
        <v>0</v>
      </c>
      <c r="AG71" s="526">
        <f t="shared" ca="1" si="44"/>
        <v>0</v>
      </c>
      <c r="AH71" s="526">
        <f t="shared" ca="1" si="44"/>
        <v>0</v>
      </c>
      <c r="AI71" s="526">
        <f t="shared" ca="1" si="44"/>
        <v>0</v>
      </c>
    </row>
    <row r="72" spans="1:35" ht="15" customHeight="1">
      <c r="A72" s="526" t="s">
        <v>616</v>
      </c>
      <c r="B72" s="1534"/>
      <c r="C72" s="702" t="s">
        <v>2262</v>
      </c>
      <c r="D72" s="550">
        <f t="shared" ca="1" si="38"/>
        <v>69</v>
      </c>
      <c r="E72" s="711"/>
      <c r="F72" s="712"/>
      <c r="G72" s="549"/>
      <c r="H72" s="547">
        <f t="shared" ca="1" si="39"/>
        <v>0</v>
      </c>
      <c r="I72" s="548">
        <f t="shared" ca="1" si="39"/>
        <v>0</v>
      </c>
      <c r="J72" s="725">
        <f t="shared" ca="1" si="39"/>
        <v>0</v>
      </c>
      <c r="K72" s="726">
        <f t="shared" ca="1" si="39"/>
        <v>0</v>
      </c>
      <c r="L72" s="547">
        <f t="shared" ca="1" si="39"/>
        <v>0</v>
      </c>
      <c r="M72" s="548">
        <f t="shared" ca="1" si="39"/>
        <v>0</v>
      </c>
      <c r="N72" s="549">
        <f t="shared" ca="1" si="39"/>
        <v>2</v>
      </c>
      <c r="O72" s="549">
        <f t="shared" ca="1" si="40"/>
        <v>0</v>
      </c>
      <c r="P72" s="549">
        <f t="shared" ca="1" si="41"/>
        <v>0</v>
      </c>
      <c r="Q72" s="673">
        <f t="shared" ca="1" si="42"/>
        <v>370</v>
      </c>
      <c r="T72" s="545"/>
      <c r="U72" s="738">
        <f t="shared" ca="1" si="43"/>
        <v>0</v>
      </c>
      <c r="V72" s="737">
        <f t="shared" ca="1" si="43"/>
        <v>0</v>
      </c>
      <c r="W72" s="546">
        <f t="shared" ca="1" si="43"/>
        <v>0</v>
      </c>
      <c r="X72" s="546">
        <f t="shared" ca="1" si="43"/>
        <v>0</v>
      </c>
      <c r="Y72" s="546">
        <f t="shared" ca="1" si="43"/>
        <v>0</v>
      </c>
      <c r="Z72" s="546">
        <f t="shared" ca="1" si="43"/>
        <v>0</v>
      </c>
      <c r="AA72" s="546">
        <f t="shared" ca="1" si="43"/>
        <v>0</v>
      </c>
      <c r="AB72" s="546">
        <f t="shared" ca="1" si="43"/>
        <v>0</v>
      </c>
      <c r="AC72" s="546">
        <f t="shared" ca="1" si="43"/>
        <v>0</v>
      </c>
      <c r="AD72" s="546">
        <f t="shared" ca="1" si="43"/>
        <v>0</v>
      </c>
      <c r="AE72" s="546">
        <f t="shared" ca="1" si="43"/>
        <v>0</v>
      </c>
      <c r="AG72" s="526">
        <f t="shared" ca="1" si="44"/>
        <v>0</v>
      </c>
      <c r="AH72" s="526">
        <f t="shared" ca="1" si="44"/>
        <v>0</v>
      </c>
      <c r="AI72" s="526">
        <f t="shared" ca="1" si="44"/>
        <v>0</v>
      </c>
    </row>
    <row r="73" spans="1:35" ht="15" customHeight="1">
      <c r="A73" s="526" t="s">
        <v>617</v>
      </c>
      <c r="B73" s="1534"/>
      <c r="C73" s="702" t="s">
        <v>2263</v>
      </c>
      <c r="D73" s="550">
        <f t="shared" ca="1" si="38"/>
        <v>119</v>
      </c>
      <c r="E73" s="711"/>
      <c r="F73" s="712"/>
      <c r="G73" s="549"/>
      <c r="H73" s="547">
        <f t="shared" ca="1" si="39"/>
        <v>0</v>
      </c>
      <c r="I73" s="548">
        <f t="shared" ca="1" si="39"/>
        <v>0</v>
      </c>
      <c r="J73" s="725">
        <f t="shared" ca="1" si="39"/>
        <v>0</v>
      </c>
      <c r="K73" s="726">
        <f t="shared" ca="1" si="39"/>
        <v>0</v>
      </c>
      <c r="L73" s="547">
        <f t="shared" ca="1" si="39"/>
        <v>0</v>
      </c>
      <c r="M73" s="548">
        <f t="shared" ca="1" si="39"/>
        <v>0</v>
      </c>
      <c r="N73" s="549">
        <f t="shared" ca="1" si="39"/>
        <v>2</v>
      </c>
      <c r="O73" s="549">
        <f t="shared" ca="1" si="40"/>
        <v>0</v>
      </c>
      <c r="P73" s="549">
        <f t="shared" ca="1" si="41"/>
        <v>0</v>
      </c>
      <c r="Q73" s="673">
        <f t="shared" ca="1" si="42"/>
        <v>735</v>
      </c>
      <c r="T73" s="545"/>
      <c r="U73" s="738">
        <f t="shared" ca="1" si="43"/>
        <v>0</v>
      </c>
      <c r="V73" s="737">
        <f t="shared" ca="1" si="43"/>
        <v>0</v>
      </c>
      <c r="W73" s="546">
        <f t="shared" ca="1" si="43"/>
        <v>0</v>
      </c>
      <c r="X73" s="546">
        <f t="shared" ca="1" si="43"/>
        <v>0</v>
      </c>
      <c r="Y73" s="546">
        <f t="shared" ca="1" si="43"/>
        <v>0</v>
      </c>
      <c r="Z73" s="546">
        <f t="shared" ca="1" si="43"/>
        <v>0</v>
      </c>
      <c r="AA73" s="546">
        <f t="shared" ca="1" si="43"/>
        <v>0</v>
      </c>
      <c r="AB73" s="546">
        <f t="shared" ca="1" si="43"/>
        <v>0</v>
      </c>
      <c r="AC73" s="546">
        <f t="shared" ca="1" si="43"/>
        <v>0</v>
      </c>
      <c r="AD73" s="546">
        <f t="shared" ca="1" si="43"/>
        <v>0</v>
      </c>
      <c r="AE73" s="546">
        <f t="shared" ca="1" si="43"/>
        <v>0</v>
      </c>
      <c r="AG73" s="526">
        <f t="shared" ca="1" si="44"/>
        <v>0</v>
      </c>
      <c r="AH73" s="526">
        <f t="shared" ca="1" si="44"/>
        <v>0</v>
      </c>
      <c r="AI73" s="526">
        <f t="shared" ca="1" si="44"/>
        <v>0</v>
      </c>
    </row>
    <row r="74" spans="1:35" ht="15" customHeight="1">
      <c r="A74" s="526" t="s">
        <v>619</v>
      </c>
      <c r="B74" s="1534"/>
      <c r="C74" s="702" t="s">
        <v>2264</v>
      </c>
      <c r="D74" s="550">
        <f t="shared" ca="1" si="38"/>
        <v>109</v>
      </c>
      <c r="E74" s="711"/>
      <c r="F74" s="712"/>
      <c r="G74" s="549"/>
      <c r="H74" s="547">
        <f t="shared" ca="1" si="39"/>
        <v>0</v>
      </c>
      <c r="I74" s="548">
        <f t="shared" ca="1" si="39"/>
        <v>0</v>
      </c>
      <c r="J74" s="725">
        <f t="shared" ca="1" si="39"/>
        <v>0</v>
      </c>
      <c r="K74" s="726">
        <f t="shared" ca="1" si="39"/>
        <v>0</v>
      </c>
      <c r="L74" s="547">
        <f t="shared" ca="1" si="39"/>
        <v>0</v>
      </c>
      <c r="M74" s="548">
        <f t="shared" ca="1" si="39"/>
        <v>0</v>
      </c>
      <c r="N74" s="549">
        <f t="shared" ca="1" si="39"/>
        <v>7</v>
      </c>
      <c r="O74" s="549">
        <f t="shared" ca="1" si="40"/>
        <v>0</v>
      </c>
      <c r="P74" s="549">
        <f t="shared" ca="1" si="41"/>
        <v>0</v>
      </c>
      <c r="Q74" s="673">
        <f t="shared" ca="1" si="42"/>
        <v>787</v>
      </c>
      <c r="T74" s="545"/>
      <c r="U74" s="738">
        <f t="shared" ca="1" si="43"/>
        <v>0</v>
      </c>
      <c r="V74" s="737">
        <f t="shared" ca="1" si="43"/>
        <v>0</v>
      </c>
      <c r="W74" s="546">
        <f t="shared" ca="1" si="43"/>
        <v>0</v>
      </c>
      <c r="X74" s="546">
        <f t="shared" ca="1" si="43"/>
        <v>0</v>
      </c>
      <c r="Y74" s="546">
        <f t="shared" ca="1" si="43"/>
        <v>0</v>
      </c>
      <c r="Z74" s="546">
        <f t="shared" ca="1" si="43"/>
        <v>0</v>
      </c>
      <c r="AA74" s="546">
        <f t="shared" ca="1" si="43"/>
        <v>0</v>
      </c>
      <c r="AB74" s="546">
        <f t="shared" ca="1" si="43"/>
        <v>0</v>
      </c>
      <c r="AC74" s="546">
        <f t="shared" ca="1" si="43"/>
        <v>0</v>
      </c>
      <c r="AD74" s="546">
        <f t="shared" ca="1" si="43"/>
        <v>0</v>
      </c>
      <c r="AE74" s="546">
        <f t="shared" ca="1" si="43"/>
        <v>0</v>
      </c>
      <c r="AG74" s="526">
        <f t="shared" ca="1" si="44"/>
        <v>0</v>
      </c>
      <c r="AH74" s="526">
        <f t="shared" ca="1" si="44"/>
        <v>0</v>
      </c>
      <c r="AI74" s="526">
        <f t="shared" ca="1" si="44"/>
        <v>0</v>
      </c>
    </row>
    <row r="75" spans="1:35" ht="15" customHeight="1">
      <c r="B75" s="1535"/>
      <c r="C75" s="706" t="s">
        <v>1403</v>
      </c>
      <c r="D75" s="678">
        <f t="shared" ref="D75:Q75" ca="1" si="45">SUM(D67:D74)</f>
        <v>621</v>
      </c>
      <c r="E75" s="719">
        <f t="shared" si="45"/>
        <v>0</v>
      </c>
      <c r="F75" s="720">
        <f t="shared" si="45"/>
        <v>0</v>
      </c>
      <c r="G75" s="676">
        <f t="shared" si="45"/>
        <v>0</v>
      </c>
      <c r="H75" s="675">
        <f t="shared" ca="1" si="45"/>
        <v>0</v>
      </c>
      <c r="I75" s="677">
        <f t="shared" ca="1" si="45"/>
        <v>0</v>
      </c>
      <c r="J75" s="733">
        <f t="shared" ca="1" si="45"/>
        <v>0</v>
      </c>
      <c r="K75" s="734">
        <f t="shared" ca="1" si="45"/>
        <v>0</v>
      </c>
      <c r="L75" s="675">
        <f t="shared" ca="1" si="45"/>
        <v>0</v>
      </c>
      <c r="M75" s="677">
        <f t="shared" ca="1" si="45"/>
        <v>0</v>
      </c>
      <c r="N75" s="676">
        <f t="shared" ca="1" si="45"/>
        <v>21</v>
      </c>
      <c r="O75" s="676">
        <f t="shared" ca="1" si="45"/>
        <v>0</v>
      </c>
      <c r="P75" s="676">
        <f t="shared" ca="1" si="45"/>
        <v>0</v>
      </c>
      <c r="Q75" s="679">
        <f t="shared" ca="1" si="45"/>
        <v>3969</v>
      </c>
      <c r="T75" s="545"/>
      <c r="U75" s="738">
        <f t="shared" ca="1" si="43"/>
        <v>0</v>
      </c>
      <c r="V75" s="737">
        <f t="shared" ca="1" si="43"/>
        <v>0</v>
      </c>
      <c r="W75" s="546">
        <f t="shared" ca="1" si="43"/>
        <v>0</v>
      </c>
      <c r="X75" s="546">
        <f t="shared" ca="1" si="43"/>
        <v>0</v>
      </c>
      <c r="Y75" s="546">
        <f t="shared" ca="1" si="43"/>
        <v>0</v>
      </c>
      <c r="Z75" s="546">
        <f t="shared" ca="1" si="43"/>
        <v>0</v>
      </c>
      <c r="AA75" s="546">
        <f t="shared" ca="1" si="43"/>
        <v>0</v>
      </c>
      <c r="AB75" s="546">
        <f t="shared" ca="1" si="43"/>
        <v>0</v>
      </c>
      <c r="AC75" s="546">
        <f t="shared" ca="1" si="43"/>
        <v>0</v>
      </c>
      <c r="AD75" s="546">
        <f t="shared" ca="1" si="43"/>
        <v>0</v>
      </c>
      <c r="AE75" s="546">
        <f t="shared" ca="1" si="43"/>
        <v>0</v>
      </c>
      <c r="AG75" s="526">
        <f t="shared" ca="1" si="44"/>
        <v>0</v>
      </c>
      <c r="AH75" s="526">
        <f t="shared" ca="1" si="44"/>
        <v>0</v>
      </c>
      <c r="AI75" s="526">
        <f t="shared" ca="1" si="44"/>
        <v>0</v>
      </c>
    </row>
    <row r="76" spans="1:35" ht="15" customHeight="1">
      <c r="A76" s="526" t="s">
        <v>623</v>
      </c>
      <c r="B76" s="1537" t="s">
        <v>2235</v>
      </c>
      <c r="C76" s="702" t="s">
        <v>2265</v>
      </c>
      <c r="D76" s="550">
        <f t="shared" ref="D76:D107" ca="1" si="46">INDEX(INDIRECT("_"&amp;D$112),MATCH($A76,_2自治体コード,0))</f>
        <v>21</v>
      </c>
      <c r="E76" s="711"/>
      <c r="F76" s="712"/>
      <c r="G76" s="549"/>
      <c r="H76" s="547">
        <f t="shared" ref="H76:N85" ca="1" si="47">INDEX(INDIRECT("_"&amp;H$112),MATCH($A76,_2自治体コード,0))</f>
        <v>0</v>
      </c>
      <c r="I76" s="548">
        <f t="shared" ca="1" si="47"/>
        <v>0</v>
      </c>
      <c r="J76" s="725">
        <f t="shared" ca="1" si="47"/>
        <v>0</v>
      </c>
      <c r="K76" s="726">
        <f t="shared" ca="1" si="47"/>
        <v>0</v>
      </c>
      <c r="L76" s="547">
        <f t="shared" ca="1" si="47"/>
        <v>0</v>
      </c>
      <c r="M76" s="548">
        <f t="shared" ca="1" si="47"/>
        <v>0</v>
      </c>
      <c r="N76" s="549">
        <f t="shared" ca="1" si="47"/>
        <v>0</v>
      </c>
      <c r="O76" s="549">
        <f t="shared" ref="O76:O107" ca="1" si="48">SUM(U76:AE76)</f>
        <v>0</v>
      </c>
      <c r="P76" s="549">
        <f t="shared" ref="P76:P107" ca="1" si="49">SUM(AG76:AJ76)</f>
        <v>0</v>
      </c>
      <c r="Q76" s="673">
        <f t="shared" ref="Q76:Q107" ca="1" si="50">INDEX(INDIRECT("_"&amp;Q$112),MATCH($A76,_2自治体コード,0))</f>
        <v>789</v>
      </c>
      <c r="T76" s="545"/>
      <c r="U76" s="738">
        <f t="shared" ca="1" si="43"/>
        <v>0</v>
      </c>
      <c r="V76" s="737">
        <f t="shared" ca="1" si="43"/>
        <v>0</v>
      </c>
      <c r="W76" s="546">
        <f t="shared" ca="1" si="43"/>
        <v>0</v>
      </c>
      <c r="X76" s="546">
        <f t="shared" ca="1" si="43"/>
        <v>0</v>
      </c>
      <c r="Y76" s="546">
        <f t="shared" ca="1" si="43"/>
        <v>0</v>
      </c>
      <c r="Z76" s="546">
        <f t="shared" ca="1" si="43"/>
        <v>0</v>
      </c>
      <c r="AA76" s="546">
        <f t="shared" ca="1" si="43"/>
        <v>0</v>
      </c>
      <c r="AB76" s="546">
        <f t="shared" ca="1" si="43"/>
        <v>0</v>
      </c>
      <c r="AC76" s="546">
        <f t="shared" ca="1" si="43"/>
        <v>0</v>
      </c>
      <c r="AD76" s="546">
        <f t="shared" ca="1" si="43"/>
        <v>0</v>
      </c>
      <c r="AE76" s="546">
        <f t="shared" ca="1" si="43"/>
        <v>0</v>
      </c>
      <c r="AG76" s="526">
        <f t="shared" ca="1" si="44"/>
        <v>0</v>
      </c>
      <c r="AH76" s="526">
        <f t="shared" ca="1" si="44"/>
        <v>0</v>
      </c>
      <c r="AI76" s="526">
        <f t="shared" ca="1" si="44"/>
        <v>0</v>
      </c>
    </row>
    <row r="77" spans="1:35" ht="15" customHeight="1">
      <c r="A77" s="526" t="s">
        <v>625</v>
      </c>
      <c r="B77" s="1538"/>
      <c r="C77" s="702" t="s">
        <v>2266</v>
      </c>
      <c r="D77" s="550">
        <f t="shared" ca="1" si="46"/>
        <v>24</v>
      </c>
      <c r="E77" s="711"/>
      <c r="F77" s="712"/>
      <c r="G77" s="549"/>
      <c r="H77" s="547">
        <f t="shared" ca="1" si="47"/>
        <v>0</v>
      </c>
      <c r="I77" s="548">
        <f t="shared" ca="1" si="47"/>
        <v>0</v>
      </c>
      <c r="J77" s="725">
        <f t="shared" ca="1" si="47"/>
        <v>0</v>
      </c>
      <c r="K77" s="726">
        <f t="shared" ca="1" si="47"/>
        <v>0</v>
      </c>
      <c r="L77" s="547">
        <f t="shared" ca="1" si="47"/>
        <v>0</v>
      </c>
      <c r="M77" s="548">
        <f t="shared" ca="1" si="47"/>
        <v>0</v>
      </c>
      <c r="N77" s="549">
        <f t="shared" ca="1" si="47"/>
        <v>0</v>
      </c>
      <c r="O77" s="549">
        <f t="shared" ca="1" si="48"/>
        <v>0</v>
      </c>
      <c r="P77" s="549">
        <f t="shared" ca="1" si="49"/>
        <v>0</v>
      </c>
      <c r="Q77" s="673">
        <f t="shared" ca="1" si="50"/>
        <v>17</v>
      </c>
      <c r="T77" s="545"/>
      <c r="U77" s="738">
        <f t="shared" ref="U77:AE86" ca="1" si="51">INDEX(INDIRECT("_"&amp;U$112),MATCH($A77,_2自治体コード,0))</f>
        <v>0</v>
      </c>
      <c r="V77" s="737">
        <f t="shared" ca="1" si="51"/>
        <v>0</v>
      </c>
      <c r="W77" s="546">
        <f t="shared" ca="1" si="51"/>
        <v>0</v>
      </c>
      <c r="X77" s="546">
        <f t="shared" ca="1" si="51"/>
        <v>0</v>
      </c>
      <c r="Y77" s="546">
        <f t="shared" ca="1" si="51"/>
        <v>0</v>
      </c>
      <c r="Z77" s="546">
        <f t="shared" ca="1" si="51"/>
        <v>0</v>
      </c>
      <c r="AA77" s="546">
        <f t="shared" ca="1" si="51"/>
        <v>0</v>
      </c>
      <c r="AB77" s="546">
        <f t="shared" ca="1" si="51"/>
        <v>0</v>
      </c>
      <c r="AC77" s="546">
        <f t="shared" ca="1" si="51"/>
        <v>0</v>
      </c>
      <c r="AD77" s="546">
        <f t="shared" ca="1" si="51"/>
        <v>0</v>
      </c>
      <c r="AE77" s="546">
        <f t="shared" ca="1" si="51"/>
        <v>0</v>
      </c>
      <c r="AG77" s="526">
        <f t="shared" ca="1" si="44"/>
        <v>0</v>
      </c>
      <c r="AH77" s="526">
        <f t="shared" ca="1" si="44"/>
        <v>0</v>
      </c>
      <c r="AI77" s="526">
        <f t="shared" ca="1" si="44"/>
        <v>0</v>
      </c>
    </row>
    <row r="78" spans="1:35" ht="15" customHeight="1">
      <c r="A78" s="526" t="s">
        <v>626</v>
      </c>
      <c r="B78" s="1538"/>
      <c r="C78" s="702" t="s">
        <v>2267</v>
      </c>
      <c r="D78" s="550">
        <f t="shared" ca="1" si="46"/>
        <v>71</v>
      </c>
      <c r="E78" s="711"/>
      <c r="F78" s="712"/>
      <c r="G78" s="549"/>
      <c r="H78" s="547">
        <f t="shared" ca="1" si="47"/>
        <v>0</v>
      </c>
      <c r="I78" s="548">
        <f t="shared" ca="1" si="47"/>
        <v>0</v>
      </c>
      <c r="J78" s="725">
        <f t="shared" ca="1" si="47"/>
        <v>0</v>
      </c>
      <c r="K78" s="726">
        <f t="shared" ca="1" si="47"/>
        <v>0</v>
      </c>
      <c r="L78" s="547">
        <f t="shared" ca="1" si="47"/>
        <v>0</v>
      </c>
      <c r="M78" s="548">
        <f t="shared" ca="1" si="47"/>
        <v>0</v>
      </c>
      <c r="N78" s="915">
        <f t="shared" ca="1" si="47"/>
        <v>4</v>
      </c>
      <c r="O78" s="549">
        <f t="shared" ca="1" si="48"/>
        <v>0</v>
      </c>
      <c r="P78" s="549">
        <f t="shared" ca="1" si="49"/>
        <v>0</v>
      </c>
      <c r="Q78" s="673">
        <f t="shared" ca="1" si="50"/>
        <v>287</v>
      </c>
      <c r="T78" s="545"/>
      <c r="U78" s="738">
        <f t="shared" ca="1" si="51"/>
        <v>0</v>
      </c>
      <c r="V78" s="737">
        <f t="shared" ca="1" si="51"/>
        <v>0</v>
      </c>
      <c r="W78" s="546">
        <f t="shared" ca="1" si="51"/>
        <v>0</v>
      </c>
      <c r="X78" s="546">
        <f t="shared" ca="1" si="51"/>
        <v>0</v>
      </c>
      <c r="Y78" s="546">
        <f t="shared" ca="1" si="51"/>
        <v>0</v>
      </c>
      <c r="Z78" s="546">
        <f t="shared" ca="1" si="51"/>
        <v>0</v>
      </c>
      <c r="AA78" s="546">
        <f t="shared" ca="1" si="51"/>
        <v>0</v>
      </c>
      <c r="AB78" s="546">
        <f t="shared" ca="1" si="51"/>
        <v>0</v>
      </c>
      <c r="AC78" s="546">
        <f t="shared" ca="1" si="51"/>
        <v>0</v>
      </c>
      <c r="AD78" s="546">
        <f t="shared" ca="1" si="51"/>
        <v>0</v>
      </c>
      <c r="AE78" s="546">
        <f t="shared" ca="1" si="51"/>
        <v>0</v>
      </c>
      <c r="AG78" s="526">
        <f t="shared" ca="1" si="44"/>
        <v>0</v>
      </c>
      <c r="AH78" s="526">
        <f t="shared" ca="1" si="44"/>
        <v>0</v>
      </c>
      <c r="AI78" s="526">
        <f t="shared" ca="1" si="44"/>
        <v>0</v>
      </c>
    </row>
    <row r="79" spans="1:35" ht="15" customHeight="1">
      <c r="A79" s="526" t="s">
        <v>627</v>
      </c>
      <c r="B79" s="1538"/>
      <c r="C79" s="702" t="s">
        <v>2268</v>
      </c>
      <c r="D79" s="550">
        <f t="shared" ca="1" si="46"/>
        <v>6</v>
      </c>
      <c r="E79" s="711"/>
      <c r="F79" s="712"/>
      <c r="G79" s="549"/>
      <c r="H79" s="547">
        <f t="shared" ca="1" si="47"/>
        <v>0</v>
      </c>
      <c r="I79" s="548">
        <f t="shared" ca="1" si="47"/>
        <v>0</v>
      </c>
      <c r="J79" s="725">
        <f t="shared" ca="1" si="47"/>
        <v>0</v>
      </c>
      <c r="K79" s="726">
        <f t="shared" ca="1" si="47"/>
        <v>0</v>
      </c>
      <c r="L79" s="547">
        <f t="shared" ca="1" si="47"/>
        <v>0</v>
      </c>
      <c r="M79" s="548">
        <f t="shared" ca="1" si="47"/>
        <v>0</v>
      </c>
      <c r="N79" s="549">
        <f t="shared" ca="1" si="47"/>
        <v>0</v>
      </c>
      <c r="O79" s="549">
        <f t="shared" ca="1" si="48"/>
        <v>0</v>
      </c>
      <c r="P79" s="549">
        <f t="shared" ca="1" si="49"/>
        <v>0</v>
      </c>
      <c r="Q79" s="673">
        <f t="shared" ca="1" si="50"/>
        <v>180</v>
      </c>
      <c r="T79" s="545"/>
      <c r="U79" s="738">
        <f t="shared" ca="1" si="51"/>
        <v>0</v>
      </c>
      <c r="V79" s="737">
        <f t="shared" ca="1" si="51"/>
        <v>0</v>
      </c>
      <c r="W79" s="546">
        <f t="shared" ca="1" si="51"/>
        <v>0</v>
      </c>
      <c r="X79" s="546">
        <f t="shared" ca="1" si="51"/>
        <v>0</v>
      </c>
      <c r="Y79" s="546">
        <f t="shared" ca="1" si="51"/>
        <v>0</v>
      </c>
      <c r="Z79" s="546">
        <f t="shared" ca="1" si="51"/>
        <v>0</v>
      </c>
      <c r="AA79" s="546">
        <f t="shared" ca="1" si="51"/>
        <v>0</v>
      </c>
      <c r="AB79" s="546">
        <f t="shared" ca="1" si="51"/>
        <v>0</v>
      </c>
      <c r="AC79" s="546">
        <f t="shared" ca="1" si="51"/>
        <v>0</v>
      </c>
      <c r="AD79" s="546">
        <f t="shared" ca="1" si="51"/>
        <v>0</v>
      </c>
      <c r="AE79" s="546">
        <f t="shared" ca="1" si="51"/>
        <v>0</v>
      </c>
      <c r="AG79" s="526">
        <f t="shared" ca="1" si="44"/>
        <v>0</v>
      </c>
      <c r="AH79" s="526">
        <f t="shared" ca="1" si="44"/>
        <v>0</v>
      </c>
      <c r="AI79" s="526">
        <f t="shared" ca="1" si="44"/>
        <v>0</v>
      </c>
    </row>
    <row r="80" spans="1:35" ht="15" customHeight="1">
      <c r="A80" s="526" t="s">
        <v>628</v>
      </c>
      <c r="B80" s="1538"/>
      <c r="C80" s="703" t="s">
        <v>2269</v>
      </c>
      <c r="D80" s="683">
        <f t="shared" ca="1" si="46"/>
        <v>2</v>
      </c>
      <c r="E80" s="713"/>
      <c r="F80" s="714"/>
      <c r="G80" s="681"/>
      <c r="H80" s="680">
        <f t="shared" ca="1" si="47"/>
        <v>0</v>
      </c>
      <c r="I80" s="682">
        <f t="shared" ca="1" si="47"/>
        <v>0</v>
      </c>
      <c r="J80" s="727">
        <f t="shared" ca="1" si="47"/>
        <v>0</v>
      </c>
      <c r="K80" s="728">
        <f t="shared" ca="1" si="47"/>
        <v>0</v>
      </c>
      <c r="L80" s="680">
        <f t="shared" ca="1" si="47"/>
        <v>0</v>
      </c>
      <c r="M80" s="682">
        <f t="shared" ca="1" si="47"/>
        <v>0</v>
      </c>
      <c r="N80" s="681">
        <f t="shared" ca="1" si="47"/>
        <v>0</v>
      </c>
      <c r="O80" s="681">
        <f t="shared" ca="1" si="48"/>
        <v>0</v>
      </c>
      <c r="P80" s="681">
        <f t="shared" ca="1" si="49"/>
        <v>0</v>
      </c>
      <c r="Q80" s="684">
        <f t="shared" ca="1" si="50"/>
        <v>68</v>
      </c>
      <c r="T80" s="545"/>
      <c r="U80" s="738">
        <f t="shared" ca="1" si="51"/>
        <v>0</v>
      </c>
      <c r="V80" s="737">
        <f t="shared" ca="1" si="51"/>
        <v>0</v>
      </c>
      <c r="W80" s="546">
        <f t="shared" ca="1" si="51"/>
        <v>0</v>
      </c>
      <c r="X80" s="546">
        <f t="shared" ca="1" si="51"/>
        <v>0</v>
      </c>
      <c r="Y80" s="546">
        <f t="shared" ca="1" si="51"/>
        <v>0</v>
      </c>
      <c r="Z80" s="546">
        <f t="shared" ca="1" si="51"/>
        <v>0</v>
      </c>
      <c r="AA80" s="546">
        <f t="shared" ca="1" si="51"/>
        <v>0</v>
      </c>
      <c r="AB80" s="546">
        <f t="shared" ca="1" si="51"/>
        <v>0</v>
      </c>
      <c r="AC80" s="546">
        <f t="shared" ca="1" si="51"/>
        <v>0</v>
      </c>
      <c r="AD80" s="546">
        <f t="shared" ca="1" si="51"/>
        <v>0</v>
      </c>
      <c r="AE80" s="546">
        <f t="shared" ca="1" si="51"/>
        <v>0</v>
      </c>
      <c r="AG80" s="526">
        <f t="shared" ca="1" si="44"/>
        <v>0</v>
      </c>
      <c r="AH80" s="526">
        <f t="shared" ca="1" si="44"/>
        <v>0</v>
      </c>
      <c r="AI80" s="526">
        <f t="shared" ca="1" si="44"/>
        <v>0</v>
      </c>
    </row>
    <row r="81" spans="1:35" ht="15" customHeight="1">
      <c r="A81" s="526" t="s">
        <v>629</v>
      </c>
      <c r="B81" s="1538"/>
      <c r="C81" s="702" t="s">
        <v>2270</v>
      </c>
      <c r="D81" s="550">
        <f t="shared" ca="1" si="46"/>
        <v>7</v>
      </c>
      <c r="E81" s="711"/>
      <c r="F81" s="712"/>
      <c r="G81" s="549"/>
      <c r="H81" s="547">
        <f t="shared" ca="1" si="47"/>
        <v>0</v>
      </c>
      <c r="I81" s="548">
        <f t="shared" ca="1" si="47"/>
        <v>0</v>
      </c>
      <c r="J81" s="725">
        <f t="shared" ca="1" si="47"/>
        <v>0</v>
      </c>
      <c r="K81" s="726">
        <f t="shared" ca="1" si="47"/>
        <v>0</v>
      </c>
      <c r="L81" s="547">
        <f t="shared" ca="1" si="47"/>
        <v>0</v>
      </c>
      <c r="M81" s="548">
        <f t="shared" ca="1" si="47"/>
        <v>0</v>
      </c>
      <c r="N81" s="549">
        <f t="shared" ca="1" si="47"/>
        <v>0</v>
      </c>
      <c r="O81" s="549">
        <f t="shared" ca="1" si="48"/>
        <v>0</v>
      </c>
      <c r="P81" s="549">
        <f t="shared" ca="1" si="49"/>
        <v>0</v>
      </c>
      <c r="Q81" s="673">
        <f t="shared" ca="1" si="50"/>
        <v>59</v>
      </c>
      <c r="T81" s="545"/>
      <c r="U81" s="738">
        <f t="shared" ca="1" si="51"/>
        <v>0</v>
      </c>
      <c r="V81" s="737">
        <f t="shared" ca="1" si="51"/>
        <v>0</v>
      </c>
      <c r="W81" s="546">
        <f t="shared" ca="1" si="51"/>
        <v>0</v>
      </c>
      <c r="X81" s="546">
        <f t="shared" ca="1" si="51"/>
        <v>0</v>
      </c>
      <c r="Y81" s="546">
        <f t="shared" ca="1" si="51"/>
        <v>0</v>
      </c>
      <c r="Z81" s="546">
        <f t="shared" ca="1" si="51"/>
        <v>0</v>
      </c>
      <c r="AA81" s="546">
        <f t="shared" ca="1" si="51"/>
        <v>0</v>
      </c>
      <c r="AB81" s="546">
        <f t="shared" ca="1" si="51"/>
        <v>0</v>
      </c>
      <c r="AC81" s="546">
        <f t="shared" ca="1" si="51"/>
        <v>0</v>
      </c>
      <c r="AD81" s="546">
        <f t="shared" ca="1" si="51"/>
        <v>0</v>
      </c>
      <c r="AE81" s="546">
        <f t="shared" ca="1" si="51"/>
        <v>0</v>
      </c>
      <c r="AG81" s="526">
        <f t="shared" ca="1" si="44"/>
        <v>0</v>
      </c>
      <c r="AH81" s="526">
        <f t="shared" ca="1" si="44"/>
        <v>0</v>
      </c>
      <c r="AI81" s="526">
        <f t="shared" ca="1" si="44"/>
        <v>0</v>
      </c>
    </row>
    <row r="82" spans="1:35" ht="15" customHeight="1">
      <c r="A82" s="526" t="s">
        <v>630</v>
      </c>
      <c r="B82" s="1538"/>
      <c r="C82" s="702" t="s">
        <v>2271</v>
      </c>
      <c r="D82" s="550">
        <f t="shared" ca="1" si="46"/>
        <v>8</v>
      </c>
      <c r="E82" s="711"/>
      <c r="F82" s="712"/>
      <c r="G82" s="549"/>
      <c r="H82" s="547">
        <f t="shared" ca="1" si="47"/>
        <v>0</v>
      </c>
      <c r="I82" s="548">
        <f t="shared" ca="1" si="47"/>
        <v>0</v>
      </c>
      <c r="J82" s="725">
        <f t="shared" ca="1" si="47"/>
        <v>0</v>
      </c>
      <c r="K82" s="726">
        <f t="shared" ca="1" si="47"/>
        <v>0</v>
      </c>
      <c r="L82" s="547">
        <f t="shared" ca="1" si="47"/>
        <v>0</v>
      </c>
      <c r="M82" s="548">
        <f t="shared" ca="1" si="47"/>
        <v>0</v>
      </c>
      <c r="N82" s="549">
        <f t="shared" ca="1" si="47"/>
        <v>1</v>
      </c>
      <c r="O82" s="549">
        <f t="shared" ca="1" si="48"/>
        <v>0</v>
      </c>
      <c r="P82" s="549">
        <f t="shared" ca="1" si="49"/>
        <v>0</v>
      </c>
      <c r="Q82" s="673">
        <f t="shared" ca="1" si="50"/>
        <v>108</v>
      </c>
      <c r="T82" s="545"/>
      <c r="U82" s="738">
        <f t="shared" ca="1" si="51"/>
        <v>0</v>
      </c>
      <c r="V82" s="737">
        <f t="shared" ca="1" si="51"/>
        <v>0</v>
      </c>
      <c r="W82" s="546">
        <f t="shared" ca="1" si="51"/>
        <v>0</v>
      </c>
      <c r="X82" s="546">
        <f t="shared" ca="1" si="51"/>
        <v>0</v>
      </c>
      <c r="Y82" s="546">
        <f t="shared" ca="1" si="51"/>
        <v>0</v>
      </c>
      <c r="Z82" s="546">
        <f t="shared" ca="1" si="51"/>
        <v>0</v>
      </c>
      <c r="AA82" s="546">
        <f t="shared" ca="1" si="51"/>
        <v>0</v>
      </c>
      <c r="AB82" s="546">
        <f t="shared" ca="1" si="51"/>
        <v>0</v>
      </c>
      <c r="AC82" s="546">
        <f t="shared" ca="1" si="51"/>
        <v>0</v>
      </c>
      <c r="AD82" s="546">
        <f t="shared" ca="1" si="51"/>
        <v>0</v>
      </c>
      <c r="AE82" s="546">
        <f t="shared" ca="1" si="51"/>
        <v>0</v>
      </c>
      <c r="AG82" s="526">
        <f t="shared" ca="1" si="44"/>
        <v>0</v>
      </c>
      <c r="AH82" s="526">
        <f t="shared" ca="1" si="44"/>
        <v>0</v>
      </c>
      <c r="AI82" s="526">
        <f t="shared" ca="1" si="44"/>
        <v>0</v>
      </c>
    </row>
    <row r="83" spans="1:35" ht="15" customHeight="1">
      <c r="A83" s="526" t="s">
        <v>631</v>
      </c>
      <c r="B83" s="1538"/>
      <c r="C83" s="702" t="s">
        <v>2272</v>
      </c>
      <c r="D83" s="550">
        <f t="shared" ca="1" si="46"/>
        <v>17</v>
      </c>
      <c r="E83" s="711"/>
      <c r="F83" s="712"/>
      <c r="G83" s="549"/>
      <c r="H83" s="547">
        <f t="shared" ca="1" si="47"/>
        <v>0</v>
      </c>
      <c r="I83" s="548">
        <f t="shared" ca="1" si="47"/>
        <v>0</v>
      </c>
      <c r="J83" s="725">
        <f t="shared" ca="1" si="47"/>
        <v>0</v>
      </c>
      <c r="K83" s="726">
        <f t="shared" ca="1" si="47"/>
        <v>0</v>
      </c>
      <c r="L83" s="547">
        <f t="shared" ca="1" si="47"/>
        <v>0</v>
      </c>
      <c r="M83" s="548">
        <f t="shared" ca="1" si="47"/>
        <v>0</v>
      </c>
      <c r="N83" s="549">
        <f t="shared" ca="1" si="47"/>
        <v>0</v>
      </c>
      <c r="O83" s="549">
        <f t="shared" ca="1" si="48"/>
        <v>0</v>
      </c>
      <c r="P83" s="549">
        <f t="shared" ca="1" si="49"/>
        <v>0</v>
      </c>
      <c r="Q83" s="673">
        <f t="shared" ca="1" si="50"/>
        <v>89</v>
      </c>
      <c r="T83" s="545"/>
      <c r="U83" s="738">
        <f t="shared" ca="1" si="51"/>
        <v>0</v>
      </c>
      <c r="V83" s="737">
        <f t="shared" ca="1" si="51"/>
        <v>0</v>
      </c>
      <c r="W83" s="546">
        <f t="shared" ca="1" si="51"/>
        <v>0</v>
      </c>
      <c r="X83" s="546">
        <f t="shared" ca="1" si="51"/>
        <v>0</v>
      </c>
      <c r="Y83" s="546">
        <f t="shared" ca="1" si="51"/>
        <v>0</v>
      </c>
      <c r="Z83" s="546">
        <f t="shared" ca="1" si="51"/>
        <v>0</v>
      </c>
      <c r="AA83" s="546">
        <f t="shared" ca="1" si="51"/>
        <v>0</v>
      </c>
      <c r="AB83" s="546">
        <f t="shared" ca="1" si="51"/>
        <v>0</v>
      </c>
      <c r="AC83" s="546">
        <f t="shared" ca="1" si="51"/>
        <v>0</v>
      </c>
      <c r="AD83" s="546">
        <f t="shared" ca="1" si="51"/>
        <v>0</v>
      </c>
      <c r="AE83" s="546">
        <f t="shared" ca="1" si="51"/>
        <v>0</v>
      </c>
      <c r="AG83" s="526">
        <f t="shared" ca="1" si="44"/>
        <v>0</v>
      </c>
      <c r="AH83" s="526">
        <f t="shared" ca="1" si="44"/>
        <v>0</v>
      </c>
      <c r="AI83" s="526">
        <f t="shared" ca="1" si="44"/>
        <v>0</v>
      </c>
    </row>
    <row r="84" spans="1:35" ht="15" customHeight="1">
      <c r="A84" s="526" t="s">
        <v>632</v>
      </c>
      <c r="B84" s="1538"/>
      <c r="C84" s="702" t="s">
        <v>2273</v>
      </c>
      <c r="D84" s="550">
        <f t="shared" ca="1" si="46"/>
        <v>3</v>
      </c>
      <c r="E84" s="711"/>
      <c r="F84" s="712"/>
      <c r="G84" s="549"/>
      <c r="H84" s="547">
        <f t="shared" ca="1" si="47"/>
        <v>0</v>
      </c>
      <c r="I84" s="548">
        <f t="shared" ca="1" si="47"/>
        <v>0</v>
      </c>
      <c r="J84" s="725">
        <f t="shared" ca="1" si="47"/>
        <v>0</v>
      </c>
      <c r="K84" s="726">
        <f t="shared" ca="1" si="47"/>
        <v>0</v>
      </c>
      <c r="L84" s="547">
        <f t="shared" ca="1" si="47"/>
        <v>0</v>
      </c>
      <c r="M84" s="548">
        <f t="shared" ca="1" si="47"/>
        <v>0</v>
      </c>
      <c r="N84" s="549">
        <f t="shared" ca="1" si="47"/>
        <v>0</v>
      </c>
      <c r="O84" s="549">
        <f t="shared" ca="1" si="48"/>
        <v>0</v>
      </c>
      <c r="P84" s="549">
        <f t="shared" ca="1" si="49"/>
        <v>0</v>
      </c>
      <c r="Q84" s="673">
        <f t="shared" ca="1" si="50"/>
        <v>109</v>
      </c>
      <c r="T84" s="545"/>
      <c r="U84" s="738">
        <f t="shared" ca="1" si="51"/>
        <v>0</v>
      </c>
      <c r="V84" s="737">
        <f t="shared" ca="1" si="51"/>
        <v>0</v>
      </c>
      <c r="W84" s="546">
        <f t="shared" ca="1" si="51"/>
        <v>0</v>
      </c>
      <c r="X84" s="546">
        <f t="shared" ca="1" si="51"/>
        <v>0</v>
      </c>
      <c r="Y84" s="546">
        <f t="shared" ca="1" si="51"/>
        <v>0</v>
      </c>
      <c r="Z84" s="546">
        <f t="shared" ca="1" si="51"/>
        <v>0</v>
      </c>
      <c r="AA84" s="546">
        <f t="shared" ca="1" si="51"/>
        <v>0</v>
      </c>
      <c r="AB84" s="546">
        <f t="shared" ca="1" si="51"/>
        <v>0</v>
      </c>
      <c r="AC84" s="546">
        <f t="shared" ca="1" si="51"/>
        <v>0</v>
      </c>
      <c r="AD84" s="546">
        <f t="shared" ca="1" si="51"/>
        <v>0</v>
      </c>
      <c r="AE84" s="546">
        <f t="shared" ca="1" si="51"/>
        <v>0</v>
      </c>
      <c r="AG84" s="526">
        <f t="shared" ca="1" si="44"/>
        <v>0</v>
      </c>
      <c r="AH84" s="526">
        <f t="shared" ca="1" si="44"/>
        <v>0</v>
      </c>
      <c r="AI84" s="526">
        <f t="shared" ca="1" si="44"/>
        <v>0</v>
      </c>
    </row>
    <row r="85" spans="1:35" ht="15" customHeight="1">
      <c r="A85" s="526" t="s">
        <v>633</v>
      </c>
      <c r="B85" s="1538"/>
      <c r="C85" s="702" t="s">
        <v>2274</v>
      </c>
      <c r="D85" s="550">
        <f t="shared" ca="1" si="46"/>
        <v>5</v>
      </c>
      <c r="E85" s="711"/>
      <c r="F85" s="712"/>
      <c r="G85" s="549"/>
      <c r="H85" s="547">
        <f t="shared" ca="1" si="47"/>
        <v>0</v>
      </c>
      <c r="I85" s="548">
        <f t="shared" ca="1" si="47"/>
        <v>0</v>
      </c>
      <c r="J85" s="725">
        <f t="shared" ca="1" si="47"/>
        <v>0</v>
      </c>
      <c r="K85" s="726">
        <f t="shared" ca="1" si="47"/>
        <v>0</v>
      </c>
      <c r="L85" s="547">
        <f t="shared" ca="1" si="47"/>
        <v>0</v>
      </c>
      <c r="M85" s="548">
        <f t="shared" ca="1" si="47"/>
        <v>0</v>
      </c>
      <c r="N85" s="549">
        <f t="shared" ca="1" si="47"/>
        <v>0</v>
      </c>
      <c r="O85" s="549">
        <f t="shared" ca="1" si="48"/>
        <v>0</v>
      </c>
      <c r="P85" s="549">
        <f t="shared" ca="1" si="49"/>
        <v>0</v>
      </c>
      <c r="Q85" s="673">
        <f t="shared" ca="1" si="50"/>
        <v>225</v>
      </c>
      <c r="T85" s="545"/>
      <c r="U85" s="738">
        <f t="shared" ca="1" si="51"/>
        <v>0</v>
      </c>
      <c r="V85" s="737">
        <f t="shared" ca="1" si="51"/>
        <v>0</v>
      </c>
      <c r="W85" s="546">
        <f t="shared" ca="1" si="51"/>
        <v>0</v>
      </c>
      <c r="X85" s="546">
        <f t="shared" ca="1" si="51"/>
        <v>0</v>
      </c>
      <c r="Y85" s="546">
        <f t="shared" ca="1" si="51"/>
        <v>0</v>
      </c>
      <c r="Z85" s="546">
        <f t="shared" ca="1" si="51"/>
        <v>0</v>
      </c>
      <c r="AA85" s="546">
        <f t="shared" ca="1" si="51"/>
        <v>0</v>
      </c>
      <c r="AB85" s="546">
        <f t="shared" ca="1" si="51"/>
        <v>0</v>
      </c>
      <c r="AC85" s="546">
        <f t="shared" ca="1" si="51"/>
        <v>0</v>
      </c>
      <c r="AD85" s="546">
        <f t="shared" ca="1" si="51"/>
        <v>0</v>
      </c>
      <c r="AE85" s="546">
        <f t="shared" ca="1" si="51"/>
        <v>0</v>
      </c>
      <c r="AG85" s="526">
        <f t="shared" ca="1" si="44"/>
        <v>0</v>
      </c>
      <c r="AH85" s="526">
        <f t="shared" ca="1" si="44"/>
        <v>0</v>
      </c>
      <c r="AI85" s="526">
        <f t="shared" ca="1" si="44"/>
        <v>0</v>
      </c>
    </row>
    <row r="86" spans="1:35" ht="15" customHeight="1">
      <c r="A86" s="526" t="s">
        <v>634</v>
      </c>
      <c r="B86" s="1538"/>
      <c r="C86" s="704" t="s">
        <v>2275</v>
      </c>
      <c r="D86" s="688">
        <f t="shared" ca="1" si="46"/>
        <v>1</v>
      </c>
      <c r="E86" s="715"/>
      <c r="F86" s="716"/>
      <c r="G86" s="686"/>
      <c r="H86" s="685">
        <f t="shared" ref="H86:N95" ca="1" si="52">INDEX(INDIRECT("_"&amp;H$112),MATCH($A86,_2自治体コード,0))</f>
        <v>0</v>
      </c>
      <c r="I86" s="687">
        <f t="shared" ca="1" si="52"/>
        <v>0</v>
      </c>
      <c r="J86" s="729">
        <f t="shared" ca="1" si="52"/>
        <v>0</v>
      </c>
      <c r="K86" s="730">
        <f t="shared" ca="1" si="52"/>
        <v>0</v>
      </c>
      <c r="L86" s="685">
        <f t="shared" ca="1" si="52"/>
        <v>0</v>
      </c>
      <c r="M86" s="687">
        <f t="shared" ca="1" si="52"/>
        <v>0</v>
      </c>
      <c r="N86" s="686">
        <f t="shared" ca="1" si="52"/>
        <v>1</v>
      </c>
      <c r="O86" s="686">
        <f t="shared" ca="1" si="48"/>
        <v>0</v>
      </c>
      <c r="P86" s="686">
        <f t="shared" ca="1" si="49"/>
        <v>0</v>
      </c>
      <c r="Q86" s="689">
        <f t="shared" ca="1" si="50"/>
        <v>118</v>
      </c>
      <c r="T86" s="545"/>
      <c r="U86" s="738">
        <f t="shared" ca="1" si="51"/>
        <v>0</v>
      </c>
      <c r="V86" s="737">
        <f t="shared" ca="1" si="51"/>
        <v>0</v>
      </c>
      <c r="W86" s="546">
        <f t="shared" ca="1" si="51"/>
        <v>0</v>
      </c>
      <c r="X86" s="546">
        <f t="shared" ca="1" si="51"/>
        <v>0</v>
      </c>
      <c r="Y86" s="546">
        <f t="shared" ca="1" si="51"/>
        <v>0</v>
      </c>
      <c r="Z86" s="546">
        <f t="shared" ca="1" si="51"/>
        <v>0</v>
      </c>
      <c r="AA86" s="546">
        <f t="shared" ca="1" si="51"/>
        <v>0</v>
      </c>
      <c r="AB86" s="546">
        <f t="shared" ca="1" si="51"/>
        <v>0</v>
      </c>
      <c r="AC86" s="546">
        <f t="shared" ca="1" si="51"/>
        <v>0</v>
      </c>
      <c r="AD86" s="546">
        <f t="shared" ca="1" si="51"/>
        <v>0</v>
      </c>
      <c r="AE86" s="546">
        <f t="shared" ca="1" si="51"/>
        <v>0</v>
      </c>
      <c r="AG86" s="526">
        <f t="shared" ca="1" si="44"/>
        <v>0</v>
      </c>
      <c r="AH86" s="526">
        <f t="shared" ca="1" si="44"/>
        <v>0</v>
      </c>
      <c r="AI86" s="526">
        <f t="shared" ca="1" si="44"/>
        <v>0</v>
      </c>
    </row>
    <row r="87" spans="1:35" ht="15" customHeight="1">
      <c r="A87" s="526" t="s">
        <v>635</v>
      </c>
      <c r="B87" s="1538"/>
      <c r="C87" s="702" t="s">
        <v>2276</v>
      </c>
      <c r="D87" s="550">
        <f t="shared" ca="1" si="46"/>
        <v>6</v>
      </c>
      <c r="E87" s="711"/>
      <c r="F87" s="712"/>
      <c r="G87" s="549"/>
      <c r="H87" s="547">
        <f t="shared" ca="1" si="52"/>
        <v>0</v>
      </c>
      <c r="I87" s="548">
        <f t="shared" ca="1" si="52"/>
        <v>0</v>
      </c>
      <c r="J87" s="725">
        <f t="shared" ca="1" si="52"/>
        <v>0</v>
      </c>
      <c r="K87" s="726">
        <f t="shared" ca="1" si="52"/>
        <v>0</v>
      </c>
      <c r="L87" s="547">
        <f t="shared" ca="1" si="52"/>
        <v>0</v>
      </c>
      <c r="M87" s="548">
        <f t="shared" ca="1" si="52"/>
        <v>0</v>
      </c>
      <c r="N87" s="549">
        <f t="shared" ca="1" si="52"/>
        <v>2</v>
      </c>
      <c r="O87" s="549">
        <f t="shared" ca="1" si="48"/>
        <v>0</v>
      </c>
      <c r="P87" s="549">
        <f t="shared" ca="1" si="49"/>
        <v>0</v>
      </c>
      <c r="Q87" s="673">
        <f t="shared" ca="1" si="50"/>
        <v>54</v>
      </c>
      <c r="T87" s="545"/>
      <c r="U87" s="738">
        <f t="shared" ref="U87:AE96" ca="1" si="53">INDEX(INDIRECT("_"&amp;U$112),MATCH($A87,_2自治体コード,0))</f>
        <v>0</v>
      </c>
      <c r="V87" s="737">
        <f t="shared" ca="1" si="53"/>
        <v>0</v>
      </c>
      <c r="W87" s="546">
        <f t="shared" ca="1" si="53"/>
        <v>0</v>
      </c>
      <c r="X87" s="546">
        <f t="shared" ca="1" si="53"/>
        <v>0</v>
      </c>
      <c r="Y87" s="546">
        <f t="shared" ca="1" si="53"/>
        <v>0</v>
      </c>
      <c r="Z87" s="546">
        <f t="shared" ca="1" si="53"/>
        <v>0</v>
      </c>
      <c r="AA87" s="546">
        <f t="shared" ca="1" si="53"/>
        <v>0</v>
      </c>
      <c r="AB87" s="546">
        <f t="shared" ca="1" si="53"/>
        <v>0</v>
      </c>
      <c r="AC87" s="546">
        <f t="shared" ca="1" si="53"/>
        <v>0</v>
      </c>
      <c r="AD87" s="546">
        <f t="shared" ca="1" si="53"/>
        <v>0</v>
      </c>
      <c r="AE87" s="546">
        <f t="shared" ca="1" si="53"/>
        <v>0</v>
      </c>
      <c r="AG87" s="526">
        <f t="shared" ref="AG87:AI111" ca="1" si="54">INDEX(INDIRECT("_"&amp;AG$112),MATCH($A87,_2自治体コード,0))</f>
        <v>0</v>
      </c>
      <c r="AH87" s="526">
        <f t="shared" ca="1" si="54"/>
        <v>0</v>
      </c>
      <c r="AI87" s="526">
        <f t="shared" ca="1" si="54"/>
        <v>0</v>
      </c>
    </row>
    <row r="88" spans="1:35" ht="15" customHeight="1">
      <c r="A88" s="526" t="s">
        <v>637</v>
      </c>
      <c r="B88" s="1538"/>
      <c r="C88" s="702" t="s">
        <v>2277</v>
      </c>
      <c r="D88" s="550">
        <f t="shared" ca="1" si="46"/>
        <v>80</v>
      </c>
      <c r="E88" s="711"/>
      <c r="F88" s="712"/>
      <c r="G88" s="549"/>
      <c r="H88" s="547">
        <f t="shared" ca="1" si="52"/>
        <v>0</v>
      </c>
      <c r="I88" s="548">
        <f t="shared" ca="1" si="52"/>
        <v>0</v>
      </c>
      <c r="J88" s="725">
        <f t="shared" ca="1" si="52"/>
        <v>0</v>
      </c>
      <c r="K88" s="726">
        <f t="shared" ca="1" si="52"/>
        <v>0</v>
      </c>
      <c r="L88" s="547">
        <f t="shared" ca="1" si="52"/>
        <v>0</v>
      </c>
      <c r="M88" s="548">
        <f t="shared" ca="1" si="52"/>
        <v>0</v>
      </c>
      <c r="N88" s="549">
        <f t="shared" ca="1" si="52"/>
        <v>0</v>
      </c>
      <c r="O88" s="549">
        <f t="shared" ca="1" si="48"/>
        <v>0</v>
      </c>
      <c r="P88" s="549">
        <f t="shared" ca="1" si="49"/>
        <v>0</v>
      </c>
      <c r="Q88" s="673">
        <f t="shared" ca="1" si="50"/>
        <v>771</v>
      </c>
      <c r="T88" s="545"/>
      <c r="U88" s="738">
        <f t="shared" ca="1" si="53"/>
        <v>0</v>
      </c>
      <c r="V88" s="737">
        <f t="shared" ca="1" si="53"/>
        <v>0</v>
      </c>
      <c r="W88" s="546">
        <f t="shared" ca="1" si="53"/>
        <v>0</v>
      </c>
      <c r="X88" s="546">
        <f t="shared" ca="1" si="53"/>
        <v>0</v>
      </c>
      <c r="Y88" s="546">
        <f t="shared" ca="1" si="53"/>
        <v>0</v>
      </c>
      <c r="Z88" s="546">
        <f t="shared" ca="1" si="53"/>
        <v>0</v>
      </c>
      <c r="AA88" s="546">
        <f t="shared" ca="1" si="53"/>
        <v>0</v>
      </c>
      <c r="AB88" s="546">
        <f t="shared" ca="1" si="53"/>
        <v>0</v>
      </c>
      <c r="AC88" s="546">
        <f t="shared" ca="1" si="53"/>
        <v>0</v>
      </c>
      <c r="AD88" s="546">
        <f t="shared" ca="1" si="53"/>
        <v>0</v>
      </c>
      <c r="AE88" s="546">
        <f t="shared" ca="1" si="53"/>
        <v>0</v>
      </c>
      <c r="AG88" s="526">
        <f t="shared" ca="1" si="54"/>
        <v>0</v>
      </c>
      <c r="AH88" s="526">
        <f t="shared" ca="1" si="54"/>
        <v>0</v>
      </c>
      <c r="AI88" s="526">
        <f t="shared" ca="1" si="54"/>
        <v>0</v>
      </c>
    </row>
    <row r="89" spans="1:35" ht="15" customHeight="1">
      <c r="A89" s="526" t="s">
        <v>638</v>
      </c>
      <c r="B89" s="1538"/>
      <c r="C89" s="702" t="s">
        <v>2278</v>
      </c>
      <c r="D89" s="550">
        <f t="shared" ca="1" si="46"/>
        <v>84</v>
      </c>
      <c r="E89" s="711"/>
      <c r="F89" s="712"/>
      <c r="G89" s="549"/>
      <c r="H89" s="547">
        <f t="shared" ca="1" si="52"/>
        <v>0</v>
      </c>
      <c r="I89" s="548">
        <f t="shared" ca="1" si="52"/>
        <v>0</v>
      </c>
      <c r="J89" s="725">
        <f t="shared" ca="1" si="52"/>
        <v>0</v>
      </c>
      <c r="K89" s="726">
        <f t="shared" ca="1" si="52"/>
        <v>0</v>
      </c>
      <c r="L89" s="547">
        <f t="shared" ca="1" si="52"/>
        <v>0</v>
      </c>
      <c r="M89" s="548">
        <f t="shared" ca="1" si="52"/>
        <v>0</v>
      </c>
      <c r="N89" s="549">
        <f t="shared" ca="1" si="52"/>
        <v>9</v>
      </c>
      <c r="O89" s="549">
        <f t="shared" ca="1" si="48"/>
        <v>0</v>
      </c>
      <c r="P89" s="549">
        <f t="shared" ca="1" si="49"/>
        <v>0</v>
      </c>
      <c r="Q89" s="673">
        <f t="shared" ca="1" si="50"/>
        <v>271</v>
      </c>
      <c r="T89" s="545"/>
      <c r="U89" s="738">
        <f t="shared" ca="1" si="53"/>
        <v>0</v>
      </c>
      <c r="V89" s="737">
        <f t="shared" ca="1" si="53"/>
        <v>0</v>
      </c>
      <c r="W89" s="546">
        <f t="shared" ca="1" si="53"/>
        <v>0</v>
      </c>
      <c r="X89" s="546">
        <f t="shared" ca="1" si="53"/>
        <v>0</v>
      </c>
      <c r="Y89" s="546">
        <f t="shared" ca="1" si="53"/>
        <v>0</v>
      </c>
      <c r="Z89" s="546">
        <f t="shared" ca="1" si="53"/>
        <v>0</v>
      </c>
      <c r="AA89" s="546">
        <f t="shared" ca="1" si="53"/>
        <v>0</v>
      </c>
      <c r="AB89" s="546">
        <f t="shared" ca="1" si="53"/>
        <v>0</v>
      </c>
      <c r="AC89" s="546">
        <f t="shared" ca="1" si="53"/>
        <v>0</v>
      </c>
      <c r="AD89" s="546">
        <f t="shared" ca="1" si="53"/>
        <v>0</v>
      </c>
      <c r="AE89" s="546">
        <f t="shared" ca="1" si="53"/>
        <v>0</v>
      </c>
      <c r="AG89" s="526">
        <f t="shared" ca="1" si="54"/>
        <v>0</v>
      </c>
      <c r="AH89" s="526">
        <f t="shared" ca="1" si="54"/>
        <v>0</v>
      </c>
      <c r="AI89" s="526">
        <f t="shared" ca="1" si="54"/>
        <v>0</v>
      </c>
    </row>
    <row r="90" spans="1:35" ht="15" customHeight="1">
      <c r="A90" s="526" t="s">
        <v>639</v>
      </c>
      <c r="B90" s="1538"/>
      <c r="C90" s="703" t="s">
        <v>2279</v>
      </c>
      <c r="D90" s="683">
        <f t="shared" ca="1" si="46"/>
        <v>20</v>
      </c>
      <c r="E90" s="713"/>
      <c r="F90" s="714"/>
      <c r="G90" s="681"/>
      <c r="H90" s="680">
        <f t="shared" ca="1" si="52"/>
        <v>0</v>
      </c>
      <c r="I90" s="682">
        <f t="shared" ca="1" si="52"/>
        <v>0</v>
      </c>
      <c r="J90" s="727">
        <f t="shared" ca="1" si="52"/>
        <v>0</v>
      </c>
      <c r="K90" s="728">
        <f t="shared" ca="1" si="52"/>
        <v>0</v>
      </c>
      <c r="L90" s="680">
        <f t="shared" ca="1" si="52"/>
        <v>0</v>
      </c>
      <c r="M90" s="682">
        <f t="shared" ca="1" si="52"/>
        <v>0</v>
      </c>
      <c r="N90" s="681">
        <f t="shared" ca="1" si="52"/>
        <v>4</v>
      </c>
      <c r="O90" s="681">
        <f t="shared" ca="1" si="48"/>
        <v>0</v>
      </c>
      <c r="P90" s="681">
        <f t="shared" ca="1" si="49"/>
        <v>0</v>
      </c>
      <c r="Q90" s="684">
        <f t="shared" ca="1" si="50"/>
        <v>117</v>
      </c>
      <c r="T90" s="545"/>
      <c r="U90" s="738">
        <f t="shared" ca="1" si="53"/>
        <v>0</v>
      </c>
      <c r="V90" s="737">
        <f t="shared" ca="1" si="53"/>
        <v>0</v>
      </c>
      <c r="W90" s="546">
        <f t="shared" ca="1" si="53"/>
        <v>0</v>
      </c>
      <c r="X90" s="546">
        <f t="shared" ca="1" si="53"/>
        <v>0</v>
      </c>
      <c r="Y90" s="546">
        <f t="shared" ca="1" si="53"/>
        <v>0</v>
      </c>
      <c r="Z90" s="546">
        <f t="shared" ca="1" si="53"/>
        <v>0</v>
      </c>
      <c r="AA90" s="546">
        <f t="shared" ca="1" si="53"/>
        <v>0</v>
      </c>
      <c r="AB90" s="546">
        <f t="shared" ca="1" si="53"/>
        <v>0</v>
      </c>
      <c r="AC90" s="546">
        <f t="shared" ca="1" si="53"/>
        <v>0</v>
      </c>
      <c r="AD90" s="546">
        <f t="shared" ca="1" si="53"/>
        <v>0</v>
      </c>
      <c r="AE90" s="546">
        <f t="shared" ca="1" si="53"/>
        <v>0</v>
      </c>
      <c r="AG90" s="526">
        <f t="shared" ca="1" si="54"/>
        <v>0</v>
      </c>
      <c r="AH90" s="526">
        <f t="shared" ca="1" si="54"/>
        <v>0</v>
      </c>
      <c r="AI90" s="526">
        <f t="shared" ca="1" si="54"/>
        <v>0</v>
      </c>
    </row>
    <row r="91" spans="1:35" ht="15" customHeight="1">
      <c r="A91" s="526" t="s">
        <v>640</v>
      </c>
      <c r="B91" s="1538"/>
      <c r="C91" s="704" t="s">
        <v>2280</v>
      </c>
      <c r="D91" s="688">
        <f t="shared" ca="1" si="46"/>
        <v>18</v>
      </c>
      <c r="E91" s="715"/>
      <c r="F91" s="716"/>
      <c r="G91" s="686"/>
      <c r="H91" s="685">
        <f t="shared" ca="1" si="52"/>
        <v>0</v>
      </c>
      <c r="I91" s="687">
        <f t="shared" ca="1" si="52"/>
        <v>0</v>
      </c>
      <c r="J91" s="729">
        <f t="shared" ca="1" si="52"/>
        <v>0</v>
      </c>
      <c r="K91" s="730">
        <f t="shared" ca="1" si="52"/>
        <v>0</v>
      </c>
      <c r="L91" s="685">
        <f t="shared" ca="1" si="52"/>
        <v>0</v>
      </c>
      <c r="M91" s="687">
        <f t="shared" ca="1" si="52"/>
        <v>0</v>
      </c>
      <c r="N91" s="686">
        <f t="shared" ca="1" si="52"/>
        <v>0</v>
      </c>
      <c r="O91" s="686">
        <f t="shared" ca="1" si="48"/>
        <v>0</v>
      </c>
      <c r="P91" s="686">
        <f t="shared" ca="1" si="49"/>
        <v>0</v>
      </c>
      <c r="Q91" s="689">
        <f t="shared" ca="1" si="50"/>
        <v>37</v>
      </c>
      <c r="T91" s="545"/>
      <c r="U91" s="738">
        <f t="shared" ca="1" si="53"/>
        <v>0</v>
      </c>
      <c r="V91" s="737">
        <f t="shared" ca="1" si="53"/>
        <v>0</v>
      </c>
      <c r="W91" s="546">
        <f t="shared" ca="1" si="53"/>
        <v>0</v>
      </c>
      <c r="X91" s="546">
        <f t="shared" ca="1" si="53"/>
        <v>0</v>
      </c>
      <c r="Y91" s="546">
        <f t="shared" ca="1" si="53"/>
        <v>0</v>
      </c>
      <c r="Z91" s="546">
        <f t="shared" ca="1" si="53"/>
        <v>0</v>
      </c>
      <c r="AA91" s="546">
        <f t="shared" ca="1" si="53"/>
        <v>0</v>
      </c>
      <c r="AB91" s="546">
        <f t="shared" ca="1" si="53"/>
        <v>0</v>
      </c>
      <c r="AC91" s="546">
        <f t="shared" ca="1" si="53"/>
        <v>0</v>
      </c>
      <c r="AD91" s="546">
        <f t="shared" ca="1" si="53"/>
        <v>0</v>
      </c>
      <c r="AE91" s="546">
        <f t="shared" ca="1" si="53"/>
        <v>0</v>
      </c>
      <c r="AG91" s="526">
        <f t="shared" ca="1" si="54"/>
        <v>0</v>
      </c>
      <c r="AH91" s="526">
        <f t="shared" ca="1" si="54"/>
        <v>0</v>
      </c>
      <c r="AI91" s="526">
        <f t="shared" ca="1" si="54"/>
        <v>0</v>
      </c>
    </row>
    <row r="92" spans="1:35" ht="15" customHeight="1">
      <c r="A92" s="526" t="s">
        <v>641</v>
      </c>
      <c r="B92" s="1538"/>
      <c r="C92" s="702" t="s">
        <v>2281</v>
      </c>
      <c r="D92" s="550">
        <f t="shared" ca="1" si="46"/>
        <v>11</v>
      </c>
      <c r="E92" s="711"/>
      <c r="F92" s="712"/>
      <c r="G92" s="549"/>
      <c r="H92" s="547">
        <f t="shared" ca="1" si="52"/>
        <v>0</v>
      </c>
      <c r="I92" s="548">
        <f t="shared" ca="1" si="52"/>
        <v>0</v>
      </c>
      <c r="J92" s="725">
        <f t="shared" ca="1" si="52"/>
        <v>0</v>
      </c>
      <c r="K92" s="726">
        <f t="shared" ca="1" si="52"/>
        <v>0</v>
      </c>
      <c r="L92" s="547">
        <f t="shared" ca="1" si="52"/>
        <v>0</v>
      </c>
      <c r="M92" s="548">
        <f t="shared" ca="1" si="52"/>
        <v>0</v>
      </c>
      <c r="N92" s="549">
        <f t="shared" ca="1" si="52"/>
        <v>0</v>
      </c>
      <c r="O92" s="549">
        <f t="shared" ca="1" si="48"/>
        <v>0</v>
      </c>
      <c r="P92" s="549">
        <f t="shared" ca="1" si="49"/>
        <v>0</v>
      </c>
      <c r="Q92" s="673">
        <f t="shared" ca="1" si="50"/>
        <v>152</v>
      </c>
      <c r="T92" s="545"/>
      <c r="U92" s="738">
        <f t="shared" ca="1" si="53"/>
        <v>0</v>
      </c>
      <c r="V92" s="737">
        <f t="shared" ca="1" si="53"/>
        <v>0</v>
      </c>
      <c r="W92" s="546">
        <f t="shared" ca="1" si="53"/>
        <v>0</v>
      </c>
      <c r="X92" s="546">
        <f t="shared" ca="1" si="53"/>
        <v>0</v>
      </c>
      <c r="Y92" s="546">
        <f t="shared" ca="1" si="53"/>
        <v>0</v>
      </c>
      <c r="Z92" s="546">
        <f t="shared" ca="1" si="53"/>
        <v>0</v>
      </c>
      <c r="AA92" s="546">
        <f t="shared" ca="1" si="53"/>
        <v>0</v>
      </c>
      <c r="AB92" s="546">
        <f t="shared" ca="1" si="53"/>
        <v>0</v>
      </c>
      <c r="AC92" s="546">
        <f t="shared" ca="1" si="53"/>
        <v>0</v>
      </c>
      <c r="AD92" s="546">
        <f t="shared" ca="1" si="53"/>
        <v>0</v>
      </c>
      <c r="AE92" s="546">
        <f t="shared" ca="1" si="53"/>
        <v>0</v>
      </c>
      <c r="AG92" s="526">
        <f t="shared" ca="1" si="54"/>
        <v>0</v>
      </c>
      <c r="AH92" s="526">
        <f t="shared" ca="1" si="54"/>
        <v>0</v>
      </c>
      <c r="AI92" s="526">
        <f t="shared" ca="1" si="54"/>
        <v>0</v>
      </c>
    </row>
    <row r="93" spans="1:35" ht="15" customHeight="1">
      <c r="A93" s="526" t="s">
        <v>642</v>
      </c>
      <c r="B93" s="1538"/>
      <c r="C93" s="702" t="s">
        <v>2282</v>
      </c>
      <c r="D93" s="550">
        <f t="shared" ca="1" si="46"/>
        <v>26</v>
      </c>
      <c r="E93" s="711"/>
      <c r="F93" s="712"/>
      <c r="G93" s="549"/>
      <c r="H93" s="547">
        <f t="shared" ca="1" si="52"/>
        <v>0</v>
      </c>
      <c r="I93" s="548">
        <f t="shared" ca="1" si="52"/>
        <v>0</v>
      </c>
      <c r="J93" s="725">
        <f t="shared" ca="1" si="52"/>
        <v>0</v>
      </c>
      <c r="K93" s="726">
        <f t="shared" ca="1" si="52"/>
        <v>0</v>
      </c>
      <c r="L93" s="547">
        <f t="shared" ca="1" si="52"/>
        <v>0</v>
      </c>
      <c r="M93" s="548">
        <f t="shared" ca="1" si="52"/>
        <v>0</v>
      </c>
      <c r="N93" s="549">
        <f t="shared" ca="1" si="52"/>
        <v>2</v>
      </c>
      <c r="O93" s="549">
        <f t="shared" ca="1" si="48"/>
        <v>0</v>
      </c>
      <c r="P93" s="549">
        <f t="shared" ca="1" si="49"/>
        <v>0</v>
      </c>
      <c r="Q93" s="673">
        <f t="shared" ca="1" si="50"/>
        <v>201</v>
      </c>
      <c r="T93" s="545"/>
      <c r="U93" s="738">
        <f t="shared" ca="1" si="53"/>
        <v>0</v>
      </c>
      <c r="V93" s="737">
        <f t="shared" ca="1" si="53"/>
        <v>0</v>
      </c>
      <c r="W93" s="546">
        <f t="shared" ca="1" si="53"/>
        <v>0</v>
      </c>
      <c r="X93" s="546">
        <f t="shared" ca="1" si="53"/>
        <v>0</v>
      </c>
      <c r="Y93" s="546">
        <f t="shared" ca="1" si="53"/>
        <v>0</v>
      </c>
      <c r="Z93" s="546">
        <f t="shared" ca="1" si="53"/>
        <v>0</v>
      </c>
      <c r="AA93" s="546">
        <f t="shared" ca="1" si="53"/>
        <v>0</v>
      </c>
      <c r="AB93" s="546">
        <f t="shared" ca="1" si="53"/>
        <v>0</v>
      </c>
      <c r="AC93" s="546">
        <f t="shared" ca="1" si="53"/>
        <v>0</v>
      </c>
      <c r="AD93" s="546">
        <f t="shared" ca="1" si="53"/>
        <v>0</v>
      </c>
      <c r="AE93" s="546">
        <f t="shared" ca="1" si="53"/>
        <v>0</v>
      </c>
      <c r="AG93" s="526">
        <f t="shared" ca="1" si="54"/>
        <v>0</v>
      </c>
      <c r="AH93" s="526">
        <f t="shared" ca="1" si="54"/>
        <v>0</v>
      </c>
      <c r="AI93" s="526">
        <f t="shared" ca="1" si="54"/>
        <v>0</v>
      </c>
    </row>
    <row r="94" spans="1:35" ht="15" customHeight="1">
      <c r="A94" s="526" t="s">
        <v>643</v>
      </c>
      <c r="B94" s="1538"/>
      <c r="C94" s="702" t="s">
        <v>2283</v>
      </c>
      <c r="D94" s="550">
        <f t="shared" ca="1" si="46"/>
        <v>7</v>
      </c>
      <c r="E94" s="711"/>
      <c r="F94" s="712"/>
      <c r="G94" s="549"/>
      <c r="H94" s="547">
        <f t="shared" ca="1" si="52"/>
        <v>0</v>
      </c>
      <c r="I94" s="548">
        <f t="shared" ca="1" si="52"/>
        <v>0</v>
      </c>
      <c r="J94" s="725">
        <f t="shared" ca="1" si="52"/>
        <v>0</v>
      </c>
      <c r="K94" s="726">
        <f t="shared" ca="1" si="52"/>
        <v>0</v>
      </c>
      <c r="L94" s="547">
        <f t="shared" ca="1" si="52"/>
        <v>0</v>
      </c>
      <c r="M94" s="548">
        <f t="shared" ca="1" si="52"/>
        <v>0</v>
      </c>
      <c r="N94" s="549">
        <f t="shared" ca="1" si="52"/>
        <v>0</v>
      </c>
      <c r="O94" s="549">
        <f t="shared" ca="1" si="48"/>
        <v>0</v>
      </c>
      <c r="P94" s="549">
        <f t="shared" ca="1" si="49"/>
        <v>0</v>
      </c>
      <c r="Q94" s="673">
        <f t="shared" ca="1" si="50"/>
        <v>104</v>
      </c>
      <c r="T94" s="545"/>
      <c r="U94" s="738">
        <f t="shared" ca="1" si="53"/>
        <v>0</v>
      </c>
      <c r="V94" s="737">
        <f t="shared" ca="1" si="53"/>
        <v>0</v>
      </c>
      <c r="W94" s="546">
        <f t="shared" ca="1" si="53"/>
        <v>0</v>
      </c>
      <c r="X94" s="546">
        <f t="shared" ca="1" si="53"/>
        <v>0</v>
      </c>
      <c r="Y94" s="546">
        <f t="shared" ca="1" si="53"/>
        <v>0</v>
      </c>
      <c r="Z94" s="546">
        <f t="shared" ca="1" si="53"/>
        <v>0</v>
      </c>
      <c r="AA94" s="546">
        <f t="shared" ca="1" si="53"/>
        <v>0</v>
      </c>
      <c r="AB94" s="546">
        <f t="shared" ca="1" si="53"/>
        <v>0</v>
      </c>
      <c r="AC94" s="546">
        <f t="shared" ca="1" si="53"/>
        <v>0</v>
      </c>
      <c r="AD94" s="546">
        <f t="shared" ca="1" si="53"/>
        <v>0</v>
      </c>
      <c r="AE94" s="546">
        <f t="shared" ca="1" si="53"/>
        <v>0</v>
      </c>
      <c r="AG94" s="526">
        <f t="shared" ca="1" si="54"/>
        <v>0</v>
      </c>
      <c r="AH94" s="526">
        <f t="shared" ca="1" si="54"/>
        <v>0</v>
      </c>
      <c r="AI94" s="526">
        <f t="shared" ca="1" si="54"/>
        <v>0</v>
      </c>
    </row>
    <row r="95" spans="1:35" ht="15" customHeight="1">
      <c r="A95" s="526" t="s">
        <v>645</v>
      </c>
      <c r="B95" s="1538"/>
      <c r="C95" s="703" t="s">
        <v>2284</v>
      </c>
      <c r="D95" s="683">
        <f t="shared" ca="1" si="46"/>
        <v>31</v>
      </c>
      <c r="E95" s="713"/>
      <c r="F95" s="714"/>
      <c r="G95" s="681"/>
      <c r="H95" s="680">
        <f t="shared" ca="1" si="52"/>
        <v>0</v>
      </c>
      <c r="I95" s="682">
        <f t="shared" ca="1" si="52"/>
        <v>0</v>
      </c>
      <c r="J95" s="727">
        <f t="shared" ca="1" si="52"/>
        <v>0</v>
      </c>
      <c r="K95" s="728">
        <f t="shared" ca="1" si="52"/>
        <v>0</v>
      </c>
      <c r="L95" s="680">
        <f t="shared" ca="1" si="52"/>
        <v>0</v>
      </c>
      <c r="M95" s="682">
        <f t="shared" ca="1" si="52"/>
        <v>0</v>
      </c>
      <c r="N95" s="681">
        <f t="shared" ca="1" si="52"/>
        <v>0</v>
      </c>
      <c r="O95" s="681">
        <f t="shared" ca="1" si="48"/>
        <v>0</v>
      </c>
      <c r="P95" s="681">
        <f t="shared" ca="1" si="49"/>
        <v>0</v>
      </c>
      <c r="Q95" s="684">
        <f t="shared" ca="1" si="50"/>
        <v>280</v>
      </c>
      <c r="T95" s="545"/>
      <c r="U95" s="738">
        <f t="shared" ca="1" si="53"/>
        <v>0</v>
      </c>
      <c r="V95" s="737">
        <f t="shared" ca="1" si="53"/>
        <v>0</v>
      </c>
      <c r="W95" s="546">
        <f t="shared" ca="1" si="53"/>
        <v>0</v>
      </c>
      <c r="X95" s="546">
        <f t="shared" ca="1" si="53"/>
        <v>0</v>
      </c>
      <c r="Y95" s="546">
        <f t="shared" ca="1" si="53"/>
        <v>0</v>
      </c>
      <c r="Z95" s="546">
        <f t="shared" ca="1" si="53"/>
        <v>0</v>
      </c>
      <c r="AA95" s="546">
        <f t="shared" ca="1" si="53"/>
        <v>0</v>
      </c>
      <c r="AB95" s="546">
        <f t="shared" ca="1" si="53"/>
        <v>0</v>
      </c>
      <c r="AC95" s="546">
        <f t="shared" ca="1" si="53"/>
        <v>0</v>
      </c>
      <c r="AD95" s="546">
        <f t="shared" ca="1" si="53"/>
        <v>0</v>
      </c>
      <c r="AE95" s="546">
        <f t="shared" ca="1" si="53"/>
        <v>0</v>
      </c>
      <c r="AG95" s="526">
        <f t="shared" ca="1" si="54"/>
        <v>0</v>
      </c>
      <c r="AH95" s="526">
        <f t="shared" ca="1" si="54"/>
        <v>0</v>
      </c>
      <c r="AI95" s="526">
        <f t="shared" ca="1" si="54"/>
        <v>0</v>
      </c>
    </row>
    <row r="96" spans="1:35" ht="15" customHeight="1">
      <c r="A96" s="526" t="s">
        <v>647</v>
      </c>
      <c r="B96" s="1538"/>
      <c r="C96" s="704" t="s">
        <v>2285</v>
      </c>
      <c r="D96" s="688">
        <f t="shared" ca="1" si="46"/>
        <v>130</v>
      </c>
      <c r="E96" s="715"/>
      <c r="F96" s="716"/>
      <c r="G96" s="686"/>
      <c r="H96" s="685">
        <f t="shared" ref="H96:N107" ca="1" si="55">INDEX(INDIRECT("_"&amp;H$112),MATCH($A96,_2自治体コード,0))</f>
        <v>0</v>
      </c>
      <c r="I96" s="687">
        <f t="shared" ca="1" si="55"/>
        <v>0</v>
      </c>
      <c r="J96" s="729">
        <f t="shared" ca="1" si="55"/>
        <v>0</v>
      </c>
      <c r="K96" s="730">
        <f t="shared" ca="1" si="55"/>
        <v>0</v>
      </c>
      <c r="L96" s="685">
        <f t="shared" ca="1" si="55"/>
        <v>0</v>
      </c>
      <c r="M96" s="687">
        <f t="shared" ca="1" si="55"/>
        <v>0</v>
      </c>
      <c r="N96" s="686">
        <f t="shared" ca="1" si="55"/>
        <v>1</v>
      </c>
      <c r="O96" s="686">
        <f t="shared" ca="1" si="48"/>
        <v>0</v>
      </c>
      <c r="P96" s="686">
        <f t="shared" ca="1" si="49"/>
        <v>0</v>
      </c>
      <c r="Q96" s="689">
        <f t="shared" ca="1" si="50"/>
        <v>661</v>
      </c>
      <c r="T96" s="545"/>
      <c r="U96" s="738">
        <f t="shared" ca="1" si="53"/>
        <v>0</v>
      </c>
      <c r="V96" s="737">
        <f t="shared" ca="1" si="53"/>
        <v>0</v>
      </c>
      <c r="W96" s="546">
        <f t="shared" ca="1" si="53"/>
        <v>0</v>
      </c>
      <c r="X96" s="546">
        <f t="shared" ca="1" si="53"/>
        <v>0</v>
      </c>
      <c r="Y96" s="546">
        <f t="shared" ca="1" si="53"/>
        <v>0</v>
      </c>
      <c r="Z96" s="546">
        <f t="shared" ca="1" si="53"/>
        <v>0</v>
      </c>
      <c r="AA96" s="546">
        <f t="shared" ca="1" si="53"/>
        <v>0</v>
      </c>
      <c r="AB96" s="546">
        <f t="shared" ca="1" si="53"/>
        <v>0</v>
      </c>
      <c r="AC96" s="546">
        <f t="shared" ca="1" si="53"/>
        <v>0</v>
      </c>
      <c r="AD96" s="546">
        <f t="shared" ca="1" si="53"/>
        <v>0</v>
      </c>
      <c r="AE96" s="546">
        <f t="shared" ca="1" si="53"/>
        <v>0</v>
      </c>
      <c r="AG96" s="526">
        <f t="shared" ca="1" si="54"/>
        <v>0</v>
      </c>
      <c r="AH96" s="526">
        <f t="shared" ca="1" si="54"/>
        <v>0</v>
      </c>
      <c r="AI96" s="526">
        <f t="shared" ca="1" si="54"/>
        <v>0</v>
      </c>
    </row>
    <row r="97" spans="1:35" ht="15" customHeight="1">
      <c r="A97" s="526" t="s">
        <v>653</v>
      </c>
      <c r="B97" s="1538"/>
      <c r="C97" s="702" t="s">
        <v>2286</v>
      </c>
      <c r="D97" s="550">
        <f t="shared" ca="1" si="46"/>
        <v>137</v>
      </c>
      <c r="E97" s="711"/>
      <c r="F97" s="712"/>
      <c r="G97" s="549"/>
      <c r="H97" s="547">
        <f t="shared" ca="1" si="55"/>
        <v>0</v>
      </c>
      <c r="I97" s="548">
        <f t="shared" ca="1" si="55"/>
        <v>0</v>
      </c>
      <c r="J97" s="725">
        <f t="shared" ca="1" si="55"/>
        <v>0</v>
      </c>
      <c r="K97" s="726">
        <f t="shared" ca="1" si="55"/>
        <v>0</v>
      </c>
      <c r="L97" s="547">
        <f t="shared" ca="1" si="55"/>
        <v>0</v>
      </c>
      <c r="M97" s="548">
        <f t="shared" ca="1" si="55"/>
        <v>0</v>
      </c>
      <c r="N97" s="549">
        <f t="shared" ca="1" si="55"/>
        <v>2</v>
      </c>
      <c r="O97" s="549">
        <f t="shared" ca="1" si="48"/>
        <v>0</v>
      </c>
      <c r="P97" s="549">
        <f t="shared" ca="1" si="49"/>
        <v>0</v>
      </c>
      <c r="Q97" s="673">
        <f t="shared" ca="1" si="50"/>
        <v>917</v>
      </c>
      <c r="T97" s="545"/>
      <c r="U97" s="738">
        <f t="shared" ref="U97:AE107" ca="1" si="56">INDEX(INDIRECT("_"&amp;U$112),MATCH($A97,_2自治体コード,0))</f>
        <v>0</v>
      </c>
      <c r="V97" s="737">
        <f t="shared" ca="1" si="56"/>
        <v>0</v>
      </c>
      <c r="W97" s="546">
        <f t="shared" ca="1" si="56"/>
        <v>0</v>
      </c>
      <c r="X97" s="546">
        <f t="shared" ca="1" si="56"/>
        <v>0</v>
      </c>
      <c r="Y97" s="546">
        <f t="shared" ca="1" si="56"/>
        <v>0</v>
      </c>
      <c r="Z97" s="546">
        <f t="shared" ca="1" si="56"/>
        <v>0</v>
      </c>
      <c r="AA97" s="546">
        <f t="shared" ca="1" si="56"/>
        <v>0</v>
      </c>
      <c r="AB97" s="546">
        <f t="shared" ca="1" si="56"/>
        <v>0</v>
      </c>
      <c r="AC97" s="546">
        <f t="shared" ca="1" si="56"/>
        <v>0</v>
      </c>
      <c r="AD97" s="546">
        <f t="shared" ca="1" si="56"/>
        <v>0</v>
      </c>
      <c r="AE97" s="546">
        <f t="shared" ca="1" si="56"/>
        <v>0</v>
      </c>
      <c r="AG97" s="526">
        <f t="shared" ca="1" si="54"/>
        <v>0</v>
      </c>
      <c r="AH97" s="526">
        <f t="shared" ca="1" si="54"/>
        <v>0</v>
      </c>
      <c r="AI97" s="526">
        <f t="shared" ca="1" si="54"/>
        <v>0</v>
      </c>
    </row>
    <row r="98" spans="1:35" ht="15" customHeight="1">
      <c r="A98" s="526" t="s">
        <v>654</v>
      </c>
      <c r="B98" s="1538"/>
      <c r="C98" s="702" t="s">
        <v>2287</v>
      </c>
      <c r="D98" s="550">
        <f t="shared" ca="1" si="46"/>
        <v>105</v>
      </c>
      <c r="E98" s="711"/>
      <c r="F98" s="712"/>
      <c r="G98" s="549"/>
      <c r="H98" s="547">
        <f t="shared" ca="1" si="55"/>
        <v>0</v>
      </c>
      <c r="I98" s="548">
        <f t="shared" ca="1" si="55"/>
        <v>0</v>
      </c>
      <c r="J98" s="725">
        <f t="shared" ca="1" si="55"/>
        <v>0</v>
      </c>
      <c r="K98" s="726">
        <f t="shared" ca="1" si="55"/>
        <v>0</v>
      </c>
      <c r="L98" s="547">
        <f t="shared" ca="1" si="55"/>
        <v>0</v>
      </c>
      <c r="M98" s="548">
        <f t="shared" ca="1" si="55"/>
        <v>0</v>
      </c>
      <c r="N98" s="549">
        <f t="shared" ca="1" si="55"/>
        <v>9</v>
      </c>
      <c r="O98" s="549">
        <f t="shared" ca="1" si="48"/>
        <v>0</v>
      </c>
      <c r="P98" s="549">
        <f t="shared" ca="1" si="49"/>
        <v>0</v>
      </c>
      <c r="Q98" s="673">
        <f t="shared" ca="1" si="50"/>
        <v>578</v>
      </c>
      <c r="T98" s="545"/>
      <c r="U98" s="738">
        <f t="shared" ca="1" si="56"/>
        <v>0</v>
      </c>
      <c r="V98" s="737">
        <f t="shared" ca="1" si="56"/>
        <v>0</v>
      </c>
      <c r="W98" s="546">
        <f t="shared" ca="1" si="56"/>
        <v>0</v>
      </c>
      <c r="X98" s="546">
        <f t="shared" ca="1" si="56"/>
        <v>0</v>
      </c>
      <c r="Y98" s="546">
        <f t="shared" ca="1" si="56"/>
        <v>0</v>
      </c>
      <c r="Z98" s="546">
        <f t="shared" ca="1" si="56"/>
        <v>0</v>
      </c>
      <c r="AA98" s="546">
        <f t="shared" ca="1" si="56"/>
        <v>0</v>
      </c>
      <c r="AB98" s="546">
        <f t="shared" ca="1" si="56"/>
        <v>0</v>
      </c>
      <c r="AC98" s="546">
        <f t="shared" ca="1" si="56"/>
        <v>0</v>
      </c>
      <c r="AD98" s="546">
        <f t="shared" ca="1" si="56"/>
        <v>0</v>
      </c>
      <c r="AE98" s="546">
        <f t="shared" ca="1" si="56"/>
        <v>0</v>
      </c>
      <c r="AG98" s="526">
        <f t="shared" ca="1" si="54"/>
        <v>0</v>
      </c>
      <c r="AH98" s="526">
        <f t="shared" ca="1" si="54"/>
        <v>0</v>
      </c>
      <c r="AI98" s="526">
        <f t="shared" ca="1" si="54"/>
        <v>0</v>
      </c>
    </row>
    <row r="99" spans="1:35" ht="15" customHeight="1">
      <c r="A99" s="526" t="s">
        <v>656</v>
      </c>
      <c r="B99" s="1538"/>
      <c r="C99" s="702" t="s">
        <v>2288</v>
      </c>
      <c r="D99" s="550">
        <f t="shared" ca="1" si="46"/>
        <v>55</v>
      </c>
      <c r="E99" s="711"/>
      <c r="F99" s="712"/>
      <c r="G99" s="549"/>
      <c r="H99" s="547">
        <f t="shared" ca="1" si="55"/>
        <v>0</v>
      </c>
      <c r="I99" s="548">
        <f t="shared" ca="1" si="55"/>
        <v>0</v>
      </c>
      <c r="J99" s="725">
        <f t="shared" ca="1" si="55"/>
        <v>0</v>
      </c>
      <c r="K99" s="726">
        <f t="shared" ca="1" si="55"/>
        <v>0</v>
      </c>
      <c r="L99" s="547">
        <f t="shared" ca="1" si="55"/>
        <v>0</v>
      </c>
      <c r="M99" s="548">
        <f t="shared" ca="1" si="55"/>
        <v>0</v>
      </c>
      <c r="N99" s="549">
        <f t="shared" ca="1" si="55"/>
        <v>8</v>
      </c>
      <c r="O99" s="549">
        <f t="shared" ca="1" si="48"/>
        <v>0</v>
      </c>
      <c r="P99" s="549">
        <f t="shared" ca="1" si="49"/>
        <v>0</v>
      </c>
      <c r="Q99" s="673">
        <f t="shared" ca="1" si="50"/>
        <v>876</v>
      </c>
      <c r="T99" s="545"/>
      <c r="U99" s="738">
        <f t="shared" ca="1" si="56"/>
        <v>0</v>
      </c>
      <c r="V99" s="737">
        <f t="shared" ca="1" si="56"/>
        <v>0</v>
      </c>
      <c r="W99" s="546">
        <f t="shared" ca="1" si="56"/>
        <v>0</v>
      </c>
      <c r="X99" s="546">
        <f t="shared" ca="1" si="56"/>
        <v>0</v>
      </c>
      <c r="Y99" s="546">
        <f t="shared" ca="1" si="56"/>
        <v>0</v>
      </c>
      <c r="Z99" s="546">
        <f t="shared" ca="1" si="56"/>
        <v>0</v>
      </c>
      <c r="AA99" s="546">
        <f t="shared" ca="1" si="56"/>
        <v>0</v>
      </c>
      <c r="AB99" s="546">
        <f t="shared" ca="1" si="56"/>
        <v>0</v>
      </c>
      <c r="AC99" s="546">
        <f t="shared" ca="1" si="56"/>
        <v>0</v>
      </c>
      <c r="AD99" s="546">
        <f t="shared" ca="1" si="56"/>
        <v>0</v>
      </c>
      <c r="AE99" s="546">
        <f t="shared" ca="1" si="56"/>
        <v>0</v>
      </c>
      <c r="AG99" s="526">
        <f t="shared" ca="1" si="54"/>
        <v>0</v>
      </c>
      <c r="AH99" s="526">
        <f t="shared" ca="1" si="54"/>
        <v>0</v>
      </c>
      <c r="AI99" s="526">
        <f t="shared" ca="1" si="54"/>
        <v>0</v>
      </c>
    </row>
    <row r="100" spans="1:35" ht="15" customHeight="1">
      <c r="A100" s="526" t="s">
        <v>657</v>
      </c>
      <c r="B100" s="1538"/>
      <c r="C100" s="703" t="s">
        <v>2289</v>
      </c>
      <c r="D100" s="683">
        <f t="shared" ca="1" si="46"/>
        <v>41</v>
      </c>
      <c r="E100" s="713"/>
      <c r="F100" s="714"/>
      <c r="G100" s="681"/>
      <c r="H100" s="680">
        <f t="shared" ca="1" si="55"/>
        <v>0</v>
      </c>
      <c r="I100" s="682">
        <f t="shared" ca="1" si="55"/>
        <v>0</v>
      </c>
      <c r="J100" s="727">
        <f t="shared" ca="1" si="55"/>
        <v>0</v>
      </c>
      <c r="K100" s="728">
        <f t="shared" ca="1" si="55"/>
        <v>0</v>
      </c>
      <c r="L100" s="680">
        <f t="shared" ca="1" si="55"/>
        <v>0</v>
      </c>
      <c r="M100" s="682">
        <f t="shared" ca="1" si="55"/>
        <v>0</v>
      </c>
      <c r="N100" s="681">
        <f t="shared" ca="1" si="55"/>
        <v>3</v>
      </c>
      <c r="O100" s="681">
        <f t="shared" ca="1" si="48"/>
        <v>0</v>
      </c>
      <c r="P100" s="681">
        <f t="shared" ca="1" si="49"/>
        <v>0</v>
      </c>
      <c r="Q100" s="684">
        <f t="shared" ca="1" si="50"/>
        <v>558</v>
      </c>
      <c r="T100" s="545"/>
      <c r="U100" s="738">
        <f t="shared" ca="1" si="56"/>
        <v>0</v>
      </c>
      <c r="V100" s="737">
        <f t="shared" ca="1" si="56"/>
        <v>0</v>
      </c>
      <c r="W100" s="546">
        <f t="shared" ca="1" si="56"/>
        <v>0</v>
      </c>
      <c r="X100" s="546">
        <f t="shared" ca="1" si="56"/>
        <v>0</v>
      </c>
      <c r="Y100" s="546">
        <f t="shared" ca="1" si="56"/>
        <v>0</v>
      </c>
      <c r="Z100" s="546">
        <f t="shared" ca="1" si="56"/>
        <v>0</v>
      </c>
      <c r="AA100" s="546">
        <f t="shared" ca="1" si="56"/>
        <v>0</v>
      </c>
      <c r="AB100" s="546">
        <f t="shared" ca="1" si="56"/>
        <v>0</v>
      </c>
      <c r="AC100" s="546">
        <f t="shared" ca="1" si="56"/>
        <v>0</v>
      </c>
      <c r="AD100" s="546">
        <f t="shared" ca="1" si="56"/>
        <v>0</v>
      </c>
      <c r="AE100" s="546">
        <f t="shared" ca="1" si="56"/>
        <v>0</v>
      </c>
      <c r="AG100" s="526">
        <f t="shared" ca="1" si="54"/>
        <v>0</v>
      </c>
      <c r="AH100" s="526">
        <f t="shared" ca="1" si="54"/>
        <v>0</v>
      </c>
      <c r="AI100" s="526">
        <f t="shared" ca="1" si="54"/>
        <v>0</v>
      </c>
    </row>
    <row r="101" spans="1:35" ht="15" customHeight="1">
      <c r="A101" s="526" t="s">
        <v>658</v>
      </c>
      <c r="B101" s="1538"/>
      <c r="C101" s="702" t="s">
        <v>2290</v>
      </c>
      <c r="D101" s="550">
        <f t="shared" ca="1" si="46"/>
        <v>60</v>
      </c>
      <c r="E101" s="711"/>
      <c r="F101" s="712"/>
      <c r="G101" s="549"/>
      <c r="H101" s="547">
        <f t="shared" ca="1" si="55"/>
        <v>0</v>
      </c>
      <c r="I101" s="548">
        <f t="shared" ca="1" si="55"/>
        <v>0</v>
      </c>
      <c r="J101" s="725">
        <f t="shared" ca="1" si="55"/>
        <v>0</v>
      </c>
      <c r="K101" s="726">
        <f t="shared" ca="1" si="55"/>
        <v>0</v>
      </c>
      <c r="L101" s="547">
        <f t="shared" ca="1" si="55"/>
        <v>0</v>
      </c>
      <c r="M101" s="548">
        <f t="shared" ca="1" si="55"/>
        <v>0</v>
      </c>
      <c r="N101" s="549">
        <f t="shared" ca="1" si="55"/>
        <v>3</v>
      </c>
      <c r="O101" s="549">
        <f t="shared" ca="1" si="48"/>
        <v>0</v>
      </c>
      <c r="P101" s="549">
        <f t="shared" ca="1" si="49"/>
        <v>0</v>
      </c>
      <c r="Q101" s="673">
        <f t="shared" ca="1" si="50"/>
        <v>675</v>
      </c>
      <c r="T101" s="545"/>
      <c r="U101" s="738">
        <f t="shared" ca="1" si="56"/>
        <v>0</v>
      </c>
      <c r="V101" s="737">
        <f t="shared" ca="1" si="56"/>
        <v>0</v>
      </c>
      <c r="W101" s="546">
        <f t="shared" ca="1" si="56"/>
        <v>0</v>
      </c>
      <c r="X101" s="546">
        <f t="shared" ca="1" si="56"/>
        <v>0</v>
      </c>
      <c r="Y101" s="546">
        <f t="shared" ca="1" si="56"/>
        <v>0</v>
      </c>
      <c r="Z101" s="546">
        <f t="shared" ca="1" si="56"/>
        <v>0</v>
      </c>
      <c r="AA101" s="546">
        <f t="shared" ca="1" si="56"/>
        <v>0</v>
      </c>
      <c r="AB101" s="546">
        <f t="shared" ca="1" si="56"/>
        <v>0</v>
      </c>
      <c r="AC101" s="546">
        <f t="shared" ca="1" si="56"/>
        <v>0</v>
      </c>
      <c r="AD101" s="546">
        <f t="shared" ca="1" si="56"/>
        <v>0</v>
      </c>
      <c r="AE101" s="546">
        <f t="shared" ca="1" si="56"/>
        <v>0</v>
      </c>
      <c r="AG101" s="526">
        <f t="shared" ca="1" si="54"/>
        <v>0</v>
      </c>
      <c r="AH101" s="526">
        <f t="shared" ca="1" si="54"/>
        <v>0</v>
      </c>
      <c r="AI101" s="526">
        <f t="shared" ca="1" si="54"/>
        <v>0</v>
      </c>
    </row>
    <row r="102" spans="1:35" ht="15" customHeight="1">
      <c r="A102" s="526" t="s">
        <v>660</v>
      </c>
      <c r="B102" s="1538"/>
      <c r="C102" s="702" t="s">
        <v>2291</v>
      </c>
      <c r="D102" s="550">
        <f t="shared" ca="1" si="46"/>
        <v>49</v>
      </c>
      <c r="E102" s="711"/>
      <c r="F102" s="712"/>
      <c r="G102" s="549"/>
      <c r="H102" s="547">
        <f t="shared" ca="1" si="55"/>
        <v>0</v>
      </c>
      <c r="I102" s="548">
        <f t="shared" ca="1" si="55"/>
        <v>0</v>
      </c>
      <c r="J102" s="725">
        <f t="shared" ca="1" si="55"/>
        <v>0</v>
      </c>
      <c r="K102" s="726">
        <f t="shared" ca="1" si="55"/>
        <v>0</v>
      </c>
      <c r="L102" s="547">
        <f t="shared" ca="1" si="55"/>
        <v>0</v>
      </c>
      <c r="M102" s="548">
        <f t="shared" ca="1" si="55"/>
        <v>0</v>
      </c>
      <c r="N102" s="549">
        <f t="shared" ca="1" si="55"/>
        <v>2</v>
      </c>
      <c r="O102" s="549">
        <f t="shared" ca="1" si="48"/>
        <v>0</v>
      </c>
      <c r="P102" s="549">
        <f t="shared" ca="1" si="49"/>
        <v>0</v>
      </c>
      <c r="Q102" s="673">
        <f t="shared" ca="1" si="50"/>
        <v>333</v>
      </c>
      <c r="T102" s="545"/>
      <c r="U102" s="738">
        <f t="shared" ca="1" si="56"/>
        <v>0</v>
      </c>
      <c r="V102" s="737">
        <f t="shared" ca="1" si="56"/>
        <v>0</v>
      </c>
      <c r="W102" s="546">
        <f t="shared" ca="1" si="56"/>
        <v>0</v>
      </c>
      <c r="X102" s="546">
        <f t="shared" ca="1" si="56"/>
        <v>0</v>
      </c>
      <c r="Y102" s="546">
        <f t="shared" ca="1" si="56"/>
        <v>0</v>
      </c>
      <c r="Z102" s="546">
        <f t="shared" ca="1" si="56"/>
        <v>0</v>
      </c>
      <c r="AA102" s="546">
        <f t="shared" ca="1" si="56"/>
        <v>0</v>
      </c>
      <c r="AB102" s="546">
        <f t="shared" ca="1" si="56"/>
        <v>0</v>
      </c>
      <c r="AC102" s="546">
        <f t="shared" ca="1" si="56"/>
        <v>0</v>
      </c>
      <c r="AD102" s="546">
        <f t="shared" ca="1" si="56"/>
        <v>0</v>
      </c>
      <c r="AE102" s="546">
        <f t="shared" ca="1" si="56"/>
        <v>0</v>
      </c>
      <c r="AG102" s="526">
        <f t="shared" ca="1" si="54"/>
        <v>0</v>
      </c>
      <c r="AH102" s="526">
        <f t="shared" ca="1" si="54"/>
        <v>0</v>
      </c>
      <c r="AI102" s="526">
        <f t="shared" ca="1" si="54"/>
        <v>0</v>
      </c>
    </row>
    <row r="103" spans="1:35" ht="15" customHeight="1">
      <c r="A103" s="526" t="s">
        <v>662</v>
      </c>
      <c r="B103" s="1538"/>
      <c r="C103" s="702" t="s">
        <v>2292</v>
      </c>
      <c r="D103" s="550">
        <f t="shared" ca="1" si="46"/>
        <v>101</v>
      </c>
      <c r="E103" s="711"/>
      <c r="F103" s="712"/>
      <c r="G103" s="549"/>
      <c r="H103" s="547">
        <f t="shared" ca="1" si="55"/>
        <v>0</v>
      </c>
      <c r="I103" s="548">
        <f t="shared" ca="1" si="55"/>
        <v>0</v>
      </c>
      <c r="J103" s="725">
        <f t="shared" ca="1" si="55"/>
        <v>0</v>
      </c>
      <c r="K103" s="726">
        <f t="shared" ca="1" si="55"/>
        <v>0</v>
      </c>
      <c r="L103" s="547">
        <f t="shared" ca="1" si="55"/>
        <v>0</v>
      </c>
      <c r="M103" s="548">
        <f t="shared" ca="1" si="55"/>
        <v>0</v>
      </c>
      <c r="N103" s="549">
        <f t="shared" ca="1" si="55"/>
        <v>1</v>
      </c>
      <c r="O103" s="549">
        <f t="shared" ca="1" si="48"/>
        <v>0</v>
      </c>
      <c r="P103" s="549">
        <f t="shared" ca="1" si="49"/>
        <v>0</v>
      </c>
      <c r="Q103" s="673">
        <f t="shared" ca="1" si="50"/>
        <v>619</v>
      </c>
      <c r="T103" s="545"/>
      <c r="U103" s="738">
        <f t="shared" ca="1" si="56"/>
        <v>0</v>
      </c>
      <c r="V103" s="737">
        <f t="shared" ca="1" si="56"/>
        <v>0</v>
      </c>
      <c r="W103" s="546">
        <f t="shared" ca="1" si="56"/>
        <v>0</v>
      </c>
      <c r="X103" s="546">
        <f t="shared" ca="1" si="56"/>
        <v>0</v>
      </c>
      <c r="Y103" s="546">
        <f t="shared" ca="1" si="56"/>
        <v>0</v>
      </c>
      <c r="Z103" s="546">
        <f t="shared" ca="1" si="56"/>
        <v>0</v>
      </c>
      <c r="AA103" s="546">
        <f t="shared" ca="1" si="56"/>
        <v>0</v>
      </c>
      <c r="AB103" s="546">
        <f t="shared" ca="1" si="56"/>
        <v>0</v>
      </c>
      <c r="AC103" s="546">
        <f t="shared" ca="1" si="56"/>
        <v>0</v>
      </c>
      <c r="AD103" s="546">
        <f t="shared" ca="1" si="56"/>
        <v>0</v>
      </c>
      <c r="AE103" s="546">
        <f t="shared" ca="1" si="56"/>
        <v>0</v>
      </c>
      <c r="AG103" s="526">
        <f t="shared" ca="1" si="54"/>
        <v>0</v>
      </c>
      <c r="AH103" s="526">
        <f t="shared" ca="1" si="54"/>
        <v>0</v>
      </c>
      <c r="AI103" s="526">
        <f t="shared" ca="1" si="54"/>
        <v>0</v>
      </c>
    </row>
    <row r="104" spans="1:35" ht="15" customHeight="1">
      <c r="A104" s="526" t="s">
        <v>664</v>
      </c>
      <c r="B104" s="1538"/>
      <c r="C104" s="702" t="s">
        <v>2293</v>
      </c>
      <c r="D104" s="550">
        <f t="shared" ca="1" si="46"/>
        <v>59</v>
      </c>
      <c r="E104" s="711"/>
      <c r="F104" s="712"/>
      <c r="G104" s="549"/>
      <c r="H104" s="547">
        <f t="shared" ca="1" si="55"/>
        <v>0</v>
      </c>
      <c r="I104" s="548">
        <f t="shared" ca="1" si="55"/>
        <v>0</v>
      </c>
      <c r="J104" s="725">
        <f t="shared" ca="1" si="55"/>
        <v>0</v>
      </c>
      <c r="K104" s="726">
        <f t="shared" ca="1" si="55"/>
        <v>0</v>
      </c>
      <c r="L104" s="547">
        <f t="shared" ca="1" si="55"/>
        <v>0</v>
      </c>
      <c r="M104" s="548">
        <f t="shared" ca="1" si="55"/>
        <v>0</v>
      </c>
      <c r="N104" s="549">
        <f t="shared" ca="1" si="55"/>
        <v>1</v>
      </c>
      <c r="O104" s="549">
        <f t="shared" ca="1" si="48"/>
        <v>0</v>
      </c>
      <c r="P104" s="549">
        <f t="shared" ca="1" si="49"/>
        <v>0</v>
      </c>
      <c r="Q104" s="673">
        <f t="shared" ca="1" si="50"/>
        <v>993</v>
      </c>
      <c r="T104" s="545"/>
      <c r="U104" s="738">
        <f t="shared" ca="1" si="56"/>
        <v>0</v>
      </c>
      <c r="V104" s="737">
        <f t="shared" ca="1" si="56"/>
        <v>0</v>
      </c>
      <c r="W104" s="546">
        <f t="shared" ca="1" si="56"/>
        <v>0</v>
      </c>
      <c r="X104" s="546">
        <f t="shared" ca="1" si="56"/>
        <v>0</v>
      </c>
      <c r="Y104" s="546">
        <f t="shared" ca="1" si="56"/>
        <v>0</v>
      </c>
      <c r="Z104" s="546">
        <f t="shared" ca="1" si="56"/>
        <v>0</v>
      </c>
      <c r="AA104" s="546">
        <f t="shared" ca="1" si="56"/>
        <v>0</v>
      </c>
      <c r="AB104" s="546">
        <f t="shared" ca="1" si="56"/>
        <v>0</v>
      </c>
      <c r="AC104" s="546">
        <f t="shared" ca="1" si="56"/>
        <v>0</v>
      </c>
      <c r="AD104" s="546">
        <f t="shared" ca="1" si="56"/>
        <v>0</v>
      </c>
      <c r="AE104" s="546">
        <f t="shared" ca="1" si="56"/>
        <v>0</v>
      </c>
      <c r="AG104" s="526">
        <f t="shared" ca="1" si="54"/>
        <v>0</v>
      </c>
      <c r="AH104" s="526">
        <f t="shared" ca="1" si="54"/>
        <v>0</v>
      </c>
      <c r="AI104" s="526">
        <f t="shared" ca="1" si="54"/>
        <v>0</v>
      </c>
    </row>
    <row r="105" spans="1:35" ht="15" customHeight="1">
      <c r="A105" s="526" t="s">
        <v>666</v>
      </c>
      <c r="B105" s="1538"/>
      <c r="C105" s="702" t="s">
        <v>2294</v>
      </c>
      <c r="D105" s="550">
        <f t="shared" ca="1" si="46"/>
        <v>85</v>
      </c>
      <c r="E105" s="711"/>
      <c r="F105" s="712"/>
      <c r="G105" s="549"/>
      <c r="H105" s="547">
        <f t="shared" ca="1" si="55"/>
        <v>0</v>
      </c>
      <c r="I105" s="548">
        <f t="shared" ca="1" si="55"/>
        <v>0</v>
      </c>
      <c r="J105" s="725">
        <f t="shared" ca="1" si="55"/>
        <v>0</v>
      </c>
      <c r="K105" s="726">
        <f t="shared" ca="1" si="55"/>
        <v>0</v>
      </c>
      <c r="L105" s="547">
        <f t="shared" ca="1" si="55"/>
        <v>0</v>
      </c>
      <c r="M105" s="548">
        <f t="shared" ca="1" si="55"/>
        <v>0</v>
      </c>
      <c r="N105" s="549">
        <f t="shared" ca="1" si="55"/>
        <v>9</v>
      </c>
      <c r="O105" s="549">
        <f t="shared" ca="1" si="48"/>
        <v>0</v>
      </c>
      <c r="P105" s="549">
        <f t="shared" ca="1" si="49"/>
        <v>0</v>
      </c>
      <c r="Q105" s="673">
        <f t="shared" ca="1" si="50"/>
        <v>588</v>
      </c>
      <c r="T105" s="545"/>
      <c r="U105" s="738">
        <f t="shared" ca="1" si="56"/>
        <v>0</v>
      </c>
      <c r="V105" s="737">
        <f t="shared" ca="1" si="56"/>
        <v>0</v>
      </c>
      <c r="W105" s="546">
        <f t="shared" ca="1" si="56"/>
        <v>0</v>
      </c>
      <c r="X105" s="546">
        <f t="shared" ca="1" si="56"/>
        <v>0</v>
      </c>
      <c r="Y105" s="546">
        <f t="shared" ca="1" si="56"/>
        <v>0</v>
      </c>
      <c r="Z105" s="546">
        <f t="shared" ca="1" si="56"/>
        <v>0</v>
      </c>
      <c r="AA105" s="546">
        <f t="shared" ca="1" si="56"/>
        <v>0</v>
      </c>
      <c r="AB105" s="546">
        <f t="shared" ca="1" si="56"/>
        <v>0</v>
      </c>
      <c r="AC105" s="546">
        <f t="shared" ca="1" si="56"/>
        <v>0</v>
      </c>
      <c r="AD105" s="546">
        <f t="shared" ca="1" si="56"/>
        <v>0</v>
      </c>
      <c r="AE105" s="546">
        <f t="shared" ca="1" si="56"/>
        <v>0</v>
      </c>
      <c r="AG105" s="526">
        <f t="shared" ca="1" si="54"/>
        <v>0</v>
      </c>
      <c r="AH105" s="526">
        <f t="shared" ca="1" si="54"/>
        <v>0</v>
      </c>
      <c r="AI105" s="526">
        <f t="shared" ca="1" si="54"/>
        <v>0</v>
      </c>
    </row>
    <row r="106" spans="1:35" ht="15" customHeight="1">
      <c r="A106" s="526" t="s">
        <v>670</v>
      </c>
      <c r="B106" s="1538"/>
      <c r="C106" s="704" t="s">
        <v>2295</v>
      </c>
      <c r="D106" s="688">
        <f t="shared" ca="1" si="46"/>
        <v>53</v>
      </c>
      <c r="E106" s="715"/>
      <c r="F106" s="716"/>
      <c r="G106" s="686"/>
      <c r="H106" s="685">
        <f t="shared" ca="1" si="55"/>
        <v>0</v>
      </c>
      <c r="I106" s="687">
        <f t="shared" ca="1" si="55"/>
        <v>0</v>
      </c>
      <c r="J106" s="729">
        <f t="shared" ca="1" si="55"/>
        <v>0</v>
      </c>
      <c r="K106" s="730">
        <f t="shared" ca="1" si="55"/>
        <v>0</v>
      </c>
      <c r="L106" s="685">
        <f t="shared" ca="1" si="55"/>
        <v>0</v>
      </c>
      <c r="M106" s="687">
        <f t="shared" ca="1" si="55"/>
        <v>0</v>
      </c>
      <c r="N106" s="686">
        <f t="shared" ca="1" si="55"/>
        <v>6</v>
      </c>
      <c r="O106" s="686">
        <f t="shared" ca="1" si="48"/>
        <v>0</v>
      </c>
      <c r="P106" s="686">
        <f t="shared" ca="1" si="49"/>
        <v>0</v>
      </c>
      <c r="Q106" s="689">
        <f t="shared" ca="1" si="50"/>
        <v>155</v>
      </c>
      <c r="T106" s="545"/>
      <c r="U106" s="738">
        <f t="shared" ca="1" si="56"/>
        <v>0</v>
      </c>
      <c r="V106" s="737">
        <f t="shared" ca="1" si="56"/>
        <v>0</v>
      </c>
      <c r="W106" s="546">
        <f t="shared" ca="1" si="56"/>
        <v>0</v>
      </c>
      <c r="X106" s="546">
        <f t="shared" ca="1" si="56"/>
        <v>0</v>
      </c>
      <c r="Y106" s="546">
        <f t="shared" ca="1" si="56"/>
        <v>0</v>
      </c>
      <c r="Z106" s="546">
        <f t="shared" ca="1" si="56"/>
        <v>0</v>
      </c>
      <c r="AA106" s="546">
        <f t="shared" ca="1" si="56"/>
        <v>0</v>
      </c>
      <c r="AB106" s="546">
        <f t="shared" ca="1" si="56"/>
        <v>0</v>
      </c>
      <c r="AC106" s="546">
        <f t="shared" ca="1" si="56"/>
        <v>0</v>
      </c>
      <c r="AD106" s="546">
        <f t="shared" ca="1" si="56"/>
        <v>0</v>
      </c>
      <c r="AE106" s="546">
        <f t="shared" ca="1" si="56"/>
        <v>0</v>
      </c>
      <c r="AG106" s="526">
        <f t="shared" ca="1" si="54"/>
        <v>0</v>
      </c>
      <c r="AH106" s="526">
        <f t="shared" ca="1" si="54"/>
        <v>0</v>
      </c>
      <c r="AI106" s="526">
        <f t="shared" ca="1" si="54"/>
        <v>0</v>
      </c>
    </row>
    <row r="107" spans="1:35" ht="15" customHeight="1">
      <c r="A107" s="526" t="s">
        <v>681</v>
      </c>
      <c r="B107" s="1538"/>
      <c r="C107" s="705" t="s">
        <v>2296</v>
      </c>
      <c r="D107" s="693">
        <f t="shared" ca="1" si="46"/>
        <v>89</v>
      </c>
      <c r="E107" s="717"/>
      <c r="F107" s="718"/>
      <c r="G107" s="691"/>
      <c r="H107" s="690">
        <f t="shared" ca="1" si="55"/>
        <v>0</v>
      </c>
      <c r="I107" s="692">
        <f t="shared" ca="1" si="55"/>
        <v>0</v>
      </c>
      <c r="J107" s="731">
        <f t="shared" ca="1" si="55"/>
        <v>0</v>
      </c>
      <c r="K107" s="732">
        <f t="shared" ca="1" si="55"/>
        <v>0</v>
      </c>
      <c r="L107" s="690">
        <f t="shared" ca="1" si="55"/>
        <v>0</v>
      </c>
      <c r="M107" s="692">
        <f t="shared" ca="1" si="55"/>
        <v>0</v>
      </c>
      <c r="N107" s="691">
        <f t="shared" ca="1" si="55"/>
        <v>0</v>
      </c>
      <c r="O107" s="691">
        <f t="shared" ca="1" si="48"/>
        <v>0</v>
      </c>
      <c r="P107" s="691">
        <f t="shared" ca="1" si="49"/>
        <v>0</v>
      </c>
      <c r="Q107" s="694">
        <f t="shared" ca="1" si="50"/>
        <v>801</v>
      </c>
      <c r="T107" s="545"/>
      <c r="U107" s="738">
        <f t="shared" ca="1" si="56"/>
        <v>0</v>
      </c>
      <c r="V107" s="737">
        <f t="shared" ca="1" si="56"/>
        <v>0</v>
      </c>
      <c r="W107" s="546">
        <f t="shared" ca="1" si="56"/>
        <v>0</v>
      </c>
      <c r="X107" s="546">
        <f t="shared" ca="1" si="56"/>
        <v>0</v>
      </c>
      <c r="Y107" s="546">
        <f t="shared" ca="1" si="56"/>
        <v>0</v>
      </c>
      <c r="Z107" s="546">
        <f t="shared" ca="1" si="56"/>
        <v>0</v>
      </c>
      <c r="AA107" s="546">
        <f t="shared" ca="1" si="56"/>
        <v>0</v>
      </c>
      <c r="AB107" s="546">
        <f t="shared" ca="1" si="56"/>
        <v>0</v>
      </c>
      <c r="AC107" s="546">
        <f t="shared" ca="1" si="56"/>
        <v>0</v>
      </c>
      <c r="AD107" s="546">
        <f t="shared" ca="1" si="56"/>
        <v>0</v>
      </c>
      <c r="AE107" s="546">
        <f t="shared" ca="1" si="56"/>
        <v>0</v>
      </c>
      <c r="AG107" s="526">
        <f t="shared" ca="1" si="54"/>
        <v>0</v>
      </c>
      <c r="AH107" s="526">
        <f t="shared" ca="1" si="54"/>
        <v>0</v>
      </c>
      <c r="AI107" s="526">
        <f t="shared" ca="1" si="54"/>
        <v>0</v>
      </c>
    </row>
    <row r="108" spans="1:35" ht="15" customHeight="1">
      <c r="B108" s="1539"/>
      <c r="C108" s="702" t="s">
        <v>1403</v>
      </c>
      <c r="D108" s="550">
        <f t="shared" ref="D108:P108" ca="1" si="57">SUM(D76:D107)</f>
        <v>1412</v>
      </c>
      <c r="E108" s="711">
        <f t="shared" si="57"/>
        <v>0</v>
      </c>
      <c r="F108" s="712">
        <f t="shared" si="57"/>
        <v>0</v>
      </c>
      <c r="G108" s="549">
        <f t="shared" si="57"/>
        <v>0</v>
      </c>
      <c r="H108" s="547">
        <f t="shared" ca="1" si="57"/>
        <v>0</v>
      </c>
      <c r="I108" s="548">
        <f t="shared" ca="1" si="57"/>
        <v>0</v>
      </c>
      <c r="J108" s="725">
        <f t="shared" ca="1" si="57"/>
        <v>0</v>
      </c>
      <c r="K108" s="726">
        <f t="shared" ca="1" si="57"/>
        <v>0</v>
      </c>
      <c r="L108" s="547">
        <f t="shared" ca="1" si="57"/>
        <v>0</v>
      </c>
      <c r="M108" s="548">
        <f t="shared" ca="1" si="57"/>
        <v>0</v>
      </c>
      <c r="N108" s="549">
        <f t="shared" ca="1" si="57"/>
        <v>68</v>
      </c>
      <c r="O108" s="549">
        <f t="shared" ca="1" si="57"/>
        <v>0</v>
      </c>
      <c r="P108" s="549">
        <f t="shared" ca="1" si="57"/>
        <v>0</v>
      </c>
      <c r="Q108" s="673">
        <f ca="1">SUM(Q76:Q107)</f>
        <v>11790</v>
      </c>
      <c r="U108" s="738"/>
      <c r="V108" s="737">
        <f t="shared" ref="V108:AE111" ca="1" si="58">INDEX(INDIRECT("_"&amp;V$112),MATCH($A108,_2自治体コード,0))</f>
        <v>0</v>
      </c>
      <c r="W108" s="546">
        <f t="shared" ca="1" si="58"/>
        <v>0</v>
      </c>
      <c r="X108" s="546">
        <f t="shared" ca="1" si="58"/>
        <v>0</v>
      </c>
      <c r="Y108" s="546">
        <f t="shared" ca="1" si="58"/>
        <v>0</v>
      </c>
      <c r="Z108" s="546">
        <f t="shared" ca="1" si="58"/>
        <v>0</v>
      </c>
      <c r="AA108" s="546">
        <f t="shared" ca="1" si="58"/>
        <v>0</v>
      </c>
      <c r="AB108" s="546">
        <f t="shared" ca="1" si="58"/>
        <v>0</v>
      </c>
      <c r="AC108" s="546">
        <f t="shared" ca="1" si="58"/>
        <v>0</v>
      </c>
      <c r="AD108" s="546">
        <f t="shared" ca="1" si="58"/>
        <v>0</v>
      </c>
      <c r="AE108" s="546">
        <f t="shared" ca="1" si="58"/>
        <v>0</v>
      </c>
      <c r="AG108" s="526">
        <f t="shared" ca="1" si="54"/>
        <v>0</v>
      </c>
      <c r="AH108" s="526">
        <f t="shared" ca="1" si="54"/>
        <v>0</v>
      </c>
      <c r="AI108" s="526">
        <f t="shared" ca="1" si="54"/>
        <v>0</v>
      </c>
    </row>
    <row r="109" spans="1:35" ht="15" customHeight="1">
      <c r="B109" s="1540" t="s">
        <v>2297</v>
      </c>
      <c r="C109" s="1541"/>
      <c r="D109" s="698">
        <f t="shared" ref="D109:Q109" ca="1" si="59">SUM(D66,D75,D108)</f>
        <v>2656</v>
      </c>
      <c r="E109" s="721">
        <f t="shared" si="59"/>
        <v>0</v>
      </c>
      <c r="F109" s="722">
        <f t="shared" si="59"/>
        <v>0</v>
      </c>
      <c r="G109" s="696">
        <f t="shared" si="59"/>
        <v>0</v>
      </c>
      <c r="H109" s="695">
        <f t="shared" ca="1" si="59"/>
        <v>0</v>
      </c>
      <c r="I109" s="697">
        <f t="shared" ca="1" si="59"/>
        <v>0</v>
      </c>
      <c r="J109" s="735">
        <f t="shared" ca="1" si="59"/>
        <v>0</v>
      </c>
      <c r="K109" s="736">
        <f t="shared" ca="1" si="59"/>
        <v>0</v>
      </c>
      <c r="L109" s="695">
        <f t="shared" ca="1" si="59"/>
        <v>0</v>
      </c>
      <c r="M109" s="697">
        <f t="shared" ca="1" si="59"/>
        <v>0</v>
      </c>
      <c r="N109" s="696">
        <f t="shared" ca="1" si="59"/>
        <v>150</v>
      </c>
      <c r="O109" s="696">
        <f t="shared" ca="1" si="59"/>
        <v>0</v>
      </c>
      <c r="P109" s="696">
        <f t="shared" ca="1" si="59"/>
        <v>0</v>
      </c>
      <c r="Q109" s="707">
        <f t="shared" ca="1" si="59"/>
        <v>21791</v>
      </c>
      <c r="U109" s="738"/>
      <c r="V109" s="737">
        <f t="shared" ca="1" si="58"/>
        <v>0</v>
      </c>
      <c r="W109" s="546">
        <f t="shared" ca="1" si="58"/>
        <v>0</v>
      </c>
      <c r="X109" s="546">
        <f t="shared" ca="1" si="58"/>
        <v>0</v>
      </c>
      <c r="Y109" s="546">
        <f t="shared" ca="1" si="58"/>
        <v>0</v>
      </c>
      <c r="Z109" s="546">
        <f t="shared" ca="1" si="58"/>
        <v>0</v>
      </c>
      <c r="AA109" s="546">
        <f t="shared" ca="1" si="58"/>
        <v>0</v>
      </c>
      <c r="AB109" s="546">
        <f t="shared" ca="1" si="58"/>
        <v>0</v>
      </c>
      <c r="AC109" s="546">
        <f t="shared" ca="1" si="58"/>
        <v>0</v>
      </c>
      <c r="AD109" s="546">
        <f t="shared" ca="1" si="58"/>
        <v>0</v>
      </c>
      <c r="AE109" s="546">
        <f t="shared" ca="1" si="58"/>
        <v>0</v>
      </c>
      <c r="AG109" s="526">
        <f t="shared" ca="1" si="54"/>
        <v>0</v>
      </c>
      <c r="AH109" s="526">
        <f t="shared" ca="1" si="54"/>
        <v>0</v>
      </c>
      <c r="AI109" s="526">
        <f t="shared" ca="1" si="54"/>
        <v>0</v>
      </c>
    </row>
    <row r="110" spans="1:35">
      <c r="C110" s="1542" t="s">
        <v>2298</v>
      </c>
      <c r="D110" s="1542"/>
      <c r="E110" s="1542"/>
      <c r="F110" s="1542"/>
      <c r="G110" s="1542"/>
      <c r="H110" s="1542"/>
      <c r="I110" s="1542"/>
      <c r="J110" s="1542"/>
      <c r="K110" s="1542"/>
      <c r="L110" s="1542"/>
      <c r="M110" s="1542"/>
      <c r="N110" s="1542"/>
      <c r="O110" s="1542"/>
      <c r="P110" s="1542"/>
      <c r="Q110" s="1542"/>
      <c r="U110" s="738"/>
      <c r="V110" s="737">
        <f t="shared" ca="1" si="58"/>
        <v>0</v>
      </c>
      <c r="W110" s="546">
        <f t="shared" ca="1" si="58"/>
        <v>0</v>
      </c>
      <c r="X110" s="546">
        <f t="shared" ca="1" si="58"/>
        <v>0</v>
      </c>
      <c r="Y110" s="546">
        <f t="shared" ca="1" si="58"/>
        <v>0</v>
      </c>
      <c r="Z110" s="546">
        <f t="shared" ca="1" si="58"/>
        <v>0</v>
      </c>
      <c r="AA110" s="546">
        <f t="shared" ca="1" si="58"/>
        <v>0</v>
      </c>
      <c r="AB110" s="546">
        <f t="shared" ca="1" si="58"/>
        <v>0</v>
      </c>
      <c r="AC110" s="546">
        <f t="shared" ca="1" si="58"/>
        <v>0</v>
      </c>
      <c r="AD110" s="546">
        <f t="shared" ca="1" si="58"/>
        <v>0</v>
      </c>
      <c r="AE110" s="546">
        <f t="shared" ca="1" si="58"/>
        <v>0</v>
      </c>
      <c r="AG110" s="526">
        <f t="shared" ca="1" si="54"/>
        <v>0</v>
      </c>
      <c r="AH110" s="526">
        <f t="shared" ca="1" si="54"/>
        <v>0</v>
      </c>
      <c r="AI110" s="526">
        <f t="shared" ca="1" si="54"/>
        <v>0</v>
      </c>
    </row>
    <row r="111" spans="1:35">
      <c r="C111" s="526"/>
      <c r="U111" s="738"/>
      <c r="V111" s="737">
        <f t="shared" ca="1" si="58"/>
        <v>0</v>
      </c>
      <c r="W111" s="546">
        <f t="shared" ca="1" si="58"/>
        <v>0</v>
      </c>
      <c r="X111" s="546">
        <f t="shared" ca="1" si="58"/>
        <v>0</v>
      </c>
      <c r="Y111" s="546">
        <f t="shared" ca="1" si="58"/>
        <v>0</v>
      </c>
      <c r="Z111" s="546">
        <f t="shared" ca="1" si="58"/>
        <v>0</v>
      </c>
      <c r="AA111" s="546">
        <f t="shared" ca="1" si="58"/>
        <v>0</v>
      </c>
      <c r="AB111" s="546">
        <f t="shared" ca="1" si="58"/>
        <v>0</v>
      </c>
      <c r="AC111" s="546">
        <f t="shared" ca="1" si="58"/>
        <v>0</v>
      </c>
      <c r="AD111" s="546">
        <f t="shared" ca="1" si="58"/>
        <v>0</v>
      </c>
      <c r="AE111" s="546">
        <f t="shared" ca="1" si="58"/>
        <v>0</v>
      </c>
      <c r="AG111" s="526">
        <f t="shared" ca="1" si="54"/>
        <v>0</v>
      </c>
      <c r="AH111" s="526">
        <f t="shared" ca="1" si="54"/>
        <v>0</v>
      </c>
      <c r="AI111" s="526">
        <f t="shared" ca="1" si="54"/>
        <v>0</v>
      </c>
    </row>
    <row r="112" spans="1:35">
      <c r="D112" s="81" t="s">
        <v>483</v>
      </c>
      <c r="H112" s="526" t="s">
        <v>502</v>
      </c>
      <c r="I112" s="526" t="s">
        <v>501</v>
      </c>
      <c r="J112" s="526" t="s">
        <v>505</v>
      </c>
      <c r="K112" s="81" t="s">
        <v>504</v>
      </c>
      <c r="L112" s="81" t="s">
        <v>508</v>
      </c>
      <c r="M112" s="81" t="s">
        <v>507</v>
      </c>
      <c r="N112" s="81" t="s">
        <v>485</v>
      </c>
      <c r="Q112" s="81" t="s">
        <v>484</v>
      </c>
      <c r="U112" s="81" t="s">
        <v>509</v>
      </c>
      <c r="V112" s="81" t="s">
        <v>510</v>
      </c>
      <c r="W112" s="81" t="s">
        <v>511</v>
      </c>
      <c r="X112" s="81" t="s">
        <v>512</v>
      </c>
      <c r="Y112" s="81" t="s">
        <v>513</v>
      </c>
      <c r="Z112" s="81" t="s">
        <v>514</v>
      </c>
      <c r="AA112" s="81" t="s">
        <v>515</v>
      </c>
      <c r="AB112" s="81" t="s">
        <v>516</v>
      </c>
      <c r="AC112" s="81" t="s">
        <v>517</v>
      </c>
      <c r="AD112" s="81" t="s">
        <v>518</v>
      </c>
      <c r="AE112" s="81" t="s">
        <v>519</v>
      </c>
      <c r="AG112" s="81" t="s">
        <v>520</v>
      </c>
      <c r="AH112" s="81" t="s">
        <v>524</v>
      </c>
      <c r="AI112" s="81" t="s">
        <v>528</v>
      </c>
    </row>
    <row r="113" spans="5:7">
      <c r="E113" s="526" t="s">
        <v>2562</v>
      </c>
      <c r="F113" s="526" t="s">
        <v>2562</v>
      </c>
      <c r="G113" s="526" t="s">
        <v>2562</v>
      </c>
    </row>
    <row r="114" spans="5:7">
      <c r="E114" s="526" t="s">
        <v>3419</v>
      </c>
    </row>
    <row r="172" spans="3:3">
      <c r="C172" s="526"/>
    </row>
  </sheetData>
  <mergeCells count="38">
    <mergeCell ref="B20:B35"/>
    <mergeCell ref="B1:Q1"/>
    <mergeCell ref="D4:D6"/>
    <mergeCell ref="E4:F5"/>
    <mergeCell ref="G4:G6"/>
    <mergeCell ref="H4:M4"/>
    <mergeCell ref="N4:N6"/>
    <mergeCell ref="O4:O6"/>
    <mergeCell ref="P4:P6"/>
    <mergeCell ref="Q4:Q6"/>
    <mergeCell ref="H5:M5"/>
    <mergeCell ref="H6:I6"/>
    <mergeCell ref="J6:K6"/>
    <mergeCell ref="L6:M6"/>
    <mergeCell ref="B7:B13"/>
    <mergeCell ref="B14:B19"/>
    <mergeCell ref="D44:D46"/>
    <mergeCell ref="E44:F45"/>
    <mergeCell ref="G44:G46"/>
    <mergeCell ref="H44:M44"/>
    <mergeCell ref="N44:N46"/>
    <mergeCell ref="B36:C36"/>
    <mergeCell ref="B37:C37"/>
    <mergeCell ref="B38:C38"/>
    <mergeCell ref="C39:Q39"/>
    <mergeCell ref="B41:Q41"/>
    <mergeCell ref="O44:O46"/>
    <mergeCell ref="P44:P46"/>
    <mergeCell ref="Q44:Q46"/>
    <mergeCell ref="H45:M45"/>
    <mergeCell ref="H46:I46"/>
    <mergeCell ref="J46:K46"/>
    <mergeCell ref="L46:M46"/>
    <mergeCell ref="B47:B66"/>
    <mergeCell ref="B67:B75"/>
    <mergeCell ref="B76:B108"/>
    <mergeCell ref="B109:C109"/>
    <mergeCell ref="C110:Q110"/>
  </mergeCells>
  <phoneticPr fontId="5"/>
  <printOptions horizontalCentered="1"/>
  <pageMargins left="0.51181102362204722" right="0.51181102362204722" top="0.55118110236220474" bottom="0.55118110236220474" header="0.31496062992125984" footer="0.31496062992125984"/>
  <pageSetup paperSize="9" scale="72" firstPageNumber="10" fitToWidth="0" fitToHeight="0" orientation="portrait" r:id="rId1"/>
  <headerFooter scaleWithDoc="0">
    <oddFooter>&amp;C&amp;P</oddFooter>
  </headerFooter>
  <rowBreaks count="1" manualBreakCount="1">
    <brk id="40" min="1" max="16" man="1"/>
  </rowBreaks>
  <ignoredErrors>
    <ignoredError sqref="H66:Q66 D66 D75:Q75" formula="1"/>
  </ignoredErrors>
  <legacy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Sheet13">
    <pageSetUpPr fitToPage="1"/>
  </sheetPr>
  <dimension ref="A1:F45"/>
  <sheetViews>
    <sheetView showGridLines="0" view="pageBreakPreview" zoomScale="85" zoomScaleNormal="85" zoomScaleSheetLayoutView="85" workbookViewId="0">
      <selection activeCell="D3" sqref="D3"/>
    </sheetView>
  </sheetViews>
  <sheetFormatPr defaultColWidth="9.140625" defaultRowHeight="12"/>
  <cols>
    <col min="1" max="1" width="4.7109375" style="511" customWidth="1"/>
    <col min="2" max="2" width="19" style="511" customWidth="1"/>
    <col min="3" max="3" width="19" style="512" customWidth="1"/>
    <col min="4" max="6" width="19" style="510" customWidth="1"/>
    <col min="7" max="16384" width="9.140625" style="510"/>
  </cols>
  <sheetData>
    <row r="1" spans="1:6" ht="18" customHeight="1">
      <c r="A1" s="1582" t="s">
        <v>4709</v>
      </c>
      <c r="B1" s="1582"/>
      <c r="C1" s="1582"/>
      <c r="D1" s="1582"/>
      <c r="E1" s="1582"/>
      <c r="F1" s="1582"/>
    </row>
    <row r="2" spans="1:6" ht="18" customHeight="1"/>
    <row r="3" spans="1:6" ht="18" customHeight="1"/>
    <row r="4" spans="1:6" s="558" customFormat="1" ht="18" customHeight="1">
      <c r="A4" s="514"/>
      <c r="B4" s="557"/>
      <c r="D4" s="559"/>
    </row>
    <row r="5" spans="1:6" s="558" customFormat="1" ht="18" customHeight="1">
      <c r="A5" s="1141"/>
      <c r="B5" s="1583" t="s">
        <v>2299</v>
      </c>
      <c r="C5" s="1583"/>
    </row>
    <row r="6" spans="1:6" s="558" customFormat="1" ht="18" customHeight="1">
      <c r="A6" s="511"/>
      <c r="B6" s="511"/>
      <c r="C6" s="513"/>
      <c r="D6" s="1151"/>
    </row>
    <row r="7" spans="1:6" s="558" customFormat="1" ht="18" customHeight="1">
      <c r="A7" s="1221"/>
      <c r="B7" s="1150"/>
      <c r="C7" s="1221"/>
      <c r="D7" s="1221"/>
    </row>
    <row r="8" spans="1:6" s="558" customFormat="1" ht="18" customHeight="1">
      <c r="A8" s="556"/>
      <c r="B8" s="563"/>
      <c r="C8" s="561"/>
    </row>
    <row r="9" spans="1:6" s="558" customFormat="1" ht="18" customHeight="1">
      <c r="A9" s="510"/>
    </row>
    <row r="10" spans="1:6" s="558" customFormat="1" ht="18" customHeight="1">
      <c r="A10" s="1179"/>
      <c r="B10"/>
      <c r="C10"/>
      <c r="D10"/>
    </row>
    <row r="11" spans="1:6" s="558" customFormat="1" ht="18" customHeight="1">
      <c r="A11" s="1177"/>
      <c r="B11"/>
      <c r="C11"/>
      <c r="D11"/>
    </row>
    <row r="12" spans="1:6" s="558" customFormat="1" ht="18" customHeight="1">
      <c r="A12"/>
      <c r="B12"/>
      <c r="C12"/>
      <c r="D12"/>
    </row>
    <row r="13" spans="1:6" s="558" customFormat="1" ht="18" customHeight="1">
      <c r="A13" s="556"/>
      <c r="B13" s="562"/>
      <c r="C13" s="561"/>
    </row>
    <row r="14" spans="1:6" s="558" customFormat="1" ht="18" customHeight="1">
      <c r="A14" s="560"/>
    </row>
    <row r="15" spans="1:6" s="558" customFormat="1" ht="18" customHeight="1">
      <c r="A15" s="1580"/>
      <c r="B15" s="1581"/>
      <c r="C15" s="1581"/>
    </row>
    <row r="16" spans="1:6" s="558" customFormat="1" ht="18" customHeight="1">
      <c r="A16" s="1581"/>
      <c r="B16" s="1581"/>
      <c r="C16" s="1581"/>
    </row>
    <row r="17" spans="1:4" s="558" customFormat="1" ht="18" customHeight="1">
      <c r="A17" s="1581"/>
      <c r="B17" s="1581"/>
      <c r="C17" s="1581"/>
      <c r="D17" s="564"/>
    </row>
    <row r="18" spans="1:4" s="558" customFormat="1" ht="18" customHeight="1">
      <c r="A18" s="1581"/>
      <c r="B18" s="1581"/>
      <c r="C18" s="1581"/>
      <c r="D18" s="564"/>
    </row>
    <row r="19" spans="1:4" s="558" customFormat="1" ht="18" customHeight="1">
      <c r="A19" s="1581"/>
      <c r="B19" s="1581"/>
      <c r="C19" s="1581"/>
    </row>
    <row r="20" spans="1:4" s="558" customFormat="1" ht="18" customHeight="1">
      <c r="A20" s="556"/>
      <c r="B20" s="556"/>
      <c r="C20" s="561"/>
    </row>
    <row r="21" spans="1:4" s="558" customFormat="1" ht="18" customHeight="1">
      <c r="A21" s="556"/>
      <c r="B21" s="556"/>
      <c r="C21" s="561"/>
    </row>
    <row r="22" spans="1:4" ht="18" customHeight="1"/>
    <row r="23" spans="1:4" ht="18" customHeight="1"/>
    <row r="24" spans="1:4" ht="18" customHeight="1"/>
    <row r="25" spans="1:4" ht="18" customHeight="1"/>
    <row r="26" spans="1:4" ht="18" customHeight="1"/>
    <row r="27" spans="1:4" ht="18" customHeight="1"/>
    <row r="28" spans="1:4" ht="18" customHeight="1"/>
    <row r="29" spans="1:4" ht="18" customHeight="1"/>
    <row r="30" spans="1:4" ht="18" customHeight="1"/>
    <row r="31" spans="1:4" ht="18" customHeight="1"/>
    <row r="32" spans="1:4" ht="18" customHeight="1"/>
    <row r="33" ht="18" customHeight="1"/>
    <row r="34" ht="18" customHeight="1"/>
    <row r="35" ht="18" customHeight="1"/>
    <row r="36" ht="18" customHeight="1"/>
    <row r="37" ht="18" customHeight="1"/>
    <row r="38" ht="18" customHeight="1"/>
    <row r="39" ht="18" customHeight="1"/>
    <row r="40" ht="18" customHeight="1"/>
    <row r="41" ht="18" customHeight="1"/>
    <row r="42" ht="18" customHeight="1"/>
    <row r="43" ht="18" customHeight="1"/>
    <row r="44" ht="18" customHeight="1"/>
    <row r="45" ht="18" customHeight="1"/>
  </sheetData>
  <mergeCells count="3">
    <mergeCell ref="A15:C19"/>
    <mergeCell ref="A1:F1"/>
    <mergeCell ref="B5:C5"/>
  </mergeCells>
  <phoneticPr fontId="5"/>
  <printOptions horizontalCentered="1"/>
  <pageMargins left="0.51181102362204722" right="0.51181102362204722" top="0.55118110236220474" bottom="0.55118110236220474" header="0.31496062992125984" footer="0.31496062992125984"/>
  <pageSetup paperSize="9" firstPageNumber="10" fitToHeight="0" orientation="portrait" r:id="rId1"/>
  <headerFooter scaleWithDoc="0">
    <oddFooter>&amp;C&amp;P</oddFooter>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ransitionEvaluation="1" codeName="Sheet14">
    <pageSetUpPr fitToPage="1"/>
  </sheetPr>
  <dimension ref="A1:AB59"/>
  <sheetViews>
    <sheetView showGridLines="0" defaultGridColor="0" view="pageBreakPreview" colorId="22" zoomScale="85" zoomScaleNormal="70" zoomScaleSheetLayoutView="85" workbookViewId="0">
      <pane xSplit="2" ySplit="6" topLeftCell="C7" activePane="bottomRight" state="frozen"/>
      <selection activeCell="D3" sqref="D3"/>
      <selection pane="topRight" activeCell="D3" sqref="D3"/>
      <selection pane="bottomLeft" activeCell="D3" sqref="D3"/>
      <selection pane="bottomRight" activeCell="D3" sqref="D3"/>
    </sheetView>
  </sheetViews>
  <sheetFormatPr defaultColWidth="10.7109375" defaultRowHeight="14.25"/>
  <cols>
    <col min="1" max="1" width="5.7109375" style="526" customWidth="1"/>
    <col min="2" max="2" width="12.85546875" style="526" bestFit="1" customWidth="1"/>
    <col min="3" max="10" width="6" style="526" customWidth="1"/>
    <col min="11" max="12" width="8.7109375" style="526" bestFit="1" customWidth="1"/>
    <col min="13" max="13" width="6" style="526" customWidth="1"/>
    <col min="14" max="15" width="8.5703125" style="526" bestFit="1" customWidth="1"/>
    <col min="16" max="18" width="8.5703125" style="526" customWidth="1"/>
    <col min="19" max="19" width="8.5703125" style="526" bestFit="1" customWidth="1"/>
    <col min="20" max="20" width="8.42578125" style="526" customWidth="1"/>
    <col min="21" max="21" width="2.7109375" style="526" customWidth="1"/>
    <col min="22" max="23" width="10.7109375" style="526"/>
    <col min="24" max="26" width="10.7109375" style="526" hidden="1" customWidth="1"/>
    <col min="27" max="16384" width="10.7109375" style="526"/>
  </cols>
  <sheetData>
    <row r="1" spans="1:28" s="565" customFormat="1" ht="21.95" customHeight="1">
      <c r="B1" s="1503" t="s">
        <v>4707</v>
      </c>
      <c r="C1" s="1503"/>
      <c r="D1" s="1503"/>
      <c r="E1" s="1503"/>
      <c r="F1" s="1503"/>
      <c r="G1" s="1503"/>
      <c r="H1" s="1503"/>
      <c r="I1" s="1503"/>
      <c r="J1" s="1503"/>
      <c r="K1" s="1503"/>
      <c r="L1" s="1503"/>
      <c r="M1" s="1503"/>
      <c r="N1" s="1503"/>
      <c r="O1" s="1503"/>
      <c r="P1" s="1503"/>
      <c r="Q1" s="1503"/>
      <c r="R1" s="1503"/>
      <c r="S1" s="1503"/>
      <c r="T1" s="1503"/>
    </row>
    <row r="2" spans="1:28" ht="21.95" customHeight="1">
      <c r="R2" s="1601" t="s">
        <v>2300</v>
      </c>
      <c r="S2" s="1601"/>
      <c r="T2" s="1601"/>
    </row>
    <row r="3" spans="1:28" s="529" customFormat="1" ht="20.25" customHeight="1">
      <c r="B3" s="799"/>
      <c r="C3" s="1602" t="s">
        <v>2301</v>
      </c>
      <c r="D3" s="1602"/>
      <c r="E3" s="1602"/>
      <c r="F3" s="1602"/>
      <c r="G3" s="1603" t="s">
        <v>2302</v>
      </c>
      <c r="H3" s="1602"/>
      <c r="I3" s="1602"/>
      <c r="J3" s="1604"/>
      <c r="K3" s="1603" t="s">
        <v>2303</v>
      </c>
      <c r="L3" s="1602"/>
      <c r="M3" s="1604"/>
      <c r="N3" s="1605" t="s">
        <v>2304</v>
      </c>
      <c r="O3" s="1605" t="s">
        <v>2305</v>
      </c>
      <c r="P3" s="1608" t="s">
        <v>2306</v>
      </c>
      <c r="Q3" s="1609"/>
      <c r="R3" s="1610"/>
      <c r="S3" s="1605" t="s">
        <v>2307</v>
      </c>
      <c r="T3" s="1611" t="s">
        <v>3828</v>
      </c>
      <c r="AA3" s="77" t="s">
        <v>692</v>
      </c>
      <c r="AB3" s="77"/>
    </row>
    <row r="4" spans="1:28" s="529" customFormat="1" ht="20.25" customHeight="1">
      <c r="B4" s="800"/>
      <c r="C4" s="1614" t="s">
        <v>2308</v>
      </c>
      <c r="D4" s="1589" t="s">
        <v>2309</v>
      </c>
      <c r="E4" s="1589" t="s">
        <v>2310</v>
      </c>
      <c r="F4" s="1617" t="s">
        <v>2311</v>
      </c>
      <c r="G4" s="1595" t="s">
        <v>2308</v>
      </c>
      <c r="H4" s="1589" t="s">
        <v>2309</v>
      </c>
      <c r="I4" s="1589" t="s">
        <v>2310</v>
      </c>
      <c r="J4" s="1592" t="s">
        <v>2311</v>
      </c>
      <c r="K4" s="1595" t="s">
        <v>2605</v>
      </c>
      <c r="L4" s="1589" t="s">
        <v>2606</v>
      </c>
      <c r="M4" s="1593" t="s">
        <v>1855</v>
      </c>
      <c r="N4" s="1606"/>
      <c r="O4" s="1606"/>
      <c r="P4" s="1598" t="s">
        <v>1856</v>
      </c>
      <c r="Q4" s="1584" t="s">
        <v>1857</v>
      </c>
      <c r="R4" s="1587" t="s">
        <v>1852</v>
      </c>
      <c r="S4" s="1606"/>
      <c r="T4" s="1612"/>
      <c r="AA4" s="79" t="s">
        <v>715</v>
      </c>
      <c r="AB4" s="79" t="s">
        <v>716</v>
      </c>
    </row>
    <row r="5" spans="1:28" s="529" customFormat="1" ht="20.25" customHeight="1">
      <c r="B5" s="800"/>
      <c r="C5" s="1615"/>
      <c r="D5" s="1590"/>
      <c r="E5" s="1590"/>
      <c r="F5" s="1618"/>
      <c r="G5" s="1596"/>
      <c r="H5" s="1590"/>
      <c r="I5" s="1590"/>
      <c r="J5" s="1593"/>
      <c r="K5" s="1596"/>
      <c r="L5" s="1590"/>
      <c r="M5" s="1593"/>
      <c r="N5" s="1606"/>
      <c r="O5" s="1606"/>
      <c r="P5" s="1599"/>
      <c r="Q5" s="1585"/>
      <c r="R5" s="1587"/>
      <c r="S5" s="1606"/>
      <c r="T5" s="1612"/>
      <c r="AA5" s="81" t="s">
        <v>2590</v>
      </c>
      <c r="AB5" s="81" t="s">
        <v>2593</v>
      </c>
    </row>
    <row r="6" spans="1:28" s="529" customFormat="1" ht="20.25" customHeight="1">
      <c r="B6" s="801"/>
      <c r="C6" s="1616"/>
      <c r="D6" s="1591"/>
      <c r="E6" s="1591"/>
      <c r="F6" s="1619"/>
      <c r="G6" s="1597"/>
      <c r="H6" s="1591"/>
      <c r="I6" s="1591"/>
      <c r="J6" s="1594"/>
      <c r="K6" s="1597"/>
      <c r="L6" s="1591"/>
      <c r="M6" s="1594"/>
      <c r="N6" s="1607"/>
      <c r="O6" s="1607"/>
      <c r="P6" s="1600"/>
      <c r="Q6" s="1586"/>
      <c r="R6" s="1588"/>
      <c r="S6" s="1607"/>
      <c r="T6" s="1613"/>
      <c r="V6" s="566" t="s">
        <v>2312</v>
      </c>
      <c r="W6" s="566" t="s">
        <v>2313</v>
      </c>
    </row>
    <row r="7" spans="1:28" ht="22.5" customHeight="1">
      <c r="A7" s="529" t="s">
        <v>622</v>
      </c>
      <c r="B7" s="883" t="s">
        <v>395</v>
      </c>
      <c r="C7" s="884">
        <f t="shared" ref="C7:J19" ca="1" si="0">INDEX(INDIRECT("_"&amp;C$54),MATCH($A7,_3瀬戸法自治体コード,0))</f>
        <v>4</v>
      </c>
      <c r="D7" s="885">
        <f t="shared" ca="1" si="0"/>
        <v>4</v>
      </c>
      <c r="E7" s="885">
        <f t="shared" ca="1" si="0"/>
        <v>0</v>
      </c>
      <c r="F7" s="886">
        <f t="shared" ca="1" si="0"/>
        <v>0</v>
      </c>
      <c r="G7" s="887">
        <f t="shared" ca="1" si="0"/>
        <v>7</v>
      </c>
      <c r="H7" s="885">
        <f t="shared" ca="1" si="0"/>
        <v>7</v>
      </c>
      <c r="I7" s="885">
        <f t="shared" ca="1" si="0"/>
        <v>0</v>
      </c>
      <c r="J7" s="888">
        <f t="shared" ca="1" si="0"/>
        <v>0</v>
      </c>
      <c r="K7" s="887"/>
      <c r="L7" s="885"/>
      <c r="M7" s="888">
        <f>SUM(K7:L7)</f>
        <v>0</v>
      </c>
      <c r="N7" s="889">
        <f t="shared" ref="N7:Q19" ca="1" si="1">INDEX(INDIRECT("_"&amp;N$54),MATCH($A7,_3瀬戸法自治体コード,0))</f>
        <v>0</v>
      </c>
      <c r="O7" s="889">
        <f t="shared" ca="1" si="1"/>
        <v>0</v>
      </c>
      <c r="P7" s="887">
        <f t="shared" ca="1" si="1"/>
        <v>7</v>
      </c>
      <c r="Q7" s="885">
        <f t="shared" ca="1" si="1"/>
        <v>9</v>
      </c>
      <c r="R7" s="888">
        <f t="shared" ref="R7:R19" ca="1" si="2">P7+Q7</f>
        <v>16</v>
      </c>
      <c r="S7" s="889">
        <f t="shared" ref="S7:S19" ca="1" si="3">INDEX(INDIRECT("_"&amp;S$54),MATCH($A7,_3瀬戸法自治体コード,0))</f>
        <v>0</v>
      </c>
      <c r="T7" s="890"/>
      <c r="V7" s="545">
        <f ca="1">C7-(D7+E7+F7)</f>
        <v>0</v>
      </c>
      <c r="W7" s="545">
        <f ca="1">G7-(H7+I7+J7)</f>
        <v>0</v>
      </c>
      <c r="AA7" s="526">
        <f t="shared" ref="AA7:AB29" ca="1" si="4">INDEX(INDIRECT("_"&amp;AA$5),MATCH($A7,_3瀬戸法自治体コード,0))</f>
        <v>0</v>
      </c>
      <c r="AB7" s="526">
        <f t="shared" ca="1" si="4"/>
        <v>0</v>
      </c>
    </row>
    <row r="8" spans="1:28" ht="22.5" customHeight="1">
      <c r="A8" s="529" t="s">
        <v>624</v>
      </c>
      <c r="B8" s="883" t="s">
        <v>397</v>
      </c>
      <c r="C8" s="884">
        <f t="shared" ca="1" si="0"/>
        <v>19</v>
      </c>
      <c r="D8" s="885">
        <f t="shared" ca="1" si="0"/>
        <v>16</v>
      </c>
      <c r="E8" s="885">
        <f t="shared" ca="1" si="0"/>
        <v>0</v>
      </c>
      <c r="F8" s="886">
        <f t="shared" ca="1" si="0"/>
        <v>3</v>
      </c>
      <c r="G8" s="887">
        <f t="shared" ca="1" si="0"/>
        <v>23</v>
      </c>
      <c r="H8" s="885">
        <f t="shared" ca="1" si="0"/>
        <v>21</v>
      </c>
      <c r="I8" s="885">
        <f t="shared" ca="1" si="0"/>
        <v>0</v>
      </c>
      <c r="J8" s="888">
        <f t="shared" ca="1" si="0"/>
        <v>2</v>
      </c>
      <c r="K8" s="887"/>
      <c r="L8" s="885"/>
      <c r="M8" s="888">
        <f t="shared" ref="M8:M48" si="5">SUM(K8:L8)</f>
        <v>0</v>
      </c>
      <c r="N8" s="889">
        <f t="shared" ca="1" si="1"/>
        <v>0</v>
      </c>
      <c r="O8" s="889">
        <f t="shared" ca="1" si="1"/>
        <v>0</v>
      </c>
      <c r="P8" s="887">
        <f t="shared" ca="1" si="1"/>
        <v>21</v>
      </c>
      <c r="Q8" s="885">
        <f t="shared" ca="1" si="1"/>
        <v>13</v>
      </c>
      <c r="R8" s="888">
        <f t="shared" ca="1" si="2"/>
        <v>34</v>
      </c>
      <c r="S8" s="889">
        <f t="shared" ca="1" si="3"/>
        <v>2</v>
      </c>
      <c r="T8" s="890"/>
      <c r="V8" s="545">
        <f t="shared" ref="V8:V50" ca="1" si="6">C8-(D8+E8+F8)</f>
        <v>0</v>
      </c>
      <c r="W8" s="545">
        <f t="shared" ref="W8:W50" ca="1" si="7">G8-(H8+I8+J8)</f>
        <v>0</v>
      </c>
      <c r="AA8" s="526">
        <f t="shared" ca="1" si="4"/>
        <v>0</v>
      </c>
      <c r="AB8" s="526">
        <f t="shared" ca="1" si="4"/>
        <v>0</v>
      </c>
    </row>
    <row r="9" spans="1:28" ht="22.5" customHeight="1">
      <c r="A9" s="529" t="s">
        <v>636</v>
      </c>
      <c r="B9" s="883" t="s">
        <v>409</v>
      </c>
      <c r="C9" s="884">
        <f t="shared" ca="1" si="0"/>
        <v>24</v>
      </c>
      <c r="D9" s="885">
        <f t="shared" ca="1" si="0"/>
        <v>19</v>
      </c>
      <c r="E9" s="885">
        <f t="shared" ca="1" si="0"/>
        <v>0</v>
      </c>
      <c r="F9" s="886">
        <f t="shared" ca="1" si="0"/>
        <v>5</v>
      </c>
      <c r="G9" s="887">
        <f t="shared" ca="1" si="0"/>
        <v>48</v>
      </c>
      <c r="H9" s="885">
        <f t="shared" ca="1" si="0"/>
        <v>42</v>
      </c>
      <c r="I9" s="885">
        <f t="shared" ca="1" si="0"/>
        <v>0</v>
      </c>
      <c r="J9" s="888">
        <f t="shared" ca="1" si="0"/>
        <v>6</v>
      </c>
      <c r="K9" s="887"/>
      <c r="L9" s="885"/>
      <c r="M9" s="888">
        <f t="shared" si="5"/>
        <v>0</v>
      </c>
      <c r="N9" s="889">
        <f t="shared" ca="1" si="1"/>
        <v>0</v>
      </c>
      <c r="O9" s="889">
        <f t="shared" ca="1" si="1"/>
        <v>8</v>
      </c>
      <c r="P9" s="887">
        <f t="shared" ca="1" si="1"/>
        <v>43</v>
      </c>
      <c r="Q9" s="885">
        <f t="shared" ca="1" si="1"/>
        <v>36</v>
      </c>
      <c r="R9" s="888">
        <f t="shared" ca="1" si="2"/>
        <v>79</v>
      </c>
      <c r="S9" s="889">
        <f t="shared" ca="1" si="3"/>
        <v>3</v>
      </c>
      <c r="T9" s="890"/>
      <c r="V9" s="545">
        <f t="shared" ca="1" si="6"/>
        <v>0</v>
      </c>
      <c r="W9" s="545">
        <f t="shared" ca="1" si="7"/>
        <v>0</v>
      </c>
      <c r="AA9" s="526">
        <f t="shared" ca="1" si="4"/>
        <v>0</v>
      </c>
      <c r="AB9" s="526">
        <f t="shared" ca="1" si="4"/>
        <v>0</v>
      </c>
    </row>
    <row r="10" spans="1:28" ht="22.5" customHeight="1">
      <c r="A10" s="529" t="s">
        <v>644</v>
      </c>
      <c r="B10" s="883" t="s">
        <v>417</v>
      </c>
      <c r="C10" s="884">
        <f t="shared" ca="1" si="0"/>
        <v>1</v>
      </c>
      <c r="D10" s="885">
        <f t="shared" ca="1" si="0"/>
        <v>1</v>
      </c>
      <c r="E10" s="885">
        <f t="shared" ca="1" si="0"/>
        <v>0</v>
      </c>
      <c r="F10" s="886">
        <f t="shared" ca="1" si="0"/>
        <v>0</v>
      </c>
      <c r="G10" s="887">
        <f t="shared" ca="1" si="0"/>
        <v>3</v>
      </c>
      <c r="H10" s="885">
        <f t="shared" ca="1" si="0"/>
        <v>3</v>
      </c>
      <c r="I10" s="885">
        <f t="shared" ca="1" si="0"/>
        <v>0</v>
      </c>
      <c r="J10" s="888">
        <f t="shared" ca="1" si="0"/>
        <v>0</v>
      </c>
      <c r="K10" s="887"/>
      <c r="L10" s="885"/>
      <c r="M10" s="888">
        <f t="shared" si="5"/>
        <v>0</v>
      </c>
      <c r="N10" s="889">
        <f t="shared" ca="1" si="1"/>
        <v>0</v>
      </c>
      <c r="O10" s="889">
        <f t="shared" ca="1" si="1"/>
        <v>0</v>
      </c>
      <c r="P10" s="887">
        <f t="shared" ca="1" si="1"/>
        <v>2</v>
      </c>
      <c r="Q10" s="885">
        <f t="shared" ca="1" si="1"/>
        <v>2</v>
      </c>
      <c r="R10" s="888">
        <f t="shared" ca="1" si="2"/>
        <v>4</v>
      </c>
      <c r="S10" s="889">
        <f t="shared" ca="1" si="3"/>
        <v>1</v>
      </c>
      <c r="T10" s="890"/>
      <c r="V10" s="545">
        <f t="shared" ca="1" si="6"/>
        <v>0</v>
      </c>
      <c r="W10" s="545">
        <f t="shared" ca="1" si="7"/>
        <v>0</v>
      </c>
      <c r="AA10" s="526">
        <f t="shared" ca="1" si="4"/>
        <v>0</v>
      </c>
      <c r="AB10" s="526">
        <f t="shared" ca="1" si="4"/>
        <v>0</v>
      </c>
    </row>
    <row r="11" spans="1:28" ht="22.5" customHeight="1">
      <c r="A11" s="529" t="s">
        <v>646</v>
      </c>
      <c r="B11" s="891" t="s">
        <v>419</v>
      </c>
      <c r="C11" s="892">
        <f t="shared" ca="1" si="0"/>
        <v>5</v>
      </c>
      <c r="D11" s="893">
        <f t="shared" ca="1" si="0"/>
        <v>5</v>
      </c>
      <c r="E11" s="893">
        <f t="shared" ca="1" si="0"/>
        <v>0</v>
      </c>
      <c r="F11" s="894">
        <f t="shared" ca="1" si="0"/>
        <v>0</v>
      </c>
      <c r="G11" s="895">
        <f t="shared" ca="1" si="0"/>
        <v>5</v>
      </c>
      <c r="H11" s="893">
        <f t="shared" ca="1" si="0"/>
        <v>5</v>
      </c>
      <c r="I11" s="893">
        <f t="shared" ca="1" si="0"/>
        <v>0</v>
      </c>
      <c r="J11" s="896">
        <f t="shared" ca="1" si="0"/>
        <v>0</v>
      </c>
      <c r="K11" s="895"/>
      <c r="L11" s="893"/>
      <c r="M11" s="896">
        <f t="shared" si="5"/>
        <v>0</v>
      </c>
      <c r="N11" s="897">
        <f t="shared" ca="1" si="1"/>
        <v>0</v>
      </c>
      <c r="O11" s="897">
        <f t="shared" ca="1" si="1"/>
        <v>0</v>
      </c>
      <c r="P11" s="895">
        <f t="shared" ca="1" si="1"/>
        <v>9</v>
      </c>
      <c r="Q11" s="893">
        <f t="shared" ca="1" si="1"/>
        <v>9</v>
      </c>
      <c r="R11" s="896">
        <f t="shared" ca="1" si="2"/>
        <v>18</v>
      </c>
      <c r="S11" s="897">
        <f t="shared" ca="1" si="3"/>
        <v>2</v>
      </c>
      <c r="T11" s="898"/>
      <c r="V11" s="545">
        <f t="shared" ca="1" si="6"/>
        <v>0</v>
      </c>
      <c r="W11" s="545">
        <f t="shared" ca="1" si="7"/>
        <v>0</v>
      </c>
      <c r="AA11" s="526">
        <f t="shared" ca="1" si="4"/>
        <v>0</v>
      </c>
      <c r="AB11" s="526">
        <f t="shared" ca="1" si="4"/>
        <v>0</v>
      </c>
    </row>
    <row r="12" spans="1:28" ht="22.5" customHeight="1">
      <c r="A12" s="529" t="s">
        <v>652</v>
      </c>
      <c r="B12" s="883" t="s">
        <v>425</v>
      </c>
      <c r="C12" s="884">
        <f t="shared" ca="1" si="0"/>
        <v>19</v>
      </c>
      <c r="D12" s="885">
        <f t="shared" ca="1" si="0"/>
        <v>16</v>
      </c>
      <c r="E12" s="885">
        <f t="shared" ca="1" si="0"/>
        <v>0</v>
      </c>
      <c r="F12" s="886">
        <f t="shared" ca="1" si="0"/>
        <v>3</v>
      </c>
      <c r="G12" s="887">
        <f t="shared" ca="1" si="0"/>
        <v>16</v>
      </c>
      <c r="H12" s="885">
        <f t="shared" ca="1" si="0"/>
        <v>16</v>
      </c>
      <c r="I12" s="885">
        <f t="shared" ca="1" si="0"/>
        <v>0</v>
      </c>
      <c r="J12" s="888">
        <f t="shared" ca="1" si="0"/>
        <v>0</v>
      </c>
      <c r="K12" s="887"/>
      <c r="L12" s="885"/>
      <c r="M12" s="888">
        <f t="shared" si="5"/>
        <v>0</v>
      </c>
      <c r="N12" s="889">
        <f t="shared" ca="1" si="1"/>
        <v>0</v>
      </c>
      <c r="O12" s="889">
        <f t="shared" ca="1" si="1"/>
        <v>1</v>
      </c>
      <c r="P12" s="887">
        <f t="shared" ca="1" si="1"/>
        <v>22</v>
      </c>
      <c r="Q12" s="885">
        <f t="shared" ca="1" si="1"/>
        <v>25</v>
      </c>
      <c r="R12" s="888">
        <f t="shared" ca="1" si="2"/>
        <v>47</v>
      </c>
      <c r="S12" s="889">
        <f t="shared" ca="1" si="3"/>
        <v>0</v>
      </c>
      <c r="T12" s="890"/>
      <c r="V12" s="545">
        <f t="shared" ca="1" si="6"/>
        <v>0</v>
      </c>
      <c r="W12" s="545">
        <f t="shared" ca="1" si="7"/>
        <v>0</v>
      </c>
      <c r="AA12" s="526">
        <f t="shared" ca="1" si="4"/>
        <v>0</v>
      </c>
      <c r="AB12" s="526">
        <f t="shared" ca="1" si="4"/>
        <v>0</v>
      </c>
    </row>
    <row r="13" spans="1:28" ht="22.5" customHeight="1">
      <c r="A13" s="529" t="s">
        <v>655</v>
      </c>
      <c r="B13" s="883" t="s">
        <v>428</v>
      </c>
      <c r="C13" s="884">
        <f t="shared" ca="1" si="0"/>
        <v>11</v>
      </c>
      <c r="D13" s="885">
        <f t="shared" ca="1" si="0"/>
        <v>11</v>
      </c>
      <c r="E13" s="885">
        <f t="shared" ca="1" si="0"/>
        <v>0</v>
      </c>
      <c r="F13" s="886">
        <f t="shared" ca="1" si="0"/>
        <v>0</v>
      </c>
      <c r="G13" s="887">
        <f t="shared" ca="1" si="0"/>
        <v>16</v>
      </c>
      <c r="H13" s="885">
        <f t="shared" ca="1" si="0"/>
        <v>14</v>
      </c>
      <c r="I13" s="885">
        <f t="shared" ca="1" si="0"/>
        <v>0</v>
      </c>
      <c r="J13" s="888">
        <f t="shared" ca="1" si="0"/>
        <v>2</v>
      </c>
      <c r="K13" s="887"/>
      <c r="L13" s="885"/>
      <c r="M13" s="888">
        <f>SUM(K13:L13)</f>
        <v>0</v>
      </c>
      <c r="N13" s="889">
        <f t="shared" ca="1" si="1"/>
        <v>0</v>
      </c>
      <c r="O13" s="889">
        <f t="shared" ca="1" si="1"/>
        <v>1</v>
      </c>
      <c r="P13" s="887">
        <f t="shared" ca="1" si="1"/>
        <v>29</v>
      </c>
      <c r="Q13" s="885">
        <f t="shared" ca="1" si="1"/>
        <v>12</v>
      </c>
      <c r="R13" s="888">
        <f t="shared" ca="1" si="2"/>
        <v>41</v>
      </c>
      <c r="S13" s="889">
        <f t="shared" ca="1" si="3"/>
        <v>7</v>
      </c>
      <c r="T13" s="890"/>
      <c r="V13" s="545">
        <f t="shared" ca="1" si="6"/>
        <v>0</v>
      </c>
      <c r="W13" s="545">
        <f t="shared" ca="1" si="7"/>
        <v>0</v>
      </c>
      <c r="AA13" s="526">
        <f t="shared" ca="1" si="4"/>
        <v>0</v>
      </c>
      <c r="AB13" s="526">
        <f t="shared" ca="1" si="4"/>
        <v>0</v>
      </c>
    </row>
    <row r="14" spans="1:28" ht="22.5" customHeight="1">
      <c r="A14" s="529" t="s">
        <v>659</v>
      </c>
      <c r="B14" s="883" t="s">
        <v>432</v>
      </c>
      <c r="C14" s="884">
        <f t="shared" ca="1" si="0"/>
        <v>29</v>
      </c>
      <c r="D14" s="885">
        <f t="shared" ca="1" si="0"/>
        <v>24</v>
      </c>
      <c r="E14" s="885">
        <f t="shared" ca="1" si="0"/>
        <v>0</v>
      </c>
      <c r="F14" s="886">
        <f t="shared" ca="1" si="0"/>
        <v>5</v>
      </c>
      <c r="G14" s="887">
        <f t="shared" ca="1" si="0"/>
        <v>54</v>
      </c>
      <c r="H14" s="885">
        <f t="shared" ca="1" si="0"/>
        <v>40</v>
      </c>
      <c r="I14" s="885">
        <f t="shared" ca="1" si="0"/>
        <v>0</v>
      </c>
      <c r="J14" s="888">
        <f t="shared" ca="1" si="0"/>
        <v>14</v>
      </c>
      <c r="K14" s="887"/>
      <c r="L14" s="885"/>
      <c r="M14" s="888">
        <f t="shared" si="5"/>
        <v>0</v>
      </c>
      <c r="N14" s="889">
        <f t="shared" ca="1" si="1"/>
        <v>0</v>
      </c>
      <c r="O14" s="889">
        <f t="shared" ca="1" si="1"/>
        <v>1</v>
      </c>
      <c r="P14" s="887">
        <f t="shared" ca="1" si="1"/>
        <v>34</v>
      </c>
      <c r="Q14" s="885">
        <f t="shared" ca="1" si="1"/>
        <v>17</v>
      </c>
      <c r="R14" s="888">
        <f t="shared" ca="1" si="2"/>
        <v>51</v>
      </c>
      <c r="S14" s="889">
        <f t="shared" ca="1" si="3"/>
        <v>2</v>
      </c>
      <c r="T14" s="890"/>
      <c r="V14" s="545">
        <f ca="1">C14-(D14+E14+F14)</f>
        <v>0</v>
      </c>
      <c r="W14" s="545">
        <f t="shared" ca="1" si="7"/>
        <v>0</v>
      </c>
      <c r="AA14" s="526">
        <f t="shared" ca="1" si="4"/>
        <v>0</v>
      </c>
      <c r="AB14" s="526">
        <f t="shared" ca="1" si="4"/>
        <v>0</v>
      </c>
    </row>
    <row r="15" spans="1:28" ht="22.5" customHeight="1">
      <c r="A15" s="529" t="s">
        <v>661</v>
      </c>
      <c r="B15" s="883" t="s">
        <v>434</v>
      </c>
      <c r="C15" s="884">
        <f t="shared" ca="1" si="0"/>
        <v>20</v>
      </c>
      <c r="D15" s="885">
        <f t="shared" ca="1" si="0"/>
        <v>18</v>
      </c>
      <c r="E15" s="885">
        <f t="shared" ca="1" si="0"/>
        <v>0</v>
      </c>
      <c r="F15" s="886">
        <f t="shared" ca="1" si="0"/>
        <v>2</v>
      </c>
      <c r="G15" s="887">
        <f t="shared" ca="1" si="0"/>
        <v>22</v>
      </c>
      <c r="H15" s="885">
        <f t="shared" ca="1" si="0"/>
        <v>21</v>
      </c>
      <c r="I15" s="885">
        <f t="shared" ca="1" si="0"/>
        <v>0</v>
      </c>
      <c r="J15" s="888">
        <f t="shared" ca="1" si="0"/>
        <v>1</v>
      </c>
      <c r="K15" s="887"/>
      <c r="L15" s="885"/>
      <c r="M15" s="888">
        <f t="shared" si="5"/>
        <v>0</v>
      </c>
      <c r="N15" s="889">
        <f t="shared" ca="1" si="1"/>
        <v>1</v>
      </c>
      <c r="O15" s="889">
        <f t="shared" ca="1" si="1"/>
        <v>1</v>
      </c>
      <c r="P15" s="887">
        <f t="shared" ca="1" si="1"/>
        <v>20</v>
      </c>
      <c r="Q15" s="885">
        <f t="shared" ca="1" si="1"/>
        <v>16</v>
      </c>
      <c r="R15" s="888">
        <f t="shared" ca="1" si="2"/>
        <v>36</v>
      </c>
      <c r="S15" s="889">
        <f t="shared" ca="1" si="3"/>
        <v>7</v>
      </c>
      <c r="T15" s="890"/>
      <c r="V15" s="545">
        <f t="shared" ca="1" si="6"/>
        <v>0</v>
      </c>
      <c r="W15" s="545">
        <f t="shared" ca="1" si="7"/>
        <v>0</v>
      </c>
      <c r="AA15" s="526">
        <f t="shared" ca="1" si="4"/>
        <v>0</v>
      </c>
      <c r="AB15" s="526">
        <f t="shared" ca="1" si="4"/>
        <v>0</v>
      </c>
    </row>
    <row r="16" spans="1:28" ht="22.5" customHeight="1">
      <c r="A16" s="529" t="s">
        <v>663</v>
      </c>
      <c r="B16" s="891" t="s">
        <v>435</v>
      </c>
      <c r="C16" s="892">
        <f t="shared" ca="1" si="0"/>
        <v>16</v>
      </c>
      <c r="D16" s="893">
        <f t="shared" ca="1" si="0"/>
        <v>14</v>
      </c>
      <c r="E16" s="893">
        <f t="shared" ca="1" si="0"/>
        <v>0</v>
      </c>
      <c r="F16" s="894">
        <f t="shared" ca="1" si="0"/>
        <v>2</v>
      </c>
      <c r="G16" s="895">
        <f t="shared" ca="1" si="0"/>
        <v>10</v>
      </c>
      <c r="H16" s="893">
        <f t="shared" ca="1" si="0"/>
        <v>9</v>
      </c>
      <c r="I16" s="893">
        <f t="shared" ca="1" si="0"/>
        <v>0</v>
      </c>
      <c r="J16" s="896">
        <f t="shared" ca="1" si="0"/>
        <v>1</v>
      </c>
      <c r="K16" s="895"/>
      <c r="L16" s="893"/>
      <c r="M16" s="896">
        <f t="shared" si="5"/>
        <v>0</v>
      </c>
      <c r="N16" s="897">
        <f t="shared" ca="1" si="1"/>
        <v>0</v>
      </c>
      <c r="O16" s="897">
        <f t="shared" ca="1" si="1"/>
        <v>2</v>
      </c>
      <c r="P16" s="895">
        <f t="shared" ca="1" si="1"/>
        <v>47</v>
      </c>
      <c r="Q16" s="893">
        <f t="shared" ca="1" si="1"/>
        <v>7</v>
      </c>
      <c r="R16" s="896">
        <f t="shared" ca="1" si="2"/>
        <v>54</v>
      </c>
      <c r="S16" s="897">
        <f t="shared" ca="1" si="3"/>
        <v>7</v>
      </c>
      <c r="T16" s="898"/>
      <c r="V16" s="545">
        <f t="shared" ca="1" si="6"/>
        <v>0</v>
      </c>
      <c r="W16" s="545">
        <f t="shared" ca="1" si="7"/>
        <v>0</v>
      </c>
      <c r="AA16" s="526">
        <f t="shared" ca="1" si="4"/>
        <v>0</v>
      </c>
      <c r="AB16" s="526">
        <f t="shared" ca="1" si="4"/>
        <v>0</v>
      </c>
    </row>
    <row r="17" spans="1:28" ht="22.5" customHeight="1">
      <c r="A17" s="529" t="s">
        <v>665</v>
      </c>
      <c r="B17" s="883" t="s">
        <v>437</v>
      </c>
      <c r="C17" s="884">
        <f t="shared" ca="1" si="0"/>
        <v>14</v>
      </c>
      <c r="D17" s="885">
        <f t="shared" ca="1" si="0"/>
        <v>14</v>
      </c>
      <c r="E17" s="885">
        <f t="shared" ca="1" si="0"/>
        <v>0</v>
      </c>
      <c r="F17" s="886">
        <f t="shared" ca="1" si="0"/>
        <v>0</v>
      </c>
      <c r="G17" s="887">
        <f t="shared" ca="1" si="0"/>
        <v>31</v>
      </c>
      <c r="H17" s="885">
        <f t="shared" ca="1" si="0"/>
        <v>31</v>
      </c>
      <c r="I17" s="885">
        <f t="shared" ca="1" si="0"/>
        <v>0</v>
      </c>
      <c r="J17" s="888">
        <f t="shared" ca="1" si="0"/>
        <v>0</v>
      </c>
      <c r="K17" s="887"/>
      <c r="L17" s="885"/>
      <c r="M17" s="888">
        <f t="shared" si="5"/>
        <v>0</v>
      </c>
      <c r="N17" s="889">
        <f t="shared" ca="1" si="1"/>
        <v>0</v>
      </c>
      <c r="O17" s="889">
        <f t="shared" ca="1" si="1"/>
        <v>0</v>
      </c>
      <c r="P17" s="887">
        <f t="shared" ca="1" si="1"/>
        <v>12</v>
      </c>
      <c r="Q17" s="885">
        <f t="shared" ca="1" si="1"/>
        <v>14</v>
      </c>
      <c r="R17" s="888">
        <f t="shared" ca="1" si="2"/>
        <v>26</v>
      </c>
      <c r="S17" s="889">
        <f t="shared" ca="1" si="3"/>
        <v>0</v>
      </c>
      <c r="T17" s="890">
        <v>1</v>
      </c>
      <c r="V17" s="545">
        <f t="shared" ca="1" si="6"/>
        <v>0</v>
      </c>
      <c r="W17" s="545">
        <f t="shared" ca="1" si="7"/>
        <v>0</v>
      </c>
      <c r="AA17" s="526">
        <f t="shared" ca="1" si="4"/>
        <v>0</v>
      </c>
      <c r="AB17" s="526">
        <f t="shared" ca="1" si="4"/>
        <v>0</v>
      </c>
    </row>
    <row r="18" spans="1:28" ht="22.5" customHeight="1">
      <c r="A18" s="529" t="s">
        <v>669</v>
      </c>
      <c r="B18" s="883" t="s">
        <v>441</v>
      </c>
      <c r="C18" s="884">
        <f t="shared" ca="1" si="0"/>
        <v>3</v>
      </c>
      <c r="D18" s="885">
        <f t="shared" ca="1" si="0"/>
        <v>3</v>
      </c>
      <c r="E18" s="885">
        <f t="shared" ca="1" si="0"/>
        <v>0</v>
      </c>
      <c r="F18" s="886">
        <f t="shared" ca="1" si="0"/>
        <v>0</v>
      </c>
      <c r="G18" s="887">
        <f t="shared" ca="1" si="0"/>
        <v>2</v>
      </c>
      <c r="H18" s="885">
        <f t="shared" ca="1" si="0"/>
        <v>2</v>
      </c>
      <c r="I18" s="885">
        <f t="shared" ca="1" si="0"/>
        <v>0</v>
      </c>
      <c r="J18" s="888">
        <f t="shared" ca="1" si="0"/>
        <v>0</v>
      </c>
      <c r="K18" s="887"/>
      <c r="L18" s="885"/>
      <c r="M18" s="888">
        <f t="shared" si="5"/>
        <v>0</v>
      </c>
      <c r="N18" s="889">
        <f t="shared" ca="1" si="1"/>
        <v>0</v>
      </c>
      <c r="O18" s="889">
        <f t="shared" ca="1" si="1"/>
        <v>0</v>
      </c>
      <c r="P18" s="887">
        <f t="shared" ca="1" si="1"/>
        <v>4</v>
      </c>
      <c r="Q18" s="885">
        <f t="shared" ca="1" si="1"/>
        <v>3</v>
      </c>
      <c r="R18" s="888">
        <f t="shared" ca="1" si="2"/>
        <v>7</v>
      </c>
      <c r="S18" s="889">
        <f t="shared" ca="1" si="3"/>
        <v>2</v>
      </c>
      <c r="T18" s="890"/>
      <c r="V18" s="545">
        <f t="shared" ca="1" si="6"/>
        <v>0</v>
      </c>
      <c r="W18" s="545">
        <f t="shared" ca="1" si="7"/>
        <v>0</v>
      </c>
      <c r="AA18" s="526">
        <f t="shared" ca="1" si="4"/>
        <v>0</v>
      </c>
      <c r="AB18" s="526">
        <f t="shared" ca="1" si="4"/>
        <v>0</v>
      </c>
    </row>
    <row r="19" spans="1:28" ht="22.5" customHeight="1">
      <c r="A19" s="529" t="s">
        <v>680</v>
      </c>
      <c r="B19" s="891" t="s">
        <v>452</v>
      </c>
      <c r="C19" s="892">
        <f t="shared" ca="1" si="0"/>
        <v>11</v>
      </c>
      <c r="D19" s="893">
        <f t="shared" ca="1" si="0"/>
        <v>11</v>
      </c>
      <c r="E19" s="893">
        <f t="shared" ca="1" si="0"/>
        <v>0</v>
      </c>
      <c r="F19" s="894">
        <f t="shared" ca="1" si="0"/>
        <v>1</v>
      </c>
      <c r="G19" s="895">
        <f t="shared" ca="1" si="0"/>
        <v>5</v>
      </c>
      <c r="H19" s="893">
        <f t="shared" ca="1" si="0"/>
        <v>5</v>
      </c>
      <c r="I19" s="893">
        <f t="shared" ca="1" si="0"/>
        <v>0</v>
      </c>
      <c r="J19" s="896">
        <f t="shared" ca="1" si="0"/>
        <v>0</v>
      </c>
      <c r="K19" s="895"/>
      <c r="L19" s="893"/>
      <c r="M19" s="896">
        <f t="shared" si="5"/>
        <v>0</v>
      </c>
      <c r="N19" s="897">
        <f t="shared" ca="1" si="1"/>
        <v>0</v>
      </c>
      <c r="O19" s="897">
        <f t="shared" ca="1" si="1"/>
        <v>0</v>
      </c>
      <c r="P19" s="895">
        <f t="shared" ca="1" si="1"/>
        <v>20</v>
      </c>
      <c r="Q19" s="893">
        <f t="shared" ca="1" si="1"/>
        <v>3</v>
      </c>
      <c r="R19" s="896">
        <f t="shared" ca="1" si="2"/>
        <v>23</v>
      </c>
      <c r="S19" s="897">
        <f t="shared" ca="1" si="3"/>
        <v>1</v>
      </c>
      <c r="T19" s="898"/>
      <c r="V19" s="545">
        <f t="shared" ca="1" si="6"/>
        <v>-1</v>
      </c>
      <c r="W19" s="545">
        <f t="shared" ca="1" si="7"/>
        <v>0</v>
      </c>
      <c r="AA19" s="526">
        <f t="shared" ca="1" si="4"/>
        <v>0</v>
      </c>
      <c r="AB19" s="526">
        <f t="shared" ca="1" si="4"/>
        <v>0</v>
      </c>
    </row>
    <row r="20" spans="1:28" ht="22.5" customHeight="1">
      <c r="B20" s="899" t="s">
        <v>1402</v>
      </c>
      <c r="C20" s="900">
        <f ca="1">SUM(C7:C19)</f>
        <v>176</v>
      </c>
      <c r="D20" s="901">
        <f t="shared" ref="D20:T20" ca="1" si="8">SUM(D7:D19)</f>
        <v>156</v>
      </c>
      <c r="E20" s="901">
        <f t="shared" ca="1" si="8"/>
        <v>0</v>
      </c>
      <c r="F20" s="902">
        <f t="shared" ca="1" si="8"/>
        <v>21</v>
      </c>
      <c r="G20" s="903">
        <f t="shared" ca="1" si="8"/>
        <v>242</v>
      </c>
      <c r="H20" s="901">
        <f t="shared" ca="1" si="8"/>
        <v>216</v>
      </c>
      <c r="I20" s="901">
        <f t="shared" ca="1" si="8"/>
        <v>0</v>
      </c>
      <c r="J20" s="904">
        <f t="shared" ca="1" si="8"/>
        <v>26</v>
      </c>
      <c r="K20" s="903">
        <f t="shared" si="8"/>
        <v>0</v>
      </c>
      <c r="L20" s="901">
        <f t="shared" si="8"/>
        <v>0</v>
      </c>
      <c r="M20" s="904">
        <f t="shared" si="8"/>
        <v>0</v>
      </c>
      <c r="N20" s="905">
        <f t="shared" ca="1" si="8"/>
        <v>1</v>
      </c>
      <c r="O20" s="905">
        <f t="shared" ca="1" si="8"/>
        <v>14</v>
      </c>
      <c r="P20" s="903">
        <f t="shared" ca="1" si="8"/>
        <v>270</v>
      </c>
      <c r="Q20" s="901">
        <f t="shared" ca="1" si="8"/>
        <v>166</v>
      </c>
      <c r="R20" s="904">
        <f t="shared" ca="1" si="8"/>
        <v>436</v>
      </c>
      <c r="S20" s="905">
        <f t="shared" ca="1" si="8"/>
        <v>34</v>
      </c>
      <c r="T20" s="906">
        <f t="shared" si="8"/>
        <v>1</v>
      </c>
      <c r="V20" s="545">
        <f t="shared" ca="1" si="6"/>
        <v>-1</v>
      </c>
      <c r="W20" s="545">
        <f t="shared" ca="1" si="7"/>
        <v>0</v>
      </c>
    </row>
    <row r="21" spans="1:28" ht="22.5" customHeight="1">
      <c r="A21" s="529" t="s">
        <v>623</v>
      </c>
      <c r="B21" s="883" t="s">
        <v>396</v>
      </c>
      <c r="C21" s="884">
        <f t="shared" ref="C21:J25" ca="1" si="9">INDEX(INDIRECT("_"&amp;C$54),MATCH($A21,_3瀬戸法自治体コード,0))</f>
        <v>0</v>
      </c>
      <c r="D21" s="885">
        <f t="shared" ca="1" si="9"/>
        <v>0</v>
      </c>
      <c r="E21" s="885">
        <f t="shared" ca="1" si="9"/>
        <v>0</v>
      </c>
      <c r="F21" s="886">
        <f t="shared" ca="1" si="9"/>
        <v>0</v>
      </c>
      <c r="G21" s="887">
        <f t="shared" ca="1" si="9"/>
        <v>1</v>
      </c>
      <c r="H21" s="885">
        <f t="shared" ca="1" si="9"/>
        <v>1</v>
      </c>
      <c r="I21" s="885">
        <f t="shared" ca="1" si="9"/>
        <v>0</v>
      </c>
      <c r="J21" s="888">
        <f t="shared" ca="1" si="9"/>
        <v>0</v>
      </c>
      <c r="K21" s="887"/>
      <c r="L21" s="885"/>
      <c r="M21" s="888">
        <f t="shared" si="5"/>
        <v>0</v>
      </c>
      <c r="N21" s="889">
        <f t="shared" ref="N21:Q48" ca="1" si="10">INDEX(INDIRECT("_"&amp;N$54),MATCH($A21,_3瀬戸法自治体コード,0))</f>
        <v>0</v>
      </c>
      <c r="O21" s="889">
        <f t="shared" ca="1" si="10"/>
        <v>0</v>
      </c>
      <c r="P21" s="887">
        <f t="shared" ca="1" si="10"/>
        <v>0</v>
      </c>
      <c r="Q21" s="885">
        <f t="shared" ca="1" si="10"/>
        <v>0</v>
      </c>
      <c r="R21" s="888">
        <f t="shared" ref="R21:R32" ca="1" si="11">P21+Q21</f>
        <v>0</v>
      </c>
      <c r="S21" s="889">
        <f t="shared" ref="S21:S48" ca="1" si="12">INDEX(INDIRECT("_"&amp;S$54),MATCH($A21,_3瀬戸法自治体コード,0))</f>
        <v>0</v>
      </c>
      <c r="T21" s="890"/>
      <c r="V21" s="545">
        <f t="shared" ca="1" si="6"/>
        <v>0</v>
      </c>
      <c r="W21" s="545">
        <f t="shared" ca="1" si="7"/>
        <v>0</v>
      </c>
      <c r="X21" s="526" t="s">
        <v>2265</v>
      </c>
      <c r="AA21" s="526">
        <f t="shared" ca="1" si="4"/>
        <v>0</v>
      </c>
      <c r="AB21" s="526">
        <f t="shared" ca="1" si="4"/>
        <v>0</v>
      </c>
    </row>
    <row r="22" spans="1:28" ht="22.5" customHeight="1">
      <c r="A22" s="529" t="s">
        <v>625</v>
      </c>
      <c r="B22" s="883" t="s">
        <v>1825</v>
      </c>
      <c r="C22" s="884">
        <f t="shared" ca="1" si="9"/>
        <v>2</v>
      </c>
      <c r="D22" s="885">
        <f t="shared" ca="1" si="9"/>
        <v>2</v>
      </c>
      <c r="E22" s="885">
        <f t="shared" ca="1" si="9"/>
        <v>0</v>
      </c>
      <c r="F22" s="886">
        <f t="shared" ca="1" si="9"/>
        <v>0</v>
      </c>
      <c r="G22" s="887">
        <f t="shared" ca="1" si="9"/>
        <v>1</v>
      </c>
      <c r="H22" s="885">
        <f t="shared" ca="1" si="9"/>
        <v>1</v>
      </c>
      <c r="I22" s="885">
        <f t="shared" ca="1" si="9"/>
        <v>0</v>
      </c>
      <c r="J22" s="888">
        <f t="shared" ca="1" si="9"/>
        <v>0</v>
      </c>
      <c r="K22" s="887"/>
      <c r="L22" s="885"/>
      <c r="M22" s="888">
        <f t="shared" si="5"/>
        <v>0</v>
      </c>
      <c r="N22" s="889">
        <f t="shared" ca="1" si="10"/>
        <v>0</v>
      </c>
      <c r="O22" s="889">
        <f t="shared" ca="1" si="10"/>
        <v>1</v>
      </c>
      <c r="P22" s="887">
        <f t="shared" ca="1" si="10"/>
        <v>2</v>
      </c>
      <c r="Q22" s="885">
        <f t="shared" ca="1" si="10"/>
        <v>3</v>
      </c>
      <c r="R22" s="888">
        <f t="shared" ca="1" si="11"/>
        <v>5</v>
      </c>
      <c r="S22" s="889">
        <f t="shared" ca="1" si="12"/>
        <v>0</v>
      </c>
      <c r="T22" s="890"/>
      <c r="V22" s="545">
        <f t="shared" ca="1" si="6"/>
        <v>0</v>
      </c>
      <c r="W22" s="545">
        <f t="shared" ca="1" si="7"/>
        <v>0</v>
      </c>
      <c r="X22" s="526" t="s">
        <v>2266</v>
      </c>
      <c r="AA22" s="526">
        <f t="shared" ca="1" si="4"/>
        <v>0</v>
      </c>
      <c r="AB22" s="526">
        <f t="shared" ca="1" si="4"/>
        <v>0</v>
      </c>
    </row>
    <row r="23" spans="1:28" ht="22.5" customHeight="1">
      <c r="A23" s="529" t="s">
        <v>626</v>
      </c>
      <c r="B23" s="883" t="s">
        <v>399</v>
      </c>
      <c r="C23" s="884">
        <f t="shared" ca="1" si="9"/>
        <v>7</v>
      </c>
      <c r="D23" s="885">
        <f t="shared" ca="1" si="9"/>
        <v>7</v>
      </c>
      <c r="E23" s="885">
        <f t="shared" ca="1" si="9"/>
        <v>0</v>
      </c>
      <c r="F23" s="886">
        <f t="shared" ca="1" si="9"/>
        <v>0</v>
      </c>
      <c r="G23" s="887">
        <f t="shared" ca="1" si="9"/>
        <v>10</v>
      </c>
      <c r="H23" s="885">
        <f t="shared" ca="1" si="9"/>
        <v>10</v>
      </c>
      <c r="I23" s="885">
        <f t="shared" ca="1" si="9"/>
        <v>0</v>
      </c>
      <c r="J23" s="888">
        <f t="shared" ca="1" si="9"/>
        <v>0</v>
      </c>
      <c r="K23" s="887"/>
      <c r="L23" s="885"/>
      <c r="M23" s="888">
        <f t="shared" si="5"/>
        <v>0</v>
      </c>
      <c r="N23" s="889">
        <f t="shared" ca="1" si="10"/>
        <v>0</v>
      </c>
      <c r="O23" s="889">
        <f t="shared" ca="1" si="10"/>
        <v>0</v>
      </c>
      <c r="P23" s="887">
        <f t="shared" ca="1" si="10"/>
        <v>10</v>
      </c>
      <c r="Q23" s="885">
        <f t="shared" ca="1" si="10"/>
        <v>2</v>
      </c>
      <c r="R23" s="888">
        <f t="shared" ca="1" si="11"/>
        <v>12</v>
      </c>
      <c r="S23" s="889">
        <f t="shared" ca="1" si="12"/>
        <v>2</v>
      </c>
      <c r="T23" s="890"/>
      <c r="V23" s="545">
        <f t="shared" ca="1" si="6"/>
        <v>0</v>
      </c>
      <c r="W23" s="545">
        <f t="shared" ca="1" si="7"/>
        <v>0</v>
      </c>
      <c r="X23" s="526" t="s">
        <v>2267</v>
      </c>
      <c r="AA23" s="526">
        <f t="shared" ca="1" si="4"/>
        <v>0</v>
      </c>
      <c r="AB23" s="526">
        <f t="shared" ca="1" si="4"/>
        <v>0</v>
      </c>
    </row>
    <row r="24" spans="1:28" ht="22.5" customHeight="1">
      <c r="A24" s="529" t="s">
        <v>628</v>
      </c>
      <c r="B24" s="883" t="s">
        <v>2314</v>
      </c>
      <c r="C24" s="884">
        <f t="shared" ca="1" si="9"/>
        <v>0</v>
      </c>
      <c r="D24" s="885">
        <f t="shared" ca="1" si="9"/>
        <v>0</v>
      </c>
      <c r="E24" s="885">
        <f t="shared" ca="1" si="9"/>
        <v>0</v>
      </c>
      <c r="F24" s="886">
        <f t="shared" ca="1" si="9"/>
        <v>0</v>
      </c>
      <c r="G24" s="887">
        <f t="shared" ca="1" si="9"/>
        <v>0</v>
      </c>
      <c r="H24" s="885">
        <f t="shared" ca="1" si="9"/>
        <v>0</v>
      </c>
      <c r="I24" s="885">
        <f t="shared" ca="1" si="9"/>
        <v>0</v>
      </c>
      <c r="J24" s="888">
        <f t="shared" ca="1" si="9"/>
        <v>0</v>
      </c>
      <c r="K24" s="887"/>
      <c r="L24" s="885"/>
      <c r="M24" s="888"/>
      <c r="N24" s="889">
        <f t="shared" ca="1" si="10"/>
        <v>0</v>
      </c>
      <c r="O24" s="889">
        <f t="shared" ca="1" si="10"/>
        <v>0</v>
      </c>
      <c r="P24" s="887">
        <f t="shared" ca="1" si="10"/>
        <v>0</v>
      </c>
      <c r="Q24" s="885">
        <f t="shared" ca="1" si="10"/>
        <v>0</v>
      </c>
      <c r="R24" s="888"/>
      <c r="S24" s="889">
        <f t="shared" ca="1" si="12"/>
        <v>0</v>
      </c>
      <c r="T24" s="890"/>
      <c r="V24" s="545">
        <f t="shared" ca="1" si="6"/>
        <v>0</v>
      </c>
      <c r="W24" s="545">
        <f t="shared" ca="1" si="7"/>
        <v>0</v>
      </c>
      <c r="X24" s="526" t="s">
        <v>2269</v>
      </c>
      <c r="AA24" s="526">
        <f t="shared" ca="1" si="4"/>
        <v>0</v>
      </c>
      <c r="AB24" s="526">
        <f t="shared" ca="1" si="4"/>
        <v>0</v>
      </c>
    </row>
    <row r="25" spans="1:28" ht="22.5" customHeight="1">
      <c r="A25" s="1152" t="s">
        <v>3812</v>
      </c>
      <c r="B25" s="883" t="s">
        <v>3811</v>
      </c>
      <c r="C25" s="884">
        <f t="shared" ca="1" si="9"/>
        <v>0</v>
      </c>
      <c r="D25" s="885">
        <f t="shared" ref="D25:J34" ca="1" si="13">INDEX(INDIRECT("_"&amp;D$54),MATCH($A25,_3瀬戸法自治体コード,0))</f>
        <v>0</v>
      </c>
      <c r="E25" s="885">
        <f t="shared" ca="1" si="13"/>
        <v>0</v>
      </c>
      <c r="F25" s="886">
        <f t="shared" ca="1" si="13"/>
        <v>0</v>
      </c>
      <c r="G25" s="887">
        <f t="shared" ca="1" si="13"/>
        <v>0</v>
      </c>
      <c r="H25" s="885">
        <f t="shared" ca="1" si="13"/>
        <v>0</v>
      </c>
      <c r="I25" s="885">
        <f t="shared" ca="1" si="13"/>
        <v>0</v>
      </c>
      <c r="J25" s="888">
        <f t="shared" ca="1" si="13"/>
        <v>0</v>
      </c>
      <c r="K25" s="887"/>
      <c r="L25" s="885"/>
      <c r="M25" s="888">
        <f t="shared" ref="M25" si="14">SUM(K25:L25)</f>
        <v>0</v>
      </c>
      <c r="N25" s="889">
        <f t="shared" ca="1" si="10"/>
        <v>0</v>
      </c>
      <c r="O25" s="889">
        <f t="shared" ca="1" si="10"/>
        <v>0</v>
      </c>
      <c r="P25" s="887">
        <f t="shared" ca="1" si="10"/>
        <v>0</v>
      </c>
      <c r="Q25" s="885">
        <f t="shared" ca="1" si="10"/>
        <v>0</v>
      </c>
      <c r="R25" s="888">
        <f t="shared" ref="R25" ca="1" si="15">P25+Q25</f>
        <v>0</v>
      </c>
      <c r="S25" s="889">
        <f t="shared" ca="1" si="12"/>
        <v>0</v>
      </c>
      <c r="T25" s="890"/>
      <c r="V25" s="545">
        <f t="shared" ref="V25" ca="1" si="16">C25-(D25+E25+F25)</f>
        <v>0</v>
      </c>
      <c r="W25" s="545">
        <f t="shared" ref="W25" ca="1" si="17">G25-(H25+I25+J25)</f>
        <v>0</v>
      </c>
      <c r="X25" s="526" t="s">
        <v>3811</v>
      </c>
      <c r="AA25" s="526">
        <f t="shared" ca="1" si="4"/>
        <v>0</v>
      </c>
      <c r="AB25" s="526">
        <f t="shared" ca="1" si="4"/>
        <v>0</v>
      </c>
    </row>
    <row r="26" spans="1:28" ht="22.5" customHeight="1">
      <c r="A26" s="1153" t="s">
        <v>630</v>
      </c>
      <c r="B26" s="883" t="s">
        <v>2315</v>
      </c>
      <c r="C26" s="884">
        <f t="shared" ref="C26:C35" ca="1" si="18">INDEX(INDIRECT("_"&amp;C$54),MATCH($A26,_3瀬戸法自治体コード,0))</f>
        <v>3</v>
      </c>
      <c r="D26" s="885">
        <f t="shared" ca="1" si="13"/>
        <v>2</v>
      </c>
      <c r="E26" s="885">
        <f t="shared" ca="1" si="13"/>
        <v>0</v>
      </c>
      <c r="F26" s="886">
        <f t="shared" ca="1" si="13"/>
        <v>1</v>
      </c>
      <c r="G26" s="887">
        <f t="shared" ca="1" si="13"/>
        <v>5</v>
      </c>
      <c r="H26" s="885">
        <f t="shared" ca="1" si="13"/>
        <v>4</v>
      </c>
      <c r="I26" s="885">
        <f t="shared" ca="1" si="13"/>
        <v>0</v>
      </c>
      <c r="J26" s="888">
        <f t="shared" ca="1" si="13"/>
        <v>1</v>
      </c>
      <c r="K26" s="887"/>
      <c r="L26" s="885"/>
      <c r="M26" s="888">
        <f t="shared" si="5"/>
        <v>0</v>
      </c>
      <c r="N26" s="889">
        <f t="shared" ca="1" si="10"/>
        <v>0</v>
      </c>
      <c r="O26" s="889">
        <f t="shared" ca="1" si="10"/>
        <v>0</v>
      </c>
      <c r="P26" s="887">
        <f t="shared" ca="1" si="10"/>
        <v>2</v>
      </c>
      <c r="Q26" s="885">
        <f t="shared" ca="1" si="10"/>
        <v>1</v>
      </c>
      <c r="R26" s="888">
        <f t="shared" ca="1" si="11"/>
        <v>3</v>
      </c>
      <c r="S26" s="889">
        <f t="shared" ca="1" si="12"/>
        <v>0</v>
      </c>
      <c r="T26" s="890"/>
      <c r="V26" s="545">
        <f t="shared" ca="1" si="6"/>
        <v>0</v>
      </c>
      <c r="W26" s="545">
        <f t="shared" ca="1" si="7"/>
        <v>0</v>
      </c>
      <c r="X26" s="567" t="s">
        <v>2271</v>
      </c>
      <c r="AA26" s="526">
        <f t="shared" ca="1" si="4"/>
        <v>0</v>
      </c>
      <c r="AB26" s="526">
        <f t="shared" ca="1" si="4"/>
        <v>0</v>
      </c>
    </row>
    <row r="27" spans="1:28" ht="22.5" customHeight="1">
      <c r="A27" s="529" t="s">
        <v>631</v>
      </c>
      <c r="B27" s="883" t="s">
        <v>2316</v>
      </c>
      <c r="C27" s="884">
        <f t="shared" ca="1" si="18"/>
        <v>3</v>
      </c>
      <c r="D27" s="885">
        <f t="shared" ca="1" si="13"/>
        <v>3</v>
      </c>
      <c r="E27" s="885">
        <f t="shared" ca="1" si="13"/>
        <v>0</v>
      </c>
      <c r="F27" s="886">
        <f t="shared" ca="1" si="13"/>
        <v>0</v>
      </c>
      <c r="G27" s="887">
        <f t="shared" ca="1" si="13"/>
        <v>3</v>
      </c>
      <c r="H27" s="885">
        <f t="shared" ca="1" si="13"/>
        <v>3</v>
      </c>
      <c r="I27" s="885">
        <f t="shared" ca="1" si="13"/>
        <v>0</v>
      </c>
      <c r="J27" s="888">
        <f t="shared" ca="1" si="13"/>
        <v>0</v>
      </c>
      <c r="K27" s="887"/>
      <c r="L27" s="885"/>
      <c r="M27" s="888"/>
      <c r="N27" s="889">
        <f t="shared" ca="1" si="10"/>
        <v>0</v>
      </c>
      <c r="O27" s="889">
        <f t="shared" ca="1" si="10"/>
        <v>0</v>
      </c>
      <c r="P27" s="887">
        <f t="shared" ca="1" si="10"/>
        <v>4</v>
      </c>
      <c r="Q27" s="885">
        <f t="shared" ca="1" si="10"/>
        <v>5</v>
      </c>
      <c r="R27" s="888">
        <f t="shared" ca="1" si="11"/>
        <v>9</v>
      </c>
      <c r="S27" s="889">
        <f t="shared" ca="1" si="12"/>
        <v>0</v>
      </c>
      <c r="T27" s="890"/>
      <c r="V27" s="545">
        <f t="shared" ca="1" si="6"/>
        <v>0</v>
      </c>
      <c r="W27" s="545">
        <f t="shared" ca="1" si="7"/>
        <v>0</v>
      </c>
      <c r="X27" s="526" t="s">
        <v>2272</v>
      </c>
      <c r="AA27" s="526">
        <f t="shared" ca="1" si="4"/>
        <v>0</v>
      </c>
      <c r="AB27" s="526">
        <f t="shared" ca="1" si="4"/>
        <v>0</v>
      </c>
    </row>
    <row r="28" spans="1:28" ht="22.5" customHeight="1">
      <c r="A28" s="1152" t="s">
        <v>3428</v>
      </c>
      <c r="B28" s="883" t="s">
        <v>3429</v>
      </c>
      <c r="C28" s="884">
        <f t="shared" ca="1" si="18"/>
        <v>0</v>
      </c>
      <c r="D28" s="885">
        <f t="shared" ca="1" si="13"/>
        <v>0</v>
      </c>
      <c r="E28" s="885">
        <f t="shared" ca="1" si="13"/>
        <v>0</v>
      </c>
      <c r="F28" s="886">
        <f t="shared" ca="1" si="13"/>
        <v>0</v>
      </c>
      <c r="G28" s="887">
        <f t="shared" ca="1" si="13"/>
        <v>0</v>
      </c>
      <c r="H28" s="885">
        <f t="shared" ca="1" si="13"/>
        <v>0</v>
      </c>
      <c r="I28" s="885">
        <f t="shared" ca="1" si="13"/>
        <v>0</v>
      </c>
      <c r="J28" s="888">
        <f t="shared" ca="1" si="13"/>
        <v>0</v>
      </c>
      <c r="K28" s="887"/>
      <c r="L28" s="885"/>
      <c r="M28" s="888"/>
      <c r="N28" s="889">
        <f t="shared" ca="1" si="10"/>
        <v>0</v>
      </c>
      <c r="O28" s="889">
        <f t="shared" ca="1" si="10"/>
        <v>0</v>
      </c>
      <c r="P28" s="887">
        <f t="shared" ca="1" si="10"/>
        <v>0</v>
      </c>
      <c r="Q28" s="885">
        <f t="shared" ca="1" si="10"/>
        <v>0</v>
      </c>
      <c r="R28" s="888">
        <f t="shared" ref="R28" ca="1" si="19">P28+Q28</f>
        <v>0</v>
      </c>
      <c r="S28" s="889">
        <f t="shared" ca="1" si="12"/>
        <v>0</v>
      </c>
      <c r="T28" s="890"/>
      <c r="V28" s="545">
        <f t="shared" ref="V28:V29" ca="1" si="20">C28-(D28+E28+F28)</f>
        <v>0</v>
      </c>
      <c r="W28" s="545">
        <f t="shared" ref="W28:W29" ca="1" si="21">G28-(H28+I28+J28)</f>
        <v>0</v>
      </c>
      <c r="X28" s="526" t="s">
        <v>3429</v>
      </c>
      <c r="AA28" s="526">
        <f t="shared" ca="1" si="4"/>
        <v>0</v>
      </c>
      <c r="AB28" s="526">
        <f t="shared" ca="1" si="4"/>
        <v>0</v>
      </c>
    </row>
    <row r="29" spans="1:28" ht="22.5" customHeight="1">
      <c r="A29" s="1152" t="s">
        <v>3559</v>
      </c>
      <c r="B29" s="883" t="s">
        <v>3560</v>
      </c>
      <c r="C29" s="884">
        <f t="shared" ca="1" si="18"/>
        <v>0</v>
      </c>
      <c r="D29" s="885">
        <f t="shared" ca="1" si="13"/>
        <v>0</v>
      </c>
      <c r="E29" s="885">
        <f t="shared" ca="1" si="13"/>
        <v>0</v>
      </c>
      <c r="F29" s="886">
        <f t="shared" ca="1" si="13"/>
        <v>0</v>
      </c>
      <c r="G29" s="887">
        <f t="shared" ca="1" si="13"/>
        <v>0</v>
      </c>
      <c r="H29" s="885">
        <f t="shared" ca="1" si="13"/>
        <v>0</v>
      </c>
      <c r="I29" s="885">
        <f t="shared" ca="1" si="13"/>
        <v>0</v>
      </c>
      <c r="J29" s="888">
        <f t="shared" ca="1" si="13"/>
        <v>0</v>
      </c>
      <c r="K29" s="887"/>
      <c r="L29" s="885"/>
      <c r="M29" s="888"/>
      <c r="N29" s="889">
        <f t="shared" ca="1" si="10"/>
        <v>0</v>
      </c>
      <c r="O29" s="889">
        <f t="shared" ca="1" si="10"/>
        <v>0</v>
      </c>
      <c r="P29" s="887">
        <f t="shared" ca="1" si="10"/>
        <v>0</v>
      </c>
      <c r="Q29" s="885">
        <f t="shared" ca="1" si="10"/>
        <v>0</v>
      </c>
      <c r="R29" s="888">
        <f t="shared" ref="R29" ca="1" si="22">P29+Q29</f>
        <v>0</v>
      </c>
      <c r="S29" s="889">
        <f t="shared" ca="1" si="12"/>
        <v>0</v>
      </c>
      <c r="T29" s="890"/>
      <c r="V29" s="545">
        <f t="shared" ca="1" si="20"/>
        <v>0</v>
      </c>
      <c r="W29" s="545">
        <f t="shared" ca="1" si="21"/>
        <v>0</v>
      </c>
      <c r="X29" s="526" t="s">
        <v>3560</v>
      </c>
      <c r="AA29" s="526">
        <f t="shared" ca="1" si="4"/>
        <v>0</v>
      </c>
      <c r="AB29" s="526">
        <f t="shared" ca="1" si="4"/>
        <v>0</v>
      </c>
    </row>
    <row r="30" spans="1:28" s="567" customFormat="1" ht="22.5" customHeight="1">
      <c r="A30" s="529" t="s">
        <v>635</v>
      </c>
      <c r="B30" s="883" t="s">
        <v>2317</v>
      </c>
      <c r="C30" s="884">
        <f t="shared" ca="1" si="18"/>
        <v>0</v>
      </c>
      <c r="D30" s="885">
        <f t="shared" ca="1" si="13"/>
        <v>0</v>
      </c>
      <c r="E30" s="885">
        <f t="shared" ca="1" si="13"/>
        <v>0</v>
      </c>
      <c r="F30" s="886">
        <f t="shared" ca="1" si="13"/>
        <v>0</v>
      </c>
      <c r="G30" s="887">
        <f t="shared" ca="1" si="13"/>
        <v>0</v>
      </c>
      <c r="H30" s="885">
        <f t="shared" ca="1" si="13"/>
        <v>0</v>
      </c>
      <c r="I30" s="885">
        <f t="shared" ca="1" si="13"/>
        <v>0</v>
      </c>
      <c r="J30" s="888">
        <f t="shared" ca="1" si="13"/>
        <v>0</v>
      </c>
      <c r="K30" s="887"/>
      <c r="L30" s="885"/>
      <c r="M30" s="888">
        <f t="shared" si="5"/>
        <v>0</v>
      </c>
      <c r="N30" s="889">
        <f t="shared" ca="1" si="10"/>
        <v>0</v>
      </c>
      <c r="O30" s="889">
        <f t="shared" ca="1" si="10"/>
        <v>0</v>
      </c>
      <c r="P30" s="887">
        <f t="shared" ca="1" si="10"/>
        <v>0</v>
      </c>
      <c r="Q30" s="885">
        <f t="shared" ca="1" si="10"/>
        <v>0</v>
      </c>
      <c r="R30" s="888">
        <f ca="1">P30+Q30</f>
        <v>0</v>
      </c>
      <c r="S30" s="889">
        <f t="shared" ca="1" si="12"/>
        <v>0</v>
      </c>
      <c r="T30" s="890"/>
      <c r="U30" s="526"/>
      <c r="V30" s="545">
        <f t="shared" ca="1" si="6"/>
        <v>0</v>
      </c>
      <c r="W30" s="545">
        <f t="shared" ca="1" si="7"/>
        <v>0</v>
      </c>
      <c r="X30" s="526" t="s">
        <v>2276</v>
      </c>
      <c r="AA30" s="526">
        <f t="shared" ref="AA30:AB48" ca="1" si="23">INDEX(INDIRECT("_"&amp;AA$5),MATCH($A30,_3瀬戸法自治体コード,0))</f>
        <v>0</v>
      </c>
      <c r="AB30" s="526">
        <f t="shared" ca="1" si="23"/>
        <v>0</v>
      </c>
    </row>
    <row r="31" spans="1:28" ht="22.5" customHeight="1">
      <c r="A31" s="529" t="s">
        <v>637</v>
      </c>
      <c r="B31" s="883" t="s">
        <v>410</v>
      </c>
      <c r="C31" s="884">
        <f t="shared" ca="1" si="18"/>
        <v>2</v>
      </c>
      <c r="D31" s="885">
        <f t="shared" ca="1" si="13"/>
        <v>2</v>
      </c>
      <c r="E31" s="885">
        <f t="shared" ca="1" si="13"/>
        <v>0</v>
      </c>
      <c r="F31" s="886">
        <f t="shared" ca="1" si="13"/>
        <v>0</v>
      </c>
      <c r="G31" s="887">
        <f t="shared" ca="1" si="13"/>
        <v>7</v>
      </c>
      <c r="H31" s="885">
        <f t="shared" ca="1" si="13"/>
        <v>7</v>
      </c>
      <c r="I31" s="885">
        <f t="shared" ca="1" si="13"/>
        <v>0</v>
      </c>
      <c r="J31" s="888">
        <f t="shared" ca="1" si="13"/>
        <v>0</v>
      </c>
      <c r="K31" s="887"/>
      <c r="L31" s="885"/>
      <c r="M31" s="888">
        <f t="shared" si="5"/>
        <v>0</v>
      </c>
      <c r="N31" s="889">
        <f t="shared" ca="1" si="10"/>
        <v>0</v>
      </c>
      <c r="O31" s="889">
        <f t="shared" ca="1" si="10"/>
        <v>0</v>
      </c>
      <c r="P31" s="887">
        <f t="shared" ca="1" si="10"/>
        <v>8</v>
      </c>
      <c r="Q31" s="885">
        <f t="shared" ca="1" si="10"/>
        <v>1</v>
      </c>
      <c r="R31" s="888">
        <f t="shared" ca="1" si="11"/>
        <v>9</v>
      </c>
      <c r="S31" s="889">
        <f t="shared" ca="1" si="12"/>
        <v>1</v>
      </c>
      <c r="T31" s="890"/>
      <c r="V31" s="545">
        <f t="shared" ca="1" si="6"/>
        <v>0</v>
      </c>
      <c r="W31" s="545">
        <f t="shared" ca="1" si="7"/>
        <v>0</v>
      </c>
      <c r="X31" s="526" t="s">
        <v>2277</v>
      </c>
      <c r="AA31" s="526">
        <f t="shared" ca="1" si="23"/>
        <v>0</v>
      </c>
      <c r="AB31" s="526">
        <f t="shared" ca="1" si="23"/>
        <v>0</v>
      </c>
    </row>
    <row r="32" spans="1:28" ht="22.5" customHeight="1">
      <c r="A32" s="529" t="s">
        <v>638</v>
      </c>
      <c r="B32" s="883" t="s">
        <v>411</v>
      </c>
      <c r="C32" s="884">
        <f t="shared" ca="1" si="18"/>
        <v>7</v>
      </c>
      <c r="D32" s="885">
        <f t="shared" ca="1" si="13"/>
        <v>5</v>
      </c>
      <c r="E32" s="885">
        <f t="shared" ca="1" si="13"/>
        <v>0</v>
      </c>
      <c r="F32" s="886">
        <f t="shared" ca="1" si="13"/>
        <v>2</v>
      </c>
      <c r="G32" s="887">
        <f t="shared" ca="1" si="13"/>
        <v>15</v>
      </c>
      <c r="H32" s="885">
        <f t="shared" ca="1" si="13"/>
        <v>12</v>
      </c>
      <c r="I32" s="885">
        <f t="shared" ca="1" si="13"/>
        <v>0</v>
      </c>
      <c r="J32" s="888">
        <f t="shared" ca="1" si="13"/>
        <v>3</v>
      </c>
      <c r="K32" s="887"/>
      <c r="L32" s="885"/>
      <c r="M32" s="888">
        <f t="shared" si="5"/>
        <v>0</v>
      </c>
      <c r="N32" s="889">
        <f t="shared" ca="1" si="10"/>
        <v>0</v>
      </c>
      <c r="O32" s="889">
        <f t="shared" ca="1" si="10"/>
        <v>0</v>
      </c>
      <c r="P32" s="887">
        <f t="shared" ca="1" si="10"/>
        <v>14</v>
      </c>
      <c r="Q32" s="885">
        <f t="shared" ca="1" si="10"/>
        <v>4</v>
      </c>
      <c r="R32" s="888">
        <f t="shared" ca="1" si="11"/>
        <v>18</v>
      </c>
      <c r="S32" s="889">
        <f t="shared" ca="1" si="12"/>
        <v>1</v>
      </c>
      <c r="T32" s="890"/>
      <c r="V32" s="545">
        <f t="shared" ca="1" si="6"/>
        <v>0</v>
      </c>
      <c r="W32" s="545">
        <f t="shared" ca="1" si="7"/>
        <v>0</v>
      </c>
      <c r="X32" s="526" t="s">
        <v>2278</v>
      </c>
      <c r="AA32" s="526">
        <f t="shared" ca="1" si="23"/>
        <v>0</v>
      </c>
      <c r="AB32" s="526">
        <f t="shared" ca="1" si="23"/>
        <v>0</v>
      </c>
    </row>
    <row r="33" spans="1:28" ht="22.5" customHeight="1">
      <c r="A33" s="529" t="s">
        <v>639</v>
      </c>
      <c r="B33" s="883" t="s">
        <v>2318</v>
      </c>
      <c r="C33" s="884">
        <f t="shared" ca="1" si="18"/>
        <v>1</v>
      </c>
      <c r="D33" s="885">
        <f t="shared" ca="1" si="13"/>
        <v>1</v>
      </c>
      <c r="E33" s="885">
        <f t="shared" ca="1" si="13"/>
        <v>0</v>
      </c>
      <c r="F33" s="886">
        <f t="shared" ca="1" si="13"/>
        <v>0</v>
      </c>
      <c r="G33" s="887">
        <f t="shared" ca="1" si="13"/>
        <v>12</v>
      </c>
      <c r="H33" s="885">
        <f t="shared" ca="1" si="13"/>
        <v>12</v>
      </c>
      <c r="I33" s="885">
        <f t="shared" ca="1" si="13"/>
        <v>0</v>
      </c>
      <c r="J33" s="888">
        <f t="shared" ca="1" si="13"/>
        <v>0</v>
      </c>
      <c r="K33" s="887"/>
      <c r="L33" s="885"/>
      <c r="M33" s="888">
        <f t="shared" si="5"/>
        <v>0</v>
      </c>
      <c r="N33" s="889">
        <f t="shared" ca="1" si="10"/>
        <v>0</v>
      </c>
      <c r="O33" s="889">
        <f t="shared" ca="1" si="10"/>
        <v>0</v>
      </c>
      <c r="P33" s="887">
        <f t="shared" ca="1" si="10"/>
        <v>3</v>
      </c>
      <c r="Q33" s="885">
        <f t="shared" ca="1" si="10"/>
        <v>2</v>
      </c>
      <c r="R33" s="888">
        <f ca="1">P33+Q33</f>
        <v>5</v>
      </c>
      <c r="S33" s="889">
        <f t="shared" ca="1" si="12"/>
        <v>0</v>
      </c>
      <c r="T33" s="890"/>
      <c r="V33" s="545">
        <f t="shared" ca="1" si="6"/>
        <v>0</v>
      </c>
      <c r="W33" s="545">
        <f t="shared" ca="1" si="7"/>
        <v>0</v>
      </c>
      <c r="X33" s="526" t="s">
        <v>2279</v>
      </c>
      <c r="AA33" s="526">
        <f t="shared" ca="1" si="23"/>
        <v>0</v>
      </c>
      <c r="AB33" s="526">
        <f t="shared" ca="1" si="23"/>
        <v>0</v>
      </c>
    </row>
    <row r="34" spans="1:28" s="567" customFormat="1" ht="22.5" customHeight="1">
      <c r="A34" s="529" t="s">
        <v>640</v>
      </c>
      <c r="B34" s="883" t="s">
        <v>3430</v>
      </c>
      <c r="C34" s="884">
        <f t="shared" ca="1" si="18"/>
        <v>0</v>
      </c>
      <c r="D34" s="885">
        <f t="shared" ca="1" si="13"/>
        <v>0</v>
      </c>
      <c r="E34" s="885">
        <f t="shared" ca="1" si="13"/>
        <v>0</v>
      </c>
      <c r="F34" s="886">
        <f t="shared" ca="1" si="13"/>
        <v>0</v>
      </c>
      <c r="G34" s="887">
        <f t="shared" ca="1" si="13"/>
        <v>1</v>
      </c>
      <c r="H34" s="885">
        <f t="shared" ca="1" si="13"/>
        <v>0</v>
      </c>
      <c r="I34" s="885">
        <f t="shared" ca="1" si="13"/>
        <v>0</v>
      </c>
      <c r="J34" s="888">
        <f t="shared" ca="1" si="13"/>
        <v>1</v>
      </c>
      <c r="K34" s="887"/>
      <c r="L34" s="885"/>
      <c r="M34" s="888">
        <f t="shared" ref="M34" si="24">SUM(K34:L34)</f>
        <v>0</v>
      </c>
      <c r="N34" s="889">
        <f t="shared" ca="1" si="10"/>
        <v>0</v>
      </c>
      <c r="O34" s="889">
        <f t="shared" ca="1" si="10"/>
        <v>0</v>
      </c>
      <c r="P34" s="887">
        <f t="shared" ca="1" si="10"/>
        <v>5</v>
      </c>
      <c r="Q34" s="885">
        <f t="shared" ca="1" si="10"/>
        <v>0</v>
      </c>
      <c r="R34" s="888">
        <f ca="1">P34+Q34</f>
        <v>5</v>
      </c>
      <c r="S34" s="889">
        <f t="shared" ca="1" si="12"/>
        <v>0</v>
      </c>
      <c r="T34" s="890"/>
      <c r="U34" s="532"/>
      <c r="V34" s="545">
        <f t="shared" ref="V34" ca="1" si="25">C34-(D34+E34+F34)</f>
        <v>0</v>
      </c>
      <c r="W34" s="545">
        <f t="shared" ref="W34" ca="1" si="26">G34-(H34+I34+J34)</f>
        <v>0</v>
      </c>
      <c r="X34" s="526" t="s">
        <v>2280</v>
      </c>
      <c r="AA34" s="526">
        <f t="shared" ca="1" si="23"/>
        <v>0</v>
      </c>
      <c r="AB34" s="526">
        <f t="shared" ca="1" si="23"/>
        <v>0</v>
      </c>
    </row>
    <row r="35" spans="1:28" s="567" customFormat="1" ht="22.5" customHeight="1">
      <c r="A35" s="529" t="s">
        <v>641</v>
      </c>
      <c r="B35" s="883" t="s">
        <v>2319</v>
      </c>
      <c r="C35" s="884">
        <f t="shared" ca="1" si="18"/>
        <v>0</v>
      </c>
      <c r="D35" s="885">
        <f t="shared" ref="D35:J41" ca="1" si="27">INDEX(INDIRECT("_"&amp;D$54),MATCH($A35,_3瀬戸法自治体コード,0))</f>
        <v>0</v>
      </c>
      <c r="E35" s="885">
        <f t="shared" ca="1" si="27"/>
        <v>0</v>
      </c>
      <c r="F35" s="886">
        <f t="shared" ca="1" si="27"/>
        <v>0</v>
      </c>
      <c r="G35" s="887">
        <f t="shared" ca="1" si="27"/>
        <v>0</v>
      </c>
      <c r="H35" s="885">
        <f t="shared" ca="1" si="27"/>
        <v>0</v>
      </c>
      <c r="I35" s="885">
        <f t="shared" ca="1" si="27"/>
        <v>0</v>
      </c>
      <c r="J35" s="888">
        <f t="shared" ca="1" si="27"/>
        <v>0</v>
      </c>
      <c r="K35" s="887"/>
      <c r="L35" s="885"/>
      <c r="M35" s="888">
        <f t="shared" si="5"/>
        <v>0</v>
      </c>
      <c r="N35" s="889">
        <f t="shared" ca="1" si="10"/>
        <v>0</v>
      </c>
      <c r="O35" s="889">
        <f t="shared" ca="1" si="10"/>
        <v>1</v>
      </c>
      <c r="P35" s="887">
        <f t="shared" ca="1" si="10"/>
        <v>2</v>
      </c>
      <c r="Q35" s="885">
        <f t="shared" ca="1" si="10"/>
        <v>0</v>
      </c>
      <c r="R35" s="888">
        <f ca="1">P35+Q35</f>
        <v>2</v>
      </c>
      <c r="S35" s="889">
        <f t="shared" ca="1" si="12"/>
        <v>0</v>
      </c>
      <c r="T35" s="890"/>
      <c r="U35" s="532"/>
      <c r="V35" s="545">
        <f t="shared" ca="1" si="6"/>
        <v>0</v>
      </c>
      <c r="W35" s="545">
        <f t="shared" ca="1" si="7"/>
        <v>0</v>
      </c>
      <c r="X35" s="526" t="s">
        <v>2281</v>
      </c>
      <c r="AA35" s="526">
        <f t="shared" ca="1" si="23"/>
        <v>0</v>
      </c>
      <c r="AB35" s="526">
        <f t="shared" ca="1" si="23"/>
        <v>0</v>
      </c>
    </row>
    <row r="36" spans="1:28" ht="22.5" customHeight="1">
      <c r="A36" s="529" t="s">
        <v>645</v>
      </c>
      <c r="B36" s="883" t="s">
        <v>2320</v>
      </c>
      <c r="C36" s="884">
        <f t="shared" ref="C36:C48" ca="1" si="28">INDEX(INDIRECT("_"&amp;C$54),MATCH($A36,_3瀬戸法自治体コード,0))</f>
        <v>0</v>
      </c>
      <c r="D36" s="885">
        <f t="shared" ca="1" si="27"/>
        <v>0</v>
      </c>
      <c r="E36" s="885">
        <f t="shared" ca="1" si="27"/>
        <v>0</v>
      </c>
      <c r="F36" s="886">
        <f t="shared" ca="1" si="27"/>
        <v>0</v>
      </c>
      <c r="G36" s="887">
        <f t="shared" ca="1" si="27"/>
        <v>0</v>
      </c>
      <c r="H36" s="885">
        <f t="shared" ca="1" si="27"/>
        <v>0</v>
      </c>
      <c r="I36" s="885">
        <f t="shared" ca="1" si="27"/>
        <v>0</v>
      </c>
      <c r="J36" s="888">
        <f t="shared" ca="1" si="27"/>
        <v>0</v>
      </c>
      <c r="K36" s="887"/>
      <c r="L36" s="885"/>
      <c r="M36" s="888">
        <f t="shared" si="5"/>
        <v>0</v>
      </c>
      <c r="N36" s="889">
        <f t="shared" ca="1" si="10"/>
        <v>0</v>
      </c>
      <c r="O36" s="889">
        <f t="shared" ca="1" si="10"/>
        <v>0</v>
      </c>
      <c r="P36" s="887">
        <f t="shared" ca="1" si="10"/>
        <v>5</v>
      </c>
      <c r="Q36" s="885">
        <f t="shared" ca="1" si="10"/>
        <v>0</v>
      </c>
      <c r="R36" s="888">
        <f t="shared" ref="R36:R44" ca="1" si="29">P36+Q36</f>
        <v>5</v>
      </c>
      <c r="S36" s="889">
        <f t="shared" ca="1" si="12"/>
        <v>0</v>
      </c>
      <c r="T36" s="890"/>
      <c r="V36" s="545">
        <f t="shared" ca="1" si="6"/>
        <v>0</v>
      </c>
      <c r="W36" s="545">
        <f t="shared" ca="1" si="7"/>
        <v>0</v>
      </c>
      <c r="X36" s="526" t="s">
        <v>2284</v>
      </c>
      <c r="AA36" s="526">
        <f t="shared" ca="1" si="23"/>
        <v>0</v>
      </c>
      <c r="AB36" s="526">
        <f t="shared" ca="1" si="23"/>
        <v>0</v>
      </c>
    </row>
    <row r="37" spans="1:28" ht="22.5" customHeight="1">
      <c r="A37" s="529" t="s">
        <v>647</v>
      </c>
      <c r="B37" s="883" t="s">
        <v>2321</v>
      </c>
      <c r="C37" s="884">
        <f t="shared" ca="1" si="28"/>
        <v>2</v>
      </c>
      <c r="D37" s="885">
        <f t="shared" ca="1" si="27"/>
        <v>2</v>
      </c>
      <c r="E37" s="885">
        <f t="shared" ca="1" si="27"/>
        <v>0</v>
      </c>
      <c r="F37" s="886">
        <f t="shared" ca="1" si="27"/>
        <v>0</v>
      </c>
      <c r="G37" s="887">
        <f t="shared" ca="1" si="27"/>
        <v>5</v>
      </c>
      <c r="H37" s="885">
        <f t="shared" ca="1" si="27"/>
        <v>5</v>
      </c>
      <c r="I37" s="885">
        <f t="shared" ca="1" si="27"/>
        <v>0</v>
      </c>
      <c r="J37" s="888">
        <f t="shared" ca="1" si="27"/>
        <v>0</v>
      </c>
      <c r="K37" s="887"/>
      <c r="L37" s="885"/>
      <c r="M37" s="888">
        <f t="shared" si="5"/>
        <v>0</v>
      </c>
      <c r="N37" s="889">
        <f t="shared" ca="1" si="10"/>
        <v>0</v>
      </c>
      <c r="O37" s="889">
        <f t="shared" ca="1" si="10"/>
        <v>0</v>
      </c>
      <c r="P37" s="887">
        <f t="shared" ca="1" si="10"/>
        <v>7</v>
      </c>
      <c r="Q37" s="885">
        <f t="shared" ca="1" si="10"/>
        <v>3</v>
      </c>
      <c r="R37" s="888">
        <f t="shared" ca="1" si="29"/>
        <v>10</v>
      </c>
      <c r="S37" s="889">
        <f t="shared" ca="1" si="12"/>
        <v>3</v>
      </c>
      <c r="T37" s="890"/>
      <c r="V37" s="545">
        <f t="shared" ca="1" si="6"/>
        <v>0</v>
      </c>
      <c r="W37" s="545">
        <f t="shared" ca="1" si="7"/>
        <v>0</v>
      </c>
      <c r="X37" s="526" t="s">
        <v>2285</v>
      </c>
      <c r="AA37" s="526">
        <f t="shared" ca="1" si="23"/>
        <v>0</v>
      </c>
      <c r="AB37" s="526">
        <f t="shared" ca="1" si="23"/>
        <v>0</v>
      </c>
    </row>
    <row r="38" spans="1:28" ht="22.5" customHeight="1">
      <c r="A38" s="529" t="s">
        <v>653</v>
      </c>
      <c r="B38" s="883" t="s">
        <v>426</v>
      </c>
      <c r="C38" s="884">
        <f t="shared" ca="1" si="28"/>
        <v>3</v>
      </c>
      <c r="D38" s="885">
        <f t="shared" ca="1" si="27"/>
        <v>3</v>
      </c>
      <c r="E38" s="885">
        <f t="shared" ca="1" si="27"/>
        <v>0</v>
      </c>
      <c r="F38" s="886">
        <f t="shared" ca="1" si="27"/>
        <v>0</v>
      </c>
      <c r="G38" s="887">
        <f t="shared" ca="1" si="27"/>
        <v>4</v>
      </c>
      <c r="H38" s="885">
        <f t="shared" ca="1" si="27"/>
        <v>4</v>
      </c>
      <c r="I38" s="885">
        <f t="shared" ca="1" si="27"/>
        <v>0</v>
      </c>
      <c r="J38" s="888">
        <f t="shared" ca="1" si="27"/>
        <v>0</v>
      </c>
      <c r="K38" s="887"/>
      <c r="L38" s="885"/>
      <c r="M38" s="888">
        <f t="shared" si="5"/>
        <v>0</v>
      </c>
      <c r="N38" s="889">
        <f t="shared" ca="1" si="10"/>
        <v>0</v>
      </c>
      <c r="O38" s="889">
        <f t="shared" ca="1" si="10"/>
        <v>3</v>
      </c>
      <c r="P38" s="887">
        <f t="shared" ca="1" si="10"/>
        <v>18</v>
      </c>
      <c r="Q38" s="885">
        <f t="shared" ca="1" si="10"/>
        <v>6</v>
      </c>
      <c r="R38" s="888">
        <f t="shared" ca="1" si="29"/>
        <v>24</v>
      </c>
      <c r="S38" s="889">
        <f t="shared" ca="1" si="12"/>
        <v>1</v>
      </c>
      <c r="T38" s="890"/>
      <c r="V38" s="545">
        <f t="shared" ca="1" si="6"/>
        <v>0</v>
      </c>
      <c r="W38" s="545">
        <f t="shared" ca="1" si="7"/>
        <v>0</v>
      </c>
      <c r="X38" s="526" t="s">
        <v>2286</v>
      </c>
      <c r="AA38" s="526">
        <f t="shared" ca="1" si="23"/>
        <v>0</v>
      </c>
      <c r="AB38" s="526">
        <f t="shared" ca="1" si="23"/>
        <v>0</v>
      </c>
    </row>
    <row r="39" spans="1:28" ht="22.5" customHeight="1">
      <c r="A39" s="529" t="s">
        <v>654</v>
      </c>
      <c r="B39" s="883" t="s">
        <v>2322</v>
      </c>
      <c r="C39" s="884">
        <f t="shared" ca="1" si="28"/>
        <v>6</v>
      </c>
      <c r="D39" s="885">
        <f t="shared" ca="1" si="27"/>
        <v>5</v>
      </c>
      <c r="E39" s="885">
        <f t="shared" ca="1" si="27"/>
        <v>0</v>
      </c>
      <c r="F39" s="886">
        <f t="shared" ca="1" si="27"/>
        <v>1</v>
      </c>
      <c r="G39" s="887">
        <f t="shared" ca="1" si="27"/>
        <v>32</v>
      </c>
      <c r="H39" s="885">
        <f t="shared" ca="1" si="27"/>
        <v>31</v>
      </c>
      <c r="I39" s="885">
        <f t="shared" ca="1" si="27"/>
        <v>0</v>
      </c>
      <c r="J39" s="888">
        <f t="shared" ca="1" si="27"/>
        <v>1</v>
      </c>
      <c r="K39" s="887"/>
      <c r="L39" s="885"/>
      <c r="M39" s="888">
        <f t="shared" si="5"/>
        <v>0</v>
      </c>
      <c r="N39" s="889">
        <f t="shared" ca="1" si="10"/>
        <v>0</v>
      </c>
      <c r="O39" s="889">
        <f t="shared" ca="1" si="10"/>
        <v>0</v>
      </c>
      <c r="P39" s="887">
        <f t="shared" ca="1" si="10"/>
        <v>18</v>
      </c>
      <c r="Q39" s="885">
        <f t="shared" ca="1" si="10"/>
        <v>17</v>
      </c>
      <c r="R39" s="888">
        <f t="shared" ca="1" si="29"/>
        <v>35</v>
      </c>
      <c r="S39" s="889">
        <f t="shared" ca="1" si="12"/>
        <v>0</v>
      </c>
      <c r="T39" s="890"/>
      <c r="V39" s="545">
        <f t="shared" ca="1" si="6"/>
        <v>0</v>
      </c>
      <c r="W39" s="545">
        <f t="shared" ca="1" si="7"/>
        <v>0</v>
      </c>
      <c r="X39" s="526" t="s">
        <v>2287</v>
      </c>
      <c r="AA39" s="526">
        <f t="shared" ca="1" si="23"/>
        <v>0</v>
      </c>
      <c r="AB39" s="526">
        <f t="shared" ca="1" si="23"/>
        <v>0</v>
      </c>
    </row>
    <row r="40" spans="1:28" ht="22.5" customHeight="1">
      <c r="A40" s="529" t="s">
        <v>656</v>
      </c>
      <c r="B40" s="883" t="s">
        <v>429</v>
      </c>
      <c r="C40" s="884">
        <f t="shared" ca="1" si="28"/>
        <v>2</v>
      </c>
      <c r="D40" s="885">
        <f t="shared" ca="1" si="27"/>
        <v>1</v>
      </c>
      <c r="E40" s="885">
        <f t="shared" ca="1" si="27"/>
        <v>0</v>
      </c>
      <c r="F40" s="886">
        <f t="shared" ca="1" si="27"/>
        <v>1</v>
      </c>
      <c r="G40" s="887">
        <f t="shared" ca="1" si="27"/>
        <v>4</v>
      </c>
      <c r="H40" s="885">
        <f t="shared" ca="1" si="27"/>
        <v>4</v>
      </c>
      <c r="I40" s="885">
        <f t="shared" ca="1" si="27"/>
        <v>0</v>
      </c>
      <c r="J40" s="888">
        <f t="shared" ca="1" si="27"/>
        <v>0</v>
      </c>
      <c r="K40" s="887"/>
      <c r="L40" s="885"/>
      <c r="M40" s="888">
        <f t="shared" si="5"/>
        <v>0</v>
      </c>
      <c r="N40" s="889">
        <f t="shared" ca="1" si="10"/>
        <v>0</v>
      </c>
      <c r="O40" s="889">
        <f t="shared" ca="1" si="10"/>
        <v>0</v>
      </c>
      <c r="P40" s="887">
        <f t="shared" ca="1" si="10"/>
        <v>6</v>
      </c>
      <c r="Q40" s="885">
        <f t="shared" ca="1" si="10"/>
        <v>2</v>
      </c>
      <c r="R40" s="888">
        <f t="shared" ca="1" si="29"/>
        <v>8</v>
      </c>
      <c r="S40" s="889">
        <f t="shared" ca="1" si="12"/>
        <v>1</v>
      </c>
      <c r="T40" s="890"/>
      <c r="V40" s="545">
        <f t="shared" ca="1" si="6"/>
        <v>0</v>
      </c>
      <c r="W40" s="545">
        <f t="shared" ca="1" si="7"/>
        <v>0</v>
      </c>
      <c r="X40" s="526" t="s">
        <v>2288</v>
      </c>
      <c r="AA40" s="526">
        <f t="shared" ca="1" si="23"/>
        <v>0</v>
      </c>
      <c r="AB40" s="526">
        <f t="shared" ca="1" si="23"/>
        <v>0</v>
      </c>
    </row>
    <row r="41" spans="1:28" ht="22.5" customHeight="1">
      <c r="A41" s="529" t="s">
        <v>657</v>
      </c>
      <c r="B41" s="883" t="s">
        <v>3366</v>
      </c>
      <c r="C41" s="884">
        <f t="shared" ca="1" si="28"/>
        <v>2</v>
      </c>
      <c r="D41" s="885">
        <f t="shared" ca="1" si="27"/>
        <v>2</v>
      </c>
      <c r="E41" s="885">
        <f t="shared" ca="1" si="27"/>
        <v>0</v>
      </c>
      <c r="F41" s="886">
        <f t="shared" ca="1" si="27"/>
        <v>0</v>
      </c>
      <c r="G41" s="887">
        <f t="shared" ca="1" si="27"/>
        <v>2</v>
      </c>
      <c r="H41" s="885">
        <f t="shared" ca="1" si="27"/>
        <v>2</v>
      </c>
      <c r="I41" s="885">
        <f t="shared" ca="1" si="27"/>
        <v>0</v>
      </c>
      <c r="J41" s="888">
        <f t="shared" ca="1" si="27"/>
        <v>0</v>
      </c>
      <c r="K41" s="887"/>
      <c r="L41" s="885"/>
      <c r="M41" s="888">
        <f>SUM(K41:L41)</f>
        <v>0</v>
      </c>
      <c r="N41" s="889">
        <f t="shared" ca="1" si="10"/>
        <v>0</v>
      </c>
      <c r="O41" s="889">
        <f t="shared" ca="1" si="10"/>
        <v>2</v>
      </c>
      <c r="P41" s="887">
        <f t="shared" ca="1" si="10"/>
        <v>2</v>
      </c>
      <c r="Q41" s="885">
        <f t="shared" ca="1" si="10"/>
        <v>1</v>
      </c>
      <c r="R41" s="888">
        <f t="shared" ref="R41" ca="1" si="30">P41+Q41</f>
        <v>3</v>
      </c>
      <c r="S41" s="889">
        <f t="shared" ca="1" si="12"/>
        <v>0</v>
      </c>
      <c r="T41" s="890"/>
      <c r="V41" s="545">
        <f t="shared" ref="V41" ca="1" si="31">C41-(D41+E41+F41)</f>
        <v>0</v>
      </c>
      <c r="W41" s="545">
        <f t="shared" ref="W41" ca="1" si="32">G41-(H41+I41+J41)</f>
        <v>0</v>
      </c>
      <c r="X41" s="526" t="s">
        <v>3813</v>
      </c>
      <c r="AA41" s="526">
        <f t="shared" ca="1" si="23"/>
        <v>0</v>
      </c>
      <c r="AB41" s="526">
        <f t="shared" ca="1" si="23"/>
        <v>0</v>
      </c>
    </row>
    <row r="42" spans="1:28" ht="22.5" customHeight="1">
      <c r="A42" s="529" t="s">
        <v>658</v>
      </c>
      <c r="B42" s="883" t="s">
        <v>2323</v>
      </c>
      <c r="C42" s="884">
        <f t="shared" ca="1" si="28"/>
        <v>4</v>
      </c>
      <c r="D42" s="885">
        <f t="shared" ref="D42:J48" ca="1" si="33">INDEX(INDIRECT("_"&amp;D$54),MATCH($A42,_3瀬戸法自治体コード,0))</f>
        <v>3</v>
      </c>
      <c r="E42" s="885">
        <f t="shared" ca="1" si="33"/>
        <v>0</v>
      </c>
      <c r="F42" s="886">
        <f t="shared" ca="1" si="33"/>
        <v>1</v>
      </c>
      <c r="G42" s="887">
        <f t="shared" ca="1" si="33"/>
        <v>6</v>
      </c>
      <c r="H42" s="885">
        <f t="shared" ca="1" si="33"/>
        <v>4</v>
      </c>
      <c r="I42" s="885">
        <f t="shared" ca="1" si="33"/>
        <v>0</v>
      </c>
      <c r="J42" s="888">
        <f t="shared" ca="1" si="33"/>
        <v>2</v>
      </c>
      <c r="K42" s="887"/>
      <c r="L42" s="885"/>
      <c r="M42" s="888">
        <f t="shared" si="5"/>
        <v>0</v>
      </c>
      <c r="N42" s="889">
        <f t="shared" ca="1" si="10"/>
        <v>0</v>
      </c>
      <c r="O42" s="889">
        <f t="shared" ca="1" si="10"/>
        <v>0</v>
      </c>
      <c r="P42" s="887">
        <f t="shared" ca="1" si="10"/>
        <v>6</v>
      </c>
      <c r="Q42" s="885">
        <f t="shared" ca="1" si="10"/>
        <v>6</v>
      </c>
      <c r="R42" s="888">
        <f t="shared" ca="1" si="29"/>
        <v>12</v>
      </c>
      <c r="S42" s="889">
        <f t="shared" ca="1" si="12"/>
        <v>0</v>
      </c>
      <c r="T42" s="890"/>
      <c r="V42" s="545">
        <f t="shared" ca="1" si="6"/>
        <v>0</v>
      </c>
      <c r="W42" s="545">
        <f t="shared" ca="1" si="7"/>
        <v>0</v>
      </c>
      <c r="X42" s="526" t="s">
        <v>2290</v>
      </c>
      <c r="AA42" s="526">
        <f t="shared" ca="1" si="23"/>
        <v>0</v>
      </c>
      <c r="AB42" s="526">
        <f t="shared" ca="1" si="23"/>
        <v>0</v>
      </c>
    </row>
    <row r="43" spans="1:28" ht="22.5" customHeight="1">
      <c r="A43" s="529" t="s">
        <v>660</v>
      </c>
      <c r="B43" s="883" t="s">
        <v>2324</v>
      </c>
      <c r="C43" s="884">
        <f t="shared" ca="1" si="28"/>
        <v>5</v>
      </c>
      <c r="D43" s="885">
        <f t="shared" ca="1" si="33"/>
        <v>5</v>
      </c>
      <c r="E43" s="885">
        <f t="shared" ca="1" si="33"/>
        <v>0</v>
      </c>
      <c r="F43" s="886">
        <f t="shared" ca="1" si="33"/>
        <v>0</v>
      </c>
      <c r="G43" s="887">
        <f t="shared" ca="1" si="33"/>
        <v>5</v>
      </c>
      <c r="H43" s="885">
        <f t="shared" ca="1" si="33"/>
        <v>5</v>
      </c>
      <c r="I43" s="885">
        <f t="shared" ca="1" si="33"/>
        <v>0</v>
      </c>
      <c r="J43" s="888">
        <f t="shared" ca="1" si="33"/>
        <v>0</v>
      </c>
      <c r="K43" s="887"/>
      <c r="L43" s="885"/>
      <c r="M43" s="888">
        <f t="shared" si="5"/>
        <v>0</v>
      </c>
      <c r="N43" s="889">
        <f t="shared" ca="1" si="10"/>
        <v>0</v>
      </c>
      <c r="O43" s="889">
        <f t="shared" ca="1" si="10"/>
        <v>1</v>
      </c>
      <c r="P43" s="887">
        <f t="shared" ca="1" si="10"/>
        <v>6</v>
      </c>
      <c r="Q43" s="885">
        <f t="shared" ca="1" si="10"/>
        <v>5</v>
      </c>
      <c r="R43" s="888">
        <f t="shared" ca="1" si="29"/>
        <v>11</v>
      </c>
      <c r="S43" s="889">
        <f t="shared" ca="1" si="12"/>
        <v>0</v>
      </c>
      <c r="T43" s="890"/>
      <c r="U43" s="532"/>
      <c r="V43" s="545">
        <f t="shared" ca="1" si="6"/>
        <v>0</v>
      </c>
      <c r="W43" s="545">
        <f t="shared" ca="1" si="7"/>
        <v>0</v>
      </c>
      <c r="X43" s="526" t="s">
        <v>2291</v>
      </c>
      <c r="AA43" s="526">
        <f t="shared" ca="1" si="23"/>
        <v>0</v>
      </c>
      <c r="AB43" s="526">
        <f t="shared" ca="1" si="23"/>
        <v>0</v>
      </c>
    </row>
    <row r="44" spans="1:28" ht="22.5" customHeight="1">
      <c r="A44" s="529" t="s">
        <v>662</v>
      </c>
      <c r="B44" s="883" t="s">
        <v>2325</v>
      </c>
      <c r="C44" s="884">
        <f t="shared" ca="1" si="28"/>
        <v>6</v>
      </c>
      <c r="D44" s="885">
        <f t="shared" ca="1" si="33"/>
        <v>6</v>
      </c>
      <c r="E44" s="885">
        <f t="shared" ca="1" si="33"/>
        <v>0</v>
      </c>
      <c r="F44" s="886">
        <f t="shared" ca="1" si="33"/>
        <v>0</v>
      </c>
      <c r="G44" s="887">
        <f t="shared" ca="1" si="33"/>
        <v>10</v>
      </c>
      <c r="H44" s="885">
        <f t="shared" ca="1" si="33"/>
        <v>10</v>
      </c>
      <c r="I44" s="885">
        <f t="shared" ca="1" si="33"/>
        <v>0</v>
      </c>
      <c r="J44" s="888">
        <f t="shared" ca="1" si="33"/>
        <v>0</v>
      </c>
      <c r="K44" s="887"/>
      <c r="L44" s="885"/>
      <c r="M44" s="888">
        <f t="shared" si="5"/>
        <v>0</v>
      </c>
      <c r="N44" s="889">
        <f t="shared" ca="1" si="10"/>
        <v>0</v>
      </c>
      <c r="O44" s="889">
        <f t="shared" ca="1" si="10"/>
        <v>0</v>
      </c>
      <c r="P44" s="887">
        <f t="shared" ca="1" si="10"/>
        <v>4</v>
      </c>
      <c r="Q44" s="885">
        <f t="shared" ca="1" si="10"/>
        <v>4</v>
      </c>
      <c r="R44" s="888">
        <f t="shared" ca="1" si="29"/>
        <v>8</v>
      </c>
      <c r="S44" s="889">
        <f t="shared" ca="1" si="12"/>
        <v>0</v>
      </c>
      <c r="T44" s="890"/>
      <c r="V44" s="545">
        <f t="shared" ca="1" si="6"/>
        <v>0</v>
      </c>
      <c r="W44" s="545">
        <f t="shared" ca="1" si="7"/>
        <v>0</v>
      </c>
      <c r="X44" s="526" t="s">
        <v>2292</v>
      </c>
      <c r="AA44" s="526">
        <f t="shared" ca="1" si="23"/>
        <v>0</v>
      </c>
      <c r="AB44" s="526">
        <f t="shared" ca="1" si="23"/>
        <v>0</v>
      </c>
    </row>
    <row r="45" spans="1:28" ht="22.5" customHeight="1">
      <c r="A45" s="529" t="s">
        <v>664</v>
      </c>
      <c r="B45" s="883" t="s">
        <v>2326</v>
      </c>
      <c r="C45" s="884">
        <f t="shared" ca="1" si="28"/>
        <v>2</v>
      </c>
      <c r="D45" s="885">
        <f t="shared" ca="1" si="33"/>
        <v>2</v>
      </c>
      <c r="E45" s="885">
        <f t="shared" ca="1" si="33"/>
        <v>0</v>
      </c>
      <c r="F45" s="886">
        <f t="shared" ca="1" si="33"/>
        <v>0</v>
      </c>
      <c r="G45" s="887">
        <f t="shared" ca="1" si="33"/>
        <v>2</v>
      </c>
      <c r="H45" s="885">
        <f t="shared" ca="1" si="33"/>
        <v>2</v>
      </c>
      <c r="I45" s="885">
        <f t="shared" ca="1" si="33"/>
        <v>0</v>
      </c>
      <c r="J45" s="888">
        <f t="shared" ca="1" si="33"/>
        <v>0</v>
      </c>
      <c r="K45" s="887"/>
      <c r="L45" s="885"/>
      <c r="M45" s="888">
        <f t="shared" si="5"/>
        <v>0</v>
      </c>
      <c r="N45" s="889">
        <f t="shared" ca="1" si="10"/>
        <v>0</v>
      </c>
      <c r="O45" s="889">
        <f t="shared" ca="1" si="10"/>
        <v>0</v>
      </c>
      <c r="P45" s="887">
        <f t="shared" ca="1" si="10"/>
        <v>8</v>
      </c>
      <c r="Q45" s="885">
        <f t="shared" ca="1" si="10"/>
        <v>2</v>
      </c>
      <c r="R45" s="888">
        <f ca="1">P45+Q45</f>
        <v>10</v>
      </c>
      <c r="S45" s="889">
        <f t="shared" ca="1" si="12"/>
        <v>2</v>
      </c>
      <c r="T45" s="890"/>
      <c r="V45" s="545">
        <f t="shared" ca="1" si="6"/>
        <v>0</v>
      </c>
      <c r="W45" s="545">
        <f t="shared" ca="1" si="7"/>
        <v>0</v>
      </c>
      <c r="X45" s="526" t="s">
        <v>2293</v>
      </c>
      <c r="AA45" s="526">
        <f t="shared" ca="1" si="23"/>
        <v>0</v>
      </c>
      <c r="AB45" s="526">
        <f t="shared" ca="1" si="23"/>
        <v>0</v>
      </c>
    </row>
    <row r="46" spans="1:28" ht="22.5" customHeight="1">
      <c r="A46" s="529" t="s">
        <v>666</v>
      </c>
      <c r="B46" s="883" t="s">
        <v>2327</v>
      </c>
      <c r="C46" s="884">
        <f t="shared" ca="1" si="28"/>
        <v>2</v>
      </c>
      <c r="D46" s="885">
        <f t="shared" ca="1" si="33"/>
        <v>2</v>
      </c>
      <c r="E46" s="885">
        <f t="shared" ca="1" si="33"/>
        <v>0</v>
      </c>
      <c r="F46" s="886">
        <f t="shared" ca="1" si="33"/>
        <v>0</v>
      </c>
      <c r="G46" s="887">
        <f t="shared" ca="1" si="33"/>
        <v>11</v>
      </c>
      <c r="H46" s="885">
        <f t="shared" ca="1" si="33"/>
        <v>11</v>
      </c>
      <c r="I46" s="885">
        <f t="shared" ca="1" si="33"/>
        <v>0</v>
      </c>
      <c r="J46" s="888">
        <f t="shared" ca="1" si="33"/>
        <v>0</v>
      </c>
      <c r="K46" s="887"/>
      <c r="L46" s="885"/>
      <c r="M46" s="888">
        <f t="shared" si="5"/>
        <v>0</v>
      </c>
      <c r="N46" s="889">
        <f t="shared" ca="1" si="10"/>
        <v>0</v>
      </c>
      <c r="O46" s="889">
        <f t="shared" ca="1" si="10"/>
        <v>0</v>
      </c>
      <c r="P46" s="887">
        <f t="shared" ca="1" si="10"/>
        <v>12</v>
      </c>
      <c r="Q46" s="885">
        <f t="shared" ca="1" si="10"/>
        <v>5</v>
      </c>
      <c r="R46" s="888">
        <f ca="1">P46+Q46</f>
        <v>17</v>
      </c>
      <c r="S46" s="889">
        <f t="shared" ca="1" si="12"/>
        <v>2</v>
      </c>
      <c r="T46" s="890"/>
      <c r="V46" s="545">
        <f t="shared" ca="1" si="6"/>
        <v>0</v>
      </c>
      <c r="W46" s="545">
        <f t="shared" ca="1" si="7"/>
        <v>0</v>
      </c>
      <c r="X46" s="526" t="s">
        <v>2294</v>
      </c>
      <c r="AA46" s="526">
        <f t="shared" ca="1" si="23"/>
        <v>0</v>
      </c>
      <c r="AB46" s="526">
        <f t="shared" ca="1" si="23"/>
        <v>0</v>
      </c>
    </row>
    <row r="47" spans="1:28" ht="22.5" customHeight="1">
      <c r="A47" s="529" t="s">
        <v>670</v>
      </c>
      <c r="B47" s="883" t="s">
        <v>442</v>
      </c>
      <c r="C47" s="884">
        <f t="shared" ca="1" si="28"/>
        <v>7</v>
      </c>
      <c r="D47" s="885">
        <f t="shared" ca="1" si="33"/>
        <v>7</v>
      </c>
      <c r="E47" s="885">
        <f t="shared" ca="1" si="33"/>
        <v>0</v>
      </c>
      <c r="F47" s="886">
        <f t="shared" ca="1" si="33"/>
        <v>0</v>
      </c>
      <c r="G47" s="887">
        <f t="shared" ca="1" si="33"/>
        <v>16</v>
      </c>
      <c r="H47" s="885">
        <f t="shared" ca="1" si="33"/>
        <v>16</v>
      </c>
      <c r="I47" s="885">
        <f t="shared" ca="1" si="33"/>
        <v>0</v>
      </c>
      <c r="J47" s="888">
        <f t="shared" ca="1" si="33"/>
        <v>0</v>
      </c>
      <c r="K47" s="887"/>
      <c r="L47" s="885"/>
      <c r="M47" s="888">
        <f t="shared" si="5"/>
        <v>0</v>
      </c>
      <c r="N47" s="889">
        <f t="shared" ca="1" si="10"/>
        <v>0</v>
      </c>
      <c r="O47" s="889">
        <f t="shared" ca="1" si="10"/>
        <v>0</v>
      </c>
      <c r="P47" s="887">
        <f t="shared" ca="1" si="10"/>
        <v>21</v>
      </c>
      <c r="Q47" s="885">
        <f t="shared" ca="1" si="10"/>
        <v>1</v>
      </c>
      <c r="R47" s="888">
        <f ca="1">P47+Q47</f>
        <v>22</v>
      </c>
      <c r="S47" s="889">
        <f t="shared" ca="1" si="12"/>
        <v>1</v>
      </c>
      <c r="T47" s="890"/>
      <c r="V47" s="545">
        <f t="shared" ca="1" si="6"/>
        <v>0</v>
      </c>
      <c r="W47" s="545">
        <f t="shared" ca="1" si="7"/>
        <v>0</v>
      </c>
      <c r="X47" s="526" t="s">
        <v>2295</v>
      </c>
      <c r="AA47" s="526">
        <f t="shared" ca="1" si="23"/>
        <v>0</v>
      </c>
      <c r="AB47" s="526">
        <f t="shared" ca="1" si="23"/>
        <v>0</v>
      </c>
    </row>
    <row r="48" spans="1:28" ht="22.5" customHeight="1">
      <c r="A48" s="529" t="s">
        <v>681</v>
      </c>
      <c r="B48" s="883" t="s">
        <v>2328</v>
      </c>
      <c r="C48" s="884">
        <f t="shared" ca="1" si="28"/>
        <v>6</v>
      </c>
      <c r="D48" s="885">
        <f t="shared" ca="1" si="33"/>
        <v>6</v>
      </c>
      <c r="E48" s="885">
        <f t="shared" ca="1" si="33"/>
        <v>0</v>
      </c>
      <c r="F48" s="886">
        <f t="shared" ca="1" si="33"/>
        <v>0</v>
      </c>
      <c r="G48" s="887">
        <f t="shared" ca="1" si="33"/>
        <v>10</v>
      </c>
      <c r="H48" s="885">
        <f t="shared" ca="1" si="33"/>
        <v>10</v>
      </c>
      <c r="I48" s="885">
        <f t="shared" ca="1" si="33"/>
        <v>0</v>
      </c>
      <c r="J48" s="888">
        <f t="shared" ca="1" si="33"/>
        <v>0</v>
      </c>
      <c r="K48" s="887"/>
      <c r="L48" s="885"/>
      <c r="M48" s="888">
        <f t="shared" si="5"/>
        <v>0</v>
      </c>
      <c r="N48" s="889">
        <f t="shared" ca="1" si="10"/>
        <v>0</v>
      </c>
      <c r="O48" s="889">
        <f t="shared" ca="1" si="10"/>
        <v>0</v>
      </c>
      <c r="P48" s="887">
        <f t="shared" ca="1" si="10"/>
        <v>11</v>
      </c>
      <c r="Q48" s="885">
        <f t="shared" ca="1" si="10"/>
        <v>7</v>
      </c>
      <c r="R48" s="888">
        <f ca="1">P48+Q48</f>
        <v>18</v>
      </c>
      <c r="S48" s="889">
        <f t="shared" ca="1" si="12"/>
        <v>0</v>
      </c>
      <c r="T48" s="890"/>
      <c r="V48" s="545">
        <f t="shared" ca="1" si="6"/>
        <v>0</v>
      </c>
      <c r="W48" s="545">
        <f t="shared" ca="1" si="7"/>
        <v>0</v>
      </c>
      <c r="X48" s="526" t="s">
        <v>2296</v>
      </c>
      <c r="AA48" s="526">
        <f t="shared" ca="1" si="23"/>
        <v>0</v>
      </c>
      <c r="AB48" s="526">
        <f t="shared" ca="1" si="23"/>
        <v>0</v>
      </c>
    </row>
    <row r="49" spans="1:28" ht="22.5" customHeight="1">
      <c r="B49" s="899" t="s">
        <v>1403</v>
      </c>
      <c r="C49" s="900">
        <f t="shared" ref="C49:T49" ca="1" si="34">SUM(C21:C48)</f>
        <v>72</v>
      </c>
      <c r="D49" s="901">
        <f t="shared" ca="1" si="34"/>
        <v>66</v>
      </c>
      <c r="E49" s="901">
        <f t="shared" ca="1" si="34"/>
        <v>0</v>
      </c>
      <c r="F49" s="902">
        <f t="shared" ca="1" si="34"/>
        <v>6</v>
      </c>
      <c r="G49" s="903">
        <f t="shared" ca="1" si="34"/>
        <v>162</v>
      </c>
      <c r="H49" s="901">
        <f t="shared" ca="1" si="34"/>
        <v>154</v>
      </c>
      <c r="I49" s="901">
        <f t="shared" ca="1" si="34"/>
        <v>0</v>
      </c>
      <c r="J49" s="904">
        <f t="shared" ca="1" si="34"/>
        <v>8</v>
      </c>
      <c r="K49" s="903">
        <f t="shared" si="34"/>
        <v>0</v>
      </c>
      <c r="L49" s="901">
        <f t="shared" si="34"/>
        <v>0</v>
      </c>
      <c r="M49" s="904">
        <f t="shared" si="34"/>
        <v>0</v>
      </c>
      <c r="N49" s="905">
        <f t="shared" ca="1" si="34"/>
        <v>0</v>
      </c>
      <c r="O49" s="905">
        <f t="shared" ca="1" si="34"/>
        <v>8</v>
      </c>
      <c r="P49" s="903">
        <f t="shared" ca="1" si="34"/>
        <v>174</v>
      </c>
      <c r="Q49" s="901">
        <f t="shared" ca="1" si="34"/>
        <v>77</v>
      </c>
      <c r="R49" s="904">
        <f t="shared" ca="1" si="34"/>
        <v>251</v>
      </c>
      <c r="S49" s="905">
        <f t="shared" ca="1" si="34"/>
        <v>14</v>
      </c>
      <c r="T49" s="906">
        <f t="shared" si="34"/>
        <v>0</v>
      </c>
      <c r="V49" s="545">
        <f t="shared" ca="1" si="6"/>
        <v>0</v>
      </c>
      <c r="W49" s="545">
        <f t="shared" ca="1" si="7"/>
        <v>0</v>
      </c>
    </row>
    <row r="50" spans="1:28" s="529" customFormat="1" ht="22.5" customHeight="1">
      <c r="A50" s="526"/>
      <c r="B50" s="907" t="s">
        <v>2329</v>
      </c>
      <c r="C50" s="908">
        <f t="shared" ref="C50:L50" ca="1" si="35">C20+C49</f>
        <v>248</v>
      </c>
      <c r="D50" s="909">
        <f t="shared" ca="1" si="35"/>
        <v>222</v>
      </c>
      <c r="E50" s="909">
        <f t="shared" ca="1" si="35"/>
        <v>0</v>
      </c>
      <c r="F50" s="910">
        <f t="shared" ca="1" si="35"/>
        <v>27</v>
      </c>
      <c r="G50" s="911">
        <f t="shared" ca="1" si="35"/>
        <v>404</v>
      </c>
      <c r="H50" s="909">
        <f t="shared" ca="1" si="35"/>
        <v>370</v>
      </c>
      <c r="I50" s="909">
        <f t="shared" ca="1" si="35"/>
        <v>0</v>
      </c>
      <c r="J50" s="912">
        <f t="shared" ca="1" si="35"/>
        <v>34</v>
      </c>
      <c r="K50" s="911">
        <f t="shared" si="35"/>
        <v>0</v>
      </c>
      <c r="L50" s="909">
        <f t="shared" si="35"/>
        <v>0</v>
      </c>
      <c r="M50" s="912">
        <f>SUM(K50:L50)</f>
        <v>0</v>
      </c>
      <c r="N50" s="913">
        <f t="shared" ref="N50:T50" ca="1" si="36">N20+N49</f>
        <v>1</v>
      </c>
      <c r="O50" s="913">
        <f t="shared" ca="1" si="36"/>
        <v>22</v>
      </c>
      <c r="P50" s="911">
        <f t="shared" ca="1" si="36"/>
        <v>444</v>
      </c>
      <c r="Q50" s="909">
        <f t="shared" ca="1" si="36"/>
        <v>243</v>
      </c>
      <c r="R50" s="912">
        <f t="shared" ca="1" si="36"/>
        <v>687</v>
      </c>
      <c r="S50" s="913">
        <f t="shared" ca="1" si="36"/>
        <v>48</v>
      </c>
      <c r="T50" s="914">
        <f t="shared" si="36"/>
        <v>1</v>
      </c>
      <c r="V50" s="545">
        <f t="shared" ca="1" si="6"/>
        <v>-1</v>
      </c>
      <c r="W50" s="545">
        <f t="shared" ca="1" si="7"/>
        <v>0</v>
      </c>
      <c r="X50" s="526"/>
      <c r="AA50" s="526"/>
      <c r="AB50" s="526"/>
    </row>
    <row r="51" spans="1:28" s="529" customFormat="1">
      <c r="A51" s="526"/>
      <c r="U51" s="526"/>
      <c r="X51" s="526"/>
    </row>
    <row r="52" spans="1:28" s="529" customFormat="1">
      <c r="A52" s="526"/>
      <c r="C52" s="77" t="s">
        <v>690</v>
      </c>
      <c r="D52" s="77"/>
      <c r="E52" s="77"/>
      <c r="F52" s="77"/>
      <c r="G52" s="77"/>
      <c r="H52" s="77"/>
      <c r="I52" s="77"/>
      <c r="J52" s="77"/>
      <c r="X52" s="526"/>
    </row>
    <row r="53" spans="1:28" s="529" customFormat="1" ht="36">
      <c r="A53" s="526"/>
      <c r="C53" s="79" t="s">
        <v>697</v>
      </c>
      <c r="D53" s="79" t="s">
        <v>694</v>
      </c>
      <c r="E53" s="79" t="s">
        <v>695</v>
      </c>
      <c r="F53" s="79" t="s">
        <v>696</v>
      </c>
      <c r="G53" s="79" t="s">
        <v>701</v>
      </c>
      <c r="H53" s="79" t="s">
        <v>698</v>
      </c>
      <c r="I53" s="79" t="s">
        <v>699</v>
      </c>
      <c r="J53" s="79" t="s">
        <v>700</v>
      </c>
      <c r="N53" s="79" t="s">
        <v>702</v>
      </c>
      <c r="O53" s="79" t="s">
        <v>703</v>
      </c>
      <c r="P53" s="79" t="s">
        <v>704</v>
      </c>
      <c r="Q53" s="79" t="s">
        <v>705</v>
      </c>
      <c r="S53" s="79" t="s">
        <v>706</v>
      </c>
      <c r="X53" s="526"/>
    </row>
    <row r="54" spans="1:28" s="529" customFormat="1">
      <c r="A54" s="526"/>
      <c r="C54" s="81" t="s">
        <v>2563</v>
      </c>
      <c r="D54" s="81" t="s">
        <v>2564</v>
      </c>
      <c r="E54" s="81" t="s">
        <v>2607</v>
      </c>
      <c r="F54" s="81" t="s">
        <v>2608</v>
      </c>
      <c r="G54" s="81" t="s">
        <v>2567</v>
      </c>
      <c r="H54" s="81" t="s">
        <v>2568</v>
      </c>
      <c r="I54" s="81" t="s">
        <v>2569</v>
      </c>
      <c r="J54" s="81" t="s">
        <v>2570</v>
      </c>
      <c r="N54" s="81" t="s">
        <v>2571</v>
      </c>
      <c r="O54" s="81" t="s">
        <v>2572</v>
      </c>
      <c r="P54" s="81" t="s">
        <v>2573</v>
      </c>
      <c r="Q54" s="81" t="s">
        <v>2574</v>
      </c>
      <c r="S54" s="81" t="s">
        <v>2575</v>
      </c>
      <c r="U54" s="526"/>
      <c r="X54" s="526"/>
    </row>
    <row r="55" spans="1:28" s="529" customFormat="1">
      <c r="A55" s="526"/>
      <c r="C55" s="526"/>
      <c r="X55" s="526"/>
    </row>
    <row r="56" spans="1:28">
      <c r="B56" s="529"/>
      <c r="D56" s="529"/>
      <c r="E56" s="529"/>
      <c r="F56" s="529"/>
      <c r="G56" s="529"/>
      <c r="H56" s="529"/>
      <c r="I56" s="529"/>
      <c r="J56" s="529"/>
      <c r="K56" s="529"/>
      <c r="L56" s="529"/>
      <c r="M56" s="529"/>
      <c r="N56" s="529"/>
      <c r="O56" s="529"/>
      <c r="P56" s="529"/>
      <c r="Q56" s="529"/>
      <c r="R56" s="529"/>
      <c r="S56" s="529"/>
      <c r="T56" s="529"/>
      <c r="U56" s="529"/>
    </row>
    <row r="57" spans="1:28">
      <c r="U57" s="529"/>
    </row>
    <row r="59" spans="1:28">
      <c r="A59" s="529"/>
      <c r="U59" s="529"/>
    </row>
  </sheetData>
  <mergeCells count="24">
    <mergeCell ref="H4:H6"/>
    <mergeCell ref="B1:T1"/>
    <mergeCell ref="R2:T2"/>
    <mergeCell ref="C3:F3"/>
    <mergeCell ref="G3:J3"/>
    <mergeCell ref="K3:M3"/>
    <mergeCell ref="N3:N6"/>
    <mergeCell ref="O3:O6"/>
    <mergeCell ref="P3:R3"/>
    <mergeCell ref="S3:S6"/>
    <mergeCell ref="T3:T6"/>
    <mergeCell ref="C4:C6"/>
    <mergeCell ref="D4:D6"/>
    <mergeCell ref="E4:E6"/>
    <mergeCell ref="F4:F6"/>
    <mergeCell ref="G4:G6"/>
    <mergeCell ref="Q4:Q6"/>
    <mergeCell ref="R4:R6"/>
    <mergeCell ref="I4:I6"/>
    <mergeCell ref="J4:J6"/>
    <mergeCell ref="K4:K6"/>
    <mergeCell ref="L4:L6"/>
    <mergeCell ref="M4:M6"/>
    <mergeCell ref="P4:P6"/>
  </mergeCells>
  <phoneticPr fontId="5"/>
  <printOptions horizontalCentered="1"/>
  <pageMargins left="0.51181102362204722" right="0.51181102362204722" top="0.55118110236220474" bottom="0.55118110236220474" header="0.31496062992125984" footer="0.31496062992125984"/>
  <pageSetup paperSize="9" scale="72" firstPageNumber="10" fitToHeight="0" orientation="portrait" r:id="rId1"/>
  <headerFooter scaleWithDoc="0">
    <oddFooter>&amp;C&amp;P</oddFooter>
  </headerFooter>
  <rowBreaks count="1" manualBreakCount="1">
    <brk id="50" min="1" max="18" man="1"/>
  </rowBreaks>
  <ignoredErrors>
    <ignoredError sqref="R36:R50 C20:Q20 S20 M49:M50 R7:R23 R28:R35 R26:R27 R24 R25" formula="1"/>
  </ignoredErrors>
  <legacy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Sheet15">
    <pageSetUpPr fitToPage="1"/>
  </sheetPr>
  <dimension ref="A1:F6"/>
  <sheetViews>
    <sheetView showGridLines="0" view="pageBreakPreview" zoomScale="85" zoomScaleNormal="85" zoomScaleSheetLayoutView="85" workbookViewId="0">
      <selection activeCell="D3" sqref="D3"/>
    </sheetView>
  </sheetViews>
  <sheetFormatPr defaultColWidth="9.140625" defaultRowHeight="18" customHeight="1"/>
  <cols>
    <col min="1" max="1" width="4.7109375" style="511" customWidth="1"/>
    <col min="2" max="3" width="19" style="511" customWidth="1"/>
    <col min="4" max="4" width="19" style="512" customWidth="1"/>
    <col min="5" max="6" width="19" style="510" customWidth="1"/>
    <col min="7" max="7" width="6.85546875" style="510" customWidth="1"/>
    <col min="8" max="8" width="11.7109375" style="510" customWidth="1"/>
    <col min="9" max="16384" width="9.140625" style="510"/>
  </cols>
  <sheetData>
    <row r="1" spans="1:6" ht="18" customHeight="1">
      <c r="A1" s="1582" t="s">
        <v>4706</v>
      </c>
      <c r="B1" s="1582"/>
      <c r="C1" s="1582"/>
      <c r="D1" s="1582"/>
      <c r="E1" s="1582"/>
    </row>
    <row r="3" spans="1:6" ht="18" customHeight="1">
      <c r="A3" s="558"/>
      <c r="B3" s="556"/>
      <c r="C3" s="556"/>
      <c r="D3" s="561"/>
    </row>
    <row r="4" spans="1:6" ht="18" customHeight="1">
      <c r="A4" s="510"/>
      <c r="B4" s="1620"/>
      <c r="C4" s="1620"/>
      <c r="D4" s="1620"/>
      <c r="E4" s="1620"/>
      <c r="F4" s="556"/>
    </row>
    <row r="5" spans="1:6" ht="20.100000000000001" customHeight="1">
      <c r="A5" s="510"/>
      <c r="B5" s="1583" t="s">
        <v>2299</v>
      </c>
      <c r="C5" s="1583"/>
      <c r="D5" s="1620"/>
      <c r="E5" s="1620"/>
      <c r="F5" s="556"/>
    </row>
    <row r="6" spans="1:6" ht="20.100000000000001" customHeight="1">
      <c r="A6" s="510"/>
      <c r="B6" s="1583"/>
      <c r="C6" s="1583"/>
      <c r="D6" s="1620"/>
      <c r="E6" s="1620"/>
      <c r="F6" s="556"/>
    </row>
  </sheetData>
  <mergeCells count="7">
    <mergeCell ref="B6:C6"/>
    <mergeCell ref="D6:E6"/>
    <mergeCell ref="A1:E1"/>
    <mergeCell ref="B4:C4"/>
    <mergeCell ref="D4:E4"/>
    <mergeCell ref="B5:C5"/>
    <mergeCell ref="D5:E5"/>
  </mergeCells>
  <phoneticPr fontId="5"/>
  <printOptions horizontalCentered="1"/>
  <pageMargins left="0.51181102362204722" right="0.51181102362204722" top="0.55118110236220474" bottom="0.55118110236220474" header="0.31496062992125984" footer="0.31496062992125984"/>
  <pageSetup paperSize="9" firstPageNumber="10" fitToHeight="0" orientation="portrait" r:id="rId1"/>
  <headerFooter scaleWithDoc="0">
    <oddFooter>&amp;C&amp;P</oddFooter>
  </headerFooter>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ransitionEvaluation="1" codeName="Sheet16">
    <pageSetUpPr fitToPage="1"/>
  </sheetPr>
  <dimension ref="A1:AS63"/>
  <sheetViews>
    <sheetView showGridLines="0" defaultGridColor="0" view="pageBreakPreview" colorId="22" zoomScale="85" zoomScaleNormal="75" zoomScaleSheetLayoutView="85" workbookViewId="0">
      <pane ySplit="9" topLeftCell="A10" activePane="bottomLeft" state="frozen"/>
      <selection activeCell="D3" sqref="D3"/>
      <selection pane="bottomLeft" activeCell="D3" sqref="D3"/>
    </sheetView>
  </sheetViews>
  <sheetFormatPr defaultColWidth="12.140625" defaultRowHeight="13.5" customHeight="1"/>
  <cols>
    <col min="1" max="1" width="13.140625" style="570" customWidth="1"/>
    <col min="2" max="2" width="5.7109375" style="570" customWidth="1"/>
    <col min="3" max="3" width="10.7109375" style="570" customWidth="1"/>
    <col min="4" max="4" width="4.140625" style="570" customWidth="1"/>
    <col min="5" max="5" width="8.140625" style="570" customWidth="1"/>
    <col min="6" max="6" width="7.85546875" style="571" customWidth="1"/>
    <col min="7" max="7" width="6.7109375" style="570" customWidth="1"/>
    <col min="8" max="9" width="6.7109375" style="571" customWidth="1"/>
    <col min="10" max="33" width="6.7109375" style="570" customWidth="1"/>
    <col min="34" max="34" width="9.28515625" style="570" customWidth="1"/>
    <col min="35" max="35" width="2.7109375" style="570" customWidth="1"/>
    <col min="36" max="16384" width="12.140625" style="570"/>
  </cols>
  <sheetData>
    <row r="1" spans="1:45" ht="35.1" customHeight="1">
      <c r="A1" s="1707" t="s">
        <v>4705</v>
      </c>
      <c r="B1" s="1707"/>
      <c r="C1" s="1707"/>
      <c r="D1" s="1707"/>
      <c r="E1" s="1707"/>
      <c r="F1" s="1707"/>
      <c r="G1" s="1707"/>
      <c r="H1" s="1707"/>
      <c r="I1" s="1707"/>
      <c r="J1" s="1707"/>
      <c r="K1" s="1707"/>
      <c r="L1" s="1707"/>
      <c r="M1" s="1707"/>
      <c r="N1" s="1707"/>
      <c r="O1" s="1707"/>
      <c r="P1" s="1707"/>
      <c r="Q1" s="1707"/>
      <c r="R1" s="1707"/>
      <c r="S1" s="1707"/>
      <c r="T1" s="1707"/>
      <c r="U1" s="1707"/>
      <c r="V1" s="1707"/>
      <c r="W1" s="1707"/>
      <c r="X1" s="1707"/>
      <c r="Y1" s="1707"/>
      <c r="Z1" s="1707"/>
      <c r="AA1" s="1707"/>
      <c r="AB1" s="1707"/>
      <c r="AC1" s="1707"/>
      <c r="AD1" s="1707"/>
      <c r="AE1" s="1707"/>
      <c r="AF1" s="1707"/>
      <c r="AG1" s="1707"/>
      <c r="AH1" s="1707"/>
    </row>
    <row r="2" spans="1:45" ht="15.75" customHeight="1">
      <c r="A2" s="568"/>
      <c r="B2" s="568"/>
      <c r="C2" s="568"/>
      <c r="D2" s="568"/>
      <c r="E2" s="568"/>
      <c r="F2" s="569"/>
      <c r="G2" s="568"/>
      <c r="H2" s="569"/>
      <c r="I2" s="569"/>
      <c r="J2" s="568"/>
      <c r="K2" s="568"/>
      <c r="L2" s="568"/>
      <c r="M2" s="568"/>
      <c r="N2" s="568"/>
      <c r="O2" s="568"/>
      <c r="P2" s="568"/>
      <c r="Q2" s="568"/>
      <c r="R2" s="568"/>
      <c r="S2" s="568"/>
      <c r="T2" s="568"/>
      <c r="U2" s="568"/>
      <c r="V2" s="568"/>
      <c r="W2" s="568"/>
      <c r="X2" s="568"/>
      <c r="Y2" s="568"/>
      <c r="Z2" s="568"/>
      <c r="AA2" s="568"/>
      <c r="AB2" s="568"/>
      <c r="AC2" s="568"/>
      <c r="AD2" s="568"/>
      <c r="AE2" s="568"/>
      <c r="AF2" s="568"/>
      <c r="AG2" s="568"/>
    </row>
    <row r="3" spans="1:45" ht="35.1" customHeight="1" thickBot="1">
      <c r="H3" s="570"/>
      <c r="I3" s="570"/>
      <c r="AD3" s="572"/>
      <c r="AH3" s="573" t="s">
        <v>2330</v>
      </c>
    </row>
    <row r="4" spans="1:45" ht="36" customHeight="1">
      <c r="A4" s="740"/>
      <c r="B4" s="741"/>
      <c r="C4" s="741"/>
      <c r="D4" s="574"/>
      <c r="E4" s="574"/>
      <c r="F4" s="1734" t="s">
        <v>2331</v>
      </c>
      <c r="G4" s="1708" t="s">
        <v>3420</v>
      </c>
      <c r="H4" s="1711" t="s">
        <v>3423</v>
      </c>
      <c r="I4" s="1712"/>
      <c r="J4" s="951"/>
      <c r="K4" s="951"/>
      <c r="L4" s="951"/>
      <c r="M4" s="951"/>
      <c r="N4" s="952"/>
      <c r="O4" s="951"/>
      <c r="P4" s="953"/>
      <c r="Q4" s="952"/>
      <c r="R4" s="951"/>
      <c r="S4" s="953"/>
      <c r="T4" s="1717" t="s">
        <v>3421</v>
      </c>
      <c r="U4" s="1717" t="s">
        <v>3422</v>
      </c>
      <c r="V4" s="952"/>
      <c r="W4" s="951"/>
      <c r="X4" s="951"/>
      <c r="Y4" s="953"/>
      <c r="Z4" s="952"/>
      <c r="AA4" s="951"/>
      <c r="AB4" s="951"/>
      <c r="AC4" s="1720" t="s">
        <v>2332</v>
      </c>
      <c r="AD4" s="1721"/>
      <c r="AE4" s="951"/>
      <c r="AF4" s="951"/>
      <c r="AG4" s="951"/>
      <c r="AH4" s="1725" t="s">
        <v>2333</v>
      </c>
    </row>
    <row r="5" spans="1:45" ht="29.25" customHeight="1">
      <c r="A5" s="742"/>
      <c r="D5" s="575"/>
      <c r="E5" s="575"/>
      <c r="F5" s="1735"/>
      <c r="G5" s="1709"/>
      <c r="H5" s="1713"/>
      <c r="I5" s="1714"/>
      <c r="J5" s="1728" t="s">
        <v>2334</v>
      </c>
      <c r="K5" s="1729"/>
      <c r="L5" s="1729"/>
      <c r="M5" s="1730"/>
      <c r="N5" s="1731" t="s">
        <v>2335</v>
      </c>
      <c r="O5" s="1732"/>
      <c r="P5" s="1733"/>
      <c r="Q5" s="1731" t="s">
        <v>2336</v>
      </c>
      <c r="R5" s="1732"/>
      <c r="S5" s="1733"/>
      <c r="T5" s="1718"/>
      <c r="U5" s="1718"/>
      <c r="V5" s="1731" t="s">
        <v>2337</v>
      </c>
      <c r="W5" s="1732"/>
      <c r="X5" s="1732"/>
      <c r="Y5" s="1733"/>
      <c r="Z5" s="1728" t="s">
        <v>2338</v>
      </c>
      <c r="AA5" s="1729"/>
      <c r="AB5" s="1730"/>
      <c r="AC5" s="1722"/>
      <c r="AD5" s="1723"/>
      <c r="AE5" s="1732" t="s">
        <v>2339</v>
      </c>
      <c r="AF5" s="1732"/>
      <c r="AG5" s="1732"/>
      <c r="AH5" s="1726"/>
    </row>
    <row r="6" spans="1:45" ht="36" customHeight="1">
      <c r="A6" s="742"/>
      <c r="D6" s="575"/>
      <c r="E6" s="575"/>
      <c r="F6" s="1735"/>
      <c r="G6" s="1710"/>
      <c r="H6" s="1715"/>
      <c r="I6" s="1716"/>
      <c r="J6" s="954"/>
      <c r="K6" s="954"/>
      <c r="L6" s="954"/>
      <c r="M6" s="954"/>
      <c r="N6" s="1001"/>
      <c r="O6" s="954"/>
      <c r="P6" s="955"/>
      <c r="Q6" s="1001"/>
      <c r="R6" s="954"/>
      <c r="S6" s="955"/>
      <c r="T6" s="1719"/>
      <c r="U6" s="1719"/>
      <c r="V6" s="1001"/>
      <c r="W6" s="954"/>
      <c r="X6" s="954"/>
      <c r="Y6" s="955"/>
      <c r="Z6" s="1001"/>
      <c r="AA6" s="954"/>
      <c r="AB6" s="954"/>
      <c r="AC6" s="1724"/>
      <c r="AD6" s="1723"/>
      <c r="AE6" s="954"/>
      <c r="AF6" s="954"/>
      <c r="AG6" s="954"/>
      <c r="AH6" s="1726"/>
    </row>
    <row r="7" spans="1:45" ht="6.75" customHeight="1">
      <c r="A7" s="742"/>
      <c r="D7" s="575"/>
      <c r="E7" s="575"/>
      <c r="F7" s="1735"/>
      <c r="G7" s="1005"/>
      <c r="H7" s="996"/>
      <c r="I7" s="1009"/>
      <c r="J7" s="1010"/>
      <c r="K7" s="1010"/>
      <c r="L7" s="1010"/>
      <c r="M7" s="1010"/>
      <c r="N7" s="1010"/>
      <c r="O7" s="1010"/>
      <c r="P7" s="1010"/>
      <c r="Q7" s="1010"/>
      <c r="R7" s="1010"/>
      <c r="S7" s="1010"/>
      <c r="T7" s="1006"/>
      <c r="U7" s="1006"/>
      <c r="V7" s="1010"/>
      <c r="W7" s="1010"/>
      <c r="X7" s="1010"/>
      <c r="Y7" s="1010"/>
      <c r="Z7" s="1010"/>
      <c r="AA7" s="1010"/>
      <c r="AB7" s="1010"/>
      <c r="AC7" s="1011"/>
      <c r="AD7" s="1011"/>
      <c r="AE7" s="1010"/>
      <c r="AF7" s="1010"/>
      <c r="AG7" s="1010"/>
      <c r="AH7" s="1727"/>
    </row>
    <row r="8" spans="1:45" s="744" customFormat="1" ht="78.75" customHeight="1">
      <c r="A8" s="743"/>
      <c r="D8" s="576"/>
      <c r="E8" s="576"/>
      <c r="F8" s="1735"/>
      <c r="G8" s="1002" t="s">
        <v>2340</v>
      </c>
      <c r="H8" s="1003" t="s">
        <v>2341</v>
      </c>
      <c r="I8" s="1003" t="s">
        <v>2342</v>
      </c>
      <c r="J8" s="1002" t="s">
        <v>2343</v>
      </c>
      <c r="K8" s="1002" t="s">
        <v>2344</v>
      </c>
      <c r="L8" s="1002" t="s">
        <v>2345</v>
      </c>
      <c r="M8" s="1003" t="s">
        <v>2346</v>
      </c>
      <c r="N8" s="1002" t="s">
        <v>2345</v>
      </c>
      <c r="O8" s="1002" t="s">
        <v>2347</v>
      </c>
      <c r="P8" s="1002" t="s">
        <v>2348</v>
      </c>
      <c r="Q8" s="1002" t="s">
        <v>2345</v>
      </c>
      <c r="R8" s="1002" t="s">
        <v>2349</v>
      </c>
      <c r="S8" s="1002" t="s">
        <v>2350</v>
      </c>
      <c r="T8" s="1002" t="s">
        <v>2351</v>
      </c>
      <c r="U8" s="1002" t="s">
        <v>2351</v>
      </c>
      <c r="V8" s="1002" t="s">
        <v>2352</v>
      </c>
      <c r="W8" s="1002" t="s">
        <v>2353</v>
      </c>
      <c r="X8" s="1002" t="s">
        <v>2354</v>
      </c>
      <c r="Y8" s="1002" t="s">
        <v>2355</v>
      </c>
      <c r="Z8" s="1002" t="s">
        <v>2356</v>
      </c>
      <c r="AA8" s="1002" t="s">
        <v>2357</v>
      </c>
      <c r="AB8" s="1002" t="s">
        <v>2358</v>
      </c>
      <c r="AC8" s="1002" t="s">
        <v>2357</v>
      </c>
      <c r="AD8" s="1002" t="s">
        <v>2358</v>
      </c>
      <c r="AE8" s="1002" t="s">
        <v>2359</v>
      </c>
      <c r="AF8" s="1002" t="s">
        <v>2360</v>
      </c>
      <c r="AG8" s="1002" t="s">
        <v>2361</v>
      </c>
      <c r="AH8" s="1726"/>
      <c r="AP8" s="570"/>
      <c r="AQ8" s="570"/>
      <c r="AR8" s="570" t="s">
        <v>1191</v>
      </c>
      <c r="AS8" s="570" t="s">
        <v>1235</v>
      </c>
    </row>
    <row r="9" spans="1:45" s="744" customFormat="1" ht="6.75" customHeight="1" thickBot="1">
      <c r="A9" s="743"/>
      <c r="D9" s="576"/>
      <c r="E9" s="576"/>
      <c r="F9" s="1736"/>
      <c r="G9" s="1007"/>
      <c r="H9" s="1008"/>
      <c r="I9" s="1008"/>
      <c r="J9" s="1007"/>
      <c r="K9" s="1007"/>
      <c r="L9" s="1007"/>
      <c r="M9" s="1008"/>
      <c r="N9" s="1007"/>
      <c r="O9" s="1007"/>
      <c r="P9" s="1007"/>
      <c r="Q9" s="1007"/>
      <c r="R9" s="1007"/>
      <c r="S9" s="1007"/>
      <c r="T9" s="1007"/>
      <c r="U9" s="1007"/>
      <c r="V9" s="1007"/>
      <c r="W9" s="1007"/>
      <c r="X9" s="1007"/>
      <c r="Y9" s="1007"/>
      <c r="Z9" s="1007"/>
      <c r="AA9" s="1007"/>
      <c r="AB9" s="1007"/>
      <c r="AC9" s="1007"/>
      <c r="AD9" s="1007"/>
      <c r="AE9" s="1007"/>
      <c r="AF9" s="1007"/>
      <c r="AG9" s="1007"/>
      <c r="AH9" s="1004"/>
      <c r="AP9" s="570"/>
      <c r="AQ9" s="570"/>
      <c r="AR9" s="570"/>
      <c r="AS9" s="570"/>
    </row>
    <row r="10" spans="1:45" ht="32.25" customHeight="1">
      <c r="A10" s="1621" t="s">
        <v>2362</v>
      </c>
      <c r="B10" s="1679" t="s">
        <v>2363</v>
      </c>
      <c r="C10" s="1663" t="s">
        <v>2364</v>
      </c>
      <c r="D10" s="1664"/>
      <c r="E10" s="1681"/>
      <c r="F10" s="976" t="s">
        <v>2365</v>
      </c>
      <c r="G10" s="956">
        <f ca="1">IF(INDEX(_401_01_001,MATCH(G$61,_4自治体コード,0))=表16!G$62,INDEX(INDIRECT("_"&amp;$AM10),MATCH(G$61,_4自治体コード,0)),0)+IF(INDEX(_121_01_001,MATCH(G$61,湖追自治体コード,0))=表16!G$62,INDEX(INDIRECT("_"&amp;$AO10),MATCH(G$61,湖追自治体コード,0)),0)+IF(INDEX(_124_02_001,MATCH(G$61,湖追自治体コード,0))=表16!G$62,INDEX(INDIRECT("_"&amp;$AS10),MATCH(G$61,湖追自治体コード,0)),0)</f>
        <v>0</v>
      </c>
      <c r="H10" s="957">
        <f ca="1">IF(INDEX(_401_01_001,MATCH(H$61,_4自治体コード,0))=表16!H$62,INDEX(INDIRECT("_"&amp;$AM10),MATCH(H$61,_4自治体コード,0)),0)+IF(INDEX(_121_01_001,MATCH(H$61,湖追自治体コード,0))=表16!H$62,INDEX(INDIRECT("_"&amp;$AO10),MATCH(H$61,湖追自治体コード,0)),0)+IF(INDEX(_124_02_001,MATCH(H$61,湖追自治体コード,0))=表16!H$62,INDEX(INDIRECT("_"&amp;$AS10),MATCH(H$61,湖追自治体コード,0)),0)</f>
        <v>6</v>
      </c>
      <c r="I10" s="957">
        <f ca="1">IF(INDEX(_401_01_001,MATCH(I$61,_4自治体コード,0))=表16!I$62,INDEX(INDIRECT("_"&amp;$AM10),MATCH(I$61,_4自治体コード,0)),0)+IF(INDEX(_121_01_001,MATCH(I$61,湖追自治体コード,0))=表16!I$62,INDEX(INDIRECT("_"&amp;$AO10),MATCH(I$61,湖追自治体コード,0)),0)+IF(INDEX(_124_02_001,MATCH(I$61,湖追自治体コード,0))=表16!I$62,INDEX(INDIRECT("_"&amp;$AS10),MATCH(I$61,湖追自治体コード,0)),0)</f>
        <v>0</v>
      </c>
      <c r="J10" s="956">
        <f ca="1">IF(INDEX(_401_01_001,MATCH(J$61,_4自治体コード,0))=表16!J$62,INDEX(INDIRECT("_"&amp;$AM10),MATCH(J$61,_4自治体コード,0)),0)+IF(INDEX(_121_01_001,MATCH(J$61,湖追自治体コード,0))=表16!J$62,INDEX(INDIRECT("_"&amp;$AO10),MATCH(J$61,湖追自治体コード,0)),0)+IF(INDEX(_124_02_001,MATCH(J$61,湖追自治体コード,0))=表16!J$62,INDEX(INDIRECT("_"&amp;$AS10),MATCH(J$61,湖追自治体コード,0)),0)</f>
        <v>0</v>
      </c>
      <c r="K10" s="956">
        <f ca="1">IF(INDEX(_401_01_001,MATCH(K$61,_4自治体コード,0))=表16!K$62,INDEX(INDIRECT("_"&amp;$AM10),MATCH(K$61,_4自治体コード,0)),0)+IF(INDEX(_121_01_001,MATCH(K$61,湖追自治体コード,0))=表16!K$62,INDEX(INDIRECT("_"&amp;$AO10),MATCH(K$61,湖追自治体コード,0)),0)+IF(INDEX(_124_02_001,MATCH(K$61,湖追自治体コード,0))=表16!K$62,INDEX(INDIRECT("_"&amp;$AS10),MATCH(K$61,湖追自治体コード,0)),0)</f>
        <v>12</v>
      </c>
      <c r="L10" s="956">
        <f ca="1">IF(INDEX(_401_01_001,MATCH(L$61,_4自治体コード,0))=表16!L$62,INDEX(INDIRECT("_"&amp;$AM10),MATCH(L$61,_4自治体コード,0)),0)+IF(INDEX(_121_01_001,MATCH(L$61,湖追自治体コード,0))=表16!L$62,INDEX(INDIRECT("_"&amp;$AO10),MATCH(L$61,湖追自治体コード,0)),0)+IF(INDEX(_124_02_001,MATCH(L$61,湖追自治体コード,0))=表16!L$62,INDEX(INDIRECT("_"&amp;$AS10),MATCH(L$61,湖追自治体コード,0)),0)</f>
        <v>0</v>
      </c>
      <c r="M10" s="956">
        <f ca="1">IF(INDEX(_401_01_001,MATCH(M$61,_4自治体コード,0))=表16!M$62,INDEX(INDIRECT("_"&amp;$AM10),MATCH(M$61,_4自治体コード,0)),0)+IF(INDEX(_121_01_001,MATCH(M$61,湖追自治体コード,0))=表16!M$62,INDEX(INDIRECT("_"&amp;$AO10),MATCH(M$61,湖追自治体コード,0)),0)+IF(INDEX(_124_02_001,MATCH(M$61,湖追自治体コード,0))=表16!M$62,INDEX(INDIRECT("_"&amp;$AS10),MATCH(M$61,湖追自治体コード,0)),0)</f>
        <v>60</v>
      </c>
      <c r="N10" s="956">
        <f ca="1">IF(INDEX(_401_01_001,MATCH(N$61,_4自治体コード,0))=表16!N$62,INDEX(INDIRECT("_"&amp;$AM10),MATCH(N$61,_4自治体コード,0)),0)+IF(INDEX(_121_01_001,MATCH(N$61,湖追自治体コード,0))=表16!N$62,INDEX(INDIRECT("_"&amp;$AO10),MATCH(N$61,湖追自治体コード,0)),0)+IF(INDEX(_124_02_001,MATCH(N$61,湖追自治体コード,0))=表16!N$62,INDEX(INDIRECT("_"&amp;$AS10),MATCH(N$61,湖追自治体コード,0)),0)</f>
        <v>6</v>
      </c>
      <c r="O10" s="956">
        <f ca="1">IF(INDEX(_401_01_001,MATCH(O$61,_4自治体コード,0))=表16!O$62,INDEX(INDIRECT("_"&amp;$AM10),MATCH(O$61,_4自治体コード,0)),0)+IF(INDEX(_121_01_001,MATCH(O$61,湖追自治体コード,0))=表16!O$62,INDEX(INDIRECT("_"&amp;$AO10),MATCH(O$61,湖追自治体コード,0)),0)+IF(INDEX(_124_02_001,MATCH(O$61,湖追自治体コード,0))=表16!O$62,INDEX(INDIRECT("_"&amp;$AS10),MATCH(O$61,湖追自治体コード,0)),0)</f>
        <v>0</v>
      </c>
      <c r="P10" s="956">
        <f ca="1">IF(INDEX(_401_01_001,MATCH(P$61,_4自治体コード,0))=表16!P$62,INDEX(INDIRECT("_"&amp;$AM10),MATCH(P$61,_4自治体コード,0)),0)+IF(INDEX(_121_01_001,MATCH(P$61,湖追自治体コード,0))=表16!P$62,INDEX(INDIRECT("_"&amp;$AO10),MATCH(P$61,湖追自治体コード,0)),0)+IF(INDEX(_124_02_001,MATCH(P$61,湖追自治体コード,0))=表16!P$62,INDEX(INDIRECT("_"&amp;$AS10),MATCH(P$61,湖追自治体コード,0)),0)</f>
        <v>0</v>
      </c>
      <c r="Q10" s="956">
        <f ca="1">IF(INDEX(_401_01_001,MATCH(Q$61,_4自治体コード,0))=表16!Q$62,INDEX(INDIRECT("_"&amp;$AM10),MATCH(Q$61,_4自治体コード,0)),0)+IF(INDEX(_121_01_001,MATCH(Q$61,湖追自治体コード,0))=表16!Q$62,INDEX(INDIRECT("_"&amp;$AO10),MATCH(Q$61,湖追自治体コード,0)),0)+IF(INDEX(_124_02_001,MATCH(Q$61,湖追自治体コード,0))=表16!Q$62,INDEX(INDIRECT("_"&amp;$AS10),MATCH(Q$61,湖追自治体コード,0)),0)</f>
        <v>0</v>
      </c>
      <c r="R10" s="956">
        <f ca="1">IF(INDEX(_401_01_001,MATCH(R$61,_4自治体コード,0))=表16!R$62,INDEX(INDIRECT("_"&amp;$AM10),MATCH(R$61,_4自治体コード,0)),0)+IF(INDEX(_121_01_001,MATCH(R$61,湖追自治体コード,0))=表16!R$62,INDEX(INDIRECT("_"&amp;$AO10),MATCH(R$61,湖追自治体コード,0)),0)+IF(INDEX(_124_02_001,MATCH(R$61,湖追自治体コード,0))=表16!R$62,INDEX(INDIRECT("_"&amp;$AS10),MATCH(R$61,湖追自治体コード,0)),0)</f>
        <v>0</v>
      </c>
      <c r="S10" s="956">
        <f ca="1">IF(INDEX(_401_01_001,MATCH(S$61,_4自治体コード,0))=表16!S$62,INDEX(INDIRECT("_"&amp;$AM10),MATCH(S$61,_4自治体コード,0)),0)+IF(INDEX(_121_01_001,MATCH(S$61,湖追自治体コード,0))=表16!S$62,INDEX(INDIRECT("_"&amp;$AO10),MATCH(S$61,湖追自治体コード,0)),0)+IF(INDEX(_124_02_001,MATCH(S$61,湖追自治体コード,0))=表16!S$62,INDEX(INDIRECT("_"&amp;$AS10),MATCH(S$61,湖追自治体コード,0)),0)</f>
        <v>10</v>
      </c>
      <c r="T10" s="956">
        <f ca="1">IF(INDEX(_401_01_001,MATCH(T$61,_4自治体コード,0))=表16!T$62,INDEX(INDIRECT("_"&amp;$AM10),MATCH(T$61,_4自治体コード,0)),0)+IF(INDEX(_121_01_001,MATCH(T$61,湖追自治体コード,0))=表16!T$62,INDEX(INDIRECT("_"&amp;$AO10),MATCH(T$61,湖追自治体コード,0)),0)+IF(INDEX(_124_02_001,MATCH(T$61,湖追自治体コード,0))=表16!T$62,INDEX(INDIRECT("_"&amp;$AS10),MATCH(T$61,湖追自治体コード,0)),0)</f>
        <v>0</v>
      </c>
      <c r="U10" s="956">
        <f ca="1">IF(INDEX(_401_01_001,MATCH(U$61,_4自治体コード,0))=表16!U$62,INDEX(INDIRECT("_"&amp;$AM10),MATCH(U$61,_4自治体コード,0)),0)+IF(INDEX(_121_01_001,MATCH(U$61,湖追自治体コード,0))=表16!U$62,INDEX(INDIRECT("_"&amp;$AO10),MATCH(U$61,湖追自治体コード,0)),0)+IF(INDEX(_124_02_001,MATCH(U$61,湖追自治体コード,0))=表16!U$62,INDEX(INDIRECT("_"&amp;$AS10),MATCH(U$61,湖追自治体コード,0)),0)</f>
        <v>0</v>
      </c>
      <c r="V10" s="956">
        <f ca="1">IF(INDEX(_401_01_001,MATCH(V$61,_4自治体コード,0))=表16!V$62,INDEX(INDIRECT("_"&amp;$AM10),MATCH(V$61,_4自治体コード,0)),0)+IF(INDEX(_121_01_001,MATCH(V$61,湖追自治体コード,0))=表16!V$62,INDEX(INDIRECT("_"&amp;$AO10),MATCH(V$61,湖追自治体コード,0)),0)+IF(INDEX(_124_02_001,MATCH(V$61,湖追自治体コード,0))=表16!V$62,INDEX(INDIRECT("_"&amp;$AS10),MATCH(V$61,湖追自治体コード,0)),0)</f>
        <v>136</v>
      </c>
      <c r="W10" s="956">
        <f ca="1">IF(INDEX(_401_01_001,MATCH(W$61,_4自治体コード,0))=表16!W$62,INDEX(INDIRECT("_"&amp;$AM10),MATCH(W$61,_4自治体コード,0)),0)+IF(INDEX(_121_01_001,MATCH(W$61,湖追自治体コード,0))=表16!W$62,INDEX(INDIRECT("_"&amp;$AO10),MATCH(W$61,湖追自治体コード,0)),0)+IF(INDEX(_124_02_001,MATCH(W$61,湖追自治体コード,0))=表16!W$62,INDEX(INDIRECT("_"&amp;$AS10),MATCH(W$61,湖追自治体コード,0)),0)</f>
        <v>13</v>
      </c>
      <c r="X10" s="956">
        <f ca="1">IF(INDEX(_401_01_001,MATCH(X$61,_4自治体コード,0))=表16!X$62,INDEX(INDIRECT("_"&amp;$AM10),MATCH(X$61,_4自治体コード,0)),0)+IF(INDEX(_121_01_001,MATCH(X$61,湖追自治体コード,0))=表16!X$62,INDEX(INDIRECT("_"&amp;$AO10),MATCH(X$61,湖追自治体コード,0)),0)+IF(INDEX(_124_02_001,MATCH(X$61,湖追自治体コード,0))=表16!X$62,INDEX(INDIRECT("_"&amp;$AS10),MATCH(X$61,湖追自治体コード,0)),0)</f>
        <v>0</v>
      </c>
      <c r="Y10" s="956">
        <f ca="1">IF(INDEX(_401_01_001,MATCH(Y$61,_4自治体コード,0))=表16!Y$62,INDEX(INDIRECT("_"&amp;$AM10),MATCH(Y$61,_4自治体コード,0)),0)+IF(INDEX(_121_01_001,MATCH(Y$61,湖追自治体コード,0))=表16!Y$62,INDEX(INDIRECT("_"&amp;$AO10),MATCH(Y$61,湖追自治体コード,0)),0)+IF(INDEX(_124_02_001,MATCH(Y$61,湖追自治体コード,0))=表16!Y$62,INDEX(INDIRECT("_"&amp;$AS10),MATCH(Y$61,湖追自治体コード,0)),0)</f>
        <v>0</v>
      </c>
      <c r="Z10" s="956">
        <f ca="1">IF(INDEX(_401_01_001,MATCH(Z$61,_4自治体コード,0))=表16!Z$62,INDEX(INDIRECT("_"&amp;$AM10),MATCH(Z$61,_4自治体コード,0)),0)+IF(INDEX(_121_01_001,MATCH(Z$61,湖追自治体コード,0))=表16!Z$62,INDEX(INDIRECT("_"&amp;$AO10),MATCH(Z$61,湖追自治体コード,0)),0)+IF(INDEX(_124_02_001,MATCH(Z$61,湖追自治体コード,0))=表16!Z$62,INDEX(INDIRECT("_"&amp;$AS10),MATCH(Z$61,湖追自治体コード,0)),0)</f>
        <v>4</v>
      </c>
      <c r="AA10" s="956">
        <f ca="1">IF(INDEX(_401_01_001,MATCH(AA$61,_4自治体コード,0))=表16!AA$62,INDEX(INDIRECT("_"&amp;$AM10),MATCH(AA$61,_4自治体コード,0)),0)+IF(INDEX(_121_01_001,MATCH(AA$61,湖追自治体コード,0))=表16!AA$62,INDEX(INDIRECT("_"&amp;$AO10),MATCH(AA$61,湖追自治体コード,0)),0)+IF(INDEX(_124_02_001,MATCH(AA$61,湖追自治体コード,0))=表16!AA$62,INDEX(INDIRECT("_"&amp;$AS10),MATCH(AA$61,湖追自治体コード,0)),0)</f>
        <v>3</v>
      </c>
      <c r="AB10" s="956">
        <f ca="1">IF(INDEX(_401_01_001,MATCH(AB$61,_4自治体コード,0))=表16!AB$62,INDEX(INDIRECT("_"&amp;$AM10),MATCH(AB$61,_4自治体コード,0)),0)+IF(INDEX(_121_01_001,MATCH(AB$61,湖追自治体コード,0))=表16!AB$62,INDEX(INDIRECT("_"&amp;$AO10),MATCH(AB$61,湖追自治体コード,0)),0)+IF(INDEX(_124_02_001,MATCH(AB$61,湖追自治体コード,0))=表16!AB$62,INDEX(INDIRECT("_"&amp;$AS10),MATCH(AB$61,湖追自治体コード,0)),0)</f>
        <v>1</v>
      </c>
      <c r="AC10" s="956">
        <f ca="1">IF(INDEX(_401_01_001,MATCH(AC$61,_4自治体コード,0))=表16!AC$62,INDEX(INDIRECT("_"&amp;$AM10),MATCH(AC$61,_4自治体コード,0)),0)+IF(INDEX(_121_01_001,MATCH(AC$61,湖追自治体コード,0))=表16!AC$62,INDEX(INDIRECT("_"&amp;$AO10),MATCH(AC$61,湖追自治体コード,0)),0)+IF(INDEX(_124_02_001,MATCH(AC$61,湖追自治体コード,0))=表16!AC$62,INDEX(INDIRECT("_"&amp;$AS10),MATCH(AC$61,湖追自治体コード,0)),0)</f>
        <v>20</v>
      </c>
      <c r="AD10" s="956">
        <f ca="1">IF(INDEX(_401_01_001,MATCH(AD$61,_4自治体コード,0))=表16!AD$62,INDEX(INDIRECT("_"&amp;$AM10),MATCH(AD$61,_4自治体コード,0)),0)+IF(INDEX(_121_01_001,MATCH(AD$61,湖追自治体コード,0))=表16!AD$62,INDEX(INDIRECT("_"&amp;$AO10),MATCH(AD$61,湖追自治体コード,0)),0)+IF(INDEX(_124_02_001,MATCH(AD$61,湖追自治体コード,0))=表16!AD$62,INDEX(INDIRECT("_"&amp;$AS10),MATCH(AD$61,湖追自治体コード,0)),0)</f>
        <v>0</v>
      </c>
      <c r="AE10" s="956">
        <f ca="1">IF(INDEX(_401_01_001,MATCH(AE$61,_4自治体コード,0))=表16!AE$62,INDEX(INDIRECT("_"&amp;$AM10),MATCH(AE$61,_4自治体コード,0)),0)+IF(INDEX(_121_01_001,MATCH(AE$61,湖追自治体コード,0))=表16!AE$62,INDEX(INDIRECT("_"&amp;$AO10),MATCH(AE$61,湖追自治体コード,0)),0)+IF(INDEX(_124_02_001,MATCH(AE$61,湖追自治体コード,0))=表16!AE$62,INDEX(INDIRECT("_"&amp;$AS10),MATCH(AE$61,湖追自治体コード,0)),0)</f>
        <v>0</v>
      </c>
      <c r="AF10" s="956">
        <f ca="1">IF(INDEX(_401_01_001,MATCH(AF$61,_4自治体コード,0))=表16!AF$62,INDEX(INDIRECT("_"&amp;$AM10),MATCH(AF$61,_4自治体コード,0)),0)+IF(INDEX(_121_01_001,MATCH(AF$61,湖追自治体コード,0))=表16!AF$62,INDEX(INDIRECT("_"&amp;$AO10),MATCH(AF$61,湖追自治体コード,0)),0)+IF(INDEX(_124_02_001,MATCH(AF$61,湖追自治体コード,0))=表16!AF$62,INDEX(INDIRECT("_"&amp;$AS10),MATCH(AF$61,湖追自治体コード,0)),0)</f>
        <v>20</v>
      </c>
      <c r="AG10" s="956">
        <f ca="1">IF(INDEX(_401_01_001,MATCH(AG$61,_4自治体コード,0))=表16!AG$62,INDEX(INDIRECT("_"&amp;$AM10),MATCH(AG$61,_4自治体コード,0)),0)+IF(INDEX(_121_01_001,MATCH(AG$61,湖追自治体コード,0))=表16!AG$62,INDEX(INDIRECT("_"&amp;$AO10),MATCH(AG$61,湖追自治体コード,0)),0)+IF(INDEX(_124_02_001,MATCH(AG$61,湖追自治体コード,0))=表16!AG$62,INDEX(INDIRECT("_"&amp;$AS10),MATCH(AG$61,湖追自治体コード,0)),0)</f>
        <v>3</v>
      </c>
      <c r="AH10" s="958">
        <f t="shared" ref="AH10:AH27" ca="1" si="0">SUM(G10:AG10)</f>
        <v>294</v>
      </c>
      <c r="AJ10" s="570" t="s">
        <v>719</v>
      </c>
      <c r="AL10" s="570" t="s">
        <v>726</v>
      </c>
      <c r="AM10" s="570" t="s">
        <v>781</v>
      </c>
      <c r="AN10" s="570" t="s">
        <v>726</v>
      </c>
      <c r="AO10" s="570" t="s">
        <v>1193</v>
      </c>
      <c r="AP10" s="570" t="s">
        <v>1190</v>
      </c>
      <c r="AR10" s="570" t="s">
        <v>726</v>
      </c>
      <c r="AS10" s="570" t="s">
        <v>1236</v>
      </c>
    </row>
    <row r="11" spans="1:45" ht="32.25" customHeight="1">
      <c r="A11" s="1659"/>
      <c r="B11" s="1680"/>
      <c r="C11" s="1666"/>
      <c r="D11" s="1667"/>
      <c r="E11" s="1682"/>
      <c r="F11" s="977" t="s">
        <v>2366</v>
      </c>
      <c r="G11" s="959">
        <f ca="1">IF(INDEX(_401_01_001,MATCH(G$61,_4自治体コード,0))=表16!G$62,INDEX(INDIRECT("_"&amp;$AM11),MATCH(G$61,_4自治体コード,0)),0)+IF(INDEX(_121_01_001,MATCH(G$61,湖追自治体コード,0))=表16!G$62,INDEX(INDIRECT("_"&amp;$AO11),MATCH(G$61,湖追自治体コード,0)),0)+IF(INDEX(_124_02_001,MATCH(G$61,湖追自治体コード,0))=表16!G$62,INDEX(INDIRECT("_"&amp;$AS11),MATCH(G$61,湖追自治体コード,0)),0)</f>
        <v>0</v>
      </c>
      <c r="H11" s="960">
        <f ca="1">IF(INDEX(_401_01_001,MATCH(H$61,_4自治体コード,0))=表16!H$62,INDEX(INDIRECT("_"&amp;$AM11),MATCH(H$61,_4自治体コード,0)),0)+IF(INDEX(_121_01_001,MATCH(H$61,湖追自治体コード,0))=表16!H$62,INDEX(INDIRECT("_"&amp;$AO11),MATCH(H$61,湖追自治体コード,0)),0)+IF(INDEX(_124_02_001,MATCH(H$61,湖追自治体コード,0))=表16!H$62,INDEX(INDIRECT("_"&amp;$AS11),MATCH(H$61,湖追自治体コード,0)),0)</f>
        <v>0</v>
      </c>
      <c r="I11" s="960">
        <f ca="1">IF(INDEX(_401_01_001,MATCH(I$61,_4自治体コード,0))=表16!I$62,INDEX(INDIRECT("_"&amp;$AM11),MATCH(I$61,_4自治体コード,0)),0)+IF(INDEX(_121_01_001,MATCH(I$61,湖追自治体コード,0))=表16!I$62,INDEX(INDIRECT("_"&amp;$AO11),MATCH(I$61,湖追自治体コード,0)),0)+IF(INDEX(_124_02_001,MATCH(I$61,湖追自治体コード,0))=表16!I$62,INDEX(INDIRECT("_"&amp;$AS11),MATCH(I$61,湖追自治体コード,0)),0)</f>
        <v>0</v>
      </c>
      <c r="J11" s="959">
        <f ca="1">IF(INDEX(_401_01_001,MATCH(J$61,_4自治体コード,0))=表16!J$62,INDEX(INDIRECT("_"&amp;$AM11),MATCH(J$61,_4自治体コード,0)),0)+IF(INDEX(_121_01_001,MATCH(J$61,湖追自治体コード,0))=表16!J$62,INDEX(INDIRECT("_"&amp;$AO11),MATCH(J$61,湖追自治体コード,0)),0)+IF(INDEX(_124_02_001,MATCH(J$61,湖追自治体コード,0))=表16!J$62,INDEX(INDIRECT("_"&amp;$AS11),MATCH(J$61,湖追自治体コード,0)),0)</f>
        <v>0</v>
      </c>
      <c r="K11" s="959">
        <f ca="1">IF(INDEX(_401_01_001,MATCH(K$61,_4自治体コード,0))=表16!K$62,INDEX(INDIRECT("_"&amp;$AM11),MATCH(K$61,_4自治体コード,0)),0)+IF(INDEX(_121_01_001,MATCH(K$61,湖追自治体コード,0))=表16!K$62,INDEX(INDIRECT("_"&amp;$AO11),MATCH(K$61,湖追自治体コード,0)),0)+IF(INDEX(_124_02_001,MATCH(K$61,湖追自治体コード,0))=表16!K$62,INDEX(INDIRECT("_"&amp;$AS11),MATCH(K$61,湖追自治体コード,0)),0)</f>
        <v>2</v>
      </c>
      <c r="L11" s="959">
        <f ca="1">IF(INDEX(_401_01_001,MATCH(L$61,_4自治体コード,0))=表16!L$62,INDEX(INDIRECT("_"&amp;$AM11),MATCH(L$61,_4自治体コード,0)),0)+IF(INDEX(_121_01_001,MATCH(L$61,湖追自治体コード,0))=表16!L$62,INDEX(INDIRECT("_"&amp;$AO11),MATCH(L$61,湖追自治体コード,0)),0)+IF(INDEX(_124_02_001,MATCH(L$61,湖追自治体コード,0))=表16!L$62,INDEX(INDIRECT("_"&amp;$AS11),MATCH(L$61,湖追自治体コード,0)),0)</f>
        <v>0</v>
      </c>
      <c r="M11" s="959">
        <f ca="1">IF(INDEX(_401_01_001,MATCH(M$61,_4自治体コード,0))=表16!M$62,INDEX(INDIRECT("_"&amp;$AM11),MATCH(M$61,_4自治体コード,0)),0)+IF(INDEX(_121_01_001,MATCH(M$61,湖追自治体コード,0))=表16!M$62,INDEX(INDIRECT("_"&amp;$AO11),MATCH(M$61,湖追自治体コード,0)),0)+IF(INDEX(_124_02_001,MATCH(M$61,湖追自治体コード,0))=表16!M$62,INDEX(INDIRECT("_"&amp;$AS11),MATCH(M$61,湖追自治体コード,0)),0)</f>
        <v>0</v>
      </c>
      <c r="N11" s="959">
        <f ca="1">IF(INDEX(_401_01_001,MATCH(N$61,_4自治体コード,0))=表16!N$62,INDEX(INDIRECT("_"&amp;$AM11),MATCH(N$61,_4自治体コード,0)),0)+IF(INDEX(_121_01_001,MATCH(N$61,湖追自治体コード,0))=表16!N$62,INDEX(INDIRECT("_"&amp;$AO11),MATCH(N$61,湖追自治体コード,0)),0)+IF(INDEX(_124_02_001,MATCH(N$61,湖追自治体コード,0))=表16!N$62,INDEX(INDIRECT("_"&amp;$AS11),MATCH(N$61,湖追自治体コード,0)),0)</f>
        <v>0</v>
      </c>
      <c r="O11" s="959">
        <f ca="1">IF(INDEX(_401_01_001,MATCH(O$61,_4自治体コード,0))=表16!O$62,INDEX(INDIRECT("_"&amp;$AM11),MATCH(O$61,_4自治体コード,0)),0)+IF(INDEX(_121_01_001,MATCH(O$61,湖追自治体コード,0))=表16!O$62,INDEX(INDIRECT("_"&amp;$AO11),MATCH(O$61,湖追自治体コード,0)),0)+IF(INDEX(_124_02_001,MATCH(O$61,湖追自治体コード,0))=表16!O$62,INDEX(INDIRECT("_"&amp;$AS11),MATCH(O$61,湖追自治体コード,0)),0)</f>
        <v>0</v>
      </c>
      <c r="P11" s="959">
        <f ca="1">IF(INDEX(_401_01_001,MATCH(P$61,_4自治体コード,0))=表16!P$62,INDEX(INDIRECT("_"&amp;$AM11),MATCH(P$61,_4自治体コード,0)),0)+IF(INDEX(_121_01_001,MATCH(P$61,湖追自治体コード,0))=表16!P$62,INDEX(INDIRECT("_"&amp;$AO11),MATCH(P$61,湖追自治体コード,0)),0)+IF(INDEX(_124_02_001,MATCH(P$61,湖追自治体コード,0))=表16!P$62,INDEX(INDIRECT("_"&amp;$AS11),MATCH(P$61,湖追自治体コード,0)),0)</f>
        <v>0</v>
      </c>
      <c r="Q11" s="959">
        <f ca="1">IF(INDEX(_401_01_001,MATCH(Q$61,_4自治体コード,0))=表16!Q$62,INDEX(INDIRECT("_"&amp;$AM11),MATCH(Q$61,_4自治体コード,0)),0)+IF(INDEX(_121_01_001,MATCH(Q$61,湖追自治体コード,0))=表16!Q$62,INDEX(INDIRECT("_"&amp;$AO11),MATCH(Q$61,湖追自治体コード,0)),0)+IF(INDEX(_124_02_001,MATCH(Q$61,湖追自治体コード,0))=表16!Q$62,INDEX(INDIRECT("_"&amp;$AS11),MATCH(Q$61,湖追自治体コード,0)),0)</f>
        <v>0</v>
      </c>
      <c r="R11" s="959">
        <f ca="1">IF(INDEX(_401_01_001,MATCH(R$61,_4自治体コード,0))=表16!R$62,INDEX(INDIRECT("_"&amp;$AM11),MATCH(R$61,_4自治体コード,0)),0)+IF(INDEX(_121_01_001,MATCH(R$61,湖追自治体コード,0))=表16!R$62,INDEX(INDIRECT("_"&amp;$AO11),MATCH(R$61,湖追自治体コード,0)),0)+IF(INDEX(_124_02_001,MATCH(R$61,湖追自治体コード,0))=表16!R$62,INDEX(INDIRECT("_"&amp;$AS11),MATCH(R$61,湖追自治体コード,0)),0)</f>
        <v>0</v>
      </c>
      <c r="S11" s="959">
        <f ca="1">IF(INDEX(_401_01_001,MATCH(S$61,_4自治体コード,0))=表16!S$62,INDEX(INDIRECT("_"&amp;$AM11),MATCH(S$61,_4自治体コード,0)),0)+IF(INDEX(_121_01_001,MATCH(S$61,湖追自治体コード,0))=表16!S$62,INDEX(INDIRECT("_"&amp;$AO11),MATCH(S$61,湖追自治体コード,0)),0)+IF(INDEX(_124_02_001,MATCH(S$61,湖追自治体コード,0))=表16!S$62,INDEX(INDIRECT("_"&amp;$AS11),MATCH(S$61,湖追自治体コード,0)),0)</f>
        <v>0</v>
      </c>
      <c r="T11" s="959">
        <f ca="1">IF(INDEX(_401_01_001,MATCH(T$61,_4自治体コード,0))=表16!T$62,INDEX(INDIRECT("_"&amp;$AM11),MATCH(T$61,_4自治体コード,0)),0)+IF(INDEX(_121_01_001,MATCH(T$61,湖追自治体コード,0))=表16!T$62,INDEX(INDIRECT("_"&amp;$AO11),MATCH(T$61,湖追自治体コード,0)),0)+IF(INDEX(_124_02_001,MATCH(T$61,湖追自治体コード,0))=表16!T$62,INDEX(INDIRECT("_"&amp;$AS11),MATCH(T$61,湖追自治体コード,0)),0)</f>
        <v>0</v>
      </c>
      <c r="U11" s="959">
        <f ca="1">IF(INDEX(_401_01_001,MATCH(U$61,_4自治体コード,0))=表16!U$62,INDEX(INDIRECT("_"&amp;$AM11),MATCH(U$61,_4自治体コード,0)),0)+IF(INDEX(_121_01_001,MATCH(U$61,湖追自治体コード,0))=表16!U$62,INDEX(INDIRECT("_"&amp;$AO11),MATCH(U$61,湖追自治体コード,0)),0)+IF(INDEX(_124_02_001,MATCH(U$61,湖追自治体コード,0))=表16!U$62,INDEX(INDIRECT("_"&amp;$AS11),MATCH(U$61,湖追自治体コード,0)),0)</f>
        <v>0</v>
      </c>
      <c r="V11" s="959">
        <f ca="1">IF(INDEX(_401_01_001,MATCH(V$61,_4自治体コード,0))=表16!V$62,INDEX(INDIRECT("_"&amp;$AM11),MATCH(V$61,_4自治体コード,0)),0)+IF(INDEX(_121_01_001,MATCH(V$61,湖追自治体コード,0))=表16!V$62,INDEX(INDIRECT("_"&amp;$AO11),MATCH(V$61,湖追自治体コード,0)),0)+IF(INDEX(_124_02_001,MATCH(V$61,湖追自治体コード,0))=表16!V$62,INDEX(INDIRECT("_"&amp;$AS11),MATCH(V$61,湖追自治体コード,0)),0)</f>
        <v>2</v>
      </c>
      <c r="W11" s="959">
        <f ca="1">IF(INDEX(_401_01_001,MATCH(W$61,_4自治体コード,0))=表16!W$62,INDEX(INDIRECT("_"&amp;$AM11),MATCH(W$61,_4自治体コード,0)),0)+IF(INDEX(_121_01_001,MATCH(W$61,湖追自治体コード,0))=表16!W$62,INDEX(INDIRECT("_"&amp;$AO11),MATCH(W$61,湖追自治体コード,0)),0)+IF(INDEX(_124_02_001,MATCH(W$61,湖追自治体コード,0))=表16!W$62,INDEX(INDIRECT("_"&amp;$AS11),MATCH(W$61,湖追自治体コード,0)),0)</f>
        <v>0</v>
      </c>
      <c r="X11" s="959">
        <f ca="1">IF(INDEX(_401_01_001,MATCH(X$61,_4自治体コード,0))=表16!X$62,INDEX(INDIRECT("_"&amp;$AM11),MATCH(X$61,_4自治体コード,0)),0)+IF(INDEX(_121_01_001,MATCH(X$61,湖追自治体コード,0))=表16!X$62,INDEX(INDIRECT("_"&amp;$AO11),MATCH(X$61,湖追自治体コード,0)),0)+IF(INDEX(_124_02_001,MATCH(X$61,湖追自治体コード,0))=表16!X$62,INDEX(INDIRECT("_"&amp;$AS11),MATCH(X$61,湖追自治体コード,0)),0)</f>
        <v>0</v>
      </c>
      <c r="Y11" s="959">
        <f ca="1">IF(INDEX(_401_01_001,MATCH(Y$61,_4自治体コード,0))=表16!Y$62,INDEX(INDIRECT("_"&amp;$AM11),MATCH(Y$61,_4自治体コード,0)),0)+IF(INDEX(_121_01_001,MATCH(Y$61,湖追自治体コード,0))=表16!Y$62,INDEX(INDIRECT("_"&amp;$AO11),MATCH(Y$61,湖追自治体コード,0)),0)+IF(INDEX(_124_02_001,MATCH(Y$61,湖追自治体コード,0))=表16!Y$62,INDEX(INDIRECT("_"&amp;$AS11),MATCH(Y$61,湖追自治体コード,0)),0)</f>
        <v>0</v>
      </c>
      <c r="Z11" s="959">
        <f ca="1">IF(INDEX(_401_01_001,MATCH(Z$61,_4自治体コード,0))=表16!Z$62,INDEX(INDIRECT("_"&amp;$AM11),MATCH(Z$61,_4自治体コード,0)),0)+IF(INDEX(_121_01_001,MATCH(Z$61,湖追自治体コード,0))=表16!Z$62,INDEX(INDIRECT("_"&amp;$AO11),MATCH(Z$61,湖追自治体コード,0)),0)+IF(INDEX(_124_02_001,MATCH(Z$61,湖追自治体コード,0))=表16!Z$62,INDEX(INDIRECT("_"&amp;$AS11),MATCH(Z$61,湖追自治体コード,0)),0)</f>
        <v>0</v>
      </c>
      <c r="AA11" s="959">
        <f ca="1">IF(INDEX(_401_01_001,MATCH(AA$61,_4自治体コード,0))=表16!AA$62,INDEX(INDIRECT("_"&amp;$AM11),MATCH(AA$61,_4自治体コード,0)),0)+IF(INDEX(_121_01_001,MATCH(AA$61,湖追自治体コード,0))=表16!AA$62,INDEX(INDIRECT("_"&amp;$AO11),MATCH(AA$61,湖追自治体コード,0)),0)+IF(INDEX(_124_02_001,MATCH(AA$61,湖追自治体コード,0))=表16!AA$62,INDEX(INDIRECT("_"&amp;$AS11),MATCH(AA$61,湖追自治体コード,0)),0)</f>
        <v>0</v>
      </c>
      <c r="AB11" s="959">
        <f ca="1">IF(INDEX(_401_01_001,MATCH(AB$61,_4自治体コード,0))=表16!AB$62,INDEX(INDIRECT("_"&amp;$AM11),MATCH(AB$61,_4自治体コード,0)),0)+IF(INDEX(_121_01_001,MATCH(AB$61,湖追自治体コード,0))=表16!AB$62,INDEX(INDIRECT("_"&amp;$AO11),MATCH(AB$61,湖追自治体コード,0)),0)+IF(INDEX(_124_02_001,MATCH(AB$61,湖追自治体コード,0))=表16!AB$62,INDEX(INDIRECT("_"&amp;$AS11),MATCH(AB$61,湖追自治体コード,0)),0)</f>
        <v>0</v>
      </c>
      <c r="AC11" s="959">
        <f ca="1">IF(INDEX(_401_01_001,MATCH(AC$61,_4自治体コード,0))=表16!AC$62,INDEX(INDIRECT("_"&amp;$AM11),MATCH(AC$61,_4自治体コード,0)),0)+IF(INDEX(_121_01_001,MATCH(AC$61,湖追自治体コード,0))=表16!AC$62,INDEX(INDIRECT("_"&amp;$AO11),MATCH(AC$61,湖追自治体コード,0)),0)+IF(INDEX(_124_02_001,MATCH(AC$61,湖追自治体コード,0))=表16!AC$62,INDEX(INDIRECT("_"&amp;$AS11),MATCH(AC$61,湖追自治体コード,0)),0)</f>
        <v>0</v>
      </c>
      <c r="AD11" s="959">
        <f ca="1">IF(INDEX(_401_01_001,MATCH(AD$61,_4自治体コード,0))=表16!AD$62,INDEX(INDIRECT("_"&amp;$AM11),MATCH(AD$61,_4自治体コード,0)),0)+IF(INDEX(_121_01_001,MATCH(AD$61,湖追自治体コード,0))=表16!AD$62,INDEX(INDIRECT("_"&amp;$AO11),MATCH(AD$61,湖追自治体コード,0)),0)+IF(INDEX(_124_02_001,MATCH(AD$61,湖追自治体コード,0))=表16!AD$62,INDEX(INDIRECT("_"&amp;$AS11),MATCH(AD$61,湖追自治体コード,0)),0)</f>
        <v>0</v>
      </c>
      <c r="AE11" s="959">
        <f ca="1">IF(INDEX(_401_01_001,MATCH(AE$61,_4自治体コード,0))=表16!AE$62,INDEX(INDIRECT("_"&amp;$AM11),MATCH(AE$61,_4自治体コード,0)),0)+IF(INDEX(_121_01_001,MATCH(AE$61,湖追自治体コード,0))=表16!AE$62,INDEX(INDIRECT("_"&amp;$AO11),MATCH(AE$61,湖追自治体コード,0)),0)+IF(INDEX(_124_02_001,MATCH(AE$61,湖追自治体コード,0))=表16!AE$62,INDEX(INDIRECT("_"&amp;$AS11),MATCH(AE$61,湖追自治体コード,0)),0)</f>
        <v>0</v>
      </c>
      <c r="AF11" s="959">
        <f ca="1">IF(INDEX(_401_01_001,MATCH(AF$61,_4自治体コード,0))=表16!AF$62,INDEX(INDIRECT("_"&amp;$AM11),MATCH(AF$61,_4自治体コード,0)),0)+IF(INDEX(_121_01_001,MATCH(AF$61,湖追自治体コード,0))=表16!AF$62,INDEX(INDIRECT("_"&amp;$AO11),MATCH(AF$61,湖追自治体コード,0)),0)+IF(INDEX(_124_02_001,MATCH(AF$61,湖追自治体コード,0))=表16!AF$62,INDEX(INDIRECT("_"&amp;$AS11),MATCH(AF$61,湖追自治体コード,0)),0)</f>
        <v>0</v>
      </c>
      <c r="AG11" s="959">
        <f ca="1">IF(INDEX(_401_01_001,MATCH(AG$61,_4自治体コード,0))=表16!AG$62,INDEX(INDIRECT("_"&amp;$AM11),MATCH(AG$61,_4自治体コード,0)),0)+IF(INDEX(_121_01_001,MATCH(AG$61,湖追自治体コード,0))=表16!AG$62,INDEX(INDIRECT("_"&amp;$AO11),MATCH(AG$61,湖追自治体コード,0)),0)+IF(INDEX(_124_02_001,MATCH(AG$61,湖追自治体コード,0))=表16!AG$62,INDEX(INDIRECT("_"&amp;$AS11),MATCH(AG$61,湖追自治体コード,0)),0)</f>
        <v>0</v>
      </c>
      <c r="AH11" s="961">
        <f t="shared" ca="1" si="0"/>
        <v>4</v>
      </c>
      <c r="AL11" s="570" t="s">
        <v>727</v>
      </c>
      <c r="AM11" s="570" t="s">
        <v>782</v>
      </c>
      <c r="AN11" s="570" t="s">
        <v>727</v>
      </c>
      <c r="AO11" s="570" t="s">
        <v>1194</v>
      </c>
      <c r="AR11" s="570" t="s">
        <v>727</v>
      </c>
      <c r="AS11" s="570" t="s">
        <v>1237</v>
      </c>
    </row>
    <row r="12" spans="1:45" ht="32.25" customHeight="1">
      <c r="A12" s="1659"/>
      <c r="B12" s="1680"/>
      <c r="C12" s="1666"/>
      <c r="D12" s="1667"/>
      <c r="E12" s="1682"/>
      <c r="F12" s="978" t="s">
        <v>2367</v>
      </c>
      <c r="G12" s="965">
        <f ca="1">IF(INDEX(_401_01_001,MATCH(G$61,_4自治体コード,0))=表16!G$62,INDEX(INDIRECT("_"&amp;$AM12),MATCH(G$61,_4自治体コード,0)),0)+IF(INDEX(_121_01_001,MATCH(G$61,湖追自治体コード,0))=表16!G$62,INDEX(INDIRECT("_"&amp;$AO12),MATCH(G$61,湖追自治体コード,0)),0)+IF(INDEX(_124_02_001,MATCH(G$61,湖追自治体コード,0))=表16!G$62,INDEX(INDIRECT("_"&amp;$AS12),MATCH(G$61,湖追自治体コード,0)),0)</f>
        <v>0</v>
      </c>
      <c r="H12" s="966">
        <f ca="1">IF(INDEX(_401_01_001,MATCH(H$61,_4自治体コード,0))=表16!H$62,INDEX(INDIRECT("_"&amp;$AM12),MATCH(H$61,_4自治体コード,0)),0)+IF(INDEX(_121_01_001,MATCH(H$61,湖追自治体コード,0))=表16!H$62,INDEX(INDIRECT("_"&amp;$AO12),MATCH(H$61,湖追自治体コード,0)),0)+IF(INDEX(_124_02_001,MATCH(H$61,湖追自治体コード,0))=表16!H$62,INDEX(INDIRECT("_"&amp;$AS12),MATCH(H$61,湖追自治体コード,0)),0)</f>
        <v>1</v>
      </c>
      <c r="I12" s="966">
        <f ca="1">IF(INDEX(_401_01_001,MATCH(I$61,_4自治体コード,0))=表16!I$62,INDEX(INDIRECT("_"&amp;$AM12),MATCH(I$61,_4自治体コード,0)),0)+IF(INDEX(_121_01_001,MATCH(I$61,湖追自治体コード,0))=表16!I$62,INDEX(INDIRECT("_"&amp;$AO12),MATCH(I$61,湖追自治体コード,0)),0)+IF(INDEX(_124_02_001,MATCH(I$61,湖追自治体コード,0))=表16!I$62,INDEX(INDIRECT("_"&amp;$AS12),MATCH(I$61,湖追自治体コード,0)),0)</f>
        <v>0</v>
      </c>
      <c r="J12" s="965">
        <f ca="1">IF(INDEX(_401_01_001,MATCH(J$61,_4自治体コード,0))=表16!J$62,INDEX(INDIRECT("_"&amp;$AM12),MATCH(J$61,_4自治体コード,0)),0)+IF(INDEX(_121_01_001,MATCH(J$61,湖追自治体コード,0))=表16!J$62,INDEX(INDIRECT("_"&amp;$AO12),MATCH(J$61,湖追自治体コード,0)),0)+IF(INDEX(_124_02_001,MATCH(J$61,湖追自治体コード,0))=表16!J$62,INDEX(INDIRECT("_"&amp;$AS12),MATCH(J$61,湖追自治体コード,0)),0)</f>
        <v>0</v>
      </c>
      <c r="K12" s="965">
        <f ca="1">IF(INDEX(_401_01_001,MATCH(K$61,_4自治体コード,0))=表16!K$62,INDEX(INDIRECT("_"&amp;$AM12),MATCH(K$61,_4自治体コード,0)),0)+IF(INDEX(_121_01_001,MATCH(K$61,湖追自治体コード,0))=表16!K$62,INDEX(INDIRECT("_"&amp;$AO12),MATCH(K$61,湖追自治体コード,0)),0)+IF(INDEX(_124_02_001,MATCH(K$61,湖追自治体コード,0))=表16!K$62,INDEX(INDIRECT("_"&amp;$AS12),MATCH(K$61,湖追自治体コード,0)),0)</f>
        <v>0</v>
      </c>
      <c r="L12" s="965">
        <f ca="1">IF(INDEX(_401_01_001,MATCH(L$61,_4自治体コード,0))=表16!L$62,INDEX(INDIRECT("_"&amp;$AM12),MATCH(L$61,_4自治体コード,0)),0)+IF(INDEX(_121_01_001,MATCH(L$61,湖追自治体コード,0))=表16!L$62,INDEX(INDIRECT("_"&amp;$AO12),MATCH(L$61,湖追自治体コード,0)),0)+IF(INDEX(_124_02_001,MATCH(L$61,湖追自治体コード,0))=表16!L$62,INDEX(INDIRECT("_"&amp;$AS12),MATCH(L$61,湖追自治体コード,0)),0)</f>
        <v>0</v>
      </c>
      <c r="M12" s="965">
        <f ca="1">IF(INDEX(_401_01_001,MATCH(M$61,_4自治体コード,0))=表16!M$62,INDEX(INDIRECT("_"&amp;$AM12),MATCH(M$61,_4自治体コード,0)),0)+IF(INDEX(_121_01_001,MATCH(M$61,湖追自治体コード,0))=表16!M$62,INDEX(INDIRECT("_"&amp;$AO12),MATCH(M$61,湖追自治体コード,0)),0)+IF(INDEX(_124_02_001,MATCH(M$61,湖追自治体コード,0))=表16!M$62,INDEX(INDIRECT("_"&amp;$AS12),MATCH(M$61,湖追自治体コード,0)),0)</f>
        <v>0</v>
      </c>
      <c r="N12" s="965">
        <f ca="1">IF(INDEX(_401_01_001,MATCH(N$61,_4自治体コード,0))=表16!N$62,INDEX(INDIRECT("_"&amp;$AM12),MATCH(N$61,_4自治体コード,0)),0)+IF(INDEX(_121_01_001,MATCH(N$61,湖追自治体コード,0))=表16!N$62,INDEX(INDIRECT("_"&amp;$AO12),MATCH(N$61,湖追自治体コード,0)),0)+IF(INDEX(_124_02_001,MATCH(N$61,湖追自治体コード,0))=表16!N$62,INDEX(INDIRECT("_"&amp;$AS12),MATCH(N$61,湖追自治体コード,0)),0)</f>
        <v>0</v>
      </c>
      <c r="O12" s="965">
        <f ca="1">IF(INDEX(_401_01_001,MATCH(O$61,_4自治体コード,0))=表16!O$62,INDEX(INDIRECT("_"&amp;$AM12),MATCH(O$61,_4自治体コード,0)),0)+IF(INDEX(_121_01_001,MATCH(O$61,湖追自治体コード,0))=表16!O$62,INDEX(INDIRECT("_"&amp;$AO12),MATCH(O$61,湖追自治体コード,0)),0)+IF(INDEX(_124_02_001,MATCH(O$61,湖追自治体コード,0))=表16!O$62,INDEX(INDIRECT("_"&amp;$AS12),MATCH(O$61,湖追自治体コード,0)),0)</f>
        <v>0</v>
      </c>
      <c r="P12" s="965">
        <f ca="1">IF(INDEX(_401_01_001,MATCH(P$61,_4自治体コード,0))=表16!P$62,INDEX(INDIRECT("_"&amp;$AM12),MATCH(P$61,_4自治体コード,0)),0)+IF(INDEX(_121_01_001,MATCH(P$61,湖追自治体コード,0))=表16!P$62,INDEX(INDIRECT("_"&amp;$AO12),MATCH(P$61,湖追自治体コード,0)),0)+IF(INDEX(_124_02_001,MATCH(P$61,湖追自治体コード,0))=表16!P$62,INDEX(INDIRECT("_"&amp;$AS12),MATCH(P$61,湖追自治体コード,0)),0)</f>
        <v>0</v>
      </c>
      <c r="Q12" s="965">
        <f ca="1">IF(INDEX(_401_01_001,MATCH(Q$61,_4自治体コード,0))=表16!Q$62,INDEX(INDIRECT("_"&amp;$AM12),MATCH(Q$61,_4自治体コード,0)),0)+IF(INDEX(_121_01_001,MATCH(Q$61,湖追自治体コード,0))=表16!Q$62,INDEX(INDIRECT("_"&amp;$AO12),MATCH(Q$61,湖追自治体コード,0)),0)+IF(INDEX(_124_02_001,MATCH(Q$61,湖追自治体コード,0))=表16!Q$62,INDEX(INDIRECT("_"&amp;$AS12),MATCH(Q$61,湖追自治体コード,0)),0)</f>
        <v>0</v>
      </c>
      <c r="R12" s="965">
        <f ca="1">IF(INDEX(_401_01_001,MATCH(R$61,_4自治体コード,0))=表16!R$62,INDEX(INDIRECT("_"&amp;$AM12),MATCH(R$61,_4自治体コード,0)),0)+IF(INDEX(_121_01_001,MATCH(R$61,湖追自治体コード,0))=表16!R$62,INDEX(INDIRECT("_"&amp;$AO12),MATCH(R$61,湖追自治体コード,0)),0)+IF(INDEX(_124_02_001,MATCH(R$61,湖追自治体コード,0))=表16!R$62,INDEX(INDIRECT("_"&amp;$AS12),MATCH(R$61,湖追自治体コード,0)),0)</f>
        <v>0</v>
      </c>
      <c r="S12" s="965">
        <f ca="1">IF(INDEX(_401_01_001,MATCH(S$61,_4自治体コード,0))=表16!S$62,INDEX(INDIRECT("_"&amp;$AM12),MATCH(S$61,_4自治体コード,0)),0)+IF(INDEX(_121_01_001,MATCH(S$61,湖追自治体コード,0))=表16!S$62,INDEX(INDIRECT("_"&amp;$AO12),MATCH(S$61,湖追自治体コード,0)),0)+IF(INDEX(_124_02_001,MATCH(S$61,湖追自治体コード,0))=表16!S$62,INDEX(INDIRECT("_"&amp;$AS12),MATCH(S$61,湖追自治体コード,0)),0)</f>
        <v>0</v>
      </c>
      <c r="T12" s="965">
        <f ca="1">IF(INDEX(_401_01_001,MATCH(T$61,_4自治体コード,0))=表16!T$62,INDEX(INDIRECT("_"&amp;$AM12),MATCH(T$61,_4自治体コード,0)),0)+IF(INDEX(_121_01_001,MATCH(T$61,湖追自治体コード,0))=表16!T$62,INDEX(INDIRECT("_"&amp;$AO12),MATCH(T$61,湖追自治体コード,0)),0)+IF(INDEX(_124_02_001,MATCH(T$61,湖追自治体コード,0))=表16!T$62,INDEX(INDIRECT("_"&amp;$AS12),MATCH(T$61,湖追自治体コード,0)),0)</f>
        <v>0</v>
      </c>
      <c r="U12" s="965">
        <f ca="1">IF(INDEX(_401_01_001,MATCH(U$61,_4自治体コード,0))=表16!U$62,INDEX(INDIRECT("_"&amp;$AM12),MATCH(U$61,_4自治体コード,0)),0)+IF(INDEX(_121_01_001,MATCH(U$61,湖追自治体コード,0))=表16!U$62,INDEX(INDIRECT("_"&amp;$AO12),MATCH(U$61,湖追自治体コード,0)),0)+IF(INDEX(_124_02_001,MATCH(U$61,湖追自治体コード,0))=表16!U$62,INDEX(INDIRECT("_"&amp;$AS12),MATCH(U$61,湖追自治体コード,0)),0)</f>
        <v>0</v>
      </c>
      <c r="V12" s="965">
        <f ca="1">IF(INDEX(_401_01_001,MATCH(V$61,_4自治体コード,0))=表16!V$62,INDEX(INDIRECT("_"&amp;$AM12),MATCH(V$61,_4自治体コード,0)),0)+IF(INDEX(_121_01_001,MATCH(V$61,湖追自治体コード,0))=表16!V$62,INDEX(INDIRECT("_"&amp;$AO12),MATCH(V$61,湖追自治体コード,0)),0)+IF(INDEX(_124_02_001,MATCH(V$61,湖追自治体コード,0))=表16!V$62,INDEX(INDIRECT("_"&amp;$AS12),MATCH(V$61,湖追自治体コード,0)),0)</f>
        <v>0</v>
      </c>
      <c r="W12" s="965">
        <f ca="1">IF(INDEX(_401_01_001,MATCH(W$61,_4自治体コード,0))=表16!W$62,INDEX(INDIRECT("_"&amp;$AM12),MATCH(W$61,_4自治体コード,0)),0)+IF(INDEX(_121_01_001,MATCH(W$61,湖追自治体コード,0))=表16!W$62,INDEX(INDIRECT("_"&amp;$AO12),MATCH(W$61,湖追自治体コード,0)),0)+IF(INDEX(_124_02_001,MATCH(W$61,湖追自治体コード,0))=表16!W$62,INDEX(INDIRECT("_"&amp;$AS12),MATCH(W$61,湖追自治体コード,0)),0)</f>
        <v>0</v>
      </c>
      <c r="X12" s="965">
        <f ca="1">IF(INDEX(_401_01_001,MATCH(X$61,_4自治体コード,0))=表16!X$62,INDEX(INDIRECT("_"&amp;$AM12),MATCH(X$61,_4自治体コード,0)),0)+IF(INDEX(_121_01_001,MATCH(X$61,湖追自治体コード,0))=表16!X$62,INDEX(INDIRECT("_"&amp;$AO12),MATCH(X$61,湖追自治体コード,0)),0)+IF(INDEX(_124_02_001,MATCH(X$61,湖追自治体コード,0))=表16!X$62,INDEX(INDIRECT("_"&amp;$AS12),MATCH(X$61,湖追自治体コード,0)),0)</f>
        <v>0</v>
      </c>
      <c r="Y12" s="965">
        <f ca="1">IF(INDEX(_401_01_001,MATCH(Y$61,_4自治体コード,0))=表16!Y$62,INDEX(INDIRECT("_"&amp;$AM12),MATCH(Y$61,_4自治体コード,0)),0)+IF(INDEX(_121_01_001,MATCH(Y$61,湖追自治体コード,0))=表16!Y$62,INDEX(INDIRECT("_"&amp;$AO12),MATCH(Y$61,湖追自治体コード,0)),0)+IF(INDEX(_124_02_001,MATCH(Y$61,湖追自治体コード,0))=表16!Y$62,INDEX(INDIRECT("_"&amp;$AS12),MATCH(Y$61,湖追自治体コード,0)),0)</f>
        <v>0</v>
      </c>
      <c r="Z12" s="965">
        <f ca="1">IF(INDEX(_401_01_001,MATCH(Z$61,_4自治体コード,0))=表16!Z$62,INDEX(INDIRECT("_"&amp;$AM12),MATCH(Z$61,_4自治体コード,0)),0)+IF(INDEX(_121_01_001,MATCH(Z$61,湖追自治体コード,0))=表16!Z$62,INDEX(INDIRECT("_"&amp;$AO12),MATCH(Z$61,湖追自治体コード,0)),0)+IF(INDEX(_124_02_001,MATCH(Z$61,湖追自治体コード,0))=表16!Z$62,INDEX(INDIRECT("_"&amp;$AS12),MATCH(Z$61,湖追自治体コード,0)),0)</f>
        <v>0</v>
      </c>
      <c r="AA12" s="965">
        <f ca="1">IF(INDEX(_401_01_001,MATCH(AA$61,_4自治体コード,0))=表16!AA$62,INDEX(INDIRECT("_"&amp;$AM12),MATCH(AA$61,_4自治体コード,0)),0)+IF(INDEX(_121_01_001,MATCH(AA$61,湖追自治体コード,0))=表16!AA$62,INDEX(INDIRECT("_"&amp;$AO12),MATCH(AA$61,湖追自治体コード,0)),0)+IF(INDEX(_124_02_001,MATCH(AA$61,湖追自治体コード,0))=表16!AA$62,INDEX(INDIRECT("_"&amp;$AS12),MATCH(AA$61,湖追自治体コード,0)),0)</f>
        <v>0</v>
      </c>
      <c r="AB12" s="965">
        <f ca="1">IF(INDEX(_401_01_001,MATCH(AB$61,_4自治体コード,0))=表16!AB$62,INDEX(INDIRECT("_"&amp;$AM12),MATCH(AB$61,_4自治体コード,0)),0)+IF(INDEX(_121_01_001,MATCH(AB$61,湖追自治体コード,0))=表16!AB$62,INDEX(INDIRECT("_"&amp;$AO12),MATCH(AB$61,湖追自治体コード,0)),0)+IF(INDEX(_124_02_001,MATCH(AB$61,湖追自治体コード,0))=表16!AB$62,INDEX(INDIRECT("_"&amp;$AS12),MATCH(AB$61,湖追自治体コード,0)),0)</f>
        <v>0</v>
      </c>
      <c r="AC12" s="965">
        <f ca="1">IF(INDEX(_401_01_001,MATCH(AC$61,_4自治体コード,0))=表16!AC$62,INDEX(INDIRECT("_"&amp;$AM12),MATCH(AC$61,_4自治体コード,0)),0)+IF(INDEX(_121_01_001,MATCH(AC$61,湖追自治体コード,0))=表16!AC$62,INDEX(INDIRECT("_"&amp;$AO12),MATCH(AC$61,湖追自治体コード,0)),0)+IF(INDEX(_124_02_001,MATCH(AC$61,湖追自治体コード,0))=表16!AC$62,INDEX(INDIRECT("_"&amp;$AS12),MATCH(AC$61,湖追自治体コード,0)),0)</f>
        <v>0</v>
      </c>
      <c r="AD12" s="965">
        <f ca="1">IF(INDEX(_401_01_001,MATCH(AD$61,_4自治体コード,0))=表16!AD$62,INDEX(INDIRECT("_"&amp;$AM12),MATCH(AD$61,_4自治体コード,0)),0)+IF(INDEX(_121_01_001,MATCH(AD$61,湖追自治体コード,0))=表16!AD$62,INDEX(INDIRECT("_"&amp;$AO12),MATCH(AD$61,湖追自治体コード,0)),0)+IF(INDEX(_124_02_001,MATCH(AD$61,湖追自治体コード,0))=表16!AD$62,INDEX(INDIRECT("_"&amp;$AS12),MATCH(AD$61,湖追自治体コード,0)),0)</f>
        <v>0</v>
      </c>
      <c r="AE12" s="965">
        <f ca="1">IF(INDEX(_401_01_001,MATCH(AE$61,_4自治体コード,0))=表16!AE$62,INDEX(INDIRECT("_"&amp;$AM12),MATCH(AE$61,_4自治体コード,0)),0)+IF(INDEX(_121_01_001,MATCH(AE$61,湖追自治体コード,0))=表16!AE$62,INDEX(INDIRECT("_"&amp;$AO12),MATCH(AE$61,湖追自治体コード,0)),0)+IF(INDEX(_124_02_001,MATCH(AE$61,湖追自治体コード,0))=表16!AE$62,INDEX(INDIRECT("_"&amp;$AS12),MATCH(AE$61,湖追自治体コード,0)),0)</f>
        <v>0</v>
      </c>
      <c r="AF12" s="965">
        <f ca="1">IF(INDEX(_401_01_001,MATCH(AF$61,_4自治体コード,0))=表16!AF$62,INDEX(INDIRECT("_"&amp;$AM12),MATCH(AF$61,_4自治体コード,0)),0)+IF(INDEX(_121_01_001,MATCH(AF$61,湖追自治体コード,0))=表16!AF$62,INDEX(INDIRECT("_"&amp;$AO12),MATCH(AF$61,湖追自治体コード,0)),0)+IF(INDEX(_124_02_001,MATCH(AF$61,湖追自治体コード,0))=表16!AF$62,INDEX(INDIRECT("_"&amp;$AS12),MATCH(AF$61,湖追自治体コード,0)),0)</f>
        <v>0</v>
      </c>
      <c r="AG12" s="965">
        <f ca="1">IF(INDEX(_401_01_001,MATCH(AG$61,_4自治体コード,0))=表16!AG$62,INDEX(INDIRECT("_"&amp;$AM12),MATCH(AG$61,_4自治体コード,0)),0)+IF(INDEX(_121_01_001,MATCH(AG$61,湖追自治体コード,0))=表16!AG$62,INDEX(INDIRECT("_"&amp;$AO12),MATCH(AG$61,湖追自治体コード,0)),0)+IF(INDEX(_124_02_001,MATCH(AG$61,湖追自治体コード,0))=表16!AG$62,INDEX(INDIRECT("_"&amp;$AS12),MATCH(AG$61,湖追自治体コード,0)),0)</f>
        <v>0</v>
      </c>
      <c r="AH12" s="967">
        <f t="shared" ca="1" si="0"/>
        <v>1</v>
      </c>
      <c r="AL12" s="570" t="s">
        <v>728</v>
      </c>
      <c r="AM12" s="570" t="s">
        <v>783</v>
      </c>
      <c r="AN12" s="570" t="s">
        <v>728</v>
      </c>
      <c r="AO12" s="570" t="s">
        <v>1195</v>
      </c>
      <c r="AR12" s="570" t="s">
        <v>728</v>
      </c>
      <c r="AS12" s="570" t="s">
        <v>1238</v>
      </c>
    </row>
    <row r="13" spans="1:45" ht="32.25" customHeight="1">
      <c r="A13" s="1659"/>
      <c r="B13" s="1680"/>
      <c r="C13" s="1666" t="s">
        <v>2368</v>
      </c>
      <c r="D13" s="1667"/>
      <c r="E13" s="1682"/>
      <c r="F13" s="979" t="s">
        <v>3367</v>
      </c>
      <c r="G13" s="968">
        <f ca="1">IF(INDEX(_401_01_001,MATCH(G$61,_4自治体コード,0))=表16!G$62,INDEX(INDIRECT("_"&amp;$AM13),MATCH(G$61,_4自治体コード,0)),0)+IF(INDEX(_121_01_001,MATCH(G$61,湖追自治体コード,0))=表16!G$62,INDEX(INDIRECT("_"&amp;$AO13),MATCH(G$61,湖追自治体コード,0)),0)+IF(INDEX(_124_02_001,MATCH(G$61,湖追自治体コード,0))=表16!G$62,INDEX(INDIRECT("_"&amp;$AS13),MATCH(G$61,湖追自治体コード,0)),0)</f>
        <v>2</v>
      </c>
      <c r="H13" s="969">
        <f ca="1">IF(INDEX(_401_01_001,MATCH(H$61,_4自治体コード,0))=表16!H$62,INDEX(INDIRECT("_"&amp;$AM13),MATCH(H$61,_4自治体コード,0)),0)+IF(INDEX(_121_01_001,MATCH(H$61,湖追自治体コード,0))=表16!H$62,INDEX(INDIRECT("_"&amp;$AO13),MATCH(H$61,湖追自治体コード,0)),0)+IF(INDEX(_124_02_001,MATCH(H$61,湖追自治体コード,0))=表16!H$62,INDEX(INDIRECT("_"&amp;$AS13),MATCH(H$61,湖追自治体コード,0)),0)</f>
        <v>6</v>
      </c>
      <c r="I13" s="969">
        <f ca="1">IF(INDEX(_401_01_001,MATCH(I$61,_4自治体コード,0))=表16!I$62,INDEX(INDIRECT("_"&amp;$AM13),MATCH(I$61,_4自治体コード,0)),0)+IF(INDEX(_121_01_001,MATCH(I$61,湖追自治体コード,0))=表16!I$62,INDEX(INDIRECT("_"&amp;$AO13),MATCH(I$61,湖追自治体コード,0)),0)+IF(INDEX(_124_02_001,MATCH(I$61,湖追自治体コード,0))=表16!I$62,INDEX(INDIRECT("_"&amp;$AS13),MATCH(I$61,湖追自治体コード,0)),0)</f>
        <v>0</v>
      </c>
      <c r="J13" s="968">
        <f ca="1">IF(INDEX(_401_01_001,MATCH(J$61,_4自治体コード,0))=表16!J$62,INDEX(INDIRECT("_"&amp;$AM13),MATCH(J$61,_4自治体コード,0)),0)+IF(INDEX(_121_01_001,MATCH(J$61,湖追自治体コード,0))=表16!J$62,INDEX(INDIRECT("_"&amp;$AO13),MATCH(J$61,湖追自治体コード,0)),0)+IF(INDEX(_124_02_001,MATCH(J$61,湖追自治体コード,0))=表16!J$62,INDEX(INDIRECT("_"&amp;$AS13),MATCH(J$61,湖追自治体コード,0)),0)</f>
        <v>0</v>
      </c>
      <c r="K13" s="968">
        <f ca="1">IF(INDEX(_401_01_001,MATCH(K$61,_4自治体コード,0))=表16!K$62,INDEX(INDIRECT("_"&amp;$AM13),MATCH(K$61,_4自治体コード,0)),0)+IF(INDEX(_121_01_001,MATCH(K$61,湖追自治体コード,0))=表16!K$62,INDEX(INDIRECT("_"&amp;$AO13),MATCH(K$61,湖追自治体コード,0)),0)+IF(INDEX(_124_02_001,MATCH(K$61,湖追自治体コード,0))=表16!K$62,INDEX(INDIRECT("_"&amp;$AS13),MATCH(K$61,湖追自治体コード,0)),0)</f>
        <v>11</v>
      </c>
      <c r="L13" s="968">
        <f ca="1">IF(INDEX(_401_01_001,MATCH(L$61,_4自治体コード,0))=表16!L$62,INDEX(INDIRECT("_"&amp;$AM13),MATCH(L$61,_4自治体コード,0)),0)+IF(INDEX(_121_01_001,MATCH(L$61,湖追自治体コード,0))=表16!L$62,INDEX(INDIRECT("_"&amp;$AO13),MATCH(L$61,湖追自治体コード,0)),0)+IF(INDEX(_124_02_001,MATCH(L$61,湖追自治体コード,0))=表16!L$62,INDEX(INDIRECT("_"&amp;$AS13),MATCH(L$61,湖追自治体コード,0)),0)</f>
        <v>0</v>
      </c>
      <c r="M13" s="968">
        <f ca="1">IF(INDEX(_401_01_001,MATCH(M$61,_4自治体コード,0))=表16!M$62,INDEX(INDIRECT("_"&amp;$AM13),MATCH(M$61,_4自治体コード,0)),0)+IF(INDEX(_121_01_001,MATCH(M$61,湖追自治体コード,0))=表16!M$62,INDEX(INDIRECT("_"&amp;$AO13),MATCH(M$61,湖追自治体コード,0)),0)+IF(INDEX(_124_02_001,MATCH(M$61,湖追自治体コード,0))=表16!M$62,INDEX(INDIRECT("_"&amp;$AS13),MATCH(M$61,湖追自治体コード,0)),0)</f>
        <v>17</v>
      </c>
      <c r="N13" s="968">
        <f ca="1">IF(INDEX(_401_01_001,MATCH(N$61,_4自治体コード,0))=表16!N$62,INDEX(INDIRECT("_"&amp;$AM13),MATCH(N$61,_4自治体コード,0)),0)+IF(INDEX(_121_01_001,MATCH(N$61,湖追自治体コード,0))=表16!N$62,INDEX(INDIRECT("_"&amp;$AO13),MATCH(N$61,湖追自治体コード,0)),0)+IF(INDEX(_124_02_001,MATCH(N$61,湖追自治体コード,0))=表16!N$62,INDEX(INDIRECT("_"&amp;$AS13),MATCH(N$61,湖追自治体コード,0)),0)</f>
        <v>10</v>
      </c>
      <c r="O13" s="968">
        <f ca="1">IF(INDEX(_401_01_001,MATCH(O$61,_4自治体コード,0))=表16!O$62,INDEX(INDIRECT("_"&amp;$AM13),MATCH(O$61,_4自治体コード,0)),0)+IF(INDEX(_121_01_001,MATCH(O$61,湖追自治体コード,0))=表16!O$62,INDEX(INDIRECT("_"&amp;$AO13),MATCH(O$61,湖追自治体コード,0)),0)+IF(INDEX(_124_02_001,MATCH(O$61,湖追自治体コード,0))=表16!O$62,INDEX(INDIRECT("_"&amp;$AS13),MATCH(O$61,湖追自治体コード,0)),0)</f>
        <v>0</v>
      </c>
      <c r="P13" s="968">
        <f ca="1">IF(INDEX(_401_01_001,MATCH(P$61,_4自治体コード,0))=表16!P$62,INDEX(INDIRECT("_"&amp;$AM13),MATCH(P$61,_4自治体コード,0)),0)+IF(INDEX(_121_01_001,MATCH(P$61,湖追自治体コード,0))=表16!P$62,INDEX(INDIRECT("_"&amp;$AO13),MATCH(P$61,湖追自治体コード,0)),0)+IF(INDEX(_124_02_001,MATCH(P$61,湖追自治体コード,0))=表16!P$62,INDEX(INDIRECT("_"&amp;$AS13),MATCH(P$61,湖追自治体コード,0)),0)</f>
        <v>0</v>
      </c>
      <c r="Q13" s="968">
        <f ca="1">IF(INDEX(_401_01_001,MATCH(Q$61,_4自治体コード,0))=表16!Q$62,INDEX(INDIRECT("_"&amp;$AM13),MATCH(Q$61,_4自治体コード,0)),0)+IF(INDEX(_121_01_001,MATCH(Q$61,湖追自治体コード,0))=表16!Q$62,INDEX(INDIRECT("_"&amp;$AO13),MATCH(Q$61,湖追自治体コード,0)),0)+IF(INDEX(_124_02_001,MATCH(Q$61,湖追自治体コード,0))=表16!Q$62,INDEX(INDIRECT("_"&amp;$AS13),MATCH(Q$61,湖追自治体コード,0)),0)</f>
        <v>1</v>
      </c>
      <c r="R13" s="968">
        <f ca="1">IF(INDEX(_401_01_001,MATCH(R$61,_4自治体コード,0))=表16!R$62,INDEX(INDIRECT("_"&amp;$AM13),MATCH(R$61,_4自治体コード,0)),0)+IF(INDEX(_121_01_001,MATCH(R$61,湖追自治体コード,0))=表16!R$62,INDEX(INDIRECT("_"&amp;$AO13),MATCH(R$61,湖追自治体コード,0)),0)+IF(INDEX(_124_02_001,MATCH(R$61,湖追自治体コード,0))=表16!R$62,INDEX(INDIRECT("_"&amp;$AS13),MATCH(R$61,湖追自治体コード,0)),0)</f>
        <v>0</v>
      </c>
      <c r="S13" s="968">
        <f ca="1">IF(INDEX(_401_01_001,MATCH(S$61,_4自治体コード,0))=表16!S$62,INDEX(INDIRECT("_"&amp;$AM13),MATCH(S$61,_4自治体コード,0)),0)+IF(INDEX(_121_01_001,MATCH(S$61,湖追自治体コード,0))=表16!S$62,INDEX(INDIRECT("_"&amp;$AO13),MATCH(S$61,湖追自治体コード,0)),0)+IF(INDEX(_124_02_001,MATCH(S$61,湖追自治体コード,0))=表16!S$62,INDEX(INDIRECT("_"&amp;$AS13),MATCH(S$61,湖追自治体コード,0)),0)</f>
        <v>3</v>
      </c>
      <c r="T13" s="968">
        <f ca="1">IF(INDEX(_401_01_001,MATCH(T$61,_4自治体コード,0))=表16!T$62,INDEX(INDIRECT("_"&amp;$AM13),MATCH(T$61,_4自治体コード,0)),0)+IF(INDEX(_121_01_001,MATCH(T$61,湖追自治体コード,0))=表16!T$62,INDEX(INDIRECT("_"&amp;$AO13),MATCH(T$61,湖追自治体コード,0)),0)+IF(INDEX(_124_02_001,MATCH(T$61,湖追自治体コード,0))=表16!T$62,INDEX(INDIRECT("_"&amp;$AS13),MATCH(T$61,湖追自治体コード,0)),0)</f>
        <v>2</v>
      </c>
      <c r="U13" s="968">
        <f ca="1">IF(INDEX(_401_01_001,MATCH(U$61,_4自治体コード,0))=表16!U$62,INDEX(INDIRECT("_"&amp;$AM13),MATCH(U$61,_4自治体コード,0)),0)+IF(INDEX(_121_01_001,MATCH(U$61,湖追自治体コード,0))=表16!U$62,INDEX(INDIRECT("_"&amp;$AO13),MATCH(U$61,湖追自治体コード,0)),0)+IF(INDEX(_124_02_001,MATCH(U$61,湖追自治体コード,0))=表16!U$62,INDEX(INDIRECT("_"&amp;$AS13),MATCH(U$61,湖追自治体コード,0)),0)</f>
        <v>0</v>
      </c>
      <c r="V13" s="968">
        <f ca="1">IF(INDEX(_401_01_001,MATCH(V$61,_4自治体コード,0))=表16!V$62,INDEX(INDIRECT("_"&amp;$AM13),MATCH(V$61,_4自治体コード,0)),0)+IF(INDEX(_121_01_001,MATCH(V$61,湖追自治体コード,0))=表16!V$62,INDEX(INDIRECT("_"&amp;$AO13),MATCH(V$61,湖追自治体コード,0)),0)+IF(INDEX(_124_02_001,MATCH(V$61,湖追自治体コード,0))=表16!V$62,INDEX(INDIRECT("_"&amp;$AS13),MATCH(V$61,湖追自治体コード,0)),0)</f>
        <v>109</v>
      </c>
      <c r="W13" s="968">
        <f ca="1">IF(INDEX(_401_01_001,MATCH(W$61,_4自治体コード,0))=表16!W$62,INDEX(INDIRECT("_"&amp;$AM13),MATCH(W$61,_4自治体コード,0)),0)+IF(INDEX(_121_01_001,MATCH(W$61,湖追自治体コード,0))=表16!W$62,INDEX(INDIRECT("_"&amp;$AO13),MATCH(W$61,湖追自治体コード,0)),0)+IF(INDEX(_124_02_001,MATCH(W$61,湖追自治体コード,0))=表16!W$62,INDEX(INDIRECT("_"&amp;$AS13),MATCH(W$61,湖追自治体コード,0)),0)</f>
        <v>7</v>
      </c>
      <c r="X13" s="968">
        <f ca="1">IF(INDEX(_401_01_001,MATCH(X$61,_4自治体コード,0))=表16!X$62,INDEX(INDIRECT("_"&amp;$AM13),MATCH(X$61,_4自治体コード,0)),0)+IF(INDEX(_121_01_001,MATCH(X$61,湖追自治体コード,0))=表16!X$62,INDEX(INDIRECT("_"&amp;$AO13),MATCH(X$61,湖追自治体コード,0)),0)+IF(INDEX(_124_02_001,MATCH(X$61,湖追自治体コード,0))=表16!X$62,INDEX(INDIRECT("_"&amp;$AS13),MATCH(X$61,湖追自治体コード,0)),0)</f>
        <v>0</v>
      </c>
      <c r="Y13" s="968">
        <f ca="1">IF(INDEX(_401_01_001,MATCH(Y$61,_4自治体コード,0))=表16!Y$62,INDEX(INDIRECT("_"&amp;$AM13),MATCH(Y$61,_4自治体コード,0)),0)+IF(INDEX(_121_01_001,MATCH(Y$61,湖追自治体コード,0))=表16!Y$62,INDEX(INDIRECT("_"&amp;$AO13),MATCH(Y$61,湖追自治体コード,0)),0)+IF(INDEX(_124_02_001,MATCH(Y$61,湖追自治体コード,0))=表16!Y$62,INDEX(INDIRECT("_"&amp;$AS13),MATCH(Y$61,湖追自治体コード,0)),0)</f>
        <v>0</v>
      </c>
      <c r="Z13" s="968">
        <f ca="1">IF(INDEX(_401_01_001,MATCH(Z$61,_4自治体コード,0))=表16!Z$62,INDEX(INDIRECT("_"&amp;$AM13),MATCH(Z$61,_4自治体コード,0)),0)+IF(INDEX(_121_01_001,MATCH(Z$61,湖追自治体コード,0))=表16!Z$62,INDEX(INDIRECT("_"&amp;$AO13),MATCH(Z$61,湖追自治体コード,0)),0)+IF(INDEX(_124_02_001,MATCH(Z$61,湖追自治体コード,0))=表16!Z$62,INDEX(INDIRECT("_"&amp;$AS13),MATCH(Z$61,湖追自治体コード,0)),0)</f>
        <v>2</v>
      </c>
      <c r="AA13" s="968">
        <f ca="1">IF(INDEX(_401_01_001,MATCH(AA$61,_4自治体コード,0))=表16!AA$62,INDEX(INDIRECT("_"&amp;$AM13),MATCH(AA$61,_4自治体コード,0)),0)+IF(INDEX(_121_01_001,MATCH(AA$61,湖追自治体コード,0))=表16!AA$62,INDEX(INDIRECT("_"&amp;$AO13),MATCH(AA$61,湖追自治体コード,0)),0)+IF(INDEX(_124_02_001,MATCH(AA$61,湖追自治体コード,0))=表16!AA$62,INDEX(INDIRECT("_"&amp;$AS13),MATCH(AA$61,湖追自治体コード,0)),0)</f>
        <v>1</v>
      </c>
      <c r="AB13" s="968">
        <f ca="1">IF(INDEX(_401_01_001,MATCH(AB$61,_4自治体コード,0))=表16!AB$62,INDEX(INDIRECT("_"&amp;$AM13),MATCH(AB$61,_4自治体コード,0)),0)+IF(INDEX(_121_01_001,MATCH(AB$61,湖追自治体コード,0))=表16!AB$62,INDEX(INDIRECT("_"&amp;$AO13),MATCH(AB$61,湖追自治体コード,0)),0)+IF(INDEX(_124_02_001,MATCH(AB$61,湖追自治体コード,0))=表16!AB$62,INDEX(INDIRECT("_"&amp;$AS13),MATCH(AB$61,湖追自治体コード,0)),0)</f>
        <v>0</v>
      </c>
      <c r="AC13" s="968">
        <f ca="1">IF(INDEX(_401_01_001,MATCH(AC$61,_4自治体コード,0))=表16!AC$62,INDEX(INDIRECT("_"&amp;$AM13),MATCH(AC$61,_4自治体コード,0)),0)+IF(INDEX(_121_01_001,MATCH(AC$61,湖追自治体コード,0))=表16!AC$62,INDEX(INDIRECT("_"&amp;$AO13),MATCH(AC$61,湖追自治体コード,0)),0)+IF(INDEX(_124_02_001,MATCH(AC$61,湖追自治体コード,0))=表16!AC$62,INDEX(INDIRECT("_"&amp;$AS13),MATCH(AC$61,湖追自治体コード,0)),0)</f>
        <v>3</v>
      </c>
      <c r="AD13" s="968">
        <f ca="1">IF(INDEX(_401_01_001,MATCH(AD$61,_4自治体コード,0))=表16!AD$62,INDEX(INDIRECT("_"&amp;$AM13),MATCH(AD$61,_4自治体コード,0)),0)+IF(INDEX(_121_01_001,MATCH(AD$61,湖追自治体コード,0))=表16!AD$62,INDEX(INDIRECT("_"&amp;$AO13),MATCH(AD$61,湖追自治体コード,0)),0)+IF(INDEX(_124_02_001,MATCH(AD$61,湖追自治体コード,0))=表16!AD$62,INDEX(INDIRECT("_"&amp;$AS13),MATCH(AD$61,湖追自治体コード,0)),0)</f>
        <v>0</v>
      </c>
      <c r="AE13" s="968">
        <f ca="1">IF(INDEX(_401_01_001,MATCH(AE$61,_4自治体コード,0))=表16!AE$62,INDEX(INDIRECT("_"&amp;$AM13),MATCH(AE$61,_4自治体コード,0)),0)+IF(INDEX(_121_01_001,MATCH(AE$61,湖追自治体コード,0))=表16!AE$62,INDEX(INDIRECT("_"&amp;$AO13),MATCH(AE$61,湖追自治体コード,0)),0)+IF(INDEX(_124_02_001,MATCH(AE$61,湖追自治体コード,0))=表16!AE$62,INDEX(INDIRECT("_"&amp;$AS13),MATCH(AE$61,湖追自治体コード,0)),0)</f>
        <v>0</v>
      </c>
      <c r="AF13" s="968">
        <f ca="1">IF(INDEX(_401_01_001,MATCH(AF$61,_4自治体コード,0))=表16!AF$62,INDEX(INDIRECT("_"&amp;$AM13),MATCH(AF$61,_4自治体コード,0)),0)+IF(INDEX(_121_01_001,MATCH(AF$61,湖追自治体コード,0))=表16!AF$62,INDEX(INDIRECT("_"&amp;$AO13),MATCH(AF$61,湖追自治体コード,0)),0)+IF(INDEX(_124_02_001,MATCH(AF$61,湖追自治体コード,0))=表16!AF$62,INDEX(INDIRECT("_"&amp;$AS13),MATCH(AF$61,湖追自治体コード,0)),0)</f>
        <v>12</v>
      </c>
      <c r="AG13" s="968">
        <f ca="1">IF(INDEX(_401_01_001,MATCH(AG$61,_4自治体コード,0))=表16!AG$62,INDEX(INDIRECT("_"&amp;$AM13),MATCH(AG$61,_4自治体コード,0)),0)+IF(INDEX(_121_01_001,MATCH(AG$61,湖追自治体コード,0))=表16!AG$62,INDEX(INDIRECT("_"&amp;$AO13),MATCH(AG$61,湖追自治体コード,0)),0)+IF(INDEX(_124_02_001,MATCH(AG$61,湖追自治体コード,0))=表16!AG$62,INDEX(INDIRECT("_"&amp;$AS13),MATCH(AG$61,湖追自治体コード,0)),0)</f>
        <v>1</v>
      </c>
      <c r="AH13" s="970">
        <f t="shared" ca="1" si="0"/>
        <v>187</v>
      </c>
      <c r="AL13" s="570" t="s">
        <v>729</v>
      </c>
      <c r="AM13" s="570" t="s">
        <v>784</v>
      </c>
      <c r="AN13" s="570" t="s">
        <v>729</v>
      </c>
      <c r="AO13" s="570" t="s">
        <v>1196</v>
      </c>
      <c r="AR13" s="570" t="s">
        <v>729</v>
      </c>
      <c r="AS13" s="570" t="s">
        <v>1239</v>
      </c>
    </row>
    <row r="14" spans="1:45" ht="32.25" customHeight="1">
      <c r="A14" s="1659"/>
      <c r="B14" s="1680"/>
      <c r="C14" s="1666"/>
      <c r="D14" s="1667"/>
      <c r="E14" s="1682"/>
      <c r="F14" s="977" t="s">
        <v>3368</v>
      </c>
      <c r="G14" s="959">
        <f ca="1">IF(INDEX(_401_01_001,MATCH(G$61,_4自治体コード,0))=表16!G$62,INDEX(INDIRECT("_"&amp;$AM14),MATCH(G$61,_4自治体コード,0)),0)+IF(INDEX(_121_01_001,MATCH(G$61,湖追自治体コード,0))=表16!G$62,INDEX(INDIRECT("_"&amp;$AO14),MATCH(G$61,湖追自治体コード,0)),0)+IF(INDEX(_124_02_001,MATCH(G$61,湖追自治体コード,0))=表16!G$62,INDEX(INDIRECT("_"&amp;$AS14),MATCH(G$61,湖追自治体コード,0)),0)</f>
        <v>0</v>
      </c>
      <c r="H14" s="960">
        <f ca="1">IF(INDEX(_401_01_001,MATCH(H$61,_4自治体コード,0))=表16!H$62,INDEX(INDIRECT("_"&amp;$AM14),MATCH(H$61,_4自治体コード,0)),0)+IF(INDEX(_121_01_001,MATCH(H$61,湖追自治体コード,0))=表16!H$62,INDEX(INDIRECT("_"&amp;$AO14),MATCH(H$61,湖追自治体コード,0)),0)+IF(INDEX(_124_02_001,MATCH(H$61,湖追自治体コード,0))=表16!H$62,INDEX(INDIRECT("_"&amp;$AS14),MATCH(H$61,湖追自治体コード,0)),0)</f>
        <v>1</v>
      </c>
      <c r="I14" s="960">
        <f ca="1">IF(INDEX(_401_01_001,MATCH(I$61,_4自治体コード,0))=表16!I$62,INDEX(INDIRECT("_"&amp;$AM14),MATCH(I$61,_4自治体コード,0)),0)+IF(INDEX(_121_01_001,MATCH(I$61,湖追自治体コード,0))=表16!I$62,INDEX(INDIRECT("_"&amp;$AO14),MATCH(I$61,湖追自治体コード,0)),0)+IF(INDEX(_124_02_001,MATCH(I$61,湖追自治体コード,0))=表16!I$62,INDEX(INDIRECT("_"&amp;$AS14),MATCH(I$61,湖追自治体コード,0)),0)</f>
        <v>0</v>
      </c>
      <c r="J14" s="959">
        <f ca="1">IF(INDEX(_401_01_001,MATCH(J$61,_4自治体コード,0))=表16!J$62,INDEX(INDIRECT("_"&amp;$AM14),MATCH(J$61,_4自治体コード,0)),0)+IF(INDEX(_121_01_001,MATCH(J$61,湖追自治体コード,0))=表16!J$62,INDEX(INDIRECT("_"&amp;$AO14),MATCH(J$61,湖追自治体コード,0)),0)+IF(INDEX(_124_02_001,MATCH(J$61,湖追自治体コード,0))=表16!J$62,INDEX(INDIRECT("_"&amp;$AS14),MATCH(J$61,湖追自治体コード,0)),0)</f>
        <v>0</v>
      </c>
      <c r="K14" s="959">
        <f ca="1">IF(INDEX(_401_01_001,MATCH(K$61,_4自治体コード,0))=表16!K$62,INDEX(INDIRECT("_"&amp;$AM14),MATCH(K$61,_4自治体コード,0)),0)+IF(INDEX(_121_01_001,MATCH(K$61,湖追自治体コード,0))=表16!K$62,INDEX(INDIRECT("_"&amp;$AO14),MATCH(K$61,湖追自治体コード,0)),0)+IF(INDEX(_124_02_001,MATCH(K$61,湖追自治体コード,0))=表16!K$62,INDEX(INDIRECT("_"&amp;$AS14),MATCH(K$61,湖追自治体コード,0)),0)</f>
        <v>3</v>
      </c>
      <c r="L14" s="959">
        <f ca="1">IF(INDEX(_401_01_001,MATCH(L$61,_4自治体コード,0))=表16!L$62,INDEX(INDIRECT("_"&amp;$AM14),MATCH(L$61,_4自治体コード,0)),0)+IF(INDEX(_121_01_001,MATCH(L$61,湖追自治体コード,0))=表16!L$62,INDEX(INDIRECT("_"&amp;$AO14),MATCH(L$61,湖追自治体コード,0)),0)+IF(INDEX(_124_02_001,MATCH(L$61,湖追自治体コード,0))=表16!L$62,INDEX(INDIRECT("_"&amp;$AS14),MATCH(L$61,湖追自治体コード,0)),0)</f>
        <v>0</v>
      </c>
      <c r="M14" s="959">
        <f ca="1">IF(INDEX(_401_01_001,MATCH(M$61,_4自治体コード,0))=表16!M$62,INDEX(INDIRECT("_"&amp;$AM14),MATCH(M$61,_4自治体コード,0)),0)+IF(INDEX(_121_01_001,MATCH(M$61,湖追自治体コード,0))=表16!M$62,INDEX(INDIRECT("_"&amp;$AO14),MATCH(M$61,湖追自治体コード,0)),0)+IF(INDEX(_124_02_001,MATCH(M$61,湖追自治体コード,0))=表16!M$62,INDEX(INDIRECT("_"&amp;$AS14),MATCH(M$61,湖追自治体コード,0)),0)</f>
        <v>0</v>
      </c>
      <c r="N14" s="959">
        <f ca="1">IF(INDEX(_401_01_001,MATCH(N$61,_4自治体コード,0))=表16!N$62,INDEX(INDIRECT("_"&amp;$AM14),MATCH(N$61,_4自治体コード,0)),0)+IF(INDEX(_121_01_001,MATCH(N$61,湖追自治体コード,0))=表16!N$62,INDEX(INDIRECT("_"&amp;$AO14),MATCH(N$61,湖追自治体コード,0)),0)+IF(INDEX(_124_02_001,MATCH(N$61,湖追自治体コード,0))=表16!N$62,INDEX(INDIRECT("_"&amp;$AS14),MATCH(N$61,湖追自治体コード,0)),0)</f>
        <v>1</v>
      </c>
      <c r="O14" s="959">
        <f ca="1">IF(INDEX(_401_01_001,MATCH(O$61,_4自治体コード,0))=表16!O$62,INDEX(INDIRECT("_"&amp;$AM14),MATCH(O$61,_4自治体コード,0)),0)+IF(INDEX(_121_01_001,MATCH(O$61,湖追自治体コード,0))=表16!O$62,INDEX(INDIRECT("_"&amp;$AO14),MATCH(O$61,湖追自治体コード,0)),0)+IF(INDEX(_124_02_001,MATCH(O$61,湖追自治体コード,0))=表16!O$62,INDEX(INDIRECT("_"&amp;$AS14),MATCH(O$61,湖追自治体コード,0)),0)</f>
        <v>0</v>
      </c>
      <c r="P14" s="959">
        <f ca="1">IF(INDEX(_401_01_001,MATCH(P$61,_4自治体コード,0))=表16!P$62,INDEX(INDIRECT("_"&amp;$AM14),MATCH(P$61,_4自治体コード,0)),0)+IF(INDEX(_121_01_001,MATCH(P$61,湖追自治体コード,0))=表16!P$62,INDEX(INDIRECT("_"&amp;$AO14),MATCH(P$61,湖追自治体コード,0)),0)+IF(INDEX(_124_02_001,MATCH(P$61,湖追自治体コード,0))=表16!P$62,INDEX(INDIRECT("_"&amp;$AS14),MATCH(P$61,湖追自治体コード,0)),0)</f>
        <v>0</v>
      </c>
      <c r="Q14" s="959">
        <f ca="1">IF(INDEX(_401_01_001,MATCH(Q$61,_4自治体コード,0))=表16!Q$62,INDEX(INDIRECT("_"&amp;$AM14),MATCH(Q$61,_4自治体コード,0)),0)+IF(INDEX(_121_01_001,MATCH(Q$61,湖追自治体コード,0))=表16!Q$62,INDEX(INDIRECT("_"&amp;$AO14),MATCH(Q$61,湖追自治体コード,0)),0)+IF(INDEX(_124_02_001,MATCH(Q$61,湖追自治体コード,0))=表16!Q$62,INDEX(INDIRECT("_"&amp;$AS14),MATCH(Q$61,湖追自治体コード,0)),0)</f>
        <v>2</v>
      </c>
      <c r="R14" s="959">
        <f ca="1">IF(INDEX(_401_01_001,MATCH(R$61,_4自治体コード,0))=表16!R$62,INDEX(INDIRECT("_"&amp;$AM14),MATCH(R$61,_4自治体コード,0)),0)+IF(INDEX(_121_01_001,MATCH(R$61,湖追自治体コード,0))=表16!R$62,INDEX(INDIRECT("_"&amp;$AO14),MATCH(R$61,湖追自治体コード,0)),0)+IF(INDEX(_124_02_001,MATCH(R$61,湖追自治体コード,0))=表16!R$62,INDEX(INDIRECT("_"&amp;$AS14),MATCH(R$61,湖追自治体コード,0)),0)</f>
        <v>0</v>
      </c>
      <c r="S14" s="959">
        <f ca="1">IF(INDEX(_401_01_001,MATCH(S$61,_4自治体コード,0))=表16!S$62,INDEX(INDIRECT("_"&amp;$AM14),MATCH(S$61,_4自治体コード,0)),0)+IF(INDEX(_121_01_001,MATCH(S$61,湖追自治体コード,0))=表16!S$62,INDEX(INDIRECT("_"&amp;$AO14),MATCH(S$61,湖追自治体コード,0)),0)+IF(INDEX(_124_02_001,MATCH(S$61,湖追自治体コード,0))=表16!S$62,INDEX(INDIRECT("_"&amp;$AS14),MATCH(S$61,湖追自治体コード,0)),0)</f>
        <v>0</v>
      </c>
      <c r="T14" s="959">
        <f ca="1">IF(INDEX(_401_01_001,MATCH(T$61,_4自治体コード,0))=表16!T$62,INDEX(INDIRECT("_"&amp;$AM14),MATCH(T$61,_4自治体コード,0)),0)+IF(INDEX(_121_01_001,MATCH(T$61,湖追自治体コード,0))=表16!T$62,INDEX(INDIRECT("_"&amp;$AO14),MATCH(T$61,湖追自治体コード,0)),0)+IF(INDEX(_124_02_001,MATCH(T$61,湖追自治体コード,0))=表16!T$62,INDEX(INDIRECT("_"&amp;$AS14),MATCH(T$61,湖追自治体コード,0)),0)</f>
        <v>0</v>
      </c>
      <c r="U14" s="959">
        <f ca="1">IF(INDEX(_401_01_001,MATCH(U$61,_4自治体コード,0))=表16!U$62,INDEX(INDIRECT("_"&amp;$AM14),MATCH(U$61,_4自治体コード,0)),0)+IF(INDEX(_121_01_001,MATCH(U$61,湖追自治体コード,0))=表16!U$62,INDEX(INDIRECT("_"&amp;$AO14),MATCH(U$61,湖追自治体コード,0)),0)+IF(INDEX(_124_02_001,MATCH(U$61,湖追自治体コード,0))=表16!U$62,INDEX(INDIRECT("_"&amp;$AS14),MATCH(U$61,湖追自治体コード,0)),0)</f>
        <v>0</v>
      </c>
      <c r="V14" s="959">
        <f ca="1">IF(INDEX(_401_01_001,MATCH(V$61,_4自治体コード,0))=表16!V$62,INDEX(INDIRECT("_"&amp;$AM14),MATCH(V$61,_4自治体コード,0)),0)+IF(INDEX(_121_01_001,MATCH(V$61,湖追自治体コード,0))=表16!V$62,INDEX(INDIRECT("_"&amp;$AO14),MATCH(V$61,湖追自治体コード,0)),0)+IF(INDEX(_124_02_001,MATCH(V$61,湖追自治体コード,0))=表16!V$62,INDEX(INDIRECT("_"&amp;$AS14),MATCH(V$61,湖追自治体コード,0)),0)</f>
        <v>10</v>
      </c>
      <c r="W14" s="959">
        <f ca="1">IF(INDEX(_401_01_001,MATCH(W$61,_4自治体コード,0))=表16!W$62,INDEX(INDIRECT("_"&amp;$AM14),MATCH(W$61,_4自治体コード,0)),0)+IF(INDEX(_121_01_001,MATCH(W$61,湖追自治体コード,0))=表16!W$62,INDEX(INDIRECT("_"&amp;$AO14),MATCH(W$61,湖追自治体コード,0)),0)+IF(INDEX(_124_02_001,MATCH(W$61,湖追自治体コード,0))=表16!W$62,INDEX(INDIRECT("_"&amp;$AS14),MATCH(W$61,湖追自治体コード,0)),0)</f>
        <v>0</v>
      </c>
      <c r="X14" s="959">
        <f ca="1">IF(INDEX(_401_01_001,MATCH(X$61,_4自治体コード,0))=表16!X$62,INDEX(INDIRECT("_"&amp;$AM14),MATCH(X$61,_4自治体コード,0)),0)+IF(INDEX(_121_01_001,MATCH(X$61,湖追自治体コード,0))=表16!X$62,INDEX(INDIRECT("_"&amp;$AO14),MATCH(X$61,湖追自治体コード,0)),0)+IF(INDEX(_124_02_001,MATCH(X$61,湖追自治体コード,0))=表16!X$62,INDEX(INDIRECT("_"&amp;$AS14),MATCH(X$61,湖追自治体コード,0)),0)</f>
        <v>0</v>
      </c>
      <c r="Y14" s="959">
        <f ca="1">IF(INDEX(_401_01_001,MATCH(Y$61,_4自治体コード,0))=表16!Y$62,INDEX(INDIRECT("_"&amp;$AM14),MATCH(Y$61,_4自治体コード,0)),0)+IF(INDEX(_121_01_001,MATCH(Y$61,湖追自治体コード,0))=表16!Y$62,INDEX(INDIRECT("_"&amp;$AO14),MATCH(Y$61,湖追自治体コード,0)),0)+IF(INDEX(_124_02_001,MATCH(Y$61,湖追自治体コード,0))=表16!Y$62,INDEX(INDIRECT("_"&amp;$AS14),MATCH(Y$61,湖追自治体コード,0)),0)</f>
        <v>0</v>
      </c>
      <c r="Z14" s="959">
        <f ca="1">IF(INDEX(_401_01_001,MATCH(Z$61,_4自治体コード,0))=表16!Z$62,INDEX(INDIRECT("_"&amp;$AM14),MATCH(Z$61,_4自治体コード,0)),0)+IF(INDEX(_121_01_001,MATCH(Z$61,湖追自治体コード,0))=表16!Z$62,INDEX(INDIRECT("_"&amp;$AO14),MATCH(Z$61,湖追自治体コード,0)),0)+IF(INDEX(_124_02_001,MATCH(Z$61,湖追自治体コード,0))=表16!Z$62,INDEX(INDIRECT("_"&amp;$AS14),MATCH(Z$61,湖追自治体コード,0)),0)</f>
        <v>0</v>
      </c>
      <c r="AA14" s="959">
        <f ca="1">IF(INDEX(_401_01_001,MATCH(AA$61,_4自治体コード,0))=表16!AA$62,INDEX(INDIRECT("_"&amp;$AM14),MATCH(AA$61,_4自治体コード,0)),0)+IF(INDEX(_121_01_001,MATCH(AA$61,湖追自治体コード,0))=表16!AA$62,INDEX(INDIRECT("_"&amp;$AO14),MATCH(AA$61,湖追自治体コード,0)),0)+IF(INDEX(_124_02_001,MATCH(AA$61,湖追自治体コード,0))=表16!AA$62,INDEX(INDIRECT("_"&amp;$AS14),MATCH(AA$61,湖追自治体コード,0)),0)</f>
        <v>0</v>
      </c>
      <c r="AB14" s="959">
        <f ca="1">IF(INDEX(_401_01_001,MATCH(AB$61,_4自治体コード,0))=表16!AB$62,INDEX(INDIRECT("_"&amp;$AM14),MATCH(AB$61,_4自治体コード,0)),0)+IF(INDEX(_121_01_001,MATCH(AB$61,湖追自治体コード,0))=表16!AB$62,INDEX(INDIRECT("_"&amp;$AO14),MATCH(AB$61,湖追自治体コード,0)),0)+IF(INDEX(_124_02_001,MATCH(AB$61,湖追自治体コード,0))=表16!AB$62,INDEX(INDIRECT("_"&amp;$AS14),MATCH(AB$61,湖追自治体コード,0)),0)</f>
        <v>0</v>
      </c>
      <c r="AC14" s="959">
        <f ca="1">IF(INDEX(_401_01_001,MATCH(AC$61,_4自治体コード,0))=表16!AC$62,INDEX(INDIRECT("_"&amp;$AM14),MATCH(AC$61,_4自治体コード,0)),0)+IF(INDEX(_121_01_001,MATCH(AC$61,湖追自治体コード,0))=表16!AC$62,INDEX(INDIRECT("_"&amp;$AO14),MATCH(AC$61,湖追自治体コード,0)),0)+IF(INDEX(_124_02_001,MATCH(AC$61,湖追自治体コード,0))=表16!AC$62,INDEX(INDIRECT("_"&amp;$AS14),MATCH(AC$61,湖追自治体コード,0)),0)</f>
        <v>0</v>
      </c>
      <c r="AD14" s="959">
        <f ca="1">IF(INDEX(_401_01_001,MATCH(AD$61,_4自治体コード,0))=表16!AD$62,INDEX(INDIRECT("_"&amp;$AM14),MATCH(AD$61,_4自治体コード,0)),0)+IF(INDEX(_121_01_001,MATCH(AD$61,湖追自治体コード,0))=表16!AD$62,INDEX(INDIRECT("_"&amp;$AO14),MATCH(AD$61,湖追自治体コード,0)),0)+IF(INDEX(_124_02_001,MATCH(AD$61,湖追自治体コード,0))=表16!AD$62,INDEX(INDIRECT("_"&amp;$AS14),MATCH(AD$61,湖追自治体コード,0)),0)</f>
        <v>0</v>
      </c>
      <c r="AE14" s="959">
        <f ca="1">IF(INDEX(_401_01_001,MATCH(AE$61,_4自治体コード,0))=表16!AE$62,INDEX(INDIRECT("_"&amp;$AM14),MATCH(AE$61,_4自治体コード,0)),0)+IF(INDEX(_121_01_001,MATCH(AE$61,湖追自治体コード,0))=表16!AE$62,INDEX(INDIRECT("_"&amp;$AO14),MATCH(AE$61,湖追自治体コード,0)),0)+IF(INDEX(_124_02_001,MATCH(AE$61,湖追自治体コード,0))=表16!AE$62,INDEX(INDIRECT("_"&amp;$AS14),MATCH(AE$61,湖追自治体コード,0)),0)</f>
        <v>0</v>
      </c>
      <c r="AF14" s="959">
        <f ca="1">IF(INDEX(_401_01_001,MATCH(AF$61,_4自治体コード,0))=表16!AF$62,INDEX(INDIRECT("_"&amp;$AM14),MATCH(AF$61,_4自治体コード,0)),0)+IF(INDEX(_121_01_001,MATCH(AF$61,湖追自治体コード,0))=表16!AF$62,INDEX(INDIRECT("_"&amp;$AO14),MATCH(AF$61,湖追自治体コード,0)),0)+IF(INDEX(_124_02_001,MATCH(AF$61,湖追自治体コード,0))=表16!AF$62,INDEX(INDIRECT("_"&amp;$AS14),MATCH(AF$61,湖追自治体コード,0)),0)</f>
        <v>0</v>
      </c>
      <c r="AG14" s="959">
        <f ca="1">IF(INDEX(_401_01_001,MATCH(AG$61,_4自治体コード,0))=表16!AG$62,INDEX(INDIRECT("_"&amp;$AM14),MATCH(AG$61,_4自治体コード,0)),0)+IF(INDEX(_121_01_001,MATCH(AG$61,湖追自治体コード,0))=表16!AG$62,INDEX(INDIRECT("_"&amp;$AO14),MATCH(AG$61,湖追自治体コード,0)),0)+IF(INDEX(_124_02_001,MATCH(AG$61,湖追自治体コード,0))=表16!AG$62,INDEX(INDIRECT("_"&amp;$AS14),MATCH(AG$61,湖追自治体コード,0)),0)</f>
        <v>0</v>
      </c>
      <c r="AH14" s="961">
        <f t="shared" ca="1" si="0"/>
        <v>17</v>
      </c>
      <c r="AL14" s="570" t="s">
        <v>730</v>
      </c>
      <c r="AM14" s="570" t="s">
        <v>785</v>
      </c>
      <c r="AN14" s="570" t="s">
        <v>730</v>
      </c>
      <c r="AO14" s="570" t="s">
        <v>1197</v>
      </c>
      <c r="AR14" s="570" t="s">
        <v>730</v>
      </c>
      <c r="AS14" s="570" t="s">
        <v>1240</v>
      </c>
    </row>
    <row r="15" spans="1:45" ht="32.25" customHeight="1">
      <c r="A15" s="1659"/>
      <c r="B15" s="1680"/>
      <c r="C15" s="1666"/>
      <c r="D15" s="1667"/>
      <c r="E15" s="1682"/>
      <c r="F15" s="980" t="s">
        <v>3369</v>
      </c>
      <c r="G15" s="962">
        <f ca="1">IF(INDEX(_401_01_001,MATCH(G$61,_4自治体コード,0))=表16!G$62,INDEX(INDIRECT("_"&amp;$AM15),MATCH(G$61,_4自治体コード,0)),0)+IF(INDEX(_121_01_001,MATCH(G$61,湖追自治体コード,0))=表16!G$62,INDEX(INDIRECT("_"&amp;$AO15),MATCH(G$61,湖追自治体コード,0)),0)+IF(INDEX(_124_02_001,MATCH(G$61,湖追自治体コード,0))=表16!G$62,INDEX(INDIRECT("_"&amp;$AS15),MATCH(G$61,湖追自治体コード,0)),0)</f>
        <v>1</v>
      </c>
      <c r="H15" s="963">
        <f ca="1">IF(INDEX(_401_01_001,MATCH(H$61,_4自治体コード,0))=表16!H$62,INDEX(INDIRECT("_"&amp;$AM15),MATCH(H$61,_4自治体コード,0)),0)+IF(INDEX(_121_01_001,MATCH(H$61,湖追自治体コード,0))=表16!H$62,INDEX(INDIRECT("_"&amp;$AO15),MATCH(H$61,湖追自治体コード,0)),0)+IF(INDEX(_124_02_001,MATCH(H$61,湖追自治体コード,0))=表16!H$62,INDEX(INDIRECT("_"&amp;$AS15),MATCH(H$61,湖追自治体コード,0)),0)</f>
        <v>0</v>
      </c>
      <c r="I15" s="963">
        <f ca="1">IF(INDEX(_401_01_001,MATCH(I$61,_4自治体コード,0))=表16!I$62,INDEX(INDIRECT("_"&amp;$AM15),MATCH(I$61,_4自治体コード,0)),0)+IF(INDEX(_121_01_001,MATCH(I$61,湖追自治体コード,0))=表16!I$62,INDEX(INDIRECT("_"&amp;$AO15),MATCH(I$61,湖追自治体コード,0)),0)+IF(INDEX(_124_02_001,MATCH(I$61,湖追自治体コード,0))=表16!I$62,INDEX(INDIRECT("_"&amp;$AS15),MATCH(I$61,湖追自治体コード,0)),0)</f>
        <v>0</v>
      </c>
      <c r="J15" s="962">
        <f ca="1">IF(INDEX(_401_01_001,MATCH(J$61,_4自治体コード,0))=表16!J$62,INDEX(INDIRECT("_"&amp;$AM15),MATCH(J$61,_4自治体コード,0)),0)+IF(INDEX(_121_01_001,MATCH(J$61,湖追自治体コード,0))=表16!J$62,INDEX(INDIRECT("_"&amp;$AO15),MATCH(J$61,湖追自治体コード,0)),0)+IF(INDEX(_124_02_001,MATCH(J$61,湖追自治体コード,0))=表16!J$62,INDEX(INDIRECT("_"&amp;$AS15),MATCH(J$61,湖追自治体コード,0)),0)</f>
        <v>0</v>
      </c>
      <c r="K15" s="962">
        <f ca="1">IF(INDEX(_401_01_001,MATCH(K$61,_4自治体コード,0))=表16!K$62,INDEX(INDIRECT("_"&amp;$AM15),MATCH(K$61,_4自治体コード,0)),0)+IF(INDEX(_121_01_001,MATCH(K$61,湖追自治体コード,0))=表16!K$62,INDEX(INDIRECT("_"&amp;$AO15),MATCH(K$61,湖追自治体コード,0)),0)+IF(INDEX(_124_02_001,MATCH(K$61,湖追自治体コード,0))=表16!K$62,INDEX(INDIRECT("_"&amp;$AS15),MATCH(K$61,湖追自治体コード,0)),0)</f>
        <v>0</v>
      </c>
      <c r="L15" s="962">
        <f ca="1">IF(INDEX(_401_01_001,MATCH(L$61,_4自治体コード,0))=表16!L$62,INDEX(INDIRECT("_"&amp;$AM15),MATCH(L$61,_4自治体コード,0)),0)+IF(INDEX(_121_01_001,MATCH(L$61,湖追自治体コード,0))=表16!L$62,INDEX(INDIRECT("_"&amp;$AO15),MATCH(L$61,湖追自治体コード,0)),0)+IF(INDEX(_124_02_001,MATCH(L$61,湖追自治体コード,0))=表16!L$62,INDEX(INDIRECT("_"&amp;$AS15),MATCH(L$61,湖追自治体コード,0)),0)</f>
        <v>0</v>
      </c>
      <c r="M15" s="962">
        <f ca="1">IF(INDEX(_401_01_001,MATCH(M$61,_4自治体コード,0))=表16!M$62,INDEX(INDIRECT("_"&amp;$AM15),MATCH(M$61,_4自治体コード,0)),0)+IF(INDEX(_121_01_001,MATCH(M$61,湖追自治体コード,0))=表16!M$62,INDEX(INDIRECT("_"&amp;$AO15),MATCH(M$61,湖追自治体コード,0)),0)+IF(INDEX(_124_02_001,MATCH(M$61,湖追自治体コード,0))=表16!M$62,INDEX(INDIRECT("_"&amp;$AS15),MATCH(M$61,湖追自治体コード,0)),0)</f>
        <v>0</v>
      </c>
      <c r="N15" s="962">
        <f ca="1">IF(INDEX(_401_01_001,MATCH(N$61,_4自治体コード,0))=表16!N$62,INDEX(INDIRECT("_"&amp;$AM15),MATCH(N$61,_4自治体コード,0)),0)+IF(INDEX(_121_01_001,MATCH(N$61,湖追自治体コード,0))=表16!N$62,INDEX(INDIRECT("_"&amp;$AO15),MATCH(N$61,湖追自治体コード,0)),0)+IF(INDEX(_124_02_001,MATCH(N$61,湖追自治体コード,0))=表16!N$62,INDEX(INDIRECT("_"&amp;$AS15),MATCH(N$61,湖追自治体コード,0)),0)</f>
        <v>0</v>
      </c>
      <c r="O15" s="962">
        <f ca="1">IF(INDEX(_401_01_001,MATCH(O$61,_4自治体コード,0))=表16!O$62,INDEX(INDIRECT("_"&amp;$AM15),MATCH(O$61,_4自治体コード,0)),0)+IF(INDEX(_121_01_001,MATCH(O$61,湖追自治体コード,0))=表16!O$62,INDEX(INDIRECT("_"&amp;$AO15),MATCH(O$61,湖追自治体コード,0)),0)+IF(INDEX(_124_02_001,MATCH(O$61,湖追自治体コード,0))=表16!O$62,INDEX(INDIRECT("_"&amp;$AS15),MATCH(O$61,湖追自治体コード,0)),0)</f>
        <v>0</v>
      </c>
      <c r="P15" s="962">
        <f ca="1">IF(INDEX(_401_01_001,MATCH(P$61,_4自治体コード,0))=表16!P$62,INDEX(INDIRECT("_"&amp;$AM15),MATCH(P$61,_4自治体コード,0)),0)+IF(INDEX(_121_01_001,MATCH(P$61,湖追自治体コード,0))=表16!P$62,INDEX(INDIRECT("_"&amp;$AO15),MATCH(P$61,湖追自治体コード,0)),0)+IF(INDEX(_124_02_001,MATCH(P$61,湖追自治体コード,0))=表16!P$62,INDEX(INDIRECT("_"&amp;$AS15),MATCH(P$61,湖追自治体コード,0)),0)</f>
        <v>0</v>
      </c>
      <c r="Q15" s="962">
        <f ca="1">IF(INDEX(_401_01_001,MATCH(Q$61,_4自治体コード,0))=表16!Q$62,INDEX(INDIRECT("_"&amp;$AM15),MATCH(Q$61,_4自治体コード,0)),0)+IF(INDEX(_121_01_001,MATCH(Q$61,湖追自治体コード,0))=表16!Q$62,INDEX(INDIRECT("_"&amp;$AO15),MATCH(Q$61,湖追自治体コード,0)),0)+IF(INDEX(_124_02_001,MATCH(Q$61,湖追自治体コード,0))=表16!Q$62,INDEX(INDIRECT("_"&amp;$AS15),MATCH(Q$61,湖追自治体コード,0)),0)</f>
        <v>0</v>
      </c>
      <c r="R15" s="962">
        <f ca="1">IF(INDEX(_401_01_001,MATCH(R$61,_4自治体コード,0))=表16!R$62,INDEX(INDIRECT("_"&amp;$AM15),MATCH(R$61,_4自治体コード,0)),0)+IF(INDEX(_121_01_001,MATCH(R$61,湖追自治体コード,0))=表16!R$62,INDEX(INDIRECT("_"&amp;$AO15),MATCH(R$61,湖追自治体コード,0)),0)+IF(INDEX(_124_02_001,MATCH(R$61,湖追自治体コード,0))=表16!R$62,INDEX(INDIRECT("_"&amp;$AS15),MATCH(R$61,湖追自治体コード,0)),0)</f>
        <v>0</v>
      </c>
      <c r="S15" s="962">
        <f ca="1">IF(INDEX(_401_01_001,MATCH(S$61,_4自治体コード,0))=表16!S$62,INDEX(INDIRECT("_"&amp;$AM15),MATCH(S$61,_4自治体コード,0)),0)+IF(INDEX(_121_01_001,MATCH(S$61,湖追自治体コード,0))=表16!S$62,INDEX(INDIRECT("_"&amp;$AO15),MATCH(S$61,湖追自治体コード,0)),0)+IF(INDEX(_124_02_001,MATCH(S$61,湖追自治体コード,0))=表16!S$62,INDEX(INDIRECT("_"&amp;$AS15),MATCH(S$61,湖追自治体コード,0)),0)</f>
        <v>0</v>
      </c>
      <c r="T15" s="962">
        <f ca="1">IF(INDEX(_401_01_001,MATCH(T$61,_4自治体コード,0))=表16!T$62,INDEX(INDIRECT("_"&amp;$AM15),MATCH(T$61,_4自治体コード,0)),0)+IF(INDEX(_121_01_001,MATCH(T$61,湖追自治体コード,0))=表16!T$62,INDEX(INDIRECT("_"&amp;$AO15),MATCH(T$61,湖追自治体コード,0)),0)+IF(INDEX(_124_02_001,MATCH(T$61,湖追自治体コード,0))=表16!T$62,INDEX(INDIRECT("_"&amp;$AS15),MATCH(T$61,湖追自治体コード,0)),0)</f>
        <v>0</v>
      </c>
      <c r="U15" s="962">
        <f ca="1">IF(INDEX(_401_01_001,MATCH(U$61,_4自治体コード,0))=表16!U$62,INDEX(INDIRECT("_"&amp;$AM15),MATCH(U$61,_4自治体コード,0)),0)+IF(INDEX(_121_01_001,MATCH(U$61,湖追自治体コード,0))=表16!U$62,INDEX(INDIRECT("_"&amp;$AO15),MATCH(U$61,湖追自治体コード,0)),0)+IF(INDEX(_124_02_001,MATCH(U$61,湖追自治体コード,0))=表16!U$62,INDEX(INDIRECT("_"&amp;$AS15),MATCH(U$61,湖追自治体コード,0)),0)</f>
        <v>0</v>
      </c>
      <c r="V15" s="962">
        <f ca="1">IF(INDEX(_401_01_001,MATCH(V$61,_4自治体コード,0))=表16!V$62,INDEX(INDIRECT("_"&amp;$AM15),MATCH(V$61,_4自治体コード,0)),0)+IF(INDEX(_121_01_001,MATCH(V$61,湖追自治体コード,0))=表16!V$62,INDEX(INDIRECT("_"&amp;$AO15),MATCH(V$61,湖追自治体コード,0)),0)+IF(INDEX(_124_02_001,MATCH(V$61,湖追自治体コード,0))=表16!V$62,INDEX(INDIRECT("_"&amp;$AS15),MATCH(V$61,湖追自治体コード,0)),0)</f>
        <v>0</v>
      </c>
      <c r="W15" s="962">
        <f ca="1">IF(INDEX(_401_01_001,MATCH(W$61,_4自治体コード,0))=表16!W$62,INDEX(INDIRECT("_"&amp;$AM15),MATCH(W$61,_4自治体コード,0)),0)+IF(INDEX(_121_01_001,MATCH(W$61,湖追自治体コード,0))=表16!W$62,INDEX(INDIRECT("_"&amp;$AO15),MATCH(W$61,湖追自治体コード,0)),0)+IF(INDEX(_124_02_001,MATCH(W$61,湖追自治体コード,0))=表16!W$62,INDEX(INDIRECT("_"&amp;$AS15),MATCH(W$61,湖追自治体コード,0)),0)</f>
        <v>0</v>
      </c>
      <c r="X15" s="962">
        <f ca="1">IF(INDEX(_401_01_001,MATCH(X$61,_4自治体コード,0))=表16!X$62,INDEX(INDIRECT("_"&amp;$AM15),MATCH(X$61,_4自治体コード,0)),0)+IF(INDEX(_121_01_001,MATCH(X$61,湖追自治体コード,0))=表16!X$62,INDEX(INDIRECT("_"&amp;$AO15),MATCH(X$61,湖追自治体コード,0)),0)+IF(INDEX(_124_02_001,MATCH(X$61,湖追自治体コード,0))=表16!X$62,INDEX(INDIRECT("_"&amp;$AS15),MATCH(X$61,湖追自治体コード,0)),0)</f>
        <v>0</v>
      </c>
      <c r="Y15" s="962">
        <f ca="1">IF(INDEX(_401_01_001,MATCH(Y$61,_4自治体コード,0))=表16!Y$62,INDEX(INDIRECT("_"&amp;$AM15),MATCH(Y$61,_4自治体コード,0)),0)+IF(INDEX(_121_01_001,MATCH(Y$61,湖追自治体コード,0))=表16!Y$62,INDEX(INDIRECT("_"&amp;$AO15),MATCH(Y$61,湖追自治体コード,0)),0)+IF(INDEX(_124_02_001,MATCH(Y$61,湖追自治体コード,0))=表16!Y$62,INDEX(INDIRECT("_"&amp;$AS15),MATCH(Y$61,湖追自治体コード,0)),0)</f>
        <v>0</v>
      </c>
      <c r="Z15" s="962">
        <f ca="1">IF(INDEX(_401_01_001,MATCH(Z$61,_4自治体コード,0))=表16!Z$62,INDEX(INDIRECT("_"&amp;$AM15),MATCH(Z$61,_4自治体コード,0)),0)+IF(INDEX(_121_01_001,MATCH(Z$61,湖追自治体コード,0))=表16!Z$62,INDEX(INDIRECT("_"&amp;$AO15),MATCH(Z$61,湖追自治体コード,0)),0)+IF(INDEX(_124_02_001,MATCH(Z$61,湖追自治体コード,0))=表16!Z$62,INDEX(INDIRECT("_"&amp;$AS15),MATCH(Z$61,湖追自治体コード,0)),0)</f>
        <v>0</v>
      </c>
      <c r="AA15" s="962">
        <f ca="1">IF(INDEX(_401_01_001,MATCH(AA$61,_4自治体コード,0))=表16!AA$62,INDEX(INDIRECT("_"&amp;$AM15),MATCH(AA$61,_4自治体コード,0)),0)+IF(INDEX(_121_01_001,MATCH(AA$61,湖追自治体コード,0))=表16!AA$62,INDEX(INDIRECT("_"&amp;$AO15),MATCH(AA$61,湖追自治体コード,0)),0)+IF(INDEX(_124_02_001,MATCH(AA$61,湖追自治体コード,0))=表16!AA$62,INDEX(INDIRECT("_"&amp;$AS15),MATCH(AA$61,湖追自治体コード,0)),0)</f>
        <v>0</v>
      </c>
      <c r="AB15" s="962">
        <f ca="1">IF(INDEX(_401_01_001,MATCH(AB$61,_4自治体コード,0))=表16!AB$62,INDEX(INDIRECT("_"&amp;$AM15),MATCH(AB$61,_4自治体コード,0)),0)+IF(INDEX(_121_01_001,MATCH(AB$61,湖追自治体コード,0))=表16!AB$62,INDEX(INDIRECT("_"&amp;$AO15),MATCH(AB$61,湖追自治体コード,0)),0)+IF(INDEX(_124_02_001,MATCH(AB$61,湖追自治体コード,0))=表16!AB$62,INDEX(INDIRECT("_"&amp;$AS15),MATCH(AB$61,湖追自治体コード,0)),0)</f>
        <v>0</v>
      </c>
      <c r="AC15" s="962">
        <f ca="1">IF(INDEX(_401_01_001,MATCH(AC$61,_4自治体コード,0))=表16!AC$62,INDEX(INDIRECT("_"&amp;$AM15),MATCH(AC$61,_4自治体コード,0)),0)+IF(INDEX(_121_01_001,MATCH(AC$61,湖追自治体コード,0))=表16!AC$62,INDEX(INDIRECT("_"&amp;$AO15),MATCH(AC$61,湖追自治体コード,0)),0)+IF(INDEX(_124_02_001,MATCH(AC$61,湖追自治体コード,0))=表16!AC$62,INDEX(INDIRECT("_"&amp;$AS15),MATCH(AC$61,湖追自治体コード,0)),0)</f>
        <v>0</v>
      </c>
      <c r="AD15" s="962">
        <f ca="1">IF(INDEX(_401_01_001,MATCH(AD$61,_4自治体コード,0))=表16!AD$62,INDEX(INDIRECT("_"&amp;$AM15),MATCH(AD$61,_4自治体コード,0)),0)+IF(INDEX(_121_01_001,MATCH(AD$61,湖追自治体コード,0))=表16!AD$62,INDEX(INDIRECT("_"&amp;$AO15),MATCH(AD$61,湖追自治体コード,0)),0)+IF(INDEX(_124_02_001,MATCH(AD$61,湖追自治体コード,0))=表16!AD$62,INDEX(INDIRECT("_"&amp;$AS15),MATCH(AD$61,湖追自治体コード,0)),0)</f>
        <v>0</v>
      </c>
      <c r="AE15" s="962">
        <f ca="1">IF(INDEX(_401_01_001,MATCH(AE$61,_4自治体コード,0))=表16!AE$62,INDEX(INDIRECT("_"&amp;$AM15),MATCH(AE$61,_4自治体コード,0)),0)+IF(INDEX(_121_01_001,MATCH(AE$61,湖追自治体コード,0))=表16!AE$62,INDEX(INDIRECT("_"&amp;$AO15),MATCH(AE$61,湖追自治体コード,0)),0)+IF(INDEX(_124_02_001,MATCH(AE$61,湖追自治体コード,0))=表16!AE$62,INDEX(INDIRECT("_"&amp;$AS15),MATCH(AE$61,湖追自治体コード,0)),0)</f>
        <v>0</v>
      </c>
      <c r="AF15" s="962">
        <f ca="1">IF(INDEX(_401_01_001,MATCH(AF$61,_4自治体コード,0))=表16!AF$62,INDEX(INDIRECT("_"&amp;$AM15),MATCH(AF$61,_4自治体コード,0)),0)+IF(INDEX(_121_01_001,MATCH(AF$61,湖追自治体コード,0))=表16!AF$62,INDEX(INDIRECT("_"&amp;$AO15),MATCH(AF$61,湖追自治体コード,0)),0)+IF(INDEX(_124_02_001,MATCH(AF$61,湖追自治体コード,0))=表16!AF$62,INDEX(INDIRECT("_"&amp;$AS15),MATCH(AF$61,湖追自治体コード,0)),0)</f>
        <v>0</v>
      </c>
      <c r="AG15" s="962">
        <f ca="1">IF(INDEX(_401_01_001,MATCH(AG$61,_4自治体コード,0))=表16!AG$62,INDEX(INDIRECT("_"&amp;$AM15),MATCH(AG$61,_4自治体コード,0)),0)+IF(INDEX(_121_01_001,MATCH(AG$61,湖追自治体コード,0))=表16!AG$62,INDEX(INDIRECT("_"&amp;$AO15),MATCH(AG$61,湖追自治体コード,0)),0)+IF(INDEX(_124_02_001,MATCH(AG$61,湖追自治体コード,0))=表16!AG$62,INDEX(INDIRECT("_"&amp;$AS15),MATCH(AG$61,湖追自治体コード,0)),0)</f>
        <v>0</v>
      </c>
      <c r="AH15" s="964">
        <f t="shared" ca="1" si="0"/>
        <v>1</v>
      </c>
      <c r="AL15" s="570" t="s">
        <v>731</v>
      </c>
      <c r="AM15" s="570" t="s">
        <v>786</v>
      </c>
      <c r="AN15" s="570" t="s">
        <v>731</v>
      </c>
      <c r="AO15" s="570" t="s">
        <v>1198</v>
      </c>
      <c r="AR15" s="570" t="s">
        <v>731</v>
      </c>
      <c r="AS15" s="570" t="s">
        <v>1241</v>
      </c>
    </row>
    <row r="16" spans="1:45" ht="32.25" customHeight="1">
      <c r="A16" s="1659"/>
      <c r="B16" s="1680"/>
      <c r="C16" s="1683" t="s">
        <v>2369</v>
      </c>
      <c r="D16" s="1685" t="s">
        <v>3370</v>
      </c>
      <c r="E16" s="1686"/>
      <c r="F16" s="979" t="s">
        <v>3367</v>
      </c>
      <c r="G16" s="968">
        <f ca="1">IF(INDEX(_401_01_001,MATCH(G$61,_4自治体コード,0))=表16!G$62,INDEX(INDIRECT("_"&amp;$AM16),MATCH(G$61,_4自治体コード,0)),0)+IF(INDEX(_121_01_001,MATCH(G$61,湖追自治体コード,0))=表16!G$62,INDEX(INDIRECT("_"&amp;$AO16),MATCH(G$61,湖追自治体コード,0)),0)+IF(INDEX(_124_02_001,MATCH(G$61,湖追自治体コード,0))=表16!G$62,INDEX(INDIRECT("_"&amp;$AS16),MATCH(G$61,湖追自治体コード,0)),0)</f>
        <v>0</v>
      </c>
      <c r="H16" s="969">
        <f ca="1">IF(INDEX(_401_01_001,MATCH(H$61,_4自治体コード,0))=表16!H$62,INDEX(INDIRECT("_"&amp;$AM16),MATCH(H$61,_4自治体コード,0)),0)+IF(INDEX(_121_01_001,MATCH(H$61,湖追自治体コード,0))=表16!H$62,INDEX(INDIRECT("_"&amp;$AO16),MATCH(H$61,湖追自治体コード,0)),0)+IF(INDEX(_124_02_001,MATCH(H$61,湖追自治体コード,0))=表16!H$62,INDEX(INDIRECT("_"&amp;$AS16),MATCH(H$61,湖追自治体コード,0)),0)</f>
        <v>0</v>
      </c>
      <c r="I16" s="969">
        <f ca="1">IF(INDEX(_401_01_001,MATCH(I$61,_4自治体コード,0))=表16!I$62,INDEX(INDIRECT("_"&amp;$AM16),MATCH(I$61,_4自治体コード,0)),0)+IF(INDEX(_121_01_001,MATCH(I$61,湖追自治体コード,0))=表16!I$62,INDEX(INDIRECT("_"&amp;$AO16),MATCH(I$61,湖追自治体コード,0)),0)+IF(INDEX(_124_02_001,MATCH(I$61,湖追自治体コード,0))=表16!I$62,INDEX(INDIRECT("_"&amp;$AS16),MATCH(I$61,湖追自治体コード,0)),0)</f>
        <v>0</v>
      </c>
      <c r="J16" s="968">
        <f ca="1">IF(INDEX(_401_01_001,MATCH(J$61,_4自治体コード,0))=表16!J$62,INDEX(INDIRECT("_"&amp;$AM16),MATCH(J$61,_4自治体コード,0)),0)+IF(INDEX(_121_01_001,MATCH(J$61,湖追自治体コード,0))=表16!J$62,INDEX(INDIRECT("_"&amp;$AO16),MATCH(J$61,湖追自治体コード,0)),0)+IF(INDEX(_124_02_001,MATCH(J$61,湖追自治体コード,0))=表16!J$62,INDEX(INDIRECT("_"&amp;$AS16),MATCH(J$61,湖追自治体コード,0)),0)</f>
        <v>0</v>
      </c>
      <c r="K16" s="968">
        <f ca="1">IF(INDEX(_401_01_001,MATCH(K$61,_4自治体コード,0))=表16!K$62,INDEX(INDIRECT("_"&amp;$AM16),MATCH(K$61,_4自治体コード,0)),0)+IF(INDEX(_121_01_001,MATCH(K$61,湖追自治体コード,0))=表16!K$62,INDEX(INDIRECT("_"&amp;$AO16),MATCH(K$61,湖追自治体コード,0)),0)+IF(INDEX(_124_02_001,MATCH(K$61,湖追自治体コード,0))=表16!K$62,INDEX(INDIRECT("_"&amp;$AS16),MATCH(K$61,湖追自治体コード,0)),0)</f>
        <v>0</v>
      </c>
      <c r="L16" s="968">
        <f ca="1">IF(INDEX(_401_01_001,MATCH(L$61,_4自治体コード,0))=表16!L$62,INDEX(INDIRECT("_"&amp;$AM16),MATCH(L$61,_4自治体コード,0)),0)+IF(INDEX(_121_01_001,MATCH(L$61,湖追自治体コード,0))=表16!L$62,INDEX(INDIRECT("_"&amp;$AO16),MATCH(L$61,湖追自治体コード,0)),0)+IF(INDEX(_124_02_001,MATCH(L$61,湖追自治体コード,0))=表16!L$62,INDEX(INDIRECT("_"&amp;$AS16),MATCH(L$61,湖追自治体コード,0)),0)</f>
        <v>0</v>
      </c>
      <c r="M16" s="968">
        <f ca="1">IF(INDEX(_401_01_001,MATCH(M$61,_4自治体コード,0))=表16!M$62,INDEX(INDIRECT("_"&amp;$AM16),MATCH(M$61,_4自治体コード,0)),0)+IF(INDEX(_121_01_001,MATCH(M$61,湖追自治体コード,0))=表16!M$62,INDEX(INDIRECT("_"&amp;$AO16),MATCH(M$61,湖追自治体コード,0)),0)+IF(INDEX(_124_02_001,MATCH(M$61,湖追自治体コード,0))=表16!M$62,INDEX(INDIRECT("_"&amp;$AS16),MATCH(M$61,湖追自治体コード,0)),0)</f>
        <v>0</v>
      </c>
      <c r="N16" s="968">
        <f ca="1">IF(INDEX(_401_01_001,MATCH(N$61,_4自治体コード,0))=表16!N$62,INDEX(INDIRECT("_"&amp;$AM16),MATCH(N$61,_4自治体コード,0)),0)+IF(INDEX(_121_01_001,MATCH(N$61,湖追自治体コード,0))=表16!N$62,INDEX(INDIRECT("_"&amp;$AO16),MATCH(N$61,湖追自治体コード,0)),0)+IF(INDEX(_124_02_001,MATCH(N$61,湖追自治体コード,0))=表16!N$62,INDEX(INDIRECT("_"&amp;$AS16),MATCH(N$61,湖追自治体コード,0)),0)</f>
        <v>0</v>
      </c>
      <c r="O16" s="968">
        <f ca="1">IF(INDEX(_401_01_001,MATCH(O$61,_4自治体コード,0))=表16!O$62,INDEX(INDIRECT("_"&amp;$AM16),MATCH(O$61,_4自治体コード,0)),0)+IF(INDEX(_121_01_001,MATCH(O$61,湖追自治体コード,0))=表16!O$62,INDEX(INDIRECT("_"&amp;$AO16),MATCH(O$61,湖追自治体コード,0)),0)+IF(INDEX(_124_02_001,MATCH(O$61,湖追自治体コード,0))=表16!O$62,INDEX(INDIRECT("_"&amp;$AS16),MATCH(O$61,湖追自治体コード,0)),0)</f>
        <v>0</v>
      </c>
      <c r="P16" s="968">
        <f ca="1">IF(INDEX(_401_01_001,MATCH(P$61,_4自治体コード,0))=表16!P$62,INDEX(INDIRECT("_"&amp;$AM16),MATCH(P$61,_4自治体コード,0)),0)+IF(INDEX(_121_01_001,MATCH(P$61,湖追自治体コード,0))=表16!P$62,INDEX(INDIRECT("_"&amp;$AO16),MATCH(P$61,湖追自治体コード,0)),0)+IF(INDEX(_124_02_001,MATCH(P$61,湖追自治体コード,0))=表16!P$62,INDEX(INDIRECT("_"&amp;$AS16),MATCH(P$61,湖追自治体コード,0)),0)</f>
        <v>0</v>
      </c>
      <c r="Q16" s="968">
        <f ca="1">IF(INDEX(_401_01_001,MATCH(Q$61,_4自治体コード,0))=表16!Q$62,INDEX(INDIRECT("_"&amp;$AM16),MATCH(Q$61,_4自治体コード,0)),0)+IF(INDEX(_121_01_001,MATCH(Q$61,湖追自治体コード,0))=表16!Q$62,INDEX(INDIRECT("_"&amp;$AO16),MATCH(Q$61,湖追自治体コード,0)),0)+IF(INDEX(_124_02_001,MATCH(Q$61,湖追自治体コード,0))=表16!Q$62,INDEX(INDIRECT("_"&amp;$AS16),MATCH(Q$61,湖追自治体コード,0)),0)</f>
        <v>0</v>
      </c>
      <c r="R16" s="968">
        <f ca="1">IF(INDEX(_401_01_001,MATCH(R$61,_4自治体コード,0))=表16!R$62,INDEX(INDIRECT("_"&amp;$AM16),MATCH(R$61,_4自治体コード,0)),0)+IF(INDEX(_121_01_001,MATCH(R$61,湖追自治体コード,0))=表16!R$62,INDEX(INDIRECT("_"&amp;$AO16),MATCH(R$61,湖追自治体コード,0)),0)+IF(INDEX(_124_02_001,MATCH(R$61,湖追自治体コード,0))=表16!R$62,INDEX(INDIRECT("_"&amp;$AS16),MATCH(R$61,湖追自治体コード,0)),0)</f>
        <v>0</v>
      </c>
      <c r="S16" s="968">
        <f ca="1">IF(INDEX(_401_01_001,MATCH(S$61,_4自治体コード,0))=表16!S$62,INDEX(INDIRECT("_"&amp;$AM16),MATCH(S$61,_4自治体コード,0)),0)+IF(INDEX(_121_01_001,MATCH(S$61,湖追自治体コード,0))=表16!S$62,INDEX(INDIRECT("_"&amp;$AO16),MATCH(S$61,湖追自治体コード,0)),0)+IF(INDEX(_124_02_001,MATCH(S$61,湖追自治体コード,0))=表16!S$62,INDEX(INDIRECT("_"&amp;$AS16),MATCH(S$61,湖追自治体コード,0)),0)</f>
        <v>0</v>
      </c>
      <c r="T16" s="968"/>
      <c r="U16" s="968">
        <f ca="1">IF(INDEX(_401_01_001,MATCH(U$61,_4自治体コード,0))=表16!U$62,INDEX(INDIRECT("_"&amp;$AM16),MATCH(U$61,_4自治体コード,0)),0)+IF(INDEX(_121_01_001,MATCH(U$61,湖追自治体コード,0))=表16!U$62,INDEX(INDIRECT("_"&amp;$AO16),MATCH(U$61,湖追自治体コード,0)),0)+IF(INDEX(_124_02_001,MATCH(U$61,湖追自治体コード,0))=表16!U$62,INDEX(INDIRECT("_"&amp;$AS16),MATCH(U$61,湖追自治体コード,0)),0)</f>
        <v>0</v>
      </c>
      <c r="V16" s="968">
        <f ca="1">IF(INDEX(_401_01_001,MATCH(V$61,_4自治体コード,0))=表16!V$62,INDEX(INDIRECT("_"&amp;$AM16),MATCH(V$61,_4自治体コード,0)),0)+IF(INDEX(_121_01_001,MATCH(V$61,湖追自治体コード,0))=表16!V$62,INDEX(INDIRECT("_"&amp;$AO16),MATCH(V$61,湖追自治体コード,0)),0)+IF(INDEX(_124_02_001,MATCH(V$61,湖追自治体コード,0))=表16!V$62,INDEX(INDIRECT("_"&amp;$AS16),MATCH(V$61,湖追自治体コード,0)),0)</f>
        <v>0</v>
      </c>
      <c r="W16" s="968">
        <f ca="1">IF(INDEX(_401_01_001,MATCH(W$61,_4自治体コード,0))=表16!W$62,INDEX(INDIRECT("_"&amp;$AM16),MATCH(W$61,_4自治体コード,0)),0)+IF(INDEX(_121_01_001,MATCH(W$61,湖追自治体コード,0))=表16!W$62,INDEX(INDIRECT("_"&amp;$AO16),MATCH(W$61,湖追自治体コード,0)),0)+IF(INDEX(_124_02_001,MATCH(W$61,湖追自治体コード,0))=表16!W$62,INDEX(INDIRECT("_"&amp;$AS16),MATCH(W$61,湖追自治体コード,0)),0)</f>
        <v>0</v>
      </c>
      <c r="X16" s="968">
        <f ca="1">IF(INDEX(_401_01_001,MATCH(X$61,_4自治体コード,0))=表16!X$62,INDEX(INDIRECT("_"&amp;$AM16),MATCH(X$61,_4自治体コード,0)),0)+IF(INDEX(_121_01_001,MATCH(X$61,湖追自治体コード,0))=表16!X$62,INDEX(INDIRECT("_"&amp;$AO16),MATCH(X$61,湖追自治体コード,0)),0)+IF(INDEX(_124_02_001,MATCH(X$61,湖追自治体コード,0))=表16!X$62,INDEX(INDIRECT("_"&amp;$AS16),MATCH(X$61,湖追自治体コード,0)),0)</f>
        <v>0</v>
      </c>
      <c r="Y16" s="968">
        <f ca="1">IF(INDEX(_401_01_001,MATCH(Y$61,_4自治体コード,0))=表16!Y$62,INDEX(INDIRECT("_"&amp;$AM16),MATCH(Y$61,_4自治体コード,0)),0)+IF(INDEX(_121_01_001,MATCH(Y$61,湖追自治体コード,0))=表16!Y$62,INDEX(INDIRECT("_"&amp;$AO16),MATCH(Y$61,湖追自治体コード,0)),0)+IF(INDEX(_124_02_001,MATCH(Y$61,湖追自治体コード,0))=表16!Y$62,INDEX(INDIRECT("_"&amp;$AS16),MATCH(Y$61,湖追自治体コード,0)),0)</f>
        <v>0</v>
      </c>
      <c r="Z16" s="968">
        <f ca="1">IF(INDEX(_401_01_001,MATCH(Z$61,_4自治体コード,0))=表16!Z$62,INDEX(INDIRECT("_"&amp;$AM16),MATCH(Z$61,_4自治体コード,0)),0)+IF(INDEX(_121_01_001,MATCH(Z$61,湖追自治体コード,0))=表16!Z$62,INDEX(INDIRECT("_"&amp;$AO16),MATCH(Z$61,湖追自治体コード,0)),0)+IF(INDEX(_124_02_001,MATCH(Z$61,湖追自治体コード,0))=表16!Z$62,INDEX(INDIRECT("_"&amp;$AS16),MATCH(Z$61,湖追自治体コード,0)),0)</f>
        <v>0</v>
      </c>
      <c r="AA16" s="968">
        <f ca="1">IF(INDEX(_401_01_001,MATCH(AA$61,_4自治体コード,0))=表16!AA$62,INDEX(INDIRECT("_"&amp;$AM16),MATCH(AA$61,_4自治体コード,0)),0)+IF(INDEX(_121_01_001,MATCH(AA$61,湖追自治体コード,0))=表16!AA$62,INDEX(INDIRECT("_"&amp;$AO16),MATCH(AA$61,湖追自治体コード,0)),0)+IF(INDEX(_124_02_001,MATCH(AA$61,湖追自治体コード,0))=表16!AA$62,INDEX(INDIRECT("_"&amp;$AS16),MATCH(AA$61,湖追自治体コード,0)),0)</f>
        <v>0</v>
      </c>
      <c r="AB16" s="968">
        <f ca="1">IF(INDEX(_401_01_001,MATCH(AB$61,_4自治体コード,0))=表16!AB$62,INDEX(INDIRECT("_"&amp;$AM16),MATCH(AB$61,_4自治体コード,0)),0)+IF(INDEX(_121_01_001,MATCH(AB$61,湖追自治体コード,0))=表16!AB$62,INDEX(INDIRECT("_"&amp;$AO16),MATCH(AB$61,湖追自治体コード,0)),0)+IF(INDEX(_124_02_001,MATCH(AB$61,湖追自治体コード,0))=表16!AB$62,INDEX(INDIRECT("_"&amp;$AS16),MATCH(AB$61,湖追自治体コード,0)),0)</f>
        <v>0</v>
      </c>
      <c r="AC16" s="968">
        <f ca="1">IF(INDEX(_401_01_001,MATCH(AC$61,_4自治体コード,0))=表16!AC$62,INDEX(INDIRECT("_"&amp;$AM16),MATCH(AC$61,_4自治体コード,0)),0)+IF(INDEX(_121_01_001,MATCH(AC$61,湖追自治体コード,0))=表16!AC$62,INDEX(INDIRECT("_"&amp;$AO16),MATCH(AC$61,湖追自治体コード,0)),0)+IF(INDEX(_124_02_001,MATCH(AC$61,湖追自治体コード,0))=表16!AC$62,INDEX(INDIRECT("_"&amp;$AS16),MATCH(AC$61,湖追自治体コード,0)),0)</f>
        <v>0</v>
      </c>
      <c r="AD16" s="968">
        <f ca="1">IF(INDEX(_401_01_001,MATCH(AD$61,_4自治体コード,0))=表16!AD$62,INDEX(INDIRECT("_"&amp;$AM16),MATCH(AD$61,_4自治体コード,0)),0)+IF(INDEX(_121_01_001,MATCH(AD$61,湖追自治体コード,0))=表16!AD$62,INDEX(INDIRECT("_"&amp;$AO16),MATCH(AD$61,湖追自治体コード,0)),0)+IF(INDEX(_124_02_001,MATCH(AD$61,湖追自治体コード,0))=表16!AD$62,INDEX(INDIRECT("_"&amp;$AS16),MATCH(AD$61,湖追自治体コード,0)),0)</f>
        <v>0</v>
      </c>
      <c r="AE16" s="968">
        <f ca="1">IF(INDEX(_401_01_001,MATCH(AE$61,_4自治体コード,0))=表16!AE$62,INDEX(INDIRECT("_"&amp;$AM16),MATCH(AE$61,_4自治体コード,0)),0)+IF(INDEX(_121_01_001,MATCH(AE$61,湖追自治体コード,0))=表16!AE$62,INDEX(INDIRECT("_"&amp;$AO16),MATCH(AE$61,湖追自治体コード,0)),0)+IF(INDEX(_124_02_001,MATCH(AE$61,湖追自治体コード,0))=表16!AE$62,INDEX(INDIRECT("_"&amp;$AS16),MATCH(AE$61,湖追自治体コード,0)),0)</f>
        <v>0</v>
      </c>
      <c r="AF16" s="968">
        <f ca="1">IF(INDEX(_401_01_001,MATCH(AF$61,_4自治体コード,0))=表16!AF$62,INDEX(INDIRECT("_"&amp;$AM16),MATCH(AF$61,_4自治体コード,0)),0)+IF(INDEX(_121_01_001,MATCH(AF$61,湖追自治体コード,0))=表16!AF$62,INDEX(INDIRECT("_"&amp;$AO16),MATCH(AF$61,湖追自治体コード,0)),0)+IF(INDEX(_124_02_001,MATCH(AF$61,湖追自治体コード,0))=表16!AF$62,INDEX(INDIRECT("_"&amp;$AS16),MATCH(AF$61,湖追自治体コード,0)),0)</f>
        <v>0</v>
      </c>
      <c r="AG16" s="968">
        <f ca="1">IF(INDEX(_401_01_001,MATCH(AG$61,_4自治体コード,0))=表16!AG$62,INDEX(INDIRECT("_"&amp;$AM16),MATCH(AG$61,_4自治体コード,0)),0)+IF(INDEX(_121_01_001,MATCH(AG$61,湖追自治体コード,0))=表16!AG$62,INDEX(INDIRECT("_"&amp;$AO16),MATCH(AG$61,湖追自治体コード,0)),0)+IF(INDEX(_124_02_001,MATCH(AG$61,湖追自治体コード,0))=表16!AG$62,INDEX(INDIRECT("_"&amp;$AS16),MATCH(AG$61,湖追自治体コード,0)),0)</f>
        <v>0</v>
      </c>
      <c r="AH16" s="970">
        <f t="shared" ca="1" si="0"/>
        <v>0</v>
      </c>
      <c r="AL16" s="570" t="s">
        <v>732</v>
      </c>
      <c r="AM16" s="570" t="s">
        <v>787</v>
      </c>
      <c r="AN16" s="570" t="s">
        <v>732</v>
      </c>
      <c r="AO16" s="570" t="s">
        <v>1199</v>
      </c>
      <c r="AR16" s="570" t="s">
        <v>732</v>
      </c>
      <c r="AS16" s="570" t="s">
        <v>1242</v>
      </c>
    </row>
    <row r="17" spans="1:45" ht="32.25" customHeight="1">
      <c r="A17" s="1659"/>
      <c r="B17" s="1680"/>
      <c r="C17" s="1684"/>
      <c r="D17" s="1685"/>
      <c r="E17" s="1686"/>
      <c r="F17" s="977" t="s">
        <v>3368</v>
      </c>
      <c r="G17" s="959">
        <f ca="1">IF(INDEX(_401_01_001,MATCH(G$61,_4自治体コード,0))=表16!G$62,INDEX(INDIRECT("_"&amp;$AM17),MATCH(G$61,_4自治体コード,0)),0)+IF(INDEX(_121_01_001,MATCH(G$61,湖追自治体コード,0))=表16!G$62,INDEX(INDIRECT("_"&amp;$AO17),MATCH(G$61,湖追自治体コード,0)),0)+IF(INDEX(_124_02_001,MATCH(G$61,湖追自治体コード,0))=表16!G$62,INDEX(INDIRECT("_"&amp;$AS17),MATCH(G$61,湖追自治体コード,0)),0)</f>
        <v>0</v>
      </c>
      <c r="H17" s="960">
        <f ca="1">IF(INDEX(_401_01_001,MATCH(H$61,_4自治体コード,0))=表16!H$62,INDEX(INDIRECT("_"&amp;$AM17),MATCH(H$61,_4自治体コード,0)),0)+IF(INDEX(_121_01_001,MATCH(H$61,湖追自治体コード,0))=表16!H$62,INDEX(INDIRECT("_"&amp;$AO17),MATCH(H$61,湖追自治体コード,0)),0)+IF(INDEX(_124_02_001,MATCH(H$61,湖追自治体コード,0))=表16!H$62,INDEX(INDIRECT("_"&amp;$AS17),MATCH(H$61,湖追自治体コード,0)),0)</f>
        <v>0</v>
      </c>
      <c r="I17" s="960">
        <f ca="1">IF(INDEX(_401_01_001,MATCH(I$61,_4自治体コード,0))=表16!I$62,INDEX(INDIRECT("_"&amp;$AM17),MATCH(I$61,_4自治体コード,0)),0)+IF(INDEX(_121_01_001,MATCH(I$61,湖追自治体コード,0))=表16!I$62,INDEX(INDIRECT("_"&amp;$AO17),MATCH(I$61,湖追自治体コード,0)),0)+IF(INDEX(_124_02_001,MATCH(I$61,湖追自治体コード,0))=表16!I$62,INDEX(INDIRECT("_"&amp;$AS17),MATCH(I$61,湖追自治体コード,0)),0)</f>
        <v>0</v>
      </c>
      <c r="J17" s="959">
        <f ca="1">IF(INDEX(_401_01_001,MATCH(J$61,_4自治体コード,0))=表16!J$62,INDEX(INDIRECT("_"&amp;$AM17),MATCH(J$61,_4自治体コード,0)),0)+IF(INDEX(_121_01_001,MATCH(J$61,湖追自治体コード,0))=表16!J$62,INDEX(INDIRECT("_"&amp;$AO17),MATCH(J$61,湖追自治体コード,0)),0)+IF(INDEX(_124_02_001,MATCH(J$61,湖追自治体コード,0))=表16!J$62,INDEX(INDIRECT("_"&amp;$AS17),MATCH(J$61,湖追自治体コード,0)),0)</f>
        <v>0</v>
      </c>
      <c r="K17" s="959">
        <f ca="1">IF(INDEX(_401_01_001,MATCH(K$61,_4自治体コード,0))=表16!K$62,INDEX(INDIRECT("_"&amp;$AM17),MATCH(K$61,_4自治体コード,0)),0)+IF(INDEX(_121_01_001,MATCH(K$61,湖追自治体コード,0))=表16!K$62,INDEX(INDIRECT("_"&amp;$AO17),MATCH(K$61,湖追自治体コード,0)),0)+IF(INDEX(_124_02_001,MATCH(K$61,湖追自治体コード,0))=表16!K$62,INDEX(INDIRECT("_"&amp;$AS17),MATCH(K$61,湖追自治体コード,0)),0)</f>
        <v>0</v>
      </c>
      <c r="L17" s="959">
        <f ca="1">IF(INDEX(_401_01_001,MATCH(L$61,_4自治体コード,0))=表16!L$62,INDEX(INDIRECT("_"&amp;$AM17),MATCH(L$61,_4自治体コード,0)),0)+IF(INDEX(_121_01_001,MATCH(L$61,湖追自治体コード,0))=表16!L$62,INDEX(INDIRECT("_"&amp;$AO17),MATCH(L$61,湖追自治体コード,0)),0)+IF(INDEX(_124_02_001,MATCH(L$61,湖追自治体コード,0))=表16!L$62,INDEX(INDIRECT("_"&amp;$AS17),MATCH(L$61,湖追自治体コード,0)),0)</f>
        <v>0</v>
      </c>
      <c r="M17" s="959">
        <f ca="1">IF(INDEX(_401_01_001,MATCH(M$61,_4自治体コード,0))=表16!M$62,INDEX(INDIRECT("_"&amp;$AM17),MATCH(M$61,_4自治体コード,0)),0)+IF(INDEX(_121_01_001,MATCH(M$61,湖追自治体コード,0))=表16!M$62,INDEX(INDIRECT("_"&amp;$AO17),MATCH(M$61,湖追自治体コード,0)),0)+IF(INDEX(_124_02_001,MATCH(M$61,湖追自治体コード,0))=表16!M$62,INDEX(INDIRECT("_"&amp;$AS17),MATCH(M$61,湖追自治体コード,0)),0)</f>
        <v>0</v>
      </c>
      <c r="N17" s="959">
        <f ca="1">IF(INDEX(_401_01_001,MATCH(N$61,_4自治体コード,0))=表16!N$62,INDEX(INDIRECT("_"&amp;$AM17),MATCH(N$61,_4自治体コード,0)),0)+IF(INDEX(_121_01_001,MATCH(N$61,湖追自治体コード,0))=表16!N$62,INDEX(INDIRECT("_"&amp;$AO17),MATCH(N$61,湖追自治体コード,0)),0)+IF(INDEX(_124_02_001,MATCH(N$61,湖追自治体コード,0))=表16!N$62,INDEX(INDIRECT("_"&amp;$AS17),MATCH(N$61,湖追自治体コード,0)),0)</f>
        <v>0</v>
      </c>
      <c r="O17" s="959">
        <f ca="1">IF(INDEX(_401_01_001,MATCH(O$61,_4自治体コード,0))=表16!O$62,INDEX(INDIRECT("_"&amp;$AM17),MATCH(O$61,_4自治体コード,0)),0)+IF(INDEX(_121_01_001,MATCH(O$61,湖追自治体コード,0))=表16!O$62,INDEX(INDIRECT("_"&amp;$AO17),MATCH(O$61,湖追自治体コード,0)),0)+IF(INDEX(_124_02_001,MATCH(O$61,湖追自治体コード,0))=表16!O$62,INDEX(INDIRECT("_"&amp;$AS17),MATCH(O$61,湖追自治体コード,0)),0)</f>
        <v>0</v>
      </c>
      <c r="P17" s="959">
        <f ca="1">IF(INDEX(_401_01_001,MATCH(P$61,_4自治体コード,0))=表16!P$62,INDEX(INDIRECT("_"&amp;$AM17),MATCH(P$61,_4自治体コード,0)),0)+IF(INDEX(_121_01_001,MATCH(P$61,湖追自治体コード,0))=表16!P$62,INDEX(INDIRECT("_"&amp;$AO17),MATCH(P$61,湖追自治体コード,0)),0)+IF(INDEX(_124_02_001,MATCH(P$61,湖追自治体コード,0))=表16!P$62,INDEX(INDIRECT("_"&amp;$AS17),MATCH(P$61,湖追自治体コード,0)),0)</f>
        <v>0</v>
      </c>
      <c r="Q17" s="959">
        <f ca="1">IF(INDEX(_401_01_001,MATCH(Q$61,_4自治体コード,0))=表16!Q$62,INDEX(INDIRECT("_"&amp;$AM17),MATCH(Q$61,_4自治体コード,0)),0)+IF(INDEX(_121_01_001,MATCH(Q$61,湖追自治体コード,0))=表16!Q$62,INDEX(INDIRECT("_"&amp;$AO17),MATCH(Q$61,湖追自治体コード,0)),0)+IF(INDEX(_124_02_001,MATCH(Q$61,湖追自治体コード,0))=表16!Q$62,INDEX(INDIRECT("_"&amp;$AS17),MATCH(Q$61,湖追自治体コード,0)),0)</f>
        <v>0</v>
      </c>
      <c r="R17" s="959">
        <f ca="1">IF(INDEX(_401_01_001,MATCH(R$61,_4自治体コード,0))=表16!R$62,INDEX(INDIRECT("_"&amp;$AM17),MATCH(R$61,_4自治体コード,0)),0)+IF(INDEX(_121_01_001,MATCH(R$61,湖追自治体コード,0))=表16!R$62,INDEX(INDIRECT("_"&amp;$AO17),MATCH(R$61,湖追自治体コード,0)),0)+IF(INDEX(_124_02_001,MATCH(R$61,湖追自治体コード,0))=表16!R$62,INDEX(INDIRECT("_"&amp;$AS17),MATCH(R$61,湖追自治体コード,0)),0)</f>
        <v>0</v>
      </c>
      <c r="S17" s="959">
        <f ca="1">IF(INDEX(_401_01_001,MATCH(S$61,_4自治体コード,0))=表16!S$62,INDEX(INDIRECT("_"&amp;$AM17),MATCH(S$61,_4自治体コード,0)),0)+IF(INDEX(_121_01_001,MATCH(S$61,湖追自治体コード,0))=表16!S$62,INDEX(INDIRECT("_"&amp;$AO17),MATCH(S$61,湖追自治体コード,0)),0)+IF(INDEX(_124_02_001,MATCH(S$61,湖追自治体コード,0))=表16!S$62,INDEX(INDIRECT("_"&amp;$AS17),MATCH(S$61,湖追自治体コード,0)),0)</f>
        <v>0</v>
      </c>
      <c r="T17" s="959">
        <f ca="1">IF(INDEX(_401_01_001,MATCH(T$61,_4自治体コード,0))=表16!T$62,INDEX(INDIRECT("_"&amp;$AM17),MATCH(T$61,_4自治体コード,0)),0)+IF(INDEX(_121_01_001,MATCH(T$61,湖追自治体コード,0))=表16!T$62,INDEX(INDIRECT("_"&amp;$AO17),MATCH(T$61,湖追自治体コード,0)),0)+IF(INDEX(_124_02_001,MATCH(T$61,湖追自治体コード,0))=表16!T$62,INDEX(INDIRECT("_"&amp;$AS17),MATCH(T$61,湖追自治体コード,0)),0)</f>
        <v>0</v>
      </c>
      <c r="U17" s="959">
        <f ca="1">IF(INDEX(_401_01_001,MATCH(U$61,_4自治体コード,0))=表16!U$62,INDEX(INDIRECT("_"&amp;$AM17),MATCH(U$61,_4自治体コード,0)),0)+IF(INDEX(_121_01_001,MATCH(U$61,湖追自治体コード,0))=表16!U$62,INDEX(INDIRECT("_"&amp;$AO17),MATCH(U$61,湖追自治体コード,0)),0)+IF(INDEX(_124_02_001,MATCH(U$61,湖追自治体コード,0))=表16!U$62,INDEX(INDIRECT("_"&amp;$AS17),MATCH(U$61,湖追自治体コード,0)),0)</f>
        <v>0</v>
      </c>
      <c r="V17" s="959">
        <f ca="1">IF(INDEX(_401_01_001,MATCH(V$61,_4自治体コード,0))=表16!V$62,INDEX(INDIRECT("_"&amp;$AM17),MATCH(V$61,_4自治体コード,0)),0)+IF(INDEX(_121_01_001,MATCH(V$61,湖追自治体コード,0))=表16!V$62,INDEX(INDIRECT("_"&amp;$AO17),MATCH(V$61,湖追自治体コード,0)),0)+IF(INDEX(_124_02_001,MATCH(V$61,湖追自治体コード,0))=表16!V$62,INDEX(INDIRECT("_"&amp;$AS17),MATCH(V$61,湖追自治体コード,0)),0)</f>
        <v>0</v>
      </c>
      <c r="W17" s="959">
        <f ca="1">IF(INDEX(_401_01_001,MATCH(W$61,_4自治体コード,0))=表16!W$62,INDEX(INDIRECT("_"&amp;$AM17),MATCH(W$61,_4自治体コード,0)),0)+IF(INDEX(_121_01_001,MATCH(W$61,湖追自治体コード,0))=表16!W$62,INDEX(INDIRECT("_"&amp;$AO17),MATCH(W$61,湖追自治体コード,0)),0)+IF(INDEX(_124_02_001,MATCH(W$61,湖追自治体コード,0))=表16!W$62,INDEX(INDIRECT("_"&amp;$AS17),MATCH(W$61,湖追自治体コード,0)),0)</f>
        <v>0</v>
      </c>
      <c r="X17" s="959">
        <f ca="1">IF(INDEX(_401_01_001,MATCH(X$61,_4自治体コード,0))=表16!X$62,INDEX(INDIRECT("_"&amp;$AM17),MATCH(X$61,_4自治体コード,0)),0)+IF(INDEX(_121_01_001,MATCH(X$61,湖追自治体コード,0))=表16!X$62,INDEX(INDIRECT("_"&amp;$AO17),MATCH(X$61,湖追自治体コード,0)),0)+IF(INDEX(_124_02_001,MATCH(X$61,湖追自治体コード,0))=表16!X$62,INDEX(INDIRECT("_"&amp;$AS17),MATCH(X$61,湖追自治体コード,0)),0)</f>
        <v>0</v>
      </c>
      <c r="Y17" s="959">
        <f ca="1">IF(INDEX(_401_01_001,MATCH(Y$61,_4自治体コード,0))=表16!Y$62,INDEX(INDIRECT("_"&amp;$AM17),MATCH(Y$61,_4自治体コード,0)),0)+IF(INDEX(_121_01_001,MATCH(Y$61,湖追自治体コード,0))=表16!Y$62,INDEX(INDIRECT("_"&amp;$AO17),MATCH(Y$61,湖追自治体コード,0)),0)+IF(INDEX(_124_02_001,MATCH(Y$61,湖追自治体コード,0))=表16!Y$62,INDEX(INDIRECT("_"&amp;$AS17),MATCH(Y$61,湖追自治体コード,0)),0)</f>
        <v>0</v>
      </c>
      <c r="Z17" s="959">
        <f ca="1">IF(INDEX(_401_01_001,MATCH(Z$61,_4自治体コード,0))=表16!Z$62,INDEX(INDIRECT("_"&amp;$AM17),MATCH(Z$61,_4自治体コード,0)),0)+IF(INDEX(_121_01_001,MATCH(Z$61,湖追自治体コード,0))=表16!Z$62,INDEX(INDIRECT("_"&amp;$AO17),MATCH(Z$61,湖追自治体コード,0)),0)+IF(INDEX(_124_02_001,MATCH(Z$61,湖追自治体コード,0))=表16!Z$62,INDEX(INDIRECT("_"&amp;$AS17),MATCH(Z$61,湖追自治体コード,0)),0)</f>
        <v>0</v>
      </c>
      <c r="AA17" s="959">
        <f ca="1">IF(INDEX(_401_01_001,MATCH(AA$61,_4自治体コード,0))=表16!AA$62,INDEX(INDIRECT("_"&amp;$AM17),MATCH(AA$61,_4自治体コード,0)),0)+IF(INDEX(_121_01_001,MATCH(AA$61,湖追自治体コード,0))=表16!AA$62,INDEX(INDIRECT("_"&amp;$AO17),MATCH(AA$61,湖追自治体コード,0)),0)+IF(INDEX(_124_02_001,MATCH(AA$61,湖追自治体コード,0))=表16!AA$62,INDEX(INDIRECT("_"&amp;$AS17),MATCH(AA$61,湖追自治体コード,0)),0)</f>
        <v>0</v>
      </c>
      <c r="AB17" s="959">
        <f ca="1">IF(INDEX(_401_01_001,MATCH(AB$61,_4自治体コード,0))=表16!AB$62,INDEX(INDIRECT("_"&amp;$AM17),MATCH(AB$61,_4自治体コード,0)),0)+IF(INDEX(_121_01_001,MATCH(AB$61,湖追自治体コード,0))=表16!AB$62,INDEX(INDIRECT("_"&amp;$AO17),MATCH(AB$61,湖追自治体コード,0)),0)+IF(INDEX(_124_02_001,MATCH(AB$61,湖追自治体コード,0))=表16!AB$62,INDEX(INDIRECT("_"&amp;$AS17),MATCH(AB$61,湖追自治体コード,0)),0)</f>
        <v>0</v>
      </c>
      <c r="AC17" s="959">
        <f ca="1">IF(INDEX(_401_01_001,MATCH(AC$61,_4自治体コード,0))=表16!AC$62,INDEX(INDIRECT("_"&amp;$AM17),MATCH(AC$61,_4自治体コード,0)),0)+IF(INDEX(_121_01_001,MATCH(AC$61,湖追自治体コード,0))=表16!AC$62,INDEX(INDIRECT("_"&amp;$AO17),MATCH(AC$61,湖追自治体コード,0)),0)+IF(INDEX(_124_02_001,MATCH(AC$61,湖追自治体コード,0))=表16!AC$62,INDEX(INDIRECT("_"&amp;$AS17),MATCH(AC$61,湖追自治体コード,0)),0)</f>
        <v>0</v>
      </c>
      <c r="AD17" s="959">
        <f ca="1">IF(INDEX(_401_01_001,MATCH(AD$61,_4自治体コード,0))=表16!AD$62,INDEX(INDIRECT("_"&amp;$AM17),MATCH(AD$61,_4自治体コード,0)),0)+IF(INDEX(_121_01_001,MATCH(AD$61,湖追自治体コード,0))=表16!AD$62,INDEX(INDIRECT("_"&amp;$AO17),MATCH(AD$61,湖追自治体コード,0)),0)+IF(INDEX(_124_02_001,MATCH(AD$61,湖追自治体コード,0))=表16!AD$62,INDEX(INDIRECT("_"&amp;$AS17),MATCH(AD$61,湖追自治体コード,0)),0)</f>
        <v>0</v>
      </c>
      <c r="AE17" s="959">
        <f ca="1">IF(INDEX(_401_01_001,MATCH(AE$61,_4自治体コード,0))=表16!AE$62,INDEX(INDIRECT("_"&amp;$AM17),MATCH(AE$61,_4自治体コード,0)),0)+IF(INDEX(_121_01_001,MATCH(AE$61,湖追自治体コード,0))=表16!AE$62,INDEX(INDIRECT("_"&amp;$AO17),MATCH(AE$61,湖追自治体コード,0)),0)+IF(INDEX(_124_02_001,MATCH(AE$61,湖追自治体コード,0))=表16!AE$62,INDEX(INDIRECT("_"&amp;$AS17),MATCH(AE$61,湖追自治体コード,0)),0)</f>
        <v>0</v>
      </c>
      <c r="AF17" s="959">
        <f ca="1">IF(INDEX(_401_01_001,MATCH(AF$61,_4自治体コード,0))=表16!AF$62,INDEX(INDIRECT("_"&amp;$AM17),MATCH(AF$61,_4自治体コード,0)),0)+IF(INDEX(_121_01_001,MATCH(AF$61,湖追自治体コード,0))=表16!AF$62,INDEX(INDIRECT("_"&amp;$AO17),MATCH(AF$61,湖追自治体コード,0)),0)+IF(INDEX(_124_02_001,MATCH(AF$61,湖追自治体コード,0))=表16!AF$62,INDEX(INDIRECT("_"&amp;$AS17),MATCH(AF$61,湖追自治体コード,0)),0)</f>
        <v>0</v>
      </c>
      <c r="AG17" s="959">
        <f ca="1">IF(INDEX(_401_01_001,MATCH(AG$61,_4自治体コード,0))=表16!AG$62,INDEX(INDIRECT("_"&amp;$AM17),MATCH(AG$61,_4自治体コード,0)),0)+IF(INDEX(_121_01_001,MATCH(AG$61,湖追自治体コード,0))=表16!AG$62,INDEX(INDIRECT("_"&amp;$AO17),MATCH(AG$61,湖追自治体コード,0)),0)+IF(INDEX(_124_02_001,MATCH(AG$61,湖追自治体コード,0))=表16!AG$62,INDEX(INDIRECT("_"&amp;$AS17),MATCH(AG$61,湖追自治体コード,0)),0)</f>
        <v>0</v>
      </c>
      <c r="AH17" s="961">
        <f t="shared" ca="1" si="0"/>
        <v>0</v>
      </c>
      <c r="AL17" s="570" t="s">
        <v>733</v>
      </c>
      <c r="AM17" s="570" t="s">
        <v>788</v>
      </c>
      <c r="AN17" s="570" t="s">
        <v>733</v>
      </c>
      <c r="AO17" s="570" t="s">
        <v>1200</v>
      </c>
      <c r="AR17" s="570" t="s">
        <v>733</v>
      </c>
      <c r="AS17" s="570" t="s">
        <v>1243</v>
      </c>
    </row>
    <row r="18" spans="1:45" ht="32.25" customHeight="1">
      <c r="A18" s="1659"/>
      <c r="B18" s="1680"/>
      <c r="C18" s="1684"/>
      <c r="D18" s="1685"/>
      <c r="E18" s="1686"/>
      <c r="F18" s="980" t="s">
        <v>3369</v>
      </c>
      <c r="G18" s="962">
        <f ca="1">IF(INDEX(_401_01_001,MATCH(G$61,_4自治体コード,0))=表16!G$62,INDEX(INDIRECT("_"&amp;$AM18),MATCH(G$61,_4自治体コード,0)),0)+IF(INDEX(_121_01_001,MATCH(G$61,湖追自治体コード,0))=表16!G$62,INDEX(INDIRECT("_"&amp;$AO18),MATCH(G$61,湖追自治体コード,0)),0)+IF(INDEX(_124_02_001,MATCH(G$61,湖追自治体コード,0))=表16!G$62,INDEX(INDIRECT("_"&amp;$AS18),MATCH(G$61,湖追自治体コード,0)),0)</f>
        <v>0</v>
      </c>
      <c r="H18" s="963">
        <f ca="1">IF(INDEX(_401_01_001,MATCH(H$61,_4自治体コード,0))=表16!H$62,INDEX(INDIRECT("_"&amp;$AM18),MATCH(H$61,_4自治体コード,0)),0)+IF(INDEX(_121_01_001,MATCH(H$61,湖追自治体コード,0))=表16!H$62,INDEX(INDIRECT("_"&amp;$AO18),MATCH(H$61,湖追自治体コード,0)),0)+IF(INDEX(_124_02_001,MATCH(H$61,湖追自治体コード,0))=表16!H$62,INDEX(INDIRECT("_"&amp;$AS18),MATCH(H$61,湖追自治体コード,0)),0)</f>
        <v>0</v>
      </c>
      <c r="I18" s="963">
        <f ca="1">IF(INDEX(_401_01_001,MATCH(I$61,_4自治体コード,0))=表16!I$62,INDEX(INDIRECT("_"&amp;$AM18),MATCH(I$61,_4自治体コード,0)),0)+IF(INDEX(_121_01_001,MATCH(I$61,湖追自治体コード,0))=表16!I$62,INDEX(INDIRECT("_"&amp;$AO18),MATCH(I$61,湖追自治体コード,0)),0)+IF(INDEX(_124_02_001,MATCH(I$61,湖追自治体コード,0))=表16!I$62,INDEX(INDIRECT("_"&amp;$AS18),MATCH(I$61,湖追自治体コード,0)),0)</f>
        <v>0</v>
      </c>
      <c r="J18" s="962">
        <f ca="1">IF(INDEX(_401_01_001,MATCH(J$61,_4自治体コード,0))=表16!J$62,INDEX(INDIRECT("_"&amp;$AM18),MATCH(J$61,_4自治体コード,0)),0)+IF(INDEX(_121_01_001,MATCH(J$61,湖追自治体コード,0))=表16!J$62,INDEX(INDIRECT("_"&amp;$AO18),MATCH(J$61,湖追自治体コード,0)),0)+IF(INDEX(_124_02_001,MATCH(J$61,湖追自治体コード,0))=表16!J$62,INDEX(INDIRECT("_"&amp;$AS18),MATCH(J$61,湖追自治体コード,0)),0)</f>
        <v>0</v>
      </c>
      <c r="K18" s="962">
        <f ca="1">IF(INDEX(_401_01_001,MATCH(K$61,_4自治体コード,0))=表16!K$62,INDEX(INDIRECT("_"&amp;$AM18),MATCH(K$61,_4自治体コード,0)),0)+IF(INDEX(_121_01_001,MATCH(K$61,湖追自治体コード,0))=表16!K$62,INDEX(INDIRECT("_"&amp;$AO18),MATCH(K$61,湖追自治体コード,0)),0)+IF(INDEX(_124_02_001,MATCH(K$61,湖追自治体コード,0))=表16!K$62,INDEX(INDIRECT("_"&amp;$AS18),MATCH(K$61,湖追自治体コード,0)),0)</f>
        <v>0</v>
      </c>
      <c r="L18" s="962">
        <f ca="1">IF(INDEX(_401_01_001,MATCH(L$61,_4自治体コード,0))=表16!L$62,INDEX(INDIRECT("_"&amp;$AM18),MATCH(L$61,_4自治体コード,0)),0)+IF(INDEX(_121_01_001,MATCH(L$61,湖追自治体コード,0))=表16!L$62,INDEX(INDIRECT("_"&amp;$AO18),MATCH(L$61,湖追自治体コード,0)),0)+IF(INDEX(_124_02_001,MATCH(L$61,湖追自治体コード,0))=表16!L$62,INDEX(INDIRECT("_"&amp;$AS18),MATCH(L$61,湖追自治体コード,0)),0)</f>
        <v>0</v>
      </c>
      <c r="M18" s="962">
        <f ca="1">IF(INDEX(_401_01_001,MATCH(M$61,_4自治体コード,0))=表16!M$62,INDEX(INDIRECT("_"&amp;$AM18),MATCH(M$61,_4自治体コード,0)),0)+IF(INDEX(_121_01_001,MATCH(M$61,湖追自治体コード,0))=表16!M$62,INDEX(INDIRECT("_"&amp;$AO18),MATCH(M$61,湖追自治体コード,0)),0)+IF(INDEX(_124_02_001,MATCH(M$61,湖追自治体コード,0))=表16!M$62,INDEX(INDIRECT("_"&amp;$AS18),MATCH(M$61,湖追自治体コード,0)),0)</f>
        <v>0</v>
      </c>
      <c r="N18" s="962">
        <f ca="1">IF(INDEX(_401_01_001,MATCH(N$61,_4自治体コード,0))=表16!N$62,INDEX(INDIRECT("_"&amp;$AM18),MATCH(N$61,_4自治体コード,0)),0)+IF(INDEX(_121_01_001,MATCH(N$61,湖追自治体コード,0))=表16!N$62,INDEX(INDIRECT("_"&amp;$AO18),MATCH(N$61,湖追自治体コード,0)),0)+IF(INDEX(_124_02_001,MATCH(N$61,湖追自治体コード,0))=表16!N$62,INDEX(INDIRECT("_"&amp;$AS18),MATCH(N$61,湖追自治体コード,0)),0)</f>
        <v>0</v>
      </c>
      <c r="O18" s="962">
        <f ca="1">IF(INDEX(_401_01_001,MATCH(O$61,_4自治体コード,0))=表16!O$62,INDEX(INDIRECT("_"&amp;$AM18),MATCH(O$61,_4自治体コード,0)),0)+IF(INDEX(_121_01_001,MATCH(O$61,湖追自治体コード,0))=表16!O$62,INDEX(INDIRECT("_"&amp;$AO18),MATCH(O$61,湖追自治体コード,0)),0)+IF(INDEX(_124_02_001,MATCH(O$61,湖追自治体コード,0))=表16!O$62,INDEX(INDIRECT("_"&amp;$AS18),MATCH(O$61,湖追自治体コード,0)),0)</f>
        <v>0</v>
      </c>
      <c r="P18" s="962">
        <f ca="1">IF(INDEX(_401_01_001,MATCH(P$61,_4自治体コード,0))=表16!P$62,INDEX(INDIRECT("_"&amp;$AM18),MATCH(P$61,_4自治体コード,0)),0)+IF(INDEX(_121_01_001,MATCH(P$61,湖追自治体コード,0))=表16!P$62,INDEX(INDIRECT("_"&amp;$AO18),MATCH(P$61,湖追自治体コード,0)),0)+IF(INDEX(_124_02_001,MATCH(P$61,湖追自治体コード,0))=表16!P$62,INDEX(INDIRECT("_"&amp;$AS18),MATCH(P$61,湖追自治体コード,0)),0)</f>
        <v>0</v>
      </c>
      <c r="Q18" s="962">
        <f ca="1">IF(INDEX(_401_01_001,MATCH(Q$61,_4自治体コード,0))=表16!Q$62,INDEX(INDIRECT("_"&amp;$AM18),MATCH(Q$61,_4自治体コード,0)),0)+IF(INDEX(_121_01_001,MATCH(Q$61,湖追自治体コード,0))=表16!Q$62,INDEX(INDIRECT("_"&amp;$AO18),MATCH(Q$61,湖追自治体コード,0)),0)+IF(INDEX(_124_02_001,MATCH(Q$61,湖追自治体コード,0))=表16!Q$62,INDEX(INDIRECT("_"&amp;$AS18),MATCH(Q$61,湖追自治体コード,0)),0)</f>
        <v>0</v>
      </c>
      <c r="R18" s="962">
        <f ca="1">IF(INDEX(_401_01_001,MATCH(R$61,_4自治体コード,0))=表16!R$62,INDEX(INDIRECT("_"&amp;$AM18),MATCH(R$61,_4自治体コード,0)),0)+IF(INDEX(_121_01_001,MATCH(R$61,湖追自治体コード,0))=表16!R$62,INDEX(INDIRECT("_"&amp;$AO18),MATCH(R$61,湖追自治体コード,0)),0)+IF(INDEX(_124_02_001,MATCH(R$61,湖追自治体コード,0))=表16!R$62,INDEX(INDIRECT("_"&amp;$AS18),MATCH(R$61,湖追自治体コード,0)),0)</f>
        <v>0</v>
      </c>
      <c r="S18" s="962">
        <f ca="1">IF(INDEX(_401_01_001,MATCH(S$61,_4自治体コード,0))=表16!S$62,INDEX(INDIRECT("_"&amp;$AM18),MATCH(S$61,_4自治体コード,0)),0)+IF(INDEX(_121_01_001,MATCH(S$61,湖追自治体コード,0))=表16!S$62,INDEX(INDIRECT("_"&amp;$AO18),MATCH(S$61,湖追自治体コード,0)),0)+IF(INDEX(_124_02_001,MATCH(S$61,湖追自治体コード,0))=表16!S$62,INDEX(INDIRECT("_"&amp;$AS18),MATCH(S$61,湖追自治体コード,0)),0)</f>
        <v>0</v>
      </c>
      <c r="T18" s="962">
        <f ca="1">IF(INDEX(_401_01_001,MATCH(T$61,_4自治体コード,0))=表16!T$62,INDEX(INDIRECT("_"&amp;$AM18),MATCH(T$61,_4自治体コード,0)),0)+IF(INDEX(_121_01_001,MATCH(T$61,湖追自治体コード,0))=表16!T$62,INDEX(INDIRECT("_"&amp;$AO18),MATCH(T$61,湖追自治体コード,0)),0)+IF(INDEX(_124_02_001,MATCH(T$61,湖追自治体コード,0))=表16!T$62,INDEX(INDIRECT("_"&amp;$AS18),MATCH(T$61,湖追自治体コード,0)),0)</f>
        <v>0</v>
      </c>
      <c r="U18" s="962">
        <f ca="1">IF(INDEX(_401_01_001,MATCH(U$61,_4自治体コード,0))=表16!U$62,INDEX(INDIRECT("_"&amp;$AM18),MATCH(U$61,_4自治体コード,0)),0)+IF(INDEX(_121_01_001,MATCH(U$61,湖追自治体コード,0))=表16!U$62,INDEX(INDIRECT("_"&amp;$AO18),MATCH(U$61,湖追自治体コード,0)),0)+IF(INDEX(_124_02_001,MATCH(U$61,湖追自治体コード,0))=表16!U$62,INDEX(INDIRECT("_"&amp;$AS18),MATCH(U$61,湖追自治体コード,0)),0)</f>
        <v>0</v>
      </c>
      <c r="V18" s="962">
        <f ca="1">IF(INDEX(_401_01_001,MATCH(V$61,_4自治体コード,0))=表16!V$62,INDEX(INDIRECT("_"&amp;$AM18),MATCH(V$61,_4自治体コード,0)),0)+IF(INDEX(_121_01_001,MATCH(V$61,湖追自治体コード,0))=表16!V$62,INDEX(INDIRECT("_"&amp;$AO18),MATCH(V$61,湖追自治体コード,0)),0)+IF(INDEX(_124_02_001,MATCH(V$61,湖追自治体コード,0))=表16!V$62,INDEX(INDIRECT("_"&amp;$AS18),MATCH(V$61,湖追自治体コード,0)),0)</f>
        <v>0</v>
      </c>
      <c r="W18" s="962">
        <f ca="1">IF(INDEX(_401_01_001,MATCH(W$61,_4自治体コード,0))=表16!W$62,INDEX(INDIRECT("_"&amp;$AM18),MATCH(W$61,_4自治体コード,0)),0)+IF(INDEX(_121_01_001,MATCH(W$61,湖追自治体コード,0))=表16!W$62,INDEX(INDIRECT("_"&amp;$AO18),MATCH(W$61,湖追自治体コード,0)),0)+IF(INDEX(_124_02_001,MATCH(W$61,湖追自治体コード,0))=表16!W$62,INDEX(INDIRECT("_"&amp;$AS18),MATCH(W$61,湖追自治体コード,0)),0)</f>
        <v>0</v>
      </c>
      <c r="X18" s="962">
        <f ca="1">IF(INDEX(_401_01_001,MATCH(X$61,_4自治体コード,0))=表16!X$62,INDEX(INDIRECT("_"&amp;$AM18),MATCH(X$61,_4自治体コード,0)),0)+IF(INDEX(_121_01_001,MATCH(X$61,湖追自治体コード,0))=表16!X$62,INDEX(INDIRECT("_"&amp;$AO18),MATCH(X$61,湖追自治体コード,0)),0)+IF(INDEX(_124_02_001,MATCH(X$61,湖追自治体コード,0))=表16!X$62,INDEX(INDIRECT("_"&amp;$AS18),MATCH(X$61,湖追自治体コード,0)),0)</f>
        <v>0</v>
      </c>
      <c r="Y18" s="962">
        <f ca="1">IF(INDEX(_401_01_001,MATCH(Y$61,_4自治体コード,0))=表16!Y$62,INDEX(INDIRECT("_"&amp;$AM18),MATCH(Y$61,_4自治体コード,0)),0)+IF(INDEX(_121_01_001,MATCH(Y$61,湖追自治体コード,0))=表16!Y$62,INDEX(INDIRECT("_"&amp;$AO18),MATCH(Y$61,湖追自治体コード,0)),0)+IF(INDEX(_124_02_001,MATCH(Y$61,湖追自治体コード,0))=表16!Y$62,INDEX(INDIRECT("_"&amp;$AS18),MATCH(Y$61,湖追自治体コード,0)),0)</f>
        <v>0</v>
      </c>
      <c r="Z18" s="962">
        <f ca="1">IF(INDEX(_401_01_001,MATCH(Z$61,_4自治体コード,0))=表16!Z$62,INDEX(INDIRECT("_"&amp;$AM18),MATCH(Z$61,_4自治体コード,0)),0)+IF(INDEX(_121_01_001,MATCH(Z$61,湖追自治体コード,0))=表16!Z$62,INDEX(INDIRECT("_"&amp;$AO18),MATCH(Z$61,湖追自治体コード,0)),0)+IF(INDEX(_124_02_001,MATCH(Z$61,湖追自治体コード,0))=表16!Z$62,INDEX(INDIRECT("_"&amp;$AS18),MATCH(Z$61,湖追自治体コード,0)),0)</f>
        <v>0</v>
      </c>
      <c r="AA18" s="962">
        <f ca="1">IF(INDEX(_401_01_001,MATCH(AA$61,_4自治体コード,0))=表16!AA$62,INDEX(INDIRECT("_"&amp;$AM18),MATCH(AA$61,_4自治体コード,0)),0)+IF(INDEX(_121_01_001,MATCH(AA$61,湖追自治体コード,0))=表16!AA$62,INDEX(INDIRECT("_"&amp;$AO18),MATCH(AA$61,湖追自治体コード,0)),0)+IF(INDEX(_124_02_001,MATCH(AA$61,湖追自治体コード,0))=表16!AA$62,INDEX(INDIRECT("_"&amp;$AS18),MATCH(AA$61,湖追自治体コード,0)),0)</f>
        <v>0</v>
      </c>
      <c r="AB18" s="962">
        <f ca="1">IF(INDEX(_401_01_001,MATCH(AB$61,_4自治体コード,0))=表16!AB$62,INDEX(INDIRECT("_"&amp;$AM18),MATCH(AB$61,_4自治体コード,0)),0)+IF(INDEX(_121_01_001,MATCH(AB$61,湖追自治体コード,0))=表16!AB$62,INDEX(INDIRECT("_"&amp;$AO18),MATCH(AB$61,湖追自治体コード,0)),0)+IF(INDEX(_124_02_001,MATCH(AB$61,湖追自治体コード,0))=表16!AB$62,INDEX(INDIRECT("_"&amp;$AS18),MATCH(AB$61,湖追自治体コード,0)),0)</f>
        <v>0</v>
      </c>
      <c r="AC18" s="962">
        <f ca="1">IF(INDEX(_401_01_001,MATCH(AC$61,_4自治体コード,0))=表16!AC$62,INDEX(INDIRECT("_"&amp;$AM18),MATCH(AC$61,_4自治体コード,0)),0)+IF(INDEX(_121_01_001,MATCH(AC$61,湖追自治体コード,0))=表16!AC$62,INDEX(INDIRECT("_"&amp;$AO18),MATCH(AC$61,湖追自治体コード,0)),0)+IF(INDEX(_124_02_001,MATCH(AC$61,湖追自治体コード,0))=表16!AC$62,INDEX(INDIRECT("_"&amp;$AS18),MATCH(AC$61,湖追自治体コード,0)),0)</f>
        <v>0</v>
      </c>
      <c r="AD18" s="962">
        <f ca="1">IF(INDEX(_401_01_001,MATCH(AD$61,_4自治体コード,0))=表16!AD$62,INDEX(INDIRECT("_"&amp;$AM18),MATCH(AD$61,_4自治体コード,0)),0)+IF(INDEX(_121_01_001,MATCH(AD$61,湖追自治体コード,0))=表16!AD$62,INDEX(INDIRECT("_"&amp;$AO18),MATCH(AD$61,湖追自治体コード,0)),0)+IF(INDEX(_124_02_001,MATCH(AD$61,湖追自治体コード,0))=表16!AD$62,INDEX(INDIRECT("_"&amp;$AS18),MATCH(AD$61,湖追自治体コード,0)),0)</f>
        <v>0</v>
      </c>
      <c r="AE18" s="962">
        <f ca="1">IF(INDEX(_401_01_001,MATCH(AE$61,_4自治体コード,0))=表16!AE$62,INDEX(INDIRECT("_"&amp;$AM18),MATCH(AE$61,_4自治体コード,0)),0)+IF(INDEX(_121_01_001,MATCH(AE$61,湖追自治体コード,0))=表16!AE$62,INDEX(INDIRECT("_"&amp;$AO18),MATCH(AE$61,湖追自治体コード,0)),0)+IF(INDEX(_124_02_001,MATCH(AE$61,湖追自治体コード,0))=表16!AE$62,INDEX(INDIRECT("_"&amp;$AS18),MATCH(AE$61,湖追自治体コード,0)),0)</f>
        <v>0</v>
      </c>
      <c r="AF18" s="962">
        <f ca="1">IF(INDEX(_401_01_001,MATCH(AF$61,_4自治体コード,0))=表16!AF$62,INDEX(INDIRECT("_"&amp;$AM18),MATCH(AF$61,_4自治体コード,0)),0)+IF(INDEX(_121_01_001,MATCH(AF$61,湖追自治体コード,0))=表16!AF$62,INDEX(INDIRECT("_"&amp;$AO18),MATCH(AF$61,湖追自治体コード,0)),0)+IF(INDEX(_124_02_001,MATCH(AF$61,湖追自治体コード,0))=表16!AF$62,INDEX(INDIRECT("_"&amp;$AS18),MATCH(AF$61,湖追自治体コード,0)),0)</f>
        <v>0</v>
      </c>
      <c r="AG18" s="962">
        <f ca="1">IF(INDEX(_401_01_001,MATCH(AG$61,_4自治体コード,0))=表16!AG$62,INDEX(INDIRECT("_"&amp;$AM18),MATCH(AG$61,_4自治体コード,0)),0)+IF(INDEX(_121_01_001,MATCH(AG$61,湖追自治体コード,0))=表16!AG$62,INDEX(INDIRECT("_"&amp;$AO18),MATCH(AG$61,湖追自治体コード,0)),0)+IF(INDEX(_124_02_001,MATCH(AG$61,湖追自治体コード,0))=表16!AG$62,INDEX(INDIRECT("_"&amp;$AS18),MATCH(AG$61,湖追自治体コード,0)),0)</f>
        <v>0</v>
      </c>
      <c r="AH18" s="964">
        <f t="shared" ca="1" si="0"/>
        <v>0</v>
      </c>
      <c r="AL18" s="570" t="s">
        <v>734</v>
      </c>
      <c r="AM18" s="570" t="s">
        <v>789</v>
      </c>
      <c r="AN18" s="570" t="s">
        <v>734</v>
      </c>
      <c r="AO18" s="570" t="s">
        <v>1201</v>
      </c>
      <c r="AR18" s="570" t="s">
        <v>734</v>
      </c>
      <c r="AS18" s="570" t="s">
        <v>1244</v>
      </c>
    </row>
    <row r="19" spans="1:45" ht="32.25" customHeight="1">
      <c r="A19" s="1659"/>
      <c r="B19" s="1680"/>
      <c r="C19" s="1684"/>
      <c r="D19" s="1685" t="s">
        <v>3371</v>
      </c>
      <c r="E19" s="1686"/>
      <c r="F19" s="979" t="s">
        <v>3367</v>
      </c>
      <c r="G19" s="968">
        <f ca="1">IF(INDEX(_401_01_001,MATCH(G$61,_4自治体コード,0))=表16!G$62,INDEX(INDIRECT("_"&amp;$AM19),MATCH(G$61,_4自治体コード,0)),0)+IF(INDEX(_121_01_001,MATCH(G$61,湖追自治体コード,0))=表16!G$62,INDEX(INDIRECT("_"&amp;$AO19),MATCH(G$61,湖追自治体コード,0)),0)+IF(INDEX(_124_02_001,MATCH(G$61,湖追自治体コード,0))=表16!G$62,INDEX(INDIRECT("_"&amp;$AS19),MATCH(G$61,湖追自治体コード,0)),0)</f>
        <v>0</v>
      </c>
      <c r="H19" s="969">
        <f ca="1">IF(INDEX(_401_01_001,MATCH(H$61,_4自治体コード,0))=表16!H$62,INDEX(INDIRECT("_"&amp;$AM19),MATCH(H$61,_4自治体コード,0)),0)+IF(INDEX(_121_01_001,MATCH(H$61,湖追自治体コード,0))=表16!H$62,INDEX(INDIRECT("_"&amp;$AO19),MATCH(H$61,湖追自治体コード,0)),0)+IF(INDEX(_124_02_001,MATCH(H$61,湖追自治体コード,0))=表16!H$62,INDEX(INDIRECT("_"&amp;$AS19),MATCH(H$61,湖追自治体コード,0)),0)</f>
        <v>0</v>
      </c>
      <c r="I19" s="969">
        <f ca="1">IF(INDEX(_401_01_001,MATCH(I$61,_4自治体コード,0))=表16!I$62,INDEX(INDIRECT("_"&amp;$AM19),MATCH(I$61,_4自治体コード,0)),0)+IF(INDEX(_121_01_001,MATCH(I$61,湖追自治体コード,0))=表16!I$62,INDEX(INDIRECT("_"&amp;$AO19),MATCH(I$61,湖追自治体コード,0)),0)+IF(INDEX(_124_02_001,MATCH(I$61,湖追自治体コード,0))=表16!I$62,INDEX(INDIRECT("_"&amp;$AS19),MATCH(I$61,湖追自治体コード,0)),0)</f>
        <v>0</v>
      </c>
      <c r="J19" s="968">
        <f ca="1">IF(INDEX(_401_01_001,MATCH(J$61,_4自治体コード,0))=表16!J$62,INDEX(INDIRECT("_"&amp;$AM19),MATCH(J$61,_4自治体コード,0)),0)+IF(INDEX(_121_01_001,MATCH(J$61,湖追自治体コード,0))=表16!J$62,INDEX(INDIRECT("_"&amp;$AO19),MATCH(J$61,湖追自治体コード,0)),0)+IF(INDEX(_124_02_001,MATCH(J$61,湖追自治体コード,0))=表16!J$62,INDEX(INDIRECT("_"&amp;$AS19),MATCH(J$61,湖追自治体コード,0)),0)</f>
        <v>0</v>
      </c>
      <c r="K19" s="968">
        <f ca="1">IF(INDEX(_401_01_001,MATCH(K$61,_4自治体コード,0))=表16!K$62,INDEX(INDIRECT("_"&amp;$AM19),MATCH(K$61,_4自治体コード,0)),0)+IF(INDEX(_121_01_001,MATCH(K$61,湖追自治体コード,0))=表16!K$62,INDEX(INDIRECT("_"&amp;$AO19),MATCH(K$61,湖追自治体コード,0)),0)+IF(INDEX(_124_02_001,MATCH(K$61,湖追自治体コード,0))=表16!K$62,INDEX(INDIRECT("_"&amp;$AS19),MATCH(K$61,湖追自治体コード,0)),0)</f>
        <v>0</v>
      </c>
      <c r="L19" s="968">
        <f ca="1">IF(INDEX(_401_01_001,MATCH(L$61,_4自治体コード,0))=表16!L$62,INDEX(INDIRECT("_"&amp;$AM19),MATCH(L$61,_4自治体コード,0)),0)+IF(INDEX(_121_01_001,MATCH(L$61,湖追自治体コード,0))=表16!L$62,INDEX(INDIRECT("_"&amp;$AO19),MATCH(L$61,湖追自治体コード,0)),0)+IF(INDEX(_124_02_001,MATCH(L$61,湖追自治体コード,0))=表16!L$62,INDEX(INDIRECT("_"&amp;$AS19),MATCH(L$61,湖追自治体コード,0)),0)</f>
        <v>0</v>
      </c>
      <c r="M19" s="968">
        <f ca="1">IF(INDEX(_401_01_001,MATCH(M$61,_4自治体コード,0))=表16!M$62,INDEX(INDIRECT("_"&amp;$AM19),MATCH(M$61,_4自治体コード,0)),0)+IF(INDEX(_121_01_001,MATCH(M$61,湖追自治体コード,0))=表16!M$62,INDEX(INDIRECT("_"&amp;$AO19),MATCH(M$61,湖追自治体コード,0)),0)+IF(INDEX(_124_02_001,MATCH(M$61,湖追自治体コード,0))=表16!M$62,INDEX(INDIRECT("_"&amp;$AS19),MATCH(M$61,湖追自治体コード,0)),0)</f>
        <v>0</v>
      </c>
      <c r="N19" s="968">
        <f ca="1">IF(INDEX(_401_01_001,MATCH(N$61,_4自治体コード,0))=表16!N$62,INDEX(INDIRECT("_"&amp;$AM19),MATCH(N$61,_4自治体コード,0)),0)+IF(INDEX(_121_01_001,MATCH(N$61,湖追自治体コード,0))=表16!N$62,INDEX(INDIRECT("_"&amp;$AO19),MATCH(N$61,湖追自治体コード,0)),0)+IF(INDEX(_124_02_001,MATCH(N$61,湖追自治体コード,0))=表16!N$62,INDEX(INDIRECT("_"&amp;$AS19),MATCH(N$61,湖追自治体コード,0)),0)</f>
        <v>0</v>
      </c>
      <c r="O19" s="968">
        <f ca="1">IF(INDEX(_401_01_001,MATCH(O$61,_4自治体コード,0))=表16!O$62,INDEX(INDIRECT("_"&amp;$AM19),MATCH(O$61,_4自治体コード,0)),0)+IF(INDEX(_121_01_001,MATCH(O$61,湖追自治体コード,0))=表16!O$62,INDEX(INDIRECT("_"&amp;$AO19),MATCH(O$61,湖追自治体コード,0)),0)+IF(INDEX(_124_02_001,MATCH(O$61,湖追自治体コード,0))=表16!O$62,INDEX(INDIRECT("_"&amp;$AS19),MATCH(O$61,湖追自治体コード,0)),0)</f>
        <v>0</v>
      </c>
      <c r="P19" s="968">
        <f ca="1">IF(INDEX(_401_01_001,MATCH(P$61,_4自治体コード,0))=表16!P$62,INDEX(INDIRECT("_"&amp;$AM19),MATCH(P$61,_4自治体コード,0)),0)+IF(INDEX(_121_01_001,MATCH(P$61,湖追自治体コード,0))=表16!P$62,INDEX(INDIRECT("_"&amp;$AO19),MATCH(P$61,湖追自治体コード,0)),0)+IF(INDEX(_124_02_001,MATCH(P$61,湖追自治体コード,0))=表16!P$62,INDEX(INDIRECT("_"&amp;$AS19),MATCH(P$61,湖追自治体コード,0)),0)</f>
        <v>0</v>
      </c>
      <c r="Q19" s="968">
        <f ca="1">IF(INDEX(_401_01_001,MATCH(Q$61,_4自治体コード,0))=表16!Q$62,INDEX(INDIRECT("_"&amp;$AM19),MATCH(Q$61,_4自治体コード,0)),0)+IF(INDEX(_121_01_001,MATCH(Q$61,湖追自治体コード,0))=表16!Q$62,INDEX(INDIRECT("_"&amp;$AO19),MATCH(Q$61,湖追自治体コード,0)),0)+IF(INDEX(_124_02_001,MATCH(Q$61,湖追自治体コード,0))=表16!Q$62,INDEX(INDIRECT("_"&amp;$AS19),MATCH(Q$61,湖追自治体コード,0)),0)</f>
        <v>0</v>
      </c>
      <c r="R19" s="968">
        <f ca="1">IF(INDEX(_401_01_001,MATCH(R$61,_4自治体コード,0))=表16!R$62,INDEX(INDIRECT("_"&amp;$AM19),MATCH(R$61,_4自治体コード,0)),0)+IF(INDEX(_121_01_001,MATCH(R$61,湖追自治体コード,0))=表16!R$62,INDEX(INDIRECT("_"&amp;$AO19),MATCH(R$61,湖追自治体コード,0)),0)+IF(INDEX(_124_02_001,MATCH(R$61,湖追自治体コード,0))=表16!R$62,INDEX(INDIRECT("_"&amp;$AS19),MATCH(R$61,湖追自治体コード,0)),0)</f>
        <v>0</v>
      </c>
      <c r="S19" s="968">
        <f ca="1">IF(INDEX(_401_01_001,MATCH(S$61,_4自治体コード,0))=表16!S$62,INDEX(INDIRECT("_"&amp;$AM19),MATCH(S$61,_4自治体コード,0)),0)+IF(INDEX(_121_01_001,MATCH(S$61,湖追自治体コード,0))=表16!S$62,INDEX(INDIRECT("_"&amp;$AO19),MATCH(S$61,湖追自治体コード,0)),0)+IF(INDEX(_124_02_001,MATCH(S$61,湖追自治体コード,0))=表16!S$62,INDEX(INDIRECT("_"&amp;$AS19),MATCH(S$61,湖追自治体コード,0)),0)</f>
        <v>0</v>
      </c>
      <c r="T19" s="968">
        <f ca="1">IF(INDEX(_401_01_001,MATCH(T$61,_4自治体コード,0))=表16!T$62,INDEX(INDIRECT("_"&amp;$AM19),MATCH(T$61,_4自治体コード,0)),0)+IF(INDEX(_121_01_001,MATCH(T$61,湖追自治体コード,0))=表16!T$62,INDEX(INDIRECT("_"&amp;$AO19),MATCH(T$61,湖追自治体コード,0)),0)+IF(INDEX(_124_02_001,MATCH(T$61,湖追自治体コード,0))=表16!T$62,INDEX(INDIRECT("_"&amp;$AS19),MATCH(T$61,湖追自治体コード,0)),0)</f>
        <v>0</v>
      </c>
      <c r="U19" s="968">
        <f ca="1">IF(INDEX(_401_01_001,MATCH(U$61,_4自治体コード,0))=表16!U$62,INDEX(INDIRECT("_"&amp;$AM19),MATCH(U$61,_4自治体コード,0)),0)+IF(INDEX(_121_01_001,MATCH(U$61,湖追自治体コード,0))=表16!U$62,INDEX(INDIRECT("_"&amp;$AO19),MATCH(U$61,湖追自治体コード,0)),0)+IF(INDEX(_124_02_001,MATCH(U$61,湖追自治体コード,0))=表16!U$62,INDEX(INDIRECT("_"&amp;$AS19),MATCH(U$61,湖追自治体コード,0)),0)</f>
        <v>0</v>
      </c>
      <c r="V19" s="968">
        <f ca="1">IF(INDEX(_401_01_001,MATCH(V$61,_4自治体コード,0))=表16!V$62,INDEX(INDIRECT("_"&amp;$AM19),MATCH(V$61,_4自治体コード,0)),0)+IF(INDEX(_121_01_001,MATCH(V$61,湖追自治体コード,0))=表16!V$62,INDEX(INDIRECT("_"&amp;$AO19),MATCH(V$61,湖追自治体コード,0)),0)+IF(INDEX(_124_02_001,MATCH(V$61,湖追自治体コード,0))=表16!V$62,INDEX(INDIRECT("_"&amp;$AS19),MATCH(V$61,湖追自治体コード,0)),0)</f>
        <v>0</v>
      </c>
      <c r="W19" s="968">
        <f ca="1">IF(INDEX(_401_01_001,MATCH(W$61,_4自治体コード,0))=表16!W$62,INDEX(INDIRECT("_"&amp;$AM19),MATCH(W$61,_4自治体コード,0)),0)+IF(INDEX(_121_01_001,MATCH(W$61,湖追自治体コード,0))=表16!W$62,INDEX(INDIRECT("_"&amp;$AO19),MATCH(W$61,湖追自治体コード,0)),0)+IF(INDEX(_124_02_001,MATCH(W$61,湖追自治体コード,0))=表16!W$62,INDEX(INDIRECT("_"&amp;$AS19),MATCH(W$61,湖追自治体コード,0)),0)</f>
        <v>0</v>
      </c>
      <c r="X19" s="968">
        <f ca="1">IF(INDEX(_401_01_001,MATCH(X$61,_4自治体コード,0))=表16!X$62,INDEX(INDIRECT("_"&amp;$AM19),MATCH(X$61,_4自治体コード,0)),0)+IF(INDEX(_121_01_001,MATCH(X$61,湖追自治体コード,0))=表16!X$62,INDEX(INDIRECT("_"&amp;$AO19),MATCH(X$61,湖追自治体コード,0)),0)+IF(INDEX(_124_02_001,MATCH(X$61,湖追自治体コード,0))=表16!X$62,INDEX(INDIRECT("_"&amp;$AS19),MATCH(X$61,湖追自治体コード,0)),0)</f>
        <v>0</v>
      </c>
      <c r="Y19" s="968">
        <f ca="1">IF(INDEX(_401_01_001,MATCH(Y$61,_4自治体コード,0))=表16!Y$62,INDEX(INDIRECT("_"&amp;$AM19),MATCH(Y$61,_4自治体コード,0)),0)+IF(INDEX(_121_01_001,MATCH(Y$61,湖追自治体コード,0))=表16!Y$62,INDEX(INDIRECT("_"&amp;$AO19),MATCH(Y$61,湖追自治体コード,0)),0)+IF(INDEX(_124_02_001,MATCH(Y$61,湖追自治体コード,0))=表16!Y$62,INDEX(INDIRECT("_"&amp;$AS19),MATCH(Y$61,湖追自治体コード,0)),0)</f>
        <v>0</v>
      </c>
      <c r="Z19" s="968">
        <f ca="1">IF(INDEX(_401_01_001,MATCH(Z$61,_4自治体コード,0))=表16!Z$62,INDEX(INDIRECT("_"&amp;$AM19),MATCH(Z$61,_4自治体コード,0)),0)+IF(INDEX(_121_01_001,MATCH(Z$61,湖追自治体コード,0))=表16!Z$62,INDEX(INDIRECT("_"&amp;$AO19),MATCH(Z$61,湖追自治体コード,0)),0)+IF(INDEX(_124_02_001,MATCH(Z$61,湖追自治体コード,0))=表16!Z$62,INDEX(INDIRECT("_"&amp;$AS19),MATCH(Z$61,湖追自治体コード,0)),0)</f>
        <v>0</v>
      </c>
      <c r="AA19" s="968">
        <f ca="1">IF(INDEX(_401_01_001,MATCH(AA$61,_4自治体コード,0))=表16!AA$62,INDEX(INDIRECT("_"&amp;$AM19),MATCH(AA$61,_4自治体コード,0)),0)+IF(INDEX(_121_01_001,MATCH(AA$61,湖追自治体コード,0))=表16!AA$62,INDEX(INDIRECT("_"&amp;$AO19),MATCH(AA$61,湖追自治体コード,0)),0)+IF(INDEX(_124_02_001,MATCH(AA$61,湖追自治体コード,0))=表16!AA$62,INDEX(INDIRECT("_"&amp;$AS19),MATCH(AA$61,湖追自治体コード,0)),0)</f>
        <v>0</v>
      </c>
      <c r="AB19" s="968">
        <f ca="1">IF(INDEX(_401_01_001,MATCH(AB$61,_4自治体コード,0))=表16!AB$62,INDEX(INDIRECT("_"&amp;$AM19),MATCH(AB$61,_4自治体コード,0)),0)+IF(INDEX(_121_01_001,MATCH(AB$61,湖追自治体コード,0))=表16!AB$62,INDEX(INDIRECT("_"&amp;$AO19),MATCH(AB$61,湖追自治体コード,0)),0)+IF(INDEX(_124_02_001,MATCH(AB$61,湖追自治体コード,0))=表16!AB$62,INDEX(INDIRECT("_"&amp;$AS19),MATCH(AB$61,湖追自治体コード,0)),0)</f>
        <v>0</v>
      </c>
      <c r="AC19" s="968">
        <f ca="1">IF(INDEX(_401_01_001,MATCH(AC$61,_4自治体コード,0))=表16!AC$62,INDEX(INDIRECT("_"&amp;$AM19),MATCH(AC$61,_4自治体コード,0)),0)+IF(INDEX(_121_01_001,MATCH(AC$61,湖追自治体コード,0))=表16!AC$62,INDEX(INDIRECT("_"&amp;$AO19),MATCH(AC$61,湖追自治体コード,0)),0)+IF(INDEX(_124_02_001,MATCH(AC$61,湖追自治体コード,0))=表16!AC$62,INDEX(INDIRECT("_"&amp;$AS19),MATCH(AC$61,湖追自治体コード,0)),0)</f>
        <v>0</v>
      </c>
      <c r="AD19" s="968">
        <f ca="1">IF(INDEX(_401_01_001,MATCH(AD$61,_4自治体コード,0))=表16!AD$62,INDEX(INDIRECT("_"&amp;$AM19),MATCH(AD$61,_4自治体コード,0)),0)+IF(INDEX(_121_01_001,MATCH(AD$61,湖追自治体コード,0))=表16!AD$62,INDEX(INDIRECT("_"&amp;$AO19),MATCH(AD$61,湖追自治体コード,0)),0)+IF(INDEX(_124_02_001,MATCH(AD$61,湖追自治体コード,0))=表16!AD$62,INDEX(INDIRECT("_"&amp;$AS19),MATCH(AD$61,湖追自治体コード,0)),0)</f>
        <v>0</v>
      </c>
      <c r="AE19" s="968">
        <f ca="1">IF(INDEX(_401_01_001,MATCH(AE$61,_4自治体コード,0))=表16!AE$62,INDEX(INDIRECT("_"&amp;$AM19),MATCH(AE$61,_4自治体コード,0)),0)+IF(INDEX(_121_01_001,MATCH(AE$61,湖追自治体コード,0))=表16!AE$62,INDEX(INDIRECT("_"&amp;$AO19),MATCH(AE$61,湖追自治体コード,0)),0)+IF(INDEX(_124_02_001,MATCH(AE$61,湖追自治体コード,0))=表16!AE$62,INDEX(INDIRECT("_"&amp;$AS19),MATCH(AE$61,湖追自治体コード,0)),0)</f>
        <v>0</v>
      </c>
      <c r="AF19" s="968">
        <f ca="1">IF(INDEX(_401_01_001,MATCH(AF$61,_4自治体コード,0))=表16!AF$62,INDEX(INDIRECT("_"&amp;$AM19),MATCH(AF$61,_4自治体コード,0)),0)+IF(INDEX(_121_01_001,MATCH(AF$61,湖追自治体コード,0))=表16!AF$62,INDEX(INDIRECT("_"&amp;$AO19),MATCH(AF$61,湖追自治体コード,0)),0)+IF(INDEX(_124_02_001,MATCH(AF$61,湖追自治体コード,0))=表16!AF$62,INDEX(INDIRECT("_"&amp;$AS19),MATCH(AF$61,湖追自治体コード,0)),0)</f>
        <v>0</v>
      </c>
      <c r="AG19" s="968">
        <f ca="1">IF(INDEX(_401_01_001,MATCH(AG$61,_4自治体コード,0))=表16!AG$62,INDEX(INDIRECT("_"&amp;$AM19),MATCH(AG$61,_4自治体コード,0)),0)+IF(INDEX(_121_01_001,MATCH(AG$61,湖追自治体コード,0))=表16!AG$62,INDEX(INDIRECT("_"&amp;$AO19),MATCH(AG$61,湖追自治体コード,0)),0)+IF(INDEX(_124_02_001,MATCH(AG$61,湖追自治体コード,0))=表16!AG$62,INDEX(INDIRECT("_"&amp;$AS19),MATCH(AG$61,湖追自治体コード,0)),0)</f>
        <v>0</v>
      </c>
      <c r="AH19" s="970">
        <f t="shared" ca="1" si="0"/>
        <v>0</v>
      </c>
      <c r="AL19" s="570" t="s">
        <v>735</v>
      </c>
      <c r="AM19" s="570" t="s">
        <v>790</v>
      </c>
      <c r="AN19" s="570" t="s">
        <v>735</v>
      </c>
      <c r="AO19" s="570" t="s">
        <v>1202</v>
      </c>
      <c r="AR19" s="570" t="s">
        <v>735</v>
      </c>
      <c r="AS19" s="570" t="s">
        <v>1245</v>
      </c>
    </row>
    <row r="20" spans="1:45" ht="32.25" customHeight="1">
      <c r="A20" s="1659"/>
      <c r="B20" s="1680"/>
      <c r="C20" s="1684"/>
      <c r="D20" s="1685"/>
      <c r="E20" s="1686"/>
      <c r="F20" s="977" t="s">
        <v>3368</v>
      </c>
      <c r="G20" s="959">
        <f ca="1">IF(INDEX(_401_01_001,MATCH(G$61,_4自治体コード,0))=表16!G$62,INDEX(INDIRECT("_"&amp;$AM20),MATCH(G$61,_4自治体コード,0)),0)+IF(INDEX(_121_01_001,MATCH(G$61,湖追自治体コード,0))=表16!G$62,INDEX(INDIRECT("_"&amp;$AO20),MATCH(G$61,湖追自治体コード,0)),0)+IF(INDEX(_124_02_001,MATCH(G$61,湖追自治体コード,0))=表16!G$62,INDEX(INDIRECT("_"&amp;$AS20),MATCH(G$61,湖追自治体コード,0)),0)</f>
        <v>0</v>
      </c>
      <c r="H20" s="960">
        <f ca="1">IF(INDEX(_401_01_001,MATCH(H$61,_4自治体コード,0))=表16!H$62,INDEX(INDIRECT("_"&amp;$AM20),MATCH(H$61,_4自治体コード,0)),0)+IF(INDEX(_121_01_001,MATCH(H$61,湖追自治体コード,0))=表16!H$62,INDEX(INDIRECT("_"&amp;$AO20),MATCH(H$61,湖追自治体コード,0)),0)+IF(INDEX(_124_02_001,MATCH(H$61,湖追自治体コード,0))=表16!H$62,INDEX(INDIRECT("_"&amp;$AS20),MATCH(H$61,湖追自治体コード,0)),0)</f>
        <v>0</v>
      </c>
      <c r="I20" s="960">
        <f ca="1">IF(INDEX(_401_01_001,MATCH(I$61,_4自治体コード,0))=表16!I$62,INDEX(INDIRECT("_"&amp;$AM20),MATCH(I$61,_4自治体コード,0)),0)+IF(INDEX(_121_01_001,MATCH(I$61,湖追自治体コード,0))=表16!I$62,INDEX(INDIRECT("_"&amp;$AO20),MATCH(I$61,湖追自治体コード,0)),0)+IF(INDEX(_124_02_001,MATCH(I$61,湖追自治体コード,0))=表16!I$62,INDEX(INDIRECT("_"&amp;$AS20),MATCH(I$61,湖追自治体コード,0)),0)</f>
        <v>0</v>
      </c>
      <c r="J20" s="959">
        <f ca="1">IF(INDEX(_401_01_001,MATCH(J$61,_4自治体コード,0))=表16!J$62,INDEX(INDIRECT("_"&amp;$AM20),MATCH(J$61,_4自治体コード,0)),0)+IF(INDEX(_121_01_001,MATCH(J$61,湖追自治体コード,0))=表16!J$62,INDEX(INDIRECT("_"&amp;$AO20),MATCH(J$61,湖追自治体コード,0)),0)+IF(INDEX(_124_02_001,MATCH(J$61,湖追自治体コード,0))=表16!J$62,INDEX(INDIRECT("_"&amp;$AS20),MATCH(J$61,湖追自治体コード,0)),0)</f>
        <v>0</v>
      </c>
      <c r="K20" s="959">
        <f ca="1">IF(INDEX(_401_01_001,MATCH(K$61,_4自治体コード,0))=表16!K$62,INDEX(INDIRECT("_"&amp;$AM20),MATCH(K$61,_4自治体コード,0)),0)+IF(INDEX(_121_01_001,MATCH(K$61,湖追自治体コード,0))=表16!K$62,INDEX(INDIRECT("_"&amp;$AO20),MATCH(K$61,湖追自治体コード,0)),0)+IF(INDEX(_124_02_001,MATCH(K$61,湖追自治体コード,0))=表16!K$62,INDEX(INDIRECT("_"&amp;$AS20),MATCH(K$61,湖追自治体コード,0)),0)</f>
        <v>0</v>
      </c>
      <c r="L20" s="959">
        <f ca="1">IF(INDEX(_401_01_001,MATCH(L$61,_4自治体コード,0))=表16!L$62,INDEX(INDIRECT("_"&amp;$AM20),MATCH(L$61,_4自治体コード,0)),0)+IF(INDEX(_121_01_001,MATCH(L$61,湖追自治体コード,0))=表16!L$62,INDEX(INDIRECT("_"&amp;$AO20),MATCH(L$61,湖追自治体コード,0)),0)+IF(INDEX(_124_02_001,MATCH(L$61,湖追自治体コード,0))=表16!L$62,INDEX(INDIRECT("_"&amp;$AS20),MATCH(L$61,湖追自治体コード,0)),0)</f>
        <v>0</v>
      </c>
      <c r="M20" s="959">
        <f ca="1">IF(INDEX(_401_01_001,MATCH(M$61,_4自治体コード,0))=表16!M$62,INDEX(INDIRECT("_"&amp;$AM20),MATCH(M$61,_4自治体コード,0)),0)+IF(INDEX(_121_01_001,MATCH(M$61,湖追自治体コード,0))=表16!M$62,INDEX(INDIRECT("_"&amp;$AO20),MATCH(M$61,湖追自治体コード,0)),0)+IF(INDEX(_124_02_001,MATCH(M$61,湖追自治体コード,0))=表16!M$62,INDEX(INDIRECT("_"&amp;$AS20),MATCH(M$61,湖追自治体コード,0)),0)</f>
        <v>0</v>
      </c>
      <c r="N20" s="959">
        <f ca="1">IF(INDEX(_401_01_001,MATCH(N$61,_4自治体コード,0))=表16!N$62,INDEX(INDIRECT("_"&amp;$AM20),MATCH(N$61,_4自治体コード,0)),0)+IF(INDEX(_121_01_001,MATCH(N$61,湖追自治体コード,0))=表16!N$62,INDEX(INDIRECT("_"&amp;$AO20),MATCH(N$61,湖追自治体コード,0)),0)+IF(INDEX(_124_02_001,MATCH(N$61,湖追自治体コード,0))=表16!N$62,INDEX(INDIRECT("_"&amp;$AS20),MATCH(N$61,湖追自治体コード,0)),0)</f>
        <v>0</v>
      </c>
      <c r="O20" s="959">
        <f ca="1">IF(INDEX(_401_01_001,MATCH(O$61,_4自治体コード,0))=表16!O$62,INDEX(INDIRECT("_"&amp;$AM20),MATCH(O$61,_4自治体コード,0)),0)+IF(INDEX(_121_01_001,MATCH(O$61,湖追自治体コード,0))=表16!O$62,INDEX(INDIRECT("_"&amp;$AO20),MATCH(O$61,湖追自治体コード,0)),0)+IF(INDEX(_124_02_001,MATCH(O$61,湖追自治体コード,0))=表16!O$62,INDEX(INDIRECT("_"&amp;$AS20),MATCH(O$61,湖追自治体コード,0)),0)</f>
        <v>0</v>
      </c>
      <c r="P20" s="959">
        <f ca="1">IF(INDEX(_401_01_001,MATCH(P$61,_4自治体コード,0))=表16!P$62,INDEX(INDIRECT("_"&amp;$AM20),MATCH(P$61,_4自治体コード,0)),0)+IF(INDEX(_121_01_001,MATCH(P$61,湖追自治体コード,0))=表16!P$62,INDEX(INDIRECT("_"&amp;$AO20),MATCH(P$61,湖追自治体コード,0)),0)+IF(INDEX(_124_02_001,MATCH(P$61,湖追自治体コード,0))=表16!P$62,INDEX(INDIRECT("_"&amp;$AS20),MATCH(P$61,湖追自治体コード,0)),0)</f>
        <v>0</v>
      </c>
      <c r="Q20" s="959">
        <f ca="1">IF(INDEX(_401_01_001,MATCH(Q$61,_4自治体コード,0))=表16!Q$62,INDEX(INDIRECT("_"&amp;$AM20),MATCH(Q$61,_4自治体コード,0)),0)+IF(INDEX(_121_01_001,MATCH(Q$61,湖追自治体コード,0))=表16!Q$62,INDEX(INDIRECT("_"&amp;$AO20),MATCH(Q$61,湖追自治体コード,0)),0)+IF(INDEX(_124_02_001,MATCH(Q$61,湖追自治体コード,0))=表16!Q$62,INDEX(INDIRECT("_"&amp;$AS20),MATCH(Q$61,湖追自治体コード,0)),0)</f>
        <v>0</v>
      </c>
      <c r="R20" s="959">
        <f ca="1">IF(INDEX(_401_01_001,MATCH(R$61,_4自治体コード,0))=表16!R$62,INDEX(INDIRECT("_"&amp;$AM20),MATCH(R$61,_4自治体コード,0)),0)+IF(INDEX(_121_01_001,MATCH(R$61,湖追自治体コード,0))=表16!R$62,INDEX(INDIRECT("_"&amp;$AO20),MATCH(R$61,湖追自治体コード,0)),0)+IF(INDEX(_124_02_001,MATCH(R$61,湖追自治体コード,0))=表16!R$62,INDEX(INDIRECT("_"&amp;$AS20),MATCH(R$61,湖追自治体コード,0)),0)</f>
        <v>0</v>
      </c>
      <c r="S20" s="959">
        <f ca="1">IF(INDEX(_401_01_001,MATCH(S$61,_4自治体コード,0))=表16!S$62,INDEX(INDIRECT("_"&amp;$AM20),MATCH(S$61,_4自治体コード,0)),0)+IF(INDEX(_121_01_001,MATCH(S$61,湖追自治体コード,0))=表16!S$62,INDEX(INDIRECT("_"&amp;$AO20),MATCH(S$61,湖追自治体コード,0)),0)+IF(INDEX(_124_02_001,MATCH(S$61,湖追自治体コード,0))=表16!S$62,INDEX(INDIRECT("_"&amp;$AS20),MATCH(S$61,湖追自治体コード,0)),0)</f>
        <v>0</v>
      </c>
      <c r="T20" s="959">
        <f ca="1">IF(INDEX(_401_01_001,MATCH(T$61,_4自治体コード,0))=表16!T$62,INDEX(INDIRECT("_"&amp;$AM20),MATCH(T$61,_4自治体コード,0)),0)+IF(INDEX(_121_01_001,MATCH(T$61,湖追自治体コード,0))=表16!T$62,INDEX(INDIRECT("_"&amp;$AO20),MATCH(T$61,湖追自治体コード,0)),0)+IF(INDEX(_124_02_001,MATCH(T$61,湖追自治体コード,0))=表16!T$62,INDEX(INDIRECT("_"&amp;$AS20),MATCH(T$61,湖追自治体コード,0)),0)</f>
        <v>0</v>
      </c>
      <c r="U20" s="959">
        <f ca="1">IF(INDEX(_401_01_001,MATCH(U$61,_4自治体コード,0))=表16!U$62,INDEX(INDIRECT("_"&amp;$AM20),MATCH(U$61,_4自治体コード,0)),0)+IF(INDEX(_121_01_001,MATCH(U$61,湖追自治体コード,0))=表16!U$62,INDEX(INDIRECT("_"&amp;$AO20),MATCH(U$61,湖追自治体コード,0)),0)+IF(INDEX(_124_02_001,MATCH(U$61,湖追自治体コード,0))=表16!U$62,INDEX(INDIRECT("_"&amp;$AS20),MATCH(U$61,湖追自治体コード,0)),0)</f>
        <v>0</v>
      </c>
      <c r="V20" s="959">
        <f ca="1">IF(INDEX(_401_01_001,MATCH(V$61,_4自治体コード,0))=表16!V$62,INDEX(INDIRECT("_"&amp;$AM20),MATCH(V$61,_4自治体コード,0)),0)+IF(INDEX(_121_01_001,MATCH(V$61,湖追自治体コード,0))=表16!V$62,INDEX(INDIRECT("_"&amp;$AO20),MATCH(V$61,湖追自治体コード,0)),0)+IF(INDEX(_124_02_001,MATCH(V$61,湖追自治体コード,0))=表16!V$62,INDEX(INDIRECT("_"&amp;$AS20),MATCH(V$61,湖追自治体コード,0)),0)</f>
        <v>0</v>
      </c>
      <c r="W20" s="959">
        <f ca="1">IF(INDEX(_401_01_001,MATCH(W$61,_4自治体コード,0))=表16!W$62,INDEX(INDIRECT("_"&amp;$AM20),MATCH(W$61,_4自治体コード,0)),0)+IF(INDEX(_121_01_001,MATCH(W$61,湖追自治体コード,0))=表16!W$62,INDEX(INDIRECT("_"&amp;$AO20),MATCH(W$61,湖追自治体コード,0)),0)+IF(INDEX(_124_02_001,MATCH(W$61,湖追自治体コード,0))=表16!W$62,INDEX(INDIRECT("_"&amp;$AS20),MATCH(W$61,湖追自治体コード,0)),0)</f>
        <v>0</v>
      </c>
      <c r="X20" s="959">
        <f ca="1">IF(INDEX(_401_01_001,MATCH(X$61,_4自治体コード,0))=表16!X$62,INDEX(INDIRECT("_"&amp;$AM20),MATCH(X$61,_4自治体コード,0)),0)+IF(INDEX(_121_01_001,MATCH(X$61,湖追自治体コード,0))=表16!X$62,INDEX(INDIRECT("_"&amp;$AO20),MATCH(X$61,湖追自治体コード,0)),0)+IF(INDEX(_124_02_001,MATCH(X$61,湖追自治体コード,0))=表16!X$62,INDEX(INDIRECT("_"&amp;$AS20),MATCH(X$61,湖追自治体コード,0)),0)</f>
        <v>0</v>
      </c>
      <c r="Y20" s="959">
        <f ca="1">IF(INDEX(_401_01_001,MATCH(Y$61,_4自治体コード,0))=表16!Y$62,INDEX(INDIRECT("_"&amp;$AM20),MATCH(Y$61,_4自治体コード,0)),0)+IF(INDEX(_121_01_001,MATCH(Y$61,湖追自治体コード,0))=表16!Y$62,INDEX(INDIRECT("_"&amp;$AO20),MATCH(Y$61,湖追自治体コード,0)),0)+IF(INDEX(_124_02_001,MATCH(Y$61,湖追自治体コード,0))=表16!Y$62,INDEX(INDIRECT("_"&amp;$AS20),MATCH(Y$61,湖追自治体コード,0)),0)</f>
        <v>0</v>
      </c>
      <c r="Z20" s="959">
        <f ca="1">IF(INDEX(_401_01_001,MATCH(Z$61,_4自治体コード,0))=表16!Z$62,INDEX(INDIRECT("_"&amp;$AM20),MATCH(Z$61,_4自治体コード,0)),0)+IF(INDEX(_121_01_001,MATCH(Z$61,湖追自治体コード,0))=表16!Z$62,INDEX(INDIRECT("_"&amp;$AO20),MATCH(Z$61,湖追自治体コード,0)),0)+IF(INDEX(_124_02_001,MATCH(Z$61,湖追自治体コード,0))=表16!Z$62,INDEX(INDIRECT("_"&amp;$AS20),MATCH(Z$61,湖追自治体コード,0)),0)</f>
        <v>0</v>
      </c>
      <c r="AA20" s="959">
        <f ca="1">IF(INDEX(_401_01_001,MATCH(AA$61,_4自治体コード,0))=表16!AA$62,INDEX(INDIRECT("_"&amp;$AM20),MATCH(AA$61,_4自治体コード,0)),0)+IF(INDEX(_121_01_001,MATCH(AA$61,湖追自治体コード,0))=表16!AA$62,INDEX(INDIRECT("_"&amp;$AO20),MATCH(AA$61,湖追自治体コード,0)),0)+IF(INDEX(_124_02_001,MATCH(AA$61,湖追自治体コード,0))=表16!AA$62,INDEX(INDIRECT("_"&amp;$AS20),MATCH(AA$61,湖追自治体コード,0)),0)</f>
        <v>0</v>
      </c>
      <c r="AB20" s="959">
        <f ca="1">IF(INDEX(_401_01_001,MATCH(AB$61,_4自治体コード,0))=表16!AB$62,INDEX(INDIRECT("_"&amp;$AM20),MATCH(AB$61,_4自治体コード,0)),0)+IF(INDEX(_121_01_001,MATCH(AB$61,湖追自治体コード,0))=表16!AB$62,INDEX(INDIRECT("_"&amp;$AO20),MATCH(AB$61,湖追自治体コード,0)),0)+IF(INDEX(_124_02_001,MATCH(AB$61,湖追自治体コード,0))=表16!AB$62,INDEX(INDIRECT("_"&amp;$AS20),MATCH(AB$61,湖追自治体コード,0)),0)</f>
        <v>0</v>
      </c>
      <c r="AC20" s="959">
        <f ca="1">IF(INDEX(_401_01_001,MATCH(AC$61,_4自治体コード,0))=表16!AC$62,INDEX(INDIRECT("_"&amp;$AM20),MATCH(AC$61,_4自治体コード,0)),0)+IF(INDEX(_121_01_001,MATCH(AC$61,湖追自治体コード,0))=表16!AC$62,INDEX(INDIRECT("_"&amp;$AO20),MATCH(AC$61,湖追自治体コード,0)),0)+IF(INDEX(_124_02_001,MATCH(AC$61,湖追自治体コード,0))=表16!AC$62,INDEX(INDIRECT("_"&amp;$AS20),MATCH(AC$61,湖追自治体コード,0)),0)</f>
        <v>0</v>
      </c>
      <c r="AD20" s="959">
        <f ca="1">IF(INDEX(_401_01_001,MATCH(AD$61,_4自治体コード,0))=表16!AD$62,INDEX(INDIRECT("_"&amp;$AM20),MATCH(AD$61,_4自治体コード,0)),0)+IF(INDEX(_121_01_001,MATCH(AD$61,湖追自治体コード,0))=表16!AD$62,INDEX(INDIRECT("_"&amp;$AO20),MATCH(AD$61,湖追自治体コード,0)),0)+IF(INDEX(_124_02_001,MATCH(AD$61,湖追自治体コード,0))=表16!AD$62,INDEX(INDIRECT("_"&amp;$AS20),MATCH(AD$61,湖追自治体コード,0)),0)</f>
        <v>0</v>
      </c>
      <c r="AE20" s="959">
        <f ca="1">IF(INDEX(_401_01_001,MATCH(AE$61,_4自治体コード,0))=表16!AE$62,INDEX(INDIRECT("_"&amp;$AM20),MATCH(AE$61,_4自治体コード,0)),0)+IF(INDEX(_121_01_001,MATCH(AE$61,湖追自治体コード,0))=表16!AE$62,INDEX(INDIRECT("_"&amp;$AO20),MATCH(AE$61,湖追自治体コード,0)),0)+IF(INDEX(_124_02_001,MATCH(AE$61,湖追自治体コード,0))=表16!AE$62,INDEX(INDIRECT("_"&amp;$AS20),MATCH(AE$61,湖追自治体コード,0)),0)</f>
        <v>0</v>
      </c>
      <c r="AF20" s="959">
        <f ca="1">IF(INDEX(_401_01_001,MATCH(AF$61,_4自治体コード,0))=表16!AF$62,INDEX(INDIRECT("_"&amp;$AM20),MATCH(AF$61,_4自治体コード,0)),0)+IF(INDEX(_121_01_001,MATCH(AF$61,湖追自治体コード,0))=表16!AF$62,INDEX(INDIRECT("_"&amp;$AO20),MATCH(AF$61,湖追自治体コード,0)),0)+IF(INDEX(_124_02_001,MATCH(AF$61,湖追自治体コード,0))=表16!AF$62,INDEX(INDIRECT("_"&amp;$AS20),MATCH(AF$61,湖追自治体コード,0)),0)</f>
        <v>0</v>
      </c>
      <c r="AG20" s="959">
        <f ca="1">IF(INDEX(_401_01_001,MATCH(AG$61,_4自治体コード,0))=表16!AG$62,INDEX(INDIRECT("_"&amp;$AM20),MATCH(AG$61,_4自治体コード,0)),0)+IF(INDEX(_121_01_001,MATCH(AG$61,湖追自治体コード,0))=表16!AG$62,INDEX(INDIRECT("_"&amp;$AO20),MATCH(AG$61,湖追自治体コード,0)),0)+IF(INDEX(_124_02_001,MATCH(AG$61,湖追自治体コード,0))=表16!AG$62,INDEX(INDIRECT("_"&amp;$AS20),MATCH(AG$61,湖追自治体コード,0)),0)</f>
        <v>0</v>
      </c>
      <c r="AH20" s="961">
        <f t="shared" ca="1" si="0"/>
        <v>0</v>
      </c>
      <c r="AL20" s="570" t="s">
        <v>736</v>
      </c>
      <c r="AM20" s="570" t="s">
        <v>791</v>
      </c>
      <c r="AN20" s="570" t="s">
        <v>736</v>
      </c>
      <c r="AO20" s="570" t="s">
        <v>1203</v>
      </c>
      <c r="AR20" s="570" t="s">
        <v>736</v>
      </c>
      <c r="AS20" s="570" t="s">
        <v>1246</v>
      </c>
    </row>
    <row r="21" spans="1:45" ht="32.25" customHeight="1">
      <c r="A21" s="1659"/>
      <c r="B21" s="1680"/>
      <c r="C21" s="1684"/>
      <c r="D21" s="1685"/>
      <c r="E21" s="1686"/>
      <c r="F21" s="980" t="s">
        <v>3369</v>
      </c>
      <c r="G21" s="962">
        <f ca="1">IF(INDEX(_401_01_001,MATCH(G$61,_4自治体コード,0))=表16!G$62,INDEX(INDIRECT("_"&amp;$AM21),MATCH(G$61,_4自治体コード,0)),0)+IF(INDEX(_121_01_001,MATCH(G$61,湖追自治体コード,0))=表16!G$62,INDEX(INDIRECT("_"&amp;$AO21),MATCH(G$61,湖追自治体コード,0)),0)+IF(INDEX(_124_02_001,MATCH(G$61,湖追自治体コード,0))=表16!G$62,INDEX(INDIRECT("_"&amp;$AS21),MATCH(G$61,湖追自治体コード,0)),0)</f>
        <v>0</v>
      </c>
      <c r="H21" s="963">
        <f ca="1">IF(INDEX(_401_01_001,MATCH(H$61,_4自治体コード,0))=表16!H$62,INDEX(INDIRECT("_"&amp;$AM21),MATCH(H$61,_4自治体コード,0)),0)+IF(INDEX(_121_01_001,MATCH(H$61,湖追自治体コード,0))=表16!H$62,INDEX(INDIRECT("_"&amp;$AO21),MATCH(H$61,湖追自治体コード,0)),0)+IF(INDEX(_124_02_001,MATCH(H$61,湖追自治体コード,0))=表16!H$62,INDEX(INDIRECT("_"&amp;$AS21),MATCH(H$61,湖追自治体コード,0)),0)</f>
        <v>0</v>
      </c>
      <c r="I21" s="963">
        <f ca="1">IF(INDEX(_401_01_001,MATCH(I$61,_4自治体コード,0))=表16!I$62,INDEX(INDIRECT("_"&amp;$AM21),MATCH(I$61,_4自治体コード,0)),0)+IF(INDEX(_121_01_001,MATCH(I$61,湖追自治体コード,0))=表16!I$62,INDEX(INDIRECT("_"&amp;$AO21),MATCH(I$61,湖追自治体コード,0)),0)+IF(INDEX(_124_02_001,MATCH(I$61,湖追自治体コード,0))=表16!I$62,INDEX(INDIRECT("_"&amp;$AS21),MATCH(I$61,湖追自治体コード,0)),0)</f>
        <v>0</v>
      </c>
      <c r="J21" s="962">
        <f ca="1">IF(INDEX(_401_01_001,MATCH(J$61,_4自治体コード,0))=表16!J$62,INDEX(INDIRECT("_"&amp;$AM21),MATCH(J$61,_4自治体コード,0)),0)+IF(INDEX(_121_01_001,MATCH(J$61,湖追自治体コード,0))=表16!J$62,INDEX(INDIRECT("_"&amp;$AO21),MATCH(J$61,湖追自治体コード,0)),0)+IF(INDEX(_124_02_001,MATCH(J$61,湖追自治体コード,0))=表16!J$62,INDEX(INDIRECT("_"&amp;$AS21),MATCH(J$61,湖追自治体コード,0)),0)</f>
        <v>0</v>
      </c>
      <c r="K21" s="962">
        <f ca="1">IF(INDEX(_401_01_001,MATCH(K$61,_4自治体コード,0))=表16!K$62,INDEX(INDIRECT("_"&amp;$AM21),MATCH(K$61,_4自治体コード,0)),0)+IF(INDEX(_121_01_001,MATCH(K$61,湖追自治体コード,0))=表16!K$62,INDEX(INDIRECT("_"&amp;$AO21),MATCH(K$61,湖追自治体コード,0)),0)+IF(INDEX(_124_02_001,MATCH(K$61,湖追自治体コード,0))=表16!K$62,INDEX(INDIRECT("_"&amp;$AS21),MATCH(K$61,湖追自治体コード,0)),0)</f>
        <v>0</v>
      </c>
      <c r="L21" s="962">
        <f ca="1">IF(INDEX(_401_01_001,MATCH(L$61,_4自治体コード,0))=表16!L$62,INDEX(INDIRECT("_"&amp;$AM21),MATCH(L$61,_4自治体コード,0)),0)+IF(INDEX(_121_01_001,MATCH(L$61,湖追自治体コード,0))=表16!L$62,INDEX(INDIRECT("_"&amp;$AO21),MATCH(L$61,湖追自治体コード,0)),0)+IF(INDEX(_124_02_001,MATCH(L$61,湖追自治体コード,0))=表16!L$62,INDEX(INDIRECT("_"&amp;$AS21),MATCH(L$61,湖追自治体コード,0)),0)</f>
        <v>0</v>
      </c>
      <c r="M21" s="962">
        <f ca="1">IF(INDEX(_401_01_001,MATCH(M$61,_4自治体コード,0))=表16!M$62,INDEX(INDIRECT("_"&amp;$AM21),MATCH(M$61,_4自治体コード,0)),0)+IF(INDEX(_121_01_001,MATCH(M$61,湖追自治体コード,0))=表16!M$62,INDEX(INDIRECT("_"&amp;$AO21),MATCH(M$61,湖追自治体コード,0)),0)+IF(INDEX(_124_02_001,MATCH(M$61,湖追自治体コード,0))=表16!M$62,INDEX(INDIRECT("_"&amp;$AS21),MATCH(M$61,湖追自治体コード,0)),0)</f>
        <v>0</v>
      </c>
      <c r="N21" s="962">
        <f ca="1">IF(INDEX(_401_01_001,MATCH(N$61,_4自治体コード,0))=表16!N$62,INDEX(INDIRECT("_"&amp;$AM21),MATCH(N$61,_4自治体コード,0)),0)+IF(INDEX(_121_01_001,MATCH(N$61,湖追自治体コード,0))=表16!N$62,INDEX(INDIRECT("_"&amp;$AO21),MATCH(N$61,湖追自治体コード,0)),0)+IF(INDEX(_124_02_001,MATCH(N$61,湖追自治体コード,0))=表16!N$62,INDEX(INDIRECT("_"&amp;$AS21),MATCH(N$61,湖追自治体コード,0)),0)</f>
        <v>0</v>
      </c>
      <c r="O21" s="962">
        <f ca="1">IF(INDEX(_401_01_001,MATCH(O$61,_4自治体コード,0))=表16!O$62,INDEX(INDIRECT("_"&amp;$AM21),MATCH(O$61,_4自治体コード,0)),0)+IF(INDEX(_121_01_001,MATCH(O$61,湖追自治体コード,0))=表16!O$62,INDEX(INDIRECT("_"&amp;$AO21),MATCH(O$61,湖追自治体コード,0)),0)+IF(INDEX(_124_02_001,MATCH(O$61,湖追自治体コード,0))=表16!O$62,INDEX(INDIRECT("_"&amp;$AS21),MATCH(O$61,湖追自治体コード,0)),0)</f>
        <v>0</v>
      </c>
      <c r="P21" s="962">
        <f ca="1">IF(INDEX(_401_01_001,MATCH(P$61,_4自治体コード,0))=表16!P$62,INDEX(INDIRECT("_"&amp;$AM21),MATCH(P$61,_4自治体コード,0)),0)+IF(INDEX(_121_01_001,MATCH(P$61,湖追自治体コード,0))=表16!P$62,INDEX(INDIRECT("_"&amp;$AO21),MATCH(P$61,湖追自治体コード,0)),0)+IF(INDEX(_124_02_001,MATCH(P$61,湖追自治体コード,0))=表16!P$62,INDEX(INDIRECT("_"&amp;$AS21),MATCH(P$61,湖追自治体コード,0)),0)</f>
        <v>0</v>
      </c>
      <c r="Q21" s="962">
        <f ca="1">IF(INDEX(_401_01_001,MATCH(Q$61,_4自治体コード,0))=表16!Q$62,INDEX(INDIRECT("_"&amp;$AM21),MATCH(Q$61,_4自治体コード,0)),0)+IF(INDEX(_121_01_001,MATCH(Q$61,湖追自治体コード,0))=表16!Q$62,INDEX(INDIRECT("_"&amp;$AO21),MATCH(Q$61,湖追自治体コード,0)),0)+IF(INDEX(_124_02_001,MATCH(Q$61,湖追自治体コード,0))=表16!Q$62,INDEX(INDIRECT("_"&amp;$AS21),MATCH(Q$61,湖追自治体コード,0)),0)</f>
        <v>0</v>
      </c>
      <c r="R21" s="962">
        <f ca="1">IF(INDEX(_401_01_001,MATCH(R$61,_4自治体コード,0))=表16!R$62,INDEX(INDIRECT("_"&amp;$AM21),MATCH(R$61,_4自治体コード,0)),0)+IF(INDEX(_121_01_001,MATCH(R$61,湖追自治体コード,0))=表16!R$62,INDEX(INDIRECT("_"&amp;$AO21),MATCH(R$61,湖追自治体コード,0)),0)+IF(INDEX(_124_02_001,MATCH(R$61,湖追自治体コード,0))=表16!R$62,INDEX(INDIRECT("_"&amp;$AS21),MATCH(R$61,湖追自治体コード,0)),0)</f>
        <v>0</v>
      </c>
      <c r="S21" s="962">
        <f ca="1">IF(INDEX(_401_01_001,MATCH(S$61,_4自治体コード,0))=表16!S$62,INDEX(INDIRECT("_"&amp;$AM21),MATCH(S$61,_4自治体コード,0)),0)+IF(INDEX(_121_01_001,MATCH(S$61,湖追自治体コード,0))=表16!S$62,INDEX(INDIRECT("_"&amp;$AO21),MATCH(S$61,湖追自治体コード,0)),0)+IF(INDEX(_124_02_001,MATCH(S$61,湖追自治体コード,0))=表16!S$62,INDEX(INDIRECT("_"&amp;$AS21),MATCH(S$61,湖追自治体コード,0)),0)</f>
        <v>0</v>
      </c>
      <c r="T21" s="962">
        <f ca="1">IF(INDEX(_401_01_001,MATCH(T$61,_4自治体コード,0))=表16!T$62,INDEX(INDIRECT("_"&amp;$AM21),MATCH(T$61,_4自治体コード,0)),0)+IF(INDEX(_121_01_001,MATCH(T$61,湖追自治体コード,0))=表16!T$62,INDEX(INDIRECT("_"&amp;$AO21),MATCH(T$61,湖追自治体コード,0)),0)+IF(INDEX(_124_02_001,MATCH(T$61,湖追自治体コード,0))=表16!T$62,INDEX(INDIRECT("_"&amp;$AS21),MATCH(T$61,湖追自治体コード,0)),0)</f>
        <v>0</v>
      </c>
      <c r="U21" s="962">
        <f ca="1">IF(INDEX(_401_01_001,MATCH(U$61,_4自治体コード,0))=表16!U$62,INDEX(INDIRECT("_"&amp;$AM21),MATCH(U$61,_4自治体コード,0)),0)+IF(INDEX(_121_01_001,MATCH(U$61,湖追自治体コード,0))=表16!U$62,INDEX(INDIRECT("_"&amp;$AO21),MATCH(U$61,湖追自治体コード,0)),0)+IF(INDEX(_124_02_001,MATCH(U$61,湖追自治体コード,0))=表16!U$62,INDEX(INDIRECT("_"&amp;$AS21),MATCH(U$61,湖追自治体コード,0)),0)</f>
        <v>0</v>
      </c>
      <c r="V21" s="962">
        <f ca="1">IF(INDEX(_401_01_001,MATCH(V$61,_4自治体コード,0))=表16!V$62,INDEX(INDIRECT("_"&amp;$AM21),MATCH(V$61,_4自治体コード,0)),0)+IF(INDEX(_121_01_001,MATCH(V$61,湖追自治体コード,0))=表16!V$62,INDEX(INDIRECT("_"&amp;$AO21),MATCH(V$61,湖追自治体コード,0)),0)+IF(INDEX(_124_02_001,MATCH(V$61,湖追自治体コード,0))=表16!V$62,INDEX(INDIRECT("_"&amp;$AS21),MATCH(V$61,湖追自治体コード,0)),0)</f>
        <v>0</v>
      </c>
      <c r="W21" s="962">
        <f ca="1">IF(INDEX(_401_01_001,MATCH(W$61,_4自治体コード,0))=表16!W$62,INDEX(INDIRECT("_"&amp;$AM21),MATCH(W$61,_4自治体コード,0)),0)+IF(INDEX(_121_01_001,MATCH(W$61,湖追自治体コード,0))=表16!W$62,INDEX(INDIRECT("_"&amp;$AO21),MATCH(W$61,湖追自治体コード,0)),0)+IF(INDEX(_124_02_001,MATCH(W$61,湖追自治体コード,0))=表16!W$62,INDEX(INDIRECT("_"&amp;$AS21),MATCH(W$61,湖追自治体コード,0)),0)</f>
        <v>0</v>
      </c>
      <c r="X21" s="962">
        <f ca="1">IF(INDEX(_401_01_001,MATCH(X$61,_4自治体コード,0))=表16!X$62,INDEX(INDIRECT("_"&amp;$AM21),MATCH(X$61,_4自治体コード,0)),0)+IF(INDEX(_121_01_001,MATCH(X$61,湖追自治体コード,0))=表16!X$62,INDEX(INDIRECT("_"&amp;$AO21),MATCH(X$61,湖追自治体コード,0)),0)+IF(INDEX(_124_02_001,MATCH(X$61,湖追自治体コード,0))=表16!X$62,INDEX(INDIRECT("_"&amp;$AS21),MATCH(X$61,湖追自治体コード,0)),0)</f>
        <v>0</v>
      </c>
      <c r="Y21" s="962">
        <f ca="1">IF(INDEX(_401_01_001,MATCH(Y$61,_4自治体コード,0))=表16!Y$62,INDEX(INDIRECT("_"&amp;$AM21),MATCH(Y$61,_4自治体コード,0)),0)+IF(INDEX(_121_01_001,MATCH(Y$61,湖追自治体コード,0))=表16!Y$62,INDEX(INDIRECT("_"&amp;$AO21),MATCH(Y$61,湖追自治体コード,0)),0)+IF(INDEX(_124_02_001,MATCH(Y$61,湖追自治体コード,0))=表16!Y$62,INDEX(INDIRECT("_"&amp;$AS21),MATCH(Y$61,湖追自治体コード,0)),0)</f>
        <v>0</v>
      </c>
      <c r="Z21" s="962">
        <f ca="1">IF(INDEX(_401_01_001,MATCH(Z$61,_4自治体コード,0))=表16!Z$62,INDEX(INDIRECT("_"&amp;$AM21),MATCH(Z$61,_4自治体コード,0)),0)+IF(INDEX(_121_01_001,MATCH(Z$61,湖追自治体コード,0))=表16!Z$62,INDEX(INDIRECT("_"&amp;$AO21),MATCH(Z$61,湖追自治体コード,0)),0)+IF(INDEX(_124_02_001,MATCH(Z$61,湖追自治体コード,0))=表16!Z$62,INDEX(INDIRECT("_"&amp;$AS21),MATCH(Z$61,湖追自治体コード,0)),0)</f>
        <v>0</v>
      </c>
      <c r="AA21" s="962">
        <f ca="1">IF(INDEX(_401_01_001,MATCH(AA$61,_4自治体コード,0))=表16!AA$62,INDEX(INDIRECT("_"&amp;$AM21),MATCH(AA$61,_4自治体コード,0)),0)+IF(INDEX(_121_01_001,MATCH(AA$61,湖追自治体コード,0))=表16!AA$62,INDEX(INDIRECT("_"&amp;$AO21),MATCH(AA$61,湖追自治体コード,0)),0)+IF(INDEX(_124_02_001,MATCH(AA$61,湖追自治体コード,0))=表16!AA$62,INDEX(INDIRECT("_"&amp;$AS21),MATCH(AA$61,湖追自治体コード,0)),0)</f>
        <v>0</v>
      </c>
      <c r="AB21" s="962">
        <f ca="1">IF(INDEX(_401_01_001,MATCH(AB$61,_4自治体コード,0))=表16!AB$62,INDEX(INDIRECT("_"&amp;$AM21),MATCH(AB$61,_4自治体コード,0)),0)+IF(INDEX(_121_01_001,MATCH(AB$61,湖追自治体コード,0))=表16!AB$62,INDEX(INDIRECT("_"&amp;$AO21),MATCH(AB$61,湖追自治体コード,0)),0)+IF(INDEX(_124_02_001,MATCH(AB$61,湖追自治体コード,0))=表16!AB$62,INDEX(INDIRECT("_"&amp;$AS21),MATCH(AB$61,湖追自治体コード,0)),0)</f>
        <v>0</v>
      </c>
      <c r="AC21" s="962">
        <f ca="1">IF(INDEX(_401_01_001,MATCH(AC$61,_4自治体コード,0))=表16!AC$62,INDEX(INDIRECT("_"&amp;$AM21),MATCH(AC$61,_4自治体コード,0)),0)+IF(INDEX(_121_01_001,MATCH(AC$61,湖追自治体コード,0))=表16!AC$62,INDEX(INDIRECT("_"&amp;$AO21),MATCH(AC$61,湖追自治体コード,0)),0)+IF(INDEX(_124_02_001,MATCH(AC$61,湖追自治体コード,0))=表16!AC$62,INDEX(INDIRECT("_"&amp;$AS21),MATCH(AC$61,湖追自治体コード,0)),0)</f>
        <v>0</v>
      </c>
      <c r="AD21" s="962">
        <f ca="1">IF(INDEX(_401_01_001,MATCH(AD$61,_4自治体コード,0))=表16!AD$62,INDEX(INDIRECT("_"&amp;$AM21),MATCH(AD$61,_4自治体コード,0)),0)+IF(INDEX(_121_01_001,MATCH(AD$61,湖追自治体コード,0))=表16!AD$62,INDEX(INDIRECT("_"&amp;$AO21),MATCH(AD$61,湖追自治体コード,0)),0)+IF(INDEX(_124_02_001,MATCH(AD$61,湖追自治体コード,0))=表16!AD$62,INDEX(INDIRECT("_"&amp;$AS21),MATCH(AD$61,湖追自治体コード,0)),0)</f>
        <v>0</v>
      </c>
      <c r="AE21" s="962">
        <f ca="1">IF(INDEX(_401_01_001,MATCH(AE$61,_4自治体コード,0))=表16!AE$62,INDEX(INDIRECT("_"&amp;$AM21),MATCH(AE$61,_4自治体コード,0)),0)+IF(INDEX(_121_01_001,MATCH(AE$61,湖追自治体コード,0))=表16!AE$62,INDEX(INDIRECT("_"&amp;$AO21),MATCH(AE$61,湖追自治体コード,0)),0)+IF(INDEX(_124_02_001,MATCH(AE$61,湖追自治体コード,0))=表16!AE$62,INDEX(INDIRECT("_"&amp;$AS21),MATCH(AE$61,湖追自治体コード,0)),0)</f>
        <v>0</v>
      </c>
      <c r="AF21" s="962">
        <f ca="1">IF(INDEX(_401_01_001,MATCH(AF$61,_4自治体コード,0))=表16!AF$62,INDEX(INDIRECT("_"&amp;$AM21),MATCH(AF$61,_4自治体コード,0)),0)+IF(INDEX(_121_01_001,MATCH(AF$61,湖追自治体コード,0))=表16!AF$62,INDEX(INDIRECT("_"&amp;$AO21),MATCH(AF$61,湖追自治体コード,0)),0)+IF(INDEX(_124_02_001,MATCH(AF$61,湖追自治体コード,0))=表16!AF$62,INDEX(INDIRECT("_"&amp;$AS21),MATCH(AF$61,湖追自治体コード,0)),0)</f>
        <v>0</v>
      </c>
      <c r="AG21" s="962">
        <f ca="1">IF(INDEX(_401_01_001,MATCH(AG$61,_4自治体コード,0))=表16!AG$62,INDEX(INDIRECT("_"&amp;$AM21),MATCH(AG$61,_4自治体コード,0)),0)+IF(INDEX(_121_01_001,MATCH(AG$61,湖追自治体コード,0))=表16!AG$62,INDEX(INDIRECT("_"&amp;$AO21),MATCH(AG$61,湖追自治体コード,0)),0)+IF(INDEX(_124_02_001,MATCH(AG$61,湖追自治体コード,0))=表16!AG$62,INDEX(INDIRECT("_"&amp;$AS21),MATCH(AG$61,湖追自治体コード,0)),0)</f>
        <v>0</v>
      </c>
      <c r="AH21" s="964">
        <f t="shared" ca="1" si="0"/>
        <v>0</v>
      </c>
      <c r="AL21" s="570" t="s">
        <v>737</v>
      </c>
      <c r="AM21" s="570" t="s">
        <v>792</v>
      </c>
      <c r="AN21" s="570" t="s">
        <v>737</v>
      </c>
      <c r="AO21" s="570" t="s">
        <v>1204</v>
      </c>
      <c r="AR21" s="570" t="s">
        <v>737</v>
      </c>
      <c r="AS21" s="570" t="s">
        <v>1247</v>
      </c>
    </row>
    <row r="22" spans="1:45" ht="32.25" customHeight="1">
      <c r="A22" s="1659"/>
      <c r="B22" s="1680"/>
      <c r="C22" s="1684"/>
      <c r="D22" s="1670" t="s">
        <v>1855</v>
      </c>
      <c r="E22" s="1670"/>
      <c r="F22" s="979" t="s">
        <v>3367</v>
      </c>
      <c r="G22" s="968"/>
      <c r="H22" s="969"/>
      <c r="I22" s="969"/>
      <c r="J22" s="968"/>
      <c r="K22" s="968"/>
      <c r="L22" s="968"/>
      <c r="M22" s="968"/>
      <c r="N22" s="968"/>
      <c r="O22" s="968"/>
      <c r="P22" s="968"/>
      <c r="Q22" s="968"/>
      <c r="R22" s="968"/>
      <c r="S22" s="968"/>
      <c r="T22" s="968"/>
      <c r="U22" s="968"/>
      <c r="V22" s="968"/>
      <c r="W22" s="968"/>
      <c r="X22" s="968"/>
      <c r="Y22" s="968"/>
      <c r="Z22" s="968"/>
      <c r="AA22" s="968"/>
      <c r="AB22" s="968"/>
      <c r="AC22" s="968"/>
      <c r="AD22" s="968"/>
      <c r="AE22" s="968"/>
      <c r="AF22" s="968"/>
      <c r="AG22" s="968"/>
      <c r="AH22" s="970">
        <f t="shared" si="0"/>
        <v>0</v>
      </c>
    </row>
    <row r="23" spans="1:45" ht="32.25" customHeight="1">
      <c r="A23" s="1659"/>
      <c r="B23" s="1680"/>
      <c r="C23" s="1684"/>
      <c r="D23" s="1670"/>
      <c r="E23" s="1670"/>
      <c r="F23" s="977" t="s">
        <v>3368</v>
      </c>
      <c r="G23" s="959"/>
      <c r="H23" s="960"/>
      <c r="I23" s="960"/>
      <c r="J23" s="959"/>
      <c r="K23" s="959"/>
      <c r="L23" s="959"/>
      <c r="M23" s="959"/>
      <c r="N23" s="959"/>
      <c r="O23" s="959"/>
      <c r="P23" s="959"/>
      <c r="Q23" s="959"/>
      <c r="R23" s="959"/>
      <c r="S23" s="959"/>
      <c r="T23" s="959"/>
      <c r="U23" s="959"/>
      <c r="V23" s="959"/>
      <c r="W23" s="959"/>
      <c r="X23" s="959"/>
      <c r="Y23" s="959"/>
      <c r="Z23" s="959"/>
      <c r="AA23" s="959"/>
      <c r="AB23" s="959"/>
      <c r="AC23" s="959"/>
      <c r="AD23" s="959"/>
      <c r="AE23" s="959"/>
      <c r="AF23" s="959"/>
      <c r="AG23" s="959"/>
      <c r="AH23" s="961">
        <f t="shared" si="0"/>
        <v>0</v>
      </c>
    </row>
    <row r="24" spans="1:45" ht="32.25" customHeight="1">
      <c r="A24" s="1659"/>
      <c r="B24" s="1680"/>
      <c r="C24" s="1684"/>
      <c r="D24" s="1670"/>
      <c r="E24" s="1670"/>
      <c r="F24" s="980" t="s">
        <v>3369</v>
      </c>
      <c r="G24" s="962"/>
      <c r="H24" s="963"/>
      <c r="I24" s="963"/>
      <c r="J24" s="962"/>
      <c r="K24" s="962"/>
      <c r="L24" s="962"/>
      <c r="M24" s="962"/>
      <c r="N24" s="962"/>
      <c r="O24" s="962"/>
      <c r="P24" s="962"/>
      <c r="Q24" s="962"/>
      <c r="R24" s="962"/>
      <c r="S24" s="962"/>
      <c r="T24" s="962"/>
      <c r="U24" s="962"/>
      <c r="V24" s="962"/>
      <c r="W24" s="962"/>
      <c r="X24" s="962"/>
      <c r="Y24" s="962"/>
      <c r="Z24" s="962"/>
      <c r="AA24" s="962"/>
      <c r="AB24" s="962"/>
      <c r="AC24" s="962"/>
      <c r="AD24" s="962"/>
      <c r="AE24" s="962"/>
      <c r="AF24" s="962"/>
      <c r="AG24" s="962"/>
      <c r="AH24" s="964">
        <f t="shared" si="0"/>
        <v>0</v>
      </c>
    </row>
    <row r="25" spans="1:45" ht="32.25" customHeight="1">
      <c r="A25" s="1659"/>
      <c r="B25" s="1680"/>
      <c r="C25" s="1687" t="s">
        <v>2370</v>
      </c>
      <c r="D25" s="1688"/>
      <c r="E25" s="1689"/>
      <c r="F25" s="979" t="s">
        <v>3367</v>
      </c>
      <c r="G25" s="968">
        <f ca="1">IF(INDEX(_401_01_001,MATCH(G$61,_4自治体コード,0))=表16!G$62,INDEX(INDIRECT("_"&amp;$AM25),MATCH(G$61,_4自治体コード,0)),0)+IF(INDEX(_121_01_001,MATCH(G$61,湖追自治体コード,0))=表16!G$62,INDEX(INDIRECT("_"&amp;$AO25),MATCH(G$61,湖追自治体コード,0)),0)+IF(INDEX(_124_02_001,MATCH(G$61,湖追自治体コード,0))=表16!G$62,INDEX(INDIRECT("_"&amp;$AS25),MATCH(G$61,湖追自治体コード,0)),0)</f>
        <v>0</v>
      </c>
      <c r="H25" s="969">
        <f ca="1">IF(INDEX(_401_01_001,MATCH(H$61,_4自治体コード,0))=表16!H$62,INDEX(INDIRECT("_"&amp;$AM25),MATCH(H$61,_4自治体コード,0)),0)+IF(INDEX(_121_01_001,MATCH(H$61,湖追自治体コード,0))=表16!H$62,INDEX(INDIRECT("_"&amp;$AO25),MATCH(H$61,湖追自治体コード,0)),0)+IF(INDEX(_124_02_001,MATCH(H$61,湖追自治体コード,0))=表16!H$62,INDEX(INDIRECT("_"&amp;$AS25),MATCH(H$61,湖追自治体コード,0)),0)</f>
        <v>0</v>
      </c>
      <c r="I25" s="969">
        <f ca="1">IF(INDEX(_401_01_001,MATCH(I$61,_4自治体コード,0))=表16!I$62,INDEX(INDIRECT("_"&amp;$AM25),MATCH(I$61,_4自治体コード,0)),0)+IF(INDEX(_121_01_001,MATCH(I$61,湖追自治体コード,0))=表16!I$62,INDEX(INDIRECT("_"&amp;$AO25),MATCH(I$61,湖追自治体コード,0)),0)+IF(INDEX(_124_02_001,MATCH(I$61,湖追自治体コード,0))=表16!I$62,INDEX(INDIRECT("_"&amp;$AS25),MATCH(I$61,湖追自治体コード,0)),0)</f>
        <v>0</v>
      </c>
      <c r="J25" s="968">
        <f ca="1">IF(INDEX(_401_01_001,MATCH(J$61,_4自治体コード,0))=表16!J$62,INDEX(INDIRECT("_"&amp;$AM25),MATCH(J$61,_4自治体コード,0)),0)+IF(INDEX(_121_01_001,MATCH(J$61,湖追自治体コード,0))=表16!J$62,INDEX(INDIRECT("_"&amp;$AO25),MATCH(J$61,湖追自治体コード,0)),0)+IF(INDEX(_124_02_001,MATCH(J$61,湖追自治体コード,0))=表16!J$62,INDEX(INDIRECT("_"&amp;$AS25),MATCH(J$61,湖追自治体コード,0)),0)</f>
        <v>0</v>
      </c>
      <c r="K25" s="968">
        <f ca="1">IF(INDEX(_401_01_001,MATCH(K$61,_4自治体コード,0))=表16!K$62,INDEX(INDIRECT("_"&amp;$AM25),MATCH(K$61,_4自治体コード,0)),0)+IF(INDEX(_121_01_001,MATCH(K$61,湖追自治体コード,0))=表16!K$62,INDEX(INDIRECT("_"&amp;$AO25),MATCH(K$61,湖追自治体コード,0)),0)+IF(INDEX(_124_02_001,MATCH(K$61,湖追自治体コード,0))=表16!K$62,INDEX(INDIRECT("_"&amp;$AS25),MATCH(K$61,湖追自治体コード,0)),0)</f>
        <v>0</v>
      </c>
      <c r="L25" s="968">
        <f ca="1">IF(INDEX(_401_01_001,MATCH(L$61,_4自治体コード,0))=表16!L$62,INDEX(INDIRECT("_"&amp;$AM25),MATCH(L$61,_4自治体コード,0)),0)+IF(INDEX(_121_01_001,MATCH(L$61,湖追自治体コード,0))=表16!L$62,INDEX(INDIRECT("_"&amp;$AO25),MATCH(L$61,湖追自治体コード,0)),0)+IF(INDEX(_124_02_001,MATCH(L$61,湖追自治体コード,0))=表16!L$62,INDEX(INDIRECT("_"&amp;$AS25),MATCH(L$61,湖追自治体コード,0)),0)</f>
        <v>0</v>
      </c>
      <c r="M25" s="968">
        <f ca="1">IF(INDEX(_401_01_001,MATCH(M$61,_4自治体コード,0))=表16!M$62,INDEX(INDIRECT("_"&amp;$AM25),MATCH(M$61,_4自治体コード,0)),0)+IF(INDEX(_121_01_001,MATCH(M$61,湖追自治体コード,0))=表16!M$62,INDEX(INDIRECT("_"&amp;$AO25),MATCH(M$61,湖追自治体コード,0)),0)+IF(INDEX(_124_02_001,MATCH(M$61,湖追自治体コード,0))=表16!M$62,INDEX(INDIRECT("_"&amp;$AS25),MATCH(M$61,湖追自治体コード,0)),0)</f>
        <v>0</v>
      </c>
      <c r="N25" s="968">
        <f ca="1">IF(INDEX(_401_01_001,MATCH(N$61,_4自治体コード,0))=表16!N$62,INDEX(INDIRECT("_"&amp;$AM25),MATCH(N$61,_4自治体コード,0)),0)+IF(INDEX(_121_01_001,MATCH(N$61,湖追自治体コード,0))=表16!N$62,INDEX(INDIRECT("_"&amp;$AO25),MATCH(N$61,湖追自治体コード,0)),0)+IF(INDEX(_124_02_001,MATCH(N$61,湖追自治体コード,0))=表16!N$62,INDEX(INDIRECT("_"&amp;$AS25),MATCH(N$61,湖追自治体コード,0)),0)</f>
        <v>0</v>
      </c>
      <c r="O25" s="968">
        <f ca="1">IF(INDEX(_401_01_001,MATCH(O$61,_4自治体コード,0))=表16!O$62,INDEX(INDIRECT("_"&amp;$AM25),MATCH(O$61,_4自治体コード,0)),0)+IF(INDEX(_121_01_001,MATCH(O$61,湖追自治体コード,0))=表16!O$62,INDEX(INDIRECT("_"&amp;$AO25),MATCH(O$61,湖追自治体コード,0)),0)+IF(INDEX(_124_02_001,MATCH(O$61,湖追自治体コード,0))=表16!O$62,INDEX(INDIRECT("_"&amp;$AS25),MATCH(O$61,湖追自治体コード,0)),0)</f>
        <v>0</v>
      </c>
      <c r="P25" s="968">
        <f ca="1">IF(INDEX(_401_01_001,MATCH(P$61,_4自治体コード,0))=表16!P$62,INDEX(INDIRECT("_"&amp;$AM25),MATCH(P$61,_4自治体コード,0)),0)+IF(INDEX(_121_01_001,MATCH(P$61,湖追自治体コード,0))=表16!P$62,INDEX(INDIRECT("_"&amp;$AO25),MATCH(P$61,湖追自治体コード,0)),0)+IF(INDEX(_124_02_001,MATCH(P$61,湖追自治体コード,0))=表16!P$62,INDEX(INDIRECT("_"&amp;$AS25),MATCH(P$61,湖追自治体コード,0)),0)</f>
        <v>0</v>
      </c>
      <c r="Q25" s="968">
        <f ca="1">IF(INDEX(_401_01_001,MATCH(Q$61,_4自治体コード,0))=表16!Q$62,INDEX(INDIRECT("_"&amp;$AM25),MATCH(Q$61,_4自治体コード,0)),0)+IF(INDEX(_121_01_001,MATCH(Q$61,湖追自治体コード,0))=表16!Q$62,INDEX(INDIRECT("_"&amp;$AO25),MATCH(Q$61,湖追自治体コード,0)),0)+IF(INDEX(_124_02_001,MATCH(Q$61,湖追自治体コード,0))=表16!Q$62,INDEX(INDIRECT("_"&amp;$AS25),MATCH(Q$61,湖追自治体コード,0)),0)</f>
        <v>0</v>
      </c>
      <c r="R25" s="968">
        <f ca="1">IF(INDEX(_401_01_001,MATCH(R$61,_4自治体コード,0))=表16!R$62,INDEX(INDIRECT("_"&amp;$AM25),MATCH(R$61,_4自治体コード,0)),0)+IF(INDEX(_121_01_001,MATCH(R$61,湖追自治体コード,0))=表16!R$62,INDEX(INDIRECT("_"&amp;$AO25),MATCH(R$61,湖追自治体コード,0)),0)+IF(INDEX(_124_02_001,MATCH(R$61,湖追自治体コード,0))=表16!R$62,INDEX(INDIRECT("_"&amp;$AS25),MATCH(R$61,湖追自治体コード,0)),0)</f>
        <v>0</v>
      </c>
      <c r="S25" s="968">
        <f ca="1">IF(INDEX(_401_01_001,MATCH(S$61,_4自治体コード,0))=表16!S$62,INDEX(INDIRECT("_"&amp;$AM25),MATCH(S$61,_4自治体コード,0)),0)+IF(INDEX(_121_01_001,MATCH(S$61,湖追自治体コード,0))=表16!S$62,INDEX(INDIRECT("_"&amp;$AO25),MATCH(S$61,湖追自治体コード,0)),0)+IF(INDEX(_124_02_001,MATCH(S$61,湖追自治体コード,0))=表16!S$62,INDEX(INDIRECT("_"&amp;$AS25),MATCH(S$61,湖追自治体コード,0)),0)</f>
        <v>0</v>
      </c>
      <c r="T25" s="968">
        <f ca="1">IF(INDEX(_401_01_001,MATCH(T$61,_4自治体コード,0))=表16!T$62,INDEX(INDIRECT("_"&amp;$AM25),MATCH(T$61,_4自治体コード,0)),0)+IF(INDEX(_121_01_001,MATCH(T$61,湖追自治体コード,0))=表16!T$62,INDEX(INDIRECT("_"&amp;$AO25),MATCH(T$61,湖追自治体コード,0)),0)+IF(INDEX(_124_02_001,MATCH(T$61,湖追自治体コード,0))=表16!T$62,INDEX(INDIRECT("_"&amp;$AS25),MATCH(T$61,湖追自治体コード,0)),0)</f>
        <v>0</v>
      </c>
      <c r="U25" s="968">
        <f ca="1">IF(INDEX(_401_01_001,MATCH(U$61,_4自治体コード,0))=表16!U$62,INDEX(INDIRECT("_"&amp;$AM25),MATCH(U$61,_4自治体コード,0)),0)+IF(INDEX(_121_01_001,MATCH(U$61,湖追自治体コード,0))=表16!U$62,INDEX(INDIRECT("_"&amp;$AO25),MATCH(U$61,湖追自治体コード,0)),0)+IF(INDEX(_124_02_001,MATCH(U$61,湖追自治体コード,0))=表16!U$62,INDEX(INDIRECT("_"&amp;$AS25),MATCH(U$61,湖追自治体コード,0)),0)</f>
        <v>0</v>
      </c>
      <c r="V25" s="968">
        <f ca="1">IF(INDEX(_401_01_001,MATCH(V$61,_4自治体コード,0))=表16!V$62,INDEX(INDIRECT("_"&amp;$AM25),MATCH(V$61,_4自治体コード,0)),0)+IF(INDEX(_121_01_001,MATCH(V$61,湖追自治体コード,0))=表16!V$62,INDEX(INDIRECT("_"&amp;$AO25),MATCH(V$61,湖追自治体コード,0)),0)+IF(INDEX(_124_02_001,MATCH(V$61,湖追自治体コード,0))=表16!V$62,INDEX(INDIRECT("_"&amp;$AS25),MATCH(V$61,湖追自治体コード,0)),0)</f>
        <v>0</v>
      </c>
      <c r="W25" s="968">
        <f ca="1">IF(INDEX(_401_01_001,MATCH(W$61,_4自治体コード,0))=表16!W$62,INDEX(INDIRECT("_"&amp;$AM25),MATCH(W$61,_4自治体コード,0)),0)+IF(INDEX(_121_01_001,MATCH(W$61,湖追自治体コード,0))=表16!W$62,INDEX(INDIRECT("_"&amp;$AO25),MATCH(W$61,湖追自治体コード,0)),0)+IF(INDEX(_124_02_001,MATCH(W$61,湖追自治体コード,0))=表16!W$62,INDEX(INDIRECT("_"&amp;$AS25),MATCH(W$61,湖追自治体コード,0)),0)</f>
        <v>0</v>
      </c>
      <c r="X25" s="968">
        <f ca="1">IF(INDEX(_401_01_001,MATCH(X$61,_4自治体コード,0))=表16!X$62,INDEX(INDIRECT("_"&amp;$AM25),MATCH(X$61,_4自治体コード,0)),0)+IF(INDEX(_121_01_001,MATCH(X$61,湖追自治体コード,0))=表16!X$62,INDEX(INDIRECT("_"&amp;$AO25),MATCH(X$61,湖追自治体コード,0)),0)+IF(INDEX(_124_02_001,MATCH(X$61,湖追自治体コード,0))=表16!X$62,INDEX(INDIRECT("_"&amp;$AS25),MATCH(X$61,湖追自治体コード,0)),0)</f>
        <v>0</v>
      </c>
      <c r="Y25" s="968">
        <f ca="1">IF(INDEX(_401_01_001,MATCH(Y$61,_4自治体コード,0))=表16!Y$62,INDEX(INDIRECT("_"&amp;$AM25),MATCH(Y$61,_4自治体コード,0)),0)+IF(INDEX(_121_01_001,MATCH(Y$61,湖追自治体コード,0))=表16!Y$62,INDEX(INDIRECT("_"&amp;$AO25),MATCH(Y$61,湖追自治体コード,0)),0)+IF(INDEX(_124_02_001,MATCH(Y$61,湖追自治体コード,0))=表16!Y$62,INDEX(INDIRECT("_"&amp;$AS25),MATCH(Y$61,湖追自治体コード,0)),0)</f>
        <v>0</v>
      </c>
      <c r="Z25" s="968">
        <f ca="1">IF(INDEX(_401_01_001,MATCH(Z$61,_4自治体コード,0))=表16!Z$62,INDEX(INDIRECT("_"&amp;$AM25),MATCH(Z$61,_4自治体コード,0)),0)+IF(INDEX(_121_01_001,MATCH(Z$61,湖追自治体コード,0))=表16!Z$62,INDEX(INDIRECT("_"&amp;$AO25),MATCH(Z$61,湖追自治体コード,0)),0)+IF(INDEX(_124_02_001,MATCH(Z$61,湖追自治体コード,0))=表16!Z$62,INDEX(INDIRECT("_"&amp;$AS25),MATCH(Z$61,湖追自治体コード,0)),0)</f>
        <v>0</v>
      </c>
      <c r="AA25" s="968">
        <f ca="1">IF(INDEX(_401_01_001,MATCH(AA$61,_4自治体コード,0))=表16!AA$62,INDEX(INDIRECT("_"&amp;$AM25),MATCH(AA$61,_4自治体コード,0)),0)+IF(INDEX(_121_01_001,MATCH(AA$61,湖追自治体コード,0))=表16!AA$62,INDEX(INDIRECT("_"&amp;$AO25),MATCH(AA$61,湖追自治体コード,0)),0)+IF(INDEX(_124_02_001,MATCH(AA$61,湖追自治体コード,0))=表16!AA$62,INDEX(INDIRECT("_"&amp;$AS25),MATCH(AA$61,湖追自治体コード,0)),0)</f>
        <v>0</v>
      </c>
      <c r="AB25" s="968">
        <f ca="1">IF(INDEX(_401_01_001,MATCH(AB$61,_4自治体コード,0))=表16!AB$62,INDEX(INDIRECT("_"&amp;$AM25),MATCH(AB$61,_4自治体コード,0)),0)+IF(INDEX(_121_01_001,MATCH(AB$61,湖追自治体コード,0))=表16!AB$62,INDEX(INDIRECT("_"&amp;$AO25),MATCH(AB$61,湖追自治体コード,0)),0)+IF(INDEX(_124_02_001,MATCH(AB$61,湖追自治体コード,0))=表16!AB$62,INDEX(INDIRECT("_"&amp;$AS25),MATCH(AB$61,湖追自治体コード,0)),0)</f>
        <v>0</v>
      </c>
      <c r="AC25" s="968">
        <f ca="1">IF(INDEX(_401_01_001,MATCH(AC$61,_4自治体コード,0))=表16!AC$62,INDEX(INDIRECT("_"&amp;$AM25),MATCH(AC$61,_4自治体コード,0)),0)+IF(INDEX(_121_01_001,MATCH(AC$61,湖追自治体コード,0))=表16!AC$62,INDEX(INDIRECT("_"&amp;$AO25),MATCH(AC$61,湖追自治体コード,0)),0)+IF(INDEX(_124_02_001,MATCH(AC$61,湖追自治体コード,0))=表16!AC$62,INDEX(INDIRECT("_"&amp;$AS25),MATCH(AC$61,湖追自治体コード,0)),0)</f>
        <v>0</v>
      </c>
      <c r="AD25" s="968">
        <f ca="1">IF(INDEX(_401_01_001,MATCH(AD$61,_4自治体コード,0))=表16!AD$62,INDEX(INDIRECT("_"&amp;$AM25),MATCH(AD$61,_4自治体コード,0)),0)+IF(INDEX(_121_01_001,MATCH(AD$61,湖追自治体コード,0))=表16!AD$62,INDEX(INDIRECT("_"&amp;$AO25),MATCH(AD$61,湖追自治体コード,0)),0)+IF(INDEX(_124_02_001,MATCH(AD$61,湖追自治体コード,0))=表16!AD$62,INDEX(INDIRECT("_"&amp;$AS25),MATCH(AD$61,湖追自治体コード,0)),0)</f>
        <v>0</v>
      </c>
      <c r="AE25" s="968">
        <f ca="1">IF(INDEX(_401_01_001,MATCH(AE$61,_4自治体コード,0))=表16!AE$62,INDEX(INDIRECT("_"&amp;$AM25),MATCH(AE$61,_4自治体コード,0)),0)+IF(INDEX(_121_01_001,MATCH(AE$61,湖追自治体コード,0))=表16!AE$62,INDEX(INDIRECT("_"&amp;$AO25),MATCH(AE$61,湖追自治体コード,0)),0)+IF(INDEX(_124_02_001,MATCH(AE$61,湖追自治体コード,0))=表16!AE$62,INDEX(INDIRECT("_"&amp;$AS25),MATCH(AE$61,湖追自治体コード,0)),0)</f>
        <v>0</v>
      </c>
      <c r="AF25" s="968">
        <f ca="1">IF(INDEX(_401_01_001,MATCH(AF$61,_4自治体コード,0))=表16!AF$62,INDEX(INDIRECT("_"&amp;$AM25),MATCH(AF$61,_4自治体コード,0)),0)+IF(INDEX(_121_01_001,MATCH(AF$61,湖追自治体コード,0))=表16!AF$62,INDEX(INDIRECT("_"&amp;$AO25),MATCH(AF$61,湖追自治体コード,0)),0)+IF(INDEX(_124_02_001,MATCH(AF$61,湖追自治体コード,0))=表16!AF$62,INDEX(INDIRECT("_"&amp;$AS25),MATCH(AF$61,湖追自治体コード,0)),0)</f>
        <v>0</v>
      </c>
      <c r="AG25" s="968">
        <f ca="1">IF(INDEX(_401_01_001,MATCH(AG$61,_4自治体コード,0))=表16!AG$62,INDEX(INDIRECT("_"&amp;$AM25),MATCH(AG$61,_4自治体コード,0)),0)+IF(INDEX(_121_01_001,MATCH(AG$61,湖追自治体コード,0))=表16!AG$62,INDEX(INDIRECT("_"&amp;$AO25),MATCH(AG$61,湖追自治体コード,0)),0)+IF(INDEX(_124_02_001,MATCH(AG$61,湖追自治体コード,0))=表16!AG$62,INDEX(INDIRECT("_"&amp;$AS25),MATCH(AG$61,湖追自治体コード,0)),0)</f>
        <v>0</v>
      </c>
      <c r="AH25" s="970">
        <f t="shared" ca="1" si="0"/>
        <v>0</v>
      </c>
      <c r="AL25" s="570" t="s">
        <v>738</v>
      </c>
      <c r="AM25" s="570" t="s">
        <v>793</v>
      </c>
      <c r="AN25" s="570" t="s">
        <v>738</v>
      </c>
      <c r="AO25" s="570" t="s">
        <v>1205</v>
      </c>
      <c r="AR25" s="570" t="s">
        <v>738</v>
      </c>
      <c r="AS25" s="570" t="s">
        <v>1248</v>
      </c>
    </row>
    <row r="26" spans="1:45" ht="32.25" customHeight="1">
      <c r="A26" s="1659"/>
      <c r="B26" s="1680"/>
      <c r="C26" s="1690"/>
      <c r="D26" s="1670"/>
      <c r="E26" s="1691"/>
      <c r="F26" s="977" t="s">
        <v>3368</v>
      </c>
      <c r="G26" s="959">
        <f ca="1">IF(INDEX(_401_01_001,MATCH(G$61,_4自治体コード,0))=表16!G$62,INDEX(INDIRECT("_"&amp;$AM26),MATCH(G$61,_4自治体コード,0)),0)+IF(INDEX(_121_01_001,MATCH(G$61,湖追自治体コード,0))=表16!G$62,INDEX(INDIRECT("_"&amp;$AO26),MATCH(G$61,湖追自治体コード,0)),0)+IF(INDEX(_124_02_001,MATCH(G$61,湖追自治体コード,0))=表16!G$62,INDEX(INDIRECT("_"&amp;$AS26),MATCH(G$61,湖追自治体コード,0)),0)</f>
        <v>0</v>
      </c>
      <c r="H26" s="960">
        <f ca="1">IF(INDEX(_401_01_001,MATCH(H$61,_4自治体コード,0))=表16!H$62,INDEX(INDIRECT("_"&amp;$AM26),MATCH(H$61,_4自治体コード,0)),0)+IF(INDEX(_121_01_001,MATCH(H$61,湖追自治体コード,0))=表16!H$62,INDEX(INDIRECT("_"&amp;$AO26),MATCH(H$61,湖追自治体コード,0)),0)+IF(INDEX(_124_02_001,MATCH(H$61,湖追自治体コード,0))=表16!H$62,INDEX(INDIRECT("_"&amp;$AS26),MATCH(H$61,湖追自治体コード,0)),0)</f>
        <v>0</v>
      </c>
      <c r="I26" s="960">
        <f ca="1">IF(INDEX(_401_01_001,MATCH(I$61,_4自治体コード,0))=表16!I$62,INDEX(INDIRECT("_"&amp;$AM26),MATCH(I$61,_4自治体コード,0)),0)+IF(INDEX(_121_01_001,MATCH(I$61,湖追自治体コード,0))=表16!I$62,INDEX(INDIRECT("_"&amp;$AO26),MATCH(I$61,湖追自治体コード,0)),0)+IF(INDEX(_124_02_001,MATCH(I$61,湖追自治体コード,0))=表16!I$62,INDEX(INDIRECT("_"&amp;$AS26),MATCH(I$61,湖追自治体コード,0)),0)</f>
        <v>0</v>
      </c>
      <c r="J26" s="959">
        <f ca="1">IF(INDEX(_401_01_001,MATCH(J$61,_4自治体コード,0))=表16!J$62,INDEX(INDIRECT("_"&amp;$AM26),MATCH(J$61,_4自治体コード,0)),0)+IF(INDEX(_121_01_001,MATCH(J$61,湖追自治体コード,0))=表16!J$62,INDEX(INDIRECT("_"&amp;$AO26),MATCH(J$61,湖追自治体コード,0)),0)+IF(INDEX(_124_02_001,MATCH(J$61,湖追自治体コード,0))=表16!J$62,INDEX(INDIRECT("_"&amp;$AS26),MATCH(J$61,湖追自治体コード,0)),0)</f>
        <v>0</v>
      </c>
      <c r="K26" s="959">
        <f ca="1">IF(INDEX(_401_01_001,MATCH(K$61,_4自治体コード,0))=表16!K$62,INDEX(INDIRECT("_"&amp;$AM26),MATCH(K$61,_4自治体コード,0)),0)+IF(INDEX(_121_01_001,MATCH(K$61,湖追自治体コード,0))=表16!K$62,INDEX(INDIRECT("_"&amp;$AO26),MATCH(K$61,湖追自治体コード,0)),0)+IF(INDEX(_124_02_001,MATCH(K$61,湖追自治体コード,0))=表16!K$62,INDEX(INDIRECT("_"&amp;$AS26),MATCH(K$61,湖追自治体コード,0)),0)</f>
        <v>0</v>
      </c>
      <c r="L26" s="959">
        <f ca="1">IF(INDEX(_401_01_001,MATCH(L$61,_4自治体コード,0))=表16!L$62,INDEX(INDIRECT("_"&amp;$AM26),MATCH(L$61,_4自治体コード,0)),0)+IF(INDEX(_121_01_001,MATCH(L$61,湖追自治体コード,0))=表16!L$62,INDEX(INDIRECT("_"&amp;$AO26),MATCH(L$61,湖追自治体コード,0)),0)+IF(INDEX(_124_02_001,MATCH(L$61,湖追自治体コード,0))=表16!L$62,INDEX(INDIRECT("_"&amp;$AS26),MATCH(L$61,湖追自治体コード,0)),0)</f>
        <v>0</v>
      </c>
      <c r="M26" s="959">
        <f ca="1">IF(INDEX(_401_01_001,MATCH(M$61,_4自治体コード,0))=表16!M$62,INDEX(INDIRECT("_"&amp;$AM26),MATCH(M$61,_4自治体コード,0)),0)+IF(INDEX(_121_01_001,MATCH(M$61,湖追自治体コード,0))=表16!M$62,INDEX(INDIRECT("_"&amp;$AO26),MATCH(M$61,湖追自治体コード,0)),0)+IF(INDEX(_124_02_001,MATCH(M$61,湖追自治体コード,0))=表16!M$62,INDEX(INDIRECT("_"&amp;$AS26),MATCH(M$61,湖追自治体コード,0)),0)</f>
        <v>0</v>
      </c>
      <c r="N26" s="959">
        <f ca="1">IF(INDEX(_401_01_001,MATCH(N$61,_4自治体コード,0))=表16!N$62,INDEX(INDIRECT("_"&amp;$AM26),MATCH(N$61,_4自治体コード,0)),0)+IF(INDEX(_121_01_001,MATCH(N$61,湖追自治体コード,0))=表16!N$62,INDEX(INDIRECT("_"&amp;$AO26),MATCH(N$61,湖追自治体コード,0)),0)+IF(INDEX(_124_02_001,MATCH(N$61,湖追自治体コード,0))=表16!N$62,INDEX(INDIRECT("_"&amp;$AS26),MATCH(N$61,湖追自治体コード,0)),0)</f>
        <v>0</v>
      </c>
      <c r="O26" s="959">
        <f ca="1">IF(INDEX(_401_01_001,MATCH(O$61,_4自治体コード,0))=表16!O$62,INDEX(INDIRECT("_"&amp;$AM26),MATCH(O$61,_4自治体コード,0)),0)+IF(INDEX(_121_01_001,MATCH(O$61,湖追自治体コード,0))=表16!O$62,INDEX(INDIRECT("_"&amp;$AO26),MATCH(O$61,湖追自治体コード,0)),0)+IF(INDEX(_124_02_001,MATCH(O$61,湖追自治体コード,0))=表16!O$62,INDEX(INDIRECT("_"&amp;$AS26),MATCH(O$61,湖追自治体コード,0)),0)</f>
        <v>0</v>
      </c>
      <c r="P26" s="959">
        <f ca="1">IF(INDEX(_401_01_001,MATCH(P$61,_4自治体コード,0))=表16!P$62,INDEX(INDIRECT("_"&amp;$AM26),MATCH(P$61,_4自治体コード,0)),0)+IF(INDEX(_121_01_001,MATCH(P$61,湖追自治体コード,0))=表16!P$62,INDEX(INDIRECT("_"&amp;$AO26),MATCH(P$61,湖追自治体コード,0)),0)+IF(INDEX(_124_02_001,MATCH(P$61,湖追自治体コード,0))=表16!P$62,INDEX(INDIRECT("_"&amp;$AS26),MATCH(P$61,湖追自治体コード,0)),0)</f>
        <v>0</v>
      </c>
      <c r="Q26" s="959">
        <f ca="1">IF(INDEX(_401_01_001,MATCH(Q$61,_4自治体コード,0))=表16!Q$62,INDEX(INDIRECT("_"&amp;$AM26),MATCH(Q$61,_4自治体コード,0)),0)+IF(INDEX(_121_01_001,MATCH(Q$61,湖追自治体コード,0))=表16!Q$62,INDEX(INDIRECT("_"&amp;$AO26),MATCH(Q$61,湖追自治体コード,0)),0)+IF(INDEX(_124_02_001,MATCH(Q$61,湖追自治体コード,0))=表16!Q$62,INDEX(INDIRECT("_"&amp;$AS26),MATCH(Q$61,湖追自治体コード,0)),0)</f>
        <v>0</v>
      </c>
      <c r="R26" s="959">
        <f ca="1">IF(INDEX(_401_01_001,MATCH(R$61,_4自治体コード,0))=表16!R$62,INDEX(INDIRECT("_"&amp;$AM26),MATCH(R$61,_4自治体コード,0)),0)+IF(INDEX(_121_01_001,MATCH(R$61,湖追自治体コード,0))=表16!R$62,INDEX(INDIRECT("_"&amp;$AO26),MATCH(R$61,湖追自治体コード,0)),0)+IF(INDEX(_124_02_001,MATCH(R$61,湖追自治体コード,0))=表16!R$62,INDEX(INDIRECT("_"&amp;$AS26),MATCH(R$61,湖追自治体コード,0)),0)</f>
        <v>0</v>
      </c>
      <c r="S26" s="959">
        <f ca="1">IF(INDEX(_401_01_001,MATCH(S$61,_4自治体コード,0))=表16!S$62,INDEX(INDIRECT("_"&amp;$AM26),MATCH(S$61,_4自治体コード,0)),0)+IF(INDEX(_121_01_001,MATCH(S$61,湖追自治体コード,0))=表16!S$62,INDEX(INDIRECT("_"&amp;$AO26),MATCH(S$61,湖追自治体コード,0)),0)+IF(INDEX(_124_02_001,MATCH(S$61,湖追自治体コード,0))=表16!S$62,INDEX(INDIRECT("_"&amp;$AS26),MATCH(S$61,湖追自治体コード,0)),0)</f>
        <v>0</v>
      </c>
      <c r="T26" s="959">
        <f ca="1">IF(INDEX(_401_01_001,MATCH(T$61,_4自治体コード,0))=表16!T$62,INDEX(INDIRECT("_"&amp;$AM26),MATCH(T$61,_4自治体コード,0)),0)+IF(INDEX(_121_01_001,MATCH(T$61,湖追自治体コード,0))=表16!T$62,INDEX(INDIRECT("_"&amp;$AO26),MATCH(T$61,湖追自治体コード,0)),0)+IF(INDEX(_124_02_001,MATCH(T$61,湖追自治体コード,0))=表16!T$62,INDEX(INDIRECT("_"&amp;$AS26),MATCH(T$61,湖追自治体コード,0)),0)</f>
        <v>0</v>
      </c>
      <c r="U26" s="959">
        <f ca="1">IF(INDEX(_401_01_001,MATCH(U$61,_4自治体コード,0))=表16!U$62,INDEX(INDIRECT("_"&amp;$AM26),MATCH(U$61,_4自治体コード,0)),0)+IF(INDEX(_121_01_001,MATCH(U$61,湖追自治体コード,0))=表16!U$62,INDEX(INDIRECT("_"&amp;$AO26),MATCH(U$61,湖追自治体コード,0)),0)+IF(INDEX(_124_02_001,MATCH(U$61,湖追自治体コード,0))=表16!U$62,INDEX(INDIRECT("_"&amp;$AS26),MATCH(U$61,湖追自治体コード,0)),0)</f>
        <v>0</v>
      </c>
      <c r="V26" s="959">
        <f ca="1">IF(INDEX(_401_01_001,MATCH(V$61,_4自治体コード,0))=表16!V$62,INDEX(INDIRECT("_"&amp;$AM26),MATCH(V$61,_4自治体コード,0)),0)+IF(INDEX(_121_01_001,MATCH(V$61,湖追自治体コード,0))=表16!V$62,INDEX(INDIRECT("_"&amp;$AO26),MATCH(V$61,湖追自治体コード,0)),0)+IF(INDEX(_124_02_001,MATCH(V$61,湖追自治体コード,0))=表16!V$62,INDEX(INDIRECT("_"&amp;$AS26),MATCH(V$61,湖追自治体コード,0)),0)</f>
        <v>0</v>
      </c>
      <c r="W26" s="959">
        <f ca="1">IF(INDEX(_401_01_001,MATCH(W$61,_4自治体コード,0))=表16!W$62,INDEX(INDIRECT("_"&amp;$AM26),MATCH(W$61,_4自治体コード,0)),0)+IF(INDEX(_121_01_001,MATCH(W$61,湖追自治体コード,0))=表16!W$62,INDEX(INDIRECT("_"&amp;$AO26),MATCH(W$61,湖追自治体コード,0)),0)+IF(INDEX(_124_02_001,MATCH(W$61,湖追自治体コード,0))=表16!W$62,INDEX(INDIRECT("_"&amp;$AS26),MATCH(W$61,湖追自治体コード,0)),0)</f>
        <v>0</v>
      </c>
      <c r="X26" s="959">
        <f ca="1">IF(INDEX(_401_01_001,MATCH(X$61,_4自治体コード,0))=表16!X$62,INDEX(INDIRECT("_"&amp;$AM26),MATCH(X$61,_4自治体コード,0)),0)+IF(INDEX(_121_01_001,MATCH(X$61,湖追自治体コード,0))=表16!X$62,INDEX(INDIRECT("_"&amp;$AO26),MATCH(X$61,湖追自治体コード,0)),0)+IF(INDEX(_124_02_001,MATCH(X$61,湖追自治体コード,0))=表16!X$62,INDEX(INDIRECT("_"&amp;$AS26),MATCH(X$61,湖追自治体コード,0)),0)</f>
        <v>0</v>
      </c>
      <c r="Y26" s="959">
        <f ca="1">IF(INDEX(_401_01_001,MATCH(Y$61,_4自治体コード,0))=表16!Y$62,INDEX(INDIRECT("_"&amp;$AM26),MATCH(Y$61,_4自治体コード,0)),0)+IF(INDEX(_121_01_001,MATCH(Y$61,湖追自治体コード,0))=表16!Y$62,INDEX(INDIRECT("_"&amp;$AO26),MATCH(Y$61,湖追自治体コード,0)),0)+IF(INDEX(_124_02_001,MATCH(Y$61,湖追自治体コード,0))=表16!Y$62,INDEX(INDIRECT("_"&amp;$AS26),MATCH(Y$61,湖追自治体コード,0)),0)</f>
        <v>0</v>
      </c>
      <c r="Z26" s="959">
        <f ca="1">IF(INDEX(_401_01_001,MATCH(Z$61,_4自治体コード,0))=表16!Z$62,INDEX(INDIRECT("_"&amp;$AM26),MATCH(Z$61,_4自治体コード,0)),0)+IF(INDEX(_121_01_001,MATCH(Z$61,湖追自治体コード,0))=表16!Z$62,INDEX(INDIRECT("_"&amp;$AO26),MATCH(Z$61,湖追自治体コード,0)),0)+IF(INDEX(_124_02_001,MATCH(Z$61,湖追自治体コード,0))=表16!Z$62,INDEX(INDIRECT("_"&amp;$AS26),MATCH(Z$61,湖追自治体コード,0)),0)</f>
        <v>0</v>
      </c>
      <c r="AA26" s="959">
        <f ca="1">IF(INDEX(_401_01_001,MATCH(AA$61,_4自治体コード,0))=表16!AA$62,INDEX(INDIRECT("_"&amp;$AM26),MATCH(AA$61,_4自治体コード,0)),0)+IF(INDEX(_121_01_001,MATCH(AA$61,湖追自治体コード,0))=表16!AA$62,INDEX(INDIRECT("_"&amp;$AO26),MATCH(AA$61,湖追自治体コード,0)),0)+IF(INDEX(_124_02_001,MATCH(AA$61,湖追自治体コード,0))=表16!AA$62,INDEX(INDIRECT("_"&amp;$AS26),MATCH(AA$61,湖追自治体コード,0)),0)</f>
        <v>0</v>
      </c>
      <c r="AB26" s="959">
        <f ca="1">IF(INDEX(_401_01_001,MATCH(AB$61,_4自治体コード,0))=表16!AB$62,INDEX(INDIRECT("_"&amp;$AM26),MATCH(AB$61,_4自治体コード,0)),0)+IF(INDEX(_121_01_001,MATCH(AB$61,湖追自治体コード,0))=表16!AB$62,INDEX(INDIRECT("_"&amp;$AO26),MATCH(AB$61,湖追自治体コード,0)),0)+IF(INDEX(_124_02_001,MATCH(AB$61,湖追自治体コード,0))=表16!AB$62,INDEX(INDIRECT("_"&amp;$AS26),MATCH(AB$61,湖追自治体コード,0)),0)</f>
        <v>0</v>
      </c>
      <c r="AC26" s="959">
        <f ca="1">IF(INDEX(_401_01_001,MATCH(AC$61,_4自治体コード,0))=表16!AC$62,INDEX(INDIRECT("_"&amp;$AM26),MATCH(AC$61,_4自治体コード,0)),0)+IF(INDEX(_121_01_001,MATCH(AC$61,湖追自治体コード,0))=表16!AC$62,INDEX(INDIRECT("_"&amp;$AO26),MATCH(AC$61,湖追自治体コード,0)),0)+IF(INDEX(_124_02_001,MATCH(AC$61,湖追自治体コード,0))=表16!AC$62,INDEX(INDIRECT("_"&amp;$AS26),MATCH(AC$61,湖追自治体コード,0)),0)</f>
        <v>0</v>
      </c>
      <c r="AD26" s="959">
        <f ca="1">IF(INDEX(_401_01_001,MATCH(AD$61,_4自治体コード,0))=表16!AD$62,INDEX(INDIRECT("_"&amp;$AM26),MATCH(AD$61,_4自治体コード,0)),0)+IF(INDEX(_121_01_001,MATCH(AD$61,湖追自治体コード,0))=表16!AD$62,INDEX(INDIRECT("_"&amp;$AO26),MATCH(AD$61,湖追自治体コード,0)),0)+IF(INDEX(_124_02_001,MATCH(AD$61,湖追自治体コード,0))=表16!AD$62,INDEX(INDIRECT("_"&amp;$AS26),MATCH(AD$61,湖追自治体コード,0)),0)</f>
        <v>0</v>
      </c>
      <c r="AE26" s="959">
        <f ca="1">IF(INDEX(_401_01_001,MATCH(AE$61,_4自治体コード,0))=表16!AE$62,INDEX(INDIRECT("_"&amp;$AM26),MATCH(AE$61,_4自治体コード,0)),0)+IF(INDEX(_121_01_001,MATCH(AE$61,湖追自治体コード,0))=表16!AE$62,INDEX(INDIRECT("_"&amp;$AO26),MATCH(AE$61,湖追自治体コード,0)),0)+IF(INDEX(_124_02_001,MATCH(AE$61,湖追自治体コード,0))=表16!AE$62,INDEX(INDIRECT("_"&amp;$AS26),MATCH(AE$61,湖追自治体コード,0)),0)</f>
        <v>0</v>
      </c>
      <c r="AF26" s="959">
        <f ca="1">IF(INDEX(_401_01_001,MATCH(AF$61,_4自治体コード,0))=表16!AF$62,INDEX(INDIRECT("_"&amp;$AM26),MATCH(AF$61,_4自治体コード,0)),0)+IF(INDEX(_121_01_001,MATCH(AF$61,湖追自治体コード,0))=表16!AF$62,INDEX(INDIRECT("_"&amp;$AO26),MATCH(AF$61,湖追自治体コード,0)),0)+IF(INDEX(_124_02_001,MATCH(AF$61,湖追自治体コード,0))=表16!AF$62,INDEX(INDIRECT("_"&amp;$AS26),MATCH(AF$61,湖追自治体コード,0)),0)</f>
        <v>0</v>
      </c>
      <c r="AG26" s="959">
        <f ca="1">IF(INDEX(_401_01_001,MATCH(AG$61,_4自治体コード,0))=表16!AG$62,INDEX(INDIRECT("_"&amp;$AM26),MATCH(AG$61,_4自治体コード,0)),0)+IF(INDEX(_121_01_001,MATCH(AG$61,湖追自治体コード,0))=表16!AG$62,INDEX(INDIRECT("_"&amp;$AO26),MATCH(AG$61,湖追自治体コード,0)),0)+IF(INDEX(_124_02_001,MATCH(AG$61,湖追自治体コード,0))=表16!AG$62,INDEX(INDIRECT("_"&amp;$AS26),MATCH(AG$61,湖追自治体コード,0)),0)</f>
        <v>0</v>
      </c>
      <c r="AH26" s="961">
        <f t="shared" ca="1" si="0"/>
        <v>0</v>
      </c>
      <c r="AL26" s="570" t="s">
        <v>739</v>
      </c>
      <c r="AM26" s="570" t="s">
        <v>794</v>
      </c>
      <c r="AN26" s="570" t="s">
        <v>739</v>
      </c>
      <c r="AO26" s="570" t="s">
        <v>1206</v>
      </c>
      <c r="AR26" s="570" t="s">
        <v>739</v>
      </c>
      <c r="AS26" s="570" t="s">
        <v>1249</v>
      </c>
    </row>
    <row r="27" spans="1:45" ht="32.25" customHeight="1">
      <c r="A27" s="1659"/>
      <c r="B27" s="1680"/>
      <c r="C27" s="1692"/>
      <c r="D27" s="1693"/>
      <c r="E27" s="1694"/>
      <c r="F27" s="980" t="s">
        <v>3369</v>
      </c>
      <c r="G27" s="962">
        <f ca="1">IF(INDEX(_401_01_001,MATCH(G$61,_4自治体コード,0))=表16!G$62,INDEX(INDIRECT("_"&amp;$AM27),MATCH(G$61,_4自治体コード,0)),0)+IF(INDEX(_121_01_001,MATCH(G$61,湖追自治体コード,0))=表16!G$62,INDEX(INDIRECT("_"&amp;$AO27),MATCH(G$61,湖追自治体コード,0)),0)+IF(INDEX(_124_02_001,MATCH(G$61,湖追自治体コード,0))=表16!G$62,INDEX(INDIRECT("_"&amp;$AS27),MATCH(G$61,湖追自治体コード,0)),0)</f>
        <v>0</v>
      </c>
      <c r="H27" s="963">
        <f ca="1">IF(INDEX(_401_01_001,MATCH(H$61,_4自治体コード,0))=表16!H$62,INDEX(INDIRECT("_"&amp;$AM27),MATCH(H$61,_4自治体コード,0)),0)+IF(INDEX(_121_01_001,MATCH(H$61,湖追自治体コード,0))=表16!H$62,INDEX(INDIRECT("_"&amp;$AO27),MATCH(H$61,湖追自治体コード,0)),0)+IF(INDEX(_124_02_001,MATCH(H$61,湖追自治体コード,0))=表16!H$62,INDEX(INDIRECT("_"&amp;$AS27),MATCH(H$61,湖追自治体コード,0)),0)</f>
        <v>0</v>
      </c>
      <c r="I27" s="963">
        <f ca="1">IF(INDEX(_401_01_001,MATCH(I$61,_4自治体コード,0))=表16!I$62,INDEX(INDIRECT("_"&amp;$AM27),MATCH(I$61,_4自治体コード,0)),0)+IF(INDEX(_121_01_001,MATCH(I$61,湖追自治体コード,0))=表16!I$62,INDEX(INDIRECT("_"&amp;$AO27),MATCH(I$61,湖追自治体コード,0)),0)+IF(INDEX(_124_02_001,MATCH(I$61,湖追自治体コード,0))=表16!I$62,INDEX(INDIRECT("_"&amp;$AS27),MATCH(I$61,湖追自治体コード,0)),0)</f>
        <v>0</v>
      </c>
      <c r="J27" s="962">
        <f ca="1">IF(INDEX(_401_01_001,MATCH(J$61,_4自治体コード,0))=表16!J$62,INDEX(INDIRECT("_"&amp;$AM27),MATCH(J$61,_4自治体コード,0)),0)+IF(INDEX(_121_01_001,MATCH(J$61,湖追自治体コード,0))=表16!J$62,INDEX(INDIRECT("_"&amp;$AO27),MATCH(J$61,湖追自治体コード,0)),0)+IF(INDEX(_124_02_001,MATCH(J$61,湖追自治体コード,0))=表16!J$62,INDEX(INDIRECT("_"&amp;$AS27),MATCH(J$61,湖追自治体コード,0)),0)</f>
        <v>0</v>
      </c>
      <c r="K27" s="962">
        <f ca="1">IF(INDEX(_401_01_001,MATCH(K$61,_4自治体コード,0))=表16!K$62,INDEX(INDIRECT("_"&amp;$AM27),MATCH(K$61,_4自治体コード,0)),0)+IF(INDEX(_121_01_001,MATCH(K$61,湖追自治体コード,0))=表16!K$62,INDEX(INDIRECT("_"&amp;$AO27),MATCH(K$61,湖追自治体コード,0)),0)+IF(INDEX(_124_02_001,MATCH(K$61,湖追自治体コード,0))=表16!K$62,INDEX(INDIRECT("_"&amp;$AS27),MATCH(K$61,湖追自治体コード,0)),0)</f>
        <v>0</v>
      </c>
      <c r="L27" s="962">
        <f ca="1">IF(INDEX(_401_01_001,MATCH(L$61,_4自治体コード,0))=表16!L$62,INDEX(INDIRECT("_"&amp;$AM27),MATCH(L$61,_4自治体コード,0)),0)+IF(INDEX(_121_01_001,MATCH(L$61,湖追自治体コード,0))=表16!L$62,INDEX(INDIRECT("_"&amp;$AO27),MATCH(L$61,湖追自治体コード,0)),0)+IF(INDEX(_124_02_001,MATCH(L$61,湖追自治体コード,0))=表16!L$62,INDEX(INDIRECT("_"&amp;$AS27),MATCH(L$61,湖追自治体コード,0)),0)</f>
        <v>0</v>
      </c>
      <c r="M27" s="962">
        <f ca="1">IF(INDEX(_401_01_001,MATCH(M$61,_4自治体コード,0))=表16!M$62,INDEX(INDIRECT("_"&amp;$AM27),MATCH(M$61,_4自治体コード,0)),0)+IF(INDEX(_121_01_001,MATCH(M$61,湖追自治体コード,0))=表16!M$62,INDEX(INDIRECT("_"&amp;$AO27),MATCH(M$61,湖追自治体コード,0)),0)+IF(INDEX(_124_02_001,MATCH(M$61,湖追自治体コード,0))=表16!M$62,INDEX(INDIRECT("_"&amp;$AS27),MATCH(M$61,湖追自治体コード,0)),0)</f>
        <v>0</v>
      </c>
      <c r="N27" s="962">
        <f ca="1">IF(INDEX(_401_01_001,MATCH(N$61,_4自治体コード,0))=表16!N$62,INDEX(INDIRECT("_"&amp;$AM27),MATCH(N$61,_4自治体コード,0)),0)+IF(INDEX(_121_01_001,MATCH(N$61,湖追自治体コード,0))=表16!N$62,INDEX(INDIRECT("_"&amp;$AO27),MATCH(N$61,湖追自治体コード,0)),0)+IF(INDEX(_124_02_001,MATCH(N$61,湖追自治体コード,0))=表16!N$62,INDEX(INDIRECT("_"&amp;$AS27),MATCH(N$61,湖追自治体コード,0)),0)</f>
        <v>0</v>
      </c>
      <c r="O27" s="962">
        <f ca="1">IF(INDEX(_401_01_001,MATCH(O$61,_4自治体コード,0))=表16!O$62,INDEX(INDIRECT("_"&amp;$AM27),MATCH(O$61,_4自治体コード,0)),0)+IF(INDEX(_121_01_001,MATCH(O$61,湖追自治体コード,0))=表16!O$62,INDEX(INDIRECT("_"&amp;$AO27),MATCH(O$61,湖追自治体コード,0)),0)+IF(INDEX(_124_02_001,MATCH(O$61,湖追自治体コード,0))=表16!O$62,INDEX(INDIRECT("_"&amp;$AS27),MATCH(O$61,湖追自治体コード,0)),0)</f>
        <v>0</v>
      </c>
      <c r="P27" s="962">
        <f ca="1">IF(INDEX(_401_01_001,MATCH(P$61,_4自治体コード,0))=表16!P$62,INDEX(INDIRECT("_"&amp;$AM27),MATCH(P$61,_4自治体コード,0)),0)+IF(INDEX(_121_01_001,MATCH(P$61,湖追自治体コード,0))=表16!P$62,INDEX(INDIRECT("_"&amp;$AO27),MATCH(P$61,湖追自治体コード,0)),0)+IF(INDEX(_124_02_001,MATCH(P$61,湖追自治体コード,0))=表16!P$62,INDEX(INDIRECT("_"&amp;$AS27),MATCH(P$61,湖追自治体コード,0)),0)</f>
        <v>0</v>
      </c>
      <c r="Q27" s="962">
        <f ca="1">IF(INDEX(_401_01_001,MATCH(Q$61,_4自治体コード,0))=表16!Q$62,INDEX(INDIRECT("_"&amp;$AM27),MATCH(Q$61,_4自治体コード,0)),0)+IF(INDEX(_121_01_001,MATCH(Q$61,湖追自治体コード,0))=表16!Q$62,INDEX(INDIRECT("_"&amp;$AO27),MATCH(Q$61,湖追自治体コード,0)),0)+IF(INDEX(_124_02_001,MATCH(Q$61,湖追自治体コード,0))=表16!Q$62,INDEX(INDIRECT("_"&amp;$AS27),MATCH(Q$61,湖追自治体コード,0)),0)</f>
        <v>0</v>
      </c>
      <c r="R27" s="962">
        <f ca="1">IF(INDEX(_401_01_001,MATCH(R$61,_4自治体コード,0))=表16!R$62,INDEX(INDIRECT("_"&amp;$AM27),MATCH(R$61,_4自治体コード,0)),0)+IF(INDEX(_121_01_001,MATCH(R$61,湖追自治体コード,0))=表16!R$62,INDEX(INDIRECT("_"&amp;$AO27),MATCH(R$61,湖追自治体コード,0)),0)+IF(INDEX(_124_02_001,MATCH(R$61,湖追自治体コード,0))=表16!R$62,INDEX(INDIRECT("_"&amp;$AS27),MATCH(R$61,湖追自治体コード,0)),0)</f>
        <v>0</v>
      </c>
      <c r="S27" s="962">
        <f ca="1">IF(INDEX(_401_01_001,MATCH(S$61,_4自治体コード,0))=表16!S$62,INDEX(INDIRECT("_"&amp;$AM27),MATCH(S$61,_4自治体コード,0)),0)+IF(INDEX(_121_01_001,MATCH(S$61,湖追自治体コード,0))=表16!S$62,INDEX(INDIRECT("_"&amp;$AO27),MATCH(S$61,湖追自治体コード,0)),0)+IF(INDEX(_124_02_001,MATCH(S$61,湖追自治体コード,0))=表16!S$62,INDEX(INDIRECT("_"&amp;$AS27),MATCH(S$61,湖追自治体コード,0)),0)</f>
        <v>0</v>
      </c>
      <c r="T27" s="962">
        <f ca="1">IF(INDEX(_401_01_001,MATCH(T$61,_4自治体コード,0))=表16!T$62,INDEX(INDIRECT("_"&amp;$AM27),MATCH(T$61,_4自治体コード,0)),0)+IF(INDEX(_121_01_001,MATCH(T$61,湖追自治体コード,0))=表16!T$62,INDEX(INDIRECT("_"&amp;$AO27),MATCH(T$61,湖追自治体コード,0)),0)+IF(INDEX(_124_02_001,MATCH(T$61,湖追自治体コード,0))=表16!T$62,INDEX(INDIRECT("_"&amp;$AS27),MATCH(T$61,湖追自治体コード,0)),0)</f>
        <v>0</v>
      </c>
      <c r="U27" s="962">
        <f ca="1">IF(INDEX(_401_01_001,MATCH(U$61,_4自治体コード,0))=表16!U$62,INDEX(INDIRECT("_"&amp;$AM27),MATCH(U$61,_4自治体コード,0)),0)+IF(INDEX(_121_01_001,MATCH(U$61,湖追自治体コード,0))=表16!U$62,INDEX(INDIRECT("_"&amp;$AO27),MATCH(U$61,湖追自治体コード,0)),0)+IF(INDEX(_124_02_001,MATCH(U$61,湖追自治体コード,0))=表16!U$62,INDEX(INDIRECT("_"&amp;$AS27),MATCH(U$61,湖追自治体コード,0)),0)</f>
        <v>0</v>
      </c>
      <c r="V27" s="962">
        <f ca="1">IF(INDEX(_401_01_001,MATCH(V$61,_4自治体コード,0))=表16!V$62,INDEX(INDIRECT("_"&amp;$AM27),MATCH(V$61,_4自治体コード,0)),0)+IF(INDEX(_121_01_001,MATCH(V$61,湖追自治体コード,0))=表16!V$62,INDEX(INDIRECT("_"&amp;$AO27),MATCH(V$61,湖追自治体コード,0)),0)+IF(INDEX(_124_02_001,MATCH(V$61,湖追自治体コード,0))=表16!V$62,INDEX(INDIRECT("_"&amp;$AS27),MATCH(V$61,湖追自治体コード,0)),0)</f>
        <v>0</v>
      </c>
      <c r="W27" s="962">
        <f ca="1">IF(INDEX(_401_01_001,MATCH(W$61,_4自治体コード,0))=表16!W$62,INDEX(INDIRECT("_"&amp;$AM27),MATCH(W$61,_4自治体コード,0)),0)+IF(INDEX(_121_01_001,MATCH(W$61,湖追自治体コード,0))=表16!W$62,INDEX(INDIRECT("_"&amp;$AO27),MATCH(W$61,湖追自治体コード,0)),0)+IF(INDEX(_124_02_001,MATCH(W$61,湖追自治体コード,0))=表16!W$62,INDEX(INDIRECT("_"&amp;$AS27),MATCH(W$61,湖追自治体コード,0)),0)</f>
        <v>0</v>
      </c>
      <c r="X27" s="962">
        <f ca="1">IF(INDEX(_401_01_001,MATCH(X$61,_4自治体コード,0))=表16!X$62,INDEX(INDIRECT("_"&amp;$AM27),MATCH(X$61,_4自治体コード,0)),0)+IF(INDEX(_121_01_001,MATCH(X$61,湖追自治体コード,0))=表16!X$62,INDEX(INDIRECT("_"&amp;$AO27),MATCH(X$61,湖追自治体コード,0)),0)+IF(INDEX(_124_02_001,MATCH(X$61,湖追自治体コード,0))=表16!X$62,INDEX(INDIRECT("_"&amp;$AS27),MATCH(X$61,湖追自治体コード,0)),0)</f>
        <v>0</v>
      </c>
      <c r="Y27" s="962">
        <f ca="1">IF(INDEX(_401_01_001,MATCH(Y$61,_4自治体コード,0))=表16!Y$62,INDEX(INDIRECT("_"&amp;$AM27),MATCH(Y$61,_4自治体コード,0)),0)+IF(INDEX(_121_01_001,MATCH(Y$61,湖追自治体コード,0))=表16!Y$62,INDEX(INDIRECT("_"&amp;$AO27),MATCH(Y$61,湖追自治体コード,0)),0)+IF(INDEX(_124_02_001,MATCH(Y$61,湖追自治体コード,0))=表16!Y$62,INDEX(INDIRECT("_"&amp;$AS27),MATCH(Y$61,湖追自治体コード,0)),0)</f>
        <v>0</v>
      </c>
      <c r="Z27" s="962">
        <f ca="1">IF(INDEX(_401_01_001,MATCH(Z$61,_4自治体コード,0))=表16!Z$62,INDEX(INDIRECT("_"&amp;$AM27),MATCH(Z$61,_4自治体コード,0)),0)+IF(INDEX(_121_01_001,MATCH(Z$61,湖追自治体コード,0))=表16!Z$62,INDEX(INDIRECT("_"&amp;$AO27),MATCH(Z$61,湖追自治体コード,0)),0)+IF(INDEX(_124_02_001,MATCH(Z$61,湖追自治体コード,0))=表16!Z$62,INDEX(INDIRECT("_"&amp;$AS27),MATCH(Z$61,湖追自治体コード,0)),0)</f>
        <v>0</v>
      </c>
      <c r="AA27" s="962">
        <f ca="1">IF(INDEX(_401_01_001,MATCH(AA$61,_4自治体コード,0))=表16!AA$62,INDEX(INDIRECT("_"&amp;$AM27),MATCH(AA$61,_4自治体コード,0)),0)+IF(INDEX(_121_01_001,MATCH(AA$61,湖追自治体コード,0))=表16!AA$62,INDEX(INDIRECT("_"&amp;$AO27),MATCH(AA$61,湖追自治体コード,0)),0)+IF(INDEX(_124_02_001,MATCH(AA$61,湖追自治体コード,0))=表16!AA$62,INDEX(INDIRECT("_"&amp;$AS27),MATCH(AA$61,湖追自治体コード,0)),0)</f>
        <v>0</v>
      </c>
      <c r="AB27" s="962">
        <f ca="1">IF(INDEX(_401_01_001,MATCH(AB$61,_4自治体コード,0))=表16!AB$62,INDEX(INDIRECT("_"&amp;$AM27),MATCH(AB$61,_4自治体コード,0)),0)+IF(INDEX(_121_01_001,MATCH(AB$61,湖追自治体コード,0))=表16!AB$62,INDEX(INDIRECT("_"&amp;$AO27),MATCH(AB$61,湖追自治体コード,0)),0)+IF(INDEX(_124_02_001,MATCH(AB$61,湖追自治体コード,0))=表16!AB$62,INDEX(INDIRECT("_"&amp;$AS27),MATCH(AB$61,湖追自治体コード,0)),0)</f>
        <v>0</v>
      </c>
      <c r="AC27" s="962">
        <f ca="1">IF(INDEX(_401_01_001,MATCH(AC$61,_4自治体コード,0))=表16!AC$62,INDEX(INDIRECT("_"&amp;$AM27),MATCH(AC$61,_4自治体コード,0)),0)+IF(INDEX(_121_01_001,MATCH(AC$61,湖追自治体コード,0))=表16!AC$62,INDEX(INDIRECT("_"&amp;$AO27),MATCH(AC$61,湖追自治体コード,0)),0)+IF(INDEX(_124_02_001,MATCH(AC$61,湖追自治体コード,0))=表16!AC$62,INDEX(INDIRECT("_"&amp;$AS27),MATCH(AC$61,湖追自治体コード,0)),0)</f>
        <v>0</v>
      </c>
      <c r="AD27" s="962">
        <f ca="1">IF(INDEX(_401_01_001,MATCH(AD$61,_4自治体コード,0))=表16!AD$62,INDEX(INDIRECT("_"&amp;$AM27),MATCH(AD$61,_4自治体コード,0)),0)+IF(INDEX(_121_01_001,MATCH(AD$61,湖追自治体コード,0))=表16!AD$62,INDEX(INDIRECT("_"&amp;$AO27),MATCH(AD$61,湖追自治体コード,0)),0)+IF(INDEX(_124_02_001,MATCH(AD$61,湖追自治体コード,0))=表16!AD$62,INDEX(INDIRECT("_"&amp;$AS27),MATCH(AD$61,湖追自治体コード,0)),0)</f>
        <v>0</v>
      </c>
      <c r="AE27" s="962">
        <f ca="1">IF(INDEX(_401_01_001,MATCH(AE$61,_4自治体コード,0))=表16!AE$62,INDEX(INDIRECT("_"&amp;$AM27),MATCH(AE$61,_4自治体コード,0)),0)+IF(INDEX(_121_01_001,MATCH(AE$61,湖追自治体コード,0))=表16!AE$62,INDEX(INDIRECT("_"&amp;$AO27),MATCH(AE$61,湖追自治体コード,0)),0)+IF(INDEX(_124_02_001,MATCH(AE$61,湖追自治体コード,0))=表16!AE$62,INDEX(INDIRECT("_"&amp;$AS27),MATCH(AE$61,湖追自治体コード,0)),0)</f>
        <v>0</v>
      </c>
      <c r="AF27" s="962">
        <f ca="1">IF(INDEX(_401_01_001,MATCH(AF$61,_4自治体コード,0))=表16!AF$62,INDEX(INDIRECT("_"&amp;$AM27),MATCH(AF$61,_4自治体コード,0)),0)+IF(INDEX(_121_01_001,MATCH(AF$61,湖追自治体コード,0))=表16!AF$62,INDEX(INDIRECT("_"&amp;$AO27),MATCH(AF$61,湖追自治体コード,0)),0)+IF(INDEX(_124_02_001,MATCH(AF$61,湖追自治体コード,0))=表16!AF$62,INDEX(INDIRECT("_"&amp;$AS27),MATCH(AF$61,湖追自治体コード,0)),0)</f>
        <v>0</v>
      </c>
      <c r="AG27" s="962">
        <f ca="1">IF(INDEX(_401_01_001,MATCH(AG$61,_4自治体コード,0))=表16!AG$62,INDEX(INDIRECT("_"&amp;$AM27),MATCH(AG$61,_4自治体コード,0)),0)+IF(INDEX(_121_01_001,MATCH(AG$61,湖追自治体コード,0))=表16!AG$62,INDEX(INDIRECT("_"&amp;$AO27),MATCH(AG$61,湖追自治体コード,0)),0)+IF(INDEX(_124_02_001,MATCH(AG$61,湖追自治体コード,0))=表16!AG$62,INDEX(INDIRECT("_"&amp;$AS27),MATCH(AG$61,湖追自治体コード,0)),0)</f>
        <v>0</v>
      </c>
      <c r="AH27" s="964">
        <f t="shared" ca="1" si="0"/>
        <v>0</v>
      </c>
      <c r="AL27" s="570" t="s">
        <v>740</v>
      </c>
      <c r="AM27" s="570" t="s">
        <v>795</v>
      </c>
      <c r="AN27" s="570" t="s">
        <v>740</v>
      </c>
      <c r="AO27" s="570" t="s">
        <v>1207</v>
      </c>
      <c r="AR27" s="570" t="s">
        <v>740</v>
      </c>
      <c r="AS27" s="570" t="s">
        <v>1250</v>
      </c>
    </row>
    <row r="28" spans="1:45" ht="32.25" customHeight="1">
      <c r="A28" s="1659"/>
      <c r="B28" s="1680"/>
      <c r="C28" s="1683" t="s">
        <v>3372</v>
      </c>
      <c r="D28" s="1696" t="s">
        <v>3373</v>
      </c>
      <c r="E28" s="1682"/>
      <c r="F28" s="979" t="s">
        <v>3367</v>
      </c>
      <c r="G28" s="968">
        <f ca="1">IF(INDEX(_401_01_001,MATCH(G$61,_4自治体コード,0))=表16!G$62,INDEX(INDIRECT("_"&amp;$AM28),MATCH(G$61,_4自治体コード,0)),0)+IF(INDEX(_121_01_001,MATCH(G$61,湖追自治体コード,0))=表16!G$62,INDEX(INDIRECT("_"&amp;$AO28),MATCH(G$61,湖追自治体コード,0)),0)+IF(INDEX(_124_02_001,MATCH(G$61,湖追自治体コード,0))=表16!G$62,INDEX(INDIRECT("_"&amp;$AS28),MATCH(G$61,湖追自治体コード,0)),0)</f>
        <v>0</v>
      </c>
      <c r="H28" s="969">
        <f ca="1">IF(INDEX(_401_01_001,MATCH(H$61,_4自治体コード,0))=表16!H$62,INDEX(INDIRECT("_"&amp;$AM28),MATCH(H$61,_4自治体コード,0)),0)+IF(INDEX(_121_01_001,MATCH(H$61,湖追自治体コード,0))=表16!H$62,INDEX(INDIRECT("_"&amp;$AO28),MATCH(H$61,湖追自治体コード,0)),0)+IF(INDEX(_124_02_001,MATCH(H$61,湖追自治体コード,0))=表16!H$62,INDEX(INDIRECT("_"&amp;$AS28),MATCH(H$61,湖追自治体コード,0)),0)</f>
        <v>5</v>
      </c>
      <c r="I28" s="969">
        <f ca="1">IF(INDEX(_401_01_001,MATCH(I$61,_4自治体コード,0))=表16!I$62,INDEX(INDIRECT("_"&amp;$AM28),MATCH(I$61,_4自治体コード,0)),0)+IF(INDEX(_121_01_001,MATCH(I$61,湖追自治体コード,0))=表16!I$62,INDEX(INDIRECT("_"&amp;$AO28),MATCH(I$61,湖追自治体コード,0)),0)+IF(INDEX(_124_02_001,MATCH(I$61,湖追自治体コード,0))=表16!I$62,INDEX(INDIRECT("_"&amp;$AS28),MATCH(I$61,湖追自治体コード,0)),0)</f>
        <v>0</v>
      </c>
      <c r="J28" s="968">
        <f ca="1">IF(INDEX(_401_01_001,MATCH(J$61,_4自治体コード,0))=表16!J$62,INDEX(INDIRECT("_"&amp;$AM28),MATCH(J$61,_4自治体コード,0)),0)+IF(INDEX(_121_01_001,MATCH(J$61,湖追自治体コード,0))=表16!J$62,INDEX(INDIRECT("_"&amp;$AO28),MATCH(J$61,湖追自治体コード,0)),0)+IF(INDEX(_124_02_001,MATCH(J$61,湖追自治体コード,0))=表16!J$62,INDEX(INDIRECT("_"&amp;$AS28),MATCH(J$61,湖追自治体コード,0)),0)</f>
        <v>0</v>
      </c>
      <c r="K28" s="968">
        <f ca="1">IF(INDEX(_401_01_001,MATCH(K$61,_4自治体コード,0))=表16!K$62,INDEX(INDIRECT("_"&amp;$AM28),MATCH(K$61,_4自治体コード,0)),0)+IF(INDEX(_121_01_001,MATCH(K$61,湖追自治体コード,0))=表16!K$62,INDEX(INDIRECT("_"&amp;$AO28),MATCH(K$61,湖追自治体コード,0)),0)+IF(INDEX(_124_02_001,MATCH(K$61,湖追自治体コード,0))=表16!K$62,INDEX(INDIRECT("_"&amp;$AS28),MATCH(K$61,湖追自治体コード,0)),0)</f>
        <v>20</v>
      </c>
      <c r="L28" s="968">
        <f ca="1">IF(INDEX(_401_01_001,MATCH(L$61,_4自治体コード,0))=表16!L$62,INDEX(INDIRECT("_"&amp;$AM28),MATCH(L$61,_4自治体コード,0)),0)+IF(INDEX(_121_01_001,MATCH(L$61,湖追自治体コード,0))=表16!L$62,INDEX(INDIRECT("_"&amp;$AO28),MATCH(L$61,湖追自治体コード,0)),0)+IF(INDEX(_124_02_001,MATCH(L$61,湖追自治体コード,0))=表16!L$62,INDEX(INDIRECT("_"&amp;$AS28),MATCH(L$61,湖追自治体コード,0)),0)</f>
        <v>0</v>
      </c>
      <c r="M28" s="968">
        <f ca="1">IF(INDEX(_401_01_001,MATCH(M$61,_4自治体コード,0))=表16!M$62,INDEX(INDIRECT("_"&amp;$AM28),MATCH(M$61,_4自治体コード,0)),0)+IF(INDEX(_121_01_001,MATCH(M$61,湖追自治体コード,0))=表16!M$62,INDEX(INDIRECT("_"&amp;$AO28),MATCH(M$61,湖追自治体コード,0)),0)+IF(INDEX(_124_02_001,MATCH(M$61,湖追自治体コード,0))=表16!M$62,INDEX(INDIRECT("_"&amp;$AS28),MATCH(M$61,湖追自治体コード,0)),0)</f>
        <v>18</v>
      </c>
      <c r="N28" s="968">
        <f ca="1">IF(INDEX(_401_01_001,MATCH(N$61,_4自治体コード,0))=表16!N$62,INDEX(INDIRECT("_"&amp;$AM28),MATCH(N$61,_4自治体コード,0)),0)+IF(INDEX(_121_01_001,MATCH(N$61,湖追自治体コード,0))=表16!N$62,INDEX(INDIRECT("_"&amp;$AO28),MATCH(N$61,湖追自治体コード,0)),0)+IF(INDEX(_124_02_001,MATCH(N$61,湖追自治体コード,0))=表16!N$62,INDEX(INDIRECT("_"&amp;$AS28),MATCH(N$61,湖追自治体コード,0)),0)</f>
        <v>21</v>
      </c>
      <c r="O28" s="968">
        <f ca="1">IF(INDEX(_401_01_001,MATCH(O$61,_4自治体コード,0))=表16!O$62,INDEX(INDIRECT("_"&amp;$AM28),MATCH(O$61,_4自治体コード,0)),0)+IF(INDEX(_121_01_001,MATCH(O$61,湖追自治体コード,0))=表16!O$62,INDEX(INDIRECT("_"&amp;$AO28),MATCH(O$61,湖追自治体コード,0)),0)+IF(INDEX(_124_02_001,MATCH(O$61,湖追自治体コード,0))=表16!O$62,INDEX(INDIRECT("_"&amp;$AS28),MATCH(O$61,湖追自治体コード,0)),0)</f>
        <v>3</v>
      </c>
      <c r="P28" s="968">
        <f ca="1">IF(INDEX(_401_01_001,MATCH(P$61,_4自治体コード,0))=表16!P$62,INDEX(INDIRECT("_"&amp;$AM28),MATCH(P$61,_4自治体コード,0)),0)+IF(INDEX(_121_01_001,MATCH(P$61,湖追自治体コード,0))=表16!P$62,INDEX(INDIRECT("_"&amp;$AO28),MATCH(P$61,湖追自治体コード,0)),0)+IF(INDEX(_124_02_001,MATCH(P$61,湖追自治体コード,0))=表16!P$62,INDEX(INDIRECT("_"&amp;$AS28),MATCH(P$61,湖追自治体コード,0)),0)</f>
        <v>0</v>
      </c>
      <c r="Q28" s="968">
        <f ca="1">IF(INDEX(_401_01_001,MATCH(Q$61,_4自治体コード,0))=表16!Q$62,INDEX(INDIRECT("_"&amp;$AM28),MATCH(Q$61,_4自治体コード,0)),0)+IF(INDEX(_121_01_001,MATCH(Q$61,湖追自治体コード,0))=表16!Q$62,INDEX(INDIRECT("_"&amp;$AO28),MATCH(Q$61,湖追自治体コード,0)),0)+IF(INDEX(_124_02_001,MATCH(Q$61,湖追自治体コード,0))=表16!Q$62,INDEX(INDIRECT("_"&amp;$AS28),MATCH(Q$61,湖追自治体コード,0)),0)</f>
        <v>1</v>
      </c>
      <c r="R28" s="968">
        <f ca="1">IF(INDEX(_401_01_001,MATCH(R$61,_4自治体コード,0))=表16!R$62,INDEX(INDIRECT("_"&amp;$AM28),MATCH(R$61,_4自治体コード,0)),0)+IF(INDEX(_121_01_001,MATCH(R$61,湖追自治体コード,0))=表16!R$62,INDEX(INDIRECT("_"&amp;$AO28),MATCH(R$61,湖追自治体コード,0)),0)+IF(INDEX(_124_02_001,MATCH(R$61,湖追自治体コード,0))=表16!R$62,INDEX(INDIRECT("_"&amp;$AS28),MATCH(R$61,湖追自治体コード,0)),0)</f>
        <v>0</v>
      </c>
      <c r="S28" s="968">
        <f ca="1">IF(INDEX(_401_01_001,MATCH(S$61,_4自治体コード,0))=表16!S$62,INDEX(INDIRECT("_"&amp;$AM28),MATCH(S$61,_4自治体コード,0)),0)+IF(INDEX(_121_01_001,MATCH(S$61,湖追自治体コード,0))=表16!S$62,INDEX(INDIRECT("_"&amp;$AO28),MATCH(S$61,湖追自治体コード,0)),0)+IF(INDEX(_124_02_001,MATCH(S$61,湖追自治体コード,0))=表16!S$62,INDEX(INDIRECT("_"&amp;$AS28),MATCH(S$61,湖追自治体コード,0)),0)</f>
        <v>14</v>
      </c>
      <c r="T28" s="968">
        <f ca="1">IF(INDEX(_401_01_001,MATCH(T$61,_4自治体コード,0))=表16!T$62,INDEX(INDIRECT("_"&amp;$AM28),MATCH(T$61,_4自治体コード,0)),0)+IF(INDEX(_121_01_001,MATCH(T$61,湖追自治体コード,0))=表16!T$62,INDEX(INDIRECT("_"&amp;$AO28),MATCH(T$61,湖追自治体コード,0)),0)+IF(INDEX(_124_02_001,MATCH(T$61,湖追自治体コード,0))=表16!T$62,INDEX(INDIRECT("_"&amp;$AS28),MATCH(T$61,湖追自治体コード,0)),0)</f>
        <v>7</v>
      </c>
      <c r="U28" s="968">
        <f ca="1">IF(INDEX(_401_01_001,MATCH(U$61,_4自治体コード,0))=表16!U$62,INDEX(INDIRECT("_"&amp;$AM28),MATCH(U$61,_4自治体コード,0)),0)+IF(INDEX(_121_01_001,MATCH(U$61,湖追自治体コード,0))=表16!U$62,INDEX(INDIRECT("_"&amp;$AO28),MATCH(U$61,湖追自治体コード,0)),0)+IF(INDEX(_124_02_001,MATCH(U$61,湖追自治体コード,0))=表16!U$62,INDEX(INDIRECT("_"&amp;$AS28),MATCH(U$61,湖追自治体コード,0)),0)</f>
        <v>0</v>
      </c>
      <c r="V28" s="968">
        <f ca="1">IF(INDEX(_401_01_001,MATCH(V$61,_4自治体コード,0))=表16!V$62,INDEX(INDIRECT("_"&amp;$AM28),MATCH(V$61,_4自治体コード,0)),0)+IF(INDEX(_121_01_001,MATCH(V$61,湖追自治体コード,0))=表16!V$62,INDEX(INDIRECT("_"&amp;$AO28),MATCH(V$61,湖追自治体コード,0)),0)+IF(INDEX(_124_02_001,MATCH(V$61,湖追自治体コード,0))=表16!V$62,INDEX(INDIRECT("_"&amp;$AS28),MATCH(V$61,湖追自治体コード,0)),0)</f>
        <v>138</v>
      </c>
      <c r="W28" s="968">
        <f ca="1">IF(INDEX(_401_01_001,MATCH(W$61,_4自治体コード,0))=表16!W$62,INDEX(INDIRECT("_"&amp;$AM28),MATCH(W$61,_4自治体コード,0)),0)+IF(INDEX(_121_01_001,MATCH(W$61,湖追自治体コード,0))=表16!W$62,INDEX(INDIRECT("_"&amp;$AO28),MATCH(W$61,湖追自治体コード,0)),0)+IF(INDEX(_124_02_001,MATCH(W$61,湖追自治体コード,0))=表16!W$62,INDEX(INDIRECT("_"&amp;$AS28),MATCH(W$61,湖追自治体コード,0)),0)</f>
        <v>4</v>
      </c>
      <c r="X28" s="968">
        <f ca="1">IF(INDEX(_401_01_001,MATCH(X$61,_4自治体コード,0))=表16!X$62,INDEX(INDIRECT("_"&amp;$AM28),MATCH(X$61,_4自治体コード,0)),0)+IF(INDEX(_121_01_001,MATCH(X$61,湖追自治体コード,0))=表16!X$62,INDEX(INDIRECT("_"&amp;$AO28),MATCH(X$61,湖追自治体コード,0)),0)+IF(INDEX(_124_02_001,MATCH(X$61,湖追自治体コード,0))=表16!X$62,INDEX(INDIRECT("_"&amp;$AS28),MATCH(X$61,湖追自治体コード,0)),0)</f>
        <v>0</v>
      </c>
      <c r="Y28" s="968">
        <f ca="1">IF(INDEX(_401_01_001,MATCH(Y$61,_4自治体コード,0))=表16!Y$62,INDEX(INDIRECT("_"&amp;$AM28),MATCH(Y$61,_4自治体コード,0)),0)+IF(INDEX(_121_01_001,MATCH(Y$61,湖追自治体コード,0))=表16!Y$62,INDEX(INDIRECT("_"&amp;$AO28),MATCH(Y$61,湖追自治体コード,0)),0)+IF(INDEX(_124_02_001,MATCH(Y$61,湖追自治体コード,0))=表16!Y$62,INDEX(INDIRECT("_"&amp;$AS28),MATCH(Y$61,湖追自治体コード,0)),0)</f>
        <v>0</v>
      </c>
      <c r="Z28" s="968">
        <f ca="1">IF(INDEX(_401_01_001,MATCH(Z$61,_4自治体コード,0))=表16!Z$62,INDEX(INDIRECT("_"&amp;$AM28),MATCH(Z$61,_4自治体コード,0)),0)+IF(INDEX(_121_01_001,MATCH(Z$61,湖追自治体コード,0))=表16!Z$62,INDEX(INDIRECT("_"&amp;$AO28),MATCH(Z$61,湖追自治体コード,0)),0)+IF(INDEX(_124_02_001,MATCH(Z$61,湖追自治体コード,0))=表16!Z$62,INDEX(INDIRECT("_"&amp;$AS28),MATCH(Z$61,湖追自治体コード,0)),0)</f>
        <v>5</v>
      </c>
      <c r="AA28" s="968">
        <f ca="1">IF(INDEX(_401_01_001,MATCH(AA$61,_4自治体コード,0))=表16!AA$62,INDEX(INDIRECT("_"&amp;$AM28),MATCH(AA$61,_4自治体コード,0)),0)+IF(INDEX(_121_01_001,MATCH(AA$61,湖追自治体コード,0))=表16!AA$62,INDEX(INDIRECT("_"&amp;$AO28),MATCH(AA$61,湖追自治体コード,0)),0)+IF(INDEX(_124_02_001,MATCH(AA$61,湖追自治体コード,0))=表16!AA$62,INDEX(INDIRECT("_"&amp;$AS28),MATCH(AA$61,湖追自治体コード,0)),0)</f>
        <v>3</v>
      </c>
      <c r="AB28" s="968">
        <f ca="1">IF(INDEX(_401_01_001,MATCH(AB$61,_4自治体コード,0))=表16!AB$62,INDEX(INDIRECT("_"&amp;$AM28),MATCH(AB$61,_4自治体コード,0)),0)+IF(INDEX(_121_01_001,MATCH(AB$61,湖追自治体コード,0))=表16!AB$62,INDEX(INDIRECT("_"&amp;$AO28),MATCH(AB$61,湖追自治体コード,0)),0)+IF(INDEX(_124_02_001,MATCH(AB$61,湖追自治体コード,0))=表16!AB$62,INDEX(INDIRECT("_"&amp;$AS28),MATCH(AB$61,湖追自治体コード,0)),0)</f>
        <v>0</v>
      </c>
      <c r="AC28" s="968">
        <f ca="1">IF(INDEX(_401_01_001,MATCH(AC$61,_4自治体コード,0))=表16!AC$62,INDEX(INDIRECT("_"&amp;$AM28),MATCH(AC$61,_4自治体コード,0)),0)+IF(INDEX(_121_01_001,MATCH(AC$61,湖追自治体コード,0))=表16!AC$62,INDEX(INDIRECT("_"&amp;$AO28),MATCH(AC$61,湖追自治体コード,0)),0)+IF(INDEX(_124_02_001,MATCH(AC$61,湖追自治体コード,0))=表16!AC$62,INDEX(INDIRECT("_"&amp;$AS28),MATCH(AC$61,湖追自治体コード,0)),0)</f>
        <v>6</v>
      </c>
      <c r="AD28" s="968">
        <f ca="1">IF(INDEX(_401_01_001,MATCH(AD$61,_4自治体コード,0))=表16!AD$62,INDEX(INDIRECT("_"&amp;$AM28),MATCH(AD$61,_4自治体コード,0)),0)+IF(INDEX(_121_01_001,MATCH(AD$61,湖追自治体コード,0))=表16!AD$62,INDEX(INDIRECT("_"&amp;$AO28),MATCH(AD$61,湖追自治体コード,0)),0)+IF(INDEX(_124_02_001,MATCH(AD$61,湖追自治体コード,0))=表16!AD$62,INDEX(INDIRECT("_"&amp;$AS28),MATCH(AD$61,湖追自治体コード,0)),0)</f>
        <v>1</v>
      </c>
      <c r="AE28" s="968">
        <f ca="1">IF(INDEX(_401_01_001,MATCH(AE$61,_4自治体コード,0))=表16!AE$62,INDEX(INDIRECT("_"&amp;$AM28),MATCH(AE$61,_4自治体コード,0)),0)+IF(INDEX(_121_01_001,MATCH(AE$61,湖追自治体コード,0))=表16!AE$62,INDEX(INDIRECT("_"&amp;$AO28),MATCH(AE$61,湖追自治体コード,0)),0)+IF(INDEX(_124_02_001,MATCH(AE$61,湖追自治体コード,0))=表16!AE$62,INDEX(INDIRECT("_"&amp;$AS28),MATCH(AE$61,湖追自治体コード,0)),0)</f>
        <v>0</v>
      </c>
      <c r="AF28" s="968">
        <f ca="1">IF(INDEX(_401_01_001,MATCH(AF$61,_4自治体コード,0))=表16!AF$62,INDEX(INDIRECT("_"&amp;$AM28),MATCH(AF$61,_4自治体コード,0)),0)+IF(INDEX(_121_01_001,MATCH(AF$61,湖追自治体コード,0))=表16!AF$62,INDEX(INDIRECT("_"&amp;$AO28),MATCH(AF$61,湖追自治体コード,0)),0)+IF(INDEX(_124_02_001,MATCH(AF$61,湖追自治体コード,0))=表16!AF$62,INDEX(INDIRECT("_"&amp;$AS28),MATCH(AF$61,湖追自治体コード,0)),0)</f>
        <v>51</v>
      </c>
      <c r="AG28" s="968">
        <f ca="1">IF(INDEX(_401_01_001,MATCH(AG$61,_4自治体コード,0))=表16!AG$62,INDEX(INDIRECT("_"&amp;$AM28),MATCH(AG$61,_4自治体コード,0)),0)+IF(INDEX(_121_01_001,MATCH(AG$61,湖追自治体コード,0))=表16!AG$62,INDEX(INDIRECT("_"&amp;$AO28),MATCH(AG$61,湖追自治体コード,0)),0)+IF(INDEX(_124_02_001,MATCH(AG$61,湖追自治体コード,0))=表16!AG$62,INDEX(INDIRECT("_"&amp;$AS28),MATCH(AG$61,湖追自治体コード,0)),0)</f>
        <v>9</v>
      </c>
      <c r="AH28" s="970">
        <f t="shared" ref="AH28:AH38" ca="1" si="1">SUM(G28:AG28)</f>
        <v>306</v>
      </c>
      <c r="AL28" s="570" t="s">
        <v>741</v>
      </c>
      <c r="AM28" s="570" t="s">
        <v>796</v>
      </c>
      <c r="AN28" s="570" t="s">
        <v>741</v>
      </c>
      <c r="AO28" s="570" t="s">
        <v>1208</v>
      </c>
      <c r="AR28" s="570" t="s">
        <v>741</v>
      </c>
      <c r="AS28" s="570" t="s">
        <v>1251</v>
      </c>
    </row>
    <row r="29" spans="1:45" ht="32.25" customHeight="1">
      <c r="A29" s="1659"/>
      <c r="B29" s="1680"/>
      <c r="C29" s="1695"/>
      <c r="D29" s="1666"/>
      <c r="E29" s="1682"/>
      <c r="F29" s="977" t="s">
        <v>3368</v>
      </c>
      <c r="G29" s="959">
        <f ca="1">IF(INDEX(_401_01_001,MATCH(G$61,_4自治体コード,0))=表16!G$62,INDEX(INDIRECT("_"&amp;$AM29),MATCH(G$61,_4自治体コード,0)),0)+IF(INDEX(_121_01_001,MATCH(G$61,湖追自治体コード,0))=表16!G$62,INDEX(INDIRECT("_"&amp;$AO29),MATCH(G$61,湖追自治体コード,0)),0)+IF(INDEX(_124_02_001,MATCH(G$61,湖追自治体コード,0))=表16!G$62,INDEX(INDIRECT("_"&amp;$AS29),MATCH(G$61,湖追自治体コード,0)),0)</f>
        <v>0</v>
      </c>
      <c r="H29" s="960">
        <f ca="1">IF(INDEX(_401_01_001,MATCH(H$61,_4自治体コード,0))=表16!H$62,INDEX(INDIRECT("_"&amp;$AM29),MATCH(H$61,_4自治体コード,0)),0)+IF(INDEX(_121_01_001,MATCH(H$61,湖追自治体コード,0))=表16!H$62,INDEX(INDIRECT("_"&amp;$AO29),MATCH(H$61,湖追自治体コード,0)),0)+IF(INDEX(_124_02_001,MATCH(H$61,湖追自治体コード,0))=表16!H$62,INDEX(INDIRECT("_"&amp;$AS29),MATCH(H$61,湖追自治体コード,0)),0)</f>
        <v>1</v>
      </c>
      <c r="I29" s="960">
        <f ca="1">IF(INDEX(_401_01_001,MATCH(I$61,_4自治体コード,0))=表16!I$62,INDEX(INDIRECT("_"&amp;$AM29),MATCH(I$61,_4自治体コード,0)),0)+IF(INDEX(_121_01_001,MATCH(I$61,湖追自治体コード,0))=表16!I$62,INDEX(INDIRECT("_"&amp;$AO29),MATCH(I$61,湖追自治体コード,0)),0)+IF(INDEX(_124_02_001,MATCH(I$61,湖追自治体コード,0))=表16!I$62,INDEX(INDIRECT("_"&amp;$AS29),MATCH(I$61,湖追自治体コード,0)),0)</f>
        <v>0</v>
      </c>
      <c r="J29" s="959">
        <f ca="1">IF(INDEX(_401_01_001,MATCH(J$61,_4自治体コード,0))=表16!J$62,INDEX(INDIRECT("_"&amp;$AM29),MATCH(J$61,_4自治体コード,0)),0)+IF(INDEX(_121_01_001,MATCH(J$61,湖追自治体コード,0))=表16!J$62,INDEX(INDIRECT("_"&amp;$AO29),MATCH(J$61,湖追自治体コード,0)),0)+IF(INDEX(_124_02_001,MATCH(J$61,湖追自治体コード,0))=表16!J$62,INDEX(INDIRECT("_"&amp;$AS29),MATCH(J$61,湖追自治体コード,0)),0)</f>
        <v>0</v>
      </c>
      <c r="K29" s="959">
        <f ca="1">IF(INDEX(_401_01_001,MATCH(K$61,_4自治体コード,0))=表16!K$62,INDEX(INDIRECT("_"&amp;$AM29),MATCH(K$61,_4自治体コード,0)),0)+IF(INDEX(_121_01_001,MATCH(K$61,湖追自治体コード,0))=表16!K$62,INDEX(INDIRECT("_"&amp;$AO29),MATCH(K$61,湖追自治体コード,0)),0)+IF(INDEX(_124_02_001,MATCH(K$61,湖追自治体コード,0))=表16!K$62,INDEX(INDIRECT("_"&amp;$AS29),MATCH(K$61,湖追自治体コード,0)),0)</f>
        <v>2</v>
      </c>
      <c r="L29" s="959">
        <f ca="1">IF(INDEX(_401_01_001,MATCH(L$61,_4自治体コード,0))=表16!L$62,INDEX(INDIRECT("_"&amp;$AM29),MATCH(L$61,_4自治体コード,0)),0)+IF(INDEX(_121_01_001,MATCH(L$61,湖追自治体コード,0))=表16!L$62,INDEX(INDIRECT("_"&amp;$AO29),MATCH(L$61,湖追自治体コード,0)),0)+IF(INDEX(_124_02_001,MATCH(L$61,湖追自治体コード,0))=表16!L$62,INDEX(INDIRECT("_"&amp;$AS29),MATCH(L$61,湖追自治体コード,0)),0)</f>
        <v>0</v>
      </c>
      <c r="M29" s="959">
        <f ca="1">IF(INDEX(_401_01_001,MATCH(M$61,_4自治体コード,0))=表16!M$62,INDEX(INDIRECT("_"&amp;$AM29),MATCH(M$61,_4自治体コード,0)),0)+IF(INDEX(_121_01_001,MATCH(M$61,湖追自治体コード,0))=表16!M$62,INDEX(INDIRECT("_"&amp;$AO29),MATCH(M$61,湖追自治体コード,0)),0)+IF(INDEX(_124_02_001,MATCH(M$61,湖追自治体コード,0))=表16!M$62,INDEX(INDIRECT("_"&amp;$AS29),MATCH(M$61,湖追自治体コード,0)),0)</f>
        <v>0</v>
      </c>
      <c r="N29" s="959">
        <f ca="1">IF(INDEX(_401_01_001,MATCH(N$61,_4自治体コード,0))=表16!N$62,INDEX(INDIRECT("_"&amp;$AM29),MATCH(N$61,_4自治体コード,0)),0)+IF(INDEX(_121_01_001,MATCH(N$61,湖追自治体コード,0))=表16!N$62,INDEX(INDIRECT("_"&amp;$AO29),MATCH(N$61,湖追自治体コード,0)),0)+IF(INDEX(_124_02_001,MATCH(N$61,湖追自治体コード,0))=表16!N$62,INDEX(INDIRECT("_"&amp;$AS29),MATCH(N$61,湖追自治体コード,0)),0)</f>
        <v>6</v>
      </c>
      <c r="O29" s="959">
        <f ca="1">IF(INDEX(_401_01_001,MATCH(O$61,_4自治体コード,0))=表16!O$62,INDEX(INDIRECT("_"&amp;$AM29),MATCH(O$61,_4自治体コード,0)),0)+IF(INDEX(_121_01_001,MATCH(O$61,湖追自治体コード,0))=表16!O$62,INDEX(INDIRECT("_"&amp;$AO29),MATCH(O$61,湖追自治体コード,0)),0)+IF(INDEX(_124_02_001,MATCH(O$61,湖追自治体コード,0))=表16!O$62,INDEX(INDIRECT("_"&amp;$AS29),MATCH(O$61,湖追自治体コード,0)),0)</f>
        <v>0</v>
      </c>
      <c r="P29" s="959">
        <f ca="1">IF(INDEX(_401_01_001,MATCH(P$61,_4自治体コード,0))=表16!P$62,INDEX(INDIRECT("_"&amp;$AM29),MATCH(P$61,_4自治体コード,0)),0)+IF(INDEX(_121_01_001,MATCH(P$61,湖追自治体コード,0))=表16!P$62,INDEX(INDIRECT("_"&amp;$AO29),MATCH(P$61,湖追自治体コード,0)),0)+IF(INDEX(_124_02_001,MATCH(P$61,湖追自治体コード,0))=表16!P$62,INDEX(INDIRECT("_"&amp;$AS29),MATCH(P$61,湖追自治体コード,0)),0)</f>
        <v>1</v>
      </c>
      <c r="Q29" s="959">
        <f ca="1">IF(INDEX(_401_01_001,MATCH(Q$61,_4自治体コード,0))=表16!Q$62,INDEX(INDIRECT("_"&amp;$AM29),MATCH(Q$61,_4自治体コード,0)),0)+IF(INDEX(_121_01_001,MATCH(Q$61,湖追自治体コード,0))=表16!Q$62,INDEX(INDIRECT("_"&amp;$AO29),MATCH(Q$61,湖追自治体コード,0)),0)+IF(INDEX(_124_02_001,MATCH(Q$61,湖追自治体コード,0))=表16!Q$62,INDEX(INDIRECT("_"&amp;$AS29),MATCH(Q$61,湖追自治体コード,0)),0)</f>
        <v>2</v>
      </c>
      <c r="R29" s="959">
        <f ca="1">IF(INDEX(_401_01_001,MATCH(R$61,_4自治体コード,0))=表16!R$62,INDEX(INDIRECT("_"&amp;$AM29),MATCH(R$61,_4自治体コード,0)),0)+IF(INDEX(_121_01_001,MATCH(R$61,湖追自治体コード,0))=表16!R$62,INDEX(INDIRECT("_"&amp;$AO29),MATCH(R$61,湖追自治体コード,0)),0)+IF(INDEX(_124_02_001,MATCH(R$61,湖追自治体コード,0))=表16!R$62,INDEX(INDIRECT("_"&amp;$AS29),MATCH(R$61,湖追自治体コード,0)),0)</f>
        <v>0</v>
      </c>
      <c r="S29" s="959">
        <f ca="1">IF(INDEX(_401_01_001,MATCH(S$61,_4自治体コード,0))=表16!S$62,INDEX(INDIRECT("_"&amp;$AM29),MATCH(S$61,_4自治体コード,0)),0)+IF(INDEX(_121_01_001,MATCH(S$61,湖追自治体コード,0))=表16!S$62,INDEX(INDIRECT("_"&amp;$AO29),MATCH(S$61,湖追自治体コード,0)),0)+IF(INDEX(_124_02_001,MATCH(S$61,湖追自治体コード,0))=表16!S$62,INDEX(INDIRECT("_"&amp;$AS29),MATCH(S$61,湖追自治体コード,0)),0)</f>
        <v>2</v>
      </c>
      <c r="T29" s="959">
        <f ca="1">IF(INDEX(_401_01_001,MATCH(T$61,_4自治体コード,0))=表16!T$62,INDEX(INDIRECT("_"&amp;$AM29),MATCH(T$61,_4自治体コード,0)),0)+IF(INDEX(_121_01_001,MATCH(T$61,湖追自治体コード,0))=表16!T$62,INDEX(INDIRECT("_"&amp;$AO29),MATCH(T$61,湖追自治体コード,0)),0)+IF(INDEX(_124_02_001,MATCH(T$61,湖追自治体コード,0))=表16!T$62,INDEX(INDIRECT("_"&amp;$AS29),MATCH(T$61,湖追自治体コード,0)),0)</f>
        <v>0</v>
      </c>
      <c r="U29" s="959">
        <f ca="1">IF(INDEX(_401_01_001,MATCH(U$61,_4自治体コード,0))=表16!U$62,INDEX(INDIRECT("_"&amp;$AM29),MATCH(U$61,_4自治体コード,0)),0)+IF(INDEX(_121_01_001,MATCH(U$61,湖追自治体コード,0))=表16!U$62,INDEX(INDIRECT("_"&amp;$AO29),MATCH(U$61,湖追自治体コード,0)),0)+IF(INDEX(_124_02_001,MATCH(U$61,湖追自治体コード,0))=表16!U$62,INDEX(INDIRECT("_"&amp;$AS29),MATCH(U$61,湖追自治体コード,0)),0)</f>
        <v>0</v>
      </c>
      <c r="V29" s="959">
        <f ca="1">IF(INDEX(_401_01_001,MATCH(V$61,_4自治体コード,0))=表16!V$62,INDEX(INDIRECT("_"&amp;$AM29),MATCH(V$61,_4自治体コード,0)),0)+IF(INDEX(_121_01_001,MATCH(V$61,湖追自治体コード,0))=表16!V$62,INDEX(INDIRECT("_"&amp;$AO29),MATCH(V$61,湖追自治体コード,0)),0)+IF(INDEX(_124_02_001,MATCH(V$61,湖追自治体コード,0))=表16!V$62,INDEX(INDIRECT("_"&amp;$AS29),MATCH(V$61,湖追自治体コード,0)),0)</f>
        <v>8</v>
      </c>
      <c r="W29" s="959">
        <f ca="1">IF(INDEX(_401_01_001,MATCH(W$61,_4自治体コード,0))=表16!W$62,INDEX(INDIRECT("_"&amp;$AM29),MATCH(W$61,_4自治体コード,0)),0)+IF(INDEX(_121_01_001,MATCH(W$61,湖追自治体コード,0))=表16!W$62,INDEX(INDIRECT("_"&amp;$AO29),MATCH(W$61,湖追自治体コード,0)),0)+IF(INDEX(_124_02_001,MATCH(W$61,湖追自治体コード,0))=表16!W$62,INDEX(INDIRECT("_"&amp;$AS29),MATCH(W$61,湖追自治体コード,0)),0)</f>
        <v>0</v>
      </c>
      <c r="X29" s="959">
        <f ca="1">IF(INDEX(_401_01_001,MATCH(X$61,_4自治体コード,0))=表16!X$62,INDEX(INDIRECT("_"&amp;$AM29),MATCH(X$61,_4自治体コード,0)),0)+IF(INDEX(_121_01_001,MATCH(X$61,湖追自治体コード,0))=表16!X$62,INDEX(INDIRECT("_"&amp;$AO29),MATCH(X$61,湖追自治体コード,0)),0)+IF(INDEX(_124_02_001,MATCH(X$61,湖追自治体コード,0))=表16!X$62,INDEX(INDIRECT("_"&amp;$AS29),MATCH(X$61,湖追自治体コード,0)),0)</f>
        <v>0</v>
      </c>
      <c r="Y29" s="959">
        <f ca="1">IF(INDEX(_401_01_001,MATCH(Y$61,_4自治体コード,0))=表16!Y$62,INDEX(INDIRECT("_"&amp;$AM29),MATCH(Y$61,_4自治体コード,0)),0)+IF(INDEX(_121_01_001,MATCH(Y$61,湖追自治体コード,0))=表16!Y$62,INDEX(INDIRECT("_"&amp;$AO29),MATCH(Y$61,湖追自治体コード,0)),0)+IF(INDEX(_124_02_001,MATCH(Y$61,湖追自治体コード,0))=表16!Y$62,INDEX(INDIRECT("_"&amp;$AS29),MATCH(Y$61,湖追自治体コード,0)),0)</f>
        <v>0</v>
      </c>
      <c r="Z29" s="959">
        <f ca="1">IF(INDEX(_401_01_001,MATCH(Z$61,_4自治体コード,0))=表16!Z$62,INDEX(INDIRECT("_"&amp;$AM29),MATCH(Z$61,_4自治体コード,0)),0)+IF(INDEX(_121_01_001,MATCH(Z$61,湖追自治体コード,0))=表16!Z$62,INDEX(INDIRECT("_"&amp;$AO29),MATCH(Z$61,湖追自治体コード,0)),0)+IF(INDEX(_124_02_001,MATCH(Z$61,湖追自治体コード,0))=表16!Z$62,INDEX(INDIRECT("_"&amp;$AS29),MATCH(Z$61,湖追自治体コード,0)),0)</f>
        <v>2</v>
      </c>
      <c r="AA29" s="959">
        <f ca="1">IF(INDEX(_401_01_001,MATCH(AA$61,_4自治体コード,0))=表16!AA$62,INDEX(INDIRECT("_"&amp;$AM29),MATCH(AA$61,_4自治体コード,0)),0)+IF(INDEX(_121_01_001,MATCH(AA$61,湖追自治体コード,0))=表16!AA$62,INDEX(INDIRECT("_"&amp;$AO29),MATCH(AA$61,湖追自治体コード,0)),0)+IF(INDEX(_124_02_001,MATCH(AA$61,湖追自治体コード,0))=表16!AA$62,INDEX(INDIRECT("_"&amp;$AS29),MATCH(AA$61,湖追自治体コード,0)),0)</f>
        <v>0</v>
      </c>
      <c r="AB29" s="959">
        <f ca="1">IF(INDEX(_401_01_001,MATCH(AB$61,_4自治体コード,0))=表16!AB$62,INDEX(INDIRECT("_"&amp;$AM29),MATCH(AB$61,_4自治体コード,0)),0)+IF(INDEX(_121_01_001,MATCH(AB$61,湖追自治体コード,0))=表16!AB$62,INDEX(INDIRECT("_"&amp;$AO29),MATCH(AB$61,湖追自治体コード,0)),0)+IF(INDEX(_124_02_001,MATCH(AB$61,湖追自治体コード,0))=表16!AB$62,INDEX(INDIRECT("_"&amp;$AS29),MATCH(AB$61,湖追自治体コード,0)),0)</f>
        <v>0</v>
      </c>
      <c r="AC29" s="959">
        <f ca="1">IF(INDEX(_401_01_001,MATCH(AC$61,_4自治体コード,0))=表16!AC$62,INDEX(INDIRECT("_"&amp;$AM29),MATCH(AC$61,_4自治体コード,0)),0)+IF(INDEX(_121_01_001,MATCH(AC$61,湖追自治体コード,0))=表16!AC$62,INDEX(INDIRECT("_"&amp;$AO29),MATCH(AC$61,湖追自治体コード,0)),0)+IF(INDEX(_124_02_001,MATCH(AC$61,湖追自治体コード,0))=表16!AC$62,INDEX(INDIRECT("_"&amp;$AS29),MATCH(AC$61,湖追自治体コード,0)),0)</f>
        <v>1</v>
      </c>
      <c r="AD29" s="959">
        <f ca="1">IF(INDEX(_401_01_001,MATCH(AD$61,_4自治体コード,0))=表16!AD$62,INDEX(INDIRECT("_"&amp;$AM29),MATCH(AD$61,_4自治体コード,0)),0)+IF(INDEX(_121_01_001,MATCH(AD$61,湖追自治体コード,0))=表16!AD$62,INDEX(INDIRECT("_"&amp;$AO29),MATCH(AD$61,湖追自治体コード,0)),0)+IF(INDEX(_124_02_001,MATCH(AD$61,湖追自治体コード,0))=表16!AD$62,INDEX(INDIRECT("_"&amp;$AS29),MATCH(AD$61,湖追自治体コード,0)),0)</f>
        <v>0</v>
      </c>
      <c r="AE29" s="959">
        <f ca="1">IF(INDEX(_401_01_001,MATCH(AE$61,_4自治体コード,0))=表16!AE$62,INDEX(INDIRECT("_"&amp;$AM29),MATCH(AE$61,_4自治体コード,0)),0)+IF(INDEX(_121_01_001,MATCH(AE$61,湖追自治体コード,0))=表16!AE$62,INDEX(INDIRECT("_"&amp;$AO29),MATCH(AE$61,湖追自治体コード,0)),0)+IF(INDEX(_124_02_001,MATCH(AE$61,湖追自治体コード,0))=表16!AE$62,INDEX(INDIRECT("_"&amp;$AS29),MATCH(AE$61,湖追自治体コード,0)),0)</f>
        <v>0</v>
      </c>
      <c r="AF29" s="959">
        <f ca="1">IF(INDEX(_401_01_001,MATCH(AF$61,_4自治体コード,0))=表16!AF$62,INDEX(INDIRECT("_"&amp;$AM29),MATCH(AF$61,_4自治体コード,0)),0)+IF(INDEX(_121_01_001,MATCH(AF$61,湖追自治体コード,0))=表16!AF$62,INDEX(INDIRECT("_"&amp;$AO29),MATCH(AF$61,湖追自治体コード,0)),0)+IF(INDEX(_124_02_001,MATCH(AF$61,湖追自治体コード,0))=表16!AF$62,INDEX(INDIRECT("_"&amp;$AS29),MATCH(AF$61,湖追自治体コード,0)),0)</f>
        <v>7</v>
      </c>
      <c r="AG29" s="959">
        <f ca="1">IF(INDEX(_401_01_001,MATCH(AG$61,_4自治体コード,0))=表16!AG$62,INDEX(INDIRECT("_"&amp;$AM29),MATCH(AG$61,_4自治体コード,0)),0)+IF(INDEX(_121_01_001,MATCH(AG$61,湖追自治体コード,0))=表16!AG$62,INDEX(INDIRECT("_"&amp;$AO29),MATCH(AG$61,湖追自治体コード,0)),0)+IF(INDEX(_124_02_001,MATCH(AG$61,湖追自治体コード,0))=表16!AG$62,INDEX(INDIRECT("_"&amp;$AS29),MATCH(AG$61,湖追自治体コード,0)),0)</f>
        <v>0</v>
      </c>
      <c r="AH29" s="961">
        <f t="shared" ca="1" si="1"/>
        <v>32</v>
      </c>
      <c r="AL29" s="570" t="s">
        <v>742</v>
      </c>
      <c r="AM29" s="570" t="s">
        <v>797</v>
      </c>
      <c r="AN29" s="570" t="s">
        <v>742</v>
      </c>
      <c r="AO29" s="570" t="s">
        <v>1209</v>
      </c>
      <c r="AR29" s="570" t="s">
        <v>742</v>
      </c>
      <c r="AS29" s="570" t="s">
        <v>1252</v>
      </c>
    </row>
    <row r="30" spans="1:45" ht="32.25" customHeight="1">
      <c r="A30" s="1659"/>
      <c r="B30" s="1680"/>
      <c r="C30" s="1695"/>
      <c r="D30" s="1666"/>
      <c r="E30" s="1682"/>
      <c r="F30" s="980" t="s">
        <v>3369</v>
      </c>
      <c r="G30" s="962">
        <f ca="1">IF(INDEX(_401_01_001,MATCH(G$61,_4自治体コード,0))=表16!G$62,INDEX(INDIRECT("_"&amp;$AM30),MATCH(G$61,_4自治体コード,0)),0)+IF(INDEX(_121_01_001,MATCH(G$61,湖追自治体コード,0))=表16!G$62,INDEX(INDIRECT("_"&amp;$AO30),MATCH(G$61,湖追自治体コード,0)),0)+IF(INDEX(_124_02_001,MATCH(G$61,湖追自治体コード,0))=表16!G$62,INDEX(INDIRECT("_"&amp;$AS30),MATCH(G$61,湖追自治体コード,0)),0)</f>
        <v>0</v>
      </c>
      <c r="H30" s="963">
        <f ca="1">IF(INDEX(_401_01_001,MATCH(H$61,_4自治体コード,0))=表16!H$62,INDEX(INDIRECT("_"&amp;$AM30),MATCH(H$61,_4自治体コード,0)),0)+IF(INDEX(_121_01_001,MATCH(H$61,湖追自治体コード,0))=表16!H$62,INDEX(INDIRECT("_"&amp;$AO30),MATCH(H$61,湖追自治体コード,0)),0)+IF(INDEX(_124_02_001,MATCH(H$61,湖追自治体コード,0))=表16!H$62,INDEX(INDIRECT("_"&amp;$AS30),MATCH(H$61,湖追自治体コード,0)),0)</f>
        <v>0</v>
      </c>
      <c r="I30" s="963">
        <f ca="1">IF(INDEX(_401_01_001,MATCH(I$61,_4自治体コード,0))=表16!I$62,INDEX(INDIRECT("_"&amp;$AM30),MATCH(I$61,_4自治体コード,0)),0)+IF(INDEX(_121_01_001,MATCH(I$61,湖追自治体コード,0))=表16!I$62,INDEX(INDIRECT("_"&amp;$AO30),MATCH(I$61,湖追自治体コード,0)),0)+IF(INDEX(_124_02_001,MATCH(I$61,湖追自治体コード,0))=表16!I$62,INDEX(INDIRECT("_"&amp;$AS30),MATCH(I$61,湖追自治体コード,0)),0)</f>
        <v>0</v>
      </c>
      <c r="J30" s="962">
        <f ca="1">IF(INDEX(_401_01_001,MATCH(J$61,_4自治体コード,0))=表16!J$62,INDEX(INDIRECT("_"&amp;$AM30),MATCH(J$61,_4自治体コード,0)),0)+IF(INDEX(_121_01_001,MATCH(J$61,湖追自治体コード,0))=表16!J$62,INDEX(INDIRECT("_"&amp;$AO30),MATCH(J$61,湖追自治体コード,0)),0)+IF(INDEX(_124_02_001,MATCH(J$61,湖追自治体コード,0))=表16!J$62,INDEX(INDIRECT("_"&amp;$AS30),MATCH(J$61,湖追自治体コード,0)),0)</f>
        <v>0</v>
      </c>
      <c r="K30" s="962">
        <f ca="1">IF(INDEX(_401_01_001,MATCH(K$61,_4自治体コード,0))=表16!K$62,INDEX(INDIRECT("_"&amp;$AM30),MATCH(K$61,_4自治体コード,0)),0)+IF(INDEX(_121_01_001,MATCH(K$61,湖追自治体コード,0))=表16!K$62,INDEX(INDIRECT("_"&amp;$AO30),MATCH(K$61,湖追自治体コード,0)),0)+IF(INDEX(_124_02_001,MATCH(K$61,湖追自治体コード,0))=表16!K$62,INDEX(INDIRECT("_"&amp;$AS30),MATCH(K$61,湖追自治体コード,0)),0)</f>
        <v>0</v>
      </c>
      <c r="L30" s="962">
        <f ca="1">IF(INDEX(_401_01_001,MATCH(L$61,_4自治体コード,0))=表16!L$62,INDEX(INDIRECT("_"&amp;$AM30),MATCH(L$61,_4自治体コード,0)),0)+IF(INDEX(_121_01_001,MATCH(L$61,湖追自治体コード,0))=表16!L$62,INDEX(INDIRECT("_"&amp;$AO30),MATCH(L$61,湖追自治体コード,0)),0)+IF(INDEX(_124_02_001,MATCH(L$61,湖追自治体コード,0))=表16!L$62,INDEX(INDIRECT("_"&amp;$AS30),MATCH(L$61,湖追自治体コード,0)),0)</f>
        <v>0</v>
      </c>
      <c r="M30" s="962">
        <f ca="1">IF(INDEX(_401_01_001,MATCH(M$61,_4自治体コード,0))=表16!M$62,INDEX(INDIRECT("_"&amp;$AM30),MATCH(M$61,_4自治体コード,0)),0)+IF(INDEX(_121_01_001,MATCH(M$61,湖追自治体コード,0))=表16!M$62,INDEX(INDIRECT("_"&amp;$AO30),MATCH(M$61,湖追自治体コード,0)),0)+IF(INDEX(_124_02_001,MATCH(M$61,湖追自治体コード,0))=表16!M$62,INDEX(INDIRECT("_"&amp;$AS30),MATCH(M$61,湖追自治体コード,0)),0)</f>
        <v>0</v>
      </c>
      <c r="N30" s="962">
        <f ca="1">IF(INDEX(_401_01_001,MATCH(N$61,_4自治体コード,0))=表16!N$62,INDEX(INDIRECT("_"&amp;$AM30),MATCH(N$61,_4自治体コード,0)),0)+IF(INDEX(_121_01_001,MATCH(N$61,湖追自治体コード,0))=表16!N$62,INDEX(INDIRECT("_"&amp;$AO30),MATCH(N$61,湖追自治体コード,0)),0)+IF(INDEX(_124_02_001,MATCH(N$61,湖追自治体コード,0))=表16!N$62,INDEX(INDIRECT("_"&amp;$AS30),MATCH(N$61,湖追自治体コード,0)),0)</f>
        <v>0</v>
      </c>
      <c r="O30" s="962">
        <f ca="1">IF(INDEX(_401_01_001,MATCH(O$61,_4自治体コード,0))=表16!O$62,INDEX(INDIRECT("_"&amp;$AM30),MATCH(O$61,_4自治体コード,0)),0)+IF(INDEX(_121_01_001,MATCH(O$61,湖追自治体コード,0))=表16!O$62,INDEX(INDIRECT("_"&amp;$AO30),MATCH(O$61,湖追自治体コード,0)),0)+IF(INDEX(_124_02_001,MATCH(O$61,湖追自治体コード,0))=表16!O$62,INDEX(INDIRECT("_"&amp;$AS30),MATCH(O$61,湖追自治体コード,0)),0)</f>
        <v>0</v>
      </c>
      <c r="P30" s="962">
        <f ca="1">IF(INDEX(_401_01_001,MATCH(P$61,_4自治体コード,0))=表16!P$62,INDEX(INDIRECT("_"&amp;$AM30),MATCH(P$61,_4自治体コード,0)),0)+IF(INDEX(_121_01_001,MATCH(P$61,湖追自治体コード,0))=表16!P$62,INDEX(INDIRECT("_"&amp;$AO30),MATCH(P$61,湖追自治体コード,0)),0)+IF(INDEX(_124_02_001,MATCH(P$61,湖追自治体コード,0))=表16!P$62,INDEX(INDIRECT("_"&amp;$AS30),MATCH(P$61,湖追自治体コード,0)),0)</f>
        <v>0</v>
      </c>
      <c r="Q30" s="962">
        <f ca="1">IF(INDEX(_401_01_001,MATCH(Q$61,_4自治体コード,0))=表16!Q$62,INDEX(INDIRECT("_"&amp;$AM30),MATCH(Q$61,_4自治体コード,0)),0)+IF(INDEX(_121_01_001,MATCH(Q$61,湖追自治体コード,0))=表16!Q$62,INDEX(INDIRECT("_"&amp;$AO30),MATCH(Q$61,湖追自治体コード,0)),0)+IF(INDEX(_124_02_001,MATCH(Q$61,湖追自治体コード,0))=表16!Q$62,INDEX(INDIRECT("_"&amp;$AS30),MATCH(Q$61,湖追自治体コード,0)),0)</f>
        <v>0</v>
      </c>
      <c r="R30" s="962">
        <f ca="1">IF(INDEX(_401_01_001,MATCH(R$61,_4自治体コード,0))=表16!R$62,INDEX(INDIRECT("_"&amp;$AM30),MATCH(R$61,_4自治体コード,0)),0)+IF(INDEX(_121_01_001,MATCH(R$61,湖追自治体コード,0))=表16!R$62,INDEX(INDIRECT("_"&amp;$AO30),MATCH(R$61,湖追自治体コード,0)),0)+IF(INDEX(_124_02_001,MATCH(R$61,湖追自治体コード,0))=表16!R$62,INDEX(INDIRECT("_"&amp;$AS30),MATCH(R$61,湖追自治体コード,0)),0)</f>
        <v>0</v>
      </c>
      <c r="S30" s="962">
        <f ca="1">IF(INDEX(_401_01_001,MATCH(S$61,_4自治体コード,0))=表16!S$62,INDEX(INDIRECT("_"&amp;$AM30),MATCH(S$61,_4自治体コード,0)),0)+IF(INDEX(_121_01_001,MATCH(S$61,湖追自治体コード,0))=表16!S$62,INDEX(INDIRECT("_"&amp;$AO30),MATCH(S$61,湖追自治体コード,0)),0)+IF(INDEX(_124_02_001,MATCH(S$61,湖追自治体コード,0))=表16!S$62,INDEX(INDIRECT("_"&amp;$AS30),MATCH(S$61,湖追自治体コード,0)),0)</f>
        <v>0</v>
      </c>
      <c r="T30" s="962">
        <f ca="1">IF(INDEX(_401_01_001,MATCH(T$61,_4自治体コード,0))=表16!T$62,INDEX(INDIRECT("_"&amp;$AM30),MATCH(T$61,_4自治体コード,0)),0)+IF(INDEX(_121_01_001,MATCH(T$61,湖追自治体コード,0))=表16!T$62,INDEX(INDIRECT("_"&amp;$AO30),MATCH(T$61,湖追自治体コード,0)),0)+IF(INDEX(_124_02_001,MATCH(T$61,湖追自治体コード,0))=表16!T$62,INDEX(INDIRECT("_"&amp;$AS30),MATCH(T$61,湖追自治体コード,0)),0)</f>
        <v>0</v>
      </c>
      <c r="U30" s="962">
        <f ca="1">IF(INDEX(_401_01_001,MATCH(U$61,_4自治体コード,0))=表16!U$62,INDEX(INDIRECT("_"&amp;$AM30),MATCH(U$61,_4自治体コード,0)),0)+IF(INDEX(_121_01_001,MATCH(U$61,湖追自治体コード,0))=表16!U$62,INDEX(INDIRECT("_"&amp;$AO30),MATCH(U$61,湖追自治体コード,0)),0)+IF(INDEX(_124_02_001,MATCH(U$61,湖追自治体コード,0))=表16!U$62,INDEX(INDIRECT("_"&amp;$AS30),MATCH(U$61,湖追自治体コード,0)),0)</f>
        <v>0</v>
      </c>
      <c r="V30" s="962">
        <f ca="1">IF(INDEX(_401_01_001,MATCH(V$61,_4自治体コード,0))=表16!V$62,INDEX(INDIRECT("_"&amp;$AM30),MATCH(V$61,_4自治体コード,0)),0)+IF(INDEX(_121_01_001,MATCH(V$61,湖追自治体コード,0))=表16!V$62,INDEX(INDIRECT("_"&amp;$AO30),MATCH(V$61,湖追自治体コード,0)),0)+IF(INDEX(_124_02_001,MATCH(V$61,湖追自治体コード,0))=表16!V$62,INDEX(INDIRECT("_"&amp;$AS30),MATCH(V$61,湖追自治体コード,0)),0)</f>
        <v>0</v>
      </c>
      <c r="W30" s="962">
        <f ca="1">IF(INDEX(_401_01_001,MATCH(W$61,_4自治体コード,0))=表16!W$62,INDEX(INDIRECT("_"&amp;$AM30),MATCH(W$61,_4自治体コード,0)),0)+IF(INDEX(_121_01_001,MATCH(W$61,湖追自治体コード,0))=表16!W$62,INDEX(INDIRECT("_"&amp;$AO30),MATCH(W$61,湖追自治体コード,0)),0)+IF(INDEX(_124_02_001,MATCH(W$61,湖追自治体コード,0))=表16!W$62,INDEX(INDIRECT("_"&amp;$AS30),MATCH(W$61,湖追自治体コード,0)),0)</f>
        <v>0</v>
      </c>
      <c r="X30" s="962">
        <f ca="1">IF(INDEX(_401_01_001,MATCH(X$61,_4自治体コード,0))=表16!X$62,INDEX(INDIRECT("_"&amp;$AM30),MATCH(X$61,_4自治体コード,0)),0)+IF(INDEX(_121_01_001,MATCH(X$61,湖追自治体コード,0))=表16!X$62,INDEX(INDIRECT("_"&amp;$AO30),MATCH(X$61,湖追自治体コード,0)),0)+IF(INDEX(_124_02_001,MATCH(X$61,湖追自治体コード,0))=表16!X$62,INDEX(INDIRECT("_"&amp;$AS30),MATCH(X$61,湖追自治体コード,0)),0)</f>
        <v>0</v>
      </c>
      <c r="Y30" s="962">
        <f ca="1">IF(INDEX(_401_01_001,MATCH(Y$61,_4自治体コード,0))=表16!Y$62,INDEX(INDIRECT("_"&amp;$AM30),MATCH(Y$61,_4自治体コード,0)),0)+IF(INDEX(_121_01_001,MATCH(Y$61,湖追自治体コード,0))=表16!Y$62,INDEX(INDIRECT("_"&amp;$AO30),MATCH(Y$61,湖追自治体コード,0)),0)+IF(INDEX(_124_02_001,MATCH(Y$61,湖追自治体コード,0))=表16!Y$62,INDEX(INDIRECT("_"&amp;$AS30),MATCH(Y$61,湖追自治体コード,0)),0)</f>
        <v>0</v>
      </c>
      <c r="Z30" s="962">
        <f ca="1">IF(INDEX(_401_01_001,MATCH(Z$61,_4自治体コード,0))=表16!Z$62,INDEX(INDIRECT("_"&amp;$AM30),MATCH(Z$61,_4自治体コード,0)),0)+IF(INDEX(_121_01_001,MATCH(Z$61,湖追自治体コード,0))=表16!Z$62,INDEX(INDIRECT("_"&amp;$AO30),MATCH(Z$61,湖追自治体コード,0)),0)+IF(INDEX(_124_02_001,MATCH(Z$61,湖追自治体コード,0))=表16!Z$62,INDEX(INDIRECT("_"&amp;$AS30),MATCH(Z$61,湖追自治体コード,0)),0)</f>
        <v>0</v>
      </c>
      <c r="AA30" s="962">
        <f ca="1">IF(INDEX(_401_01_001,MATCH(AA$61,_4自治体コード,0))=表16!AA$62,INDEX(INDIRECT("_"&amp;$AM30),MATCH(AA$61,_4自治体コード,0)),0)+IF(INDEX(_121_01_001,MATCH(AA$61,湖追自治体コード,0))=表16!AA$62,INDEX(INDIRECT("_"&amp;$AO30),MATCH(AA$61,湖追自治体コード,0)),0)+IF(INDEX(_124_02_001,MATCH(AA$61,湖追自治体コード,0))=表16!AA$62,INDEX(INDIRECT("_"&amp;$AS30),MATCH(AA$61,湖追自治体コード,0)),0)</f>
        <v>0</v>
      </c>
      <c r="AB30" s="962">
        <f ca="1">IF(INDEX(_401_01_001,MATCH(AB$61,_4自治体コード,0))=表16!AB$62,INDEX(INDIRECT("_"&amp;$AM30),MATCH(AB$61,_4自治体コード,0)),0)+IF(INDEX(_121_01_001,MATCH(AB$61,湖追自治体コード,0))=表16!AB$62,INDEX(INDIRECT("_"&amp;$AO30),MATCH(AB$61,湖追自治体コード,0)),0)+IF(INDEX(_124_02_001,MATCH(AB$61,湖追自治体コード,0))=表16!AB$62,INDEX(INDIRECT("_"&amp;$AS30),MATCH(AB$61,湖追自治体コード,0)),0)</f>
        <v>0</v>
      </c>
      <c r="AC30" s="962">
        <f ca="1">IF(INDEX(_401_01_001,MATCH(AC$61,_4自治体コード,0))=表16!AC$62,INDEX(INDIRECT("_"&amp;$AM30),MATCH(AC$61,_4自治体コード,0)),0)+IF(INDEX(_121_01_001,MATCH(AC$61,湖追自治体コード,0))=表16!AC$62,INDEX(INDIRECT("_"&amp;$AO30),MATCH(AC$61,湖追自治体コード,0)),0)+IF(INDEX(_124_02_001,MATCH(AC$61,湖追自治体コード,0))=表16!AC$62,INDEX(INDIRECT("_"&amp;$AS30),MATCH(AC$61,湖追自治体コード,0)),0)</f>
        <v>1</v>
      </c>
      <c r="AD30" s="962">
        <f ca="1">IF(INDEX(_401_01_001,MATCH(AD$61,_4自治体コード,0))=表16!AD$62,INDEX(INDIRECT("_"&amp;$AM30),MATCH(AD$61,_4自治体コード,0)),0)+IF(INDEX(_121_01_001,MATCH(AD$61,湖追自治体コード,0))=表16!AD$62,INDEX(INDIRECT("_"&amp;$AO30),MATCH(AD$61,湖追自治体コード,0)),0)+IF(INDEX(_124_02_001,MATCH(AD$61,湖追自治体コード,0))=表16!AD$62,INDEX(INDIRECT("_"&amp;$AS30),MATCH(AD$61,湖追自治体コード,0)),0)</f>
        <v>0</v>
      </c>
      <c r="AE30" s="962">
        <f ca="1">IF(INDEX(_401_01_001,MATCH(AE$61,_4自治体コード,0))=表16!AE$62,INDEX(INDIRECT("_"&amp;$AM30),MATCH(AE$61,_4自治体コード,0)),0)+IF(INDEX(_121_01_001,MATCH(AE$61,湖追自治体コード,0))=表16!AE$62,INDEX(INDIRECT("_"&amp;$AO30),MATCH(AE$61,湖追自治体コード,0)),0)+IF(INDEX(_124_02_001,MATCH(AE$61,湖追自治体コード,0))=表16!AE$62,INDEX(INDIRECT("_"&amp;$AS30),MATCH(AE$61,湖追自治体コード,0)),0)</f>
        <v>0</v>
      </c>
      <c r="AF30" s="962">
        <f ca="1">IF(INDEX(_401_01_001,MATCH(AF$61,_4自治体コード,0))=表16!AF$62,INDEX(INDIRECT("_"&amp;$AM30),MATCH(AF$61,_4自治体コード,0)),0)+IF(INDEX(_121_01_001,MATCH(AF$61,湖追自治体コード,0))=表16!AF$62,INDEX(INDIRECT("_"&amp;$AO30),MATCH(AF$61,湖追自治体コード,0)),0)+IF(INDEX(_124_02_001,MATCH(AF$61,湖追自治体コード,0))=表16!AF$62,INDEX(INDIRECT("_"&amp;$AS30),MATCH(AF$61,湖追自治体コード,0)),0)</f>
        <v>1</v>
      </c>
      <c r="AG30" s="962">
        <f ca="1">IF(INDEX(_401_01_001,MATCH(AG$61,_4自治体コード,0))=表16!AG$62,INDEX(INDIRECT("_"&amp;$AM30),MATCH(AG$61,_4自治体コード,0)),0)+IF(INDEX(_121_01_001,MATCH(AG$61,湖追自治体コード,0))=表16!AG$62,INDEX(INDIRECT("_"&amp;$AO30),MATCH(AG$61,湖追自治体コード,0)),0)+IF(INDEX(_124_02_001,MATCH(AG$61,湖追自治体コード,0))=表16!AG$62,INDEX(INDIRECT("_"&amp;$AS30),MATCH(AG$61,湖追自治体コード,0)),0)</f>
        <v>0</v>
      </c>
      <c r="AH30" s="964">
        <f t="shared" ca="1" si="1"/>
        <v>2</v>
      </c>
      <c r="AL30" s="570" t="s">
        <v>743</v>
      </c>
      <c r="AM30" s="570" t="s">
        <v>798</v>
      </c>
      <c r="AN30" s="570" t="s">
        <v>743</v>
      </c>
      <c r="AO30" s="570" t="s">
        <v>1210</v>
      </c>
      <c r="AR30" s="570" t="s">
        <v>743</v>
      </c>
      <c r="AS30" s="570" t="s">
        <v>1253</v>
      </c>
    </row>
    <row r="31" spans="1:45" ht="32.25" customHeight="1">
      <c r="A31" s="1659"/>
      <c r="B31" s="1680"/>
      <c r="C31" s="1695"/>
      <c r="D31" s="1697" t="s">
        <v>3374</v>
      </c>
      <c r="E31" s="1668"/>
      <c r="F31" s="979" t="s">
        <v>3367</v>
      </c>
      <c r="G31" s="968">
        <f ca="1">IF(INDEX(_401_01_001,MATCH(G$61,_4自治体コード,0))=表16!G$62,INDEX(INDIRECT("_"&amp;$AM31),MATCH(G$61,_4自治体コード,0)),0)+IF(INDEX(_121_01_001,MATCH(G$61,湖追自治体コード,0))=表16!G$62,INDEX(INDIRECT("_"&amp;$AO31),MATCH(G$61,湖追自治体コード,0)),0)+IF(INDEX(_124_02_001,MATCH(G$61,湖追自治体コード,0))=表16!G$62,INDEX(INDIRECT("_"&amp;$AS31),MATCH(G$61,湖追自治体コード,0)),0)</f>
        <v>0</v>
      </c>
      <c r="H31" s="969">
        <f ca="1">IF(INDEX(_401_01_001,MATCH(H$61,_4自治体コード,0))=表16!H$62,INDEX(INDIRECT("_"&amp;$AM31),MATCH(H$61,_4自治体コード,0)),0)+IF(INDEX(_121_01_001,MATCH(H$61,湖追自治体コード,0))=表16!H$62,INDEX(INDIRECT("_"&amp;$AO31),MATCH(H$61,湖追自治体コード,0)),0)+IF(INDEX(_124_02_001,MATCH(H$61,湖追自治体コード,0))=表16!H$62,INDEX(INDIRECT("_"&amp;$AS31),MATCH(H$61,湖追自治体コード,0)),0)</f>
        <v>3</v>
      </c>
      <c r="I31" s="969">
        <f ca="1">IF(INDEX(_401_01_001,MATCH(I$61,_4自治体コード,0))=表16!I$62,INDEX(INDIRECT("_"&amp;$AM31),MATCH(I$61,_4自治体コード,0)),0)+IF(INDEX(_121_01_001,MATCH(I$61,湖追自治体コード,0))=表16!I$62,INDEX(INDIRECT("_"&amp;$AO31),MATCH(I$61,湖追自治体コード,0)),0)+IF(INDEX(_124_02_001,MATCH(I$61,湖追自治体コード,0))=表16!I$62,INDEX(INDIRECT("_"&amp;$AS31),MATCH(I$61,湖追自治体コード,0)),0)</f>
        <v>0</v>
      </c>
      <c r="J31" s="968">
        <f ca="1">IF(INDEX(_401_01_001,MATCH(J$61,_4自治体コード,0))=表16!J$62,INDEX(INDIRECT("_"&amp;$AM31),MATCH(J$61,_4自治体コード,0)),0)+IF(INDEX(_121_01_001,MATCH(J$61,湖追自治体コード,0))=表16!J$62,INDEX(INDIRECT("_"&amp;$AO31),MATCH(J$61,湖追自治体コード,0)),0)+IF(INDEX(_124_02_001,MATCH(J$61,湖追自治体コード,0))=表16!J$62,INDEX(INDIRECT("_"&amp;$AS31),MATCH(J$61,湖追自治体コード,0)),0)</f>
        <v>0</v>
      </c>
      <c r="K31" s="968">
        <f ca="1">IF(INDEX(_401_01_001,MATCH(K$61,_4自治体コード,0))=表16!K$62,INDEX(INDIRECT("_"&amp;$AM31),MATCH(K$61,_4自治体コード,0)),0)+IF(INDEX(_121_01_001,MATCH(K$61,湖追自治体コード,0))=表16!K$62,INDEX(INDIRECT("_"&amp;$AO31),MATCH(K$61,湖追自治体コード,0)),0)+IF(INDEX(_124_02_001,MATCH(K$61,湖追自治体コード,0))=表16!K$62,INDEX(INDIRECT("_"&amp;$AS31),MATCH(K$61,湖追自治体コード,0)),0)</f>
        <v>15</v>
      </c>
      <c r="L31" s="968">
        <f ca="1">IF(INDEX(_401_01_001,MATCH(L$61,_4自治体コード,0))=表16!L$62,INDEX(INDIRECT("_"&amp;$AM31),MATCH(L$61,_4自治体コード,0)),0)+IF(INDEX(_121_01_001,MATCH(L$61,湖追自治体コード,0))=表16!L$62,INDEX(INDIRECT("_"&amp;$AO31),MATCH(L$61,湖追自治体コード,0)),0)+IF(INDEX(_124_02_001,MATCH(L$61,湖追自治体コード,0))=表16!L$62,INDEX(INDIRECT("_"&amp;$AS31),MATCH(L$61,湖追自治体コード,0)),0)</f>
        <v>0</v>
      </c>
      <c r="M31" s="968">
        <f ca="1">IF(INDEX(_401_01_001,MATCH(M$61,_4自治体コード,0))=表16!M$62,INDEX(INDIRECT("_"&amp;$AM31),MATCH(M$61,_4自治体コード,0)),0)+IF(INDEX(_121_01_001,MATCH(M$61,湖追自治体コード,0))=表16!M$62,INDEX(INDIRECT("_"&amp;$AO31),MATCH(M$61,湖追自治体コード,0)),0)+IF(INDEX(_124_02_001,MATCH(M$61,湖追自治体コード,0))=表16!M$62,INDEX(INDIRECT("_"&amp;$AS31),MATCH(M$61,湖追自治体コード,0)),0)</f>
        <v>63</v>
      </c>
      <c r="N31" s="968">
        <f ca="1">IF(INDEX(_401_01_001,MATCH(N$61,_4自治体コード,0))=表16!N$62,INDEX(INDIRECT("_"&amp;$AM31),MATCH(N$61,_4自治体コード,0)),0)+IF(INDEX(_121_01_001,MATCH(N$61,湖追自治体コード,0))=表16!N$62,INDEX(INDIRECT("_"&amp;$AO31),MATCH(N$61,湖追自治体コード,0)),0)+IF(INDEX(_124_02_001,MATCH(N$61,湖追自治体コード,0))=表16!N$62,INDEX(INDIRECT("_"&amp;$AS31),MATCH(N$61,湖追自治体コード,0)),0)</f>
        <v>10</v>
      </c>
      <c r="O31" s="968">
        <f ca="1">IF(INDEX(_401_01_001,MATCH(O$61,_4自治体コード,0))=表16!O$62,INDEX(INDIRECT("_"&amp;$AM31),MATCH(O$61,_4自治体コード,0)),0)+IF(INDEX(_121_01_001,MATCH(O$61,湖追自治体コード,0))=表16!O$62,INDEX(INDIRECT("_"&amp;$AO31),MATCH(O$61,湖追自治体コード,0)),0)+IF(INDEX(_124_02_001,MATCH(O$61,湖追自治体コード,0))=表16!O$62,INDEX(INDIRECT("_"&amp;$AS31),MATCH(O$61,湖追自治体コード,0)),0)</f>
        <v>0</v>
      </c>
      <c r="P31" s="968">
        <f ca="1">IF(INDEX(_401_01_001,MATCH(P$61,_4自治体コード,0))=表16!P$62,INDEX(INDIRECT("_"&amp;$AM31),MATCH(P$61,_4自治体コード,0)),0)+IF(INDEX(_121_01_001,MATCH(P$61,湖追自治体コード,0))=表16!P$62,INDEX(INDIRECT("_"&amp;$AO31),MATCH(P$61,湖追自治体コード,0)),0)+IF(INDEX(_124_02_001,MATCH(P$61,湖追自治体コード,0))=表16!P$62,INDEX(INDIRECT("_"&amp;$AS31),MATCH(P$61,湖追自治体コード,0)),0)</f>
        <v>0</v>
      </c>
      <c r="Q31" s="968">
        <f ca="1">IF(INDEX(_401_01_001,MATCH(Q$61,_4自治体コード,0))=表16!Q$62,INDEX(INDIRECT("_"&amp;$AM31),MATCH(Q$61,_4自治体コード,0)),0)+IF(INDEX(_121_01_001,MATCH(Q$61,湖追自治体コード,0))=表16!Q$62,INDEX(INDIRECT("_"&amp;$AO31),MATCH(Q$61,湖追自治体コード,0)),0)+IF(INDEX(_124_02_001,MATCH(Q$61,湖追自治体コード,0))=表16!Q$62,INDEX(INDIRECT("_"&amp;$AS31),MATCH(Q$61,湖追自治体コード,0)),0)</f>
        <v>1</v>
      </c>
      <c r="R31" s="968">
        <f ca="1">IF(INDEX(_401_01_001,MATCH(R$61,_4自治体コード,0))=表16!R$62,INDEX(INDIRECT("_"&amp;$AM31),MATCH(R$61,_4自治体コード,0)),0)+IF(INDEX(_121_01_001,MATCH(R$61,湖追自治体コード,0))=表16!R$62,INDEX(INDIRECT("_"&amp;$AO31),MATCH(R$61,湖追自治体コード,0)),0)+IF(INDEX(_124_02_001,MATCH(R$61,湖追自治体コード,0))=表16!R$62,INDEX(INDIRECT("_"&amp;$AS31),MATCH(R$61,湖追自治体コード,0)),0)</f>
        <v>0</v>
      </c>
      <c r="S31" s="968">
        <f ca="1">IF(INDEX(_401_01_001,MATCH(S$61,_4自治体コード,0))=表16!S$62,INDEX(INDIRECT("_"&amp;$AM31),MATCH(S$61,_4自治体コード,0)),0)+IF(INDEX(_121_01_001,MATCH(S$61,湖追自治体コード,0))=表16!S$62,INDEX(INDIRECT("_"&amp;$AO31),MATCH(S$61,湖追自治体コード,0)),0)+IF(INDEX(_124_02_001,MATCH(S$61,湖追自治体コード,0))=表16!S$62,INDEX(INDIRECT("_"&amp;$AS31),MATCH(S$61,湖追自治体コード,0)),0)</f>
        <v>6</v>
      </c>
      <c r="T31" s="968">
        <f ca="1">IF(INDEX(_401_01_001,MATCH(T$61,_4自治体コード,0))=表16!T$62,INDEX(INDIRECT("_"&amp;$AM31),MATCH(T$61,_4自治体コード,0)),0)+IF(INDEX(_121_01_001,MATCH(T$61,湖追自治体コード,0))=表16!T$62,INDEX(INDIRECT("_"&amp;$AO31),MATCH(T$61,湖追自治体コード,0)),0)+IF(INDEX(_124_02_001,MATCH(T$61,湖追自治体コード,0))=表16!T$62,INDEX(INDIRECT("_"&amp;$AS31),MATCH(T$61,湖追自治体コード,0)),0)</f>
        <v>0</v>
      </c>
      <c r="U31" s="968">
        <f ca="1">IF(INDEX(_401_01_001,MATCH(U$61,_4自治体コード,0))=表16!U$62,INDEX(INDIRECT("_"&amp;$AM31),MATCH(U$61,_4自治体コード,0)),0)+IF(INDEX(_121_01_001,MATCH(U$61,湖追自治体コード,0))=表16!U$62,INDEX(INDIRECT("_"&amp;$AO31),MATCH(U$61,湖追自治体コード,0)),0)+IF(INDEX(_124_02_001,MATCH(U$61,湖追自治体コード,0))=表16!U$62,INDEX(INDIRECT("_"&amp;$AS31),MATCH(U$61,湖追自治体コード,0)),0)</f>
        <v>0</v>
      </c>
      <c r="V31" s="968">
        <f ca="1">IF(INDEX(_401_01_001,MATCH(V$61,_4自治体コード,0))=表16!V$62,INDEX(INDIRECT("_"&amp;$AM31),MATCH(V$61,_4自治体コード,0)),0)+IF(INDEX(_121_01_001,MATCH(V$61,湖追自治体コード,0))=表16!V$62,INDEX(INDIRECT("_"&amp;$AO31),MATCH(V$61,湖追自治体コード,0)),0)+IF(INDEX(_124_02_001,MATCH(V$61,湖追自治体コード,0))=表16!V$62,INDEX(INDIRECT("_"&amp;$AS31),MATCH(V$61,湖追自治体コード,0)),0)</f>
        <v>87</v>
      </c>
      <c r="W31" s="968">
        <f ca="1">IF(INDEX(_401_01_001,MATCH(W$61,_4自治体コード,0))=表16!W$62,INDEX(INDIRECT("_"&amp;$AM31),MATCH(W$61,_4自治体コード,0)),0)+IF(INDEX(_121_01_001,MATCH(W$61,湖追自治体コード,0))=表16!W$62,INDEX(INDIRECT("_"&amp;$AO31),MATCH(W$61,湖追自治体コード,0)),0)+IF(INDEX(_124_02_001,MATCH(W$61,湖追自治体コード,0))=表16!W$62,INDEX(INDIRECT("_"&amp;$AS31),MATCH(W$61,湖追自治体コード,0)),0)</f>
        <v>9</v>
      </c>
      <c r="X31" s="968">
        <f ca="1">IF(INDEX(_401_01_001,MATCH(X$61,_4自治体コード,0))=表16!X$62,INDEX(INDIRECT("_"&amp;$AM31),MATCH(X$61,_4自治体コード,0)),0)+IF(INDEX(_121_01_001,MATCH(X$61,湖追自治体コード,0))=表16!X$62,INDEX(INDIRECT("_"&amp;$AO31),MATCH(X$61,湖追自治体コード,0)),0)+IF(INDEX(_124_02_001,MATCH(X$61,湖追自治体コード,0))=表16!X$62,INDEX(INDIRECT("_"&amp;$AS31),MATCH(X$61,湖追自治体コード,0)),0)</f>
        <v>0</v>
      </c>
      <c r="Y31" s="968">
        <f ca="1">IF(INDEX(_401_01_001,MATCH(Y$61,_4自治体コード,0))=表16!Y$62,INDEX(INDIRECT("_"&amp;$AM31),MATCH(Y$61,_4自治体コード,0)),0)+IF(INDEX(_121_01_001,MATCH(Y$61,湖追自治体コード,0))=表16!Y$62,INDEX(INDIRECT("_"&amp;$AO31),MATCH(Y$61,湖追自治体コード,0)),0)+IF(INDEX(_124_02_001,MATCH(Y$61,湖追自治体コード,0))=表16!Y$62,INDEX(INDIRECT("_"&amp;$AS31),MATCH(Y$61,湖追自治体コード,0)),0)</f>
        <v>0</v>
      </c>
      <c r="Z31" s="968">
        <f ca="1">IF(INDEX(_401_01_001,MATCH(Z$61,_4自治体コード,0))=表16!Z$62,INDEX(INDIRECT("_"&amp;$AM31),MATCH(Z$61,_4自治体コード,0)),0)+IF(INDEX(_121_01_001,MATCH(Z$61,湖追自治体コード,0))=表16!Z$62,INDEX(INDIRECT("_"&amp;$AO31),MATCH(Z$61,湖追自治体コード,0)),0)+IF(INDEX(_124_02_001,MATCH(Z$61,湖追自治体コード,0))=表16!Z$62,INDEX(INDIRECT("_"&amp;$AS31),MATCH(Z$61,湖追自治体コード,0)),0)</f>
        <v>3</v>
      </c>
      <c r="AA31" s="968">
        <f ca="1">IF(INDEX(_401_01_001,MATCH(AA$61,_4自治体コード,0))=表16!AA$62,INDEX(INDIRECT("_"&amp;$AM31),MATCH(AA$61,_4自治体コード,0)),0)+IF(INDEX(_121_01_001,MATCH(AA$61,湖追自治体コード,0))=表16!AA$62,INDEX(INDIRECT("_"&amp;$AO31),MATCH(AA$61,湖追自治体コード,0)),0)+IF(INDEX(_124_02_001,MATCH(AA$61,湖追自治体コード,0))=表16!AA$62,INDEX(INDIRECT("_"&amp;$AS31),MATCH(AA$61,湖追自治体コード,0)),0)</f>
        <v>2</v>
      </c>
      <c r="AB31" s="968">
        <f ca="1">IF(INDEX(_401_01_001,MATCH(AB$61,_4自治体コード,0))=表16!AB$62,INDEX(INDIRECT("_"&amp;$AM31),MATCH(AB$61,_4自治体コード,0)),0)+IF(INDEX(_121_01_001,MATCH(AB$61,湖追自治体コード,0))=表16!AB$62,INDEX(INDIRECT("_"&amp;$AO31),MATCH(AB$61,湖追自治体コード,0)),0)+IF(INDEX(_124_02_001,MATCH(AB$61,湖追自治体コード,0))=表16!AB$62,INDEX(INDIRECT("_"&amp;$AS31),MATCH(AB$61,湖追自治体コード,0)),0)</f>
        <v>0</v>
      </c>
      <c r="AC31" s="968">
        <f ca="1">IF(INDEX(_401_01_001,MATCH(AC$61,_4自治体コード,0))=表16!AC$62,INDEX(INDIRECT("_"&amp;$AM31),MATCH(AC$61,_4自治体コード,0)),0)+IF(INDEX(_121_01_001,MATCH(AC$61,湖追自治体コード,0))=表16!AC$62,INDEX(INDIRECT("_"&amp;$AO31),MATCH(AC$61,湖追自治体コード,0)),0)+IF(INDEX(_124_02_001,MATCH(AC$61,湖追自治体コード,0))=表16!AC$62,INDEX(INDIRECT("_"&amp;$AS31),MATCH(AC$61,湖追自治体コード,0)),0)</f>
        <v>5</v>
      </c>
      <c r="AD31" s="968">
        <f ca="1">IF(INDEX(_401_01_001,MATCH(AD$61,_4自治体コード,0))=表16!AD$62,INDEX(INDIRECT("_"&amp;$AM31),MATCH(AD$61,_4自治体コード,0)),0)+IF(INDEX(_121_01_001,MATCH(AD$61,湖追自治体コード,0))=表16!AD$62,INDEX(INDIRECT("_"&amp;$AO31),MATCH(AD$61,湖追自治体コード,0)),0)+IF(INDEX(_124_02_001,MATCH(AD$61,湖追自治体コード,0))=表16!AD$62,INDEX(INDIRECT("_"&amp;$AS31),MATCH(AD$61,湖追自治体コード,0)),0)</f>
        <v>1</v>
      </c>
      <c r="AE31" s="968">
        <f ca="1">IF(INDEX(_401_01_001,MATCH(AE$61,_4自治体コード,0))=表16!AE$62,INDEX(INDIRECT("_"&amp;$AM31),MATCH(AE$61,_4自治体コード,0)),0)+IF(INDEX(_121_01_001,MATCH(AE$61,湖追自治体コード,0))=表16!AE$62,INDEX(INDIRECT("_"&amp;$AO31),MATCH(AE$61,湖追自治体コード,0)),0)+IF(INDEX(_124_02_001,MATCH(AE$61,湖追自治体コード,0))=表16!AE$62,INDEX(INDIRECT("_"&amp;$AS31),MATCH(AE$61,湖追自治体コード,0)),0)</f>
        <v>0</v>
      </c>
      <c r="AF31" s="968">
        <f ca="1">IF(INDEX(_401_01_001,MATCH(AF$61,_4自治体コード,0))=表16!AF$62,INDEX(INDIRECT("_"&amp;$AM31),MATCH(AF$61,_4自治体コード,0)),0)+IF(INDEX(_121_01_001,MATCH(AF$61,湖追自治体コード,0))=表16!AF$62,INDEX(INDIRECT("_"&amp;$AO31),MATCH(AF$61,湖追自治体コード,0)),0)+IF(INDEX(_124_02_001,MATCH(AF$61,湖追自治体コード,0))=表16!AF$62,INDEX(INDIRECT("_"&amp;$AS31),MATCH(AF$61,湖追自治体コード,0)),0)</f>
        <v>24</v>
      </c>
      <c r="AG31" s="968">
        <f ca="1">IF(INDEX(_401_01_001,MATCH(AG$61,_4自治体コード,0))=表16!AG$62,INDEX(INDIRECT("_"&amp;$AM31),MATCH(AG$61,_4自治体コード,0)),0)+IF(INDEX(_121_01_001,MATCH(AG$61,湖追自治体コード,0))=表16!AG$62,INDEX(INDIRECT("_"&amp;$AO31),MATCH(AG$61,湖追自治体コード,0)),0)+IF(INDEX(_124_02_001,MATCH(AG$61,湖追自治体コード,0))=表16!AG$62,INDEX(INDIRECT("_"&amp;$AS31),MATCH(AG$61,湖追自治体コード,0)),0)</f>
        <v>2</v>
      </c>
      <c r="AH31" s="970">
        <f t="shared" ca="1" si="1"/>
        <v>231</v>
      </c>
      <c r="AL31" s="570" t="s">
        <v>744</v>
      </c>
      <c r="AM31" s="570" t="s">
        <v>799</v>
      </c>
      <c r="AN31" s="570" t="s">
        <v>744</v>
      </c>
      <c r="AO31" s="570" t="s">
        <v>1211</v>
      </c>
      <c r="AR31" s="570" t="s">
        <v>744</v>
      </c>
      <c r="AS31" s="570" t="s">
        <v>1254</v>
      </c>
    </row>
    <row r="32" spans="1:45" ht="32.25" customHeight="1">
      <c r="A32" s="1659"/>
      <c r="B32" s="1680"/>
      <c r="C32" s="1695"/>
      <c r="D32" s="1698"/>
      <c r="E32" s="1668"/>
      <c r="F32" s="977" t="s">
        <v>3368</v>
      </c>
      <c r="G32" s="959">
        <f ca="1">IF(INDEX(_401_01_001,MATCH(G$61,_4自治体コード,0))=表16!G$62,INDEX(INDIRECT("_"&amp;$AM32),MATCH(G$61,_4自治体コード,0)),0)+IF(INDEX(_121_01_001,MATCH(G$61,湖追自治体コード,0))=表16!G$62,INDEX(INDIRECT("_"&amp;$AO32),MATCH(G$61,湖追自治体コード,0)),0)+IF(INDEX(_124_02_001,MATCH(G$61,湖追自治体コード,0))=表16!G$62,INDEX(INDIRECT("_"&amp;$AS32),MATCH(G$61,湖追自治体コード,0)),0)</f>
        <v>0</v>
      </c>
      <c r="H32" s="960">
        <f ca="1">IF(INDEX(_401_01_001,MATCH(H$61,_4自治体コード,0))=表16!H$62,INDEX(INDIRECT("_"&amp;$AM32),MATCH(H$61,_4自治体コード,0)),0)+IF(INDEX(_121_01_001,MATCH(H$61,湖追自治体コード,0))=表16!H$62,INDEX(INDIRECT("_"&amp;$AO32),MATCH(H$61,湖追自治体コード,0)),0)+IF(INDEX(_124_02_001,MATCH(H$61,湖追自治体コード,0))=表16!H$62,INDEX(INDIRECT("_"&amp;$AS32),MATCH(H$61,湖追自治体コード,0)),0)</f>
        <v>1</v>
      </c>
      <c r="I32" s="960">
        <f ca="1">IF(INDEX(_401_01_001,MATCH(I$61,_4自治体コード,0))=表16!I$62,INDEX(INDIRECT("_"&amp;$AM32),MATCH(I$61,_4自治体コード,0)),0)+IF(INDEX(_121_01_001,MATCH(I$61,湖追自治体コード,0))=表16!I$62,INDEX(INDIRECT("_"&amp;$AO32),MATCH(I$61,湖追自治体コード,0)),0)+IF(INDEX(_124_02_001,MATCH(I$61,湖追自治体コード,0))=表16!I$62,INDEX(INDIRECT("_"&amp;$AS32),MATCH(I$61,湖追自治体コード,0)),0)</f>
        <v>0</v>
      </c>
      <c r="J32" s="959">
        <f ca="1">IF(INDEX(_401_01_001,MATCH(J$61,_4自治体コード,0))=表16!J$62,INDEX(INDIRECT("_"&amp;$AM32),MATCH(J$61,_4自治体コード,0)),0)+IF(INDEX(_121_01_001,MATCH(J$61,湖追自治体コード,0))=表16!J$62,INDEX(INDIRECT("_"&amp;$AO32),MATCH(J$61,湖追自治体コード,0)),0)+IF(INDEX(_124_02_001,MATCH(J$61,湖追自治体コード,0))=表16!J$62,INDEX(INDIRECT("_"&amp;$AS32),MATCH(J$61,湖追自治体コード,0)),0)</f>
        <v>0</v>
      </c>
      <c r="K32" s="959">
        <f ca="1">IF(INDEX(_401_01_001,MATCH(K$61,_4自治体コード,0))=表16!K$62,INDEX(INDIRECT("_"&amp;$AM32),MATCH(K$61,_4自治体コード,0)),0)+IF(INDEX(_121_01_001,MATCH(K$61,湖追自治体コード,0))=表16!K$62,INDEX(INDIRECT("_"&amp;$AO32),MATCH(K$61,湖追自治体コード,0)),0)+IF(INDEX(_124_02_001,MATCH(K$61,湖追自治体コード,0))=表16!K$62,INDEX(INDIRECT("_"&amp;$AS32),MATCH(K$61,湖追自治体コード,0)),0)</f>
        <v>2</v>
      </c>
      <c r="L32" s="959">
        <f ca="1">IF(INDEX(_401_01_001,MATCH(L$61,_4自治体コード,0))=表16!L$62,INDEX(INDIRECT("_"&amp;$AM32),MATCH(L$61,_4自治体コード,0)),0)+IF(INDEX(_121_01_001,MATCH(L$61,湖追自治体コード,0))=表16!L$62,INDEX(INDIRECT("_"&amp;$AO32),MATCH(L$61,湖追自治体コード,0)),0)+IF(INDEX(_124_02_001,MATCH(L$61,湖追自治体コード,0))=表16!L$62,INDEX(INDIRECT("_"&amp;$AS32),MATCH(L$61,湖追自治体コード,0)),0)</f>
        <v>0</v>
      </c>
      <c r="M32" s="959">
        <f ca="1">IF(INDEX(_401_01_001,MATCH(M$61,_4自治体コード,0))=表16!M$62,INDEX(INDIRECT("_"&amp;$AM32),MATCH(M$61,_4自治体コード,0)),0)+IF(INDEX(_121_01_001,MATCH(M$61,湖追自治体コード,0))=表16!M$62,INDEX(INDIRECT("_"&amp;$AO32),MATCH(M$61,湖追自治体コード,0)),0)+IF(INDEX(_124_02_001,MATCH(M$61,湖追自治体コード,0))=表16!M$62,INDEX(INDIRECT("_"&amp;$AS32),MATCH(M$61,湖追自治体コード,0)),0)</f>
        <v>0</v>
      </c>
      <c r="N32" s="959">
        <f ca="1">IF(INDEX(_401_01_001,MATCH(N$61,_4自治体コード,0))=表16!N$62,INDEX(INDIRECT("_"&amp;$AM32),MATCH(N$61,_4自治体コード,0)),0)+IF(INDEX(_121_01_001,MATCH(N$61,湖追自治体コード,0))=表16!N$62,INDEX(INDIRECT("_"&amp;$AO32),MATCH(N$61,湖追自治体コード,0)),0)+IF(INDEX(_124_02_001,MATCH(N$61,湖追自治体コード,0))=表16!N$62,INDEX(INDIRECT("_"&amp;$AS32),MATCH(N$61,湖追自治体コード,0)),0)</f>
        <v>3</v>
      </c>
      <c r="O32" s="959">
        <f ca="1">IF(INDEX(_401_01_001,MATCH(O$61,_4自治体コード,0))=表16!O$62,INDEX(INDIRECT("_"&amp;$AM32),MATCH(O$61,_4自治体コード,0)),0)+IF(INDEX(_121_01_001,MATCH(O$61,湖追自治体コード,0))=表16!O$62,INDEX(INDIRECT("_"&amp;$AO32),MATCH(O$61,湖追自治体コード,0)),0)+IF(INDEX(_124_02_001,MATCH(O$61,湖追自治体コード,0))=表16!O$62,INDEX(INDIRECT("_"&amp;$AS32),MATCH(O$61,湖追自治体コード,0)),0)</f>
        <v>0</v>
      </c>
      <c r="P32" s="959">
        <f ca="1">IF(INDEX(_401_01_001,MATCH(P$61,_4自治体コード,0))=表16!P$62,INDEX(INDIRECT("_"&amp;$AM32),MATCH(P$61,_4自治体コード,0)),0)+IF(INDEX(_121_01_001,MATCH(P$61,湖追自治体コード,0))=表16!P$62,INDEX(INDIRECT("_"&amp;$AO32),MATCH(P$61,湖追自治体コード,0)),0)+IF(INDEX(_124_02_001,MATCH(P$61,湖追自治体コード,0))=表16!P$62,INDEX(INDIRECT("_"&amp;$AS32),MATCH(P$61,湖追自治体コード,0)),0)</f>
        <v>1</v>
      </c>
      <c r="Q32" s="959">
        <f ca="1">IF(INDEX(_401_01_001,MATCH(Q$61,_4自治体コード,0))=表16!Q$62,INDEX(INDIRECT("_"&amp;$AM32),MATCH(Q$61,_4自治体コード,0)),0)+IF(INDEX(_121_01_001,MATCH(Q$61,湖追自治体コード,0))=表16!Q$62,INDEX(INDIRECT("_"&amp;$AO32),MATCH(Q$61,湖追自治体コード,0)),0)+IF(INDEX(_124_02_001,MATCH(Q$61,湖追自治体コード,0))=表16!Q$62,INDEX(INDIRECT("_"&amp;$AS32),MATCH(Q$61,湖追自治体コード,0)),0)</f>
        <v>1</v>
      </c>
      <c r="R32" s="959">
        <f ca="1">IF(INDEX(_401_01_001,MATCH(R$61,_4自治体コード,0))=表16!R$62,INDEX(INDIRECT("_"&amp;$AM32),MATCH(R$61,_4自治体コード,0)),0)+IF(INDEX(_121_01_001,MATCH(R$61,湖追自治体コード,0))=表16!R$62,INDEX(INDIRECT("_"&amp;$AO32),MATCH(R$61,湖追自治体コード,0)),0)+IF(INDEX(_124_02_001,MATCH(R$61,湖追自治体コード,0))=表16!R$62,INDEX(INDIRECT("_"&amp;$AS32),MATCH(R$61,湖追自治体コード,0)),0)</f>
        <v>0</v>
      </c>
      <c r="S32" s="959">
        <f ca="1">IF(INDEX(_401_01_001,MATCH(S$61,_4自治体コード,0))=表16!S$62,INDEX(INDIRECT("_"&amp;$AM32),MATCH(S$61,_4自治体コード,0)),0)+IF(INDEX(_121_01_001,MATCH(S$61,湖追自治体コード,0))=表16!S$62,INDEX(INDIRECT("_"&amp;$AO32),MATCH(S$61,湖追自治体コード,0)),0)+IF(INDEX(_124_02_001,MATCH(S$61,湖追自治体コード,0))=表16!S$62,INDEX(INDIRECT("_"&amp;$AS32),MATCH(S$61,湖追自治体コード,0)),0)</f>
        <v>2</v>
      </c>
      <c r="T32" s="959">
        <f ca="1">IF(INDEX(_401_01_001,MATCH(T$61,_4自治体コード,0))=表16!T$62,INDEX(INDIRECT("_"&amp;$AM32),MATCH(T$61,_4自治体コード,0)),0)+IF(INDEX(_121_01_001,MATCH(T$61,湖追自治体コード,0))=表16!T$62,INDEX(INDIRECT("_"&amp;$AO32),MATCH(T$61,湖追自治体コード,0)),0)+IF(INDEX(_124_02_001,MATCH(T$61,湖追自治体コード,0))=表16!T$62,INDEX(INDIRECT("_"&amp;$AS32),MATCH(T$61,湖追自治体コード,0)),0)</f>
        <v>0</v>
      </c>
      <c r="U32" s="959">
        <f ca="1">IF(INDEX(_401_01_001,MATCH(U$61,_4自治体コード,0))=表16!U$62,INDEX(INDIRECT("_"&amp;$AM32),MATCH(U$61,_4自治体コード,0)),0)+IF(INDEX(_121_01_001,MATCH(U$61,湖追自治体コード,0))=表16!U$62,INDEX(INDIRECT("_"&amp;$AO32),MATCH(U$61,湖追自治体コード,0)),0)+IF(INDEX(_124_02_001,MATCH(U$61,湖追自治体コード,0))=表16!U$62,INDEX(INDIRECT("_"&amp;$AS32),MATCH(U$61,湖追自治体コード,0)),0)</f>
        <v>0</v>
      </c>
      <c r="V32" s="959">
        <f ca="1">IF(INDEX(_401_01_001,MATCH(V$61,_4自治体コード,0))=表16!V$62,INDEX(INDIRECT("_"&amp;$AM32),MATCH(V$61,_4自治体コード,0)),0)+IF(INDEX(_121_01_001,MATCH(V$61,湖追自治体コード,0))=表16!V$62,INDEX(INDIRECT("_"&amp;$AO32),MATCH(V$61,湖追自治体コード,0)),0)+IF(INDEX(_124_02_001,MATCH(V$61,湖追自治体コード,0))=表16!V$62,INDEX(INDIRECT("_"&amp;$AS32),MATCH(V$61,湖追自治体コード,0)),0)</f>
        <v>5</v>
      </c>
      <c r="W32" s="959">
        <f ca="1">IF(INDEX(_401_01_001,MATCH(W$61,_4自治体コード,0))=表16!W$62,INDEX(INDIRECT("_"&amp;$AM32),MATCH(W$61,_4自治体コード,0)),0)+IF(INDEX(_121_01_001,MATCH(W$61,湖追自治体コード,0))=表16!W$62,INDEX(INDIRECT("_"&amp;$AO32),MATCH(W$61,湖追自治体コード,0)),0)+IF(INDEX(_124_02_001,MATCH(W$61,湖追自治体コード,0))=表16!W$62,INDEX(INDIRECT("_"&amp;$AS32),MATCH(W$61,湖追自治体コード,0)),0)</f>
        <v>0</v>
      </c>
      <c r="X32" s="959">
        <f ca="1">IF(INDEX(_401_01_001,MATCH(X$61,_4自治体コード,0))=表16!X$62,INDEX(INDIRECT("_"&amp;$AM32),MATCH(X$61,_4自治体コード,0)),0)+IF(INDEX(_121_01_001,MATCH(X$61,湖追自治体コード,0))=表16!X$62,INDEX(INDIRECT("_"&amp;$AO32),MATCH(X$61,湖追自治体コード,0)),0)+IF(INDEX(_124_02_001,MATCH(X$61,湖追自治体コード,0))=表16!X$62,INDEX(INDIRECT("_"&amp;$AS32),MATCH(X$61,湖追自治体コード,0)),0)</f>
        <v>0</v>
      </c>
      <c r="Y32" s="959">
        <f ca="1">IF(INDEX(_401_01_001,MATCH(Y$61,_4自治体コード,0))=表16!Y$62,INDEX(INDIRECT("_"&amp;$AM32),MATCH(Y$61,_4自治体コード,0)),0)+IF(INDEX(_121_01_001,MATCH(Y$61,湖追自治体コード,0))=表16!Y$62,INDEX(INDIRECT("_"&amp;$AO32),MATCH(Y$61,湖追自治体コード,0)),0)+IF(INDEX(_124_02_001,MATCH(Y$61,湖追自治体コード,0))=表16!Y$62,INDEX(INDIRECT("_"&amp;$AS32),MATCH(Y$61,湖追自治体コード,0)),0)</f>
        <v>0</v>
      </c>
      <c r="Z32" s="959">
        <f ca="1">IF(INDEX(_401_01_001,MATCH(Z$61,_4自治体コード,0))=表16!Z$62,INDEX(INDIRECT("_"&amp;$AM32),MATCH(Z$61,_4自治体コード,0)),0)+IF(INDEX(_121_01_001,MATCH(Z$61,湖追自治体コード,0))=表16!Z$62,INDEX(INDIRECT("_"&amp;$AO32),MATCH(Z$61,湖追自治体コード,0)),0)+IF(INDEX(_124_02_001,MATCH(Z$61,湖追自治体コード,0))=表16!Z$62,INDEX(INDIRECT("_"&amp;$AS32),MATCH(Z$61,湖追自治体コード,0)),0)</f>
        <v>0</v>
      </c>
      <c r="AA32" s="959">
        <f ca="1">IF(INDEX(_401_01_001,MATCH(AA$61,_4自治体コード,0))=表16!AA$62,INDEX(INDIRECT("_"&amp;$AM32),MATCH(AA$61,_4自治体コード,0)),0)+IF(INDEX(_121_01_001,MATCH(AA$61,湖追自治体コード,0))=表16!AA$62,INDEX(INDIRECT("_"&amp;$AO32),MATCH(AA$61,湖追自治体コード,0)),0)+IF(INDEX(_124_02_001,MATCH(AA$61,湖追自治体コード,0))=表16!AA$62,INDEX(INDIRECT("_"&amp;$AS32),MATCH(AA$61,湖追自治体コード,0)),0)</f>
        <v>0</v>
      </c>
      <c r="AB32" s="959">
        <f ca="1">IF(INDEX(_401_01_001,MATCH(AB$61,_4自治体コード,0))=表16!AB$62,INDEX(INDIRECT("_"&amp;$AM32),MATCH(AB$61,_4自治体コード,0)),0)+IF(INDEX(_121_01_001,MATCH(AB$61,湖追自治体コード,0))=表16!AB$62,INDEX(INDIRECT("_"&amp;$AO32),MATCH(AB$61,湖追自治体コード,0)),0)+IF(INDEX(_124_02_001,MATCH(AB$61,湖追自治体コード,0))=表16!AB$62,INDEX(INDIRECT("_"&amp;$AS32),MATCH(AB$61,湖追自治体コード,0)),0)</f>
        <v>0</v>
      </c>
      <c r="AC32" s="959">
        <f ca="1">IF(INDEX(_401_01_001,MATCH(AC$61,_4自治体コード,0))=表16!AC$62,INDEX(INDIRECT("_"&amp;$AM32),MATCH(AC$61,_4自治体コード,0)),0)+IF(INDEX(_121_01_001,MATCH(AC$61,湖追自治体コード,0))=表16!AC$62,INDEX(INDIRECT("_"&amp;$AO32),MATCH(AC$61,湖追自治体コード,0)),0)+IF(INDEX(_124_02_001,MATCH(AC$61,湖追自治体コード,0))=表16!AC$62,INDEX(INDIRECT("_"&amp;$AS32),MATCH(AC$61,湖追自治体コード,0)),0)</f>
        <v>0</v>
      </c>
      <c r="AD32" s="959">
        <f ca="1">IF(INDEX(_401_01_001,MATCH(AD$61,_4自治体コード,0))=表16!AD$62,INDEX(INDIRECT("_"&amp;$AM32),MATCH(AD$61,_4自治体コード,0)),0)+IF(INDEX(_121_01_001,MATCH(AD$61,湖追自治体コード,0))=表16!AD$62,INDEX(INDIRECT("_"&amp;$AO32),MATCH(AD$61,湖追自治体コード,0)),0)+IF(INDEX(_124_02_001,MATCH(AD$61,湖追自治体コード,0))=表16!AD$62,INDEX(INDIRECT("_"&amp;$AS32),MATCH(AD$61,湖追自治体コード,0)),0)</f>
        <v>0</v>
      </c>
      <c r="AE32" s="959">
        <f ca="1">IF(INDEX(_401_01_001,MATCH(AE$61,_4自治体コード,0))=表16!AE$62,INDEX(INDIRECT("_"&amp;$AM32),MATCH(AE$61,_4自治体コード,0)),0)+IF(INDEX(_121_01_001,MATCH(AE$61,湖追自治体コード,0))=表16!AE$62,INDEX(INDIRECT("_"&amp;$AO32),MATCH(AE$61,湖追自治体コード,0)),0)+IF(INDEX(_124_02_001,MATCH(AE$61,湖追自治体コード,0))=表16!AE$62,INDEX(INDIRECT("_"&amp;$AS32),MATCH(AE$61,湖追自治体コード,0)),0)</f>
        <v>0</v>
      </c>
      <c r="AF32" s="959">
        <f ca="1">IF(INDEX(_401_01_001,MATCH(AF$61,_4自治体コード,0))=表16!AF$62,INDEX(INDIRECT("_"&amp;$AM32),MATCH(AF$61,_4自治体コード,0)),0)+IF(INDEX(_121_01_001,MATCH(AF$61,湖追自治体コード,0))=表16!AF$62,INDEX(INDIRECT("_"&amp;$AO32),MATCH(AF$61,湖追自治体コード,0)),0)+IF(INDEX(_124_02_001,MATCH(AF$61,湖追自治体コード,0))=表16!AF$62,INDEX(INDIRECT("_"&amp;$AS32),MATCH(AF$61,湖追自治体コード,0)),0)</f>
        <v>0</v>
      </c>
      <c r="AG32" s="959">
        <f ca="1">IF(INDEX(_401_01_001,MATCH(AG$61,_4自治体コード,0))=表16!AG$62,INDEX(INDIRECT("_"&amp;$AM32),MATCH(AG$61,_4自治体コード,0)),0)+IF(INDEX(_121_01_001,MATCH(AG$61,湖追自治体コード,0))=表16!AG$62,INDEX(INDIRECT("_"&amp;$AO32),MATCH(AG$61,湖追自治体コード,0)),0)+IF(INDEX(_124_02_001,MATCH(AG$61,湖追自治体コード,0))=表16!AG$62,INDEX(INDIRECT("_"&amp;$AS32),MATCH(AG$61,湖追自治体コード,0)),0)</f>
        <v>0</v>
      </c>
      <c r="AH32" s="961">
        <f t="shared" ca="1" si="1"/>
        <v>15</v>
      </c>
      <c r="AL32" s="570" t="s">
        <v>745</v>
      </c>
      <c r="AM32" s="570" t="s">
        <v>800</v>
      </c>
      <c r="AN32" s="570" t="s">
        <v>745</v>
      </c>
      <c r="AO32" s="570" t="s">
        <v>1212</v>
      </c>
      <c r="AR32" s="570" t="s">
        <v>745</v>
      </c>
      <c r="AS32" s="570" t="s">
        <v>1255</v>
      </c>
    </row>
    <row r="33" spans="1:45" ht="32.25" customHeight="1">
      <c r="A33" s="1659"/>
      <c r="B33" s="1680"/>
      <c r="C33" s="1695"/>
      <c r="D33" s="1699"/>
      <c r="E33" s="1700"/>
      <c r="F33" s="980" t="s">
        <v>3369</v>
      </c>
      <c r="G33" s="962">
        <f ca="1">IF(INDEX(_401_01_001,MATCH(G$61,_4自治体コード,0))=表16!G$62,INDEX(INDIRECT("_"&amp;$AM33),MATCH(G$61,_4自治体コード,0)),0)+IF(INDEX(_121_01_001,MATCH(G$61,湖追自治体コード,0))=表16!G$62,INDEX(INDIRECT("_"&amp;$AO33),MATCH(G$61,湖追自治体コード,0)),0)+IF(INDEX(_124_02_001,MATCH(G$61,湖追自治体コード,0))=表16!G$62,INDEX(INDIRECT("_"&amp;$AS33),MATCH(G$61,湖追自治体コード,0)),0)</f>
        <v>0</v>
      </c>
      <c r="H33" s="963">
        <f ca="1">IF(INDEX(_401_01_001,MATCH(H$61,_4自治体コード,0))=表16!H$62,INDEX(INDIRECT("_"&amp;$AM33),MATCH(H$61,_4自治体コード,0)),0)+IF(INDEX(_121_01_001,MATCH(H$61,湖追自治体コード,0))=表16!H$62,INDEX(INDIRECT("_"&amp;$AO33),MATCH(H$61,湖追自治体コード,0)),0)+IF(INDEX(_124_02_001,MATCH(H$61,湖追自治体コード,0))=表16!H$62,INDEX(INDIRECT("_"&amp;$AS33),MATCH(H$61,湖追自治体コード,0)),0)</f>
        <v>0</v>
      </c>
      <c r="I33" s="963">
        <f ca="1">IF(INDEX(_401_01_001,MATCH(I$61,_4自治体コード,0))=表16!I$62,INDEX(INDIRECT("_"&amp;$AM33),MATCH(I$61,_4自治体コード,0)),0)+IF(INDEX(_121_01_001,MATCH(I$61,湖追自治体コード,0))=表16!I$62,INDEX(INDIRECT("_"&amp;$AO33),MATCH(I$61,湖追自治体コード,0)),0)+IF(INDEX(_124_02_001,MATCH(I$61,湖追自治体コード,0))=表16!I$62,INDEX(INDIRECT("_"&amp;$AS33),MATCH(I$61,湖追自治体コード,0)),0)</f>
        <v>0</v>
      </c>
      <c r="J33" s="962">
        <f ca="1">IF(INDEX(_401_01_001,MATCH(J$61,_4自治体コード,0))=表16!J$62,INDEX(INDIRECT("_"&amp;$AM33),MATCH(J$61,_4自治体コード,0)),0)+IF(INDEX(_121_01_001,MATCH(J$61,湖追自治体コード,0))=表16!J$62,INDEX(INDIRECT("_"&amp;$AO33),MATCH(J$61,湖追自治体コード,0)),0)+IF(INDEX(_124_02_001,MATCH(J$61,湖追自治体コード,0))=表16!J$62,INDEX(INDIRECT("_"&amp;$AS33),MATCH(J$61,湖追自治体コード,0)),0)</f>
        <v>0</v>
      </c>
      <c r="K33" s="962">
        <f ca="1">IF(INDEX(_401_01_001,MATCH(K$61,_4自治体コード,0))=表16!K$62,INDEX(INDIRECT("_"&amp;$AM33),MATCH(K$61,_4自治体コード,0)),0)+IF(INDEX(_121_01_001,MATCH(K$61,湖追自治体コード,0))=表16!K$62,INDEX(INDIRECT("_"&amp;$AO33),MATCH(K$61,湖追自治体コード,0)),0)+IF(INDEX(_124_02_001,MATCH(K$61,湖追自治体コード,0))=表16!K$62,INDEX(INDIRECT("_"&amp;$AS33),MATCH(K$61,湖追自治体コード,0)),0)</f>
        <v>0</v>
      </c>
      <c r="L33" s="962">
        <f ca="1">IF(INDEX(_401_01_001,MATCH(L$61,_4自治体コード,0))=表16!L$62,INDEX(INDIRECT("_"&amp;$AM33),MATCH(L$61,_4自治体コード,0)),0)+IF(INDEX(_121_01_001,MATCH(L$61,湖追自治体コード,0))=表16!L$62,INDEX(INDIRECT("_"&amp;$AO33),MATCH(L$61,湖追自治体コード,0)),0)+IF(INDEX(_124_02_001,MATCH(L$61,湖追自治体コード,0))=表16!L$62,INDEX(INDIRECT("_"&amp;$AS33),MATCH(L$61,湖追自治体コード,0)),0)</f>
        <v>0</v>
      </c>
      <c r="M33" s="962">
        <f ca="1">IF(INDEX(_401_01_001,MATCH(M$61,_4自治体コード,0))=表16!M$62,INDEX(INDIRECT("_"&amp;$AM33),MATCH(M$61,_4自治体コード,0)),0)+IF(INDEX(_121_01_001,MATCH(M$61,湖追自治体コード,0))=表16!M$62,INDEX(INDIRECT("_"&amp;$AO33),MATCH(M$61,湖追自治体コード,0)),0)+IF(INDEX(_124_02_001,MATCH(M$61,湖追自治体コード,0))=表16!M$62,INDEX(INDIRECT("_"&amp;$AS33),MATCH(M$61,湖追自治体コード,0)),0)</f>
        <v>0</v>
      </c>
      <c r="N33" s="962">
        <f ca="1">IF(INDEX(_401_01_001,MATCH(N$61,_4自治体コード,0))=表16!N$62,INDEX(INDIRECT("_"&amp;$AM33),MATCH(N$61,_4自治体コード,0)),0)+IF(INDEX(_121_01_001,MATCH(N$61,湖追自治体コード,0))=表16!N$62,INDEX(INDIRECT("_"&amp;$AO33),MATCH(N$61,湖追自治体コード,0)),0)+IF(INDEX(_124_02_001,MATCH(N$61,湖追自治体コード,0))=表16!N$62,INDEX(INDIRECT("_"&amp;$AS33),MATCH(N$61,湖追自治体コード,0)),0)</f>
        <v>0</v>
      </c>
      <c r="O33" s="962">
        <f ca="1">IF(INDEX(_401_01_001,MATCH(O$61,_4自治体コード,0))=表16!O$62,INDEX(INDIRECT("_"&amp;$AM33),MATCH(O$61,_4自治体コード,0)),0)+IF(INDEX(_121_01_001,MATCH(O$61,湖追自治体コード,0))=表16!O$62,INDEX(INDIRECT("_"&amp;$AO33),MATCH(O$61,湖追自治体コード,0)),0)+IF(INDEX(_124_02_001,MATCH(O$61,湖追自治体コード,0))=表16!O$62,INDEX(INDIRECT("_"&amp;$AS33),MATCH(O$61,湖追自治体コード,0)),0)</f>
        <v>0</v>
      </c>
      <c r="P33" s="962">
        <f ca="1">IF(INDEX(_401_01_001,MATCH(P$61,_4自治体コード,0))=表16!P$62,INDEX(INDIRECT("_"&amp;$AM33),MATCH(P$61,_4自治体コード,0)),0)+IF(INDEX(_121_01_001,MATCH(P$61,湖追自治体コード,0))=表16!P$62,INDEX(INDIRECT("_"&amp;$AO33),MATCH(P$61,湖追自治体コード,0)),0)+IF(INDEX(_124_02_001,MATCH(P$61,湖追自治体コード,0))=表16!P$62,INDEX(INDIRECT("_"&amp;$AS33),MATCH(P$61,湖追自治体コード,0)),0)</f>
        <v>0</v>
      </c>
      <c r="Q33" s="962">
        <f ca="1">IF(INDEX(_401_01_001,MATCH(Q$61,_4自治体コード,0))=表16!Q$62,INDEX(INDIRECT("_"&amp;$AM33),MATCH(Q$61,_4自治体コード,0)),0)+IF(INDEX(_121_01_001,MATCH(Q$61,湖追自治体コード,0))=表16!Q$62,INDEX(INDIRECT("_"&amp;$AO33),MATCH(Q$61,湖追自治体コード,0)),0)+IF(INDEX(_124_02_001,MATCH(Q$61,湖追自治体コード,0))=表16!Q$62,INDEX(INDIRECT("_"&amp;$AS33),MATCH(Q$61,湖追自治体コード,0)),0)</f>
        <v>0</v>
      </c>
      <c r="R33" s="962">
        <f ca="1">IF(INDEX(_401_01_001,MATCH(R$61,_4自治体コード,0))=表16!R$62,INDEX(INDIRECT("_"&amp;$AM33),MATCH(R$61,_4自治体コード,0)),0)+IF(INDEX(_121_01_001,MATCH(R$61,湖追自治体コード,0))=表16!R$62,INDEX(INDIRECT("_"&amp;$AO33),MATCH(R$61,湖追自治体コード,0)),0)+IF(INDEX(_124_02_001,MATCH(R$61,湖追自治体コード,0))=表16!R$62,INDEX(INDIRECT("_"&amp;$AS33),MATCH(R$61,湖追自治体コード,0)),0)</f>
        <v>0</v>
      </c>
      <c r="S33" s="962">
        <f ca="1">IF(INDEX(_401_01_001,MATCH(S$61,_4自治体コード,0))=表16!S$62,INDEX(INDIRECT("_"&amp;$AM33),MATCH(S$61,_4自治体コード,0)),0)+IF(INDEX(_121_01_001,MATCH(S$61,湖追自治体コード,0))=表16!S$62,INDEX(INDIRECT("_"&amp;$AO33),MATCH(S$61,湖追自治体コード,0)),0)+IF(INDEX(_124_02_001,MATCH(S$61,湖追自治体コード,0))=表16!S$62,INDEX(INDIRECT("_"&amp;$AS33),MATCH(S$61,湖追自治体コード,0)),0)</f>
        <v>0</v>
      </c>
      <c r="T33" s="962">
        <f ca="1">IF(INDEX(_401_01_001,MATCH(T$61,_4自治体コード,0))=表16!T$62,INDEX(INDIRECT("_"&amp;$AM33),MATCH(T$61,_4自治体コード,0)),0)+IF(INDEX(_121_01_001,MATCH(T$61,湖追自治体コード,0))=表16!T$62,INDEX(INDIRECT("_"&amp;$AO33),MATCH(T$61,湖追自治体コード,0)),0)+IF(INDEX(_124_02_001,MATCH(T$61,湖追自治体コード,0))=表16!T$62,INDEX(INDIRECT("_"&amp;$AS33),MATCH(T$61,湖追自治体コード,0)),0)</f>
        <v>0</v>
      </c>
      <c r="U33" s="962">
        <f ca="1">IF(INDEX(_401_01_001,MATCH(U$61,_4自治体コード,0))=表16!U$62,INDEX(INDIRECT("_"&amp;$AM33),MATCH(U$61,_4自治体コード,0)),0)+IF(INDEX(_121_01_001,MATCH(U$61,湖追自治体コード,0))=表16!U$62,INDEX(INDIRECT("_"&amp;$AO33),MATCH(U$61,湖追自治体コード,0)),0)+IF(INDEX(_124_02_001,MATCH(U$61,湖追自治体コード,0))=表16!U$62,INDEX(INDIRECT("_"&amp;$AS33),MATCH(U$61,湖追自治体コード,0)),0)</f>
        <v>0</v>
      </c>
      <c r="V33" s="962">
        <f ca="1">IF(INDEX(_401_01_001,MATCH(V$61,_4自治体コード,0))=表16!V$62,INDEX(INDIRECT("_"&amp;$AM33),MATCH(V$61,_4自治体コード,0)),0)+IF(INDEX(_121_01_001,MATCH(V$61,湖追自治体コード,0))=表16!V$62,INDEX(INDIRECT("_"&amp;$AO33),MATCH(V$61,湖追自治体コード,0)),0)+IF(INDEX(_124_02_001,MATCH(V$61,湖追自治体コード,0))=表16!V$62,INDEX(INDIRECT("_"&amp;$AS33),MATCH(V$61,湖追自治体コード,0)),0)</f>
        <v>0</v>
      </c>
      <c r="W33" s="962">
        <f ca="1">IF(INDEX(_401_01_001,MATCH(W$61,_4自治体コード,0))=表16!W$62,INDEX(INDIRECT("_"&amp;$AM33),MATCH(W$61,_4自治体コード,0)),0)+IF(INDEX(_121_01_001,MATCH(W$61,湖追自治体コード,0))=表16!W$62,INDEX(INDIRECT("_"&amp;$AO33),MATCH(W$61,湖追自治体コード,0)),0)+IF(INDEX(_124_02_001,MATCH(W$61,湖追自治体コード,0))=表16!W$62,INDEX(INDIRECT("_"&amp;$AS33),MATCH(W$61,湖追自治体コード,0)),0)</f>
        <v>0</v>
      </c>
      <c r="X33" s="962">
        <f ca="1">IF(INDEX(_401_01_001,MATCH(X$61,_4自治体コード,0))=表16!X$62,INDEX(INDIRECT("_"&amp;$AM33),MATCH(X$61,_4自治体コード,0)),0)+IF(INDEX(_121_01_001,MATCH(X$61,湖追自治体コード,0))=表16!X$62,INDEX(INDIRECT("_"&amp;$AO33),MATCH(X$61,湖追自治体コード,0)),0)+IF(INDEX(_124_02_001,MATCH(X$61,湖追自治体コード,0))=表16!X$62,INDEX(INDIRECT("_"&amp;$AS33),MATCH(X$61,湖追自治体コード,0)),0)</f>
        <v>0</v>
      </c>
      <c r="Y33" s="962">
        <f ca="1">IF(INDEX(_401_01_001,MATCH(Y$61,_4自治体コード,0))=表16!Y$62,INDEX(INDIRECT("_"&amp;$AM33),MATCH(Y$61,_4自治体コード,0)),0)+IF(INDEX(_121_01_001,MATCH(Y$61,湖追自治体コード,0))=表16!Y$62,INDEX(INDIRECT("_"&amp;$AO33),MATCH(Y$61,湖追自治体コード,0)),0)+IF(INDEX(_124_02_001,MATCH(Y$61,湖追自治体コード,0))=表16!Y$62,INDEX(INDIRECT("_"&amp;$AS33),MATCH(Y$61,湖追自治体コード,0)),0)</f>
        <v>0</v>
      </c>
      <c r="Z33" s="962">
        <f ca="1">IF(INDEX(_401_01_001,MATCH(Z$61,_4自治体コード,0))=表16!Z$62,INDEX(INDIRECT("_"&amp;$AM33),MATCH(Z$61,_4自治体コード,0)),0)+IF(INDEX(_121_01_001,MATCH(Z$61,湖追自治体コード,0))=表16!Z$62,INDEX(INDIRECT("_"&amp;$AO33),MATCH(Z$61,湖追自治体コード,0)),0)+IF(INDEX(_124_02_001,MATCH(Z$61,湖追自治体コード,0))=表16!Z$62,INDEX(INDIRECT("_"&amp;$AS33),MATCH(Z$61,湖追自治体コード,0)),0)</f>
        <v>0</v>
      </c>
      <c r="AA33" s="962">
        <f ca="1">IF(INDEX(_401_01_001,MATCH(AA$61,_4自治体コード,0))=表16!AA$62,INDEX(INDIRECT("_"&amp;$AM33),MATCH(AA$61,_4自治体コード,0)),0)+IF(INDEX(_121_01_001,MATCH(AA$61,湖追自治体コード,0))=表16!AA$62,INDEX(INDIRECT("_"&amp;$AO33),MATCH(AA$61,湖追自治体コード,0)),0)+IF(INDEX(_124_02_001,MATCH(AA$61,湖追自治体コード,0))=表16!AA$62,INDEX(INDIRECT("_"&amp;$AS33),MATCH(AA$61,湖追自治体コード,0)),0)</f>
        <v>0</v>
      </c>
      <c r="AB33" s="962">
        <f ca="1">IF(INDEX(_401_01_001,MATCH(AB$61,_4自治体コード,0))=表16!AB$62,INDEX(INDIRECT("_"&amp;$AM33),MATCH(AB$61,_4自治体コード,0)),0)+IF(INDEX(_121_01_001,MATCH(AB$61,湖追自治体コード,0))=表16!AB$62,INDEX(INDIRECT("_"&amp;$AO33),MATCH(AB$61,湖追自治体コード,0)),0)+IF(INDEX(_124_02_001,MATCH(AB$61,湖追自治体コード,0))=表16!AB$62,INDEX(INDIRECT("_"&amp;$AS33),MATCH(AB$61,湖追自治体コード,0)),0)</f>
        <v>0</v>
      </c>
      <c r="AC33" s="962">
        <f ca="1">IF(INDEX(_401_01_001,MATCH(AC$61,_4自治体コード,0))=表16!AC$62,INDEX(INDIRECT("_"&amp;$AM33),MATCH(AC$61,_4自治体コード,0)),0)+IF(INDEX(_121_01_001,MATCH(AC$61,湖追自治体コード,0))=表16!AC$62,INDEX(INDIRECT("_"&amp;$AO33),MATCH(AC$61,湖追自治体コード,0)),0)+IF(INDEX(_124_02_001,MATCH(AC$61,湖追自治体コード,0))=表16!AC$62,INDEX(INDIRECT("_"&amp;$AS33),MATCH(AC$61,湖追自治体コード,0)),0)</f>
        <v>0</v>
      </c>
      <c r="AD33" s="962">
        <f ca="1">IF(INDEX(_401_01_001,MATCH(AD$61,_4自治体コード,0))=表16!AD$62,INDEX(INDIRECT("_"&amp;$AM33),MATCH(AD$61,_4自治体コード,0)),0)+IF(INDEX(_121_01_001,MATCH(AD$61,湖追自治体コード,0))=表16!AD$62,INDEX(INDIRECT("_"&amp;$AO33),MATCH(AD$61,湖追自治体コード,0)),0)+IF(INDEX(_124_02_001,MATCH(AD$61,湖追自治体コード,0))=表16!AD$62,INDEX(INDIRECT("_"&amp;$AS33),MATCH(AD$61,湖追自治体コード,0)),0)</f>
        <v>0</v>
      </c>
      <c r="AE33" s="962">
        <f ca="1">IF(INDEX(_401_01_001,MATCH(AE$61,_4自治体コード,0))=表16!AE$62,INDEX(INDIRECT("_"&amp;$AM33),MATCH(AE$61,_4自治体コード,0)),0)+IF(INDEX(_121_01_001,MATCH(AE$61,湖追自治体コード,0))=表16!AE$62,INDEX(INDIRECT("_"&amp;$AO33),MATCH(AE$61,湖追自治体コード,0)),0)+IF(INDEX(_124_02_001,MATCH(AE$61,湖追自治体コード,0))=表16!AE$62,INDEX(INDIRECT("_"&amp;$AS33),MATCH(AE$61,湖追自治体コード,0)),0)</f>
        <v>0</v>
      </c>
      <c r="AF33" s="962">
        <f ca="1">IF(INDEX(_401_01_001,MATCH(AF$61,_4自治体コード,0))=表16!AF$62,INDEX(INDIRECT("_"&amp;$AM33),MATCH(AF$61,_4自治体コード,0)),0)+IF(INDEX(_121_01_001,MATCH(AF$61,湖追自治体コード,0))=表16!AF$62,INDEX(INDIRECT("_"&amp;$AO33),MATCH(AF$61,湖追自治体コード,0)),0)+IF(INDEX(_124_02_001,MATCH(AF$61,湖追自治体コード,0))=表16!AF$62,INDEX(INDIRECT("_"&amp;$AS33),MATCH(AF$61,湖追自治体コード,0)),0)</f>
        <v>0</v>
      </c>
      <c r="AG33" s="962">
        <f ca="1">IF(INDEX(_401_01_001,MATCH(AG$61,_4自治体コード,0))=表16!AG$62,INDEX(INDIRECT("_"&amp;$AM33),MATCH(AG$61,_4自治体コード,0)),0)+IF(INDEX(_121_01_001,MATCH(AG$61,湖追自治体コード,0))=表16!AG$62,INDEX(INDIRECT("_"&amp;$AO33),MATCH(AG$61,湖追自治体コード,0)),0)+IF(INDEX(_124_02_001,MATCH(AG$61,湖追自治体コード,0))=表16!AG$62,INDEX(INDIRECT("_"&amp;$AS33),MATCH(AG$61,湖追自治体コード,0)),0)</f>
        <v>0</v>
      </c>
      <c r="AH33" s="964">
        <f t="shared" ca="1" si="1"/>
        <v>0</v>
      </c>
      <c r="AL33" s="570" t="s">
        <v>746</v>
      </c>
      <c r="AM33" s="570" t="s">
        <v>801</v>
      </c>
      <c r="AN33" s="570" t="s">
        <v>746</v>
      </c>
      <c r="AO33" s="570" t="s">
        <v>1213</v>
      </c>
      <c r="AR33" s="570" t="s">
        <v>746</v>
      </c>
      <c r="AS33" s="570" t="s">
        <v>1256</v>
      </c>
    </row>
    <row r="34" spans="1:45" ht="32.25" customHeight="1">
      <c r="A34" s="1659"/>
      <c r="B34" s="1680"/>
      <c r="C34" s="1687" t="s">
        <v>2373</v>
      </c>
      <c r="D34" s="1688"/>
      <c r="E34" s="1689"/>
      <c r="F34" s="979" t="s">
        <v>3367</v>
      </c>
      <c r="G34" s="968">
        <f ca="1">IF(INDEX(_401_01_001,MATCH(G$61,_4自治体コード,0))=表16!G$62,INDEX(INDIRECT("_"&amp;$AM34),MATCH(G$61,_4自治体コード,0)),0)+IF(INDEX(_121_01_001,MATCH(G$61,湖追自治体コード,0))=表16!G$62,INDEX(INDIRECT("_"&amp;$AO34),MATCH(G$61,湖追自治体コード,0)),0)+IF(INDEX(_124_02_001,MATCH(G$61,湖追自治体コード,0))=表16!G$62,INDEX(INDIRECT("_"&amp;$AS34),MATCH(G$61,湖追自治体コード,0)),0)</f>
        <v>0</v>
      </c>
      <c r="H34" s="969">
        <f ca="1">IF(INDEX(_401_01_001,MATCH(H$61,_4自治体コード,0))=表16!H$62,INDEX(INDIRECT("_"&amp;$AM34),MATCH(H$61,_4自治体コード,0)),0)+IF(INDEX(_121_01_001,MATCH(H$61,湖追自治体コード,0))=表16!H$62,INDEX(INDIRECT("_"&amp;$AO34),MATCH(H$61,湖追自治体コード,0)),0)+IF(INDEX(_124_02_001,MATCH(H$61,湖追自治体コード,0))=表16!H$62,INDEX(INDIRECT("_"&amp;$AS34),MATCH(H$61,湖追自治体コード,0)),0)</f>
        <v>1</v>
      </c>
      <c r="I34" s="969">
        <f ca="1">IF(INDEX(_401_01_001,MATCH(I$61,_4自治体コード,0))=表16!I$62,INDEX(INDIRECT("_"&amp;$AM34),MATCH(I$61,_4自治体コード,0)),0)+IF(INDEX(_121_01_001,MATCH(I$61,湖追自治体コード,0))=表16!I$62,INDEX(INDIRECT("_"&amp;$AO34),MATCH(I$61,湖追自治体コード,0)),0)+IF(INDEX(_124_02_001,MATCH(I$61,湖追自治体コード,0))=表16!I$62,INDEX(INDIRECT("_"&amp;$AS34),MATCH(I$61,湖追自治体コード,0)),0)</f>
        <v>0</v>
      </c>
      <c r="J34" s="968">
        <f ca="1">IF(INDEX(_401_01_001,MATCH(J$61,_4自治体コード,0))=表16!J$62,INDEX(INDIRECT("_"&amp;$AM34),MATCH(J$61,_4自治体コード,0)),0)+IF(INDEX(_121_01_001,MATCH(J$61,湖追自治体コード,0))=表16!J$62,INDEX(INDIRECT("_"&amp;$AO34),MATCH(J$61,湖追自治体コード,0)),0)+IF(INDEX(_124_02_001,MATCH(J$61,湖追自治体コード,0))=表16!J$62,INDEX(INDIRECT("_"&amp;$AS34),MATCH(J$61,湖追自治体コード,0)),0)</f>
        <v>0</v>
      </c>
      <c r="K34" s="968">
        <f ca="1">IF(INDEX(_401_01_001,MATCH(K$61,_4自治体コード,0))=表16!K$62,INDEX(INDIRECT("_"&amp;$AM34),MATCH(K$61,_4自治体コード,0)),0)+IF(INDEX(_121_01_001,MATCH(K$61,湖追自治体コード,0))=表16!K$62,INDEX(INDIRECT("_"&amp;$AO34),MATCH(K$61,湖追自治体コード,0)),0)+IF(INDEX(_124_02_001,MATCH(K$61,湖追自治体コード,0))=表16!K$62,INDEX(INDIRECT("_"&amp;$AS34),MATCH(K$61,湖追自治体コード,0)),0)</f>
        <v>0</v>
      </c>
      <c r="L34" s="968">
        <f ca="1">IF(INDEX(_401_01_001,MATCH(L$61,_4自治体コード,0))=表16!L$62,INDEX(INDIRECT("_"&amp;$AM34),MATCH(L$61,_4自治体コード,0)),0)+IF(INDEX(_121_01_001,MATCH(L$61,湖追自治体コード,0))=表16!L$62,INDEX(INDIRECT("_"&amp;$AO34),MATCH(L$61,湖追自治体コード,0)),0)+IF(INDEX(_124_02_001,MATCH(L$61,湖追自治体コード,0))=表16!L$62,INDEX(INDIRECT("_"&amp;$AS34),MATCH(L$61,湖追自治体コード,0)),0)</f>
        <v>0</v>
      </c>
      <c r="M34" s="968">
        <f ca="1">IF(INDEX(_401_01_001,MATCH(M$61,_4自治体コード,0))=表16!M$62,INDEX(INDIRECT("_"&amp;$AM34),MATCH(M$61,_4自治体コード,0)),0)+IF(INDEX(_121_01_001,MATCH(M$61,湖追自治体コード,0))=表16!M$62,INDEX(INDIRECT("_"&amp;$AO34),MATCH(M$61,湖追自治体コード,0)),0)+IF(INDEX(_124_02_001,MATCH(M$61,湖追自治体コード,0))=表16!M$62,INDEX(INDIRECT("_"&amp;$AS34),MATCH(M$61,湖追自治体コード,0)),0)</f>
        <v>1</v>
      </c>
      <c r="N34" s="968">
        <f ca="1">IF(INDEX(_401_01_001,MATCH(N$61,_4自治体コード,0))=表16!N$62,INDEX(INDIRECT("_"&amp;$AM34),MATCH(N$61,_4自治体コード,0)),0)+IF(INDEX(_121_01_001,MATCH(N$61,湖追自治体コード,0))=表16!N$62,INDEX(INDIRECT("_"&amp;$AO34),MATCH(N$61,湖追自治体コード,0)),0)+IF(INDEX(_124_02_001,MATCH(N$61,湖追自治体コード,0))=表16!N$62,INDEX(INDIRECT("_"&amp;$AS34),MATCH(N$61,湖追自治体コード,0)),0)</f>
        <v>0</v>
      </c>
      <c r="O34" s="968">
        <f ca="1">IF(INDEX(_401_01_001,MATCH(O$61,_4自治体コード,0))=表16!O$62,INDEX(INDIRECT("_"&amp;$AM34),MATCH(O$61,_4自治体コード,0)),0)+IF(INDEX(_121_01_001,MATCH(O$61,湖追自治体コード,0))=表16!O$62,INDEX(INDIRECT("_"&amp;$AO34),MATCH(O$61,湖追自治体コード,0)),0)+IF(INDEX(_124_02_001,MATCH(O$61,湖追自治体コード,0))=表16!O$62,INDEX(INDIRECT("_"&amp;$AS34),MATCH(O$61,湖追自治体コード,0)),0)</f>
        <v>0</v>
      </c>
      <c r="P34" s="968">
        <f ca="1">IF(INDEX(_401_01_001,MATCH(P$61,_4自治体コード,0))=表16!P$62,INDEX(INDIRECT("_"&amp;$AM34),MATCH(P$61,_4自治体コード,0)),0)+IF(INDEX(_121_01_001,MATCH(P$61,湖追自治体コード,0))=表16!P$62,INDEX(INDIRECT("_"&amp;$AO34),MATCH(P$61,湖追自治体コード,0)),0)+IF(INDEX(_124_02_001,MATCH(P$61,湖追自治体コード,0))=表16!P$62,INDEX(INDIRECT("_"&amp;$AS34),MATCH(P$61,湖追自治体コード,0)),0)</f>
        <v>0</v>
      </c>
      <c r="Q34" s="968">
        <f ca="1">IF(INDEX(_401_01_001,MATCH(Q$61,_4自治体コード,0))=表16!Q$62,INDEX(INDIRECT("_"&amp;$AM34),MATCH(Q$61,_4自治体コード,0)),0)+IF(INDEX(_121_01_001,MATCH(Q$61,湖追自治体コード,0))=表16!Q$62,INDEX(INDIRECT("_"&amp;$AO34),MATCH(Q$61,湖追自治体コード,0)),0)+IF(INDEX(_124_02_001,MATCH(Q$61,湖追自治体コード,0))=表16!Q$62,INDEX(INDIRECT("_"&amp;$AS34),MATCH(Q$61,湖追自治体コード,0)),0)</f>
        <v>0</v>
      </c>
      <c r="R34" s="968">
        <f ca="1">IF(INDEX(_401_01_001,MATCH(R$61,_4自治体コード,0))=表16!R$62,INDEX(INDIRECT("_"&amp;$AM34),MATCH(R$61,_4自治体コード,0)),0)+IF(INDEX(_121_01_001,MATCH(R$61,湖追自治体コード,0))=表16!R$62,INDEX(INDIRECT("_"&amp;$AO34),MATCH(R$61,湖追自治体コード,0)),0)+IF(INDEX(_124_02_001,MATCH(R$61,湖追自治体コード,0))=表16!R$62,INDEX(INDIRECT("_"&amp;$AS34),MATCH(R$61,湖追自治体コード,0)),0)</f>
        <v>0</v>
      </c>
      <c r="S34" s="968">
        <f ca="1">IF(INDEX(_401_01_001,MATCH(S$61,_4自治体コード,0))=表16!S$62,INDEX(INDIRECT("_"&amp;$AM34),MATCH(S$61,_4自治体コード,0)),0)+IF(INDEX(_121_01_001,MATCH(S$61,湖追自治体コード,0))=表16!S$62,INDEX(INDIRECT("_"&amp;$AO34),MATCH(S$61,湖追自治体コード,0)),0)+IF(INDEX(_124_02_001,MATCH(S$61,湖追自治体コード,0))=表16!S$62,INDEX(INDIRECT("_"&amp;$AS34),MATCH(S$61,湖追自治体コード,0)),0)</f>
        <v>5</v>
      </c>
      <c r="T34" s="968">
        <f ca="1">IF(INDEX(_401_01_001,MATCH(T$61,_4自治体コード,0))=表16!T$62,INDEX(INDIRECT("_"&amp;$AM34),MATCH(T$61,_4自治体コード,0)),0)+IF(INDEX(_121_01_001,MATCH(T$61,湖追自治体コード,0))=表16!T$62,INDEX(INDIRECT("_"&amp;$AO34),MATCH(T$61,湖追自治体コード,0)),0)+IF(INDEX(_124_02_001,MATCH(T$61,湖追自治体コード,0))=表16!T$62,INDEX(INDIRECT("_"&amp;$AS34),MATCH(T$61,湖追自治体コード,0)),0)</f>
        <v>0</v>
      </c>
      <c r="U34" s="968">
        <f ca="1">IF(INDEX(_401_01_001,MATCH(U$61,_4自治体コード,0))=表16!U$62,INDEX(INDIRECT("_"&amp;$AM34),MATCH(U$61,_4自治体コード,0)),0)+IF(INDEX(_121_01_001,MATCH(U$61,湖追自治体コード,0))=表16!U$62,INDEX(INDIRECT("_"&amp;$AO34),MATCH(U$61,湖追自治体コード,0)),0)+IF(INDEX(_124_02_001,MATCH(U$61,湖追自治体コード,0))=表16!U$62,INDEX(INDIRECT("_"&amp;$AS34),MATCH(U$61,湖追自治体コード,0)),0)</f>
        <v>0</v>
      </c>
      <c r="V34" s="968">
        <f ca="1">IF(INDEX(_401_01_001,MATCH(V$61,_4自治体コード,0))=表16!V$62,INDEX(INDIRECT("_"&amp;$AM34),MATCH(V$61,_4自治体コード,0)),0)+IF(INDEX(_121_01_001,MATCH(V$61,湖追自治体コード,0))=表16!V$62,INDEX(INDIRECT("_"&amp;$AO34),MATCH(V$61,湖追自治体コード,0)),0)+IF(INDEX(_124_02_001,MATCH(V$61,湖追自治体コード,0))=表16!V$62,INDEX(INDIRECT("_"&amp;$AS34),MATCH(V$61,湖追自治体コード,0)),0)</f>
        <v>20</v>
      </c>
      <c r="W34" s="968">
        <f ca="1">IF(INDEX(_401_01_001,MATCH(W$61,_4自治体コード,0))=表16!W$62,INDEX(INDIRECT("_"&amp;$AM34),MATCH(W$61,_4自治体コード,0)),0)+IF(INDEX(_121_01_001,MATCH(W$61,湖追自治体コード,0))=表16!W$62,INDEX(INDIRECT("_"&amp;$AO34),MATCH(W$61,湖追自治体コード,0)),0)+IF(INDEX(_124_02_001,MATCH(W$61,湖追自治体コード,0))=表16!W$62,INDEX(INDIRECT("_"&amp;$AS34),MATCH(W$61,湖追自治体コード,0)),0)</f>
        <v>1</v>
      </c>
      <c r="X34" s="968">
        <f ca="1">IF(INDEX(_401_01_001,MATCH(X$61,_4自治体コード,0))=表16!X$62,INDEX(INDIRECT("_"&amp;$AM34),MATCH(X$61,_4自治体コード,0)),0)+IF(INDEX(_121_01_001,MATCH(X$61,湖追自治体コード,0))=表16!X$62,INDEX(INDIRECT("_"&amp;$AO34),MATCH(X$61,湖追自治体コード,0)),0)+IF(INDEX(_124_02_001,MATCH(X$61,湖追自治体コード,0))=表16!X$62,INDEX(INDIRECT("_"&amp;$AS34),MATCH(X$61,湖追自治体コード,0)),0)</f>
        <v>0</v>
      </c>
      <c r="Y34" s="968">
        <f ca="1">IF(INDEX(_401_01_001,MATCH(Y$61,_4自治体コード,0))=表16!Y$62,INDEX(INDIRECT("_"&amp;$AM34),MATCH(Y$61,_4自治体コード,0)),0)+IF(INDEX(_121_01_001,MATCH(Y$61,湖追自治体コード,0))=表16!Y$62,INDEX(INDIRECT("_"&amp;$AO34),MATCH(Y$61,湖追自治体コード,0)),0)+IF(INDEX(_124_02_001,MATCH(Y$61,湖追自治体コード,0))=表16!Y$62,INDEX(INDIRECT("_"&amp;$AS34),MATCH(Y$61,湖追自治体コード,0)),0)</f>
        <v>0</v>
      </c>
      <c r="Z34" s="968">
        <f ca="1">IF(INDEX(_401_01_001,MATCH(Z$61,_4自治体コード,0))=表16!Z$62,INDEX(INDIRECT("_"&amp;$AM34),MATCH(Z$61,_4自治体コード,0)),0)+IF(INDEX(_121_01_001,MATCH(Z$61,湖追自治体コード,0))=表16!Z$62,INDEX(INDIRECT("_"&amp;$AO34),MATCH(Z$61,湖追自治体コード,0)),0)+IF(INDEX(_124_02_001,MATCH(Z$61,湖追自治体コード,0))=表16!Z$62,INDEX(INDIRECT("_"&amp;$AS34),MATCH(Z$61,湖追自治体コード,0)),0)</f>
        <v>1</v>
      </c>
      <c r="AA34" s="968">
        <f ca="1">IF(INDEX(_401_01_001,MATCH(AA$61,_4自治体コード,0))=表16!AA$62,INDEX(INDIRECT("_"&amp;$AM34),MATCH(AA$61,_4自治体コード,0)),0)+IF(INDEX(_121_01_001,MATCH(AA$61,湖追自治体コード,0))=表16!AA$62,INDEX(INDIRECT("_"&amp;$AO34),MATCH(AA$61,湖追自治体コード,0)),0)+IF(INDEX(_124_02_001,MATCH(AA$61,湖追自治体コード,0))=表16!AA$62,INDEX(INDIRECT("_"&amp;$AS34),MATCH(AA$61,湖追自治体コード,0)),0)</f>
        <v>1</v>
      </c>
      <c r="AB34" s="968">
        <f ca="1">IF(INDEX(_401_01_001,MATCH(AB$61,_4自治体コード,0))=表16!AB$62,INDEX(INDIRECT("_"&amp;$AM34),MATCH(AB$61,_4自治体コード,0)),0)+IF(INDEX(_121_01_001,MATCH(AB$61,湖追自治体コード,0))=表16!AB$62,INDEX(INDIRECT("_"&amp;$AO34),MATCH(AB$61,湖追自治体コード,0)),0)+IF(INDEX(_124_02_001,MATCH(AB$61,湖追自治体コード,0))=表16!AB$62,INDEX(INDIRECT("_"&amp;$AS34),MATCH(AB$61,湖追自治体コード,0)),0)</f>
        <v>0</v>
      </c>
      <c r="AC34" s="968">
        <f ca="1">IF(INDEX(_401_01_001,MATCH(AC$61,_4自治体コード,0))=表16!AC$62,INDEX(INDIRECT("_"&amp;$AM34),MATCH(AC$61,_4自治体コード,0)),0)+IF(INDEX(_121_01_001,MATCH(AC$61,湖追自治体コード,0))=表16!AC$62,INDEX(INDIRECT("_"&amp;$AO34),MATCH(AC$61,湖追自治体コード,0)),0)+IF(INDEX(_124_02_001,MATCH(AC$61,湖追自治体コード,0))=表16!AC$62,INDEX(INDIRECT("_"&amp;$AS34),MATCH(AC$61,湖追自治体コード,0)),0)</f>
        <v>1</v>
      </c>
      <c r="AD34" s="968">
        <f ca="1">IF(INDEX(_401_01_001,MATCH(AD$61,_4自治体コード,0))=表16!AD$62,INDEX(INDIRECT("_"&amp;$AM34),MATCH(AD$61,_4自治体コード,0)),0)+IF(INDEX(_121_01_001,MATCH(AD$61,湖追自治体コード,0))=表16!AD$62,INDEX(INDIRECT("_"&amp;$AO34),MATCH(AD$61,湖追自治体コード,0)),0)+IF(INDEX(_124_02_001,MATCH(AD$61,湖追自治体コード,0))=表16!AD$62,INDEX(INDIRECT("_"&amp;$AS34),MATCH(AD$61,湖追自治体コード,0)),0)</f>
        <v>0</v>
      </c>
      <c r="AE34" s="968">
        <f ca="1">IF(INDEX(_401_01_001,MATCH(AE$61,_4自治体コード,0))=表16!AE$62,INDEX(INDIRECT("_"&amp;$AM34),MATCH(AE$61,_4自治体コード,0)),0)+IF(INDEX(_121_01_001,MATCH(AE$61,湖追自治体コード,0))=表16!AE$62,INDEX(INDIRECT("_"&amp;$AO34),MATCH(AE$61,湖追自治体コード,0)),0)+IF(INDEX(_124_02_001,MATCH(AE$61,湖追自治体コード,0))=表16!AE$62,INDEX(INDIRECT("_"&amp;$AS34),MATCH(AE$61,湖追自治体コード,0)),0)</f>
        <v>0</v>
      </c>
      <c r="AF34" s="968">
        <f ca="1">IF(INDEX(_401_01_001,MATCH(AF$61,_4自治体コード,0))=表16!AF$62,INDEX(INDIRECT("_"&amp;$AM34),MATCH(AF$61,_4自治体コード,0)),0)+IF(INDEX(_121_01_001,MATCH(AF$61,湖追自治体コード,0))=表16!AF$62,INDEX(INDIRECT("_"&amp;$AO34),MATCH(AF$61,湖追自治体コード,0)),0)+IF(INDEX(_124_02_001,MATCH(AF$61,湖追自治体コード,0))=表16!AF$62,INDEX(INDIRECT("_"&amp;$AS34),MATCH(AF$61,湖追自治体コード,0)),0)</f>
        <v>1</v>
      </c>
      <c r="AG34" s="968">
        <f ca="1">IF(INDEX(_401_01_001,MATCH(AG$61,_4自治体コード,0))=表16!AG$62,INDEX(INDIRECT("_"&amp;$AM34),MATCH(AG$61,_4自治体コード,0)),0)+IF(INDEX(_121_01_001,MATCH(AG$61,湖追自治体コード,0))=表16!AG$62,INDEX(INDIRECT("_"&amp;$AO34),MATCH(AG$61,湖追自治体コード,0)),0)+IF(INDEX(_124_02_001,MATCH(AG$61,湖追自治体コード,0))=表16!AG$62,INDEX(INDIRECT("_"&amp;$AS34),MATCH(AG$61,湖追自治体コード,0)),0)</f>
        <v>0</v>
      </c>
      <c r="AH34" s="970">
        <f t="shared" ca="1" si="1"/>
        <v>32</v>
      </c>
      <c r="AL34" s="570" t="s">
        <v>747</v>
      </c>
      <c r="AM34" s="570" t="s">
        <v>802</v>
      </c>
      <c r="AN34" s="570" t="s">
        <v>747</v>
      </c>
      <c r="AO34" s="570" t="s">
        <v>1214</v>
      </c>
      <c r="AR34" s="570" t="s">
        <v>747</v>
      </c>
      <c r="AS34" s="570" t="s">
        <v>1257</v>
      </c>
    </row>
    <row r="35" spans="1:45" ht="32.25" customHeight="1">
      <c r="A35" s="1659"/>
      <c r="B35" s="1680"/>
      <c r="C35" s="1690"/>
      <c r="D35" s="1670"/>
      <c r="E35" s="1691"/>
      <c r="F35" s="977" t="s">
        <v>3368</v>
      </c>
      <c r="G35" s="959">
        <f ca="1">IF(INDEX(_401_01_001,MATCH(G$61,_4自治体コード,0))=表16!G$62,INDEX(INDIRECT("_"&amp;$AM35),MATCH(G$61,_4自治体コード,0)),0)+IF(INDEX(_121_01_001,MATCH(G$61,湖追自治体コード,0))=表16!G$62,INDEX(INDIRECT("_"&amp;$AO35),MATCH(G$61,湖追自治体コード,0)),0)+IF(INDEX(_124_02_001,MATCH(G$61,湖追自治体コード,0))=表16!G$62,INDEX(INDIRECT("_"&amp;$AS35),MATCH(G$61,湖追自治体コード,0)),0)</f>
        <v>0</v>
      </c>
      <c r="H35" s="960">
        <f ca="1">IF(INDEX(_401_01_001,MATCH(H$61,_4自治体コード,0))=表16!H$62,INDEX(INDIRECT("_"&amp;$AM35),MATCH(H$61,_4自治体コード,0)),0)+IF(INDEX(_121_01_001,MATCH(H$61,湖追自治体コード,0))=表16!H$62,INDEX(INDIRECT("_"&amp;$AO35),MATCH(H$61,湖追自治体コード,0)),0)+IF(INDEX(_124_02_001,MATCH(H$61,湖追自治体コード,0))=表16!H$62,INDEX(INDIRECT("_"&amp;$AS35),MATCH(H$61,湖追自治体コード,0)),0)</f>
        <v>0</v>
      </c>
      <c r="I35" s="960">
        <f ca="1">IF(INDEX(_401_01_001,MATCH(I$61,_4自治体コード,0))=表16!I$62,INDEX(INDIRECT("_"&amp;$AM35),MATCH(I$61,_4自治体コード,0)),0)+IF(INDEX(_121_01_001,MATCH(I$61,湖追自治体コード,0))=表16!I$62,INDEX(INDIRECT("_"&amp;$AO35),MATCH(I$61,湖追自治体コード,0)),0)+IF(INDEX(_124_02_001,MATCH(I$61,湖追自治体コード,0))=表16!I$62,INDEX(INDIRECT("_"&amp;$AS35),MATCH(I$61,湖追自治体コード,0)),0)</f>
        <v>0</v>
      </c>
      <c r="J35" s="959">
        <f ca="1">IF(INDEX(_401_01_001,MATCH(J$61,_4自治体コード,0))=表16!J$62,INDEX(INDIRECT("_"&amp;$AM35),MATCH(J$61,_4自治体コード,0)),0)+IF(INDEX(_121_01_001,MATCH(J$61,湖追自治体コード,0))=表16!J$62,INDEX(INDIRECT("_"&amp;$AO35),MATCH(J$61,湖追自治体コード,0)),0)+IF(INDEX(_124_02_001,MATCH(J$61,湖追自治体コード,0))=表16!J$62,INDEX(INDIRECT("_"&amp;$AS35),MATCH(J$61,湖追自治体コード,0)),0)</f>
        <v>0</v>
      </c>
      <c r="K35" s="959">
        <f ca="1">IF(INDEX(_401_01_001,MATCH(K$61,_4自治体コード,0))=表16!K$62,INDEX(INDIRECT("_"&amp;$AM35),MATCH(K$61,_4自治体コード,0)),0)+IF(INDEX(_121_01_001,MATCH(K$61,湖追自治体コード,0))=表16!K$62,INDEX(INDIRECT("_"&amp;$AO35),MATCH(K$61,湖追自治体コード,0)),0)+IF(INDEX(_124_02_001,MATCH(K$61,湖追自治体コード,0))=表16!K$62,INDEX(INDIRECT("_"&amp;$AS35),MATCH(K$61,湖追自治体コード,0)),0)</f>
        <v>0</v>
      </c>
      <c r="L35" s="959">
        <f ca="1">IF(INDEX(_401_01_001,MATCH(L$61,_4自治体コード,0))=表16!L$62,INDEX(INDIRECT("_"&amp;$AM35),MATCH(L$61,_4自治体コード,0)),0)+IF(INDEX(_121_01_001,MATCH(L$61,湖追自治体コード,0))=表16!L$62,INDEX(INDIRECT("_"&amp;$AO35),MATCH(L$61,湖追自治体コード,0)),0)+IF(INDEX(_124_02_001,MATCH(L$61,湖追自治体コード,0))=表16!L$62,INDEX(INDIRECT("_"&amp;$AS35),MATCH(L$61,湖追自治体コード,0)),0)</f>
        <v>0</v>
      </c>
      <c r="M35" s="959">
        <f ca="1">IF(INDEX(_401_01_001,MATCH(M$61,_4自治体コード,0))=表16!M$62,INDEX(INDIRECT("_"&amp;$AM35),MATCH(M$61,_4自治体コード,0)),0)+IF(INDEX(_121_01_001,MATCH(M$61,湖追自治体コード,0))=表16!M$62,INDEX(INDIRECT("_"&amp;$AO35),MATCH(M$61,湖追自治体コード,0)),0)+IF(INDEX(_124_02_001,MATCH(M$61,湖追自治体コード,0))=表16!M$62,INDEX(INDIRECT("_"&amp;$AS35),MATCH(M$61,湖追自治体コード,0)),0)</f>
        <v>0</v>
      </c>
      <c r="N35" s="959">
        <f ca="1">IF(INDEX(_401_01_001,MATCH(N$61,_4自治体コード,0))=表16!N$62,INDEX(INDIRECT("_"&amp;$AM35),MATCH(N$61,_4自治体コード,0)),0)+IF(INDEX(_121_01_001,MATCH(N$61,湖追自治体コード,0))=表16!N$62,INDEX(INDIRECT("_"&amp;$AO35),MATCH(N$61,湖追自治体コード,0)),0)+IF(INDEX(_124_02_001,MATCH(N$61,湖追自治体コード,0))=表16!N$62,INDEX(INDIRECT("_"&amp;$AS35),MATCH(N$61,湖追自治体コード,0)),0)</f>
        <v>0</v>
      </c>
      <c r="O35" s="959">
        <f ca="1">IF(INDEX(_401_01_001,MATCH(O$61,_4自治体コード,0))=表16!O$62,INDEX(INDIRECT("_"&amp;$AM35),MATCH(O$61,_4自治体コード,0)),0)+IF(INDEX(_121_01_001,MATCH(O$61,湖追自治体コード,0))=表16!O$62,INDEX(INDIRECT("_"&amp;$AO35),MATCH(O$61,湖追自治体コード,0)),0)+IF(INDEX(_124_02_001,MATCH(O$61,湖追自治体コード,0))=表16!O$62,INDEX(INDIRECT("_"&amp;$AS35),MATCH(O$61,湖追自治体コード,0)),0)</f>
        <v>0</v>
      </c>
      <c r="P35" s="959">
        <f ca="1">IF(INDEX(_401_01_001,MATCH(P$61,_4自治体コード,0))=表16!P$62,INDEX(INDIRECT("_"&amp;$AM35),MATCH(P$61,_4自治体コード,0)),0)+IF(INDEX(_121_01_001,MATCH(P$61,湖追自治体コード,0))=表16!P$62,INDEX(INDIRECT("_"&amp;$AO35),MATCH(P$61,湖追自治体コード,0)),0)+IF(INDEX(_124_02_001,MATCH(P$61,湖追自治体コード,0))=表16!P$62,INDEX(INDIRECT("_"&amp;$AS35),MATCH(P$61,湖追自治体コード,0)),0)</f>
        <v>0</v>
      </c>
      <c r="Q35" s="959">
        <f ca="1">IF(INDEX(_401_01_001,MATCH(Q$61,_4自治体コード,0))=表16!Q$62,INDEX(INDIRECT("_"&amp;$AM35),MATCH(Q$61,_4自治体コード,0)),0)+IF(INDEX(_121_01_001,MATCH(Q$61,湖追自治体コード,0))=表16!Q$62,INDEX(INDIRECT("_"&amp;$AO35),MATCH(Q$61,湖追自治体コード,0)),0)+IF(INDEX(_124_02_001,MATCH(Q$61,湖追自治体コード,0))=表16!Q$62,INDEX(INDIRECT("_"&amp;$AS35),MATCH(Q$61,湖追自治体コード,0)),0)</f>
        <v>0</v>
      </c>
      <c r="R35" s="959">
        <f ca="1">IF(INDEX(_401_01_001,MATCH(R$61,_4自治体コード,0))=表16!R$62,INDEX(INDIRECT("_"&amp;$AM35),MATCH(R$61,_4自治体コード,0)),0)+IF(INDEX(_121_01_001,MATCH(R$61,湖追自治体コード,0))=表16!R$62,INDEX(INDIRECT("_"&amp;$AO35),MATCH(R$61,湖追自治体コード,0)),0)+IF(INDEX(_124_02_001,MATCH(R$61,湖追自治体コード,0))=表16!R$62,INDEX(INDIRECT("_"&amp;$AS35),MATCH(R$61,湖追自治体コード,0)),0)</f>
        <v>0</v>
      </c>
      <c r="S35" s="959">
        <f ca="1">IF(INDEX(_401_01_001,MATCH(S$61,_4自治体コード,0))=表16!S$62,INDEX(INDIRECT("_"&amp;$AM35),MATCH(S$61,_4自治体コード,0)),0)+IF(INDEX(_121_01_001,MATCH(S$61,湖追自治体コード,0))=表16!S$62,INDEX(INDIRECT("_"&amp;$AO35),MATCH(S$61,湖追自治体コード,0)),0)+IF(INDEX(_124_02_001,MATCH(S$61,湖追自治体コード,0))=表16!S$62,INDEX(INDIRECT("_"&amp;$AS35),MATCH(S$61,湖追自治体コード,0)),0)</f>
        <v>0</v>
      </c>
      <c r="T35" s="959">
        <f ca="1">IF(INDEX(_401_01_001,MATCH(T$61,_4自治体コード,0))=表16!T$62,INDEX(INDIRECT("_"&amp;$AM35),MATCH(T$61,_4自治体コード,0)),0)+IF(INDEX(_121_01_001,MATCH(T$61,湖追自治体コード,0))=表16!T$62,INDEX(INDIRECT("_"&amp;$AO35),MATCH(T$61,湖追自治体コード,0)),0)+IF(INDEX(_124_02_001,MATCH(T$61,湖追自治体コード,0))=表16!T$62,INDEX(INDIRECT("_"&amp;$AS35),MATCH(T$61,湖追自治体コード,0)),0)</f>
        <v>0</v>
      </c>
      <c r="U35" s="959">
        <f ca="1">IF(INDEX(_401_01_001,MATCH(U$61,_4自治体コード,0))=表16!U$62,INDEX(INDIRECT("_"&amp;$AM35),MATCH(U$61,_4自治体コード,0)),0)+IF(INDEX(_121_01_001,MATCH(U$61,湖追自治体コード,0))=表16!U$62,INDEX(INDIRECT("_"&amp;$AO35),MATCH(U$61,湖追自治体コード,0)),0)+IF(INDEX(_124_02_001,MATCH(U$61,湖追自治体コード,0))=表16!U$62,INDEX(INDIRECT("_"&amp;$AS35),MATCH(U$61,湖追自治体コード,0)),0)</f>
        <v>0</v>
      </c>
      <c r="V35" s="959">
        <f ca="1">IF(INDEX(_401_01_001,MATCH(V$61,_4自治体コード,0))=表16!V$62,INDEX(INDIRECT("_"&amp;$AM35),MATCH(V$61,_4自治体コード,0)),0)+IF(INDEX(_121_01_001,MATCH(V$61,湖追自治体コード,0))=表16!V$62,INDEX(INDIRECT("_"&amp;$AO35),MATCH(V$61,湖追自治体コード,0)),0)+IF(INDEX(_124_02_001,MATCH(V$61,湖追自治体コード,0))=表16!V$62,INDEX(INDIRECT("_"&amp;$AS35),MATCH(V$61,湖追自治体コード,0)),0)</f>
        <v>1</v>
      </c>
      <c r="W35" s="959">
        <f ca="1">IF(INDEX(_401_01_001,MATCH(W$61,_4自治体コード,0))=表16!W$62,INDEX(INDIRECT("_"&amp;$AM35),MATCH(W$61,_4自治体コード,0)),0)+IF(INDEX(_121_01_001,MATCH(W$61,湖追自治体コード,0))=表16!W$62,INDEX(INDIRECT("_"&amp;$AO35),MATCH(W$61,湖追自治体コード,0)),0)+IF(INDEX(_124_02_001,MATCH(W$61,湖追自治体コード,0))=表16!W$62,INDEX(INDIRECT("_"&amp;$AS35),MATCH(W$61,湖追自治体コード,0)),0)</f>
        <v>0</v>
      </c>
      <c r="X35" s="959">
        <f ca="1">IF(INDEX(_401_01_001,MATCH(X$61,_4自治体コード,0))=表16!X$62,INDEX(INDIRECT("_"&amp;$AM35),MATCH(X$61,_4自治体コード,0)),0)+IF(INDEX(_121_01_001,MATCH(X$61,湖追自治体コード,0))=表16!X$62,INDEX(INDIRECT("_"&amp;$AO35),MATCH(X$61,湖追自治体コード,0)),0)+IF(INDEX(_124_02_001,MATCH(X$61,湖追自治体コード,0))=表16!X$62,INDEX(INDIRECT("_"&amp;$AS35),MATCH(X$61,湖追自治体コード,0)),0)</f>
        <v>0</v>
      </c>
      <c r="Y35" s="959">
        <f ca="1">IF(INDEX(_401_01_001,MATCH(Y$61,_4自治体コード,0))=表16!Y$62,INDEX(INDIRECT("_"&amp;$AM35),MATCH(Y$61,_4自治体コード,0)),0)+IF(INDEX(_121_01_001,MATCH(Y$61,湖追自治体コード,0))=表16!Y$62,INDEX(INDIRECT("_"&amp;$AO35),MATCH(Y$61,湖追自治体コード,0)),0)+IF(INDEX(_124_02_001,MATCH(Y$61,湖追自治体コード,0))=表16!Y$62,INDEX(INDIRECT("_"&amp;$AS35),MATCH(Y$61,湖追自治体コード,0)),0)</f>
        <v>0</v>
      </c>
      <c r="Z35" s="959">
        <f ca="1">IF(INDEX(_401_01_001,MATCH(Z$61,_4自治体コード,0))=表16!Z$62,INDEX(INDIRECT("_"&amp;$AM35),MATCH(Z$61,_4自治体コード,0)),0)+IF(INDEX(_121_01_001,MATCH(Z$61,湖追自治体コード,0))=表16!Z$62,INDEX(INDIRECT("_"&amp;$AO35),MATCH(Z$61,湖追自治体コード,0)),0)+IF(INDEX(_124_02_001,MATCH(Z$61,湖追自治体コード,0))=表16!Z$62,INDEX(INDIRECT("_"&amp;$AS35),MATCH(Z$61,湖追自治体コード,0)),0)</f>
        <v>0</v>
      </c>
      <c r="AA35" s="959">
        <f ca="1">IF(INDEX(_401_01_001,MATCH(AA$61,_4自治体コード,0))=表16!AA$62,INDEX(INDIRECT("_"&amp;$AM35),MATCH(AA$61,_4自治体コード,0)),0)+IF(INDEX(_121_01_001,MATCH(AA$61,湖追自治体コード,0))=表16!AA$62,INDEX(INDIRECT("_"&amp;$AO35),MATCH(AA$61,湖追自治体コード,0)),0)+IF(INDEX(_124_02_001,MATCH(AA$61,湖追自治体コード,0))=表16!AA$62,INDEX(INDIRECT("_"&amp;$AS35),MATCH(AA$61,湖追自治体コード,0)),0)</f>
        <v>0</v>
      </c>
      <c r="AB35" s="959">
        <f ca="1">IF(INDEX(_401_01_001,MATCH(AB$61,_4自治体コード,0))=表16!AB$62,INDEX(INDIRECT("_"&amp;$AM35),MATCH(AB$61,_4自治体コード,0)),0)+IF(INDEX(_121_01_001,MATCH(AB$61,湖追自治体コード,0))=表16!AB$62,INDEX(INDIRECT("_"&amp;$AO35),MATCH(AB$61,湖追自治体コード,0)),0)+IF(INDEX(_124_02_001,MATCH(AB$61,湖追自治体コード,0))=表16!AB$62,INDEX(INDIRECT("_"&amp;$AS35),MATCH(AB$61,湖追自治体コード,0)),0)</f>
        <v>0</v>
      </c>
      <c r="AC35" s="959">
        <f ca="1">IF(INDEX(_401_01_001,MATCH(AC$61,_4自治体コード,0))=表16!AC$62,INDEX(INDIRECT("_"&amp;$AM35),MATCH(AC$61,_4自治体コード,0)),0)+IF(INDEX(_121_01_001,MATCH(AC$61,湖追自治体コード,0))=表16!AC$62,INDEX(INDIRECT("_"&amp;$AO35),MATCH(AC$61,湖追自治体コード,0)),0)+IF(INDEX(_124_02_001,MATCH(AC$61,湖追自治体コード,0))=表16!AC$62,INDEX(INDIRECT("_"&amp;$AS35),MATCH(AC$61,湖追自治体コード,0)),0)</f>
        <v>0</v>
      </c>
      <c r="AD35" s="959">
        <f ca="1">IF(INDEX(_401_01_001,MATCH(AD$61,_4自治体コード,0))=表16!AD$62,INDEX(INDIRECT("_"&amp;$AM35),MATCH(AD$61,_4自治体コード,0)),0)+IF(INDEX(_121_01_001,MATCH(AD$61,湖追自治体コード,0))=表16!AD$62,INDEX(INDIRECT("_"&amp;$AO35),MATCH(AD$61,湖追自治体コード,0)),0)+IF(INDEX(_124_02_001,MATCH(AD$61,湖追自治体コード,0))=表16!AD$62,INDEX(INDIRECT("_"&amp;$AS35),MATCH(AD$61,湖追自治体コード,0)),0)</f>
        <v>0</v>
      </c>
      <c r="AE35" s="959">
        <f ca="1">IF(INDEX(_401_01_001,MATCH(AE$61,_4自治体コード,0))=表16!AE$62,INDEX(INDIRECT("_"&amp;$AM35),MATCH(AE$61,_4自治体コード,0)),0)+IF(INDEX(_121_01_001,MATCH(AE$61,湖追自治体コード,0))=表16!AE$62,INDEX(INDIRECT("_"&amp;$AO35),MATCH(AE$61,湖追自治体コード,0)),0)+IF(INDEX(_124_02_001,MATCH(AE$61,湖追自治体コード,0))=表16!AE$62,INDEX(INDIRECT("_"&amp;$AS35),MATCH(AE$61,湖追自治体コード,0)),0)</f>
        <v>0</v>
      </c>
      <c r="AF35" s="959">
        <f ca="1">IF(INDEX(_401_01_001,MATCH(AF$61,_4自治体コード,0))=表16!AF$62,INDEX(INDIRECT("_"&amp;$AM35),MATCH(AF$61,_4自治体コード,0)),0)+IF(INDEX(_121_01_001,MATCH(AF$61,湖追自治体コード,0))=表16!AF$62,INDEX(INDIRECT("_"&amp;$AO35),MATCH(AF$61,湖追自治体コード,0)),0)+IF(INDEX(_124_02_001,MATCH(AF$61,湖追自治体コード,0))=表16!AF$62,INDEX(INDIRECT("_"&amp;$AS35),MATCH(AF$61,湖追自治体コード,0)),0)</f>
        <v>2</v>
      </c>
      <c r="AG35" s="959">
        <f ca="1">IF(INDEX(_401_01_001,MATCH(AG$61,_4自治体コード,0))=表16!AG$62,INDEX(INDIRECT("_"&amp;$AM35),MATCH(AG$61,_4自治体コード,0)),0)+IF(INDEX(_121_01_001,MATCH(AG$61,湖追自治体コード,0))=表16!AG$62,INDEX(INDIRECT("_"&amp;$AO35),MATCH(AG$61,湖追自治体コード,0)),0)+IF(INDEX(_124_02_001,MATCH(AG$61,湖追自治体コード,0))=表16!AG$62,INDEX(INDIRECT("_"&amp;$AS35),MATCH(AG$61,湖追自治体コード,0)),0)</f>
        <v>0</v>
      </c>
      <c r="AH35" s="961">
        <f t="shared" ca="1" si="1"/>
        <v>3</v>
      </c>
      <c r="AL35" s="570" t="s">
        <v>748</v>
      </c>
      <c r="AM35" s="570" t="s">
        <v>803</v>
      </c>
      <c r="AN35" s="570" t="s">
        <v>748</v>
      </c>
      <c r="AO35" s="570" t="s">
        <v>1215</v>
      </c>
      <c r="AR35" s="570" t="s">
        <v>748</v>
      </c>
      <c r="AS35" s="570" t="s">
        <v>1258</v>
      </c>
    </row>
    <row r="36" spans="1:45" ht="32.25" customHeight="1">
      <c r="A36" s="1659"/>
      <c r="B36" s="1680"/>
      <c r="C36" s="1690"/>
      <c r="D36" s="1670"/>
      <c r="E36" s="1691"/>
      <c r="F36" s="980" t="s">
        <v>2374</v>
      </c>
      <c r="G36" s="962">
        <f ca="1">IF(INDEX(_401_01_001,MATCH(G$61,_4自治体コード,0))=表16!G$62,INDEX(INDIRECT("_"&amp;$AM36),MATCH(G$61,_4自治体コード,0)),0)+IF(INDEX(_121_01_001,MATCH(G$61,湖追自治体コード,0))=表16!G$62,INDEX(INDIRECT("_"&amp;$AO36),MATCH(G$61,湖追自治体コード,0)),0)+IF(INDEX(_124_02_001,MATCH(G$61,湖追自治体コード,0))=表16!G$62,INDEX(INDIRECT("_"&amp;$AS36),MATCH(G$61,湖追自治体コード,0)),0)</f>
        <v>0</v>
      </c>
      <c r="H36" s="963">
        <f ca="1">IF(INDEX(_401_01_001,MATCH(H$61,_4自治体コード,0))=表16!H$62,INDEX(INDIRECT("_"&amp;$AM36),MATCH(H$61,_4自治体コード,0)),0)+IF(INDEX(_121_01_001,MATCH(H$61,湖追自治体コード,0))=表16!H$62,INDEX(INDIRECT("_"&amp;$AO36),MATCH(H$61,湖追自治体コード,0)),0)+IF(INDEX(_124_02_001,MATCH(H$61,湖追自治体コード,0))=表16!H$62,INDEX(INDIRECT("_"&amp;$AS36),MATCH(H$61,湖追自治体コード,0)),0)</f>
        <v>1</v>
      </c>
      <c r="I36" s="963">
        <f ca="1">IF(INDEX(_401_01_001,MATCH(I$61,_4自治体コード,0))=表16!I$62,INDEX(INDIRECT("_"&amp;$AM36),MATCH(I$61,_4自治体コード,0)),0)+IF(INDEX(_121_01_001,MATCH(I$61,湖追自治体コード,0))=表16!I$62,INDEX(INDIRECT("_"&amp;$AO36),MATCH(I$61,湖追自治体コード,0)),0)+IF(INDEX(_124_02_001,MATCH(I$61,湖追自治体コード,0))=表16!I$62,INDEX(INDIRECT("_"&amp;$AS36),MATCH(I$61,湖追自治体コード,0)),0)</f>
        <v>0</v>
      </c>
      <c r="J36" s="962">
        <f ca="1">IF(INDEX(_401_01_001,MATCH(J$61,_4自治体コード,0))=表16!J$62,INDEX(INDIRECT("_"&amp;$AM36),MATCH(J$61,_4自治体コード,0)),0)+IF(INDEX(_121_01_001,MATCH(J$61,湖追自治体コード,0))=表16!J$62,INDEX(INDIRECT("_"&amp;$AO36),MATCH(J$61,湖追自治体コード,0)),0)+IF(INDEX(_124_02_001,MATCH(J$61,湖追自治体コード,0))=表16!J$62,INDEX(INDIRECT("_"&amp;$AS36),MATCH(J$61,湖追自治体コード,0)),0)</f>
        <v>0</v>
      </c>
      <c r="K36" s="962">
        <f ca="1">IF(INDEX(_401_01_001,MATCH(K$61,_4自治体コード,0))=表16!K$62,INDEX(INDIRECT("_"&amp;$AM36),MATCH(K$61,_4自治体コード,0)),0)+IF(INDEX(_121_01_001,MATCH(K$61,湖追自治体コード,0))=表16!K$62,INDEX(INDIRECT("_"&amp;$AO36),MATCH(K$61,湖追自治体コード,0)),0)+IF(INDEX(_124_02_001,MATCH(K$61,湖追自治体コード,0))=表16!K$62,INDEX(INDIRECT("_"&amp;$AS36),MATCH(K$61,湖追自治体コード,0)),0)</f>
        <v>0</v>
      </c>
      <c r="L36" s="962">
        <f ca="1">IF(INDEX(_401_01_001,MATCH(L$61,_4自治体コード,0))=表16!L$62,INDEX(INDIRECT("_"&amp;$AM36),MATCH(L$61,_4自治体コード,0)),0)+IF(INDEX(_121_01_001,MATCH(L$61,湖追自治体コード,0))=表16!L$62,INDEX(INDIRECT("_"&amp;$AO36),MATCH(L$61,湖追自治体コード,0)),0)+IF(INDEX(_124_02_001,MATCH(L$61,湖追自治体コード,0))=表16!L$62,INDEX(INDIRECT("_"&amp;$AS36),MATCH(L$61,湖追自治体コード,0)),0)</f>
        <v>0</v>
      </c>
      <c r="M36" s="962">
        <f ca="1">IF(INDEX(_401_01_001,MATCH(M$61,_4自治体コード,0))=表16!M$62,INDEX(INDIRECT("_"&amp;$AM36),MATCH(M$61,_4自治体コード,0)),0)+IF(INDEX(_121_01_001,MATCH(M$61,湖追自治体コード,0))=表16!M$62,INDEX(INDIRECT("_"&amp;$AO36),MATCH(M$61,湖追自治体コード,0)),0)+IF(INDEX(_124_02_001,MATCH(M$61,湖追自治体コード,0))=表16!M$62,INDEX(INDIRECT("_"&amp;$AS36),MATCH(M$61,湖追自治体コード,0)),0)</f>
        <v>0</v>
      </c>
      <c r="N36" s="962">
        <f ca="1">IF(INDEX(_401_01_001,MATCH(N$61,_4自治体コード,0))=表16!N$62,INDEX(INDIRECT("_"&amp;$AM36),MATCH(N$61,_4自治体コード,0)),0)+IF(INDEX(_121_01_001,MATCH(N$61,湖追自治体コード,0))=表16!N$62,INDEX(INDIRECT("_"&amp;$AO36),MATCH(N$61,湖追自治体コード,0)),0)+IF(INDEX(_124_02_001,MATCH(N$61,湖追自治体コード,0))=表16!N$62,INDEX(INDIRECT("_"&amp;$AS36),MATCH(N$61,湖追自治体コード,0)),0)</f>
        <v>0</v>
      </c>
      <c r="O36" s="962">
        <f ca="1">IF(INDEX(_401_01_001,MATCH(O$61,_4自治体コード,0))=表16!O$62,INDEX(INDIRECT("_"&amp;$AM36),MATCH(O$61,_4自治体コード,0)),0)+IF(INDEX(_121_01_001,MATCH(O$61,湖追自治体コード,0))=表16!O$62,INDEX(INDIRECT("_"&amp;$AO36),MATCH(O$61,湖追自治体コード,0)),0)+IF(INDEX(_124_02_001,MATCH(O$61,湖追自治体コード,0))=表16!O$62,INDEX(INDIRECT("_"&amp;$AS36),MATCH(O$61,湖追自治体コード,0)),0)</f>
        <v>0</v>
      </c>
      <c r="P36" s="962">
        <f ca="1">IF(INDEX(_401_01_001,MATCH(P$61,_4自治体コード,0))=表16!P$62,INDEX(INDIRECT("_"&amp;$AM36),MATCH(P$61,_4自治体コード,0)),0)+IF(INDEX(_121_01_001,MATCH(P$61,湖追自治体コード,0))=表16!P$62,INDEX(INDIRECT("_"&amp;$AO36),MATCH(P$61,湖追自治体コード,0)),0)+IF(INDEX(_124_02_001,MATCH(P$61,湖追自治体コード,0))=表16!P$62,INDEX(INDIRECT("_"&amp;$AS36),MATCH(P$61,湖追自治体コード,0)),0)</f>
        <v>0</v>
      </c>
      <c r="Q36" s="962">
        <f ca="1">IF(INDEX(_401_01_001,MATCH(Q$61,_4自治体コード,0))=表16!Q$62,INDEX(INDIRECT("_"&amp;$AM36),MATCH(Q$61,_4自治体コード,0)),0)+IF(INDEX(_121_01_001,MATCH(Q$61,湖追自治体コード,0))=表16!Q$62,INDEX(INDIRECT("_"&amp;$AO36),MATCH(Q$61,湖追自治体コード,0)),0)+IF(INDEX(_124_02_001,MATCH(Q$61,湖追自治体コード,0))=表16!Q$62,INDEX(INDIRECT("_"&amp;$AS36),MATCH(Q$61,湖追自治体コード,0)),0)</f>
        <v>0</v>
      </c>
      <c r="R36" s="962">
        <f ca="1">IF(INDEX(_401_01_001,MATCH(R$61,_4自治体コード,0))=表16!R$62,INDEX(INDIRECT("_"&amp;$AM36),MATCH(R$61,_4自治体コード,0)),0)+IF(INDEX(_121_01_001,MATCH(R$61,湖追自治体コード,0))=表16!R$62,INDEX(INDIRECT("_"&amp;$AO36),MATCH(R$61,湖追自治体コード,0)),0)+IF(INDEX(_124_02_001,MATCH(R$61,湖追自治体コード,0))=表16!R$62,INDEX(INDIRECT("_"&amp;$AS36),MATCH(R$61,湖追自治体コード,0)),0)</f>
        <v>0</v>
      </c>
      <c r="S36" s="962">
        <f ca="1">IF(INDEX(_401_01_001,MATCH(S$61,_4自治体コード,0))=表16!S$62,INDEX(INDIRECT("_"&amp;$AM36),MATCH(S$61,_4自治体コード,0)),0)+IF(INDEX(_121_01_001,MATCH(S$61,湖追自治体コード,0))=表16!S$62,INDEX(INDIRECT("_"&amp;$AO36),MATCH(S$61,湖追自治体コード,0)),0)+IF(INDEX(_124_02_001,MATCH(S$61,湖追自治体コード,0))=表16!S$62,INDEX(INDIRECT("_"&amp;$AS36),MATCH(S$61,湖追自治体コード,0)),0)</f>
        <v>0</v>
      </c>
      <c r="T36" s="962">
        <f ca="1">IF(INDEX(_401_01_001,MATCH(T$61,_4自治体コード,0))=表16!T$62,INDEX(INDIRECT("_"&amp;$AM36),MATCH(T$61,_4自治体コード,0)),0)+IF(INDEX(_121_01_001,MATCH(T$61,湖追自治体コード,0))=表16!T$62,INDEX(INDIRECT("_"&amp;$AO36),MATCH(T$61,湖追自治体コード,0)),0)+IF(INDEX(_124_02_001,MATCH(T$61,湖追自治体コード,0))=表16!T$62,INDEX(INDIRECT("_"&amp;$AS36),MATCH(T$61,湖追自治体コード,0)),0)</f>
        <v>0</v>
      </c>
      <c r="U36" s="962">
        <f ca="1">IF(INDEX(_401_01_001,MATCH(U$61,_4自治体コード,0))=表16!U$62,INDEX(INDIRECT("_"&amp;$AM36),MATCH(U$61,_4自治体コード,0)),0)+IF(INDEX(_121_01_001,MATCH(U$61,湖追自治体コード,0))=表16!U$62,INDEX(INDIRECT("_"&amp;$AO36),MATCH(U$61,湖追自治体コード,0)),0)+IF(INDEX(_124_02_001,MATCH(U$61,湖追自治体コード,0))=表16!U$62,INDEX(INDIRECT("_"&amp;$AS36),MATCH(U$61,湖追自治体コード,0)),0)</f>
        <v>0</v>
      </c>
      <c r="V36" s="962">
        <f ca="1">IF(INDEX(_401_01_001,MATCH(V$61,_4自治体コード,0))=表16!V$62,INDEX(INDIRECT("_"&amp;$AM36),MATCH(V$61,_4自治体コード,0)),0)+IF(INDEX(_121_01_001,MATCH(V$61,湖追自治体コード,0))=表16!V$62,INDEX(INDIRECT("_"&amp;$AO36),MATCH(V$61,湖追自治体コード,0)),0)+IF(INDEX(_124_02_001,MATCH(V$61,湖追自治体コード,0))=表16!V$62,INDEX(INDIRECT("_"&amp;$AS36),MATCH(V$61,湖追自治体コード,0)),0)</f>
        <v>0</v>
      </c>
      <c r="W36" s="962">
        <f ca="1">IF(INDEX(_401_01_001,MATCH(W$61,_4自治体コード,0))=表16!W$62,INDEX(INDIRECT("_"&amp;$AM36),MATCH(W$61,_4自治体コード,0)),0)+IF(INDEX(_121_01_001,MATCH(W$61,湖追自治体コード,0))=表16!W$62,INDEX(INDIRECT("_"&amp;$AO36),MATCH(W$61,湖追自治体コード,0)),0)+IF(INDEX(_124_02_001,MATCH(W$61,湖追自治体コード,0))=表16!W$62,INDEX(INDIRECT("_"&amp;$AS36),MATCH(W$61,湖追自治体コード,0)),0)</f>
        <v>0</v>
      </c>
      <c r="X36" s="962">
        <f ca="1">IF(INDEX(_401_01_001,MATCH(X$61,_4自治体コード,0))=表16!X$62,INDEX(INDIRECT("_"&amp;$AM36),MATCH(X$61,_4自治体コード,0)),0)+IF(INDEX(_121_01_001,MATCH(X$61,湖追自治体コード,0))=表16!X$62,INDEX(INDIRECT("_"&amp;$AO36),MATCH(X$61,湖追自治体コード,0)),0)+IF(INDEX(_124_02_001,MATCH(X$61,湖追自治体コード,0))=表16!X$62,INDEX(INDIRECT("_"&amp;$AS36),MATCH(X$61,湖追自治体コード,0)),0)</f>
        <v>0</v>
      </c>
      <c r="Y36" s="962">
        <f ca="1">IF(INDEX(_401_01_001,MATCH(Y$61,_4自治体コード,0))=表16!Y$62,INDEX(INDIRECT("_"&amp;$AM36),MATCH(Y$61,_4自治体コード,0)),0)+IF(INDEX(_121_01_001,MATCH(Y$61,湖追自治体コード,0))=表16!Y$62,INDEX(INDIRECT("_"&amp;$AO36),MATCH(Y$61,湖追自治体コード,0)),0)+IF(INDEX(_124_02_001,MATCH(Y$61,湖追自治体コード,0))=表16!Y$62,INDEX(INDIRECT("_"&amp;$AS36),MATCH(Y$61,湖追自治体コード,0)),0)</f>
        <v>0</v>
      </c>
      <c r="Z36" s="962">
        <f ca="1">IF(INDEX(_401_01_001,MATCH(Z$61,_4自治体コード,0))=表16!Z$62,INDEX(INDIRECT("_"&amp;$AM36),MATCH(Z$61,_4自治体コード,0)),0)+IF(INDEX(_121_01_001,MATCH(Z$61,湖追自治体コード,0))=表16!Z$62,INDEX(INDIRECT("_"&amp;$AO36),MATCH(Z$61,湖追自治体コード,0)),0)+IF(INDEX(_124_02_001,MATCH(Z$61,湖追自治体コード,0))=表16!Z$62,INDEX(INDIRECT("_"&amp;$AS36),MATCH(Z$61,湖追自治体コード,0)),0)</f>
        <v>0</v>
      </c>
      <c r="AA36" s="962">
        <f ca="1">IF(INDEX(_401_01_001,MATCH(AA$61,_4自治体コード,0))=表16!AA$62,INDEX(INDIRECT("_"&amp;$AM36),MATCH(AA$61,_4自治体コード,0)),0)+IF(INDEX(_121_01_001,MATCH(AA$61,湖追自治体コード,0))=表16!AA$62,INDEX(INDIRECT("_"&amp;$AO36),MATCH(AA$61,湖追自治体コード,0)),0)+IF(INDEX(_124_02_001,MATCH(AA$61,湖追自治体コード,0))=表16!AA$62,INDEX(INDIRECT("_"&amp;$AS36),MATCH(AA$61,湖追自治体コード,0)),0)</f>
        <v>0</v>
      </c>
      <c r="AB36" s="962">
        <f ca="1">IF(INDEX(_401_01_001,MATCH(AB$61,_4自治体コード,0))=表16!AB$62,INDEX(INDIRECT("_"&amp;$AM36),MATCH(AB$61,_4自治体コード,0)),0)+IF(INDEX(_121_01_001,MATCH(AB$61,湖追自治体コード,0))=表16!AB$62,INDEX(INDIRECT("_"&amp;$AO36),MATCH(AB$61,湖追自治体コード,0)),0)+IF(INDEX(_124_02_001,MATCH(AB$61,湖追自治体コード,0))=表16!AB$62,INDEX(INDIRECT("_"&amp;$AS36),MATCH(AB$61,湖追自治体コード,0)),0)</f>
        <v>0</v>
      </c>
      <c r="AC36" s="962">
        <f ca="1">IF(INDEX(_401_01_001,MATCH(AC$61,_4自治体コード,0))=表16!AC$62,INDEX(INDIRECT("_"&amp;$AM36),MATCH(AC$61,_4自治体コード,0)),0)+IF(INDEX(_121_01_001,MATCH(AC$61,湖追自治体コード,0))=表16!AC$62,INDEX(INDIRECT("_"&amp;$AO36),MATCH(AC$61,湖追自治体コード,0)),0)+IF(INDEX(_124_02_001,MATCH(AC$61,湖追自治体コード,0))=表16!AC$62,INDEX(INDIRECT("_"&amp;$AS36),MATCH(AC$61,湖追自治体コード,0)),0)</f>
        <v>0</v>
      </c>
      <c r="AD36" s="962">
        <f ca="1">IF(INDEX(_401_01_001,MATCH(AD$61,_4自治体コード,0))=表16!AD$62,INDEX(INDIRECT("_"&amp;$AM36),MATCH(AD$61,_4自治体コード,0)),0)+IF(INDEX(_121_01_001,MATCH(AD$61,湖追自治体コード,0))=表16!AD$62,INDEX(INDIRECT("_"&amp;$AO36),MATCH(AD$61,湖追自治体コード,0)),0)+IF(INDEX(_124_02_001,MATCH(AD$61,湖追自治体コード,0))=表16!AD$62,INDEX(INDIRECT("_"&amp;$AS36),MATCH(AD$61,湖追自治体コード,0)),0)</f>
        <v>0</v>
      </c>
      <c r="AE36" s="962">
        <f ca="1">IF(INDEX(_401_01_001,MATCH(AE$61,_4自治体コード,0))=表16!AE$62,INDEX(INDIRECT("_"&amp;$AM36),MATCH(AE$61,_4自治体コード,0)),0)+IF(INDEX(_121_01_001,MATCH(AE$61,湖追自治体コード,0))=表16!AE$62,INDEX(INDIRECT("_"&amp;$AO36),MATCH(AE$61,湖追自治体コード,0)),0)+IF(INDEX(_124_02_001,MATCH(AE$61,湖追自治体コード,0))=表16!AE$62,INDEX(INDIRECT("_"&amp;$AS36),MATCH(AE$61,湖追自治体コード,0)),0)</f>
        <v>0</v>
      </c>
      <c r="AF36" s="962">
        <f ca="1">IF(INDEX(_401_01_001,MATCH(AF$61,_4自治体コード,0))=表16!AF$62,INDEX(INDIRECT("_"&amp;$AM36),MATCH(AF$61,_4自治体コード,0)),0)+IF(INDEX(_121_01_001,MATCH(AF$61,湖追自治体コード,0))=表16!AF$62,INDEX(INDIRECT("_"&amp;$AO36),MATCH(AF$61,湖追自治体コード,0)),0)+IF(INDEX(_124_02_001,MATCH(AF$61,湖追自治体コード,0))=表16!AF$62,INDEX(INDIRECT("_"&amp;$AS36),MATCH(AF$61,湖追自治体コード,0)),0)</f>
        <v>0</v>
      </c>
      <c r="AG36" s="962">
        <f ca="1">IF(INDEX(_401_01_001,MATCH(AG$61,_4自治体コード,0))=表16!AG$62,INDEX(INDIRECT("_"&amp;$AM36),MATCH(AG$61,_4自治体コード,0)),0)+IF(INDEX(_121_01_001,MATCH(AG$61,湖追自治体コード,0))=表16!AG$62,INDEX(INDIRECT("_"&amp;$AO36),MATCH(AG$61,湖追自治体コード,0)),0)+IF(INDEX(_124_02_001,MATCH(AG$61,湖追自治体コード,0))=表16!AG$62,INDEX(INDIRECT("_"&amp;$AS36),MATCH(AG$61,湖追自治体コード,0)),0)</f>
        <v>0</v>
      </c>
      <c r="AH36" s="964">
        <f t="shared" ca="1" si="1"/>
        <v>1</v>
      </c>
      <c r="AL36" s="570" t="s">
        <v>749</v>
      </c>
      <c r="AM36" s="570" t="s">
        <v>804</v>
      </c>
      <c r="AN36" s="570" t="s">
        <v>749</v>
      </c>
      <c r="AO36" s="570" t="s">
        <v>1216</v>
      </c>
      <c r="AR36" s="570" t="s">
        <v>749</v>
      </c>
      <c r="AS36" s="570" t="s">
        <v>1259</v>
      </c>
    </row>
    <row r="37" spans="1:45" ht="39" customHeight="1">
      <c r="A37" s="1659"/>
      <c r="B37" s="1701" t="s">
        <v>2375</v>
      </c>
      <c r="C37" s="1696" t="s">
        <v>2376</v>
      </c>
      <c r="D37" s="1703"/>
      <c r="E37" s="1703"/>
      <c r="F37" s="1668"/>
      <c r="G37" s="757">
        <f ca="1">IF(INDEX(_401_01_001,MATCH(G$61,_4自治体コード,0))=表16!G$62,INDEX(INDIRECT("_"&amp;$AM37),MATCH(G$61,_4自治体コード,0)),0)+IF(INDEX(_121_01_001,MATCH(G$61,湖追自治体コード,0))=表16!G$62,INDEX(INDIRECT("_"&amp;$AO37),MATCH(G$61,湖追自治体コード,0)),0)+IF(INDEX(_124_02_001,MATCH(G$61,湖追自治体コード,0))=表16!G$62,INDEX(INDIRECT("_"&amp;$AS37),MATCH(G$61,湖追自治体コード,0)),0)</f>
        <v>0</v>
      </c>
      <c r="H37" s="758">
        <f ca="1">IF(INDEX(_401_01_001,MATCH(H$61,_4自治体コード,0))=表16!H$62,INDEX(INDIRECT("_"&amp;$AM37),MATCH(H$61,_4自治体コード,0)),0)+IF(INDEX(_121_01_001,MATCH(H$61,湖追自治体コード,0))=表16!H$62,INDEX(INDIRECT("_"&amp;$AO37),MATCH(H$61,湖追自治体コード,0)),0)+IF(INDEX(_124_02_001,MATCH(H$61,湖追自治体コード,0))=表16!H$62,INDEX(INDIRECT("_"&amp;$AS37),MATCH(H$61,湖追自治体コード,0)),0)</f>
        <v>0</v>
      </c>
      <c r="I37" s="758">
        <f ca="1">IF(INDEX(_401_01_001,MATCH(I$61,_4自治体コード,0))=表16!I$62,INDEX(INDIRECT("_"&amp;$AM37),MATCH(I$61,_4自治体コード,0)),0)+IF(INDEX(_121_01_001,MATCH(I$61,湖追自治体コード,0))=表16!I$62,INDEX(INDIRECT("_"&amp;$AO37),MATCH(I$61,湖追自治体コード,0)),0)+IF(INDEX(_124_02_001,MATCH(I$61,湖追自治体コード,0))=表16!I$62,INDEX(INDIRECT("_"&amp;$AS37),MATCH(I$61,湖追自治体コード,0)),0)</f>
        <v>0</v>
      </c>
      <c r="J37" s="757">
        <f ca="1">IF(INDEX(_401_01_001,MATCH(J$61,_4自治体コード,0))=表16!J$62,INDEX(INDIRECT("_"&amp;$AM37),MATCH(J$61,_4自治体コード,0)),0)+IF(INDEX(_121_01_001,MATCH(J$61,湖追自治体コード,0))=表16!J$62,INDEX(INDIRECT("_"&amp;$AO37),MATCH(J$61,湖追自治体コード,0)),0)+IF(INDEX(_124_02_001,MATCH(J$61,湖追自治体コード,0))=表16!J$62,INDEX(INDIRECT("_"&amp;$AS37),MATCH(J$61,湖追自治体コード,0)),0)</f>
        <v>0</v>
      </c>
      <c r="K37" s="757">
        <f ca="1">IF(INDEX(_401_01_001,MATCH(K$61,_4自治体コード,0))=表16!K$62,INDEX(INDIRECT("_"&amp;$AM37),MATCH(K$61,_4自治体コード,0)),0)+IF(INDEX(_121_01_001,MATCH(K$61,湖追自治体コード,0))=表16!K$62,INDEX(INDIRECT("_"&amp;$AO37),MATCH(K$61,湖追自治体コード,0)),0)+IF(INDEX(_124_02_001,MATCH(K$61,湖追自治体コード,0))=表16!K$62,INDEX(INDIRECT("_"&amp;$AS37),MATCH(K$61,湖追自治体コード,0)),0)</f>
        <v>0</v>
      </c>
      <c r="L37" s="757">
        <f ca="1">IF(INDEX(_401_01_001,MATCH(L$61,_4自治体コード,0))=表16!L$62,INDEX(INDIRECT("_"&amp;$AM37),MATCH(L$61,_4自治体コード,0)),0)+IF(INDEX(_121_01_001,MATCH(L$61,湖追自治体コード,0))=表16!L$62,INDEX(INDIRECT("_"&amp;$AO37),MATCH(L$61,湖追自治体コード,0)),0)+IF(INDEX(_124_02_001,MATCH(L$61,湖追自治体コード,0))=表16!L$62,INDEX(INDIRECT("_"&amp;$AS37),MATCH(L$61,湖追自治体コード,0)),0)</f>
        <v>0</v>
      </c>
      <c r="M37" s="757">
        <f ca="1">IF(INDEX(_401_01_001,MATCH(M$61,_4自治体コード,0))=表16!M$62,INDEX(INDIRECT("_"&amp;$AM37),MATCH(M$61,_4自治体コード,0)),0)+IF(INDEX(_121_01_001,MATCH(M$61,湖追自治体コード,0))=表16!M$62,INDEX(INDIRECT("_"&amp;$AO37),MATCH(M$61,湖追自治体コード,0)),0)+IF(INDEX(_124_02_001,MATCH(M$61,湖追自治体コード,0))=表16!M$62,INDEX(INDIRECT("_"&amp;$AS37),MATCH(M$61,湖追自治体コード,0)),0)</f>
        <v>0</v>
      </c>
      <c r="N37" s="757">
        <f ca="1">IF(INDEX(_401_01_001,MATCH(N$61,_4自治体コード,0))=表16!N$62,INDEX(INDIRECT("_"&amp;$AM37),MATCH(N$61,_4自治体コード,0)),0)+IF(INDEX(_121_01_001,MATCH(N$61,湖追自治体コード,0))=表16!N$62,INDEX(INDIRECT("_"&amp;$AO37),MATCH(N$61,湖追自治体コード,0)),0)+IF(INDEX(_124_02_001,MATCH(N$61,湖追自治体コード,0))=表16!N$62,INDEX(INDIRECT("_"&amp;$AS37),MATCH(N$61,湖追自治体コード,0)),0)</f>
        <v>0</v>
      </c>
      <c r="O37" s="757">
        <f ca="1">IF(INDEX(_401_01_001,MATCH(O$61,_4自治体コード,0))=表16!O$62,INDEX(INDIRECT("_"&amp;$AM37),MATCH(O$61,_4自治体コード,0)),0)+IF(INDEX(_121_01_001,MATCH(O$61,湖追自治体コード,0))=表16!O$62,INDEX(INDIRECT("_"&amp;$AO37),MATCH(O$61,湖追自治体コード,0)),0)+IF(INDEX(_124_02_001,MATCH(O$61,湖追自治体コード,0))=表16!O$62,INDEX(INDIRECT("_"&amp;$AS37),MATCH(O$61,湖追自治体コード,0)),0)</f>
        <v>0</v>
      </c>
      <c r="P37" s="757">
        <f ca="1">IF(INDEX(_401_01_001,MATCH(P$61,_4自治体コード,0))=表16!P$62,INDEX(INDIRECT("_"&amp;$AM37),MATCH(P$61,_4自治体コード,0)),0)+IF(INDEX(_121_01_001,MATCH(P$61,湖追自治体コード,0))=表16!P$62,INDEX(INDIRECT("_"&amp;$AO37),MATCH(P$61,湖追自治体コード,0)),0)+IF(INDEX(_124_02_001,MATCH(P$61,湖追自治体コード,0))=表16!P$62,INDEX(INDIRECT("_"&amp;$AS37),MATCH(P$61,湖追自治体コード,0)),0)</f>
        <v>0</v>
      </c>
      <c r="Q37" s="757">
        <f ca="1">IF(INDEX(_401_01_001,MATCH(Q$61,_4自治体コード,0))=表16!Q$62,INDEX(INDIRECT("_"&amp;$AM37),MATCH(Q$61,_4自治体コード,0)),0)+IF(INDEX(_121_01_001,MATCH(Q$61,湖追自治体コード,0))=表16!Q$62,INDEX(INDIRECT("_"&amp;$AO37),MATCH(Q$61,湖追自治体コード,0)),0)+IF(INDEX(_124_02_001,MATCH(Q$61,湖追自治体コード,0))=表16!Q$62,INDEX(INDIRECT("_"&amp;$AS37),MATCH(Q$61,湖追自治体コード,0)),0)</f>
        <v>0</v>
      </c>
      <c r="R37" s="757">
        <f ca="1">IF(INDEX(_401_01_001,MATCH(R$61,_4自治体コード,0))=表16!R$62,INDEX(INDIRECT("_"&amp;$AM37),MATCH(R$61,_4自治体コード,0)),0)+IF(INDEX(_121_01_001,MATCH(R$61,湖追自治体コード,0))=表16!R$62,INDEX(INDIRECT("_"&amp;$AO37),MATCH(R$61,湖追自治体コード,0)),0)+IF(INDEX(_124_02_001,MATCH(R$61,湖追自治体コード,0))=表16!R$62,INDEX(INDIRECT("_"&amp;$AS37),MATCH(R$61,湖追自治体コード,0)),0)</f>
        <v>0</v>
      </c>
      <c r="S37" s="757">
        <f ca="1">IF(INDEX(_401_01_001,MATCH(S$61,_4自治体コード,0))=表16!S$62,INDEX(INDIRECT("_"&amp;$AM37),MATCH(S$61,_4自治体コード,0)),0)+IF(INDEX(_121_01_001,MATCH(S$61,湖追自治体コード,0))=表16!S$62,INDEX(INDIRECT("_"&amp;$AO37),MATCH(S$61,湖追自治体コード,0)),0)+IF(INDEX(_124_02_001,MATCH(S$61,湖追自治体コード,0))=表16!S$62,INDEX(INDIRECT("_"&amp;$AS37),MATCH(S$61,湖追自治体コード,0)),0)</f>
        <v>0</v>
      </c>
      <c r="T37" s="757">
        <f ca="1">IF(INDEX(_401_01_001,MATCH(T$61,_4自治体コード,0))=表16!T$62,INDEX(INDIRECT("_"&amp;$AM37),MATCH(T$61,_4自治体コード,0)),0)+IF(INDEX(_121_01_001,MATCH(T$61,湖追自治体コード,0))=表16!T$62,INDEX(INDIRECT("_"&amp;$AO37),MATCH(T$61,湖追自治体コード,0)),0)+IF(INDEX(_124_02_001,MATCH(T$61,湖追自治体コード,0))=表16!T$62,INDEX(INDIRECT("_"&amp;$AS37),MATCH(T$61,湖追自治体コード,0)),0)</f>
        <v>0</v>
      </c>
      <c r="U37" s="757">
        <f ca="1">IF(INDEX(_401_01_001,MATCH(U$61,_4自治体コード,0))=表16!U$62,INDEX(INDIRECT("_"&amp;$AM37),MATCH(U$61,_4自治体コード,0)),0)+IF(INDEX(_121_01_001,MATCH(U$61,湖追自治体コード,0))=表16!U$62,INDEX(INDIRECT("_"&amp;$AO37),MATCH(U$61,湖追自治体コード,0)),0)+IF(INDEX(_124_02_001,MATCH(U$61,湖追自治体コード,0))=表16!U$62,INDEX(INDIRECT("_"&amp;$AS37),MATCH(U$61,湖追自治体コード,0)),0)</f>
        <v>0</v>
      </c>
      <c r="V37" s="757">
        <f ca="1">IF(INDEX(_401_01_001,MATCH(V$61,_4自治体コード,0))=表16!V$62,INDEX(INDIRECT("_"&amp;$AM37),MATCH(V$61,_4自治体コード,0)),0)+IF(INDEX(_121_01_001,MATCH(V$61,湖追自治体コード,0))=表16!V$62,INDEX(INDIRECT("_"&amp;$AO37),MATCH(V$61,湖追自治体コード,0)),0)+IF(INDEX(_124_02_001,MATCH(V$61,湖追自治体コード,0))=表16!V$62,INDEX(INDIRECT("_"&amp;$AS37),MATCH(V$61,湖追自治体コード,0)),0)</f>
        <v>0</v>
      </c>
      <c r="W37" s="757">
        <f ca="1">IF(INDEX(_401_01_001,MATCH(W$61,_4自治体コード,0))=表16!W$62,INDEX(INDIRECT("_"&amp;$AM37),MATCH(W$61,_4自治体コード,0)),0)+IF(INDEX(_121_01_001,MATCH(W$61,湖追自治体コード,0))=表16!W$62,INDEX(INDIRECT("_"&amp;$AO37),MATCH(W$61,湖追自治体コード,0)),0)+IF(INDEX(_124_02_001,MATCH(W$61,湖追自治体コード,0))=表16!W$62,INDEX(INDIRECT("_"&amp;$AS37),MATCH(W$61,湖追自治体コード,0)),0)</f>
        <v>0</v>
      </c>
      <c r="X37" s="757">
        <f ca="1">IF(INDEX(_401_01_001,MATCH(X$61,_4自治体コード,0))=表16!X$62,INDEX(INDIRECT("_"&amp;$AM37),MATCH(X$61,_4自治体コード,0)),0)+IF(INDEX(_121_01_001,MATCH(X$61,湖追自治体コード,0))=表16!X$62,INDEX(INDIRECT("_"&amp;$AO37),MATCH(X$61,湖追自治体コード,0)),0)+IF(INDEX(_124_02_001,MATCH(X$61,湖追自治体コード,0))=表16!X$62,INDEX(INDIRECT("_"&amp;$AS37),MATCH(X$61,湖追自治体コード,0)),0)</f>
        <v>0</v>
      </c>
      <c r="Y37" s="757">
        <f ca="1">IF(INDEX(_401_01_001,MATCH(Y$61,_4自治体コード,0))=表16!Y$62,INDEX(INDIRECT("_"&amp;$AM37),MATCH(Y$61,_4自治体コード,0)),0)+IF(INDEX(_121_01_001,MATCH(Y$61,湖追自治体コード,0))=表16!Y$62,INDEX(INDIRECT("_"&amp;$AO37),MATCH(Y$61,湖追自治体コード,0)),0)+IF(INDEX(_124_02_001,MATCH(Y$61,湖追自治体コード,0))=表16!Y$62,INDEX(INDIRECT("_"&amp;$AS37),MATCH(Y$61,湖追自治体コード,0)),0)</f>
        <v>0</v>
      </c>
      <c r="Z37" s="757">
        <f ca="1">IF(INDEX(_401_01_001,MATCH(Z$61,_4自治体コード,0))=表16!Z$62,INDEX(INDIRECT("_"&amp;$AM37),MATCH(Z$61,_4自治体コード,0)),0)+IF(INDEX(_121_01_001,MATCH(Z$61,湖追自治体コード,0))=表16!Z$62,INDEX(INDIRECT("_"&amp;$AO37),MATCH(Z$61,湖追自治体コード,0)),0)+IF(INDEX(_124_02_001,MATCH(Z$61,湖追自治体コード,0))=表16!Z$62,INDEX(INDIRECT("_"&amp;$AS37),MATCH(Z$61,湖追自治体コード,0)),0)</f>
        <v>0</v>
      </c>
      <c r="AA37" s="757">
        <f ca="1">IF(INDEX(_401_01_001,MATCH(AA$61,_4自治体コード,0))=表16!AA$62,INDEX(INDIRECT("_"&amp;$AM37),MATCH(AA$61,_4自治体コード,0)),0)+IF(INDEX(_121_01_001,MATCH(AA$61,湖追自治体コード,0))=表16!AA$62,INDEX(INDIRECT("_"&amp;$AO37),MATCH(AA$61,湖追自治体コード,0)),0)+IF(INDEX(_124_02_001,MATCH(AA$61,湖追自治体コード,0))=表16!AA$62,INDEX(INDIRECT("_"&amp;$AS37),MATCH(AA$61,湖追自治体コード,0)),0)</f>
        <v>0</v>
      </c>
      <c r="AB37" s="757">
        <f ca="1">IF(INDEX(_401_01_001,MATCH(AB$61,_4自治体コード,0))=表16!AB$62,INDEX(INDIRECT("_"&amp;$AM37),MATCH(AB$61,_4自治体コード,0)),0)+IF(INDEX(_121_01_001,MATCH(AB$61,湖追自治体コード,0))=表16!AB$62,INDEX(INDIRECT("_"&amp;$AO37),MATCH(AB$61,湖追自治体コード,0)),0)+IF(INDEX(_124_02_001,MATCH(AB$61,湖追自治体コード,0))=表16!AB$62,INDEX(INDIRECT("_"&amp;$AS37),MATCH(AB$61,湖追自治体コード,0)),0)</f>
        <v>0</v>
      </c>
      <c r="AC37" s="757">
        <f ca="1">IF(INDEX(_401_01_001,MATCH(AC$61,_4自治体コード,0))=表16!AC$62,INDEX(INDIRECT("_"&amp;$AM37),MATCH(AC$61,_4自治体コード,0)),0)+IF(INDEX(_121_01_001,MATCH(AC$61,湖追自治体コード,0))=表16!AC$62,INDEX(INDIRECT("_"&amp;$AO37),MATCH(AC$61,湖追自治体コード,0)),0)+IF(INDEX(_124_02_001,MATCH(AC$61,湖追自治体コード,0))=表16!AC$62,INDEX(INDIRECT("_"&amp;$AS37),MATCH(AC$61,湖追自治体コード,0)),0)</f>
        <v>0</v>
      </c>
      <c r="AD37" s="757">
        <f ca="1">IF(INDEX(_401_01_001,MATCH(AD$61,_4自治体コード,0))=表16!AD$62,INDEX(INDIRECT("_"&amp;$AM37),MATCH(AD$61,_4自治体コード,0)),0)+IF(INDEX(_121_01_001,MATCH(AD$61,湖追自治体コード,0))=表16!AD$62,INDEX(INDIRECT("_"&amp;$AO37),MATCH(AD$61,湖追自治体コード,0)),0)+IF(INDEX(_124_02_001,MATCH(AD$61,湖追自治体コード,0))=表16!AD$62,INDEX(INDIRECT("_"&amp;$AS37),MATCH(AD$61,湖追自治体コード,0)),0)</f>
        <v>0</v>
      </c>
      <c r="AE37" s="757">
        <f ca="1">IF(INDEX(_401_01_001,MATCH(AE$61,_4自治体コード,0))=表16!AE$62,INDEX(INDIRECT("_"&amp;$AM37),MATCH(AE$61,_4自治体コード,0)),0)+IF(INDEX(_121_01_001,MATCH(AE$61,湖追自治体コード,0))=表16!AE$62,INDEX(INDIRECT("_"&amp;$AO37),MATCH(AE$61,湖追自治体コード,0)),0)+IF(INDEX(_124_02_001,MATCH(AE$61,湖追自治体コード,0))=表16!AE$62,INDEX(INDIRECT("_"&amp;$AS37),MATCH(AE$61,湖追自治体コード,0)),0)</f>
        <v>0</v>
      </c>
      <c r="AF37" s="757">
        <f ca="1">IF(INDEX(_401_01_001,MATCH(AF$61,_4自治体コード,0))=表16!AF$62,INDEX(INDIRECT("_"&amp;$AM37),MATCH(AF$61,_4自治体コード,0)),0)+IF(INDEX(_121_01_001,MATCH(AF$61,湖追自治体コード,0))=表16!AF$62,INDEX(INDIRECT("_"&amp;$AO37),MATCH(AF$61,湖追自治体コード,0)),0)+IF(INDEX(_124_02_001,MATCH(AF$61,湖追自治体コード,0))=表16!AF$62,INDEX(INDIRECT("_"&amp;$AS37),MATCH(AF$61,湖追自治体コード,0)),0)</f>
        <v>0</v>
      </c>
      <c r="AG37" s="757">
        <f ca="1">IF(INDEX(_401_01_001,MATCH(AG$61,_4自治体コード,0))=表16!AG$62,INDEX(INDIRECT("_"&amp;$AM37),MATCH(AG$61,_4自治体コード,0)),0)+IF(INDEX(_121_01_001,MATCH(AG$61,湖追自治体コード,0))=表16!AG$62,INDEX(INDIRECT("_"&amp;$AO37),MATCH(AG$61,湖追自治体コード,0)),0)+IF(INDEX(_124_02_001,MATCH(AG$61,湖追自治体コード,0))=表16!AG$62,INDEX(INDIRECT("_"&amp;$AS37),MATCH(AG$61,湖追自治体コード,0)),0)</f>
        <v>0</v>
      </c>
      <c r="AH37" s="759">
        <f t="shared" ca="1" si="1"/>
        <v>0</v>
      </c>
      <c r="AL37" s="570" t="s">
        <v>756</v>
      </c>
      <c r="AM37" s="570" t="s">
        <v>811</v>
      </c>
      <c r="AO37" s="570" t="s">
        <v>2609</v>
      </c>
      <c r="AS37" s="570" t="s">
        <v>1266</v>
      </c>
    </row>
    <row r="38" spans="1:45" ht="39" customHeight="1" thickBot="1">
      <c r="A38" s="1623"/>
      <c r="B38" s="1702"/>
      <c r="C38" s="1704" t="s">
        <v>2377</v>
      </c>
      <c r="D38" s="1705"/>
      <c r="E38" s="1705"/>
      <c r="F38" s="1706"/>
      <c r="G38" s="760">
        <f ca="1">IF(INDEX(_401_01_001,MATCH(G$61,_4自治体コード,0))=表16!G$62,INDEX(INDIRECT("_"&amp;$AM38),MATCH(G$61,_4自治体コード,0)),0)+IF(INDEX(_121_01_001,MATCH(G$61,湖追自治体コード,0))=表16!G$62,INDEX(INDIRECT("_"&amp;$AO38),MATCH(G$61,湖追自治体コード,0)),0)+IF(INDEX(_124_02_001,MATCH(G$61,湖追自治体コード,0))=表16!G$62,INDEX(INDIRECT("_"&amp;$AS38),MATCH(G$61,湖追自治体コード,0)),0)</f>
        <v>0</v>
      </c>
      <c r="H38" s="761">
        <f ca="1">IF(INDEX(_401_01_001,MATCH(H$61,_4自治体コード,0))=表16!H$62,INDEX(INDIRECT("_"&amp;$AM38),MATCH(H$61,_4自治体コード,0)),0)+IF(INDEX(_121_01_001,MATCH(H$61,湖追自治体コード,0))=表16!H$62,INDEX(INDIRECT("_"&amp;$AO38),MATCH(H$61,湖追自治体コード,0)),0)+IF(INDEX(_124_02_001,MATCH(H$61,湖追自治体コード,0))=表16!H$62,INDEX(INDIRECT("_"&amp;$AS38),MATCH(H$61,湖追自治体コード,0)),0)</f>
        <v>0</v>
      </c>
      <c r="I38" s="761">
        <f ca="1">IF(INDEX(_401_01_001,MATCH(I$61,_4自治体コード,0))=表16!I$62,INDEX(INDIRECT("_"&amp;$AM38),MATCH(I$61,_4自治体コード,0)),0)+IF(INDEX(_121_01_001,MATCH(I$61,湖追自治体コード,0))=表16!I$62,INDEX(INDIRECT("_"&amp;$AO38),MATCH(I$61,湖追自治体コード,0)),0)+IF(INDEX(_124_02_001,MATCH(I$61,湖追自治体コード,0))=表16!I$62,INDEX(INDIRECT("_"&amp;$AS38),MATCH(I$61,湖追自治体コード,0)),0)</f>
        <v>0</v>
      </c>
      <c r="J38" s="760">
        <f ca="1">IF(INDEX(_401_01_001,MATCH(J$61,_4自治体コード,0))=表16!J$62,INDEX(INDIRECT("_"&amp;$AM38),MATCH(J$61,_4自治体コード,0)),0)+IF(INDEX(_121_01_001,MATCH(J$61,湖追自治体コード,0))=表16!J$62,INDEX(INDIRECT("_"&amp;$AO38),MATCH(J$61,湖追自治体コード,0)),0)+IF(INDEX(_124_02_001,MATCH(J$61,湖追自治体コード,0))=表16!J$62,INDEX(INDIRECT("_"&amp;$AS38),MATCH(J$61,湖追自治体コード,0)),0)</f>
        <v>0</v>
      </c>
      <c r="K38" s="760">
        <f ca="1">IF(INDEX(_401_01_001,MATCH(K$61,_4自治体コード,0))=表16!K$62,INDEX(INDIRECT("_"&amp;$AM38),MATCH(K$61,_4自治体コード,0)),0)+IF(INDEX(_121_01_001,MATCH(K$61,湖追自治体コード,0))=表16!K$62,INDEX(INDIRECT("_"&amp;$AO38),MATCH(K$61,湖追自治体コード,0)),0)+IF(INDEX(_124_02_001,MATCH(K$61,湖追自治体コード,0))=表16!K$62,INDEX(INDIRECT("_"&amp;$AS38),MATCH(K$61,湖追自治体コード,0)),0)</f>
        <v>0</v>
      </c>
      <c r="L38" s="760">
        <f ca="1">IF(INDEX(_401_01_001,MATCH(L$61,_4自治体コード,0))=表16!L$62,INDEX(INDIRECT("_"&amp;$AM38),MATCH(L$61,_4自治体コード,0)),0)+IF(INDEX(_121_01_001,MATCH(L$61,湖追自治体コード,0))=表16!L$62,INDEX(INDIRECT("_"&amp;$AO38),MATCH(L$61,湖追自治体コード,0)),0)+IF(INDEX(_124_02_001,MATCH(L$61,湖追自治体コード,0))=表16!L$62,INDEX(INDIRECT("_"&amp;$AS38),MATCH(L$61,湖追自治体コード,0)),0)</f>
        <v>0</v>
      </c>
      <c r="M38" s="760">
        <f ca="1">IF(INDEX(_401_01_001,MATCH(M$61,_4自治体コード,0))=表16!M$62,INDEX(INDIRECT("_"&amp;$AM38),MATCH(M$61,_4自治体コード,0)),0)+IF(INDEX(_121_01_001,MATCH(M$61,湖追自治体コード,0))=表16!M$62,INDEX(INDIRECT("_"&amp;$AO38),MATCH(M$61,湖追自治体コード,0)),0)+IF(INDEX(_124_02_001,MATCH(M$61,湖追自治体コード,0))=表16!M$62,INDEX(INDIRECT("_"&amp;$AS38),MATCH(M$61,湖追自治体コード,0)),0)</f>
        <v>0</v>
      </c>
      <c r="N38" s="760">
        <f ca="1">IF(INDEX(_401_01_001,MATCH(N$61,_4自治体コード,0))=表16!N$62,INDEX(INDIRECT("_"&amp;$AM38),MATCH(N$61,_4自治体コード,0)),0)+IF(INDEX(_121_01_001,MATCH(N$61,湖追自治体コード,0))=表16!N$62,INDEX(INDIRECT("_"&amp;$AO38),MATCH(N$61,湖追自治体コード,0)),0)+IF(INDEX(_124_02_001,MATCH(N$61,湖追自治体コード,0))=表16!N$62,INDEX(INDIRECT("_"&amp;$AS38),MATCH(N$61,湖追自治体コード,0)),0)</f>
        <v>0</v>
      </c>
      <c r="O38" s="760">
        <f ca="1">IF(INDEX(_401_01_001,MATCH(O$61,_4自治体コード,0))=表16!O$62,INDEX(INDIRECT("_"&amp;$AM38),MATCH(O$61,_4自治体コード,0)),0)+IF(INDEX(_121_01_001,MATCH(O$61,湖追自治体コード,0))=表16!O$62,INDEX(INDIRECT("_"&amp;$AO38),MATCH(O$61,湖追自治体コード,0)),0)+IF(INDEX(_124_02_001,MATCH(O$61,湖追自治体コード,0))=表16!O$62,INDEX(INDIRECT("_"&amp;$AS38),MATCH(O$61,湖追自治体コード,0)),0)</f>
        <v>0</v>
      </c>
      <c r="P38" s="760">
        <f ca="1">IF(INDEX(_401_01_001,MATCH(P$61,_4自治体コード,0))=表16!P$62,INDEX(INDIRECT("_"&amp;$AM38),MATCH(P$61,_4自治体コード,0)),0)+IF(INDEX(_121_01_001,MATCH(P$61,湖追自治体コード,0))=表16!P$62,INDEX(INDIRECT("_"&amp;$AO38),MATCH(P$61,湖追自治体コード,0)),0)+IF(INDEX(_124_02_001,MATCH(P$61,湖追自治体コード,0))=表16!P$62,INDEX(INDIRECT("_"&amp;$AS38),MATCH(P$61,湖追自治体コード,0)),0)</f>
        <v>0</v>
      </c>
      <c r="Q38" s="760">
        <f ca="1">IF(INDEX(_401_01_001,MATCH(Q$61,_4自治体コード,0))=表16!Q$62,INDEX(INDIRECT("_"&amp;$AM38),MATCH(Q$61,_4自治体コード,0)),0)+IF(INDEX(_121_01_001,MATCH(Q$61,湖追自治体コード,0))=表16!Q$62,INDEX(INDIRECT("_"&amp;$AO38),MATCH(Q$61,湖追自治体コード,0)),0)+IF(INDEX(_124_02_001,MATCH(Q$61,湖追自治体コード,0))=表16!Q$62,INDEX(INDIRECT("_"&amp;$AS38),MATCH(Q$61,湖追自治体コード,0)),0)</f>
        <v>0</v>
      </c>
      <c r="R38" s="760">
        <f ca="1">IF(INDEX(_401_01_001,MATCH(R$61,_4自治体コード,0))=表16!R$62,INDEX(INDIRECT("_"&amp;$AM38),MATCH(R$61,_4自治体コード,0)),0)+IF(INDEX(_121_01_001,MATCH(R$61,湖追自治体コード,0))=表16!R$62,INDEX(INDIRECT("_"&amp;$AO38),MATCH(R$61,湖追自治体コード,0)),0)+IF(INDEX(_124_02_001,MATCH(R$61,湖追自治体コード,0))=表16!R$62,INDEX(INDIRECT("_"&amp;$AS38),MATCH(R$61,湖追自治体コード,0)),0)</f>
        <v>0</v>
      </c>
      <c r="S38" s="760">
        <f ca="1">IF(INDEX(_401_01_001,MATCH(S$61,_4自治体コード,0))=表16!S$62,INDEX(INDIRECT("_"&amp;$AM38),MATCH(S$61,_4自治体コード,0)),0)+IF(INDEX(_121_01_001,MATCH(S$61,湖追自治体コード,0))=表16!S$62,INDEX(INDIRECT("_"&amp;$AO38),MATCH(S$61,湖追自治体コード,0)),0)+IF(INDEX(_124_02_001,MATCH(S$61,湖追自治体コード,0))=表16!S$62,INDEX(INDIRECT("_"&amp;$AS38),MATCH(S$61,湖追自治体コード,0)),0)</f>
        <v>0</v>
      </c>
      <c r="T38" s="760">
        <f ca="1">IF(INDEX(_401_01_001,MATCH(T$61,_4自治体コード,0))=表16!T$62,INDEX(INDIRECT("_"&amp;$AM38),MATCH(T$61,_4自治体コード,0)),0)+IF(INDEX(_121_01_001,MATCH(T$61,湖追自治体コード,0))=表16!T$62,INDEX(INDIRECT("_"&amp;$AO38),MATCH(T$61,湖追自治体コード,0)),0)+IF(INDEX(_124_02_001,MATCH(T$61,湖追自治体コード,0))=表16!T$62,INDEX(INDIRECT("_"&amp;$AS38),MATCH(T$61,湖追自治体コード,0)),0)</f>
        <v>0</v>
      </c>
      <c r="U38" s="760">
        <f ca="1">IF(INDEX(_401_01_001,MATCH(U$61,_4自治体コード,0))=表16!U$62,INDEX(INDIRECT("_"&amp;$AM38),MATCH(U$61,_4自治体コード,0)),0)+IF(INDEX(_121_01_001,MATCH(U$61,湖追自治体コード,0))=表16!U$62,INDEX(INDIRECT("_"&amp;$AO38),MATCH(U$61,湖追自治体コード,0)),0)+IF(INDEX(_124_02_001,MATCH(U$61,湖追自治体コード,0))=表16!U$62,INDEX(INDIRECT("_"&amp;$AS38),MATCH(U$61,湖追自治体コード,0)),0)</f>
        <v>0</v>
      </c>
      <c r="V38" s="760">
        <f ca="1">IF(INDEX(_401_01_001,MATCH(V$61,_4自治体コード,0))=表16!V$62,INDEX(INDIRECT("_"&amp;$AM38),MATCH(V$61,_4自治体コード,0)),0)+IF(INDEX(_121_01_001,MATCH(V$61,湖追自治体コード,0))=表16!V$62,INDEX(INDIRECT("_"&amp;$AO38),MATCH(V$61,湖追自治体コード,0)),0)+IF(INDEX(_124_02_001,MATCH(V$61,湖追自治体コード,0))=表16!V$62,INDEX(INDIRECT("_"&amp;$AS38),MATCH(V$61,湖追自治体コード,0)),0)</f>
        <v>0</v>
      </c>
      <c r="W38" s="760">
        <f ca="1">IF(INDEX(_401_01_001,MATCH(W$61,_4自治体コード,0))=表16!W$62,INDEX(INDIRECT("_"&amp;$AM38),MATCH(W$61,_4自治体コード,0)),0)+IF(INDEX(_121_01_001,MATCH(W$61,湖追自治体コード,0))=表16!W$62,INDEX(INDIRECT("_"&amp;$AO38),MATCH(W$61,湖追自治体コード,0)),0)+IF(INDEX(_124_02_001,MATCH(W$61,湖追自治体コード,0))=表16!W$62,INDEX(INDIRECT("_"&amp;$AS38),MATCH(W$61,湖追自治体コード,0)),0)</f>
        <v>0</v>
      </c>
      <c r="X38" s="760">
        <f ca="1">IF(INDEX(_401_01_001,MATCH(X$61,_4自治体コード,0))=表16!X$62,INDEX(INDIRECT("_"&amp;$AM38),MATCH(X$61,_4自治体コード,0)),0)+IF(INDEX(_121_01_001,MATCH(X$61,湖追自治体コード,0))=表16!X$62,INDEX(INDIRECT("_"&amp;$AO38),MATCH(X$61,湖追自治体コード,0)),0)+IF(INDEX(_124_02_001,MATCH(X$61,湖追自治体コード,0))=表16!X$62,INDEX(INDIRECT("_"&amp;$AS38),MATCH(X$61,湖追自治体コード,0)),0)</f>
        <v>0</v>
      </c>
      <c r="Y38" s="760">
        <f ca="1">IF(INDEX(_401_01_001,MATCH(Y$61,_4自治体コード,0))=表16!Y$62,INDEX(INDIRECT("_"&amp;$AM38),MATCH(Y$61,_4自治体コード,0)),0)+IF(INDEX(_121_01_001,MATCH(Y$61,湖追自治体コード,0))=表16!Y$62,INDEX(INDIRECT("_"&amp;$AO38),MATCH(Y$61,湖追自治体コード,0)),0)+IF(INDEX(_124_02_001,MATCH(Y$61,湖追自治体コード,0))=表16!Y$62,INDEX(INDIRECT("_"&amp;$AS38),MATCH(Y$61,湖追自治体コード,0)),0)</f>
        <v>0</v>
      </c>
      <c r="Z38" s="760">
        <f ca="1">IF(INDEX(_401_01_001,MATCH(Z$61,_4自治体コード,0))=表16!Z$62,INDEX(INDIRECT("_"&amp;$AM38),MATCH(Z$61,_4自治体コード,0)),0)+IF(INDEX(_121_01_001,MATCH(Z$61,湖追自治体コード,0))=表16!Z$62,INDEX(INDIRECT("_"&amp;$AO38),MATCH(Z$61,湖追自治体コード,0)),0)+IF(INDEX(_124_02_001,MATCH(Z$61,湖追自治体コード,0))=表16!Z$62,INDEX(INDIRECT("_"&amp;$AS38),MATCH(Z$61,湖追自治体コード,0)),0)</f>
        <v>0</v>
      </c>
      <c r="AA38" s="760">
        <f ca="1">IF(INDEX(_401_01_001,MATCH(AA$61,_4自治体コード,0))=表16!AA$62,INDEX(INDIRECT("_"&amp;$AM38),MATCH(AA$61,_4自治体コード,0)),0)+IF(INDEX(_121_01_001,MATCH(AA$61,湖追自治体コード,0))=表16!AA$62,INDEX(INDIRECT("_"&amp;$AO38),MATCH(AA$61,湖追自治体コード,0)),0)+IF(INDEX(_124_02_001,MATCH(AA$61,湖追自治体コード,0))=表16!AA$62,INDEX(INDIRECT("_"&amp;$AS38),MATCH(AA$61,湖追自治体コード,0)),0)</f>
        <v>0</v>
      </c>
      <c r="AB38" s="760">
        <f ca="1">IF(INDEX(_401_01_001,MATCH(AB$61,_4自治体コード,0))=表16!AB$62,INDEX(INDIRECT("_"&amp;$AM38),MATCH(AB$61,_4自治体コード,0)),0)+IF(INDEX(_121_01_001,MATCH(AB$61,湖追自治体コード,0))=表16!AB$62,INDEX(INDIRECT("_"&amp;$AO38),MATCH(AB$61,湖追自治体コード,0)),0)+IF(INDEX(_124_02_001,MATCH(AB$61,湖追自治体コード,0))=表16!AB$62,INDEX(INDIRECT("_"&amp;$AS38),MATCH(AB$61,湖追自治体コード,0)),0)</f>
        <v>0</v>
      </c>
      <c r="AC38" s="760">
        <f ca="1">IF(INDEX(_401_01_001,MATCH(AC$61,_4自治体コード,0))=表16!AC$62,INDEX(INDIRECT("_"&amp;$AM38),MATCH(AC$61,_4自治体コード,0)),0)+IF(INDEX(_121_01_001,MATCH(AC$61,湖追自治体コード,0))=表16!AC$62,INDEX(INDIRECT("_"&amp;$AO38),MATCH(AC$61,湖追自治体コード,0)),0)+IF(INDEX(_124_02_001,MATCH(AC$61,湖追自治体コード,0))=表16!AC$62,INDEX(INDIRECT("_"&amp;$AS38),MATCH(AC$61,湖追自治体コード,0)),0)</f>
        <v>0</v>
      </c>
      <c r="AD38" s="760">
        <f ca="1">IF(INDEX(_401_01_001,MATCH(AD$61,_4自治体コード,0))=表16!AD$62,INDEX(INDIRECT("_"&amp;$AM38),MATCH(AD$61,_4自治体コード,0)),0)+IF(INDEX(_121_01_001,MATCH(AD$61,湖追自治体コード,0))=表16!AD$62,INDEX(INDIRECT("_"&amp;$AO38),MATCH(AD$61,湖追自治体コード,0)),0)+IF(INDEX(_124_02_001,MATCH(AD$61,湖追自治体コード,0))=表16!AD$62,INDEX(INDIRECT("_"&amp;$AS38),MATCH(AD$61,湖追自治体コード,0)),0)</f>
        <v>0</v>
      </c>
      <c r="AE38" s="760">
        <f ca="1">IF(INDEX(_401_01_001,MATCH(AE$61,_4自治体コード,0))=表16!AE$62,INDEX(INDIRECT("_"&amp;$AM38),MATCH(AE$61,_4自治体コード,0)),0)+IF(INDEX(_121_01_001,MATCH(AE$61,湖追自治体コード,0))=表16!AE$62,INDEX(INDIRECT("_"&amp;$AO38),MATCH(AE$61,湖追自治体コード,0)),0)+IF(INDEX(_124_02_001,MATCH(AE$61,湖追自治体コード,0))=表16!AE$62,INDEX(INDIRECT("_"&amp;$AS38),MATCH(AE$61,湖追自治体コード,0)),0)</f>
        <v>0</v>
      </c>
      <c r="AF38" s="760">
        <f ca="1">IF(INDEX(_401_01_001,MATCH(AF$61,_4自治体コード,0))=表16!AF$62,INDEX(INDIRECT("_"&amp;$AM38),MATCH(AF$61,_4自治体コード,0)),0)+IF(INDEX(_121_01_001,MATCH(AF$61,湖追自治体コード,0))=表16!AF$62,INDEX(INDIRECT("_"&amp;$AO38),MATCH(AF$61,湖追自治体コード,0)),0)+IF(INDEX(_124_02_001,MATCH(AF$61,湖追自治体コード,0))=表16!AF$62,INDEX(INDIRECT("_"&amp;$AS38),MATCH(AF$61,湖追自治体コード,0)),0)</f>
        <v>0</v>
      </c>
      <c r="AG38" s="760">
        <f ca="1">IF(INDEX(_401_01_001,MATCH(AG$61,_4自治体コード,0))=表16!AG$62,INDEX(INDIRECT("_"&amp;$AM38),MATCH(AG$61,_4自治体コード,0)),0)+IF(INDEX(_121_01_001,MATCH(AG$61,湖追自治体コード,0))=表16!AG$62,INDEX(INDIRECT("_"&amp;$AO38),MATCH(AG$61,湖追自治体コード,0)),0)+IF(INDEX(_124_02_001,MATCH(AG$61,湖追自治体コード,0))=表16!AG$62,INDEX(INDIRECT("_"&amp;$AS38),MATCH(AG$61,湖追自治体コード,0)),0)</f>
        <v>0</v>
      </c>
      <c r="AH38" s="762">
        <f t="shared" ca="1" si="1"/>
        <v>0</v>
      </c>
      <c r="AL38" s="570" t="s">
        <v>757</v>
      </c>
      <c r="AM38" s="570" t="s">
        <v>812</v>
      </c>
      <c r="AO38" s="570" t="s">
        <v>2610</v>
      </c>
      <c r="AS38" s="570" t="s">
        <v>1267</v>
      </c>
    </row>
    <row r="39" spans="1:45" ht="32.25" customHeight="1">
      <c r="A39" s="1621" t="s">
        <v>2378</v>
      </c>
      <c r="B39" s="1660" t="s">
        <v>2375</v>
      </c>
      <c r="C39" s="1663" t="s">
        <v>2379</v>
      </c>
      <c r="D39" s="1664"/>
      <c r="E39" s="1664"/>
      <c r="F39" s="1665"/>
      <c r="G39" s="763">
        <f ca="1">IF(INDEX(_401_01_001,MATCH(G$61,_4自治体コード,0))=表16!G$62,INDEX(INDIRECT("_"&amp;$AM39),MATCH(G$61,_4自治体コード,0)),0)+IF(INDEX(_121_01_001,MATCH(G$61,湖追自治体コード,0))=表16!G$62,INDEX(INDIRECT("_"&amp;$AO39),MATCH(G$61,湖追自治体コード,0)),0)+IF(INDEX(_124_02_001,MATCH(G$61,湖追自治体コード,0))=表16!G$62,INDEX(INDIRECT("_"&amp;$AS39),MATCH(G$61,湖追自治体コード,0)),0)</f>
        <v>0</v>
      </c>
      <c r="H39" s="764">
        <f ca="1">IF(INDEX(_401_01_001,MATCH(H$61,_4自治体コード,0))=表16!H$62,INDEX(INDIRECT("_"&amp;$AM39),MATCH(H$61,_4自治体コード,0)),0)+IF(INDEX(_121_01_001,MATCH(H$61,湖追自治体コード,0))=表16!H$62,INDEX(INDIRECT("_"&amp;$AO39),MATCH(H$61,湖追自治体コード,0)),0)+IF(INDEX(_124_02_001,MATCH(H$61,湖追自治体コード,0))=表16!H$62,INDEX(INDIRECT("_"&amp;$AS39),MATCH(H$61,湖追自治体コード,0)),0)</f>
        <v>0</v>
      </c>
      <c r="I39" s="764">
        <f ca="1">IF(INDEX(_401_01_001,MATCH(I$61,_4自治体コード,0))=表16!I$62,INDEX(INDIRECT("_"&amp;$AM39),MATCH(I$61,_4自治体コード,0)),0)+IF(INDEX(_121_01_001,MATCH(I$61,湖追自治体コード,0))=表16!I$62,INDEX(INDIRECT("_"&amp;$AO39),MATCH(I$61,湖追自治体コード,0)),0)+IF(INDEX(_124_02_001,MATCH(I$61,湖追自治体コード,0))=表16!I$62,INDEX(INDIRECT("_"&amp;$AS39),MATCH(I$61,湖追自治体コード,0)),0)</f>
        <v>0</v>
      </c>
      <c r="J39" s="763">
        <f ca="1">IF(INDEX(_401_01_001,MATCH(J$61,_4自治体コード,0))=表16!J$62,INDEX(INDIRECT("_"&amp;$AM39),MATCH(J$61,_4自治体コード,0)),0)+IF(INDEX(_121_01_001,MATCH(J$61,湖追自治体コード,0))=表16!J$62,INDEX(INDIRECT("_"&amp;$AO39),MATCH(J$61,湖追自治体コード,0)),0)+IF(INDEX(_124_02_001,MATCH(J$61,湖追自治体コード,0))=表16!J$62,INDEX(INDIRECT("_"&amp;$AS39),MATCH(J$61,湖追自治体コード,0)),0)</f>
        <v>0</v>
      </c>
      <c r="K39" s="763">
        <f ca="1">IF(INDEX(_401_01_001,MATCH(K$61,_4自治体コード,0))=表16!K$62,INDEX(INDIRECT("_"&amp;$AM39),MATCH(K$61,_4自治体コード,0)),0)+IF(INDEX(_121_01_001,MATCH(K$61,湖追自治体コード,0))=表16!K$62,INDEX(INDIRECT("_"&amp;$AO39),MATCH(K$61,湖追自治体コード,0)),0)+IF(INDEX(_124_02_001,MATCH(K$61,湖追自治体コード,0))=表16!K$62,INDEX(INDIRECT("_"&amp;$AS39),MATCH(K$61,湖追自治体コード,0)),0)</f>
        <v>0</v>
      </c>
      <c r="L39" s="763">
        <f ca="1">IF(INDEX(_401_01_001,MATCH(L$61,_4自治体コード,0))=表16!L$62,INDEX(INDIRECT("_"&amp;$AM39),MATCH(L$61,_4自治体コード,0)),0)+IF(INDEX(_121_01_001,MATCH(L$61,湖追自治体コード,0))=表16!L$62,INDEX(INDIRECT("_"&amp;$AO39),MATCH(L$61,湖追自治体コード,0)),0)+IF(INDEX(_124_02_001,MATCH(L$61,湖追自治体コード,0))=表16!L$62,INDEX(INDIRECT("_"&amp;$AS39),MATCH(L$61,湖追自治体コード,0)),0)</f>
        <v>0</v>
      </c>
      <c r="M39" s="763">
        <f ca="1">IF(INDEX(_401_01_001,MATCH(M$61,_4自治体コード,0))=表16!M$62,INDEX(INDIRECT("_"&amp;$AM39),MATCH(M$61,_4自治体コード,0)),0)+IF(INDEX(_121_01_001,MATCH(M$61,湖追自治体コード,0))=表16!M$62,INDEX(INDIRECT("_"&amp;$AO39),MATCH(M$61,湖追自治体コード,0)),0)+IF(INDEX(_124_02_001,MATCH(M$61,湖追自治体コード,0))=表16!M$62,INDEX(INDIRECT("_"&amp;$AS39),MATCH(M$61,湖追自治体コード,0)),0)</f>
        <v>0</v>
      </c>
      <c r="N39" s="763">
        <f ca="1">IF(INDEX(_401_01_001,MATCH(N$61,_4自治体コード,0))=表16!N$62,INDEX(INDIRECT("_"&amp;$AM39),MATCH(N$61,_4自治体コード,0)),0)+IF(INDEX(_121_01_001,MATCH(N$61,湖追自治体コード,0))=表16!N$62,INDEX(INDIRECT("_"&amp;$AO39),MATCH(N$61,湖追自治体コード,0)),0)+IF(INDEX(_124_02_001,MATCH(N$61,湖追自治体コード,0))=表16!N$62,INDEX(INDIRECT("_"&amp;$AS39),MATCH(N$61,湖追自治体コード,0)),0)</f>
        <v>0</v>
      </c>
      <c r="O39" s="763">
        <f ca="1">IF(INDEX(_401_01_001,MATCH(O$61,_4自治体コード,0))=表16!O$62,INDEX(INDIRECT("_"&amp;$AM39),MATCH(O$61,_4自治体コード,0)),0)+IF(INDEX(_121_01_001,MATCH(O$61,湖追自治体コード,0))=表16!O$62,INDEX(INDIRECT("_"&amp;$AO39),MATCH(O$61,湖追自治体コード,0)),0)+IF(INDEX(_124_02_001,MATCH(O$61,湖追自治体コード,0))=表16!O$62,INDEX(INDIRECT("_"&amp;$AS39),MATCH(O$61,湖追自治体コード,0)),0)</f>
        <v>0</v>
      </c>
      <c r="P39" s="763">
        <f ca="1">IF(INDEX(_401_01_001,MATCH(P$61,_4自治体コード,0))=表16!P$62,INDEX(INDIRECT("_"&amp;$AM39),MATCH(P$61,_4自治体コード,0)),0)+IF(INDEX(_121_01_001,MATCH(P$61,湖追自治体コード,0))=表16!P$62,INDEX(INDIRECT("_"&amp;$AO39),MATCH(P$61,湖追自治体コード,0)),0)+IF(INDEX(_124_02_001,MATCH(P$61,湖追自治体コード,0))=表16!P$62,INDEX(INDIRECT("_"&amp;$AS39),MATCH(P$61,湖追自治体コード,0)),0)</f>
        <v>0</v>
      </c>
      <c r="Q39" s="763">
        <f ca="1">IF(INDEX(_401_01_001,MATCH(Q$61,_4自治体コード,0))=表16!Q$62,INDEX(INDIRECT("_"&amp;$AM39),MATCH(Q$61,_4自治体コード,0)),0)+IF(INDEX(_121_01_001,MATCH(Q$61,湖追自治体コード,0))=表16!Q$62,INDEX(INDIRECT("_"&amp;$AO39),MATCH(Q$61,湖追自治体コード,0)),0)+IF(INDEX(_124_02_001,MATCH(Q$61,湖追自治体コード,0))=表16!Q$62,INDEX(INDIRECT("_"&amp;$AS39),MATCH(Q$61,湖追自治体コード,0)),0)</f>
        <v>0</v>
      </c>
      <c r="R39" s="763">
        <f ca="1">IF(INDEX(_401_01_001,MATCH(R$61,_4自治体コード,0))=表16!R$62,INDEX(INDIRECT("_"&amp;$AM39),MATCH(R$61,_4自治体コード,0)),0)+IF(INDEX(_121_01_001,MATCH(R$61,湖追自治体コード,0))=表16!R$62,INDEX(INDIRECT("_"&amp;$AO39),MATCH(R$61,湖追自治体コード,0)),0)+IF(INDEX(_124_02_001,MATCH(R$61,湖追自治体コード,0))=表16!R$62,INDEX(INDIRECT("_"&amp;$AS39),MATCH(R$61,湖追自治体コード,0)),0)</f>
        <v>0</v>
      </c>
      <c r="S39" s="763">
        <f ca="1">IF(INDEX(_401_01_001,MATCH(S$61,_4自治体コード,0))=表16!S$62,INDEX(INDIRECT("_"&amp;$AM39),MATCH(S$61,_4自治体コード,0)),0)+IF(INDEX(_121_01_001,MATCH(S$61,湖追自治体コード,0))=表16!S$62,INDEX(INDIRECT("_"&amp;$AO39),MATCH(S$61,湖追自治体コード,0)),0)+IF(INDEX(_124_02_001,MATCH(S$61,湖追自治体コード,0))=表16!S$62,INDEX(INDIRECT("_"&amp;$AS39),MATCH(S$61,湖追自治体コード,0)),0)</f>
        <v>0</v>
      </c>
      <c r="T39" s="763">
        <f ca="1">IF(INDEX(_401_01_001,MATCH(T$61,_4自治体コード,0))=表16!T$62,INDEX(INDIRECT("_"&amp;$AM39),MATCH(T$61,_4自治体コード,0)),0)+IF(INDEX(_121_01_001,MATCH(T$61,湖追自治体コード,0))=表16!T$62,INDEX(INDIRECT("_"&amp;$AO39),MATCH(T$61,湖追自治体コード,0)),0)+IF(INDEX(_124_02_001,MATCH(T$61,湖追自治体コード,0))=表16!T$62,INDEX(INDIRECT("_"&amp;$AS39),MATCH(T$61,湖追自治体コード,0)),0)</f>
        <v>0</v>
      </c>
      <c r="U39" s="763">
        <f ca="1">IF(INDEX(_401_01_001,MATCH(U$61,_4自治体コード,0))=表16!U$62,INDEX(INDIRECT("_"&amp;$AM39),MATCH(U$61,_4自治体コード,0)),0)+IF(INDEX(_121_01_001,MATCH(U$61,湖追自治体コード,0))=表16!U$62,INDEX(INDIRECT("_"&amp;$AO39),MATCH(U$61,湖追自治体コード,0)),0)+IF(INDEX(_124_02_001,MATCH(U$61,湖追自治体コード,0))=表16!U$62,INDEX(INDIRECT("_"&amp;$AS39),MATCH(U$61,湖追自治体コード,0)),0)</f>
        <v>0</v>
      </c>
      <c r="V39" s="763">
        <f ca="1">IF(INDEX(_401_01_001,MATCH(V$61,_4自治体コード,0))=表16!V$62,INDEX(INDIRECT("_"&amp;$AM39),MATCH(V$61,_4自治体コード,0)),0)+IF(INDEX(_121_01_001,MATCH(V$61,湖追自治体コード,0))=表16!V$62,INDEX(INDIRECT("_"&amp;$AO39),MATCH(V$61,湖追自治体コード,0)),0)+IF(INDEX(_124_02_001,MATCH(V$61,湖追自治体コード,0))=表16!V$62,INDEX(INDIRECT("_"&amp;$AS39),MATCH(V$61,湖追自治体コード,0)),0)</f>
        <v>0</v>
      </c>
      <c r="W39" s="763">
        <f ca="1">IF(INDEX(_401_01_001,MATCH(W$61,_4自治体コード,0))=表16!W$62,INDEX(INDIRECT("_"&amp;$AM39),MATCH(W$61,_4自治体コード,0)),0)+IF(INDEX(_121_01_001,MATCH(W$61,湖追自治体コード,0))=表16!W$62,INDEX(INDIRECT("_"&amp;$AO39),MATCH(W$61,湖追自治体コード,0)),0)+IF(INDEX(_124_02_001,MATCH(W$61,湖追自治体コード,0))=表16!W$62,INDEX(INDIRECT("_"&amp;$AS39),MATCH(W$61,湖追自治体コード,0)),0)</f>
        <v>0</v>
      </c>
      <c r="X39" s="763">
        <f ca="1">IF(INDEX(_401_01_001,MATCH(X$61,_4自治体コード,0))=表16!X$62,INDEX(INDIRECT("_"&amp;$AM39),MATCH(X$61,_4自治体コード,0)),0)+IF(INDEX(_121_01_001,MATCH(X$61,湖追自治体コード,0))=表16!X$62,INDEX(INDIRECT("_"&amp;$AO39),MATCH(X$61,湖追自治体コード,0)),0)+IF(INDEX(_124_02_001,MATCH(X$61,湖追自治体コード,0))=表16!X$62,INDEX(INDIRECT("_"&amp;$AS39),MATCH(X$61,湖追自治体コード,0)),0)</f>
        <v>0</v>
      </c>
      <c r="Y39" s="763">
        <f ca="1">IF(INDEX(_401_01_001,MATCH(Y$61,_4自治体コード,0))=表16!Y$62,INDEX(INDIRECT("_"&amp;$AM39),MATCH(Y$61,_4自治体コード,0)),0)+IF(INDEX(_121_01_001,MATCH(Y$61,湖追自治体コード,0))=表16!Y$62,INDEX(INDIRECT("_"&amp;$AO39),MATCH(Y$61,湖追自治体コード,0)),0)+IF(INDEX(_124_02_001,MATCH(Y$61,湖追自治体コード,0))=表16!Y$62,INDEX(INDIRECT("_"&amp;$AS39),MATCH(Y$61,湖追自治体コード,0)),0)</f>
        <v>0</v>
      </c>
      <c r="Z39" s="763">
        <f ca="1">IF(INDEX(_401_01_001,MATCH(Z$61,_4自治体コード,0))=表16!Z$62,INDEX(INDIRECT("_"&amp;$AM39),MATCH(Z$61,_4自治体コード,0)),0)+IF(INDEX(_121_01_001,MATCH(Z$61,湖追自治体コード,0))=表16!Z$62,INDEX(INDIRECT("_"&amp;$AO39),MATCH(Z$61,湖追自治体コード,0)),0)+IF(INDEX(_124_02_001,MATCH(Z$61,湖追自治体コード,0))=表16!Z$62,INDEX(INDIRECT("_"&amp;$AS39),MATCH(Z$61,湖追自治体コード,0)),0)</f>
        <v>0</v>
      </c>
      <c r="AA39" s="763">
        <f ca="1">IF(INDEX(_401_01_001,MATCH(AA$61,_4自治体コード,0))=表16!AA$62,INDEX(INDIRECT("_"&amp;$AM39),MATCH(AA$61,_4自治体コード,0)),0)+IF(INDEX(_121_01_001,MATCH(AA$61,湖追自治体コード,0))=表16!AA$62,INDEX(INDIRECT("_"&amp;$AO39),MATCH(AA$61,湖追自治体コード,0)),0)+IF(INDEX(_124_02_001,MATCH(AA$61,湖追自治体コード,0))=表16!AA$62,INDEX(INDIRECT("_"&amp;$AS39),MATCH(AA$61,湖追自治体コード,0)),0)</f>
        <v>0</v>
      </c>
      <c r="AB39" s="763">
        <f ca="1">IF(INDEX(_401_01_001,MATCH(AB$61,_4自治体コード,0))=表16!AB$62,INDEX(INDIRECT("_"&amp;$AM39),MATCH(AB$61,_4自治体コード,0)),0)+IF(INDEX(_121_01_001,MATCH(AB$61,湖追自治体コード,0))=表16!AB$62,INDEX(INDIRECT("_"&amp;$AO39),MATCH(AB$61,湖追自治体コード,0)),0)+IF(INDEX(_124_02_001,MATCH(AB$61,湖追自治体コード,0))=表16!AB$62,INDEX(INDIRECT("_"&amp;$AS39),MATCH(AB$61,湖追自治体コード,0)),0)</f>
        <v>0</v>
      </c>
      <c r="AC39" s="763">
        <f ca="1">IF(INDEX(_401_01_001,MATCH(AC$61,_4自治体コード,0))=表16!AC$62,INDEX(INDIRECT("_"&amp;$AM39),MATCH(AC$61,_4自治体コード,0)),0)+IF(INDEX(_121_01_001,MATCH(AC$61,湖追自治体コード,0))=表16!AC$62,INDEX(INDIRECT("_"&amp;$AO39),MATCH(AC$61,湖追自治体コード,0)),0)+IF(INDEX(_124_02_001,MATCH(AC$61,湖追自治体コード,0))=表16!AC$62,INDEX(INDIRECT("_"&amp;$AS39),MATCH(AC$61,湖追自治体コード,0)),0)</f>
        <v>0</v>
      </c>
      <c r="AD39" s="763">
        <f ca="1">IF(INDEX(_401_01_001,MATCH(AD$61,_4自治体コード,0))=表16!AD$62,INDEX(INDIRECT("_"&amp;$AM39),MATCH(AD$61,_4自治体コード,0)),0)+IF(INDEX(_121_01_001,MATCH(AD$61,湖追自治体コード,0))=表16!AD$62,INDEX(INDIRECT("_"&amp;$AO39),MATCH(AD$61,湖追自治体コード,0)),0)+IF(INDEX(_124_02_001,MATCH(AD$61,湖追自治体コード,0))=表16!AD$62,INDEX(INDIRECT("_"&amp;$AS39),MATCH(AD$61,湖追自治体コード,0)),0)</f>
        <v>0</v>
      </c>
      <c r="AE39" s="763">
        <f ca="1">IF(INDEX(_401_01_001,MATCH(AE$61,_4自治体コード,0))=表16!AE$62,INDEX(INDIRECT("_"&amp;$AM39),MATCH(AE$61,_4自治体コード,0)),0)+IF(INDEX(_121_01_001,MATCH(AE$61,湖追自治体コード,0))=表16!AE$62,INDEX(INDIRECT("_"&amp;$AO39),MATCH(AE$61,湖追自治体コード,0)),0)+IF(INDEX(_124_02_001,MATCH(AE$61,湖追自治体コード,0))=表16!AE$62,INDEX(INDIRECT("_"&amp;$AS39),MATCH(AE$61,湖追自治体コード,0)),0)</f>
        <v>0</v>
      </c>
      <c r="AF39" s="763">
        <f ca="1">IF(INDEX(_401_01_001,MATCH(AF$61,_4自治体コード,0))=表16!AF$62,INDEX(INDIRECT("_"&amp;$AM39),MATCH(AF$61,_4自治体コード,0)),0)+IF(INDEX(_121_01_001,MATCH(AF$61,湖追自治体コード,0))=表16!AF$62,INDEX(INDIRECT("_"&amp;$AO39),MATCH(AF$61,湖追自治体コード,0)),0)+IF(INDEX(_124_02_001,MATCH(AF$61,湖追自治体コード,0))=表16!AF$62,INDEX(INDIRECT("_"&amp;$AS39),MATCH(AF$61,湖追自治体コード,0)),0)</f>
        <v>0</v>
      </c>
      <c r="AG39" s="763">
        <f ca="1">IF(INDEX(_401_01_001,MATCH(AG$61,_4自治体コード,0))=表16!AG$62,INDEX(INDIRECT("_"&amp;$AM39),MATCH(AG$61,_4自治体コード,0)),0)+IF(INDEX(_121_01_001,MATCH(AG$61,湖追自治体コード,0))=表16!AG$62,INDEX(INDIRECT("_"&amp;$AO39),MATCH(AG$61,湖追自治体コード,0)),0)+IF(INDEX(_124_02_001,MATCH(AG$61,湖追自治体コード,0))=表16!AG$62,INDEX(INDIRECT("_"&amp;$AS39),MATCH(AG$61,湖追自治体コード,0)),0)</f>
        <v>0</v>
      </c>
      <c r="AH39" s="765">
        <f t="shared" ref="AH39" ca="1" si="2">SUM(G39:AG39)</f>
        <v>0</v>
      </c>
      <c r="AL39" s="570" t="s">
        <v>750</v>
      </c>
      <c r="AM39" s="570" t="s">
        <v>805</v>
      </c>
      <c r="AN39" s="570" t="s">
        <v>750</v>
      </c>
      <c r="AO39" s="570" t="s">
        <v>1217</v>
      </c>
      <c r="AR39" s="570" t="s">
        <v>750</v>
      </c>
      <c r="AS39" s="570" t="s">
        <v>1260</v>
      </c>
    </row>
    <row r="40" spans="1:45" ht="32.25" customHeight="1">
      <c r="A40" s="1659"/>
      <c r="B40" s="1661"/>
      <c r="C40" s="1666" t="s">
        <v>2380</v>
      </c>
      <c r="D40" s="1667"/>
      <c r="E40" s="1667"/>
      <c r="F40" s="1668"/>
      <c r="G40" s="757">
        <f ca="1">IF(INDEX(_401_01_001,MATCH(G$61,_4自治体コード,0))=表16!G$62,INDEX(INDIRECT("_"&amp;$AM40),MATCH(G$61,_4自治体コード,0)),0)+IF(INDEX(_121_01_001,MATCH(G$61,湖追自治体コード,0))=表16!G$62,INDEX(INDIRECT("_"&amp;$AO40),MATCH(G$61,湖追自治体コード,0)),0)+IF(INDEX(_124_02_001,MATCH(G$61,湖追自治体コード,0))=表16!G$62,INDEX(INDIRECT("_"&amp;$AS40),MATCH(G$61,湖追自治体コード,0)),0)</f>
        <v>0</v>
      </c>
      <c r="H40" s="758">
        <f ca="1">IF(INDEX(_401_01_001,MATCH(H$61,_4自治体コード,0))=表16!H$62,INDEX(INDIRECT("_"&amp;$AM40),MATCH(H$61,_4自治体コード,0)),0)+IF(INDEX(_121_01_001,MATCH(H$61,湖追自治体コード,0))=表16!H$62,INDEX(INDIRECT("_"&amp;$AO40),MATCH(H$61,湖追自治体コード,0)),0)+IF(INDEX(_124_02_001,MATCH(H$61,湖追自治体コード,0))=表16!H$62,INDEX(INDIRECT("_"&amp;$AS40),MATCH(H$61,湖追自治体コード,0)),0)</f>
        <v>0</v>
      </c>
      <c r="I40" s="758">
        <f ca="1">IF(INDEX(_401_01_001,MATCH(I$61,_4自治体コード,0))=表16!I$62,INDEX(INDIRECT("_"&amp;$AM40),MATCH(I$61,_4自治体コード,0)),0)+IF(INDEX(_121_01_001,MATCH(I$61,湖追自治体コード,0))=表16!I$62,INDEX(INDIRECT("_"&amp;$AO40),MATCH(I$61,湖追自治体コード,0)),0)+IF(INDEX(_124_02_001,MATCH(I$61,湖追自治体コード,0))=表16!I$62,INDEX(INDIRECT("_"&amp;$AS40),MATCH(I$61,湖追自治体コード,0)),0)</f>
        <v>0</v>
      </c>
      <c r="J40" s="757">
        <f ca="1">IF(INDEX(_401_01_001,MATCH(J$61,_4自治体コード,0))=表16!J$62,INDEX(INDIRECT("_"&amp;$AM40),MATCH(J$61,_4自治体コード,0)),0)+IF(INDEX(_121_01_001,MATCH(J$61,湖追自治体コード,0))=表16!J$62,INDEX(INDIRECT("_"&amp;$AO40),MATCH(J$61,湖追自治体コード,0)),0)+IF(INDEX(_124_02_001,MATCH(J$61,湖追自治体コード,0))=表16!J$62,INDEX(INDIRECT("_"&amp;$AS40),MATCH(J$61,湖追自治体コード,0)),0)</f>
        <v>0</v>
      </c>
      <c r="K40" s="757">
        <f ca="1">IF(INDEX(_401_01_001,MATCH(K$61,_4自治体コード,0))=表16!K$62,INDEX(INDIRECT("_"&amp;$AM40),MATCH(K$61,_4自治体コード,0)),0)+IF(INDEX(_121_01_001,MATCH(K$61,湖追自治体コード,0))=表16!K$62,INDEX(INDIRECT("_"&amp;$AO40),MATCH(K$61,湖追自治体コード,0)),0)+IF(INDEX(_124_02_001,MATCH(K$61,湖追自治体コード,0))=表16!K$62,INDEX(INDIRECT("_"&amp;$AS40),MATCH(K$61,湖追自治体コード,0)),0)</f>
        <v>0</v>
      </c>
      <c r="L40" s="757">
        <f ca="1">IF(INDEX(_401_01_001,MATCH(L$61,_4自治体コード,0))=表16!L$62,INDEX(INDIRECT("_"&amp;$AM40),MATCH(L$61,_4自治体コード,0)),0)+IF(INDEX(_121_01_001,MATCH(L$61,湖追自治体コード,0))=表16!L$62,INDEX(INDIRECT("_"&amp;$AO40),MATCH(L$61,湖追自治体コード,0)),0)+IF(INDEX(_124_02_001,MATCH(L$61,湖追自治体コード,0))=表16!L$62,INDEX(INDIRECT("_"&amp;$AS40),MATCH(L$61,湖追自治体コード,0)),0)</f>
        <v>0</v>
      </c>
      <c r="M40" s="757">
        <f ca="1">IF(INDEX(_401_01_001,MATCH(M$61,_4自治体コード,0))=表16!M$62,INDEX(INDIRECT("_"&amp;$AM40),MATCH(M$61,_4自治体コード,0)),0)+IF(INDEX(_121_01_001,MATCH(M$61,湖追自治体コード,0))=表16!M$62,INDEX(INDIRECT("_"&amp;$AO40),MATCH(M$61,湖追自治体コード,0)),0)+IF(INDEX(_124_02_001,MATCH(M$61,湖追自治体コード,0))=表16!M$62,INDEX(INDIRECT("_"&amp;$AS40),MATCH(M$61,湖追自治体コード,0)),0)</f>
        <v>0</v>
      </c>
      <c r="N40" s="757">
        <f ca="1">IF(INDEX(_401_01_001,MATCH(N$61,_4自治体コード,0))=表16!N$62,INDEX(INDIRECT("_"&amp;$AM40),MATCH(N$61,_4自治体コード,0)),0)+IF(INDEX(_121_01_001,MATCH(N$61,湖追自治体コード,0))=表16!N$62,INDEX(INDIRECT("_"&amp;$AO40),MATCH(N$61,湖追自治体コード,0)),0)+IF(INDEX(_124_02_001,MATCH(N$61,湖追自治体コード,0))=表16!N$62,INDEX(INDIRECT("_"&amp;$AS40),MATCH(N$61,湖追自治体コード,0)),0)</f>
        <v>0</v>
      </c>
      <c r="O40" s="757">
        <f ca="1">IF(INDEX(_401_01_001,MATCH(O$61,_4自治体コード,0))=表16!O$62,INDEX(INDIRECT("_"&amp;$AM40),MATCH(O$61,_4自治体コード,0)),0)+IF(INDEX(_121_01_001,MATCH(O$61,湖追自治体コード,0))=表16!O$62,INDEX(INDIRECT("_"&amp;$AO40),MATCH(O$61,湖追自治体コード,0)),0)+IF(INDEX(_124_02_001,MATCH(O$61,湖追自治体コード,0))=表16!O$62,INDEX(INDIRECT("_"&amp;$AS40),MATCH(O$61,湖追自治体コード,0)),0)</f>
        <v>0</v>
      </c>
      <c r="P40" s="757">
        <f ca="1">IF(INDEX(_401_01_001,MATCH(P$61,_4自治体コード,0))=表16!P$62,INDEX(INDIRECT("_"&amp;$AM40),MATCH(P$61,_4自治体コード,0)),0)+IF(INDEX(_121_01_001,MATCH(P$61,湖追自治体コード,0))=表16!P$62,INDEX(INDIRECT("_"&amp;$AO40),MATCH(P$61,湖追自治体コード,0)),0)+IF(INDEX(_124_02_001,MATCH(P$61,湖追自治体コード,0))=表16!P$62,INDEX(INDIRECT("_"&amp;$AS40),MATCH(P$61,湖追自治体コード,0)),0)</f>
        <v>0</v>
      </c>
      <c r="Q40" s="757">
        <f ca="1">IF(INDEX(_401_01_001,MATCH(Q$61,_4自治体コード,0))=表16!Q$62,INDEX(INDIRECT("_"&amp;$AM40),MATCH(Q$61,_4自治体コード,0)),0)+IF(INDEX(_121_01_001,MATCH(Q$61,湖追自治体コード,0))=表16!Q$62,INDEX(INDIRECT("_"&amp;$AO40),MATCH(Q$61,湖追自治体コード,0)),0)+IF(INDEX(_124_02_001,MATCH(Q$61,湖追自治体コード,0))=表16!Q$62,INDEX(INDIRECT("_"&amp;$AS40),MATCH(Q$61,湖追自治体コード,0)),0)</f>
        <v>0</v>
      </c>
      <c r="R40" s="757">
        <f ca="1">IF(INDEX(_401_01_001,MATCH(R$61,_4自治体コード,0))=表16!R$62,INDEX(INDIRECT("_"&amp;$AM40),MATCH(R$61,_4自治体コード,0)),0)+IF(INDEX(_121_01_001,MATCH(R$61,湖追自治体コード,0))=表16!R$62,INDEX(INDIRECT("_"&amp;$AO40),MATCH(R$61,湖追自治体コード,0)),0)+IF(INDEX(_124_02_001,MATCH(R$61,湖追自治体コード,0))=表16!R$62,INDEX(INDIRECT("_"&amp;$AS40),MATCH(R$61,湖追自治体コード,0)),0)</f>
        <v>0</v>
      </c>
      <c r="S40" s="757">
        <f ca="1">IF(INDEX(_401_01_001,MATCH(S$61,_4自治体コード,0))=表16!S$62,INDEX(INDIRECT("_"&amp;$AM40),MATCH(S$61,_4自治体コード,0)),0)+IF(INDEX(_121_01_001,MATCH(S$61,湖追自治体コード,0))=表16!S$62,INDEX(INDIRECT("_"&amp;$AO40),MATCH(S$61,湖追自治体コード,0)),0)+IF(INDEX(_124_02_001,MATCH(S$61,湖追自治体コード,0))=表16!S$62,INDEX(INDIRECT("_"&amp;$AS40),MATCH(S$61,湖追自治体コード,0)),0)</f>
        <v>0</v>
      </c>
      <c r="T40" s="757">
        <f ca="1">IF(INDEX(_401_01_001,MATCH(T$61,_4自治体コード,0))=表16!T$62,INDEX(INDIRECT("_"&amp;$AM40),MATCH(T$61,_4自治体コード,0)),0)+IF(INDEX(_121_01_001,MATCH(T$61,湖追自治体コード,0))=表16!T$62,INDEX(INDIRECT("_"&amp;$AO40),MATCH(T$61,湖追自治体コード,0)),0)+IF(INDEX(_124_02_001,MATCH(T$61,湖追自治体コード,0))=表16!T$62,INDEX(INDIRECT("_"&amp;$AS40),MATCH(T$61,湖追自治体コード,0)),0)</f>
        <v>0</v>
      </c>
      <c r="U40" s="757">
        <f ca="1">IF(INDEX(_401_01_001,MATCH(U$61,_4自治体コード,0))=表16!U$62,INDEX(INDIRECT("_"&amp;$AM40),MATCH(U$61,_4自治体コード,0)),0)+IF(INDEX(_121_01_001,MATCH(U$61,湖追自治体コード,0))=表16!U$62,INDEX(INDIRECT("_"&amp;$AO40),MATCH(U$61,湖追自治体コード,0)),0)+IF(INDEX(_124_02_001,MATCH(U$61,湖追自治体コード,0))=表16!U$62,INDEX(INDIRECT("_"&amp;$AS40),MATCH(U$61,湖追自治体コード,0)),0)</f>
        <v>0</v>
      </c>
      <c r="V40" s="757">
        <f ca="1">IF(INDEX(_401_01_001,MATCH(V$61,_4自治体コード,0))=表16!V$62,INDEX(INDIRECT("_"&amp;$AM40),MATCH(V$61,_4自治体コード,0)),0)+IF(INDEX(_121_01_001,MATCH(V$61,湖追自治体コード,0))=表16!V$62,INDEX(INDIRECT("_"&amp;$AO40),MATCH(V$61,湖追自治体コード,0)),0)+IF(INDEX(_124_02_001,MATCH(V$61,湖追自治体コード,0))=表16!V$62,INDEX(INDIRECT("_"&amp;$AS40),MATCH(V$61,湖追自治体コード,0)),0)</f>
        <v>0</v>
      </c>
      <c r="W40" s="757">
        <f ca="1">IF(INDEX(_401_01_001,MATCH(W$61,_4自治体コード,0))=表16!W$62,INDEX(INDIRECT("_"&amp;$AM40),MATCH(W$61,_4自治体コード,0)),0)+IF(INDEX(_121_01_001,MATCH(W$61,湖追自治体コード,0))=表16!W$62,INDEX(INDIRECT("_"&amp;$AO40),MATCH(W$61,湖追自治体コード,0)),0)+IF(INDEX(_124_02_001,MATCH(W$61,湖追自治体コード,0))=表16!W$62,INDEX(INDIRECT("_"&amp;$AS40),MATCH(W$61,湖追自治体コード,0)),0)</f>
        <v>0</v>
      </c>
      <c r="X40" s="757">
        <f ca="1">IF(INDEX(_401_01_001,MATCH(X$61,_4自治体コード,0))=表16!X$62,INDEX(INDIRECT("_"&amp;$AM40),MATCH(X$61,_4自治体コード,0)),0)+IF(INDEX(_121_01_001,MATCH(X$61,湖追自治体コード,0))=表16!X$62,INDEX(INDIRECT("_"&amp;$AO40),MATCH(X$61,湖追自治体コード,0)),0)+IF(INDEX(_124_02_001,MATCH(X$61,湖追自治体コード,0))=表16!X$62,INDEX(INDIRECT("_"&amp;$AS40),MATCH(X$61,湖追自治体コード,0)),0)</f>
        <v>0</v>
      </c>
      <c r="Y40" s="757">
        <f ca="1">IF(INDEX(_401_01_001,MATCH(Y$61,_4自治体コード,0))=表16!Y$62,INDEX(INDIRECT("_"&amp;$AM40),MATCH(Y$61,_4自治体コード,0)),0)+IF(INDEX(_121_01_001,MATCH(Y$61,湖追自治体コード,0))=表16!Y$62,INDEX(INDIRECT("_"&amp;$AO40),MATCH(Y$61,湖追自治体コード,0)),0)+IF(INDEX(_124_02_001,MATCH(Y$61,湖追自治体コード,0))=表16!Y$62,INDEX(INDIRECT("_"&amp;$AS40),MATCH(Y$61,湖追自治体コード,0)),0)</f>
        <v>0</v>
      </c>
      <c r="Z40" s="757">
        <f ca="1">IF(INDEX(_401_01_001,MATCH(Z$61,_4自治体コード,0))=表16!Z$62,INDEX(INDIRECT("_"&amp;$AM40),MATCH(Z$61,_4自治体コード,0)),0)+IF(INDEX(_121_01_001,MATCH(Z$61,湖追自治体コード,0))=表16!Z$62,INDEX(INDIRECT("_"&amp;$AO40),MATCH(Z$61,湖追自治体コード,0)),0)+IF(INDEX(_124_02_001,MATCH(Z$61,湖追自治体コード,0))=表16!Z$62,INDEX(INDIRECT("_"&amp;$AS40),MATCH(Z$61,湖追自治体コード,0)),0)</f>
        <v>0</v>
      </c>
      <c r="AA40" s="757">
        <f ca="1">IF(INDEX(_401_01_001,MATCH(AA$61,_4自治体コード,0))=表16!AA$62,INDEX(INDIRECT("_"&amp;$AM40),MATCH(AA$61,_4自治体コード,0)),0)+IF(INDEX(_121_01_001,MATCH(AA$61,湖追自治体コード,0))=表16!AA$62,INDEX(INDIRECT("_"&amp;$AO40),MATCH(AA$61,湖追自治体コード,0)),0)+IF(INDEX(_124_02_001,MATCH(AA$61,湖追自治体コード,0))=表16!AA$62,INDEX(INDIRECT("_"&amp;$AS40),MATCH(AA$61,湖追自治体コード,0)),0)</f>
        <v>0</v>
      </c>
      <c r="AB40" s="757">
        <f ca="1">IF(INDEX(_401_01_001,MATCH(AB$61,_4自治体コード,0))=表16!AB$62,INDEX(INDIRECT("_"&amp;$AM40),MATCH(AB$61,_4自治体コード,0)),0)+IF(INDEX(_121_01_001,MATCH(AB$61,湖追自治体コード,0))=表16!AB$62,INDEX(INDIRECT("_"&amp;$AO40),MATCH(AB$61,湖追自治体コード,0)),0)+IF(INDEX(_124_02_001,MATCH(AB$61,湖追自治体コード,0))=表16!AB$62,INDEX(INDIRECT("_"&amp;$AS40),MATCH(AB$61,湖追自治体コード,0)),0)</f>
        <v>0</v>
      </c>
      <c r="AC40" s="757">
        <f ca="1">IF(INDEX(_401_01_001,MATCH(AC$61,_4自治体コード,0))=表16!AC$62,INDEX(INDIRECT("_"&amp;$AM40),MATCH(AC$61,_4自治体コード,0)),0)+IF(INDEX(_121_01_001,MATCH(AC$61,湖追自治体コード,0))=表16!AC$62,INDEX(INDIRECT("_"&amp;$AO40),MATCH(AC$61,湖追自治体コード,0)),0)+IF(INDEX(_124_02_001,MATCH(AC$61,湖追自治体コード,0))=表16!AC$62,INDEX(INDIRECT("_"&amp;$AS40),MATCH(AC$61,湖追自治体コード,0)),0)</f>
        <v>0</v>
      </c>
      <c r="AD40" s="757">
        <f ca="1">IF(INDEX(_401_01_001,MATCH(AD$61,_4自治体コード,0))=表16!AD$62,INDEX(INDIRECT("_"&amp;$AM40),MATCH(AD$61,_4自治体コード,0)),0)+IF(INDEX(_121_01_001,MATCH(AD$61,湖追自治体コード,0))=表16!AD$62,INDEX(INDIRECT("_"&amp;$AO40),MATCH(AD$61,湖追自治体コード,0)),0)+IF(INDEX(_124_02_001,MATCH(AD$61,湖追自治体コード,0))=表16!AD$62,INDEX(INDIRECT("_"&amp;$AS40),MATCH(AD$61,湖追自治体コード,0)),0)</f>
        <v>0</v>
      </c>
      <c r="AE40" s="757">
        <f ca="1">IF(INDEX(_401_01_001,MATCH(AE$61,_4自治体コード,0))=表16!AE$62,INDEX(INDIRECT("_"&amp;$AM40),MATCH(AE$61,_4自治体コード,0)),0)+IF(INDEX(_121_01_001,MATCH(AE$61,湖追自治体コード,0))=表16!AE$62,INDEX(INDIRECT("_"&amp;$AO40),MATCH(AE$61,湖追自治体コード,0)),0)+IF(INDEX(_124_02_001,MATCH(AE$61,湖追自治体コード,0))=表16!AE$62,INDEX(INDIRECT("_"&amp;$AS40),MATCH(AE$61,湖追自治体コード,0)),0)</f>
        <v>0</v>
      </c>
      <c r="AF40" s="757">
        <f ca="1">IF(INDEX(_401_01_001,MATCH(AF$61,_4自治体コード,0))=表16!AF$62,INDEX(INDIRECT("_"&amp;$AM40),MATCH(AF$61,_4自治体コード,0)),0)+IF(INDEX(_121_01_001,MATCH(AF$61,湖追自治体コード,0))=表16!AF$62,INDEX(INDIRECT("_"&amp;$AO40),MATCH(AF$61,湖追自治体コード,0)),0)+IF(INDEX(_124_02_001,MATCH(AF$61,湖追自治体コード,0))=表16!AF$62,INDEX(INDIRECT("_"&amp;$AS40),MATCH(AF$61,湖追自治体コード,0)),0)</f>
        <v>0</v>
      </c>
      <c r="AG40" s="757">
        <f ca="1">IF(INDEX(_401_01_001,MATCH(AG$61,_4自治体コード,0))=表16!AG$62,INDEX(INDIRECT("_"&amp;$AM40),MATCH(AG$61,_4自治体コード,0)),0)+IF(INDEX(_121_01_001,MATCH(AG$61,湖追自治体コード,0))=表16!AG$62,INDEX(INDIRECT("_"&amp;$AO40),MATCH(AG$61,湖追自治体コード,0)),0)+IF(INDEX(_124_02_001,MATCH(AG$61,湖追自治体コード,0))=表16!AG$62,INDEX(INDIRECT("_"&amp;$AS40),MATCH(AG$61,湖追自治体コード,0)),0)</f>
        <v>0</v>
      </c>
      <c r="AH40" s="759">
        <f t="shared" ref="AH40" ca="1" si="3">SUM(G40:AG40)</f>
        <v>0</v>
      </c>
      <c r="AL40" s="570" t="s">
        <v>751</v>
      </c>
      <c r="AM40" s="570" t="s">
        <v>806</v>
      </c>
      <c r="AN40" s="570" t="s">
        <v>751</v>
      </c>
      <c r="AO40" s="570" t="s">
        <v>1218</v>
      </c>
      <c r="AP40" s="570" t="s">
        <v>720</v>
      </c>
      <c r="AR40" s="570" t="s">
        <v>751</v>
      </c>
      <c r="AS40" s="570" t="s">
        <v>1261</v>
      </c>
    </row>
    <row r="41" spans="1:45" ht="32.25" customHeight="1">
      <c r="A41" s="1659"/>
      <c r="B41" s="1661"/>
      <c r="C41" s="1666" t="s">
        <v>2381</v>
      </c>
      <c r="D41" s="1667"/>
      <c r="E41" s="1667"/>
      <c r="F41" s="1668"/>
      <c r="G41" s="757">
        <f ca="1">IF(INDEX(_401_01_001,MATCH(G$61,_4自治体コード,0))=表16!G$62,INDEX(INDIRECT("_"&amp;$AM41),MATCH(G$61,_4自治体コード,0)),0)+IF(INDEX(_121_01_001,MATCH(G$61,湖追自治体コード,0))=表16!G$62,INDEX(INDIRECT("_"&amp;$AO41),MATCH(G$61,湖追自治体コード,0)),0)+IF(INDEX(_124_02_001,MATCH(G$61,湖追自治体コード,0))=表16!G$62,INDEX(INDIRECT("_"&amp;$AS41),MATCH(G$61,湖追自治体コード,0)),0)</f>
        <v>0</v>
      </c>
      <c r="H41" s="758">
        <f ca="1">IF(INDEX(_401_01_001,MATCH(H$61,_4自治体コード,0))=表16!H$62,INDEX(INDIRECT("_"&amp;$AM41),MATCH(H$61,_4自治体コード,0)),0)+IF(INDEX(_121_01_001,MATCH(H$61,湖追自治体コード,0))=表16!H$62,INDEX(INDIRECT("_"&amp;$AO41),MATCH(H$61,湖追自治体コード,0)),0)+IF(INDEX(_124_02_001,MATCH(H$61,湖追自治体コード,0))=表16!H$62,INDEX(INDIRECT("_"&amp;$AS41),MATCH(H$61,湖追自治体コード,0)),0)</f>
        <v>0</v>
      </c>
      <c r="I41" s="758">
        <f ca="1">IF(INDEX(_401_01_001,MATCH(I$61,_4自治体コード,0))=表16!I$62,INDEX(INDIRECT("_"&amp;$AM41),MATCH(I$61,_4自治体コード,0)),0)+IF(INDEX(_121_01_001,MATCH(I$61,湖追自治体コード,0))=表16!I$62,INDEX(INDIRECT("_"&amp;$AO41),MATCH(I$61,湖追自治体コード,0)),0)+IF(INDEX(_124_02_001,MATCH(I$61,湖追自治体コード,0))=表16!I$62,INDEX(INDIRECT("_"&amp;$AS41),MATCH(I$61,湖追自治体コード,0)),0)</f>
        <v>0</v>
      </c>
      <c r="J41" s="757">
        <f ca="1">IF(INDEX(_401_01_001,MATCH(J$61,_4自治体コード,0))=表16!J$62,INDEX(INDIRECT("_"&amp;$AM41),MATCH(J$61,_4自治体コード,0)),0)+IF(INDEX(_121_01_001,MATCH(J$61,湖追自治体コード,0))=表16!J$62,INDEX(INDIRECT("_"&amp;$AO41),MATCH(J$61,湖追自治体コード,0)),0)+IF(INDEX(_124_02_001,MATCH(J$61,湖追自治体コード,0))=表16!J$62,INDEX(INDIRECT("_"&amp;$AS41),MATCH(J$61,湖追自治体コード,0)),0)</f>
        <v>0</v>
      </c>
      <c r="K41" s="757">
        <f ca="1">IF(INDEX(_401_01_001,MATCH(K$61,_4自治体コード,0))=表16!K$62,INDEX(INDIRECT("_"&amp;$AM41),MATCH(K$61,_4自治体コード,0)),0)+IF(INDEX(_121_01_001,MATCH(K$61,湖追自治体コード,0))=表16!K$62,INDEX(INDIRECT("_"&amp;$AO41),MATCH(K$61,湖追自治体コード,0)),0)+IF(INDEX(_124_02_001,MATCH(K$61,湖追自治体コード,0))=表16!K$62,INDEX(INDIRECT("_"&amp;$AS41),MATCH(K$61,湖追自治体コード,0)),0)</f>
        <v>0</v>
      </c>
      <c r="L41" s="757">
        <f ca="1">IF(INDEX(_401_01_001,MATCH(L$61,_4自治体コード,0))=表16!L$62,INDEX(INDIRECT("_"&amp;$AM41),MATCH(L$61,_4自治体コード,0)),0)+IF(INDEX(_121_01_001,MATCH(L$61,湖追自治体コード,0))=表16!L$62,INDEX(INDIRECT("_"&amp;$AO41),MATCH(L$61,湖追自治体コード,0)),0)+IF(INDEX(_124_02_001,MATCH(L$61,湖追自治体コード,0))=表16!L$62,INDEX(INDIRECT("_"&amp;$AS41),MATCH(L$61,湖追自治体コード,0)),0)</f>
        <v>0</v>
      </c>
      <c r="M41" s="757">
        <f ca="1">IF(INDEX(_401_01_001,MATCH(M$61,_4自治体コード,0))=表16!M$62,INDEX(INDIRECT("_"&amp;$AM41),MATCH(M$61,_4自治体コード,0)),0)+IF(INDEX(_121_01_001,MATCH(M$61,湖追自治体コード,0))=表16!M$62,INDEX(INDIRECT("_"&amp;$AO41),MATCH(M$61,湖追自治体コード,0)),0)+IF(INDEX(_124_02_001,MATCH(M$61,湖追自治体コード,0))=表16!M$62,INDEX(INDIRECT("_"&amp;$AS41),MATCH(M$61,湖追自治体コード,0)),0)</f>
        <v>0</v>
      </c>
      <c r="N41" s="757">
        <f ca="1">IF(INDEX(_401_01_001,MATCH(N$61,_4自治体コード,0))=表16!N$62,INDEX(INDIRECT("_"&amp;$AM41),MATCH(N$61,_4自治体コード,0)),0)+IF(INDEX(_121_01_001,MATCH(N$61,湖追自治体コード,0))=表16!N$62,INDEX(INDIRECT("_"&amp;$AO41),MATCH(N$61,湖追自治体コード,0)),0)+IF(INDEX(_124_02_001,MATCH(N$61,湖追自治体コード,0))=表16!N$62,INDEX(INDIRECT("_"&amp;$AS41),MATCH(N$61,湖追自治体コード,0)),0)</f>
        <v>0</v>
      </c>
      <c r="O41" s="757">
        <f ca="1">IF(INDEX(_401_01_001,MATCH(O$61,_4自治体コード,0))=表16!O$62,INDEX(INDIRECT("_"&amp;$AM41),MATCH(O$61,_4自治体コード,0)),0)+IF(INDEX(_121_01_001,MATCH(O$61,湖追自治体コード,0))=表16!O$62,INDEX(INDIRECT("_"&amp;$AO41),MATCH(O$61,湖追自治体コード,0)),0)+IF(INDEX(_124_02_001,MATCH(O$61,湖追自治体コード,0))=表16!O$62,INDEX(INDIRECT("_"&amp;$AS41),MATCH(O$61,湖追自治体コード,0)),0)</f>
        <v>0</v>
      </c>
      <c r="P41" s="757">
        <f ca="1">IF(INDEX(_401_01_001,MATCH(P$61,_4自治体コード,0))=表16!P$62,INDEX(INDIRECT("_"&amp;$AM41),MATCH(P$61,_4自治体コード,0)),0)+IF(INDEX(_121_01_001,MATCH(P$61,湖追自治体コード,0))=表16!P$62,INDEX(INDIRECT("_"&amp;$AO41),MATCH(P$61,湖追自治体コード,0)),0)+IF(INDEX(_124_02_001,MATCH(P$61,湖追自治体コード,0))=表16!P$62,INDEX(INDIRECT("_"&amp;$AS41),MATCH(P$61,湖追自治体コード,0)),0)</f>
        <v>0</v>
      </c>
      <c r="Q41" s="757">
        <f ca="1">IF(INDEX(_401_01_001,MATCH(Q$61,_4自治体コード,0))=表16!Q$62,INDEX(INDIRECT("_"&amp;$AM41),MATCH(Q$61,_4自治体コード,0)),0)+IF(INDEX(_121_01_001,MATCH(Q$61,湖追自治体コード,0))=表16!Q$62,INDEX(INDIRECT("_"&amp;$AO41),MATCH(Q$61,湖追自治体コード,0)),0)+IF(INDEX(_124_02_001,MATCH(Q$61,湖追自治体コード,0))=表16!Q$62,INDEX(INDIRECT("_"&amp;$AS41),MATCH(Q$61,湖追自治体コード,0)),0)</f>
        <v>0</v>
      </c>
      <c r="R41" s="757">
        <f ca="1">IF(INDEX(_401_01_001,MATCH(R$61,_4自治体コード,0))=表16!R$62,INDEX(INDIRECT("_"&amp;$AM41),MATCH(R$61,_4自治体コード,0)),0)+IF(INDEX(_121_01_001,MATCH(R$61,湖追自治体コード,0))=表16!R$62,INDEX(INDIRECT("_"&amp;$AO41),MATCH(R$61,湖追自治体コード,0)),0)+IF(INDEX(_124_02_001,MATCH(R$61,湖追自治体コード,0))=表16!R$62,INDEX(INDIRECT("_"&amp;$AS41),MATCH(R$61,湖追自治体コード,0)),0)</f>
        <v>0</v>
      </c>
      <c r="S41" s="757">
        <f ca="1">IF(INDEX(_401_01_001,MATCH(S$61,_4自治体コード,0))=表16!S$62,INDEX(INDIRECT("_"&amp;$AM41),MATCH(S$61,_4自治体コード,0)),0)+IF(INDEX(_121_01_001,MATCH(S$61,湖追自治体コード,0))=表16!S$62,INDEX(INDIRECT("_"&amp;$AO41),MATCH(S$61,湖追自治体コード,0)),0)+IF(INDEX(_124_02_001,MATCH(S$61,湖追自治体コード,0))=表16!S$62,INDEX(INDIRECT("_"&amp;$AS41),MATCH(S$61,湖追自治体コード,0)),0)</f>
        <v>0</v>
      </c>
      <c r="T41" s="757">
        <f ca="1">IF(INDEX(_401_01_001,MATCH(T$61,_4自治体コード,0))=表16!T$62,INDEX(INDIRECT("_"&amp;$AM41),MATCH(T$61,_4自治体コード,0)),0)+IF(INDEX(_121_01_001,MATCH(T$61,湖追自治体コード,0))=表16!T$62,INDEX(INDIRECT("_"&amp;$AO41),MATCH(T$61,湖追自治体コード,0)),0)+IF(INDEX(_124_02_001,MATCH(T$61,湖追自治体コード,0))=表16!T$62,INDEX(INDIRECT("_"&amp;$AS41),MATCH(T$61,湖追自治体コード,0)),0)</f>
        <v>0</v>
      </c>
      <c r="U41" s="757">
        <f ca="1">IF(INDEX(_401_01_001,MATCH(U$61,_4自治体コード,0))=表16!U$62,INDEX(INDIRECT("_"&amp;$AM41),MATCH(U$61,_4自治体コード,0)),0)+IF(INDEX(_121_01_001,MATCH(U$61,湖追自治体コード,0))=表16!U$62,INDEX(INDIRECT("_"&amp;$AO41),MATCH(U$61,湖追自治体コード,0)),0)+IF(INDEX(_124_02_001,MATCH(U$61,湖追自治体コード,0))=表16!U$62,INDEX(INDIRECT("_"&amp;$AS41),MATCH(U$61,湖追自治体コード,0)),0)</f>
        <v>0</v>
      </c>
      <c r="V41" s="757">
        <f ca="1">IF(INDEX(_401_01_001,MATCH(V$61,_4自治体コード,0))=表16!V$62,INDEX(INDIRECT("_"&amp;$AM41),MATCH(V$61,_4自治体コード,0)),0)+IF(INDEX(_121_01_001,MATCH(V$61,湖追自治体コード,0))=表16!V$62,INDEX(INDIRECT("_"&amp;$AO41),MATCH(V$61,湖追自治体コード,0)),0)+IF(INDEX(_124_02_001,MATCH(V$61,湖追自治体コード,0))=表16!V$62,INDEX(INDIRECT("_"&amp;$AS41),MATCH(V$61,湖追自治体コード,0)),0)</f>
        <v>0</v>
      </c>
      <c r="W41" s="757">
        <f ca="1">IF(INDEX(_401_01_001,MATCH(W$61,_4自治体コード,0))=表16!W$62,INDEX(INDIRECT("_"&amp;$AM41),MATCH(W$61,_4自治体コード,0)),0)+IF(INDEX(_121_01_001,MATCH(W$61,湖追自治体コード,0))=表16!W$62,INDEX(INDIRECT("_"&amp;$AO41),MATCH(W$61,湖追自治体コード,0)),0)+IF(INDEX(_124_02_001,MATCH(W$61,湖追自治体コード,0))=表16!W$62,INDEX(INDIRECT("_"&amp;$AS41),MATCH(W$61,湖追自治体コード,0)),0)</f>
        <v>0</v>
      </c>
      <c r="X41" s="757">
        <f ca="1">IF(INDEX(_401_01_001,MATCH(X$61,_4自治体コード,0))=表16!X$62,INDEX(INDIRECT("_"&amp;$AM41),MATCH(X$61,_4自治体コード,0)),0)+IF(INDEX(_121_01_001,MATCH(X$61,湖追自治体コード,0))=表16!X$62,INDEX(INDIRECT("_"&amp;$AO41),MATCH(X$61,湖追自治体コード,0)),0)+IF(INDEX(_124_02_001,MATCH(X$61,湖追自治体コード,0))=表16!X$62,INDEX(INDIRECT("_"&amp;$AS41),MATCH(X$61,湖追自治体コード,0)),0)</f>
        <v>0</v>
      </c>
      <c r="Y41" s="757">
        <f ca="1">IF(INDEX(_401_01_001,MATCH(Y$61,_4自治体コード,0))=表16!Y$62,INDEX(INDIRECT("_"&amp;$AM41),MATCH(Y$61,_4自治体コード,0)),0)+IF(INDEX(_121_01_001,MATCH(Y$61,湖追自治体コード,0))=表16!Y$62,INDEX(INDIRECT("_"&amp;$AO41),MATCH(Y$61,湖追自治体コード,0)),0)+IF(INDEX(_124_02_001,MATCH(Y$61,湖追自治体コード,0))=表16!Y$62,INDEX(INDIRECT("_"&amp;$AS41),MATCH(Y$61,湖追自治体コード,0)),0)</f>
        <v>0</v>
      </c>
      <c r="Z41" s="757">
        <f ca="1">IF(INDEX(_401_01_001,MATCH(Z$61,_4自治体コード,0))=表16!Z$62,INDEX(INDIRECT("_"&amp;$AM41),MATCH(Z$61,_4自治体コード,0)),0)+IF(INDEX(_121_01_001,MATCH(Z$61,湖追自治体コード,0))=表16!Z$62,INDEX(INDIRECT("_"&amp;$AO41),MATCH(Z$61,湖追自治体コード,0)),0)+IF(INDEX(_124_02_001,MATCH(Z$61,湖追自治体コード,0))=表16!Z$62,INDEX(INDIRECT("_"&amp;$AS41),MATCH(Z$61,湖追自治体コード,0)),0)</f>
        <v>0</v>
      </c>
      <c r="AA41" s="757">
        <f ca="1">IF(INDEX(_401_01_001,MATCH(AA$61,_4自治体コード,0))=表16!AA$62,INDEX(INDIRECT("_"&amp;$AM41),MATCH(AA$61,_4自治体コード,0)),0)+IF(INDEX(_121_01_001,MATCH(AA$61,湖追自治体コード,0))=表16!AA$62,INDEX(INDIRECT("_"&amp;$AO41),MATCH(AA$61,湖追自治体コード,0)),0)+IF(INDEX(_124_02_001,MATCH(AA$61,湖追自治体コード,0))=表16!AA$62,INDEX(INDIRECT("_"&amp;$AS41),MATCH(AA$61,湖追自治体コード,0)),0)</f>
        <v>0</v>
      </c>
      <c r="AB41" s="757">
        <f ca="1">IF(INDEX(_401_01_001,MATCH(AB$61,_4自治体コード,0))=表16!AB$62,INDEX(INDIRECT("_"&amp;$AM41),MATCH(AB$61,_4自治体コード,0)),0)+IF(INDEX(_121_01_001,MATCH(AB$61,湖追自治体コード,0))=表16!AB$62,INDEX(INDIRECT("_"&amp;$AO41),MATCH(AB$61,湖追自治体コード,0)),0)+IF(INDEX(_124_02_001,MATCH(AB$61,湖追自治体コード,0))=表16!AB$62,INDEX(INDIRECT("_"&amp;$AS41),MATCH(AB$61,湖追自治体コード,0)),0)</f>
        <v>0</v>
      </c>
      <c r="AC41" s="757">
        <f ca="1">IF(INDEX(_401_01_001,MATCH(AC$61,_4自治体コード,0))=表16!AC$62,INDEX(INDIRECT("_"&amp;$AM41),MATCH(AC$61,_4自治体コード,0)),0)+IF(INDEX(_121_01_001,MATCH(AC$61,湖追自治体コード,0))=表16!AC$62,INDEX(INDIRECT("_"&amp;$AO41),MATCH(AC$61,湖追自治体コード,0)),0)+IF(INDEX(_124_02_001,MATCH(AC$61,湖追自治体コード,0))=表16!AC$62,INDEX(INDIRECT("_"&amp;$AS41),MATCH(AC$61,湖追自治体コード,0)),0)</f>
        <v>0</v>
      </c>
      <c r="AD41" s="757">
        <f ca="1">IF(INDEX(_401_01_001,MATCH(AD$61,_4自治体コード,0))=表16!AD$62,INDEX(INDIRECT("_"&amp;$AM41),MATCH(AD$61,_4自治体コード,0)),0)+IF(INDEX(_121_01_001,MATCH(AD$61,湖追自治体コード,0))=表16!AD$62,INDEX(INDIRECT("_"&amp;$AO41),MATCH(AD$61,湖追自治体コード,0)),0)+IF(INDEX(_124_02_001,MATCH(AD$61,湖追自治体コード,0))=表16!AD$62,INDEX(INDIRECT("_"&amp;$AS41),MATCH(AD$61,湖追自治体コード,0)),0)</f>
        <v>0</v>
      </c>
      <c r="AE41" s="757">
        <f ca="1">IF(INDEX(_401_01_001,MATCH(AE$61,_4自治体コード,0))=表16!AE$62,INDEX(INDIRECT("_"&amp;$AM41),MATCH(AE$61,_4自治体コード,0)),0)+IF(INDEX(_121_01_001,MATCH(AE$61,湖追自治体コード,0))=表16!AE$62,INDEX(INDIRECT("_"&amp;$AO41),MATCH(AE$61,湖追自治体コード,0)),0)+IF(INDEX(_124_02_001,MATCH(AE$61,湖追自治体コード,0))=表16!AE$62,INDEX(INDIRECT("_"&amp;$AS41),MATCH(AE$61,湖追自治体コード,0)),0)</f>
        <v>0</v>
      </c>
      <c r="AF41" s="757">
        <f ca="1">IF(INDEX(_401_01_001,MATCH(AF$61,_4自治体コード,0))=表16!AF$62,INDEX(INDIRECT("_"&amp;$AM41),MATCH(AF$61,_4自治体コード,0)),0)+IF(INDEX(_121_01_001,MATCH(AF$61,湖追自治体コード,0))=表16!AF$62,INDEX(INDIRECT("_"&amp;$AO41),MATCH(AF$61,湖追自治体コード,0)),0)+IF(INDEX(_124_02_001,MATCH(AF$61,湖追自治体コード,0))=表16!AF$62,INDEX(INDIRECT("_"&amp;$AS41),MATCH(AF$61,湖追自治体コード,0)),0)</f>
        <v>0</v>
      </c>
      <c r="AG41" s="757">
        <f ca="1">IF(INDEX(_401_01_001,MATCH(AG$61,_4自治体コード,0))=表16!AG$62,INDEX(INDIRECT("_"&amp;$AM41),MATCH(AG$61,_4自治体コード,0)),0)+IF(INDEX(_121_01_001,MATCH(AG$61,湖追自治体コード,0))=表16!AG$62,INDEX(INDIRECT("_"&amp;$AO41),MATCH(AG$61,湖追自治体コード,0)),0)+IF(INDEX(_124_02_001,MATCH(AG$61,湖追自治体コード,0))=表16!AG$62,INDEX(INDIRECT("_"&amp;$AS41),MATCH(AG$61,湖追自治体コード,0)),0)</f>
        <v>0</v>
      </c>
      <c r="AH41" s="759">
        <f t="shared" ref="AH41:AH53" ca="1" si="4">SUM(G41:AG41)</f>
        <v>0</v>
      </c>
      <c r="AL41" s="570" t="s">
        <v>752</v>
      </c>
      <c r="AM41" s="570" t="s">
        <v>807</v>
      </c>
      <c r="AN41" s="570" t="s">
        <v>752</v>
      </c>
      <c r="AO41" s="570" t="s">
        <v>1219</v>
      </c>
      <c r="AR41" s="570" t="s">
        <v>752</v>
      </c>
      <c r="AS41" s="570" t="s">
        <v>1262</v>
      </c>
    </row>
    <row r="42" spans="1:45" ht="32.25" customHeight="1">
      <c r="A42" s="1659"/>
      <c r="B42" s="1661"/>
      <c r="C42" s="1669" t="s">
        <v>2382</v>
      </c>
      <c r="D42" s="1671" t="s">
        <v>2371</v>
      </c>
      <c r="E42" s="1672"/>
      <c r="F42" s="1673"/>
      <c r="G42" s="968">
        <f ca="1">IF(INDEX(_401_01_001,MATCH(G$61,_4自治体コード,0))=表16!G$62,INDEX(INDIRECT("_"&amp;$AM42),MATCH(G$61,_4自治体コード,0)),0)+IF(INDEX(_121_01_001,MATCH(G$61,湖追自治体コード,0))=表16!G$62,INDEX(INDIRECT("_"&amp;$AO42),MATCH(G$61,湖追自治体コード,0)),0)+IF(INDEX(_124_02_001,MATCH(G$61,湖追自治体コード,0))=表16!G$62,INDEX(INDIRECT("_"&amp;$AS42),MATCH(G$61,湖追自治体コード,0)),0)</f>
        <v>0</v>
      </c>
      <c r="H42" s="971">
        <f ca="1">IF(INDEX(_401_01_001,MATCH(H$61,_4自治体コード,0))=表16!H$62,INDEX(INDIRECT("_"&amp;$AM42),MATCH(H$61,_4自治体コード,0)),0)+IF(INDEX(_121_01_001,MATCH(H$61,湖追自治体コード,0))=表16!H$62,INDEX(INDIRECT("_"&amp;$AO42),MATCH(H$61,湖追自治体コード,0)),0)+IF(INDEX(_124_02_001,MATCH(H$61,湖追自治体コード,0))=表16!H$62,INDEX(INDIRECT("_"&amp;$AS42),MATCH(H$61,湖追自治体コード,0)),0)</f>
        <v>0</v>
      </c>
      <c r="I42" s="971">
        <f ca="1">IF(INDEX(_401_01_001,MATCH(I$61,_4自治体コード,0))=表16!I$62,INDEX(INDIRECT("_"&amp;$AM42),MATCH(I$61,_4自治体コード,0)),0)+IF(INDEX(_121_01_001,MATCH(I$61,湖追自治体コード,0))=表16!I$62,INDEX(INDIRECT("_"&amp;$AO42),MATCH(I$61,湖追自治体コード,0)),0)+IF(INDEX(_124_02_001,MATCH(I$61,湖追自治体コード,0))=表16!I$62,INDEX(INDIRECT("_"&amp;$AS42),MATCH(I$61,湖追自治体コード,0)),0)</f>
        <v>0</v>
      </c>
      <c r="J42" s="968">
        <f ca="1">IF(INDEX(_401_01_001,MATCH(J$61,_4自治体コード,0))=表16!J$62,INDEX(INDIRECT("_"&amp;$AM42),MATCH(J$61,_4自治体コード,0)),0)+IF(INDEX(_121_01_001,MATCH(J$61,湖追自治体コード,0))=表16!J$62,INDEX(INDIRECT("_"&amp;$AO42),MATCH(J$61,湖追自治体コード,0)),0)+IF(INDEX(_124_02_001,MATCH(J$61,湖追自治体コード,0))=表16!J$62,INDEX(INDIRECT("_"&amp;$AS42),MATCH(J$61,湖追自治体コード,0)),0)</f>
        <v>0</v>
      </c>
      <c r="K42" s="968">
        <f ca="1">IF(INDEX(_401_01_001,MATCH(K$61,_4自治体コード,0))=表16!K$62,INDEX(INDIRECT("_"&amp;$AM42),MATCH(K$61,_4自治体コード,0)),0)+IF(INDEX(_121_01_001,MATCH(K$61,湖追自治体コード,0))=表16!K$62,INDEX(INDIRECT("_"&amp;$AO42),MATCH(K$61,湖追自治体コード,0)),0)+IF(INDEX(_124_02_001,MATCH(K$61,湖追自治体コード,0))=表16!K$62,INDEX(INDIRECT("_"&amp;$AS42),MATCH(K$61,湖追自治体コード,0)),0)</f>
        <v>0</v>
      </c>
      <c r="L42" s="968">
        <f ca="1">IF(INDEX(_401_01_001,MATCH(L$61,_4自治体コード,0))=表16!L$62,INDEX(INDIRECT("_"&amp;$AM42),MATCH(L$61,_4自治体コード,0)),0)+IF(INDEX(_121_01_001,MATCH(L$61,湖追自治体コード,0))=表16!L$62,INDEX(INDIRECT("_"&amp;$AO42),MATCH(L$61,湖追自治体コード,0)),0)+IF(INDEX(_124_02_001,MATCH(L$61,湖追自治体コード,0))=表16!L$62,INDEX(INDIRECT("_"&amp;$AS42),MATCH(L$61,湖追自治体コード,0)),0)</f>
        <v>0</v>
      </c>
      <c r="M42" s="968">
        <f ca="1">IF(INDEX(_401_01_001,MATCH(M$61,_4自治体コード,0))=表16!M$62,INDEX(INDIRECT("_"&amp;$AM42),MATCH(M$61,_4自治体コード,0)),0)+IF(INDEX(_121_01_001,MATCH(M$61,湖追自治体コード,0))=表16!M$62,INDEX(INDIRECT("_"&amp;$AO42),MATCH(M$61,湖追自治体コード,0)),0)+IF(INDEX(_124_02_001,MATCH(M$61,湖追自治体コード,0))=表16!M$62,INDEX(INDIRECT("_"&amp;$AS42),MATCH(M$61,湖追自治体コード,0)),0)</f>
        <v>0</v>
      </c>
      <c r="N42" s="968">
        <f ca="1">IF(INDEX(_401_01_001,MATCH(N$61,_4自治体コード,0))=表16!N$62,INDEX(INDIRECT("_"&amp;$AM42),MATCH(N$61,_4自治体コード,0)),0)+IF(INDEX(_121_01_001,MATCH(N$61,湖追自治体コード,0))=表16!N$62,INDEX(INDIRECT("_"&amp;$AO42),MATCH(N$61,湖追自治体コード,0)),0)+IF(INDEX(_124_02_001,MATCH(N$61,湖追自治体コード,0))=表16!N$62,INDEX(INDIRECT("_"&amp;$AS42),MATCH(N$61,湖追自治体コード,0)),0)</f>
        <v>0</v>
      </c>
      <c r="O42" s="968">
        <f ca="1">IF(INDEX(_401_01_001,MATCH(O$61,_4自治体コード,0))=表16!O$62,INDEX(INDIRECT("_"&amp;$AM42),MATCH(O$61,_4自治体コード,0)),0)+IF(INDEX(_121_01_001,MATCH(O$61,湖追自治体コード,0))=表16!O$62,INDEX(INDIRECT("_"&amp;$AO42),MATCH(O$61,湖追自治体コード,0)),0)+IF(INDEX(_124_02_001,MATCH(O$61,湖追自治体コード,0))=表16!O$62,INDEX(INDIRECT("_"&amp;$AS42),MATCH(O$61,湖追自治体コード,0)),0)</f>
        <v>0</v>
      </c>
      <c r="P42" s="968">
        <f ca="1">IF(INDEX(_401_01_001,MATCH(P$61,_4自治体コード,0))=表16!P$62,INDEX(INDIRECT("_"&amp;$AM42),MATCH(P$61,_4自治体コード,0)),0)+IF(INDEX(_121_01_001,MATCH(P$61,湖追自治体コード,0))=表16!P$62,INDEX(INDIRECT("_"&amp;$AO42),MATCH(P$61,湖追自治体コード,0)),0)+IF(INDEX(_124_02_001,MATCH(P$61,湖追自治体コード,0))=表16!P$62,INDEX(INDIRECT("_"&amp;$AS42),MATCH(P$61,湖追自治体コード,0)),0)</f>
        <v>0</v>
      </c>
      <c r="Q42" s="968">
        <f ca="1">IF(INDEX(_401_01_001,MATCH(Q$61,_4自治体コード,0))=表16!Q$62,INDEX(INDIRECT("_"&amp;$AM42),MATCH(Q$61,_4自治体コード,0)),0)+IF(INDEX(_121_01_001,MATCH(Q$61,湖追自治体コード,0))=表16!Q$62,INDEX(INDIRECT("_"&amp;$AO42),MATCH(Q$61,湖追自治体コード,0)),0)+IF(INDEX(_124_02_001,MATCH(Q$61,湖追自治体コード,0))=表16!Q$62,INDEX(INDIRECT("_"&amp;$AS42),MATCH(Q$61,湖追自治体コード,0)),0)</f>
        <v>0</v>
      </c>
      <c r="R42" s="968">
        <f ca="1">IF(INDEX(_401_01_001,MATCH(R$61,_4自治体コード,0))=表16!R$62,INDEX(INDIRECT("_"&amp;$AM42),MATCH(R$61,_4自治体コード,0)),0)+IF(INDEX(_121_01_001,MATCH(R$61,湖追自治体コード,0))=表16!R$62,INDEX(INDIRECT("_"&amp;$AO42),MATCH(R$61,湖追自治体コード,0)),0)+IF(INDEX(_124_02_001,MATCH(R$61,湖追自治体コード,0))=表16!R$62,INDEX(INDIRECT("_"&amp;$AS42),MATCH(R$61,湖追自治体コード,0)),0)</f>
        <v>0</v>
      </c>
      <c r="S42" s="968">
        <f ca="1">IF(INDEX(_401_01_001,MATCH(S$61,_4自治体コード,0))=表16!S$62,INDEX(INDIRECT("_"&amp;$AM42),MATCH(S$61,_4自治体コード,0)),0)+IF(INDEX(_121_01_001,MATCH(S$61,湖追自治体コード,0))=表16!S$62,INDEX(INDIRECT("_"&amp;$AO42),MATCH(S$61,湖追自治体コード,0)),0)+IF(INDEX(_124_02_001,MATCH(S$61,湖追自治体コード,0))=表16!S$62,INDEX(INDIRECT("_"&amp;$AS42),MATCH(S$61,湖追自治体コード,0)),0)</f>
        <v>0</v>
      </c>
      <c r="T42" s="968">
        <f ca="1">IF(INDEX(_401_01_001,MATCH(T$61,_4自治体コード,0))=表16!T$62,INDEX(INDIRECT("_"&amp;$AM42),MATCH(T$61,_4自治体コード,0)),0)+IF(INDEX(_121_01_001,MATCH(T$61,湖追自治体コード,0))=表16!T$62,INDEX(INDIRECT("_"&amp;$AO42),MATCH(T$61,湖追自治体コード,0)),0)+IF(INDEX(_124_02_001,MATCH(T$61,湖追自治体コード,0))=表16!T$62,INDEX(INDIRECT("_"&amp;$AS42),MATCH(T$61,湖追自治体コード,0)),0)</f>
        <v>0</v>
      </c>
      <c r="U42" s="968">
        <f ca="1">IF(INDEX(_401_01_001,MATCH(U$61,_4自治体コード,0))=表16!U$62,INDEX(INDIRECT("_"&amp;$AM42),MATCH(U$61,_4自治体コード,0)),0)+IF(INDEX(_121_01_001,MATCH(U$61,湖追自治体コード,0))=表16!U$62,INDEX(INDIRECT("_"&amp;$AO42),MATCH(U$61,湖追自治体コード,0)),0)+IF(INDEX(_124_02_001,MATCH(U$61,湖追自治体コード,0))=表16!U$62,INDEX(INDIRECT("_"&amp;$AS42),MATCH(U$61,湖追自治体コード,0)),0)</f>
        <v>0</v>
      </c>
      <c r="V42" s="968">
        <f ca="1">IF(INDEX(_401_01_001,MATCH(V$61,_4自治体コード,0))=表16!V$62,INDEX(INDIRECT("_"&amp;$AM42),MATCH(V$61,_4自治体コード,0)),0)+IF(INDEX(_121_01_001,MATCH(V$61,湖追自治体コード,0))=表16!V$62,INDEX(INDIRECT("_"&amp;$AO42),MATCH(V$61,湖追自治体コード,0)),0)+IF(INDEX(_124_02_001,MATCH(V$61,湖追自治体コード,0))=表16!V$62,INDEX(INDIRECT("_"&amp;$AS42),MATCH(V$61,湖追自治体コード,0)),0)</f>
        <v>0</v>
      </c>
      <c r="W42" s="968">
        <f ca="1">IF(INDEX(_401_01_001,MATCH(W$61,_4自治体コード,0))=表16!W$62,INDEX(INDIRECT("_"&amp;$AM42),MATCH(W$61,_4自治体コード,0)),0)+IF(INDEX(_121_01_001,MATCH(W$61,湖追自治体コード,0))=表16!W$62,INDEX(INDIRECT("_"&amp;$AO42),MATCH(W$61,湖追自治体コード,0)),0)+IF(INDEX(_124_02_001,MATCH(W$61,湖追自治体コード,0))=表16!W$62,INDEX(INDIRECT("_"&amp;$AS42),MATCH(W$61,湖追自治体コード,0)),0)</f>
        <v>0</v>
      </c>
      <c r="X42" s="968">
        <f ca="1">IF(INDEX(_401_01_001,MATCH(X$61,_4自治体コード,0))=表16!X$62,INDEX(INDIRECT("_"&amp;$AM42),MATCH(X$61,_4自治体コード,0)),0)+IF(INDEX(_121_01_001,MATCH(X$61,湖追自治体コード,0))=表16!X$62,INDEX(INDIRECT("_"&amp;$AO42),MATCH(X$61,湖追自治体コード,0)),0)+IF(INDEX(_124_02_001,MATCH(X$61,湖追自治体コード,0))=表16!X$62,INDEX(INDIRECT("_"&amp;$AS42),MATCH(X$61,湖追自治体コード,0)),0)</f>
        <v>0</v>
      </c>
      <c r="Y42" s="968">
        <f ca="1">IF(INDEX(_401_01_001,MATCH(Y$61,_4自治体コード,0))=表16!Y$62,INDEX(INDIRECT("_"&amp;$AM42),MATCH(Y$61,_4自治体コード,0)),0)+IF(INDEX(_121_01_001,MATCH(Y$61,湖追自治体コード,0))=表16!Y$62,INDEX(INDIRECT("_"&amp;$AO42),MATCH(Y$61,湖追自治体コード,0)),0)+IF(INDEX(_124_02_001,MATCH(Y$61,湖追自治体コード,0))=表16!Y$62,INDEX(INDIRECT("_"&amp;$AS42),MATCH(Y$61,湖追自治体コード,0)),0)</f>
        <v>0</v>
      </c>
      <c r="Z42" s="968">
        <f ca="1">IF(INDEX(_401_01_001,MATCH(Z$61,_4自治体コード,0))=表16!Z$62,INDEX(INDIRECT("_"&amp;$AM42),MATCH(Z$61,_4自治体コード,0)),0)+IF(INDEX(_121_01_001,MATCH(Z$61,湖追自治体コード,0))=表16!Z$62,INDEX(INDIRECT("_"&amp;$AO42),MATCH(Z$61,湖追自治体コード,0)),0)+IF(INDEX(_124_02_001,MATCH(Z$61,湖追自治体コード,0))=表16!Z$62,INDEX(INDIRECT("_"&amp;$AS42),MATCH(Z$61,湖追自治体コード,0)),0)</f>
        <v>0</v>
      </c>
      <c r="AA42" s="968">
        <f ca="1">IF(INDEX(_401_01_001,MATCH(AA$61,_4自治体コード,0))=表16!AA$62,INDEX(INDIRECT("_"&amp;$AM42),MATCH(AA$61,_4自治体コード,0)),0)+IF(INDEX(_121_01_001,MATCH(AA$61,湖追自治体コード,0))=表16!AA$62,INDEX(INDIRECT("_"&amp;$AO42),MATCH(AA$61,湖追自治体コード,0)),0)+IF(INDEX(_124_02_001,MATCH(AA$61,湖追自治体コード,0))=表16!AA$62,INDEX(INDIRECT("_"&amp;$AS42),MATCH(AA$61,湖追自治体コード,0)),0)</f>
        <v>0</v>
      </c>
      <c r="AB42" s="968">
        <f ca="1">IF(INDEX(_401_01_001,MATCH(AB$61,_4自治体コード,0))=表16!AB$62,INDEX(INDIRECT("_"&amp;$AM42),MATCH(AB$61,_4自治体コード,0)),0)+IF(INDEX(_121_01_001,MATCH(AB$61,湖追自治体コード,0))=表16!AB$62,INDEX(INDIRECT("_"&amp;$AO42),MATCH(AB$61,湖追自治体コード,0)),0)+IF(INDEX(_124_02_001,MATCH(AB$61,湖追自治体コード,0))=表16!AB$62,INDEX(INDIRECT("_"&amp;$AS42),MATCH(AB$61,湖追自治体コード,0)),0)</f>
        <v>0</v>
      </c>
      <c r="AC42" s="968">
        <f ca="1">IF(INDEX(_401_01_001,MATCH(AC$61,_4自治体コード,0))=表16!AC$62,INDEX(INDIRECT("_"&amp;$AM42),MATCH(AC$61,_4自治体コード,0)),0)+IF(INDEX(_121_01_001,MATCH(AC$61,湖追自治体コード,0))=表16!AC$62,INDEX(INDIRECT("_"&amp;$AO42),MATCH(AC$61,湖追自治体コード,0)),0)+IF(INDEX(_124_02_001,MATCH(AC$61,湖追自治体コード,0))=表16!AC$62,INDEX(INDIRECT("_"&amp;$AS42),MATCH(AC$61,湖追自治体コード,0)),0)</f>
        <v>0</v>
      </c>
      <c r="AD42" s="968">
        <f ca="1">IF(INDEX(_401_01_001,MATCH(AD$61,_4自治体コード,0))=表16!AD$62,INDEX(INDIRECT("_"&amp;$AM42),MATCH(AD$61,_4自治体コード,0)),0)+IF(INDEX(_121_01_001,MATCH(AD$61,湖追自治体コード,0))=表16!AD$62,INDEX(INDIRECT("_"&amp;$AO42),MATCH(AD$61,湖追自治体コード,0)),0)+IF(INDEX(_124_02_001,MATCH(AD$61,湖追自治体コード,0))=表16!AD$62,INDEX(INDIRECT("_"&amp;$AS42),MATCH(AD$61,湖追自治体コード,0)),0)</f>
        <v>0</v>
      </c>
      <c r="AE42" s="968">
        <f ca="1">IF(INDEX(_401_01_001,MATCH(AE$61,_4自治体コード,0))=表16!AE$62,INDEX(INDIRECT("_"&amp;$AM42),MATCH(AE$61,_4自治体コード,0)),0)+IF(INDEX(_121_01_001,MATCH(AE$61,湖追自治体コード,0))=表16!AE$62,INDEX(INDIRECT("_"&amp;$AO42),MATCH(AE$61,湖追自治体コード,0)),0)+IF(INDEX(_124_02_001,MATCH(AE$61,湖追自治体コード,0))=表16!AE$62,INDEX(INDIRECT("_"&amp;$AS42),MATCH(AE$61,湖追自治体コード,0)),0)</f>
        <v>0</v>
      </c>
      <c r="AF42" s="968">
        <f ca="1">IF(INDEX(_401_01_001,MATCH(AF$61,_4自治体コード,0))=表16!AF$62,INDEX(INDIRECT("_"&amp;$AM42),MATCH(AF$61,_4自治体コード,0)),0)+IF(INDEX(_121_01_001,MATCH(AF$61,湖追自治体コード,0))=表16!AF$62,INDEX(INDIRECT("_"&amp;$AO42),MATCH(AF$61,湖追自治体コード,0)),0)+IF(INDEX(_124_02_001,MATCH(AF$61,湖追自治体コード,0))=表16!AF$62,INDEX(INDIRECT("_"&amp;$AS42),MATCH(AF$61,湖追自治体コード,0)),0)</f>
        <v>0</v>
      </c>
      <c r="AG42" s="968">
        <f ca="1">IF(INDEX(_401_01_001,MATCH(AG$61,_4自治体コード,0))=表16!AG$62,INDEX(INDIRECT("_"&amp;$AM42),MATCH(AG$61,_4自治体コード,0)),0)+IF(INDEX(_121_01_001,MATCH(AG$61,湖追自治体コード,0))=表16!AG$62,INDEX(INDIRECT("_"&amp;$AO42),MATCH(AG$61,湖追自治体コード,0)),0)+IF(INDEX(_124_02_001,MATCH(AG$61,湖追自治体コード,0))=表16!AG$62,INDEX(INDIRECT("_"&amp;$AS42),MATCH(AG$61,湖追自治体コード,0)),0)</f>
        <v>0</v>
      </c>
      <c r="AH42" s="970">
        <f t="shared" ca="1" si="4"/>
        <v>0</v>
      </c>
      <c r="AL42" s="570" t="s">
        <v>753</v>
      </c>
      <c r="AM42" s="570" t="s">
        <v>808</v>
      </c>
      <c r="AN42" s="570" t="s">
        <v>753</v>
      </c>
      <c r="AO42" s="570" t="s">
        <v>1220</v>
      </c>
      <c r="AR42" s="570" t="s">
        <v>753</v>
      </c>
      <c r="AS42" s="570" t="s">
        <v>1263</v>
      </c>
    </row>
    <row r="43" spans="1:45" ht="32.25" customHeight="1">
      <c r="A43" s="1659"/>
      <c r="B43" s="1661"/>
      <c r="C43" s="1670"/>
      <c r="D43" s="1674" t="s">
        <v>2372</v>
      </c>
      <c r="E43" s="1675"/>
      <c r="F43" s="1676"/>
      <c r="G43" s="965">
        <f ca="1">IF(INDEX(_401_01_001,MATCH(G$61,_4自治体コード,0))=表16!G$62,INDEX(INDIRECT("_"&amp;$AM43),MATCH(G$61,_4自治体コード,0)),0)+IF(INDEX(_121_01_001,MATCH(G$61,湖追自治体コード,0))=表16!G$62,INDEX(INDIRECT("_"&amp;$AO43),MATCH(G$61,湖追自治体コード,0)),0)+IF(INDEX(_124_02_001,MATCH(G$61,湖追自治体コード,0))=表16!G$62,INDEX(INDIRECT("_"&amp;$AS43),MATCH(G$61,湖追自治体コード,0)),0)</f>
        <v>0</v>
      </c>
      <c r="H43" s="972">
        <f ca="1">IF(INDEX(_401_01_001,MATCH(H$61,_4自治体コード,0))=表16!H$62,INDEX(INDIRECT("_"&amp;$AM43),MATCH(H$61,_4自治体コード,0)),0)+IF(INDEX(_121_01_001,MATCH(H$61,湖追自治体コード,0))=表16!H$62,INDEX(INDIRECT("_"&amp;$AO43),MATCH(H$61,湖追自治体コード,0)),0)+IF(INDEX(_124_02_001,MATCH(H$61,湖追自治体コード,0))=表16!H$62,INDEX(INDIRECT("_"&amp;$AS43),MATCH(H$61,湖追自治体コード,0)),0)</f>
        <v>0</v>
      </c>
      <c r="I43" s="972">
        <f ca="1">IF(INDEX(_401_01_001,MATCH(I$61,_4自治体コード,0))=表16!I$62,INDEX(INDIRECT("_"&amp;$AM43),MATCH(I$61,_4自治体コード,0)),0)+IF(INDEX(_121_01_001,MATCH(I$61,湖追自治体コード,0))=表16!I$62,INDEX(INDIRECT("_"&amp;$AO43),MATCH(I$61,湖追自治体コード,0)),0)+IF(INDEX(_124_02_001,MATCH(I$61,湖追自治体コード,0))=表16!I$62,INDEX(INDIRECT("_"&amp;$AS43),MATCH(I$61,湖追自治体コード,0)),0)</f>
        <v>0</v>
      </c>
      <c r="J43" s="965">
        <f ca="1">IF(INDEX(_401_01_001,MATCH(J$61,_4自治体コード,0))=表16!J$62,INDEX(INDIRECT("_"&amp;$AM43),MATCH(J$61,_4自治体コード,0)),0)+IF(INDEX(_121_01_001,MATCH(J$61,湖追自治体コード,0))=表16!J$62,INDEX(INDIRECT("_"&amp;$AO43),MATCH(J$61,湖追自治体コード,0)),0)+IF(INDEX(_124_02_001,MATCH(J$61,湖追自治体コード,0))=表16!J$62,INDEX(INDIRECT("_"&amp;$AS43),MATCH(J$61,湖追自治体コード,0)),0)</f>
        <v>0</v>
      </c>
      <c r="K43" s="965">
        <f ca="1">IF(INDEX(_401_01_001,MATCH(K$61,_4自治体コード,0))=表16!K$62,INDEX(INDIRECT("_"&amp;$AM43),MATCH(K$61,_4自治体コード,0)),0)+IF(INDEX(_121_01_001,MATCH(K$61,湖追自治体コード,0))=表16!K$62,INDEX(INDIRECT("_"&amp;$AO43),MATCH(K$61,湖追自治体コード,0)),0)+IF(INDEX(_124_02_001,MATCH(K$61,湖追自治体コード,0))=表16!K$62,INDEX(INDIRECT("_"&amp;$AS43),MATCH(K$61,湖追自治体コード,0)),0)</f>
        <v>0</v>
      </c>
      <c r="L43" s="965">
        <f ca="1">IF(INDEX(_401_01_001,MATCH(L$61,_4自治体コード,0))=表16!L$62,INDEX(INDIRECT("_"&amp;$AM43),MATCH(L$61,_4自治体コード,0)),0)+IF(INDEX(_121_01_001,MATCH(L$61,湖追自治体コード,0))=表16!L$62,INDEX(INDIRECT("_"&amp;$AO43),MATCH(L$61,湖追自治体コード,0)),0)+IF(INDEX(_124_02_001,MATCH(L$61,湖追自治体コード,0))=表16!L$62,INDEX(INDIRECT("_"&amp;$AS43),MATCH(L$61,湖追自治体コード,0)),0)</f>
        <v>0</v>
      </c>
      <c r="M43" s="965">
        <f ca="1">IF(INDEX(_401_01_001,MATCH(M$61,_4自治体コード,0))=表16!M$62,INDEX(INDIRECT("_"&amp;$AM43),MATCH(M$61,_4自治体コード,0)),0)+IF(INDEX(_121_01_001,MATCH(M$61,湖追自治体コード,0))=表16!M$62,INDEX(INDIRECT("_"&amp;$AO43),MATCH(M$61,湖追自治体コード,0)),0)+IF(INDEX(_124_02_001,MATCH(M$61,湖追自治体コード,0))=表16!M$62,INDEX(INDIRECT("_"&amp;$AS43),MATCH(M$61,湖追自治体コード,0)),0)</f>
        <v>0</v>
      </c>
      <c r="N43" s="965">
        <f ca="1">IF(INDEX(_401_01_001,MATCH(N$61,_4自治体コード,0))=表16!N$62,INDEX(INDIRECT("_"&amp;$AM43),MATCH(N$61,_4自治体コード,0)),0)+IF(INDEX(_121_01_001,MATCH(N$61,湖追自治体コード,0))=表16!N$62,INDEX(INDIRECT("_"&amp;$AO43),MATCH(N$61,湖追自治体コード,0)),0)+IF(INDEX(_124_02_001,MATCH(N$61,湖追自治体コード,0))=表16!N$62,INDEX(INDIRECT("_"&amp;$AS43),MATCH(N$61,湖追自治体コード,0)),0)</f>
        <v>0</v>
      </c>
      <c r="O43" s="965">
        <f ca="1">IF(INDEX(_401_01_001,MATCH(O$61,_4自治体コード,0))=表16!O$62,INDEX(INDIRECT("_"&amp;$AM43),MATCH(O$61,_4自治体コード,0)),0)+IF(INDEX(_121_01_001,MATCH(O$61,湖追自治体コード,0))=表16!O$62,INDEX(INDIRECT("_"&amp;$AO43),MATCH(O$61,湖追自治体コード,0)),0)+IF(INDEX(_124_02_001,MATCH(O$61,湖追自治体コード,0))=表16!O$62,INDEX(INDIRECT("_"&amp;$AS43),MATCH(O$61,湖追自治体コード,0)),0)</f>
        <v>0</v>
      </c>
      <c r="P43" s="965">
        <f ca="1">IF(INDEX(_401_01_001,MATCH(P$61,_4自治体コード,0))=表16!P$62,INDEX(INDIRECT("_"&amp;$AM43),MATCH(P$61,_4自治体コード,0)),0)+IF(INDEX(_121_01_001,MATCH(P$61,湖追自治体コード,0))=表16!P$62,INDEX(INDIRECT("_"&amp;$AO43),MATCH(P$61,湖追自治体コード,0)),0)+IF(INDEX(_124_02_001,MATCH(P$61,湖追自治体コード,0))=表16!P$62,INDEX(INDIRECT("_"&amp;$AS43),MATCH(P$61,湖追自治体コード,0)),0)</f>
        <v>0</v>
      </c>
      <c r="Q43" s="965">
        <f ca="1">IF(INDEX(_401_01_001,MATCH(Q$61,_4自治体コード,0))=表16!Q$62,INDEX(INDIRECT("_"&amp;$AM43),MATCH(Q$61,_4自治体コード,0)),0)+IF(INDEX(_121_01_001,MATCH(Q$61,湖追自治体コード,0))=表16!Q$62,INDEX(INDIRECT("_"&amp;$AO43),MATCH(Q$61,湖追自治体コード,0)),0)+IF(INDEX(_124_02_001,MATCH(Q$61,湖追自治体コード,0))=表16!Q$62,INDEX(INDIRECT("_"&amp;$AS43),MATCH(Q$61,湖追自治体コード,0)),0)</f>
        <v>0</v>
      </c>
      <c r="R43" s="965">
        <f ca="1">IF(INDEX(_401_01_001,MATCH(R$61,_4自治体コード,0))=表16!R$62,INDEX(INDIRECT("_"&amp;$AM43),MATCH(R$61,_4自治体コード,0)),0)+IF(INDEX(_121_01_001,MATCH(R$61,湖追自治体コード,0))=表16!R$62,INDEX(INDIRECT("_"&amp;$AO43),MATCH(R$61,湖追自治体コード,0)),0)+IF(INDEX(_124_02_001,MATCH(R$61,湖追自治体コード,0))=表16!R$62,INDEX(INDIRECT("_"&amp;$AS43),MATCH(R$61,湖追自治体コード,0)),0)</f>
        <v>0</v>
      </c>
      <c r="S43" s="965">
        <f ca="1">IF(INDEX(_401_01_001,MATCH(S$61,_4自治体コード,0))=表16!S$62,INDEX(INDIRECT("_"&amp;$AM43),MATCH(S$61,_4自治体コード,0)),0)+IF(INDEX(_121_01_001,MATCH(S$61,湖追自治体コード,0))=表16!S$62,INDEX(INDIRECT("_"&amp;$AO43),MATCH(S$61,湖追自治体コード,0)),0)+IF(INDEX(_124_02_001,MATCH(S$61,湖追自治体コード,0))=表16!S$62,INDEX(INDIRECT("_"&amp;$AS43),MATCH(S$61,湖追自治体コード,0)),0)</f>
        <v>0</v>
      </c>
      <c r="T43" s="965">
        <f ca="1">IF(INDEX(_401_01_001,MATCH(T$61,_4自治体コード,0))=表16!T$62,INDEX(INDIRECT("_"&amp;$AM43),MATCH(T$61,_4自治体コード,0)),0)+IF(INDEX(_121_01_001,MATCH(T$61,湖追自治体コード,0))=表16!T$62,INDEX(INDIRECT("_"&amp;$AO43),MATCH(T$61,湖追自治体コード,0)),0)+IF(INDEX(_124_02_001,MATCH(T$61,湖追自治体コード,0))=表16!T$62,INDEX(INDIRECT("_"&amp;$AS43),MATCH(T$61,湖追自治体コード,0)),0)</f>
        <v>0</v>
      </c>
      <c r="U43" s="965">
        <f ca="1">IF(INDEX(_401_01_001,MATCH(U$61,_4自治体コード,0))=表16!U$62,INDEX(INDIRECT("_"&amp;$AM43),MATCH(U$61,_4自治体コード,0)),0)+IF(INDEX(_121_01_001,MATCH(U$61,湖追自治体コード,0))=表16!U$62,INDEX(INDIRECT("_"&amp;$AO43),MATCH(U$61,湖追自治体コード,0)),0)+IF(INDEX(_124_02_001,MATCH(U$61,湖追自治体コード,0))=表16!U$62,INDEX(INDIRECT("_"&amp;$AS43),MATCH(U$61,湖追自治体コード,0)),0)</f>
        <v>0</v>
      </c>
      <c r="V43" s="965">
        <f ca="1">IF(INDEX(_401_01_001,MATCH(V$61,_4自治体コード,0))=表16!V$62,INDEX(INDIRECT("_"&amp;$AM43),MATCH(V$61,_4自治体コード,0)),0)+IF(INDEX(_121_01_001,MATCH(V$61,湖追自治体コード,0))=表16!V$62,INDEX(INDIRECT("_"&amp;$AO43),MATCH(V$61,湖追自治体コード,0)),0)+IF(INDEX(_124_02_001,MATCH(V$61,湖追自治体コード,0))=表16!V$62,INDEX(INDIRECT("_"&amp;$AS43),MATCH(V$61,湖追自治体コード,0)),0)</f>
        <v>0</v>
      </c>
      <c r="W43" s="965">
        <f ca="1">IF(INDEX(_401_01_001,MATCH(W$61,_4自治体コード,0))=表16!W$62,INDEX(INDIRECT("_"&amp;$AM43),MATCH(W$61,_4自治体コード,0)),0)+IF(INDEX(_121_01_001,MATCH(W$61,湖追自治体コード,0))=表16!W$62,INDEX(INDIRECT("_"&amp;$AO43),MATCH(W$61,湖追自治体コード,0)),0)+IF(INDEX(_124_02_001,MATCH(W$61,湖追自治体コード,0))=表16!W$62,INDEX(INDIRECT("_"&amp;$AS43),MATCH(W$61,湖追自治体コード,0)),0)</f>
        <v>0</v>
      </c>
      <c r="X43" s="965">
        <f ca="1">IF(INDEX(_401_01_001,MATCH(X$61,_4自治体コード,0))=表16!X$62,INDEX(INDIRECT("_"&amp;$AM43),MATCH(X$61,_4自治体コード,0)),0)+IF(INDEX(_121_01_001,MATCH(X$61,湖追自治体コード,0))=表16!X$62,INDEX(INDIRECT("_"&amp;$AO43),MATCH(X$61,湖追自治体コード,0)),0)+IF(INDEX(_124_02_001,MATCH(X$61,湖追自治体コード,0))=表16!X$62,INDEX(INDIRECT("_"&amp;$AS43),MATCH(X$61,湖追自治体コード,0)),0)</f>
        <v>0</v>
      </c>
      <c r="Y43" s="965">
        <f ca="1">IF(INDEX(_401_01_001,MATCH(Y$61,_4自治体コード,0))=表16!Y$62,INDEX(INDIRECT("_"&amp;$AM43),MATCH(Y$61,_4自治体コード,0)),0)+IF(INDEX(_121_01_001,MATCH(Y$61,湖追自治体コード,0))=表16!Y$62,INDEX(INDIRECT("_"&amp;$AO43),MATCH(Y$61,湖追自治体コード,0)),0)+IF(INDEX(_124_02_001,MATCH(Y$61,湖追自治体コード,0))=表16!Y$62,INDEX(INDIRECT("_"&amp;$AS43),MATCH(Y$61,湖追自治体コード,0)),0)</f>
        <v>0</v>
      </c>
      <c r="Z43" s="965">
        <f ca="1">IF(INDEX(_401_01_001,MATCH(Z$61,_4自治体コード,0))=表16!Z$62,INDEX(INDIRECT("_"&amp;$AM43),MATCH(Z$61,_4自治体コード,0)),0)+IF(INDEX(_121_01_001,MATCH(Z$61,湖追自治体コード,0))=表16!Z$62,INDEX(INDIRECT("_"&amp;$AO43),MATCH(Z$61,湖追自治体コード,0)),0)+IF(INDEX(_124_02_001,MATCH(Z$61,湖追自治体コード,0))=表16!Z$62,INDEX(INDIRECT("_"&amp;$AS43),MATCH(Z$61,湖追自治体コード,0)),0)</f>
        <v>0</v>
      </c>
      <c r="AA43" s="965">
        <f ca="1">IF(INDEX(_401_01_001,MATCH(AA$61,_4自治体コード,0))=表16!AA$62,INDEX(INDIRECT("_"&amp;$AM43),MATCH(AA$61,_4自治体コード,0)),0)+IF(INDEX(_121_01_001,MATCH(AA$61,湖追自治体コード,0))=表16!AA$62,INDEX(INDIRECT("_"&amp;$AO43),MATCH(AA$61,湖追自治体コード,0)),0)+IF(INDEX(_124_02_001,MATCH(AA$61,湖追自治体コード,0))=表16!AA$62,INDEX(INDIRECT("_"&amp;$AS43),MATCH(AA$61,湖追自治体コード,0)),0)</f>
        <v>0</v>
      </c>
      <c r="AB43" s="965">
        <f ca="1">IF(INDEX(_401_01_001,MATCH(AB$61,_4自治体コード,0))=表16!AB$62,INDEX(INDIRECT("_"&amp;$AM43),MATCH(AB$61,_4自治体コード,0)),0)+IF(INDEX(_121_01_001,MATCH(AB$61,湖追自治体コード,0))=表16!AB$62,INDEX(INDIRECT("_"&amp;$AO43),MATCH(AB$61,湖追自治体コード,0)),0)+IF(INDEX(_124_02_001,MATCH(AB$61,湖追自治体コード,0))=表16!AB$62,INDEX(INDIRECT("_"&amp;$AS43),MATCH(AB$61,湖追自治体コード,0)),0)</f>
        <v>0</v>
      </c>
      <c r="AC43" s="965">
        <f ca="1">IF(INDEX(_401_01_001,MATCH(AC$61,_4自治体コード,0))=表16!AC$62,INDEX(INDIRECT("_"&amp;$AM43),MATCH(AC$61,_4自治体コード,0)),0)+IF(INDEX(_121_01_001,MATCH(AC$61,湖追自治体コード,0))=表16!AC$62,INDEX(INDIRECT("_"&amp;$AO43),MATCH(AC$61,湖追自治体コード,0)),0)+IF(INDEX(_124_02_001,MATCH(AC$61,湖追自治体コード,0))=表16!AC$62,INDEX(INDIRECT("_"&amp;$AS43),MATCH(AC$61,湖追自治体コード,0)),0)</f>
        <v>0</v>
      </c>
      <c r="AD43" s="965">
        <f ca="1">IF(INDEX(_401_01_001,MATCH(AD$61,_4自治体コード,0))=表16!AD$62,INDEX(INDIRECT("_"&amp;$AM43),MATCH(AD$61,_4自治体コード,0)),0)+IF(INDEX(_121_01_001,MATCH(AD$61,湖追自治体コード,0))=表16!AD$62,INDEX(INDIRECT("_"&amp;$AO43),MATCH(AD$61,湖追自治体コード,0)),0)+IF(INDEX(_124_02_001,MATCH(AD$61,湖追自治体コード,0))=表16!AD$62,INDEX(INDIRECT("_"&amp;$AS43),MATCH(AD$61,湖追自治体コード,0)),0)</f>
        <v>0</v>
      </c>
      <c r="AE43" s="965">
        <f ca="1">IF(INDEX(_401_01_001,MATCH(AE$61,_4自治体コード,0))=表16!AE$62,INDEX(INDIRECT("_"&amp;$AM43),MATCH(AE$61,_4自治体コード,0)),0)+IF(INDEX(_121_01_001,MATCH(AE$61,湖追自治体コード,0))=表16!AE$62,INDEX(INDIRECT("_"&amp;$AO43),MATCH(AE$61,湖追自治体コード,0)),0)+IF(INDEX(_124_02_001,MATCH(AE$61,湖追自治体コード,0))=表16!AE$62,INDEX(INDIRECT("_"&amp;$AS43),MATCH(AE$61,湖追自治体コード,0)),0)</f>
        <v>0</v>
      </c>
      <c r="AF43" s="965">
        <f ca="1">IF(INDEX(_401_01_001,MATCH(AF$61,_4自治体コード,0))=表16!AF$62,INDEX(INDIRECT("_"&amp;$AM43),MATCH(AF$61,_4自治体コード,0)),0)+IF(INDEX(_121_01_001,MATCH(AF$61,湖追自治体コード,0))=表16!AF$62,INDEX(INDIRECT("_"&amp;$AO43),MATCH(AF$61,湖追自治体コード,0)),0)+IF(INDEX(_124_02_001,MATCH(AF$61,湖追自治体コード,0))=表16!AF$62,INDEX(INDIRECT("_"&amp;$AS43),MATCH(AF$61,湖追自治体コード,0)),0)</f>
        <v>0</v>
      </c>
      <c r="AG43" s="965">
        <f ca="1">IF(INDEX(_401_01_001,MATCH(AG$61,_4自治体コード,0))=表16!AG$62,INDEX(INDIRECT("_"&amp;$AM43),MATCH(AG$61,_4自治体コード,0)),0)+IF(INDEX(_121_01_001,MATCH(AG$61,湖追自治体コード,0))=表16!AG$62,INDEX(INDIRECT("_"&amp;$AO43),MATCH(AG$61,湖追自治体コード,0)),0)+IF(INDEX(_124_02_001,MATCH(AG$61,湖追自治体コード,0))=表16!AG$62,INDEX(INDIRECT("_"&amp;$AS43),MATCH(AG$61,湖追自治体コード,0)),0)</f>
        <v>0</v>
      </c>
      <c r="AH43" s="967">
        <f t="shared" ca="1" si="4"/>
        <v>0</v>
      </c>
      <c r="AL43" s="570" t="s">
        <v>754</v>
      </c>
      <c r="AM43" s="570" t="s">
        <v>809</v>
      </c>
      <c r="AN43" s="570" t="s">
        <v>754</v>
      </c>
      <c r="AO43" s="570" t="s">
        <v>1221</v>
      </c>
      <c r="AR43" s="570" t="s">
        <v>754</v>
      </c>
      <c r="AS43" s="570" t="s">
        <v>1264</v>
      </c>
    </row>
    <row r="44" spans="1:45" ht="32.25" customHeight="1">
      <c r="A44" s="1659"/>
      <c r="B44" s="1661"/>
      <c r="C44" s="1666" t="s">
        <v>2383</v>
      </c>
      <c r="D44" s="1667"/>
      <c r="E44" s="1667"/>
      <c r="F44" s="1668"/>
      <c r="G44" s="757">
        <f ca="1">IF(INDEX(_401_01_001,MATCH(G$61,_4自治体コード,0))=表16!G$62,INDEX(INDIRECT("_"&amp;$AM44),MATCH(G$61,_4自治体コード,0)),0)+IF(INDEX(_121_01_001,MATCH(G$61,湖追自治体コード,0))=表16!G$62,INDEX(INDIRECT("_"&amp;$AO44),MATCH(G$61,湖追自治体コード,0)),0)+IF(INDEX(_124_02_001,MATCH(G$61,湖追自治体コード,0))=表16!G$62,INDEX(INDIRECT("_"&amp;$AS44),MATCH(G$61,湖追自治体コード,0)),0)</f>
        <v>0</v>
      </c>
      <c r="H44" s="758">
        <f ca="1">IF(INDEX(_401_01_001,MATCH(H$61,_4自治体コード,0))=表16!H$62,INDEX(INDIRECT("_"&amp;$AM44),MATCH(H$61,_4自治体コード,0)),0)+IF(INDEX(_121_01_001,MATCH(H$61,湖追自治体コード,0))=表16!H$62,INDEX(INDIRECT("_"&amp;$AO44),MATCH(H$61,湖追自治体コード,0)),0)+IF(INDEX(_124_02_001,MATCH(H$61,湖追自治体コード,0))=表16!H$62,INDEX(INDIRECT("_"&amp;$AS44),MATCH(H$61,湖追自治体コード,0)),0)</f>
        <v>0</v>
      </c>
      <c r="I44" s="758">
        <f ca="1">IF(INDEX(_401_01_001,MATCH(I$61,_4自治体コード,0))=表16!I$62,INDEX(INDIRECT("_"&amp;$AM44),MATCH(I$61,_4自治体コード,0)),0)+IF(INDEX(_121_01_001,MATCH(I$61,湖追自治体コード,0))=表16!I$62,INDEX(INDIRECT("_"&amp;$AO44),MATCH(I$61,湖追自治体コード,0)),0)+IF(INDEX(_124_02_001,MATCH(I$61,湖追自治体コード,0))=表16!I$62,INDEX(INDIRECT("_"&amp;$AS44),MATCH(I$61,湖追自治体コード,0)),0)</f>
        <v>0</v>
      </c>
      <c r="J44" s="757">
        <f ca="1">IF(INDEX(_401_01_001,MATCH(J$61,_4自治体コード,0))=表16!J$62,INDEX(INDIRECT("_"&amp;$AM44),MATCH(J$61,_4自治体コード,0)),0)+IF(INDEX(_121_01_001,MATCH(J$61,湖追自治体コード,0))=表16!J$62,INDEX(INDIRECT("_"&amp;$AO44),MATCH(J$61,湖追自治体コード,0)),0)+IF(INDEX(_124_02_001,MATCH(J$61,湖追自治体コード,0))=表16!J$62,INDEX(INDIRECT("_"&amp;$AS44),MATCH(J$61,湖追自治体コード,0)),0)</f>
        <v>0</v>
      </c>
      <c r="K44" s="757">
        <f ca="1">IF(INDEX(_401_01_001,MATCH(K$61,_4自治体コード,0))=表16!K$62,INDEX(INDIRECT("_"&amp;$AM44),MATCH(K$61,_4自治体コード,0)),0)+IF(INDEX(_121_01_001,MATCH(K$61,湖追自治体コード,0))=表16!K$62,INDEX(INDIRECT("_"&amp;$AO44),MATCH(K$61,湖追自治体コード,0)),0)+IF(INDEX(_124_02_001,MATCH(K$61,湖追自治体コード,0))=表16!K$62,INDEX(INDIRECT("_"&amp;$AS44),MATCH(K$61,湖追自治体コード,0)),0)</f>
        <v>0</v>
      </c>
      <c r="L44" s="757">
        <f ca="1">IF(INDEX(_401_01_001,MATCH(L$61,_4自治体コード,0))=表16!L$62,INDEX(INDIRECT("_"&amp;$AM44),MATCH(L$61,_4自治体コード,0)),0)+IF(INDEX(_121_01_001,MATCH(L$61,湖追自治体コード,0))=表16!L$62,INDEX(INDIRECT("_"&amp;$AO44),MATCH(L$61,湖追自治体コード,0)),0)+IF(INDEX(_124_02_001,MATCH(L$61,湖追自治体コード,0))=表16!L$62,INDEX(INDIRECT("_"&amp;$AS44),MATCH(L$61,湖追自治体コード,0)),0)</f>
        <v>0</v>
      </c>
      <c r="M44" s="757">
        <f ca="1">IF(INDEX(_401_01_001,MATCH(M$61,_4自治体コード,0))=表16!M$62,INDEX(INDIRECT("_"&amp;$AM44),MATCH(M$61,_4自治体コード,0)),0)+IF(INDEX(_121_01_001,MATCH(M$61,湖追自治体コード,0))=表16!M$62,INDEX(INDIRECT("_"&amp;$AO44),MATCH(M$61,湖追自治体コード,0)),0)+IF(INDEX(_124_02_001,MATCH(M$61,湖追自治体コード,0))=表16!M$62,INDEX(INDIRECT("_"&amp;$AS44),MATCH(M$61,湖追自治体コード,0)),0)</f>
        <v>0</v>
      </c>
      <c r="N44" s="757">
        <f ca="1">IF(INDEX(_401_01_001,MATCH(N$61,_4自治体コード,0))=表16!N$62,INDEX(INDIRECT("_"&amp;$AM44),MATCH(N$61,_4自治体コード,0)),0)+IF(INDEX(_121_01_001,MATCH(N$61,湖追自治体コード,0))=表16!N$62,INDEX(INDIRECT("_"&amp;$AO44),MATCH(N$61,湖追自治体コード,0)),0)+IF(INDEX(_124_02_001,MATCH(N$61,湖追自治体コード,0))=表16!N$62,INDEX(INDIRECT("_"&amp;$AS44),MATCH(N$61,湖追自治体コード,0)),0)</f>
        <v>0</v>
      </c>
      <c r="O44" s="757">
        <f ca="1">IF(INDEX(_401_01_001,MATCH(O$61,_4自治体コード,0))=表16!O$62,INDEX(INDIRECT("_"&amp;$AM44),MATCH(O$61,_4自治体コード,0)),0)+IF(INDEX(_121_01_001,MATCH(O$61,湖追自治体コード,0))=表16!O$62,INDEX(INDIRECT("_"&amp;$AO44),MATCH(O$61,湖追自治体コード,0)),0)+IF(INDEX(_124_02_001,MATCH(O$61,湖追自治体コード,0))=表16!O$62,INDEX(INDIRECT("_"&amp;$AS44),MATCH(O$61,湖追自治体コード,0)),0)</f>
        <v>0</v>
      </c>
      <c r="P44" s="757">
        <f ca="1">IF(INDEX(_401_01_001,MATCH(P$61,_4自治体コード,0))=表16!P$62,INDEX(INDIRECT("_"&amp;$AM44),MATCH(P$61,_4自治体コード,0)),0)+IF(INDEX(_121_01_001,MATCH(P$61,湖追自治体コード,0))=表16!P$62,INDEX(INDIRECT("_"&amp;$AO44),MATCH(P$61,湖追自治体コード,0)),0)+IF(INDEX(_124_02_001,MATCH(P$61,湖追自治体コード,0))=表16!P$62,INDEX(INDIRECT("_"&amp;$AS44),MATCH(P$61,湖追自治体コード,0)),0)</f>
        <v>0</v>
      </c>
      <c r="Q44" s="757">
        <f ca="1">IF(INDEX(_401_01_001,MATCH(Q$61,_4自治体コード,0))=表16!Q$62,INDEX(INDIRECT("_"&amp;$AM44),MATCH(Q$61,_4自治体コード,0)),0)+IF(INDEX(_121_01_001,MATCH(Q$61,湖追自治体コード,0))=表16!Q$62,INDEX(INDIRECT("_"&amp;$AO44),MATCH(Q$61,湖追自治体コード,0)),0)+IF(INDEX(_124_02_001,MATCH(Q$61,湖追自治体コード,0))=表16!Q$62,INDEX(INDIRECT("_"&amp;$AS44),MATCH(Q$61,湖追自治体コード,0)),0)</f>
        <v>0</v>
      </c>
      <c r="R44" s="757">
        <f ca="1">IF(INDEX(_401_01_001,MATCH(R$61,_4自治体コード,0))=表16!R$62,INDEX(INDIRECT("_"&amp;$AM44),MATCH(R$61,_4自治体コード,0)),0)+IF(INDEX(_121_01_001,MATCH(R$61,湖追自治体コード,0))=表16!R$62,INDEX(INDIRECT("_"&amp;$AO44),MATCH(R$61,湖追自治体コード,0)),0)+IF(INDEX(_124_02_001,MATCH(R$61,湖追自治体コード,0))=表16!R$62,INDEX(INDIRECT("_"&amp;$AS44),MATCH(R$61,湖追自治体コード,0)),0)</f>
        <v>0</v>
      </c>
      <c r="S44" s="757">
        <f ca="1">IF(INDEX(_401_01_001,MATCH(S$61,_4自治体コード,0))=表16!S$62,INDEX(INDIRECT("_"&amp;$AM44),MATCH(S$61,_4自治体コード,0)),0)+IF(INDEX(_121_01_001,MATCH(S$61,湖追自治体コード,0))=表16!S$62,INDEX(INDIRECT("_"&amp;$AO44),MATCH(S$61,湖追自治体コード,0)),0)+IF(INDEX(_124_02_001,MATCH(S$61,湖追自治体コード,0))=表16!S$62,INDEX(INDIRECT("_"&amp;$AS44),MATCH(S$61,湖追自治体コード,0)),0)</f>
        <v>0</v>
      </c>
      <c r="T44" s="1178">
        <f ca="1">IF(INDEX(_401_01_001,MATCH(T$61,_4自治体コード,0))=表16!T$62,INDEX(INDIRECT("_"&amp;$AM44),MATCH(T$61,_4自治体コード,0)),0)+IF(INDEX(_121_01_001,MATCH(T$61,湖追自治体コード,0))=表16!T$62,INDEX(INDIRECT("_"&amp;$AO44),MATCH(T$61,湖追自治体コード,0)),0)+IF(INDEX(_124_02_001,MATCH(T$61,湖追自治体コード,0))=表16!T$62,INDEX(INDIRECT("_"&amp;$AS44),MATCH(T$61,湖追自治体コード,0)),0)</f>
        <v>0</v>
      </c>
      <c r="U44" s="757">
        <f ca="1">IF(INDEX(_401_01_001,MATCH(U$61,_4自治体コード,0))=表16!U$62,INDEX(INDIRECT("_"&amp;$AM44),MATCH(U$61,_4自治体コード,0)),0)+IF(INDEX(_121_01_001,MATCH(U$61,湖追自治体コード,0))=表16!U$62,INDEX(INDIRECT("_"&amp;$AO44),MATCH(U$61,湖追自治体コード,0)),0)+IF(INDEX(_124_02_001,MATCH(U$61,湖追自治体コード,0))=表16!U$62,INDEX(INDIRECT("_"&amp;$AS44),MATCH(U$61,湖追自治体コード,0)),0)</f>
        <v>0</v>
      </c>
      <c r="V44" s="757">
        <f ca="1">IF(INDEX(_401_01_001,MATCH(V$61,_4自治体コード,0))=表16!V$62,INDEX(INDIRECT("_"&amp;$AM44),MATCH(V$61,_4自治体コード,0)),0)+IF(INDEX(_121_01_001,MATCH(V$61,湖追自治体コード,0))=表16!V$62,INDEX(INDIRECT("_"&amp;$AO44),MATCH(V$61,湖追自治体コード,0)),0)+IF(INDEX(_124_02_001,MATCH(V$61,湖追自治体コード,0))=表16!V$62,INDEX(INDIRECT("_"&amp;$AS44),MATCH(V$61,湖追自治体コード,0)),0)</f>
        <v>0</v>
      </c>
      <c r="W44" s="757">
        <f ca="1">IF(INDEX(_401_01_001,MATCH(W$61,_4自治体コード,0))=表16!W$62,INDEX(INDIRECT("_"&amp;$AM44),MATCH(W$61,_4自治体コード,0)),0)+IF(INDEX(_121_01_001,MATCH(W$61,湖追自治体コード,0))=表16!W$62,INDEX(INDIRECT("_"&amp;$AO44),MATCH(W$61,湖追自治体コード,0)),0)+IF(INDEX(_124_02_001,MATCH(W$61,湖追自治体コード,0))=表16!W$62,INDEX(INDIRECT("_"&amp;$AS44),MATCH(W$61,湖追自治体コード,0)),0)</f>
        <v>0</v>
      </c>
      <c r="X44" s="757">
        <f ca="1">IF(INDEX(_401_01_001,MATCH(X$61,_4自治体コード,0))=表16!X$62,INDEX(INDIRECT("_"&amp;$AM44),MATCH(X$61,_4自治体コード,0)),0)+IF(INDEX(_121_01_001,MATCH(X$61,湖追自治体コード,0))=表16!X$62,INDEX(INDIRECT("_"&amp;$AO44),MATCH(X$61,湖追自治体コード,0)),0)+IF(INDEX(_124_02_001,MATCH(X$61,湖追自治体コード,0))=表16!X$62,INDEX(INDIRECT("_"&amp;$AS44),MATCH(X$61,湖追自治体コード,0)),0)</f>
        <v>0</v>
      </c>
      <c r="Y44" s="757">
        <f ca="1">IF(INDEX(_401_01_001,MATCH(Y$61,_4自治体コード,0))=表16!Y$62,INDEX(INDIRECT("_"&amp;$AM44),MATCH(Y$61,_4自治体コード,0)),0)+IF(INDEX(_121_01_001,MATCH(Y$61,湖追自治体コード,0))=表16!Y$62,INDEX(INDIRECT("_"&amp;$AO44),MATCH(Y$61,湖追自治体コード,0)),0)+IF(INDEX(_124_02_001,MATCH(Y$61,湖追自治体コード,0))=表16!Y$62,INDEX(INDIRECT("_"&amp;$AS44),MATCH(Y$61,湖追自治体コード,0)),0)</f>
        <v>0</v>
      </c>
      <c r="Z44" s="757">
        <f ca="1">IF(INDEX(_401_01_001,MATCH(Z$61,_4自治体コード,0))=表16!Z$62,INDEX(INDIRECT("_"&amp;$AM44),MATCH(Z$61,_4自治体コード,0)),0)+IF(INDEX(_121_01_001,MATCH(Z$61,湖追自治体コード,0))=表16!Z$62,INDEX(INDIRECT("_"&amp;$AO44),MATCH(Z$61,湖追自治体コード,0)),0)+IF(INDEX(_124_02_001,MATCH(Z$61,湖追自治体コード,0))=表16!Z$62,INDEX(INDIRECT("_"&amp;$AS44),MATCH(Z$61,湖追自治体コード,0)),0)</f>
        <v>0</v>
      </c>
      <c r="AA44" s="757">
        <f ca="1">IF(INDEX(_401_01_001,MATCH(AA$61,_4自治体コード,0))=表16!AA$62,INDEX(INDIRECT("_"&amp;$AM44),MATCH(AA$61,_4自治体コード,0)),0)+IF(INDEX(_121_01_001,MATCH(AA$61,湖追自治体コード,0))=表16!AA$62,INDEX(INDIRECT("_"&amp;$AO44),MATCH(AA$61,湖追自治体コード,0)),0)+IF(INDEX(_124_02_001,MATCH(AA$61,湖追自治体コード,0))=表16!AA$62,INDEX(INDIRECT("_"&amp;$AS44),MATCH(AA$61,湖追自治体コード,0)),0)</f>
        <v>0</v>
      </c>
      <c r="AB44" s="757">
        <f ca="1">IF(INDEX(_401_01_001,MATCH(AB$61,_4自治体コード,0))=表16!AB$62,INDEX(INDIRECT("_"&amp;$AM44),MATCH(AB$61,_4自治体コード,0)),0)+IF(INDEX(_121_01_001,MATCH(AB$61,湖追自治体コード,0))=表16!AB$62,INDEX(INDIRECT("_"&amp;$AO44),MATCH(AB$61,湖追自治体コード,0)),0)+IF(INDEX(_124_02_001,MATCH(AB$61,湖追自治体コード,0))=表16!AB$62,INDEX(INDIRECT("_"&amp;$AS44),MATCH(AB$61,湖追自治体コード,0)),0)</f>
        <v>0</v>
      </c>
      <c r="AC44" s="757">
        <f ca="1">IF(INDEX(_401_01_001,MATCH(AC$61,_4自治体コード,0))=表16!AC$62,INDEX(INDIRECT("_"&amp;$AM44),MATCH(AC$61,_4自治体コード,0)),0)+IF(INDEX(_121_01_001,MATCH(AC$61,湖追自治体コード,0))=表16!AC$62,INDEX(INDIRECT("_"&amp;$AO44),MATCH(AC$61,湖追自治体コード,0)),0)+IF(INDEX(_124_02_001,MATCH(AC$61,湖追自治体コード,0))=表16!AC$62,INDEX(INDIRECT("_"&amp;$AS44),MATCH(AC$61,湖追自治体コード,0)),0)</f>
        <v>0</v>
      </c>
      <c r="AD44" s="757">
        <f ca="1">IF(INDEX(_401_01_001,MATCH(AD$61,_4自治体コード,0))=表16!AD$62,INDEX(INDIRECT("_"&amp;$AM44),MATCH(AD$61,_4自治体コード,0)),0)+IF(INDEX(_121_01_001,MATCH(AD$61,湖追自治体コード,0))=表16!AD$62,INDEX(INDIRECT("_"&amp;$AO44),MATCH(AD$61,湖追自治体コード,0)),0)+IF(INDEX(_124_02_001,MATCH(AD$61,湖追自治体コード,0))=表16!AD$62,INDEX(INDIRECT("_"&amp;$AS44),MATCH(AD$61,湖追自治体コード,0)),0)</f>
        <v>0</v>
      </c>
      <c r="AE44" s="757">
        <f ca="1">IF(INDEX(_401_01_001,MATCH(AE$61,_4自治体コード,0))=表16!AE$62,INDEX(INDIRECT("_"&amp;$AM44),MATCH(AE$61,_4自治体コード,0)),0)+IF(INDEX(_121_01_001,MATCH(AE$61,湖追自治体コード,0))=表16!AE$62,INDEX(INDIRECT("_"&amp;$AO44),MATCH(AE$61,湖追自治体コード,0)),0)+IF(INDEX(_124_02_001,MATCH(AE$61,湖追自治体コード,0))=表16!AE$62,INDEX(INDIRECT("_"&amp;$AS44),MATCH(AE$61,湖追自治体コード,0)),0)</f>
        <v>0</v>
      </c>
      <c r="AF44" s="757">
        <f ca="1">IF(INDEX(_401_01_001,MATCH(AF$61,_4自治体コード,0))=表16!AF$62,INDEX(INDIRECT("_"&amp;$AM44),MATCH(AF$61,_4自治体コード,0)),0)+IF(INDEX(_121_01_001,MATCH(AF$61,湖追自治体コード,0))=表16!AF$62,INDEX(INDIRECT("_"&amp;$AO44),MATCH(AF$61,湖追自治体コード,0)),0)+IF(INDEX(_124_02_001,MATCH(AF$61,湖追自治体コード,0))=表16!AF$62,INDEX(INDIRECT("_"&amp;$AS44),MATCH(AF$61,湖追自治体コード,0)),0)</f>
        <v>0</v>
      </c>
      <c r="AG44" s="757">
        <f ca="1">IF(INDEX(_401_01_001,MATCH(AG$61,_4自治体コード,0))=表16!AG$62,INDEX(INDIRECT("_"&amp;$AM44),MATCH(AG$61,_4自治体コード,0)),0)+IF(INDEX(_121_01_001,MATCH(AG$61,湖追自治体コード,0))=表16!AG$62,INDEX(INDIRECT("_"&amp;$AO44),MATCH(AG$61,湖追自治体コード,0)),0)+IF(INDEX(_124_02_001,MATCH(AG$61,湖追自治体コード,0))=表16!AG$62,INDEX(INDIRECT("_"&amp;$AS44),MATCH(AG$61,湖追自治体コード,0)),0)</f>
        <v>0</v>
      </c>
      <c r="AH44" s="759">
        <f t="shared" ca="1" si="4"/>
        <v>0</v>
      </c>
      <c r="AL44" s="570" t="s">
        <v>755</v>
      </c>
      <c r="AM44" s="570" t="s">
        <v>810</v>
      </c>
      <c r="AN44" s="570" t="s">
        <v>755</v>
      </c>
      <c r="AO44" s="570" t="s">
        <v>1222</v>
      </c>
      <c r="AR44" s="570" t="s">
        <v>755</v>
      </c>
      <c r="AS44" s="570" t="s">
        <v>1265</v>
      </c>
    </row>
    <row r="45" spans="1:45" ht="35.25" customHeight="1">
      <c r="A45" s="1659"/>
      <c r="B45" s="1661"/>
      <c r="C45" s="1669" t="s">
        <v>3375</v>
      </c>
      <c r="D45" s="1671" t="s">
        <v>2384</v>
      </c>
      <c r="E45" s="1672"/>
      <c r="F45" s="1673"/>
      <c r="G45" s="968">
        <f ca="1">IF(INDEX(_401_01_001,MATCH(G$61,_4自治体コード,0))=表16!G$62,INDEX(INDIRECT("_"&amp;$AM45),MATCH(G$61,_4自治体コード,0)),0)+IF(INDEX(_121_01_001,MATCH(G$61,湖追自治体コード,0))=表16!G$62,INDEX(INDIRECT("_"&amp;$AO45),MATCH(G$61,湖追自治体コード,0)),0)+IF(INDEX(_124_02_001,MATCH(G$61,湖追自治体コード,0))=表16!G$62,INDEX(INDIRECT("_"&amp;$AS45),MATCH(G$61,湖追自治体コード,0)),0)</f>
        <v>0</v>
      </c>
      <c r="H45" s="971">
        <f ca="1">IF(INDEX(_401_01_001,MATCH(H$61,_4自治体コード,0))=表16!H$62,INDEX(INDIRECT("_"&amp;$AM45),MATCH(H$61,_4自治体コード,0)),0)+IF(INDEX(_121_01_001,MATCH(H$61,湖追自治体コード,0))=表16!H$62,INDEX(INDIRECT("_"&amp;$AO45),MATCH(H$61,湖追自治体コード,0)),0)+IF(INDEX(_124_02_001,MATCH(H$61,湖追自治体コード,0))=表16!H$62,INDEX(INDIRECT("_"&amp;$AS45),MATCH(H$61,湖追自治体コード,0)),0)</f>
        <v>0</v>
      </c>
      <c r="I45" s="971">
        <f ca="1">IF(INDEX(_401_01_001,MATCH(I$61,_4自治体コード,0))=表16!I$62,INDEX(INDIRECT("_"&amp;$AM45),MATCH(I$61,_4自治体コード,0)),0)+IF(INDEX(_121_01_001,MATCH(I$61,湖追自治体コード,0))=表16!I$62,INDEX(INDIRECT("_"&amp;$AO45),MATCH(I$61,湖追自治体コード,0)),0)+IF(INDEX(_124_02_001,MATCH(I$61,湖追自治体コード,0))=表16!I$62,INDEX(INDIRECT("_"&amp;$AS45),MATCH(I$61,湖追自治体コード,0)),0)</f>
        <v>0</v>
      </c>
      <c r="J45" s="968">
        <f ca="1">IF(INDEX(_401_01_001,MATCH(J$61,_4自治体コード,0))=表16!J$62,INDEX(INDIRECT("_"&amp;$AM45),MATCH(J$61,_4自治体コード,0)),0)+IF(INDEX(_121_01_001,MATCH(J$61,湖追自治体コード,0))=表16!J$62,INDEX(INDIRECT("_"&amp;$AO45),MATCH(J$61,湖追自治体コード,0)),0)+IF(INDEX(_124_02_001,MATCH(J$61,湖追自治体コード,0))=表16!J$62,INDEX(INDIRECT("_"&amp;$AS45),MATCH(J$61,湖追自治体コード,0)),0)</f>
        <v>0</v>
      </c>
      <c r="K45" s="968">
        <f ca="1">IF(INDEX(_401_01_001,MATCH(K$61,_4自治体コード,0))=表16!K$62,INDEX(INDIRECT("_"&amp;$AM45),MATCH(K$61,_4自治体コード,0)),0)+IF(INDEX(_121_01_001,MATCH(K$61,湖追自治体コード,0))=表16!K$62,INDEX(INDIRECT("_"&amp;$AO45),MATCH(K$61,湖追自治体コード,0)),0)+IF(INDEX(_124_02_001,MATCH(K$61,湖追自治体コード,0))=表16!K$62,INDEX(INDIRECT("_"&amp;$AS45),MATCH(K$61,湖追自治体コード,0)),0)</f>
        <v>0</v>
      </c>
      <c r="L45" s="968">
        <f ca="1">IF(INDEX(_401_01_001,MATCH(L$61,_4自治体コード,0))=表16!L$62,INDEX(INDIRECT("_"&amp;$AM45),MATCH(L$61,_4自治体コード,0)),0)+IF(INDEX(_121_01_001,MATCH(L$61,湖追自治体コード,0))=表16!L$62,INDEX(INDIRECT("_"&amp;$AO45),MATCH(L$61,湖追自治体コード,0)),0)+IF(INDEX(_124_02_001,MATCH(L$61,湖追自治体コード,0))=表16!L$62,INDEX(INDIRECT("_"&amp;$AS45),MATCH(L$61,湖追自治体コード,0)),0)</f>
        <v>0</v>
      </c>
      <c r="M45" s="968">
        <f ca="1">IF(INDEX(_401_01_001,MATCH(M$61,_4自治体コード,0))=表16!M$62,INDEX(INDIRECT("_"&amp;$AM45),MATCH(M$61,_4自治体コード,0)),0)+IF(INDEX(_121_01_001,MATCH(M$61,湖追自治体コード,0))=表16!M$62,INDEX(INDIRECT("_"&amp;$AO45),MATCH(M$61,湖追自治体コード,0)),0)+IF(INDEX(_124_02_001,MATCH(M$61,湖追自治体コード,0))=表16!M$62,INDEX(INDIRECT("_"&amp;$AS45),MATCH(M$61,湖追自治体コード,0)),0)</f>
        <v>0</v>
      </c>
      <c r="N45" s="968">
        <f ca="1">IF(INDEX(_401_01_001,MATCH(N$61,_4自治体コード,0))=表16!N$62,INDEX(INDIRECT("_"&amp;$AM45),MATCH(N$61,_4自治体コード,0)),0)+IF(INDEX(_121_01_001,MATCH(N$61,湖追自治体コード,0))=表16!N$62,INDEX(INDIRECT("_"&amp;$AO45),MATCH(N$61,湖追自治体コード,0)),0)+IF(INDEX(_124_02_001,MATCH(N$61,湖追自治体コード,0))=表16!N$62,INDEX(INDIRECT("_"&amp;$AS45),MATCH(N$61,湖追自治体コード,0)),0)</f>
        <v>0</v>
      </c>
      <c r="O45" s="968">
        <f ca="1">IF(INDEX(_401_01_001,MATCH(O$61,_4自治体コード,0))=表16!O$62,INDEX(INDIRECT("_"&amp;$AM45),MATCH(O$61,_4自治体コード,0)),0)+IF(INDEX(_121_01_001,MATCH(O$61,湖追自治体コード,0))=表16!O$62,INDEX(INDIRECT("_"&amp;$AO45),MATCH(O$61,湖追自治体コード,0)),0)+IF(INDEX(_124_02_001,MATCH(O$61,湖追自治体コード,0))=表16!O$62,INDEX(INDIRECT("_"&amp;$AS45),MATCH(O$61,湖追自治体コード,0)),0)</f>
        <v>0</v>
      </c>
      <c r="P45" s="968">
        <f ca="1">IF(INDEX(_401_01_001,MATCH(P$61,_4自治体コード,0))=表16!P$62,INDEX(INDIRECT("_"&amp;$AM45),MATCH(P$61,_4自治体コード,0)),0)+IF(INDEX(_121_01_001,MATCH(P$61,湖追自治体コード,0))=表16!P$62,INDEX(INDIRECT("_"&amp;$AO45),MATCH(P$61,湖追自治体コード,0)),0)+IF(INDEX(_124_02_001,MATCH(P$61,湖追自治体コード,0))=表16!P$62,INDEX(INDIRECT("_"&amp;$AS45),MATCH(P$61,湖追自治体コード,0)),0)</f>
        <v>0</v>
      </c>
      <c r="Q45" s="968">
        <f ca="1">IF(INDEX(_401_01_001,MATCH(Q$61,_4自治体コード,0))=表16!Q$62,INDEX(INDIRECT("_"&amp;$AM45),MATCH(Q$61,_4自治体コード,0)),0)+IF(INDEX(_121_01_001,MATCH(Q$61,湖追自治体コード,0))=表16!Q$62,INDEX(INDIRECT("_"&amp;$AO45),MATCH(Q$61,湖追自治体コード,0)),0)+IF(INDEX(_124_02_001,MATCH(Q$61,湖追自治体コード,0))=表16!Q$62,INDEX(INDIRECT("_"&amp;$AS45),MATCH(Q$61,湖追自治体コード,0)),0)</f>
        <v>0</v>
      </c>
      <c r="R45" s="968">
        <f ca="1">IF(INDEX(_401_01_001,MATCH(R$61,_4自治体コード,0))=表16!R$62,INDEX(INDIRECT("_"&amp;$AM45),MATCH(R$61,_4自治体コード,0)),0)+IF(INDEX(_121_01_001,MATCH(R$61,湖追自治体コード,0))=表16!R$62,INDEX(INDIRECT("_"&amp;$AO45),MATCH(R$61,湖追自治体コード,0)),0)+IF(INDEX(_124_02_001,MATCH(R$61,湖追自治体コード,0))=表16!R$62,INDEX(INDIRECT("_"&amp;$AS45),MATCH(R$61,湖追自治体コード,0)),0)</f>
        <v>0</v>
      </c>
      <c r="S45" s="968">
        <f ca="1">IF(INDEX(_401_01_001,MATCH(S$61,_4自治体コード,0))=表16!S$62,INDEX(INDIRECT("_"&amp;$AM45),MATCH(S$61,_4自治体コード,0)),0)+IF(INDEX(_121_01_001,MATCH(S$61,湖追自治体コード,0))=表16!S$62,INDEX(INDIRECT("_"&amp;$AO45),MATCH(S$61,湖追自治体コード,0)),0)+IF(INDEX(_124_02_001,MATCH(S$61,湖追自治体コード,0))=表16!S$62,INDEX(INDIRECT("_"&amp;$AS45),MATCH(S$61,湖追自治体コード,0)),0)</f>
        <v>0</v>
      </c>
      <c r="T45" s="968">
        <f ca="1">IF(INDEX(_401_01_001,MATCH(T$61,_4自治体コード,0))=表16!T$62,INDEX(INDIRECT("_"&amp;$AM45),MATCH(T$61,_4自治体コード,0)),0)+IF(INDEX(_121_01_001,MATCH(T$61,湖追自治体コード,0))=表16!T$62,INDEX(INDIRECT("_"&amp;$AO45),MATCH(T$61,湖追自治体コード,0)),0)+IF(INDEX(_124_02_001,MATCH(T$61,湖追自治体コード,0))=表16!T$62,INDEX(INDIRECT("_"&amp;$AS45),MATCH(T$61,湖追自治体コード,0)),0)</f>
        <v>0</v>
      </c>
      <c r="U45" s="968">
        <f ca="1">IF(INDEX(_401_01_001,MATCH(U$61,_4自治体コード,0))=表16!U$62,INDEX(INDIRECT("_"&amp;$AM45),MATCH(U$61,_4自治体コード,0)),0)+IF(INDEX(_121_01_001,MATCH(U$61,湖追自治体コード,0))=表16!U$62,INDEX(INDIRECT("_"&amp;$AO45),MATCH(U$61,湖追自治体コード,0)),0)+IF(INDEX(_124_02_001,MATCH(U$61,湖追自治体コード,0))=表16!U$62,INDEX(INDIRECT("_"&amp;$AS45),MATCH(U$61,湖追自治体コード,0)),0)</f>
        <v>0</v>
      </c>
      <c r="V45" s="968">
        <f ca="1">IF(INDEX(_401_01_001,MATCH(V$61,_4自治体コード,0))=表16!V$62,INDEX(INDIRECT("_"&amp;$AM45),MATCH(V$61,_4自治体コード,0)),0)+IF(INDEX(_121_01_001,MATCH(V$61,湖追自治体コード,0))=表16!V$62,INDEX(INDIRECT("_"&amp;$AO45),MATCH(V$61,湖追自治体コード,0)),0)+IF(INDEX(_124_02_001,MATCH(V$61,湖追自治体コード,0))=表16!V$62,INDEX(INDIRECT("_"&amp;$AS45),MATCH(V$61,湖追自治体コード,0)),0)</f>
        <v>0</v>
      </c>
      <c r="W45" s="968">
        <f ca="1">IF(INDEX(_401_01_001,MATCH(W$61,_4自治体コード,0))=表16!W$62,INDEX(INDIRECT("_"&amp;$AM45),MATCH(W$61,_4自治体コード,0)),0)+IF(INDEX(_121_01_001,MATCH(W$61,湖追自治体コード,0))=表16!W$62,INDEX(INDIRECT("_"&amp;$AO45),MATCH(W$61,湖追自治体コード,0)),0)+IF(INDEX(_124_02_001,MATCH(W$61,湖追自治体コード,0))=表16!W$62,INDEX(INDIRECT("_"&amp;$AS45),MATCH(W$61,湖追自治体コード,0)),0)</f>
        <v>0</v>
      </c>
      <c r="X45" s="968">
        <f ca="1">IF(INDEX(_401_01_001,MATCH(X$61,_4自治体コード,0))=表16!X$62,INDEX(INDIRECT("_"&amp;$AM45),MATCH(X$61,_4自治体コード,0)),0)+IF(INDEX(_121_01_001,MATCH(X$61,湖追自治体コード,0))=表16!X$62,INDEX(INDIRECT("_"&amp;$AO45),MATCH(X$61,湖追自治体コード,0)),0)+IF(INDEX(_124_02_001,MATCH(X$61,湖追自治体コード,0))=表16!X$62,INDEX(INDIRECT("_"&amp;$AS45),MATCH(X$61,湖追自治体コード,0)),0)</f>
        <v>0</v>
      </c>
      <c r="Y45" s="968">
        <f ca="1">IF(INDEX(_401_01_001,MATCH(Y$61,_4自治体コード,0))=表16!Y$62,INDEX(INDIRECT("_"&amp;$AM45),MATCH(Y$61,_4自治体コード,0)),0)+IF(INDEX(_121_01_001,MATCH(Y$61,湖追自治体コード,0))=表16!Y$62,INDEX(INDIRECT("_"&amp;$AO45),MATCH(Y$61,湖追自治体コード,0)),0)+IF(INDEX(_124_02_001,MATCH(Y$61,湖追自治体コード,0))=表16!Y$62,INDEX(INDIRECT("_"&amp;$AS45),MATCH(Y$61,湖追自治体コード,0)),0)</f>
        <v>0</v>
      </c>
      <c r="Z45" s="968">
        <f ca="1">IF(INDEX(_401_01_001,MATCH(Z$61,_4自治体コード,0))=表16!Z$62,INDEX(INDIRECT("_"&amp;$AM45),MATCH(Z$61,_4自治体コード,0)),0)+IF(INDEX(_121_01_001,MATCH(Z$61,湖追自治体コード,0))=表16!Z$62,INDEX(INDIRECT("_"&amp;$AO45),MATCH(Z$61,湖追自治体コード,0)),0)+IF(INDEX(_124_02_001,MATCH(Z$61,湖追自治体コード,0))=表16!Z$62,INDEX(INDIRECT("_"&amp;$AS45),MATCH(Z$61,湖追自治体コード,0)),0)</f>
        <v>0</v>
      </c>
      <c r="AA45" s="968">
        <f ca="1">IF(INDEX(_401_01_001,MATCH(AA$61,_4自治体コード,0))=表16!AA$62,INDEX(INDIRECT("_"&amp;$AM45),MATCH(AA$61,_4自治体コード,0)),0)+IF(INDEX(_121_01_001,MATCH(AA$61,湖追自治体コード,0))=表16!AA$62,INDEX(INDIRECT("_"&amp;$AO45),MATCH(AA$61,湖追自治体コード,0)),0)+IF(INDEX(_124_02_001,MATCH(AA$61,湖追自治体コード,0))=表16!AA$62,INDEX(INDIRECT("_"&amp;$AS45),MATCH(AA$61,湖追自治体コード,0)),0)</f>
        <v>0</v>
      </c>
      <c r="AB45" s="968">
        <f ca="1">IF(INDEX(_401_01_001,MATCH(AB$61,_4自治体コード,0))=表16!AB$62,INDEX(INDIRECT("_"&amp;$AM45),MATCH(AB$61,_4自治体コード,0)),0)+IF(INDEX(_121_01_001,MATCH(AB$61,湖追自治体コード,0))=表16!AB$62,INDEX(INDIRECT("_"&amp;$AO45),MATCH(AB$61,湖追自治体コード,0)),0)+IF(INDEX(_124_02_001,MATCH(AB$61,湖追自治体コード,0))=表16!AB$62,INDEX(INDIRECT("_"&amp;$AS45),MATCH(AB$61,湖追自治体コード,0)),0)</f>
        <v>0</v>
      </c>
      <c r="AC45" s="968">
        <f ca="1">IF(INDEX(_401_01_001,MATCH(AC$61,_4自治体コード,0))=表16!AC$62,INDEX(INDIRECT("_"&amp;$AM45),MATCH(AC$61,_4自治体コード,0)),0)+IF(INDEX(_121_01_001,MATCH(AC$61,湖追自治体コード,0))=表16!AC$62,INDEX(INDIRECT("_"&amp;$AO45),MATCH(AC$61,湖追自治体コード,0)),0)+IF(INDEX(_124_02_001,MATCH(AC$61,湖追自治体コード,0))=表16!AC$62,INDEX(INDIRECT("_"&amp;$AS45),MATCH(AC$61,湖追自治体コード,0)),0)</f>
        <v>0</v>
      </c>
      <c r="AD45" s="968">
        <f ca="1">IF(INDEX(_401_01_001,MATCH(AD$61,_4自治体コード,0))=表16!AD$62,INDEX(INDIRECT("_"&amp;$AM45),MATCH(AD$61,_4自治体コード,0)),0)+IF(INDEX(_121_01_001,MATCH(AD$61,湖追自治体コード,0))=表16!AD$62,INDEX(INDIRECT("_"&amp;$AO45),MATCH(AD$61,湖追自治体コード,0)),0)+IF(INDEX(_124_02_001,MATCH(AD$61,湖追自治体コード,0))=表16!AD$62,INDEX(INDIRECT("_"&amp;$AS45),MATCH(AD$61,湖追自治体コード,0)),0)</f>
        <v>0</v>
      </c>
      <c r="AE45" s="968">
        <f ca="1">IF(INDEX(_401_01_001,MATCH(AE$61,_4自治体コード,0))=表16!AE$62,INDEX(INDIRECT("_"&amp;$AM45),MATCH(AE$61,_4自治体コード,0)),0)+IF(INDEX(_121_01_001,MATCH(AE$61,湖追自治体コード,0))=表16!AE$62,INDEX(INDIRECT("_"&amp;$AO45),MATCH(AE$61,湖追自治体コード,0)),0)+IF(INDEX(_124_02_001,MATCH(AE$61,湖追自治体コード,0))=表16!AE$62,INDEX(INDIRECT("_"&amp;$AS45),MATCH(AE$61,湖追自治体コード,0)),0)</f>
        <v>0</v>
      </c>
      <c r="AF45" s="968">
        <f ca="1">IF(INDEX(_401_01_001,MATCH(AF$61,_4自治体コード,0))=表16!AF$62,INDEX(INDIRECT("_"&amp;$AM45),MATCH(AF$61,_4自治体コード,0)),0)+IF(INDEX(_121_01_001,MATCH(AF$61,湖追自治体コード,0))=表16!AF$62,INDEX(INDIRECT("_"&amp;$AO45),MATCH(AF$61,湖追自治体コード,0)),0)+IF(INDEX(_124_02_001,MATCH(AF$61,湖追自治体コード,0))=表16!AF$62,INDEX(INDIRECT("_"&amp;$AS45),MATCH(AF$61,湖追自治体コード,0)),0)</f>
        <v>0</v>
      </c>
      <c r="AG45" s="968">
        <f ca="1">IF(INDEX(_401_01_001,MATCH(AG$61,_4自治体コード,0))=表16!AG$62,INDEX(INDIRECT("_"&amp;$AM45),MATCH(AG$61,_4自治体コード,0)),0)+IF(INDEX(_121_01_001,MATCH(AG$61,湖追自治体コード,0))=表16!AG$62,INDEX(INDIRECT("_"&amp;$AO45),MATCH(AG$61,湖追自治体コード,0)),0)+IF(INDEX(_124_02_001,MATCH(AG$61,湖追自治体コード,0))=表16!AG$62,INDEX(INDIRECT("_"&amp;$AS45),MATCH(AG$61,湖追自治体コード,0)),0)</f>
        <v>0</v>
      </c>
      <c r="AH45" s="970">
        <f t="shared" ca="1" si="4"/>
        <v>0</v>
      </c>
      <c r="AK45" s="570" t="s">
        <v>721</v>
      </c>
      <c r="AL45" s="570" t="s">
        <v>3816</v>
      </c>
      <c r="AM45" s="570" t="s">
        <v>3815</v>
      </c>
      <c r="AO45" s="570" t="s">
        <v>3818</v>
      </c>
      <c r="AR45" s="570" t="s">
        <v>3816</v>
      </c>
      <c r="AS45" s="570" t="s">
        <v>3820</v>
      </c>
    </row>
    <row r="46" spans="1:45" ht="35.25" customHeight="1" thickBot="1">
      <c r="A46" s="1623"/>
      <c r="B46" s="1662"/>
      <c r="C46" s="1677"/>
      <c r="D46" s="1628" t="s">
        <v>2385</v>
      </c>
      <c r="E46" s="1629"/>
      <c r="F46" s="1678"/>
      <c r="G46" s="973">
        <f ca="1">IF(INDEX(_401_01_001,MATCH(G$61,_4自治体コード,0))=表16!G$62,INDEX(INDIRECT("_"&amp;$AM46),MATCH(G$61,_4自治体コード,0)),0)+IF(INDEX(_121_01_001,MATCH(G$61,湖追自治体コード,0))=表16!G$62,INDEX(INDIRECT("_"&amp;$AO46),MATCH(G$61,湖追自治体コード,0)),0)+IF(INDEX(_124_02_001,MATCH(G$61,湖追自治体コード,0))=表16!G$62,INDEX(INDIRECT("_"&amp;$AS46),MATCH(G$61,湖追自治体コード,0)),0)</f>
        <v>0</v>
      </c>
      <c r="H46" s="974">
        <f ca="1">IF(INDEX(_401_01_001,MATCH(H$61,_4自治体コード,0))=表16!H$62,INDEX(INDIRECT("_"&amp;$AM46),MATCH(H$61,_4自治体コード,0)),0)+IF(INDEX(_121_01_001,MATCH(H$61,湖追自治体コード,0))=表16!H$62,INDEX(INDIRECT("_"&amp;$AO46),MATCH(H$61,湖追自治体コード,0)),0)+IF(INDEX(_124_02_001,MATCH(H$61,湖追自治体コード,0))=表16!H$62,INDEX(INDIRECT("_"&amp;$AS46),MATCH(H$61,湖追自治体コード,0)),0)</f>
        <v>0</v>
      </c>
      <c r="I46" s="974">
        <f ca="1">IF(INDEX(_401_01_001,MATCH(I$61,_4自治体コード,0))=表16!I$62,INDEX(INDIRECT("_"&amp;$AM46),MATCH(I$61,_4自治体コード,0)),0)+IF(INDEX(_121_01_001,MATCH(I$61,湖追自治体コード,0))=表16!I$62,INDEX(INDIRECT("_"&amp;$AO46),MATCH(I$61,湖追自治体コード,0)),0)+IF(INDEX(_124_02_001,MATCH(I$61,湖追自治体コード,0))=表16!I$62,INDEX(INDIRECT("_"&amp;$AS46),MATCH(I$61,湖追自治体コード,0)),0)</f>
        <v>0</v>
      </c>
      <c r="J46" s="973">
        <f ca="1">IF(INDEX(_401_01_001,MATCH(J$61,_4自治体コード,0))=表16!J$62,INDEX(INDIRECT("_"&amp;$AM46),MATCH(J$61,_4自治体コード,0)),0)+IF(INDEX(_121_01_001,MATCH(J$61,湖追自治体コード,0))=表16!J$62,INDEX(INDIRECT("_"&amp;$AO46),MATCH(J$61,湖追自治体コード,0)),0)+IF(INDEX(_124_02_001,MATCH(J$61,湖追自治体コード,0))=表16!J$62,INDEX(INDIRECT("_"&amp;$AS46),MATCH(J$61,湖追自治体コード,0)),0)</f>
        <v>0</v>
      </c>
      <c r="K46" s="973">
        <f ca="1">IF(INDEX(_401_01_001,MATCH(K$61,_4自治体コード,0))=表16!K$62,INDEX(INDIRECT("_"&amp;$AM46),MATCH(K$61,_4自治体コード,0)),0)+IF(INDEX(_121_01_001,MATCH(K$61,湖追自治体コード,0))=表16!K$62,INDEX(INDIRECT("_"&amp;$AO46),MATCH(K$61,湖追自治体コード,0)),0)+IF(INDEX(_124_02_001,MATCH(K$61,湖追自治体コード,0))=表16!K$62,INDEX(INDIRECT("_"&amp;$AS46),MATCH(K$61,湖追自治体コード,0)),0)</f>
        <v>0</v>
      </c>
      <c r="L46" s="973">
        <f ca="1">IF(INDEX(_401_01_001,MATCH(L$61,_4自治体コード,0))=表16!L$62,INDEX(INDIRECT("_"&amp;$AM46),MATCH(L$61,_4自治体コード,0)),0)+IF(INDEX(_121_01_001,MATCH(L$61,湖追自治体コード,0))=表16!L$62,INDEX(INDIRECT("_"&amp;$AO46),MATCH(L$61,湖追自治体コード,0)),0)+IF(INDEX(_124_02_001,MATCH(L$61,湖追自治体コード,0))=表16!L$62,INDEX(INDIRECT("_"&amp;$AS46),MATCH(L$61,湖追自治体コード,0)),0)</f>
        <v>0</v>
      </c>
      <c r="M46" s="973">
        <f ca="1">IF(INDEX(_401_01_001,MATCH(M$61,_4自治体コード,0))=表16!M$62,INDEX(INDIRECT("_"&amp;$AM46),MATCH(M$61,_4自治体コード,0)),0)+IF(INDEX(_121_01_001,MATCH(M$61,湖追自治体コード,0))=表16!M$62,INDEX(INDIRECT("_"&amp;$AO46),MATCH(M$61,湖追自治体コード,0)),0)+IF(INDEX(_124_02_001,MATCH(M$61,湖追自治体コード,0))=表16!M$62,INDEX(INDIRECT("_"&amp;$AS46),MATCH(M$61,湖追自治体コード,0)),0)</f>
        <v>0</v>
      </c>
      <c r="N46" s="973">
        <f ca="1">IF(INDEX(_401_01_001,MATCH(N$61,_4自治体コード,0))=表16!N$62,INDEX(INDIRECT("_"&amp;$AM46),MATCH(N$61,_4自治体コード,0)),0)+IF(INDEX(_121_01_001,MATCH(N$61,湖追自治体コード,0))=表16!N$62,INDEX(INDIRECT("_"&amp;$AO46),MATCH(N$61,湖追自治体コード,0)),0)+IF(INDEX(_124_02_001,MATCH(N$61,湖追自治体コード,0))=表16!N$62,INDEX(INDIRECT("_"&amp;$AS46),MATCH(N$61,湖追自治体コード,0)),0)</f>
        <v>0</v>
      </c>
      <c r="O46" s="973">
        <f ca="1">IF(INDEX(_401_01_001,MATCH(O$61,_4自治体コード,0))=表16!O$62,INDEX(INDIRECT("_"&amp;$AM46),MATCH(O$61,_4自治体コード,0)),0)+IF(INDEX(_121_01_001,MATCH(O$61,湖追自治体コード,0))=表16!O$62,INDEX(INDIRECT("_"&amp;$AO46),MATCH(O$61,湖追自治体コード,0)),0)+IF(INDEX(_124_02_001,MATCH(O$61,湖追自治体コード,0))=表16!O$62,INDEX(INDIRECT("_"&amp;$AS46),MATCH(O$61,湖追自治体コード,0)),0)</f>
        <v>0</v>
      </c>
      <c r="P46" s="973">
        <f ca="1">IF(INDEX(_401_01_001,MATCH(P$61,_4自治体コード,0))=表16!P$62,INDEX(INDIRECT("_"&amp;$AM46),MATCH(P$61,_4自治体コード,0)),0)+IF(INDEX(_121_01_001,MATCH(P$61,湖追自治体コード,0))=表16!P$62,INDEX(INDIRECT("_"&amp;$AO46),MATCH(P$61,湖追自治体コード,0)),0)+IF(INDEX(_124_02_001,MATCH(P$61,湖追自治体コード,0))=表16!P$62,INDEX(INDIRECT("_"&amp;$AS46),MATCH(P$61,湖追自治体コード,0)),0)</f>
        <v>0</v>
      </c>
      <c r="Q46" s="973">
        <f ca="1">IF(INDEX(_401_01_001,MATCH(Q$61,_4自治体コード,0))=表16!Q$62,INDEX(INDIRECT("_"&amp;$AM46),MATCH(Q$61,_4自治体コード,0)),0)+IF(INDEX(_121_01_001,MATCH(Q$61,湖追自治体コード,0))=表16!Q$62,INDEX(INDIRECT("_"&amp;$AO46),MATCH(Q$61,湖追自治体コード,0)),0)+IF(INDEX(_124_02_001,MATCH(Q$61,湖追自治体コード,0))=表16!Q$62,INDEX(INDIRECT("_"&amp;$AS46),MATCH(Q$61,湖追自治体コード,0)),0)</f>
        <v>0</v>
      </c>
      <c r="R46" s="973">
        <f ca="1">IF(INDEX(_401_01_001,MATCH(R$61,_4自治体コード,0))=表16!R$62,INDEX(INDIRECT("_"&amp;$AM46),MATCH(R$61,_4自治体コード,0)),0)+IF(INDEX(_121_01_001,MATCH(R$61,湖追自治体コード,0))=表16!R$62,INDEX(INDIRECT("_"&amp;$AO46),MATCH(R$61,湖追自治体コード,0)),0)+IF(INDEX(_124_02_001,MATCH(R$61,湖追自治体コード,0))=表16!R$62,INDEX(INDIRECT("_"&amp;$AS46),MATCH(R$61,湖追自治体コード,0)),0)</f>
        <v>0</v>
      </c>
      <c r="S46" s="973">
        <f ca="1">IF(INDEX(_401_01_001,MATCH(S$61,_4自治体コード,0))=表16!S$62,INDEX(INDIRECT("_"&amp;$AM46),MATCH(S$61,_4自治体コード,0)),0)+IF(INDEX(_121_01_001,MATCH(S$61,湖追自治体コード,0))=表16!S$62,INDEX(INDIRECT("_"&amp;$AO46),MATCH(S$61,湖追自治体コード,0)),0)+IF(INDEX(_124_02_001,MATCH(S$61,湖追自治体コード,0))=表16!S$62,INDEX(INDIRECT("_"&amp;$AS46),MATCH(S$61,湖追自治体コード,0)),0)</f>
        <v>0</v>
      </c>
      <c r="T46" s="973">
        <f ca="1">IF(INDEX(_401_01_001,MATCH(T$61,_4自治体コード,0))=表16!T$62,INDEX(INDIRECT("_"&amp;$AM46),MATCH(T$61,_4自治体コード,0)),0)+IF(INDEX(_121_01_001,MATCH(T$61,湖追自治体コード,0))=表16!T$62,INDEX(INDIRECT("_"&amp;$AO46),MATCH(T$61,湖追自治体コード,0)),0)+IF(INDEX(_124_02_001,MATCH(T$61,湖追自治体コード,0))=表16!T$62,INDEX(INDIRECT("_"&amp;$AS46),MATCH(T$61,湖追自治体コード,0)),0)</f>
        <v>0</v>
      </c>
      <c r="U46" s="973">
        <f ca="1">IF(INDEX(_401_01_001,MATCH(U$61,_4自治体コード,0))=表16!U$62,INDEX(INDIRECT("_"&amp;$AM46),MATCH(U$61,_4自治体コード,0)),0)+IF(INDEX(_121_01_001,MATCH(U$61,湖追自治体コード,0))=表16!U$62,INDEX(INDIRECT("_"&amp;$AO46),MATCH(U$61,湖追自治体コード,0)),0)+IF(INDEX(_124_02_001,MATCH(U$61,湖追自治体コード,0))=表16!U$62,INDEX(INDIRECT("_"&amp;$AS46),MATCH(U$61,湖追自治体コード,0)),0)</f>
        <v>0</v>
      </c>
      <c r="V46" s="973">
        <f ca="1">IF(INDEX(_401_01_001,MATCH(V$61,_4自治体コード,0))=表16!V$62,INDEX(INDIRECT("_"&amp;$AM46),MATCH(V$61,_4自治体コード,0)),0)+IF(INDEX(_121_01_001,MATCH(V$61,湖追自治体コード,0))=表16!V$62,INDEX(INDIRECT("_"&amp;$AO46),MATCH(V$61,湖追自治体コード,0)),0)+IF(INDEX(_124_02_001,MATCH(V$61,湖追自治体コード,0))=表16!V$62,INDEX(INDIRECT("_"&amp;$AS46),MATCH(V$61,湖追自治体コード,0)),0)</f>
        <v>0</v>
      </c>
      <c r="W46" s="973">
        <f ca="1">IF(INDEX(_401_01_001,MATCH(W$61,_4自治体コード,0))=表16!W$62,INDEX(INDIRECT("_"&amp;$AM46),MATCH(W$61,_4自治体コード,0)),0)+IF(INDEX(_121_01_001,MATCH(W$61,湖追自治体コード,0))=表16!W$62,INDEX(INDIRECT("_"&amp;$AO46),MATCH(W$61,湖追自治体コード,0)),0)+IF(INDEX(_124_02_001,MATCH(W$61,湖追自治体コード,0))=表16!W$62,INDEX(INDIRECT("_"&amp;$AS46),MATCH(W$61,湖追自治体コード,0)),0)</f>
        <v>0</v>
      </c>
      <c r="X46" s="973">
        <f ca="1">IF(INDEX(_401_01_001,MATCH(X$61,_4自治体コード,0))=表16!X$62,INDEX(INDIRECT("_"&amp;$AM46),MATCH(X$61,_4自治体コード,0)),0)+IF(INDEX(_121_01_001,MATCH(X$61,湖追自治体コード,0))=表16!X$62,INDEX(INDIRECT("_"&amp;$AO46),MATCH(X$61,湖追自治体コード,0)),0)+IF(INDEX(_124_02_001,MATCH(X$61,湖追自治体コード,0))=表16!X$62,INDEX(INDIRECT("_"&amp;$AS46),MATCH(X$61,湖追自治体コード,0)),0)</f>
        <v>0</v>
      </c>
      <c r="Y46" s="973">
        <f ca="1">IF(INDEX(_401_01_001,MATCH(Y$61,_4自治体コード,0))=表16!Y$62,INDEX(INDIRECT("_"&amp;$AM46),MATCH(Y$61,_4自治体コード,0)),0)+IF(INDEX(_121_01_001,MATCH(Y$61,湖追自治体コード,0))=表16!Y$62,INDEX(INDIRECT("_"&amp;$AO46),MATCH(Y$61,湖追自治体コード,0)),0)+IF(INDEX(_124_02_001,MATCH(Y$61,湖追自治体コード,0))=表16!Y$62,INDEX(INDIRECT("_"&amp;$AS46),MATCH(Y$61,湖追自治体コード,0)),0)</f>
        <v>0</v>
      </c>
      <c r="Z46" s="973">
        <f ca="1">IF(INDEX(_401_01_001,MATCH(Z$61,_4自治体コード,0))=表16!Z$62,INDEX(INDIRECT("_"&amp;$AM46),MATCH(Z$61,_4自治体コード,0)),0)+IF(INDEX(_121_01_001,MATCH(Z$61,湖追自治体コード,0))=表16!Z$62,INDEX(INDIRECT("_"&amp;$AO46),MATCH(Z$61,湖追自治体コード,0)),0)+IF(INDEX(_124_02_001,MATCH(Z$61,湖追自治体コード,0))=表16!Z$62,INDEX(INDIRECT("_"&amp;$AS46),MATCH(Z$61,湖追自治体コード,0)),0)</f>
        <v>0</v>
      </c>
      <c r="AA46" s="973">
        <f ca="1">IF(INDEX(_401_01_001,MATCH(AA$61,_4自治体コード,0))=表16!AA$62,INDEX(INDIRECT("_"&amp;$AM46),MATCH(AA$61,_4自治体コード,0)),0)+IF(INDEX(_121_01_001,MATCH(AA$61,湖追自治体コード,0))=表16!AA$62,INDEX(INDIRECT("_"&amp;$AO46),MATCH(AA$61,湖追自治体コード,0)),0)+IF(INDEX(_124_02_001,MATCH(AA$61,湖追自治体コード,0))=表16!AA$62,INDEX(INDIRECT("_"&amp;$AS46),MATCH(AA$61,湖追自治体コード,0)),0)</f>
        <v>0</v>
      </c>
      <c r="AB46" s="973">
        <f ca="1">IF(INDEX(_401_01_001,MATCH(AB$61,_4自治体コード,0))=表16!AB$62,INDEX(INDIRECT("_"&amp;$AM46),MATCH(AB$61,_4自治体コード,0)),0)+IF(INDEX(_121_01_001,MATCH(AB$61,湖追自治体コード,0))=表16!AB$62,INDEX(INDIRECT("_"&amp;$AO46),MATCH(AB$61,湖追自治体コード,0)),0)+IF(INDEX(_124_02_001,MATCH(AB$61,湖追自治体コード,0))=表16!AB$62,INDEX(INDIRECT("_"&amp;$AS46),MATCH(AB$61,湖追自治体コード,0)),0)</f>
        <v>0</v>
      </c>
      <c r="AC46" s="973">
        <f ca="1">IF(INDEX(_401_01_001,MATCH(AC$61,_4自治体コード,0))=表16!AC$62,INDEX(INDIRECT("_"&amp;$AM46),MATCH(AC$61,_4自治体コード,0)),0)+IF(INDEX(_121_01_001,MATCH(AC$61,湖追自治体コード,0))=表16!AC$62,INDEX(INDIRECT("_"&amp;$AO46),MATCH(AC$61,湖追自治体コード,0)),0)+IF(INDEX(_124_02_001,MATCH(AC$61,湖追自治体コード,0))=表16!AC$62,INDEX(INDIRECT("_"&amp;$AS46),MATCH(AC$61,湖追自治体コード,0)),0)</f>
        <v>0</v>
      </c>
      <c r="AD46" s="973">
        <f ca="1">IF(INDEX(_401_01_001,MATCH(AD$61,_4自治体コード,0))=表16!AD$62,INDEX(INDIRECT("_"&amp;$AM46),MATCH(AD$61,_4自治体コード,0)),0)+IF(INDEX(_121_01_001,MATCH(AD$61,湖追自治体コード,0))=表16!AD$62,INDEX(INDIRECT("_"&amp;$AO46),MATCH(AD$61,湖追自治体コード,0)),0)+IF(INDEX(_124_02_001,MATCH(AD$61,湖追自治体コード,0))=表16!AD$62,INDEX(INDIRECT("_"&amp;$AS46),MATCH(AD$61,湖追自治体コード,0)),0)</f>
        <v>0</v>
      </c>
      <c r="AE46" s="973">
        <f ca="1">IF(INDEX(_401_01_001,MATCH(AE$61,_4自治体コード,0))=表16!AE$62,INDEX(INDIRECT("_"&amp;$AM46),MATCH(AE$61,_4自治体コード,0)),0)+IF(INDEX(_121_01_001,MATCH(AE$61,湖追自治体コード,0))=表16!AE$62,INDEX(INDIRECT("_"&amp;$AO46),MATCH(AE$61,湖追自治体コード,0)),0)+IF(INDEX(_124_02_001,MATCH(AE$61,湖追自治体コード,0))=表16!AE$62,INDEX(INDIRECT("_"&amp;$AS46),MATCH(AE$61,湖追自治体コード,0)),0)</f>
        <v>0</v>
      </c>
      <c r="AF46" s="973">
        <f ca="1">IF(INDEX(_401_01_001,MATCH(AF$61,_4自治体コード,0))=表16!AF$62,INDEX(INDIRECT("_"&amp;$AM46),MATCH(AF$61,_4自治体コード,0)),0)+IF(INDEX(_121_01_001,MATCH(AF$61,湖追自治体コード,0))=表16!AF$62,INDEX(INDIRECT("_"&amp;$AO46),MATCH(AF$61,湖追自治体コード,0)),0)+IF(INDEX(_124_02_001,MATCH(AF$61,湖追自治体コード,0))=表16!AF$62,INDEX(INDIRECT("_"&amp;$AS46),MATCH(AF$61,湖追自治体コード,0)),0)</f>
        <v>0</v>
      </c>
      <c r="AG46" s="973">
        <f ca="1">IF(INDEX(_401_01_001,MATCH(AG$61,_4自治体コード,0))=表16!AG$62,INDEX(INDIRECT("_"&amp;$AM46),MATCH(AG$61,_4自治体コード,0)),0)+IF(INDEX(_121_01_001,MATCH(AG$61,湖追自治体コード,0))=表16!AG$62,INDEX(INDIRECT("_"&amp;$AO46),MATCH(AG$61,湖追自治体コード,0)),0)+IF(INDEX(_124_02_001,MATCH(AG$61,湖追自治体コード,0))=表16!AG$62,INDEX(INDIRECT("_"&amp;$AS46),MATCH(AG$61,湖追自治体コード,0)),0)</f>
        <v>0</v>
      </c>
      <c r="AH46" s="975">
        <f t="shared" ca="1" si="4"/>
        <v>0</v>
      </c>
      <c r="AL46" s="570" t="s">
        <v>757</v>
      </c>
      <c r="AM46" s="570" t="s">
        <v>3817</v>
      </c>
      <c r="AO46" s="570" t="s">
        <v>3819</v>
      </c>
      <c r="AR46" s="570" t="s">
        <v>757</v>
      </c>
      <c r="AS46" s="570" t="s">
        <v>3820</v>
      </c>
    </row>
    <row r="47" spans="1:45" ht="32.25" customHeight="1">
      <c r="A47" s="1621" t="s">
        <v>2386</v>
      </c>
      <c r="B47" s="1622"/>
      <c r="C47" s="1625" t="s">
        <v>2387</v>
      </c>
      <c r="D47" s="1626"/>
      <c r="E47" s="1626"/>
      <c r="F47" s="1627"/>
      <c r="G47" s="956">
        <f ca="1">IF(INDEX(_401_01_001,MATCH(G$61,_4自治体コード,0))=表16!G$62,INDEX(INDIRECT("_"&amp;$AM47),MATCH(G$61,_4自治体コード,0)),0)+IF(INDEX(_121_01_001,MATCH(G$61,湖追自治体コード,0))=表16!G$62,INDEX(INDIRECT("_"&amp;$AO47),MATCH(G$61,湖追自治体コード,0)),0)+IF(INDEX(_124_02_001,MATCH(G$61,湖追自治体コード,0))=表16!G$62,INDEX(INDIRECT("_"&amp;$AS47),MATCH(G$61,湖追自治体コード,0)),0)</f>
        <v>4</v>
      </c>
      <c r="H47" s="997">
        <f ca="1">IF(INDEX(_401_01_001,MATCH(H$61,_4自治体コード,0))=表16!H$62,INDEX(INDIRECT("_"&amp;$AM47),MATCH(H$61,_4自治体コード,0)),0)+IF(INDEX(_121_01_001,MATCH(H$61,湖追自治体コード,0))=表16!H$62,INDEX(INDIRECT("_"&amp;$AO47),MATCH(H$61,湖追自治体コード,0)),0)+IF(INDEX(_124_02_001,MATCH(H$61,湖追自治体コード,0))=表16!H$62,INDEX(INDIRECT("_"&amp;$AS47),MATCH(H$61,湖追自治体コード,0)),0)</f>
        <v>17</v>
      </c>
      <c r="I47" s="997">
        <f ca="1">IF(INDEX(_401_01_001,MATCH(I$61,_4自治体コード,0))=表16!I$62,INDEX(INDIRECT("_"&amp;$AM47),MATCH(I$61,_4自治体コード,0)),0)+IF(INDEX(_121_01_001,MATCH(I$61,湖追自治体コード,0))=表16!I$62,INDEX(INDIRECT("_"&amp;$AO47),MATCH(I$61,湖追自治体コード,0)),0)+IF(INDEX(_124_02_001,MATCH(I$61,湖追自治体コード,0))=表16!I$62,INDEX(INDIRECT("_"&amp;$AS47),MATCH(I$61,湖追自治体コード,0)),0)</f>
        <v>0</v>
      </c>
      <c r="J47" s="956">
        <f ca="1">IF(INDEX(_401_01_001,MATCH(J$61,_4自治体コード,0))=表16!J$62,INDEX(INDIRECT("_"&amp;$AM47),MATCH(J$61,_4自治体コード,0)),0)+IF(INDEX(_121_01_001,MATCH(J$61,湖追自治体コード,0))=表16!J$62,INDEX(INDIRECT("_"&amp;$AO47),MATCH(J$61,湖追自治体コード,0)),0)+IF(INDEX(_124_02_001,MATCH(J$61,湖追自治体コード,0))=表16!J$62,INDEX(INDIRECT("_"&amp;$AS47),MATCH(J$61,湖追自治体コード,0)),0)</f>
        <v>0</v>
      </c>
      <c r="K47" s="956">
        <f ca="1">IF(INDEX(_401_01_001,MATCH(K$61,_4自治体コード,0))=表16!K$62,INDEX(INDIRECT("_"&amp;$AM47),MATCH(K$61,_4自治体コード,0)),0)+IF(INDEX(_121_01_001,MATCH(K$61,湖追自治体コード,0))=表16!K$62,INDEX(INDIRECT("_"&amp;$AO47),MATCH(K$61,湖追自治体コード,0)),0)+IF(INDEX(_124_02_001,MATCH(K$61,湖追自治体コード,0))=表16!K$62,INDEX(INDIRECT("_"&amp;$AS47),MATCH(K$61,湖追自治体コード,0)),0)</f>
        <v>18</v>
      </c>
      <c r="L47" s="956">
        <f ca="1">IF(INDEX(_401_01_001,MATCH(L$61,_4自治体コード,0))=表16!L$62,INDEX(INDIRECT("_"&amp;$AM47),MATCH(L$61,_4自治体コード,0)),0)+IF(INDEX(_121_01_001,MATCH(L$61,湖追自治体コード,0))=表16!L$62,INDEX(INDIRECT("_"&amp;$AO47),MATCH(L$61,湖追自治体コード,0)),0)+IF(INDEX(_124_02_001,MATCH(L$61,湖追自治体コード,0))=表16!L$62,INDEX(INDIRECT("_"&amp;$AS47),MATCH(L$61,湖追自治体コード,0)),0)</f>
        <v>0</v>
      </c>
      <c r="M47" s="956">
        <f ca="1">IF(INDEX(_401_01_001,MATCH(M$61,_4自治体コード,0))=表16!M$62,INDEX(INDIRECT("_"&amp;$AM47),MATCH(M$61,_4自治体コード,0)),0)+IF(INDEX(_121_01_001,MATCH(M$61,湖追自治体コード,0))=表16!M$62,INDEX(INDIRECT("_"&amp;$AO47),MATCH(M$61,湖追自治体コード,0)),0)+IF(INDEX(_124_02_001,MATCH(M$61,湖追自治体コード,0))=表16!M$62,INDEX(INDIRECT("_"&amp;$AS47),MATCH(M$61,湖追自治体コード,0)),0)</f>
        <v>5</v>
      </c>
      <c r="N47" s="956">
        <f ca="1">IF(INDEX(_401_01_001,MATCH(N$61,_4自治体コード,0))=表16!N$62,INDEX(INDIRECT("_"&amp;$AM47),MATCH(N$61,_4自治体コード,0)),0)+IF(INDEX(_121_01_001,MATCH(N$61,湖追自治体コード,0))=表16!N$62,INDEX(INDIRECT("_"&amp;$AO47),MATCH(N$61,湖追自治体コード,0)),0)+IF(INDEX(_124_02_001,MATCH(N$61,湖追自治体コード,0))=表16!N$62,INDEX(INDIRECT("_"&amp;$AS47),MATCH(N$61,湖追自治体コード,0)),0)</f>
        <v>36</v>
      </c>
      <c r="O47" s="956">
        <f ca="1">IF(INDEX(_401_01_001,MATCH(O$61,_4自治体コード,0))=表16!O$62,INDEX(INDIRECT("_"&amp;$AM47),MATCH(O$61,_4自治体コード,0)),0)+IF(INDEX(_121_01_001,MATCH(O$61,湖追自治体コード,0))=表16!O$62,INDEX(INDIRECT("_"&amp;$AO47),MATCH(O$61,湖追自治体コード,0)),0)+IF(INDEX(_124_02_001,MATCH(O$61,湖追自治体コード,0))=表16!O$62,INDEX(INDIRECT("_"&amp;$AS47),MATCH(O$61,湖追自治体コード,0)),0)</f>
        <v>13</v>
      </c>
      <c r="P47" s="956">
        <f ca="1">IF(INDEX(_401_01_001,MATCH(P$61,_4自治体コード,0))=表16!P$62,INDEX(INDIRECT("_"&amp;$AM47),MATCH(P$61,_4自治体コード,0)),0)+IF(INDEX(_121_01_001,MATCH(P$61,湖追自治体コード,0))=表16!P$62,INDEX(INDIRECT("_"&amp;$AO47),MATCH(P$61,湖追自治体コード,0)),0)+IF(INDEX(_124_02_001,MATCH(P$61,湖追自治体コード,0))=表16!P$62,INDEX(INDIRECT("_"&amp;$AS47),MATCH(P$61,湖追自治体コード,0)),0)</f>
        <v>8</v>
      </c>
      <c r="Q47" s="956">
        <f ca="1">IF(INDEX(_401_01_001,MATCH(Q$61,_4自治体コード,0))=表16!Q$62,INDEX(INDIRECT("_"&amp;$AM47),MATCH(Q$61,_4自治体コード,0)),0)+IF(INDEX(_121_01_001,MATCH(Q$61,湖追自治体コード,0))=表16!Q$62,INDEX(INDIRECT("_"&amp;$AO47),MATCH(Q$61,湖追自治体コード,0)),0)+IF(INDEX(_124_02_001,MATCH(Q$61,湖追自治体コード,0))=表16!Q$62,INDEX(INDIRECT("_"&amp;$AS47),MATCH(Q$61,湖追自治体コード,0)),0)</f>
        <v>0</v>
      </c>
      <c r="R47" s="956">
        <f ca="1">IF(INDEX(_401_01_001,MATCH(R$61,_4自治体コード,0))=表16!R$62,INDEX(INDIRECT("_"&amp;$AM47),MATCH(R$61,_4自治体コード,0)),0)+IF(INDEX(_121_01_001,MATCH(R$61,湖追自治体コード,0))=表16!R$62,INDEX(INDIRECT("_"&amp;$AO47),MATCH(R$61,湖追自治体コード,0)),0)+IF(INDEX(_124_02_001,MATCH(R$61,湖追自治体コード,0))=表16!R$62,INDEX(INDIRECT("_"&amp;$AS47),MATCH(R$61,湖追自治体コード,0)),0)</f>
        <v>0</v>
      </c>
      <c r="S47" s="956">
        <f ca="1">IF(INDEX(_401_01_001,MATCH(S$61,_4自治体コード,0))=表16!S$62,INDEX(INDIRECT("_"&amp;$AM47),MATCH(S$61,_4自治体コード,0)),0)+IF(INDEX(_121_01_001,MATCH(S$61,湖追自治体コード,0))=表16!S$62,INDEX(INDIRECT("_"&amp;$AO47),MATCH(S$61,湖追自治体コード,0)),0)+IF(INDEX(_124_02_001,MATCH(S$61,湖追自治体コード,0))=表16!S$62,INDEX(INDIRECT("_"&amp;$AS47),MATCH(S$61,湖追自治体コード,0)),0)</f>
        <v>42</v>
      </c>
      <c r="T47" s="956">
        <f ca="1">IF(INDEX(_401_01_001,MATCH(T$61,_4自治体コード,0))=表16!T$62,INDEX(INDIRECT("_"&amp;$AM47),MATCH(T$61,_4自治体コード,0)),0)+IF(INDEX(_121_01_001,MATCH(T$61,湖追自治体コード,0))=表16!T$62,INDEX(INDIRECT("_"&amp;$AO47),MATCH(T$61,湖追自治体コード,0)),0)+IF(INDEX(_124_02_001,MATCH(T$61,湖追自治体コード,0))=表16!T$62,INDEX(INDIRECT("_"&amp;$AS47),MATCH(T$61,湖追自治体コード,0)),0)</f>
        <v>35</v>
      </c>
      <c r="U47" s="956">
        <f ca="1">IF(INDEX(_401_01_001,MATCH(U$61,_4自治体コード,0))=表16!U$62,INDEX(INDIRECT("_"&amp;$AM47),MATCH(U$61,_4自治体コード,0)),0)+IF(INDEX(_121_01_001,MATCH(U$61,湖追自治体コード,0))=表16!U$62,INDEX(INDIRECT("_"&amp;$AO47),MATCH(U$61,湖追自治体コード,0)),0)+IF(INDEX(_124_02_001,MATCH(U$61,湖追自治体コード,0))=表16!U$62,INDEX(INDIRECT("_"&amp;$AS47),MATCH(U$61,湖追自治体コード,0)),0)</f>
        <v>0</v>
      </c>
      <c r="V47" s="956">
        <f ca="1">IF(INDEX(_401_01_001,MATCH(V$61,_4自治体コード,0))=表16!V$62,INDEX(INDIRECT("_"&amp;$AM47),MATCH(V$61,_4自治体コード,0)),0)+IF(INDEX(_121_01_001,MATCH(V$61,湖追自治体コード,0))=表16!V$62,INDEX(INDIRECT("_"&amp;$AO47),MATCH(V$61,湖追自治体コード,0)),0)+IF(INDEX(_124_02_001,MATCH(V$61,湖追自治体コード,0))=表16!V$62,INDEX(INDIRECT("_"&amp;$AS47),MATCH(V$61,湖追自治体コード,0)),0)</f>
        <v>0</v>
      </c>
      <c r="W47" s="956">
        <f ca="1">IF(INDEX(_401_01_001,MATCH(W$61,_4自治体コード,0))=表16!W$62,INDEX(INDIRECT("_"&amp;$AM47),MATCH(W$61,_4自治体コード,0)),0)+IF(INDEX(_121_01_001,MATCH(W$61,湖追自治体コード,0))=表16!W$62,INDEX(INDIRECT("_"&amp;$AO47),MATCH(W$61,湖追自治体コード,0)),0)+IF(INDEX(_124_02_001,MATCH(W$61,湖追自治体コード,0))=表16!W$62,INDEX(INDIRECT("_"&amp;$AS47),MATCH(W$61,湖追自治体コード,0)),0)</f>
        <v>0</v>
      </c>
      <c r="X47" s="956">
        <f ca="1">IF(INDEX(_401_01_001,MATCH(X$61,_4自治体コード,0))=表16!X$62,INDEX(INDIRECT("_"&amp;$AM47),MATCH(X$61,_4自治体コード,0)),0)+IF(INDEX(_121_01_001,MATCH(X$61,湖追自治体コード,0))=表16!X$62,INDEX(INDIRECT("_"&amp;$AO47),MATCH(X$61,湖追自治体コード,0)),0)+IF(INDEX(_124_02_001,MATCH(X$61,湖追自治体コード,0))=表16!X$62,INDEX(INDIRECT("_"&amp;$AS47),MATCH(X$61,湖追自治体コード,0)),0)</f>
        <v>0</v>
      </c>
      <c r="Y47" s="956">
        <f ca="1">IF(INDEX(_401_01_001,MATCH(Y$61,_4自治体コード,0))=表16!Y$62,INDEX(INDIRECT("_"&amp;$AM47),MATCH(Y$61,_4自治体コード,0)),0)+IF(INDEX(_121_01_001,MATCH(Y$61,湖追自治体コード,0))=表16!Y$62,INDEX(INDIRECT("_"&amp;$AO47),MATCH(Y$61,湖追自治体コード,0)),0)+IF(INDEX(_124_02_001,MATCH(Y$61,湖追自治体コード,0))=表16!Y$62,INDEX(INDIRECT("_"&amp;$AS47),MATCH(Y$61,湖追自治体コード,0)),0)</f>
        <v>0</v>
      </c>
      <c r="Z47" s="956">
        <f ca="1">IF(INDEX(_401_01_001,MATCH(Z$61,_4自治体コード,0))=表16!Z$62,INDEX(INDIRECT("_"&amp;$AM47),MATCH(Z$61,_4自治体コード,0)),0)+IF(INDEX(_121_01_001,MATCH(Z$61,湖追自治体コード,0))=表16!Z$62,INDEX(INDIRECT("_"&amp;$AO47),MATCH(Z$61,湖追自治体コード,0)),0)+IF(INDEX(_124_02_001,MATCH(Z$61,湖追自治体コード,0))=表16!Z$62,INDEX(INDIRECT("_"&amp;$AS47),MATCH(Z$61,湖追自治体コード,0)),0)</f>
        <v>15</v>
      </c>
      <c r="AA47" s="956">
        <f ca="1">IF(INDEX(_401_01_001,MATCH(AA$61,_4自治体コード,0))=表16!AA$62,INDEX(INDIRECT("_"&amp;$AM47),MATCH(AA$61,_4自治体コード,0)),0)+IF(INDEX(_121_01_001,MATCH(AA$61,湖追自治体コード,0))=表16!AA$62,INDEX(INDIRECT("_"&amp;$AO47),MATCH(AA$61,湖追自治体コード,0)),0)+IF(INDEX(_124_02_001,MATCH(AA$61,湖追自治体コード,0))=表16!AA$62,INDEX(INDIRECT("_"&amp;$AS47),MATCH(AA$61,湖追自治体コード,0)),0)</f>
        <v>0</v>
      </c>
      <c r="AB47" s="956">
        <f ca="1">IF(INDEX(_401_01_001,MATCH(AB$61,_4自治体コード,0))=表16!AB$62,INDEX(INDIRECT("_"&amp;$AM47),MATCH(AB$61,_4自治体コード,0)),0)+IF(INDEX(_121_01_001,MATCH(AB$61,湖追自治体コード,0))=表16!AB$62,INDEX(INDIRECT("_"&amp;$AO47),MATCH(AB$61,湖追自治体コード,0)),0)+IF(INDEX(_124_02_001,MATCH(AB$61,湖追自治体コード,0))=表16!AB$62,INDEX(INDIRECT("_"&amp;$AS47),MATCH(AB$61,湖追自治体コード,0)),0)</f>
        <v>3</v>
      </c>
      <c r="AC47" s="956">
        <f ca="1">IF(INDEX(_401_01_001,MATCH(AC$61,_4自治体コード,0))=表16!AC$62,INDEX(INDIRECT("_"&amp;$AM47),MATCH(AC$61,_4自治体コード,0)),0)+IF(INDEX(_121_01_001,MATCH(AC$61,湖追自治体コード,0))=表16!AC$62,INDEX(INDIRECT("_"&amp;$AO47),MATCH(AC$61,湖追自治体コード,0)),0)+IF(INDEX(_124_02_001,MATCH(AC$61,湖追自治体コード,0))=表16!AC$62,INDEX(INDIRECT("_"&amp;$AS47),MATCH(AC$61,湖追自治体コード,0)),0)</f>
        <v>0</v>
      </c>
      <c r="AD47" s="956">
        <f ca="1">IF(INDEX(_401_01_001,MATCH(AD$61,_4自治体コード,0))=表16!AD$62,INDEX(INDIRECT("_"&amp;$AM47),MATCH(AD$61,_4自治体コード,0)),0)+IF(INDEX(_121_01_001,MATCH(AD$61,湖追自治体コード,0))=表16!AD$62,INDEX(INDIRECT("_"&amp;$AO47),MATCH(AD$61,湖追自治体コード,0)),0)+IF(INDEX(_124_02_001,MATCH(AD$61,湖追自治体コード,0))=表16!AD$62,INDEX(INDIRECT("_"&amp;$AS47),MATCH(AD$61,湖追自治体コード,0)),0)</f>
        <v>0</v>
      </c>
      <c r="AE47" s="956">
        <f ca="1">IF(INDEX(_401_01_001,MATCH(AE$61,_4自治体コード,0))=表16!AE$62,INDEX(INDIRECT("_"&amp;$AM47),MATCH(AE$61,_4自治体コード,0)),0)+IF(INDEX(_121_01_001,MATCH(AE$61,湖追自治体コード,0))=表16!AE$62,INDEX(INDIRECT("_"&amp;$AO47),MATCH(AE$61,湖追自治体コード,0)),0)+IF(INDEX(_124_02_001,MATCH(AE$61,湖追自治体コード,0))=表16!AE$62,INDEX(INDIRECT("_"&amp;$AS47),MATCH(AE$61,湖追自治体コード,0)),0)</f>
        <v>0</v>
      </c>
      <c r="AF47" s="956">
        <f ca="1">IF(INDEX(_401_01_001,MATCH(AF$61,_4自治体コード,0))=表16!AF$62,INDEX(INDIRECT("_"&amp;$AM47),MATCH(AF$61,_4自治体コード,0)),0)+IF(INDEX(_121_01_001,MATCH(AF$61,湖追自治体コード,0))=表16!AF$62,INDEX(INDIRECT("_"&amp;$AO47),MATCH(AF$61,湖追自治体コード,0)),0)+IF(INDEX(_124_02_001,MATCH(AF$61,湖追自治体コード,0))=表16!AF$62,INDEX(INDIRECT("_"&amp;$AS47),MATCH(AF$61,湖追自治体コード,0)),0)</f>
        <v>53</v>
      </c>
      <c r="AG47" s="956">
        <f ca="1">IF(INDEX(_401_01_001,MATCH(AG$61,_4自治体コード,0))=表16!AG$62,INDEX(INDIRECT("_"&amp;$AM47),MATCH(AG$61,_4自治体コード,0)),0)+IF(INDEX(_121_01_001,MATCH(AG$61,湖追自治体コード,0))=表16!AG$62,INDEX(INDIRECT("_"&amp;$AO47),MATCH(AG$61,湖追自治体コード,0)),0)+IF(INDEX(_124_02_001,MATCH(AG$61,湖追自治体コード,0))=表16!AG$62,INDEX(INDIRECT("_"&amp;$AS47),MATCH(AG$61,湖追自治体コード,0)),0)</f>
        <v>0</v>
      </c>
      <c r="AH47" s="958">
        <f t="shared" ca="1" si="4"/>
        <v>249</v>
      </c>
      <c r="AL47" s="570" t="s">
        <v>758</v>
      </c>
      <c r="AM47" s="570" t="s">
        <v>813</v>
      </c>
      <c r="AO47" s="570" t="s">
        <v>2611</v>
      </c>
      <c r="AR47" s="570" t="s">
        <v>758</v>
      </c>
      <c r="AS47" s="570" t="s">
        <v>1268</v>
      </c>
    </row>
    <row r="48" spans="1:45" ht="32.25" customHeight="1" thickBot="1">
      <c r="A48" s="1623"/>
      <c r="B48" s="1624"/>
      <c r="C48" s="1628" t="s">
        <v>2388</v>
      </c>
      <c r="D48" s="1629"/>
      <c r="E48" s="1629"/>
      <c r="F48" s="1630"/>
      <c r="G48" s="973">
        <f ca="1">IF(INDEX(_401_01_001,MATCH(G$61,_4自治体コード,0))=表16!G$62,INDEX(INDIRECT("_"&amp;$AM48),MATCH(G$61,_4自治体コード,0)),0)+IF(INDEX(_121_01_001,MATCH(G$61,湖追自治体コード,0))=表16!G$62,INDEX(INDIRECT("_"&amp;$AO48),MATCH(G$61,湖追自治体コード,0)),0)+IF(INDEX(_124_02_001,MATCH(G$61,湖追自治体コード,0))=表16!G$62,INDEX(INDIRECT("_"&amp;$AS48),MATCH(G$61,湖追自治体コード,0)),0)</f>
        <v>0</v>
      </c>
      <c r="H48" s="998">
        <f ca="1">IF(INDEX(_401_01_001,MATCH(H$61,_4自治体コード,0))=表16!H$62,INDEX(INDIRECT("_"&amp;$AM48),MATCH(H$61,_4自治体コード,0)),0)+IF(INDEX(_121_01_001,MATCH(H$61,湖追自治体コード,0))=表16!H$62,INDEX(INDIRECT("_"&amp;$AO48),MATCH(H$61,湖追自治体コード,0)),0)+IF(INDEX(_124_02_001,MATCH(H$61,湖追自治体コード,0))=表16!H$62,INDEX(INDIRECT("_"&amp;$AS48),MATCH(H$61,湖追自治体コード,0)),0)</f>
        <v>0</v>
      </c>
      <c r="I48" s="998">
        <f ca="1">IF(INDEX(_401_01_001,MATCH(I$61,_4自治体コード,0))=表16!I$62,INDEX(INDIRECT("_"&amp;$AM48),MATCH(I$61,_4自治体コード,0)),0)+IF(INDEX(_121_01_001,MATCH(I$61,湖追自治体コード,0))=表16!I$62,INDEX(INDIRECT("_"&amp;$AO48),MATCH(I$61,湖追自治体コード,0)),0)+IF(INDEX(_124_02_001,MATCH(I$61,湖追自治体コード,0))=表16!I$62,INDEX(INDIRECT("_"&amp;$AS48),MATCH(I$61,湖追自治体コード,0)),0)</f>
        <v>0</v>
      </c>
      <c r="J48" s="973">
        <f ca="1">IF(INDEX(_401_01_001,MATCH(J$61,_4自治体コード,0))=表16!J$62,INDEX(INDIRECT("_"&amp;$AM48),MATCH(J$61,_4自治体コード,0)),0)+IF(INDEX(_121_01_001,MATCH(J$61,湖追自治体コード,0))=表16!J$62,INDEX(INDIRECT("_"&amp;$AO48),MATCH(J$61,湖追自治体コード,0)),0)+IF(INDEX(_124_02_001,MATCH(J$61,湖追自治体コード,0))=表16!J$62,INDEX(INDIRECT("_"&amp;$AS48),MATCH(J$61,湖追自治体コード,0)),0)</f>
        <v>0</v>
      </c>
      <c r="K48" s="973">
        <f ca="1">IF(INDEX(_401_01_001,MATCH(K$61,_4自治体コード,0))=表16!K$62,INDEX(INDIRECT("_"&amp;$AM48),MATCH(K$61,_4自治体コード,0)),0)+IF(INDEX(_121_01_001,MATCH(K$61,湖追自治体コード,0))=表16!K$62,INDEX(INDIRECT("_"&amp;$AO48),MATCH(K$61,湖追自治体コード,0)),0)+IF(INDEX(_124_02_001,MATCH(K$61,湖追自治体コード,0))=表16!K$62,INDEX(INDIRECT("_"&amp;$AS48),MATCH(K$61,湖追自治体コード,0)),0)</f>
        <v>0</v>
      </c>
      <c r="L48" s="973">
        <f ca="1">IF(INDEX(_401_01_001,MATCH(L$61,_4自治体コード,0))=表16!L$62,INDEX(INDIRECT("_"&amp;$AM48),MATCH(L$61,_4自治体コード,0)),0)+IF(INDEX(_121_01_001,MATCH(L$61,湖追自治体コード,0))=表16!L$62,INDEX(INDIRECT("_"&amp;$AO48),MATCH(L$61,湖追自治体コード,0)),0)+IF(INDEX(_124_02_001,MATCH(L$61,湖追自治体コード,0))=表16!L$62,INDEX(INDIRECT("_"&amp;$AS48),MATCH(L$61,湖追自治体コード,0)),0)</f>
        <v>0</v>
      </c>
      <c r="M48" s="973">
        <f ca="1">IF(INDEX(_401_01_001,MATCH(M$61,_4自治体コード,0))=表16!M$62,INDEX(INDIRECT("_"&amp;$AM48),MATCH(M$61,_4自治体コード,0)),0)+IF(INDEX(_121_01_001,MATCH(M$61,湖追自治体コード,0))=表16!M$62,INDEX(INDIRECT("_"&amp;$AO48),MATCH(M$61,湖追自治体コード,0)),0)+IF(INDEX(_124_02_001,MATCH(M$61,湖追自治体コード,0))=表16!M$62,INDEX(INDIRECT("_"&amp;$AS48),MATCH(M$61,湖追自治体コード,0)),0)</f>
        <v>0</v>
      </c>
      <c r="N48" s="973">
        <f ca="1">IF(INDEX(_401_01_001,MATCH(N$61,_4自治体コード,0))=表16!N$62,INDEX(INDIRECT("_"&amp;$AM48),MATCH(N$61,_4自治体コード,0)),0)+IF(INDEX(_121_01_001,MATCH(N$61,湖追自治体コード,0))=表16!N$62,INDEX(INDIRECT("_"&amp;$AO48),MATCH(N$61,湖追自治体コード,0)),0)+IF(INDEX(_124_02_001,MATCH(N$61,湖追自治体コード,0))=表16!N$62,INDEX(INDIRECT("_"&amp;$AS48),MATCH(N$61,湖追自治体コード,0)),0)</f>
        <v>0</v>
      </c>
      <c r="O48" s="973">
        <f ca="1">IF(INDEX(_401_01_001,MATCH(O$61,_4自治体コード,0))=表16!O$62,INDEX(INDIRECT("_"&amp;$AM48),MATCH(O$61,_4自治体コード,0)),0)+IF(INDEX(_121_01_001,MATCH(O$61,湖追自治体コード,0))=表16!O$62,INDEX(INDIRECT("_"&amp;$AO48),MATCH(O$61,湖追自治体コード,0)),0)+IF(INDEX(_124_02_001,MATCH(O$61,湖追自治体コード,0))=表16!O$62,INDEX(INDIRECT("_"&amp;$AS48),MATCH(O$61,湖追自治体コード,0)),0)</f>
        <v>0</v>
      </c>
      <c r="P48" s="973">
        <f ca="1">IF(INDEX(_401_01_001,MATCH(P$61,_4自治体コード,0))=表16!P$62,INDEX(INDIRECT("_"&amp;$AM48),MATCH(P$61,_4自治体コード,0)),0)+IF(INDEX(_121_01_001,MATCH(P$61,湖追自治体コード,0))=表16!P$62,INDEX(INDIRECT("_"&amp;$AO48),MATCH(P$61,湖追自治体コード,0)),0)+IF(INDEX(_124_02_001,MATCH(P$61,湖追自治体コード,0))=表16!P$62,INDEX(INDIRECT("_"&amp;$AS48),MATCH(P$61,湖追自治体コード,0)),0)</f>
        <v>0</v>
      </c>
      <c r="Q48" s="973">
        <f ca="1">IF(INDEX(_401_01_001,MATCH(Q$61,_4自治体コード,0))=表16!Q$62,INDEX(INDIRECT("_"&amp;$AM48),MATCH(Q$61,_4自治体コード,0)),0)+IF(INDEX(_121_01_001,MATCH(Q$61,湖追自治体コード,0))=表16!Q$62,INDEX(INDIRECT("_"&amp;$AO48),MATCH(Q$61,湖追自治体コード,0)),0)+IF(INDEX(_124_02_001,MATCH(Q$61,湖追自治体コード,0))=表16!Q$62,INDEX(INDIRECT("_"&amp;$AS48),MATCH(Q$61,湖追自治体コード,0)),0)</f>
        <v>0</v>
      </c>
      <c r="R48" s="973">
        <f ca="1">IF(INDEX(_401_01_001,MATCH(R$61,_4自治体コード,0))=表16!R$62,INDEX(INDIRECT("_"&amp;$AM48),MATCH(R$61,_4自治体コード,0)),0)+IF(INDEX(_121_01_001,MATCH(R$61,湖追自治体コード,0))=表16!R$62,INDEX(INDIRECT("_"&amp;$AO48),MATCH(R$61,湖追自治体コード,0)),0)+IF(INDEX(_124_02_001,MATCH(R$61,湖追自治体コード,0))=表16!R$62,INDEX(INDIRECT("_"&amp;$AS48),MATCH(R$61,湖追自治体コード,0)),0)</f>
        <v>0</v>
      </c>
      <c r="S48" s="973">
        <f ca="1">IF(INDEX(_401_01_001,MATCH(S$61,_4自治体コード,0))=表16!S$62,INDEX(INDIRECT("_"&amp;$AM48),MATCH(S$61,_4自治体コード,0)),0)+IF(INDEX(_121_01_001,MATCH(S$61,湖追自治体コード,0))=表16!S$62,INDEX(INDIRECT("_"&amp;$AO48),MATCH(S$61,湖追自治体コード,0)),0)+IF(INDEX(_124_02_001,MATCH(S$61,湖追自治体コード,0))=表16!S$62,INDEX(INDIRECT("_"&amp;$AS48),MATCH(S$61,湖追自治体コード,0)),0)</f>
        <v>0</v>
      </c>
      <c r="T48" s="973">
        <f ca="1">IF(INDEX(_401_01_001,MATCH(T$61,_4自治体コード,0))=表16!T$62,INDEX(INDIRECT("_"&amp;$AM48),MATCH(T$61,_4自治体コード,0)),0)+IF(INDEX(_121_01_001,MATCH(T$61,湖追自治体コード,0))=表16!T$62,INDEX(INDIRECT("_"&amp;$AO48),MATCH(T$61,湖追自治体コード,0)),0)+IF(INDEX(_124_02_001,MATCH(T$61,湖追自治体コード,0))=表16!T$62,INDEX(INDIRECT("_"&amp;$AS48),MATCH(T$61,湖追自治体コード,0)),0)</f>
        <v>0</v>
      </c>
      <c r="U48" s="973">
        <f ca="1">IF(INDEX(_401_01_001,MATCH(U$61,_4自治体コード,0))=表16!U$62,INDEX(INDIRECT("_"&amp;$AM48),MATCH(U$61,_4自治体コード,0)),0)+IF(INDEX(_121_01_001,MATCH(U$61,湖追自治体コード,0))=表16!U$62,INDEX(INDIRECT("_"&amp;$AO48),MATCH(U$61,湖追自治体コード,0)),0)+IF(INDEX(_124_02_001,MATCH(U$61,湖追自治体コード,0))=表16!U$62,INDEX(INDIRECT("_"&amp;$AS48),MATCH(U$61,湖追自治体コード,0)),0)</f>
        <v>0</v>
      </c>
      <c r="V48" s="973">
        <f ca="1">IF(INDEX(_401_01_001,MATCH(V$61,_4自治体コード,0))=表16!V$62,INDEX(INDIRECT("_"&amp;$AM48),MATCH(V$61,_4自治体コード,0)),0)+IF(INDEX(_121_01_001,MATCH(V$61,湖追自治体コード,0))=表16!V$62,INDEX(INDIRECT("_"&amp;$AO48),MATCH(V$61,湖追自治体コード,0)),0)+IF(INDEX(_124_02_001,MATCH(V$61,湖追自治体コード,0))=表16!V$62,INDEX(INDIRECT("_"&amp;$AS48),MATCH(V$61,湖追自治体コード,0)),0)</f>
        <v>0</v>
      </c>
      <c r="W48" s="973">
        <f ca="1">IF(INDEX(_401_01_001,MATCH(W$61,_4自治体コード,0))=表16!W$62,INDEX(INDIRECT("_"&amp;$AM48),MATCH(W$61,_4自治体コード,0)),0)+IF(INDEX(_121_01_001,MATCH(W$61,湖追自治体コード,0))=表16!W$62,INDEX(INDIRECT("_"&amp;$AO48),MATCH(W$61,湖追自治体コード,0)),0)+IF(INDEX(_124_02_001,MATCH(W$61,湖追自治体コード,0))=表16!W$62,INDEX(INDIRECT("_"&amp;$AS48),MATCH(W$61,湖追自治体コード,0)),0)</f>
        <v>0</v>
      </c>
      <c r="X48" s="973">
        <f ca="1">IF(INDEX(_401_01_001,MATCH(X$61,_4自治体コード,0))=表16!X$62,INDEX(INDIRECT("_"&amp;$AM48),MATCH(X$61,_4自治体コード,0)),0)+IF(INDEX(_121_01_001,MATCH(X$61,湖追自治体コード,0))=表16!X$62,INDEX(INDIRECT("_"&amp;$AO48),MATCH(X$61,湖追自治体コード,0)),0)+IF(INDEX(_124_02_001,MATCH(X$61,湖追自治体コード,0))=表16!X$62,INDEX(INDIRECT("_"&amp;$AS48),MATCH(X$61,湖追自治体コード,0)),0)</f>
        <v>0</v>
      </c>
      <c r="Y48" s="973">
        <f ca="1">IF(INDEX(_401_01_001,MATCH(Y$61,_4自治体コード,0))=表16!Y$62,INDEX(INDIRECT("_"&amp;$AM48),MATCH(Y$61,_4自治体コード,0)),0)+IF(INDEX(_121_01_001,MATCH(Y$61,湖追自治体コード,0))=表16!Y$62,INDEX(INDIRECT("_"&amp;$AO48),MATCH(Y$61,湖追自治体コード,0)),0)+IF(INDEX(_124_02_001,MATCH(Y$61,湖追自治体コード,0))=表16!Y$62,INDEX(INDIRECT("_"&amp;$AS48),MATCH(Y$61,湖追自治体コード,0)),0)</f>
        <v>0</v>
      </c>
      <c r="Z48" s="973">
        <f ca="1">IF(INDEX(_401_01_001,MATCH(Z$61,_4自治体コード,0))=表16!Z$62,INDEX(INDIRECT("_"&amp;$AM48),MATCH(Z$61,_4自治体コード,0)),0)+IF(INDEX(_121_01_001,MATCH(Z$61,湖追自治体コード,0))=表16!Z$62,INDEX(INDIRECT("_"&amp;$AO48),MATCH(Z$61,湖追自治体コード,0)),0)+IF(INDEX(_124_02_001,MATCH(Z$61,湖追自治体コード,0))=表16!Z$62,INDEX(INDIRECT("_"&amp;$AS48),MATCH(Z$61,湖追自治体コード,0)),0)</f>
        <v>0</v>
      </c>
      <c r="AA48" s="973">
        <f ca="1">IF(INDEX(_401_01_001,MATCH(AA$61,_4自治体コード,0))=表16!AA$62,INDEX(INDIRECT("_"&amp;$AM48),MATCH(AA$61,_4自治体コード,0)),0)+IF(INDEX(_121_01_001,MATCH(AA$61,湖追自治体コード,0))=表16!AA$62,INDEX(INDIRECT("_"&amp;$AO48),MATCH(AA$61,湖追自治体コード,0)),0)+IF(INDEX(_124_02_001,MATCH(AA$61,湖追自治体コード,0))=表16!AA$62,INDEX(INDIRECT("_"&amp;$AS48),MATCH(AA$61,湖追自治体コード,0)),0)</f>
        <v>0</v>
      </c>
      <c r="AB48" s="973">
        <f ca="1">IF(INDEX(_401_01_001,MATCH(AB$61,_4自治体コード,0))=表16!AB$62,INDEX(INDIRECT("_"&amp;$AM48),MATCH(AB$61,_4自治体コード,0)),0)+IF(INDEX(_121_01_001,MATCH(AB$61,湖追自治体コード,0))=表16!AB$62,INDEX(INDIRECT("_"&amp;$AO48),MATCH(AB$61,湖追自治体コード,0)),0)+IF(INDEX(_124_02_001,MATCH(AB$61,湖追自治体コード,0))=表16!AB$62,INDEX(INDIRECT("_"&amp;$AS48),MATCH(AB$61,湖追自治体コード,0)),0)</f>
        <v>0</v>
      </c>
      <c r="AC48" s="973">
        <f ca="1">IF(INDEX(_401_01_001,MATCH(AC$61,_4自治体コード,0))=表16!AC$62,INDEX(INDIRECT("_"&amp;$AM48),MATCH(AC$61,_4自治体コード,0)),0)+IF(INDEX(_121_01_001,MATCH(AC$61,湖追自治体コード,0))=表16!AC$62,INDEX(INDIRECT("_"&amp;$AO48),MATCH(AC$61,湖追自治体コード,0)),0)+IF(INDEX(_124_02_001,MATCH(AC$61,湖追自治体コード,0))=表16!AC$62,INDEX(INDIRECT("_"&amp;$AS48),MATCH(AC$61,湖追自治体コード,0)),0)</f>
        <v>0</v>
      </c>
      <c r="AD48" s="973">
        <f ca="1">IF(INDEX(_401_01_001,MATCH(AD$61,_4自治体コード,0))=表16!AD$62,INDEX(INDIRECT("_"&amp;$AM48),MATCH(AD$61,_4自治体コード,0)),0)+IF(INDEX(_121_01_001,MATCH(AD$61,湖追自治体コード,0))=表16!AD$62,INDEX(INDIRECT("_"&amp;$AO48),MATCH(AD$61,湖追自治体コード,0)),0)+IF(INDEX(_124_02_001,MATCH(AD$61,湖追自治体コード,0))=表16!AD$62,INDEX(INDIRECT("_"&amp;$AS48),MATCH(AD$61,湖追自治体コード,0)),0)</f>
        <v>0</v>
      </c>
      <c r="AE48" s="973">
        <f ca="1">IF(INDEX(_401_01_001,MATCH(AE$61,_4自治体コード,0))=表16!AE$62,INDEX(INDIRECT("_"&amp;$AM48),MATCH(AE$61,_4自治体コード,0)),0)+IF(INDEX(_121_01_001,MATCH(AE$61,湖追自治体コード,0))=表16!AE$62,INDEX(INDIRECT("_"&amp;$AO48),MATCH(AE$61,湖追自治体コード,0)),0)+IF(INDEX(_124_02_001,MATCH(AE$61,湖追自治体コード,0))=表16!AE$62,INDEX(INDIRECT("_"&amp;$AS48),MATCH(AE$61,湖追自治体コード,0)),0)</f>
        <v>0</v>
      </c>
      <c r="AF48" s="973">
        <f ca="1">IF(INDEX(_401_01_001,MATCH(AF$61,_4自治体コード,0))=表16!AF$62,INDEX(INDIRECT("_"&amp;$AM48),MATCH(AF$61,_4自治体コード,0)),0)+IF(INDEX(_121_01_001,MATCH(AF$61,湖追自治体コード,0))=表16!AF$62,INDEX(INDIRECT("_"&amp;$AO48),MATCH(AF$61,湖追自治体コード,0)),0)+IF(INDEX(_124_02_001,MATCH(AF$61,湖追自治体コード,0))=表16!AF$62,INDEX(INDIRECT("_"&amp;$AS48),MATCH(AF$61,湖追自治体コード,0)),0)</f>
        <v>0</v>
      </c>
      <c r="AG48" s="973">
        <f ca="1">IF(INDEX(_401_01_001,MATCH(AG$61,_4自治体コード,0))=表16!AG$62,INDEX(INDIRECT("_"&amp;$AM48),MATCH(AG$61,_4自治体コード,0)),0)+IF(INDEX(_121_01_001,MATCH(AG$61,湖追自治体コード,0))=表16!AG$62,INDEX(INDIRECT("_"&amp;$AO48),MATCH(AG$61,湖追自治体コード,0)),0)+IF(INDEX(_124_02_001,MATCH(AG$61,湖追自治体コード,0))=表16!AG$62,INDEX(INDIRECT("_"&amp;$AS48),MATCH(AG$61,湖追自治体コード,0)),0)</f>
        <v>0</v>
      </c>
      <c r="AH48" s="975">
        <f t="shared" ca="1" si="4"/>
        <v>0</v>
      </c>
      <c r="AL48" s="570" t="s">
        <v>759</v>
      </c>
      <c r="AM48" s="570" t="s">
        <v>814</v>
      </c>
      <c r="AO48" s="570" t="s">
        <v>2612</v>
      </c>
      <c r="AR48" s="570" t="s">
        <v>759</v>
      </c>
      <c r="AS48" s="570" t="s">
        <v>1269</v>
      </c>
    </row>
    <row r="49" spans="1:45" ht="32.25" customHeight="1">
      <c r="A49" s="1631" t="s">
        <v>2389</v>
      </c>
      <c r="B49" s="1634" t="s">
        <v>2390</v>
      </c>
      <c r="C49" s="1635"/>
      <c r="D49" s="1640" t="s">
        <v>2391</v>
      </c>
      <c r="E49" s="1642" t="s">
        <v>2392</v>
      </c>
      <c r="F49" s="1643"/>
      <c r="G49" s="956">
        <f ca="1">IF(INDEX(_401_01_001,MATCH(G$61,_4自治体コード,0))=表16!G$62,INDEX(INDIRECT("_"&amp;$AM49),MATCH(G$61,_4自治体コード,0)),0)+IF(INDEX(_121_01_001,MATCH(G$61,湖追自治体コード,0))=表16!G$62,INDEX(INDIRECT("_"&amp;$AO49),MATCH(G$61,湖追自治体コード,0)),0)+IF(INDEX(_124_02_001,MATCH(G$61,湖追自治体コード,0))=表16!G$62,INDEX(INDIRECT("_"&amp;$AS49),MATCH(G$61,湖追自治体コード,0)),0)</f>
        <v>0</v>
      </c>
      <c r="H49" s="957">
        <f ca="1">IF(INDEX(_401_01_001,MATCH(H$61,_4自治体コード,0))=表16!H$62,INDEX(INDIRECT("_"&amp;$AM49),MATCH(H$61,_4自治体コード,0)),0)+IF(INDEX(_121_01_001,MATCH(H$61,湖追自治体コード,0))=表16!H$62,INDEX(INDIRECT("_"&amp;$AO49),MATCH(H$61,湖追自治体コード,0)),0)+IF(INDEX(_124_02_001,MATCH(H$61,湖追自治体コード,0))=表16!H$62,INDEX(INDIRECT("_"&amp;$AS49),MATCH(H$61,湖追自治体コード,0)),0)</f>
        <v>6</v>
      </c>
      <c r="I49" s="957">
        <f ca="1">IF(INDEX(_401_01_001,MATCH(I$61,_4自治体コード,0))=表16!I$62,INDEX(INDIRECT("_"&amp;$AM49),MATCH(I$61,_4自治体コード,0)),0)+IF(INDEX(_121_01_001,MATCH(I$61,湖追自治体コード,0))=表16!I$62,INDEX(INDIRECT("_"&amp;$AO49),MATCH(I$61,湖追自治体コード,0)),0)+IF(INDEX(_124_02_001,MATCH(I$61,湖追自治体コード,0))=表16!I$62,INDEX(INDIRECT("_"&amp;$AS49),MATCH(I$61,湖追自治体コード,0)),0)</f>
        <v>0</v>
      </c>
      <c r="J49" s="956">
        <f ca="1">IF(INDEX(_401_01_001,MATCH(J$61,_4自治体コード,0))=表16!J$62,INDEX(INDIRECT("_"&amp;$AM49),MATCH(J$61,_4自治体コード,0)),0)+IF(INDEX(_121_01_001,MATCH(J$61,湖追自治体コード,0))=表16!J$62,INDEX(INDIRECT("_"&amp;$AO49),MATCH(J$61,湖追自治体コード,0)),0)+IF(INDEX(_124_02_001,MATCH(J$61,湖追自治体コード,0))=表16!J$62,INDEX(INDIRECT("_"&amp;$AS49),MATCH(J$61,湖追自治体コード,0)),0)</f>
        <v>0</v>
      </c>
      <c r="K49" s="956">
        <f ca="1">IF(INDEX(_401_01_001,MATCH(K$61,_4自治体コード,0))=表16!K$62,INDEX(INDIRECT("_"&amp;$AM49),MATCH(K$61,_4自治体コード,0)),0)+IF(INDEX(_121_01_001,MATCH(K$61,湖追自治体コード,0))=表16!K$62,INDEX(INDIRECT("_"&amp;$AO49),MATCH(K$61,湖追自治体コード,0)),0)+IF(INDEX(_124_02_001,MATCH(K$61,湖追自治体コード,0))=表16!K$62,INDEX(INDIRECT("_"&amp;$AS49),MATCH(K$61,湖追自治体コード,0)),0)</f>
        <v>21</v>
      </c>
      <c r="L49" s="956">
        <f ca="1">IF(INDEX(_401_01_001,MATCH(L$61,_4自治体コード,0))=表16!L$62,INDEX(INDIRECT("_"&amp;$AM49),MATCH(L$61,_4自治体コード,0)),0)+IF(INDEX(_121_01_001,MATCH(L$61,湖追自治体コード,0))=表16!L$62,INDEX(INDIRECT("_"&amp;$AO49),MATCH(L$61,湖追自治体コード,0)),0)+IF(INDEX(_124_02_001,MATCH(L$61,湖追自治体コード,0))=表16!L$62,INDEX(INDIRECT("_"&amp;$AS49),MATCH(L$61,湖追自治体コード,0)),0)</f>
        <v>0</v>
      </c>
      <c r="M49" s="956">
        <f ca="1">IF(INDEX(_401_01_001,MATCH(M$61,_4自治体コード,0))=表16!M$62,INDEX(INDIRECT("_"&amp;$AM49),MATCH(M$61,_4自治体コード,0)),0)+IF(INDEX(_121_01_001,MATCH(M$61,湖追自治体コード,0))=表16!M$62,INDEX(INDIRECT("_"&amp;$AO49),MATCH(M$61,湖追自治体コード,0)),0)+IF(INDEX(_124_02_001,MATCH(M$61,湖追自治体コード,0))=表16!M$62,INDEX(INDIRECT("_"&amp;$AS49),MATCH(M$61,湖追自治体コード,0)),0)</f>
        <v>2</v>
      </c>
      <c r="N49" s="956">
        <f ca="1">IF(INDEX(_401_01_001,MATCH(N$61,_4自治体コード,0))=表16!N$62,INDEX(INDIRECT("_"&amp;$AM49),MATCH(N$61,_4自治体コード,0)),0)+IF(INDEX(_121_01_001,MATCH(N$61,湖追自治体コード,0))=表16!N$62,INDEX(INDIRECT("_"&amp;$AO49),MATCH(N$61,湖追自治体コード,0)),0)+IF(INDEX(_124_02_001,MATCH(N$61,湖追自治体コード,0))=表16!N$62,INDEX(INDIRECT("_"&amp;$AS49),MATCH(N$61,湖追自治体コード,0)),0)</f>
        <v>7</v>
      </c>
      <c r="O49" s="956">
        <f ca="1">IF(INDEX(_401_01_001,MATCH(O$61,_4自治体コード,0))=表16!O$62,INDEX(INDIRECT("_"&amp;$AM49),MATCH(O$61,_4自治体コード,0)),0)+IF(INDEX(_121_01_001,MATCH(O$61,湖追自治体コード,0))=表16!O$62,INDEX(INDIRECT("_"&amp;$AO49),MATCH(O$61,湖追自治体コード,0)),0)+IF(INDEX(_124_02_001,MATCH(O$61,湖追自治体コード,0))=表16!O$62,INDEX(INDIRECT("_"&amp;$AS49),MATCH(O$61,湖追自治体コード,0)),0)</f>
        <v>0</v>
      </c>
      <c r="P49" s="956">
        <f ca="1">IF(INDEX(_401_01_001,MATCH(P$61,_4自治体コード,0))=表16!P$62,INDEX(INDIRECT("_"&amp;$AM49),MATCH(P$61,_4自治体コード,0)),0)+IF(INDEX(_121_01_001,MATCH(P$61,湖追自治体コード,0))=表16!P$62,INDEX(INDIRECT("_"&amp;$AO49),MATCH(P$61,湖追自治体コード,0)),0)+IF(INDEX(_124_02_001,MATCH(P$61,湖追自治体コード,0))=表16!P$62,INDEX(INDIRECT("_"&amp;$AS49),MATCH(P$61,湖追自治体コード,0)),0)</f>
        <v>4</v>
      </c>
      <c r="Q49" s="956">
        <f ca="1">IF(INDEX(_401_01_001,MATCH(Q$61,_4自治体コード,0))=表16!Q$62,INDEX(INDIRECT("_"&amp;$AM49),MATCH(Q$61,_4自治体コード,0)),0)+IF(INDEX(_121_01_001,MATCH(Q$61,湖追自治体コード,0))=表16!Q$62,INDEX(INDIRECT("_"&amp;$AO49),MATCH(Q$61,湖追自治体コード,0)),0)+IF(INDEX(_124_02_001,MATCH(Q$61,湖追自治体コード,0))=表16!Q$62,INDEX(INDIRECT("_"&amp;$AS49),MATCH(Q$61,湖追自治体コード,0)),0)</f>
        <v>0</v>
      </c>
      <c r="R49" s="956">
        <f ca="1">IF(INDEX(_401_01_001,MATCH(R$61,_4自治体コード,0))=表16!R$62,INDEX(INDIRECT("_"&amp;$AM49),MATCH(R$61,_4自治体コード,0)),0)+IF(INDEX(_121_01_001,MATCH(R$61,湖追自治体コード,0))=表16!R$62,INDEX(INDIRECT("_"&amp;$AO49),MATCH(R$61,湖追自治体コード,0)),0)+IF(INDEX(_124_02_001,MATCH(R$61,湖追自治体コード,0))=表16!R$62,INDEX(INDIRECT("_"&amp;$AS49),MATCH(R$61,湖追自治体コード,0)),0)</f>
        <v>0</v>
      </c>
      <c r="S49" s="956">
        <f ca="1">IF(INDEX(_401_01_001,MATCH(S$61,_4自治体コード,0))=表16!S$62,INDEX(INDIRECT("_"&amp;$AM49),MATCH(S$61,_4自治体コード,0)),0)+IF(INDEX(_121_01_001,MATCH(S$61,湖追自治体コード,0))=表16!S$62,INDEX(INDIRECT("_"&amp;$AO49),MATCH(S$61,湖追自治体コード,0)),0)+IF(INDEX(_124_02_001,MATCH(S$61,湖追自治体コード,0))=表16!S$62,INDEX(INDIRECT("_"&amp;$AS49),MATCH(S$61,湖追自治体コード,0)),0)</f>
        <v>13</v>
      </c>
      <c r="T49" s="956">
        <f ca="1">IF(INDEX(_401_01_001,MATCH(T$61,_4自治体コード,0))=表16!T$62,INDEX(INDIRECT("_"&amp;$AM49),MATCH(T$61,_4自治体コード,0)),0)+IF(INDEX(_121_01_001,MATCH(T$61,湖追自治体コード,0))=表16!T$62,INDEX(INDIRECT("_"&amp;$AO49),MATCH(T$61,湖追自治体コード,0)),0)+IF(INDEX(_124_02_001,MATCH(T$61,湖追自治体コード,0))=表16!T$62,INDEX(INDIRECT("_"&amp;$AS49),MATCH(T$61,湖追自治体コード,0)),0)</f>
        <v>5</v>
      </c>
      <c r="U49" s="956">
        <f ca="1">IF(INDEX(_401_01_001,MATCH(U$61,_4自治体コード,0))=表16!U$62,INDEX(INDIRECT("_"&amp;$AM49),MATCH(U$61,_4自治体コード,0)),0)+IF(INDEX(_121_01_001,MATCH(U$61,湖追自治体コード,0))=表16!U$62,INDEX(INDIRECT("_"&amp;$AO49),MATCH(U$61,湖追自治体コード,0)),0)+IF(INDEX(_124_02_001,MATCH(U$61,湖追自治体コード,0))=表16!U$62,INDEX(INDIRECT("_"&amp;$AS49),MATCH(U$61,湖追自治体コード,0)),0)</f>
        <v>0</v>
      </c>
      <c r="V49" s="956">
        <f ca="1">IF(INDEX(_401_01_001,MATCH(V$61,_4自治体コード,0))=表16!V$62,INDEX(INDIRECT("_"&amp;$AM49),MATCH(V$61,_4自治体コード,0)),0)+IF(INDEX(_121_01_001,MATCH(V$61,湖追自治体コード,0))=表16!V$62,INDEX(INDIRECT("_"&amp;$AO49),MATCH(V$61,湖追自治体コード,0)),0)+IF(INDEX(_124_02_001,MATCH(V$61,湖追自治体コード,0))=表16!V$62,INDEX(INDIRECT("_"&amp;$AS49),MATCH(V$61,湖追自治体コード,0)),0)</f>
        <v>69</v>
      </c>
      <c r="W49" s="956">
        <f ca="1">IF(INDEX(_401_01_001,MATCH(W$61,_4自治体コード,0))=表16!W$62,INDEX(INDIRECT("_"&amp;$AM49),MATCH(W$61,_4自治体コード,0)),0)+IF(INDEX(_121_01_001,MATCH(W$61,湖追自治体コード,0))=表16!W$62,INDEX(INDIRECT("_"&amp;$AO49),MATCH(W$61,湖追自治体コード,0)),0)+IF(INDEX(_124_02_001,MATCH(W$61,湖追自治体コード,0))=表16!W$62,INDEX(INDIRECT("_"&amp;$AS49),MATCH(W$61,湖追自治体コード,0)),0)</f>
        <v>0</v>
      </c>
      <c r="X49" s="956">
        <f ca="1">IF(INDEX(_401_01_001,MATCH(X$61,_4自治体コード,0))=表16!X$62,INDEX(INDIRECT("_"&amp;$AM49),MATCH(X$61,_4自治体コード,0)),0)+IF(INDEX(_121_01_001,MATCH(X$61,湖追自治体コード,0))=表16!X$62,INDEX(INDIRECT("_"&amp;$AO49),MATCH(X$61,湖追自治体コード,0)),0)+IF(INDEX(_124_02_001,MATCH(X$61,湖追自治体コード,0))=表16!X$62,INDEX(INDIRECT("_"&amp;$AS49),MATCH(X$61,湖追自治体コード,0)),0)</f>
        <v>0</v>
      </c>
      <c r="Y49" s="956">
        <f ca="1">IF(INDEX(_401_01_001,MATCH(Y$61,_4自治体コード,0))=表16!Y$62,INDEX(INDIRECT("_"&amp;$AM49),MATCH(Y$61,_4自治体コード,0)),0)+IF(INDEX(_121_01_001,MATCH(Y$61,湖追自治体コード,0))=表16!Y$62,INDEX(INDIRECT("_"&amp;$AO49),MATCH(Y$61,湖追自治体コード,0)),0)+IF(INDEX(_124_02_001,MATCH(Y$61,湖追自治体コード,0))=表16!Y$62,INDEX(INDIRECT("_"&amp;$AS49),MATCH(Y$61,湖追自治体コード,0)),0)</f>
        <v>0</v>
      </c>
      <c r="Z49" s="956">
        <f ca="1">IF(INDEX(_401_01_001,MATCH(Z$61,_4自治体コード,0))=表16!Z$62,INDEX(INDIRECT("_"&amp;$AM49),MATCH(Z$61,_4自治体コード,0)),0)+IF(INDEX(_121_01_001,MATCH(Z$61,湖追自治体コード,0))=表16!Z$62,INDEX(INDIRECT("_"&amp;$AO49),MATCH(Z$61,湖追自治体コード,0)),0)+IF(INDEX(_124_02_001,MATCH(Z$61,湖追自治体コード,0))=表16!Z$62,INDEX(INDIRECT("_"&amp;$AS49),MATCH(Z$61,湖追自治体コード,0)),0)</f>
        <v>5</v>
      </c>
      <c r="AA49" s="956">
        <f ca="1">IF(INDEX(_401_01_001,MATCH(AA$61,_4自治体コード,0))=表16!AA$62,INDEX(INDIRECT("_"&amp;$AM49),MATCH(AA$61,_4自治体コード,0)),0)+IF(INDEX(_121_01_001,MATCH(AA$61,湖追自治体コード,0))=表16!AA$62,INDEX(INDIRECT("_"&amp;$AO49),MATCH(AA$61,湖追自治体コード,0)),0)+IF(INDEX(_124_02_001,MATCH(AA$61,湖追自治体コード,0))=表16!AA$62,INDEX(INDIRECT("_"&amp;$AS49),MATCH(AA$61,湖追自治体コード,0)),0)</f>
        <v>0</v>
      </c>
      <c r="AB49" s="956">
        <f ca="1">IF(INDEX(_401_01_001,MATCH(AB$61,_4自治体コード,0))=表16!AB$62,INDEX(INDIRECT("_"&amp;$AM49),MATCH(AB$61,_4自治体コード,0)),0)+IF(INDEX(_121_01_001,MATCH(AB$61,湖追自治体コード,0))=表16!AB$62,INDEX(INDIRECT("_"&amp;$AO49),MATCH(AB$61,湖追自治体コード,0)),0)+IF(INDEX(_124_02_001,MATCH(AB$61,湖追自治体コード,0))=表16!AB$62,INDEX(INDIRECT("_"&amp;$AS49),MATCH(AB$61,湖追自治体コード,0)),0)</f>
        <v>1</v>
      </c>
      <c r="AC49" s="956">
        <f ca="1">IF(INDEX(_401_01_001,MATCH(AC$61,_4自治体コード,0))=表16!AC$62,INDEX(INDIRECT("_"&amp;$AM49),MATCH(AC$61,_4自治体コード,0)),0)+IF(INDEX(_121_01_001,MATCH(AC$61,湖追自治体コード,0))=表16!AC$62,INDEX(INDIRECT("_"&amp;$AO49),MATCH(AC$61,湖追自治体コード,0)),0)+IF(INDEX(_124_02_001,MATCH(AC$61,湖追自治体コード,0))=表16!AC$62,INDEX(INDIRECT("_"&amp;$AS49),MATCH(AC$61,湖追自治体コード,0)),0)</f>
        <v>0</v>
      </c>
      <c r="AD49" s="956">
        <f ca="1">IF(INDEX(_401_01_001,MATCH(AD$61,_4自治体コード,0))=表16!AD$62,INDEX(INDIRECT("_"&amp;$AM49),MATCH(AD$61,_4自治体コード,0)),0)+IF(INDEX(_121_01_001,MATCH(AD$61,湖追自治体コード,0))=表16!AD$62,INDEX(INDIRECT("_"&amp;$AO49),MATCH(AD$61,湖追自治体コード,0)),0)+IF(INDEX(_124_02_001,MATCH(AD$61,湖追自治体コード,0))=表16!AD$62,INDEX(INDIRECT("_"&amp;$AS49),MATCH(AD$61,湖追自治体コード,0)),0)</f>
        <v>0</v>
      </c>
      <c r="AE49" s="956">
        <f ca="1">IF(INDEX(_401_01_001,MATCH(AE$61,_4自治体コード,0))=表16!AE$62,INDEX(INDIRECT("_"&amp;$AM49),MATCH(AE$61,_4自治体コード,0)),0)+IF(INDEX(_121_01_001,MATCH(AE$61,湖追自治体コード,0))=表16!AE$62,INDEX(INDIRECT("_"&amp;$AO49),MATCH(AE$61,湖追自治体コード,0)),0)+IF(INDEX(_124_02_001,MATCH(AE$61,湖追自治体コード,0))=表16!AE$62,INDEX(INDIRECT("_"&amp;$AS49),MATCH(AE$61,湖追自治体コード,0)),0)</f>
        <v>0</v>
      </c>
      <c r="AF49" s="956">
        <f ca="1">IF(INDEX(_401_01_001,MATCH(AF$61,_4自治体コード,0))=表16!AF$62,INDEX(INDIRECT("_"&amp;$AM49),MATCH(AF$61,_4自治体コード,0)),0)+IF(INDEX(_121_01_001,MATCH(AF$61,湖追自治体コード,0))=表16!AF$62,INDEX(INDIRECT("_"&amp;$AO49),MATCH(AF$61,湖追自治体コード,0)),0)+IF(INDEX(_124_02_001,MATCH(AF$61,湖追自治体コード,0))=表16!AF$62,INDEX(INDIRECT("_"&amp;$AS49),MATCH(AF$61,湖追自治体コード,0)),0)</f>
        <v>4</v>
      </c>
      <c r="AG49" s="956">
        <f ca="1">IF(INDEX(_401_01_001,MATCH(AG$61,_4自治体コード,0))=表16!AG$62,INDEX(INDIRECT("_"&amp;$AM49),MATCH(AG$61,_4自治体コード,0)),0)+IF(INDEX(_121_01_001,MATCH(AG$61,湖追自治体コード,0))=表16!AG$62,INDEX(INDIRECT("_"&amp;$AO49),MATCH(AG$61,湖追自治体コード,0)),0)+IF(INDEX(_124_02_001,MATCH(AG$61,湖追自治体コード,0))=表16!AG$62,INDEX(INDIRECT("_"&amp;$AS49),MATCH(AG$61,湖追自治体コード,0)),0)</f>
        <v>0</v>
      </c>
      <c r="AH49" s="958">
        <f t="shared" ca="1" si="4"/>
        <v>137</v>
      </c>
      <c r="AL49" s="570" t="s">
        <v>760</v>
      </c>
      <c r="AM49" s="570" t="s">
        <v>816</v>
      </c>
      <c r="AO49" s="570" t="s">
        <v>2613</v>
      </c>
      <c r="AR49" s="570" t="s">
        <v>760</v>
      </c>
      <c r="AS49" s="570" t="s">
        <v>1271</v>
      </c>
    </row>
    <row r="50" spans="1:45" ht="32.25" customHeight="1">
      <c r="A50" s="1632"/>
      <c r="B50" s="1636"/>
      <c r="C50" s="1637"/>
      <c r="D50" s="1641"/>
      <c r="E50" s="1644" t="s">
        <v>2393</v>
      </c>
      <c r="F50" s="1645"/>
      <c r="G50" s="962">
        <f ca="1">IF(INDEX(_401_01_001,MATCH(G$61,_4自治体コード,0))=表16!G$62,INDEX(INDIRECT("_"&amp;$AM50),MATCH(G$61,_4自治体コード,0)),0)+IF(INDEX(_121_01_001,MATCH(G$61,湖追自治体コード,0))=表16!G$62,INDEX(INDIRECT("_"&amp;$AO50),MATCH(G$61,湖追自治体コード,0)),0)+IF(INDEX(_124_02_001,MATCH(G$61,湖追自治体コード,0))=表16!G$62,INDEX(INDIRECT("_"&amp;$AS50),MATCH(G$61,湖追自治体コード,0)),0)</f>
        <v>0</v>
      </c>
      <c r="H50" s="999">
        <f ca="1">IF(INDEX(_401_01_001,MATCH(H$61,_4自治体コード,0))=表16!H$62,INDEX(INDIRECT("_"&amp;$AM50),MATCH(H$61,_4自治体コード,0)),0)+IF(INDEX(_121_01_001,MATCH(H$61,湖追自治体コード,0))=表16!H$62,INDEX(INDIRECT("_"&amp;$AO50),MATCH(H$61,湖追自治体コード,0)),0)+IF(INDEX(_124_02_001,MATCH(H$61,湖追自治体コード,0))=表16!H$62,INDEX(INDIRECT("_"&amp;$AS50),MATCH(H$61,湖追自治体コード,0)),0)</f>
        <v>11</v>
      </c>
      <c r="I50" s="999">
        <f ca="1">IF(INDEX(_401_01_001,MATCH(I$61,_4自治体コード,0))=表16!I$62,INDEX(INDIRECT("_"&amp;$AM50),MATCH(I$61,_4自治体コード,0)),0)+IF(INDEX(_121_01_001,MATCH(I$61,湖追自治体コード,0))=表16!I$62,INDEX(INDIRECT("_"&amp;$AO50),MATCH(I$61,湖追自治体コード,0)),0)+IF(INDEX(_124_02_001,MATCH(I$61,湖追自治体コード,0))=表16!I$62,INDEX(INDIRECT("_"&amp;$AS50),MATCH(I$61,湖追自治体コード,0)),0)</f>
        <v>0</v>
      </c>
      <c r="J50" s="962">
        <f ca="1">IF(INDEX(_401_01_001,MATCH(J$61,_4自治体コード,0))=表16!J$62,INDEX(INDIRECT("_"&amp;$AM50),MATCH(J$61,_4自治体コード,0)),0)+IF(INDEX(_121_01_001,MATCH(J$61,湖追自治体コード,0))=表16!J$62,INDEX(INDIRECT("_"&amp;$AO50),MATCH(J$61,湖追自治体コード,0)),0)+IF(INDEX(_124_02_001,MATCH(J$61,湖追自治体コード,0))=表16!J$62,INDEX(INDIRECT("_"&amp;$AS50),MATCH(J$61,湖追自治体コード,0)),0)</f>
        <v>0</v>
      </c>
      <c r="K50" s="962">
        <f ca="1">IF(INDEX(_401_01_001,MATCH(K$61,_4自治体コード,0))=表16!K$62,INDEX(INDIRECT("_"&amp;$AM50),MATCH(K$61,_4自治体コード,0)),0)+IF(INDEX(_121_01_001,MATCH(K$61,湖追自治体コード,0))=表16!K$62,INDEX(INDIRECT("_"&amp;$AO50),MATCH(K$61,湖追自治体コード,0)),0)+IF(INDEX(_124_02_001,MATCH(K$61,湖追自治体コード,0))=表16!K$62,INDEX(INDIRECT("_"&amp;$AS50),MATCH(K$61,湖追自治体コード,0)),0)</f>
        <v>3</v>
      </c>
      <c r="L50" s="962">
        <f ca="1">IF(INDEX(_401_01_001,MATCH(L$61,_4自治体コード,0))=表16!L$62,INDEX(INDIRECT("_"&amp;$AM50),MATCH(L$61,_4自治体コード,0)),0)+IF(INDEX(_121_01_001,MATCH(L$61,湖追自治体コード,0))=表16!L$62,INDEX(INDIRECT("_"&amp;$AO50),MATCH(L$61,湖追自治体コード,0)),0)+IF(INDEX(_124_02_001,MATCH(L$61,湖追自治体コード,0))=表16!L$62,INDEX(INDIRECT("_"&amp;$AS50),MATCH(L$61,湖追自治体コード,0)),0)</f>
        <v>0</v>
      </c>
      <c r="M50" s="962">
        <f ca="1">IF(INDEX(_401_01_001,MATCH(M$61,_4自治体コード,0))=表16!M$62,INDEX(INDIRECT("_"&amp;$AM50),MATCH(M$61,_4自治体コード,0)),0)+IF(INDEX(_121_01_001,MATCH(M$61,湖追自治体コード,0))=表16!M$62,INDEX(INDIRECT("_"&amp;$AO50),MATCH(M$61,湖追自治体コード,0)),0)+IF(INDEX(_124_02_001,MATCH(M$61,湖追自治体コード,0))=表16!M$62,INDEX(INDIRECT("_"&amp;$AS50),MATCH(M$61,湖追自治体コード,0)),0)</f>
        <v>0</v>
      </c>
      <c r="N50" s="962">
        <f ca="1">IF(INDEX(_401_01_001,MATCH(N$61,_4自治体コード,0))=表16!N$62,INDEX(INDIRECT("_"&amp;$AM50),MATCH(N$61,_4自治体コード,0)),0)+IF(INDEX(_121_01_001,MATCH(N$61,湖追自治体コード,0))=表16!N$62,INDEX(INDIRECT("_"&amp;$AO50),MATCH(N$61,湖追自治体コード,0)),0)+IF(INDEX(_124_02_001,MATCH(N$61,湖追自治体コード,0))=表16!N$62,INDEX(INDIRECT("_"&amp;$AS50),MATCH(N$61,湖追自治体コード,0)),0)</f>
        <v>14</v>
      </c>
      <c r="O50" s="962">
        <f ca="1">IF(INDEX(_401_01_001,MATCH(O$61,_4自治体コード,0))=表16!O$62,INDEX(INDIRECT("_"&amp;$AM50),MATCH(O$61,_4自治体コード,0)),0)+IF(INDEX(_121_01_001,MATCH(O$61,湖追自治体コード,0))=表16!O$62,INDEX(INDIRECT("_"&amp;$AO50),MATCH(O$61,湖追自治体コード,0)),0)+IF(INDEX(_124_02_001,MATCH(O$61,湖追自治体コード,0))=表16!O$62,INDEX(INDIRECT("_"&amp;$AS50),MATCH(O$61,湖追自治体コード,0)),0)</f>
        <v>0</v>
      </c>
      <c r="P50" s="962">
        <f ca="1">IF(INDEX(_401_01_001,MATCH(P$61,_4自治体コード,0))=表16!P$62,INDEX(INDIRECT("_"&amp;$AM50),MATCH(P$61,_4自治体コード,0)),0)+IF(INDEX(_121_01_001,MATCH(P$61,湖追自治体コード,0))=表16!P$62,INDEX(INDIRECT("_"&amp;$AO50),MATCH(P$61,湖追自治体コード,0)),0)+IF(INDEX(_124_02_001,MATCH(P$61,湖追自治体コード,0))=表16!P$62,INDEX(INDIRECT("_"&amp;$AS50),MATCH(P$61,湖追自治体コード,0)),0)</f>
        <v>0</v>
      </c>
      <c r="Q50" s="962">
        <f ca="1">IF(INDEX(_401_01_001,MATCH(Q$61,_4自治体コード,0))=表16!Q$62,INDEX(INDIRECT("_"&amp;$AM50),MATCH(Q$61,_4自治体コード,0)),0)+IF(INDEX(_121_01_001,MATCH(Q$61,湖追自治体コード,0))=表16!Q$62,INDEX(INDIRECT("_"&amp;$AO50),MATCH(Q$61,湖追自治体コード,0)),0)+IF(INDEX(_124_02_001,MATCH(Q$61,湖追自治体コード,0))=表16!Q$62,INDEX(INDIRECT("_"&amp;$AS50),MATCH(Q$61,湖追自治体コード,0)),0)</f>
        <v>0</v>
      </c>
      <c r="R50" s="962">
        <f ca="1">IF(INDEX(_401_01_001,MATCH(R$61,_4自治体コード,0))=表16!R$62,INDEX(INDIRECT("_"&amp;$AM50),MATCH(R$61,_4自治体コード,0)),0)+IF(INDEX(_121_01_001,MATCH(R$61,湖追自治体コード,0))=表16!R$62,INDEX(INDIRECT("_"&amp;$AO50),MATCH(R$61,湖追自治体コード,0)),0)+IF(INDEX(_124_02_001,MATCH(R$61,湖追自治体コード,0))=表16!R$62,INDEX(INDIRECT("_"&amp;$AS50),MATCH(R$61,湖追自治体コード,0)),0)</f>
        <v>0</v>
      </c>
      <c r="S50" s="962">
        <f ca="1">IF(INDEX(_401_01_001,MATCH(S$61,_4自治体コード,0))=表16!S$62,INDEX(INDIRECT("_"&amp;$AM50),MATCH(S$61,_4自治体コード,0)),0)+IF(INDEX(_121_01_001,MATCH(S$61,湖追自治体コード,0))=表16!S$62,INDEX(INDIRECT("_"&amp;$AO50),MATCH(S$61,湖追自治体コード,0)),0)+IF(INDEX(_124_02_001,MATCH(S$61,湖追自治体コード,0))=表16!S$62,INDEX(INDIRECT("_"&amp;$AS50),MATCH(S$61,湖追自治体コード,0)),0)</f>
        <v>0</v>
      </c>
      <c r="T50" s="962">
        <f ca="1">IF(INDEX(_401_01_001,MATCH(T$61,_4自治体コード,0))=表16!T$62,INDEX(INDIRECT("_"&amp;$AM50),MATCH(T$61,_4自治体コード,0)),0)+IF(INDEX(_121_01_001,MATCH(T$61,湖追自治体コード,0))=表16!T$62,INDEX(INDIRECT("_"&amp;$AO50),MATCH(T$61,湖追自治体コード,0)),0)+IF(INDEX(_124_02_001,MATCH(T$61,湖追自治体コード,0))=表16!T$62,INDEX(INDIRECT("_"&amp;$AS50),MATCH(T$61,湖追自治体コード,0)),0)</f>
        <v>4</v>
      </c>
      <c r="U50" s="962">
        <f ca="1">IF(INDEX(_401_01_001,MATCH(U$61,_4自治体コード,0))=表16!U$62,INDEX(INDIRECT("_"&amp;$AM50),MATCH(U$61,_4自治体コード,0)),0)+IF(INDEX(_121_01_001,MATCH(U$61,湖追自治体コード,0))=表16!U$62,INDEX(INDIRECT("_"&amp;$AO50),MATCH(U$61,湖追自治体コード,0)),0)+IF(INDEX(_124_02_001,MATCH(U$61,湖追自治体コード,0))=表16!U$62,INDEX(INDIRECT("_"&amp;$AS50),MATCH(U$61,湖追自治体コード,0)),0)</f>
        <v>0</v>
      </c>
      <c r="V50" s="962">
        <f ca="1">IF(INDEX(_401_01_001,MATCH(V$61,_4自治体コード,0))=表16!V$62,INDEX(INDIRECT("_"&amp;$AM50),MATCH(V$61,_4自治体コード,0)),0)+IF(INDEX(_121_01_001,MATCH(V$61,湖追自治体コード,0))=表16!V$62,INDEX(INDIRECT("_"&amp;$AO50),MATCH(V$61,湖追自治体コード,0)),0)+IF(INDEX(_124_02_001,MATCH(V$61,湖追自治体コード,0))=表16!V$62,INDEX(INDIRECT("_"&amp;$AS50),MATCH(V$61,湖追自治体コード,0)),0)</f>
        <v>1</v>
      </c>
      <c r="W50" s="962">
        <f ca="1">IF(INDEX(_401_01_001,MATCH(W$61,_4自治体コード,0))=表16!W$62,INDEX(INDIRECT("_"&amp;$AM50),MATCH(W$61,_4自治体コード,0)),0)+IF(INDEX(_121_01_001,MATCH(W$61,湖追自治体コード,0))=表16!W$62,INDEX(INDIRECT("_"&amp;$AO50),MATCH(W$61,湖追自治体コード,0)),0)+IF(INDEX(_124_02_001,MATCH(W$61,湖追自治体コード,0))=表16!W$62,INDEX(INDIRECT("_"&amp;$AS50),MATCH(W$61,湖追自治体コード,0)),0)</f>
        <v>0</v>
      </c>
      <c r="X50" s="962">
        <f ca="1">IF(INDEX(_401_01_001,MATCH(X$61,_4自治体コード,0))=表16!X$62,INDEX(INDIRECT("_"&amp;$AM50),MATCH(X$61,_4自治体コード,0)),0)+IF(INDEX(_121_01_001,MATCH(X$61,湖追自治体コード,0))=表16!X$62,INDEX(INDIRECT("_"&amp;$AO50),MATCH(X$61,湖追自治体コード,0)),0)+IF(INDEX(_124_02_001,MATCH(X$61,湖追自治体コード,0))=表16!X$62,INDEX(INDIRECT("_"&amp;$AS50),MATCH(X$61,湖追自治体コード,0)),0)</f>
        <v>0</v>
      </c>
      <c r="Y50" s="962">
        <f ca="1">IF(INDEX(_401_01_001,MATCH(Y$61,_4自治体コード,0))=表16!Y$62,INDEX(INDIRECT("_"&amp;$AM50),MATCH(Y$61,_4自治体コード,0)),0)+IF(INDEX(_121_01_001,MATCH(Y$61,湖追自治体コード,0))=表16!Y$62,INDEX(INDIRECT("_"&amp;$AO50),MATCH(Y$61,湖追自治体コード,0)),0)+IF(INDEX(_124_02_001,MATCH(Y$61,湖追自治体コード,0))=表16!Y$62,INDEX(INDIRECT("_"&amp;$AS50),MATCH(Y$61,湖追自治体コード,0)),0)</f>
        <v>0</v>
      </c>
      <c r="Z50" s="962">
        <f ca="1">IF(INDEX(_401_01_001,MATCH(Z$61,_4自治体コード,0))=表16!Z$62,INDEX(INDIRECT("_"&amp;$AM50),MATCH(Z$61,_4自治体コード,0)),0)+IF(INDEX(_121_01_001,MATCH(Z$61,湖追自治体コード,0))=表16!Z$62,INDEX(INDIRECT("_"&amp;$AO50),MATCH(Z$61,湖追自治体コード,0)),0)+IF(INDEX(_124_02_001,MATCH(Z$61,湖追自治体コード,0))=表16!Z$62,INDEX(INDIRECT("_"&amp;$AS50),MATCH(Z$61,湖追自治体コード,0)),0)</f>
        <v>0</v>
      </c>
      <c r="AA50" s="962">
        <f ca="1">IF(INDEX(_401_01_001,MATCH(AA$61,_4自治体コード,0))=表16!AA$62,INDEX(INDIRECT("_"&amp;$AM50),MATCH(AA$61,_4自治体コード,0)),0)+IF(INDEX(_121_01_001,MATCH(AA$61,湖追自治体コード,0))=表16!AA$62,INDEX(INDIRECT("_"&amp;$AO50),MATCH(AA$61,湖追自治体コード,0)),0)+IF(INDEX(_124_02_001,MATCH(AA$61,湖追自治体コード,0))=表16!AA$62,INDEX(INDIRECT("_"&amp;$AS50),MATCH(AA$61,湖追自治体コード,0)),0)</f>
        <v>0</v>
      </c>
      <c r="AB50" s="962">
        <f ca="1">IF(INDEX(_401_01_001,MATCH(AB$61,_4自治体コード,0))=表16!AB$62,INDEX(INDIRECT("_"&amp;$AM50),MATCH(AB$61,_4自治体コード,0)),0)+IF(INDEX(_121_01_001,MATCH(AB$61,湖追自治体コード,0))=表16!AB$62,INDEX(INDIRECT("_"&amp;$AO50),MATCH(AB$61,湖追自治体コード,0)),0)+IF(INDEX(_124_02_001,MATCH(AB$61,湖追自治体コード,0))=表16!AB$62,INDEX(INDIRECT("_"&amp;$AS50),MATCH(AB$61,湖追自治体コード,0)),0)</f>
        <v>0</v>
      </c>
      <c r="AC50" s="962">
        <f ca="1">IF(INDEX(_401_01_001,MATCH(AC$61,_4自治体コード,0))=表16!AC$62,INDEX(INDIRECT("_"&amp;$AM50),MATCH(AC$61,_4自治体コード,0)),0)+IF(INDEX(_121_01_001,MATCH(AC$61,湖追自治体コード,0))=表16!AC$62,INDEX(INDIRECT("_"&amp;$AO50),MATCH(AC$61,湖追自治体コード,0)),0)+IF(INDEX(_124_02_001,MATCH(AC$61,湖追自治体コード,0))=表16!AC$62,INDEX(INDIRECT("_"&amp;$AS50),MATCH(AC$61,湖追自治体コード,0)),0)</f>
        <v>0</v>
      </c>
      <c r="AD50" s="962">
        <f ca="1">IF(INDEX(_401_01_001,MATCH(AD$61,_4自治体コード,0))=表16!AD$62,INDEX(INDIRECT("_"&amp;$AM50),MATCH(AD$61,_4自治体コード,0)),0)+IF(INDEX(_121_01_001,MATCH(AD$61,湖追自治体コード,0))=表16!AD$62,INDEX(INDIRECT("_"&amp;$AO50),MATCH(AD$61,湖追自治体コード,0)),0)+IF(INDEX(_124_02_001,MATCH(AD$61,湖追自治体コード,0))=表16!AD$62,INDEX(INDIRECT("_"&amp;$AS50),MATCH(AD$61,湖追自治体コード,0)),0)</f>
        <v>0</v>
      </c>
      <c r="AE50" s="962">
        <f ca="1">IF(INDEX(_401_01_001,MATCH(AE$61,_4自治体コード,0))=表16!AE$62,INDEX(INDIRECT("_"&amp;$AM50),MATCH(AE$61,_4自治体コード,0)),0)+IF(INDEX(_121_01_001,MATCH(AE$61,湖追自治体コード,0))=表16!AE$62,INDEX(INDIRECT("_"&amp;$AO50),MATCH(AE$61,湖追自治体コード,0)),0)+IF(INDEX(_124_02_001,MATCH(AE$61,湖追自治体コード,0))=表16!AE$62,INDEX(INDIRECT("_"&amp;$AS50),MATCH(AE$61,湖追自治体コード,0)),0)</f>
        <v>0</v>
      </c>
      <c r="AF50" s="962">
        <f ca="1">IF(INDEX(_401_01_001,MATCH(AF$61,_4自治体コード,0))=表16!AF$62,INDEX(INDIRECT("_"&amp;$AM50),MATCH(AF$61,_4自治体コード,0)),0)+IF(INDEX(_121_01_001,MATCH(AF$61,湖追自治体コード,0))=表16!AF$62,INDEX(INDIRECT("_"&amp;$AO50),MATCH(AF$61,湖追自治体コード,0)),0)+IF(INDEX(_124_02_001,MATCH(AF$61,湖追自治体コード,0))=表16!AF$62,INDEX(INDIRECT("_"&amp;$AS50),MATCH(AF$61,湖追自治体コード,0)),0)</f>
        <v>2</v>
      </c>
      <c r="AG50" s="962">
        <f ca="1">IF(INDEX(_401_01_001,MATCH(AG$61,_4自治体コード,0))=表16!AG$62,INDEX(INDIRECT("_"&amp;$AM50),MATCH(AG$61,_4自治体コード,0)),0)+IF(INDEX(_121_01_001,MATCH(AG$61,湖追自治体コード,0))=表16!AG$62,INDEX(INDIRECT("_"&amp;$AO50),MATCH(AG$61,湖追自治体コード,0)),0)+IF(INDEX(_124_02_001,MATCH(AG$61,湖追自治体コード,0))=表16!AG$62,INDEX(INDIRECT("_"&amp;$AS50),MATCH(AG$61,湖追自治体コード,0)),0)</f>
        <v>0</v>
      </c>
      <c r="AH50" s="964">
        <f t="shared" ca="1" si="4"/>
        <v>35</v>
      </c>
      <c r="AL50" s="570" t="s">
        <v>761</v>
      </c>
      <c r="AM50" s="570" t="s">
        <v>817</v>
      </c>
      <c r="AO50" s="570" t="s">
        <v>1229</v>
      </c>
      <c r="AR50" s="570" t="s">
        <v>761</v>
      </c>
      <c r="AS50" s="570" t="s">
        <v>1272</v>
      </c>
    </row>
    <row r="51" spans="1:45" ht="32.25" customHeight="1">
      <c r="A51" s="1632"/>
      <c r="B51" s="1636"/>
      <c r="C51" s="1637"/>
      <c r="D51" s="1646" t="s">
        <v>2394</v>
      </c>
      <c r="E51" s="1647" t="s">
        <v>2395</v>
      </c>
      <c r="F51" s="1648"/>
      <c r="G51" s="968">
        <f ca="1">IF(INDEX(_401_01_001,MATCH(G$61,_4自治体コード,0))=表16!G$62,INDEX(INDIRECT("_"&amp;$AM51),MATCH(G$61,_4自治体コード,0)),0)+IF(INDEX(_121_01_001,MATCH(G$61,湖追自治体コード,0))=表16!G$62,INDEX(INDIRECT("_"&amp;$AO51),MATCH(G$61,湖追自治体コード,0)),0)+IF(INDEX(_124_02_001,MATCH(G$61,湖追自治体コード,0))=表16!G$62,INDEX(INDIRECT("_"&amp;$AS51),MATCH(G$61,湖追自治体コード,0)),0)</f>
        <v>0</v>
      </c>
      <c r="H51" s="971">
        <f ca="1">IF(INDEX(_401_01_001,MATCH(H$61,_4自治体コード,0))=表16!H$62,INDEX(INDIRECT("_"&amp;$AM51),MATCH(H$61,_4自治体コード,0)),0)+IF(INDEX(_121_01_001,MATCH(H$61,湖追自治体コード,0))=表16!H$62,INDEX(INDIRECT("_"&amp;$AO51),MATCH(H$61,湖追自治体コード,0)),0)+IF(INDEX(_124_02_001,MATCH(H$61,湖追自治体コード,0))=表16!H$62,INDEX(INDIRECT("_"&amp;$AS51),MATCH(H$61,湖追自治体コード,0)),0)</f>
        <v>8</v>
      </c>
      <c r="I51" s="971">
        <f ca="1">IF(INDEX(_401_01_001,MATCH(I$61,_4自治体コード,0))=表16!I$62,INDEX(INDIRECT("_"&amp;$AM51),MATCH(I$61,_4自治体コード,0)),0)+IF(INDEX(_121_01_001,MATCH(I$61,湖追自治体コード,0))=表16!I$62,INDEX(INDIRECT("_"&amp;$AO51),MATCH(I$61,湖追自治体コード,0)),0)+IF(INDEX(_124_02_001,MATCH(I$61,湖追自治体コード,0))=表16!I$62,INDEX(INDIRECT("_"&amp;$AS51),MATCH(I$61,湖追自治体コード,0)),0)</f>
        <v>0</v>
      </c>
      <c r="J51" s="968">
        <f ca="1">IF(INDEX(_401_01_001,MATCH(J$61,_4自治体コード,0))=表16!J$62,INDEX(INDIRECT("_"&amp;$AM51),MATCH(J$61,_4自治体コード,0)),0)+IF(INDEX(_121_01_001,MATCH(J$61,湖追自治体コード,0))=表16!J$62,INDEX(INDIRECT("_"&amp;$AO51),MATCH(J$61,湖追自治体コード,0)),0)+IF(INDEX(_124_02_001,MATCH(J$61,湖追自治体コード,0))=表16!J$62,INDEX(INDIRECT("_"&amp;$AS51),MATCH(J$61,湖追自治体コード,0)),0)</f>
        <v>0</v>
      </c>
      <c r="K51" s="968">
        <f ca="1">IF(INDEX(_401_01_001,MATCH(K$61,_4自治体コード,0))=表16!K$62,INDEX(INDIRECT("_"&amp;$AM51),MATCH(K$61,_4自治体コード,0)),0)+IF(INDEX(_121_01_001,MATCH(K$61,湖追自治体コード,0))=表16!K$62,INDEX(INDIRECT("_"&amp;$AO51),MATCH(K$61,湖追自治体コード,0)),0)+IF(INDEX(_124_02_001,MATCH(K$61,湖追自治体コード,0))=表16!K$62,INDEX(INDIRECT("_"&amp;$AS51),MATCH(K$61,湖追自治体コード,0)),0)</f>
        <v>5</v>
      </c>
      <c r="L51" s="968">
        <f ca="1">IF(INDEX(_401_01_001,MATCH(L$61,_4自治体コード,0))=表16!L$62,INDEX(INDIRECT("_"&amp;$AM51),MATCH(L$61,_4自治体コード,0)),0)+IF(INDEX(_121_01_001,MATCH(L$61,湖追自治体コード,0))=表16!L$62,INDEX(INDIRECT("_"&amp;$AO51),MATCH(L$61,湖追自治体コード,0)),0)+IF(INDEX(_124_02_001,MATCH(L$61,湖追自治体コード,0))=表16!L$62,INDEX(INDIRECT("_"&amp;$AS51),MATCH(L$61,湖追自治体コード,0)),0)</f>
        <v>0</v>
      </c>
      <c r="M51" s="968">
        <f ca="1">IF(INDEX(_401_01_001,MATCH(M$61,_4自治体コード,0))=表16!M$62,INDEX(INDIRECT("_"&amp;$AM51),MATCH(M$61,_4自治体コード,0)),0)+IF(INDEX(_121_01_001,MATCH(M$61,湖追自治体コード,0))=表16!M$62,INDEX(INDIRECT("_"&amp;$AO51),MATCH(M$61,湖追自治体コード,0)),0)+IF(INDEX(_124_02_001,MATCH(M$61,湖追自治体コード,0))=表16!M$62,INDEX(INDIRECT("_"&amp;$AS51),MATCH(M$61,湖追自治体コード,0)),0)</f>
        <v>2</v>
      </c>
      <c r="N51" s="968">
        <f ca="1">IF(INDEX(_401_01_001,MATCH(N$61,_4自治体コード,0))=表16!N$62,INDEX(INDIRECT("_"&amp;$AM51),MATCH(N$61,_4自治体コード,0)),0)+IF(INDEX(_121_01_001,MATCH(N$61,湖追自治体コード,0))=表16!N$62,INDEX(INDIRECT("_"&amp;$AO51),MATCH(N$61,湖追自治体コード,0)),0)+IF(INDEX(_124_02_001,MATCH(N$61,湖追自治体コード,0))=表16!N$62,INDEX(INDIRECT("_"&amp;$AS51),MATCH(N$61,湖追自治体コード,0)),0)</f>
        <v>9</v>
      </c>
      <c r="O51" s="968">
        <f ca="1">IF(INDEX(_401_01_001,MATCH(O$61,_4自治体コード,0))=表16!O$62,INDEX(INDIRECT("_"&amp;$AM51),MATCH(O$61,_4自治体コード,0)),0)+IF(INDEX(_121_01_001,MATCH(O$61,湖追自治体コード,0))=表16!O$62,INDEX(INDIRECT("_"&amp;$AO51),MATCH(O$61,湖追自治体コード,0)),0)+IF(INDEX(_124_02_001,MATCH(O$61,湖追自治体コード,0))=表16!O$62,INDEX(INDIRECT("_"&amp;$AS51),MATCH(O$61,湖追自治体コード,0)),0)</f>
        <v>0</v>
      </c>
      <c r="P51" s="968">
        <f ca="1">IF(INDEX(_401_01_001,MATCH(P$61,_4自治体コード,0))=表16!P$62,INDEX(INDIRECT("_"&amp;$AM51),MATCH(P$61,_4自治体コード,0)),0)+IF(INDEX(_121_01_001,MATCH(P$61,湖追自治体コード,0))=表16!P$62,INDEX(INDIRECT("_"&amp;$AO51),MATCH(P$61,湖追自治体コード,0)),0)+IF(INDEX(_124_02_001,MATCH(P$61,湖追自治体コード,0))=表16!P$62,INDEX(INDIRECT("_"&amp;$AS51),MATCH(P$61,湖追自治体コード,0)),0)</f>
        <v>0</v>
      </c>
      <c r="Q51" s="968">
        <f ca="1">IF(INDEX(_401_01_001,MATCH(Q$61,_4自治体コード,0))=表16!Q$62,INDEX(INDIRECT("_"&amp;$AM51),MATCH(Q$61,_4自治体コード,0)),0)+IF(INDEX(_121_01_001,MATCH(Q$61,湖追自治体コード,0))=表16!Q$62,INDEX(INDIRECT("_"&amp;$AO51),MATCH(Q$61,湖追自治体コード,0)),0)+IF(INDEX(_124_02_001,MATCH(Q$61,湖追自治体コード,0))=表16!Q$62,INDEX(INDIRECT("_"&amp;$AS51),MATCH(Q$61,湖追自治体コード,0)),0)</f>
        <v>0</v>
      </c>
      <c r="R51" s="968">
        <f ca="1">IF(INDEX(_401_01_001,MATCH(R$61,_4自治体コード,0))=表16!R$62,INDEX(INDIRECT("_"&amp;$AM51),MATCH(R$61,_4自治体コード,0)),0)+IF(INDEX(_121_01_001,MATCH(R$61,湖追自治体コード,0))=表16!R$62,INDEX(INDIRECT("_"&amp;$AO51),MATCH(R$61,湖追自治体コード,0)),0)+IF(INDEX(_124_02_001,MATCH(R$61,湖追自治体コード,0))=表16!R$62,INDEX(INDIRECT("_"&amp;$AS51),MATCH(R$61,湖追自治体コード,0)),0)</f>
        <v>0</v>
      </c>
      <c r="S51" s="968">
        <f ca="1">IF(INDEX(_401_01_001,MATCH(S$61,_4自治体コード,0))=表16!S$62,INDEX(INDIRECT("_"&amp;$AM51),MATCH(S$61,_4自治体コード,0)),0)+IF(INDEX(_121_01_001,MATCH(S$61,湖追自治体コード,0))=表16!S$62,INDEX(INDIRECT("_"&amp;$AO51),MATCH(S$61,湖追自治体コード,0)),0)+IF(INDEX(_124_02_001,MATCH(S$61,湖追自治体コード,0))=表16!S$62,INDEX(INDIRECT("_"&amp;$AS51),MATCH(S$61,湖追自治体コード,0)),0)</f>
        <v>13</v>
      </c>
      <c r="T51" s="968">
        <f ca="1">IF(INDEX(_401_01_001,MATCH(T$61,_4自治体コード,0))=表16!T$62,INDEX(INDIRECT("_"&amp;$AM51),MATCH(T$61,_4自治体コード,0)),0)+IF(INDEX(_121_01_001,MATCH(T$61,湖追自治体コード,0))=表16!T$62,INDEX(INDIRECT("_"&amp;$AO51),MATCH(T$61,湖追自治体コード,0)),0)+IF(INDEX(_124_02_001,MATCH(T$61,湖追自治体コード,0))=表16!T$62,INDEX(INDIRECT("_"&amp;$AS51),MATCH(T$61,湖追自治体コード,0)),0)</f>
        <v>5</v>
      </c>
      <c r="U51" s="968">
        <f ca="1">IF(INDEX(_401_01_001,MATCH(U$61,_4自治体コード,0))=表16!U$62,INDEX(INDIRECT("_"&amp;$AM51),MATCH(U$61,_4自治体コード,0)),0)+IF(INDEX(_121_01_001,MATCH(U$61,湖追自治体コード,0))=表16!U$62,INDEX(INDIRECT("_"&amp;$AO51),MATCH(U$61,湖追自治体コード,0)),0)+IF(INDEX(_124_02_001,MATCH(U$61,湖追自治体コード,0))=表16!U$62,INDEX(INDIRECT("_"&amp;$AS51),MATCH(U$61,湖追自治体コード,0)),0)</f>
        <v>0</v>
      </c>
      <c r="V51" s="968">
        <f ca="1">IF(INDEX(_401_01_001,MATCH(V$61,_4自治体コード,0))=表16!V$62,INDEX(INDIRECT("_"&amp;$AM51),MATCH(V$61,_4自治体コード,0)),0)+IF(INDEX(_121_01_001,MATCH(V$61,湖追自治体コード,0))=表16!V$62,INDEX(INDIRECT("_"&amp;$AO51),MATCH(V$61,湖追自治体コード,0)),0)+IF(INDEX(_124_02_001,MATCH(V$61,湖追自治体コード,0))=表16!V$62,INDEX(INDIRECT("_"&amp;$AS51),MATCH(V$61,湖追自治体コード,0)),0)</f>
        <v>19</v>
      </c>
      <c r="W51" s="968">
        <f ca="1">IF(INDEX(_401_01_001,MATCH(W$61,_4自治体コード,0))=表16!W$62,INDEX(INDIRECT("_"&amp;$AM51),MATCH(W$61,_4自治体コード,0)),0)+IF(INDEX(_121_01_001,MATCH(W$61,湖追自治体コード,0))=表16!W$62,INDEX(INDIRECT("_"&amp;$AO51),MATCH(W$61,湖追自治体コード,0)),0)+IF(INDEX(_124_02_001,MATCH(W$61,湖追自治体コード,0))=表16!W$62,INDEX(INDIRECT("_"&amp;$AS51),MATCH(W$61,湖追自治体コード,0)),0)</f>
        <v>0</v>
      </c>
      <c r="X51" s="968">
        <f ca="1">IF(INDEX(_401_01_001,MATCH(X$61,_4自治体コード,0))=表16!X$62,INDEX(INDIRECT("_"&amp;$AM51),MATCH(X$61,_4自治体コード,0)),0)+IF(INDEX(_121_01_001,MATCH(X$61,湖追自治体コード,0))=表16!X$62,INDEX(INDIRECT("_"&amp;$AO51),MATCH(X$61,湖追自治体コード,0)),0)+IF(INDEX(_124_02_001,MATCH(X$61,湖追自治体コード,0))=表16!X$62,INDEX(INDIRECT("_"&amp;$AS51),MATCH(X$61,湖追自治体コード,0)),0)</f>
        <v>0</v>
      </c>
      <c r="Y51" s="968">
        <f ca="1">IF(INDEX(_401_01_001,MATCH(Y$61,_4自治体コード,0))=表16!Y$62,INDEX(INDIRECT("_"&amp;$AM51),MATCH(Y$61,_4自治体コード,0)),0)+IF(INDEX(_121_01_001,MATCH(Y$61,湖追自治体コード,0))=表16!Y$62,INDEX(INDIRECT("_"&amp;$AO51),MATCH(Y$61,湖追自治体コード,0)),0)+IF(INDEX(_124_02_001,MATCH(Y$61,湖追自治体コード,0))=表16!Y$62,INDEX(INDIRECT("_"&amp;$AS51),MATCH(Y$61,湖追自治体コード,0)),0)</f>
        <v>0</v>
      </c>
      <c r="Z51" s="968">
        <f ca="1">IF(INDEX(_401_01_001,MATCH(Z$61,_4自治体コード,0))=表16!Z$62,INDEX(INDIRECT("_"&amp;$AM51),MATCH(Z$61,_4自治体コード,0)),0)+IF(INDEX(_121_01_001,MATCH(Z$61,湖追自治体コード,0))=表16!Z$62,INDEX(INDIRECT("_"&amp;$AO51),MATCH(Z$61,湖追自治体コード,0)),0)+IF(INDEX(_124_02_001,MATCH(Z$61,湖追自治体コード,0))=表16!Z$62,INDEX(INDIRECT("_"&amp;$AS51),MATCH(Z$61,湖追自治体コード,0)),0)</f>
        <v>5</v>
      </c>
      <c r="AA51" s="968">
        <f ca="1">IF(INDEX(_401_01_001,MATCH(AA$61,_4自治体コード,0))=表16!AA$62,INDEX(INDIRECT("_"&amp;$AM51),MATCH(AA$61,_4自治体コード,0)),0)+IF(INDEX(_121_01_001,MATCH(AA$61,湖追自治体コード,0))=表16!AA$62,INDEX(INDIRECT("_"&amp;$AO51),MATCH(AA$61,湖追自治体コード,0)),0)+IF(INDEX(_124_02_001,MATCH(AA$61,湖追自治体コード,0))=表16!AA$62,INDEX(INDIRECT("_"&amp;$AS51),MATCH(AA$61,湖追自治体コード,0)),0)</f>
        <v>0</v>
      </c>
      <c r="AB51" s="968">
        <f ca="1">IF(INDEX(_401_01_001,MATCH(AB$61,_4自治体コード,0))=表16!AB$62,INDEX(INDIRECT("_"&amp;$AM51),MATCH(AB$61,_4自治体コード,0)),0)+IF(INDEX(_121_01_001,MATCH(AB$61,湖追自治体コード,0))=表16!AB$62,INDEX(INDIRECT("_"&amp;$AO51),MATCH(AB$61,湖追自治体コード,0)),0)+IF(INDEX(_124_02_001,MATCH(AB$61,湖追自治体コード,0))=表16!AB$62,INDEX(INDIRECT("_"&amp;$AS51),MATCH(AB$61,湖追自治体コード,0)),0)</f>
        <v>0</v>
      </c>
      <c r="AC51" s="968">
        <f ca="1">IF(INDEX(_401_01_001,MATCH(AC$61,_4自治体コード,0))=表16!AC$62,INDEX(INDIRECT("_"&amp;$AM51),MATCH(AC$61,_4自治体コード,0)),0)+IF(INDEX(_121_01_001,MATCH(AC$61,湖追自治体コード,0))=表16!AC$62,INDEX(INDIRECT("_"&amp;$AO51),MATCH(AC$61,湖追自治体コード,0)),0)+IF(INDEX(_124_02_001,MATCH(AC$61,湖追自治体コード,0))=表16!AC$62,INDEX(INDIRECT("_"&amp;$AS51),MATCH(AC$61,湖追自治体コード,0)),0)</f>
        <v>0</v>
      </c>
      <c r="AD51" s="968">
        <f ca="1">IF(INDEX(_401_01_001,MATCH(AD$61,_4自治体コード,0))=表16!AD$62,INDEX(INDIRECT("_"&amp;$AM51),MATCH(AD$61,_4自治体コード,0)),0)+IF(INDEX(_121_01_001,MATCH(AD$61,湖追自治体コード,0))=表16!AD$62,INDEX(INDIRECT("_"&amp;$AO51),MATCH(AD$61,湖追自治体コード,0)),0)+IF(INDEX(_124_02_001,MATCH(AD$61,湖追自治体コード,0))=表16!AD$62,INDEX(INDIRECT("_"&amp;$AS51),MATCH(AD$61,湖追自治体コード,0)),0)</f>
        <v>0</v>
      </c>
      <c r="AE51" s="968">
        <f ca="1">IF(INDEX(_401_01_001,MATCH(AE$61,_4自治体コード,0))=表16!AE$62,INDEX(INDIRECT("_"&amp;$AM51),MATCH(AE$61,_4自治体コード,0)),0)+IF(INDEX(_121_01_001,MATCH(AE$61,湖追自治体コード,0))=表16!AE$62,INDEX(INDIRECT("_"&amp;$AO51),MATCH(AE$61,湖追自治体コード,0)),0)+IF(INDEX(_124_02_001,MATCH(AE$61,湖追自治体コード,0))=表16!AE$62,INDEX(INDIRECT("_"&amp;$AS51),MATCH(AE$61,湖追自治体コード,0)),0)</f>
        <v>0</v>
      </c>
      <c r="AF51" s="968">
        <f ca="1">IF(INDEX(_401_01_001,MATCH(AF$61,_4自治体コード,0))=表16!AF$62,INDEX(INDIRECT("_"&amp;$AM51),MATCH(AF$61,_4自治体コード,0)),0)+IF(INDEX(_121_01_001,MATCH(AF$61,湖追自治体コード,0))=表16!AF$62,INDEX(INDIRECT("_"&amp;$AO51),MATCH(AF$61,湖追自治体コード,0)),0)+IF(INDEX(_124_02_001,MATCH(AF$61,湖追自治体コード,0))=表16!AF$62,INDEX(INDIRECT("_"&amp;$AS51),MATCH(AF$61,湖追自治体コード,0)),0)</f>
        <v>4</v>
      </c>
      <c r="AG51" s="968">
        <f ca="1">IF(INDEX(_401_01_001,MATCH(AG$61,_4自治体コード,0))=表16!AG$62,INDEX(INDIRECT("_"&amp;$AM51),MATCH(AG$61,_4自治体コード,0)),0)+IF(INDEX(_121_01_001,MATCH(AG$61,湖追自治体コード,0))=表16!AG$62,INDEX(INDIRECT("_"&amp;$AO51),MATCH(AG$61,湖追自治体コード,0)),0)+IF(INDEX(_124_02_001,MATCH(AG$61,湖追自治体コード,0))=表16!AG$62,INDEX(INDIRECT("_"&amp;$AS51),MATCH(AG$61,湖追自治体コード,0)),0)</f>
        <v>0</v>
      </c>
      <c r="AH51" s="970">
        <f t="shared" ca="1" si="4"/>
        <v>70</v>
      </c>
      <c r="AL51" s="570" t="s">
        <v>762</v>
      </c>
      <c r="AM51" s="570" t="s">
        <v>819</v>
      </c>
      <c r="AO51" s="570" t="s">
        <v>2614</v>
      </c>
      <c r="AR51" s="570" t="s">
        <v>762</v>
      </c>
      <c r="AS51" s="570" t="s">
        <v>1274</v>
      </c>
    </row>
    <row r="52" spans="1:45" ht="32.25" customHeight="1">
      <c r="A52" s="1632"/>
      <c r="B52" s="1636"/>
      <c r="C52" s="1637"/>
      <c r="D52" s="1646"/>
      <c r="E52" s="1649" t="s">
        <v>2396</v>
      </c>
      <c r="F52" s="1650"/>
      <c r="G52" s="959">
        <f ca="1">IF(INDEX(_401_01_001,MATCH(G$61,_4自治体コード,0))=表16!G$62,INDEX(INDIRECT("_"&amp;$AM52),MATCH(G$61,_4自治体コード,0)),0)+IF(INDEX(_121_01_001,MATCH(G$61,湖追自治体コード,0))=表16!G$62,INDEX(INDIRECT("_"&amp;$AO52),MATCH(G$61,湖追自治体コード,0)),0)+IF(INDEX(_124_02_001,MATCH(G$61,湖追自治体コード,0))=表16!G$62,INDEX(INDIRECT("_"&amp;$AS52),MATCH(G$61,湖追自治体コード,0)),0)</f>
        <v>0</v>
      </c>
      <c r="H52" s="960">
        <f ca="1">IF(INDEX(_401_01_001,MATCH(H$61,_4自治体コード,0))=表16!H$62,INDEX(INDIRECT("_"&amp;$AM52),MATCH(H$61,_4自治体コード,0)),0)+IF(INDEX(_121_01_001,MATCH(H$61,湖追自治体コード,0))=表16!H$62,INDEX(INDIRECT("_"&amp;$AO52),MATCH(H$61,湖追自治体コード,0)),0)+IF(INDEX(_124_02_001,MATCH(H$61,湖追自治体コード,0))=表16!H$62,INDEX(INDIRECT("_"&amp;$AS52),MATCH(H$61,湖追自治体コード,0)),0)</f>
        <v>0</v>
      </c>
      <c r="I52" s="960">
        <f ca="1">IF(INDEX(_401_01_001,MATCH(I$61,_4自治体コード,0))=表16!I$62,INDEX(INDIRECT("_"&amp;$AM52),MATCH(I$61,_4自治体コード,0)),0)+IF(INDEX(_121_01_001,MATCH(I$61,湖追自治体コード,0))=表16!I$62,INDEX(INDIRECT("_"&amp;$AO52),MATCH(I$61,湖追自治体コード,0)),0)+IF(INDEX(_124_02_001,MATCH(I$61,湖追自治体コード,0))=表16!I$62,INDEX(INDIRECT("_"&amp;$AS52),MATCH(I$61,湖追自治体コード,0)),0)</f>
        <v>0</v>
      </c>
      <c r="J52" s="959">
        <f ca="1">IF(INDEX(_401_01_001,MATCH(J$61,_4自治体コード,0))=表16!J$62,INDEX(INDIRECT("_"&amp;$AM52),MATCH(J$61,_4自治体コード,0)),0)+IF(INDEX(_121_01_001,MATCH(J$61,湖追自治体コード,0))=表16!J$62,INDEX(INDIRECT("_"&amp;$AO52),MATCH(J$61,湖追自治体コード,0)),0)+IF(INDEX(_124_02_001,MATCH(J$61,湖追自治体コード,0))=表16!J$62,INDEX(INDIRECT("_"&amp;$AS52),MATCH(J$61,湖追自治体コード,0)),0)</f>
        <v>0</v>
      </c>
      <c r="K52" s="959">
        <f ca="1">IF(INDEX(_401_01_001,MATCH(K$61,_4自治体コード,0))=表16!K$62,INDEX(INDIRECT("_"&amp;$AM52),MATCH(K$61,_4自治体コード,0)),0)+IF(INDEX(_121_01_001,MATCH(K$61,湖追自治体コード,0))=表16!K$62,INDEX(INDIRECT("_"&amp;$AO52),MATCH(K$61,湖追自治体コード,0)),0)+IF(INDEX(_124_02_001,MATCH(K$61,湖追自治体コード,0))=表16!K$62,INDEX(INDIRECT("_"&amp;$AS52),MATCH(K$61,湖追自治体コード,0)),0)</f>
        <v>0</v>
      </c>
      <c r="L52" s="959">
        <f ca="1">IF(INDEX(_401_01_001,MATCH(L$61,_4自治体コード,0))=表16!L$62,INDEX(INDIRECT("_"&amp;$AM52),MATCH(L$61,_4自治体コード,0)),0)+IF(INDEX(_121_01_001,MATCH(L$61,湖追自治体コード,0))=表16!L$62,INDEX(INDIRECT("_"&amp;$AO52),MATCH(L$61,湖追自治体コード,0)),0)+IF(INDEX(_124_02_001,MATCH(L$61,湖追自治体コード,0))=表16!L$62,INDEX(INDIRECT("_"&amp;$AS52),MATCH(L$61,湖追自治体コード,0)),0)</f>
        <v>0</v>
      </c>
      <c r="M52" s="959">
        <f ca="1">IF(INDEX(_401_01_001,MATCH(M$61,_4自治体コード,0))=表16!M$62,INDEX(INDIRECT("_"&amp;$AM52),MATCH(M$61,_4自治体コード,0)),0)+IF(INDEX(_121_01_001,MATCH(M$61,湖追自治体コード,0))=表16!M$62,INDEX(INDIRECT("_"&amp;$AO52),MATCH(M$61,湖追自治体コード,0)),0)+IF(INDEX(_124_02_001,MATCH(M$61,湖追自治体コード,0))=表16!M$62,INDEX(INDIRECT("_"&amp;$AS52),MATCH(M$61,湖追自治体コード,0)),0)</f>
        <v>0</v>
      </c>
      <c r="N52" s="959">
        <f ca="1">IF(INDEX(_401_01_001,MATCH(N$61,_4自治体コード,0))=表16!N$62,INDEX(INDIRECT("_"&amp;$AM52),MATCH(N$61,_4自治体コード,0)),0)+IF(INDEX(_121_01_001,MATCH(N$61,湖追自治体コード,0))=表16!N$62,INDEX(INDIRECT("_"&amp;$AO52),MATCH(N$61,湖追自治体コード,0)),0)+IF(INDEX(_124_02_001,MATCH(N$61,湖追自治体コード,0))=表16!N$62,INDEX(INDIRECT("_"&amp;$AS52),MATCH(N$61,湖追自治体コード,0)),0)</f>
        <v>0</v>
      </c>
      <c r="O52" s="959">
        <f ca="1">IF(INDEX(_401_01_001,MATCH(O$61,_4自治体コード,0))=表16!O$62,INDEX(INDIRECT("_"&amp;$AM52),MATCH(O$61,_4自治体コード,0)),0)+IF(INDEX(_121_01_001,MATCH(O$61,湖追自治体コード,0))=表16!O$62,INDEX(INDIRECT("_"&amp;$AO52),MATCH(O$61,湖追自治体コード,0)),0)+IF(INDEX(_124_02_001,MATCH(O$61,湖追自治体コード,0))=表16!O$62,INDEX(INDIRECT("_"&amp;$AS52),MATCH(O$61,湖追自治体コード,0)),0)</f>
        <v>0</v>
      </c>
      <c r="P52" s="959">
        <f ca="1">IF(INDEX(_401_01_001,MATCH(P$61,_4自治体コード,0))=表16!P$62,INDEX(INDIRECT("_"&amp;$AM52),MATCH(P$61,_4自治体コード,0)),0)+IF(INDEX(_121_01_001,MATCH(P$61,湖追自治体コード,0))=表16!P$62,INDEX(INDIRECT("_"&amp;$AO52),MATCH(P$61,湖追自治体コード,0)),0)+IF(INDEX(_124_02_001,MATCH(P$61,湖追自治体コード,0))=表16!P$62,INDEX(INDIRECT("_"&amp;$AS52),MATCH(P$61,湖追自治体コード,0)),0)</f>
        <v>0</v>
      </c>
      <c r="Q52" s="959">
        <f ca="1">IF(INDEX(_401_01_001,MATCH(Q$61,_4自治体コード,0))=表16!Q$62,INDEX(INDIRECT("_"&amp;$AM52),MATCH(Q$61,_4自治体コード,0)),0)+IF(INDEX(_121_01_001,MATCH(Q$61,湖追自治体コード,0))=表16!Q$62,INDEX(INDIRECT("_"&amp;$AO52),MATCH(Q$61,湖追自治体コード,0)),0)+IF(INDEX(_124_02_001,MATCH(Q$61,湖追自治体コード,0))=表16!Q$62,INDEX(INDIRECT("_"&amp;$AS52),MATCH(Q$61,湖追自治体コード,0)),0)</f>
        <v>0</v>
      </c>
      <c r="R52" s="959">
        <f ca="1">IF(INDEX(_401_01_001,MATCH(R$61,_4自治体コード,0))=表16!R$62,INDEX(INDIRECT("_"&amp;$AM52),MATCH(R$61,_4自治体コード,0)),0)+IF(INDEX(_121_01_001,MATCH(R$61,湖追自治体コード,0))=表16!R$62,INDEX(INDIRECT("_"&amp;$AO52),MATCH(R$61,湖追自治体コード,0)),0)+IF(INDEX(_124_02_001,MATCH(R$61,湖追自治体コード,0))=表16!R$62,INDEX(INDIRECT("_"&amp;$AS52),MATCH(R$61,湖追自治体コード,0)),0)</f>
        <v>0</v>
      </c>
      <c r="S52" s="959">
        <f ca="1">IF(INDEX(_401_01_001,MATCH(S$61,_4自治体コード,0))=表16!S$62,INDEX(INDIRECT("_"&amp;$AM52),MATCH(S$61,_4自治体コード,0)),0)+IF(INDEX(_121_01_001,MATCH(S$61,湖追自治体コード,0))=表16!S$62,INDEX(INDIRECT("_"&amp;$AO52),MATCH(S$61,湖追自治体コード,0)),0)+IF(INDEX(_124_02_001,MATCH(S$61,湖追自治体コード,0))=表16!S$62,INDEX(INDIRECT("_"&amp;$AS52),MATCH(S$61,湖追自治体コード,0)),0)</f>
        <v>0</v>
      </c>
      <c r="T52" s="959">
        <f ca="1">IF(INDEX(_401_01_001,MATCH(T$61,_4自治体コード,0))=表16!T$62,INDEX(INDIRECT("_"&amp;$AM52),MATCH(T$61,_4自治体コード,0)),0)+IF(INDEX(_121_01_001,MATCH(T$61,湖追自治体コード,0))=表16!T$62,INDEX(INDIRECT("_"&amp;$AO52),MATCH(T$61,湖追自治体コード,0)),0)+IF(INDEX(_124_02_001,MATCH(T$61,湖追自治体コード,0))=表16!T$62,INDEX(INDIRECT("_"&amp;$AS52),MATCH(T$61,湖追自治体コード,0)),0)</f>
        <v>0</v>
      </c>
      <c r="U52" s="959">
        <f ca="1">IF(INDEX(_401_01_001,MATCH(U$61,_4自治体コード,0))=表16!U$62,INDEX(INDIRECT("_"&amp;$AM52),MATCH(U$61,_4自治体コード,0)),0)+IF(INDEX(_121_01_001,MATCH(U$61,湖追自治体コード,0))=表16!U$62,INDEX(INDIRECT("_"&amp;$AO52),MATCH(U$61,湖追自治体コード,0)),0)+IF(INDEX(_124_02_001,MATCH(U$61,湖追自治体コード,0))=表16!U$62,INDEX(INDIRECT("_"&amp;$AS52),MATCH(U$61,湖追自治体コード,0)),0)</f>
        <v>0</v>
      </c>
      <c r="V52" s="959">
        <f ca="1">IF(INDEX(_401_01_001,MATCH(V$61,_4自治体コード,0))=表16!V$62,INDEX(INDIRECT("_"&amp;$AM52),MATCH(V$61,_4自治体コード,0)),0)+IF(INDEX(_121_01_001,MATCH(V$61,湖追自治体コード,0))=表16!V$62,INDEX(INDIRECT("_"&amp;$AO52),MATCH(V$61,湖追自治体コード,0)),0)+IF(INDEX(_124_02_001,MATCH(V$61,湖追自治体コード,0))=表16!V$62,INDEX(INDIRECT("_"&amp;$AS52),MATCH(V$61,湖追自治体コード,0)),0)</f>
        <v>0</v>
      </c>
      <c r="W52" s="959">
        <f ca="1">IF(INDEX(_401_01_001,MATCH(W$61,_4自治体コード,0))=表16!W$62,INDEX(INDIRECT("_"&amp;$AM52),MATCH(W$61,_4自治体コード,0)),0)+IF(INDEX(_121_01_001,MATCH(W$61,湖追自治体コード,0))=表16!W$62,INDEX(INDIRECT("_"&amp;$AO52),MATCH(W$61,湖追自治体コード,0)),0)+IF(INDEX(_124_02_001,MATCH(W$61,湖追自治体コード,0))=表16!W$62,INDEX(INDIRECT("_"&amp;$AS52),MATCH(W$61,湖追自治体コード,0)),0)</f>
        <v>0</v>
      </c>
      <c r="X52" s="959">
        <f ca="1">IF(INDEX(_401_01_001,MATCH(X$61,_4自治体コード,0))=表16!X$62,INDEX(INDIRECT("_"&amp;$AM52),MATCH(X$61,_4自治体コード,0)),0)+IF(INDEX(_121_01_001,MATCH(X$61,湖追自治体コード,0))=表16!X$62,INDEX(INDIRECT("_"&amp;$AO52),MATCH(X$61,湖追自治体コード,0)),0)+IF(INDEX(_124_02_001,MATCH(X$61,湖追自治体コード,0))=表16!X$62,INDEX(INDIRECT("_"&amp;$AS52),MATCH(X$61,湖追自治体コード,0)),0)</f>
        <v>0</v>
      </c>
      <c r="Y52" s="959">
        <f ca="1">IF(INDEX(_401_01_001,MATCH(Y$61,_4自治体コード,0))=表16!Y$62,INDEX(INDIRECT("_"&amp;$AM52),MATCH(Y$61,_4自治体コード,0)),0)+IF(INDEX(_121_01_001,MATCH(Y$61,湖追自治体コード,0))=表16!Y$62,INDEX(INDIRECT("_"&amp;$AO52),MATCH(Y$61,湖追自治体コード,0)),0)+IF(INDEX(_124_02_001,MATCH(Y$61,湖追自治体コード,0))=表16!Y$62,INDEX(INDIRECT("_"&amp;$AS52),MATCH(Y$61,湖追自治体コード,0)),0)</f>
        <v>0</v>
      </c>
      <c r="Z52" s="959">
        <f ca="1">IF(INDEX(_401_01_001,MATCH(Z$61,_4自治体コード,0))=表16!Z$62,INDEX(INDIRECT("_"&amp;$AM52),MATCH(Z$61,_4自治体コード,0)),0)+IF(INDEX(_121_01_001,MATCH(Z$61,湖追自治体コード,0))=表16!Z$62,INDEX(INDIRECT("_"&amp;$AO52),MATCH(Z$61,湖追自治体コード,0)),0)+IF(INDEX(_124_02_001,MATCH(Z$61,湖追自治体コード,0))=表16!Z$62,INDEX(INDIRECT("_"&amp;$AS52),MATCH(Z$61,湖追自治体コード,0)),0)</f>
        <v>0</v>
      </c>
      <c r="AA52" s="959">
        <f ca="1">IF(INDEX(_401_01_001,MATCH(AA$61,_4自治体コード,0))=表16!AA$62,INDEX(INDIRECT("_"&amp;$AM52),MATCH(AA$61,_4自治体コード,0)),0)+IF(INDEX(_121_01_001,MATCH(AA$61,湖追自治体コード,0))=表16!AA$62,INDEX(INDIRECT("_"&amp;$AO52),MATCH(AA$61,湖追自治体コード,0)),0)+IF(INDEX(_124_02_001,MATCH(AA$61,湖追自治体コード,0))=表16!AA$62,INDEX(INDIRECT("_"&amp;$AS52),MATCH(AA$61,湖追自治体コード,0)),0)</f>
        <v>0</v>
      </c>
      <c r="AB52" s="959">
        <f ca="1">IF(INDEX(_401_01_001,MATCH(AB$61,_4自治体コード,0))=表16!AB$62,INDEX(INDIRECT("_"&amp;$AM52),MATCH(AB$61,_4自治体コード,0)),0)+IF(INDEX(_121_01_001,MATCH(AB$61,湖追自治体コード,0))=表16!AB$62,INDEX(INDIRECT("_"&amp;$AO52),MATCH(AB$61,湖追自治体コード,0)),0)+IF(INDEX(_124_02_001,MATCH(AB$61,湖追自治体コード,0))=表16!AB$62,INDEX(INDIRECT("_"&amp;$AS52),MATCH(AB$61,湖追自治体コード,0)),0)</f>
        <v>0</v>
      </c>
      <c r="AC52" s="959">
        <f ca="1">IF(INDEX(_401_01_001,MATCH(AC$61,_4自治体コード,0))=表16!AC$62,INDEX(INDIRECT("_"&amp;$AM52),MATCH(AC$61,_4自治体コード,0)),0)+IF(INDEX(_121_01_001,MATCH(AC$61,湖追自治体コード,0))=表16!AC$62,INDEX(INDIRECT("_"&amp;$AO52),MATCH(AC$61,湖追自治体コード,0)),0)+IF(INDEX(_124_02_001,MATCH(AC$61,湖追自治体コード,0))=表16!AC$62,INDEX(INDIRECT("_"&amp;$AS52),MATCH(AC$61,湖追自治体コード,0)),0)</f>
        <v>0</v>
      </c>
      <c r="AD52" s="959">
        <f ca="1">IF(INDEX(_401_01_001,MATCH(AD$61,_4自治体コード,0))=表16!AD$62,INDEX(INDIRECT("_"&amp;$AM52),MATCH(AD$61,_4自治体コード,0)),0)+IF(INDEX(_121_01_001,MATCH(AD$61,湖追自治体コード,0))=表16!AD$62,INDEX(INDIRECT("_"&amp;$AO52),MATCH(AD$61,湖追自治体コード,0)),0)+IF(INDEX(_124_02_001,MATCH(AD$61,湖追自治体コード,0))=表16!AD$62,INDEX(INDIRECT("_"&amp;$AS52),MATCH(AD$61,湖追自治体コード,0)),0)</f>
        <v>0</v>
      </c>
      <c r="AE52" s="959">
        <f ca="1">IF(INDEX(_401_01_001,MATCH(AE$61,_4自治体コード,0))=表16!AE$62,INDEX(INDIRECT("_"&amp;$AM52),MATCH(AE$61,_4自治体コード,0)),0)+IF(INDEX(_121_01_001,MATCH(AE$61,湖追自治体コード,0))=表16!AE$62,INDEX(INDIRECT("_"&amp;$AO52),MATCH(AE$61,湖追自治体コード,0)),0)+IF(INDEX(_124_02_001,MATCH(AE$61,湖追自治体コード,0))=表16!AE$62,INDEX(INDIRECT("_"&amp;$AS52),MATCH(AE$61,湖追自治体コード,0)),0)</f>
        <v>0</v>
      </c>
      <c r="AF52" s="959">
        <f ca="1">IF(INDEX(_401_01_001,MATCH(AF$61,_4自治体コード,0))=表16!AF$62,INDEX(INDIRECT("_"&amp;$AM52),MATCH(AF$61,_4自治体コード,0)),0)+IF(INDEX(_121_01_001,MATCH(AF$61,湖追自治体コード,0))=表16!AF$62,INDEX(INDIRECT("_"&amp;$AO52),MATCH(AF$61,湖追自治体コード,0)),0)+IF(INDEX(_124_02_001,MATCH(AF$61,湖追自治体コード,0))=表16!AF$62,INDEX(INDIRECT("_"&amp;$AS52),MATCH(AF$61,湖追自治体コード,0)),0)</f>
        <v>0</v>
      </c>
      <c r="AG52" s="959">
        <f ca="1">IF(INDEX(_401_01_001,MATCH(AG$61,_4自治体コード,0))=表16!AG$62,INDEX(INDIRECT("_"&amp;$AM52),MATCH(AG$61,_4自治体コード,0)),0)+IF(INDEX(_121_01_001,MATCH(AG$61,湖追自治体コード,0))=表16!AG$62,INDEX(INDIRECT("_"&amp;$AO52),MATCH(AG$61,湖追自治体コード,0)),0)+IF(INDEX(_124_02_001,MATCH(AG$61,湖追自治体コード,0))=表16!AG$62,INDEX(INDIRECT("_"&amp;$AS52),MATCH(AG$61,湖追自治体コード,0)),0)</f>
        <v>0</v>
      </c>
      <c r="AH52" s="961">
        <f t="shared" ca="1" si="4"/>
        <v>0</v>
      </c>
      <c r="AL52" s="570" t="s">
        <v>763</v>
      </c>
      <c r="AM52" s="570" t="s">
        <v>820</v>
      </c>
      <c r="AO52" s="570" t="s">
        <v>2615</v>
      </c>
      <c r="AR52" s="570" t="s">
        <v>763</v>
      </c>
      <c r="AS52" s="570" t="s">
        <v>1275</v>
      </c>
    </row>
    <row r="53" spans="1:45" ht="32.25" customHeight="1">
      <c r="A53" s="1632"/>
      <c r="B53" s="1638"/>
      <c r="C53" s="1639"/>
      <c r="D53" s="1646"/>
      <c r="E53" s="1644" t="s">
        <v>2397</v>
      </c>
      <c r="F53" s="1645"/>
      <c r="G53" s="962">
        <f ca="1">IF(INDEX(_401_01_001,MATCH(G$61,_4自治体コード,0))=表16!G$62,INDEX(INDIRECT("_"&amp;$AM53),MATCH(G$61,_4自治体コード,0)),0)+IF(INDEX(_121_01_001,MATCH(G$61,湖追自治体コード,0))=表16!G$62,INDEX(INDIRECT("_"&amp;$AO53),MATCH(G$61,湖追自治体コード,0)),0)+IF(INDEX(_124_02_001,MATCH(G$61,湖追自治体コード,0))=表16!G$62,INDEX(INDIRECT("_"&amp;$AS53),MATCH(G$61,湖追自治体コード,0)),0)</f>
        <v>0</v>
      </c>
      <c r="H53" s="999">
        <f ca="1">IF(INDEX(_401_01_001,MATCH(H$61,_4自治体コード,0))=表16!H$62,INDEX(INDIRECT("_"&amp;$AM53),MATCH(H$61,_4自治体コード,0)),0)+IF(INDEX(_121_01_001,MATCH(H$61,湖追自治体コード,0))=表16!H$62,INDEX(INDIRECT("_"&amp;$AO53),MATCH(H$61,湖追自治体コード,0)),0)+IF(INDEX(_124_02_001,MATCH(H$61,湖追自治体コード,0))=表16!H$62,INDEX(INDIRECT("_"&amp;$AS53),MATCH(H$61,湖追自治体コード,0)),0)</f>
        <v>9</v>
      </c>
      <c r="I53" s="999">
        <f ca="1">IF(INDEX(_401_01_001,MATCH(I$61,_4自治体コード,0))=表16!I$62,INDEX(INDIRECT("_"&amp;$AM53),MATCH(I$61,_4自治体コード,0)),0)+IF(INDEX(_121_01_001,MATCH(I$61,湖追自治体コード,0))=表16!I$62,INDEX(INDIRECT("_"&amp;$AO53),MATCH(I$61,湖追自治体コード,0)),0)+IF(INDEX(_124_02_001,MATCH(I$61,湖追自治体コード,0))=表16!I$62,INDEX(INDIRECT("_"&amp;$AS53),MATCH(I$61,湖追自治体コード,0)),0)</f>
        <v>0</v>
      </c>
      <c r="J53" s="962">
        <f ca="1">IF(INDEX(_401_01_001,MATCH(J$61,_4自治体コード,0))=表16!J$62,INDEX(INDIRECT("_"&amp;$AM53),MATCH(J$61,_4自治体コード,0)),0)+IF(INDEX(_121_01_001,MATCH(J$61,湖追自治体コード,0))=表16!J$62,INDEX(INDIRECT("_"&amp;$AO53),MATCH(J$61,湖追自治体コード,0)),0)+IF(INDEX(_124_02_001,MATCH(J$61,湖追自治体コード,0))=表16!J$62,INDEX(INDIRECT("_"&amp;$AS53),MATCH(J$61,湖追自治体コード,0)),0)</f>
        <v>0</v>
      </c>
      <c r="K53" s="962">
        <f ca="1">IF(INDEX(_401_01_001,MATCH(K$61,_4自治体コード,0))=表16!K$62,INDEX(INDIRECT("_"&amp;$AM53),MATCH(K$61,_4自治体コード,0)),0)+IF(INDEX(_121_01_001,MATCH(K$61,湖追自治体コード,0))=表16!K$62,INDEX(INDIRECT("_"&amp;$AO53),MATCH(K$61,湖追自治体コード,0)),0)+IF(INDEX(_124_02_001,MATCH(K$61,湖追自治体コード,0))=表16!K$62,INDEX(INDIRECT("_"&amp;$AS53),MATCH(K$61,湖追自治体コード,0)),0)</f>
        <v>21</v>
      </c>
      <c r="L53" s="962">
        <f ca="1">IF(INDEX(_401_01_001,MATCH(L$61,_4自治体コード,0))=表16!L$62,INDEX(INDIRECT("_"&amp;$AM53),MATCH(L$61,_4自治体コード,0)),0)+IF(INDEX(_121_01_001,MATCH(L$61,湖追自治体コード,0))=表16!L$62,INDEX(INDIRECT("_"&amp;$AO53),MATCH(L$61,湖追自治体コード,0)),0)+IF(INDEX(_124_02_001,MATCH(L$61,湖追自治体コード,0))=表16!L$62,INDEX(INDIRECT("_"&amp;$AS53),MATCH(L$61,湖追自治体コード,0)),0)</f>
        <v>0</v>
      </c>
      <c r="M53" s="962">
        <f ca="1">IF(INDEX(_401_01_001,MATCH(M$61,_4自治体コード,0))=表16!M$62,INDEX(INDIRECT("_"&amp;$AM53),MATCH(M$61,_4自治体コード,0)),0)+IF(INDEX(_121_01_001,MATCH(M$61,湖追自治体コード,0))=表16!M$62,INDEX(INDIRECT("_"&amp;$AO53),MATCH(M$61,湖追自治体コード,0)),0)+IF(INDEX(_124_02_001,MATCH(M$61,湖追自治体コード,0))=表16!M$62,INDEX(INDIRECT("_"&amp;$AS53),MATCH(M$61,湖追自治体コード,0)),0)</f>
        <v>0</v>
      </c>
      <c r="N53" s="962">
        <f ca="1">IF(INDEX(_401_01_001,MATCH(N$61,_4自治体コード,0))=表16!N$62,INDEX(INDIRECT("_"&amp;$AM53),MATCH(N$61,_4自治体コード,0)),0)+IF(INDEX(_121_01_001,MATCH(N$61,湖追自治体コード,0))=表16!N$62,INDEX(INDIRECT("_"&amp;$AO53),MATCH(N$61,湖追自治体コード,0)),0)+IF(INDEX(_124_02_001,MATCH(N$61,湖追自治体コード,0))=表16!N$62,INDEX(INDIRECT("_"&amp;$AS53),MATCH(N$61,湖追自治体コード,0)),0)</f>
        <v>16</v>
      </c>
      <c r="O53" s="962">
        <f ca="1">IF(INDEX(_401_01_001,MATCH(O$61,_4自治体コード,0))=表16!O$62,INDEX(INDIRECT("_"&amp;$AM53),MATCH(O$61,_4自治体コード,0)),0)+IF(INDEX(_121_01_001,MATCH(O$61,湖追自治体コード,0))=表16!O$62,INDEX(INDIRECT("_"&amp;$AO53),MATCH(O$61,湖追自治体コード,0)),0)+IF(INDEX(_124_02_001,MATCH(O$61,湖追自治体コード,0))=表16!O$62,INDEX(INDIRECT("_"&amp;$AS53),MATCH(O$61,湖追自治体コード,0)),0)</f>
        <v>0</v>
      </c>
      <c r="P53" s="962">
        <f ca="1">IF(INDEX(_401_01_001,MATCH(P$61,_4自治体コード,0))=表16!P$62,INDEX(INDIRECT("_"&amp;$AM53),MATCH(P$61,_4自治体コード,0)),0)+IF(INDEX(_121_01_001,MATCH(P$61,湖追自治体コード,0))=表16!P$62,INDEX(INDIRECT("_"&amp;$AO53),MATCH(P$61,湖追自治体コード,0)),0)+IF(INDEX(_124_02_001,MATCH(P$61,湖追自治体コード,0))=表16!P$62,INDEX(INDIRECT("_"&amp;$AS53),MATCH(P$61,湖追自治体コード,0)),0)</f>
        <v>4</v>
      </c>
      <c r="Q53" s="962">
        <f ca="1">IF(INDEX(_401_01_001,MATCH(Q$61,_4自治体コード,0))=表16!Q$62,INDEX(INDIRECT("_"&amp;$AM53),MATCH(Q$61,_4自治体コード,0)),0)+IF(INDEX(_121_01_001,MATCH(Q$61,湖追自治体コード,0))=表16!Q$62,INDEX(INDIRECT("_"&amp;$AO53),MATCH(Q$61,湖追自治体コード,0)),0)+IF(INDEX(_124_02_001,MATCH(Q$61,湖追自治体コード,0))=表16!Q$62,INDEX(INDIRECT("_"&amp;$AS53),MATCH(Q$61,湖追自治体コード,0)),0)</f>
        <v>0</v>
      </c>
      <c r="R53" s="962">
        <f ca="1">IF(INDEX(_401_01_001,MATCH(R$61,_4自治体コード,0))=表16!R$62,INDEX(INDIRECT("_"&amp;$AM53),MATCH(R$61,_4自治体コード,0)),0)+IF(INDEX(_121_01_001,MATCH(R$61,湖追自治体コード,0))=表16!R$62,INDEX(INDIRECT("_"&amp;$AO53),MATCH(R$61,湖追自治体コード,0)),0)+IF(INDEX(_124_02_001,MATCH(R$61,湖追自治体コード,0))=表16!R$62,INDEX(INDIRECT("_"&amp;$AS53),MATCH(R$61,湖追自治体コード,0)),0)</f>
        <v>0</v>
      </c>
      <c r="S53" s="962">
        <f ca="1">IF(INDEX(_401_01_001,MATCH(S$61,_4自治体コード,0))=表16!S$62,INDEX(INDIRECT("_"&amp;$AM53),MATCH(S$61,_4自治体コード,0)),0)+IF(INDEX(_121_01_001,MATCH(S$61,湖追自治体コード,0))=表16!S$62,INDEX(INDIRECT("_"&amp;$AO53),MATCH(S$61,湖追自治体コード,0)),0)+IF(INDEX(_124_02_001,MATCH(S$61,湖追自治体コード,0))=表16!S$62,INDEX(INDIRECT("_"&amp;$AS53),MATCH(S$61,湖追自治体コード,0)),0)</f>
        <v>0</v>
      </c>
      <c r="T53" s="962">
        <f ca="1">IF(INDEX(_401_01_001,MATCH(T$61,_4自治体コード,0))=表16!T$62,INDEX(INDIRECT("_"&amp;$AM53),MATCH(T$61,_4自治体コード,0)),0)+IF(INDEX(_121_01_001,MATCH(T$61,湖追自治体コード,0))=表16!T$62,INDEX(INDIRECT("_"&amp;$AO53),MATCH(T$61,湖追自治体コード,0)),0)+IF(INDEX(_124_02_001,MATCH(T$61,湖追自治体コード,0))=表16!T$62,INDEX(INDIRECT("_"&amp;$AS53),MATCH(T$61,湖追自治体コード,0)),0)</f>
        <v>0</v>
      </c>
      <c r="U53" s="962">
        <f ca="1">IF(INDEX(_401_01_001,MATCH(U$61,_4自治体コード,0))=表16!U$62,INDEX(INDIRECT("_"&amp;$AM53),MATCH(U$61,_4自治体コード,0)),0)+IF(INDEX(_121_01_001,MATCH(U$61,湖追自治体コード,0))=表16!U$62,INDEX(INDIRECT("_"&amp;$AO53),MATCH(U$61,湖追自治体コード,0)),0)+IF(INDEX(_124_02_001,MATCH(U$61,湖追自治体コード,0))=表16!U$62,INDEX(INDIRECT("_"&amp;$AS53),MATCH(U$61,湖追自治体コード,0)),0)</f>
        <v>0</v>
      </c>
      <c r="V53" s="962">
        <f ca="1">IF(INDEX(_401_01_001,MATCH(V$61,_4自治体コード,0))=表16!V$62,INDEX(INDIRECT("_"&amp;$AM53),MATCH(V$61,_4自治体コード,0)),0)+IF(INDEX(_121_01_001,MATCH(V$61,湖追自治体コード,0))=表16!V$62,INDEX(INDIRECT("_"&amp;$AO53),MATCH(V$61,湖追自治体コード,0)),0)+IF(INDEX(_124_02_001,MATCH(V$61,湖追自治体コード,0))=表16!V$62,INDEX(INDIRECT("_"&amp;$AS53),MATCH(V$61,湖追自治体コード,0)),0)</f>
        <v>51</v>
      </c>
      <c r="W53" s="962">
        <f ca="1">IF(INDEX(_401_01_001,MATCH(W$61,_4自治体コード,0))=表16!W$62,INDEX(INDIRECT("_"&amp;$AM53),MATCH(W$61,_4自治体コード,0)),0)+IF(INDEX(_121_01_001,MATCH(W$61,湖追自治体コード,0))=表16!W$62,INDEX(INDIRECT("_"&amp;$AO53),MATCH(W$61,湖追自治体コード,0)),0)+IF(INDEX(_124_02_001,MATCH(W$61,湖追自治体コード,0))=表16!W$62,INDEX(INDIRECT("_"&amp;$AS53),MATCH(W$61,湖追自治体コード,0)),0)</f>
        <v>0</v>
      </c>
      <c r="X53" s="962">
        <f ca="1">IF(INDEX(_401_01_001,MATCH(X$61,_4自治体コード,0))=表16!X$62,INDEX(INDIRECT("_"&amp;$AM53),MATCH(X$61,_4自治体コード,0)),0)+IF(INDEX(_121_01_001,MATCH(X$61,湖追自治体コード,0))=表16!X$62,INDEX(INDIRECT("_"&amp;$AO53),MATCH(X$61,湖追自治体コード,0)),0)+IF(INDEX(_124_02_001,MATCH(X$61,湖追自治体コード,0))=表16!X$62,INDEX(INDIRECT("_"&amp;$AS53),MATCH(X$61,湖追自治体コード,0)),0)</f>
        <v>0</v>
      </c>
      <c r="Y53" s="962">
        <f ca="1">IF(INDEX(_401_01_001,MATCH(Y$61,_4自治体コード,0))=表16!Y$62,INDEX(INDIRECT("_"&amp;$AM53),MATCH(Y$61,_4自治体コード,0)),0)+IF(INDEX(_121_01_001,MATCH(Y$61,湖追自治体コード,0))=表16!Y$62,INDEX(INDIRECT("_"&amp;$AO53),MATCH(Y$61,湖追自治体コード,0)),0)+IF(INDEX(_124_02_001,MATCH(Y$61,湖追自治体コード,0))=表16!Y$62,INDEX(INDIRECT("_"&amp;$AS53),MATCH(Y$61,湖追自治体コード,0)),0)</f>
        <v>0</v>
      </c>
      <c r="Z53" s="962">
        <f ca="1">IF(INDEX(_401_01_001,MATCH(Z$61,_4自治体コード,0))=表16!Z$62,INDEX(INDIRECT("_"&amp;$AM53),MATCH(Z$61,_4自治体コード,0)),0)+IF(INDEX(_121_01_001,MATCH(Z$61,湖追自治体コード,0))=表16!Z$62,INDEX(INDIRECT("_"&amp;$AO53),MATCH(Z$61,湖追自治体コード,0)),0)+IF(INDEX(_124_02_001,MATCH(Z$61,湖追自治体コード,0))=表16!Z$62,INDEX(INDIRECT("_"&amp;$AS53),MATCH(Z$61,湖追自治体コード,0)),0)</f>
        <v>0</v>
      </c>
      <c r="AA53" s="962">
        <f ca="1">IF(INDEX(_401_01_001,MATCH(AA$61,_4自治体コード,0))=表16!AA$62,INDEX(INDIRECT("_"&amp;$AM53),MATCH(AA$61,_4自治体コード,0)),0)+IF(INDEX(_121_01_001,MATCH(AA$61,湖追自治体コード,0))=表16!AA$62,INDEX(INDIRECT("_"&amp;$AO53),MATCH(AA$61,湖追自治体コード,0)),0)+IF(INDEX(_124_02_001,MATCH(AA$61,湖追自治体コード,0))=表16!AA$62,INDEX(INDIRECT("_"&amp;$AS53),MATCH(AA$61,湖追自治体コード,0)),0)</f>
        <v>0</v>
      </c>
      <c r="AB53" s="962">
        <f ca="1">IF(INDEX(_401_01_001,MATCH(AB$61,_4自治体コード,0))=表16!AB$62,INDEX(INDIRECT("_"&amp;$AM53),MATCH(AB$61,_4自治体コード,0)),0)+IF(INDEX(_121_01_001,MATCH(AB$61,湖追自治体コード,0))=表16!AB$62,INDEX(INDIRECT("_"&amp;$AO53),MATCH(AB$61,湖追自治体コード,0)),0)+IF(INDEX(_124_02_001,MATCH(AB$61,湖追自治体コード,0))=表16!AB$62,INDEX(INDIRECT("_"&amp;$AS53),MATCH(AB$61,湖追自治体コード,0)),0)</f>
        <v>1</v>
      </c>
      <c r="AC53" s="962">
        <f ca="1">IF(INDEX(_401_01_001,MATCH(AC$61,_4自治体コード,0))=表16!AC$62,INDEX(INDIRECT("_"&amp;$AM53),MATCH(AC$61,_4自治体コード,0)),0)+IF(INDEX(_121_01_001,MATCH(AC$61,湖追自治体コード,0))=表16!AC$62,INDEX(INDIRECT("_"&amp;$AO53),MATCH(AC$61,湖追自治体コード,0)),0)+IF(INDEX(_124_02_001,MATCH(AC$61,湖追自治体コード,0))=表16!AC$62,INDEX(INDIRECT("_"&amp;$AS53),MATCH(AC$61,湖追自治体コード,0)),0)</f>
        <v>0</v>
      </c>
      <c r="AD53" s="962">
        <f ca="1">IF(INDEX(_401_01_001,MATCH(AD$61,_4自治体コード,0))=表16!AD$62,INDEX(INDIRECT("_"&amp;$AM53),MATCH(AD$61,_4自治体コード,0)),0)+IF(INDEX(_121_01_001,MATCH(AD$61,湖追自治体コード,0))=表16!AD$62,INDEX(INDIRECT("_"&amp;$AO53),MATCH(AD$61,湖追自治体コード,0)),0)+IF(INDEX(_124_02_001,MATCH(AD$61,湖追自治体コード,0))=表16!AD$62,INDEX(INDIRECT("_"&amp;$AS53),MATCH(AD$61,湖追自治体コード,0)),0)</f>
        <v>0</v>
      </c>
      <c r="AE53" s="962">
        <f ca="1">IF(INDEX(_401_01_001,MATCH(AE$61,_4自治体コード,0))=表16!AE$62,INDEX(INDIRECT("_"&amp;$AM53),MATCH(AE$61,_4自治体コード,0)),0)+IF(INDEX(_121_01_001,MATCH(AE$61,湖追自治体コード,0))=表16!AE$62,INDEX(INDIRECT("_"&amp;$AO53),MATCH(AE$61,湖追自治体コード,0)),0)+IF(INDEX(_124_02_001,MATCH(AE$61,湖追自治体コード,0))=表16!AE$62,INDEX(INDIRECT("_"&amp;$AS53),MATCH(AE$61,湖追自治体コード,0)),0)</f>
        <v>0</v>
      </c>
      <c r="AF53" s="962">
        <f ca="1">IF(INDEX(_401_01_001,MATCH(AF$61,_4自治体コード,0))=表16!AF$62,INDEX(INDIRECT("_"&amp;$AM53),MATCH(AF$61,_4自治体コード,0)),0)+IF(INDEX(_121_01_001,MATCH(AF$61,湖追自治体コード,0))=表16!AF$62,INDEX(INDIRECT("_"&amp;$AO53),MATCH(AF$61,湖追自治体コード,0)),0)+IF(INDEX(_124_02_001,MATCH(AF$61,湖追自治体コード,0))=表16!AF$62,INDEX(INDIRECT("_"&amp;$AS53),MATCH(AF$61,湖追自治体コード,0)),0)</f>
        <v>2</v>
      </c>
      <c r="AG53" s="962">
        <f ca="1">IF(INDEX(_401_01_001,MATCH(AG$61,_4自治体コード,0))=表16!AG$62,INDEX(INDIRECT("_"&amp;$AM53),MATCH(AG$61,_4自治体コード,0)),0)+IF(INDEX(_121_01_001,MATCH(AG$61,湖追自治体コード,0))=表16!AG$62,INDEX(INDIRECT("_"&amp;$AO53),MATCH(AG$61,湖追自治体コード,0)),0)+IF(INDEX(_124_02_001,MATCH(AG$61,湖追自治体コード,0))=表16!AG$62,INDEX(INDIRECT("_"&amp;$AS53),MATCH(AG$61,湖追自治体コード,0)),0)</f>
        <v>0</v>
      </c>
      <c r="AH53" s="964">
        <f t="shared" ca="1" si="4"/>
        <v>104</v>
      </c>
      <c r="AL53" s="570" t="s">
        <v>764</v>
      </c>
      <c r="AM53" s="570" t="s">
        <v>821</v>
      </c>
      <c r="AO53" s="570" t="s">
        <v>2616</v>
      </c>
      <c r="AR53" s="570" t="s">
        <v>764</v>
      </c>
      <c r="AS53" s="570" t="s">
        <v>1276</v>
      </c>
    </row>
    <row r="54" spans="1:45" ht="32.25" customHeight="1">
      <c r="A54" s="1632"/>
      <c r="B54" s="1651" t="s">
        <v>2398</v>
      </c>
      <c r="C54" s="1652"/>
      <c r="D54" s="1655" t="s">
        <v>2392</v>
      </c>
      <c r="E54" s="1656"/>
      <c r="F54" s="1655"/>
      <c r="G54" s="968">
        <f ca="1">IF(INDEX(_401_01_001,MATCH(G$61,_4自治体コード,0))=表16!G$62,INDEX(INDIRECT("_"&amp;$AM54),MATCH(G$61,_4自治体コード,0)),0)+IF(INDEX(_121_01_001,MATCH(G$61,湖追自治体コード,0))=表16!G$62,INDEX(INDIRECT("_"&amp;$AO54),MATCH(G$61,湖追自治体コード,0)),0)+IF(INDEX(_124_02_001,MATCH(G$61,湖追自治体コード,0))=表16!G$62,INDEX(INDIRECT("_"&amp;$AS54),MATCH(G$61,湖追自治体コード,0)),0)</f>
        <v>0</v>
      </c>
      <c r="H54" s="1000">
        <f ca="1">IF(INDEX(_401_01_001,MATCH(H$61,_4自治体コード,0))=表16!H$62,INDEX(INDIRECT("_"&amp;$AM54),MATCH(H$61,_4自治体コード,0)),0)+IF(INDEX(_121_01_001,MATCH(H$61,湖追自治体コード,0))=表16!H$62,INDEX(INDIRECT("_"&amp;$AO54),MATCH(H$61,湖追自治体コード,0)),0)+IF(INDEX(_124_02_001,MATCH(H$61,湖追自治体コード,0))=表16!H$62,INDEX(INDIRECT("_"&amp;$AS54),MATCH(H$61,湖追自治体コード,0)),0)</f>
        <v>0</v>
      </c>
      <c r="I54" s="1000">
        <f ca="1">IF(INDEX(_401_01_001,MATCH(I$61,_4自治体コード,0))=表16!I$62,INDEX(INDIRECT("_"&amp;$AM54),MATCH(I$61,_4自治体コード,0)),0)+IF(INDEX(_121_01_001,MATCH(I$61,湖追自治体コード,0))=表16!I$62,INDEX(INDIRECT("_"&amp;$AO54),MATCH(I$61,湖追自治体コード,0)),0)+IF(INDEX(_124_02_001,MATCH(I$61,湖追自治体コード,0))=表16!I$62,INDEX(INDIRECT("_"&amp;$AS54),MATCH(I$61,湖追自治体コード,0)),0)</f>
        <v>0</v>
      </c>
      <c r="J54" s="968">
        <f ca="1">IF(INDEX(_401_01_001,MATCH(J$61,_4自治体コード,0))=表16!J$62,INDEX(INDIRECT("_"&amp;$AM54),MATCH(J$61,_4自治体コード,0)),0)+IF(INDEX(_121_01_001,MATCH(J$61,湖追自治体コード,0))=表16!J$62,INDEX(INDIRECT("_"&amp;$AO54),MATCH(J$61,湖追自治体コード,0)),0)+IF(INDEX(_124_02_001,MATCH(J$61,湖追自治体コード,0))=表16!J$62,INDEX(INDIRECT("_"&amp;$AS54),MATCH(J$61,湖追自治体コード,0)),0)</f>
        <v>0</v>
      </c>
      <c r="K54" s="968">
        <f ca="1">IF(INDEX(_401_01_001,MATCH(K$61,_4自治体コード,0))=表16!K$62,INDEX(INDIRECT("_"&amp;$AM54),MATCH(K$61,_4自治体コード,0)),0)+IF(INDEX(_121_01_001,MATCH(K$61,湖追自治体コード,0))=表16!K$62,INDEX(INDIRECT("_"&amp;$AO54),MATCH(K$61,湖追自治体コード,0)),0)+IF(INDEX(_124_02_001,MATCH(K$61,湖追自治体コード,0))=表16!K$62,INDEX(INDIRECT("_"&amp;$AS54),MATCH(K$61,湖追自治体コード,0)),0)</f>
        <v>0</v>
      </c>
      <c r="L54" s="968">
        <f ca="1">IF(INDEX(_401_01_001,MATCH(L$61,_4自治体コード,0))=表16!L$62,INDEX(INDIRECT("_"&amp;$AM54),MATCH(L$61,_4自治体コード,0)),0)+IF(INDEX(_121_01_001,MATCH(L$61,湖追自治体コード,0))=表16!L$62,INDEX(INDIRECT("_"&amp;$AO54),MATCH(L$61,湖追自治体コード,0)),0)+IF(INDEX(_124_02_001,MATCH(L$61,湖追自治体コード,0))=表16!L$62,INDEX(INDIRECT("_"&amp;$AS54),MATCH(L$61,湖追自治体コード,0)),0)</f>
        <v>0</v>
      </c>
      <c r="M54" s="968">
        <f ca="1">IF(INDEX(_401_01_001,MATCH(M$61,_4自治体コード,0))=表16!M$62,INDEX(INDIRECT("_"&amp;$AM54),MATCH(M$61,_4自治体コード,0)),0)+IF(INDEX(_121_01_001,MATCH(M$61,湖追自治体コード,0))=表16!M$62,INDEX(INDIRECT("_"&amp;$AO54),MATCH(M$61,湖追自治体コード,0)),0)+IF(INDEX(_124_02_001,MATCH(M$61,湖追自治体コード,0))=表16!M$62,INDEX(INDIRECT("_"&amp;$AS54),MATCH(M$61,湖追自治体コード,0)),0)</f>
        <v>0</v>
      </c>
      <c r="N54" s="968">
        <f ca="1">IF(INDEX(_401_01_001,MATCH(N$61,_4自治体コード,0))=表16!N$62,INDEX(INDIRECT("_"&amp;$AM54),MATCH(N$61,_4自治体コード,0)),0)+IF(INDEX(_121_01_001,MATCH(N$61,湖追自治体コード,0))=表16!N$62,INDEX(INDIRECT("_"&amp;$AO54),MATCH(N$61,湖追自治体コード,0)),0)+IF(INDEX(_124_02_001,MATCH(N$61,湖追自治体コード,0))=表16!N$62,INDEX(INDIRECT("_"&amp;$AS54),MATCH(N$61,湖追自治体コード,0)),0)</f>
        <v>0</v>
      </c>
      <c r="O54" s="968">
        <f ca="1">IF(INDEX(_401_01_001,MATCH(O$61,_4自治体コード,0))=表16!O$62,INDEX(INDIRECT("_"&amp;$AM54),MATCH(O$61,_4自治体コード,0)),0)+IF(INDEX(_121_01_001,MATCH(O$61,湖追自治体コード,0))=表16!O$62,INDEX(INDIRECT("_"&amp;$AO54),MATCH(O$61,湖追自治体コード,0)),0)+IF(INDEX(_124_02_001,MATCH(O$61,湖追自治体コード,0))=表16!O$62,INDEX(INDIRECT("_"&amp;$AS54),MATCH(O$61,湖追自治体コード,0)),0)</f>
        <v>0</v>
      </c>
      <c r="P54" s="968">
        <f ca="1">IF(INDEX(_401_01_001,MATCH(P$61,_4自治体コード,0))=表16!P$62,INDEX(INDIRECT("_"&amp;$AM54),MATCH(P$61,_4自治体コード,0)),0)+IF(INDEX(_121_01_001,MATCH(P$61,湖追自治体コード,0))=表16!P$62,INDEX(INDIRECT("_"&amp;$AO54),MATCH(P$61,湖追自治体コード,0)),0)+IF(INDEX(_124_02_001,MATCH(P$61,湖追自治体コード,0))=表16!P$62,INDEX(INDIRECT("_"&amp;$AS54),MATCH(P$61,湖追自治体コード,0)),0)</f>
        <v>0</v>
      </c>
      <c r="Q54" s="968">
        <f ca="1">IF(INDEX(_401_01_001,MATCH(Q$61,_4自治体コード,0))=表16!Q$62,INDEX(INDIRECT("_"&amp;$AM54),MATCH(Q$61,_4自治体コード,0)),0)+IF(INDEX(_121_01_001,MATCH(Q$61,湖追自治体コード,0))=表16!Q$62,INDEX(INDIRECT("_"&amp;$AO54),MATCH(Q$61,湖追自治体コード,0)),0)+IF(INDEX(_124_02_001,MATCH(Q$61,湖追自治体コード,0))=表16!Q$62,INDEX(INDIRECT("_"&amp;$AS54),MATCH(Q$61,湖追自治体コード,0)),0)</f>
        <v>0</v>
      </c>
      <c r="R54" s="968">
        <f ca="1">IF(INDEX(_401_01_001,MATCH(R$61,_4自治体コード,0))=表16!R$62,INDEX(INDIRECT("_"&amp;$AM54),MATCH(R$61,_4自治体コード,0)),0)+IF(INDEX(_121_01_001,MATCH(R$61,湖追自治体コード,0))=表16!R$62,INDEX(INDIRECT("_"&amp;$AO54),MATCH(R$61,湖追自治体コード,0)),0)+IF(INDEX(_124_02_001,MATCH(R$61,湖追自治体コード,0))=表16!R$62,INDEX(INDIRECT("_"&amp;$AS54),MATCH(R$61,湖追自治体コード,0)),0)</f>
        <v>0</v>
      </c>
      <c r="S54" s="968">
        <f ca="1">IF(INDEX(_401_01_001,MATCH(S$61,_4自治体コード,0))=表16!S$62,INDEX(INDIRECT("_"&amp;$AM54),MATCH(S$61,_4自治体コード,0)),0)+IF(INDEX(_121_01_001,MATCH(S$61,湖追自治体コード,0))=表16!S$62,INDEX(INDIRECT("_"&amp;$AO54),MATCH(S$61,湖追自治体コード,0)),0)+IF(INDEX(_124_02_001,MATCH(S$61,湖追自治体コード,0))=表16!S$62,INDEX(INDIRECT("_"&amp;$AS54),MATCH(S$61,湖追自治体コード,0)),0)</f>
        <v>0</v>
      </c>
      <c r="T54" s="968">
        <f ca="1">IF(INDEX(_401_01_001,MATCH(T$61,_4自治体コード,0))=表16!T$62,INDEX(INDIRECT("_"&amp;$AM54),MATCH(T$61,_4自治体コード,0)),0)+IF(INDEX(_121_01_001,MATCH(T$61,湖追自治体コード,0))=表16!T$62,INDEX(INDIRECT("_"&amp;$AO54),MATCH(T$61,湖追自治体コード,0)),0)+IF(INDEX(_124_02_001,MATCH(T$61,湖追自治体コード,0))=表16!T$62,INDEX(INDIRECT("_"&amp;$AS54),MATCH(T$61,湖追自治体コード,0)),0)</f>
        <v>0</v>
      </c>
      <c r="U54" s="968">
        <f ca="1">IF(INDEX(_401_01_001,MATCH(U$61,_4自治体コード,0))=表16!U$62,INDEX(INDIRECT("_"&amp;$AM54),MATCH(U$61,_4自治体コード,0)),0)+IF(INDEX(_121_01_001,MATCH(U$61,湖追自治体コード,0))=表16!U$62,INDEX(INDIRECT("_"&amp;$AO54),MATCH(U$61,湖追自治体コード,0)),0)+IF(INDEX(_124_02_001,MATCH(U$61,湖追自治体コード,0))=表16!U$62,INDEX(INDIRECT("_"&amp;$AS54),MATCH(U$61,湖追自治体コード,0)),0)</f>
        <v>0</v>
      </c>
      <c r="V54" s="968">
        <f ca="1">IF(INDEX(_401_01_001,MATCH(V$61,_4自治体コード,0))=表16!V$62,INDEX(INDIRECT("_"&amp;$AM54),MATCH(V$61,_4自治体コード,0)),0)+IF(INDEX(_121_01_001,MATCH(V$61,湖追自治体コード,0))=表16!V$62,INDEX(INDIRECT("_"&amp;$AO54),MATCH(V$61,湖追自治体コード,0)),0)+IF(INDEX(_124_02_001,MATCH(V$61,湖追自治体コード,0))=表16!V$62,INDEX(INDIRECT("_"&amp;$AS54),MATCH(V$61,湖追自治体コード,0)),0)</f>
        <v>0</v>
      </c>
      <c r="W54" s="968">
        <f ca="1">IF(INDEX(_401_01_001,MATCH(W$61,_4自治体コード,0))=表16!W$62,INDEX(INDIRECT("_"&amp;$AM54),MATCH(W$61,_4自治体コード,0)),0)+IF(INDEX(_121_01_001,MATCH(W$61,湖追自治体コード,0))=表16!W$62,INDEX(INDIRECT("_"&amp;$AO54),MATCH(W$61,湖追自治体コード,0)),0)+IF(INDEX(_124_02_001,MATCH(W$61,湖追自治体コード,0))=表16!W$62,INDEX(INDIRECT("_"&amp;$AS54),MATCH(W$61,湖追自治体コード,0)),0)</f>
        <v>0</v>
      </c>
      <c r="X54" s="968">
        <f ca="1">IF(INDEX(_401_01_001,MATCH(X$61,_4自治体コード,0))=表16!X$62,INDEX(INDIRECT("_"&amp;$AM54),MATCH(X$61,_4自治体コード,0)),0)+IF(INDEX(_121_01_001,MATCH(X$61,湖追自治体コード,0))=表16!X$62,INDEX(INDIRECT("_"&amp;$AO54),MATCH(X$61,湖追自治体コード,0)),0)+IF(INDEX(_124_02_001,MATCH(X$61,湖追自治体コード,0))=表16!X$62,INDEX(INDIRECT("_"&amp;$AS54),MATCH(X$61,湖追自治体コード,0)),0)</f>
        <v>0</v>
      </c>
      <c r="Y54" s="968">
        <f ca="1">IF(INDEX(_401_01_001,MATCH(Y$61,_4自治体コード,0))=表16!Y$62,INDEX(INDIRECT("_"&amp;$AM54),MATCH(Y$61,_4自治体コード,0)),0)+IF(INDEX(_121_01_001,MATCH(Y$61,湖追自治体コード,0))=表16!Y$62,INDEX(INDIRECT("_"&amp;$AO54),MATCH(Y$61,湖追自治体コード,0)),0)+IF(INDEX(_124_02_001,MATCH(Y$61,湖追自治体コード,0))=表16!Y$62,INDEX(INDIRECT("_"&amp;$AS54),MATCH(Y$61,湖追自治体コード,0)),0)</f>
        <v>0</v>
      </c>
      <c r="Z54" s="968">
        <f ca="1">IF(INDEX(_401_01_001,MATCH(Z$61,_4自治体コード,0))=表16!Z$62,INDEX(INDIRECT("_"&amp;$AM54),MATCH(Z$61,_4自治体コード,0)),0)+IF(INDEX(_121_01_001,MATCH(Z$61,湖追自治体コード,0))=表16!Z$62,INDEX(INDIRECT("_"&amp;$AO54),MATCH(Z$61,湖追自治体コード,0)),0)+IF(INDEX(_124_02_001,MATCH(Z$61,湖追自治体コード,0))=表16!Z$62,INDEX(INDIRECT("_"&amp;$AS54),MATCH(Z$61,湖追自治体コード,0)),0)</f>
        <v>0</v>
      </c>
      <c r="AA54" s="968">
        <f ca="1">IF(INDEX(_401_01_001,MATCH(AA$61,_4自治体コード,0))=表16!AA$62,INDEX(INDIRECT("_"&amp;$AM54),MATCH(AA$61,_4自治体コード,0)),0)+IF(INDEX(_121_01_001,MATCH(AA$61,湖追自治体コード,0))=表16!AA$62,INDEX(INDIRECT("_"&amp;$AO54),MATCH(AA$61,湖追自治体コード,0)),0)+IF(INDEX(_124_02_001,MATCH(AA$61,湖追自治体コード,0))=表16!AA$62,INDEX(INDIRECT("_"&amp;$AS54),MATCH(AA$61,湖追自治体コード,0)),0)</f>
        <v>0</v>
      </c>
      <c r="AB54" s="968">
        <f ca="1">IF(INDEX(_401_01_001,MATCH(AB$61,_4自治体コード,0))=表16!AB$62,INDEX(INDIRECT("_"&amp;$AM54),MATCH(AB$61,_4自治体コード,0)),0)+IF(INDEX(_121_01_001,MATCH(AB$61,湖追自治体コード,0))=表16!AB$62,INDEX(INDIRECT("_"&amp;$AO54),MATCH(AB$61,湖追自治体コード,0)),0)+IF(INDEX(_124_02_001,MATCH(AB$61,湖追自治体コード,0))=表16!AB$62,INDEX(INDIRECT("_"&amp;$AS54),MATCH(AB$61,湖追自治体コード,0)),0)</f>
        <v>0</v>
      </c>
      <c r="AC54" s="968">
        <f ca="1">IF(INDEX(_401_01_001,MATCH(AC$61,_4自治体コード,0))=表16!AC$62,INDEX(INDIRECT("_"&amp;$AM54),MATCH(AC$61,_4自治体コード,0)),0)+IF(INDEX(_121_01_001,MATCH(AC$61,湖追自治体コード,0))=表16!AC$62,INDEX(INDIRECT("_"&amp;$AO54),MATCH(AC$61,湖追自治体コード,0)),0)+IF(INDEX(_124_02_001,MATCH(AC$61,湖追自治体コード,0))=表16!AC$62,INDEX(INDIRECT("_"&amp;$AS54),MATCH(AC$61,湖追自治体コード,0)),0)</f>
        <v>0</v>
      </c>
      <c r="AD54" s="968">
        <f ca="1">IF(INDEX(_401_01_001,MATCH(AD$61,_4自治体コード,0))=表16!AD$62,INDEX(INDIRECT("_"&amp;$AM54),MATCH(AD$61,_4自治体コード,0)),0)+IF(INDEX(_121_01_001,MATCH(AD$61,湖追自治体コード,0))=表16!AD$62,INDEX(INDIRECT("_"&amp;$AO54),MATCH(AD$61,湖追自治体コード,0)),0)+IF(INDEX(_124_02_001,MATCH(AD$61,湖追自治体コード,0))=表16!AD$62,INDEX(INDIRECT("_"&amp;$AS54),MATCH(AD$61,湖追自治体コード,0)),0)</f>
        <v>0</v>
      </c>
      <c r="AE54" s="968">
        <f ca="1">IF(INDEX(_401_01_001,MATCH(AE$61,_4自治体コード,0))=表16!AE$62,INDEX(INDIRECT("_"&amp;$AM54),MATCH(AE$61,_4自治体コード,0)),0)+IF(INDEX(_121_01_001,MATCH(AE$61,湖追自治体コード,0))=表16!AE$62,INDEX(INDIRECT("_"&amp;$AO54),MATCH(AE$61,湖追自治体コード,0)),0)+IF(INDEX(_124_02_001,MATCH(AE$61,湖追自治体コード,0))=表16!AE$62,INDEX(INDIRECT("_"&amp;$AS54),MATCH(AE$61,湖追自治体コード,0)),0)</f>
        <v>0</v>
      </c>
      <c r="AF54" s="968">
        <f ca="1">IF(INDEX(_401_01_001,MATCH(AF$61,_4自治体コード,0))=表16!AF$62,INDEX(INDIRECT("_"&amp;$AM54),MATCH(AF$61,_4自治体コード,0)),0)+IF(INDEX(_121_01_001,MATCH(AF$61,湖追自治体コード,0))=表16!AF$62,INDEX(INDIRECT("_"&amp;$AO54),MATCH(AF$61,湖追自治体コード,0)),0)+IF(INDEX(_124_02_001,MATCH(AF$61,湖追自治体コード,0))=表16!AF$62,INDEX(INDIRECT("_"&amp;$AS54),MATCH(AF$61,湖追自治体コード,0)),0)</f>
        <v>0</v>
      </c>
      <c r="AG54" s="968">
        <f ca="1">IF(INDEX(_401_01_001,MATCH(AG$61,_4自治体コード,0))=表16!AG$62,INDEX(INDIRECT("_"&amp;$AM54),MATCH(AG$61,_4自治体コード,0)),0)+IF(INDEX(_121_01_001,MATCH(AG$61,湖追自治体コード,0))=表16!AG$62,INDEX(INDIRECT("_"&amp;$AO54),MATCH(AG$61,湖追自治体コード,0)),0)+IF(INDEX(_124_02_001,MATCH(AG$61,湖追自治体コード,0))=表16!AG$62,INDEX(INDIRECT("_"&amp;$AS54),MATCH(AG$61,湖追自治体コード,0)),0)</f>
        <v>0</v>
      </c>
      <c r="AH54" s="970">
        <f ca="1">SUM(G54:AG54)</f>
        <v>0</v>
      </c>
      <c r="AK54" s="570" t="s">
        <v>723</v>
      </c>
      <c r="AL54" s="570" t="s">
        <v>3670</v>
      </c>
      <c r="AM54" s="570" t="s">
        <v>3672</v>
      </c>
      <c r="AO54" s="570" t="s">
        <v>3644</v>
      </c>
      <c r="AS54" s="570" t="s">
        <v>3674</v>
      </c>
    </row>
    <row r="55" spans="1:45" ht="32.25" customHeight="1" thickBot="1">
      <c r="A55" s="1633"/>
      <c r="B55" s="1653"/>
      <c r="C55" s="1654"/>
      <c r="D55" s="1657" t="s">
        <v>2393</v>
      </c>
      <c r="E55" s="1658"/>
      <c r="F55" s="1657"/>
      <c r="G55" s="973">
        <f ca="1">IF(INDEX(_401_01_001,MATCH(G$61,_4自治体コード,0))=表16!G$62,INDEX(INDIRECT("_"&amp;$AM55),MATCH(G$61,_4自治体コード,0)),0)+IF(INDEX(_121_01_001,MATCH(G$61,湖追自治体コード,0))=表16!G$62,INDEX(INDIRECT("_"&amp;$AO55),MATCH(G$61,湖追自治体コード,0)),0)+IF(INDEX(_124_02_001,MATCH(G$61,湖追自治体コード,0))=表16!G$62,INDEX(INDIRECT("_"&amp;$AS55),MATCH(G$61,湖追自治体コード,0)),0)</f>
        <v>0</v>
      </c>
      <c r="H55" s="973">
        <f ca="1">IF(INDEX(_401_01_001,MATCH(H$61,_4自治体コード,0))=表16!H$62,INDEX(INDIRECT("_"&amp;$AM55),MATCH(H$61,_4自治体コード,0)),0)+IF(INDEX(_121_01_001,MATCH(H$61,湖追自治体コード,0))=表16!H$62,INDEX(INDIRECT("_"&amp;$AO55),MATCH(H$61,湖追自治体コード,0)),0)+IF(INDEX(_124_02_001,MATCH(H$61,湖追自治体コード,0))=表16!H$62,INDEX(INDIRECT("_"&amp;$AS55),MATCH(H$61,湖追自治体コード,0)),0)</f>
        <v>0</v>
      </c>
      <c r="I55" s="973">
        <f ca="1">IF(INDEX(_401_01_001,MATCH(I$61,_4自治体コード,0))=表16!I$62,INDEX(INDIRECT("_"&amp;$AM55),MATCH(I$61,_4自治体コード,0)),0)+IF(INDEX(_121_01_001,MATCH(I$61,湖追自治体コード,0))=表16!I$62,INDEX(INDIRECT("_"&amp;$AO55),MATCH(I$61,湖追自治体コード,0)),0)+IF(INDEX(_124_02_001,MATCH(I$61,湖追自治体コード,0))=表16!I$62,INDEX(INDIRECT("_"&amp;$AS55),MATCH(I$61,湖追自治体コード,0)),0)</f>
        <v>0</v>
      </c>
      <c r="J55" s="973">
        <f ca="1">IF(INDEX(_401_01_001,MATCH(J$61,_4自治体コード,0))=表16!J$62,INDEX(INDIRECT("_"&amp;$AM55),MATCH(J$61,_4自治体コード,0)),0)+IF(INDEX(_121_01_001,MATCH(J$61,湖追自治体コード,0))=表16!J$62,INDEX(INDIRECT("_"&amp;$AO55),MATCH(J$61,湖追自治体コード,0)),0)+IF(INDEX(_124_02_001,MATCH(J$61,湖追自治体コード,0))=表16!J$62,INDEX(INDIRECT("_"&amp;$AS55),MATCH(J$61,湖追自治体コード,0)),0)</f>
        <v>0</v>
      </c>
      <c r="K55" s="973">
        <f ca="1">IF(INDEX(_401_01_001,MATCH(K$61,_4自治体コード,0))=表16!K$62,INDEX(INDIRECT("_"&amp;$AM55),MATCH(K$61,_4自治体コード,0)),0)+IF(INDEX(_121_01_001,MATCH(K$61,湖追自治体コード,0))=表16!K$62,INDEX(INDIRECT("_"&amp;$AO55),MATCH(K$61,湖追自治体コード,0)),0)+IF(INDEX(_124_02_001,MATCH(K$61,湖追自治体コード,0))=表16!K$62,INDEX(INDIRECT("_"&amp;$AS55),MATCH(K$61,湖追自治体コード,0)),0)</f>
        <v>0</v>
      </c>
      <c r="L55" s="973">
        <f ca="1">IF(INDEX(_401_01_001,MATCH(L$61,_4自治体コード,0))=表16!L$62,INDEX(INDIRECT("_"&amp;$AM55),MATCH(L$61,_4自治体コード,0)),0)+IF(INDEX(_121_01_001,MATCH(L$61,湖追自治体コード,0))=表16!L$62,INDEX(INDIRECT("_"&amp;$AO55),MATCH(L$61,湖追自治体コード,0)),0)+IF(INDEX(_124_02_001,MATCH(L$61,湖追自治体コード,0))=表16!L$62,INDEX(INDIRECT("_"&amp;$AS55),MATCH(L$61,湖追自治体コード,0)),0)</f>
        <v>0</v>
      </c>
      <c r="M55" s="973">
        <f ca="1">IF(INDEX(_401_01_001,MATCH(M$61,_4自治体コード,0))=表16!M$62,INDEX(INDIRECT("_"&amp;$AM55),MATCH(M$61,_4自治体コード,0)),0)+IF(INDEX(_121_01_001,MATCH(M$61,湖追自治体コード,0))=表16!M$62,INDEX(INDIRECT("_"&amp;$AO55),MATCH(M$61,湖追自治体コード,0)),0)+IF(INDEX(_124_02_001,MATCH(M$61,湖追自治体コード,0))=表16!M$62,INDEX(INDIRECT("_"&amp;$AS55),MATCH(M$61,湖追自治体コード,0)),0)</f>
        <v>0</v>
      </c>
      <c r="N55" s="973">
        <f ca="1">IF(INDEX(_401_01_001,MATCH(N$61,_4自治体コード,0))=表16!N$62,INDEX(INDIRECT("_"&amp;$AM55),MATCH(N$61,_4自治体コード,0)),0)+IF(INDEX(_121_01_001,MATCH(N$61,湖追自治体コード,0))=表16!N$62,INDEX(INDIRECT("_"&amp;$AO55),MATCH(N$61,湖追自治体コード,0)),0)+IF(INDEX(_124_02_001,MATCH(N$61,湖追自治体コード,0))=表16!N$62,INDEX(INDIRECT("_"&amp;$AS55),MATCH(N$61,湖追自治体コード,0)),0)</f>
        <v>0</v>
      </c>
      <c r="O55" s="973">
        <f ca="1">IF(INDEX(_401_01_001,MATCH(O$61,_4自治体コード,0))=表16!O$62,INDEX(INDIRECT("_"&amp;$AM55),MATCH(O$61,_4自治体コード,0)),0)+IF(INDEX(_121_01_001,MATCH(O$61,湖追自治体コード,0))=表16!O$62,INDEX(INDIRECT("_"&amp;$AO55),MATCH(O$61,湖追自治体コード,0)),0)+IF(INDEX(_124_02_001,MATCH(O$61,湖追自治体コード,0))=表16!O$62,INDEX(INDIRECT("_"&amp;$AS55),MATCH(O$61,湖追自治体コード,0)),0)</f>
        <v>0</v>
      </c>
      <c r="P55" s="973">
        <f ca="1">IF(INDEX(_401_01_001,MATCH(P$61,_4自治体コード,0))=表16!P$62,INDEX(INDIRECT("_"&amp;$AM55),MATCH(P$61,_4自治体コード,0)),0)+IF(INDEX(_121_01_001,MATCH(P$61,湖追自治体コード,0))=表16!P$62,INDEX(INDIRECT("_"&amp;$AO55),MATCH(P$61,湖追自治体コード,0)),0)+IF(INDEX(_124_02_001,MATCH(P$61,湖追自治体コード,0))=表16!P$62,INDEX(INDIRECT("_"&amp;$AS55),MATCH(P$61,湖追自治体コード,0)),0)</f>
        <v>0</v>
      </c>
      <c r="Q55" s="973"/>
      <c r="R55" s="973">
        <f ca="1">IF(INDEX(_401_01_001,MATCH(R$61,_4自治体コード,0))=表16!R$62,INDEX(INDIRECT("_"&amp;$AM55),MATCH(R$61,_4自治体コード,0)),0)+IF(INDEX(_121_01_001,MATCH(R$61,湖追自治体コード,0))=表16!R$62,INDEX(INDIRECT("_"&amp;$AO55),MATCH(R$61,湖追自治体コード,0)),0)+IF(INDEX(_124_02_001,MATCH(R$61,湖追自治体コード,0))=表16!R$62,INDEX(INDIRECT("_"&amp;$AS55),MATCH(R$61,湖追自治体コード,0)),0)</f>
        <v>0</v>
      </c>
      <c r="S55" s="973">
        <f ca="1">IF(INDEX(_401_01_001,MATCH(S$61,_4自治体コード,0))=表16!S$62,INDEX(INDIRECT("_"&amp;$AM55),MATCH(S$61,_4自治体コード,0)),0)+IF(INDEX(_121_01_001,MATCH(S$61,湖追自治体コード,0))=表16!S$62,INDEX(INDIRECT("_"&amp;$AO55),MATCH(S$61,湖追自治体コード,0)),0)+IF(INDEX(_124_02_001,MATCH(S$61,湖追自治体コード,0))=表16!S$62,INDEX(INDIRECT("_"&amp;$AS55),MATCH(S$61,湖追自治体コード,0)),0)</f>
        <v>0</v>
      </c>
      <c r="T55" s="973">
        <f ca="1">IF(INDEX(_401_01_001,MATCH(T$61,_4自治体コード,0))=表16!T$62,INDEX(INDIRECT("_"&amp;$AM55),MATCH(T$61,_4自治体コード,0)),0)+IF(INDEX(_121_01_001,MATCH(T$61,湖追自治体コード,0))=表16!T$62,INDEX(INDIRECT("_"&amp;$AO55),MATCH(T$61,湖追自治体コード,0)),0)+IF(INDEX(_124_02_001,MATCH(T$61,湖追自治体コード,0))=表16!T$62,INDEX(INDIRECT("_"&amp;$AS55),MATCH(T$61,湖追自治体コード,0)),0)</f>
        <v>0</v>
      </c>
      <c r="U55" s="973">
        <f ca="1">IF(INDEX(_401_01_001,MATCH(U$61,_4自治体コード,0))=表16!U$62,INDEX(INDIRECT("_"&amp;$AM55),MATCH(U$61,_4自治体コード,0)),0)+IF(INDEX(_121_01_001,MATCH(U$61,湖追自治体コード,0))=表16!U$62,INDEX(INDIRECT("_"&amp;$AO55),MATCH(U$61,湖追自治体コード,0)),0)+IF(INDEX(_124_02_001,MATCH(U$61,湖追自治体コード,0))=表16!U$62,INDEX(INDIRECT("_"&amp;$AS55),MATCH(U$61,湖追自治体コード,0)),0)</f>
        <v>0</v>
      </c>
      <c r="V55" s="973">
        <f ca="1">IF(INDEX(_401_01_001,MATCH(V$61,_4自治体コード,0))=表16!V$62,INDEX(INDIRECT("_"&amp;$AM55),MATCH(V$61,_4自治体コード,0)),0)+IF(INDEX(_121_01_001,MATCH(V$61,湖追自治体コード,0))=表16!V$62,INDEX(INDIRECT("_"&amp;$AO55),MATCH(V$61,湖追自治体コード,0)),0)+IF(INDEX(_124_02_001,MATCH(V$61,湖追自治体コード,0))=表16!V$62,INDEX(INDIRECT("_"&amp;$AS55),MATCH(V$61,湖追自治体コード,0)),0)</f>
        <v>0</v>
      </c>
      <c r="W55" s="973">
        <f ca="1">IF(INDEX(_401_01_001,MATCH(W$61,_4自治体コード,0))=表16!W$62,INDEX(INDIRECT("_"&amp;$AM55),MATCH(W$61,_4自治体コード,0)),0)+IF(INDEX(_121_01_001,MATCH(W$61,湖追自治体コード,0))=表16!W$62,INDEX(INDIRECT("_"&amp;$AO55),MATCH(W$61,湖追自治体コード,0)),0)+IF(INDEX(_124_02_001,MATCH(W$61,湖追自治体コード,0))=表16!W$62,INDEX(INDIRECT("_"&amp;$AS55),MATCH(W$61,湖追自治体コード,0)),0)</f>
        <v>0</v>
      </c>
      <c r="X55" s="973">
        <f ca="1">IF(INDEX(_401_01_001,MATCH(X$61,_4自治体コード,0))=表16!X$62,INDEX(INDIRECT("_"&amp;$AM55),MATCH(X$61,_4自治体コード,0)),0)+IF(INDEX(_121_01_001,MATCH(X$61,湖追自治体コード,0))=表16!X$62,INDEX(INDIRECT("_"&amp;$AO55),MATCH(X$61,湖追自治体コード,0)),0)+IF(INDEX(_124_02_001,MATCH(X$61,湖追自治体コード,0))=表16!X$62,INDEX(INDIRECT("_"&amp;$AS55),MATCH(X$61,湖追自治体コード,0)),0)</f>
        <v>0</v>
      </c>
      <c r="Y55" s="973">
        <f ca="1">IF(INDEX(_401_01_001,MATCH(Y$61,_4自治体コード,0))=表16!Y$62,INDEX(INDIRECT("_"&amp;$AM55),MATCH(Y$61,_4自治体コード,0)),0)+IF(INDEX(_121_01_001,MATCH(Y$61,湖追自治体コード,0))=表16!Y$62,INDEX(INDIRECT("_"&amp;$AO55),MATCH(Y$61,湖追自治体コード,0)),0)+IF(INDEX(_124_02_001,MATCH(Y$61,湖追自治体コード,0))=表16!Y$62,INDEX(INDIRECT("_"&amp;$AS55),MATCH(Y$61,湖追自治体コード,0)),0)</f>
        <v>0</v>
      </c>
      <c r="Z55" s="973">
        <f ca="1">IF(INDEX(_401_01_001,MATCH(Z$61,_4自治体コード,0))=表16!Z$62,INDEX(INDIRECT("_"&amp;$AM55),MATCH(Z$61,_4自治体コード,0)),0)+IF(INDEX(_121_01_001,MATCH(Z$61,湖追自治体コード,0))=表16!Z$62,INDEX(INDIRECT("_"&amp;$AO55),MATCH(Z$61,湖追自治体コード,0)),0)+IF(INDEX(_124_02_001,MATCH(Z$61,湖追自治体コード,0))=表16!Z$62,INDEX(INDIRECT("_"&amp;$AS55),MATCH(Z$61,湖追自治体コード,0)),0)</f>
        <v>0</v>
      </c>
      <c r="AA55" s="973">
        <f ca="1">IF(INDEX(_401_01_001,MATCH(AA$61,_4自治体コード,0))=表16!AA$62,INDEX(INDIRECT("_"&amp;$AM55),MATCH(AA$61,_4自治体コード,0)),0)+IF(INDEX(_121_01_001,MATCH(AA$61,湖追自治体コード,0))=表16!AA$62,INDEX(INDIRECT("_"&amp;$AO55),MATCH(AA$61,湖追自治体コード,0)),0)+IF(INDEX(_124_02_001,MATCH(AA$61,湖追自治体コード,0))=表16!AA$62,INDEX(INDIRECT("_"&amp;$AS55),MATCH(AA$61,湖追自治体コード,0)),0)</f>
        <v>0</v>
      </c>
      <c r="AB55" s="973">
        <f ca="1">IF(INDEX(_401_01_001,MATCH(AB$61,_4自治体コード,0))=表16!AB$62,INDEX(INDIRECT("_"&amp;$AM55),MATCH(AB$61,_4自治体コード,0)),0)+IF(INDEX(_121_01_001,MATCH(AB$61,湖追自治体コード,0))=表16!AB$62,INDEX(INDIRECT("_"&amp;$AO55),MATCH(AB$61,湖追自治体コード,0)),0)+IF(INDEX(_124_02_001,MATCH(AB$61,湖追自治体コード,0))=表16!AB$62,INDEX(INDIRECT("_"&amp;$AS55),MATCH(AB$61,湖追自治体コード,0)),0)</f>
        <v>0</v>
      </c>
      <c r="AC55" s="973">
        <f ca="1">IF(INDEX(_401_01_001,MATCH(AC$61,_4自治体コード,0))=表16!AC$62,INDEX(INDIRECT("_"&amp;$AM55),MATCH(AC$61,_4自治体コード,0)),0)+IF(INDEX(_121_01_001,MATCH(AC$61,湖追自治体コード,0))=表16!AC$62,INDEX(INDIRECT("_"&amp;$AO55),MATCH(AC$61,湖追自治体コード,0)),0)+IF(INDEX(_124_02_001,MATCH(AC$61,湖追自治体コード,0))=表16!AC$62,INDEX(INDIRECT("_"&amp;$AS55),MATCH(AC$61,湖追自治体コード,0)),0)</f>
        <v>0</v>
      </c>
      <c r="AD55" s="973">
        <f ca="1">IF(INDEX(_401_01_001,MATCH(AD$61,_4自治体コード,0))=表16!AD$62,INDEX(INDIRECT("_"&amp;$AM55),MATCH(AD$61,_4自治体コード,0)),0)+IF(INDEX(_121_01_001,MATCH(AD$61,湖追自治体コード,0))=表16!AD$62,INDEX(INDIRECT("_"&amp;$AO55),MATCH(AD$61,湖追自治体コード,0)),0)+IF(INDEX(_124_02_001,MATCH(AD$61,湖追自治体コード,0))=表16!AD$62,INDEX(INDIRECT("_"&amp;$AS55),MATCH(AD$61,湖追自治体コード,0)),0)</f>
        <v>0</v>
      </c>
      <c r="AE55" s="973">
        <f ca="1">IF(INDEX(_401_01_001,MATCH(AE$61,_4自治体コード,0))=表16!AE$62,INDEX(INDIRECT("_"&amp;$AM55),MATCH(AE$61,_4自治体コード,0)),0)+IF(INDEX(_121_01_001,MATCH(AE$61,湖追自治体コード,0))=表16!AE$62,INDEX(INDIRECT("_"&amp;$AO55),MATCH(AE$61,湖追自治体コード,0)),0)+IF(INDEX(_124_02_001,MATCH(AE$61,湖追自治体コード,0))=表16!AE$62,INDEX(INDIRECT("_"&amp;$AS55),MATCH(AE$61,湖追自治体コード,0)),0)</f>
        <v>0</v>
      </c>
      <c r="AF55" s="973">
        <f ca="1">IF(INDEX(_401_01_001,MATCH(AF$61,_4自治体コード,0))=表16!AF$62,INDEX(INDIRECT("_"&amp;$AM55),MATCH(AF$61,_4自治体コード,0)),0)+IF(INDEX(_121_01_001,MATCH(AF$61,湖追自治体コード,0))=表16!AF$62,INDEX(INDIRECT("_"&amp;$AO55),MATCH(AF$61,湖追自治体コード,0)),0)+IF(INDEX(_124_02_001,MATCH(AF$61,湖追自治体コード,0))=表16!AF$62,INDEX(INDIRECT("_"&amp;$AS55),MATCH(AF$61,湖追自治体コード,0)),0)</f>
        <v>0</v>
      </c>
      <c r="AG55" s="973">
        <f ca="1">IF(INDEX(_401_01_001,MATCH(AG$61,_4自治体コード,0))=表16!AG$62,INDEX(INDIRECT("_"&amp;$AM55),MATCH(AG$61,_4自治体コード,0)),0)+IF(INDEX(_121_01_001,MATCH(AG$61,湖追自治体コード,0))=表16!AG$62,INDEX(INDIRECT("_"&amp;$AO55),MATCH(AG$61,湖追自治体コード,0)),0)+IF(INDEX(_124_02_001,MATCH(AG$61,湖追自治体コード,0))=表16!AG$62,INDEX(INDIRECT("_"&amp;$AS55),MATCH(AG$61,湖追自治体コード,0)),0)</f>
        <v>0</v>
      </c>
      <c r="AH55" s="975">
        <f ca="1">SUM(G55:AG55)</f>
        <v>0</v>
      </c>
      <c r="AL55" s="570" t="s">
        <v>3671</v>
      </c>
      <c r="AM55" s="570" t="s">
        <v>3673</v>
      </c>
      <c r="AO55" s="570" t="s">
        <v>3645</v>
      </c>
      <c r="AS55" s="570" t="s">
        <v>3675</v>
      </c>
    </row>
    <row r="56" spans="1:45" ht="14.25" customHeight="1">
      <c r="A56" s="577"/>
      <c r="B56" s="578"/>
      <c r="C56" s="578"/>
      <c r="D56" s="577"/>
      <c r="E56" s="577"/>
      <c r="F56" s="577"/>
      <c r="G56" s="745"/>
      <c r="H56" s="746"/>
      <c r="I56" s="746"/>
      <c r="J56" s="745"/>
      <c r="K56" s="745"/>
      <c r="L56" s="745"/>
      <c r="M56" s="745"/>
      <c r="N56" s="745"/>
      <c r="O56" s="745"/>
      <c r="P56" s="745"/>
      <c r="Q56" s="745"/>
      <c r="R56" s="745"/>
      <c r="S56" s="745"/>
      <c r="T56" s="745"/>
      <c r="U56" s="745"/>
      <c r="V56" s="745"/>
      <c r="W56" s="745"/>
      <c r="X56" s="745"/>
      <c r="Y56" s="745"/>
      <c r="Z56" s="745"/>
      <c r="AA56" s="745"/>
      <c r="AB56" s="745"/>
      <c r="AC56" s="745"/>
      <c r="AD56" s="745"/>
      <c r="AE56" s="745"/>
      <c r="AF56" s="745"/>
      <c r="AG56" s="745"/>
      <c r="AH56" s="745"/>
    </row>
    <row r="57" spans="1:45" ht="16.5" customHeight="1">
      <c r="A57" s="747" t="s">
        <v>2399</v>
      </c>
      <c r="B57" s="747"/>
      <c r="C57" s="747"/>
      <c r="D57" s="747"/>
      <c r="E57" s="747"/>
      <c r="F57" s="748"/>
      <c r="G57" s="747"/>
      <c r="H57" s="748"/>
      <c r="I57" s="748"/>
      <c r="J57" s="747"/>
      <c r="K57" s="747"/>
      <c r="L57" s="747"/>
      <c r="M57" s="747"/>
      <c r="N57" s="747"/>
      <c r="O57" s="747"/>
      <c r="P57" s="747"/>
      <c r="Q57" s="747"/>
      <c r="R57" s="747"/>
    </row>
    <row r="58" spans="1:45" ht="16.5" customHeight="1">
      <c r="A58" s="747" t="s">
        <v>2400</v>
      </c>
      <c r="B58" s="747"/>
      <c r="C58" s="747"/>
      <c r="D58" s="747"/>
      <c r="E58" s="747"/>
      <c r="F58" s="748"/>
      <c r="G58" s="747"/>
      <c r="H58" s="748"/>
      <c r="I58" s="748"/>
      <c r="J58" s="747"/>
      <c r="K58" s="747"/>
      <c r="L58" s="747"/>
      <c r="M58" s="747"/>
      <c r="N58" s="747"/>
      <c r="O58" s="747"/>
      <c r="P58" s="747"/>
      <c r="Q58" s="747"/>
      <c r="R58" s="747"/>
    </row>
    <row r="59" spans="1:45" ht="16.5" customHeight="1">
      <c r="A59" s="747"/>
      <c r="B59" s="747"/>
      <c r="C59" s="747"/>
      <c r="D59" s="747"/>
      <c r="E59" s="747"/>
      <c r="F59" s="748"/>
      <c r="G59" s="747"/>
      <c r="H59" s="748"/>
      <c r="I59" s="748"/>
      <c r="J59" s="747"/>
      <c r="K59" s="747"/>
      <c r="L59" s="747"/>
      <c r="M59" s="747"/>
      <c r="N59" s="747"/>
      <c r="O59" s="747"/>
      <c r="P59" s="747"/>
      <c r="Q59" s="747"/>
      <c r="R59" s="747"/>
    </row>
    <row r="60" spans="1:45" ht="16.5" customHeight="1">
      <c r="A60" s="749"/>
    </row>
    <row r="61" spans="1:45" ht="13.5" customHeight="1">
      <c r="A61" s="749"/>
      <c r="G61" s="86" t="s">
        <v>1516</v>
      </c>
      <c r="H61" s="86" t="s">
        <v>1517</v>
      </c>
      <c r="I61" s="86" t="s">
        <v>1518</v>
      </c>
      <c r="J61" s="86" t="s">
        <v>1522</v>
      </c>
      <c r="K61" s="86" t="s">
        <v>1519</v>
      </c>
      <c r="L61" s="86" t="s">
        <v>1521</v>
      </c>
      <c r="M61" s="86" t="s">
        <v>1520</v>
      </c>
      <c r="N61" s="86" t="s">
        <v>1521</v>
      </c>
      <c r="O61" s="802" t="s">
        <v>3411</v>
      </c>
      <c r="P61" s="86" t="s">
        <v>1524</v>
      </c>
      <c r="Q61" s="86" t="s">
        <v>1521</v>
      </c>
      <c r="R61" s="86" t="s">
        <v>1525</v>
      </c>
      <c r="S61" s="86" t="s">
        <v>1526</v>
      </c>
      <c r="T61" s="86" t="s">
        <v>1527</v>
      </c>
      <c r="U61" s="86" t="s">
        <v>1527</v>
      </c>
      <c r="V61" s="86" t="s">
        <v>1529</v>
      </c>
      <c r="W61" s="86" t="s">
        <v>1530</v>
      </c>
      <c r="X61" s="86" t="s">
        <v>1531</v>
      </c>
      <c r="Y61" s="86" t="s">
        <v>1532</v>
      </c>
      <c r="Z61" s="86" t="s">
        <v>1533</v>
      </c>
      <c r="AA61" s="86" t="s">
        <v>1534</v>
      </c>
      <c r="AB61" s="86" t="s">
        <v>1535</v>
      </c>
      <c r="AC61" s="86" t="s">
        <v>1534</v>
      </c>
      <c r="AD61" s="86" t="s">
        <v>1535</v>
      </c>
      <c r="AE61" s="86" t="s">
        <v>1537</v>
      </c>
      <c r="AF61" s="86" t="s">
        <v>1538</v>
      </c>
      <c r="AG61" s="86" t="s">
        <v>1539</v>
      </c>
    </row>
    <row r="62" spans="1:45" ht="13.5" customHeight="1">
      <c r="G62" s="570" t="s">
        <v>847</v>
      </c>
      <c r="H62" s="571" t="s">
        <v>848</v>
      </c>
      <c r="I62" s="571" t="s">
        <v>848</v>
      </c>
      <c r="J62" s="570" t="s">
        <v>849</v>
      </c>
      <c r="K62" s="570" t="s">
        <v>849</v>
      </c>
      <c r="L62" s="570" t="s">
        <v>849</v>
      </c>
      <c r="M62" s="570" t="s">
        <v>849</v>
      </c>
      <c r="N62" s="570" t="s">
        <v>850</v>
      </c>
      <c r="O62" s="570" t="s">
        <v>850</v>
      </c>
      <c r="P62" s="570" t="s">
        <v>850</v>
      </c>
      <c r="Q62" s="570" t="s">
        <v>851</v>
      </c>
      <c r="R62" s="570" t="s">
        <v>851</v>
      </c>
      <c r="S62" s="570" t="s">
        <v>851</v>
      </c>
      <c r="T62" s="570" t="s">
        <v>2620</v>
      </c>
      <c r="U62" s="570" t="s">
        <v>2621</v>
      </c>
      <c r="V62" s="570" t="s">
        <v>852</v>
      </c>
      <c r="W62" s="570" t="s">
        <v>852</v>
      </c>
      <c r="X62" s="570" t="s">
        <v>852</v>
      </c>
      <c r="Y62" s="570" t="s">
        <v>852</v>
      </c>
      <c r="Z62" s="570" t="s">
        <v>853</v>
      </c>
      <c r="AA62" s="570" t="s">
        <v>853</v>
      </c>
      <c r="AB62" s="570" t="s">
        <v>853</v>
      </c>
      <c r="AC62" s="570" t="s">
        <v>854</v>
      </c>
      <c r="AD62" s="570" t="s">
        <v>854</v>
      </c>
      <c r="AE62" s="570" t="s">
        <v>855</v>
      </c>
      <c r="AF62" s="570" t="s">
        <v>855</v>
      </c>
      <c r="AG62" s="570" t="s">
        <v>855</v>
      </c>
    </row>
    <row r="63" spans="1:45" ht="27">
      <c r="G63" s="750" t="s">
        <v>315</v>
      </c>
      <c r="H63" s="751" t="s">
        <v>1506</v>
      </c>
      <c r="I63" s="752" t="s">
        <v>1507</v>
      </c>
      <c r="J63" s="751" t="s">
        <v>1508</v>
      </c>
      <c r="K63" s="753" t="s">
        <v>1509</v>
      </c>
      <c r="L63" s="753" t="s">
        <v>325</v>
      </c>
      <c r="M63" s="752" t="s">
        <v>1510</v>
      </c>
      <c r="N63" s="751" t="s">
        <v>343</v>
      </c>
      <c r="O63" s="753" t="s">
        <v>345</v>
      </c>
      <c r="P63" s="752" t="s">
        <v>347</v>
      </c>
      <c r="Q63" s="751" t="s">
        <v>343</v>
      </c>
      <c r="R63" s="753" t="s">
        <v>348</v>
      </c>
      <c r="S63" s="752" t="s">
        <v>349</v>
      </c>
      <c r="T63" s="754" t="s">
        <v>376</v>
      </c>
      <c r="U63" s="754" t="s">
        <v>376</v>
      </c>
      <c r="V63" s="751" t="s">
        <v>393</v>
      </c>
      <c r="W63" s="753" t="s">
        <v>394</v>
      </c>
      <c r="X63" s="753" t="s">
        <v>1511</v>
      </c>
      <c r="Y63" s="752" t="s">
        <v>396</v>
      </c>
      <c r="Z63" s="751" t="s">
        <v>421</v>
      </c>
      <c r="AA63" s="753" t="s">
        <v>423</v>
      </c>
      <c r="AB63" s="752" t="s">
        <v>1512</v>
      </c>
      <c r="AC63" s="751" t="s">
        <v>423</v>
      </c>
      <c r="AD63" s="752" t="s">
        <v>1513</v>
      </c>
      <c r="AE63" s="755" t="s">
        <v>425</v>
      </c>
      <c r="AF63" s="753" t="s">
        <v>426</v>
      </c>
      <c r="AG63" s="756" t="s">
        <v>427</v>
      </c>
    </row>
  </sheetData>
  <mergeCells count="57">
    <mergeCell ref="A1:AH1"/>
    <mergeCell ref="G4:G6"/>
    <mergeCell ref="H4:I6"/>
    <mergeCell ref="T4:T6"/>
    <mergeCell ref="U4:U6"/>
    <mergeCell ref="AC4:AD6"/>
    <mergeCell ref="AH4:AH8"/>
    <mergeCell ref="J5:M5"/>
    <mergeCell ref="N5:P5"/>
    <mergeCell ref="Q5:S5"/>
    <mergeCell ref="V5:Y5"/>
    <mergeCell ref="Z5:AB5"/>
    <mergeCell ref="AE5:AG5"/>
    <mergeCell ref="F4:F9"/>
    <mergeCell ref="A10:A38"/>
    <mergeCell ref="B10:B36"/>
    <mergeCell ref="C10:E12"/>
    <mergeCell ref="C13:E15"/>
    <mergeCell ref="C16:C24"/>
    <mergeCell ref="D16:E18"/>
    <mergeCell ref="D19:E21"/>
    <mergeCell ref="D22:E24"/>
    <mergeCell ref="C25:E27"/>
    <mergeCell ref="C28:C33"/>
    <mergeCell ref="D28:E30"/>
    <mergeCell ref="D31:E33"/>
    <mergeCell ref="C34:E36"/>
    <mergeCell ref="B37:B38"/>
    <mergeCell ref="C37:F37"/>
    <mergeCell ref="C38:F38"/>
    <mergeCell ref="A39:A46"/>
    <mergeCell ref="B39:B46"/>
    <mergeCell ref="C39:F39"/>
    <mergeCell ref="C40:F40"/>
    <mergeCell ref="C41:F41"/>
    <mergeCell ref="C42:C43"/>
    <mergeCell ref="D42:F42"/>
    <mergeCell ref="D43:F43"/>
    <mergeCell ref="C44:F44"/>
    <mergeCell ref="C45:C46"/>
    <mergeCell ref="D45:F45"/>
    <mergeCell ref="D46:F46"/>
    <mergeCell ref="A47:B48"/>
    <mergeCell ref="C47:F47"/>
    <mergeCell ref="C48:F48"/>
    <mergeCell ref="A49:A55"/>
    <mergeCell ref="B49:C53"/>
    <mergeCell ref="D49:D50"/>
    <mergeCell ref="E49:F49"/>
    <mergeCell ref="E50:F50"/>
    <mergeCell ref="D51:D53"/>
    <mergeCell ref="E51:F51"/>
    <mergeCell ref="E52:F52"/>
    <mergeCell ref="E53:F53"/>
    <mergeCell ref="B54:C55"/>
    <mergeCell ref="D54:F54"/>
    <mergeCell ref="D55:F55"/>
  </mergeCells>
  <phoneticPr fontId="9"/>
  <printOptions horizontalCentered="1"/>
  <pageMargins left="0.51181102362204722" right="0.51181102362204722" top="0.55118110236220474" bottom="0.55118110236220474" header="0.31496062992125984" footer="0.31496062992125984"/>
  <pageSetup paperSize="9" scale="43" firstPageNumber="10" fitToHeight="0" orientation="portrait" r:id="rId1"/>
  <headerFooter scaleWithDoc="0">
    <oddFooter>&amp;C&amp;P</oddFooter>
  </headerFooter>
  <legacyDrawing r:id="rId2"/>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Sheet17">
    <pageSetUpPr fitToPage="1"/>
  </sheetPr>
  <dimension ref="A1:L47"/>
  <sheetViews>
    <sheetView showGridLines="0" view="pageBreakPreview" zoomScale="85" zoomScaleNormal="100" zoomScaleSheetLayoutView="85" workbookViewId="0">
      <pane xSplit="2" ySplit="4" topLeftCell="F5" activePane="bottomRight" state="frozen"/>
      <selection activeCell="D3" sqref="D3"/>
      <selection pane="topRight" activeCell="D3" sqref="D3"/>
      <selection pane="bottomLeft" activeCell="D3" sqref="D3"/>
      <selection pane="bottomRight" activeCell="D3" sqref="D3"/>
    </sheetView>
  </sheetViews>
  <sheetFormatPr defaultColWidth="9.140625" defaultRowHeight="12"/>
  <cols>
    <col min="1" max="1" width="5.7109375" style="530" customWidth="1"/>
    <col min="2" max="2" width="33.7109375" style="530" customWidth="1"/>
    <col min="3" max="3" width="31.140625" style="530" hidden="1" customWidth="1"/>
    <col min="4" max="8" width="31.140625" style="530" customWidth="1"/>
    <col min="9" max="9" width="5.28515625" style="530" customWidth="1"/>
    <col min="10" max="16384" width="9.140625" style="530"/>
  </cols>
  <sheetData>
    <row r="1" spans="1:9" ht="20.100000000000001" customHeight="1">
      <c r="A1" s="579" t="s">
        <v>3829</v>
      </c>
      <c r="B1" s="580"/>
    </row>
    <row r="2" spans="1:9" ht="20.100000000000001" customHeight="1" thickBot="1"/>
    <row r="3" spans="1:9" ht="20.25" customHeight="1">
      <c r="A3" s="1743"/>
      <c r="B3" s="1744"/>
      <c r="C3" s="1747" t="s">
        <v>2401</v>
      </c>
      <c r="D3" s="1737" t="s">
        <v>3570</v>
      </c>
      <c r="E3" s="1737" t="s">
        <v>3805</v>
      </c>
      <c r="F3" s="1737" t="s">
        <v>3830</v>
      </c>
      <c r="G3" s="1749" t="s">
        <v>3831</v>
      </c>
      <c r="H3" s="1739" t="s">
        <v>4665</v>
      </c>
    </row>
    <row r="4" spans="1:9" ht="20.25" customHeight="1" thickBot="1">
      <c r="A4" s="1745"/>
      <c r="B4" s="1746"/>
      <c r="C4" s="1748"/>
      <c r="D4" s="1738"/>
      <c r="E4" s="1738"/>
      <c r="F4" s="1738"/>
      <c r="G4" s="1750"/>
      <c r="H4" s="1740"/>
    </row>
    <row r="5" spans="1:9" ht="24.95" customHeight="1">
      <c r="A5" s="581" t="s">
        <v>2402</v>
      </c>
      <c r="B5" s="582"/>
      <c r="C5" s="583"/>
      <c r="D5" s="1081"/>
      <c r="E5" s="1081"/>
      <c r="F5" s="1081"/>
      <c r="G5" s="1187"/>
      <c r="H5" s="1203"/>
    </row>
    <row r="6" spans="1:9" ht="24.95" customHeight="1">
      <c r="A6" s="584"/>
      <c r="B6" s="582" t="s">
        <v>2403</v>
      </c>
      <c r="C6" s="583"/>
      <c r="D6" s="1082"/>
      <c r="E6" s="1082"/>
      <c r="F6" s="1082"/>
      <c r="G6" s="1187"/>
      <c r="H6" s="1204"/>
    </row>
    <row r="7" spans="1:9" ht="24.95" customHeight="1">
      <c r="A7" s="581" t="s">
        <v>2404</v>
      </c>
      <c r="B7" s="582"/>
      <c r="C7" s="585"/>
      <c r="D7" s="1083"/>
      <c r="E7" s="1083"/>
      <c r="F7" s="1080"/>
      <c r="G7" s="1188"/>
      <c r="H7" s="1205"/>
    </row>
    <row r="8" spans="1:9" ht="24.95" customHeight="1">
      <c r="A8" s="581"/>
      <c r="B8" s="582" t="s">
        <v>2405</v>
      </c>
      <c r="C8" s="586">
        <v>271168</v>
      </c>
      <c r="D8" s="1080">
        <v>261251</v>
      </c>
      <c r="E8" s="1080">
        <v>258250</v>
      </c>
      <c r="F8" s="1080">
        <v>256665</v>
      </c>
      <c r="G8" s="1188">
        <v>255283</v>
      </c>
      <c r="H8" s="1205">
        <f ca="1">H9+H16</f>
        <v>254687</v>
      </c>
    </row>
    <row r="9" spans="1:9" ht="24.95" customHeight="1">
      <c r="A9" s="581"/>
      <c r="B9" s="582" t="s">
        <v>2406</v>
      </c>
      <c r="C9" s="586">
        <v>270568</v>
      </c>
      <c r="D9" s="1080">
        <v>260815</v>
      </c>
      <c r="E9" s="1080">
        <v>257806</v>
      </c>
      <c r="F9" s="1080">
        <v>256209</v>
      </c>
      <c r="G9" s="1188">
        <v>254814</v>
      </c>
      <c r="H9" s="1205">
        <f ca="1">H10+H12+H14</f>
        <v>254202</v>
      </c>
    </row>
    <row r="10" spans="1:9" ht="24.95" customHeight="1">
      <c r="A10" s="587"/>
      <c r="B10" s="588" t="s">
        <v>2407</v>
      </c>
      <c r="C10" s="586">
        <v>33067</v>
      </c>
      <c r="D10" s="1080">
        <v>30749</v>
      </c>
      <c r="E10" s="1080">
        <v>30551</v>
      </c>
      <c r="F10" s="1080">
        <v>30018</v>
      </c>
      <c r="G10" s="1188">
        <v>29910</v>
      </c>
      <c r="H10" s="1205">
        <f ca="1">表１!H9</f>
        <v>29741</v>
      </c>
    </row>
    <row r="11" spans="1:9" ht="24.95" customHeight="1">
      <c r="A11" s="587"/>
      <c r="B11" s="589" t="s">
        <v>2408</v>
      </c>
      <c r="C11" s="590" t="s">
        <v>2409</v>
      </c>
      <c r="D11" s="1084" t="s">
        <v>3571</v>
      </c>
      <c r="E11" s="1084" t="s">
        <v>3806</v>
      </c>
      <c r="F11" s="1084" t="s">
        <v>3832</v>
      </c>
      <c r="G11" s="1189" t="s">
        <v>4666</v>
      </c>
      <c r="H11" s="1206" t="str">
        <f ca="1">TEXT(表１!J9,"#,##0")&amp;"("&amp;表１!J10&amp;")"</f>
        <v>3,406(2)</v>
      </c>
      <c r="I11" s="591"/>
    </row>
    <row r="12" spans="1:9" ht="24.95" customHeight="1">
      <c r="A12" s="587"/>
      <c r="B12" s="588" t="s">
        <v>2410</v>
      </c>
      <c r="C12" s="586">
        <v>233146</v>
      </c>
      <c r="D12" s="1080">
        <v>226259</v>
      </c>
      <c r="E12" s="1080">
        <v>223444</v>
      </c>
      <c r="F12" s="1080">
        <v>222316</v>
      </c>
      <c r="G12" s="1188">
        <v>221153</v>
      </c>
      <c r="H12" s="1205">
        <f ca="1">表１!L9</f>
        <v>220889</v>
      </c>
    </row>
    <row r="13" spans="1:9" ht="24.95" customHeight="1">
      <c r="A13" s="587"/>
      <c r="B13" s="589" t="s">
        <v>2408</v>
      </c>
      <c r="C13" s="586" t="s">
        <v>2411</v>
      </c>
      <c r="D13" s="1084" t="s">
        <v>3572</v>
      </c>
      <c r="E13" s="1084" t="s">
        <v>3807</v>
      </c>
      <c r="F13" s="1084" t="s">
        <v>3833</v>
      </c>
      <c r="G13" s="1189" t="s">
        <v>4667</v>
      </c>
      <c r="H13" s="1206" t="str">
        <f ca="1">TEXT(表１!N9,"#,##0")&amp;"("&amp;表１!N10&amp;")"</f>
        <v>10,074(8)</v>
      </c>
      <c r="I13" s="591"/>
    </row>
    <row r="14" spans="1:9" ht="24.95" customHeight="1">
      <c r="A14" s="587"/>
      <c r="B14" s="592" t="s">
        <v>2412</v>
      </c>
      <c r="C14" s="593">
        <v>4355</v>
      </c>
      <c r="D14" s="1080">
        <v>3807</v>
      </c>
      <c r="E14" s="1080">
        <v>3811</v>
      </c>
      <c r="F14" s="1080">
        <v>3875</v>
      </c>
      <c r="G14" s="1188">
        <v>3751</v>
      </c>
      <c r="H14" s="1205">
        <f ca="1">表１!P9</f>
        <v>3572</v>
      </c>
    </row>
    <row r="15" spans="1:9" ht="24.95" customHeight="1">
      <c r="A15" s="594"/>
      <c r="B15" s="589" t="s">
        <v>2413</v>
      </c>
      <c r="C15" s="595">
        <v>2833</v>
      </c>
      <c r="D15" s="1085">
        <v>3901</v>
      </c>
      <c r="E15" s="1086">
        <v>3873</v>
      </c>
      <c r="F15" s="1086">
        <v>3962</v>
      </c>
      <c r="G15" s="1190">
        <v>3917</v>
      </c>
      <c r="H15" s="1207">
        <f ca="1">表１!S9</f>
        <v>3912</v>
      </c>
    </row>
    <row r="16" spans="1:9" ht="24.95" customHeight="1">
      <c r="A16" s="594"/>
      <c r="B16" s="589" t="s">
        <v>2414</v>
      </c>
      <c r="C16" s="596">
        <v>600</v>
      </c>
      <c r="D16" s="1087">
        <v>436</v>
      </c>
      <c r="E16" s="1085">
        <v>444</v>
      </c>
      <c r="F16" s="1085">
        <v>456</v>
      </c>
      <c r="G16" s="1191">
        <v>469</v>
      </c>
      <c r="H16" s="1208">
        <f ca="1">表１!S10</f>
        <v>485</v>
      </c>
    </row>
    <row r="17" spans="1:12" ht="24.95" customHeight="1">
      <c r="A17" s="594"/>
      <c r="B17" s="589"/>
      <c r="C17" s="597"/>
      <c r="D17" s="1088"/>
      <c r="E17" s="1088"/>
      <c r="F17" s="1088"/>
      <c r="G17" s="1192"/>
      <c r="H17" s="1209"/>
    </row>
    <row r="18" spans="1:12" ht="24.95" customHeight="1">
      <c r="A18" s="581" t="s">
        <v>2415</v>
      </c>
      <c r="B18" s="582"/>
      <c r="C18" s="598" t="s">
        <v>2416</v>
      </c>
      <c r="D18" s="1089" t="s">
        <v>3573</v>
      </c>
      <c r="E18" s="1089" t="s">
        <v>3808</v>
      </c>
      <c r="F18" s="1089" t="s">
        <v>3834</v>
      </c>
      <c r="G18" s="1193" t="s">
        <v>4668</v>
      </c>
      <c r="H18" s="1210" t="str">
        <f ca="1">"1." &amp;L18&amp;"("&amp;TEXT(表４!C6,"#,##0")&amp;")"</f>
        <v>1.旅館業(65,458)</v>
      </c>
      <c r="I18" s="591"/>
      <c r="L18" s="530" t="s">
        <v>2943</v>
      </c>
    </row>
    <row r="19" spans="1:12" ht="24.95" customHeight="1">
      <c r="A19" s="581"/>
      <c r="B19" s="582"/>
      <c r="C19" s="597" t="s">
        <v>2417</v>
      </c>
      <c r="D19" s="1088" t="s">
        <v>2417</v>
      </c>
      <c r="E19" s="1088" t="s">
        <v>2417</v>
      </c>
      <c r="F19" s="1088" t="s">
        <v>2417</v>
      </c>
      <c r="G19" s="1192" t="s">
        <v>2417</v>
      </c>
      <c r="H19" s="1209" t="str">
        <f>"2."&amp;L19</f>
        <v>2.自動式車両洗浄施設</v>
      </c>
      <c r="I19" s="591"/>
      <c r="L19" s="530" t="s">
        <v>2944</v>
      </c>
    </row>
    <row r="20" spans="1:12" ht="24.95" customHeight="1">
      <c r="A20" s="581"/>
      <c r="B20" s="582"/>
      <c r="C20" s="599" t="s">
        <v>2418</v>
      </c>
      <c r="D20" s="1090" t="s">
        <v>3574</v>
      </c>
      <c r="E20" s="1090" t="s">
        <v>3809</v>
      </c>
      <c r="F20" s="1090" t="s">
        <v>3835</v>
      </c>
      <c r="G20" s="1194" t="s">
        <v>4669</v>
      </c>
      <c r="H20" s="1211" t="str">
        <f ca="1">" ("&amp;TEXT(表４!C8,"#,##0")&amp;")"</f>
        <v xml:space="preserve"> (32,750)</v>
      </c>
      <c r="I20" s="918"/>
      <c r="J20" s="918"/>
    </row>
    <row r="21" spans="1:12" ht="24.95" customHeight="1">
      <c r="A21" s="581"/>
      <c r="B21" s="582"/>
      <c r="C21" s="600" t="s">
        <v>2419</v>
      </c>
      <c r="D21" s="1091" t="s">
        <v>3575</v>
      </c>
      <c r="E21" s="1091" t="s">
        <v>3810</v>
      </c>
      <c r="F21" s="1091" t="s">
        <v>3836</v>
      </c>
      <c r="G21" s="1195" t="s">
        <v>4670</v>
      </c>
      <c r="H21" s="1212" t="str">
        <f ca="1">"3."&amp;L21&amp;"("&amp;TEXT(表４!C10,"#,##0")&amp;")"</f>
        <v>3.畜産農業(24,217)</v>
      </c>
      <c r="I21" s="591"/>
      <c r="L21" s="916" t="s">
        <v>2945</v>
      </c>
    </row>
    <row r="22" spans="1:12" ht="24.95" customHeight="1">
      <c r="A22" s="581" t="s">
        <v>2420</v>
      </c>
      <c r="B22" s="582"/>
      <c r="C22" s="601" t="s">
        <v>2421</v>
      </c>
      <c r="D22" s="1172">
        <v>0</v>
      </c>
      <c r="E22" s="1094">
        <v>0</v>
      </c>
      <c r="F22" s="1094">
        <v>0</v>
      </c>
      <c r="G22" s="1196">
        <v>0</v>
      </c>
      <c r="H22" s="1213">
        <f>表６!L57</f>
        <v>0</v>
      </c>
      <c r="I22" s="591" t="s">
        <v>4058</v>
      </c>
    </row>
    <row r="23" spans="1:12" ht="24.95" customHeight="1">
      <c r="A23" s="581"/>
      <c r="B23" s="582"/>
      <c r="C23" s="601"/>
      <c r="D23" s="1092"/>
      <c r="E23" s="1092"/>
      <c r="F23" s="1092"/>
      <c r="G23" s="1197"/>
      <c r="H23" s="1214"/>
    </row>
    <row r="24" spans="1:12" ht="24.95" customHeight="1">
      <c r="A24" s="581" t="s">
        <v>2422</v>
      </c>
      <c r="B24" s="582"/>
      <c r="C24" s="598"/>
      <c r="D24" s="1089"/>
      <c r="E24" s="1089"/>
      <c r="F24" s="1089"/>
      <c r="G24" s="1193"/>
      <c r="H24" s="1210"/>
    </row>
    <row r="25" spans="1:12" ht="24.95" customHeight="1">
      <c r="A25" s="587"/>
      <c r="B25" s="602" t="s">
        <v>2423</v>
      </c>
      <c r="C25" s="601" t="s">
        <v>2424</v>
      </c>
      <c r="D25" s="1172">
        <v>18</v>
      </c>
      <c r="E25" s="1094">
        <v>4</v>
      </c>
      <c r="F25" s="1094">
        <v>14</v>
      </c>
      <c r="G25" s="1196">
        <v>10</v>
      </c>
      <c r="H25" s="1213">
        <f ca="1">SUM(表７!D57:F57)</f>
        <v>5</v>
      </c>
      <c r="I25" s="591" t="s">
        <v>4042</v>
      </c>
    </row>
    <row r="26" spans="1:12" ht="24.95" customHeight="1">
      <c r="A26" s="587"/>
      <c r="B26" s="602" t="s">
        <v>2425</v>
      </c>
      <c r="C26" s="601" t="s">
        <v>2426</v>
      </c>
      <c r="D26" s="1172">
        <v>0</v>
      </c>
      <c r="E26" s="1094">
        <v>1</v>
      </c>
      <c r="F26" s="1094">
        <v>0</v>
      </c>
      <c r="G26" s="1196">
        <v>0</v>
      </c>
      <c r="H26" s="1215">
        <f ca="1">SUM(表７!G57:I57)</f>
        <v>0</v>
      </c>
      <c r="I26" s="591" t="s">
        <v>4042</v>
      </c>
    </row>
    <row r="27" spans="1:12" ht="24.95" customHeight="1">
      <c r="A27" s="581"/>
      <c r="B27" s="582"/>
      <c r="C27" s="601"/>
      <c r="D27" s="1092"/>
      <c r="E27" s="1092"/>
      <c r="F27" s="1092"/>
      <c r="G27" s="1197"/>
      <c r="H27" s="1214"/>
    </row>
    <row r="28" spans="1:12" ht="24.95" customHeight="1">
      <c r="A28" s="1741" t="s">
        <v>2427</v>
      </c>
      <c r="B28" s="1742"/>
      <c r="C28" s="601" t="s">
        <v>2421</v>
      </c>
      <c r="D28" s="1172">
        <v>0</v>
      </c>
      <c r="E28" s="1094">
        <v>0</v>
      </c>
      <c r="F28" s="1094">
        <v>0</v>
      </c>
      <c r="G28" s="1196">
        <v>0</v>
      </c>
      <c r="H28" s="1215">
        <f ca="1">SUM(表７!J57:K57)</f>
        <v>0</v>
      </c>
      <c r="I28" s="591" t="s">
        <v>4042</v>
      </c>
    </row>
    <row r="29" spans="1:12" ht="24.95" customHeight="1">
      <c r="A29" s="594"/>
      <c r="B29" s="603" t="s">
        <v>2428</v>
      </c>
      <c r="C29" s="601"/>
      <c r="D29" s="1092"/>
      <c r="E29" s="1092"/>
      <c r="F29" s="1092"/>
      <c r="G29" s="1197"/>
      <c r="H29" s="1214"/>
    </row>
    <row r="30" spans="1:12" ht="24.95" customHeight="1">
      <c r="A30" s="581" t="s">
        <v>2429</v>
      </c>
      <c r="B30" s="582"/>
      <c r="C30" s="604" t="s">
        <v>2430</v>
      </c>
      <c r="D30" s="1094">
        <v>34696</v>
      </c>
      <c r="E30" s="1094">
        <v>28405</v>
      </c>
      <c r="F30" s="1094">
        <v>26532</v>
      </c>
      <c r="G30" s="1196">
        <v>27237</v>
      </c>
      <c r="H30" s="1213">
        <f ca="1">H31+H32</f>
        <v>27259</v>
      </c>
      <c r="I30" s="591" t="s">
        <v>4042</v>
      </c>
    </row>
    <row r="31" spans="1:12" ht="24.95" customHeight="1">
      <c r="A31" s="587"/>
      <c r="B31" s="582" t="s">
        <v>2431</v>
      </c>
      <c r="C31" s="605" t="s">
        <v>2432</v>
      </c>
      <c r="D31" s="1078">
        <v>34177</v>
      </c>
      <c r="E31" s="1078">
        <v>27967</v>
      </c>
      <c r="F31" s="1078">
        <v>26096</v>
      </c>
      <c r="G31" s="1198">
        <v>26709</v>
      </c>
      <c r="H31" s="1216">
        <f ca="1">表７!P57</f>
        <v>26830</v>
      </c>
      <c r="I31" s="591" t="s">
        <v>4042</v>
      </c>
    </row>
    <row r="32" spans="1:12" ht="24.95" customHeight="1">
      <c r="A32" s="587"/>
      <c r="B32" s="582" t="s">
        <v>2433</v>
      </c>
      <c r="C32" s="606" t="s">
        <v>2434</v>
      </c>
      <c r="D32" s="1078">
        <v>519</v>
      </c>
      <c r="E32" s="1078">
        <v>438</v>
      </c>
      <c r="F32" s="1078">
        <v>436</v>
      </c>
      <c r="G32" s="1198">
        <v>528</v>
      </c>
      <c r="H32" s="1216">
        <f ca="1">表７!S57</f>
        <v>429</v>
      </c>
      <c r="I32" s="591" t="s">
        <v>4042</v>
      </c>
    </row>
    <row r="33" spans="1:9" ht="24.95" customHeight="1">
      <c r="A33" s="581"/>
      <c r="B33" s="582"/>
      <c r="C33" s="606"/>
      <c r="D33" s="1095"/>
      <c r="E33" s="1095"/>
      <c r="F33" s="1095"/>
      <c r="G33" s="1199"/>
      <c r="H33" s="1217"/>
    </row>
    <row r="34" spans="1:9" ht="24.95" customHeight="1">
      <c r="A34" s="581" t="s">
        <v>2435</v>
      </c>
      <c r="B34" s="582"/>
      <c r="C34" s="604" t="s">
        <v>2436</v>
      </c>
      <c r="D34" s="1094">
        <v>8456</v>
      </c>
      <c r="E34" s="1094">
        <v>6683</v>
      </c>
      <c r="F34" s="1094">
        <v>5968</v>
      </c>
      <c r="G34" s="1196">
        <v>5743</v>
      </c>
      <c r="H34" s="1213">
        <f ca="1">表７!AE57+表７!AM57</f>
        <v>6031</v>
      </c>
      <c r="I34" s="591" t="s">
        <v>4043</v>
      </c>
    </row>
    <row r="35" spans="1:9" ht="24.95" customHeight="1">
      <c r="A35" s="581"/>
      <c r="B35" s="582"/>
      <c r="C35" s="604"/>
      <c r="D35" s="1093"/>
      <c r="E35" s="1093"/>
      <c r="F35" s="1093"/>
      <c r="G35" s="1200"/>
      <c r="H35" s="1218"/>
    </row>
    <row r="36" spans="1:9" ht="24.95" customHeight="1">
      <c r="A36" s="1741" t="s">
        <v>2437</v>
      </c>
      <c r="B36" s="1742"/>
      <c r="C36" s="601" t="s">
        <v>2421</v>
      </c>
      <c r="D36" s="1094">
        <v>0</v>
      </c>
      <c r="E36" s="1094">
        <v>0</v>
      </c>
      <c r="F36" s="1094" t="s">
        <v>2421</v>
      </c>
      <c r="G36" s="1196">
        <v>0</v>
      </c>
      <c r="H36" s="1213">
        <f ca="1">表９!N57</f>
        <v>0</v>
      </c>
      <c r="I36" s="591" t="s">
        <v>4041</v>
      </c>
    </row>
    <row r="37" spans="1:9" ht="24.95" customHeight="1">
      <c r="A37" s="594"/>
      <c r="B37" s="589"/>
      <c r="C37" s="601"/>
      <c r="D37" s="1092"/>
      <c r="E37" s="1092"/>
      <c r="F37" s="1092"/>
      <c r="G37" s="1197"/>
      <c r="H37" s="1214"/>
    </row>
    <row r="38" spans="1:9" ht="24.95" customHeight="1">
      <c r="A38" s="581" t="s">
        <v>2438</v>
      </c>
      <c r="B38" s="582"/>
      <c r="C38" s="601" t="s">
        <v>2421</v>
      </c>
      <c r="D38" s="1094">
        <v>0</v>
      </c>
      <c r="E38" s="1094">
        <v>0</v>
      </c>
      <c r="F38" s="1094" t="s">
        <v>2421</v>
      </c>
      <c r="G38" s="1196">
        <v>0</v>
      </c>
      <c r="H38" s="1213">
        <f ca="1">表７!L57+表７!M57</f>
        <v>0</v>
      </c>
      <c r="I38" s="591" t="s">
        <v>4043</v>
      </c>
    </row>
    <row r="39" spans="1:9" ht="24.95" customHeight="1">
      <c r="A39" s="581"/>
      <c r="B39" s="582"/>
      <c r="C39" s="601"/>
      <c r="D39" s="1092"/>
      <c r="E39" s="1092"/>
      <c r="F39" s="1092"/>
      <c r="G39" s="1197"/>
      <c r="H39" s="1214"/>
    </row>
    <row r="40" spans="1:9" ht="24.95" customHeight="1">
      <c r="A40" s="581" t="s">
        <v>2439</v>
      </c>
      <c r="B40" s="582" t="s">
        <v>4691</v>
      </c>
      <c r="C40" s="601"/>
      <c r="D40" s="1092"/>
      <c r="E40" s="1092"/>
      <c r="F40" s="1092"/>
      <c r="G40" s="1197"/>
      <c r="H40" s="1214"/>
    </row>
    <row r="41" spans="1:9" ht="24.95" customHeight="1">
      <c r="A41" s="587"/>
      <c r="B41" s="602" t="s">
        <v>2440</v>
      </c>
      <c r="C41" s="601" t="s">
        <v>2441</v>
      </c>
      <c r="D41" s="1173">
        <v>1</v>
      </c>
      <c r="E41" s="1174">
        <v>3</v>
      </c>
      <c r="F41" s="1174">
        <v>2</v>
      </c>
      <c r="G41" s="1201">
        <v>1</v>
      </c>
      <c r="H41" s="1219">
        <f>表９!D57</f>
        <v>7</v>
      </c>
      <c r="I41" s="591" t="s">
        <v>4056</v>
      </c>
    </row>
    <row r="42" spans="1:9" ht="24.95" customHeight="1">
      <c r="A42" s="587"/>
      <c r="B42" s="602" t="s">
        <v>2442</v>
      </c>
      <c r="C42" s="601" t="s">
        <v>2443</v>
      </c>
      <c r="D42" s="1173">
        <v>0</v>
      </c>
      <c r="E42" s="1174">
        <v>0</v>
      </c>
      <c r="F42" s="1174">
        <v>0</v>
      </c>
      <c r="G42" s="1201">
        <v>0</v>
      </c>
      <c r="H42" s="1219">
        <f>表９!E57</f>
        <v>0</v>
      </c>
      <c r="I42" s="591" t="s">
        <v>4056</v>
      </c>
    </row>
    <row r="43" spans="1:9" ht="24.95" customHeight="1">
      <c r="A43" s="587"/>
      <c r="B43" s="602" t="s">
        <v>2444</v>
      </c>
      <c r="C43" s="601" t="s">
        <v>2443</v>
      </c>
      <c r="D43" s="1173">
        <v>0</v>
      </c>
      <c r="E43" s="1174">
        <v>0</v>
      </c>
      <c r="F43" s="1174">
        <v>0</v>
      </c>
      <c r="G43" s="1201">
        <v>0</v>
      </c>
      <c r="H43" s="1219">
        <f ca="1">表９!F57+表12!P38</f>
        <v>0</v>
      </c>
      <c r="I43" s="591" t="s">
        <v>4057</v>
      </c>
    </row>
    <row r="44" spans="1:9" ht="24.95" customHeight="1" thickBot="1">
      <c r="A44" s="607"/>
      <c r="B44" s="608" t="s">
        <v>2445</v>
      </c>
      <c r="C44" s="609"/>
      <c r="D44" s="1096"/>
      <c r="E44" s="1096"/>
      <c r="F44" s="1096"/>
      <c r="G44" s="1202"/>
      <c r="H44" s="1220"/>
    </row>
    <row r="45" spans="1:9" ht="14.25">
      <c r="B45" s="610"/>
      <c r="C45" s="610"/>
      <c r="D45" s="610"/>
      <c r="E45" s="610"/>
      <c r="F45" s="610"/>
      <c r="G45" s="610"/>
      <c r="H45" s="610"/>
    </row>
    <row r="46" spans="1:9" ht="20.100000000000001" customHeight="1">
      <c r="A46" s="611" t="s">
        <v>2446</v>
      </c>
      <c r="B46" s="612" t="s">
        <v>2447</v>
      </c>
      <c r="C46" s="613"/>
      <c r="D46" s="613"/>
    </row>
    <row r="47" spans="1:9" ht="20.100000000000001" customHeight="1">
      <c r="A47" s="614"/>
      <c r="B47" s="612" t="s">
        <v>2448</v>
      </c>
      <c r="C47" s="613"/>
      <c r="D47" s="613"/>
    </row>
  </sheetData>
  <mergeCells count="9">
    <mergeCell ref="F3:F4"/>
    <mergeCell ref="H3:H4"/>
    <mergeCell ref="A28:B28"/>
    <mergeCell ref="A36:B36"/>
    <mergeCell ref="A3:B4"/>
    <mergeCell ref="C3:C4"/>
    <mergeCell ref="D3:D4"/>
    <mergeCell ref="E3:E4"/>
    <mergeCell ref="G3:G4"/>
  </mergeCells>
  <phoneticPr fontId="5"/>
  <printOptions horizontalCentered="1"/>
  <pageMargins left="0.51181102362204722" right="0.51181102362204722" top="0.55118110236220474" bottom="0.55118110236220474" header="0.31496062992125984" footer="0.31496062992125984"/>
  <pageSetup paperSize="9" scale="53" firstPageNumber="10" fitToHeight="0" orientation="portrait" r:id="rId1"/>
  <headerFooter scaleWithDoc="0">
    <oddFooter>&amp;C&amp;P</oddFooter>
  </headerFooter>
  <ignoredErrors>
    <ignoredError sqref="H20" numberStoredAsText="1"/>
  </ignoredErrors>
  <legacy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Sheet18">
    <tabColor rgb="FFFF0000"/>
  </sheetPr>
  <dimension ref="A1:HC164"/>
  <sheetViews>
    <sheetView zoomScale="85" zoomScaleNormal="85" workbookViewId="0">
      <pane xSplit="2" ySplit="5" topLeftCell="EM123" activePane="bottomRight" state="frozen"/>
      <selection activeCell="U44" sqref="U44"/>
      <selection pane="topRight" activeCell="U44" sqref="U44"/>
      <selection pane="bottomLeft" activeCell="U44" sqref="U44"/>
      <selection pane="bottomRight" activeCell="EQ131" sqref="EQ131"/>
    </sheetView>
  </sheetViews>
  <sheetFormatPr defaultColWidth="9.140625" defaultRowHeight="12"/>
  <cols>
    <col min="1" max="133" width="12.7109375" bestFit="1" customWidth="1"/>
    <col min="134" max="134" width="12.7109375" customWidth="1"/>
    <col min="135" max="136" width="12.7109375" bestFit="1" customWidth="1"/>
    <col min="137" max="137" width="12.7109375" customWidth="1"/>
    <col min="138" max="139" width="12.7109375" bestFit="1" customWidth="1"/>
    <col min="140" max="140" width="12.7109375" customWidth="1"/>
    <col min="141" max="155" width="12.7109375" bestFit="1" customWidth="1"/>
    <col min="156" max="156" width="28.140625" customWidth="1"/>
    <col min="157" max="187" width="12.7109375" bestFit="1" customWidth="1"/>
  </cols>
  <sheetData>
    <row r="1" spans="1:211" s="75" customFormat="1">
      <c r="A1" s="772" t="s">
        <v>2622</v>
      </c>
      <c r="B1" s="773"/>
      <c r="C1" s="82" t="s">
        <v>304</v>
      </c>
      <c r="D1" s="74" t="s">
        <v>304</v>
      </c>
      <c r="E1" s="74" t="s">
        <v>304</v>
      </c>
      <c r="F1" s="74" t="s">
        <v>304</v>
      </c>
      <c r="G1" s="74" t="s">
        <v>304</v>
      </c>
      <c r="H1" s="74" t="s">
        <v>304</v>
      </c>
      <c r="I1" s="74" t="s">
        <v>304</v>
      </c>
      <c r="J1" s="74" t="s">
        <v>304</v>
      </c>
      <c r="K1" s="74" t="s">
        <v>304</v>
      </c>
      <c r="L1" s="74" t="s">
        <v>304</v>
      </c>
      <c r="M1" s="74" t="s">
        <v>304</v>
      </c>
      <c r="N1" s="74" t="s">
        <v>304</v>
      </c>
      <c r="O1" s="74" t="s">
        <v>304</v>
      </c>
      <c r="P1" s="74" t="s">
        <v>304</v>
      </c>
      <c r="Q1" s="74" t="s">
        <v>304</v>
      </c>
      <c r="R1" s="74" t="s">
        <v>304</v>
      </c>
      <c r="S1" s="74" t="s">
        <v>304</v>
      </c>
      <c r="T1" s="74" t="s">
        <v>304</v>
      </c>
      <c r="U1" s="74" t="s">
        <v>304</v>
      </c>
      <c r="V1" s="74" t="s">
        <v>304</v>
      </c>
      <c r="W1" s="74" t="s">
        <v>304</v>
      </c>
      <c r="X1" s="74" t="s">
        <v>304</v>
      </c>
      <c r="Y1" s="74" t="s">
        <v>304</v>
      </c>
      <c r="Z1" s="74" t="s">
        <v>304</v>
      </c>
      <c r="AA1" s="74" t="s">
        <v>304</v>
      </c>
      <c r="AB1" s="74" t="s">
        <v>304</v>
      </c>
      <c r="AC1" s="74" t="s">
        <v>304</v>
      </c>
      <c r="AD1" s="74" t="s">
        <v>304</v>
      </c>
      <c r="AE1" s="74" t="s">
        <v>304</v>
      </c>
      <c r="AF1" s="74" t="s">
        <v>304</v>
      </c>
      <c r="AG1" s="74" t="s">
        <v>304</v>
      </c>
      <c r="AH1" s="74" t="s">
        <v>304</v>
      </c>
      <c r="AI1" s="74" t="s">
        <v>304</v>
      </c>
      <c r="AJ1" s="74" t="s">
        <v>304</v>
      </c>
      <c r="AK1" s="74" t="s">
        <v>304</v>
      </c>
      <c r="AL1" s="74" t="s">
        <v>304</v>
      </c>
      <c r="AM1" s="74" t="s">
        <v>304</v>
      </c>
      <c r="AN1" s="74" t="s">
        <v>304</v>
      </c>
      <c r="AO1" s="74" t="s">
        <v>304</v>
      </c>
      <c r="AP1" s="74" t="s">
        <v>304</v>
      </c>
      <c r="AQ1" s="74" t="s">
        <v>304</v>
      </c>
      <c r="AR1" s="74" t="s">
        <v>304</v>
      </c>
      <c r="AS1" s="74" t="s">
        <v>304</v>
      </c>
      <c r="AT1" s="74" t="s">
        <v>304</v>
      </c>
      <c r="AU1" s="74" t="s">
        <v>304</v>
      </c>
      <c r="AV1" s="74" t="s">
        <v>304</v>
      </c>
      <c r="AW1" s="74" t="s">
        <v>304</v>
      </c>
      <c r="AX1" s="74" t="s">
        <v>304</v>
      </c>
      <c r="AY1" s="74" t="s">
        <v>304</v>
      </c>
      <c r="AZ1" s="74" t="s">
        <v>304</v>
      </c>
      <c r="BA1" s="74" t="s">
        <v>304</v>
      </c>
      <c r="BB1" s="74" t="s">
        <v>304</v>
      </c>
      <c r="BC1" s="74" t="s">
        <v>304</v>
      </c>
      <c r="BD1" s="74" t="s">
        <v>304</v>
      </c>
      <c r="BE1" s="74" t="s">
        <v>304</v>
      </c>
      <c r="BF1" s="74" t="s">
        <v>304</v>
      </c>
      <c r="BG1" s="74" t="s">
        <v>304</v>
      </c>
      <c r="BH1" s="74" t="s">
        <v>304</v>
      </c>
      <c r="BI1" s="74" t="s">
        <v>304</v>
      </c>
      <c r="BJ1" s="74" t="s">
        <v>304</v>
      </c>
      <c r="BK1" s="74" t="s">
        <v>304</v>
      </c>
      <c r="BL1" s="74" t="s">
        <v>304</v>
      </c>
      <c r="BM1" s="74" t="s">
        <v>304</v>
      </c>
      <c r="BN1" s="74" t="s">
        <v>304</v>
      </c>
      <c r="BO1" s="74" t="s">
        <v>304</v>
      </c>
      <c r="BP1" s="74" t="s">
        <v>304</v>
      </c>
      <c r="BQ1" s="74" t="s">
        <v>304</v>
      </c>
      <c r="BR1" s="74" t="s">
        <v>304</v>
      </c>
      <c r="BS1" s="74" t="s">
        <v>304</v>
      </c>
      <c r="BT1" s="74" t="s">
        <v>304</v>
      </c>
      <c r="BU1" s="74" t="s">
        <v>304</v>
      </c>
      <c r="BV1" s="74" t="s">
        <v>304</v>
      </c>
      <c r="BW1" s="74" t="s">
        <v>304</v>
      </c>
      <c r="BX1" s="74" t="s">
        <v>304</v>
      </c>
      <c r="BY1" s="74" t="s">
        <v>304</v>
      </c>
      <c r="BZ1" s="74" t="s">
        <v>304</v>
      </c>
      <c r="CA1" s="74" t="s">
        <v>304</v>
      </c>
      <c r="CB1" s="74" t="s">
        <v>304</v>
      </c>
      <c r="CC1" s="74" t="s">
        <v>304</v>
      </c>
      <c r="CD1" s="74" t="s">
        <v>304</v>
      </c>
      <c r="CE1" s="74" t="s">
        <v>304</v>
      </c>
      <c r="CF1" s="74" t="s">
        <v>304</v>
      </c>
      <c r="CG1" s="74" t="s">
        <v>304</v>
      </c>
      <c r="CH1" s="74" t="s">
        <v>304</v>
      </c>
      <c r="CI1" s="74" t="s">
        <v>304</v>
      </c>
      <c r="CJ1" s="74" t="s">
        <v>304</v>
      </c>
      <c r="CK1" s="74" t="s">
        <v>304</v>
      </c>
      <c r="CL1" s="74" t="s">
        <v>304</v>
      </c>
      <c r="CM1" s="74" t="s">
        <v>304</v>
      </c>
      <c r="CN1" s="74" t="s">
        <v>304</v>
      </c>
      <c r="CO1" s="74" t="s">
        <v>304</v>
      </c>
      <c r="CP1" s="74" t="s">
        <v>304</v>
      </c>
      <c r="CQ1" s="74" t="s">
        <v>304</v>
      </c>
      <c r="CR1" s="74" t="s">
        <v>304</v>
      </c>
      <c r="CS1" s="74" t="s">
        <v>304</v>
      </c>
      <c r="CT1" s="74" t="s">
        <v>304</v>
      </c>
      <c r="CU1" s="74" t="s">
        <v>304</v>
      </c>
      <c r="CV1" s="74" t="s">
        <v>304</v>
      </c>
      <c r="CW1" s="74" t="s">
        <v>304</v>
      </c>
      <c r="CX1" s="74" t="s">
        <v>304</v>
      </c>
      <c r="CY1" s="74" t="s">
        <v>304</v>
      </c>
      <c r="CZ1" s="74" t="s">
        <v>304</v>
      </c>
      <c r="DA1" s="74" t="s">
        <v>304</v>
      </c>
      <c r="DB1" s="74" t="s">
        <v>304</v>
      </c>
      <c r="DC1" s="74" t="s">
        <v>304</v>
      </c>
      <c r="DD1" s="74" t="s">
        <v>304</v>
      </c>
      <c r="DE1" s="74" t="s">
        <v>304</v>
      </c>
      <c r="DF1" s="74" t="s">
        <v>304</v>
      </c>
      <c r="DG1" s="74" t="s">
        <v>304</v>
      </c>
      <c r="DH1" s="74" t="s">
        <v>304</v>
      </c>
      <c r="DI1" s="74" t="s">
        <v>304</v>
      </c>
      <c r="DJ1" s="74" t="s">
        <v>304</v>
      </c>
      <c r="DK1" s="74" t="s">
        <v>304</v>
      </c>
      <c r="DL1" s="74" t="s">
        <v>304</v>
      </c>
      <c r="DM1" s="74" t="s">
        <v>304</v>
      </c>
      <c r="DN1" s="74" t="s">
        <v>304</v>
      </c>
      <c r="DO1" s="74" t="s">
        <v>304</v>
      </c>
      <c r="DP1" s="74" t="s">
        <v>304</v>
      </c>
      <c r="DQ1" s="74" t="s">
        <v>304</v>
      </c>
      <c r="DR1" s="74" t="s">
        <v>304</v>
      </c>
      <c r="DS1" s="74" t="s">
        <v>304</v>
      </c>
      <c r="DT1" s="74" t="s">
        <v>304</v>
      </c>
      <c r="DU1" s="74" t="s">
        <v>304</v>
      </c>
      <c r="DV1" s="74" t="s">
        <v>304</v>
      </c>
      <c r="DW1" s="74" t="s">
        <v>304</v>
      </c>
      <c r="DX1" s="74" t="s">
        <v>304</v>
      </c>
      <c r="DY1" s="74" t="s">
        <v>304</v>
      </c>
      <c r="DZ1" s="74" t="s">
        <v>304</v>
      </c>
      <c r="EA1" s="74" t="s">
        <v>304</v>
      </c>
      <c r="EB1" s="74" t="s">
        <v>304</v>
      </c>
      <c r="EC1" s="74" t="s">
        <v>304</v>
      </c>
      <c r="ED1" s="74"/>
      <c r="EE1" s="74" t="s">
        <v>304</v>
      </c>
      <c r="EF1" s="74" t="s">
        <v>304</v>
      </c>
      <c r="EG1" s="74"/>
      <c r="EH1" s="74" t="s">
        <v>304</v>
      </c>
      <c r="EI1" s="74" t="s">
        <v>304</v>
      </c>
      <c r="EJ1" s="74"/>
      <c r="EK1" s="74" t="s">
        <v>304</v>
      </c>
      <c r="EL1" s="74" t="s">
        <v>304</v>
      </c>
      <c r="EM1" s="74" t="s">
        <v>304</v>
      </c>
      <c r="EN1" s="74" t="s">
        <v>304</v>
      </c>
      <c r="EO1" s="74" t="s">
        <v>304</v>
      </c>
      <c r="EP1" s="74" t="s">
        <v>304</v>
      </c>
      <c r="EQ1" s="74" t="s">
        <v>304</v>
      </c>
      <c r="ER1" s="74" t="s">
        <v>304</v>
      </c>
      <c r="ES1" s="74" t="s">
        <v>304</v>
      </c>
      <c r="ET1" s="74" t="s">
        <v>304</v>
      </c>
      <c r="EU1" s="74" t="s">
        <v>304</v>
      </c>
      <c r="EV1" s="74" t="s">
        <v>304</v>
      </c>
      <c r="EW1" s="74" t="s">
        <v>304</v>
      </c>
      <c r="EX1" s="74" t="s">
        <v>304</v>
      </c>
      <c r="EY1" s="74" t="s">
        <v>304</v>
      </c>
      <c r="EZ1" s="74" t="s">
        <v>304</v>
      </c>
      <c r="FA1" s="74" t="s">
        <v>304</v>
      </c>
      <c r="FB1" s="74" t="s">
        <v>304</v>
      </c>
      <c r="FC1" s="74" t="s">
        <v>304</v>
      </c>
      <c r="FD1" s="74" t="s">
        <v>304</v>
      </c>
      <c r="FE1" s="74" t="s">
        <v>304</v>
      </c>
      <c r="FF1" s="74" t="s">
        <v>304</v>
      </c>
      <c r="FG1" s="74" t="s">
        <v>304</v>
      </c>
      <c r="FH1" s="74" t="s">
        <v>304</v>
      </c>
      <c r="FI1" s="74" t="s">
        <v>304</v>
      </c>
      <c r="FJ1" s="74" t="s">
        <v>304</v>
      </c>
      <c r="FK1" s="74" t="s">
        <v>304</v>
      </c>
      <c r="FL1" s="74" t="s">
        <v>304</v>
      </c>
      <c r="FM1" s="74" t="s">
        <v>304</v>
      </c>
      <c r="FN1" s="74" t="s">
        <v>304</v>
      </c>
      <c r="FO1" s="74" t="s">
        <v>304</v>
      </c>
      <c r="FP1" s="74" t="s">
        <v>304</v>
      </c>
      <c r="FQ1" s="74" t="s">
        <v>304</v>
      </c>
      <c r="FR1" s="74" t="s">
        <v>304</v>
      </c>
      <c r="FS1" s="74" t="s">
        <v>304</v>
      </c>
      <c r="FT1" s="74" t="s">
        <v>304</v>
      </c>
      <c r="FU1" s="74" t="s">
        <v>304</v>
      </c>
      <c r="FV1" s="74" t="s">
        <v>304</v>
      </c>
      <c r="FW1" s="74" t="s">
        <v>304</v>
      </c>
      <c r="FX1" s="74" t="s">
        <v>304</v>
      </c>
      <c r="FY1" s="74" t="s">
        <v>304</v>
      </c>
      <c r="FZ1" s="74" t="s">
        <v>304</v>
      </c>
      <c r="GA1" s="74" t="s">
        <v>304</v>
      </c>
      <c r="GB1" s="74" t="s">
        <v>304</v>
      </c>
      <c r="GC1" s="74" t="s">
        <v>304</v>
      </c>
      <c r="GD1" s="74" t="s">
        <v>304</v>
      </c>
      <c r="GE1" s="74" t="s">
        <v>304</v>
      </c>
      <c r="GF1" s="74" t="s">
        <v>304</v>
      </c>
      <c r="GG1" s="74" t="s">
        <v>304</v>
      </c>
      <c r="GH1" s="74" t="s">
        <v>304</v>
      </c>
      <c r="GI1" s="74" t="s">
        <v>304</v>
      </c>
      <c r="GJ1" s="74" t="s">
        <v>304</v>
      </c>
      <c r="GK1" s="74" t="s">
        <v>304</v>
      </c>
      <c r="GL1" s="74" t="s">
        <v>304</v>
      </c>
      <c r="GM1" s="74" t="s">
        <v>304</v>
      </c>
      <c r="GN1" s="74" t="s">
        <v>304</v>
      </c>
      <c r="GO1" s="74" t="s">
        <v>304</v>
      </c>
      <c r="GP1" s="74" t="s">
        <v>304</v>
      </c>
      <c r="GQ1" s="74" t="s">
        <v>304</v>
      </c>
      <c r="GR1" s="74" t="s">
        <v>304</v>
      </c>
      <c r="GS1" s="74" t="s">
        <v>304</v>
      </c>
      <c r="GT1" s="74" t="s">
        <v>304</v>
      </c>
      <c r="GU1" s="74" t="s">
        <v>304</v>
      </c>
      <c r="GV1" s="74" t="s">
        <v>304</v>
      </c>
      <c r="GW1" s="74" t="s">
        <v>304</v>
      </c>
      <c r="GX1" s="74" t="s">
        <v>304</v>
      </c>
      <c r="GY1" s="74" t="s">
        <v>304</v>
      </c>
      <c r="GZ1" s="74" t="s">
        <v>304</v>
      </c>
      <c r="HA1" s="74" t="s">
        <v>304</v>
      </c>
      <c r="HB1" s="74" t="s">
        <v>304</v>
      </c>
      <c r="HC1" s="74" t="s">
        <v>304</v>
      </c>
    </row>
    <row r="2" spans="1:211" s="75" customFormat="1">
      <c r="A2" s="774" t="s">
        <v>2623</v>
      </c>
      <c r="B2" s="775"/>
      <c r="C2" s="83" t="s">
        <v>2624</v>
      </c>
      <c r="D2" s="76" t="s">
        <v>304</v>
      </c>
      <c r="E2" s="76" t="s">
        <v>304</v>
      </c>
      <c r="F2" s="76" t="s">
        <v>304</v>
      </c>
      <c r="G2" s="76" t="s">
        <v>304</v>
      </c>
      <c r="H2" s="76" t="s">
        <v>304</v>
      </c>
      <c r="I2" s="76" t="s">
        <v>304</v>
      </c>
      <c r="J2" s="76" t="s">
        <v>304</v>
      </c>
      <c r="K2" s="76" t="s">
        <v>304</v>
      </c>
      <c r="L2" s="76" t="s">
        <v>304</v>
      </c>
      <c r="M2" s="76" t="s">
        <v>17</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304</v>
      </c>
      <c r="AI2" s="76" t="s">
        <v>304</v>
      </c>
      <c r="AJ2" s="76" t="s">
        <v>18</v>
      </c>
      <c r="AK2" s="76"/>
      <c r="AL2" s="76"/>
      <c r="AM2" s="76" t="s">
        <v>304</v>
      </c>
      <c r="AN2" s="76" t="s">
        <v>304</v>
      </c>
      <c r="AO2" s="76" t="s">
        <v>304</v>
      </c>
      <c r="AP2" s="76" t="s">
        <v>304</v>
      </c>
      <c r="AQ2" s="76" t="s">
        <v>304</v>
      </c>
      <c r="AR2" s="76" t="s">
        <v>304</v>
      </c>
      <c r="AS2" s="76" t="s">
        <v>304</v>
      </c>
      <c r="AT2" s="76" t="s">
        <v>304</v>
      </c>
      <c r="AU2" s="76" t="s">
        <v>304</v>
      </c>
      <c r="AV2" s="76" t="s">
        <v>304</v>
      </c>
      <c r="AW2" s="76" t="s">
        <v>304</v>
      </c>
      <c r="AX2" s="76" t="s">
        <v>304</v>
      </c>
      <c r="AY2" s="76" t="s">
        <v>304</v>
      </c>
      <c r="AZ2" s="76" t="s">
        <v>304</v>
      </c>
      <c r="BA2" s="76" t="s">
        <v>304</v>
      </c>
      <c r="BB2" s="76" t="s">
        <v>304</v>
      </c>
      <c r="BC2" s="76" t="s">
        <v>304</v>
      </c>
      <c r="BD2" s="76" t="s">
        <v>304</v>
      </c>
      <c r="BE2" s="76" t="s">
        <v>304</v>
      </c>
      <c r="BF2" s="76" t="s">
        <v>304</v>
      </c>
      <c r="BG2" s="76" t="s">
        <v>304</v>
      </c>
      <c r="BH2" s="76" t="s">
        <v>304</v>
      </c>
      <c r="BI2" s="76" t="s">
        <v>304</v>
      </c>
      <c r="BJ2" s="76" t="s">
        <v>304</v>
      </c>
      <c r="BK2" s="76" t="s">
        <v>304</v>
      </c>
      <c r="BL2" s="76" t="s">
        <v>304</v>
      </c>
      <c r="BM2" s="76" t="s">
        <v>304</v>
      </c>
      <c r="BN2" s="76" t="s">
        <v>304</v>
      </c>
      <c r="BO2" s="76" t="s">
        <v>304</v>
      </c>
      <c r="BP2" s="76" t="s">
        <v>304</v>
      </c>
      <c r="BQ2" s="76" t="s">
        <v>304</v>
      </c>
      <c r="BR2" s="76" t="s">
        <v>304</v>
      </c>
      <c r="BS2" s="76" t="s">
        <v>304</v>
      </c>
      <c r="BT2" s="76" t="s">
        <v>304</v>
      </c>
      <c r="BU2" s="76" t="s">
        <v>304</v>
      </c>
      <c r="BV2" s="76" t="s">
        <v>304</v>
      </c>
      <c r="BW2" s="76" t="s">
        <v>304</v>
      </c>
      <c r="BX2" s="76" t="s">
        <v>304</v>
      </c>
      <c r="BY2" s="76" t="s">
        <v>304</v>
      </c>
      <c r="BZ2" s="76" t="s">
        <v>304</v>
      </c>
      <c r="CA2" s="76" t="s">
        <v>304</v>
      </c>
      <c r="CB2" s="76" t="s">
        <v>304</v>
      </c>
      <c r="CC2" s="76" t="s">
        <v>304</v>
      </c>
      <c r="CD2" s="76" t="s">
        <v>304</v>
      </c>
      <c r="CE2" s="76" t="s">
        <v>304</v>
      </c>
      <c r="CF2" s="76" t="s">
        <v>304</v>
      </c>
      <c r="CG2" s="76" t="s">
        <v>304</v>
      </c>
      <c r="CH2" s="76" t="s">
        <v>304</v>
      </c>
      <c r="CI2" s="76" t="s">
        <v>304</v>
      </c>
      <c r="CJ2" s="76" t="s">
        <v>304</v>
      </c>
      <c r="CK2" s="76" t="s">
        <v>304</v>
      </c>
      <c r="CL2" s="76" t="s">
        <v>304</v>
      </c>
      <c r="CM2" s="76" t="s">
        <v>304</v>
      </c>
      <c r="CN2" s="76" t="s">
        <v>304</v>
      </c>
      <c r="CO2" s="76" t="s">
        <v>304</v>
      </c>
      <c r="CP2" s="76" t="s">
        <v>304</v>
      </c>
      <c r="CQ2" s="76" t="s">
        <v>304</v>
      </c>
      <c r="CR2" s="76" t="s">
        <v>304</v>
      </c>
      <c r="CS2" s="76" t="s">
        <v>304</v>
      </c>
      <c r="CT2" s="76" t="s">
        <v>304</v>
      </c>
      <c r="CU2" s="76" t="s">
        <v>304</v>
      </c>
      <c r="CV2" s="76" t="s">
        <v>304</v>
      </c>
      <c r="CW2" s="76" t="s">
        <v>304</v>
      </c>
      <c r="CX2" s="76" t="s">
        <v>304</v>
      </c>
      <c r="CY2" s="76" t="s">
        <v>304</v>
      </c>
      <c r="CZ2" s="76" t="s">
        <v>304</v>
      </c>
      <c r="DA2" s="76" t="s">
        <v>304</v>
      </c>
      <c r="DB2" s="76" t="s">
        <v>304</v>
      </c>
      <c r="DC2" s="76" t="s">
        <v>304</v>
      </c>
      <c r="DD2" s="76" t="s">
        <v>304</v>
      </c>
      <c r="DE2" s="76" t="s">
        <v>304</v>
      </c>
      <c r="DF2" s="76" t="s">
        <v>304</v>
      </c>
      <c r="DG2" s="76" t="s">
        <v>304</v>
      </c>
      <c r="DH2" s="76" t="s">
        <v>304</v>
      </c>
      <c r="DI2" s="76" t="s">
        <v>304</v>
      </c>
      <c r="DJ2" s="76" t="s">
        <v>304</v>
      </c>
      <c r="DK2" s="76" t="s">
        <v>304</v>
      </c>
      <c r="DL2" s="76" t="s">
        <v>304</v>
      </c>
      <c r="DM2" s="76" t="s">
        <v>304</v>
      </c>
      <c r="DN2" s="76" t="s">
        <v>304</v>
      </c>
      <c r="DO2" s="76" t="s">
        <v>304</v>
      </c>
      <c r="DP2" s="76" t="s">
        <v>304</v>
      </c>
      <c r="DQ2" s="76" t="s">
        <v>304</v>
      </c>
      <c r="DR2" s="76" t="s">
        <v>304</v>
      </c>
      <c r="DS2" s="76" t="s">
        <v>304</v>
      </c>
      <c r="DT2" s="76" t="s">
        <v>304</v>
      </c>
      <c r="DU2" s="76" t="s">
        <v>304</v>
      </c>
      <c r="DV2" s="76" t="s">
        <v>304</v>
      </c>
      <c r="DW2" s="76" t="s">
        <v>304</v>
      </c>
      <c r="DX2" s="76" t="s">
        <v>304</v>
      </c>
      <c r="DY2" s="76" t="s">
        <v>304</v>
      </c>
      <c r="DZ2" s="76" t="s">
        <v>304</v>
      </c>
      <c r="EA2" s="76" t="s">
        <v>304</v>
      </c>
      <c r="EB2" s="76" t="s">
        <v>304</v>
      </c>
      <c r="EC2" s="76" t="s">
        <v>304</v>
      </c>
      <c r="ED2" s="76"/>
      <c r="EE2" s="76" t="s">
        <v>304</v>
      </c>
      <c r="EF2" s="76" t="s">
        <v>304</v>
      </c>
      <c r="EG2" s="76"/>
      <c r="EH2" s="76" t="s">
        <v>304</v>
      </c>
      <c r="EI2" s="76" t="s">
        <v>304</v>
      </c>
      <c r="EJ2" s="76"/>
      <c r="EK2" s="76" t="s">
        <v>304</v>
      </c>
      <c r="EL2" s="76" t="s">
        <v>304</v>
      </c>
      <c r="EM2" s="76" t="s">
        <v>304</v>
      </c>
      <c r="EN2" s="76" t="s">
        <v>304</v>
      </c>
      <c r="EO2" s="76" t="s">
        <v>304</v>
      </c>
      <c r="EP2" s="76" t="s">
        <v>304</v>
      </c>
      <c r="EQ2" s="76" t="s">
        <v>304</v>
      </c>
      <c r="ER2" s="76" t="s">
        <v>304</v>
      </c>
      <c r="ES2" s="76" t="s">
        <v>304</v>
      </c>
      <c r="ET2" s="76" t="s">
        <v>304</v>
      </c>
      <c r="EU2" s="76" t="s">
        <v>304</v>
      </c>
      <c r="EV2" s="76" t="s">
        <v>304</v>
      </c>
      <c r="EW2" s="76" t="s">
        <v>304</v>
      </c>
      <c r="EX2" s="76" t="s">
        <v>304</v>
      </c>
      <c r="EY2" s="76" t="s">
        <v>304</v>
      </c>
      <c r="EZ2" s="76" t="s">
        <v>304</v>
      </c>
      <c r="FA2" s="76" t="s">
        <v>304</v>
      </c>
      <c r="FB2" s="76" t="s">
        <v>304</v>
      </c>
      <c r="FC2" s="76" t="s">
        <v>304</v>
      </c>
      <c r="FD2" s="76" t="s">
        <v>304</v>
      </c>
      <c r="FE2" s="76" t="s">
        <v>304</v>
      </c>
      <c r="FF2" s="76" t="s">
        <v>304</v>
      </c>
      <c r="FG2" s="76" t="s">
        <v>304</v>
      </c>
      <c r="FH2" s="76" t="s">
        <v>304</v>
      </c>
      <c r="FI2" s="76" t="s">
        <v>304</v>
      </c>
      <c r="FJ2" s="76" t="s">
        <v>304</v>
      </c>
      <c r="FK2" s="76" t="s">
        <v>304</v>
      </c>
      <c r="FL2" s="76" t="s">
        <v>304</v>
      </c>
      <c r="FM2" s="76" t="s">
        <v>304</v>
      </c>
      <c r="FN2" s="76" t="s">
        <v>304</v>
      </c>
      <c r="FO2" s="76" t="s">
        <v>304</v>
      </c>
      <c r="FP2" s="76" t="s">
        <v>304</v>
      </c>
      <c r="FQ2" s="76" t="s">
        <v>304</v>
      </c>
      <c r="FR2" s="76" t="s">
        <v>304</v>
      </c>
      <c r="FS2" s="76" t="s">
        <v>304</v>
      </c>
      <c r="FT2" s="76" t="s">
        <v>304</v>
      </c>
      <c r="FU2" s="76" t="s">
        <v>304</v>
      </c>
      <c r="FV2" s="76" t="s">
        <v>304</v>
      </c>
      <c r="FW2" s="76" t="s">
        <v>304</v>
      </c>
      <c r="FX2" s="76" t="s">
        <v>304</v>
      </c>
      <c r="FY2" s="76" t="s">
        <v>304</v>
      </c>
      <c r="FZ2" s="76" t="s">
        <v>304</v>
      </c>
      <c r="GA2" s="76" t="s">
        <v>304</v>
      </c>
      <c r="GB2" s="76" t="s">
        <v>304</v>
      </c>
      <c r="GC2" s="76" t="s">
        <v>304</v>
      </c>
      <c r="GD2" s="76" t="s">
        <v>304</v>
      </c>
      <c r="GE2" s="76" t="s">
        <v>304</v>
      </c>
      <c r="GF2" s="76" t="s">
        <v>304</v>
      </c>
      <c r="GG2" s="76" t="s">
        <v>304</v>
      </c>
      <c r="GH2" s="76" t="s">
        <v>304</v>
      </c>
      <c r="GI2" s="76" t="s">
        <v>304</v>
      </c>
      <c r="GJ2" s="76" t="s">
        <v>304</v>
      </c>
      <c r="GK2" s="76" t="s">
        <v>304</v>
      </c>
      <c r="GL2" s="76" t="s">
        <v>304</v>
      </c>
      <c r="GM2" s="76" t="s">
        <v>304</v>
      </c>
      <c r="GN2" s="76" t="s">
        <v>304</v>
      </c>
      <c r="GO2" s="76" t="s">
        <v>304</v>
      </c>
      <c r="GP2" s="76" t="s">
        <v>304</v>
      </c>
      <c r="GQ2" s="76" t="s">
        <v>304</v>
      </c>
      <c r="GR2" s="76" t="s">
        <v>304</v>
      </c>
      <c r="GS2" s="76" t="s">
        <v>304</v>
      </c>
      <c r="GT2" s="76" t="s">
        <v>304</v>
      </c>
      <c r="GU2" s="76" t="s">
        <v>304</v>
      </c>
      <c r="GV2" s="76" t="s">
        <v>304</v>
      </c>
      <c r="GW2" s="76" t="s">
        <v>304</v>
      </c>
      <c r="GX2" s="76" t="s">
        <v>304</v>
      </c>
      <c r="GY2" s="76" t="s">
        <v>304</v>
      </c>
      <c r="GZ2" s="76" t="s">
        <v>304</v>
      </c>
      <c r="HA2" s="76" t="s">
        <v>304</v>
      </c>
      <c r="HB2" s="76" t="s">
        <v>304</v>
      </c>
      <c r="HC2" s="76" t="s">
        <v>304</v>
      </c>
    </row>
    <row r="3" spans="1:211" s="75" customFormat="1">
      <c r="A3" s="776" t="s">
        <v>304</v>
      </c>
      <c r="B3" s="777" t="s">
        <v>304</v>
      </c>
      <c r="C3" s="84" t="s">
        <v>304</v>
      </c>
      <c r="D3" s="77" t="s">
        <v>304</v>
      </c>
      <c r="E3" s="77" t="s">
        <v>304</v>
      </c>
      <c r="F3" s="77" t="s">
        <v>304</v>
      </c>
      <c r="G3" s="77" t="s">
        <v>304</v>
      </c>
      <c r="H3" s="77" t="s">
        <v>304</v>
      </c>
      <c r="I3" s="77" t="s">
        <v>304</v>
      </c>
      <c r="J3" s="77" t="s">
        <v>304</v>
      </c>
      <c r="K3" s="77" t="s">
        <v>304</v>
      </c>
      <c r="L3" s="77" t="s">
        <v>304</v>
      </c>
      <c r="M3" s="77" t="s">
        <v>19</v>
      </c>
      <c r="N3" s="77" t="s">
        <v>304</v>
      </c>
      <c r="O3" s="77" t="s">
        <v>304</v>
      </c>
      <c r="P3" s="77" t="s">
        <v>304</v>
      </c>
      <c r="Q3" s="77" t="s">
        <v>304</v>
      </c>
      <c r="R3" s="77" t="s">
        <v>304</v>
      </c>
      <c r="S3" s="77" t="s">
        <v>304</v>
      </c>
      <c r="T3" s="77" t="s">
        <v>304</v>
      </c>
      <c r="U3" s="77" t="s">
        <v>304</v>
      </c>
      <c r="V3" s="77" t="s">
        <v>304</v>
      </c>
      <c r="W3" s="77" t="s">
        <v>304</v>
      </c>
      <c r="X3" s="77" t="s">
        <v>20</v>
      </c>
      <c r="Y3" s="77" t="s">
        <v>304</v>
      </c>
      <c r="Z3" s="77" t="s">
        <v>304</v>
      </c>
      <c r="AA3" s="77" t="s">
        <v>304</v>
      </c>
      <c r="AB3" s="77" t="s">
        <v>304</v>
      </c>
      <c r="AC3" s="77" t="s">
        <v>304</v>
      </c>
      <c r="AD3" s="77" t="s">
        <v>304</v>
      </c>
      <c r="AE3" s="77" t="s">
        <v>304</v>
      </c>
      <c r="AF3" s="77" t="s">
        <v>304</v>
      </c>
      <c r="AG3" s="77" t="s">
        <v>304</v>
      </c>
      <c r="AH3" s="77" t="s">
        <v>304</v>
      </c>
      <c r="AI3" s="77" t="s">
        <v>304</v>
      </c>
      <c r="AJ3" s="77" t="s">
        <v>21</v>
      </c>
      <c r="AK3" s="77"/>
      <c r="AL3" s="77"/>
      <c r="AM3" s="77" t="s">
        <v>304</v>
      </c>
      <c r="AN3" s="77" t="s">
        <v>304</v>
      </c>
      <c r="AO3" s="77" t="s">
        <v>304</v>
      </c>
      <c r="AP3" s="77" t="s">
        <v>304</v>
      </c>
      <c r="AQ3" s="77" t="s">
        <v>304</v>
      </c>
      <c r="AR3" s="77" t="s">
        <v>304</v>
      </c>
      <c r="AS3" s="77" t="s">
        <v>304</v>
      </c>
      <c r="AT3" s="77" t="s">
        <v>304</v>
      </c>
      <c r="AU3" s="77" t="s">
        <v>304</v>
      </c>
      <c r="AV3" s="77" t="s">
        <v>304</v>
      </c>
      <c r="AW3" s="77" t="s">
        <v>304</v>
      </c>
      <c r="AX3" s="77"/>
      <c r="AY3" s="77"/>
      <c r="AZ3" s="77"/>
      <c r="BA3" s="77"/>
      <c r="BB3" s="77"/>
      <c r="BC3" s="77"/>
      <c r="BD3" s="77"/>
      <c r="BE3" s="77"/>
      <c r="BF3" s="77"/>
      <c r="BG3" s="77"/>
      <c r="BH3" s="77" t="s">
        <v>22</v>
      </c>
      <c r="BI3" s="77"/>
      <c r="BJ3" s="77"/>
      <c r="BK3" s="77"/>
      <c r="BL3" s="77" t="s">
        <v>304</v>
      </c>
      <c r="BM3" s="77" t="s">
        <v>304</v>
      </c>
      <c r="BN3" s="77" t="s">
        <v>304</v>
      </c>
      <c r="BO3" s="77" t="s">
        <v>304</v>
      </c>
      <c r="BP3" s="77" t="s">
        <v>304</v>
      </c>
      <c r="BQ3" s="77" t="s">
        <v>304</v>
      </c>
      <c r="BR3" s="77" t="s">
        <v>304</v>
      </c>
      <c r="BS3" s="77" t="s">
        <v>304</v>
      </c>
      <c r="BT3" s="77" t="s">
        <v>304</v>
      </c>
      <c r="BU3" s="77" t="s">
        <v>304</v>
      </c>
      <c r="BV3" s="77" t="s">
        <v>304</v>
      </c>
      <c r="BW3" s="77" t="s">
        <v>304</v>
      </c>
      <c r="BX3" s="77" t="s">
        <v>304</v>
      </c>
      <c r="BY3" s="77" t="s">
        <v>304</v>
      </c>
      <c r="BZ3" s="77" t="s">
        <v>304</v>
      </c>
      <c r="CA3" s="77" t="s">
        <v>304</v>
      </c>
      <c r="CB3" s="77" t="s">
        <v>304</v>
      </c>
      <c r="CC3" s="77" t="s">
        <v>304</v>
      </c>
      <c r="CD3" s="77" t="s">
        <v>304</v>
      </c>
      <c r="CE3" s="77" t="s">
        <v>304</v>
      </c>
      <c r="CF3" s="77" t="s">
        <v>304</v>
      </c>
      <c r="CG3" s="77" t="s">
        <v>304</v>
      </c>
      <c r="CH3" s="77" t="s">
        <v>304</v>
      </c>
      <c r="CI3" s="77" t="s">
        <v>304</v>
      </c>
      <c r="CJ3" s="77" t="s">
        <v>304</v>
      </c>
      <c r="CK3" s="77" t="s">
        <v>304</v>
      </c>
      <c r="CL3" s="77" t="s">
        <v>23</v>
      </c>
      <c r="CM3" s="77" t="s">
        <v>304</v>
      </c>
      <c r="CN3" s="77" t="s">
        <v>304</v>
      </c>
      <c r="CO3" s="77" t="s">
        <v>304</v>
      </c>
      <c r="CP3" s="77" t="s">
        <v>304</v>
      </c>
      <c r="CQ3" s="77" t="s">
        <v>304</v>
      </c>
      <c r="CR3" s="77" t="s">
        <v>304</v>
      </c>
      <c r="CS3" s="77" t="s">
        <v>304</v>
      </c>
      <c r="CT3" s="77" t="s">
        <v>304</v>
      </c>
      <c r="CU3" s="77" t="s">
        <v>304</v>
      </c>
      <c r="CV3" s="77" t="s">
        <v>304</v>
      </c>
      <c r="CW3" s="77" t="s">
        <v>304</v>
      </c>
      <c r="CX3" s="77" t="s">
        <v>304</v>
      </c>
      <c r="CY3" s="77" t="s">
        <v>304</v>
      </c>
      <c r="CZ3" s="77" t="s">
        <v>304</v>
      </c>
      <c r="DA3" s="77" t="s">
        <v>304</v>
      </c>
      <c r="DB3" s="77" t="s">
        <v>304</v>
      </c>
      <c r="DC3" s="77" t="s">
        <v>304</v>
      </c>
      <c r="DD3" s="77" t="s">
        <v>304</v>
      </c>
      <c r="DE3" s="77" t="s">
        <v>304</v>
      </c>
      <c r="DF3" s="77" t="s">
        <v>304</v>
      </c>
      <c r="DG3" s="77" t="s">
        <v>304</v>
      </c>
      <c r="DH3" s="77" t="s">
        <v>304</v>
      </c>
      <c r="DI3" s="77" t="s">
        <v>304</v>
      </c>
      <c r="DJ3" s="77" t="s">
        <v>304</v>
      </c>
      <c r="DK3" s="77" t="s">
        <v>304</v>
      </c>
      <c r="DL3" s="77" t="s">
        <v>304</v>
      </c>
      <c r="DM3" s="77" t="s">
        <v>304</v>
      </c>
      <c r="DN3" s="77" t="s">
        <v>304</v>
      </c>
      <c r="DO3" s="77" t="s">
        <v>304</v>
      </c>
      <c r="DP3" s="77" t="s">
        <v>24</v>
      </c>
      <c r="DQ3" s="77" t="s">
        <v>304</v>
      </c>
      <c r="DR3" s="77" t="s">
        <v>304</v>
      </c>
      <c r="DS3" s="77" t="s">
        <v>304</v>
      </c>
      <c r="DT3" s="77" t="s">
        <v>304</v>
      </c>
      <c r="DU3" s="77" t="s">
        <v>304</v>
      </c>
      <c r="DV3" s="77" t="s">
        <v>304</v>
      </c>
      <c r="DW3" s="77" t="s">
        <v>304</v>
      </c>
      <c r="DX3" s="77" t="s">
        <v>304</v>
      </c>
      <c r="DY3" s="77" t="s">
        <v>304</v>
      </c>
      <c r="DZ3" s="77" t="s">
        <v>304</v>
      </c>
      <c r="EA3" s="77" t="s">
        <v>304</v>
      </c>
      <c r="EB3" s="77" t="s">
        <v>25</v>
      </c>
      <c r="EC3" s="77" t="s">
        <v>304</v>
      </c>
      <c r="ED3" s="77"/>
      <c r="EE3" s="77" t="s">
        <v>304</v>
      </c>
      <c r="EF3" s="77" t="s">
        <v>304</v>
      </c>
      <c r="EG3" s="77"/>
      <c r="EH3" s="77" t="s">
        <v>304</v>
      </c>
      <c r="EI3" s="77" t="s">
        <v>304</v>
      </c>
      <c r="EJ3" s="77"/>
      <c r="EK3" s="77" t="s">
        <v>26</v>
      </c>
      <c r="EL3" s="77" t="s">
        <v>304</v>
      </c>
      <c r="EM3" s="77" t="s">
        <v>304</v>
      </c>
      <c r="EN3" s="77" t="s">
        <v>304</v>
      </c>
      <c r="EO3" s="77" t="s">
        <v>304</v>
      </c>
      <c r="EP3" s="77" t="s">
        <v>304</v>
      </c>
      <c r="EQ3" s="77" t="s">
        <v>304</v>
      </c>
      <c r="ER3" s="77" t="s">
        <v>304</v>
      </c>
      <c r="ES3" s="77" t="s">
        <v>304</v>
      </c>
      <c r="ET3" s="77" t="s">
        <v>304</v>
      </c>
      <c r="EU3" s="77" t="s">
        <v>304</v>
      </c>
      <c r="EV3" s="77" t="s">
        <v>304</v>
      </c>
      <c r="EW3" s="77" t="s">
        <v>27</v>
      </c>
      <c r="EX3" s="77" t="s">
        <v>28</v>
      </c>
      <c r="EY3" s="77" t="s">
        <v>304</v>
      </c>
      <c r="EZ3" s="77" t="s">
        <v>304</v>
      </c>
      <c r="FA3" s="77" t="s">
        <v>304</v>
      </c>
      <c r="FB3" s="77" t="s">
        <v>304</v>
      </c>
      <c r="FC3" s="77" t="s">
        <v>304</v>
      </c>
      <c r="FD3" s="77" t="s">
        <v>304</v>
      </c>
      <c r="FE3" s="77" t="s">
        <v>304</v>
      </c>
      <c r="FF3" s="77" t="s">
        <v>304</v>
      </c>
      <c r="FG3" s="77" t="s">
        <v>304</v>
      </c>
      <c r="FH3" s="77" t="s">
        <v>304</v>
      </c>
      <c r="FI3" s="77" t="s">
        <v>304</v>
      </c>
      <c r="FJ3" s="77" t="s">
        <v>29</v>
      </c>
      <c r="FK3" s="77" t="s">
        <v>304</v>
      </c>
      <c r="FL3" s="77" t="s">
        <v>304</v>
      </c>
      <c r="FM3" s="77" t="s">
        <v>304</v>
      </c>
      <c r="FN3" s="77" t="s">
        <v>304</v>
      </c>
      <c r="FO3" s="77" t="s">
        <v>304</v>
      </c>
      <c r="FP3" s="77" t="s">
        <v>304</v>
      </c>
      <c r="FQ3" s="77" t="s">
        <v>304</v>
      </c>
      <c r="FR3" s="77" t="s">
        <v>304</v>
      </c>
      <c r="FS3" s="77" t="s">
        <v>304</v>
      </c>
      <c r="FT3" s="77" t="s">
        <v>304</v>
      </c>
      <c r="FU3" s="77" t="s">
        <v>304</v>
      </c>
      <c r="FV3" s="77" t="s">
        <v>30</v>
      </c>
      <c r="FW3" s="77" t="s">
        <v>304</v>
      </c>
      <c r="FX3" s="77" t="s">
        <v>304</v>
      </c>
      <c r="FY3" s="77" t="s">
        <v>304</v>
      </c>
      <c r="FZ3" s="77" t="s">
        <v>304</v>
      </c>
      <c r="GA3" s="77" t="s">
        <v>304</v>
      </c>
      <c r="GB3" s="77" t="s">
        <v>304</v>
      </c>
      <c r="GC3" s="77" t="s">
        <v>304</v>
      </c>
      <c r="GD3" s="77" t="s">
        <v>304</v>
      </c>
      <c r="GE3" s="77" t="s">
        <v>304</v>
      </c>
      <c r="GF3" s="77" t="s">
        <v>304</v>
      </c>
      <c r="GG3" s="77" t="s">
        <v>304</v>
      </c>
      <c r="GH3" s="77" t="s">
        <v>304</v>
      </c>
      <c r="GI3" s="77" t="s">
        <v>304</v>
      </c>
      <c r="GJ3" s="77" t="s">
        <v>304</v>
      </c>
      <c r="GK3" s="77" t="s">
        <v>304</v>
      </c>
      <c r="GL3" s="77" t="s">
        <v>304</v>
      </c>
      <c r="GM3" s="77" t="s">
        <v>304</v>
      </c>
      <c r="GN3" s="77" t="s">
        <v>2625</v>
      </c>
      <c r="GO3" s="77" t="s">
        <v>304</v>
      </c>
      <c r="GP3" s="77" t="s">
        <v>304</v>
      </c>
      <c r="GQ3" s="77" t="s">
        <v>304</v>
      </c>
      <c r="GR3" s="77" t="s">
        <v>304</v>
      </c>
      <c r="GS3" s="77" t="s">
        <v>304</v>
      </c>
      <c r="GT3" s="77" t="s">
        <v>304</v>
      </c>
      <c r="GU3" s="77" t="s">
        <v>304</v>
      </c>
      <c r="GV3" s="77" t="s">
        <v>304</v>
      </c>
      <c r="GW3" s="77" t="s">
        <v>304</v>
      </c>
      <c r="GX3" s="77" t="s">
        <v>304</v>
      </c>
      <c r="GY3" s="77" t="s">
        <v>304</v>
      </c>
      <c r="GZ3" s="77" t="s">
        <v>304</v>
      </c>
      <c r="HA3" s="77" t="s">
        <v>304</v>
      </c>
      <c r="HB3" s="77" t="s">
        <v>304</v>
      </c>
      <c r="HC3" s="77" t="s">
        <v>304</v>
      </c>
    </row>
    <row r="4" spans="1:211" s="80" customFormat="1" ht="48" customHeight="1">
      <c r="A4" s="778" t="s">
        <v>2626</v>
      </c>
      <c r="B4" s="779" t="s">
        <v>2627</v>
      </c>
      <c r="C4" s="85" t="s">
        <v>2628</v>
      </c>
      <c r="D4" s="78" t="s">
        <v>2629</v>
      </c>
      <c r="E4" s="78" t="s">
        <v>2630</v>
      </c>
      <c r="F4" s="780" t="s">
        <v>2631</v>
      </c>
      <c r="G4" s="780" t="s">
        <v>2632</v>
      </c>
      <c r="H4" s="780" t="s">
        <v>2633</v>
      </c>
      <c r="I4" s="780" t="s">
        <v>2634</v>
      </c>
      <c r="J4" s="780" t="s">
        <v>2635</v>
      </c>
      <c r="K4" s="780" t="s">
        <v>31</v>
      </c>
      <c r="L4" s="780" t="s">
        <v>2636</v>
      </c>
      <c r="M4" s="780" t="s">
        <v>2637</v>
      </c>
      <c r="N4" s="780" t="s">
        <v>33</v>
      </c>
      <c r="O4" s="780" t="s">
        <v>34</v>
      </c>
      <c r="P4" s="780" t="s">
        <v>35</v>
      </c>
      <c r="Q4" s="780" t="s">
        <v>36</v>
      </c>
      <c r="R4" s="780" t="s">
        <v>37</v>
      </c>
      <c r="S4" s="780" t="s">
        <v>38</v>
      </c>
      <c r="T4" s="780" t="s">
        <v>39</v>
      </c>
      <c r="U4" s="780" t="s">
        <v>2638</v>
      </c>
      <c r="V4" s="780" t="s">
        <v>40</v>
      </c>
      <c r="W4" s="780" t="s">
        <v>41</v>
      </c>
      <c r="X4" s="780" t="s">
        <v>90</v>
      </c>
      <c r="Y4" s="780" t="s">
        <v>91</v>
      </c>
      <c r="Z4" s="780" t="s">
        <v>477</v>
      </c>
      <c r="AA4" s="780" t="s">
        <v>715</v>
      </c>
      <c r="AB4" s="780" t="s">
        <v>92</v>
      </c>
      <c r="AC4" s="780" t="s">
        <v>93</v>
      </c>
      <c r="AD4" s="780" t="s">
        <v>479</v>
      </c>
      <c r="AE4" s="780" t="s">
        <v>716</v>
      </c>
      <c r="AF4" s="780" t="s">
        <v>94</v>
      </c>
      <c r="AG4" s="780" t="s">
        <v>95</v>
      </c>
      <c r="AH4" s="780" t="s">
        <v>481</v>
      </c>
      <c r="AI4" s="780" t="s">
        <v>2639</v>
      </c>
      <c r="AJ4" s="780" t="s">
        <v>54</v>
      </c>
      <c r="AK4" s="780" t="s">
        <v>55</v>
      </c>
      <c r="AL4" s="780" t="s">
        <v>56</v>
      </c>
      <c r="AM4" s="780" t="s">
        <v>57</v>
      </c>
      <c r="AN4" s="780" t="s">
        <v>58</v>
      </c>
      <c r="AO4" s="780" t="s">
        <v>59</v>
      </c>
      <c r="AP4" s="780" t="s">
        <v>60</v>
      </c>
      <c r="AQ4" s="780" t="s">
        <v>61</v>
      </c>
      <c r="AR4" s="780" t="s">
        <v>62</v>
      </c>
      <c r="AS4" s="780" t="s">
        <v>63</v>
      </c>
      <c r="AT4" s="780" t="s">
        <v>64</v>
      </c>
      <c r="AU4" s="780" t="s">
        <v>65</v>
      </c>
      <c r="AV4" s="780" t="s">
        <v>66</v>
      </c>
      <c r="AW4" s="780" t="s">
        <v>67</v>
      </c>
      <c r="AX4" s="780" t="s">
        <v>68</v>
      </c>
      <c r="AY4" s="780" t="s">
        <v>69</v>
      </c>
      <c r="AZ4" s="780" t="s">
        <v>70</v>
      </c>
      <c r="BA4" s="780" t="s">
        <v>71</v>
      </c>
      <c r="BB4" s="780" t="s">
        <v>72</v>
      </c>
      <c r="BC4" s="780" t="s">
        <v>73</v>
      </c>
      <c r="BD4" s="780" t="s">
        <v>74</v>
      </c>
      <c r="BE4" s="780" t="s">
        <v>75</v>
      </c>
      <c r="BF4" s="780" t="s">
        <v>76</v>
      </c>
      <c r="BG4" s="780" t="s">
        <v>77</v>
      </c>
      <c r="BH4" s="780" t="s">
        <v>54</v>
      </c>
      <c r="BI4" s="780" t="s">
        <v>55</v>
      </c>
      <c r="BJ4" s="780" t="s">
        <v>78</v>
      </c>
      <c r="BK4" s="780" t="s">
        <v>79</v>
      </c>
      <c r="BL4" s="780" t="s">
        <v>57</v>
      </c>
      <c r="BM4" s="780" t="s">
        <v>58</v>
      </c>
      <c r="BN4" s="780" t="s">
        <v>80</v>
      </c>
      <c r="BO4" s="780" t="s">
        <v>81</v>
      </c>
      <c r="BP4" s="780" t="s">
        <v>60</v>
      </c>
      <c r="BQ4" s="780" t="s">
        <v>61</v>
      </c>
      <c r="BR4" s="780" t="s">
        <v>82</v>
      </c>
      <c r="BS4" s="780" t="s">
        <v>83</v>
      </c>
      <c r="BT4" s="780" t="s">
        <v>63</v>
      </c>
      <c r="BU4" s="780" t="s">
        <v>64</v>
      </c>
      <c r="BV4" s="780" t="s">
        <v>84</v>
      </c>
      <c r="BW4" s="780" t="s">
        <v>85</v>
      </c>
      <c r="BX4" s="780" t="s">
        <v>66</v>
      </c>
      <c r="BY4" s="780" t="s">
        <v>67</v>
      </c>
      <c r="BZ4" s="780" t="s">
        <v>68</v>
      </c>
      <c r="CA4" s="780" t="s">
        <v>86</v>
      </c>
      <c r="CB4" s="780" t="s">
        <v>87</v>
      </c>
      <c r="CC4" s="780" t="s">
        <v>70</v>
      </c>
      <c r="CD4" s="780" t="s">
        <v>71</v>
      </c>
      <c r="CE4" s="780" t="s">
        <v>72</v>
      </c>
      <c r="CF4" s="780" t="s">
        <v>88</v>
      </c>
      <c r="CG4" s="780" t="s">
        <v>89</v>
      </c>
      <c r="CH4" s="780" t="s">
        <v>74</v>
      </c>
      <c r="CI4" s="780" t="s">
        <v>75</v>
      </c>
      <c r="CJ4" s="780" t="s">
        <v>76</v>
      </c>
      <c r="CK4" s="780" t="s">
        <v>77</v>
      </c>
      <c r="CL4" s="780" t="s">
        <v>54</v>
      </c>
      <c r="CM4" s="780" t="s">
        <v>55</v>
      </c>
      <c r="CN4" s="780" t="s">
        <v>78</v>
      </c>
      <c r="CO4" s="780" t="s">
        <v>79</v>
      </c>
      <c r="CP4" s="780" t="s">
        <v>57</v>
      </c>
      <c r="CQ4" s="780" t="s">
        <v>58</v>
      </c>
      <c r="CR4" s="780" t="s">
        <v>80</v>
      </c>
      <c r="CS4" s="780" t="s">
        <v>81</v>
      </c>
      <c r="CT4" s="780" t="s">
        <v>60</v>
      </c>
      <c r="CU4" s="780" t="s">
        <v>61</v>
      </c>
      <c r="CV4" s="780" t="s">
        <v>82</v>
      </c>
      <c r="CW4" s="780" t="s">
        <v>83</v>
      </c>
      <c r="CX4" s="780" t="s">
        <v>63</v>
      </c>
      <c r="CY4" s="780" t="s">
        <v>64</v>
      </c>
      <c r="CZ4" s="780" t="s">
        <v>84</v>
      </c>
      <c r="DA4" s="780" t="s">
        <v>85</v>
      </c>
      <c r="DB4" s="780" t="s">
        <v>66</v>
      </c>
      <c r="DC4" s="780" t="s">
        <v>67</v>
      </c>
      <c r="DD4" s="780" t="s">
        <v>68</v>
      </c>
      <c r="DE4" s="780" t="s">
        <v>86</v>
      </c>
      <c r="DF4" s="780" t="s">
        <v>87</v>
      </c>
      <c r="DG4" s="780" t="s">
        <v>70</v>
      </c>
      <c r="DH4" s="780" t="s">
        <v>71</v>
      </c>
      <c r="DI4" s="780" t="s">
        <v>72</v>
      </c>
      <c r="DJ4" s="780" t="s">
        <v>88</v>
      </c>
      <c r="DK4" s="780" t="s">
        <v>89</v>
      </c>
      <c r="DL4" s="780" t="s">
        <v>74</v>
      </c>
      <c r="DM4" s="780" t="s">
        <v>75</v>
      </c>
      <c r="DN4" s="780" t="s">
        <v>76</v>
      </c>
      <c r="DO4" s="780" t="s">
        <v>77</v>
      </c>
      <c r="DP4" s="780" t="s">
        <v>54</v>
      </c>
      <c r="DQ4" s="780" t="s">
        <v>55</v>
      </c>
      <c r="DR4" s="780" t="s">
        <v>57</v>
      </c>
      <c r="DS4" s="780" t="s">
        <v>58</v>
      </c>
      <c r="DT4" s="780" t="s">
        <v>60</v>
      </c>
      <c r="DU4" s="780" t="s">
        <v>61</v>
      </c>
      <c r="DV4" s="780" t="s">
        <v>63</v>
      </c>
      <c r="DW4" s="780" t="s">
        <v>64</v>
      </c>
      <c r="DX4" s="780" t="s">
        <v>67</v>
      </c>
      <c r="DY4" s="780" t="s">
        <v>68</v>
      </c>
      <c r="DZ4" s="780" t="s">
        <v>71</v>
      </c>
      <c r="EA4" s="780" t="s">
        <v>72</v>
      </c>
      <c r="EB4" s="780" t="s">
        <v>90</v>
      </c>
      <c r="EC4" s="780" t="s">
        <v>91</v>
      </c>
      <c r="ED4" s="1132" t="s">
        <v>3496</v>
      </c>
      <c r="EE4" s="780" t="s">
        <v>92</v>
      </c>
      <c r="EF4" s="780" t="s">
        <v>93</v>
      </c>
      <c r="EG4" s="1132" t="s">
        <v>3497</v>
      </c>
      <c r="EH4" s="780" t="s">
        <v>94</v>
      </c>
      <c r="EI4" s="780" t="s">
        <v>95</v>
      </c>
      <c r="EJ4" s="1132" t="s">
        <v>3498</v>
      </c>
      <c r="EK4" s="780" t="s">
        <v>2640</v>
      </c>
      <c r="EL4" s="780" t="s">
        <v>2641</v>
      </c>
      <c r="EM4" s="780" t="s">
        <v>2642</v>
      </c>
      <c r="EN4" s="780" t="s">
        <v>2643</v>
      </c>
      <c r="EO4" s="780" t="s">
        <v>2644</v>
      </c>
      <c r="EP4" s="780" t="s">
        <v>2645</v>
      </c>
      <c r="EQ4" s="780" t="s">
        <v>4061</v>
      </c>
      <c r="ER4" s="780" t="s">
        <v>4062</v>
      </c>
      <c r="ES4" s="780" t="s">
        <v>4063</v>
      </c>
      <c r="ET4" s="780" t="s">
        <v>4064</v>
      </c>
      <c r="EU4" s="780" t="s">
        <v>4065</v>
      </c>
      <c r="EV4" s="780" t="s">
        <v>4066</v>
      </c>
      <c r="EW4" s="780" t="s">
        <v>2646</v>
      </c>
      <c r="EX4" s="780" t="s">
        <v>90</v>
      </c>
      <c r="EY4" s="780" t="s">
        <v>91</v>
      </c>
      <c r="EZ4" s="780" t="s">
        <v>104</v>
      </c>
      <c r="FA4" s="780" t="s">
        <v>105</v>
      </c>
      <c r="FB4" s="780" t="s">
        <v>92</v>
      </c>
      <c r="FC4" s="780" t="s">
        <v>93</v>
      </c>
      <c r="FD4" s="780" t="s">
        <v>106</v>
      </c>
      <c r="FE4" s="780" t="s">
        <v>107</v>
      </c>
      <c r="FF4" s="780" t="s">
        <v>94</v>
      </c>
      <c r="FG4" s="780" t="s">
        <v>95</v>
      </c>
      <c r="FH4" s="780" t="s">
        <v>108</v>
      </c>
      <c r="FI4" s="780" t="s">
        <v>109</v>
      </c>
      <c r="FJ4" s="780" t="s">
        <v>477</v>
      </c>
      <c r="FK4" s="780" t="s">
        <v>478</v>
      </c>
      <c r="FL4" s="780" t="s">
        <v>90</v>
      </c>
      <c r="FM4" s="780" t="s">
        <v>91</v>
      </c>
      <c r="FN4" s="780" t="s">
        <v>479</v>
      </c>
      <c r="FO4" s="780" t="s">
        <v>480</v>
      </c>
      <c r="FP4" s="780" t="s">
        <v>92</v>
      </c>
      <c r="FQ4" s="780" t="s">
        <v>93</v>
      </c>
      <c r="FR4" s="780" t="s">
        <v>481</v>
      </c>
      <c r="FS4" s="780" t="s">
        <v>482</v>
      </c>
      <c r="FT4" s="780" t="s">
        <v>94</v>
      </c>
      <c r="FU4" s="780" t="s">
        <v>95</v>
      </c>
      <c r="FV4" s="780" t="s">
        <v>2647</v>
      </c>
      <c r="FW4" s="780" t="s">
        <v>2648</v>
      </c>
      <c r="FX4" s="780" t="s">
        <v>2649</v>
      </c>
      <c r="FY4" s="780" t="s">
        <v>2650</v>
      </c>
      <c r="FZ4" s="780" t="s">
        <v>2651</v>
      </c>
      <c r="GA4" s="780" t="s">
        <v>2652</v>
      </c>
      <c r="GB4" s="780" t="s">
        <v>2653</v>
      </c>
      <c r="GC4" s="780" t="s">
        <v>2654</v>
      </c>
      <c r="GD4" s="780" t="s">
        <v>2655</v>
      </c>
      <c r="GE4" s="780" t="s">
        <v>2656</v>
      </c>
      <c r="GF4" s="780" t="s">
        <v>2657</v>
      </c>
      <c r="GG4" s="780" t="s">
        <v>2658</v>
      </c>
      <c r="GH4" s="780" t="s">
        <v>2659</v>
      </c>
      <c r="GI4" s="780" t="s">
        <v>2660</v>
      </c>
      <c r="GJ4" s="780" t="s">
        <v>2661</v>
      </c>
      <c r="GK4" s="780" t="s">
        <v>121</v>
      </c>
      <c r="GL4" s="780" t="s">
        <v>123</v>
      </c>
      <c r="GM4" s="780" t="s">
        <v>124</v>
      </c>
      <c r="GN4" s="780" t="s">
        <v>2662</v>
      </c>
      <c r="GO4" s="780" t="s">
        <v>2663</v>
      </c>
      <c r="GP4" s="780" t="s">
        <v>2664</v>
      </c>
      <c r="GQ4" s="780" t="s">
        <v>2665</v>
      </c>
      <c r="GR4" s="780" t="s">
        <v>2666</v>
      </c>
      <c r="GS4" s="780" t="s">
        <v>2667</v>
      </c>
      <c r="GT4" s="780" t="s">
        <v>2668</v>
      </c>
      <c r="GU4" s="780" t="s">
        <v>2669</v>
      </c>
      <c r="GV4" s="780" t="s">
        <v>2670</v>
      </c>
      <c r="GW4" s="780" t="s">
        <v>2671</v>
      </c>
      <c r="GX4" s="780" t="s">
        <v>2672</v>
      </c>
      <c r="GY4" s="780" t="s">
        <v>2673</v>
      </c>
      <c r="GZ4" s="780" t="s">
        <v>2674</v>
      </c>
      <c r="HA4" s="780" t="s">
        <v>2675</v>
      </c>
      <c r="HB4" s="780" t="s">
        <v>2676</v>
      </c>
      <c r="HC4" s="780" t="s">
        <v>2677</v>
      </c>
    </row>
    <row r="5" spans="1:211">
      <c r="A5" s="781" t="s">
        <v>2678</v>
      </c>
      <c r="B5" s="782" t="s">
        <v>2679</v>
      </c>
      <c r="C5" s="781" t="s">
        <v>2680</v>
      </c>
      <c r="D5" s="782" t="s">
        <v>2681</v>
      </c>
      <c r="E5" s="782" t="s">
        <v>2682</v>
      </c>
      <c r="F5" s="782" t="s">
        <v>2683</v>
      </c>
      <c r="G5" s="782" t="s">
        <v>2684</v>
      </c>
      <c r="H5" s="782" t="s">
        <v>2685</v>
      </c>
      <c r="I5" s="782" t="s">
        <v>2686</v>
      </c>
      <c r="J5" s="782" t="s">
        <v>2687</v>
      </c>
      <c r="K5" s="782" t="s">
        <v>31</v>
      </c>
      <c r="L5" s="782" t="s">
        <v>2688</v>
      </c>
      <c r="M5" s="782" t="s">
        <v>125</v>
      </c>
      <c r="N5" s="782" t="s">
        <v>126</v>
      </c>
      <c r="O5" s="782" t="s">
        <v>127</v>
      </c>
      <c r="P5" s="782" t="s">
        <v>128</v>
      </c>
      <c r="Q5" s="782" t="s">
        <v>129</v>
      </c>
      <c r="R5" s="782" t="s">
        <v>130</v>
      </c>
      <c r="S5" s="782" t="s">
        <v>131</v>
      </c>
      <c r="T5" s="782" t="s">
        <v>132</v>
      </c>
      <c r="U5" s="782" t="s">
        <v>133</v>
      </c>
      <c r="V5" s="782" t="s">
        <v>134</v>
      </c>
      <c r="W5" s="782" t="s">
        <v>135</v>
      </c>
      <c r="X5" s="782" t="s">
        <v>136</v>
      </c>
      <c r="Y5" s="782" t="s">
        <v>137</v>
      </c>
      <c r="Z5" s="782" t="s">
        <v>138</v>
      </c>
      <c r="AA5" s="782" t="s">
        <v>139</v>
      </c>
      <c r="AB5" s="782" t="s">
        <v>140</v>
      </c>
      <c r="AC5" s="782" t="s">
        <v>141</v>
      </c>
      <c r="AD5" s="782" t="s">
        <v>142</v>
      </c>
      <c r="AE5" s="782" t="s">
        <v>143</v>
      </c>
      <c r="AF5" s="782" t="s">
        <v>144</v>
      </c>
      <c r="AG5" s="782" t="s">
        <v>145</v>
      </c>
      <c r="AH5" s="782" t="s">
        <v>146</v>
      </c>
      <c r="AI5" s="782" t="s">
        <v>147</v>
      </c>
      <c r="AJ5" s="782" t="s">
        <v>148</v>
      </c>
      <c r="AK5" s="782" t="s">
        <v>149</v>
      </c>
      <c r="AL5" s="782" t="s">
        <v>150</v>
      </c>
      <c r="AM5" s="782" t="s">
        <v>151</v>
      </c>
      <c r="AN5" s="782" t="s">
        <v>152</v>
      </c>
      <c r="AO5" s="782" t="s">
        <v>153</v>
      </c>
      <c r="AP5" s="782" t="s">
        <v>154</v>
      </c>
      <c r="AQ5" s="782" t="s">
        <v>155</v>
      </c>
      <c r="AR5" s="782" t="s">
        <v>156</v>
      </c>
      <c r="AS5" s="782" t="s">
        <v>157</v>
      </c>
      <c r="AT5" s="782" t="s">
        <v>158</v>
      </c>
      <c r="AU5" s="782" t="s">
        <v>159</v>
      </c>
      <c r="AV5" s="782" t="s">
        <v>160</v>
      </c>
      <c r="AW5" s="782" t="s">
        <v>161</v>
      </c>
      <c r="AX5" s="782" t="s">
        <v>162</v>
      </c>
      <c r="AY5" s="782" t="s">
        <v>163</v>
      </c>
      <c r="AZ5" s="782" t="s">
        <v>164</v>
      </c>
      <c r="BA5" s="782" t="s">
        <v>165</v>
      </c>
      <c r="BB5" s="782" t="s">
        <v>166</v>
      </c>
      <c r="BC5" s="782" t="s">
        <v>167</v>
      </c>
      <c r="BD5" s="782" t="s">
        <v>168</v>
      </c>
      <c r="BE5" s="782" t="s">
        <v>169</v>
      </c>
      <c r="BF5" s="782" t="s">
        <v>170</v>
      </c>
      <c r="BG5" s="782" t="s">
        <v>171</v>
      </c>
      <c r="BH5" s="782" t="s">
        <v>172</v>
      </c>
      <c r="BI5" s="782" t="s">
        <v>173</v>
      </c>
      <c r="BJ5" s="782" t="s">
        <v>174</v>
      </c>
      <c r="BK5" s="782" t="s">
        <v>175</v>
      </c>
      <c r="BL5" s="782" t="s">
        <v>176</v>
      </c>
      <c r="BM5" s="782" t="s">
        <v>177</v>
      </c>
      <c r="BN5" s="782" t="s">
        <v>178</v>
      </c>
      <c r="BO5" s="782" t="s">
        <v>179</v>
      </c>
      <c r="BP5" s="782" t="s">
        <v>180</v>
      </c>
      <c r="BQ5" s="782" t="s">
        <v>181</v>
      </c>
      <c r="BR5" s="782" t="s">
        <v>182</v>
      </c>
      <c r="BS5" s="782" t="s">
        <v>183</v>
      </c>
      <c r="BT5" s="782" t="s">
        <v>184</v>
      </c>
      <c r="BU5" s="782" t="s">
        <v>185</v>
      </c>
      <c r="BV5" s="782" t="s">
        <v>186</v>
      </c>
      <c r="BW5" s="782" t="s">
        <v>187</v>
      </c>
      <c r="BX5" s="782" t="s">
        <v>188</v>
      </c>
      <c r="BY5" s="782" t="s">
        <v>189</v>
      </c>
      <c r="BZ5" s="782" t="s">
        <v>190</v>
      </c>
      <c r="CA5" s="782" t="s">
        <v>191</v>
      </c>
      <c r="CB5" s="782" t="s">
        <v>192</v>
      </c>
      <c r="CC5" s="782" t="s">
        <v>193</v>
      </c>
      <c r="CD5" s="782" t="s">
        <v>194</v>
      </c>
      <c r="CE5" s="782" t="s">
        <v>195</v>
      </c>
      <c r="CF5" s="782" t="s">
        <v>196</v>
      </c>
      <c r="CG5" s="782" t="s">
        <v>197</v>
      </c>
      <c r="CH5" s="782" t="s">
        <v>198</v>
      </c>
      <c r="CI5" s="782" t="s">
        <v>199</v>
      </c>
      <c r="CJ5" s="782" t="s">
        <v>200</v>
      </c>
      <c r="CK5" s="782" t="s">
        <v>201</v>
      </c>
      <c r="CL5" s="782" t="s">
        <v>202</v>
      </c>
      <c r="CM5" s="782" t="s">
        <v>203</v>
      </c>
      <c r="CN5" s="782" t="s">
        <v>204</v>
      </c>
      <c r="CO5" s="782" t="s">
        <v>205</v>
      </c>
      <c r="CP5" s="782" t="s">
        <v>206</v>
      </c>
      <c r="CQ5" s="782" t="s">
        <v>207</v>
      </c>
      <c r="CR5" s="782" t="s">
        <v>208</v>
      </c>
      <c r="CS5" s="782" t="s">
        <v>209</v>
      </c>
      <c r="CT5" s="782" t="s">
        <v>210</v>
      </c>
      <c r="CU5" s="782" t="s">
        <v>211</v>
      </c>
      <c r="CV5" s="782" t="s">
        <v>212</v>
      </c>
      <c r="CW5" s="782" t="s">
        <v>213</v>
      </c>
      <c r="CX5" s="782" t="s">
        <v>214</v>
      </c>
      <c r="CY5" s="782" t="s">
        <v>215</v>
      </c>
      <c r="CZ5" s="782" t="s">
        <v>216</v>
      </c>
      <c r="DA5" s="782" t="s">
        <v>217</v>
      </c>
      <c r="DB5" s="782" t="s">
        <v>218</v>
      </c>
      <c r="DC5" s="782" t="s">
        <v>219</v>
      </c>
      <c r="DD5" s="782" t="s">
        <v>220</v>
      </c>
      <c r="DE5" s="782" t="s">
        <v>221</v>
      </c>
      <c r="DF5" s="782" t="s">
        <v>222</v>
      </c>
      <c r="DG5" s="782" t="s">
        <v>223</v>
      </c>
      <c r="DH5" s="782" t="s">
        <v>224</v>
      </c>
      <c r="DI5" s="782" t="s">
        <v>225</v>
      </c>
      <c r="DJ5" s="782" t="s">
        <v>226</v>
      </c>
      <c r="DK5" s="782" t="s">
        <v>227</v>
      </c>
      <c r="DL5" s="782" t="s">
        <v>228</v>
      </c>
      <c r="DM5" s="782" t="s">
        <v>229</v>
      </c>
      <c r="DN5" s="782" t="s">
        <v>230</v>
      </c>
      <c r="DO5" s="782" t="s">
        <v>231</v>
      </c>
      <c r="DP5" s="782" t="s">
        <v>232</v>
      </c>
      <c r="DQ5" s="782" t="s">
        <v>233</v>
      </c>
      <c r="DR5" s="782" t="s">
        <v>234</v>
      </c>
      <c r="DS5" s="782" t="s">
        <v>235</v>
      </c>
      <c r="DT5" s="782" t="s">
        <v>236</v>
      </c>
      <c r="DU5" s="782" t="s">
        <v>237</v>
      </c>
      <c r="DV5" s="782" t="s">
        <v>238</v>
      </c>
      <c r="DW5" s="782" t="s">
        <v>239</v>
      </c>
      <c r="DX5" s="782" t="s">
        <v>240</v>
      </c>
      <c r="DY5" s="782" t="s">
        <v>241</v>
      </c>
      <c r="DZ5" s="782" t="s">
        <v>242</v>
      </c>
      <c r="EA5" s="782" t="s">
        <v>243</v>
      </c>
      <c r="EB5" s="782" t="s">
        <v>244</v>
      </c>
      <c r="EC5" s="782" t="s">
        <v>245</v>
      </c>
      <c r="ED5" s="782" t="s">
        <v>3563</v>
      </c>
      <c r="EE5" s="782" t="s">
        <v>246</v>
      </c>
      <c r="EF5" s="782" t="s">
        <v>247</v>
      </c>
      <c r="EG5" s="782" t="s">
        <v>3564</v>
      </c>
      <c r="EH5" s="782" t="s">
        <v>248</v>
      </c>
      <c r="EI5" s="782" t="s">
        <v>249</v>
      </c>
      <c r="EJ5" s="782" t="s">
        <v>3565</v>
      </c>
      <c r="EK5" s="782" t="s">
        <v>250</v>
      </c>
      <c r="EL5" s="782" t="s">
        <v>251</v>
      </c>
      <c r="EM5" s="782" t="s">
        <v>252</v>
      </c>
      <c r="EN5" s="782" t="s">
        <v>253</v>
      </c>
      <c r="EO5" s="782" t="s">
        <v>254</v>
      </c>
      <c r="EP5" s="782" t="s">
        <v>255</v>
      </c>
      <c r="EQ5" s="782" t="s">
        <v>256</v>
      </c>
      <c r="ER5" s="782" t="s">
        <v>257</v>
      </c>
      <c r="ES5" s="782" t="s">
        <v>258</v>
      </c>
      <c r="ET5" s="782" t="s">
        <v>259</v>
      </c>
      <c r="EU5" s="782" t="s">
        <v>260</v>
      </c>
      <c r="EV5" s="782" t="s">
        <v>261</v>
      </c>
      <c r="EW5" s="782" t="s">
        <v>262</v>
      </c>
      <c r="EX5" s="782" t="s">
        <v>263</v>
      </c>
      <c r="EY5" s="782" t="s">
        <v>264</v>
      </c>
      <c r="EZ5" s="782" t="s">
        <v>265</v>
      </c>
      <c r="FA5" s="782" t="s">
        <v>266</v>
      </c>
      <c r="FB5" s="782" t="s">
        <v>267</v>
      </c>
      <c r="FC5" s="782" t="s">
        <v>268</v>
      </c>
      <c r="FD5" s="782" t="s">
        <v>269</v>
      </c>
      <c r="FE5" s="782" t="s">
        <v>270</v>
      </c>
      <c r="FF5" s="782" t="s">
        <v>271</v>
      </c>
      <c r="FG5" s="782" t="s">
        <v>272</v>
      </c>
      <c r="FH5" s="782" t="s">
        <v>273</v>
      </c>
      <c r="FI5" s="782" t="s">
        <v>274</v>
      </c>
      <c r="FJ5" s="782" t="s">
        <v>275</v>
      </c>
      <c r="FK5" s="782" t="s">
        <v>276</v>
      </c>
      <c r="FL5" s="782" t="s">
        <v>277</v>
      </c>
      <c r="FM5" s="782" t="s">
        <v>278</v>
      </c>
      <c r="FN5" s="782" t="s">
        <v>279</v>
      </c>
      <c r="FO5" s="782" t="s">
        <v>280</v>
      </c>
      <c r="FP5" s="782" t="s">
        <v>281</v>
      </c>
      <c r="FQ5" s="782" t="s">
        <v>282</v>
      </c>
      <c r="FR5" s="782" t="s">
        <v>283</v>
      </c>
      <c r="FS5" s="782" t="s">
        <v>284</v>
      </c>
      <c r="FT5" s="782" t="s">
        <v>285</v>
      </c>
      <c r="FU5" s="782" t="s">
        <v>286</v>
      </c>
      <c r="FV5" s="782" t="s">
        <v>287</v>
      </c>
      <c r="FW5" s="782" t="s">
        <v>288</v>
      </c>
      <c r="FX5" s="782" t="s">
        <v>289</v>
      </c>
      <c r="FY5" s="782" t="s">
        <v>290</v>
      </c>
      <c r="FZ5" s="782" t="s">
        <v>291</v>
      </c>
      <c r="GA5" s="782" t="s">
        <v>292</v>
      </c>
      <c r="GB5" s="782" t="s">
        <v>293</v>
      </c>
      <c r="GC5" s="782" t="s">
        <v>294</v>
      </c>
      <c r="GD5" s="782" t="s">
        <v>295</v>
      </c>
      <c r="GE5" s="782" t="s">
        <v>296</v>
      </c>
      <c r="GF5" s="782" t="s">
        <v>297</v>
      </c>
      <c r="GG5" s="782" t="s">
        <v>298</v>
      </c>
      <c r="GH5" s="782" t="s">
        <v>299</v>
      </c>
      <c r="GI5" s="782" t="s">
        <v>300</v>
      </c>
      <c r="GJ5" s="782" t="s">
        <v>301</v>
      </c>
      <c r="GK5" s="782" t="s">
        <v>302</v>
      </c>
      <c r="GL5" s="782" t="s">
        <v>2689</v>
      </c>
      <c r="GM5" s="782" t="s">
        <v>2690</v>
      </c>
      <c r="GN5" s="782" t="s">
        <v>2691</v>
      </c>
      <c r="GO5" s="782" t="s">
        <v>2692</v>
      </c>
      <c r="GP5" s="782" t="s">
        <v>2693</v>
      </c>
      <c r="GQ5" s="782" t="s">
        <v>2694</v>
      </c>
      <c r="GR5" s="782" t="s">
        <v>2695</v>
      </c>
      <c r="GS5" s="782" t="s">
        <v>2696</v>
      </c>
      <c r="GT5" s="782" t="s">
        <v>2697</v>
      </c>
      <c r="GU5" s="782" t="s">
        <v>2698</v>
      </c>
      <c r="GV5" s="782" t="s">
        <v>2699</v>
      </c>
      <c r="GW5" s="782" t="s">
        <v>2700</v>
      </c>
      <c r="GX5" s="782" t="s">
        <v>2701</v>
      </c>
      <c r="GY5" s="782" t="s">
        <v>2702</v>
      </c>
      <c r="GZ5" s="782" t="s">
        <v>2703</v>
      </c>
      <c r="HA5" s="782" t="s">
        <v>2704</v>
      </c>
      <c r="HB5" s="782" t="s">
        <v>2705</v>
      </c>
      <c r="HC5" s="782" t="s">
        <v>2706</v>
      </c>
    </row>
    <row r="6" spans="1:211" ht="60">
      <c r="A6" s="783" t="s">
        <v>532</v>
      </c>
      <c r="B6" s="87" t="s">
        <v>303</v>
      </c>
      <c r="C6" s="783" t="s">
        <v>3676</v>
      </c>
      <c r="D6" s="87" t="s">
        <v>4067</v>
      </c>
      <c r="E6" s="87" t="s">
        <v>2948</v>
      </c>
      <c r="F6" s="87" t="s">
        <v>2949</v>
      </c>
      <c r="G6" s="87" t="s">
        <v>2950</v>
      </c>
      <c r="H6" s="87" t="s">
        <v>2951</v>
      </c>
      <c r="I6" s="87" t="s">
        <v>4068</v>
      </c>
      <c r="J6" s="87" t="s">
        <v>4069</v>
      </c>
      <c r="K6" s="87" t="s">
        <v>3380</v>
      </c>
      <c r="L6" s="87" t="s">
        <v>4070</v>
      </c>
      <c r="M6" s="87">
        <v>77</v>
      </c>
      <c r="N6" s="87"/>
      <c r="O6" s="87">
        <v>1</v>
      </c>
      <c r="P6" s="87">
        <v>1</v>
      </c>
      <c r="Q6" s="87">
        <v>145</v>
      </c>
      <c r="R6" s="87"/>
      <c r="S6" s="87"/>
      <c r="T6" s="87"/>
      <c r="U6" s="87">
        <v>205</v>
      </c>
      <c r="V6" s="87">
        <v>97</v>
      </c>
      <c r="W6" s="87">
        <v>21</v>
      </c>
      <c r="X6" s="87"/>
      <c r="Y6" s="87"/>
      <c r="Z6" s="87"/>
      <c r="AA6" s="87"/>
      <c r="AB6" s="87"/>
      <c r="AC6" s="87"/>
      <c r="AD6" s="87"/>
      <c r="AE6" s="87"/>
      <c r="AF6" s="87"/>
      <c r="AG6" s="87"/>
      <c r="AH6" s="87"/>
      <c r="AI6" s="87"/>
      <c r="AJ6" s="87"/>
      <c r="AK6" s="87"/>
      <c r="AL6" s="87"/>
      <c r="AM6" s="87"/>
      <c r="AN6" s="87"/>
      <c r="AO6" s="87"/>
      <c r="AP6" s="87"/>
      <c r="AQ6" s="87"/>
      <c r="AR6" s="87"/>
      <c r="AS6" s="87"/>
      <c r="AT6" s="87"/>
      <c r="AU6" s="87"/>
      <c r="AV6" s="87"/>
      <c r="AW6" s="87"/>
      <c r="AX6" s="87"/>
      <c r="AY6" s="87"/>
      <c r="AZ6" s="87"/>
      <c r="BA6" s="87"/>
      <c r="BB6" s="87"/>
      <c r="BC6" s="87"/>
      <c r="BD6" s="87"/>
      <c r="BE6" s="87"/>
      <c r="BF6" s="87"/>
      <c r="BG6" s="87"/>
      <c r="BH6" s="87"/>
      <c r="BI6" s="87"/>
      <c r="BJ6" s="87"/>
      <c r="BK6" s="87"/>
      <c r="BL6" s="87"/>
      <c r="BM6" s="87"/>
      <c r="BN6" s="87"/>
      <c r="BO6" s="87"/>
      <c r="BP6" s="87"/>
      <c r="BQ6" s="87"/>
      <c r="BR6" s="87"/>
      <c r="BS6" s="87"/>
      <c r="BT6" s="87"/>
      <c r="BU6" s="87"/>
      <c r="BV6" s="87"/>
      <c r="BW6" s="87"/>
      <c r="BX6" s="87"/>
      <c r="BY6" s="87"/>
      <c r="BZ6" s="87"/>
      <c r="CA6" s="87"/>
      <c r="CB6" s="87"/>
      <c r="CC6" s="87"/>
      <c r="CD6" s="87"/>
      <c r="CE6" s="87"/>
      <c r="CF6" s="87"/>
      <c r="CG6" s="87"/>
      <c r="CH6" s="87"/>
      <c r="CI6" s="87"/>
      <c r="CJ6" s="87"/>
      <c r="CK6" s="87"/>
      <c r="CL6" s="87"/>
      <c r="CM6" s="87"/>
      <c r="CN6" s="87"/>
      <c r="CO6" s="87"/>
      <c r="CP6" s="87"/>
      <c r="CQ6" s="87"/>
      <c r="CR6" s="87"/>
      <c r="CS6" s="87"/>
      <c r="CT6" s="87"/>
      <c r="CU6" s="87"/>
      <c r="CV6" s="87"/>
      <c r="CW6" s="87"/>
      <c r="CX6" s="87"/>
      <c r="CY6" s="87"/>
      <c r="CZ6" s="87"/>
      <c r="DA6" s="87"/>
      <c r="DB6" s="87"/>
      <c r="DC6" s="87"/>
      <c r="DD6" s="87"/>
      <c r="DE6" s="87"/>
      <c r="DF6" s="87"/>
      <c r="DG6" s="87"/>
      <c r="DH6" s="87"/>
      <c r="DI6" s="87"/>
      <c r="DJ6" s="87"/>
      <c r="DK6" s="87"/>
      <c r="DL6" s="87"/>
      <c r="DM6" s="87"/>
      <c r="DN6" s="87"/>
      <c r="DO6" s="87"/>
      <c r="DP6" s="87"/>
      <c r="DQ6" s="87"/>
      <c r="DR6" s="87"/>
      <c r="DS6" s="87"/>
      <c r="DT6" s="87"/>
      <c r="DU6" s="87"/>
      <c r="DV6" s="87"/>
      <c r="DW6" s="87"/>
      <c r="DX6" s="87"/>
      <c r="DY6" s="87"/>
      <c r="DZ6" s="87"/>
      <c r="EA6" s="87"/>
      <c r="EB6" s="87"/>
      <c r="EC6" s="87"/>
      <c r="ED6" s="87"/>
      <c r="EE6" s="87"/>
      <c r="EF6" s="87"/>
      <c r="EG6" s="87"/>
      <c r="EH6" s="87"/>
      <c r="EI6" s="87"/>
      <c r="EJ6" s="87"/>
      <c r="EK6" s="87">
        <v>6</v>
      </c>
      <c r="EL6" s="87">
        <v>1</v>
      </c>
      <c r="EM6" s="87"/>
      <c r="EN6" s="87"/>
      <c r="EO6" s="87">
        <v>11</v>
      </c>
      <c r="EP6" s="87">
        <v>15</v>
      </c>
      <c r="EQ6" s="87"/>
      <c r="ER6" s="87"/>
      <c r="ES6" s="87"/>
      <c r="ET6" s="87"/>
      <c r="EU6" s="87"/>
      <c r="EV6" s="87"/>
      <c r="EW6" s="87"/>
      <c r="EX6" s="87"/>
      <c r="EY6" s="87"/>
      <c r="EZ6" s="87"/>
      <c r="FA6" s="87"/>
      <c r="FB6" s="87"/>
      <c r="FC6" s="87"/>
      <c r="FD6" s="87"/>
      <c r="FE6" s="87"/>
      <c r="FF6" s="87"/>
      <c r="FG6" s="87"/>
      <c r="FH6" s="87"/>
      <c r="FI6" s="87"/>
      <c r="FJ6" s="87"/>
      <c r="FK6" s="87"/>
      <c r="FL6" s="87"/>
      <c r="FM6" s="87"/>
      <c r="FN6" s="87"/>
      <c r="FO6" s="87"/>
      <c r="FP6" s="87"/>
      <c r="FQ6" s="87"/>
      <c r="FR6" s="87"/>
      <c r="FS6" s="87"/>
      <c r="FT6" s="87"/>
      <c r="FU6" s="87"/>
      <c r="FV6" s="87">
        <v>16</v>
      </c>
      <c r="FW6" s="87">
        <v>179</v>
      </c>
      <c r="FX6" s="87">
        <v>195</v>
      </c>
      <c r="FY6" s="87">
        <v>34</v>
      </c>
      <c r="FZ6" s="87"/>
      <c r="GA6" s="87">
        <v>39</v>
      </c>
      <c r="GB6" s="87">
        <v>140</v>
      </c>
      <c r="GC6" s="87">
        <v>213</v>
      </c>
      <c r="GD6" s="87"/>
      <c r="GE6" s="87"/>
      <c r="GF6" s="87">
        <v>0</v>
      </c>
      <c r="GG6" s="87"/>
      <c r="GH6" s="87"/>
      <c r="GI6" s="87"/>
      <c r="GJ6" s="87"/>
      <c r="GK6" s="87"/>
      <c r="GL6" s="87"/>
      <c r="GM6" s="87">
        <v>0</v>
      </c>
      <c r="GN6" s="87"/>
      <c r="GO6" s="87">
        <v>39</v>
      </c>
      <c r="GP6" s="87">
        <v>39</v>
      </c>
      <c r="GQ6" s="87">
        <v>31</v>
      </c>
      <c r="GR6" s="87">
        <v>7</v>
      </c>
      <c r="GS6" s="87">
        <v>1</v>
      </c>
      <c r="GT6" s="87"/>
      <c r="GU6" s="87">
        <v>39</v>
      </c>
      <c r="GV6" s="87"/>
      <c r="GW6" s="87"/>
      <c r="GX6" s="87">
        <v>0</v>
      </c>
      <c r="GY6" s="87"/>
      <c r="GZ6" s="87"/>
      <c r="HA6" s="87"/>
      <c r="HB6" s="87"/>
      <c r="HC6" s="87">
        <v>0</v>
      </c>
    </row>
    <row r="7" spans="1:211" ht="36">
      <c r="A7" s="783" t="s">
        <v>533</v>
      </c>
      <c r="B7" s="87" t="s">
        <v>305</v>
      </c>
      <c r="C7" s="783" t="s">
        <v>3677</v>
      </c>
      <c r="D7" s="87" t="s">
        <v>4071</v>
      </c>
      <c r="E7" s="87" t="s">
        <v>3841</v>
      </c>
      <c r="F7" s="87">
        <v>2882</v>
      </c>
      <c r="G7" s="87" t="s">
        <v>2952</v>
      </c>
      <c r="H7" s="87" t="s">
        <v>2953</v>
      </c>
      <c r="I7" s="87" t="s">
        <v>4072</v>
      </c>
      <c r="J7" s="87" t="s">
        <v>4073</v>
      </c>
      <c r="K7" s="87" t="s">
        <v>2954</v>
      </c>
      <c r="L7" s="87" t="s">
        <v>4074</v>
      </c>
      <c r="M7" s="87">
        <v>2</v>
      </c>
      <c r="N7" s="87">
        <v>0</v>
      </c>
      <c r="O7" s="87">
        <v>11</v>
      </c>
      <c r="P7" s="87"/>
      <c r="Q7" s="87">
        <v>16</v>
      </c>
      <c r="R7" s="87"/>
      <c r="S7" s="87"/>
      <c r="T7" s="87"/>
      <c r="U7" s="87">
        <v>18</v>
      </c>
      <c r="V7" s="87">
        <v>16</v>
      </c>
      <c r="W7" s="87"/>
      <c r="X7" s="87"/>
      <c r="Y7" s="87"/>
      <c r="Z7" s="87"/>
      <c r="AA7" s="87"/>
      <c r="AB7" s="87"/>
      <c r="AC7" s="87"/>
      <c r="AD7" s="87"/>
      <c r="AE7" s="87"/>
      <c r="AF7" s="87"/>
      <c r="AG7" s="87"/>
      <c r="AH7" s="87"/>
      <c r="AI7" s="87"/>
      <c r="AJ7" s="87"/>
      <c r="AK7" s="87"/>
      <c r="AL7" s="87"/>
      <c r="AM7" s="87"/>
      <c r="AN7" s="87"/>
      <c r="AO7" s="87"/>
      <c r="AP7" s="87"/>
      <c r="AQ7" s="87"/>
      <c r="AR7" s="87"/>
      <c r="AS7" s="87"/>
      <c r="AT7" s="87"/>
      <c r="AU7" s="87"/>
      <c r="AV7" s="87"/>
      <c r="AW7" s="87"/>
      <c r="AX7" s="87"/>
      <c r="AY7" s="87"/>
      <c r="AZ7" s="87"/>
      <c r="BA7" s="87"/>
      <c r="BB7" s="87"/>
      <c r="BC7" s="87"/>
      <c r="BD7" s="87"/>
      <c r="BE7" s="87"/>
      <c r="BF7" s="87"/>
      <c r="BG7" s="87"/>
      <c r="BH7" s="87"/>
      <c r="BI7" s="87"/>
      <c r="BJ7" s="87"/>
      <c r="BK7" s="87"/>
      <c r="BL7" s="87"/>
      <c r="BM7" s="87"/>
      <c r="BN7" s="87"/>
      <c r="BO7" s="87"/>
      <c r="BP7" s="87"/>
      <c r="BQ7" s="87"/>
      <c r="BR7" s="87"/>
      <c r="BS7" s="87"/>
      <c r="BT7" s="87"/>
      <c r="BU7" s="87"/>
      <c r="BV7" s="87"/>
      <c r="BW7" s="87"/>
      <c r="BX7" s="87"/>
      <c r="BY7" s="87"/>
      <c r="BZ7" s="87"/>
      <c r="CA7" s="87"/>
      <c r="CB7" s="87"/>
      <c r="CC7" s="87"/>
      <c r="CD7" s="87"/>
      <c r="CE7" s="87"/>
      <c r="CF7" s="87"/>
      <c r="CG7" s="87"/>
      <c r="CH7" s="87"/>
      <c r="CI7" s="87"/>
      <c r="CJ7" s="87"/>
      <c r="CK7" s="87"/>
      <c r="CL7" s="87"/>
      <c r="CM7" s="87"/>
      <c r="CN7" s="87"/>
      <c r="CO7" s="87"/>
      <c r="CP7" s="87"/>
      <c r="CQ7" s="87"/>
      <c r="CR7" s="87"/>
      <c r="CS7" s="87"/>
      <c r="CT7" s="87"/>
      <c r="CU7" s="87"/>
      <c r="CV7" s="87"/>
      <c r="CW7" s="87"/>
      <c r="CX7" s="87"/>
      <c r="CY7" s="87"/>
      <c r="CZ7" s="87"/>
      <c r="DA7" s="87"/>
      <c r="DB7" s="87"/>
      <c r="DC7" s="87"/>
      <c r="DD7" s="87"/>
      <c r="DE7" s="87"/>
      <c r="DF7" s="87"/>
      <c r="DG7" s="87"/>
      <c r="DH7" s="87"/>
      <c r="DI7" s="87"/>
      <c r="DJ7" s="87"/>
      <c r="DK7" s="87"/>
      <c r="DL7" s="87"/>
      <c r="DM7" s="87"/>
      <c r="DN7" s="87"/>
      <c r="DO7" s="87"/>
      <c r="DP7" s="87"/>
      <c r="DQ7" s="87"/>
      <c r="DR7" s="87"/>
      <c r="DS7" s="87"/>
      <c r="DT7" s="87"/>
      <c r="DU7" s="87"/>
      <c r="DV7" s="87"/>
      <c r="DW7" s="87"/>
      <c r="DX7" s="87"/>
      <c r="DY7" s="87"/>
      <c r="DZ7" s="87"/>
      <c r="EA7" s="87"/>
      <c r="EB7" s="87"/>
      <c r="EC7" s="87"/>
      <c r="ED7" s="87"/>
      <c r="EE7" s="87"/>
      <c r="EF7" s="87"/>
      <c r="EG7" s="87"/>
      <c r="EH7" s="87"/>
      <c r="EI7" s="87"/>
      <c r="EJ7" s="87"/>
      <c r="EK7" s="87">
        <v>1</v>
      </c>
      <c r="EL7" s="87">
        <v>1</v>
      </c>
      <c r="EM7" s="87"/>
      <c r="EN7" s="87"/>
      <c r="EO7" s="87">
        <v>2</v>
      </c>
      <c r="EP7" s="87">
        <v>29</v>
      </c>
      <c r="EQ7" s="87"/>
      <c r="ER7" s="87"/>
      <c r="ES7" s="87"/>
      <c r="ET7" s="87"/>
      <c r="EU7" s="87"/>
      <c r="EV7" s="87"/>
      <c r="EW7" s="87"/>
      <c r="EX7" s="87"/>
      <c r="EY7" s="87"/>
      <c r="EZ7" s="87"/>
      <c r="FA7" s="87"/>
      <c r="FB7" s="87"/>
      <c r="FC7" s="87"/>
      <c r="FD7" s="87"/>
      <c r="FE7" s="87"/>
      <c r="FF7" s="87"/>
      <c r="FG7" s="87"/>
      <c r="FH7" s="87"/>
      <c r="FI7" s="87"/>
      <c r="FJ7" s="87"/>
      <c r="FK7" s="87"/>
      <c r="FL7" s="87"/>
      <c r="FM7" s="87"/>
      <c r="FN7" s="87"/>
      <c r="FO7" s="87"/>
      <c r="FP7" s="87"/>
      <c r="FQ7" s="87"/>
      <c r="FR7" s="87"/>
      <c r="FS7" s="87"/>
      <c r="FT7" s="87"/>
      <c r="FU7" s="87"/>
      <c r="FV7" s="87">
        <v>3</v>
      </c>
      <c r="FW7" s="87"/>
      <c r="FX7" s="87">
        <v>3</v>
      </c>
      <c r="FY7" s="87">
        <v>3</v>
      </c>
      <c r="FZ7" s="87"/>
      <c r="GA7" s="87"/>
      <c r="GB7" s="87"/>
      <c r="GC7" s="87">
        <v>3</v>
      </c>
      <c r="GD7" s="87"/>
      <c r="GE7" s="87">
        <v>18</v>
      </c>
      <c r="GF7" s="87">
        <v>18</v>
      </c>
      <c r="GG7" s="87"/>
      <c r="GH7" s="87"/>
      <c r="GI7" s="87"/>
      <c r="GJ7" s="87">
        <v>18</v>
      </c>
      <c r="GK7" s="87"/>
      <c r="GL7" s="87"/>
      <c r="GM7" s="87">
        <v>18</v>
      </c>
      <c r="GN7" s="87"/>
      <c r="GO7" s="87"/>
      <c r="GP7" s="87">
        <v>0</v>
      </c>
      <c r="GQ7" s="87"/>
      <c r="GR7" s="87"/>
      <c r="GS7" s="87"/>
      <c r="GT7" s="87"/>
      <c r="GU7" s="87">
        <v>0</v>
      </c>
      <c r="GV7" s="87"/>
      <c r="GW7" s="87"/>
      <c r="GX7" s="87">
        <v>0</v>
      </c>
      <c r="GY7" s="87"/>
      <c r="GZ7" s="87"/>
      <c r="HA7" s="87"/>
      <c r="HB7" s="87"/>
      <c r="HC7" s="87">
        <v>0</v>
      </c>
    </row>
    <row r="8" spans="1:211" ht="48">
      <c r="A8" s="783" t="s">
        <v>534</v>
      </c>
      <c r="B8" s="87" t="s">
        <v>306</v>
      </c>
      <c r="C8" s="783" t="s">
        <v>3026</v>
      </c>
      <c r="D8" s="87" t="s">
        <v>3842</v>
      </c>
      <c r="E8" s="87"/>
      <c r="F8" s="87"/>
      <c r="G8" s="87" t="s">
        <v>3843</v>
      </c>
      <c r="H8" s="87" t="s">
        <v>3844</v>
      </c>
      <c r="I8" s="87" t="s">
        <v>4075</v>
      </c>
      <c r="J8" s="87" t="s">
        <v>4076</v>
      </c>
      <c r="K8" s="87" t="s">
        <v>4077</v>
      </c>
      <c r="L8" s="87" t="s">
        <v>4078</v>
      </c>
      <c r="M8" s="87"/>
      <c r="N8" s="87"/>
      <c r="O8" s="87"/>
      <c r="P8" s="87"/>
      <c r="Q8" s="87">
        <v>5</v>
      </c>
      <c r="R8" s="87"/>
      <c r="S8" s="87"/>
      <c r="T8" s="87"/>
      <c r="U8" s="87">
        <v>15</v>
      </c>
      <c r="V8" s="87">
        <v>2</v>
      </c>
      <c r="W8" s="87">
        <v>2</v>
      </c>
      <c r="X8" s="87"/>
      <c r="Y8" s="87"/>
      <c r="Z8" s="87"/>
      <c r="AA8" s="87"/>
      <c r="AB8" s="87"/>
      <c r="AC8" s="87"/>
      <c r="AD8" s="87"/>
      <c r="AE8" s="87"/>
      <c r="AF8" s="87"/>
      <c r="AG8" s="87"/>
      <c r="AH8" s="87"/>
      <c r="AI8" s="87"/>
      <c r="AJ8" s="87"/>
      <c r="AK8" s="87"/>
      <c r="AL8" s="87"/>
      <c r="AM8" s="87"/>
      <c r="AN8" s="87"/>
      <c r="AO8" s="87"/>
      <c r="AP8" s="87"/>
      <c r="AQ8" s="87"/>
      <c r="AR8" s="87"/>
      <c r="AS8" s="87"/>
      <c r="AT8" s="87"/>
      <c r="AU8" s="87"/>
      <c r="AV8" s="87"/>
      <c r="AW8" s="87"/>
      <c r="AX8" s="87"/>
      <c r="AY8" s="87"/>
      <c r="AZ8" s="87"/>
      <c r="BA8" s="87"/>
      <c r="BB8" s="87"/>
      <c r="BC8" s="87"/>
      <c r="BD8" s="87"/>
      <c r="BE8" s="87"/>
      <c r="BF8" s="87"/>
      <c r="BG8" s="87"/>
      <c r="BH8" s="87"/>
      <c r="BI8" s="87"/>
      <c r="BJ8" s="87"/>
      <c r="BK8" s="87"/>
      <c r="BL8" s="87"/>
      <c r="BM8" s="87"/>
      <c r="BN8" s="87"/>
      <c r="BO8" s="87"/>
      <c r="BP8" s="87"/>
      <c r="BQ8" s="87"/>
      <c r="BR8" s="87"/>
      <c r="BS8" s="87"/>
      <c r="BT8" s="87"/>
      <c r="BU8" s="87"/>
      <c r="BV8" s="87"/>
      <c r="BW8" s="87"/>
      <c r="BX8" s="87"/>
      <c r="BY8" s="87"/>
      <c r="BZ8" s="87"/>
      <c r="CA8" s="87"/>
      <c r="CB8" s="87"/>
      <c r="CC8" s="87"/>
      <c r="CD8" s="87"/>
      <c r="CE8" s="87"/>
      <c r="CF8" s="87"/>
      <c r="CG8" s="87"/>
      <c r="CH8" s="87"/>
      <c r="CI8" s="87"/>
      <c r="CJ8" s="87"/>
      <c r="CK8" s="87"/>
      <c r="CL8" s="87"/>
      <c r="CM8" s="87"/>
      <c r="CN8" s="87"/>
      <c r="CO8" s="87"/>
      <c r="CP8" s="87"/>
      <c r="CQ8" s="87"/>
      <c r="CR8" s="87"/>
      <c r="CS8" s="87"/>
      <c r="CT8" s="87"/>
      <c r="CU8" s="87"/>
      <c r="CV8" s="87"/>
      <c r="CW8" s="87"/>
      <c r="CX8" s="87"/>
      <c r="CY8" s="87"/>
      <c r="CZ8" s="87"/>
      <c r="DA8" s="87"/>
      <c r="DB8" s="87"/>
      <c r="DC8" s="87"/>
      <c r="DD8" s="87"/>
      <c r="DE8" s="87"/>
      <c r="DF8" s="87"/>
      <c r="DG8" s="87"/>
      <c r="DH8" s="87"/>
      <c r="DI8" s="87"/>
      <c r="DJ8" s="87"/>
      <c r="DK8" s="87"/>
      <c r="DL8" s="87"/>
      <c r="DM8" s="87"/>
      <c r="DN8" s="87"/>
      <c r="DO8" s="87"/>
      <c r="DP8" s="87"/>
      <c r="DQ8" s="87"/>
      <c r="DR8" s="87"/>
      <c r="DS8" s="87"/>
      <c r="DT8" s="87"/>
      <c r="DU8" s="87"/>
      <c r="DV8" s="87"/>
      <c r="DW8" s="87"/>
      <c r="DX8" s="87"/>
      <c r="DY8" s="87"/>
      <c r="DZ8" s="87"/>
      <c r="EA8" s="87"/>
      <c r="EB8" s="87"/>
      <c r="EC8" s="87"/>
      <c r="ED8" s="87"/>
      <c r="EE8" s="87"/>
      <c r="EF8" s="87"/>
      <c r="EG8" s="87"/>
      <c r="EH8" s="87"/>
      <c r="EI8" s="87"/>
      <c r="EJ8" s="87"/>
      <c r="EK8" s="87"/>
      <c r="EL8" s="87"/>
      <c r="EM8" s="87"/>
      <c r="EN8" s="87"/>
      <c r="EO8" s="87"/>
      <c r="EP8" s="87"/>
      <c r="EQ8" s="87"/>
      <c r="ER8" s="87"/>
      <c r="ES8" s="87"/>
      <c r="ET8" s="87"/>
      <c r="EU8" s="87"/>
      <c r="EV8" s="87"/>
      <c r="EW8" s="87"/>
      <c r="EX8" s="87"/>
      <c r="EY8" s="87"/>
      <c r="EZ8" s="87"/>
      <c r="FA8" s="87"/>
      <c r="FB8" s="87"/>
      <c r="FC8" s="87"/>
      <c r="FD8" s="87"/>
      <c r="FE8" s="87"/>
      <c r="FF8" s="87"/>
      <c r="FG8" s="87"/>
      <c r="FH8" s="87"/>
      <c r="FI8" s="87"/>
      <c r="FJ8" s="87"/>
      <c r="FK8" s="87"/>
      <c r="FL8" s="87"/>
      <c r="FM8" s="87"/>
      <c r="FN8" s="87"/>
      <c r="FO8" s="87"/>
      <c r="FP8" s="87"/>
      <c r="FQ8" s="87"/>
      <c r="FR8" s="87"/>
      <c r="FS8" s="87"/>
      <c r="FT8" s="87"/>
      <c r="FU8" s="87"/>
      <c r="FV8" s="87"/>
      <c r="FW8" s="87">
        <v>19</v>
      </c>
      <c r="FX8" s="87">
        <v>19</v>
      </c>
      <c r="FY8" s="87">
        <v>6</v>
      </c>
      <c r="FZ8" s="87"/>
      <c r="GA8" s="87">
        <v>6</v>
      </c>
      <c r="GB8" s="87">
        <v>9</v>
      </c>
      <c r="GC8" s="87">
        <v>21</v>
      </c>
      <c r="GD8" s="87"/>
      <c r="GE8" s="87"/>
      <c r="GF8" s="87">
        <v>0</v>
      </c>
      <c r="GG8" s="87"/>
      <c r="GH8" s="87"/>
      <c r="GI8" s="87"/>
      <c r="GJ8" s="87"/>
      <c r="GK8" s="87"/>
      <c r="GL8" s="87"/>
      <c r="GM8" s="87">
        <v>0</v>
      </c>
      <c r="GN8" s="87"/>
      <c r="GO8" s="87">
        <v>6</v>
      </c>
      <c r="GP8" s="87">
        <v>6</v>
      </c>
      <c r="GQ8" s="87">
        <v>5</v>
      </c>
      <c r="GR8" s="87"/>
      <c r="GS8" s="87">
        <v>1</v>
      </c>
      <c r="GT8" s="87"/>
      <c r="GU8" s="87">
        <v>6</v>
      </c>
      <c r="GV8" s="87"/>
      <c r="GW8" s="87"/>
      <c r="GX8" s="87">
        <v>0</v>
      </c>
      <c r="GY8" s="87"/>
      <c r="GZ8" s="87"/>
      <c r="HA8" s="87"/>
      <c r="HB8" s="87"/>
      <c r="HC8" s="87">
        <v>0</v>
      </c>
    </row>
    <row r="9" spans="1:211" ht="60">
      <c r="A9" s="783" t="s">
        <v>535</v>
      </c>
      <c r="B9" s="87" t="s">
        <v>307</v>
      </c>
      <c r="C9" s="783" t="s">
        <v>3678</v>
      </c>
      <c r="D9" s="87" t="s">
        <v>4079</v>
      </c>
      <c r="E9" s="87" t="s">
        <v>3679</v>
      </c>
      <c r="F9" s="87">
        <v>5243</v>
      </c>
      <c r="G9" s="87" t="s">
        <v>3680</v>
      </c>
      <c r="H9" s="87" t="s">
        <v>4080</v>
      </c>
      <c r="I9" s="87" t="s">
        <v>4081</v>
      </c>
      <c r="J9" s="87" t="s">
        <v>4082</v>
      </c>
      <c r="K9" s="87" t="s">
        <v>3681</v>
      </c>
      <c r="L9" s="87" t="s">
        <v>3681</v>
      </c>
      <c r="M9" s="87">
        <v>2</v>
      </c>
      <c r="N9" s="87"/>
      <c r="O9" s="87"/>
      <c r="P9" s="87"/>
      <c r="Q9" s="87">
        <v>1</v>
      </c>
      <c r="R9" s="87"/>
      <c r="S9" s="87"/>
      <c r="T9" s="87"/>
      <c r="U9" s="87">
        <v>8</v>
      </c>
      <c r="V9" s="87">
        <v>3</v>
      </c>
      <c r="W9" s="87">
        <v>1</v>
      </c>
      <c r="X9" s="87"/>
      <c r="Y9" s="87"/>
      <c r="Z9" s="87"/>
      <c r="AA9" s="87"/>
      <c r="AB9" s="87"/>
      <c r="AC9" s="87"/>
      <c r="AD9" s="87"/>
      <c r="AE9" s="87"/>
      <c r="AF9" s="87"/>
      <c r="AG9" s="87"/>
      <c r="AH9" s="87"/>
      <c r="AI9" s="87"/>
      <c r="AJ9" s="87"/>
      <c r="AK9" s="87"/>
      <c r="AL9" s="87"/>
      <c r="AM9" s="87"/>
      <c r="AN9" s="87"/>
      <c r="AO9" s="87"/>
      <c r="AP9" s="87"/>
      <c r="AQ9" s="87"/>
      <c r="AR9" s="87"/>
      <c r="AS9" s="87"/>
      <c r="AT9" s="87"/>
      <c r="AU9" s="87"/>
      <c r="AV9" s="87"/>
      <c r="AW9" s="87"/>
      <c r="AX9" s="87"/>
      <c r="AY9" s="87"/>
      <c r="AZ9" s="87"/>
      <c r="BA9" s="87"/>
      <c r="BB9" s="87"/>
      <c r="BC9" s="87"/>
      <c r="BD9" s="87"/>
      <c r="BE9" s="87"/>
      <c r="BF9" s="87"/>
      <c r="BG9" s="87"/>
      <c r="BH9" s="87"/>
      <c r="BI9" s="87"/>
      <c r="BJ9" s="87"/>
      <c r="BK9" s="87"/>
      <c r="BL9" s="87"/>
      <c r="BM9" s="87"/>
      <c r="BN9" s="87"/>
      <c r="BO9" s="87"/>
      <c r="BP9" s="87"/>
      <c r="BQ9" s="87"/>
      <c r="BR9" s="87"/>
      <c r="BS9" s="87"/>
      <c r="BT9" s="87"/>
      <c r="BU9" s="87"/>
      <c r="BV9" s="87"/>
      <c r="BW9" s="87"/>
      <c r="BX9" s="87"/>
      <c r="BY9" s="87"/>
      <c r="BZ9" s="87"/>
      <c r="CA9" s="87"/>
      <c r="CB9" s="87"/>
      <c r="CC9" s="87"/>
      <c r="CD9" s="87"/>
      <c r="CE9" s="87"/>
      <c r="CF9" s="87"/>
      <c r="CG9" s="87"/>
      <c r="CH9" s="87"/>
      <c r="CI9" s="87"/>
      <c r="CJ9" s="87"/>
      <c r="CK9" s="87"/>
      <c r="CL9" s="87"/>
      <c r="CM9" s="87"/>
      <c r="CN9" s="87"/>
      <c r="CO9" s="87"/>
      <c r="CP9" s="87"/>
      <c r="CQ9" s="87"/>
      <c r="CR9" s="87"/>
      <c r="CS9" s="87"/>
      <c r="CT9" s="87"/>
      <c r="CU9" s="87"/>
      <c r="CV9" s="87"/>
      <c r="CW9" s="87"/>
      <c r="CX9" s="87"/>
      <c r="CY9" s="87"/>
      <c r="CZ9" s="87"/>
      <c r="DA9" s="87"/>
      <c r="DB9" s="87"/>
      <c r="DC9" s="87"/>
      <c r="DD9" s="87"/>
      <c r="DE9" s="87"/>
      <c r="DF9" s="87"/>
      <c r="DG9" s="87"/>
      <c r="DH9" s="87"/>
      <c r="DI9" s="87"/>
      <c r="DJ9" s="87"/>
      <c r="DK9" s="87"/>
      <c r="DL9" s="87"/>
      <c r="DM9" s="87"/>
      <c r="DN9" s="87"/>
      <c r="DO9" s="87"/>
      <c r="DP9" s="87"/>
      <c r="DQ9" s="87"/>
      <c r="DR9" s="87"/>
      <c r="DS9" s="87"/>
      <c r="DT9" s="87"/>
      <c r="DU9" s="87"/>
      <c r="DV9" s="87"/>
      <c r="DW9" s="87"/>
      <c r="DX9" s="87"/>
      <c r="DY9" s="87"/>
      <c r="DZ9" s="87"/>
      <c r="EA9" s="87"/>
      <c r="EB9" s="87"/>
      <c r="EC9" s="87"/>
      <c r="ED9" s="87"/>
      <c r="EE9" s="87"/>
      <c r="EF9" s="87"/>
      <c r="EG9" s="87"/>
      <c r="EH9" s="87"/>
      <c r="EI9" s="87"/>
      <c r="EJ9" s="87"/>
      <c r="EK9" s="87"/>
      <c r="EL9" s="87"/>
      <c r="EM9" s="87"/>
      <c r="EN9" s="87"/>
      <c r="EO9" s="87"/>
      <c r="EP9" s="87"/>
      <c r="EQ9" s="87"/>
      <c r="ER9" s="87"/>
      <c r="ES9" s="87"/>
      <c r="ET9" s="87"/>
      <c r="EU9" s="87"/>
      <c r="EV9" s="87"/>
      <c r="EW9" s="87"/>
      <c r="EX9" s="87"/>
      <c r="EY9" s="87"/>
      <c r="EZ9" s="87"/>
      <c r="FA9" s="87"/>
      <c r="FB9" s="87"/>
      <c r="FC9" s="87"/>
      <c r="FD9" s="87"/>
      <c r="FE9" s="87"/>
      <c r="FF9" s="87"/>
      <c r="FG9" s="87"/>
      <c r="FH9" s="87"/>
      <c r="FI9" s="87"/>
      <c r="FJ9" s="87"/>
      <c r="FK9" s="87"/>
      <c r="FL9" s="87"/>
      <c r="FM9" s="87"/>
      <c r="FN9" s="87"/>
      <c r="FO9" s="87"/>
      <c r="FP9" s="87"/>
      <c r="FQ9" s="87"/>
      <c r="FR9" s="87"/>
      <c r="FS9" s="87"/>
      <c r="FT9" s="87"/>
      <c r="FU9" s="87"/>
      <c r="FV9" s="87">
        <v>1</v>
      </c>
      <c r="FW9" s="87"/>
      <c r="FX9" s="87">
        <v>1</v>
      </c>
      <c r="FY9" s="87">
        <v>1</v>
      </c>
      <c r="FZ9" s="87"/>
      <c r="GA9" s="87"/>
      <c r="GB9" s="87"/>
      <c r="GC9" s="87">
        <v>1</v>
      </c>
      <c r="GD9" s="87"/>
      <c r="GE9" s="87"/>
      <c r="GF9" s="87">
        <v>0</v>
      </c>
      <c r="GG9" s="87"/>
      <c r="GH9" s="87"/>
      <c r="GI9" s="87"/>
      <c r="GJ9" s="87"/>
      <c r="GK9" s="87"/>
      <c r="GL9" s="87"/>
      <c r="GM9" s="87">
        <v>0</v>
      </c>
      <c r="GN9" s="87"/>
      <c r="GO9" s="87"/>
      <c r="GP9" s="87">
        <v>0</v>
      </c>
      <c r="GQ9" s="87"/>
      <c r="GR9" s="87"/>
      <c r="GS9" s="87"/>
      <c r="GT9" s="87"/>
      <c r="GU9" s="87">
        <v>0</v>
      </c>
      <c r="GV9" s="87"/>
      <c r="GW9" s="87"/>
      <c r="GX9" s="87">
        <v>0</v>
      </c>
      <c r="GY9" s="87"/>
      <c r="GZ9" s="87"/>
      <c r="HA9" s="87"/>
      <c r="HB9" s="87"/>
      <c r="HC9" s="87">
        <v>0</v>
      </c>
    </row>
    <row r="10" spans="1:211" ht="60">
      <c r="A10" s="783" t="s">
        <v>536</v>
      </c>
      <c r="B10" s="87" t="s">
        <v>308</v>
      </c>
      <c r="C10" s="783" t="s">
        <v>4083</v>
      </c>
      <c r="D10" s="87" t="s">
        <v>3682</v>
      </c>
      <c r="E10" s="87" t="s">
        <v>2955</v>
      </c>
      <c r="F10" s="87">
        <v>6467</v>
      </c>
      <c r="G10" s="87" t="s">
        <v>3431</v>
      </c>
      <c r="H10" s="87" t="s">
        <v>2956</v>
      </c>
      <c r="I10" s="87" t="s">
        <v>4084</v>
      </c>
      <c r="J10" s="87" t="s">
        <v>4085</v>
      </c>
      <c r="K10" s="87" t="s">
        <v>2957</v>
      </c>
      <c r="L10" s="87" t="s">
        <v>4086</v>
      </c>
      <c r="M10" s="87">
        <v>26</v>
      </c>
      <c r="N10" s="87"/>
      <c r="O10" s="87"/>
      <c r="P10" s="87"/>
      <c r="Q10" s="87">
        <v>22</v>
      </c>
      <c r="R10" s="87"/>
      <c r="S10" s="87"/>
      <c r="T10" s="87"/>
      <c r="U10" s="87">
        <v>65</v>
      </c>
      <c r="V10" s="87">
        <v>36</v>
      </c>
      <c r="W10" s="87">
        <v>5</v>
      </c>
      <c r="X10" s="87"/>
      <c r="Y10" s="87"/>
      <c r="Z10" s="87"/>
      <c r="AA10" s="87"/>
      <c r="AB10" s="87"/>
      <c r="AC10" s="87"/>
      <c r="AD10" s="87"/>
      <c r="AE10" s="87"/>
      <c r="AF10" s="87"/>
      <c r="AG10" s="87"/>
      <c r="AH10" s="87"/>
      <c r="AI10" s="87"/>
      <c r="AJ10" s="87"/>
      <c r="AK10" s="87"/>
      <c r="AL10" s="87"/>
      <c r="AM10" s="87"/>
      <c r="AN10" s="87"/>
      <c r="AO10" s="87"/>
      <c r="AP10" s="87"/>
      <c r="AQ10" s="87"/>
      <c r="AR10" s="87"/>
      <c r="AS10" s="87"/>
      <c r="AT10" s="87"/>
      <c r="AU10" s="87"/>
      <c r="AV10" s="87"/>
      <c r="AW10" s="87"/>
      <c r="AX10" s="87"/>
      <c r="AY10" s="87"/>
      <c r="AZ10" s="87"/>
      <c r="BA10" s="87"/>
      <c r="BB10" s="87"/>
      <c r="BC10" s="87"/>
      <c r="BD10" s="87"/>
      <c r="BE10" s="87"/>
      <c r="BF10" s="87"/>
      <c r="BG10" s="87"/>
      <c r="BH10" s="87"/>
      <c r="BI10" s="87"/>
      <c r="BJ10" s="87"/>
      <c r="BK10" s="87"/>
      <c r="BL10" s="87"/>
      <c r="BM10" s="87"/>
      <c r="BN10" s="87"/>
      <c r="BO10" s="87"/>
      <c r="BP10" s="87"/>
      <c r="BQ10" s="87"/>
      <c r="BR10" s="87"/>
      <c r="BS10" s="87"/>
      <c r="BT10" s="87"/>
      <c r="BU10" s="87"/>
      <c r="BV10" s="87"/>
      <c r="BW10" s="87"/>
      <c r="BX10" s="87"/>
      <c r="BY10" s="87"/>
      <c r="BZ10" s="87"/>
      <c r="CA10" s="87"/>
      <c r="CB10" s="87"/>
      <c r="CC10" s="87"/>
      <c r="CD10" s="87"/>
      <c r="CE10" s="87"/>
      <c r="CF10" s="87"/>
      <c r="CG10" s="87"/>
      <c r="CH10" s="87"/>
      <c r="CI10" s="87"/>
      <c r="CJ10" s="87"/>
      <c r="CK10" s="87"/>
      <c r="CL10" s="87"/>
      <c r="CM10" s="87"/>
      <c r="CN10" s="87"/>
      <c r="CO10" s="87"/>
      <c r="CP10" s="87"/>
      <c r="CQ10" s="87"/>
      <c r="CR10" s="87"/>
      <c r="CS10" s="87"/>
      <c r="CT10" s="87"/>
      <c r="CU10" s="87"/>
      <c r="CV10" s="87"/>
      <c r="CW10" s="87"/>
      <c r="CX10" s="87"/>
      <c r="CY10" s="87"/>
      <c r="CZ10" s="87"/>
      <c r="DA10" s="87"/>
      <c r="DB10" s="87"/>
      <c r="DC10" s="87"/>
      <c r="DD10" s="87"/>
      <c r="DE10" s="87"/>
      <c r="DF10" s="87"/>
      <c r="DG10" s="87"/>
      <c r="DH10" s="87"/>
      <c r="DI10" s="87"/>
      <c r="DJ10" s="87"/>
      <c r="DK10" s="87"/>
      <c r="DL10" s="87"/>
      <c r="DM10" s="87"/>
      <c r="DN10" s="87"/>
      <c r="DO10" s="87"/>
      <c r="DP10" s="87"/>
      <c r="DQ10" s="87"/>
      <c r="DR10" s="87"/>
      <c r="DS10" s="87"/>
      <c r="DT10" s="87"/>
      <c r="DU10" s="87"/>
      <c r="DV10" s="87"/>
      <c r="DW10" s="87"/>
      <c r="DX10" s="87"/>
      <c r="DY10" s="87"/>
      <c r="DZ10" s="87"/>
      <c r="EA10" s="87"/>
      <c r="EB10" s="87"/>
      <c r="EC10" s="87"/>
      <c r="ED10" s="87"/>
      <c r="EE10" s="87"/>
      <c r="EF10" s="87"/>
      <c r="EG10" s="87"/>
      <c r="EH10" s="87"/>
      <c r="EI10" s="87"/>
      <c r="EJ10" s="87"/>
      <c r="EK10" s="87">
        <v>3</v>
      </c>
      <c r="EL10" s="87"/>
      <c r="EM10" s="87"/>
      <c r="EN10" s="87"/>
      <c r="EO10" s="87">
        <v>5</v>
      </c>
      <c r="EP10" s="87"/>
      <c r="EQ10" s="87"/>
      <c r="ER10" s="87"/>
      <c r="ES10" s="87"/>
      <c r="ET10" s="87"/>
      <c r="EU10" s="87"/>
      <c r="EV10" s="87"/>
      <c r="EW10" s="87"/>
      <c r="EX10" s="87"/>
      <c r="EY10" s="87"/>
      <c r="EZ10" s="87"/>
      <c r="FA10" s="87"/>
      <c r="FB10" s="87"/>
      <c r="FC10" s="87"/>
      <c r="FD10" s="87"/>
      <c r="FE10" s="87"/>
      <c r="FF10" s="87"/>
      <c r="FG10" s="87"/>
      <c r="FH10" s="87"/>
      <c r="FI10" s="87"/>
      <c r="FJ10" s="87"/>
      <c r="FK10" s="87"/>
      <c r="FL10" s="87"/>
      <c r="FM10" s="87"/>
      <c r="FN10" s="87"/>
      <c r="FO10" s="87"/>
      <c r="FP10" s="87"/>
      <c r="FQ10" s="87"/>
      <c r="FR10" s="87"/>
      <c r="FS10" s="87"/>
      <c r="FT10" s="87"/>
      <c r="FU10" s="87"/>
      <c r="FV10" s="87">
        <v>34</v>
      </c>
      <c r="FW10" s="87">
        <v>55</v>
      </c>
      <c r="FX10" s="87">
        <v>89</v>
      </c>
      <c r="FY10" s="87">
        <v>18</v>
      </c>
      <c r="FZ10" s="87"/>
      <c r="GA10" s="87">
        <v>8</v>
      </c>
      <c r="GB10" s="87">
        <v>74</v>
      </c>
      <c r="GC10" s="87">
        <v>100</v>
      </c>
      <c r="GD10" s="87"/>
      <c r="GE10" s="87"/>
      <c r="GF10" s="87">
        <v>0</v>
      </c>
      <c r="GG10" s="87"/>
      <c r="GH10" s="87"/>
      <c r="GI10" s="87"/>
      <c r="GJ10" s="87"/>
      <c r="GK10" s="87"/>
      <c r="GL10" s="87"/>
      <c r="GM10" s="87">
        <v>0</v>
      </c>
      <c r="GN10" s="87">
        <v>4</v>
      </c>
      <c r="GO10" s="87">
        <v>4</v>
      </c>
      <c r="GP10" s="87">
        <v>8</v>
      </c>
      <c r="GQ10" s="87">
        <v>8</v>
      </c>
      <c r="GR10" s="87"/>
      <c r="GS10" s="87"/>
      <c r="GT10" s="87"/>
      <c r="GU10" s="87">
        <v>8</v>
      </c>
      <c r="GV10" s="87"/>
      <c r="GW10" s="87"/>
      <c r="GX10" s="87">
        <v>0</v>
      </c>
      <c r="GY10" s="87"/>
      <c r="GZ10" s="87"/>
      <c r="HA10" s="87"/>
      <c r="HB10" s="87"/>
      <c r="HC10" s="87">
        <v>0</v>
      </c>
    </row>
    <row r="11" spans="1:211" ht="48">
      <c r="A11" s="783" t="s">
        <v>537</v>
      </c>
      <c r="B11" s="87" t="s">
        <v>309</v>
      </c>
      <c r="C11" s="783" t="s">
        <v>3845</v>
      </c>
      <c r="D11" s="87" t="s">
        <v>4087</v>
      </c>
      <c r="E11" s="87" t="s">
        <v>2959</v>
      </c>
      <c r="F11" s="87">
        <v>3118</v>
      </c>
      <c r="G11" s="87" t="s">
        <v>2960</v>
      </c>
      <c r="H11" s="87" t="s">
        <v>3846</v>
      </c>
      <c r="I11" s="87" t="s">
        <v>3847</v>
      </c>
      <c r="J11" s="87" t="s">
        <v>3848</v>
      </c>
      <c r="K11" s="87" t="s">
        <v>2961</v>
      </c>
      <c r="L11" s="87" t="s">
        <v>3849</v>
      </c>
      <c r="M11" s="87">
        <v>8</v>
      </c>
      <c r="N11" s="87">
        <v>0</v>
      </c>
      <c r="O11" s="87"/>
      <c r="P11" s="87"/>
      <c r="Q11" s="87">
        <v>1</v>
      </c>
      <c r="R11" s="87"/>
      <c r="S11" s="87"/>
      <c r="T11" s="87"/>
      <c r="U11" s="87">
        <v>12</v>
      </c>
      <c r="V11" s="87">
        <v>6</v>
      </c>
      <c r="W11" s="87">
        <v>1</v>
      </c>
      <c r="X11" s="87"/>
      <c r="Y11" s="87"/>
      <c r="Z11" s="87"/>
      <c r="AA11" s="87"/>
      <c r="AB11" s="87"/>
      <c r="AC11" s="87"/>
      <c r="AD11" s="87"/>
      <c r="AE11" s="87"/>
      <c r="AF11" s="87"/>
      <c r="AG11" s="87"/>
      <c r="AH11" s="87"/>
      <c r="AI11" s="87"/>
      <c r="AJ11" s="87"/>
      <c r="AK11" s="87"/>
      <c r="AL11" s="87"/>
      <c r="AM11" s="87"/>
      <c r="AN11" s="87"/>
      <c r="AO11" s="87"/>
      <c r="AP11" s="87"/>
      <c r="AQ11" s="87"/>
      <c r="AR11" s="87"/>
      <c r="AS11" s="87"/>
      <c r="AT11" s="87"/>
      <c r="AU11" s="87"/>
      <c r="AV11" s="87"/>
      <c r="AW11" s="87"/>
      <c r="AX11" s="87"/>
      <c r="AY11" s="87"/>
      <c r="AZ11" s="87"/>
      <c r="BA11" s="87"/>
      <c r="BB11" s="87"/>
      <c r="BC11" s="87"/>
      <c r="BD11" s="87"/>
      <c r="BE11" s="87"/>
      <c r="BF11" s="87"/>
      <c r="BG11" s="87"/>
      <c r="BH11" s="87"/>
      <c r="BI11" s="87"/>
      <c r="BJ11" s="87"/>
      <c r="BK11" s="87"/>
      <c r="BL11" s="87"/>
      <c r="BM11" s="87"/>
      <c r="BN11" s="87"/>
      <c r="BO11" s="87"/>
      <c r="BP11" s="87"/>
      <c r="BQ11" s="87"/>
      <c r="BR11" s="87"/>
      <c r="BS11" s="87"/>
      <c r="BT11" s="87"/>
      <c r="BU11" s="87"/>
      <c r="BV11" s="87"/>
      <c r="BW11" s="87"/>
      <c r="BX11" s="87"/>
      <c r="BY11" s="87"/>
      <c r="BZ11" s="87"/>
      <c r="CA11" s="87"/>
      <c r="CB11" s="87"/>
      <c r="CC11" s="87"/>
      <c r="CD11" s="87"/>
      <c r="CE11" s="87"/>
      <c r="CF11" s="87"/>
      <c r="CG11" s="87"/>
      <c r="CH11" s="87"/>
      <c r="CI11" s="87"/>
      <c r="CJ11" s="87"/>
      <c r="CK11" s="87"/>
      <c r="CL11" s="87"/>
      <c r="CM11" s="87"/>
      <c r="CN11" s="87"/>
      <c r="CO11" s="87"/>
      <c r="CP11" s="87"/>
      <c r="CQ11" s="87"/>
      <c r="CR11" s="87"/>
      <c r="CS11" s="87"/>
      <c r="CT11" s="87"/>
      <c r="CU11" s="87"/>
      <c r="CV11" s="87"/>
      <c r="CW11" s="87"/>
      <c r="CX11" s="87"/>
      <c r="CY11" s="87"/>
      <c r="CZ11" s="87"/>
      <c r="DA11" s="87"/>
      <c r="DB11" s="87"/>
      <c r="DC11" s="87"/>
      <c r="DD11" s="87"/>
      <c r="DE11" s="87"/>
      <c r="DF11" s="87"/>
      <c r="DG11" s="87"/>
      <c r="DH11" s="87"/>
      <c r="DI11" s="87"/>
      <c r="DJ11" s="87"/>
      <c r="DK11" s="87"/>
      <c r="DL11" s="87"/>
      <c r="DM11" s="87"/>
      <c r="DN11" s="87"/>
      <c r="DO11" s="87"/>
      <c r="DP11" s="87"/>
      <c r="DQ11" s="87"/>
      <c r="DR11" s="87"/>
      <c r="DS11" s="87"/>
      <c r="DT11" s="87"/>
      <c r="DU11" s="87"/>
      <c r="DV11" s="87"/>
      <c r="DW11" s="87"/>
      <c r="DX11" s="87"/>
      <c r="DY11" s="87"/>
      <c r="DZ11" s="87"/>
      <c r="EA11" s="87"/>
      <c r="EB11" s="87"/>
      <c r="EC11" s="87"/>
      <c r="ED11" s="87"/>
      <c r="EE11" s="87"/>
      <c r="EF11" s="87"/>
      <c r="EG11" s="87"/>
      <c r="EH11" s="87"/>
      <c r="EI11" s="87"/>
      <c r="EJ11" s="87"/>
      <c r="EK11" s="87"/>
      <c r="EL11" s="87"/>
      <c r="EM11" s="87"/>
      <c r="EN11" s="87"/>
      <c r="EO11" s="87"/>
      <c r="EP11" s="87"/>
      <c r="EQ11" s="87"/>
      <c r="ER11" s="87"/>
      <c r="ES11" s="87"/>
      <c r="ET11" s="87"/>
      <c r="EU11" s="87"/>
      <c r="EV11" s="87"/>
      <c r="EW11" s="87"/>
      <c r="EX11" s="87"/>
      <c r="EY11" s="87"/>
      <c r="EZ11" s="87"/>
      <c r="FA11" s="87"/>
      <c r="FB11" s="87"/>
      <c r="FC11" s="87"/>
      <c r="FD11" s="87"/>
      <c r="FE11" s="87"/>
      <c r="FF11" s="87"/>
      <c r="FG11" s="87"/>
      <c r="FH11" s="87"/>
      <c r="FI11" s="87"/>
      <c r="FJ11" s="87"/>
      <c r="FK11" s="87"/>
      <c r="FL11" s="87"/>
      <c r="FM11" s="87"/>
      <c r="FN11" s="87"/>
      <c r="FO11" s="87"/>
      <c r="FP11" s="87"/>
      <c r="FQ11" s="87"/>
      <c r="FR11" s="87"/>
      <c r="FS11" s="87"/>
      <c r="FT11" s="87"/>
      <c r="FU11" s="87"/>
      <c r="FV11" s="87">
        <v>5</v>
      </c>
      <c r="FW11" s="87">
        <v>6</v>
      </c>
      <c r="FX11" s="87">
        <v>11</v>
      </c>
      <c r="FY11" s="87">
        <v>5</v>
      </c>
      <c r="FZ11" s="87"/>
      <c r="GA11" s="87">
        <v>1</v>
      </c>
      <c r="GB11" s="87">
        <v>5</v>
      </c>
      <c r="GC11" s="87">
        <v>11</v>
      </c>
      <c r="GD11" s="87"/>
      <c r="GE11" s="87"/>
      <c r="GF11" s="87"/>
      <c r="GG11" s="87"/>
      <c r="GH11" s="87"/>
      <c r="GI11" s="87"/>
      <c r="GJ11" s="87"/>
      <c r="GK11" s="87"/>
      <c r="GL11" s="87"/>
      <c r="GM11" s="87"/>
      <c r="GN11" s="87"/>
      <c r="GO11" s="87">
        <v>1</v>
      </c>
      <c r="GP11" s="87">
        <v>1</v>
      </c>
      <c r="GQ11" s="87">
        <v>1</v>
      </c>
      <c r="GR11" s="87"/>
      <c r="GS11" s="87"/>
      <c r="GT11" s="87"/>
      <c r="GU11" s="87">
        <v>1</v>
      </c>
      <c r="GV11" s="87"/>
      <c r="GW11" s="87"/>
      <c r="GX11" s="87">
        <v>0</v>
      </c>
      <c r="GY11" s="87"/>
      <c r="GZ11" s="87"/>
      <c r="HA11" s="87"/>
      <c r="HB11" s="87"/>
      <c r="HC11" s="87">
        <v>0</v>
      </c>
    </row>
    <row r="12" spans="1:211" ht="48">
      <c r="A12" s="783" t="s">
        <v>538</v>
      </c>
      <c r="B12" s="87" t="s">
        <v>310</v>
      </c>
      <c r="C12" s="783" t="s">
        <v>3850</v>
      </c>
      <c r="D12" s="87" t="s">
        <v>4088</v>
      </c>
      <c r="E12" s="87" t="s">
        <v>2962</v>
      </c>
      <c r="F12" s="87">
        <v>4255</v>
      </c>
      <c r="G12" s="87" t="s">
        <v>2963</v>
      </c>
      <c r="H12" s="87" t="s">
        <v>2964</v>
      </c>
      <c r="I12" s="87" t="s">
        <v>4089</v>
      </c>
      <c r="J12" s="87" t="s">
        <v>4090</v>
      </c>
      <c r="K12" s="87" t="s">
        <v>3851</v>
      </c>
      <c r="L12" s="87" t="s">
        <v>4091</v>
      </c>
      <c r="M12" s="87">
        <v>10</v>
      </c>
      <c r="N12" s="87"/>
      <c r="O12" s="87"/>
      <c r="P12" s="87"/>
      <c r="Q12" s="87">
        <v>10</v>
      </c>
      <c r="R12" s="87"/>
      <c r="S12" s="87"/>
      <c r="T12" s="87"/>
      <c r="U12" s="87">
        <v>26</v>
      </c>
      <c r="V12" s="87">
        <v>14</v>
      </c>
      <c r="W12" s="87">
        <v>3</v>
      </c>
      <c r="X12" s="87"/>
      <c r="Y12" s="87"/>
      <c r="Z12" s="87"/>
      <c r="AA12" s="87"/>
      <c r="AB12" s="87"/>
      <c r="AC12" s="87"/>
      <c r="AD12" s="87"/>
      <c r="AE12" s="87"/>
      <c r="AF12" s="87"/>
      <c r="AG12" s="87"/>
      <c r="AH12" s="87"/>
      <c r="AI12" s="87"/>
      <c r="AJ12" s="87"/>
      <c r="AK12" s="87"/>
      <c r="AL12" s="87"/>
      <c r="AM12" s="87"/>
      <c r="AN12" s="87"/>
      <c r="AO12" s="87"/>
      <c r="AP12" s="87"/>
      <c r="AQ12" s="87"/>
      <c r="AR12" s="87"/>
      <c r="AS12" s="87"/>
      <c r="AT12" s="87"/>
      <c r="AU12" s="87"/>
      <c r="AV12" s="87"/>
      <c r="AW12" s="87"/>
      <c r="AX12" s="87"/>
      <c r="AY12" s="87"/>
      <c r="AZ12" s="87"/>
      <c r="BA12" s="87"/>
      <c r="BB12" s="87"/>
      <c r="BC12" s="87"/>
      <c r="BD12" s="87"/>
      <c r="BE12" s="87"/>
      <c r="BF12" s="87"/>
      <c r="BG12" s="87"/>
      <c r="BH12" s="87"/>
      <c r="BI12" s="87"/>
      <c r="BJ12" s="87"/>
      <c r="BK12" s="87"/>
      <c r="BL12" s="87"/>
      <c r="BM12" s="87"/>
      <c r="BN12" s="87"/>
      <c r="BO12" s="87"/>
      <c r="BP12" s="87"/>
      <c r="BQ12" s="87"/>
      <c r="BR12" s="87"/>
      <c r="BS12" s="87"/>
      <c r="BT12" s="87"/>
      <c r="BU12" s="87"/>
      <c r="BV12" s="87"/>
      <c r="BW12" s="87"/>
      <c r="BX12" s="87"/>
      <c r="BY12" s="87"/>
      <c r="BZ12" s="87"/>
      <c r="CA12" s="87"/>
      <c r="CB12" s="87"/>
      <c r="CC12" s="87"/>
      <c r="CD12" s="87"/>
      <c r="CE12" s="87"/>
      <c r="CF12" s="87"/>
      <c r="CG12" s="87"/>
      <c r="CH12" s="87"/>
      <c r="CI12" s="87"/>
      <c r="CJ12" s="87"/>
      <c r="CK12" s="87"/>
      <c r="CL12" s="87"/>
      <c r="CM12" s="87"/>
      <c r="CN12" s="87"/>
      <c r="CO12" s="87"/>
      <c r="CP12" s="87"/>
      <c r="CQ12" s="87"/>
      <c r="CR12" s="87"/>
      <c r="CS12" s="87"/>
      <c r="CT12" s="87"/>
      <c r="CU12" s="87"/>
      <c r="CV12" s="87"/>
      <c r="CW12" s="87"/>
      <c r="CX12" s="87"/>
      <c r="CY12" s="87"/>
      <c r="CZ12" s="87"/>
      <c r="DA12" s="87"/>
      <c r="DB12" s="87"/>
      <c r="DC12" s="87"/>
      <c r="DD12" s="87"/>
      <c r="DE12" s="87"/>
      <c r="DF12" s="87"/>
      <c r="DG12" s="87"/>
      <c r="DH12" s="87"/>
      <c r="DI12" s="87"/>
      <c r="DJ12" s="87"/>
      <c r="DK12" s="87"/>
      <c r="DL12" s="87"/>
      <c r="DM12" s="87"/>
      <c r="DN12" s="87"/>
      <c r="DO12" s="87"/>
      <c r="DP12" s="87"/>
      <c r="DQ12" s="87"/>
      <c r="DR12" s="87"/>
      <c r="DS12" s="87"/>
      <c r="DT12" s="87"/>
      <c r="DU12" s="87"/>
      <c r="DV12" s="87"/>
      <c r="DW12" s="87"/>
      <c r="DX12" s="87"/>
      <c r="DY12" s="87"/>
      <c r="DZ12" s="87"/>
      <c r="EA12" s="87"/>
      <c r="EB12" s="87"/>
      <c r="EC12" s="87"/>
      <c r="ED12" s="87"/>
      <c r="EE12" s="87"/>
      <c r="EF12" s="87"/>
      <c r="EG12" s="87"/>
      <c r="EH12" s="87"/>
      <c r="EI12" s="87"/>
      <c r="EJ12" s="87"/>
      <c r="EK12" s="87"/>
      <c r="EL12" s="87"/>
      <c r="EM12" s="87"/>
      <c r="EN12" s="87"/>
      <c r="EO12" s="87"/>
      <c r="EP12" s="87"/>
      <c r="EQ12" s="87"/>
      <c r="ER12" s="87"/>
      <c r="ES12" s="87"/>
      <c r="ET12" s="87"/>
      <c r="EU12" s="87"/>
      <c r="EV12" s="87"/>
      <c r="EW12" s="87"/>
      <c r="EX12" s="87"/>
      <c r="EY12" s="87"/>
      <c r="EZ12" s="87"/>
      <c r="FA12" s="87"/>
      <c r="FB12" s="87"/>
      <c r="FC12" s="87"/>
      <c r="FD12" s="87"/>
      <c r="FE12" s="87"/>
      <c r="FF12" s="87"/>
      <c r="FG12" s="87"/>
      <c r="FH12" s="87"/>
      <c r="FI12" s="87"/>
      <c r="FJ12" s="87"/>
      <c r="FK12" s="87"/>
      <c r="FL12" s="87"/>
      <c r="FM12" s="87"/>
      <c r="FN12" s="87"/>
      <c r="FO12" s="87"/>
      <c r="FP12" s="87"/>
      <c r="FQ12" s="87"/>
      <c r="FR12" s="87"/>
      <c r="FS12" s="87"/>
      <c r="FT12" s="87"/>
      <c r="FU12" s="87"/>
      <c r="FV12" s="87">
        <v>4</v>
      </c>
      <c r="FW12" s="87">
        <v>6</v>
      </c>
      <c r="FX12" s="87">
        <v>10</v>
      </c>
      <c r="FY12" s="87">
        <v>3</v>
      </c>
      <c r="FZ12" s="87"/>
      <c r="GA12" s="87"/>
      <c r="GB12" s="87">
        <v>7</v>
      </c>
      <c r="GC12" s="87">
        <v>10</v>
      </c>
      <c r="GD12" s="87"/>
      <c r="GE12" s="87"/>
      <c r="GF12" s="87">
        <v>0</v>
      </c>
      <c r="GG12" s="87"/>
      <c r="GH12" s="87"/>
      <c r="GI12" s="87"/>
      <c r="GJ12" s="87"/>
      <c r="GK12" s="87"/>
      <c r="GL12" s="87"/>
      <c r="GM12" s="87">
        <v>0</v>
      </c>
      <c r="GN12" s="87"/>
      <c r="GO12" s="87"/>
      <c r="GP12" s="87">
        <v>0</v>
      </c>
      <c r="GQ12" s="87"/>
      <c r="GR12" s="87"/>
      <c r="GS12" s="87"/>
      <c r="GT12" s="87"/>
      <c r="GU12" s="87">
        <v>0</v>
      </c>
      <c r="GV12" s="87"/>
      <c r="GW12" s="87"/>
      <c r="GX12" s="87">
        <v>0</v>
      </c>
      <c r="GY12" s="87"/>
      <c r="GZ12" s="87"/>
      <c r="HA12" s="87"/>
      <c r="HB12" s="87"/>
      <c r="HC12" s="87">
        <v>0</v>
      </c>
    </row>
    <row r="13" spans="1:211" ht="48">
      <c r="A13" s="783" t="s">
        <v>539</v>
      </c>
      <c r="B13" s="87" t="s">
        <v>313</v>
      </c>
      <c r="C13" s="783" t="s">
        <v>2965</v>
      </c>
      <c r="D13" s="87" t="s">
        <v>3852</v>
      </c>
      <c r="E13" s="87" t="s">
        <v>2966</v>
      </c>
      <c r="F13" s="87">
        <v>5359</v>
      </c>
      <c r="G13" s="87" t="s">
        <v>4092</v>
      </c>
      <c r="H13" s="87" t="s">
        <v>2967</v>
      </c>
      <c r="I13" s="87" t="s">
        <v>4093</v>
      </c>
      <c r="J13" s="87" t="s">
        <v>4094</v>
      </c>
      <c r="K13" s="87" t="s">
        <v>3381</v>
      </c>
      <c r="L13" s="87" t="s">
        <v>4095</v>
      </c>
      <c r="M13" s="87">
        <v>81</v>
      </c>
      <c r="N13" s="87"/>
      <c r="O13" s="87">
        <v>3</v>
      </c>
      <c r="P13" s="87">
        <v>3</v>
      </c>
      <c r="Q13" s="87">
        <v>32</v>
      </c>
      <c r="R13" s="87">
        <v>1</v>
      </c>
      <c r="S13" s="87"/>
      <c r="T13" s="87"/>
      <c r="U13" s="87">
        <v>107</v>
      </c>
      <c r="V13" s="87">
        <v>80</v>
      </c>
      <c r="W13" s="87">
        <v>9</v>
      </c>
      <c r="X13" s="87"/>
      <c r="Y13" s="87"/>
      <c r="Z13" s="87"/>
      <c r="AA13" s="87"/>
      <c r="AB13" s="87"/>
      <c r="AC13" s="87"/>
      <c r="AD13" s="87"/>
      <c r="AE13" s="87"/>
      <c r="AF13" s="87"/>
      <c r="AG13" s="87"/>
      <c r="AH13" s="87"/>
      <c r="AI13" s="87"/>
      <c r="AJ13" s="87"/>
      <c r="AK13" s="87"/>
      <c r="AL13" s="87"/>
      <c r="AM13" s="87"/>
      <c r="AN13" s="87"/>
      <c r="AO13" s="87"/>
      <c r="AP13" s="87"/>
      <c r="AQ13" s="87"/>
      <c r="AR13" s="87"/>
      <c r="AS13" s="87"/>
      <c r="AT13" s="87"/>
      <c r="AU13" s="87"/>
      <c r="AV13" s="87"/>
      <c r="AW13" s="87"/>
      <c r="AX13" s="87"/>
      <c r="AY13" s="87"/>
      <c r="AZ13" s="87"/>
      <c r="BA13" s="87"/>
      <c r="BB13" s="87"/>
      <c r="BC13" s="87"/>
      <c r="BD13" s="87"/>
      <c r="BE13" s="87"/>
      <c r="BF13" s="87"/>
      <c r="BG13" s="87"/>
      <c r="BH13" s="87"/>
      <c r="BI13" s="87"/>
      <c r="BJ13" s="87"/>
      <c r="BK13" s="87"/>
      <c r="BL13" s="87"/>
      <c r="BM13" s="87"/>
      <c r="BN13" s="87"/>
      <c r="BO13" s="87"/>
      <c r="BP13" s="87"/>
      <c r="BQ13" s="87"/>
      <c r="BR13" s="87"/>
      <c r="BS13" s="87"/>
      <c r="BT13" s="87"/>
      <c r="BU13" s="87"/>
      <c r="BV13" s="87"/>
      <c r="BW13" s="87"/>
      <c r="BX13" s="87"/>
      <c r="BY13" s="87"/>
      <c r="BZ13" s="87"/>
      <c r="CA13" s="87"/>
      <c r="CB13" s="87"/>
      <c r="CC13" s="87"/>
      <c r="CD13" s="87"/>
      <c r="CE13" s="87"/>
      <c r="CF13" s="87"/>
      <c r="CG13" s="87"/>
      <c r="CH13" s="87"/>
      <c r="CI13" s="87"/>
      <c r="CJ13" s="87"/>
      <c r="CK13" s="87"/>
      <c r="CL13" s="87"/>
      <c r="CM13" s="87"/>
      <c r="CN13" s="87"/>
      <c r="CO13" s="87"/>
      <c r="CP13" s="87"/>
      <c r="CQ13" s="87"/>
      <c r="CR13" s="87"/>
      <c r="CS13" s="87"/>
      <c r="CT13" s="87"/>
      <c r="CU13" s="87"/>
      <c r="CV13" s="87"/>
      <c r="CW13" s="87"/>
      <c r="CX13" s="87"/>
      <c r="CY13" s="87"/>
      <c r="CZ13" s="87"/>
      <c r="DA13" s="87"/>
      <c r="DB13" s="87"/>
      <c r="DC13" s="87"/>
      <c r="DD13" s="87"/>
      <c r="DE13" s="87"/>
      <c r="DF13" s="87"/>
      <c r="DG13" s="87"/>
      <c r="DH13" s="87"/>
      <c r="DI13" s="87"/>
      <c r="DJ13" s="87"/>
      <c r="DK13" s="87"/>
      <c r="DL13" s="87"/>
      <c r="DM13" s="87"/>
      <c r="DN13" s="87"/>
      <c r="DO13" s="87"/>
      <c r="DP13" s="87"/>
      <c r="DQ13" s="87"/>
      <c r="DR13" s="87"/>
      <c r="DS13" s="87"/>
      <c r="DT13" s="87"/>
      <c r="DU13" s="87"/>
      <c r="DV13" s="87"/>
      <c r="DW13" s="87"/>
      <c r="DX13" s="87"/>
      <c r="DY13" s="87"/>
      <c r="DZ13" s="87"/>
      <c r="EA13" s="87"/>
      <c r="EB13" s="87"/>
      <c r="EC13" s="87"/>
      <c r="ED13" s="87"/>
      <c r="EE13" s="87"/>
      <c r="EF13" s="87"/>
      <c r="EG13" s="87"/>
      <c r="EH13" s="87"/>
      <c r="EI13" s="87"/>
      <c r="EJ13" s="87"/>
      <c r="EK13" s="87">
        <v>2</v>
      </c>
      <c r="EL13" s="87"/>
      <c r="EM13" s="87"/>
      <c r="EN13" s="87"/>
      <c r="EO13" s="87"/>
      <c r="EP13" s="87"/>
      <c r="EQ13" s="87"/>
      <c r="ER13" s="87"/>
      <c r="ES13" s="87"/>
      <c r="ET13" s="87"/>
      <c r="EU13" s="87"/>
      <c r="EV13" s="87"/>
      <c r="EW13" s="87"/>
      <c r="EX13" s="87"/>
      <c r="EY13" s="87"/>
      <c r="EZ13" s="87"/>
      <c r="FA13" s="87"/>
      <c r="FB13" s="87"/>
      <c r="FC13" s="87"/>
      <c r="FD13" s="87"/>
      <c r="FE13" s="87"/>
      <c r="FF13" s="87"/>
      <c r="FG13" s="87"/>
      <c r="FH13" s="87"/>
      <c r="FI13" s="87"/>
      <c r="FJ13" s="87"/>
      <c r="FK13" s="87"/>
      <c r="FL13" s="87"/>
      <c r="FM13" s="87"/>
      <c r="FN13" s="87"/>
      <c r="FO13" s="87"/>
      <c r="FP13" s="87"/>
      <c r="FQ13" s="87"/>
      <c r="FR13" s="87"/>
      <c r="FS13" s="87"/>
      <c r="FT13" s="87"/>
      <c r="FU13" s="87"/>
      <c r="FV13" s="87">
        <v>22</v>
      </c>
      <c r="FW13" s="87">
        <v>17</v>
      </c>
      <c r="FX13" s="87">
        <v>39</v>
      </c>
      <c r="FY13" s="87">
        <v>18</v>
      </c>
      <c r="FZ13" s="87"/>
      <c r="GA13" s="87">
        <v>10</v>
      </c>
      <c r="GB13" s="87">
        <v>11</v>
      </c>
      <c r="GC13" s="87">
        <v>39</v>
      </c>
      <c r="GD13" s="87"/>
      <c r="GE13" s="87"/>
      <c r="GF13" s="87">
        <v>0</v>
      </c>
      <c r="GG13" s="87"/>
      <c r="GH13" s="87"/>
      <c r="GI13" s="87"/>
      <c r="GJ13" s="87"/>
      <c r="GK13" s="87"/>
      <c r="GL13" s="87"/>
      <c r="GM13" s="87">
        <v>0</v>
      </c>
      <c r="GN13" s="87"/>
      <c r="GO13" s="87">
        <v>10</v>
      </c>
      <c r="GP13" s="87">
        <v>10</v>
      </c>
      <c r="GQ13" s="87">
        <v>10</v>
      </c>
      <c r="GR13" s="87"/>
      <c r="GS13" s="87"/>
      <c r="GT13" s="87"/>
      <c r="GU13" s="87">
        <v>10</v>
      </c>
      <c r="GV13" s="87"/>
      <c r="GW13" s="87"/>
      <c r="GX13" s="87">
        <v>0</v>
      </c>
      <c r="GY13" s="87"/>
      <c r="GZ13" s="87"/>
      <c r="HA13" s="87"/>
      <c r="HB13" s="87"/>
      <c r="HC13" s="87">
        <v>0</v>
      </c>
    </row>
    <row r="14" spans="1:211" ht="36">
      <c r="A14" s="783" t="s">
        <v>540</v>
      </c>
      <c r="B14" s="87" t="s">
        <v>314</v>
      </c>
      <c r="C14" s="783" t="s">
        <v>3382</v>
      </c>
      <c r="D14" s="87" t="s">
        <v>3383</v>
      </c>
      <c r="E14" s="87" t="s">
        <v>2968</v>
      </c>
      <c r="F14" s="87">
        <v>8419</v>
      </c>
      <c r="G14" s="87" t="s">
        <v>2969</v>
      </c>
      <c r="H14" s="87" t="s">
        <v>2970</v>
      </c>
      <c r="I14" s="87" t="s">
        <v>3433</v>
      </c>
      <c r="J14" s="87" t="s">
        <v>3432</v>
      </c>
      <c r="K14" s="87" t="s">
        <v>2971</v>
      </c>
      <c r="L14" s="87" t="s">
        <v>3434</v>
      </c>
      <c r="M14" s="87">
        <v>14</v>
      </c>
      <c r="N14" s="87"/>
      <c r="O14" s="87"/>
      <c r="P14" s="87"/>
      <c r="Q14" s="87">
        <v>4</v>
      </c>
      <c r="R14" s="87"/>
      <c r="S14" s="87"/>
      <c r="T14" s="87"/>
      <c r="U14" s="87">
        <v>21</v>
      </c>
      <c r="V14" s="87">
        <v>11</v>
      </c>
      <c r="W14" s="87"/>
      <c r="X14" s="87"/>
      <c r="Y14" s="87"/>
      <c r="Z14" s="87"/>
      <c r="AA14" s="87"/>
      <c r="AB14" s="87"/>
      <c r="AC14" s="87"/>
      <c r="AD14" s="87"/>
      <c r="AE14" s="87"/>
      <c r="AF14" s="87"/>
      <c r="AG14" s="87"/>
      <c r="AH14" s="87"/>
      <c r="AI14" s="87"/>
      <c r="AJ14" s="87"/>
      <c r="AK14" s="87"/>
      <c r="AL14" s="87"/>
      <c r="AM14" s="87"/>
      <c r="AN14" s="87"/>
      <c r="AO14" s="87"/>
      <c r="AP14" s="87"/>
      <c r="AQ14" s="87"/>
      <c r="AR14" s="87"/>
      <c r="AS14" s="87"/>
      <c r="AT14" s="87"/>
      <c r="AU14" s="87"/>
      <c r="AV14" s="87"/>
      <c r="AW14" s="87"/>
      <c r="AX14" s="87"/>
      <c r="AY14" s="87"/>
      <c r="AZ14" s="87"/>
      <c r="BA14" s="87"/>
      <c r="BB14" s="87"/>
      <c r="BC14" s="87"/>
      <c r="BD14" s="87"/>
      <c r="BE14" s="87"/>
      <c r="BF14" s="87"/>
      <c r="BG14" s="87"/>
      <c r="BH14" s="87"/>
      <c r="BI14" s="87"/>
      <c r="BJ14" s="87"/>
      <c r="BK14" s="87"/>
      <c r="BL14" s="87"/>
      <c r="BM14" s="87"/>
      <c r="BN14" s="87"/>
      <c r="BO14" s="87"/>
      <c r="BP14" s="87"/>
      <c r="BQ14" s="87"/>
      <c r="BR14" s="87"/>
      <c r="BS14" s="87"/>
      <c r="BT14" s="87"/>
      <c r="BU14" s="87"/>
      <c r="BV14" s="87"/>
      <c r="BW14" s="87"/>
      <c r="BX14" s="87"/>
      <c r="BY14" s="87"/>
      <c r="BZ14" s="87"/>
      <c r="CA14" s="87"/>
      <c r="CB14" s="87"/>
      <c r="CC14" s="87"/>
      <c r="CD14" s="87"/>
      <c r="CE14" s="87"/>
      <c r="CF14" s="87"/>
      <c r="CG14" s="87"/>
      <c r="CH14" s="87"/>
      <c r="CI14" s="87"/>
      <c r="CJ14" s="87"/>
      <c r="CK14" s="87"/>
      <c r="CL14" s="87"/>
      <c r="CM14" s="87"/>
      <c r="CN14" s="87"/>
      <c r="CO14" s="87"/>
      <c r="CP14" s="87"/>
      <c r="CQ14" s="87"/>
      <c r="CR14" s="87"/>
      <c r="CS14" s="87"/>
      <c r="CT14" s="87"/>
      <c r="CU14" s="87"/>
      <c r="CV14" s="87"/>
      <c r="CW14" s="87"/>
      <c r="CX14" s="87"/>
      <c r="CY14" s="87"/>
      <c r="CZ14" s="87"/>
      <c r="DA14" s="87"/>
      <c r="DB14" s="87"/>
      <c r="DC14" s="87"/>
      <c r="DD14" s="87"/>
      <c r="DE14" s="87"/>
      <c r="DF14" s="87"/>
      <c r="DG14" s="87"/>
      <c r="DH14" s="87"/>
      <c r="DI14" s="87"/>
      <c r="DJ14" s="87"/>
      <c r="DK14" s="87"/>
      <c r="DL14" s="87"/>
      <c r="DM14" s="87"/>
      <c r="DN14" s="87"/>
      <c r="DO14" s="87"/>
      <c r="DP14" s="87"/>
      <c r="DQ14" s="87"/>
      <c r="DR14" s="87"/>
      <c r="DS14" s="87"/>
      <c r="DT14" s="87"/>
      <c r="DU14" s="87"/>
      <c r="DV14" s="87"/>
      <c r="DW14" s="87"/>
      <c r="DX14" s="87"/>
      <c r="DY14" s="87"/>
      <c r="DZ14" s="87"/>
      <c r="EA14" s="87"/>
      <c r="EB14" s="87"/>
      <c r="EC14" s="87"/>
      <c r="ED14" s="87"/>
      <c r="EE14" s="87"/>
      <c r="EF14" s="87"/>
      <c r="EG14" s="87"/>
      <c r="EH14" s="87"/>
      <c r="EI14" s="87"/>
      <c r="EJ14" s="87"/>
      <c r="EK14" s="87"/>
      <c r="EL14" s="87"/>
      <c r="EM14" s="87"/>
      <c r="EN14" s="87"/>
      <c r="EO14" s="87"/>
      <c r="EP14" s="87"/>
      <c r="EQ14" s="87"/>
      <c r="ER14" s="87"/>
      <c r="ES14" s="87"/>
      <c r="ET14" s="87"/>
      <c r="EU14" s="87"/>
      <c r="EV14" s="87"/>
      <c r="EW14" s="87"/>
      <c r="EX14" s="87"/>
      <c r="EY14" s="87"/>
      <c r="EZ14" s="87"/>
      <c r="FA14" s="87"/>
      <c r="FB14" s="87"/>
      <c r="FC14" s="87"/>
      <c r="FD14" s="87"/>
      <c r="FE14" s="87"/>
      <c r="FF14" s="87"/>
      <c r="FG14" s="87"/>
      <c r="FH14" s="87"/>
      <c r="FI14" s="87"/>
      <c r="FJ14" s="87"/>
      <c r="FK14" s="87"/>
      <c r="FL14" s="87"/>
      <c r="FM14" s="87"/>
      <c r="FN14" s="87"/>
      <c r="FO14" s="87"/>
      <c r="FP14" s="87"/>
      <c r="FQ14" s="87"/>
      <c r="FR14" s="87"/>
      <c r="FS14" s="87"/>
      <c r="FT14" s="87"/>
      <c r="FU14" s="87"/>
      <c r="FV14" s="87">
        <v>19</v>
      </c>
      <c r="FW14" s="87">
        <v>0</v>
      </c>
      <c r="FX14" s="87">
        <v>19</v>
      </c>
      <c r="FY14" s="87"/>
      <c r="FZ14" s="87"/>
      <c r="GA14" s="87"/>
      <c r="GB14" s="87">
        <v>19</v>
      </c>
      <c r="GC14" s="87">
        <v>19</v>
      </c>
      <c r="GD14" s="87"/>
      <c r="GE14" s="87"/>
      <c r="GF14" s="87">
        <v>0</v>
      </c>
      <c r="GG14" s="87"/>
      <c r="GH14" s="87"/>
      <c r="GI14" s="87"/>
      <c r="GJ14" s="87"/>
      <c r="GK14" s="87"/>
      <c r="GL14" s="87"/>
      <c r="GM14" s="87">
        <v>0</v>
      </c>
      <c r="GN14" s="87"/>
      <c r="GO14" s="87"/>
      <c r="GP14" s="87">
        <v>0</v>
      </c>
      <c r="GQ14" s="87"/>
      <c r="GR14" s="87"/>
      <c r="GS14" s="87"/>
      <c r="GT14" s="87"/>
      <c r="GU14" s="87">
        <v>0</v>
      </c>
      <c r="GV14" s="87"/>
      <c r="GW14" s="87"/>
      <c r="GX14" s="87">
        <v>0</v>
      </c>
      <c r="GY14" s="87"/>
      <c r="GZ14" s="87"/>
      <c r="HA14" s="87"/>
      <c r="HB14" s="87"/>
      <c r="HC14" s="87">
        <v>0</v>
      </c>
    </row>
    <row r="15" spans="1:211" s="87" customFormat="1" ht="72">
      <c r="A15" s="783" t="s">
        <v>4673</v>
      </c>
      <c r="B15" s="87" t="s">
        <v>4674</v>
      </c>
      <c r="C15" s="783" t="s">
        <v>4096</v>
      </c>
      <c r="D15" s="87" t="s">
        <v>4097</v>
      </c>
      <c r="E15" s="87" t="s">
        <v>2972</v>
      </c>
      <c r="F15" s="87">
        <v>2666</v>
      </c>
      <c r="G15" s="87" t="s">
        <v>2972</v>
      </c>
      <c r="H15" s="87" t="s">
        <v>3683</v>
      </c>
      <c r="I15" s="87" t="s">
        <v>4098</v>
      </c>
      <c r="J15" s="87" t="s">
        <v>4099</v>
      </c>
      <c r="K15" s="87" t="s">
        <v>3435</v>
      </c>
      <c r="L15" s="87" t="s">
        <v>4100</v>
      </c>
      <c r="M15" s="87">
        <v>71</v>
      </c>
      <c r="N15" s="87">
        <v>1</v>
      </c>
      <c r="O15" s="87">
        <v>2</v>
      </c>
      <c r="P15" s="87">
        <v>0</v>
      </c>
      <c r="Q15" s="87">
        <v>84</v>
      </c>
      <c r="R15" s="87">
        <v>0</v>
      </c>
      <c r="S15" s="87">
        <v>0</v>
      </c>
      <c r="T15" s="87">
        <v>0</v>
      </c>
      <c r="U15" s="87">
        <v>144</v>
      </c>
      <c r="V15" s="87">
        <v>69</v>
      </c>
      <c r="W15" s="87">
        <v>25</v>
      </c>
      <c r="EK15" s="87">
        <v>2</v>
      </c>
      <c r="EL15" s="87">
        <v>1</v>
      </c>
      <c r="EM15" s="87">
        <v>1</v>
      </c>
      <c r="EN15" s="87">
        <v>0</v>
      </c>
      <c r="EO15" s="87">
        <v>2</v>
      </c>
      <c r="EP15" s="87">
        <v>0</v>
      </c>
      <c r="FV15" s="87">
        <v>41</v>
      </c>
      <c r="FW15" s="87">
        <v>14</v>
      </c>
      <c r="FX15" s="87">
        <v>55</v>
      </c>
      <c r="FY15" s="87">
        <v>11</v>
      </c>
      <c r="FZ15" s="87">
        <v>1</v>
      </c>
      <c r="GA15" s="87">
        <v>11</v>
      </c>
      <c r="GB15" s="87">
        <v>33</v>
      </c>
      <c r="GC15" s="87">
        <v>56</v>
      </c>
      <c r="GD15" s="87">
        <v>1</v>
      </c>
      <c r="GF15" s="87">
        <v>1</v>
      </c>
      <c r="GL15" s="87">
        <v>1</v>
      </c>
      <c r="GM15" s="87">
        <v>1</v>
      </c>
      <c r="GN15" s="87">
        <v>10</v>
      </c>
      <c r="GO15" s="87">
        <v>1</v>
      </c>
      <c r="GP15" s="87">
        <v>11</v>
      </c>
      <c r="GQ15" s="87">
        <v>11</v>
      </c>
      <c r="GU15" s="87">
        <v>11</v>
      </c>
    </row>
    <row r="16" spans="1:211" ht="60">
      <c r="A16" s="783" t="s">
        <v>542</v>
      </c>
      <c r="B16" s="87" t="s">
        <v>316</v>
      </c>
      <c r="C16" s="783" t="s">
        <v>2973</v>
      </c>
      <c r="D16" s="87" t="s">
        <v>4101</v>
      </c>
      <c r="E16" s="87" t="s">
        <v>3853</v>
      </c>
      <c r="F16" s="87" t="s">
        <v>3854</v>
      </c>
      <c r="G16" s="87" t="s">
        <v>3855</v>
      </c>
      <c r="H16" s="87" t="s">
        <v>4102</v>
      </c>
      <c r="I16" s="87" t="s">
        <v>4103</v>
      </c>
      <c r="J16" s="87" t="s">
        <v>4104</v>
      </c>
      <c r="K16" s="87" t="s">
        <v>2974</v>
      </c>
      <c r="L16" s="87" t="s">
        <v>4105</v>
      </c>
      <c r="M16" s="87">
        <v>31</v>
      </c>
      <c r="N16" s="87"/>
      <c r="O16" s="87">
        <v>1</v>
      </c>
      <c r="P16" s="87"/>
      <c r="Q16" s="87">
        <v>23</v>
      </c>
      <c r="R16" s="87"/>
      <c r="S16" s="87"/>
      <c r="T16" s="87"/>
      <c r="U16" s="87">
        <v>49</v>
      </c>
      <c r="V16" s="87">
        <v>25</v>
      </c>
      <c r="W16" s="87">
        <v>3</v>
      </c>
      <c r="X16" s="87"/>
      <c r="Y16" s="87"/>
      <c r="Z16" s="87"/>
      <c r="AA16" s="87"/>
      <c r="AB16" s="87"/>
      <c r="AC16" s="87"/>
      <c r="AD16" s="87"/>
      <c r="AE16" s="87"/>
      <c r="AF16" s="87"/>
      <c r="AG16" s="87"/>
      <c r="AH16" s="87"/>
      <c r="AI16" s="87"/>
      <c r="AJ16" s="87"/>
      <c r="AK16" s="87"/>
      <c r="AL16" s="87"/>
      <c r="AM16" s="87"/>
      <c r="AN16" s="87"/>
      <c r="AO16" s="87"/>
      <c r="AP16" s="87"/>
      <c r="AQ16" s="87"/>
      <c r="AR16" s="87"/>
      <c r="AS16" s="87"/>
      <c r="AT16" s="87"/>
      <c r="AU16" s="87"/>
      <c r="AV16" s="87"/>
      <c r="AW16" s="87"/>
      <c r="AX16" s="87"/>
      <c r="AY16" s="87"/>
      <c r="AZ16" s="87"/>
      <c r="BA16" s="87"/>
      <c r="BB16" s="87"/>
      <c r="BC16" s="87"/>
      <c r="BD16" s="87"/>
      <c r="BE16" s="87"/>
      <c r="BF16" s="87"/>
      <c r="BG16" s="87"/>
      <c r="BH16" s="87"/>
      <c r="BI16" s="87"/>
      <c r="BJ16" s="87"/>
      <c r="BK16" s="87"/>
      <c r="BL16" s="87"/>
      <c r="BM16" s="87"/>
      <c r="BN16" s="87"/>
      <c r="BO16" s="87"/>
      <c r="BP16" s="87"/>
      <c r="BQ16" s="87"/>
      <c r="BR16" s="87"/>
      <c r="BS16" s="87"/>
      <c r="BT16" s="87"/>
      <c r="BU16" s="87"/>
      <c r="BV16" s="87"/>
      <c r="BW16" s="87"/>
      <c r="BX16" s="87"/>
      <c r="BY16" s="87"/>
      <c r="BZ16" s="87"/>
      <c r="CA16" s="87"/>
      <c r="CB16" s="87"/>
      <c r="CC16" s="87"/>
      <c r="CD16" s="87"/>
      <c r="CE16" s="87"/>
      <c r="CF16" s="87"/>
      <c r="CG16" s="87"/>
      <c r="CH16" s="87"/>
      <c r="CI16" s="87"/>
      <c r="CJ16" s="87"/>
      <c r="CK16" s="87"/>
      <c r="CL16" s="87"/>
      <c r="CM16" s="87"/>
      <c r="CN16" s="87"/>
      <c r="CO16" s="87"/>
      <c r="CP16" s="87"/>
      <c r="CQ16" s="87"/>
      <c r="CR16" s="87"/>
      <c r="CS16" s="87"/>
      <c r="CT16" s="87"/>
      <c r="CU16" s="87"/>
      <c r="CV16" s="87"/>
      <c r="CW16" s="87"/>
      <c r="CX16" s="87"/>
      <c r="CY16" s="87"/>
      <c r="CZ16" s="87"/>
      <c r="DA16" s="87"/>
      <c r="DB16" s="87"/>
      <c r="DC16" s="87"/>
      <c r="DD16" s="87"/>
      <c r="DE16" s="87"/>
      <c r="DF16" s="87"/>
      <c r="DG16" s="87"/>
      <c r="DH16" s="87"/>
      <c r="DI16" s="87"/>
      <c r="DJ16" s="87"/>
      <c r="DK16" s="87"/>
      <c r="DL16" s="87"/>
      <c r="DM16" s="87"/>
      <c r="DN16" s="87"/>
      <c r="DO16" s="87"/>
      <c r="DP16" s="87"/>
      <c r="DQ16" s="87"/>
      <c r="DR16" s="87"/>
      <c r="DS16" s="87"/>
      <c r="DT16" s="87"/>
      <c r="DU16" s="87"/>
      <c r="DV16" s="87"/>
      <c r="DW16" s="87"/>
      <c r="DX16" s="87"/>
      <c r="DY16" s="87"/>
      <c r="DZ16" s="87"/>
      <c r="EA16" s="87"/>
      <c r="EB16" s="87"/>
      <c r="EC16" s="87"/>
      <c r="ED16" s="87"/>
      <c r="EE16" s="87"/>
      <c r="EF16" s="87"/>
      <c r="EG16" s="87"/>
      <c r="EH16" s="87"/>
      <c r="EI16" s="87"/>
      <c r="EJ16" s="87"/>
      <c r="EK16" s="87"/>
      <c r="EL16" s="87"/>
      <c r="EM16" s="87"/>
      <c r="EN16" s="87"/>
      <c r="EO16" s="87"/>
      <c r="EP16" s="87"/>
      <c r="EQ16" s="87"/>
      <c r="ER16" s="87"/>
      <c r="ES16" s="87"/>
      <c r="ET16" s="87"/>
      <c r="EU16" s="87"/>
      <c r="EV16" s="87"/>
      <c r="EW16" s="87"/>
      <c r="EX16" s="87"/>
      <c r="EY16" s="87"/>
      <c r="EZ16" s="87"/>
      <c r="FA16" s="87"/>
      <c r="FB16" s="87"/>
      <c r="FC16" s="87"/>
      <c r="FD16" s="87"/>
      <c r="FE16" s="87"/>
      <c r="FF16" s="87"/>
      <c r="FG16" s="87"/>
      <c r="FH16" s="87"/>
      <c r="FI16" s="87"/>
      <c r="FJ16" s="87"/>
      <c r="FK16" s="87"/>
      <c r="FL16" s="87"/>
      <c r="FM16" s="87"/>
      <c r="FN16" s="87"/>
      <c r="FO16" s="87"/>
      <c r="FP16" s="87"/>
      <c r="FQ16" s="87"/>
      <c r="FR16" s="87"/>
      <c r="FS16" s="87"/>
      <c r="FT16" s="87"/>
      <c r="FU16" s="87"/>
      <c r="FV16" s="87">
        <v>5</v>
      </c>
      <c r="FW16" s="87">
        <v>6</v>
      </c>
      <c r="FX16" s="87">
        <v>11</v>
      </c>
      <c r="FY16" s="87">
        <v>9</v>
      </c>
      <c r="FZ16" s="87"/>
      <c r="GA16" s="87"/>
      <c r="GB16" s="87">
        <v>2</v>
      </c>
      <c r="GC16" s="87">
        <v>11</v>
      </c>
      <c r="GD16" s="87"/>
      <c r="GE16" s="87"/>
      <c r="GF16" s="87">
        <v>0</v>
      </c>
      <c r="GG16" s="87"/>
      <c r="GH16" s="87"/>
      <c r="GI16" s="87"/>
      <c r="GJ16" s="87"/>
      <c r="GK16" s="87"/>
      <c r="GL16" s="87"/>
      <c r="GM16" s="87">
        <v>0</v>
      </c>
      <c r="GN16" s="87"/>
      <c r="GO16" s="87"/>
      <c r="GP16" s="87">
        <v>0</v>
      </c>
      <c r="GQ16" s="87"/>
      <c r="GR16" s="87"/>
      <c r="GS16" s="87"/>
      <c r="GT16" s="87"/>
      <c r="GU16" s="87">
        <v>0</v>
      </c>
      <c r="GV16" s="87"/>
      <c r="GW16" s="87"/>
      <c r="GX16" s="87">
        <v>0</v>
      </c>
      <c r="GY16" s="87"/>
      <c r="GZ16" s="87"/>
      <c r="HA16" s="87"/>
      <c r="HB16" s="87"/>
      <c r="HC16" s="87">
        <v>0</v>
      </c>
    </row>
    <row r="17" spans="1:211" ht="48">
      <c r="A17" s="783" t="s">
        <v>543</v>
      </c>
      <c r="B17" s="87" t="s">
        <v>317</v>
      </c>
      <c r="C17" s="783" t="s">
        <v>4106</v>
      </c>
      <c r="D17" s="87" t="s">
        <v>3856</v>
      </c>
      <c r="E17" s="87"/>
      <c r="F17" s="87"/>
      <c r="G17" s="87" t="s">
        <v>3436</v>
      </c>
      <c r="H17" s="87" t="s">
        <v>3437</v>
      </c>
      <c r="I17" s="87" t="s">
        <v>4107</v>
      </c>
      <c r="J17" s="87" t="s">
        <v>4108</v>
      </c>
      <c r="K17" s="87" t="s">
        <v>2975</v>
      </c>
      <c r="L17" s="87" t="s">
        <v>4109</v>
      </c>
      <c r="M17" s="87">
        <v>105</v>
      </c>
      <c r="N17" s="87"/>
      <c r="O17" s="87"/>
      <c r="P17" s="87">
        <v>1</v>
      </c>
      <c r="Q17" s="87">
        <v>28</v>
      </c>
      <c r="R17" s="87">
        <v>1</v>
      </c>
      <c r="S17" s="87"/>
      <c r="T17" s="87"/>
      <c r="U17" s="87">
        <v>83</v>
      </c>
      <c r="V17" s="87">
        <v>63</v>
      </c>
      <c r="W17" s="87">
        <v>15</v>
      </c>
      <c r="X17" s="87"/>
      <c r="Y17" s="87"/>
      <c r="Z17" s="87"/>
      <c r="AA17" s="87"/>
      <c r="AB17" s="87"/>
      <c r="AC17" s="87"/>
      <c r="AD17" s="87"/>
      <c r="AE17" s="87"/>
      <c r="AF17" s="87"/>
      <c r="AG17" s="87"/>
      <c r="AH17" s="87"/>
      <c r="AI17" s="87"/>
      <c r="AJ17" s="87"/>
      <c r="AK17" s="87"/>
      <c r="AL17" s="87"/>
      <c r="AM17" s="87"/>
      <c r="AN17" s="87"/>
      <c r="AO17" s="87"/>
      <c r="AP17" s="87"/>
      <c r="AQ17" s="87"/>
      <c r="AR17" s="87"/>
      <c r="AS17" s="87"/>
      <c r="AT17" s="87"/>
      <c r="AU17" s="87"/>
      <c r="AV17" s="87"/>
      <c r="AW17" s="87"/>
      <c r="AX17" s="87"/>
      <c r="AY17" s="87"/>
      <c r="AZ17" s="87"/>
      <c r="BA17" s="87"/>
      <c r="BB17" s="87"/>
      <c r="BC17" s="87"/>
      <c r="BD17" s="87"/>
      <c r="BE17" s="87"/>
      <c r="BF17" s="87"/>
      <c r="BG17" s="87"/>
      <c r="BH17" s="87"/>
      <c r="BI17" s="87"/>
      <c r="BJ17" s="87"/>
      <c r="BK17" s="87"/>
      <c r="BL17" s="87"/>
      <c r="BM17" s="87"/>
      <c r="BN17" s="87"/>
      <c r="BO17" s="87"/>
      <c r="BP17" s="87"/>
      <c r="BQ17" s="87"/>
      <c r="BR17" s="87"/>
      <c r="BS17" s="87"/>
      <c r="BT17" s="87"/>
      <c r="BU17" s="87"/>
      <c r="BV17" s="87"/>
      <c r="BW17" s="87"/>
      <c r="BX17" s="87"/>
      <c r="BY17" s="87"/>
      <c r="BZ17" s="87"/>
      <c r="CA17" s="87"/>
      <c r="CB17" s="87"/>
      <c r="CC17" s="87"/>
      <c r="CD17" s="87"/>
      <c r="CE17" s="87"/>
      <c r="CF17" s="87"/>
      <c r="CG17" s="87"/>
      <c r="CH17" s="87"/>
      <c r="CI17" s="87"/>
      <c r="CJ17" s="87"/>
      <c r="CK17" s="87"/>
      <c r="CL17" s="87"/>
      <c r="CM17" s="87"/>
      <c r="CN17" s="87"/>
      <c r="CO17" s="87"/>
      <c r="CP17" s="87"/>
      <c r="CQ17" s="87"/>
      <c r="CR17" s="87"/>
      <c r="CS17" s="87"/>
      <c r="CT17" s="87"/>
      <c r="CU17" s="87"/>
      <c r="CV17" s="87"/>
      <c r="CW17" s="87"/>
      <c r="CX17" s="87"/>
      <c r="CY17" s="87"/>
      <c r="CZ17" s="87"/>
      <c r="DA17" s="87"/>
      <c r="DB17" s="87"/>
      <c r="DC17" s="87"/>
      <c r="DD17" s="87"/>
      <c r="DE17" s="87"/>
      <c r="DF17" s="87"/>
      <c r="DG17" s="87"/>
      <c r="DH17" s="87"/>
      <c r="DI17" s="87"/>
      <c r="DJ17" s="87"/>
      <c r="DK17" s="87"/>
      <c r="DL17" s="87"/>
      <c r="DM17" s="87"/>
      <c r="DN17" s="87"/>
      <c r="DO17" s="87"/>
      <c r="DP17" s="87"/>
      <c r="DQ17" s="87"/>
      <c r="DR17" s="87"/>
      <c r="DS17" s="87"/>
      <c r="DT17" s="87"/>
      <c r="DU17" s="87"/>
      <c r="DV17" s="87"/>
      <c r="DW17" s="87"/>
      <c r="DX17" s="87"/>
      <c r="DY17" s="87"/>
      <c r="DZ17" s="87"/>
      <c r="EA17" s="87"/>
      <c r="EB17" s="87"/>
      <c r="EC17" s="87"/>
      <c r="ED17" s="87"/>
      <c r="EE17" s="87"/>
      <c r="EF17" s="87"/>
      <c r="EG17" s="87"/>
      <c r="EH17" s="87"/>
      <c r="EI17" s="87"/>
      <c r="EJ17" s="87"/>
      <c r="EK17" s="87"/>
      <c r="EL17" s="87"/>
      <c r="EM17" s="87"/>
      <c r="EN17" s="87"/>
      <c r="EO17" s="87"/>
      <c r="EP17" s="87"/>
      <c r="EQ17" s="87"/>
      <c r="ER17" s="87"/>
      <c r="ES17" s="87"/>
      <c r="ET17" s="87"/>
      <c r="EU17" s="87"/>
      <c r="EV17" s="87"/>
      <c r="EW17" s="87"/>
      <c r="EX17" s="87"/>
      <c r="EY17" s="87"/>
      <c r="EZ17" s="87"/>
      <c r="FA17" s="87"/>
      <c r="FB17" s="87"/>
      <c r="FC17" s="87"/>
      <c r="FD17" s="87"/>
      <c r="FE17" s="87"/>
      <c r="FF17" s="87"/>
      <c r="FG17" s="87"/>
      <c r="FH17" s="87"/>
      <c r="FI17" s="87"/>
      <c r="FJ17" s="87"/>
      <c r="FK17" s="87"/>
      <c r="FL17" s="87"/>
      <c r="FM17" s="87"/>
      <c r="FN17" s="87"/>
      <c r="FO17" s="87"/>
      <c r="FP17" s="87"/>
      <c r="FQ17" s="87"/>
      <c r="FR17" s="87"/>
      <c r="FS17" s="87"/>
      <c r="FT17" s="87"/>
      <c r="FU17" s="87"/>
      <c r="FV17" s="87">
        <v>20</v>
      </c>
      <c r="FW17" s="87">
        <v>100</v>
      </c>
      <c r="FX17" s="87">
        <v>120</v>
      </c>
      <c r="FY17" s="87">
        <v>30</v>
      </c>
      <c r="FZ17" s="87"/>
      <c r="GA17" s="87">
        <v>35</v>
      </c>
      <c r="GB17" s="87">
        <v>56</v>
      </c>
      <c r="GC17" s="87">
        <v>121</v>
      </c>
      <c r="GD17" s="87"/>
      <c r="GE17" s="87"/>
      <c r="GF17" s="87">
        <v>0</v>
      </c>
      <c r="GG17" s="87"/>
      <c r="GH17" s="87"/>
      <c r="GI17" s="87"/>
      <c r="GJ17" s="87"/>
      <c r="GK17" s="87"/>
      <c r="GL17" s="87"/>
      <c r="GM17" s="87">
        <v>0</v>
      </c>
      <c r="GN17" s="87"/>
      <c r="GO17" s="87">
        <v>35</v>
      </c>
      <c r="GP17" s="87">
        <v>35</v>
      </c>
      <c r="GQ17" s="87">
        <v>34</v>
      </c>
      <c r="GR17" s="87"/>
      <c r="GS17" s="87">
        <v>1</v>
      </c>
      <c r="GT17" s="87"/>
      <c r="GU17" s="87">
        <v>35</v>
      </c>
      <c r="GV17" s="87"/>
      <c r="GW17" s="87"/>
      <c r="GX17" s="87">
        <v>0</v>
      </c>
      <c r="GY17" s="87"/>
      <c r="GZ17" s="87"/>
      <c r="HA17" s="87"/>
      <c r="HB17" s="87"/>
      <c r="HC17" s="87">
        <v>0</v>
      </c>
    </row>
    <row r="18" spans="1:211" ht="60">
      <c r="A18" s="783" t="s">
        <v>544</v>
      </c>
      <c r="B18" s="87" t="s">
        <v>318</v>
      </c>
      <c r="C18" s="783" t="s">
        <v>2976</v>
      </c>
      <c r="D18" s="87" t="s">
        <v>3857</v>
      </c>
      <c r="E18" s="87" t="s">
        <v>3858</v>
      </c>
      <c r="F18" s="87">
        <v>27311</v>
      </c>
      <c r="G18" s="87" t="s">
        <v>3859</v>
      </c>
      <c r="H18" s="87" t="s">
        <v>3860</v>
      </c>
      <c r="I18" s="87" t="s">
        <v>4110</v>
      </c>
      <c r="J18" s="87" t="s">
        <v>4111</v>
      </c>
      <c r="K18" s="87" t="s">
        <v>2977</v>
      </c>
      <c r="L18" s="87" t="s">
        <v>4112</v>
      </c>
      <c r="M18" s="87">
        <v>22</v>
      </c>
      <c r="N18" s="87"/>
      <c r="O18" s="87"/>
      <c r="P18" s="87"/>
      <c r="Q18" s="87">
        <v>6</v>
      </c>
      <c r="R18" s="87"/>
      <c r="S18" s="87"/>
      <c r="T18" s="87"/>
      <c r="U18" s="87">
        <v>23</v>
      </c>
      <c r="V18" s="87">
        <v>25</v>
      </c>
      <c r="W18" s="87">
        <v>1</v>
      </c>
      <c r="X18" s="87"/>
      <c r="Y18" s="87"/>
      <c r="Z18" s="87"/>
      <c r="AA18" s="87"/>
      <c r="AB18" s="87"/>
      <c r="AC18" s="87"/>
      <c r="AD18" s="87"/>
      <c r="AE18" s="87"/>
      <c r="AF18" s="87"/>
      <c r="AG18" s="87"/>
      <c r="AH18" s="87"/>
      <c r="AI18" s="87"/>
      <c r="AJ18" s="87"/>
      <c r="AK18" s="87"/>
      <c r="AL18" s="87"/>
      <c r="AM18" s="87"/>
      <c r="AN18" s="87"/>
      <c r="AO18" s="87"/>
      <c r="AP18" s="87"/>
      <c r="AQ18" s="87"/>
      <c r="AR18" s="87"/>
      <c r="AS18" s="87"/>
      <c r="AT18" s="87"/>
      <c r="AU18" s="87"/>
      <c r="AV18" s="87"/>
      <c r="AW18" s="87"/>
      <c r="AX18" s="87"/>
      <c r="AY18" s="87"/>
      <c r="AZ18" s="87"/>
      <c r="BA18" s="87"/>
      <c r="BB18" s="87"/>
      <c r="BC18" s="87"/>
      <c r="BD18" s="87"/>
      <c r="BE18" s="87"/>
      <c r="BF18" s="87"/>
      <c r="BG18" s="87"/>
      <c r="BH18" s="87"/>
      <c r="BI18" s="87"/>
      <c r="BJ18" s="87"/>
      <c r="BK18" s="87"/>
      <c r="BL18" s="87"/>
      <c r="BM18" s="87"/>
      <c r="BN18" s="87"/>
      <c r="BO18" s="87"/>
      <c r="BP18" s="87"/>
      <c r="BQ18" s="87"/>
      <c r="BR18" s="87"/>
      <c r="BS18" s="87"/>
      <c r="BT18" s="87"/>
      <c r="BU18" s="87"/>
      <c r="BV18" s="87"/>
      <c r="BW18" s="87"/>
      <c r="BX18" s="87"/>
      <c r="BY18" s="87"/>
      <c r="BZ18" s="87"/>
      <c r="CA18" s="87"/>
      <c r="CB18" s="87"/>
      <c r="CC18" s="87"/>
      <c r="CD18" s="87"/>
      <c r="CE18" s="87"/>
      <c r="CF18" s="87"/>
      <c r="CG18" s="87"/>
      <c r="CH18" s="87"/>
      <c r="CI18" s="87"/>
      <c r="CJ18" s="87"/>
      <c r="CK18" s="87"/>
      <c r="CL18" s="87"/>
      <c r="CM18" s="87"/>
      <c r="CN18" s="87"/>
      <c r="CO18" s="87"/>
      <c r="CP18" s="87"/>
      <c r="CQ18" s="87"/>
      <c r="CR18" s="87"/>
      <c r="CS18" s="87"/>
      <c r="CT18" s="87"/>
      <c r="CU18" s="87"/>
      <c r="CV18" s="87"/>
      <c r="CW18" s="87"/>
      <c r="CX18" s="87"/>
      <c r="CY18" s="87"/>
      <c r="CZ18" s="87"/>
      <c r="DA18" s="87"/>
      <c r="DB18" s="87"/>
      <c r="DC18" s="87"/>
      <c r="DD18" s="87"/>
      <c r="DE18" s="87"/>
      <c r="DF18" s="87"/>
      <c r="DG18" s="87"/>
      <c r="DH18" s="87"/>
      <c r="DI18" s="87"/>
      <c r="DJ18" s="87"/>
      <c r="DK18" s="87"/>
      <c r="DL18" s="87"/>
      <c r="DM18" s="87"/>
      <c r="DN18" s="87"/>
      <c r="DO18" s="87"/>
      <c r="DP18" s="87"/>
      <c r="DQ18" s="87"/>
      <c r="DR18" s="87"/>
      <c r="DS18" s="87"/>
      <c r="DT18" s="87"/>
      <c r="DU18" s="87"/>
      <c r="DV18" s="87"/>
      <c r="DW18" s="87"/>
      <c r="DX18" s="87"/>
      <c r="DY18" s="87"/>
      <c r="DZ18" s="87"/>
      <c r="EA18" s="87"/>
      <c r="EB18" s="87"/>
      <c r="EC18" s="87"/>
      <c r="ED18" s="87"/>
      <c r="EE18" s="87"/>
      <c r="EF18" s="87"/>
      <c r="EG18" s="87"/>
      <c r="EH18" s="87"/>
      <c r="EI18" s="87"/>
      <c r="EJ18" s="87"/>
      <c r="EK18" s="87">
        <v>1</v>
      </c>
      <c r="EL18" s="87"/>
      <c r="EM18" s="87"/>
      <c r="EN18" s="87"/>
      <c r="EO18" s="87">
        <v>2</v>
      </c>
      <c r="EP18" s="87"/>
      <c r="EQ18" s="87"/>
      <c r="ER18" s="87"/>
      <c r="ES18" s="87"/>
      <c r="ET18" s="87"/>
      <c r="EU18" s="87"/>
      <c r="EV18" s="87"/>
      <c r="EW18" s="87"/>
      <c r="EX18" s="87"/>
      <c r="EY18" s="87"/>
      <c r="EZ18" s="87"/>
      <c r="FA18" s="87"/>
      <c r="FB18" s="87"/>
      <c r="FC18" s="87"/>
      <c r="FD18" s="87"/>
      <c r="FE18" s="87"/>
      <c r="FF18" s="87"/>
      <c r="FG18" s="87"/>
      <c r="FH18" s="87"/>
      <c r="FI18" s="87"/>
      <c r="FJ18" s="87"/>
      <c r="FK18" s="87"/>
      <c r="FL18" s="87"/>
      <c r="FM18" s="87"/>
      <c r="FN18" s="87"/>
      <c r="FO18" s="87"/>
      <c r="FP18" s="87"/>
      <c r="FQ18" s="87"/>
      <c r="FR18" s="87"/>
      <c r="FS18" s="87"/>
      <c r="FT18" s="87"/>
      <c r="FU18" s="87"/>
      <c r="FV18" s="87">
        <v>3</v>
      </c>
      <c r="FW18" s="87">
        <v>2</v>
      </c>
      <c r="FX18" s="87">
        <v>5</v>
      </c>
      <c r="FY18" s="87">
        <v>2</v>
      </c>
      <c r="FZ18" s="87"/>
      <c r="GA18" s="87"/>
      <c r="GB18" s="87">
        <v>3</v>
      </c>
      <c r="GC18" s="87">
        <v>5</v>
      </c>
      <c r="GD18" s="87"/>
      <c r="GE18" s="87"/>
      <c r="GF18" s="87">
        <v>0</v>
      </c>
      <c r="GG18" s="87"/>
      <c r="GH18" s="87"/>
      <c r="GI18" s="87"/>
      <c r="GJ18" s="87"/>
      <c r="GK18" s="87"/>
      <c r="GL18" s="87"/>
      <c r="GM18" s="87">
        <v>0</v>
      </c>
      <c r="GN18" s="87"/>
      <c r="GO18" s="87"/>
      <c r="GP18" s="87">
        <v>0</v>
      </c>
      <c r="GQ18" s="87"/>
      <c r="GR18" s="87"/>
      <c r="GS18" s="87"/>
      <c r="GT18" s="87"/>
      <c r="GU18" s="87">
        <v>0</v>
      </c>
      <c r="GV18" s="87"/>
      <c r="GW18" s="87"/>
      <c r="GX18" s="87">
        <v>0</v>
      </c>
      <c r="GY18" s="87"/>
      <c r="GZ18" s="87"/>
      <c r="HA18" s="87"/>
      <c r="HB18" s="87"/>
      <c r="HC18" s="87">
        <v>0</v>
      </c>
    </row>
    <row r="19" spans="1:211" s="87" customFormat="1" ht="60">
      <c r="A19" s="783" t="s">
        <v>4677</v>
      </c>
      <c r="B19" s="87" t="s">
        <v>4678</v>
      </c>
      <c r="C19" s="783" t="s">
        <v>3684</v>
      </c>
      <c r="D19" s="87" t="s">
        <v>4113</v>
      </c>
      <c r="G19" s="87" t="s">
        <v>3503</v>
      </c>
      <c r="H19" s="87" t="s">
        <v>3504</v>
      </c>
      <c r="I19" s="87" t="s">
        <v>4114</v>
      </c>
      <c r="J19" s="87" t="s">
        <v>4115</v>
      </c>
      <c r="K19" s="87" t="s">
        <v>4116</v>
      </c>
      <c r="L19" s="87" t="s">
        <v>4117</v>
      </c>
      <c r="M19" s="87">
        <v>106</v>
      </c>
      <c r="N19" s="87">
        <v>0</v>
      </c>
      <c r="O19" s="87">
        <v>0</v>
      </c>
      <c r="P19" s="87">
        <v>2</v>
      </c>
      <c r="Q19" s="87">
        <v>63</v>
      </c>
      <c r="U19" s="87">
        <v>114</v>
      </c>
      <c r="V19" s="87">
        <v>73</v>
      </c>
      <c r="W19" s="87">
        <v>16</v>
      </c>
      <c r="EK19" s="87">
        <v>1</v>
      </c>
      <c r="EM19" s="87">
        <v>1</v>
      </c>
      <c r="EO19" s="87">
        <v>3</v>
      </c>
      <c r="FV19" s="87">
        <v>10</v>
      </c>
      <c r="FW19" s="87">
        <v>87</v>
      </c>
      <c r="FX19" s="87">
        <v>97</v>
      </c>
      <c r="FY19" s="87">
        <v>10</v>
      </c>
      <c r="FZ19" s="87">
        <v>0</v>
      </c>
      <c r="GA19" s="87">
        <v>0</v>
      </c>
      <c r="GB19" s="87">
        <v>87</v>
      </c>
      <c r="GC19" s="87">
        <v>97</v>
      </c>
      <c r="GD19" s="87">
        <v>0</v>
      </c>
      <c r="GE19" s="87">
        <v>5</v>
      </c>
      <c r="GF19" s="87">
        <v>5</v>
      </c>
      <c r="GG19" s="87">
        <v>0</v>
      </c>
      <c r="GH19" s="87">
        <v>0</v>
      </c>
      <c r="GI19" s="87">
        <v>0</v>
      </c>
      <c r="GJ19" s="87">
        <v>5</v>
      </c>
      <c r="GM19" s="87">
        <v>5</v>
      </c>
      <c r="GP19" s="87">
        <v>0</v>
      </c>
      <c r="GU19" s="87">
        <v>0</v>
      </c>
      <c r="GX19" s="87">
        <v>0</v>
      </c>
      <c r="HC19" s="87">
        <v>0</v>
      </c>
    </row>
    <row r="20" spans="1:211" ht="60">
      <c r="A20" s="783" t="s">
        <v>546</v>
      </c>
      <c r="B20" s="87" t="s">
        <v>320</v>
      </c>
      <c r="C20" s="783" t="s">
        <v>3861</v>
      </c>
      <c r="D20" s="87" t="s">
        <v>3862</v>
      </c>
      <c r="E20" s="87" t="s">
        <v>2978</v>
      </c>
      <c r="F20" s="87">
        <v>684</v>
      </c>
      <c r="G20" s="87"/>
      <c r="H20" s="87" t="s">
        <v>2979</v>
      </c>
      <c r="I20" s="87" t="s">
        <v>4118</v>
      </c>
      <c r="J20" s="87" t="s">
        <v>4119</v>
      </c>
      <c r="K20" s="87" t="s">
        <v>2980</v>
      </c>
      <c r="L20" s="87"/>
      <c r="M20" s="87">
        <v>19</v>
      </c>
      <c r="N20" s="87"/>
      <c r="O20" s="87"/>
      <c r="P20" s="87">
        <v>1</v>
      </c>
      <c r="Q20" s="87">
        <v>10</v>
      </c>
      <c r="R20" s="87"/>
      <c r="S20" s="87"/>
      <c r="T20" s="87"/>
      <c r="U20" s="87">
        <v>13</v>
      </c>
      <c r="V20" s="87">
        <v>14</v>
      </c>
      <c r="W20" s="87">
        <v>1</v>
      </c>
      <c r="X20" s="87"/>
      <c r="Y20" s="87"/>
      <c r="Z20" s="87"/>
      <c r="AA20" s="87"/>
      <c r="AB20" s="87"/>
      <c r="AC20" s="87"/>
      <c r="AD20" s="87"/>
      <c r="AE20" s="87"/>
      <c r="AF20" s="87"/>
      <c r="AG20" s="87"/>
      <c r="AH20" s="87"/>
      <c r="AI20" s="87"/>
      <c r="AJ20" s="87"/>
      <c r="AK20" s="87"/>
      <c r="AL20" s="87"/>
      <c r="AM20" s="87"/>
      <c r="AN20" s="87"/>
      <c r="AO20" s="87"/>
      <c r="AP20" s="87"/>
      <c r="AQ20" s="87"/>
      <c r="AR20" s="87"/>
      <c r="AS20" s="87"/>
      <c r="AT20" s="87"/>
      <c r="AU20" s="87"/>
      <c r="AV20" s="87"/>
      <c r="AW20" s="87"/>
      <c r="AX20" s="87"/>
      <c r="AY20" s="87"/>
      <c r="AZ20" s="87"/>
      <c r="BA20" s="87"/>
      <c r="BB20" s="87"/>
      <c r="BC20" s="87"/>
      <c r="BD20" s="87"/>
      <c r="BE20" s="87"/>
      <c r="BF20" s="87"/>
      <c r="BG20" s="87"/>
      <c r="BH20" s="87"/>
      <c r="BI20" s="87"/>
      <c r="BJ20" s="87"/>
      <c r="BK20" s="87"/>
      <c r="BL20" s="87"/>
      <c r="BM20" s="87"/>
      <c r="BN20" s="87"/>
      <c r="BO20" s="87"/>
      <c r="BP20" s="87"/>
      <c r="BQ20" s="87"/>
      <c r="BR20" s="87"/>
      <c r="BS20" s="87"/>
      <c r="BT20" s="87"/>
      <c r="BU20" s="87"/>
      <c r="BV20" s="87"/>
      <c r="BW20" s="87"/>
      <c r="BX20" s="87"/>
      <c r="BY20" s="87"/>
      <c r="BZ20" s="87"/>
      <c r="CA20" s="87"/>
      <c r="CB20" s="87"/>
      <c r="CC20" s="87"/>
      <c r="CD20" s="87"/>
      <c r="CE20" s="87"/>
      <c r="CF20" s="87"/>
      <c r="CG20" s="87"/>
      <c r="CH20" s="87"/>
      <c r="CI20" s="87"/>
      <c r="CJ20" s="87"/>
      <c r="CK20" s="87"/>
      <c r="CL20" s="87"/>
      <c r="CM20" s="87"/>
      <c r="CN20" s="87"/>
      <c r="CO20" s="87"/>
      <c r="CP20" s="87"/>
      <c r="CQ20" s="87"/>
      <c r="CR20" s="87"/>
      <c r="CS20" s="87"/>
      <c r="CT20" s="87"/>
      <c r="CU20" s="87"/>
      <c r="CV20" s="87"/>
      <c r="CW20" s="87"/>
      <c r="CX20" s="87"/>
      <c r="CY20" s="87"/>
      <c r="CZ20" s="87"/>
      <c r="DA20" s="87"/>
      <c r="DB20" s="87"/>
      <c r="DC20" s="87"/>
      <c r="DD20" s="87"/>
      <c r="DE20" s="87"/>
      <c r="DF20" s="87"/>
      <c r="DG20" s="87"/>
      <c r="DH20" s="87"/>
      <c r="DI20" s="87"/>
      <c r="DJ20" s="87"/>
      <c r="DK20" s="87"/>
      <c r="DL20" s="87"/>
      <c r="DM20" s="87"/>
      <c r="DN20" s="87"/>
      <c r="DO20" s="87"/>
      <c r="DP20" s="87"/>
      <c r="DQ20" s="87"/>
      <c r="DR20" s="87"/>
      <c r="DS20" s="87"/>
      <c r="DT20" s="87"/>
      <c r="DU20" s="87"/>
      <c r="DV20" s="87"/>
      <c r="DW20" s="87"/>
      <c r="DX20" s="87"/>
      <c r="DY20" s="87"/>
      <c r="DZ20" s="87"/>
      <c r="EA20" s="87"/>
      <c r="EB20" s="87"/>
      <c r="EC20" s="87"/>
      <c r="ED20" s="87"/>
      <c r="EE20" s="87"/>
      <c r="EF20" s="87"/>
      <c r="EG20" s="87"/>
      <c r="EH20" s="87"/>
      <c r="EI20" s="87"/>
      <c r="EJ20" s="87"/>
      <c r="EK20" s="87"/>
      <c r="EL20" s="87"/>
      <c r="EM20" s="87"/>
      <c r="EN20" s="87"/>
      <c r="EO20" s="87"/>
      <c r="EP20" s="87"/>
      <c r="EQ20" s="87"/>
      <c r="ER20" s="87"/>
      <c r="ES20" s="87"/>
      <c r="ET20" s="87"/>
      <c r="EU20" s="87"/>
      <c r="EV20" s="87"/>
      <c r="EW20" s="87"/>
      <c r="EX20" s="87"/>
      <c r="EY20" s="87"/>
      <c r="EZ20" s="87"/>
      <c r="FA20" s="87"/>
      <c r="FB20" s="87"/>
      <c r="FC20" s="87"/>
      <c r="FD20" s="87"/>
      <c r="FE20" s="87"/>
      <c r="FF20" s="87"/>
      <c r="FG20" s="87"/>
      <c r="FH20" s="87"/>
      <c r="FI20" s="87"/>
      <c r="FJ20" s="87"/>
      <c r="FK20" s="87"/>
      <c r="FL20" s="87"/>
      <c r="FM20" s="87"/>
      <c r="FN20" s="87"/>
      <c r="FO20" s="87"/>
      <c r="FP20" s="87"/>
      <c r="FQ20" s="87"/>
      <c r="FR20" s="87"/>
      <c r="FS20" s="87"/>
      <c r="FT20" s="87"/>
      <c r="FU20" s="87"/>
      <c r="FV20" s="87"/>
      <c r="FW20" s="87">
        <v>10</v>
      </c>
      <c r="FX20" s="87">
        <v>10</v>
      </c>
      <c r="FY20" s="87"/>
      <c r="FZ20" s="87"/>
      <c r="GA20" s="87"/>
      <c r="GB20" s="87">
        <v>10</v>
      </c>
      <c r="GC20" s="87">
        <v>10</v>
      </c>
      <c r="GD20" s="87"/>
      <c r="GE20" s="87">
        <v>5</v>
      </c>
      <c r="GF20" s="87">
        <v>5</v>
      </c>
      <c r="GG20" s="87"/>
      <c r="GH20" s="87"/>
      <c r="GI20" s="87"/>
      <c r="GJ20" s="87">
        <v>3</v>
      </c>
      <c r="GK20" s="87"/>
      <c r="GL20" s="87">
        <v>5</v>
      </c>
      <c r="GM20" s="87">
        <v>8</v>
      </c>
      <c r="GN20" s="87"/>
      <c r="GO20" s="87"/>
      <c r="GP20" s="87">
        <v>0</v>
      </c>
      <c r="GQ20" s="87"/>
      <c r="GR20" s="87"/>
      <c r="GS20" s="87"/>
      <c r="GT20" s="87"/>
      <c r="GU20" s="87">
        <v>0</v>
      </c>
      <c r="GV20" s="87"/>
      <c r="GW20" s="87"/>
      <c r="GX20" s="87">
        <v>0</v>
      </c>
      <c r="GY20" s="87"/>
      <c r="GZ20" s="87"/>
      <c r="HA20" s="87"/>
      <c r="HB20" s="87"/>
      <c r="HC20" s="87">
        <v>0</v>
      </c>
    </row>
    <row r="21" spans="1:211" ht="36">
      <c r="A21" s="783" t="s">
        <v>547</v>
      </c>
      <c r="B21" s="87" t="s">
        <v>321</v>
      </c>
      <c r="C21" s="783" t="s">
        <v>4120</v>
      </c>
      <c r="D21" s="87" t="s">
        <v>4121</v>
      </c>
      <c r="E21" s="87" t="s">
        <v>2981</v>
      </c>
      <c r="F21" s="87"/>
      <c r="G21" s="87" t="s">
        <v>2981</v>
      </c>
      <c r="H21" s="87"/>
      <c r="I21" s="87" t="s">
        <v>4122</v>
      </c>
      <c r="J21" s="87" t="s">
        <v>4123</v>
      </c>
      <c r="K21" s="87" t="s">
        <v>2982</v>
      </c>
      <c r="L21" s="87" t="s">
        <v>2982</v>
      </c>
      <c r="M21" s="87">
        <v>79</v>
      </c>
      <c r="N21" s="87">
        <v>0</v>
      </c>
      <c r="O21" s="87">
        <v>2</v>
      </c>
      <c r="P21" s="87">
        <v>4</v>
      </c>
      <c r="Q21" s="87">
        <v>23</v>
      </c>
      <c r="R21" s="87">
        <v>0</v>
      </c>
      <c r="S21" s="87">
        <v>0</v>
      </c>
      <c r="T21" s="87">
        <v>0</v>
      </c>
      <c r="U21" s="87">
        <v>68</v>
      </c>
      <c r="V21" s="87">
        <v>56</v>
      </c>
      <c r="W21" s="87">
        <v>12</v>
      </c>
      <c r="X21" s="87"/>
      <c r="Y21" s="87"/>
      <c r="Z21" s="87"/>
      <c r="AA21" s="87"/>
      <c r="AB21" s="87"/>
      <c r="AC21" s="87"/>
      <c r="AD21" s="87"/>
      <c r="AE21" s="87"/>
      <c r="AF21" s="87"/>
      <c r="AG21" s="87"/>
      <c r="AH21" s="87"/>
      <c r="AI21" s="87"/>
      <c r="AJ21" s="87"/>
      <c r="AK21" s="87"/>
      <c r="AL21" s="87"/>
      <c r="AM21" s="87"/>
      <c r="AN21" s="87"/>
      <c r="AO21" s="87"/>
      <c r="AP21" s="87"/>
      <c r="AQ21" s="87"/>
      <c r="AR21" s="87"/>
      <c r="AS21" s="87"/>
      <c r="AT21" s="87"/>
      <c r="AU21" s="87"/>
      <c r="AV21" s="87"/>
      <c r="AW21" s="87"/>
      <c r="AX21" s="87"/>
      <c r="AY21" s="87"/>
      <c r="AZ21" s="87"/>
      <c r="BA21" s="87"/>
      <c r="BB21" s="87"/>
      <c r="BC21" s="87"/>
      <c r="BD21" s="87"/>
      <c r="BE21" s="87"/>
      <c r="BF21" s="87"/>
      <c r="BG21" s="87"/>
      <c r="BH21" s="87"/>
      <c r="BI21" s="87"/>
      <c r="BJ21" s="87"/>
      <c r="BK21" s="87"/>
      <c r="BL21" s="87"/>
      <c r="BM21" s="87"/>
      <c r="BN21" s="87"/>
      <c r="BO21" s="87"/>
      <c r="BP21" s="87"/>
      <c r="BQ21" s="87"/>
      <c r="BR21" s="87"/>
      <c r="BS21" s="87"/>
      <c r="BT21" s="87"/>
      <c r="BU21" s="87"/>
      <c r="BV21" s="87"/>
      <c r="BW21" s="87"/>
      <c r="BX21" s="87"/>
      <c r="BY21" s="87"/>
      <c r="BZ21" s="87"/>
      <c r="CA21" s="87"/>
      <c r="CB21" s="87"/>
      <c r="CC21" s="87"/>
      <c r="CD21" s="87"/>
      <c r="CE21" s="87"/>
      <c r="CF21" s="87"/>
      <c r="CG21" s="87"/>
      <c r="CH21" s="87"/>
      <c r="CI21" s="87"/>
      <c r="CJ21" s="87"/>
      <c r="CK21" s="87"/>
      <c r="CL21" s="87"/>
      <c r="CM21" s="87"/>
      <c r="CN21" s="87"/>
      <c r="CO21" s="87"/>
      <c r="CP21" s="87"/>
      <c r="CQ21" s="87"/>
      <c r="CR21" s="87"/>
      <c r="CS21" s="87"/>
      <c r="CT21" s="87"/>
      <c r="CU21" s="87"/>
      <c r="CV21" s="87"/>
      <c r="CW21" s="87"/>
      <c r="CX21" s="87"/>
      <c r="CY21" s="87"/>
      <c r="CZ21" s="87"/>
      <c r="DA21" s="87"/>
      <c r="DB21" s="87"/>
      <c r="DC21" s="87"/>
      <c r="DD21" s="87"/>
      <c r="DE21" s="87"/>
      <c r="DF21" s="87"/>
      <c r="DG21" s="87"/>
      <c r="DH21" s="87"/>
      <c r="DI21" s="87"/>
      <c r="DJ21" s="87"/>
      <c r="DK21" s="87"/>
      <c r="DL21" s="87"/>
      <c r="DM21" s="87"/>
      <c r="DN21" s="87"/>
      <c r="DO21" s="87"/>
      <c r="DP21" s="87"/>
      <c r="DQ21" s="87"/>
      <c r="DR21" s="87"/>
      <c r="DS21" s="87"/>
      <c r="DT21" s="87"/>
      <c r="DU21" s="87"/>
      <c r="DV21" s="87"/>
      <c r="DW21" s="87"/>
      <c r="DX21" s="87"/>
      <c r="DY21" s="87"/>
      <c r="DZ21" s="87"/>
      <c r="EA21" s="87"/>
      <c r="EB21" s="87"/>
      <c r="EC21" s="87"/>
      <c r="ED21" s="87"/>
      <c r="EE21" s="87"/>
      <c r="EF21" s="87"/>
      <c r="EG21" s="87"/>
      <c r="EH21" s="87"/>
      <c r="EI21" s="87"/>
      <c r="EJ21" s="87"/>
      <c r="EK21" s="87"/>
      <c r="EL21" s="87"/>
      <c r="EM21" s="87"/>
      <c r="EN21" s="87"/>
      <c r="EO21" s="87"/>
      <c r="EP21" s="87"/>
      <c r="EQ21" s="87"/>
      <c r="ER21" s="87"/>
      <c r="ES21" s="87"/>
      <c r="ET21" s="87"/>
      <c r="EU21" s="87"/>
      <c r="EV21" s="87"/>
      <c r="EW21" s="87"/>
      <c r="EX21" s="87"/>
      <c r="EY21" s="87"/>
      <c r="EZ21" s="87"/>
      <c r="FA21" s="87"/>
      <c r="FB21" s="87"/>
      <c r="FC21" s="87"/>
      <c r="FD21" s="87"/>
      <c r="FE21" s="87"/>
      <c r="FF21" s="87"/>
      <c r="FG21" s="87"/>
      <c r="FH21" s="87"/>
      <c r="FI21" s="87"/>
      <c r="FJ21" s="87"/>
      <c r="FK21" s="87"/>
      <c r="FL21" s="87"/>
      <c r="FM21" s="87"/>
      <c r="FN21" s="87"/>
      <c r="FO21" s="87"/>
      <c r="FP21" s="87"/>
      <c r="FQ21" s="87"/>
      <c r="FR21" s="87"/>
      <c r="FS21" s="87"/>
      <c r="FT21" s="87"/>
      <c r="FU21" s="87"/>
      <c r="FV21" s="87">
        <v>24</v>
      </c>
      <c r="FW21" s="87">
        <v>66</v>
      </c>
      <c r="FX21" s="87">
        <v>90</v>
      </c>
      <c r="FY21" s="87">
        <v>37</v>
      </c>
      <c r="FZ21" s="87"/>
      <c r="GA21" s="87">
        <v>9</v>
      </c>
      <c r="GB21" s="87">
        <v>54</v>
      </c>
      <c r="GC21" s="87">
        <v>100</v>
      </c>
      <c r="GD21" s="87"/>
      <c r="GE21" s="87">
        <v>10</v>
      </c>
      <c r="GF21" s="87">
        <v>10</v>
      </c>
      <c r="GG21" s="87"/>
      <c r="GH21" s="87"/>
      <c r="GI21" s="87">
        <v>3</v>
      </c>
      <c r="GJ21" s="87">
        <v>4</v>
      </c>
      <c r="GK21" s="87"/>
      <c r="GL21" s="87"/>
      <c r="GM21" s="87">
        <v>7</v>
      </c>
      <c r="GN21" s="87">
        <v>0</v>
      </c>
      <c r="GO21" s="87">
        <v>9</v>
      </c>
      <c r="GP21" s="87">
        <v>9</v>
      </c>
      <c r="GQ21" s="87">
        <v>9</v>
      </c>
      <c r="GR21" s="87"/>
      <c r="GS21" s="87"/>
      <c r="GT21" s="87"/>
      <c r="GU21" s="87">
        <v>9</v>
      </c>
      <c r="GV21" s="87"/>
      <c r="GW21" s="87"/>
      <c r="GX21" s="87">
        <v>0</v>
      </c>
      <c r="GY21" s="87"/>
      <c r="GZ21" s="87"/>
      <c r="HA21" s="87"/>
      <c r="HB21" s="87"/>
      <c r="HC21" s="87">
        <v>0</v>
      </c>
    </row>
    <row r="22" spans="1:211" ht="60">
      <c r="A22" s="783" t="s">
        <v>548</v>
      </c>
      <c r="B22" s="87" t="s">
        <v>322</v>
      </c>
      <c r="C22" s="783" t="s">
        <v>2983</v>
      </c>
      <c r="D22" s="87" t="s">
        <v>3687</v>
      </c>
      <c r="E22" s="87" t="s">
        <v>2984</v>
      </c>
      <c r="F22" s="87">
        <v>3720</v>
      </c>
      <c r="G22" s="87" t="s">
        <v>2985</v>
      </c>
      <c r="H22" s="87" t="s">
        <v>3438</v>
      </c>
      <c r="I22" s="87" t="s">
        <v>3863</v>
      </c>
      <c r="J22" s="87" t="s">
        <v>3864</v>
      </c>
      <c r="K22" s="87" t="s">
        <v>3865</v>
      </c>
      <c r="L22" s="87" t="s">
        <v>3865</v>
      </c>
      <c r="M22" s="87">
        <v>11</v>
      </c>
      <c r="N22" s="87"/>
      <c r="O22" s="87"/>
      <c r="P22" s="87"/>
      <c r="Q22" s="87">
        <v>2</v>
      </c>
      <c r="R22" s="87"/>
      <c r="S22" s="87"/>
      <c r="T22" s="87"/>
      <c r="U22" s="87">
        <v>24</v>
      </c>
      <c r="V22" s="87">
        <v>13</v>
      </c>
      <c r="W22" s="87">
        <v>1</v>
      </c>
      <c r="X22" s="87"/>
      <c r="Y22" s="87"/>
      <c r="Z22" s="87"/>
      <c r="AA22" s="87"/>
      <c r="AB22" s="87"/>
      <c r="AC22" s="87"/>
      <c r="AD22" s="87"/>
      <c r="AE22" s="87"/>
      <c r="AF22" s="87"/>
      <c r="AG22" s="87"/>
      <c r="AH22" s="87"/>
      <c r="AI22" s="87"/>
      <c r="AJ22" s="87"/>
      <c r="AK22" s="87"/>
      <c r="AL22" s="87"/>
      <c r="AM22" s="87"/>
      <c r="AN22" s="87"/>
      <c r="AO22" s="87"/>
      <c r="AP22" s="87"/>
      <c r="AQ22" s="87"/>
      <c r="AR22" s="87"/>
      <c r="AS22" s="87"/>
      <c r="AT22" s="87"/>
      <c r="AU22" s="87"/>
      <c r="AV22" s="87"/>
      <c r="AW22" s="87"/>
      <c r="AX22" s="87"/>
      <c r="AY22" s="87"/>
      <c r="AZ22" s="87"/>
      <c r="BA22" s="87"/>
      <c r="BB22" s="87"/>
      <c r="BC22" s="87"/>
      <c r="BD22" s="87"/>
      <c r="BE22" s="87"/>
      <c r="BF22" s="87"/>
      <c r="BG22" s="87"/>
      <c r="BH22" s="87"/>
      <c r="BI22" s="87"/>
      <c r="BJ22" s="87"/>
      <c r="BK22" s="87"/>
      <c r="BL22" s="87"/>
      <c r="BM22" s="87"/>
      <c r="BN22" s="87"/>
      <c r="BO22" s="87"/>
      <c r="BP22" s="87"/>
      <c r="BQ22" s="87"/>
      <c r="BR22" s="87"/>
      <c r="BS22" s="87"/>
      <c r="BT22" s="87"/>
      <c r="BU22" s="87"/>
      <c r="BV22" s="87"/>
      <c r="BW22" s="87"/>
      <c r="BX22" s="87"/>
      <c r="BY22" s="87"/>
      <c r="BZ22" s="87"/>
      <c r="CA22" s="87"/>
      <c r="CB22" s="87"/>
      <c r="CC22" s="87"/>
      <c r="CD22" s="87"/>
      <c r="CE22" s="87"/>
      <c r="CF22" s="87"/>
      <c r="CG22" s="87"/>
      <c r="CH22" s="87"/>
      <c r="CI22" s="87"/>
      <c r="CJ22" s="87"/>
      <c r="CK22" s="87"/>
      <c r="CL22" s="87"/>
      <c r="CM22" s="87"/>
      <c r="CN22" s="87"/>
      <c r="CO22" s="87"/>
      <c r="CP22" s="87"/>
      <c r="CQ22" s="87"/>
      <c r="CR22" s="87"/>
      <c r="CS22" s="87"/>
      <c r="CT22" s="87"/>
      <c r="CU22" s="87"/>
      <c r="CV22" s="87"/>
      <c r="CW22" s="87"/>
      <c r="CX22" s="87"/>
      <c r="CY22" s="87"/>
      <c r="CZ22" s="87"/>
      <c r="DA22" s="87"/>
      <c r="DB22" s="87"/>
      <c r="DC22" s="87"/>
      <c r="DD22" s="87"/>
      <c r="DE22" s="87"/>
      <c r="DF22" s="87"/>
      <c r="DG22" s="87"/>
      <c r="DH22" s="87"/>
      <c r="DI22" s="87"/>
      <c r="DJ22" s="87"/>
      <c r="DK22" s="87"/>
      <c r="DL22" s="87"/>
      <c r="DM22" s="87"/>
      <c r="DN22" s="87"/>
      <c r="DO22" s="87"/>
      <c r="DP22" s="87"/>
      <c r="DQ22" s="87"/>
      <c r="DR22" s="87"/>
      <c r="DS22" s="87"/>
      <c r="DT22" s="87"/>
      <c r="DU22" s="87"/>
      <c r="DV22" s="87"/>
      <c r="DW22" s="87"/>
      <c r="DX22" s="87"/>
      <c r="DY22" s="87"/>
      <c r="DZ22" s="87"/>
      <c r="EA22" s="87"/>
      <c r="EB22" s="87"/>
      <c r="EC22" s="87"/>
      <c r="ED22" s="87"/>
      <c r="EE22" s="87"/>
      <c r="EF22" s="87"/>
      <c r="EG22" s="87"/>
      <c r="EH22" s="87"/>
      <c r="EI22" s="87"/>
      <c r="EJ22" s="87"/>
      <c r="EK22" s="87"/>
      <c r="EL22" s="87"/>
      <c r="EM22" s="87"/>
      <c r="EN22" s="87"/>
      <c r="EO22" s="87"/>
      <c r="EP22" s="87"/>
      <c r="EQ22" s="87"/>
      <c r="ER22" s="87"/>
      <c r="ES22" s="87"/>
      <c r="ET22" s="87"/>
      <c r="EU22" s="87"/>
      <c r="EV22" s="87"/>
      <c r="EW22" s="87"/>
      <c r="EX22" s="87"/>
      <c r="EY22" s="87"/>
      <c r="EZ22" s="87"/>
      <c r="FA22" s="87"/>
      <c r="FB22" s="87"/>
      <c r="FC22" s="87"/>
      <c r="FD22" s="87"/>
      <c r="FE22" s="87"/>
      <c r="FF22" s="87"/>
      <c r="FG22" s="87"/>
      <c r="FH22" s="87"/>
      <c r="FI22" s="87"/>
      <c r="FJ22" s="87"/>
      <c r="FK22" s="87"/>
      <c r="FL22" s="87"/>
      <c r="FM22" s="87"/>
      <c r="FN22" s="87"/>
      <c r="FO22" s="87"/>
      <c r="FP22" s="87"/>
      <c r="FQ22" s="87"/>
      <c r="FR22" s="87"/>
      <c r="FS22" s="87"/>
      <c r="FT22" s="87"/>
      <c r="FU22" s="87"/>
      <c r="FV22" s="87">
        <v>1</v>
      </c>
      <c r="FW22" s="87">
        <v>23</v>
      </c>
      <c r="FX22" s="87">
        <v>24</v>
      </c>
      <c r="FY22" s="87"/>
      <c r="FZ22" s="87"/>
      <c r="GA22" s="87">
        <v>1</v>
      </c>
      <c r="GB22" s="87">
        <v>23</v>
      </c>
      <c r="GC22" s="87">
        <v>24</v>
      </c>
      <c r="GD22" s="87"/>
      <c r="GE22" s="87"/>
      <c r="GF22" s="87">
        <v>0</v>
      </c>
      <c r="GG22" s="87"/>
      <c r="GH22" s="87"/>
      <c r="GI22" s="87"/>
      <c r="GJ22" s="87"/>
      <c r="GK22" s="87"/>
      <c r="GL22" s="87"/>
      <c r="GM22" s="87">
        <v>0</v>
      </c>
      <c r="GN22" s="87"/>
      <c r="GO22" s="87">
        <v>1</v>
      </c>
      <c r="GP22" s="87">
        <v>1</v>
      </c>
      <c r="GQ22" s="87">
        <v>1</v>
      </c>
      <c r="GR22" s="87"/>
      <c r="GS22" s="87"/>
      <c r="GT22" s="87"/>
      <c r="GU22" s="87">
        <v>1</v>
      </c>
      <c r="GV22" s="87"/>
      <c r="GW22" s="87"/>
      <c r="GX22" s="87">
        <v>0</v>
      </c>
      <c r="GY22" s="87"/>
      <c r="GZ22" s="87"/>
      <c r="HA22" s="87"/>
      <c r="HB22" s="87"/>
      <c r="HC22" s="87">
        <v>0</v>
      </c>
    </row>
    <row r="23" spans="1:211" ht="60">
      <c r="A23" s="783" t="s">
        <v>549</v>
      </c>
      <c r="B23" s="87" t="s">
        <v>323</v>
      </c>
      <c r="C23" s="783" t="s">
        <v>3505</v>
      </c>
      <c r="D23" s="87" t="s">
        <v>4124</v>
      </c>
      <c r="E23" s="87" t="s">
        <v>2986</v>
      </c>
      <c r="F23" s="87"/>
      <c r="G23" s="87"/>
      <c r="H23" s="87" t="s">
        <v>4125</v>
      </c>
      <c r="I23" s="87" t="s">
        <v>4126</v>
      </c>
      <c r="J23" s="87" t="s">
        <v>4127</v>
      </c>
      <c r="K23" s="87" t="s">
        <v>2987</v>
      </c>
      <c r="L23" s="87"/>
      <c r="M23" s="87">
        <v>29</v>
      </c>
      <c r="N23" s="87">
        <v>0</v>
      </c>
      <c r="O23" s="87"/>
      <c r="P23" s="87">
        <v>1</v>
      </c>
      <c r="Q23" s="87">
        <v>12</v>
      </c>
      <c r="R23" s="87">
        <v>0</v>
      </c>
      <c r="S23" s="87">
        <v>0</v>
      </c>
      <c r="T23" s="87">
        <v>0</v>
      </c>
      <c r="U23" s="87">
        <v>38</v>
      </c>
      <c r="V23" s="87">
        <v>22</v>
      </c>
      <c r="W23" s="87">
        <v>5</v>
      </c>
      <c r="X23" s="87"/>
      <c r="Y23" s="87"/>
      <c r="Z23" s="87"/>
      <c r="AA23" s="87"/>
      <c r="AB23" s="87"/>
      <c r="AC23" s="87"/>
      <c r="AD23" s="87"/>
      <c r="AE23" s="87"/>
      <c r="AF23" s="87"/>
      <c r="AG23" s="87"/>
      <c r="AH23" s="87"/>
      <c r="AI23" s="87"/>
      <c r="AJ23" s="87"/>
      <c r="AK23" s="87"/>
      <c r="AL23" s="87"/>
      <c r="AM23" s="87"/>
      <c r="AN23" s="87"/>
      <c r="AO23" s="87"/>
      <c r="AP23" s="87"/>
      <c r="AQ23" s="87"/>
      <c r="AR23" s="87"/>
      <c r="AS23" s="87"/>
      <c r="AT23" s="87"/>
      <c r="AU23" s="87"/>
      <c r="AV23" s="87"/>
      <c r="AW23" s="87"/>
      <c r="AX23" s="87"/>
      <c r="AY23" s="87"/>
      <c r="AZ23" s="87"/>
      <c r="BA23" s="87"/>
      <c r="BB23" s="87"/>
      <c r="BC23" s="87"/>
      <c r="BD23" s="87"/>
      <c r="BE23" s="87"/>
      <c r="BF23" s="87"/>
      <c r="BG23" s="87"/>
      <c r="BH23" s="87"/>
      <c r="BI23" s="87"/>
      <c r="BJ23" s="87"/>
      <c r="BK23" s="87"/>
      <c r="BL23" s="87"/>
      <c r="BM23" s="87"/>
      <c r="BN23" s="87"/>
      <c r="BO23" s="87"/>
      <c r="BP23" s="87"/>
      <c r="BQ23" s="87"/>
      <c r="BR23" s="87"/>
      <c r="BS23" s="87"/>
      <c r="BT23" s="87"/>
      <c r="BU23" s="87"/>
      <c r="BV23" s="87"/>
      <c r="BW23" s="87"/>
      <c r="BX23" s="87"/>
      <c r="BY23" s="87"/>
      <c r="BZ23" s="87"/>
      <c r="CA23" s="87"/>
      <c r="CB23" s="87"/>
      <c r="CC23" s="87"/>
      <c r="CD23" s="87"/>
      <c r="CE23" s="87"/>
      <c r="CF23" s="87"/>
      <c r="CG23" s="87"/>
      <c r="CH23" s="87"/>
      <c r="CI23" s="87"/>
      <c r="CJ23" s="87"/>
      <c r="CK23" s="87"/>
      <c r="CL23" s="87"/>
      <c r="CM23" s="87"/>
      <c r="CN23" s="87"/>
      <c r="CO23" s="87"/>
      <c r="CP23" s="87"/>
      <c r="CQ23" s="87"/>
      <c r="CR23" s="87"/>
      <c r="CS23" s="87"/>
      <c r="CT23" s="87"/>
      <c r="CU23" s="87"/>
      <c r="CV23" s="87"/>
      <c r="CW23" s="87"/>
      <c r="CX23" s="87"/>
      <c r="CY23" s="87"/>
      <c r="CZ23" s="87"/>
      <c r="DA23" s="87"/>
      <c r="DB23" s="87"/>
      <c r="DC23" s="87"/>
      <c r="DD23" s="87"/>
      <c r="DE23" s="87"/>
      <c r="DF23" s="87"/>
      <c r="DG23" s="87"/>
      <c r="DH23" s="87"/>
      <c r="DI23" s="87"/>
      <c r="DJ23" s="87"/>
      <c r="DK23" s="87"/>
      <c r="DL23" s="87"/>
      <c r="DM23" s="87"/>
      <c r="DN23" s="87"/>
      <c r="DO23" s="87"/>
      <c r="DP23" s="87"/>
      <c r="DQ23" s="87"/>
      <c r="DR23" s="87"/>
      <c r="DS23" s="87"/>
      <c r="DT23" s="87"/>
      <c r="DU23" s="87"/>
      <c r="DV23" s="87"/>
      <c r="DW23" s="87"/>
      <c r="DX23" s="87"/>
      <c r="DY23" s="87"/>
      <c r="DZ23" s="87"/>
      <c r="EA23" s="87"/>
      <c r="EB23" s="87"/>
      <c r="EC23" s="87"/>
      <c r="ED23" s="87"/>
      <c r="EE23" s="87"/>
      <c r="EF23" s="87"/>
      <c r="EG23" s="87"/>
      <c r="EH23" s="87"/>
      <c r="EI23" s="87"/>
      <c r="EJ23" s="87"/>
      <c r="EK23" s="87"/>
      <c r="EL23" s="87"/>
      <c r="EM23" s="87"/>
      <c r="EN23" s="87"/>
      <c r="EO23" s="87"/>
      <c r="EP23" s="87"/>
      <c r="EQ23" s="87"/>
      <c r="ER23" s="87"/>
      <c r="ES23" s="87"/>
      <c r="ET23" s="87"/>
      <c r="EU23" s="87"/>
      <c r="EV23" s="87"/>
      <c r="EW23" s="87"/>
      <c r="EX23" s="87"/>
      <c r="EY23" s="87"/>
      <c r="EZ23" s="87"/>
      <c r="FA23" s="87"/>
      <c r="FB23" s="87"/>
      <c r="FC23" s="87"/>
      <c r="FD23" s="87"/>
      <c r="FE23" s="87"/>
      <c r="FF23" s="87"/>
      <c r="FG23" s="87"/>
      <c r="FH23" s="87"/>
      <c r="FI23" s="87"/>
      <c r="FJ23" s="87"/>
      <c r="FK23" s="87"/>
      <c r="FL23" s="87"/>
      <c r="FM23" s="87"/>
      <c r="FN23" s="87"/>
      <c r="FO23" s="87"/>
      <c r="FP23" s="87"/>
      <c r="FQ23" s="87"/>
      <c r="FR23" s="87"/>
      <c r="FS23" s="87"/>
      <c r="FT23" s="87"/>
      <c r="FU23" s="87"/>
      <c r="FV23" s="87">
        <v>2</v>
      </c>
      <c r="FW23" s="87">
        <v>10</v>
      </c>
      <c r="FX23" s="87">
        <v>12</v>
      </c>
      <c r="FY23" s="87">
        <v>12</v>
      </c>
      <c r="FZ23" s="87"/>
      <c r="GA23" s="87"/>
      <c r="GB23" s="87"/>
      <c r="GC23" s="87">
        <v>12</v>
      </c>
      <c r="GD23" s="87"/>
      <c r="GE23" s="87"/>
      <c r="GF23" s="87">
        <v>0</v>
      </c>
      <c r="GG23" s="87"/>
      <c r="GH23" s="87"/>
      <c r="GI23" s="87"/>
      <c r="GJ23" s="87"/>
      <c r="GK23" s="87"/>
      <c r="GL23" s="87"/>
      <c r="GM23" s="87">
        <v>0</v>
      </c>
      <c r="GN23" s="87"/>
      <c r="GO23" s="87"/>
      <c r="GP23" s="87">
        <v>0</v>
      </c>
      <c r="GQ23" s="87"/>
      <c r="GR23" s="87"/>
      <c r="GS23" s="87"/>
      <c r="GT23" s="87"/>
      <c r="GU23" s="87">
        <v>0</v>
      </c>
      <c r="GV23" s="87"/>
      <c r="GW23" s="87"/>
      <c r="GX23" s="87">
        <v>0</v>
      </c>
      <c r="GY23" s="87"/>
      <c r="GZ23" s="87"/>
      <c r="HA23" s="87"/>
      <c r="HB23" s="87"/>
      <c r="HC23" s="87">
        <v>0</v>
      </c>
    </row>
    <row r="24" spans="1:211" ht="48">
      <c r="A24" s="783" t="s">
        <v>550</v>
      </c>
      <c r="B24" s="87" t="s">
        <v>324</v>
      </c>
      <c r="C24" s="783" t="s">
        <v>4128</v>
      </c>
      <c r="D24" s="87" t="s">
        <v>3688</v>
      </c>
      <c r="E24" s="87" t="s">
        <v>2988</v>
      </c>
      <c r="F24" s="87"/>
      <c r="G24" s="87" t="s">
        <v>2988</v>
      </c>
      <c r="H24" s="87" t="s">
        <v>2989</v>
      </c>
      <c r="I24" s="87" t="s">
        <v>4129</v>
      </c>
      <c r="J24" s="87" t="s">
        <v>4130</v>
      </c>
      <c r="K24" s="87" t="s">
        <v>3866</v>
      </c>
      <c r="L24" s="87" t="s">
        <v>4131</v>
      </c>
      <c r="M24" s="87">
        <v>26</v>
      </c>
      <c r="N24" s="87">
        <v>0</v>
      </c>
      <c r="O24" s="87">
        <v>0</v>
      </c>
      <c r="P24" s="87">
        <v>1</v>
      </c>
      <c r="Q24" s="87">
        <v>25</v>
      </c>
      <c r="R24" s="87">
        <v>0</v>
      </c>
      <c r="S24" s="87">
        <v>0</v>
      </c>
      <c r="T24" s="87">
        <v>0</v>
      </c>
      <c r="U24" s="87">
        <v>60</v>
      </c>
      <c r="V24" s="87">
        <v>27</v>
      </c>
      <c r="W24" s="87">
        <v>0</v>
      </c>
      <c r="X24" s="87"/>
      <c r="Y24" s="87"/>
      <c r="Z24" s="87"/>
      <c r="AA24" s="87"/>
      <c r="AB24" s="87"/>
      <c r="AC24" s="87"/>
      <c r="AD24" s="87"/>
      <c r="AE24" s="87"/>
      <c r="AF24" s="87"/>
      <c r="AG24" s="87"/>
      <c r="AH24" s="87"/>
      <c r="AI24" s="87"/>
      <c r="AJ24" s="87"/>
      <c r="AK24" s="87"/>
      <c r="AL24" s="87"/>
      <c r="AM24" s="87"/>
      <c r="AN24" s="87"/>
      <c r="AO24" s="87"/>
      <c r="AP24" s="87"/>
      <c r="AQ24" s="87"/>
      <c r="AR24" s="87"/>
      <c r="AS24" s="87"/>
      <c r="AT24" s="87"/>
      <c r="AU24" s="87"/>
      <c r="AV24" s="87"/>
      <c r="AW24" s="87"/>
      <c r="AX24" s="87"/>
      <c r="AY24" s="87"/>
      <c r="AZ24" s="87"/>
      <c r="BA24" s="87"/>
      <c r="BB24" s="87"/>
      <c r="BC24" s="87"/>
      <c r="BD24" s="87"/>
      <c r="BE24" s="87"/>
      <c r="BF24" s="87"/>
      <c r="BG24" s="87"/>
      <c r="BH24" s="87"/>
      <c r="BI24" s="87"/>
      <c r="BJ24" s="87"/>
      <c r="BK24" s="87"/>
      <c r="BL24" s="87"/>
      <c r="BM24" s="87"/>
      <c r="BN24" s="87"/>
      <c r="BO24" s="87"/>
      <c r="BP24" s="87"/>
      <c r="BQ24" s="87"/>
      <c r="BR24" s="87"/>
      <c r="BS24" s="87"/>
      <c r="BT24" s="87"/>
      <c r="BU24" s="87"/>
      <c r="BV24" s="87"/>
      <c r="BW24" s="87"/>
      <c r="BX24" s="87"/>
      <c r="BY24" s="87"/>
      <c r="BZ24" s="87"/>
      <c r="CA24" s="87"/>
      <c r="CB24" s="87"/>
      <c r="CC24" s="87"/>
      <c r="CD24" s="87"/>
      <c r="CE24" s="87"/>
      <c r="CF24" s="87"/>
      <c r="CG24" s="87"/>
      <c r="CH24" s="87"/>
      <c r="CI24" s="87"/>
      <c r="CJ24" s="87"/>
      <c r="CK24" s="87"/>
      <c r="CL24" s="87"/>
      <c r="CM24" s="87"/>
      <c r="CN24" s="87"/>
      <c r="CO24" s="87"/>
      <c r="CP24" s="87"/>
      <c r="CQ24" s="87"/>
      <c r="CR24" s="87"/>
      <c r="CS24" s="87"/>
      <c r="CT24" s="87"/>
      <c r="CU24" s="87"/>
      <c r="CV24" s="87"/>
      <c r="CW24" s="87"/>
      <c r="CX24" s="87"/>
      <c r="CY24" s="87"/>
      <c r="CZ24" s="87"/>
      <c r="DA24" s="87"/>
      <c r="DB24" s="87"/>
      <c r="DC24" s="87"/>
      <c r="DD24" s="87"/>
      <c r="DE24" s="87"/>
      <c r="DF24" s="87"/>
      <c r="DG24" s="87"/>
      <c r="DH24" s="87"/>
      <c r="DI24" s="87"/>
      <c r="DJ24" s="87"/>
      <c r="DK24" s="87"/>
      <c r="DL24" s="87"/>
      <c r="DM24" s="87"/>
      <c r="DN24" s="87"/>
      <c r="DO24" s="87"/>
      <c r="DP24" s="87"/>
      <c r="DQ24" s="87"/>
      <c r="DR24" s="87"/>
      <c r="DS24" s="87"/>
      <c r="DT24" s="87"/>
      <c r="DU24" s="87"/>
      <c r="DV24" s="87"/>
      <c r="DW24" s="87"/>
      <c r="DX24" s="87"/>
      <c r="DY24" s="87"/>
      <c r="DZ24" s="87"/>
      <c r="EA24" s="87"/>
      <c r="EB24" s="87"/>
      <c r="EC24" s="87"/>
      <c r="ED24" s="87"/>
      <c r="EE24" s="87"/>
      <c r="EF24" s="87"/>
      <c r="EG24" s="87"/>
      <c r="EH24" s="87"/>
      <c r="EI24" s="87"/>
      <c r="EJ24" s="87"/>
      <c r="EK24" s="87"/>
      <c r="EL24" s="87"/>
      <c r="EM24" s="87"/>
      <c r="EN24" s="87"/>
      <c r="EO24" s="87"/>
      <c r="EP24" s="87"/>
      <c r="EQ24" s="87"/>
      <c r="ER24" s="87"/>
      <c r="ES24" s="87"/>
      <c r="ET24" s="87"/>
      <c r="EU24" s="87"/>
      <c r="EV24" s="87"/>
      <c r="EW24" s="87"/>
      <c r="EX24" s="87"/>
      <c r="EY24" s="87"/>
      <c r="EZ24" s="87"/>
      <c r="FA24" s="87"/>
      <c r="FB24" s="87"/>
      <c r="FC24" s="87"/>
      <c r="FD24" s="87"/>
      <c r="FE24" s="87"/>
      <c r="FF24" s="87"/>
      <c r="FG24" s="87"/>
      <c r="FH24" s="87"/>
      <c r="FI24" s="87"/>
      <c r="FJ24" s="87"/>
      <c r="FK24" s="87"/>
      <c r="FL24" s="87"/>
      <c r="FM24" s="87"/>
      <c r="FN24" s="87"/>
      <c r="FO24" s="87"/>
      <c r="FP24" s="87"/>
      <c r="FQ24" s="87"/>
      <c r="FR24" s="87"/>
      <c r="FS24" s="87"/>
      <c r="FT24" s="87"/>
      <c r="FU24" s="87"/>
      <c r="FV24" s="87">
        <v>4</v>
      </c>
      <c r="FW24" s="87">
        <v>9</v>
      </c>
      <c r="FX24" s="87">
        <v>13</v>
      </c>
      <c r="FY24" s="87">
        <v>4</v>
      </c>
      <c r="FZ24" s="87">
        <v>0</v>
      </c>
      <c r="GA24" s="87">
        <v>8</v>
      </c>
      <c r="GB24" s="87">
        <v>9</v>
      </c>
      <c r="GC24" s="87">
        <v>21</v>
      </c>
      <c r="GD24" s="87"/>
      <c r="GE24" s="87"/>
      <c r="GF24" s="87">
        <v>0</v>
      </c>
      <c r="GG24" s="87"/>
      <c r="GH24" s="87"/>
      <c r="GI24" s="87"/>
      <c r="GJ24" s="87"/>
      <c r="GK24" s="87"/>
      <c r="GL24" s="87"/>
      <c r="GM24" s="87">
        <v>0</v>
      </c>
      <c r="GN24" s="87">
        <v>0</v>
      </c>
      <c r="GO24" s="87">
        <v>8</v>
      </c>
      <c r="GP24" s="87">
        <v>8</v>
      </c>
      <c r="GQ24" s="87">
        <v>8</v>
      </c>
      <c r="GR24" s="87">
        <v>8</v>
      </c>
      <c r="GS24" s="87">
        <v>8</v>
      </c>
      <c r="GT24" s="87">
        <v>0</v>
      </c>
      <c r="GU24" s="87">
        <v>24</v>
      </c>
      <c r="GV24" s="87"/>
      <c r="GW24" s="87"/>
      <c r="GX24" s="87">
        <v>0</v>
      </c>
      <c r="GY24" s="87"/>
      <c r="GZ24" s="87"/>
      <c r="HA24" s="87"/>
      <c r="HB24" s="87"/>
      <c r="HC24" s="87">
        <v>0</v>
      </c>
    </row>
    <row r="25" spans="1:211" ht="60">
      <c r="A25" s="783" t="s">
        <v>551</v>
      </c>
      <c r="B25" s="87" t="s">
        <v>325</v>
      </c>
      <c r="C25" s="783" t="s">
        <v>3867</v>
      </c>
      <c r="D25" s="87" t="s">
        <v>3689</v>
      </c>
      <c r="E25" s="87" t="s">
        <v>2990</v>
      </c>
      <c r="F25" s="87">
        <v>2964</v>
      </c>
      <c r="G25" s="87" t="s">
        <v>2991</v>
      </c>
      <c r="H25" s="87" t="s">
        <v>2992</v>
      </c>
      <c r="I25" s="87" t="s">
        <v>3868</v>
      </c>
      <c r="J25" s="87" t="s">
        <v>3869</v>
      </c>
      <c r="K25" s="87" t="s">
        <v>2993</v>
      </c>
      <c r="L25" s="87" t="s">
        <v>3870</v>
      </c>
      <c r="M25" s="87">
        <v>146</v>
      </c>
      <c r="N25" s="87">
        <v>0</v>
      </c>
      <c r="O25" s="87">
        <v>1</v>
      </c>
      <c r="P25" s="87">
        <v>13</v>
      </c>
      <c r="Q25" s="87">
        <v>108</v>
      </c>
      <c r="R25" s="87">
        <v>0</v>
      </c>
      <c r="S25" s="87">
        <v>0</v>
      </c>
      <c r="T25" s="87">
        <v>0</v>
      </c>
      <c r="U25" s="87">
        <v>220</v>
      </c>
      <c r="V25" s="87">
        <v>119</v>
      </c>
      <c r="W25" s="87">
        <v>19</v>
      </c>
      <c r="X25" s="87"/>
      <c r="Y25" s="87"/>
      <c r="Z25" s="87"/>
      <c r="AA25" s="87"/>
      <c r="AB25" s="87"/>
      <c r="AC25" s="87"/>
      <c r="AD25" s="87"/>
      <c r="AE25" s="87"/>
      <c r="AF25" s="87"/>
      <c r="AG25" s="87"/>
      <c r="AH25" s="87"/>
      <c r="AI25" s="87"/>
      <c r="AJ25" s="87"/>
      <c r="AK25" s="87"/>
      <c r="AL25" s="87"/>
      <c r="AM25" s="87"/>
      <c r="AN25" s="87"/>
      <c r="AO25" s="87"/>
      <c r="AP25" s="87"/>
      <c r="AQ25" s="87"/>
      <c r="AR25" s="87"/>
      <c r="AS25" s="87"/>
      <c r="AT25" s="87"/>
      <c r="AU25" s="87"/>
      <c r="AV25" s="87"/>
      <c r="AW25" s="87"/>
      <c r="AX25" s="87"/>
      <c r="AY25" s="87"/>
      <c r="AZ25" s="87"/>
      <c r="BA25" s="87"/>
      <c r="BB25" s="87"/>
      <c r="BC25" s="87"/>
      <c r="BD25" s="87"/>
      <c r="BE25" s="87"/>
      <c r="BF25" s="87"/>
      <c r="BG25" s="87"/>
      <c r="BH25" s="87"/>
      <c r="BI25" s="87"/>
      <c r="BJ25" s="87"/>
      <c r="BK25" s="87"/>
      <c r="BL25" s="87"/>
      <c r="BM25" s="87"/>
      <c r="BN25" s="87"/>
      <c r="BO25" s="87"/>
      <c r="BP25" s="87"/>
      <c r="BQ25" s="87"/>
      <c r="BR25" s="87"/>
      <c r="BS25" s="87"/>
      <c r="BT25" s="87"/>
      <c r="BU25" s="87"/>
      <c r="BV25" s="87"/>
      <c r="BW25" s="87"/>
      <c r="BX25" s="87"/>
      <c r="BY25" s="87"/>
      <c r="BZ25" s="87"/>
      <c r="CA25" s="87"/>
      <c r="CB25" s="87"/>
      <c r="CC25" s="87"/>
      <c r="CD25" s="87"/>
      <c r="CE25" s="87"/>
      <c r="CF25" s="87"/>
      <c r="CG25" s="87"/>
      <c r="CH25" s="87"/>
      <c r="CI25" s="87"/>
      <c r="CJ25" s="87"/>
      <c r="CK25" s="87"/>
      <c r="CL25" s="87"/>
      <c r="CM25" s="87"/>
      <c r="CN25" s="87"/>
      <c r="CO25" s="87"/>
      <c r="CP25" s="87"/>
      <c r="CQ25" s="87"/>
      <c r="CR25" s="87"/>
      <c r="CS25" s="87"/>
      <c r="CT25" s="87"/>
      <c r="CU25" s="87"/>
      <c r="CV25" s="87"/>
      <c r="CW25" s="87"/>
      <c r="CX25" s="87"/>
      <c r="CY25" s="87"/>
      <c r="CZ25" s="87"/>
      <c r="DA25" s="87"/>
      <c r="DB25" s="87"/>
      <c r="DC25" s="87"/>
      <c r="DD25" s="87"/>
      <c r="DE25" s="87"/>
      <c r="DF25" s="87"/>
      <c r="DG25" s="87"/>
      <c r="DH25" s="87"/>
      <c r="DI25" s="87"/>
      <c r="DJ25" s="87"/>
      <c r="DK25" s="87"/>
      <c r="DL25" s="87"/>
      <c r="DM25" s="87"/>
      <c r="DN25" s="87"/>
      <c r="DO25" s="87"/>
      <c r="DP25" s="87"/>
      <c r="DQ25" s="87"/>
      <c r="DR25" s="87"/>
      <c r="DS25" s="87"/>
      <c r="DT25" s="87"/>
      <c r="DU25" s="87"/>
      <c r="DV25" s="87"/>
      <c r="DW25" s="87"/>
      <c r="DX25" s="87"/>
      <c r="DY25" s="87"/>
      <c r="DZ25" s="87"/>
      <c r="EA25" s="87"/>
      <c r="EB25" s="87"/>
      <c r="EC25" s="87"/>
      <c r="ED25" s="87"/>
      <c r="EE25" s="87"/>
      <c r="EF25" s="87"/>
      <c r="EG25" s="87"/>
      <c r="EH25" s="87"/>
      <c r="EI25" s="87"/>
      <c r="EJ25" s="87"/>
      <c r="EK25" s="87"/>
      <c r="EL25" s="87"/>
      <c r="EM25" s="87"/>
      <c r="EN25" s="87"/>
      <c r="EO25" s="87">
        <v>4</v>
      </c>
      <c r="EP25" s="87"/>
      <c r="EQ25" s="87"/>
      <c r="ER25" s="87"/>
      <c r="ES25" s="87"/>
      <c r="ET25" s="87"/>
      <c r="EU25" s="87"/>
      <c r="EV25" s="87"/>
      <c r="EW25" s="87"/>
      <c r="EX25" s="87"/>
      <c r="EY25" s="87"/>
      <c r="EZ25" s="87"/>
      <c r="FA25" s="87"/>
      <c r="FB25" s="87"/>
      <c r="FC25" s="87"/>
      <c r="FD25" s="87"/>
      <c r="FE25" s="87"/>
      <c r="FF25" s="87"/>
      <c r="FG25" s="87"/>
      <c r="FH25" s="87"/>
      <c r="FI25" s="87"/>
      <c r="FJ25" s="87"/>
      <c r="FK25" s="87"/>
      <c r="FL25" s="87"/>
      <c r="FM25" s="87"/>
      <c r="FN25" s="87"/>
      <c r="FO25" s="87"/>
      <c r="FP25" s="87"/>
      <c r="FQ25" s="87"/>
      <c r="FR25" s="87"/>
      <c r="FS25" s="87"/>
      <c r="FT25" s="87"/>
      <c r="FU25" s="87"/>
      <c r="FV25" s="87">
        <v>76</v>
      </c>
      <c r="FW25" s="87">
        <v>87</v>
      </c>
      <c r="FX25" s="87">
        <v>163</v>
      </c>
      <c r="FY25" s="87">
        <v>31</v>
      </c>
      <c r="FZ25" s="87"/>
      <c r="GA25" s="87">
        <v>37</v>
      </c>
      <c r="GB25" s="87">
        <v>113</v>
      </c>
      <c r="GC25" s="87">
        <v>181</v>
      </c>
      <c r="GD25" s="87">
        <v>3</v>
      </c>
      <c r="GE25" s="87">
        <v>7</v>
      </c>
      <c r="GF25" s="87">
        <v>10</v>
      </c>
      <c r="GG25" s="87">
        <v>0</v>
      </c>
      <c r="GH25" s="87">
        <v>0</v>
      </c>
      <c r="GI25" s="87">
        <v>0</v>
      </c>
      <c r="GJ25" s="87">
        <v>9</v>
      </c>
      <c r="GK25" s="87">
        <v>0</v>
      </c>
      <c r="GL25" s="87">
        <v>2</v>
      </c>
      <c r="GM25" s="87">
        <v>11</v>
      </c>
      <c r="GN25" s="87">
        <v>10</v>
      </c>
      <c r="GO25" s="87">
        <v>27</v>
      </c>
      <c r="GP25" s="87">
        <v>37</v>
      </c>
      <c r="GQ25" s="87">
        <v>28</v>
      </c>
      <c r="GR25" s="87">
        <v>7</v>
      </c>
      <c r="GS25" s="87">
        <v>17</v>
      </c>
      <c r="GT25" s="87">
        <v>0</v>
      </c>
      <c r="GU25" s="87">
        <v>52</v>
      </c>
      <c r="GV25" s="87"/>
      <c r="GW25" s="87"/>
      <c r="GX25" s="87">
        <v>0</v>
      </c>
      <c r="GY25" s="87"/>
      <c r="GZ25" s="87"/>
      <c r="HA25" s="87"/>
      <c r="HB25" s="87"/>
      <c r="HC25" s="87">
        <v>0</v>
      </c>
    </row>
    <row r="26" spans="1:211" ht="60">
      <c r="A26" s="783" t="s">
        <v>552</v>
      </c>
      <c r="B26" s="87" t="s">
        <v>1435</v>
      </c>
      <c r="C26" s="783" t="s">
        <v>4132</v>
      </c>
      <c r="D26" s="87" t="s">
        <v>4133</v>
      </c>
      <c r="E26" s="87" t="s">
        <v>3384</v>
      </c>
      <c r="F26" s="87">
        <v>2322</v>
      </c>
      <c r="G26" s="87" t="s">
        <v>3385</v>
      </c>
      <c r="H26" s="87" t="s">
        <v>3386</v>
      </c>
      <c r="I26" s="87" t="s">
        <v>3871</v>
      </c>
      <c r="J26" s="87" t="s">
        <v>4134</v>
      </c>
      <c r="K26" s="87" t="s">
        <v>2994</v>
      </c>
      <c r="L26" s="87" t="s">
        <v>2994</v>
      </c>
      <c r="M26" s="87">
        <v>7</v>
      </c>
      <c r="N26" s="87"/>
      <c r="O26" s="87"/>
      <c r="P26" s="87"/>
      <c r="Q26" s="87">
        <v>2</v>
      </c>
      <c r="R26" s="87"/>
      <c r="S26" s="87"/>
      <c r="T26" s="87"/>
      <c r="U26" s="87">
        <v>5</v>
      </c>
      <c r="V26" s="87">
        <v>4</v>
      </c>
      <c r="W26" s="87">
        <v>3</v>
      </c>
      <c r="X26" s="87"/>
      <c r="Y26" s="87"/>
      <c r="Z26" s="87"/>
      <c r="AA26" s="87"/>
      <c r="AB26" s="87"/>
      <c r="AC26" s="87"/>
      <c r="AD26" s="87"/>
      <c r="AE26" s="87"/>
      <c r="AF26" s="87"/>
      <c r="AG26" s="87"/>
      <c r="AH26" s="87"/>
      <c r="AI26" s="87"/>
      <c r="AJ26" s="87"/>
      <c r="AK26" s="87"/>
      <c r="AL26" s="87"/>
      <c r="AM26" s="87"/>
      <c r="AN26" s="87"/>
      <c r="AO26" s="87"/>
      <c r="AP26" s="87"/>
      <c r="AQ26" s="87"/>
      <c r="AR26" s="87"/>
      <c r="AS26" s="87"/>
      <c r="AT26" s="87"/>
      <c r="AU26" s="87"/>
      <c r="AV26" s="87"/>
      <c r="AW26" s="87"/>
      <c r="AX26" s="87"/>
      <c r="AY26" s="87"/>
      <c r="AZ26" s="87"/>
      <c r="BA26" s="87"/>
      <c r="BB26" s="87"/>
      <c r="BC26" s="87"/>
      <c r="BD26" s="87"/>
      <c r="BE26" s="87"/>
      <c r="BF26" s="87"/>
      <c r="BG26" s="87"/>
      <c r="BH26" s="87"/>
      <c r="BI26" s="87"/>
      <c r="BJ26" s="87"/>
      <c r="BK26" s="87"/>
      <c r="BL26" s="87"/>
      <c r="BM26" s="87"/>
      <c r="BN26" s="87"/>
      <c r="BO26" s="87"/>
      <c r="BP26" s="87"/>
      <c r="BQ26" s="87"/>
      <c r="BR26" s="87"/>
      <c r="BS26" s="87"/>
      <c r="BT26" s="87"/>
      <c r="BU26" s="87"/>
      <c r="BV26" s="87"/>
      <c r="BW26" s="87"/>
      <c r="BX26" s="87"/>
      <c r="BY26" s="87"/>
      <c r="BZ26" s="87"/>
      <c r="CA26" s="87"/>
      <c r="CB26" s="87"/>
      <c r="CC26" s="87"/>
      <c r="CD26" s="87"/>
      <c r="CE26" s="87"/>
      <c r="CF26" s="87"/>
      <c r="CG26" s="87"/>
      <c r="CH26" s="87"/>
      <c r="CI26" s="87"/>
      <c r="CJ26" s="87"/>
      <c r="CK26" s="87"/>
      <c r="CL26" s="87"/>
      <c r="CM26" s="87"/>
      <c r="CN26" s="87"/>
      <c r="CO26" s="87"/>
      <c r="CP26" s="87"/>
      <c r="CQ26" s="87"/>
      <c r="CR26" s="87"/>
      <c r="CS26" s="87"/>
      <c r="CT26" s="87"/>
      <c r="CU26" s="87"/>
      <c r="CV26" s="87"/>
      <c r="CW26" s="87"/>
      <c r="CX26" s="87"/>
      <c r="CY26" s="87"/>
      <c r="CZ26" s="87"/>
      <c r="DA26" s="87"/>
      <c r="DB26" s="87"/>
      <c r="DC26" s="87"/>
      <c r="DD26" s="87"/>
      <c r="DE26" s="87"/>
      <c r="DF26" s="87"/>
      <c r="DG26" s="87"/>
      <c r="DH26" s="87"/>
      <c r="DI26" s="87"/>
      <c r="DJ26" s="87"/>
      <c r="DK26" s="87"/>
      <c r="DL26" s="87"/>
      <c r="DM26" s="87"/>
      <c r="DN26" s="87"/>
      <c r="DO26" s="87"/>
      <c r="DP26" s="87"/>
      <c r="DQ26" s="87"/>
      <c r="DR26" s="87"/>
      <c r="DS26" s="87"/>
      <c r="DT26" s="87"/>
      <c r="DU26" s="87"/>
      <c r="DV26" s="87"/>
      <c r="DW26" s="87"/>
      <c r="DX26" s="87"/>
      <c r="DY26" s="87"/>
      <c r="DZ26" s="87"/>
      <c r="EA26" s="87"/>
      <c r="EB26" s="87"/>
      <c r="EC26" s="87"/>
      <c r="ED26" s="87"/>
      <c r="EE26" s="87"/>
      <c r="EF26" s="87"/>
      <c r="EG26" s="87"/>
      <c r="EH26" s="87"/>
      <c r="EI26" s="87"/>
      <c r="EJ26" s="87"/>
      <c r="EK26" s="87"/>
      <c r="EL26" s="87"/>
      <c r="EM26" s="87"/>
      <c r="EN26" s="87"/>
      <c r="EO26" s="87"/>
      <c r="EP26" s="87"/>
      <c r="EQ26" s="87"/>
      <c r="ER26" s="87"/>
      <c r="ES26" s="87"/>
      <c r="ET26" s="87"/>
      <c r="EU26" s="87"/>
      <c r="EV26" s="87"/>
      <c r="EW26" s="87"/>
      <c r="EX26" s="87"/>
      <c r="EY26" s="87"/>
      <c r="EZ26" s="87"/>
      <c r="FA26" s="87"/>
      <c r="FB26" s="87"/>
      <c r="FC26" s="87"/>
      <c r="FD26" s="87"/>
      <c r="FE26" s="87"/>
      <c r="FF26" s="87"/>
      <c r="FG26" s="87"/>
      <c r="FH26" s="87"/>
      <c r="FI26" s="87"/>
      <c r="FJ26" s="87"/>
      <c r="FK26" s="87"/>
      <c r="FL26" s="87"/>
      <c r="FM26" s="87"/>
      <c r="FN26" s="87"/>
      <c r="FO26" s="87"/>
      <c r="FP26" s="87"/>
      <c r="FQ26" s="87"/>
      <c r="FR26" s="87"/>
      <c r="FS26" s="87"/>
      <c r="FT26" s="87"/>
      <c r="FU26" s="87"/>
      <c r="FV26" s="87"/>
      <c r="FW26" s="87"/>
      <c r="FX26" s="87">
        <v>0</v>
      </c>
      <c r="FY26" s="87"/>
      <c r="FZ26" s="87"/>
      <c r="GA26" s="87"/>
      <c r="GB26" s="87"/>
      <c r="GC26" s="87">
        <v>0</v>
      </c>
      <c r="GD26" s="87"/>
      <c r="GE26" s="87"/>
      <c r="GF26" s="87">
        <v>0</v>
      </c>
      <c r="GG26" s="87"/>
      <c r="GH26" s="87"/>
      <c r="GI26" s="87"/>
      <c r="GJ26" s="87"/>
      <c r="GK26" s="87"/>
      <c r="GL26" s="87"/>
      <c r="GM26" s="87">
        <v>0</v>
      </c>
      <c r="GN26" s="87"/>
      <c r="GO26" s="87"/>
      <c r="GP26" s="87">
        <v>0</v>
      </c>
      <c r="GQ26" s="87"/>
      <c r="GR26" s="87"/>
      <c r="GS26" s="87"/>
      <c r="GT26" s="87"/>
      <c r="GU26" s="87">
        <v>0</v>
      </c>
      <c r="GV26" s="87"/>
      <c r="GW26" s="87"/>
      <c r="GX26" s="87">
        <v>0</v>
      </c>
      <c r="GY26" s="87"/>
      <c r="GZ26" s="87"/>
      <c r="HA26" s="87"/>
      <c r="HB26" s="87"/>
      <c r="HC26" s="87">
        <v>0</v>
      </c>
    </row>
    <row r="27" spans="1:211" ht="48">
      <c r="A27" s="783" t="s">
        <v>553</v>
      </c>
      <c r="B27" s="87" t="s">
        <v>1436</v>
      </c>
      <c r="C27" s="783" t="s">
        <v>3387</v>
      </c>
      <c r="D27" s="87" t="s">
        <v>3872</v>
      </c>
      <c r="E27" s="87" t="s">
        <v>2995</v>
      </c>
      <c r="F27" s="87">
        <v>4333</v>
      </c>
      <c r="G27" s="87" t="s">
        <v>3388</v>
      </c>
      <c r="H27" s="87" t="s">
        <v>2996</v>
      </c>
      <c r="I27" s="87" t="s">
        <v>3690</v>
      </c>
      <c r="J27" s="87" t="s">
        <v>3691</v>
      </c>
      <c r="K27" s="87" t="s">
        <v>3692</v>
      </c>
      <c r="L27" s="87"/>
      <c r="M27" s="87">
        <v>81</v>
      </c>
      <c r="N27" s="87">
        <v>0</v>
      </c>
      <c r="O27" s="87">
        <v>3</v>
      </c>
      <c r="P27" s="87">
        <v>1</v>
      </c>
      <c r="Q27" s="87">
        <v>32</v>
      </c>
      <c r="R27" s="87"/>
      <c r="S27" s="87"/>
      <c r="T27" s="87"/>
      <c r="U27" s="87">
        <v>32</v>
      </c>
      <c r="V27" s="87">
        <v>82</v>
      </c>
      <c r="W27" s="87">
        <v>1</v>
      </c>
      <c r="X27" s="87"/>
      <c r="Y27" s="87"/>
      <c r="Z27" s="87"/>
      <c r="AA27" s="87"/>
      <c r="AB27" s="87"/>
      <c r="AC27" s="87"/>
      <c r="AD27" s="87"/>
      <c r="AE27" s="87"/>
      <c r="AF27" s="87"/>
      <c r="AG27" s="87"/>
      <c r="AH27" s="87"/>
      <c r="AI27" s="87"/>
      <c r="AJ27" s="87"/>
      <c r="AK27" s="87"/>
      <c r="AL27" s="87"/>
      <c r="AM27" s="87"/>
      <c r="AN27" s="87"/>
      <c r="AO27" s="87"/>
      <c r="AP27" s="87"/>
      <c r="AQ27" s="87"/>
      <c r="AR27" s="87"/>
      <c r="AS27" s="87"/>
      <c r="AT27" s="87"/>
      <c r="AU27" s="87"/>
      <c r="AV27" s="87"/>
      <c r="AW27" s="87"/>
      <c r="AX27" s="87"/>
      <c r="AY27" s="87"/>
      <c r="AZ27" s="87"/>
      <c r="BA27" s="87"/>
      <c r="BB27" s="87"/>
      <c r="BC27" s="87"/>
      <c r="BD27" s="87"/>
      <c r="BE27" s="87"/>
      <c r="BF27" s="87"/>
      <c r="BG27" s="87"/>
      <c r="BH27" s="87"/>
      <c r="BI27" s="87"/>
      <c r="BJ27" s="87"/>
      <c r="BK27" s="87"/>
      <c r="BL27" s="87"/>
      <c r="BM27" s="87"/>
      <c r="BN27" s="87"/>
      <c r="BO27" s="87"/>
      <c r="BP27" s="87"/>
      <c r="BQ27" s="87"/>
      <c r="BR27" s="87"/>
      <c r="BS27" s="87"/>
      <c r="BT27" s="87"/>
      <c r="BU27" s="87"/>
      <c r="BV27" s="87"/>
      <c r="BW27" s="87"/>
      <c r="BX27" s="87"/>
      <c r="BY27" s="87"/>
      <c r="BZ27" s="87"/>
      <c r="CA27" s="87"/>
      <c r="CB27" s="87"/>
      <c r="CC27" s="87"/>
      <c r="CD27" s="87"/>
      <c r="CE27" s="87"/>
      <c r="CF27" s="87"/>
      <c r="CG27" s="87"/>
      <c r="CH27" s="87"/>
      <c r="CI27" s="87"/>
      <c r="CJ27" s="87"/>
      <c r="CK27" s="87"/>
      <c r="CL27" s="87"/>
      <c r="CM27" s="87"/>
      <c r="CN27" s="87"/>
      <c r="CO27" s="87"/>
      <c r="CP27" s="87"/>
      <c r="CQ27" s="87"/>
      <c r="CR27" s="87"/>
      <c r="CS27" s="87"/>
      <c r="CT27" s="87"/>
      <c r="CU27" s="87"/>
      <c r="CV27" s="87"/>
      <c r="CW27" s="87"/>
      <c r="CX27" s="87"/>
      <c r="CY27" s="87"/>
      <c r="CZ27" s="87"/>
      <c r="DA27" s="87"/>
      <c r="DB27" s="87"/>
      <c r="DC27" s="87"/>
      <c r="DD27" s="87"/>
      <c r="DE27" s="87"/>
      <c r="DF27" s="87"/>
      <c r="DG27" s="87"/>
      <c r="DH27" s="87"/>
      <c r="DI27" s="87"/>
      <c r="DJ27" s="87"/>
      <c r="DK27" s="87"/>
      <c r="DL27" s="87"/>
      <c r="DM27" s="87"/>
      <c r="DN27" s="87"/>
      <c r="DO27" s="87"/>
      <c r="DP27" s="87"/>
      <c r="DQ27" s="87"/>
      <c r="DR27" s="87"/>
      <c r="DS27" s="87"/>
      <c r="DT27" s="87"/>
      <c r="DU27" s="87"/>
      <c r="DV27" s="87"/>
      <c r="DW27" s="87"/>
      <c r="DX27" s="87"/>
      <c r="DY27" s="87"/>
      <c r="DZ27" s="87"/>
      <c r="EA27" s="87"/>
      <c r="EB27" s="87"/>
      <c r="EC27" s="87"/>
      <c r="ED27" s="87"/>
      <c r="EE27" s="87"/>
      <c r="EF27" s="87"/>
      <c r="EG27" s="87"/>
      <c r="EH27" s="87"/>
      <c r="EI27" s="87"/>
      <c r="EJ27" s="87"/>
      <c r="EK27" s="87"/>
      <c r="EL27" s="87"/>
      <c r="EM27" s="87"/>
      <c r="EN27" s="87"/>
      <c r="EO27" s="87"/>
      <c r="EP27" s="87"/>
      <c r="EQ27" s="87"/>
      <c r="ER27" s="87"/>
      <c r="ES27" s="87"/>
      <c r="ET27" s="87"/>
      <c r="EU27" s="87"/>
      <c r="EV27" s="87"/>
      <c r="EW27" s="87"/>
      <c r="EX27" s="87"/>
      <c r="EY27" s="87"/>
      <c r="EZ27" s="87"/>
      <c r="FA27" s="87"/>
      <c r="FB27" s="87"/>
      <c r="FC27" s="87"/>
      <c r="FD27" s="87"/>
      <c r="FE27" s="87"/>
      <c r="FF27" s="87"/>
      <c r="FG27" s="87"/>
      <c r="FH27" s="87"/>
      <c r="FI27" s="87"/>
      <c r="FJ27" s="87"/>
      <c r="FK27" s="87"/>
      <c r="FL27" s="87"/>
      <c r="FM27" s="87"/>
      <c r="FN27" s="87"/>
      <c r="FO27" s="87"/>
      <c r="FP27" s="87"/>
      <c r="FQ27" s="87"/>
      <c r="FR27" s="87"/>
      <c r="FS27" s="87"/>
      <c r="FT27" s="87"/>
      <c r="FU27" s="87"/>
      <c r="FV27" s="87">
        <v>7</v>
      </c>
      <c r="FW27" s="87"/>
      <c r="FX27" s="87">
        <v>7</v>
      </c>
      <c r="FY27" s="87">
        <v>5</v>
      </c>
      <c r="FZ27" s="87"/>
      <c r="GA27" s="87">
        <v>1</v>
      </c>
      <c r="GB27" s="87">
        <v>3</v>
      </c>
      <c r="GC27" s="87">
        <v>9</v>
      </c>
      <c r="GD27" s="87">
        <v>7</v>
      </c>
      <c r="GE27" s="87"/>
      <c r="GF27" s="87">
        <v>7</v>
      </c>
      <c r="GG27" s="87"/>
      <c r="GH27" s="87"/>
      <c r="GI27" s="87">
        <v>4</v>
      </c>
      <c r="GJ27" s="87">
        <v>5</v>
      </c>
      <c r="GK27" s="87"/>
      <c r="GL27" s="87">
        <v>4</v>
      </c>
      <c r="GM27" s="87">
        <v>13</v>
      </c>
      <c r="GN27" s="87">
        <v>1</v>
      </c>
      <c r="GO27" s="87"/>
      <c r="GP27" s="87">
        <v>1</v>
      </c>
      <c r="GQ27" s="87">
        <v>1</v>
      </c>
      <c r="GR27" s="87"/>
      <c r="GS27" s="87"/>
      <c r="GT27" s="87"/>
      <c r="GU27" s="87">
        <v>1</v>
      </c>
      <c r="GV27" s="87"/>
      <c r="GW27" s="87"/>
      <c r="GX27" s="87">
        <v>0</v>
      </c>
      <c r="GY27" s="87"/>
      <c r="GZ27" s="87"/>
      <c r="HA27" s="87"/>
      <c r="HB27" s="87"/>
      <c r="HC27" s="87">
        <v>0</v>
      </c>
    </row>
    <row r="28" spans="1:211" ht="60">
      <c r="A28" s="783" t="s">
        <v>554</v>
      </c>
      <c r="B28" s="87" t="s">
        <v>328</v>
      </c>
      <c r="C28" s="783" t="s">
        <v>4135</v>
      </c>
      <c r="D28" s="87" t="s">
        <v>4136</v>
      </c>
      <c r="E28" s="87" t="s">
        <v>2997</v>
      </c>
      <c r="F28" s="87">
        <v>3189</v>
      </c>
      <c r="G28" s="87" t="s">
        <v>2998</v>
      </c>
      <c r="H28" s="87" t="s">
        <v>2999</v>
      </c>
      <c r="I28" s="87" t="s">
        <v>4137</v>
      </c>
      <c r="J28" s="87" t="s">
        <v>4138</v>
      </c>
      <c r="K28" s="87" t="s">
        <v>3873</v>
      </c>
      <c r="L28" s="87" t="s">
        <v>4139</v>
      </c>
      <c r="M28" s="87">
        <v>185</v>
      </c>
      <c r="N28" s="87"/>
      <c r="O28" s="87"/>
      <c r="P28" s="87"/>
      <c r="Q28" s="87">
        <v>47</v>
      </c>
      <c r="R28" s="87"/>
      <c r="S28" s="87"/>
      <c r="T28" s="87"/>
      <c r="U28" s="87">
        <v>43</v>
      </c>
      <c r="V28" s="87">
        <v>99</v>
      </c>
      <c r="W28" s="87">
        <v>5</v>
      </c>
      <c r="X28" s="87"/>
      <c r="Y28" s="87"/>
      <c r="Z28" s="87"/>
      <c r="AA28" s="87"/>
      <c r="AB28" s="87"/>
      <c r="AC28" s="87"/>
      <c r="AD28" s="87"/>
      <c r="AE28" s="87"/>
      <c r="AF28" s="87"/>
      <c r="AG28" s="87"/>
      <c r="AH28" s="87"/>
      <c r="AI28" s="87"/>
      <c r="AJ28" s="87" t="s">
        <v>344</v>
      </c>
      <c r="AK28" s="87" t="s">
        <v>4140</v>
      </c>
      <c r="AL28" s="87" t="s">
        <v>4141</v>
      </c>
      <c r="AM28" s="87"/>
      <c r="AN28" s="87"/>
      <c r="AO28" s="87"/>
      <c r="AP28" s="87"/>
      <c r="AQ28" s="87"/>
      <c r="AR28" s="87"/>
      <c r="AS28" s="87"/>
      <c r="AT28" s="87"/>
      <c r="AU28" s="87"/>
      <c r="AV28" s="87"/>
      <c r="AW28" s="87"/>
      <c r="AX28" s="87"/>
      <c r="AY28" s="87"/>
      <c r="AZ28" s="87"/>
      <c r="BA28" s="87"/>
      <c r="BB28" s="87"/>
      <c r="BC28" s="87"/>
      <c r="BD28" s="87"/>
      <c r="BE28" s="87"/>
      <c r="BF28" s="87"/>
      <c r="BG28" s="87"/>
      <c r="BH28" s="87"/>
      <c r="BI28" s="87"/>
      <c r="BJ28" s="87"/>
      <c r="BK28" s="87"/>
      <c r="BL28" s="87"/>
      <c r="BM28" s="87"/>
      <c r="BN28" s="87"/>
      <c r="BO28" s="87"/>
      <c r="BP28" s="87"/>
      <c r="BQ28" s="87"/>
      <c r="BR28" s="87"/>
      <c r="BS28" s="87"/>
      <c r="BT28" s="87"/>
      <c r="BU28" s="87"/>
      <c r="BV28" s="87"/>
      <c r="BW28" s="87"/>
      <c r="BX28" s="87"/>
      <c r="BY28" s="87"/>
      <c r="BZ28" s="87"/>
      <c r="CA28" s="87"/>
      <c r="CB28" s="87"/>
      <c r="CC28" s="87"/>
      <c r="CD28" s="87"/>
      <c r="CE28" s="87"/>
      <c r="CF28" s="87"/>
      <c r="CG28" s="87"/>
      <c r="CH28" s="87"/>
      <c r="CI28" s="87"/>
      <c r="CJ28" s="87"/>
      <c r="CK28" s="87"/>
      <c r="CL28" s="87"/>
      <c r="CM28" s="87"/>
      <c r="CN28" s="87"/>
      <c r="CO28" s="87"/>
      <c r="CP28" s="87"/>
      <c r="CQ28" s="87"/>
      <c r="CR28" s="87"/>
      <c r="CS28" s="87"/>
      <c r="CT28" s="87"/>
      <c r="CU28" s="87"/>
      <c r="CV28" s="87"/>
      <c r="CW28" s="87"/>
      <c r="CX28" s="87"/>
      <c r="CY28" s="87"/>
      <c r="CZ28" s="87"/>
      <c r="DA28" s="87"/>
      <c r="DB28" s="87"/>
      <c r="DC28" s="87"/>
      <c r="DD28" s="87"/>
      <c r="DE28" s="87"/>
      <c r="DF28" s="87"/>
      <c r="DG28" s="87"/>
      <c r="DH28" s="87"/>
      <c r="DI28" s="87"/>
      <c r="DJ28" s="87"/>
      <c r="DK28" s="87"/>
      <c r="DL28" s="87"/>
      <c r="DM28" s="87"/>
      <c r="DN28" s="87"/>
      <c r="DO28" s="87"/>
      <c r="DP28" s="87"/>
      <c r="DQ28" s="87"/>
      <c r="DR28" s="87"/>
      <c r="DS28" s="87"/>
      <c r="DT28" s="87"/>
      <c r="DU28" s="87"/>
      <c r="DV28" s="87"/>
      <c r="DW28" s="87"/>
      <c r="DX28" s="87"/>
      <c r="DY28" s="87"/>
      <c r="DZ28" s="87"/>
      <c r="EA28" s="87"/>
      <c r="EB28" s="87"/>
      <c r="EC28" s="87"/>
      <c r="ED28" s="87"/>
      <c r="EE28" s="87"/>
      <c r="EF28" s="87"/>
      <c r="EG28" s="87"/>
      <c r="EH28" s="87"/>
      <c r="EI28" s="87"/>
      <c r="EJ28" s="87"/>
      <c r="EK28" s="87"/>
      <c r="EL28" s="87">
        <v>1</v>
      </c>
      <c r="EM28" s="87"/>
      <c r="EN28" s="87"/>
      <c r="EO28" s="87"/>
      <c r="EP28" s="87"/>
      <c r="EQ28" s="87"/>
      <c r="ER28" s="87"/>
      <c r="ES28" s="87"/>
      <c r="ET28" s="87"/>
      <c r="EU28" s="87"/>
      <c r="EV28" s="87"/>
      <c r="EW28" s="87"/>
      <c r="EX28" s="87"/>
      <c r="EY28" s="87"/>
      <c r="EZ28" s="87"/>
      <c r="FA28" s="87"/>
      <c r="FB28" s="87"/>
      <c r="FC28" s="87"/>
      <c r="FD28" s="87"/>
      <c r="FE28" s="87"/>
      <c r="FF28" s="87"/>
      <c r="FG28" s="87"/>
      <c r="FH28" s="87"/>
      <c r="FI28" s="87"/>
      <c r="FJ28" s="87"/>
      <c r="FK28" s="87"/>
      <c r="FL28" s="87"/>
      <c r="FM28" s="87"/>
      <c r="FN28" s="87"/>
      <c r="FO28" s="87"/>
      <c r="FP28" s="87"/>
      <c r="FQ28" s="87"/>
      <c r="FR28" s="87"/>
      <c r="FS28" s="87"/>
      <c r="FT28" s="87"/>
      <c r="FU28" s="87"/>
      <c r="FV28" s="87">
        <v>39</v>
      </c>
      <c r="FW28" s="87">
        <v>4</v>
      </c>
      <c r="FX28" s="87">
        <v>43</v>
      </c>
      <c r="FY28" s="87">
        <v>1</v>
      </c>
      <c r="FZ28" s="87"/>
      <c r="GA28" s="87">
        <v>8</v>
      </c>
      <c r="GB28" s="87">
        <v>43</v>
      </c>
      <c r="GC28" s="87">
        <v>52</v>
      </c>
      <c r="GD28" s="87"/>
      <c r="GE28" s="87"/>
      <c r="GF28" s="87">
        <v>0</v>
      </c>
      <c r="GG28" s="87"/>
      <c r="GH28" s="87"/>
      <c r="GI28" s="87"/>
      <c r="GJ28" s="87"/>
      <c r="GK28" s="87"/>
      <c r="GL28" s="87"/>
      <c r="GM28" s="87">
        <v>0</v>
      </c>
      <c r="GN28" s="87">
        <v>7</v>
      </c>
      <c r="GO28" s="87">
        <v>1</v>
      </c>
      <c r="GP28" s="87">
        <v>8</v>
      </c>
      <c r="GQ28" s="87">
        <v>6</v>
      </c>
      <c r="GR28" s="87">
        <v>1</v>
      </c>
      <c r="GS28" s="87">
        <v>1</v>
      </c>
      <c r="GT28" s="87"/>
      <c r="GU28" s="87">
        <v>8</v>
      </c>
      <c r="GV28" s="87"/>
      <c r="GW28" s="87"/>
      <c r="GX28" s="87">
        <v>0</v>
      </c>
      <c r="GY28" s="87"/>
      <c r="GZ28" s="87"/>
      <c r="HA28" s="87"/>
      <c r="HB28" s="87"/>
      <c r="HC28" s="87">
        <v>0</v>
      </c>
    </row>
    <row r="29" spans="1:211" ht="72">
      <c r="A29" s="783" t="s">
        <v>555</v>
      </c>
      <c r="B29" s="87" t="s">
        <v>329</v>
      </c>
      <c r="C29" s="783" t="s">
        <v>3000</v>
      </c>
      <c r="D29" s="87" t="s">
        <v>3876</v>
      </c>
      <c r="E29" s="87" t="s">
        <v>3001</v>
      </c>
      <c r="F29" s="87">
        <v>2407</v>
      </c>
      <c r="G29" s="87" t="s">
        <v>4142</v>
      </c>
      <c r="H29" s="87" t="s">
        <v>3002</v>
      </c>
      <c r="I29" s="87" t="s">
        <v>4143</v>
      </c>
      <c r="J29" s="87" t="s">
        <v>4144</v>
      </c>
      <c r="K29" s="87" t="s">
        <v>3003</v>
      </c>
      <c r="L29" s="87"/>
      <c r="M29" s="87">
        <v>16</v>
      </c>
      <c r="N29" s="87"/>
      <c r="O29" s="87"/>
      <c r="P29" s="87">
        <v>1</v>
      </c>
      <c r="Q29" s="87">
        <v>7</v>
      </c>
      <c r="R29" s="87"/>
      <c r="S29" s="87"/>
      <c r="T29" s="87"/>
      <c r="U29" s="87">
        <v>33</v>
      </c>
      <c r="V29" s="87">
        <v>17</v>
      </c>
      <c r="W29" s="87">
        <v>6</v>
      </c>
      <c r="X29" s="87"/>
      <c r="Y29" s="87"/>
      <c r="Z29" s="87"/>
      <c r="AA29" s="87"/>
      <c r="AB29" s="87"/>
      <c r="AC29" s="87"/>
      <c r="AD29" s="87"/>
      <c r="AE29" s="87"/>
      <c r="AF29" s="87"/>
      <c r="AG29" s="87"/>
      <c r="AH29" s="87"/>
      <c r="AI29" s="87"/>
      <c r="AJ29" s="87"/>
      <c r="AK29" s="87"/>
      <c r="AL29" s="87"/>
      <c r="AM29" s="87"/>
      <c r="AN29" s="87"/>
      <c r="AO29" s="87"/>
      <c r="AP29" s="87"/>
      <c r="AQ29" s="87"/>
      <c r="AR29" s="87"/>
      <c r="AS29" s="87"/>
      <c r="AT29" s="87"/>
      <c r="AU29" s="87"/>
      <c r="AV29" s="87"/>
      <c r="AW29" s="87"/>
      <c r="AX29" s="87"/>
      <c r="AY29" s="87"/>
      <c r="AZ29" s="87"/>
      <c r="BA29" s="87"/>
      <c r="BB29" s="87"/>
      <c r="BC29" s="87"/>
      <c r="BD29" s="87"/>
      <c r="BE29" s="87"/>
      <c r="BF29" s="87"/>
      <c r="BG29" s="87"/>
      <c r="BH29" s="87"/>
      <c r="BI29" s="87"/>
      <c r="BJ29" s="87"/>
      <c r="BK29" s="87"/>
      <c r="BL29" s="87"/>
      <c r="BM29" s="87"/>
      <c r="BN29" s="87"/>
      <c r="BO29" s="87"/>
      <c r="BP29" s="87"/>
      <c r="BQ29" s="87"/>
      <c r="BR29" s="87"/>
      <c r="BS29" s="87"/>
      <c r="BT29" s="87"/>
      <c r="BU29" s="87"/>
      <c r="BV29" s="87"/>
      <c r="BW29" s="87"/>
      <c r="BX29" s="87"/>
      <c r="BY29" s="87"/>
      <c r="BZ29" s="87"/>
      <c r="CA29" s="87"/>
      <c r="CB29" s="87"/>
      <c r="CC29" s="87"/>
      <c r="CD29" s="87"/>
      <c r="CE29" s="87"/>
      <c r="CF29" s="87"/>
      <c r="CG29" s="87"/>
      <c r="CH29" s="87"/>
      <c r="CI29" s="87"/>
      <c r="CJ29" s="87"/>
      <c r="CK29" s="87"/>
      <c r="CL29" s="87"/>
      <c r="CM29" s="87"/>
      <c r="CN29" s="87"/>
      <c r="CO29" s="87"/>
      <c r="CP29" s="87"/>
      <c r="CQ29" s="87"/>
      <c r="CR29" s="87"/>
      <c r="CS29" s="87"/>
      <c r="CT29" s="87"/>
      <c r="CU29" s="87"/>
      <c r="CV29" s="87"/>
      <c r="CW29" s="87"/>
      <c r="CX29" s="87"/>
      <c r="CY29" s="87"/>
      <c r="CZ29" s="87"/>
      <c r="DA29" s="87"/>
      <c r="DB29" s="87"/>
      <c r="DC29" s="87"/>
      <c r="DD29" s="87"/>
      <c r="DE29" s="87"/>
      <c r="DF29" s="87"/>
      <c r="DG29" s="87"/>
      <c r="DH29" s="87"/>
      <c r="DI29" s="87"/>
      <c r="DJ29" s="87"/>
      <c r="DK29" s="87"/>
      <c r="DL29" s="87"/>
      <c r="DM29" s="87"/>
      <c r="DN29" s="87"/>
      <c r="DO29" s="87"/>
      <c r="DP29" s="87"/>
      <c r="DQ29" s="87"/>
      <c r="DR29" s="87"/>
      <c r="DS29" s="87"/>
      <c r="DT29" s="87"/>
      <c r="DU29" s="87"/>
      <c r="DV29" s="87"/>
      <c r="DW29" s="87"/>
      <c r="DX29" s="87"/>
      <c r="DY29" s="87"/>
      <c r="DZ29" s="87"/>
      <c r="EA29" s="87"/>
      <c r="EB29" s="87"/>
      <c r="EC29" s="87"/>
      <c r="ED29" s="87"/>
      <c r="EE29" s="87"/>
      <c r="EF29" s="87"/>
      <c r="EG29" s="87"/>
      <c r="EH29" s="87"/>
      <c r="EI29" s="87"/>
      <c r="EJ29" s="87"/>
      <c r="EK29" s="87"/>
      <c r="EL29" s="87"/>
      <c r="EM29" s="87"/>
      <c r="EN29" s="87"/>
      <c r="EO29" s="87"/>
      <c r="EP29" s="87"/>
      <c r="EQ29" s="87"/>
      <c r="ER29" s="87"/>
      <c r="ES29" s="87"/>
      <c r="ET29" s="87"/>
      <c r="EU29" s="87"/>
      <c r="EV29" s="87"/>
      <c r="EW29" s="87"/>
      <c r="EX29" s="87"/>
      <c r="EY29" s="87"/>
      <c r="EZ29" s="87"/>
      <c r="FA29" s="87"/>
      <c r="FB29" s="87"/>
      <c r="FC29" s="87"/>
      <c r="FD29" s="87"/>
      <c r="FE29" s="87"/>
      <c r="FF29" s="87"/>
      <c r="FG29" s="87"/>
      <c r="FH29" s="87"/>
      <c r="FI29" s="87"/>
      <c r="FJ29" s="87"/>
      <c r="FK29" s="87"/>
      <c r="FL29" s="87"/>
      <c r="FM29" s="87"/>
      <c r="FN29" s="87"/>
      <c r="FO29" s="87"/>
      <c r="FP29" s="87"/>
      <c r="FQ29" s="87"/>
      <c r="FR29" s="87"/>
      <c r="FS29" s="87"/>
      <c r="FT29" s="87"/>
      <c r="FU29" s="87"/>
      <c r="FV29" s="87"/>
      <c r="FW29" s="87"/>
      <c r="FX29" s="87">
        <v>0</v>
      </c>
      <c r="FY29" s="87"/>
      <c r="FZ29" s="87"/>
      <c r="GA29" s="87"/>
      <c r="GB29" s="87"/>
      <c r="GC29" s="87">
        <v>0</v>
      </c>
      <c r="GD29" s="87"/>
      <c r="GE29" s="87"/>
      <c r="GF29" s="87">
        <v>0</v>
      </c>
      <c r="GG29" s="87"/>
      <c r="GH29" s="87"/>
      <c r="GI29" s="87"/>
      <c r="GJ29" s="87"/>
      <c r="GK29" s="87"/>
      <c r="GL29" s="87"/>
      <c r="GM29" s="87">
        <v>0</v>
      </c>
      <c r="GN29" s="87"/>
      <c r="GO29" s="87"/>
      <c r="GP29" s="87">
        <v>0</v>
      </c>
      <c r="GQ29" s="87"/>
      <c r="GR29" s="87"/>
      <c r="GS29" s="87"/>
      <c r="GT29" s="87"/>
      <c r="GU29" s="87">
        <v>0</v>
      </c>
      <c r="GV29" s="87"/>
      <c r="GW29" s="87"/>
      <c r="GX29" s="87">
        <v>0</v>
      </c>
      <c r="GY29" s="87"/>
      <c r="GZ29" s="87"/>
      <c r="HA29" s="87"/>
      <c r="HB29" s="87"/>
      <c r="HC29" s="87">
        <v>0</v>
      </c>
    </row>
    <row r="30" spans="1:211" ht="60">
      <c r="A30" s="783" t="s">
        <v>556</v>
      </c>
      <c r="B30" s="87" t="s">
        <v>330</v>
      </c>
      <c r="C30" s="783" t="s">
        <v>3440</v>
      </c>
      <c r="D30" s="87" t="s">
        <v>3389</v>
      </c>
      <c r="E30" s="87" t="s">
        <v>3004</v>
      </c>
      <c r="F30" s="87">
        <v>2841</v>
      </c>
      <c r="G30" s="87" t="s">
        <v>4145</v>
      </c>
      <c r="H30" s="87" t="s">
        <v>3005</v>
      </c>
      <c r="I30" s="87" t="s">
        <v>3693</v>
      </c>
      <c r="J30" s="87" t="s">
        <v>3694</v>
      </c>
      <c r="K30" s="87" t="s">
        <v>3390</v>
      </c>
      <c r="L30" s="87" t="s">
        <v>3695</v>
      </c>
      <c r="M30" s="87">
        <v>76</v>
      </c>
      <c r="N30" s="87">
        <v>0</v>
      </c>
      <c r="O30" s="87">
        <v>5</v>
      </c>
      <c r="P30" s="87">
        <v>2</v>
      </c>
      <c r="Q30" s="87">
        <v>31</v>
      </c>
      <c r="R30" s="87">
        <v>1</v>
      </c>
      <c r="S30" s="87">
        <v>0</v>
      </c>
      <c r="T30" s="87">
        <v>0</v>
      </c>
      <c r="U30" s="87">
        <v>91</v>
      </c>
      <c r="V30" s="87">
        <v>66</v>
      </c>
      <c r="W30" s="87">
        <v>12</v>
      </c>
      <c r="X30" s="87"/>
      <c r="Y30" s="87"/>
      <c r="Z30" s="87"/>
      <c r="AA30" s="87"/>
      <c r="AB30" s="87"/>
      <c r="AC30" s="87"/>
      <c r="AD30" s="87"/>
      <c r="AE30" s="87"/>
      <c r="AF30" s="87"/>
      <c r="AG30" s="87"/>
      <c r="AH30" s="87"/>
      <c r="AI30" s="87"/>
      <c r="AJ30" s="87"/>
      <c r="AK30" s="87"/>
      <c r="AL30" s="87"/>
      <c r="AM30" s="87"/>
      <c r="AN30" s="87"/>
      <c r="AO30" s="87"/>
      <c r="AP30" s="87"/>
      <c r="AQ30" s="87"/>
      <c r="AR30" s="87"/>
      <c r="AS30" s="87"/>
      <c r="AT30" s="87"/>
      <c r="AU30" s="87"/>
      <c r="AV30" s="87"/>
      <c r="AW30" s="87"/>
      <c r="AX30" s="87"/>
      <c r="AY30" s="87"/>
      <c r="AZ30" s="87"/>
      <c r="BA30" s="87"/>
      <c r="BB30" s="87"/>
      <c r="BC30" s="87"/>
      <c r="BD30" s="87"/>
      <c r="BE30" s="87"/>
      <c r="BF30" s="87"/>
      <c r="BG30" s="87"/>
      <c r="BH30" s="87"/>
      <c r="BI30" s="87"/>
      <c r="BJ30" s="87"/>
      <c r="BK30" s="87"/>
      <c r="BL30" s="87"/>
      <c r="BM30" s="87"/>
      <c r="BN30" s="87"/>
      <c r="BO30" s="87"/>
      <c r="BP30" s="87"/>
      <c r="BQ30" s="87"/>
      <c r="BR30" s="87"/>
      <c r="BS30" s="87"/>
      <c r="BT30" s="87"/>
      <c r="BU30" s="87"/>
      <c r="BV30" s="87"/>
      <c r="BW30" s="87"/>
      <c r="BX30" s="87"/>
      <c r="BY30" s="87"/>
      <c r="BZ30" s="87"/>
      <c r="CA30" s="87"/>
      <c r="CB30" s="87"/>
      <c r="CC30" s="87"/>
      <c r="CD30" s="87"/>
      <c r="CE30" s="87"/>
      <c r="CF30" s="87"/>
      <c r="CG30" s="87"/>
      <c r="CH30" s="87"/>
      <c r="CI30" s="87"/>
      <c r="CJ30" s="87"/>
      <c r="CK30" s="87"/>
      <c r="CL30" s="87"/>
      <c r="CM30" s="87"/>
      <c r="CN30" s="87"/>
      <c r="CO30" s="87"/>
      <c r="CP30" s="87"/>
      <c r="CQ30" s="87"/>
      <c r="CR30" s="87"/>
      <c r="CS30" s="87"/>
      <c r="CT30" s="87"/>
      <c r="CU30" s="87"/>
      <c r="CV30" s="87"/>
      <c r="CW30" s="87"/>
      <c r="CX30" s="87"/>
      <c r="CY30" s="87"/>
      <c r="CZ30" s="87"/>
      <c r="DA30" s="87"/>
      <c r="DB30" s="87"/>
      <c r="DC30" s="87"/>
      <c r="DD30" s="87"/>
      <c r="DE30" s="87"/>
      <c r="DF30" s="87"/>
      <c r="DG30" s="87"/>
      <c r="DH30" s="87"/>
      <c r="DI30" s="87"/>
      <c r="DJ30" s="87"/>
      <c r="DK30" s="87"/>
      <c r="DL30" s="87"/>
      <c r="DM30" s="87"/>
      <c r="DN30" s="87"/>
      <c r="DO30" s="87"/>
      <c r="DP30" s="87"/>
      <c r="DQ30" s="87"/>
      <c r="DR30" s="87"/>
      <c r="DS30" s="87"/>
      <c r="DT30" s="87"/>
      <c r="DU30" s="87"/>
      <c r="DV30" s="87"/>
      <c r="DW30" s="87"/>
      <c r="DX30" s="87"/>
      <c r="DY30" s="87"/>
      <c r="DZ30" s="87"/>
      <c r="EA30" s="87"/>
      <c r="EB30" s="87"/>
      <c r="EC30" s="87"/>
      <c r="ED30" s="87"/>
      <c r="EE30" s="87"/>
      <c r="EF30" s="87"/>
      <c r="EG30" s="87"/>
      <c r="EH30" s="87"/>
      <c r="EI30" s="87"/>
      <c r="EJ30" s="87"/>
      <c r="EK30" s="87">
        <v>5</v>
      </c>
      <c r="EL30" s="87"/>
      <c r="EM30" s="87">
        <v>1</v>
      </c>
      <c r="EN30" s="87">
        <v>1</v>
      </c>
      <c r="EO30" s="87"/>
      <c r="EP30" s="87"/>
      <c r="EQ30" s="87"/>
      <c r="ER30" s="87"/>
      <c r="ES30" s="87"/>
      <c r="ET30" s="87"/>
      <c r="EU30" s="87"/>
      <c r="EV30" s="87"/>
      <c r="EW30" s="87"/>
      <c r="EX30" s="87"/>
      <c r="EY30" s="87"/>
      <c r="EZ30" s="87"/>
      <c r="FA30" s="87"/>
      <c r="FB30" s="87"/>
      <c r="FC30" s="87"/>
      <c r="FD30" s="87"/>
      <c r="FE30" s="87"/>
      <c r="FF30" s="87"/>
      <c r="FG30" s="87"/>
      <c r="FH30" s="87"/>
      <c r="FI30" s="87"/>
      <c r="FJ30" s="87"/>
      <c r="FK30" s="87"/>
      <c r="FL30" s="87"/>
      <c r="FM30" s="87"/>
      <c r="FN30" s="87"/>
      <c r="FO30" s="87"/>
      <c r="FP30" s="87"/>
      <c r="FQ30" s="87"/>
      <c r="FR30" s="87"/>
      <c r="FS30" s="87"/>
      <c r="FT30" s="87"/>
      <c r="FU30" s="87"/>
      <c r="FV30" s="87">
        <v>6</v>
      </c>
      <c r="FW30" s="87">
        <v>80</v>
      </c>
      <c r="FX30" s="87">
        <v>86</v>
      </c>
      <c r="FY30" s="87">
        <v>12</v>
      </c>
      <c r="FZ30" s="87">
        <v>1</v>
      </c>
      <c r="GA30" s="87">
        <v>19</v>
      </c>
      <c r="GB30" s="87">
        <v>76</v>
      </c>
      <c r="GC30" s="87">
        <v>108</v>
      </c>
      <c r="GD30" s="87"/>
      <c r="GE30" s="87">
        <v>10</v>
      </c>
      <c r="GF30" s="87">
        <v>10</v>
      </c>
      <c r="GG30" s="87">
        <v>5</v>
      </c>
      <c r="GH30" s="87"/>
      <c r="GI30" s="87">
        <v>6</v>
      </c>
      <c r="GJ30" s="87">
        <v>7</v>
      </c>
      <c r="GK30" s="87"/>
      <c r="GL30" s="87">
        <v>1</v>
      </c>
      <c r="GM30" s="87">
        <v>19</v>
      </c>
      <c r="GN30" s="87"/>
      <c r="GO30" s="87">
        <v>19</v>
      </c>
      <c r="GP30" s="87">
        <v>19</v>
      </c>
      <c r="GQ30" s="87">
        <v>19</v>
      </c>
      <c r="GR30" s="87"/>
      <c r="GS30" s="87"/>
      <c r="GT30" s="87"/>
      <c r="GU30" s="87">
        <v>19</v>
      </c>
      <c r="GV30" s="87"/>
      <c r="GW30" s="87"/>
      <c r="GX30" s="87">
        <v>0</v>
      </c>
      <c r="GY30" s="87"/>
      <c r="GZ30" s="87"/>
      <c r="HA30" s="87"/>
      <c r="HB30" s="87"/>
      <c r="HC30" s="87">
        <v>0</v>
      </c>
    </row>
    <row r="31" spans="1:211" ht="48">
      <c r="A31" s="783" t="s">
        <v>557</v>
      </c>
      <c r="B31" s="87" t="s">
        <v>1438</v>
      </c>
      <c r="C31" s="783" t="s">
        <v>3183</v>
      </c>
      <c r="D31" s="87" t="s">
        <v>3877</v>
      </c>
      <c r="E31" s="87" t="s">
        <v>3006</v>
      </c>
      <c r="F31" s="87">
        <v>3295</v>
      </c>
      <c r="G31" s="87" t="s">
        <v>3007</v>
      </c>
      <c r="H31" s="87" t="s">
        <v>3008</v>
      </c>
      <c r="I31" s="87" t="s">
        <v>4146</v>
      </c>
      <c r="J31" s="87" t="s">
        <v>4147</v>
      </c>
      <c r="K31" s="87" t="s">
        <v>3696</v>
      </c>
      <c r="L31" s="87" t="s">
        <v>4148</v>
      </c>
      <c r="M31" s="87">
        <v>16</v>
      </c>
      <c r="N31" s="87"/>
      <c r="O31" s="87">
        <v>1</v>
      </c>
      <c r="P31" s="87"/>
      <c r="Q31" s="87">
        <v>3</v>
      </c>
      <c r="R31" s="87"/>
      <c r="S31" s="87"/>
      <c r="T31" s="87"/>
      <c r="U31" s="87">
        <v>40</v>
      </c>
      <c r="V31" s="87">
        <v>12</v>
      </c>
      <c r="W31" s="87">
        <v>26</v>
      </c>
      <c r="X31" s="87"/>
      <c r="Y31" s="87"/>
      <c r="Z31" s="87"/>
      <c r="AA31" s="87"/>
      <c r="AB31" s="87"/>
      <c r="AC31" s="87"/>
      <c r="AD31" s="87"/>
      <c r="AE31" s="87"/>
      <c r="AF31" s="87"/>
      <c r="AG31" s="87"/>
      <c r="AH31" s="87"/>
      <c r="AI31" s="87"/>
      <c r="AJ31" s="87"/>
      <c r="AK31" s="87"/>
      <c r="AL31" s="87"/>
      <c r="AM31" s="87"/>
      <c r="AN31" s="87"/>
      <c r="AO31" s="87"/>
      <c r="AP31" s="87"/>
      <c r="AQ31" s="87"/>
      <c r="AR31" s="87"/>
      <c r="AS31" s="87"/>
      <c r="AT31" s="87"/>
      <c r="AU31" s="87"/>
      <c r="AV31" s="87"/>
      <c r="AW31" s="87"/>
      <c r="AX31" s="87"/>
      <c r="AY31" s="87"/>
      <c r="AZ31" s="87"/>
      <c r="BA31" s="87"/>
      <c r="BB31" s="87"/>
      <c r="BC31" s="87"/>
      <c r="BD31" s="87"/>
      <c r="BE31" s="87"/>
      <c r="BF31" s="87"/>
      <c r="BG31" s="87"/>
      <c r="BH31" s="87"/>
      <c r="BI31" s="87"/>
      <c r="BJ31" s="87"/>
      <c r="BK31" s="87"/>
      <c r="BL31" s="87"/>
      <c r="BM31" s="87"/>
      <c r="BN31" s="87"/>
      <c r="BO31" s="87"/>
      <c r="BP31" s="87"/>
      <c r="BQ31" s="87"/>
      <c r="BR31" s="87"/>
      <c r="BS31" s="87"/>
      <c r="BT31" s="87"/>
      <c r="BU31" s="87"/>
      <c r="BV31" s="87"/>
      <c r="BW31" s="87"/>
      <c r="BX31" s="87"/>
      <c r="BY31" s="87"/>
      <c r="BZ31" s="87"/>
      <c r="CA31" s="87"/>
      <c r="CB31" s="87"/>
      <c r="CC31" s="87"/>
      <c r="CD31" s="87"/>
      <c r="CE31" s="87"/>
      <c r="CF31" s="87"/>
      <c r="CG31" s="87"/>
      <c r="CH31" s="87"/>
      <c r="CI31" s="87"/>
      <c r="CJ31" s="87"/>
      <c r="CK31" s="87"/>
      <c r="CL31" s="87"/>
      <c r="CM31" s="87"/>
      <c r="CN31" s="87"/>
      <c r="CO31" s="87"/>
      <c r="CP31" s="87"/>
      <c r="CQ31" s="87"/>
      <c r="CR31" s="87"/>
      <c r="CS31" s="87"/>
      <c r="CT31" s="87"/>
      <c r="CU31" s="87"/>
      <c r="CV31" s="87"/>
      <c r="CW31" s="87"/>
      <c r="CX31" s="87"/>
      <c r="CY31" s="87"/>
      <c r="CZ31" s="87"/>
      <c r="DA31" s="87"/>
      <c r="DB31" s="87"/>
      <c r="DC31" s="87"/>
      <c r="DD31" s="87"/>
      <c r="DE31" s="87"/>
      <c r="DF31" s="87"/>
      <c r="DG31" s="87"/>
      <c r="DH31" s="87"/>
      <c r="DI31" s="87"/>
      <c r="DJ31" s="87"/>
      <c r="DK31" s="87"/>
      <c r="DL31" s="87"/>
      <c r="DM31" s="87"/>
      <c r="DN31" s="87"/>
      <c r="DO31" s="87"/>
      <c r="DP31" s="87"/>
      <c r="DQ31" s="87"/>
      <c r="DR31" s="87"/>
      <c r="DS31" s="87"/>
      <c r="DT31" s="87"/>
      <c r="DU31" s="87"/>
      <c r="DV31" s="87"/>
      <c r="DW31" s="87"/>
      <c r="DX31" s="87"/>
      <c r="DY31" s="87"/>
      <c r="DZ31" s="87"/>
      <c r="EA31" s="87"/>
      <c r="EB31" s="87"/>
      <c r="EC31" s="87"/>
      <c r="ED31" s="87"/>
      <c r="EE31" s="87"/>
      <c r="EF31" s="87"/>
      <c r="EG31" s="87"/>
      <c r="EH31" s="87"/>
      <c r="EI31" s="87"/>
      <c r="EJ31" s="87"/>
      <c r="EK31" s="87"/>
      <c r="EL31" s="87"/>
      <c r="EM31" s="87"/>
      <c r="EN31" s="87"/>
      <c r="EO31" s="87"/>
      <c r="EP31" s="87"/>
      <c r="EQ31" s="87"/>
      <c r="ER31" s="87"/>
      <c r="ES31" s="87"/>
      <c r="ET31" s="87"/>
      <c r="EU31" s="87"/>
      <c r="EV31" s="87"/>
      <c r="EW31" s="87"/>
      <c r="EX31" s="87"/>
      <c r="EY31" s="87"/>
      <c r="EZ31" s="87"/>
      <c r="FA31" s="87"/>
      <c r="FB31" s="87"/>
      <c r="FC31" s="87"/>
      <c r="FD31" s="87"/>
      <c r="FE31" s="87"/>
      <c r="FF31" s="87"/>
      <c r="FG31" s="87"/>
      <c r="FH31" s="87"/>
      <c r="FI31" s="87"/>
      <c r="FJ31" s="87"/>
      <c r="FK31" s="87"/>
      <c r="FL31" s="87"/>
      <c r="FM31" s="87"/>
      <c r="FN31" s="87"/>
      <c r="FO31" s="87"/>
      <c r="FP31" s="87"/>
      <c r="FQ31" s="87"/>
      <c r="FR31" s="87"/>
      <c r="FS31" s="87"/>
      <c r="FT31" s="87"/>
      <c r="FU31" s="87"/>
      <c r="FV31" s="87">
        <v>7</v>
      </c>
      <c r="FW31" s="87"/>
      <c r="FX31" s="87">
        <v>7</v>
      </c>
      <c r="FY31" s="87">
        <v>7</v>
      </c>
      <c r="FZ31" s="87"/>
      <c r="GA31" s="87"/>
      <c r="GB31" s="87"/>
      <c r="GC31" s="87">
        <v>7</v>
      </c>
      <c r="GD31" s="87"/>
      <c r="GE31" s="87"/>
      <c r="GF31" s="87">
        <v>0</v>
      </c>
      <c r="GG31" s="87"/>
      <c r="GH31" s="87"/>
      <c r="GI31" s="87"/>
      <c r="GJ31" s="87"/>
      <c r="GK31" s="87"/>
      <c r="GL31" s="87"/>
      <c r="GM31" s="87">
        <v>0</v>
      </c>
      <c r="GN31" s="87"/>
      <c r="GO31" s="87"/>
      <c r="GP31" s="87">
        <v>0</v>
      </c>
      <c r="GQ31" s="87"/>
      <c r="GR31" s="87"/>
      <c r="GS31" s="87"/>
      <c r="GT31" s="87"/>
      <c r="GU31" s="87">
        <v>0</v>
      </c>
      <c r="GV31" s="87"/>
      <c r="GW31" s="87"/>
      <c r="GX31" s="87">
        <v>0</v>
      </c>
      <c r="GY31" s="87"/>
      <c r="GZ31" s="87"/>
      <c r="HA31" s="87"/>
      <c r="HB31" s="87"/>
      <c r="HC31" s="87">
        <v>0</v>
      </c>
    </row>
    <row r="32" spans="1:211" ht="36">
      <c r="A32" s="783" t="s">
        <v>558</v>
      </c>
      <c r="B32" s="87" t="s">
        <v>331</v>
      </c>
      <c r="C32" s="783" t="s">
        <v>3880</v>
      </c>
      <c r="D32" s="87" t="s">
        <v>3009</v>
      </c>
      <c r="E32" s="87" t="s">
        <v>3010</v>
      </c>
      <c r="F32" s="87">
        <v>3316</v>
      </c>
      <c r="G32" s="87" t="s">
        <v>3011</v>
      </c>
      <c r="H32" s="87" t="s">
        <v>3012</v>
      </c>
      <c r="I32" s="87" t="s">
        <v>3878</v>
      </c>
      <c r="J32" s="87" t="s">
        <v>3879</v>
      </c>
      <c r="K32" s="87" t="s">
        <v>3013</v>
      </c>
      <c r="L32" s="87" t="s">
        <v>3697</v>
      </c>
      <c r="M32" s="87">
        <v>20</v>
      </c>
      <c r="N32" s="87"/>
      <c r="O32" s="87"/>
      <c r="P32" s="87"/>
      <c r="Q32" s="87">
        <v>9</v>
      </c>
      <c r="R32" s="87"/>
      <c r="S32" s="87"/>
      <c r="T32" s="87"/>
      <c r="U32" s="87">
        <v>31</v>
      </c>
      <c r="V32" s="87">
        <v>22</v>
      </c>
      <c r="W32" s="87">
        <v>6</v>
      </c>
      <c r="X32" s="87"/>
      <c r="Y32" s="87"/>
      <c r="Z32" s="87"/>
      <c r="AA32" s="87"/>
      <c r="AB32" s="87"/>
      <c r="AC32" s="87"/>
      <c r="AD32" s="87"/>
      <c r="AE32" s="87"/>
      <c r="AF32" s="87"/>
      <c r="AG32" s="87"/>
      <c r="AH32" s="87"/>
      <c r="AI32" s="87"/>
      <c r="AJ32" s="87"/>
      <c r="AK32" s="87"/>
      <c r="AL32" s="87"/>
      <c r="AM32" s="87"/>
      <c r="AN32" s="87"/>
      <c r="AO32" s="87"/>
      <c r="AP32" s="87"/>
      <c r="AQ32" s="87"/>
      <c r="AR32" s="87"/>
      <c r="AS32" s="87"/>
      <c r="AT32" s="87"/>
      <c r="AU32" s="87"/>
      <c r="AV32" s="87"/>
      <c r="AW32" s="87"/>
      <c r="AX32" s="87"/>
      <c r="AY32" s="87"/>
      <c r="AZ32" s="87"/>
      <c r="BA32" s="87"/>
      <c r="BB32" s="87"/>
      <c r="BC32" s="87"/>
      <c r="BD32" s="87"/>
      <c r="BE32" s="87"/>
      <c r="BF32" s="87"/>
      <c r="BG32" s="87"/>
      <c r="BH32" s="87"/>
      <c r="BI32" s="87"/>
      <c r="BJ32" s="87"/>
      <c r="BK32" s="87"/>
      <c r="BL32" s="87"/>
      <c r="BM32" s="87"/>
      <c r="BN32" s="87"/>
      <c r="BO32" s="87"/>
      <c r="BP32" s="87"/>
      <c r="BQ32" s="87"/>
      <c r="BR32" s="87"/>
      <c r="BS32" s="87"/>
      <c r="BT32" s="87"/>
      <c r="BU32" s="87"/>
      <c r="BV32" s="87"/>
      <c r="BW32" s="87"/>
      <c r="BX32" s="87"/>
      <c r="BY32" s="87"/>
      <c r="BZ32" s="87"/>
      <c r="CA32" s="87"/>
      <c r="CB32" s="87"/>
      <c r="CC32" s="87"/>
      <c r="CD32" s="87"/>
      <c r="CE32" s="87"/>
      <c r="CF32" s="87"/>
      <c r="CG32" s="87"/>
      <c r="CH32" s="87"/>
      <c r="CI32" s="87"/>
      <c r="CJ32" s="87"/>
      <c r="CK32" s="87"/>
      <c r="CL32" s="87"/>
      <c r="CM32" s="87"/>
      <c r="CN32" s="87"/>
      <c r="CO32" s="87"/>
      <c r="CP32" s="87"/>
      <c r="CQ32" s="87"/>
      <c r="CR32" s="87"/>
      <c r="CS32" s="87"/>
      <c r="CT32" s="87"/>
      <c r="CU32" s="87"/>
      <c r="CV32" s="87"/>
      <c r="CW32" s="87"/>
      <c r="CX32" s="87"/>
      <c r="CY32" s="87"/>
      <c r="CZ32" s="87"/>
      <c r="DA32" s="87"/>
      <c r="DB32" s="87"/>
      <c r="DC32" s="87"/>
      <c r="DD32" s="87"/>
      <c r="DE32" s="87"/>
      <c r="DF32" s="87"/>
      <c r="DG32" s="87"/>
      <c r="DH32" s="87"/>
      <c r="DI32" s="87"/>
      <c r="DJ32" s="87"/>
      <c r="DK32" s="87"/>
      <c r="DL32" s="87"/>
      <c r="DM32" s="87"/>
      <c r="DN32" s="87"/>
      <c r="DO32" s="87"/>
      <c r="DP32" s="87"/>
      <c r="DQ32" s="87"/>
      <c r="DR32" s="87"/>
      <c r="DS32" s="87"/>
      <c r="DT32" s="87"/>
      <c r="DU32" s="87"/>
      <c r="DV32" s="87"/>
      <c r="DW32" s="87"/>
      <c r="DX32" s="87"/>
      <c r="DY32" s="87"/>
      <c r="DZ32" s="87"/>
      <c r="EA32" s="87"/>
      <c r="EB32" s="87"/>
      <c r="EC32" s="87"/>
      <c r="ED32" s="87"/>
      <c r="EE32" s="87"/>
      <c r="EF32" s="87"/>
      <c r="EG32" s="87"/>
      <c r="EH32" s="87"/>
      <c r="EI32" s="87"/>
      <c r="EJ32" s="87"/>
      <c r="EK32" s="87">
        <v>1</v>
      </c>
      <c r="EL32" s="87"/>
      <c r="EM32" s="87"/>
      <c r="EN32" s="87"/>
      <c r="EO32" s="87">
        <v>1</v>
      </c>
      <c r="EP32" s="87"/>
      <c r="EQ32" s="87"/>
      <c r="ER32" s="87"/>
      <c r="ES32" s="87"/>
      <c r="ET32" s="87"/>
      <c r="EU32" s="87"/>
      <c r="EV32" s="87"/>
      <c r="EW32" s="87"/>
      <c r="EX32" s="87"/>
      <c r="EY32" s="87"/>
      <c r="EZ32" s="87"/>
      <c r="FA32" s="87"/>
      <c r="FB32" s="87"/>
      <c r="FC32" s="87"/>
      <c r="FD32" s="87"/>
      <c r="FE32" s="87"/>
      <c r="FF32" s="87"/>
      <c r="FG32" s="87"/>
      <c r="FH32" s="87"/>
      <c r="FI32" s="87"/>
      <c r="FJ32" s="87"/>
      <c r="FK32" s="87"/>
      <c r="FL32" s="87"/>
      <c r="FM32" s="87"/>
      <c r="FN32" s="87"/>
      <c r="FO32" s="87"/>
      <c r="FP32" s="87"/>
      <c r="FQ32" s="87"/>
      <c r="FR32" s="87"/>
      <c r="FS32" s="87"/>
      <c r="FT32" s="87"/>
      <c r="FU32" s="87"/>
      <c r="FV32" s="87">
        <v>2</v>
      </c>
      <c r="FW32" s="87"/>
      <c r="FX32" s="87">
        <v>2</v>
      </c>
      <c r="FY32" s="87">
        <v>2</v>
      </c>
      <c r="FZ32" s="87"/>
      <c r="GA32" s="87"/>
      <c r="GB32" s="87"/>
      <c r="GC32" s="87">
        <v>2</v>
      </c>
      <c r="GD32" s="87"/>
      <c r="GE32" s="87"/>
      <c r="GF32" s="87">
        <v>0</v>
      </c>
      <c r="GG32" s="87"/>
      <c r="GH32" s="87"/>
      <c r="GI32" s="87"/>
      <c r="GJ32" s="87"/>
      <c r="GK32" s="87"/>
      <c r="GL32" s="87"/>
      <c r="GM32" s="87">
        <v>0</v>
      </c>
      <c r="GN32" s="87"/>
      <c r="GO32" s="87"/>
      <c r="GP32" s="87">
        <v>0</v>
      </c>
      <c r="GQ32" s="87"/>
      <c r="GR32" s="87"/>
      <c r="GS32" s="87"/>
      <c r="GT32" s="87"/>
      <c r="GU32" s="87">
        <v>0</v>
      </c>
      <c r="GV32" s="87"/>
      <c r="GW32" s="87"/>
      <c r="GX32" s="87">
        <v>0</v>
      </c>
      <c r="GY32" s="87"/>
      <c r="GZ32" s="87"/>
      <c r="HA32" s="87"/>
      <c r="HB32" s="87"/>
      <c r="HC32" s="87">
        <v>0</v>
      </c>
    </row>
    <row r="33" spans="1:211" ht="84">
      <c r="A33" s="783" t="s">
        <v>559</v>
      </c>
      <c r="B33" s="87" t="s">
        <v>1439</v>
      </c>
      <c r="C33" s="783" t="s">
        <v>4149</v>
      </c>
      <c r="D33" s="87" t="s">
        <v>4150</v>
      </c>
      <c r="E33" s="87" t="s">
        <v>4151</v>
      </c>
      <c r="F33" s="87">
        <v>2233</v>
      </c>
      <c r="G33" s="87" t="s">
        <v>3015</v>
      </c>
      <c r="H33" s="87" t="s">
        <v>3698</v>
      </c>
      <c r="I33" s="87" t="s">
        <v>3881</v>
      </c>
      <c r="J33" s="87" t="s">
        <v>3882</v>
      </c>
      <c r="K33" s="87" t="s">
        <v>3699</v>
      </c>
      <c r="L33" s="87" t="s">
        <v>4151</v>
      </c>
      <c r="M33" s="87">
        <v>8</v>
      </c>
      <c r="N33" s="87"/>
      <c r="O33" s="87"/>
      <c r="P33" s="87"/>
      <c r="Q33" s="87">
        <v>5</v>
      </c>
      <c r="R33" s="87"/>
      <c r="S33" s="87"/>
      <c r="T33" s="87"/>
      <c r="U33" s="87">
        <v>12</v>
      </c>
      <c r="V33" s="87">
        <v>7</v>
      </c>
      <c r="W33" s="87">
        <v>1</v>
      </c>
      <c r="X33" s="87"/>
      <c r="Y33" s="87"/>
      <c r="Z33" s="87"/>
      <c r="AA33" s="87"/>
      <c r="AB33" s="87"/>
      <c r="AC33" s="87"/>
      <c r="AD33" s="87"/>
      <c r="AE33" s="87"/>
      <c r="AF33" s="87"/>
      <c r="AG33" s="87"/>
      <c r="AH33" s="87"/>
      <c r="AI33" s="87"/>
      <c r="AJ33" s="87"/>
      <c r="AK33" s="87"/>
      <c r="AL33" s="87"/>
      <c r="AM33" s="87"/>
      <c r="AN33" s="87"/>
      <c r="AO33" s="87"/>
      <c r="AP33" s="87"/>
      <c r="AQ33" s="87"/>
      <c r="AR33" s="87"/>
      <c r="AS33" s="87"/>
      <c r="AT33" s="87"/>
      <c r="AU33" s="87"/>
      <c r="AV33" s="87"/>
      <c r="AW33" s="87"/>
      <c r="AX33" s="87"/>
      <c r="AY33" s="87"/>
      <c r="AZ33" s="87"/>
      <c r="BA33" s="87"/>
      <c r="BB33" s="87"/>
      <c r="BC33" s="87"/>
      <c r="BD33" s="87"/>
      <c r="BE33" s="87"/>
      <c r="BF33" s="87"/>
      <c r="BG33" s="87"/>
      <c r="BH33" s="87"/>
      <c r="BI33" s="87"/>
      <c r="BJ33" s="87"/>
      <c r="BK33" s="87"/>
      <c r="BL33" s="87"/>
      <c r="BM33" s="87"/>
      <c r="BN33" s="87"/>
      <c r="BO33" s="87"/>
      <c r="BP33" s="87"/>
      <c r="BQ33" s="87"/>
      <c r="BR33" s="87"/>
      <c r="BS33" s="87"/>
      <c r="BT33" s="87"/>
      <c r="BU33" s="87"/>
      <c r="BV33" s="87"/>
      <c r="BW33" s="87"/>
      <c r="BX33" s="87"/>
      <c r="BY33" s="87"/>
      <c r="BZ33" s="87"/>
      <c r="CA33" s="87"/>
      <c r="CB33" s="87"/>
      <c r="CC33" s="87"/>
      <c r="CD33" s="87"/>
      <c r="CE33" s="87"/>
      <c r="CF33" s="87"/>
      <c r="CG33" s="87"/>
      <c r="CH33" s="87"/>
      <c r="CI33" s="87"/>
      <c r="CJ33" s="87"/>
      <c r="CK33" s="87"/>
      <c r="CL33" s="87"/>
      <c r="CM33" s="87"/>
      <c r="CN33" s="87"/>
      <c r="CO33" s="87"/>
      <c r="CP33" s="87"/>
      <c r="CQ33" s="87"/>
      <c r="CR33" s="87"/>
      <c r="CS33" s="87"/>
      <c r="CT33" s="87"/>
      <c r="CU33" s="87"/>
      <c r="CV33" s="87"/>
      <c r="CW33" s="87"/>
      <c r="CX33" s="87"/>
      <c r="CY33" s="87"/>
      <c r="CZ33" s="87"/>
      <c r="DA33" s="87"/>
      <c r="DB33" s="87"/>
      <c r="DC33" s="87"/>
      <c r="DD33" s="87"/>
      <c r="DE33" s="87"/>
      <c r="DF33" s="87"/>
      <c r="DG33" s="87"/>
      <c r="DH33" s="87"/>
      <c r="DI33" s="87"/>
      <c r="DJ33" s="87"/>
      <c r="DK33" s="87"/>
      <c r="DL33" s="87"/>
      <c r="DM33" s="87"/>
      <c r="DN33" s="87"/>
      <c r="DO33" s="87"/>
      <c r="DP33" s="87"/>
      <c r="DQ33" s="87"/>
      <c r="DR33" s="87"/>
      <c r="DS33" s="87"/>
      <c r="DT33" s="87"/>
      <c r="DU33" s="87"/>
      <c r="DV33" s="87"/>
      <c r="DW33" s="87"/>
      <c r="DX33" s="87"/>
      <c r="DY33" s="87"/>
      <c r="DZ33" s="87"/>
      <c r="EA33" s="87"/>
      <c r="EB33" s="87"/>
      <c r="EC33" s="87"/>
      <c r="ED33" s="87"/>
      <c r="EE33" s="87"/>
      <c r="EF33" s="87"/>
      <c r="EG33" s="87"/>
      <c r="EH33" s="87"/>
      <c r="EI33" s="87"/>
      <c r="EJ33" s="87"/>
      <c r="EK33" s="87"/>
      <c r="EL33" s="87"/>
      <c r="EM33" s="87"/>
      <c r="EN33" s="87"/>
      <c r="EO33" s="87"/>
      <c r="EP33" s="87"/>
      <c r="EQ33" s="87"/>
      <c r="ER33" s="87"/>
      <c r="ES33" s="87"/>
      <c r="ET33" s="87"/>
      <c r="EU33" s="87"/>
      <c r="EV33" s="87"/>
      <c r="EW33" s="87"/>
      <c r="EX33" s="87"/>
      <c r="EY33" s="87"/>
      <c r="EZ33" s="87"/>
      <c r="FA33" s="87"/>
      <c r="FB33" s="87"/>
      <c r="FC33" s="87"/>
      <c r="FD33" s="87"/>
      <c r="FE33" s="87"/>
      <c r="FF33" s="87"/>
      <c r="FG33" s="87"/>
      <c r="FH33" s="87"/>
      <c r="FI33" s="87"/>
      <c r="FJ33" s="87"/>
      <c r="FK33" s="87"/>
      <c r="FL33" s="87"/>
      <c r="FM33" s="87"/>
      <c r="FN33" s="87"/>
      <c r="FO33" s="87"/>
      <c r="FP33" s="87"/>
      <c r="FQ33" s="87"/>
      <c r="FR33" s="87"/>
      <c r="FS33" s="87"/>
      <c r="FT33" s="87"/>
      <c r="FU33" s="87"/>
      <c r="FV33" s="87">
        <v>9</v>
      </c>
      <c r="FW33" s="87"/>
      <c r="FX33" s="87">
        <v>9</v>
      </c>
      <c r="FY33" s="87">
        <v>9</v>
      </c>
      <c r="FZ33" s="87"/>
      <c r="GA33" s="87">
        <v>1</v>
      </c>
      <c r="GB33" s="87"/>
      <c r="GC33" s="87">
        <v>10</v>
      </c>
      <c r="GD33" s="87"/>
      <c r="GE33" s="87"/>
      <c r="GF33" s="87">
        <v>0</v>
      </c>
      <c r="GG33" s="87"/>
      <c r="GH33" s="87"/>
      <c r="GI33" s="87"/>
      <c r="GJ33" s="87"/>
      <c r="GK33" s="87"/>
      <c r="GL33" s="87"/>
      <c r="GM33" s="87">
        <v>0</v>
      </c>
      <c r="GN33" s="87">
        <v>1</v>
      </c>
      <c r="GO33" s="87">
        <v>0</v>
      </c>
      <c r="GP33" s="87">
        <v>1</v>
      </c>
      <c r="GQ33" s="87">
        <v>1</v>
      </c>
      <c r="GR33" s="87"/>
      <c r="GS33" s="87"/>
      <c r="GT33" s="87"/>
      <c r="GU33" s="87">
        <v>1</v>
      </c>
      <c r="GV33" s="87"/>
      <c r="GW33" s="87"/>
      <c r="GX33" s="87">
        <v>0</v>
      </c>
      <c r="GY33" s="87"/>
      <c r="GZ33" s="87"/>
      <c r="HA33" s="87"/>
      <c r="HB33" s="87"/>
      <c r="HC33" s="87">
        <v>0</v>
      </c>
    </row>
    <row r="34" spans="1:211" ht="48">
      <c r="A34" s="783" t="s">
        <v>560</v>
      </c>
      <c r="B34" s="87" t="s">
        <v>333</v>
      </c>
      <c r="C34" s="783" t="s">
        <v>3700</v>
      </c>
      <c r="D34" s="87" t="s">
        <v>3441</v>
      </c>
      <c r="E34" s="87" t="s">
        <v>3016</v>
      </c>
      <c r="F34" s="87">
        <v>2651</v>
      </c>
      <c r="G34" s="87" t="s">
        <v>3017</v>
      </c>
      <c r="H34" s="87" t="s">
        <v>3018</v>
      </c>
      <c r="I34" s="87" t="s">
        <v>4152</v>
      </c>
      <c r="J34" s="87" t="s">
        <v>4153</v>
      </c>
      <c r="K34" s="87" t="s">
        <v>4154</v>
      </c>
      <c r="L34" s="87"/>
      <c r="M34" s="87">
        <v>6</v>
      </c>
      <c r="N34" s="87"/>
      <c r="O34" s="87"/>
      <c r="P34" s="87"/>
      <c r="Q34" s="87">
        <v>5</v>
      </c>
      <c r="R34" s="87"/>
      <c r="S34" s="87"/>
      <c r="T34" s="87"/>
      <c r="U34" s="87">
        <v>13</v>
      </c>
      <c r="V34" s="87">
        <v>7</v>
      </c>
      <c r="W34" s="87">
        <v>1</v>
      </c>
      <c r="X34" s="87"/>
      <c r="Y34" s="87"/>
      <c r="Z34" s="87"/>
      <c r="AA34" s="87"/>
      <c r="AB34" s="87"/>
      <c r="AC34" s="87"/>
      <c r="AD34" s="87"/>
      <c r="AE34" s="87"/>
      <c r="AF34" s="87"/>
      <c r="AG34" s="87"/>
      <c r="AH34" s="87"/>
      <c r="AI34" s="87"/>
      <c r="AJ34" s="87"/>
      <c r="AK34" s="87"/>
      <c r="AL34" s="87"/>
      <c r="AM34" s="87"/>
      <c r="AN34" s="87"/>
      <c r="AO34" s="87"/>
      <c r="AP34" s="87"/>
      <c r="AQ34" s="87"/>
      <c r="AR34" s="87"/>
      <c r="AS34" s="87"/>
      <c r="AT34" s="87"/>
      <c r="AU34" s="87"/>
      <c r="AV34" s="87"/>
      <c r="AW34" s="87"/>
      <c r="AX34" s="87"/>
      <c r="AY34" s="87"/>
      <c r="AZ34" s="87"/>
      <c r="BA34" s="87"/>
      <c r="BB34" s="87"/>
      <c r="BC34" s="87"/>
      <c r="BD34" s="87"/>
      <c r="BE34" s="87"/>
      <c r="BF34" s="87"/>
      <c r="BG34" s="87"/>
      <c r="BH34" s="87"/>
      <c r="BI34" s="87"/>
      <c r="BJ34" s="87"/>
      <c r="BK34" s="87"/>
      <c r="BL34" s="87"/>
      <c r="BM34" s="87"/>
      <c r="BN34" s="87"/>
      <c r="BO34" s="87"/>
      <c r="BP34" s="87"/>
      <c r="BQ34" s="87"/>
      <c r="BR34" s="87"/>
      <c r="BS34" s="87"/>
      <c r="BT34" s="87"/>
      <c r="BU34" s="87"/>
      <c r="BV34" s="87"/>
      <c r="BW34" s="87"/>
      <c r="BX34" s="87"/>
      <c r="BY34" s="87"/>
      <c r="BZ34" s="87"/>
      <c r="CA34" s="87"/>
      <c r="CB34" s="87"/>
      <c r="CC34" s="87"/>
      <c r="CD34" s="87"/>
      <c r="CE34" s="87"/>
      <c r="CF34" s="87"/>
      <c r="CG34" s="87"/>
      <c r="CH34" s="87"/>
      <c r="CI34" s="87"/>
      <c r="CJ34" s="87"/>
      <c r="CK34" s="87"/>
      <c r="CL34" s="87"/>
      <c r="CM34" s="87"/>
      <c r="CN34" s="87"/>
      <c r="CO34" s="87"/>
      <c r="CP34" s="87"/>
      <c r="CQ34" s="87"/>
      <c r="CR34" s="87"/>
      <c r="CS34" s="87"/>
      <c r="CT34" s="87"/>
      <c r="CU34" s="87"/>
      <c r="CV34" s="87"/>
      <c r="CW34" s="87"/>
      <c r="CX34" s="87"/>
      <c r="CY34" s="87"/>
      <c r="CZ34" s="87"/>
      <c r="DA34" s="87"/>
      <c r="DB34" s="87"/>
      <c r="DC34" s="87"/>
      <c r="DD34" s="87"/>
      <c r="DE34" s="87"/>
      <c r="DF34" s="87"/>
      <c r="DG34" s="87"/>
      <c r="DH34" s="87"/>
      <c r="DI34" s="87"/>
      <c r="DJ34" s="87"/>
      <c r="DK34" s="87"/>
      <c r="DL34" s="87"/>
      <c r="DM34" s="87"/>
      <c r="DN34" s="87"/>
      <c r="DO34" s="87"/>
      <c r="DP34" s="87"/>
      <c r="DQ34" s="87"/>
      <c r="DR34" s="87"/>
      <c r="DS34" s="87"/>
      <c r="DT34" s="87"/>
      <c r="DU34" s="87"/>
      <c r="DV34" s="87"/>
      <c r="DW34" s="87"/>
      <c r="DX34" s="87"/>
      <c r="DY34" s="87"/>
      <c r="DZ34" s="87"/>
      <c r="EA34" s="87"/>
      <c r="EB34" s="87"/>
      <c r="EC34" s="87"/>
      <c r="ED34" s="87"/>
      <c r="EE34" s="87"/>
      <c r="EF34" s="87"/>
      <c r="EG34" s="87"/>
      <c r="EH34" s="87"/>
      <c r="EI34" s="87"/>
      <c r="EJ34" s="87"/>
      <c r="EK34" s="87"/>
      <c r="EL34" s="87"/>
      <c r="EM34" s="87"/>
      <c r="EN34" s="87"/>
      <c r="EO34" s="87"/>
      <c r="EP34" s="87"/>
      <c r="EQ34" s="87"/>
      <c r="ER34" s="87"/>
      <c r="ES34" s="87"/>
      <c r="ET34" s="87"/>
      <c r="EU34" s="87"/>
      <c r="EV34" s="87"/>
      <c r="EW34" s="87"/>
      <c r="EX34" s="87"/>
      <c r="EY34" s="87"/>
      <c r="EZ34" s="87"/>
      <c r="FA34" s="87"/>
      <c r="FB34" s="87"/>
      <c r="FC34" s="87"/>
      <c r="FD34" s="87"/>
      <c r="FE34" s="87"/>
      <c r="FF34" s="87"/>
      <c r="FG34" s="87"/>
      <c r="FH34" s="87"/>
      <c r="FI34" s="87"/>
      <c r="FJ34" s="87"/>
      <c r="FK34" s="87"/>
      <c r="FL34" s="87"/>
      <c r="FM34" s="87"/>
      <c r="FN34" s="87"/>
      <c r="FO34" s="87"/>
      <c r="FP34" s="87"/>
      <c r="FQ34" s="87"/>
      <c r="FR34" s="87"/>
      <c r="FS34" s="87"/>
      <c r="FT34" s="87"/>
      <c r="FU34" s="87"/>
      <c r="FV34" s="87"/>
      <c r="FW34" s="87">
        <v>2</v>
      </c>
      <c r="FX34" s="87">
        <v>2</v>
      </c>
      <c r="FY34" s="87">
        <v>2</v>
      </c>
      <c r="FZ34" s="87"/>
      <c r="GA34" s="87"/>
      <c r="GB34" s="87"/>
      <c r="GC34" s="87">
        <v>2</v>
      </c>
      <c r="GD34" s="87"/>
      <c r="GE34" s="87"/>
      <c r="GF34" s="87">
        <v>0</v>
      </c>
      <c r="GG34" s="87"/>
      <c r="GH34" s="87"/>
      <c r="GI34" s="87"/>
      <c r="GJ34" s="87"/>
      <c r="GK34" s="87"/>
      <c r="GL34" s="87"/>
      <c r="GM34" s="87">
        <v>0</v>
      </c>
      <c r="GN34" s="87"/>
      <c r="GO34" s="87"/>
      <c r="GP34" s="87">
        <v>0</v>
      </c>
      <c r="GQ34" s="87"/>
      <c r="GR34" s="87"/>
      <c r="GS34" s="87"/>
      <c r="GT34" s="87"/>
      <c r="GU34" s="87">
        <v>0</v>
      </c>
      <c r="GV34" s="87"/>
      <c r="GW34" s="87"/>
      <c r="GX34" s="87">
        <v>0</v>
      </c>
      <c r="GY34" s="87"/>
      <c r="GZ34" s="87"/>
      <c r="HA34" s="87"/>
      <c r="HB34" s="87"/>
      <c r="HC34" s="87">
        <v>0</v>
      </c>
    </row>
    <row r="35" spans="1:211" ht="72">
      <c r="A35" s="783" t="s">
        <v>561</v>
      </c>
      <c r="B35" s="87" t="s">
        <v>334</v>
      </c>
      <c r="C35" s="783" t="s">
        <v>3701</v>
      </c>
      <c r="D35" s="87" t="s">
        <v>4155</v>
      </c>
      <c r="E35" s="87" t="s">
        <v>3019</v>
      </c>
      <c r="F35" s="87">
        <v>3081</v>
      </c>
      <c r="G35" s="87" t="s">
        <v>3020</v>
      </c>
      <c r="H35" s="87" t="s">
        <v>3021</v>
      </c>
      <c r="I35" s="87" t="s">
        <v>4156</v>
      </c>
      <c r="J35" s="87" t="s">
        <v>4157</v>
      </c>
      <c r="K35" s="87" t="s">
        <v>3022</v>
      </c>
      <c r="L35" s="87" t="s">
        <v>4158</v>
      </c>
      <c r="M35" s="87">
        <v>137</v>
      </c>
      <c r="N35" s="87">
        <v>0</v>
      </c>
      <c r="O35" s="87">
        <v>6</v>
      </c>
      <c r="P35" s="87">
        <v>8</v>
      </c>
      <c r="Q35" s="87">
        <v>73</v>
      </c>
      <c r="R35" s="87"/>
      <c r="S35" s="87"/>
      <c r="T35" s="87"/>
      <c r="U35" s="87">
        <v>182</v>
      </c>
      <c r="V35" s="87">
        <v>178</v>
      </c>
      <c r="W35" s="87">
        <v>30</v>
      </c>
      <c r="X35" s="87"/>
      <c r="Y35" s="87"/>
      <c r="Z35" s="87"/>
      <c r="AA35" s="87"/>
      <c r="AB35" s="87"/>
      <c r="AC35" s="87"/>
      <c r="AD35" s="87"/>
      <c r="AE35" s="87"/>
      <c r="AF35" s="87"/>
      <c r="AG35" s="87"/>
      <c r="AH35" s="87"/>
      <c r="AI35" s="87"/>
      <c r="AJ35" s="87" t="s">
        <v>4159</v>
      </c>
      <c r="AK35" s="87" t="s">
        <v>4160</v>
      </c>
      <c r="AL35" s="87" t="s">
        <v>4161</v>
      </c>
      <c r="AM35" s="87"/>
      <c r="AN35" s="87"/>
      <c r="AO35" s="87"/>
      <c r="AP35" s="87"/>
      <c r="AQ35" s="87"/>
      <c r="AR35" s="87"/>
      <c r="AS35" s="87"/>
      <c r="AT35" s="87"/>
      <c r="AU35" s="87"/>
      <c r="AV35" s="87"/>
      <c r="AW35" s="87"/>
      <c r="AX35" s="87"/>
      <c r="AY35" s="87"/>
      <c r="AZ35" s="87"/>
      <c r="BA35" s="87"/>
      <c r="BB35" s="87"/>
      <c r="BC35" s="87"/>
      <c r="BD35" s="87"/>
      <c r="BE35" s="87"/>
      <c r="BF35" s="87"/>
      <c r="BG35" s="87"/>
      <c r="BH35" s="87"/>
      <c r="BI35" s="87"/>
      <c r="BJ35" s="87"/>
      <c r="BK35" s="87"/>
      <c r="BL35" s="87"/>
      <c r="BM35" s="87"/>
      <c r="BN35" s="87"/>
      <c r="BO35" s="87"/>
      <c r="BP35" s="87"/>
      <c r="BQ35" s="87"/>
      <c r="BR35" s="87"/>
      <c r="BS35" s="87"/>
      <c r="BT35" s="87"/>
      <c r="BU35" s="87"/>
      <c r="BV35" s="87"/>
      <c r="BW35" s="87"/>
      <c r="BX35" s="87"/>
      <c r="BY35" s="87"/>
      <c r="BZ35" s="87"/>
      <c r="CA35" s="87"/>
      <c r="CB35" s="87"/>
      <c r="CC35" s="87"/>
      <c r="CD35" s="87"/>
      <c r="CE35" s="87"/>
      <c r="CF35" s="87"/>
      <c r="CG35" s="87"/>
      <c r="CH35" s="87"/>
      <c r="CI35" s="87"/>
      <c r="CJ35" s="87"/>
      <c r="CK35" s="87"/>
      <c r="CL35" s="87"/>
      <c r="CM35" s="87"/>
      <c r="CN35" s="87"/>
      <c r="CO35" s="87"/>
      <c r="CP35" s="87"/>
      <c r="CQ35" s="87"/>
      <c r="CR35" s="87"/>
      <c r="CS35" s="87"/>
      <c r="CT35" s="87"/>
      <c r="CU35" s="87"/>
      <c r="CV35" s="87"/>
      <c r="CW35" s="87"/>
      <c r="CX35" s="87"/>
      <c r="CY35" s="87"/>
      <c r="CZ35" s="87"/>
      <c r="DA35" s="87"/>
      <c r="DB35" s="87"/>
      <c r="DC35" s="87"/>
      <c r="DD35" s="87"/>
      <c r="DE35" s="87"/>
      <c r="DF35" s="87"/>
      <c r="DG35" s="87"/>
      <c r="DH35" s="87"/>
      <c r="DI35" s="87"/>
      <c r="DJ35" s="87"/>
      <c r="DK35" s="87"/>
      <c r="DL35" s="87"/>
      <c r="DM35" s="87"/>
      <c r="DN35" s="87"/>
      <c r="DO35" s="87"/>
      <c r="DP35" s="87"/>
      <c r="DQ35" s="87"/>
      <c r="DR35" s="87"/>
      <c r="DS35" s="87"/>
      <c r="DT35" s="87"/>
      <c r="DU35" s="87"/>
      <c r="DV35" s="87"/>
      <c r="DW35" s="87"/>
      <c r="DX35" s="87"/>
      <c r="DY35" s="87"/>
      <c r="DZ35" s="87"/>
      <c r="EA35" s="87"/>
      <c r="EB35" s="87"/>
      <c r="EC35" s="87"/>
      <c r="ED35" s="87"/>
      <c r="EE35" s="87"/>
      <c r="EF35" s="87"/>
      <c r="EG35" s="87"/>
      <c r="EH35" s="87"/>
      <c r="EI35" s="87"/>
      <c r="EJ35" s="87"/>
      <c r="EK35" s="87">
        <v>5</v>
      </c>
      <c r="EL35" s="87">
        <v>1</v>
      </c>
      <c r="EM35" s="87"/>
      <c r="EN35" s="87"/>
      <c r="EO35" s="87">
        <v>3</v>
      </c>
      <c r="EP35" s="87">
        <v>0</v>
      </c>
      <c r="EQ35" s="87"/>
      <c r="ER35" s="87"/>
      <c r="ES35" s="87"/>
      <c r="ET35" s="87"/>
      <c r="EU35" s="87"/>
      <c r="EV35" s="87"/>
      <c r="EW35" s="87"/>
      <c r="EX35" s="87"/>
      <c r="EY35" s="87"/>
      <c r="EZ35" s="87"/>
      <c r="FA35" s="87"/>
      <c r="FB35" s="87"/>
      <c r="FC35" s="87"/>
      <c r="FD35" s="87"/>
      <c r="FE35" s="87"/>
      <c r="FF35" s="87"/>
      <c r="FG35" s="87"/>
      <c r="FH35" s="87"/>
      <c r="FI35" s="87"/>
      <c r="FJ35" s="87"/>
      <c r="FK35" s="87"/>
      <c r="FL35" s="87"/>
      <c r="FM35" s="87"/>
      <c r="FN35" s="87"/>
      <c r="FO35" s="87"/>
      <c r="FP35" s="87"/>
      <c r="FQ35" s="87"/>
      <c r="FR35" s="87"/>
      <c r="FS35" s="87"/>
      <c r="FT35" s="87"/>
      <c r="FU35" s="87"/>
      <c r="FV35" s="87">
        <v>39</v>
      </c>
      <c r="FW35" s="87">
        <v>156</v>
      </c>
      <c r="FX35" s="87">
        <v>195</v>
      </c>
      <c r="FY35" s="87">
        <v>42</v>
      </c>
      <c r="FZ35" s="87">
        <v>5</v>
      </c>
      <c r="GA35" s="87">
        <v>38</v>
      </c>
      <c r="GB35" s="87">
        <v>123</v>
      </c>
      <c r="GC35" s="87">
        <v>208</v>
      </c>
      <c r="GD35" s="87">
        <v>0</v>
      </c>
      <c r="GE35" s="87">
        <v>69</v>
      </c>
      <c r="GF35" s="87">
        <v>69</v>
      </c>
      <c r="GG35" s="87">
        <v>1</v>
      </c>
      <c r="GH35" s="87"/>
      <c r="GI35" s="87">
        <v>16</v>
      </c>
      <c r="GJ35" s="87">
        <v>44</v>
      </c>
      <c r="GK35" s="87">
        <v>0</v>
      </c>
      <c r="GL35" s="87">
        <v>20</v>
      </c>
      <c r="GM35" s="87">
        <v>81</v>
      </c>
      <c r="GN35" s="87">
        <v>1</v>
      </c>
      <c r="GO35" s="87">
        <v>37</v>
      </c>
      <c r="GP35" s="87">
        <v>38</v>
      </c>
      <c r="GQ35" s="87">
        <v>34</v>
      </c>
      <c r="GR35" s="87">
        <v>0</v>
      </c>
      <c r="GS35" s="87">
        <v>4</v>
      </c>
      <c r="GT35" s="87">
        <v>0</v>
      </c>
      <c r="GU35" s="87">
        <v>38</v>
      </c>
      <c r="GV35" s="87"/>
      <c r="GW35" s="87"/>
      <c r="GX35" s="87">
        <v>0</v>
      </c>
      <c r="GY35" s="87"/>
      <c r="GZ35" s="87"/>
      <c r="HA35" s="87"/>
      <c r="HB35" s="87"/>
      <c r="HC35" s="87">
        <v>0</v>
      </c>
    </row>
    <row r="36" spans="1:211" ht="48">
      <c r="A36" s="783" t="s">
        <v>562</v>
      </c>
      <c r="B36" s="87" t="s">
        <v>2778</v>
      </c>
      <c r="C36" s="783" t="s">
        <v>3885</v>
      </c>
      <c r="D36" s="87" t="s">
        <v>3703</v>
      </c>
      <c r="E36" s="87" t="s">
        <v>3442</v>
      </c>
      <c r="F36" s="87">
        <v>3141</v>
      </c>
      <c r="G36" s="87" t="s">
        <v>3023</v>
      </c>
      <c r="H36" s="87" t="s">
        <v>3024</v>
      </c>
      <c r="I36" s="87" t="s">
        <v>4162</v>
      </c>
      <c r="J36" s="87" t="s">
        <v>4163</v>
      </c>
      <c r="K36" s="87" t="s">
        <v>3025</v>
      </c>
      <c r="L36" s="87" t="s">
        <v>4164</v>
      </c>
      <c r="M36" s="87">
        <v>14</v>
      </c>
      <c r="N36" s="87"/>
      <c r="O36" s="87"/>
      <c r="P36" s="87">
        <v>1</v>
      </c>
      <c r="Q36" s="87"/>
      <c r="R36" s="87"/>
      <c r="S36" s="87"/>
      <c r="T36" s="87"/>
      <c r="U36" s="87">
        <v>30</v>
      </c>
      <c r="V36" s="87">
        <v>16</v>
      </c>
      <c r="W36" s="87">
        <v>4</v>
      </c>
      <c r="X36" s="87"/>
      <c r="Y36" s="87"/>
      <c r="Z36" s="87"/>
      <c r="AA36" s="87"/>
      <c r="AB36" s="87"/>
      <c r="AC36" s="87"/>
      <c r="AD36" s="87"/>
      <c r="AE36" s="87"/>
      <c r="AF36" s="87"/>
      <c r="AG36" s="87"/>
      <c r="AH36" s="87"/>
      <c r="AI36" s="87"/>
      <c r="AJ36" s="87"/>
      <c r="AK36" s="87"/>
      <c r="AL36" s="87"/>
      <c r="AM36" s="87"/>
      <c r="AN36" s="87"/>
      <c r="AO36" s="87"/>
      <c r="AP36" s="87"/>
      <c r="AQ36" s="87"/>
      <c r="AR36" s="87"/>
      <c r="AS36" s="87"/>
      <c r="AT36" s="87"/>
      <c r="AU36" s="87"/>
      <c r="AV36" s="87"/>
      <c r="AW36" s="87"/>
      <c r="AX36" s="87"/>
      <c r="AY36" s="87"/>
      <c r="AZ36" s="87"/>
      <c r="BA36" s="87"/>
      <c r="BB36" s="87"/>
      <c r="BC36" s="87"/>
      <c r="BD36" s="87"/>
      <c r="BE36" s="87"/>
      <c r="BF36" s="87"/>
      <c r="BG36" s="87"/>
      <c r="BH36" s="87"/>
      <c r="BI36" s="87"/>
      <c r="BJ36" s="87"/>
      <c r="BK36" s="87"/>
      <c r="BL36" s="87"/>
      <c r="BM36" s="87"/>
      <c r="BN36" s="87"/>
      <c r="BO36" s="87"/>
      <c r="BP36" s="87"/>
      <c r="BQ36" s="87"/>
      <c r="BR36" s="87"/>
      <c r="BS36" s="87"/>
      <c r="BT36" s="87"/>
      <c r="BU36" s="87"/>
      <c r="BV36" s="87"/>
      <c r="BW36" s="87"/>
      <c r="BX36" s="87"/>
      <c r="BY36" s="87"/>
      <c r="BZ36" s="87"/>
      <c r="CA36" s="87"/>
      <c r="CB36" s="87"/>
      <c r="CC36" s="87"/>
      <c r="CD36" s="87"/>
      <c r="CE36" s="87"/>
      <c r="CF36" s="87"/>
      <c r="CG36" s="87"/>
      <c r="CH36" s="87"/>
      <c r="CI36" s="87"/>
      <c r="CJ36" s="87"/>
      <c r="CK36" s="87"/>
      <c r="CL36" s="87"/>
      <c r="CM36" s="87"/>
      <c r="CN36" s="87"/>
      <c r="CO36" s="87"/>
      <c r="CP36" s="87"/>
      <c r="CQ36" s="87"/>
      <c r="CR36" s="87"/>
      <c r="CS36" s="87"/>
      <c r="CT36" s="87"/>
      <c r="CU36" s="87"/>
      <c r="CV36" s="87"/>
      <c r="CW36" s="87"/>
      <c r="CX36" s="87"/>
      <c r="CY36" s="87"/>
      <c r="CZ36" s="87"/>
      <c r="DA36" s="87"/>
      <c r="DB36" s="87"/>
      <c r="DC36" s="87"/>
      <c r="DD36" s="87"/>
      <c r="DE36" s="87"/>
      <c r="DF36" s="87"/>
      <c r="DG36" s="87"/>
      <c r="DH36" s="87"/>
      <c r="DI36" s="87"/>
      <c r="DJ36" s="87"/>
      <c r="DK36" s="87"/>
      <c r="DL36" s="87"/>
      <c r="DM36" s="87"/>
      <c r="DN36" s="87"/>
      <c r="DO36" s="87"/>
      <c r="DP36" s="87"/>
      <c r="DQ36" s="87"/>
      <c r="DR36" s="87"/>
      <c r="DS36" s="87"/>
      <c r="DT36" s="87"/>
      <c r="DU36" s="87"/>
      <c r="DV36" s="87"/>
      <c r="DW36" s="87"/>
      <c r="DX36" s="87"/>
      <c r="DY36" s="87"/>
      <c r="DZ36" s="87"/>
      <c r="EA36" s="87"/>
      <c r="EB36" s="87"/>
      <c r="EC36" s="87"/>
      <c r="ED36" s="87"/>
      <c r="EE36" s="87"/>
      <c r="EF36" s="87"/>
      <c r="EG36" s="87"/>
      <c r="EH36" s="87"/>
      <c r="EI36" s="87"/>
      <c r="EJ36" s="87"/>
      <c r="EK36" s="87"/>
      <c r="EL36" s="87"/>
      <c r="EM36" s="87"/>
      <c r="EN36" s="87"/>
      <c r="EO36" s="87"/>
      <c r="EP36" s="87"/>
      <c r="EQ36" s="87"/>
      <c r="ER36" s="87"/>
      <c r="ES36" s="87"/>
      <c r="ET36" s="87"/>
      <c r="EU36" s="87"/>
      <c r="EV36" s="87"/>
      <c r="EW36" s="87"/>
      <c r="EX36" s="87"/>
      <c r="EY36" s="87"/>
      <c r="EZ36" s="87"/>
      <c r="FA36" s="87"/>
      <c r="FB36" s="87"/>
      <c r="FC36" s="87"/>
      <c r="FD36" s="87"/>
      <c r="FE36" s="87"/>
      <c r="FF36" s="87"/>
      <c r="FG36" s="87"/>
      <c r="FH36" s="87"/>
      <c r="FI36" s="87"/>
      <c r="FJ36" s="87"/>
      <c r="FK36" s="87"/>
      <c r="FL36" s="87"/>
      <c r="FM36" s="87"/>
      <c r="FN36" s="87"/>
      <c r="FO36" s="87"/>
      <c r="FP36" s="87"/>
      <c r="FQ36" s="87"/>
      <c r="FR36" s="87"/>
      <c r="FS36" s="87"/>
      <c r="FT36" s="87"/>
      <c r="FU36" s="87"/>
      <c r="FV36" s="87">
        <v>20</v>
      </c>
      <c r="FW36" s="87">
        <v>3</v>
      </c>
      <c r="FX36" s="87">
        <v>23</v>
      </c>
      <c r="FY36" s="87">
        <v>23</v>
      </c>
      <c r="FZ36" s="87"/>
      <c r="GA36" s="87"/>
      <c r="GB36" s="87"/>
      <c r="GC36" s="87">
        <v>23</v>
      </c>
      <c r="GD36" s="87"/>
      <c r="GE36" s="87"/>
      <c r="GF36" s="87">
        <v>0</v>
      </c>
      <c r="GG36" s="87"/>
      <c r="GH36" s="87"/>
      <c r="GI36" s="87"/>
      <c r="GJ36" s="87"/>
      <c r="GK36" s="87"/>
      <c r="GL36" s="87"/>
      <c r="GM36" s="87">
        <v>0</v>
      </c>
      <c r="GN36" s="87"/>
      <c r="GO36" s="87"/>
      <c r="GP36" s="87">
        <v>0</v>
      </c>
      <c r="GQ36" s="87"/>
      <c r="GR36" s="87"/>
      <c r="GS36" s="87"/>
      <c r="GT36" s="87"/>
      <c r="GU36" s="87">
        <v>0</v>
      </c>
      <c r="GV36" s="87"/>
      <c r="GW36" s="87"/>
      <c r="GX36" s="87">
        <v>0</v>
      </c>
      <c r="GY36" s="87"/>
      <c r="GZ36" s="87"/>
      <c r="HA36" s="87"/>
      <c r="HB36" s="87"/>
      <c r="HC36" s="87">
        <v>0</v>
      </c>
    </row>
    <row r="37" spans="1:211" ht="60">
      <c r="A37" s="783" t="s">
        <v>563</v>
      </c>
      <c r="B37" s="87" t="s">
        <v>336</v>
      </c>
      <c r="C37" s="783" t="s">
        <v>3026</v>
      </c>
      <c r="D37" s="87" t="s">
        <v>4165</v>
      </c>
      <c r="E37" s="87" t="s">
        <v>4166</v>
      </c>
      <c r="F37" s="87">
        <v>2627</v>
      </c>
      <c r="G37" s="87" t="s">
        <v>4167</v>
      </c>
      <c r="H37" s="87" t="s">
        <v>4168</v>
      </c>
      <c r="I37" s="87" t="s">
        <v>3886</v>
      </c>
      <c r="J37" s="87" t="s">
        <v>3887</v>
      </c>
      <c r="K37" s="87" t="s">
        <v>3704</v>
      </c>
      <c r="L37" s="87" t="s">
        <v>3887</v>
      </c>
      <c r="M37" s="87">
        <v>6</v>
      </c>
      <c r="N37" s="87">
        <v>0</v>
      </c>
      <c r="O37" s="87"/>
      <c r="P37" s="87">
        <v>2</v>
      </c>
      <c r="Q37" s="87">
        <v>21</v>
      </c>
      <c r="R37" s="87"/>
      <c r="S37" s="87"/>
      <c r="T37" s="87"/>
      <c r="U37" s="87">
        <v>38</v>
      </c>
      <c r="V37" s="87">
        <v>14</v>
      </c>
      <c r="W37" s="87">
        <v>2</v>
      </c>
      <c r="X37" s="87"/>
      <c r="Y37" s="87"/>
      <c r="Z37" s="87"/>
      <c r="AA37" s="87"/>
      <c r="AB37" s="87"/>
      <c r="AC37" s="87"/>
      <c r="AD37" s="87"/>
      <c r="AE37" s="87"/>
      <c r="AF37" s="87"/>
      <c r="AG37" s="87"/>
      <c r="AH37" s="87"/>
      <c r="AI37" s="87"/>
      <c r="AJ37" s="87"/>
      <c r="AK37" s="87"/>
      <c r="AL37" s="87"/>
      <c r="AM37" s="87"/>
      <c r="AN37" s="87"/>
      <c r="AO37" s="87"/>
      <c r="AP37" s="87"/>
      <c r="AQ37" s="87"/>
      <c r="AR37" s="87"/>
      <c r="AS37" s="87"/>
      <c r="AT37" s="87"/>
      <c r="AU37" s="87"/>
      <c r="AV37" s="87"/>
      <c r="AW37" s="87"/>
      <c r="AX37" s="87"/>
      <c r="AY37" s="87"/>
      <c r="AZ37" s="87"/>
      <c r="BA37" s="87"/>
      <c r="BB37" s="87"/>
      <c r="BC37" s="87"/>
      <c r="BD37" s="87"/>
      <c r="BE37" s="87"/>
      <c r="BF37" s="87"/>
      <c r="BG37" s="87"/>
      <c r="BH37" s="87"/>
      <c r="BI37" s="87"/>
      <c r="BJ37" s="87"/>
      <c r="BK37" s="87"/>
      <c r="BL37" s="87"/>
      <c r="BM37" s="87"/>
      <c r="BN37" s="87"/>
      <c r="BO37" s="87"/>
      <c r="BP37" s="87"/>
      <c r="BQ37" s="87"/>
      <c r="BR37" s="87"/>
      <c r="BS37" s="87"/>
      <c r="BT37" s="87"/>
      <c r="BU37" s="87"/>
      <c r="BV37" s="87"/>
      <c r="BW37" s="87"/>
      <c r="BX37" s="87"/>
      <c r="BY37" s="87"/>
      <c r="BZ37" s="87"/>
      <c r="CA37" s="87"/>
      <c r="CB37" s="87"/>
      <c r="CC37" s="87"/>
      <c r="CD37" s="87"/>
      <c r="CE37" s="87"/>
      <c r="CF37" s="87"/>
      <c r="CG37" s="87"/>
      <c r="CH37" s="87"/>
      <c r="CI37" s="87"/>
      <c r="CJ37" s="87"/>
      <c r="CK37" s="87"/>
      <c r="CL37" s="87"/>
      <c r="CM37" s="87"/>
      <c r="CN37" s="87"/>
      <c r="CO37" s="87"/>
      <c r="CP37" s="87"/>
      <c r="CQ37" s="87"/>
      <c r="CR37" s="87"/>
      <c r="CS37" s="87"/>
      <c r="CT37" s="87"/>
      <c r="CU37" s="87"/>
      <c r="CV37" s="87"/>
      <c r="CW37" s="87"/>
      <c r="CX37" s="87"/>
      <c r="CY37" s="87"/>
      <c r="CZ37" s="87"/>
      <c r="DA37" s="87"/>
      <c r="DB37" s="87"/>
      <c r="DC37" s="87"/>
      <c r="DD37" s="87"/>
      <c r="DE37" s="87"/>
      <c r="DF37" s="87"/>
      <c r="DG37" s="87"/>
      <c r="DH37" s="87"/>
      <c r="DI37" s="87"/>
      <c r="DJ37" s="87"/>
      <c r="DK37" s="87"/>
      <c r="DL37" s="87"/>
      <c r="DM37" s="87"/>
      <c r="DN37" s="87"/>
      <c r="DO37" s="87"/>
      <c r="DP37" s="87"/>
      <c r="DQ37" s="87"/>
      <c r="DR37" s="87"/>
      <c r="DS37" s="87"/>
      <c r="DT37" s="87"/>
      <c r="DU37" s="87"/>
      <c r="DV37" s="87"/>
      <c r="DW37" s="87"/>
      <c r="DX37" s="87"/>
      <c r="DY37" s="87"/>
      <c r="DZ37" s="87"/>
      <c r="EA37" s="87"/>
      <c r="EB37" s="87"/>
      <c r="EC37" s="87"/>
      <c r="ED37" s="87"/>
      <c r="EE37" s="87"/>
      <c r="EF37" s="87"/>
      <c r="EG37" s="87"/>
      <c r="EH37" s="87"/>
      <c r="EI37" s="87"/>
      <c r="EJ37" s="87"/>
      <c r="EK37" s="87"/>
      <c r="EL37" s="87"/>
      <c r="EM37" s="87"/>
      <c r="EN37" s="87"/>
      <c r="EO37" s="87"/>
      <c r="EP37" s="87"/>
      <c r="EQ37" s="87"/>
      <c r="ER37" s="87"/>
      <c r="ES37" s="87"/>
      <c r="ET37" s="87"/>
      <c r="EU37" s="87"/>
      <c r="EV37" s="87"/>
      <c r="EW37" s="87"/>
      <c r="EX37" s="87"/>
      <c r="EY37" s="87"/>
      <c r="EZ37" s="87"/>
      <c r="FA37" s="87"/>
      <c r="FB37" s="87"/>
      <c r="FC37" s="87"/>
      <c r="FD37" s="87"/>
      <c r="FE37" s="87"/>
      <c r="FF37" s="87"/>
      <c r="FG37" s="87"/>
      <c r="FH37" s="87"/>
      <c r="FI37" s="87"/>
      <c r="FJ37" s="87"/>
      <c r="FK37" s="87"/>
      <c r="FL37" s="87"/>
      <c r="FM37" s="87"/>
      <c r="FN37" s="87"/>
      <c r="FO37" s="87"/>
      <c r="FP37" s="87"/>
      <c r="FQ37" s="87"/>
      <c r="FR37" s="87"/>
      <c r="FS37" s="87"/>
      <c r="FT37" s="87"/>
      <c r="FU37" s="87"/>
      <c r="FV37" s="87">
        <v>32</v>
      </c>
      <c r="FW37" s="87">
        <v>51</v>
      </c>
      <c r="FX37" s="87">
        <v>83</v>
      </c>
      <c r="FY37" s="87">
        <v>33</v>
      </c>
      <c r="FZ37" s="87">
        <v>0</v>
      </c>
      <c r="GA37" s="87">
        <v>3</v>
      </c>
      <c r="GB37" s="87">
        <v>47</v>
      </c>
      <c r="GC37" s="87">
        <v>83</v>
      </c>
      <c r="GD37" s="87"/>
      <c r="GE37" s="87"/>
      <c r="GF37" s="87">
        <v>0</v>
      </c>
      <c r="GG37" s="87"/>
      <c r="GH37" s="87"/>
      <c r="GI37" s="87"/>
      <c r="GJ37" s="87"/>
      <c r="GK37" s="87"/>
      <c r="GL37" s="87"/>
      <c r="GM37" s="87">
        <v>0</v>
      </c>
      <c r="GN37" s="87"/>
      <c r="GO37" s="87">
        <v>3</v>
      </c>
      <c r="GP37" s="87">
        <v>3</v>
      </c>
      <c r="GQ37" s="87">
        <v>3</v>
      </c>
      <c r="GR37" s="87"/>
      <c r="GS37" s="87"/>
      <c r="GT37" s="87"/>
      <c r="GU37" s="87">
        <v>3</v>
      </c>
      <c r="GV37" s="87"/>
      <c r="GW37" s="87"/>
      <c r="GX37" s="87">
        <v>0</v>
      </c>
      <c r="GY37" s="87"/>
      <c r="GZ37" s="87"/>
      <c r="HA37" s="87"/>
      <c r="HB37" s="87"/>
      <c r="HC37" s="87">
        <v>0</v>
      </c>
    </row>
    <row r="38" spans="1:211" ht="60">
      <c r="A38" s="783" t="s">
        <v>564</v>
      </c>
      <c r="B38" s="87" t="s">
        <v>337</v>
      </c>
      <c r="C38" s="783" t="s">
        <v>3706</v>
      </c>
      <c r="D38" s="87" t="s">
        <v>4169</v>
      </c>
      <c r="E38" s="87" t="s">
        <v>3027</v>
      </c>
      <c r="F38" s="87">
        <v>201</v>
      </c>
      <c r="G38" s="87" t="s">
        <v>3028</v>
      </c>
      <c r="H38" s="87" t="s">
        <v>3029</v>
      </c>
      <c r="I38" s="87" t="s">
        <v>4170</v>
      </c>
      <c r="J38" s="87" t="s">
        <v>4171</v>
      </c>
      <c r="K38" s="87" t="s">
        <v>3030</v>
      </c>
      <c r="L38" s="87" t="s">
        <v>3030</v>
      </c>
      <c r="M38" s="87">
        <v>4</v>
      </c>
      <c r="N38" s="87"/>
      <c r="O38" s="87"/>
      <c r="P38" s="87"/>
      <c r="Q38" s="87">
        <v>7</v>
      </c>
      <c r="R38" s="87"/>
      <c r="S38" s="87"/>
      <c r="T38" s="87"/>
      <c r="U38" s="87">
        <v>16</v>
      </c>
      <c r="V38" s="87">
        <v>3</v>
      </c>
      <c r="W38" s="87">
        <v>1</v>
      </c>
      <c r="X38" s="87"/>
      <c r="Y38" s="87"/>
      <c r="Z38" s="87"/>
      <c r="AA38" s="87"/>
      <c r="AB38" s="87"/>
      <c r="AC38" s="87"/>
      <c r="AD38" s="87"/>
      <c r="AE38" s="87"/>
      <c r="AF38" s="87"/>
      <c r="AG38" s="87"/>
      <c r="AH38" s="87"/>
      <c r="AI38" s="87"/>
      <c r="AJ38" s="87"/>
      <c r="AK38" s="87"/>
      <c r="AL38" s="87"/>
      <c r="AM38" s="87"/>
      <c r="AN38" s="87"/>
      <c r="AO38" s="87"/>
      <c r="AP38" s="87"/>
      <c r="AQ38" s="87"/>
      <c r="AR38" s="87"/>
      <c r="AS38" s="87"/>
      <c r="AT38" s="87"/>
      <c r="AU38" s="87"/>
      <c r="AV38" s="87"/>
      <c r="AW38" s="87"/>
      <c r="AX38" s="87"/>
      <c r="AY38" s="87"/>
      <c r="AZ38" s="87"/>
      <c r="BA38" s="87"/>
      <c r="BB38" s="87"/>
      <c r="BC38" s="87"/>
      <c r="BD38" s="87"/>
      <c r="BE38" s="87"/>
      <c r="BF38" s="87"/>
      <c r="BG38" s="87"/>
      <c r="BH38" s="87"/>
      <c r="BI38" s="87"/>
      <c r="BJ38" s="87"/>
      <c r="BK38" s="87"/>
      <c r="BL38" s="87"/>
      <c r="BM38" s="87"/>
      <c r="BN38" s="87"/>
      <c r="BO38" s="87"/>
      <c r="BP38" s="87"/>
      <c r="BQ38" s="87"/>
      <c r="BR38" s="87"/>
      <c r="BS38" s="87"/>
      <c r="BT38" s="87"/>
      <c r="BU38" s="87"/>
      <c r="BV38" s="87"/>
      <c r="BW38" s="87"/>
      <c r="BX38" s="87"/>
      <c r="BY38" s="87"/>
      <c r="BZ38" s="87"/>
      <c r="CA38" s="87"/>
      <c r="CB38" s="87"/>
      <c r="CC38" s="87"/>
      <c r="CD38" s="87"/>
      <c r="CE38" s="87"/>
      <c r="CF38" s="87"/>
      <c r="CG38" s="87"/>
      <c r="CH38" s="87"/>
      <c r="CI38" s="87"/>
      <c r="CJ38" s="87"/>
      <c r="CK38" s="87"/>
      <c r="CL38" s="87"/>
      <c r="CM38" s="87"/>
      <c r="CN38" s="87"/>
      <c r="CO38" s="87"/>
      <c r="CP38" s="87"/>
      <c r="CQ38" s="87"/>
      <c r="CR38" s="87"/>
      <c r="CS38" s="87"/>
      <c r="CT38" s="87"/>
      <c r="CU38" s="87"/>
      <c r="CV38" s="87"/>
      <c r="CW38" s="87"/>
      <c r="CX38" s="87"/>
      <c r="CY38" s="87"/>
      <c r="CZ38" s="87"/>
      <c r="DA38" s="87"/>
      <c r="DB38" s="87"/>
      <c r="DC38" s="87"/>
      <c r="DD38" s="87"/>
      <c r="DE38" s="87"/>
      <c r="DF38" s="87"/>
      <c r="DG38" s="87"/>
      <c r="DH38" s="87"/>
      <c r="DI38" s="87"/>
      <c r="DJ38" s="87"/>
      <c r="DK38" s="87"/>
      <c r="DL38" s="87"/>
      <c r="DM38" s="87"/>
      <c r="DN38" s="87"/>
      <c r="DO38" s="87"/>
      <c r="DP38" s="87"/>
      <c r="DQ38" s="87"/>
      <c r="DR38" s="87"/>
      <c r="DS38" s="87"/>
      <c r="DT38" s="87"/>
      <c r="DU38" s="87"/>
      <c r="DV38" s="87"/>
      <c r="DW38" s="87"/>
      <c r="DX38" s="87"/>
      <c r="DY38" s="87"/>
      <c r="DZ38" s="87"/>
      <c r="EA38" s="87"/>
      <c r="EB38" s="87"/>
      <c r="EC38" s="87"/>
      <c r="ED38" s="87"/>
      <c r="EE38" s="87"/>
      <c r="EF38" s="87"/>
      <c r="EG38" s="87"/>
      <c r="EH38" s="87"/>
      <c r="EI38" s="87"/>
      <c r="EJ38" s="87"/>
      <c r="EK38" s="87"/>
      <c r="EL38" s="87"/>
      <c r="EM38" s="87"/>
      <c r="EN38" s="87"/>
      <c r="EO38" s="87"/>
      <c r="EP38" s="87"/>
      <c r="EQ38" s="87"/>
      <c r="ER38" s="87"/>
      <c r="ES38" s="87"/>
      <c r="ET38" s="87"/>
      <c r="EU38" s="87"/>
      <c r="EV38" s="87"/>
      <c r="EW38" s="87"/>
      <c r="EX38" s="87"/>
      <c r="EY38" s="87"/>
      <c r="EZ38" s="87"/>
      <c r="FA38" s="87"/>
      <c r="FB38" s="87"/>
      <c r="FC38" s="87"/>
      <c r="FD38" s="87"/>
      <c r="FE38" s="87"/>
      <c r="FF38" s="87"/>
      <c r="FG38" s="87"/>
      <c r="FH38" s="87"/>
      <c r="FI38" s="87"/>
      <c r="FJ38" s="87"/>
      <c r="FK38" s="87"/>
      <c r="FL38" s="87"/>
      <c r="FM38" s="87"/>
      <c r="FN38" s="87"/>
      <c r="FO38" s="87"/>
      <c r="FP38" s="87"/>
      <c r="FQ38" s="87"/>
      <c r="FR38" s="87"/>
      <c r="FS38" s="87"/>
      <c r="FT38" s="87"/>
      <c r="FU38" s="87"/>
      <c r="FV38" s="87">
        <v>10</v>
      </c>
      <c r="FW38" s="87">
        <v>2</v>
      </c>
      <c r="FX38" s="87">
        <v>12</v>
      </c>
      <c r="FY38" s="87">
        <v>10</v>
      </c>
      <c r="FZ38" s="87"/>
      <c r="GA38" s="87">
        <v>2</v>
      </c>
      <c r="GB38" s="87"/>
      <c r="GC38" s="87">
        <v>12</v>
      </c>
      <c r="GD38" s="87"/>
      <c r="GE38" s="87"/>
      <c r="GF38" s="87">
        <v>0</v>
      </c>
      <c r="GG38" s="87"/>
      <c r="GH38" s="87"/>
      <c r="GI38" s="87"/>
      <c r="GJ38" s="87"/>
      <c r="GK38" s="87"/>
      <c r="GL38" s="87"/>
      <c r="GM38" s="87">
        <v>0</v>
      </c>
      <c r="GN38" s="87"/>
      <c r="GO38" s="87">
        <v>2</v>
      </c>
      <c r="GP38" s="87">
        <v>2</v>
      </c>
      <c r="GQ38" s="87">
        <v>1</v>
      </c>
      <c r="GR38" s="87"/>
      <c r="GS38" s="87">
        <v>1</v>
      </c>
      <c r="GT38" s="87"/>
      <c r="GU38" s="87">
        <v>2</v>
      </c>
      <c r="GV38" s="87"/>
      <c r="GW38" s="87"/>
      <c r="GX38" s="87">
        <v>0</v>
      </c>
      <c r="GY38" s="87"/>
      <c r="GZ38" s="87"/>
      <c r="HA38" s="87"/>
      <c r="HB38" s="87"/>
      <c r="HC38" s="87">
        <v>0</v>
      </c>
    </row>
    <row r="39" spans="1:211" ht="48">
      <c r="A39" s="783" t="s">
        <v>565</v>
      </c>
      <c r="B39" s="87" t="s">
        <v>338</v>
      </c>
      <c r="C39" s="783" t="s">
        <v>2976</v>
      </c>
      <c r="D39" s="87" t="s">
        <v>3707</v>
      </c>
      <c r="E39" s="87" t="s">
        <v>3032</v>
      </c>
      <c r="F39" s="87"/>
      <c r="G39" s="87" t="s">
        <v>3032</v>
      </c>
      <c r="H39" s="87" t="s">
        <v>3033</v>
      </c>
      <c r="I39" s="87" t="s">
        <v>4172</v>
      </c>
      <c r="J39" s="87" t="s">
        <v>4173</v>
      </c>
      <c r="K39" s="87" t="s">
        <v>3031</v>
      </c>
      <c r="L39" s="87" t="s">
        <v>3034</v>
      </c>
      <c r="M39" s="87">
        <v>6</v>
      </c>
      <c r="N39" s="87">
        <v>0</v>
      </c>
      <c r="O39" s="87">
        <v>2</v>
      </c>
      <c r="P39" s="87">
        <v>1</v>
      </c>
      <c r="Q39" s="87">
        <v>2</v>
      </c>
      <c r="R39" s="87">
        <v>0</v>
      </c>
      <c r="S39" s="87">
        <v>0</v>
      </c>
      <c r="T39" s="87"/>
      <c r="U39" s="87">
        <v>18</v>
      </c>
      <c r="V39" s="87">
        <v>19</v>
      </c>
      <c r="W39" s="87">
        <v>3</v>
      </c>
      <c r="X39" s="87"/>
      <c r="Y39" s="87"/>
      <c r="Z39" s="87"/>
      <c r="AA39" s="87"/>
      <c r="AB39" s="87"/>
      <c r="AC39" s="87"/>
      <c r="AD39" s="87"/>
      <c r="AE39" s="87"/>
      <c r="AF39" s="87"/>
      <c r="AG39" s="87"/>
      <c r="AH39" s="87"/>
      <c r="AI39" s="87"/>
      <c r="AJ39" s="87"/>
      <c r="AK39" s="87"/>
      <c r="AL39" s="87"/>
      <c r="AM39" s="87"/>
      <c r="AN39" s="87"/>
      <c r="AO39" s="87"/>
      <c r="AP39" s="87"/>
      <c r="AQ39" s="87"/>
      <c r="AR39" s="87"/>
      <c r="AS39" s="87"/>
      <c r="AT39" s="87"/>
      <c r="AU39" s="87"/>
      <c r="AV39" s="87"/>
      <c r="AW39" s="87"/>
      <c r="AX39" s="87"/>
      <c r="AY39" s="87"/>
      <c r="AZ39" s="87"/>
      <c r="BA39" s="87"/>
      <c r="BB39" s="87"/>
      <c r="BC39" s="87"/>
      <c r="BD39" s="87"/>
      <c r="BE39" s="87"/>
      <c r="BF39" s="87"/>
      <c r="BG39" s="87"/>
      <c r="BH39" s="87"/>
      <c r="BI39" s="87"/>
      <c r="BJ39" s="87"/>
      <c r="BK39" s="87"/>
      <c r="BL39" s="87"/>
      <c r="BM39" s="87"/>
      <c r="BN39" s="87"/>
      <c r="BO39" s="87"/>
      <c r="BP39" s="87"/>
      <c r="BQ39" s="87"/>
      <c r="BR39" s="87"/>
      <c r="BS39" s="87"/>
      <c r="BT39" s="87"/>
      <c r="BU39" s="87"/>
      <c r="BV39" s="87"/>
      <c r="BW39" s="87"/>
      <c r="BX39" s="87"/>
      <c r="BY39" s="87"/>
      <c r="BZ39" s="87"/>
      <c r="CA39" s="87"/>
      <c r="CB39" s="87"/>
      <c r="CC39" s="87"/>
      <c r="CD39" s="87"/>
      <c r="CE39" s="87"/>
      <c r="CF39" s="87"/>
      <c r="CG39" s="87"/>
      <c r="CH39" s="87"/>
      <c r="CI39" s="87"/>
      <c r="CJ39" s="87"/>
      <c r="CK39" s="87"/>
      <c r="CL39" s="87"/>
      <c r="CM39" s="87"/>
      <c r="CN39" s="87"/>
      <c r="CO39" s="87"/>
      <c r="CP39" s="87"/>
      <c r="CQ39" s="87"/>
      <c r="CR39" s="87"/>
      <c r="CS39" s="87"/>
      <c r="CT39" s="87"/>
      <c r="CU39" s="87"/>
      <c r="CV39" s="87"/>
      <c r="CW39" s="87"/>
      <c r="CX39" s="87"/>
      <c r="CY39" s="87"/>
      <c r="CZ39" s="87"/>
      <c r="DA39" s="87"/>
      <c r="DB39" s="87"/>
      <c r="DC39" s="87"/>
      <c r="DD39" s="87"/>
      <c r="DE39" s="87"/>
      <c r="DF39" s="87"/>
      <c r="DG39" s="87"/>
      <c r="DH39" s="87"/>
      <c r="DI39" s="87"/>
      <c r="DJ39" s="87"/>
      <c r="DK39" s="87"/>
      <c r="DL39" s="87"/>
      <c r="DM39" s="87"/>
      <c r="DN39" s="87"/>
      <c r="DO39" s="87"/>
      <c r="DP39" s="87"/>
      <c r="DQ39" s="87"/>
      <c r="DR39" s="87"/>
      <c r="DS39" s="87"/>
      <c r="DT39" s="87"/>
      <c r="DU39" s="87"/>
      <c r="DV39" s="87"/>
      <c r="DW39" s="87"/>
      <c r="DX39" s="87"/>
      <c r="DY39" s="87"/>
      <c r="DZ39" s="87"/>
      <c r="EA39" s="87"/>
      <c r="EB39" s="87"/>
      <c r="EC39" s="87"/>
      <c r="ED39" s="87"/>
      <c r="EE39" s="87"/>
      <c r="EF39" s="87"/>
      <c r="EG39" s="87"/>
      <c r="EH39" s="87"/>
      <c r="EI39" s="87"/>
      <c r="EJ39" s="87"/>
      <c r="EK39" s="87"/>
      <c r="EL39" s="87"/>
      <c r="EM39" s="87"/>
      <c r="EN39" s="87"/>
      <c r="EO39" s="87"/>
      <c r="EP39" s="87"/>
      <c r="EQ39" s="87"/>
      <c r="ER39" s="87"/>
      <c r="ES39" s="87"/>
      <c r="ET39" s="87"/>
      <c r="EU39" s="87"/>
      <c r="EV39" s="87"/>
      <c r="EW39" s="87"/>
      <c r="EX39" s="87"/>
      <c r="EY39" s="87"/>
      <c r="EZ39" s="87"/>
      <c r="FA39" s="87"/>
      <c r="FB39" s="87"/>
      <c r="FC39" s="87"/>
      <c r="FD39" s="87"/>
      <c r="FE39" s="87"/>
      <c r="FF39" s="87"/>
      <c r="FG39" s="87"/>
      <c r="FH39" s="87"/>
      <c r="FI39" s="87"/>
      <c r="FJ39" s="87"/>
      <c r="FK39" s="87"/>
      <c r="FL39" s="87"/>
      <c r="FM39" s="87"/>
      <c r="FN39" s="87"/>
      <c r="FO39" s="87"/>
      <c r="FP39" s="87"/>
      <c r="FQ39" s="87"/>
      <c r="FR39" s="87"/>
      <c r="FS39" s="87"/>
      <c r="FT39" s="87"/>
      <c r="FU39" s="87"/>
      <c r="FV39" s="87">
        <v>23</v>
      </c>
      <c r="FW39" s="87"/>
      <c r="FX39" s="87">
        <v>23</v>
      </c>
      <c r="FY39" s="87">
        <v>23</v>
      </c>
      <c r="FZ39" s="87"/>
      <c r="GA39" s="87"/>
      <c r="GB39" s="87"/>
      <c r="GC39" s="87">
        <v>23</v>
      </c>
      <c r="GD39" s="87">
        <v>6</v>
      </c>
      <c r="GE39" s="87"/>
      <c r="GF39" s="87">
        <v>6</v>
      </c>
      <c r="GG39" s="87"/>
      <c r="GH39" s="87"/>
      <c r="GI39" s="87"/>
      <c r="GJ39" s="87">
        <v>5</v>
      </c>
      <c r="GK39" s="87"/>
      <c r="GL39" s="87">
        <v>6</v>
      </c>
      <c r="GM39" s="87">
        <v>11</v>
      </c>
      <c r="GN39" s="87"/>
      <c r="GO39" s="87"/>
      <c r="GP39" s="87">
        <v>0</v>
      </c>
      <c r="GQ39" s="87"/>
      <c r="GR39" s="87"/>
      <c r="GS39" s="87"/>
      <c r="GT39" s="87"/>
      <c r="GU39" s="87">
        <v>0</v>
      </c>
      <c r="GV39" s="87"/>
      <c r="GW39" s="87"/>
      <c r="GX39" s="87">
        <v>0</v>
      </c>
      <c r="GY39" s="87"/>
      <c r="GZ39" s="87"/>
      <c r="HA39" s="87"/>
      <c r="HB39" s="87"/>
      <c r="HC39" s="87">
        <v>0</v>
      </c>
    </row>
    <row r="40" spans="1:211" ht="48">
      <c r="A40" s="783" t="s">
        <v>566</v>
      </c>
      <c r="B40" s="87" t="s">
        <v>339</v>
      </c>
      <c r="C40" s="783" t="s">
        <v>4174</v>
      </c>
      <c r="D40" s="87" t="s">
        <v>3888</v>
      </c>
      <c r="E40" s="87" t="s">
        <v>4175</v>
      </c>
      <c r="F40" s="87">
        <v>9230</v>
      </c>
      <c r="G40" s="87" t="s">
        <v>3035</v>
      </c>
      <c r="H40" s="87" t="s">
        <v>3036</v>
      </c>
      <c r="I40" s="87" t="s">
        <v>4176</v>
      </c>
      <c r="J40" s="87" t="s">
        <v>3708</v>
      </c>
      <c r="K40" s="87" t="s">
        <v>3037</v>
      </c>
      <c r="L40" s="87"/>
      <c r="M40" s="87">
        <v>3</v>
      </c>
      <c r="N40" s="87"/>
      <c r="O40" s="87"/>
      <c r="P40" s="87"/>
      <c r="Q40" s="87">
        <v>1</v>
      </c>
      <c r="R40" s="87"/>
      <c r="S40" s="87"/>
      <c r="T40" s="87"/>
      <c r="U40" s="87">
        <v>19</v>
      </c>
      <c r="V40" s="87">
        <v>4</v>
      </c>
      <c r="W40" s="87">
        <v>8</v>
      </c>
      <c r="X40" s="87"/>
      <c r="Y40" s="87"/>
      <c r="Z40" s="87"/>
      <c r="AA40" s="87"/>
      <c r="AB40" s="87"/>
      <c r="AC40" s="87"/>
      <c r="AD40" s="87"/>
      <c r="AE40" s="87"/>
      <c r="AF40" s="87"/>
      <c r="AG40" s="87"/>
      <c r="AH40" s="87"/>
      <c r="AI40" s="87"/>
      <c r="AJ40" s="87"/>
      <c r="AK40" s="87"/>
      <c r="AL40" s="87"/>
      <c r="AM40" s="87"/>
      <c r="AN40" s="87"/>
      <c r="AO40" s="87"/>
      <c r="AP40" s="87"/>
      <c r="AQ40" s="87"/>
      <c r="AR40" s="87"/>
      <c r="AS40" s="87"/>
      <c r="AT40" s="87"/>
      <c r="AU40" s="87"/>
      <c r="AV40" s="87"/>
      <c r="AW40" s="87"/>
      <c r="AX40" s="87"/>
      <c r="AY40" s="87"/>
      <c r="AZ40" s="87"/>
      <c r="BA40" s="87"/>
      <c r="BB40" s="87"/>
      <c r="BC40" s="87"/>
      <c r="BD40" s="87"/>
      <c r="BE40" s="87"/>
      <c r="BF40" s="87"/>
      <c r="BG40" s="87"/>
      <c r="BH40" s="87"/>
      <c r="BI40" s="87"/>
      <c r="BJ40" s="87"/>
      <c r="BK40" s="87"/>
      <c r="BL40" s="87"/>
      <c r="BM40" s="87"/>
      <c r="BN40" s="87"/>
      <c r="BO40" s="87"/>
      <c r="BP40" s="87"/>
      <c r="BQ40" s="87"/>
      <c r="BR40" s="87"/>
      <c r="BS40" s="87"/>
      <c r="BT40" s="87"/>
      <c r="BU40" s="87"/>
      <c r="BV40" s="87"/>
      <c r="BW40" s="87"/>
      <c r="BX40" s="87"/>
      <c r="BY40" s="87"/>
      <c r="BZ40" s="87"/>
      <c r="CA40" s="87"/>
      <c r="CB40" s="87"/>
      <c r="CC40" s="87"/>
      <c r="CD40" s="87"/>
      <c r="CE40" s="87"/>
      <c r="CF40" s="87"/>
      <c r="CG40" s="87"/>
      <c r="CH40" s="87"/>
      <c r="CI40" s="87"/>
      <c r="CJ40" s="87"/>
      <c r="CK40" s="87"/>
      <c r="CL40" s="87"/>
      <c r="CM40" s="87"/>
      <c r="CN40" s="87"/>
      <c r="CO40" s="87"/>
      <c r="CP40" s="87"/>
      <c r="CQ40" s="87"/>
      <c r="CR40" s="87"/>
      <c r="CS40" s="87"/>
      <c r="CT40" s="87"/>
      <c r="CU40" s="87"/>
      <c r="CV40" s="87"/>
      <c r="CW40" s="87"/>
      <c r="CX40" s="87"/>
      <c r="CY40" s="87"/>
      <c r="CZ40" s="87"/>
      <c r="DA40" s="87"/>
      <c r="DB40" s="87"/>
      <c r="DC40" s="87"/>
      <c r="DD40" s="87"/>
      <c r="DE40" s="87"/>
      <c r="DF40" s="87"/>
      <c r="DG40" s="87"/>
      <c r="DH40" s="87"/>
      <c r="DI40" s="87"/>
      <c r="DJ40" s="87"/>
      <c r="DK40" s="87"/>
      <c r="DL40" s="87"/>
      <c r="DM40" s="87"/>
      <c r="DN40" s="87"/>
      <c r="DO40" s="87"/>
      <c r="DP40" s="87"/>
      <c r="DQ40" s="87"/>
      <c r="DR40" s="87"/>
      <c r="DS40" s="87"/>
      <c r="DT40" s="87"/>
      <c r="DU40" s="87"/>
      <c r="DV40" s="87"/>
      <c r="DW40" s="87"/>
      <c r="DX40" s="87"/>
      <c r="DY40" s="87"/>
      <c r="DZ40" s="87"/>
      <c r="EA40" s="87"/>
      <c r="EB40" s="87"/>
      <c r="EC40" s="87"/>
      <c r="ED40" s="87"/>
      <c r="EE40" s="87"/>
      <c r="EF40" s="87"/>
      <c r="EG40" s="87"/>
      <c r="EH40" s="87"/>
      <c r="EI40" s="87"/>
      <c r="EJ40" s="87"/>
      <c r="EK40" s="87"/>
      <c r="EL40" s="87"/>
      <c r="EM40" s="87"/>
      <c r="EN40" s="87"/>
      <c r="EO40" s="87"/>
      <c r="EP40" s="87"/>
      <c r="EQ40" s="87"/>
      <c r="ER40" s="87"/>
      <c r="ES40" s="87"/>
      <c r="ET40" s="87"/>
      <c r="EU40" s="87"/>
      <c r="EV40" s="87"/>
      <c r="EW40" s="87"/>
      <c r="EX40" s="87"/>
      <c r="EY40" s="87"/>
      <c r="EZ40" s="87"/>
      <c r="FA40" s="87"/>
      <c r="FB40" s="87"/>
      <c r="FC40" s="87"/>
      <c r="FD40" s="87"/>
      <c r="FE40" s="87"/>
      <c r="FF40" s="87"/>
      <c r="FG40" s="87"/>
      <c r="FH40" s="87"/>
      <c r="FI40" s="87"/>
      <c r="FJ40" s="87"/>
      <c r="FK40" s="87"/>
      <c r="FL40" s="87"/>
      <c r="FM40" s="87"/>
      <c r="FN40" s="87"/>
      <c r="FO40" s="87"/>
      <c r="FP40" s="87"/>
      <c r="FQ40" s="87"/>
      <c r="FR40" s="87"/>
      <c r="FS40" s="87"/>
      <c r="FT40" s="87"/>
      <c r="FU40" s="87"/>
      <c r="FV40" s="87">
        <v>23</v>
      </c>
      <c r="FW40" s="87"/>
      <c r="FX40" s="87">
        <v>23</v>
      </c>
      <c r="FY40" s="87">
        <v>9</v>
      </c>
      <c r="FZ40" s="87"/>
      <c r="GA40" s="87">
        <v>3</v>
      </c>
      <c r="GB40" s="87">
        <v>11</v>
      </c>
      <c r="GC40" s="87">
        <v>23</v>
      </c>
      <c r="GD40" s="87"/>
      <c r="GE40" s="87"/>
      <c r="GF40" s="87">
        <v>0</v>
      </c>
      <c r="GG40" s="87"/>
      <c r="GH40" s="87"/>
      <c r="GI40" s="87"/>
      <c r="GJ40" s="87"/>
      <c r="GK40" s="87"/>
      <c r="GL40" s="87"/>
      <c r="GM40" s="87">
        <v>0</v>
      </c>
      <c r="GN40" s="87">
        <v>3</v>
      </c>
      <c r="GO40" s="87"/>
      <c r="GP40" s="87">
        <v>3</v>
      </c>
      <c r="GQ40" s="87">
        <v>3</v>
      </c>
      <c r="GR40" s="87"/>
      <c r="GS40" s="87"/>
      <c r="GT40" s="87"/>
      <c r="GU40" s="87">
        <v>3</v>
      </c>
      <c r="GV40" s="87"/>
      <c r="GW40" s="87"/>
      <c r="GX40" s="87">
        <v>0</v>
      </c>
      <c r="GY40" s="87"/>
      <c r="GZ40" s="87"/>
      <c r="HA40" s="87"/>
      <c r="HB40" s="87"/>
      <c r="HC40" s="87">
        <v>0</v>
      </c>
    </row>
    <row r="41" spans="1:211" ht="48">
      <c r="A41" s="783" t="s">
        <v>567</v>
      </c>
      <c r="B41" s="87" t="s">
        <v>340</v>
      </c>
      <c r="C41" s="783" t="s">
        <v>4177</v>
      </c>
      <c r="D41" s="87" t="s">
        <v>4178</v>
      </c>
      <c r="E41" s="87" t="s">
        <v>3443</v>
      </c>
      <c r="F41" s="87">
        <v>3515</v>
      </c>
      <c r="G41" s="87" t="s">
        <v>3444</v>
      </c>
      <c r="H41" s="87" t="s">
        <v>4179</v>
      </c>
      <c r="I41" s="87" t="s">
        <v>4180</v>
      </c>
      <c r="J41" s="87" t="s">
        <v>4181</v>
      </c>
      <c r="K41" s="87" t="s">
        <v>3038</v>
      </c>
      <c r="L41" s="87" t="s">
        <v>4182</v>
      </c>
      <c r="M41" s="87">
        <v>3</v>
      </c>
      <c r="N41" s="87"/>
      <c r="O41" s="87"/>
      <c r="P41" s="87"/>
      <c r="Q41" s="87">
        <v>2</v>
      </c>
      <c r="R41" s="87"/>
      <c r="S41" s="87"/>
      <c r="T41" s="87"/>
      <c r="U41" s="87">
        <v>3</v>
      </c>
      <c r="V41" s="87">
        <v>1</v>
      </c>
      <c r="W41" s="87">
        <v>1</v>
      </c>
      <c r="X41" s="87"/>
      <c r="Y41" s="87"/>
      <c r="Z41" s="87"/>
      <c r="AA41" s="87"/>
      <c r="AB41" s="87"/>
      <c r="AC41" s="87"/>
      <c r="AD41" s="87"/>
      <c r="AE41" s="87"/>
      <c r="AF41" s="87"/>
      <c r="AG41" s="87"/>
      <c r="AH41" s="87"/>
      <c r="AI41" s="87"/>
      <c r="AJ41" s="87"/>
      <c r="AK41" s="87"/>
      <c r="AL41" s="87"/>
      <c r="AM41" s="87"/>
      <c r="AN41" s="87"/>
      <c r="AO41" s="87"/>
      <c r="AP41" s="87"/>
      <c r="AQ41" s="87"/>
      <c r="AR41" s="87"/>
      <c r="AS41" s="87"/>
      <c r="AT41" s="87"/>
      <c r="AU41" s="87"/>
      <c r="AV41" s="87"/>
      <c r="AW41" s="87"/>
      <c r="AX41" s="87"/>
      <c r="AY41" s="87"/>
      <c r="AZ41" s="87"/>
      <c r="BA41" s="87"/>
      <c r="BB41" s="87"/>
      <c r="BC41" s="87"/>
      <c r="BD41" s="87"/>
      <c r="BE41" s="87"/>
      <c r="BF41" s="87"/>
      <c r="BG41" s="87"/>
      <c r="BH41" s="87"/>
      <c r="BI41" s="87"/>
      <c r="BJ41" s="87"/>
      <c r="BK41" s="87"/>
      <c r="BL41" s="87"/>
      <c r="BM41" s="87"/>
      <c r="BN41" s="87"/>
      <c r="BO41" s="87"/>
      <c r="BP41" s="87"/>
      <c r="BQ41" s="87"/>
      <c r="BR41" s="87"/>
      <c r="BS41" s="87"/>
      <c r="BT41" s="87"/>
      <c r="BU41" s="87"/>
      <c r="BV41" s="87"/>
      <c r="BW41" s="87"/>
      <c r="BX41" s="87"/>
      <c r="BY41" s="87"/>
      <c r="BZ41" s="87"/>
      <c r="CA41" s="87"/>
      <c r="CB41" s="87"/>
      <c r="CC41" s="87"/>
      <c r="CD41" s="87"/>
      <c r="CE41" s="87"/>
      <c r="CF41" s="87"/>
      <c r="CG41" s="87"/>
      <c r="CH41" s="87"/>
      <c r="CI41" s="87"/>
      <c r="CJ41" s="87"/>
      <c r="CK41" s="87"/>
      <c r="CL41" s="87"/>
      <c r="CM41" s="87"/>
      <c r="CN41" s="87"/>
      <c r="CO41" s="87"/>
      <c r="CP41" s="87"/>
      <c r="CQ41" s="87"/>
      <c r="CR41" s="87"/>
      <c r="CS41" s="87"/>
      <c r="CT41" s="87"/>
      <c r="CU41" s="87"/>
      <c r="CV41" s="87"/>
      <c r="CW41" s="87"/>
      <c r="CX41" s="87"/>
      <c r="CY41" s="87"/>
      <c r="CZ41" s="87"/>
      <c r="DA41" s="87"/>
      <c r="DB41" s="87"/>
      <c r="DC41" s="87"/>
      <c r="DD41" s="87"/>
      <c r="DE41" s="87"/>
      <c r="DF41" s="87"/>
      <c r="DG41" s="87"/>
      <c r="DH41" s="87"/>
      <c r="DI41" s="87"/>
      <c r="DJ41" s="87"/>
      <c r="DK41" s="87"/>
      <c r="DL41" s="87"/>
      <c r="DM41" s="87"/>
      <c r="DN41" s="87"/>
      <c r="DO41" s="87"/>
      <c r="DP41" s="87"/>
      <c r="DQ41" s="87"/>
      <c r="DR41" s="87"/>
      <c r="DS41" s="87"/>
      <c r="DT41" s="87"/>
      <c r="DU41" s="87"/>
      <c r="DV41" s="87"/>
      <c r="DW41" s="87"/>
      <c r="DX41" s="87"/>
      <c r="DY41" s="87"/>
      <c r="DZ41" s="87"/>
      <c r="EA41" s="87"/>
      <c r="EB41" s="87"/>
      <c r="EC41" s="87"/>
      <c r="ED41" s="87"/>
      <c r="EE41" s="87"/>
      <c r="EF41" s="87"/>
      <c r="EG41" s="87"/>
      <c r="EH41" s="87"/>
      <c r="EI41" s="87"/>
      <c r="EJ41" s="87"/>
      <c r="EK41" s="87"/>
      <c r="EL41" s="87"/>
      <c r="EM41" s="87"/>
      <c r="EN41" s="87"/>
      <c r="EO41" s="87"/>
      <c r="EP41" s="87"/>
      <c r="EQ41" s="87"/>
      <c r="ER41" s="87"/>
      <c r="ES41" s="87"/>
      <c r="ET41" s="87"/>
      <c r="EU41" s="87"/>
      <c r="EV41" s="87"/>
      <c r="EW41" s="87"/>
      <c r="EX41" s="87"/>
      <c r="EY41" s="87"/>
      <c r="EZ41" s="87"/>
      <c r="FA41" s="87"/>
      <c r="FB41" s="87"/>
      <c r="FC41" s="87"/>
      <c r="FD41" s="87"/>
      <c r="FE41" s="87"/>
      <c r="FF41" s="87"/>
      <c r="FG41" s="87"/>
      <c r="FH41" s="87"/>
      <c r="FI41" s="87"/>
      <c r="FJ41" s="87"/>
      <c r="FK41" s="87"/>
      <c r="FL41" s="87"/>
      <c r="FM41" s="87"/>
      <c r="FN41" s="87"/>
      <c r="FO41" s="87"/>
      <c r="FP41" s="87"/>
      <c r="FQ41" s="87"/>
      <c r="FR41" s="87"/>
      <c r="FS41" s="87"/>
      <c r="FT41" s="87"/>
      <c r="FU41" s="87"/>
      <c r="FV41" s="87">
        <v>10</v>
      </c>
      <c r="FW41" s="87"/>
      <c r="FX41" s="87">
        <v>10</v>
      </c>
      <c r="FY41" s="87">
        <v>10</v>
      </c>
      <c r="FZ41" s="87"/>
      <c r="GA41" s="87"/>
      <c r="GB41" s="87"/>
      <c r="GC41" s="87">
        <v>10</v>
      </c>
      <c r="GD41" s="87"/>
      <c r="GE41" s="87"/>
      <c r="GF41" s="87">
        <v>0</v>
      </c>
      <c r="GG41" s="87"/>
      <c r="GH41" s="87"/>
      <c r="GI41" s="87"/>
      <c r="GJ41" s="87"/>
      <c r="GK41" s="87"/>
      <c r="GL41" s="87"/>
      <c r="GM41" s="87">
        <v>0</v>
      </c>
      <c r="GN41" s="87"/>
      <c r="GO41" s="87"/>
      <c r="GP41" s="87">
        <v>0</v>
      </c>
      <c r="GQ41" s="87"/>
      <c r="GR41" s="87"/>
      <c r="GS41" s="87"/>
      <c r="GT41" s="87"/>
      <c r="GU41" s="87">
        <v>0</v>
      </c>
      <c r="GV41" s="87"/>
      <c r="GW41" s="87"/>
      <c r="GX41" s="87">
        <v>0</v>
      </c>
      <c r="GY41" s="87"/>
      <c r="GZ41" s="87"/>
      <c r="HA41" s="87"/>
      <c r="HB41" s="87"/>
      <c r="HC41" s="87">
        <v>0</v>
      </c>
    </row>
    <row r="42" spans="1:211" ht="48">
      <c r="A42" s="783" t="s">
        <v>568</v>
      </c>
      <c r="B42" s="87" t="s">
        <v>3889</v>
      </c>
      <c r="C42" s="783" t="s">
        <v>3391</v>
      </c>
      <c r="D42" s="87" t="s">
        <v>4183</v>
      </c>
      <c r="E42" s="87" t="s">
        <v>3039</v>
      </c>
      <c r="F42" s="87">
        <v>3593</v>
      </c>
      <c r="G42" s="87" t="s">
        <v>3040</v>
      </c>
      <c r="H42" s="87" t="s">
        <v>3041</v>
      </c>
      <c r="I42" s="87" t="s">
        <v>4184</v>
      </c>
      <c r="J42" s="87" t="s">
        <v>4185</v>
      </c>
      <c r="K42" s="87" t="s">
        <v>4186</v>
      </c>
      <c r="L42" s="87"/>
      <c r="M42" s="87">
        <v>5</v>
      </c>
      <c r="N42" s="87">
        <v>0</v>
      </c>
      <c r="O42" s="87"/>
      <c r="P42" s="87"/>
      <c r="Q42" s="87">
        <v>2</v>
      </c>
      <c r="R42" s="87"/>
      <c r="S42" s="87"/>
      <c r="T42" s="87"/>
      <c r="U42" s="87">
        <v>5</v>
      </c>
      <c r="V42" s="87">
        <v>2</v>
      </c>
      <c r="W42" s="87"/>
      <c r="X42" s="87"/>
      <c r="Y42" s="87"/>
      <c r="Z42" s="87"/>
      <c r="AA42" s="87"/>
      <c r="AB42" s="87"/>
      <c r="AC42" s="87"/>
      <c r="AD42" s="87"/>
      <c r="AE42" s="87"/>
      <c r="AF42" s="87"/>
      <c r="AG42" s="87"/>
      <c r="AH42" s="87"/>
      <c r="AI42" s="87"/>
      <c r="AJ42" s="87"/>
      <c r="AK42" s="87"/>
      <c r="AL42" s="87"/>
      <c r="AM42" s="87"/>
      <c r="AN42" s="87"/>
      <c r="AO42" s="87"/>
      <c r="AP42" s="87"/>
      <c r="AQ42" s="87"/>
      <c r="AR42" s="87"/>
      <c r="AS42" s="87"/>
      <c r="AT42" s="87"/>
      <c r="AU42" s="87"/>
      <c r="AV42" s="87"/>
      <c r="AW42" s="87"/>
      <c r="AX42" s="87"/>
      <c r="AY42" s="87"/>
      <c r="AZ42" s="87"/>
      <c r="BA42" s="87"/>
      <c r="BB42" s="87"/>
      <c r="BC42" s="87"/>
      <c r="BD42" s="87"/>
      <c r="BE42" s="87"/>
      <c r="BF42" s="87"/>
      <c r="BG42" s="87"/>
      <c r="BH42" s="87"/>
      <c r="BI42" s="87"/>
      <c r="BJ42" s="87"/>
      <c r="BK42" s="87"/>
      <c r="BL42" s="87"/>
      <c r="BM42" s="87"/>
      <c r="BN42" s="87"/>
      <c r="BO42" s="87"/>
      <c r="BP42" s="87"/>
      <c r="BQ42" s="87"/>
      <c r="BR42" s="87"/>
      <c r="BS42" s="87"/>
      <c r="BT42" s="87"/>
      <c r="BU42" s="87"/>
      <c r="BV42" s="87"/>
      <c r="BW42" s="87"/>
      <c r="BX42" s="87"/>
      <c r="BY42" s="87"/>
      <c r="BZ42" s="87"/>
      <c r="CA42" s="87"/>
      <c r="CB42" s="87"/>
      <c r="CC42" s="87"/>
      <c r="CD42" s="87"/>
      <c r="CE42" s="87"/>
      <c r="CF42" s="87"/>
      <c r="CG42" s="87"/>
      <c r="CH42" s="87"/>
      <c r="CI42" s="87"/>
      <c r="CJ42" s="87"/>
      <c r="CK42" s="87"/>
      <c r="CL42" s="87"/>
      <c r="CM42" s="87"/>
      <c r="CN42" s="87"/>
      <c r="CO42" s="87"/>
      <c r="CP42" s="87"/>
      <c r="CQ42" s="87"/>
      <c r="CR42" s="87"/>
      <c r="CS42" s="87"/>
      <c r="CT42" s="87"/>
      <c r="CU42" s="87"/>
      <c r="CV42" s="87"/>
      <c r="CW42" s="87"/>
      <c r="CX42" s="87"/>
      <c r="CY42" s="87"/>
      <c r="CZ42" s="87"/>
      <c r="DA42" s="87"/>
      <c r="DB42" s="87"/>
      <c r="DC42" s="87"/>
      <c r="DD42" s="87"/>
      <c r="DE42" s="87"/>
      <c r="DF42" s="87"/>
      <c r="DG42" s="87"/>
      <c r="DH42" s="87"/>
      <c r="DI42" s="87"/>
      <c r="DJ42" s="87"/>
      <c r="DK42" s="87"/>
      <c r="DL42" s="87"/>
      <c r="DM42" s="87"/>
      <c r="DN42" s="87"/>
      <c r="DO42" s="87"/>
      <c r="DP42" s="87"/>
      <c r="DQ42" s="87"/>
      <c r="DR42" s="87"/>
      <c r="DS42" s="87"/>
      <c r="DT42" s="87"/>
      <c r="DU42" s="87"/>
      <c r="DV42" s="87"/>
      <c r="DW42" s="87"/>
      <c r="DX42" s="87"/>
      <c r="DY42" s="87"/>
      <c r="DZ42" s="87"/>
      <c r="EA42" s="87"/>
      <c r="EB42" s="87"/>
      <c r="EC42" s="87"/>
      <c r="ED42" s="87"/>
      <c r="EE42" s="87"/>
      <c r="EF42" s="87"/>
      <c r="EG42" s="87"/>
      <c r="EH42" s="87"/>
      <c r="EI42" s="87"/>
      <c r="EJ42" s="87"/>
      <c r="EK42" s="87"/>
      <c r="EL42" s="87"/>
      <c r="EM42" s="87"/>
      <c r="EN42" s="87"/>
      <c r="EO42" s="87"/>
      <c r="EP42" s="87"/>
      <c r="EQ42" s="87"/>
      <c r="ER42" s="87"/>
      <c r="ES42" s="87"/>
      <c r="ET42" s="87"/>
      <c r="EU42" s="87"/>
      <c r="EV42" s="87"/>
      <c r="EW42" s="87"/>
      <c r="EX42" s="87"/>
      <c r="EY42" s="87"/>
      <c r="EZ42" s="87"/>
      <c r="FA42" s="87"/>
      <c r="FB42" s="87"/>
      <c r="FC42" s="87"/>
      <c r="FD42" s="87"/>
      <c r="FE42" s="87"/>
      <c r="FF42" s="87"/>
      <c r="FG42" s="87"/>
      <c r="FH42" s="87"/>
      <c r="FI42" s="87"/>
      <c r="FJ42" s="87"/>
      <c r="FK42" s="87"/>
      <c r="FL42" s="87"/>
      <c r="FM42" s="87"/>
      <c r="FN42" s="87"/>
      <c r="FO42" s="87"/>
      <c r="FP42" s="87"/>
      <c r="FQ42" s="87"/>
      <c r="FR42" s="87"/>
      <c r="FS42" s="87"/>
      <c r="FT42" s="87"/>
      <c r="FU42" s="87"/>
      <c r="FV42" s="87">
        <v>9</v>
      </c>
      <c r="FW42" s="87"/>
      <c r="FX42" s="87">
        <v>9</v>
      </c>
      <c r="FY42" s="87">
        <v>9</v>
      </c>
      <c r="FZ42" s="87"/>
      <c r="GA42" s="87"/>
      <c r="GB42" s="87"/>
      <c r="GC42" s="87">
        <v>9</v>
      </c>
      <c r="GD42" s="87"/>
      <c r="GE42" s="87"/>
      <c r="GF42" s="87">
        <v>0</v>
      </c>
      <c r="GG42" s="87"/>
      <c r="GH42" s="87"/>
      <c r="GI42" s="87"/>
      <c r="GJ42" s="87"/>
      <c r="GK42" s="87"/>
      <c r="GL42" s="87"/>
      <c r="GM42" s="87">
        <v>0</v>
      </c>
      <c r="GN42" s="87"/>
      <c r="GO42" s="87"/>
      <c r="GP42" s="87">
        <v>0</v>
      </c>
      <c r="GQ42" s="87"/>
      <c r="GR42" s="87"/>
      <c r="GS42" s="87"/>
      <c r="GT42" s="87"/>
      <c r="GU42" s="87">
        <v>0</v>
      </c>
      <c r="GV42" s="87"/>
      <c r="GW42" s="87"/>
      <c r="GX42" s="87">
        <v>0</v>
      </c>
      <c r="GY42" s="87"/>
      <c r="GZ42" s="87"/>
      <c r="HA42" s="87"/>
      <c r="HB42" s="87"/>
      <c r="HC42" s="87">
        <v>0</v>
      </c>
    </row>
    <row r="43" spans="1:211" ht="48">
      <c r="A43" s="783" t="s">
        <v>569</v>
      </c>
      <c r="B43" s="87" t="s">
        <v>3392</v>
      </c>
      <c r="C43" s="783" t="s">
        <v>3393</v>
      </c>
      <c r="D43" s="87" t="s">
        <v>3445</v>
      </c>
      <c r="E43" s="87" t="s">
        <v>3043</v>
      </c>
      <c r="F43" s="87">
        <v>4417</v>
      </c>
      <c r="G43" s="87" t="s">
        <v>3044</v>
      </c>
      <c r="H43" s="87" t="s">
        <v>3045</v>
      </c>
      <c r="I43" s="87" t="s">
        <v>3890</v>
      </c>
      <c r="J43" s="87" t="s">
        <v>3891</v>
      </c>
      <c r="K43" s="87" t="s">
        <v>3046</v>
      </c>
      <c r="L43" s="87" t="s">
        <v>3892</v>
      </c>
      <c r="M43" s="87">
        <v>12</v>
      </c>
      <c r="N43" s="87"/>
      <c r="O43" s="87"/>
      <c r="P43" s="87">
        <v>1</v>
      </c>
      <c r="Q43" s="87">
        <v>4</v>
      </c>
      <c r="R43" s="87"/>
      <c r="S43" s="87"/>
      <c r="T43" s="87"/>
      <c r="U43" s="87">
        <v>14</v>
      </c>
      <c r="V43" s="87">
        <v>8</v>
      </c>
      <c r="W43" s="87">
        <v>1</v>
      </c>
      <c r="X43" s="87"/>
      <c r="Y43" s="87"/>
      <c r="Z43" s="87"/>
      <c r="AA43" s="87"/>
      <c r="AB43" s="87"/>
      <c r="AC43" s="87"/>
      <c r="AD43" s="87"/>
      <c r="AE43" s="87"/>
      <c r="AF43" s="87"/>
      <c r="AG43" s="87"/>
      <c r="AH43" s="87"/>
      <c r="AI43" s="87"/>
      <c r="AJ43" s="87"/>
      <c r="AK43" s="87"/>
      <c r="AL43" s="87"/>
      <c r="AM43" s="87"/>
      <c r="AN43" s="87"/>
      <c r="AO43" s="87"/>
      <c r="AP43" s="87"/>
      <c r="AQ43" s="87"/>
      <c r="AR43" s="87"/>
      <c r="AS43" s="87"/>
      <c r="AT43" s="87"/>
      <c r="AU43" s="87"/>
      <c r="AV43" s="87"/>
      <c r="AW43" s="87"/>
      <c r="AX43" s="87"/>
      <c r="AY43" s="87"/>
      <c r="AZ43" s="87"/>
      <c r="BA43" s="87"/>
      <c r="BB43" s="87"/>
      <c r="BC43" s="87"/>
      <c r="BD43" s="87"/>
      <c r="BE43" s="87"/>
      <c r="BF43" s="87"/>
      <c r="BG43" s="87"/>
      <c r="BH43" s="87"/>
      <c r="BI43" s="87"/>
      <c r="BJ43" s="87"/>
      <c r="BK43" s="87"/>
      <c r="BL43" s="87"/>
      <c r="BM43" s="87"/>
      <c r="BN43" s="87"/>
      <c r="BO43" s="87"/>
      <c r="BP43" s="87"/>
      <c r="BQ43" s="87"/>
      <c r="BR43" s="87"/>
      <c r="BS43" s="87"/>
      <c r="BT43" s="87"/>
      <c r="BU43" s="87"/>
      <c r="BV43" s="87"/>
      <c r="BW43" s="87"/>
      <c r="BX43" s="87"/>
      <c r="BY43" s="87"/>
      <c r="BZ43" s="87"/>
      <c r="CA43" s="87"/>
      <c r="CB43" s="87"/>
      <c r="CC43" s="87"/>
      <c r="CD43" s="87"/>
      <c r="CE43" s="87"/>
      <c r="CF43" s="87"/>
      <c r="CG43" s="87"/>
      <c r="CH43" s="87"/>
      <c r="CI43" s="87"/>
      <c r="CJ43" s="87"/>
      <c r="CK43" s="87"/>
      <c r="CL43" s="87"/>
      <c r="CM43" s="87"/>
      <c r="CN43" s="87"/>
      <c r="CO43" s="87"/>
      <c r="CP43" s="87"/>
      <c r="CQ43" s="87"/>
      <c r="CR43" s="87"/>
      <c r="CS43" s="87"/>
      <c r="CT43" s="87"/>
      <c r="CU43" s="87"/>
      <c r="CV43" s="87"/>
      <c r="CW43" s="87"/>
      <c r="CX43" s="87"/>
      <c r="CY43" s="87"/>
      <c r="CZ43" s="87"/>
      <c r="DA43" s="87"/>
      <c r="DB43" s="87"/>
      <c r="DC43" s="87"/>
      <c r="DD43" s="87"/>
      <c r="DE43" s="87"/>
      <c r="DF43" s="87"/>
      <c r="DG43" s="87"/>
      <c r="DH43" s="87"/>
      <c r="DI43" s="87"/>
      <c r="DJ43" s="87"/>
      <c r="DK43" s="87"/>
      <c r="DL43" s="87"/>
      <c r="DM43" s="87"/>
      <c r="DN43" s="87"/>
      <c r="DO43" s="87"/>
      <c r="DP43" s="87"/>
      <c r="DQ43" s="87"/>
      <c r="DR43" s="87"/>
      <c r="DS43" s="87"/>
      <c r="DT43" s="87"/>
      <c r="DU43" s="87"/>
      <c r="DV43" s="87"/>
      <c r="DW43" s="87"/>
      <c r="DX43" s="87"/>
      <c r="DY43" s="87"/>
      <c r="DZ43" s="87"/>
      <c r="EA43" s="87"/>
      <c r="EB43" s="87"/>
      <c r="EC43" s="87"/>
      <c r="ED43" s="87"/>
      <c r="EE43" s="87"/>
      <c r="EF43" s="87"/>
      <c r="EG43" s="87"/>
      <c r="EH43" s="87"/>
      <c r="EI43" s="87"/>
      <c r="EJ43" s="87"/>
      <c r="EK43" s="87"/>
      <c r="EL43" s="87"/>
      <c r="EM43" s="87"/>
      <c r="EN43" s="87"/>
      <c r="EO43" s="87"/>
      <c r="EP43" s="87"/>
      <c r="EQ43" s="87"/>
      <c r="ER43" s="87"/>
      <c r="ES43" s="87"/>
      <c r="ET43" s="87"/>
      <c r="EU43" s="87"/>
      <c r="EV43" s="87"/>
      <c r="EW43" s="87"/>
      <c r="EX43" s="87"/>
      <c r="EY43" s="87"/>
      <c r="EZ43" s="87"/>
      <c r="FA43" s="87"/>
      <c r="FB43" s="87"/>
      <c r="FC43" s="87"/>
      <c r="FD43" s="87"/>
      <c r="FE43" s="87"/>
      <c r="FF43" s="87"/>
      <c r="FG43" s="87"/>
      <c r="FH43" s="87"/>
      <c r="FI43" s="87"/>
      <c r="FJ43" s="87"/>
      <c r="FK43" s="87"/>
      <c r="FL43" s="87"/>
      <c r="FM43" s="87"/>
      <c r="FN43" s="87"/>
      <c r="FO43" s="87"/>
      <c r="FP43" s="87"/>
      <c r="FQ43" s="87"/>
      <c r="FR43" s="87"/>
      <c r="FS43" s="87"/>
      <c r="FT43" s="87"/>
      <c r="FU43" s="87"/>
      <c r="FV43" s="87">
        <v>19</v>
      </c>
      <c r="FW43" s="87"/>
      <c r="FX43" s="87">
        <v>19</v>
      </c>
      <c r="FY43" s="87">
        <v>19</v>
      </c>
      <c r="FZ43" s="87"/>
      <c r="GA43" s="87"/>
      <c r="GB43" s="87"/>
      <c r="GC43" s="87">
        <v>19</v>
      </c>
      <c r="GD43" s="87"/>
      <c r="GE43" s="87"/>
      <c r="GF43" s="87">
        <v>0</v>
      </c>
      <c r="GG43" s="87"/>
      <c r="GH43" s="87"/>
      <c r="GI43" s="87"/>
      <c r="GJ43" s="87"/>
      <c r="GK43" s="87"/>
      <c r="GL43" s="87"/>
      <c r="GM43" s="87">
        <v>0</v>
      </c>
      <c r="GN43" s="87"/>
      <c r="GO43" s="87"/>
      <c r="GP43" s="87">
        <v>0</v>
      </c>
      <c r="GQ43" s="87"/>
      <c r="GR43" s="87"/>
      <c r="GS43" s="87"/>
      <c r="GT43" s="87"/>
      <c r="GU43" s="87">
        <v>0</v>
      </c>
      <c r="GV43" s="87"/>
      <c r="GW43" s="87"/>
      <c r="GX43" s="87">
        <v>0</v>
      </c>
      <c r="GY43" s="87"/>
      <c r="GZ43" s="87"/>
      <c r="HA43" s="87"/>
      <c r="HB43" s="87"/>
      <c r="HC43" s="87">
        <v>0</v>
      </c>
    </row>
    <row r="44" spans="1:211" ht="48">
      <c r="A44" s="783" t="s">
        <v>570</v>
      </c>
      <c r="B44" s="87" t="s">
        <v>343</v>
      </c>
      <c r="C44" s="783" t="s">
        <v>3709</v>
      </c>
      <c r="D44" s="87" t="s">
        <v>4187</v>
      </c>
      <c r="E44" s="87" t="s">
        <v>3710</v>
      </c>
      <c r="F44" s="87">
        <v>3871</v>
      </c>
      <c r="G44" s="87" t="s">
        <v>3711</v>
      </c>
      <c r="H44" s="87" t="s">
        <v>3712</v>
      </c>
      <c r="I44" s="87" t="s">
        <v>4188</v>
      </c>
      <c r="J44" s="87" t="s">
        <v>4189</v>
      </c>
      <c r="K44" s="87" t="s">
        <v>4190</v>
      </c>
      <c r="L44" s="87" t="s">
        <v>4191</v>
      </c>
      <c r="M44" s="87">
        <v>148</v>
      </c>
      <c r="N44" s="87">
        <v>0</v>
      </c>
      <c r="O44" s="87">
        <v>6</v>
      </c>
      <c r="P44" s="87">
        <v>13</v>
      </c>
      <c r="Q44" s="87">
        <v>114</v>
      </c>
      <c r="R44" s="87"/>
      <c r="S44" s="87"/>
      <c r="T44" s="87"/>
      <c r="U44" s="87">
        <v>234</v>
      </c>
      <c r="V44" s="87">
        <v>114</v>
      </c>
      <c r="W44" s="87">
        <v>21</v>
      </c>
      <c r="X44" s="87"/>
      <c r="Y44" s="87"/>
      <c r="Z44" s="87"/>
      <c r="AA44" s="87"/>
      <c r="AB44" s="87"/>
      <c r="AC44" s="87"/>
      <c r="AD44" s="87"/>
      <c r="AE44" s="87"/>
      <c r="AF44" s="87"/>
      <c r="AG44" s="87"/>
      <c r="AH44" s="87"/>
      <c r="AI44" s="87"/>
      <c r="AJ44" s="87"/>
      <c r="AK44" s="87"/>
      <c r="AL44" s="87"/>
      <c r="AM44" s="87"/>
      <c r="AN44" s="87"/>
      <c r="AO44" s="87"/>
      <c r="AP44" s="87"/>
      <c r="AQ44" s="87"/>
      <c r="AR44" s="87"/>
      <c r="AS44" s="87"/>
      <c r="AT44" s="87"/>
      <c r="AU44" s="87"/>
      <c r="AV44" s="87"/>
      <c r="AW44" s="87"/>
      <c r="AX44" s="87"/>
      <c r="AY44" s="87"/>
      <c r="AZ44" s="87"/>
      <c r="BA44" s="87"/>
      <c r="BB44" s="87"/>
      <c r="BC44" s="87"/>
      <c r="BD44" s="87"/>
      <c r="BE44" s="87"/>
      <c r="BF44" s="87"/>
      <c r="BG44" s="87"/>
      <c r="BH44" s="87"/>
      <c r="BI44" s="87"/>
      <c r="BJ44" s="87"/>
      <c r="BK44" s="87"/>
      <c r="BL44" s="87"/>
      <c r="BM44" s="87"/>
      <c r="BN44" s="87"/>
      <c r="BO44" s="87"/>
      <c r="BP44" s="87"/>
      <c r="BQ44" s="87"/>
      <c r="BR44" s="87"/>
      <c r="BS44" s="87"/>
      <c r="BT44" s="87"/>
      <c r="BU44" s="87"/>
      <c r="BV44" s="87"/>
      <c r="BW44" s="87"/>
      <c r="BX44" s="87"/>
      <c r="BY44" s="87"/>
      <c r="BZ44" s="87"/>
      <c r="CA44" s="87"/>
      <c r="CB44" s="87"/>
      <c r="CC44" s="87"/>
      <c r="CD44" s="87"/>
      <c r="CE44" s="87"/>
      <c r="CF44" s="87"/>
      <c r="CG44" s="87"/>
      <c r="CH44" s="87"/>
      <c r="CI44" s="87"/>
      <c r="CJ44" s="87"/>
      <c r="CK44" s="87"/>
      <c r="CL44" s="87"/>
      <c r="CM44" s="87"/>
      <c r="CN44" s="87"/>
      <c r="CO44" s="87"/>
      <c r="CP44" s="87"/>
      <c r="CQ44" s="87"/>
      <c r="CR44" s="87"/>
      <c r="CS44" s="87"/>
      <c r="CT44" s="87"/>
      <c r="CU44" s="87"/>
      <c r="CV44" s="87"/>
      <c r="CW44" s="87"/>
      <c r="CX44" s="87"/>
      <c r="CY44" s="87"/>
      <c r="CZ44" s="87"/>
      <c r="DA44" s="87"/>
      <c r="DB44" s="87"/>
      <c r="DC44" s="87"/>
      <c r="DD44" s="87"/>
      <c r="DE44" s="87"/>
      <c r="DF44" s="87"/>
      <c r="DG44" s="87"/>
      <c r="DH44" s="87"/>
      <c r="DI44" s="87"/>
      <c r="DJ44" s="87"/>
      <c r="DK44" s="87"/>
      <c r="DL44" s="87"/>
      <c r="DM44" s="87"/>
      <c r="DN44" s="87"/>
      <c r="DO44" s="87"/>
      <c r="DP44" s="87"/>
      <c r="DQ44" s="87"/>
      <c r="DR44" s="87"/>
      <c r="DS44" s="87"/>
      <c r="DT44" s="87"/>
      <c r="DU44" s="87"/>
      <c r="DV44" s="87"/>
      <c r="DW44" s="87"/>
      <c r="DX44" s="87"/>
      <c r="DY44" s="87"/>
      <c r="DZ44" s="87"/>
      <c r="EA44" s="87"/>
      <c r="EB44" s="87"/>
      <c r="EC44" s="87"/>
      <c r="ED44" s="87"/>
      <c r="EE44" s="87"/>
      <c r="EF44" s="87"/>
      <c r="EG44" s="87"/>
      <c r="EH44" s="87"/>
      <c r="EI44" s="87"/>
      <c r="EJ44" s="87"/>
      <c r="EK44" s="87">
        <v>5</v>
      </c>
      <c r="EL44" s="87"/>
      <c r="EM44" s="87"/>
      <c r="EN44" s="87"/>
      <c r="EO44" s="87"/>
      <c r="EP44" s="87"/>
      <c r="EQ44" s="87"/>
      <c r="ER44" s="87"/>
      <c r="ES44" s="87"/>
      <c r="ET44" s="87"/>
      <c r="EU44" s="87"/>
      <c r="EV44" s="87"/>
      <c r="EW44" s="87"/>
      <c r="EX44" s="87"/>
      <c r="EY44" s="87"/>
      <c r="EZ44" s="87"/>
      <c r="FA44" s="87"/>
      <c r="FB44" s="87"/>
      <c r="FC44" s="87"/>
      <c r="FD44" s="87"/>
      <c r="FE44" s="87"/>
      <c r="FF44" s="87"/>
      <c r="FG44" s="87"/>
      <c r="FH44" s="87"/>
      <c r="FI44" s="87"/>
      <c r="FJ44" s="87"/>
      <c r="FK44" s="87"/>
      <c r="FL44" s="87"/>
      <c r="FM44" s="87"/>
      <c r="FN44" s="87"/>
      <c r="FO44" s="87"/>
      <c r="FP44" s="87"/>
      <c r="FQ44" s="87"/>
      <c r="FR44" s="87"/>
      <c r="FS44" s="87"/>
      <c r="FT44" s="87"/>
      <c r="FU44" s="87"/>
      <c r="FV44" s="87">
        <v>92</v>
      </c>
      <c r="FW44" s="87">
        <v>185</v>
      </c>
      <c r="FX44" s="87">
        <v>277</v>
      </c>
      <c r="FY44" s="87">
        <v>93</v>
      </c>
      <c r="FZ44" s="87">
        <v>1</v>
      </c>
      <c r="GA44" s="87">
        <v>56</v>
      </c>
      <c r="GB44" s="87">
        <v>173</v>
      </c>
      <c r="GC44" s="87">
        <v>323</v>
      </c>
      <c r="GD44" s="87">
        <v>1</v>
      </c>
      <c r="GE44" s="87">
        <v>29</v>
      </c>
      <c r="GF44" s="87">
        <v>30</v>
      </c>
      <c r="GG44" s="87">
        <v>3</v>
      </c>
      <c r="GH44" s="87"/>
      <c r="GI44" s="87">
        <v>10</v>
      </c>
      <c r="GJ44" s="87">
        <v>11</v>
      </c>
      <c r="GK44" s="87"/>
      <c r="GL44" s="87">
        <v>21</v>
      </c>
      <c r="GM44" s="87">
        <v>45</v>
      </c>
      <c r="GN44" s="87">
        <v>3</v>
      </c>
      <c r="GO44" s="87">
        <v>53</v>
      </c>
      <c r="GP44" s="87">
        <v>56</v>
      </c>
      <c r="GQ44" s="87">
        <v>29</v>
      </c>
      <c r="GR44" s="87">
        <v>11</v>
      </c>
      <c r="GS44" s="87">
        <v>30</v>
      </c>
      <c r="GT44" s="87"/>
      <c r="GU44" s="87">
        <v>70</v>
      </c>
      <c r="GV44" s="87"/>
      <c r="GW44" s="87"/>
      <c r="GX44" s="87">
        <v>0</v>
      </c>
      <c r="GY44" s="87"/>
      <c r="GZ44" s="87"/>
      <c r="HA44" s="87"/>
      <c r="HB44" s="87"/>
      <c r="HC44" s="87">
        <v>0</v>
      </c>
    </row>
    <row r="45" spans="1:211" ht="36">
      <c r="A45" s="783" t="s">
        <v>3394</v>
      </c>
      <c r="B45" s="87" t="s">
        <v>345</v>
      </c>
      <c r="C45" s="783" t="s">
        <v>3893</v>
      </c>
      <c r="D45" s="87" t="s">
        <v>4192</v>
      </c>
      <c r="E45" s="87" t="s">
        <v>3047</v>
      </c>
      <c r="F45" s="87" t="s">
        <v>3894</v>
      </c>
      <c r="G45" s="87" t="s">
        <v>3395</v>
      </c>
      <c r="H45" s="87" t="s">
        <v>3895</v>
      </c>
      <c r="I45" s="87" t="s">
        <v>4193</v>
      </c>
      <c r="J45" s="87" t="s">
        <v>4194</v>
      </c>
      <c r="K45" s="87" t="s">
        <v>3048</v>
      </c>
      <c r="L45" s="87" t="s">
        <v>4195</v>
      </c>
      <c r="M45" s="87">
        <v>22</v>
      </c>
      <c r="N45" s="87">
        <v>0</v>
      </c>
      <c r="O45" s="87">
        <v>3</v>
      </c>
      <c r="P45" s="87">
        <v>0</v>
      </c>
      <c r="Q45" s="87">
        <v>22</v>
      </c>
      <c r="R45" s="87"/>
      <c r="S45" s="87"/>
      <c r="T45" s="87"/>
      <c r="U45" s="87">
        <v>44</v>
      </c>
      <c r="V45" s="87">
        <v>22</v>
      </c>
      <c r="W45" s="87">
        <v>1</v>
      </c>
      <c r="X45" s="87"/>
      <c r="Y45" s="87"/>
      <c r="Z45" s="87"/>
      <c r="AA45" s="87"/>
      <c r="AB45" s="87"/>
      <c r="AC45" s="87"/>
      <c r="AD45" s="87"/>
      <c r="AE45" s="87"/>
      <c r="AF45" s="87"/>
      <c r="AG45" s="87"/>
      <c r="AH45" s="87"/>
      <c r="AI45" s="87"/>
      <c r="AJ45" s="87"/>
      <c r="AK45" s="87"/>
      <c r="AL45" s="87"/>
      <c r="AM45" s="87"/>
      <c r="AN45" s="87"/>
      <c r="AO45" s="87"/>
      <c r="AP45" s="87"/>
      <c r="AQ45" s="87"/>
      <c r="AR45" s="87"/>
      <c r="AS45" s="87"/>
      <c r="AT45" s="87"/>
      <c r="AU45" s="87"/>
      <c r="AV45" s="87"/>
      <c r="AW45" s="87"/>
      <c r="AX45" s="87"/>
      <c r="AY45" s="87"/>
      <c r="AZ45" s="87"/>
      <c r="BA45" s="87"/>
      <c r="BB45" s="87"/>
      <c r="BC45" s="87"/>
      <c r="BD45" s="87"/>
      <c r="BE45" s="87"/>
      <c r="BF45" s="87"/>
      <c r="BG45" s="87"/>
      <c r="BH45" s="87"/>
      <c r="BI45" s="87"/>
      <c r="BJ45" s="87"/>
      <c r="BK45" s="87"/>
      <c r="BL45" s="87"/>
      <c r="BM45" s="87"/>
      <c r="BN45" s="87"/>
      <c r="BO45" s="87"/>
      <c r="BP45" s="87"/>
      <c r="BQ45" s="87"/>
      <c r="BR45" s="87"/>
      <c r="BS45" s="87"/>
      <c r="BT45" s="87"/>
      <c r="BU45" s="87"/>
      <c r="BV45" s="87"/>
      <c r="BW45" s="87"/>
      <c r="BX45" s="87"/>
      <c r="BY45" s="87"/>
      <c r="BZ45" s="87"/>
      <c r="CA45" s="87"/>
      <c r="CB45" s="87"/>
      <c r="CC45" s="87"/>
      <c r="CD45" s="87"/>
      <c r="CE45" s="87"/>
      <c r="CF45" s="87"/>
      <c r="CG45" s="87"/>
      <c r="CH45" s="87"/>
      <c r="CI45" s="87"/>
      <c r="CJ45" s="87"/>
      <c r="CK45" s="87"/>
      <c r="CL45" s="87"/>
      <c r="CM45" s="87"/>
      <c r="CN45" s="87"/>
      <c r="CO45" s="87"/>
      <c r="CP45" s="87"/>
      <c r="CQ45" s="87"/>
      <c r="CR45" s="87"/>
      <c r="CS45" s="87"/>
      <c r="CT45" s="87"/>
      <c r="CU45" s="87"/>
      <c r="CV45" s="87"/>
      <c r="CW45" s="87"/>
      <c r="CX45" s="87"/>
      <c r="CY45" s="87"/>
      <c r="CZ45" s="87"/>
      <c r="DA45" s="87"/>
      <c r="DB45" s="87"/>
      <c r="DC45" s="87"/>
      <c r="DD45" s="87"/>
      <c r="DE45" s="87"/>
      <c r="DF45" s="87"/>
      <c r="DG45" s="87"/>
      <c r="DH45" s="87"/>
      <c r="DI45" s="87"/>
      <c r="DJ45" s="87"/>
      <c r="DK45" s="87"/>
      <c r="DL45" s="87"/>
      <c r="DM45" s="87"/>
      <c r="DN45" s="87"/>
      <c r="DO45" s="87"/>
      <c r="DP45" s="87"/>
      <c r="DQ45" s="87"/>
      <c r="DR45" s="87"/>
      <c r="DS45" s="87"/>
      <c r="DT45" s="87"/>
      <c r="DU45" s="87"/>
      <c r="DV45" s="87"/>
      <c r="DW45" s="87"/>
      <c r="DX45" s="87"/>
      <c r="DY45" s="87"/>
      <c r="DZ45" s="87"/>
      <c r="EA45" s="87"/>
      <c r="EB45" s="87"/>
      <c r="EC45" s="87"/>
      <c r="ED45" s="87"/>
      <c r="EE45" s="87"/>
      <c r="EF45" s="87"/>
      <c r="EG45" s="87"/>
      <c r="EH45" s="87"/>
      <c r="EI45" s="87"/>
      <c r="EJ45" s="87"/>
      <c r="EK45" s="87">
        <v>3</v>
      </c>
      <c r="EL45" s="87"/>
      <c r="EM45" s="87"/>
      <c r="EN45" s="87"/>
      <c r="EO45" s="87"/>
      <c r="EP45" s="87"/>
      <c r="EQ45" s="87"/>
      <c r="ER45" s="87"/>
      <c r="ES45" s="87"/>
      <c r="ET45" s="87"/>
      <c r="EU45" s="87"/>
      <c r="EV45" s="87"/>
      <c r="EW45" s="87"/>
      <c r="EX45" s="87"/>
      <c r="EY45" s="87"/>
      <c r="EZ45" s="87"/>
      <c r="FA45" s="87"/>
      <c r="FB45" s="87"/>
      <c r="FC45" s="87"/>
      <c r="FD45" s="87"/>
      <c r="FE45" s="87"/>
      <c r="FF45" s="87"/>
      <c r="FG45" s="87"/>
      <c r="FH45" s="87"/>
      <c r="FI45" s="87"/>
      <c r="FJ45" s="87"/>
      <c r="FK45" s="87"/>
      <c r="FL45" s="87"/>
      <c r="FM45" s="87"/>
      <c r="FN45" s="87"/>
      <c r="FO45" s="87"/>
      <c r="FP45" s="87"/>
      <c r="FQ45" s="87"/>
      <c r="FR45" s="87"/>
      <c r="FS45" s="87"/>
      <c r="FT45" s="87"/>
      <c r="FU45" s="87"/>
      <c r="FV45" s="87">
        <v>1</v>
      </c>
      <c r="FW45" s="87"/>
      <c r="FX45" s="87">
        <v>1</v>
      </c>
      <c r="FY45" s="87">
        <v>1</v>
      </c>
      <c r="FZ45" s="87"/>
      <c r="GA45" s="87"/>
      <c r="GB45" s="87"/>
      <c r="GC45" s="87">
        <v>1</v>
      </c>
      <c r="GD45" s="87"/>
      <c r="GE45" s="87"/>
      <c r="GF45" s="87">
        <v>0</v>
      </c>
      <c r="GG45" s="87"/>
      <c r="GH45" s="87"/>
      <c r="GI45" s="87"/>
      <c r="GJ45" s="87"/>
      <c r="GK45" s="87"/>
      <c r="GL45" s="87"/>
      <c r="GM45" s="87">
        <v>0</v>
      </c>
      <c r="GN45" s="87"/>
      <c r="GO45" s="87"/>
      <c r="GP45" s="87">
        <v>0</v>
      </c>
      <c r="GQ45" s="87"/>
      <c r="GR45" s="87"/>
      <c r="GS45" s="87"/>
      <c r="GT45" s="87"/>
      <c r="GU45" s="87">
        <v>0</v>
      </c>
      <c r="GV45" s="87"/>
      <c r="GW45" s="87"/>
      <c r="GX45" s="87">
        <v>0</v>
      </c>
      <c r="GY45" s="87"/>
      <c r="GZ45" s="87"/>
      <c r="HA45" s="87"/>
      <c r="HB45" s="87"/>
      <c r="HC45" s="87">
        <v>0</v>
      </c>
    </row>
    <row r="46" spans="1:211" ht="60">
      <c r="A46" s="783" t="s">
        <v>571</v>
      </c>
      <c r="B46" s="87" t="s">
        <v>346</v>
      </c>
      <c r="C46" s="783" t="s">
        <v>3896</v>
      </c>
      <c r="D46" s="87" t="s">
        <v>3897</v>
      </c>
      <c r="E46" s="87" t="s">
        <v>3506</v>
      </c>
      <c r="F46" s="87">
        <v>16122</v>
      </c>
      <c r="G46" s="87" t="s">
        <v>3713</v>
      </c>
      <c r="H46" s="87" t="s">
        <v>3507</v>
      </c>
      <c r="I46" s="87" t="s">
        <v>3898</v>
      </c>
      <c r="J46" s="87" t="s">
        <v>3899</v>
      </c>
      <c r="K46" s="87" t="s">
        <v>3714</v>
      </c>
      <c r="L46" s="87"/>
      <c r="M46" s="87">
        <v>13</v>
      </c>
      <c r="N46" s="87"/>
      <c r="O46" s="87"/>
      <c r="P46" s="87">
        <v>2</v>
      </c>
      <c r="Q46" s="87">
        <v>12</v>
      </c>
      <c r="R46" s="87"/>
      <c r="S46" s="87"/>
      <c r="T46" s="87"/>
      <c r="U46" s="87">
        <v>29</v>
      </c>
      <c r="V46" s="87">
        <v>9</v>
      </c>
      <c r="W46" s="87">
        <v>1</v>
      </c>
      <c r="X46" s="87"/>
      <c r="Y46" s="87"/>
      <c r="Z46" s="87"/>
      <c r="AA46" s="87"/>
      <c r="AB46" s="87"/>
      <c r="AC46" s="87"/>
      <c r="AD46" s="87"/>
      <c r="AE46" s="87"/>
      <c r="AF46" s="87"/>
      <c r="AG46" s="87"/>
      <c r="AH46" s="87"/>
      <c r="AI46" s="87"/>
      <c r="AJ46" s="87"/>
      <c r="AK46" s="87"/>
      <c r="AL46" s="87"/>
      <c r="AM46" s="87"/>
      <c r="AN46" s="87"/>
      <c r="AO46" s="87"/>
      <c r="AP46" s="87"/>
      <c r="AQ46" s="87"/>
      <c r="AR46" s="87"/>
      <c r="AS46" s="87"/>
      <c r="AT46" s="87"/>
      <c r="AU46" s="87"/>
      <c r="AV46" s="87"/>
      <c r="AW46" s="87"/>
      <c r="AX46" s="87"/>
      <c r="AY46" s="87"/>
      <c r="AZ46" s="87"/>
      <c r="BA46" s="87"/>
      <c r="BB46" s="87"/>
      <c r="BC46" s="87"/>
      <c r="BD46" s="87"/>
      <c r="BE46" s="87"/>
      <c r="BF46" s="87"/>
      <c r="BG46" s="87"/>
      <c r="BH46" s="87"/>
      <c r="BI46" s="87"/>
      <c r="BJ46" s="87"/>
      <c r="BK46" s="87"/>
      <c r="BL46" s="87"/>
      <c r="BM46" s="87"/>
      <c r="BN46" s="87"/>
      <c r="BO46" s="87"/>
      <c r="BP46" s="87"/>
      <c r="BQ46" s="87"/>
      <c r="BR46" s="87"/>
      <c r="BS46" s="87"/>
      <c r="BT46" s="87"/>
      <c r="BU46" s="87"/>
      <c r="BV46" s="87"/>
      <c r="BW46" s="87"/>
      <c r="BX46" s="87"/>
      <c r="BY46" s="87"/>
      <c r="BZ46" s="87"/>
      <c r="CA46" s="87"/>
      <c r="CB46" s="87"/>
      <c r="CC46" s="87"/>
      <c r="CD46" s="87"/>
      <c r="CE46" s="87"/>
      <c r="CF46" s="87"/>
      <c r="CG46" s="87"/>
      <c r="CH46" s="87"/>
      <c r="CI46" s="87"/>
      <c r="CJ46" s="87"/>
      <c r="CK46" s="87"/>
      <c r="CL46" s="87"/>
      <c r="CM46" s="87"/>
      <c r="CN46" s="87"/>
      <c r="CO46" s="87"/>
      <c r="CP46" s="87"/>
      <c r="CQ46" s="87"/>
      <c r="CR46" s="87"/>
      <c r="CS46" s="87"/>
      <c r="CT46" s="87"/>
      <c r="CU46" s="87"/>
      <c r="CV46" s="87"/>
      <c r="CW46" s="87"/>
      <c r="CX46" s="87"/>
      <c r="CY46" s="87"/>
      <c r="CZ46" s="87"/>
      <c r="DA46" s="87"/>
      <c r="DB46" s="87"/>
      <c r="DC46" s="87"/>
      <c r="DD46" s="87"/>
      <c r="DE46" s="87"/>
      <c r="DF46" s="87"/>
      <c r="DG46" s="87"/>
      <c r="DH46" s="87"/>
      <c r="DI46" s="87"/>
      <c r="DJ46" s="87"/>
      <c r="DK46" s="87"/>
      <c r="DL46" s="87"/>
      <c r="DM46" s="87"/>
      <c r="DN46" s="87"/>
      <c r="DO46" s="87"/>
      <c r="DP46" s="87"/>
      <c r="DQ46" s="87"/>
      <c r="DR46" s="87"/>
      <c r="DS46" s="87"/>
      <c r="DT46" s="87"/>
      <c r="DU46" s="87"/>
      <c r="DV46" s="87"/>
      <c r="DW46" s="87"/>
      <c r="DX46" s="87"/>
      <c r="DY46" s="87"/>
      <c r="DZ46" s="87"/>
      <c r="EA46" s="87"/>
      <c r="EB46" s="87"/>
      <c r="EC46" s="87"/>
      <c r="ED46" s="87"/>
      <c r="EE46" s="87"/>
      <c r="EF46" s="87"/>
      <c r="EG46" s="87"/>
      <c r="EH46" s="87"/>
      <c r="EI46" s="87"/>
      <c r="EJ46" s="87"/>
      <c r="EK46" s="87"/>
      <c r="EL46" s="87">
        <v>1</v>
      </c>
      <c r="EM46" s="87"/>
      <c r="EN46" s="87"/>
      <c r="EO46" s="87"/>
      <c r="EP46" s="87"/>
      <c r="EQ46" s="87"/>
      <c r="ER46" s="87"/>
      <c r="ES46" s="87"/>
      <c r="ET46" s="87"/>
      <c r="EU46" s="87"/>
      <c r="EV46" s="87"/>
      <c r="EW46" s="87"/>
      <c r="EX46" s="87"/>
      <c r="EY46" s="87"/>
      <c r="EZ46" s="87"/>
      <c r="FA46" s="87"/>
      <c r="FB46" s="87"/>
      <c r="FC46" s="87"/>
      <c r="FD46" s="87"/>
      <c r="FE46" s="87"/>
      <c r="FF46" s="87"/>
      <c r="FG46" s="87"/>
      <c r="FH46" s="87"/>
      <c r="FI46" s="87"/>
      <c r="FJ46" s="87"/>
      <c r="FK46" s="87"/>
      <c r="FL46" s="87"/>
      <c r="FM46" s="87"/>
      <c r="FN46" s="87"/>
      <c r="FO46" s="87"/>
      <c r="FP46" s="87"/>
      <c r="FQ46" s="87"/>
      <c r="FR46" s="87"/>
      <c r="FS46" s="87"/>
      <c r="FT46" s="87"/>
      <c r="FU46" s="87"/>
      <c r="FV46" s="87">
        <v>13</v>
      </c>
      <c r="FW46" s="87">
        <v>7</v>
      </c>
      <c r="FX46" s="87">
        <v>20</v>
      </c>
      <c r="FY46" s="87">
        <v>13</v>
      </c>
      <c r="FZ46" s="87"/>
      <c r="GA46" s="87">
        <v>7</v>
      </c>
      <c r="GB46" s="87"/>
      <c r="GC46" s="87">
        <v>20</v>
      </c>
      <c r="GD46" s="87"/>
      <c r="GE46" s="87"/>
      <c r="GF46" s="87">
        <v>0</v>
      </c>
      <c r="GG46" s="87"/>
      <c r="GH46" s="87"/>
      <c r="GI46" s="87"/>
      <c r="GJ46" s="87"/>
      <c r="GK46" s="87"/>
      <c r="GL46" s="87"/>
      <c r="GM46" s="87">
        <v>0</v>
      </c>
      <c r="GN46" s="87"/>
      <c r="GO46" s="87">
        <v>7</v>
      </c>
      <c r="GP46" s="87">
        <v>7</v>
      </c>
      <c r="GQ46" s="87"/>
      <c r="GR46" s="87"/>
      <c r="GS46" s="87">
        <v>7</v>
      </c>
      <c r="GT46" s="87"/>
      <c r="GU46" s="87">
        <v>7</v>
      </c>
      <c r="GV46" s="87"/>
      <c r="GW46" s="87"/>
      <c r="GX46" s="87">
        <v>0</v>
      </c>
      <c r="GY46" s="87"/>
      <c r="GZ46" s="87"/>
      <c r="HA46" s="87"/>
      <c r="HB46" s="87"/>
      <c r="HC46" s="87">
        <v>0</v>
      </c>
    </row>
    <row r="47" spans="1:211" ht="36">
      <c r="A47" s="783" t="s">
        <v>572</v>
      </c>
      <c r="B47" s="87" t="s">
        <v>347</v>
      </c>
      <c r="C47" s="783" t="s">
        <v>3049</v>
      </c>
      <c r="D47" s="87" t="s">
        <v>3396</v>
      </c>
      <c r="E47" s="87" t="s">
        <v>3050</v>
      </c>
      <c r="F47" s="87">
        <v>2455</v>
      </c>
      <c r="G47" s="87" t="s">
        <v>4196</v>
      </c>
      <c r="H47" s="87" t="s">
        <v>3051</v>
      </c>
      <c r="I47" s="87" t="s">
        <v>4197</v>
      </c>
      <c r="J47" s="87" t="s">
        <v>4198</v>
      </c>
      <c r="K47" s="87" t="s">
        <v>3052</v>
      </c>
      <c r="L47" s="87" t="s">
        <v>4198</v>
      </c>
      <c r="M47" s="87">
        <v>10</v>
      </c>
      <c r="N47" s="87"/>
      <c r="O47" s="87"/>
      <c r="P47" s="87"/>
      <c r="Q47" s="87">
        <v>14</v>
      </c>
      <c r="R47" s="87"/>
      <c r="S47" s="87"/>
      <c r="T47" s="87"/>
      <c r="U47" s="87">
        <v>33</v>
      </c>
      <c r="V47" s="87">
        <v>12</v>
      </c>
      <c r="W47" s="87">
        <v>2</v>
      </c>
      <c r="X47" s="87"/>
      <c r="Y47" s="87"/>
      <c r="Z47" s="87"/>
      <c r="AA47" s="87"/>
      <c r="AB47" s="87"/>
      <c r="AC47" s="87"/>
      <c r="AD47" s="87"/>
      <c r="AE47" s="87"/>
      <c r="AF47" s="87"/>
      <c r="AG47" s="87"/>
      <c r="AH47" s="87"/>
      <c r="AI47" s="87"/>
      <c r="AJ47" s="87"/>
      <c r="AK47" s="87"/>
      <c r="AL47" s="87"/>
      <c r="AM47" s="87"/>
      <c r="AN47" s="87"/>
      <c r="AO47" s="87"/>
      <c r="AP47" s="87"/>
      <c r="AQ47" s="87"/>
      <c r="AR47" s="87"/>
      <c r="AS47" s="87"/>
      <c r="AT47" s="87"/>
      <c r="AU47" s="87"/>
      <c r="AV47" s="87"/>
      <c r="AW47" s="87"/>
      <c r="AX47" s="87"/>
      <c r="AY47" s="87"/>
      <c r="AZ47" s="87"/>
      <c r="BA47" s="87"/>
      <c r="BB47" s="87"/>
      <c r="BC47" s="87"/>
      <c r="BD47" s="87"/>
      <c r="BE47" s="87"/>
      <c r="BF47" s="87"/>
      <c r="BG47" s="87"/>
      <c r="BH47" s="87"/>
      <c r="BI47" s="87"/>
      <c r="BJ47" s="87"/>
      <c r="BK47" s="87"/>
      <c r="BL47" s="87"/>
      <c r="BM47" s="87"/>
      <c r="BN47" s="87"/>
      <c r="BO47" s="87"/>
      <c r="BP47" s="87"/>
      <c r="BQ47" s="87"/>
      <c r="BR47" s="87"/>
      <c r="BS47" s="87"/>
      <c r="BT47" s="87"/>
      <c r="BU47" s="87"/>
      <c r="BV47" s="87"/>
      <c r="BW47" s="87"/>
      <c r="BX47" s="87"/>
      <c r="BY47" s="87"/>
      <c r="BZ47" s="87"/>
      <c r="CA47" s="87"/>
      <c r="CB47" s="87"/>
      <c r="CC47" s="87"/>
      <c r="CD47" s="87"/>
      <c r="CE47" s="87"/>
      <c r="CF47" s="87"/>
      <c r="CG47" s="87"/>
      <c r="CH47" s="87"/>
      <c r="CI47" s="87"/>
      <c r="CJ47" s="87"/>
      <c r="CK47" s="87"/>
      <c r="CL47" s="87"/>
      <c r="CM47" s="87"/>
      <c r="CN47" s="87"/>
      <c r="CO47" s="87"/>
      <c r="CP47" s="87"/>
      <c r="CQ47" s="87"/>
      <c r="CR47" s="87"/>
      <c r="CS47" s="87"/>
      <c r="CT47" s="87"/>
      <c r="CU47" s="87"/>
      <c r="CV47" s="87"/>
      <c r="CW47" s="87"/>
      <c r="CX47" s="87"/>
      <c r="CY47" s="87"/>
      <c r="CZ47" s="87"/>
      <c r="DA47" s="87"/>
      <c r="DB47" s="87"/>
      <c r="DC47" s="87"/>
      <c r="DD47" s="87"/>
      <c r="DE47" s="87"/>
      <c r="DF47" s="87"/>
      <c r="DG47" s="87"/>
      <c r="DH47" s="87"/>
      <c r="DI47" s="87"/>
      <c r="DJ47" s="87"/>
      <c r="DK47" s="87"/>
      <c r="DL47" s="87"/>
      <c r="DM47" s="87"/>
      <c r="DN47" s="87"/>
      <c r="DO47" s="87"/>
      <c r="DP47" s="87"/>
      <c r="DQ47" s="87"/>
      <c r="DR47" s="87"/>
      <c r="DS47" s="87"/>
      <c r="DT47" s="87"/>
      <c r="DU47" s="87"/>
      <c r="DV47" s="87"/>
      <c r="DW47" s="87"/>
      <c r="DX47" s="87"/>
      <c r="DY47" s="87"/>
      <c r="DZ47" s="87"/>
      <c r="EA47" s="87"/>
      <c r="EB47" s="87"/>
      <c r="EC47" s="87"/>
      <c r="ED47" s="87"/>
      <c r="EE47" s="87"/>
      <c r="EF47" s="87"/>
      <c r="EG47" s="87"/>
      <c r="EH47" s="87"/>
      <c r="EI47" s="87"/>
      <c r="EJ47" s="87"/>
      <c r="EK47" s="87">
        <v>1</v>
      </c>
      <c r="EL47" s="87"/>
      <c r="EM47" s="87"/>
      <c r="EN47" s="87"/>
      <c r="EO47" s="87"/>
      <c r="EP47" s="87"/>
      <c r="EQ47" s="87"/>
      <c r="ER47" s="87"/>
      <c r="ES47" s="87"/>
      <c r="ET47" s="87"/>
      <c r="EU47" s="87"/>
      <c r="EV47" s="87"/>
      <c r="EW47" s="87"/>
      <c r="EX47" s="87"/>
      <c r="EY47" s="87"/>
      <c r="EZ47" s="87"/>
      <c r="FA47" s="87"/>
      <c r="FB47" s="87"/>
      <c r="FC47" s="87"/>
      <c r="FD47" s="87"/>
      <c r="FE47" s="87"/>
      <c r="FF47" s="87"/>
      <c r="FG47" s="87"/>
      <c r="FH47" s="87"/>
      <c r="FI47" s="87"/>
      <c r="FJ47" s="87"/>
      <c r="FK47" s="87"/>
      <c r="FL47" s="87"/>
      <c r="FM47" s="87"/>
      <c r="FN47" s="87"/>
      <c r="FO47" s="87"/>
      <c r="FP47" s="87"/>
      <c r="FQ47" s="87"/>
      <c r="FR47" s="87"/>
      <c r="FS47" s="87"/>
      <c r="FT47" s="87"/>
      <c r="FU47" s="87"/>
      <c r="FV47" s="87">
        <v>16</v>
      </c>
      <c r="FW47" s="87"/>
      <c r="FX47" s="87">
        <v>16</v>
      </c>
      <c r="FY47" s="87"/>
      <c r="FZ47" s="87"/>
      <c r="GA47" s="87"/>
      <c r="GB47" s="87">
        <v>16</v>
      </c>
      <c r="GC47" s="87">
        <v>16</v>
      </c>
      <c r="GD47" s="87"/>
      <c r="GE47" s="87"/>
      <c r="GF47" s="87">
        <v>0</v>
      </c>
      <c r="GG47" s="87"/>
      <c r="GH47" s="87"/>
      <c r="GI47" s="87"/>
      <c r="GJ47" s="87"/>
      <c r="GK47" s="87"/>
      <c r="GL47" s="87"/>
      <c r="GM47" s="87">
        <v>0</v>
      </c>
      <c r="GN47" s="87"/>
      <c r="GO47" s="87"/>
      <c r="GP47" s="87">
        <v>0</v>
      </c>
      <c r="GQ47" s="87"/>
      <c r="GR47" s="87"/>
      <c r="GS47" s="87"/>
      <c r="GT47" s="87"/>
      <c r="GU47" s="87">
        <v>0</v>
      </c>
      <c r="GV47" s="87"/>
      <c r="GW47" s="87"/>
      <c r="GX47" s="87">
        <v>0</v>
      </c>
      <c r="GY47" s="87"/>
      <c r="GZ47" s="87"/>
      <c r="HA47" s="87"/>
      <c r="HB47" s="87"/>
      <c r="HC47" s="87">
        <v>0</v>
      </c>
    </row>
    <row r="48" spans="1:211" ht="48">
      <c r="A48" s="783" t="s">
        <v>573</v>
      </c>
      <c r="B48" s="87" t="s">
        <v>348</v>
      </c>
      <c r="C48" s="783" t="s">
        <v>4199</v>
      </c>
      <c r="D48" s="87" t="s">
        <v>4200</v>
      </c>
      <c r="E48" s="87" t="s">
        <v>3053</v>
      </c>
      <c r="F48" s="87">
        <v>2851</v>
      </c>
      <c r="G48" s="87" t="s">
        <v>3054</v>
      </c>
      <c r="H48" s="87" t="s">
        <v>3055</v>
      </c>
      <c r="I48" s="87" t="s">
        <v>4201</v>
      </c>
      <c r="J48" s="87" t="s">
        <v>4202</v>
      </c>
      <c r="K48" s="87" t="s">
        <v>3715</v>
      </c>
      <c r="L48" s="87" t="s">
        <v>3042</v>
      </c>
      <c r="M48" s="87">
        <v>9</v>
      </c>
      <c r="N48" s="87">
        <v>0</v>
      </c>
      <c r="O48" s="87">
        <v>0</v>
      </c>
      <c r="P48" s="87">
        <v>3</v>
      </c>
      <c r="Q48" s="87">
        <v>4</v>
      </c>
      <c r="R48" s="87"/>
      <c r="S48" s="87"/>
      <c r="T48" s="87"/>
      <c r="U48" s="87">
        <v>14</v>
      </c>
      <c r="V48" s="87">
        <v>13</v>
      </c>
      <c r="W48" s="87"/>
      <c r="X48" s="87"/>
      <c r="Y48" s="87"/>
      <c r="Z48" s="87"/>
      <c r="AA48" s="87"/>
      <c r="AB48" s="87"/>
      <c r="AC48" s="87"/>
      <c r="AD48" s="87"/>
      <c r="AE48" s="87"/>
      <c r="AF48" s="87"/>
      <c r="AG48" s="87"/>
      <c r="AH48" s="87"/>
      <c r="AI48" s="87"/>
      <c r="AJ48" s="87"/>
      <c r="AK48" s="87"/>
      <c r="AL48" s="87"/>
      <c r="AM48" s="87"/>
      <c r="AN48" s="87"/>
      <c r="AO48" s="87"/>
      <c r="AP48" s="87"/>
      <c r="AQ48" s="87"/>
      <c r="AR48" s="87"/>
      <c r="AS48" s="87"/>
      <c r="AT48" s="87"/>
      <c r="AU48" s="87"/>
      <c r="AV48" s="87"/>
      <c r="AW48" s="87"/>
      <c r="AX48" s="87"/>
      <c r="AY48" s="87"/>
      <c r="AZ48" s="87"/>
      <c r="BA48" s="87"/>
      <c r="BB48" s="87"/>
      <c r="BC48" s="87"/>
      <c r="BD48" s="87"/>
      <c r="BE48" s="87"/>
      <c r="BF48" s="87"/>
      <c r="BG48" s="87"/>
      <c r="BH48" s="87"/>
      <c r="BI48" s="87"/>
      <c r="BJ48" s="87"/>
      <c r="BK48" s="87"/>
      <c r="BL48" s="87"/>
      <c r="BM48" s="87"/>
      <c r="BN48" s="87"/>
      <c r="BO48" s="87"/>
      <c r="BP48" s="87"/>
      <c r="BQ48" s="87"/>
      <c r="BR48" s="87"/>
      <c r="BS48" s="87"/>
      <c r="BT48" s="87"/>
      <c r="BU48" s="87"/>
      <c r="BV48" s="87"/>
      <c r="BW48" s="87"/>
      <c r="BX48" s="87"/>
      <c r="BY48" s="87"/>
      <c r="BZ48" s="87"/>
      <c r="CA48" s="87"/>
      <c r="CB48" s="87"/>
      <c r="CC48" s="87"/>
      <c r="CD48" s="87"/>
      <c r="CE48" s="87"/>
      <c r="CF48" s="87"/>
      <c r="CG48" s="87"/>
      <c r="CH48" s="87"/>
      <c r="CI48" s="87"/>
      <c r="CJ48" s="87"/>
      <c r="CK48" s="87"/>
      <c r="CL48" s="87"/>
      <c r="CM48" s="87"/>
      <c r="CN48" s="87"/>
      <c r="CO48" s="87"/>
      <c r="CP48" s="87"/>
      <c r="CQ48" s="87"/>
      <c r="CR48" s="87"/>
      <c r="CS48" s="87"/>
      <c r="CT48" s="87"/>
      <c r="CU48" s="87"/>
      <c r="CV48" s="87"/>
      <c r="CW48" s="87"/>
      <c r="CX48" s="87"/>
      <c r="CY48" s="87"/>
      <c r="CZ48" s="87"/>
      <c r="DA48" s="87"/>
      <c r="DB48" s="87"/>
      <c r="DC48" s="87"/>
      <c r="DD48" s="87"/>
      <c r="DE48" s="87"/>
      <c r="DF48" s="87"/>
      <c r="DG48" s="87"/>
      <c r="DH48" s="87"/>
      <c r="DI48" s="87"/>
      <c r="DJ48" s="87"/>
      <c r="DK48" s="87"/>
      <c r="DL48" s="87"/>
      <c r="DM48" s="87"/>
      <c r="DN48" s="87"/>
      <c r="DO48" s="87"/>
      <c r="DP48" s="87"/>
      <c r="DQ48" s="87"/>
      <c r="DR48" s="87"/>
      <c r="DS48" s="87"/>
      <c r="DT48" s="87"/>
      <c r="DU48" s="87"/>
      <c r="DV48" s="87"/>
      <c r="DW48" s="87"/>
      <c r="DX48" s="87"/>
      <c r="DY48" s="87"/>
      <c r="DZ48" s="87"/>
      <c r="EA48" s="87"/>
      <c r="EB48" s="87"/>
      <c r="EC48" s="87"/>
      <c r="ED48" s="87"/>
      <c r="EE48" s="87"/>
      <c r="EF48" s="87"/>
      <c r="EG48" s="87"/>
      <c r="EH48" s="87"/>
      <c r="EI48" s="87"/>
      <c r="EJ48" s="87"/>
      <c r="EK48" s="87"/>
      <c r="EL48" s="87"/>
      <c r="EM48" s="87"/>
      <c r="EN48" s="87"/>
      <c r="EO48" s="87"/>
      <c r="EP48" s="87"/>
      <c r="EQ48" s="87"/>
      <c r="ER48" s="87"/>
      <c r="ES48" s="87"/>
      <c r="ET48" s="87"/>
      <c r="EU48" s="87"/>
      <c r="EV48" s="87"/>
      <c r="EW48" s="87"/>
      <c r="EX48" s="87"/>
      <c r="EY48" s="87"/>
      <c r="EZ48" s="87"/>
      <c r="FA48" s="87"/>
      <c r="FB48" s="87"/>
      <c r="FC48" s="87"/>
      <c r="FD48" s="87"/>
      <c r="FE48" s="87"/>
      <c r="FF48" s="87"/>
      <c r="FG48" s="87"/>
      <c r="FH48" s="87"/>
      <c r="FI48" s="87"/>
      <c r="FJ48" s="87"/>
      <c r="FK48" s="87"/>
      <c r="FL48" s="87"/>
      <c r="FM48" s="87"/>
      <c r="FN48" s="87"/>
      <c r="FO48" s="87"/>
      <c r="FP48" s="87"/>
      <c r="FQ48" s="87"/>
      <c r="FR48" s="87"/>
      <c r="FS48" s="87"/>
      <c r="FT48" s="87"/>
      <c r="FU48" s="87"/>
      <c r="FV48" s="87">
        <v>3</v>
      </c>
      <c r="FW48" s="87">
        <v>1</v>
      </c>
      <c r="FX48" s="87">
        <v>4</v>
      </c>
      <c r="FY48" s="87">
        <v>4</v>
      </c>
      <c r="FZ48" s="87"/>
      <c r="GA48" s="87"/>
      <c r="GB48" s="87"/>
      <c r="GC48" s="87">
        <v>4</v>
      </c>
      <c r="GD48" s="87"/>
      <c r="GE48" s="87"/>
      <c r="GF48" s="87">
        <v>0</v>
      </c>
      <c r="GG48" s="87"/>
      <c r="GH48" s="87"/>
      <c r="GI48" s="87"/>
      <c r="GJ48" s="87"/>
      <c r="GK48" s="87"/>
      <c r="GL48" s="87"/>
      <c r="GM48" s="87">
        <v>0</v>
      </c>
      <c r="GN48" s="87"/>
      <c r="GO48" s="87"/>
      <c r="GP48" s="87">
        <v>0</v>
      </c>
      <c r="GQ48" s="87"/>
      <c r="GR48" s="87"/>
      <c r="GS48" s="87"/>
      <c r="GT48" s="87"/>
      <c r="GU48" s="87">
        <v>0</v>
      </c>
      <c r="GV48" s="87"/>
      <c r="GW48" s="87"/>
      <c r="GX48" s="87">
        <v>0</v>
      </c>
      <c r="GY48" s="87"/>
      <c r="GZ48" s="87"/>
      <c r="HA48" s="87"/>
      <c r="HB48" s="87"/>
      <c r="HC48" s="87">
        <v>0</v>
      </c>
    </row>
    <row r="49" spans="1:211" ht="72">
      <c r="A49" s="783" t="s">
        <v>574</v>
      </c>
      <c r="B49" s="87" t="s">
        <v>349</v>
      </c>
      <c r="C49" s="783" t="s">
        <v>2958</v>
      </c>
      <c r="D49" s="87" t="s">
        <v>3900</v>
      </c>
      <c r="E49" s="87" t="s">
        <v>3508</v>
      </c>
      <c r="F49" s="87" t="s">
        <v>3901</v>
      </c>
      <c r="G49" s="87" t="s">
        <v>3509</v>
      </c>
      <c r="H49" s="87" t="s">
        <v>3510</v>
      </c>
      <c r="I49" s="87" t="s">
        <v>4203</v>
      </c>
      <c r="J49" s="87" t="s">
        <v>4204</v>
      </c>
      <c r="K49" s="87" t="s">
        <v>3056</v>
      </c>
      <c r="L49" s="87" t="s">
        <v>3056</v>
      </c>
      <c r="M49" s="87">
        <v>5</v>
      </c>
      <c r="N49" s="87">
        <v>0</v>
      </c>
      <c r="O49" s="87">
        <v>5</v>
      </c>
      <c r="P49" s="87">
        <v>0</v>
      </c>
      <c r="Q49" s="87">
        <v>3</v>
      </c>
      <c r="R49" s="87"/>
      <c r="S49" s="87"/>
      <c r="T49" s="87"/>
      <c r="U49" s="87">
        <v>16</v>
      </c>
      <c r="V49" s="87">
        <v>8</v>
      </c>
      <c r="W49" s="87">
        <v>5</v>
      </c>
      <c r="X49" s="87"/>
      <c r="Y49" s="87"/>
      <c r="Z49" s="87"/>
      <c r="AA49" s="87"/>
      <c r="AB49" s="87"/>
      <c r="AC49" s="87"/>
      <c r="AD49" s="87"/>
      <c r="AE49" s="87"/>
      <c r="AF49" s="87"/>
      <c r="AG49" s="87"/>
      <c r="AH49" s="87"/>
      <c r="AI49" s="87"/>
      <c r="AJ49" s="87"/>
      <c r="AK49" s="87"/>
      <c r="AL49" s="87"/>
      <c r="AM49" s="87"/>
      <c r="AN49" s="87"/>
      <c r="AO49" s="87"/>
      <c r="AP49" s="87"/>
      <c r="AQ49" s="87"/>
      <c r="AR49" s="87"/>
      <c r="AS49" s="87"/>
      <c r="AT49" s="87"/>
      <c r="AU49" s="87"/>
      <c r="AV49" s="87"/>
      <c r="AW49" s="87"/>
      <c r="AX49" s="87"/>
      <c r="AY49" s="87"/>
      <c r="AZ49" s="87"/>
      <c r="BA49" s="87"/>
      <c r="BB49" s="87"/>
      <c r="BC49" s="87"/>
      <c r="BD49" s="87"/>
      <c r="BE49" s="87"/>
      <c r="BF49" s="87"/>
      <c r="BG49" s="87"/>
      <c r="BH49" s="87"/>
      <c r="BI49" s="87"/>
      <c r="BJ49" s="87"/>
      <c r="BK49" s="87"/>
      <c r="BL49" s="87"/>
      <c r="BM49" s="87"/>
      <c r="BN49" s="87"/>
      <c r="BO49" s="87"/>
      <c r="BP49" s="87"/>
      <c r="BQ49" s="87"/>
      <c r="BR49" s="87"/>
      <c r="BS49" s="87"/>
      <c r="BT49" s="87"/>
      <c r="BU49" s="87"/>
      <c r="BV49" s="87"/>
      <c r="BW49" s="87"/>
      <c r="BX49" s="87"/>
      <c r="BY49" s="87"/>
      <c r="BZ49" s="87"/>
      <c r="CA49" s="87"/>
      <c r="CB49" s="87"/>
      <c r="CC49" s="87"/>
      <c r="CD49" s="87"/>
      <c r="CE49" s="87"/>
      <c r="CF49" s="87"/>
      <c r="CG49" s="87"/>
      <c r="CH49" s="87"/>
      <c r="CI49" s="87"/>
      <c r="CJ49" s="87"/>
      <c r="CK49" s="87"/>
      <c r="CL49" s="87"/>
      <c r="CM49" s="87"/>
      <c r="CN49" s="87"/>
      <c r="CO49" s="87"/>
      <c r="CP49" s="87"/>
      <c r="CQ49" s="87"/>
      <c r="CR49" s="87"/>
      <c r="CS49" s="87"/>
      <c r="CT49" s="87"/>
      <c r="CU49" s="87"/>
      <c r="CV49" s="87"/>
      <c r="CW49" s="87"/>
      <c r="CX49" s="87"/>
      <c r="CY49" s="87"/>
      <c r="CZ49" s="87"/>
      <c r="DA49" s="87"/>
      <c r="DB49" s="87"/>
      <c r="DC49" s="87"/>
      <c r="DD49" s="87"/>
      <c r="DE49" s="87"/>
      <c r="DF49" s="87"/>
      <c r="DG49" s="87"/>
      <c r="DH49" s="87"/>
      <c r="DI49" s="87"/>
      <c r="DJ49" s="87"/>
      <c r="DK49" s="87"/>
      <c r="DL49" s="87"/>
      <c r="DM49" s="87"/>
      <c r="DN49" s="87"/>
      <c r="DO49" s="87"/>
      <c r="DP49" s="87"/>
      <c r="DQ49" s="87"/>
      <c r="DR49" s="87"/>
      <c r="DS49" s="87"/>
      <c r="DT49" s="87"/>
      <c r="DU49" s="87"/>
      <c r="DV49" s="87"/>
      <c r="DW49" s="87"/>
      <c r="DX49" s="87"/>
      <c r="DY49" s="87"/>
      <c r="DZ49" s="87"/>
      <c r="EA49" s="87"/>
      <c r="EB49" s="87"/>
      <c r="EC49" s="87"/>
      <c r="ED49" s="87"/>
      <c r="EE49" s="87"/>
      <c r="EF49" s="87"/>
      <c r="EG49" s="87"/>
      <c r="EH49" s="87"/>
      <c r="EI49" s="87"/>
      <c r="EJ49" s="87"/>
      <c r="EK49" s="87"/>
      <c r="EL49" s="87"/>
      <c r="EM49" s="87"/>
      <c r="EN49" s="87"/>
      <c r="EO49" s="87"/>
      <c r="EP49" s="87"/>
      <c r="EQ49" s="87"/>
      <c r="ER49" s="87"/>
      <c r="ES49" s="87"/>
      <c r="ET49" s="87"/>
      <c r="EU49" s="87"/>
      <c r="EV49" s="87"/>
      <c r="EW49" s="87"/>
      <c r="EX49" s="87"/>
      <c r="EY49" s="87"/>
      <c r="EZ49" s="87"/>
      <c r="FA49" s="87"/>
      <c r="FB49" s="87"/>
      <c r="FC49" s="87"/>
      <c r="FD49" s="87"/>
      <c r="FE49" s="87"/>
      <c r="FF49" s="87"/>
      <c r="FG49" s="87"/>
      <c r="FH49" s="87"/>
      <c r="FI49" s="87"/>
      <c r="FJ49" s="87"/>
      <c r="FK49" s="87"/>
      <c r="FL49" s="87"/>
      <c r="FM49" s="87"/>
      <c r="FN49" s="87"/>
      <c r="FO49" s="87"/>
      <c r="FP49" s="87"/>
      <c r="FQ49" s="87"/>
      <c r="FR49" s="87"/>
      <c r="FS49" s="87"/>
      <c r="FT49" s="87"/>
      <c r="FU49" s="87"/>
      <c r="FV49" s="87">
        <v>2</v>
      </c>
      <c r="FW49" s="87">
        <v>0</v>
      </c>
      <c r="FX49" s="87">
        <v>2</v>
      </c>
      <c r="FY49" s="87">
        <v>2</v>
      </c>
      <c r="FZ49" s="87"/>
      <c r="GA49" s="87"/>
      <c r="GB49" s="87">
        <v>0</v>
      </c>
      <c r="GC49" s="87">
        <v>2</v>
      </c>
      <c r="GD49" s="87"/>
      <c r="GE49" s="87"/>
      <c r="GF49" s="87">
        <v>0</v>
      </c>
      <c r="GG49" s="87"/>
      <c r="GH49" s="87"/>
      <c r="GI49" s="87"/>
      <c r="GJ49" s="87"/>
      <c r="GK49" s="87"/>
      <c r="GL49" s="87"/>
      <c r="GM49" s="87">
        <v>0</v>
      </c>
      <c r="GN49" s="87"/>
      <c r="GO49" s="87"/>
      <c r="GP49" s="87">
        <v>0</v>
      </c>
      <c r="GQ49" s="87"/>
      <c r="GR49" s="87"/>
      <c r="GS49" s="87"/>
      <c r="GT49" s="87"/>
      <c r="GU49" s="87">
        <v>0</v>
      </c>
      <c r="GV49" s="87"/>
      <c r="GW49" s="87"/>
      <c r="GX49" s="87">
        <v>0</v>
      </c>
      <c r="GY49" s="87"/>
      <c r="GZ49" s="87"/>
      <c r="HA49" s="87"/>
      <c r="HB49" s="87"/>
      <c r="HC49" s="87">
        <v>0</v>
      </c>
    </row>
    <row r="50" spans="1:211" ht="60">
      <c r="A50" s="783" t="s">
        <v>575</v>
      </c>
      <c r="B50" s="87" t="s">
        <v>1441</v>
      </c>
      <c r="C50" s="783" t="s">
        <v>3511</v>
      </c>
      <c r="D50" s="87" t="s">
        <v>3512</v>
      </c>
      <c r="E50" s="87" t="s">
        <v>3057</v>
      </c>
      <c r="F50" s="87">
        <v>2006</v>
      </c>
      <c r="G50" s="87" t="s">
        <v>3058</v>
      </c>
      <c r="H50" s="87" t="s">
        <v>4205</v>
      </c>
      <c r="I50" s="87" t="s">
        <v>4206</v>
      </c>
      <c r="J50" s="87" t="s">
        <v>4207</v>
      </c>
      <c r="K50" s="87" t="s">
        <v>3059</v>
      </c>
      <c r="L50" s="87" t="s">
        <v>4208</v>
      </c>
      <c r="M50" s="87">
        <v>18</v>
      </c>
      <c r="N50" s="87"/>
      <c r="O50" s="87"/>
      <c r="P50" s="87">
        <v>6</v>
      </c>
      <c r="Q50" s="87">
        <v>44</v>
      </c>
      <c r="R50" s="87"/>
      <c r="S50" s="87">
        <v>1</v>
      </c>
      <c r="T50" s="87"/>
      <c r="U50" s="87">
        <v>46</v>
      </c>
      <c r="V50" s="87">
        <v>20</v>
      </c>
      <c r="W50" s="87">
        <v>3</v>
      </c>
      <c r="X50" s="87"/>
      <c r="Y50" s="87"/>
      <c r="Z50" s="87"/>
      <c r="AA50" s="87"/>
      <c r="AB50" s="87"/>
      <c r="AC50" s="87"/>
      <c r="AD50" s="87"/>
      <c r="AE50" s="87"/>
      <c r="AF50" s="87"/>
      <c r="AG50" s="87"/>
      <c r="AH50" s="87"/>
      <c r="AI50" s="87"/>
      <c r="AJ50" s="87"/>
      <c r="AK50" s="87"/>
      <c r="AL50" s="87"/>
      <c r="AM50" s="87"/>
      <c r="AN50" s="87"/>
      <c r="AO50" s="87"/>
      <c r="AP50" s="87"/>
      <c r="AQ50" s="87"/>
      <c r="AR50" s="87"/>
      <c r="AS50" s="87"/>
      <c r="AT50" s="87"/>
      <c r="AU50" s="87"/>
      <c r="AV50" s="87"/>
      <c r="AW50" s="87"/>
      <c r="AX50" s="87"/>
      <c r="AY50" s="87"/>
      <c r="AZ50" s="87"/>
      <c r="BA50" s="87"/>
      <c r="BB50" s="87"/>
      <c r="BC50" s="87"/>
      <c r="BD50" s="87"/>
      <c r="BE50" s="87"/>
      <c r="BF50" s="87"/>
      <c r="BG50" s="87"/>
      <c r="BH50" s="87"/>
      <c r="BI50" s="87"/>
      <c r="BJ50" s="87"/>
      <c r="BK50" s="87"/>
      <c r="BL50" s="87"/>
      <c r="BM50" s="87"/>
      <c r="BN50" s="87"/>
      <c r="BO50" s="87"/>
      <c r="BP50" s="87"/>
      <c r="BQ50" s="87"/>
      <c r="BR50" s="87"/>
      <c r="BS50" s="87"/>
      <c r="BT50" s="87"/>
      <c r="BU50" s="87"/>
      <c r="BV50" s="87"/>
      <c r="BW50" s="87"/>
      <c r="BX50" s="87"/>
      <c r="BY50" s="87"/>
      <c r="BZ50" s="87"/>
      <c r="CA50" s="87"/>
      <c r="CB50" s="87"/>
      <c r="CC50" s="87"/>
      <c r="CD50" s="87"/>
      <c r="CE50" s="87"/>
      <c r="CF50" s="87"/>
      <c r="CG50" s="87"/>
      <c r="CH50" s="87"/>
      <c r="CI50" s="87"/>
      <c r="CJ50" s="87"/>
      <c r="CK50" s="87"/>
      <c r="CL50" s="87"/>
      <c r="CM50" s="87"/>
      <c r="CN50" s="87"/>
      <c r="CO50" s="87"/>
      <c r="CP50" s="87"/>
      <c r="CQ50" s="87"/>
      <c r="CR50" s="87"/>
      <c r="CS50" s="87"/>
      <c r="CT50" s="87"/>
      <c r="CU50" s="87"/>
      <c r="CV50" s="87"/>
      <c r="CW50" s="87"/>
      <c r="CX50" s="87"/>
      <c r="CY50" s="87"/>
      <c r="CZ50" s="87"/>
      <c r="DA50" s="87"/>
      <c r="DB50" s="87"/>
      <c r="DC50" s="87"/>
      <c r="DD50" s="87"/>
      <c r="DE50" s="87"/>
      <c r="DF50" s="87"/>
      <c r="DG50" s="87"/>
      <c r="DH50" s="87"/>
      <c r="DI50" s="87"/>
      <c r="DJ50" s="87"/>
      <c r="DK50" s="87"/>
      <c r="DL50" s="87"/>
      <c r="DM50" s="87"/>
      <c r="DN50" s="87"/>
      <c r="DO50" s="87"/>
      <c r="DP50" s="87"/>
      <c r="DQ50" s="87"/>
      <c r="DR50" s="87"/>
      <c r="DS50" s="87"/>
      <c r="DT50" s="87"/>
      <c r="DU50" s="87"/>
      <c r="DV50" s="87"/>
      <c r="DW50" s="87"/>
      <c r="DX50" s="87"/>
      <c r="DY50" s="87"/>
      <c r="DZ50" s="87"/>
      <c r="EA50" s="87"/>
      <c r="EB50" s="87"/>
      <c r="EC50" s="87"/>
      <c r="ED50" s="87"/>
      <c r="EE50" s="87"/>
      <c r="EF50" s="87"/>
      <c r="EG50" s="87"/>
      <c r="EH50" s="87"/>
      <c r="EI50" s="87"/>
      <c r="EJ50" s="87"/>
      <c r="EK50" s="87"/>
      <c r="EL50" s="87"/>
      <c r="EM50" s="87"/>
      <c r="EN50" s="87"/>
      <c r="EO50" s="87"/>
      <c r="EP50" s="87"/>
      <c r="EQ50" s="87"/>
      <c r="ER50" s="87"/>
      <c r="ES50" s="87"/>
      <c r="ET50" s="87"/>
      <c r="EU50" s="87"/>
      <c r="EV50" s="87"/>
      <c r="EW50" s="87"/>
      <c r="EX50" s="87"/>
      <c r="EY50" s="87"/>
      <c r="EZ50" s="87"/>
      <c r="FA50" s="87"/>
      <c r="FB50" s="87"/>
      <c r="FC50" s="87"/>
      <c r="FD50" s="87"/>
      <c r="FE50" s="87"/>
      <c r="FF50" s="87"/>
      <c r="FG50" s="87"/>
      <c r="FH50" s="87"/>
      <c r="FI50" s="87"/>
      <c r="FJ50" s="87"/>
      <c r="FK50" s="87"/>
      <c r="FL50" s="87"/>
      <c r="FM50" s="87"/>
      <c r="FN50" s="87"/>
      <c r="FO50" s="87"/>
      <c r="FP50" s="87"/>
      <c r="FQ50" s="87"/>
      <c r="FR50" s="87"/>
      <c r="FS50" s="87"/>
      <c r="FT50" s="87"/>
      <c r="FU50" s="87"/>
      <c r="FV50" s="87">
        <v>9</v>
      </c>
      <c r="FW50" s="87"/>
      <c r="FX50" s="87">
        <v>9</v>
      </c>
      <c r="FY50" s="87">
        <v>9</v>
      </c>
      <c r="FZ50" s="87"/>
      <c r="GA50" s="87"/>
      <c r="GB50" s="87"/>
      <c r="GC50" s="87">
        <v>9</v>
      </c>
      <c r="GD50" s="87"/>
      <c r="GE50" s="87"/>
      <c r="GF50" s="87">
        <v>0</v>
      </c>
      <c r="GG50" s="87"/>
      <c r="GH50" s="87"/>
      <c r="GI50" s="87"/>
      <c r="GJ50" s="87"/>
      <c r="GK50" s="87"/>
      <c r="GL50" s="87"/>
      <c r="GM50" s="87">
        <v>0</v>
      </c>
      <c r="GN50" s="87"/>
      <c r="GO50" s="87"/>
      <c r="GP50" s="87">
        <v>0</v>
      </c>
      <c r="GQ50" s="87"/>
      <c r="GR50" s="87"/>
      <c r="GS50" s="87"/>
      <c r="GT50" s="87"/>
      <c r="GU50" s="87">
        <v>0</v>
      </c>
      <c r="GV50" s="87"/>
      <c r="GW50" s="87"/>
      <c r="GX50" s="87">
        <v>0</v>
      </c>
      <c r="GY50" s="87"/>
      <c r="GZ50" s="87"/>
      <c r="HA50" s="87"/>
      <c r="HB50" s="87"/>
      <c r="HC50" s="87">
        <v>0</v>
      </c>
    </row>
    <row r="51" spans="1:211" ht="60">
      <c r="A51" s="783" t="s">
        <v>576</v>
      </c>
      <c r="B51" s="87" t="s">
        <v>350</v>
      </c>
      <c r="C51" s="783" t="s">
        <v>3716</v>
      </c>
      <c r="D51" s="87" t="s">
        <v>3717</v>
      </c>
      <c r="E51" s="87" t="s">
        <v>3718</v>
      </c>
      <c r="F51" s="87" t="s">
        <v>3719</v>
      </c>
      <c r="G51" s="87" t="s">
        <v>3060</v>
      </c>
      <c r="H51" s="87"/>
      <c r="I51" s="87" t="s">
        <v>4209</v>
      </c>
      <c r="J51" s="87" t="s">
        <v>4210</v>
      </c>
      <c r="K51" s="87" t="s">
        <v>3061</v>
      </c>
      <c r="L51" s="87" t="s">
        <v>4211</v>
      </c>
      <c r="M51" s="87">
        <v>85</v>
      </c>
      <c r="N51" s="87">
        <v>0</v>
      </c>
      <c r="O51" s="87">
        <v>54</v>
      </c>
      <c r="P51" s="87">
        <v>8</v>
      </c>
      <c r="Q51" s="87">
        <v>58</v>
      </c>
      <c r="R51" s="87">
        <v>0</v>
      </c>
      <c r="S51" s="87">
        <v>0</v>
      </c>
      <c r="T51" s="87"/>
      <c r="U51" s="87">
        <v>193</v>
      </c>
      <c r="V51" s="87">
        <v>189</v>
      </c>
      <c r="W51" s="87">
        <v>23</v>
      </c>
      <c r="X51" s="87"/>
      <c r="Y51" s="87"/>
      <c r="Z51" s="87"/>
      <c r="AA51" s="87"/>
      <c r="AB51" s="87"/>
      <c r="AC51" s="87"/>
      <c r="AD51" s="87"/>
      <c r="AE51" s="87"/>
      <c r="AF51" s="87"/>
      <c r="AG51" s="87"/>
      <c r="AH51" s="87"/>
      <c r="AI51" s="87"/>
      <c r="AJ51" s="87"/>
      <c r="AK51" s="87"/>
      <c r="AL51" s="87"/>
      <c r="AM51" s="87"/>
      <c r="AN51" s="87"/>
      <c r="AO51" s="87"/>
      <c r="AP51" s="87"/>
      <c r="AQ51" s="87"/>
      <c r="AR51" s="87"/>
      <c r="AS51" s="87"/>
      <c r="AT51" s="87"/>
      <c r="AU51" s="87"/>
      <c r="AV51" s="87"/>
      <c r="AW51" s="87"/>
      <c r="AX51" s="87"/>
      <c r="AY51" s="87"/>
      <c r="AZ51" s="87"/>
      <c r="BA51" s="87"/>
      <c r="BB51" s="87"/>
      <c r="BC51" s="87"/>
      <c r="BD51" s="87"/>
      <c r="BE51" s="87"/>
      <c r="BF51" s="87"/>
      <c r="BG51" s="87"/>
      <c r="BH51" s="87"/>
      <c r="BI51" s="87"/>
      <c r="BJ51" s="87"/>
      <c r="BK51" s="87"/>
      <c r="BL51" s="87"/>
      <c r="BM51" s="87"/>
      <c r="BN51" s="87"/>
      <c r="BO51" s="87"/>
      <c r="BP51" s="87"/>
      <c r="BQ51" s="87"/>
      <c r="BR51" s="87"/>
      <c r="BS51" s="87"/>
      <c r="BT51" s="87"/>
      <c r="BU51" s="87"/>
      <c r="BV51" s="87"/>
      <c r="BW51" s="87"/>
      <c r="BX51" s="87"/>
      <c r="BY51" s="87"/>
      <c r="BZ51" s="87"/>
      <c r="CA51" s="87"/>
      <c r="CB51" s="87"/>
      <c r="CC51" s="87"/>
      <c r="CD51" s="87"/>
      <c r="CE51" s="87"/>
      <c r="CF51" s="87"/>
      <c r="CG51" s="87"/>
      <c r="CH51" s="87"/>
      <c r="CI51" s="87"/>
      <c r="CJ51" s="87"/>
      <c r="CK51" s="87"/>
      <c r="CL51" s="87"/>
      <c r="CM51" s="87"/>
      <c r="CN51" s="87"/>
      <c r="CO51" s="87"/>
      <c r="CP51" s="87"/>
      <c r="CQ51" s="87"/>
      <c r="CR51" s="87"/>
      <c r="CS51" s="87"/>
      <c r="CT51" s="87"/>
      <c r="CU51" s="87"/>
      <c r="CV51" s="87"/>
      <c r="CW51" s="87"/>
      <c r="CX51" s="87"/>
      <c r="CY51" s="87"/>
      <c r="CZ51" s="87"/>
      <c r="DA51" s="87"/>
      <c r="DB51" s="87"/>
      <c r="DC51" s="87"/>
      <c r="DD51" s="87"/>
      <c r="DE51" s="87"/>
      <c r="DF51" s="87"/>
      <c r="DG51" s="87"/>
      <c r="DH51" s="87"/>
      <c r="DI51" s="87"/>
      <c r="DJ51" s="87"/>
      <c r="DK51" s="87"/>
      <c r="DL51" s="87"/>
      <c r="DM51" s="87"/>
      <c r="DN51" s="87"/>
      <c r="DO51" s="87"/>
      <c r="DP51" s="87"/>
      <c r="DQ51" s="87"/>
      <c r="DR51" s="87"/>
      <c r="DS51" s="87"/>
      <c r="DT51" s="87"/>
      <c r="DU51" s="87"/>
      <c r="DV51" s="87"/>
      <c r="DW51" s="87"/>
      <c r="DX51" s="87"/>
      <c r="DY51" s="87"/>
      <c r="DZ51" s="87"/>
      <c r="EA51" s="87"/>
      <c r="EB51" s="87"/>
      <c r="EC51" s="87"/>
      <c r="ED51" s="87"/>
      <c r="EE51" s="87"/>
      <c r="EF51" s="87"/>
      <c r="EG51" s="87"/>
      <c r="EH51" s="87"/>
      <c r="EI51" s="87"/>
      <c r="EJ51" s="87"/>
      <c r="EK51" s="87">
        <v>1</v>
      </c>
      <c r="EL51" s="87"/>
      <c r="EM51" s="87"/>
      <c r="EN51" s="87"/>
      <c r="EO51" s="87"/>
      <c r="EP51" s="87"/>
      <c r="EQ51" s="87"/>
      <c r="ER51" s="87"/>
      <c r="ES51" s="87"/>
      <c r="ET51" s="87"/>
      <c r="EU51" s="87"/>
      <c r="EV51" s="87"/>
      <c r="EW51" s="87"/>
      <c r="EX51" s="87"/>
      <c r="EY51" s="87"/>
      <c r="EZ51" s="87"/>
      <c r="FA51" s="87"/>
      <c r="FB51" s="87"/>
      <c r="FC51" s="87"/>
      <c r="FD51" s="87"/>
      <c r="FE51" s="87"/>
      <c r="FF51" s="87"/>
      <c r="FG51" s="87"/>
      <c r="FH51" s="87"/>
      <c r="FI51" s="87"/>
      <c r="FJ51" s="87"/>
      <c r="FK51" s="87"/>
      <c r="FL51" s="87"/>
      <c r="FM51" s="87"/>
      <c r="FN51" s="87"/>
      <c r="FO51" s="87"/>
      <c r="FP51" s="87"/>
      <c r="FQ51" s="87"/>
      <c r="FR51" s="87"/>
      <c r="FS51" s="87"/>
      <c r="FT51" s="87"/>
      <c r="FU51" s="87"/>
      <c r="FV51" s="87">
        <v>2</v>
      </c>
      <c r="FW51" s="87">
        <v>57</v>
      </c>
      <c r="FX51" s="87">
        <v>59</v>
      </c>
      <c r="FY51" s="87">
        <v>8</v>
      </c>
      <c r="FZ51" s="87"/>
      <c r="GA51" s="87">
        <v>2</v>
      </c>
      <c r="GB51" s="87">
        <v>56</v>
      </c>
      <c r="GC51" s="87">
        <v>66</v>
      </c>
      <c r="GD51" s="87"/>
      <c r="GE51" s="87">
        <v>96</v>
      </c>
      <c r="GF51" s="87">
        <v>96</v>
      </c>
      <c r="GG51" s="87"/>
      <c r="GH51" s="87"/>
      <c r="GI51" s="87">
        <v>7</v>
      </c>
      <c r="GJ51" s="87">
        <v>55</v>
      </c>
      <c r="GK51" s="87"/>
      <c r="GL51" s="87">
        <v>80</v>
      </c>
      <c r="GM51" s="87">
        <v>142</v>
      </c>
      <c r="GN51" s="87"/>
      <c r="GO51" s="87">
        <v>2</v>
      </c>
      <c r="GP51" s="87">
        <v>2</v>
      </c>
      <c r="GQ51" s="87">
        <v>2</v>
      </c>
      <c r="GR51" s="87"/>
      <c r="GS51" s="87"/>
      <c r="GT51" s="87"/>
      <c r="GU51" s="87">
        <v>2</v>
      </c>
      <c r="GV51" s="87"/>
      <c r="GW51" s="87"/>
      <c r="GX51" s="87">
        <v>0</v>
      </c>
      <c r="GY51" s="87"/>
      <c r="GZ51" s="87"/>
      <c r="HA51" s="87"/>
      <c r="HB51" s="87"/>
      <c r="HC51" s="87">
        <v>0</v>
      </c>
    </row>
    <row r="52" spans="1:211" ht="84">
      <c r="A52" s="783" t="s">
        <v>577</v>
      </c>
      <c r="B52" s="87" t="s">
        <v>351</v>
      </c>
      <c r="C52" s="783" t="s">
        <v>4212</v>
      </c>
      <c r="D52" s="87" t="s">
        <v>4213</v>
      </c>
      <c r="E52" s="87" t="s">
        <v>3397</v>
      </c>
      <c r="F52" s="87">
        <v>3217</v>
      </c>
      <c r="G52" s="87" t="s">
        <v>3513</v>
      </c>
      <c r="H52" s="87" t="s">
        <v>3514</v>
      </c>
      <c r="I52" s="87" t="s">
        <v>4214</v>
      </c>
      <c r="J52" s="87" t="s">
        <v>4215</v>
      </c>
      <c r="K52" s="87" t="s">
        <v>4216</v>
      </c>
      <c r="L52" s="87"/>
      <c r="M52" s="87">
        <v>11</v>
      </c>
      <c r="N52" s="87"/>
      <c r="O52" s="87"/>
      <c r="P52" s="87"/>
      <c r="Q52" s="87">
        <v>12</v>
      </c>
      <c r="R52" s="87"/>
      <c r="S52" s="87"/>
      <c r="T52" s="87"/>
      <c r="U52" s="87">
        <v>42</v>
      </c>
      <c r="V52" s="87">
        <v>19</v>
      </c>
      <c r="W52" s="87">
        <v>3</v>
      </c>
      <c r="X52" s="87"/>
      <c r="Y52" s="87"/>
      <c r="Z52" s="87"/>
      <c r="AA52" s="87"/>
      <c r="AB52" s="87"/>
      <c r="AC52" s="87"/>
      <c r="AD52" s="87"/>
      <c r="AE52" s="87"/>
      <c r="AF52" s="87"/>
      <c r="AG52" s="87"/>
      <c r="AH52" s="87"/>
      <c r="AI52" s="87"/>
      <c r="AJ52" s="87"/>
      <c r="AK52" s="87"/>
      <c r="AL52" s="87"/>
      <c r="AM52" s="87"/>
      <c r="AN52" s="87"/>
      <c r="AO52" s="87"/>
      <c r="AP52" s="87"/>
      <c r="AQ52" s="87"/>
      <c r="AR52" s="87"/>
      <c r="AS52" s="87"/>
      <c r="AT52" s="87"/>
      <c r="AU52" s="87"/>
      <c r="AV52" s="87"/>
      <c r="AW52" s="87"/>
      <c r="AX52" s="87"/>
      <c r="AY52" s="87"/>
      <c r="AZ52" s="87"/>
      <c r="BA52" s="87"/>
      <c r="BB52" s="87"/>
      <c r="BC52" s="87"/>
      <c r="BD52" s="87"/>
      <c r="BE52" s="87"/>
      <c r="BF52" s="87"/>
      <c r="BG52" s="87"/>
      <c r="BH52" s="87"/>
      <c r="BI52" s="87"/>
      <c r="BJ52" s="87"/>
      <c r="BK52" s="87"/>
      <c r="BL52" s="87"/>
      <c r="BM52" s="87"/>
      <c r="BN52" s="87"/>
      <c r="BO52" s="87"/>
      <c r="BP52" s="87"/>
      <c r="BQ52" s="87"/>
      <c r="BR52" s="87"/>
      <c r="BS52" s="87"/>
      <c r="BT52" s="87"/>
      <c r="BU52" s="87"/>
      <c r="BV52" s="87"/>
      <c r="BW52" s="87"/>
      <c r="BX52" s="87"/>
      <c r="BY52" s="87"/>
      <c r="BZ52" s="87"/>
      <c r="CA52" s="87"/>
      <c r="CB52" s="87"/>
      <c r="CC52" s="87"/>
      <c r="CD52" s="87"/>
      <c r="CE52" s="87"/>
      <c r="CF52" s="87"/>
      <c r="CG52" s="87"/>
      <c r="CH52" s="87"/>
      <c r="CI52" s="87"/>
      <c r="CJ52" s="87"/>
      <c r="CK52" s="87"/>
      <c r="CL52" s="87"/>
      <c r="CM52" s="87"/>
      <c r="CN52" s="87"/>
      <c r="CO52" s="87"/>
      <c r="CP52" s="87"/>
      <c r="CQ52" s="87"/>
      <c r="CR52" s="87"/>
      <c r="CS52" s="87"/>
      <c r="CT52" s="87"/>
      <c r="CU52" s="87"/>
      <c r="CV52" s="87"/>
      <c r="CW52" s="87"/>
      <c r="CX52" s="87"/>
      <c r="CY52" s="87"/>
      <c r="CZ52" s="87"/>
      <c r="DA52" s="87"/>
      <c r="DB52" s="87"/>
      <c r="DC52" s="87"/>
      <c r="DD52" s="87"/>
      <c r="DE52" s="87"/>
      <c r="DF52" s="87"/>
      <c r="DG52" s="87"/>
      <c r="DH52" s="87"/>
      <c r="DI52" s="87"/>
      <c r="DJ52" s="87"/>
      <c r="DK52" s="87"/>
      <c r="DL52" s="87"/>
      <c r="DM52" s="87"/>
      <c r="DN52" s="87"/>
      <c r="DO52" s="87"/>
      <c r="DP52" s="87"/>
      <c r="DQ52" s="87"/>
      <c r="DR52" s="87"/>
      <c r="DS52" s="87"/>
      <c r="DT52" s="87"/>
      <c r="DU52" s="87"/>
      <c r="DV52" s="87"/>
      <c r="DW52" s="87"/>
      <c r="DX52" s="87"/>
      <c r="DY52" s="87"/>
      <c r="DZ52" s="87"/>
      <c r="EA52" s="87"/>
      <c r="EB52" s="87"/>
      <c r="EC52" s="87"/>
      <c r="ED52" s="87"/>
      <c r="EE52" s="87"/>
      <c r="EF52" s="87"/>
      <c r="EG52" s="87"/>
      <c r="EH52" s="87"/>
      <c r="EI52" s="87"/>
      <c r="EJ52" s="87"/>
      <c r="EK52" s="87"/>
      <c r="EL52" s="87"/>
      <c r="EM52" s="87"/>
      <c r="EN52" s="87"/>
      <c r="EO52" s="87"/>
      <c r="EP52" s="87"/>
      <c r="EQ52" s="87"/>
      <c r="ER52" s="87"/>
      <c r="ES52" s="87"/>
      <c r="ET52" s="87"/>
      <c r="EU52" s="87"/>
      <c r="EV52" s="87"/>
      <c r="EW52" s="87"/>
      <c r="EX52" s="87"/>
      <c r="EY52" s="87"/>
      <c r="EZ52" s="87"/>
      <c r="FA52" s="87"/>
      <c r="FB52" s="87"/>
      <c r="FC52" s="87"/>
      <c r="FD52" s="87"/>
      <c r="FE52" s="87"/>
      <c r="FF52" s="87"/>
      <c r="FG52" s="87"/>
      <c r="FH52" s="87"/>
      <c r="FI52" s="87"/>
      <c r="FJ52" s="87"/>
      <c r="FK52" s="87"/>
      <c r="FL52" s="87"/>
      <c r="FM52" s="87"/>
      <c r="FN52" s="87"/>
      <c r="FO52" s="87"/>
      <c r="FP52" s="87"/>
      <c r="FQ52" s="87"/>
      <c r="FR52" s="87"/>
      <c r="FS52" s="87"/>
      <c r="FT52" s="87"/>
      <c r="FU52" s="87"/>
      <c r="FV52" s="87"/>
      <c r="FW52" s="87">
        <v>5</v>
      </c>
      <c r="FX52" s="87">
        <v>5</v>
      </c>
      <c r="FY52" s="87">
        <v>1</v>
      </c>
      <c r="FZ52" s="87"/>
      <c r="GA52" s="87">
        <v>1</v>
      </c>
      <c r="GB52" s="87">
        <v>3</v>
      </c>
      <c r="GC52" s="87">
        <v>5</v>
      </c>
      <c r="GD52" s="87"/>
      <c r="GE52" s="87"/>
      <c r="GF52" s="87">
        <v>0</v>
      </c>
      <c r="GG52" s="87"/>
      <c r="GH52" s="87"/>
      <c r="GI52" s="87"/>
      <c r="GJ52" s="87"/>
      <c r="GK52" s="87"/>
      <c r="GL52" s="87"/>
      <c r="GM52" s="87">
        <v>0</v>
      </c>
      <c r="GN52" s="87"/>
      <c r="GO52" s="87">
        <v>1</v>
      </c>
      <c r="GP52" s="87">
        <v>1</v>
      </c>
      <c r="GQ52" s="87">
        <v>1</v>
      </c>
      <c r="GR52" s="87"/>
      <c r="GS52" s="87"/>
      <c r="GT52" s="87"/>
      <c r="GU52" s="87">
        <v>1</v>
      </c>
      <c r="GV52" s="87"/>
      <c r="GW52" s="87"/>
      <c r="GX52" s="87">
        <v>0</v>
      </c>
      <c r="GY52" s="87"/>
      <c r="GZ52" s="87"/>
      <c r="HA52" s="87"/>
      <c r="HB52" s="87"/>
      <c r="HC52" s="87">
        <v>0</v>
      </c>
    </row>
    <row r="53" spans="1:211" s="87" customFormat="1" ht="48">
      <c r="A53" s="783" t="s">
        <v>4684</v>
      </c>
      <c r="B53" s="87" t="s">
        <v>4685</v>
      </c>
      <c r="C53" s="783" t="s">
        <v>3720</v>
      </c>
      <c r="D53" s="87" t="s">
        <v>4217</v>
      </c>
      <c r="E53" s="87" t="s">
        <v>4218</v>
      </c>
      <c r="F53" s="87">
        <v>3735</v>
      </c>
      <c r="G53" s="87" t="s">
        <v>3062</v>
      </c>
      <c r="H53" s="87" t="s">
        <v>3063</v>
      </c>
      <c r="I53" s="87" t="s">
        <v>3902</v>
      </c>
      <c r="J53" s="87" t="s">
        <v>3903</v>
      </c>
      <c r="K53" s="87" t="s">
        <v>3721</v>
      </c>
      <c r="M53" s="87">
        <v>9</v>
      </c>
      <c r="Q53" s="87">
        <v>1</v>
      </c>
      <c r="U53" s="87">
        <v>22</v>
      </c>
      <c r="V53" s="87">
        <v>17</v>
      </c>
      <c r="W53" s="87">
        <v>5</v>
      </c>
      <c r="EM53" s="87">
        <v>1</v>
      </c>
      <c r="FW53" s="87">
        <v>3</v>
      </c>
      <c r="FX53" s="87">
        <v>3</v>
      </c>
      <c r="FY53" s="87">
        <v>2</v>
      </c>
      <c r="GB53" s="87">
        <v>1</v>
      </c>
      <c r="GC53" s="87">
        <v>3</v>
      </c>
      <c r="GF53" s="87">
        <v>0</v>
      </c>
      <c r="GM53" s="87">
        <v>0</v>
      </c>
      <c r="GP53" s="87">
        <v>0</v>
      </c>
      <c r="GU53" s="87">
        <v>0</v>
      </c>
      <c r="GX53" s="87">
        <v>0</v>
      </c>
      <c r="HC53" s="87">
        <v>0</v>
      </c>
    </row>
    <row r="54" spans="1:211" ht="36">
      <c r="A54" s="783" t="s">
        <v>579</v>
      </c>
      <c r="B54" s="87" t="s">
        <v>353</v>
      </c>
      <c r="C54" s="783" t="s">
        <v>3904</v>
      </c>
      <c r="D54" s="87" t="s">
        <v>3905</v>
      </c>
      <c r="E54" s="87" t="s">
        <v>3064</v>
      </c>
      <c r="F54" s="87">
        <v>4125</v>
      </c>
      <c r="G54" s="87" t="s">
        <v>3065</v>
      </c>
      <c r="H54" s="87" t="s">
        <v>3066</v>
      </c>
      <c r="I54" s="87" t="s">
        <v>4219</v>
      </c>
      <c r="J54" s="87" t="s">
        <v>4220</v>
      </c>
      <c r="K54" s="87" t="s">
        <v>3067</v>
      </c>
      <c r="L54" s="87" t="s">
        <v>4221</v>
      </c>
      <c r="M54" s="87">
        <v>85</v>
      </c>
      <c r="N54" s="87">
        <v>0</v>
      </c>
      <c r="O54" s="87">
        <v>1</v>
      </c>
      <c r="P54" s="87">
        <v>0</v>
      </c>
      <c r="Q54" s="87">
        <v>42</v>
      </c>
      <c r="R54" s="87">
        <v>0</v>
      </c>
      <c r="S54" s="87">
        <v>0</v>
      </c>
      <c r="T54" s="87">
        <v>0</v>
      </c>
      <c r="U54" s="87">
        <v>95</v>
      </c>
      <c r="V54" s="87">
        <v>45</v>
      </c>
      <c r="W54" s="87">
        <v>14</v>
      </c>
      <c r="X54" s="87"/>
      <c r="Y54" s="87"/>
      <c r="Z54" s="87"/>
      <c r="AA54" s="87"/>
      <c r="AB54" s="87"/>
      <c r="AC54" s="87"/>
      <c r="AD54" s="87"/>
      <c r="AE54" s="87"/>
      <c r="AF54" s="87"/>
      <c r="AG54" s="87"/>
      <c r="AH54" s="87"/>
      <c r="AI54" s="87"/>
      <c r="AJ54" s="87"/>
      <c r="AK54" s="87"/>
      <c r="AL54" s="87"/>
      <c r="AM54" s="87"/>
      <c r="AN54" s="87"/>
      <c r="AO54" s="87"/>
      <c r="AP54" s="87"/>
      <c r="AQ54" s="87"/>
      <c r="AR54" s="87"/>
      <c r="AS54" s="87"/>
      <c r="AT54" s="87"/>
      <c r="AU54" s="87"/>
      <c r="AV54" s="87"/>
      <c r="AW54" s="87"/>
      <c r="AX54" s="87"/>
      <c r="AY54" s="87"/>
      <c r="AZ54" s="87"/>
      <c r="BA54" s="87"/>
      <c r="BB54" s="87"/>
      <c r="BC54" s="87"/>
      <c r="BD54" s="87"/>
      <c r="BE54" s="87"/>
      <c r="BF54" s="87"/>
      <c r="BG54" s="87"/>
      <c r="BH54" s="87"/>
      <c r="BI54" s="87"/>
      <c r="BJ54" s="87"/>
      <c r="BK54" s="87"/>
      <c r="BL54" s="87"/>
      <c r="BM54" s="87"/>
      <c r="BN54" s="87"/>
      <c r="BO54" s="87"/>
      <c r="BP54" s="87"/>
      <c r="BQ54" s="87"/>
      <c r="BR54" s="87"/>
      <c r="BS54" s="87"/>
      <c r="BT54" s="87"/>
      <c r="BU54" s="87"/>
      <c r="BV54" s="87"/>
      <c r="BW54" s="87"/>
      <c r="BX54" s="87"/>
      <c r="BY54" s="87"/>
      <c r="BZ54" s="87"/>
      <c r="CA54" s="87"/>
      <c r="CB54" s="87"/>
      <c r="CC54" s="87"/>
      <c r="CD54" s="87"/>
      <c r="CE54" s="87"/>
      <c r="CF54" s="87"/>
      <c r="CG54" s="87"/>
      <c r="CH54" s="87"/>
      <c r="CI54" s="87"/>
      <c r="CJ54" s="87"/>
      <c r="CK54" s="87"/>
      <c r="CL54" s="87"/>
      <c r="CM54" s="87"/>
      <c r="CN54" s="87"/>
      <c r="CO54" s="87"/>
      <c r="CP54" s="87"/>
      <c r="CQ54" s="87"/>
      <c r="CR54" s="87"/>
      <c r="CS54" s="87"/>
      <c r="CT54" s="87"/>
      <c r="CU54" s="87"/>
      <c r="CV54" s="87"/>
      <c r="CW54" s="87"/>
      <c r="CX54" s="87"/>
      <c r="CY54" s="87"/>
      <c r="CZ54" s="87"/>
      <c r="DA54" s="87"/>
      <c r="DB54" s="87"/>
      <c r="DC54" s="87"/>
      <c r="DD54" s="87"/>
      <c r="DE54" s="87"/>
      <c r="DF54" s="87"/>
      <c r="DG54" s="87"/>
      <c r="DH54" s="87"/>
      <c r="DI54" s="87"/>
      <c r="DJ54" s="87"/>
      <c r="DK54" s="87"/>
      <c r="DL54" s="87"/>
      <c r="DM54" s="87"/>
      <c r="DN54" s="87"/>
      <c r="DO54" s="87"/>
      <c r="DP54" s="87"/>
      <c r="DQ54" s="87"/>
      <c r="DR54" s="87"/>
      <c r="DS54" s="87"/>
      <c r="DT54" s="87"/>
      <c r="DU54" s="87"/>
      <c r="DV54" s="87"/>
      <c r="DW54" s="87"/>
      <c r="DX54" s="87"/>
      <c r="DY54" s="87"/>
      <c r="DZ54" s="87"/>
      <c r="EA54" s="87"/>
      <c r="EB54" s="87"/>
      <c r="EC54" s="87"/>
      <c r="ED54" s="87"/>
      <c r="EE54" s="87"/>
      <c r="EF54" s="87"/>
      <c r="EG54" s="87"/>
      <c r="EH54" s="87"/>
      <c r="EI54" s="87"/>
      <c r="EJ54" s="87"/>
      <c r="EK54" s="87"/>
      <c r="EL54" s="87"/>
      <c r="EM54" s="87"/>
      <c r="EN54" s="87"/>
      <c r="EO54" s="87"/>
      <c r="EP54" s="87"/>
      <c r="EQ54" s="87"/>
      <c r="ER54" s="87"/>
      <c r="ES54" s="87"/>
      <c r="ET54" s="87"/>
      <c r="EU54" s="87"/>
      <c r="EV54" s="87"/>
      <c r="EW54" s="87"/>
      <c r="EX54" s="87"/>
      <c r="EY54" s="87"/>
      <c r="EZ54" s="87"/>
      <c r="FA54" s="87"/>
      <c r="FB54" s="87"/>
      <c r="FC54" s="87"/>
      <c r="FD54" s="87"/>
      <c r="FE54" s="87"/>
      <c r="FF54" s="87"/>
      <c r="FG54" s="87"/>
      <c r="FH54" s="87"/>
      <c r="FI54" s="87"/>
      <c r="FJ54" s="87"/>
      <c r="FK54" s="87"/>
      <c r="FL54" s="87"/>
      <c r="FM54" s="87"/>
      <c r="FN54" s="87"/>
      <c r="FO54" s="87"/>
      <c r="FP54" s="87"/>
      <c r="FQ54" s="87"/>
      <c r="FR54" s="87"/>
      <c r="FS54" s="87"/>
      <c r="FT54" s="87"/>
      <c r="FU54" s="87"/>
      <c r="FV54" s="87">
        <v>3</v>
      </c>
      <c r="FW54" s="87">
        <v>7</v>
      </c>
      <c r="FX54" s="87">
        <v>10</v>
      </c>
      <c r="FY54" s="87">
        <v>3</v>
      </c>
      <c r="FZ54" s="87">
        <v>1</v>
      </c>
      <c r="GA54" s="87">
        <v>1</v>
      </c>
      <c r="GB54" s="87">
        <v>5</v>
      </c>
      <c r="GC54" s="87">
        <v>10</v>
      </c>
      <c r="GD54" s="87">
        <v>0</v>
      </c>
      <c r="GE54" s="87">
        <v>4</v>
      </c>
      <c r="GF54" s="87">
        <v>4</v>
      </c>
      <c r="GG54" s="87">
        <v>0</v>
      </c>
      <c r="GH54" s="87">
        <v>0</v>
      </c>
      <c r="GI54" s="87">
        <v>2</v>
      </c>
      <c r="GJ54" s="87">
        <v>2</v>
      </c>
      <c r="GK54" s="87">
        <v>0</v>
      </c>
      <c r="GL54" s="87">
        <v>0</v>
      </c>
      <c r="GM54" s="87">
        <v>4</v>
      </c>
      <c r="GN54" s="87">
        <v>0</v>
      </c>
      <c r="GO54" s="87">
        <v>1</v>
      </c>
      <c r="GP54" s="87">
        <v>1</v>
      </c>
      <c r="GQ54" s="87">
        <v>1</v>
      </c>
      <c r="GR54" s="87">
        <v>0</v>
      </c>
      <c r="GS54" s="87">
        <v>0</v>
      </c>
      <c r="GT54" s="87">
        <v>0</v>
      </c>
      <c r="GU54" s="87">
        <v>1</v>
      </c>
      <c r="GV54" s="87">
        <v>0</v>
      </c>
      <c r="GW54" s="87">
        <v>0</v>
      </c>
      <c r="GX54" s="87">
        <v>0</v>
      </c>
      <c r="GY54" s="87">
        <v>0</v>
      </c>
      <c r="GZ54" s="87">
        <v>0</v>
      </c>
      <c r="HA54" s="87">
        <v>0</v>
      </c>
      <c r="HB54" s="87">
        <v>0</v>
      </c>
      <c r="HC54" s="87">
        <v>0</v>
      </c>
    </row>
    <row r="55" spans="1:211" ht="48">
      <c r="A55" s="783" t="s">
        <v>580</v>
      </c>
      <c r="B55" s="87" t="s">
        <v>355</v>
      </c>
      <c r="C55" s="783" t="s">
        <v>4222</v>
      </c>
      <c r="D55" s="87" t="s">
        <v>4223</v>
      </c>
      <c r="E55" s="87" t="s">
        <v>3068</v>
      </c>
      <c r="F55" s="87"/>
      <c r="G55" s="87" t="s">
        <v>3068</v>
      </c>
      <c r="H55" s="87" t="s">
        <v>3069</v>
      </c>
      <c r="I55" s="87" t="s">
        <v>3906</v>
      </c>
      <c r="J55" s="87" t="s">
        <v>3907</v>
      </c>
      <c r="K55" s="87" t="s">
        <v>4224</v>
      </c>
      <c r="L55" s="87" t="s">
        <v>4224</v>
      </c>
      <c r="M55" s="87">
        <v>107</v>
      </c>
      <c r="N55" s="87"/>
      <c r="O55" s="87">
        <v>7</v>
      </c>
      <c r="P55" s="87">
        <v>3</v>
      </c>
      <c r="Q55" s="87">
        <v>57</v>
      </c>
      <c r="R55" s="87"/>
      <c r="S55" s="87"/>
      <c r="T55" s="87"/>
      <c r="U55" s="87">
        <v>106</v>
      </c>
      <c r="V55" s="87">
        <v>93</v>
      </c>
      <c r="W55" s="87">
        <v>16</v>
      </c>
      <c r="X55" s="87"/>
      <c r="Y55" s="87"/>
      <c r="Z55" s="87"/>
      <c r="AA55" s="87"/>
      <c r="AB55" s="87"/>
      <c r="AC55" s="87"/>
      <c r="AD55" s="87"/>
      <c r="AE55" s="87"/>
      <c r="AF55" s="87"/>
      <c r="AG55" s="87"/>
      <c r="AH55" s="87"/>
      <c r="AI55" s="87"/>
      <c r="AJ55" s="87"/>
      <c r="AK55" s="87"/>
      <c r="AL55" s="87"/>
      <c r="AM55" s="87"/>
      <c r="AN55" s="87"/>
      <c r="AO55" s="87"/>
      <c r="AP55" s="87"/>
      <c r="AQ55" s="87"/>
      <c r="AR55" s="87"/>
      <c r="AS55" s="87"/>
      <c r="AT55" s="87"/>
      <c r="AU55" s="87"/>
      <c r="AV55" s="87"/>
      <c r="AW55" s="87"/>
      <c r="AX55" s="87"/>
      <c r="AY55" s="87"/>
      <c r="AZ55" s="87"/>
      <c r="BA55" s="87"/>
      <c r="BB55" s="87"/>
      <c r="BC55" s="87"/>
      <c r="BD55" s="87"/>
      <c r="BE55" s="87"/>
      <c r="BF55" s="87"/>
      <c r="BG55" s="87"/>
      <c r="BH55" s="87"/>
      <c r="BI55" s="87"/>
      <c r="BJ55" s="87"/>
      <c r="BK55" s="87"/>
      <c r="BL55" s="87"/>
      <c r="BM55" s="87"/>
      <c r="BN55" s="87"/>
      <c r="BO55" s="87"/>
      <c r="BP55" s="87"/>
      <c r="BQ55" s="87"/>
      <c r="BR55" s="87"/>
      <c r="BS55" s="87"/>
      <c r="BT55" s="87"/>
      <c r="BU55" s="87"/>
      <c r="BV55" s="87"/>
      <c r="BW55" s="87"/>
      <c r="BX55" s="87"/>
      <c r="BY55" s="87"/>
      <c r="BZ55" s="87"/>
      <c r="CA55" s="87"/>
      <c r="CB55" s="87"/>
      <c r="CC55" s="87"/>
      <c r="CD55" s="87"/>
      <c r="CE55" s="87"/>
      <c r="CF55" s="87"/>
      <c r="CG55" s="87"/>
      <c r="CH55" s="87"/>
      <c r="CI55" s="87"/>
      <c r="CJ55" s="87"/>
      <c r="CK55" s="87"/>
      <c r="CL55" s="87"/>
      <c r="CM55" s="87"/>
      <c r="CN55" s="87"/>
      <c r="CO55" s="87"/>
      <c r="CP55" s="87"/>
      <c r="CQ55" s="87"/>
      <c r="CR55" s="87"/>
      <c r="CS55" s="87"/>
      <c r="CT55" s="87"/>
      <c r="CU55" s="87"/>
      <c r="CV55" s="87"/>
      <c r="CW55" s="87"/>
      <c r="CX55" s="87"/>
      <c r="CY55" s="87"/>
      <c r="CZ55" s="87"/>
      <c r="DA55" s="87"/>
      <c r="DB55" s="87"/>
      <c r="DC55" s="87"/>
      <c r="DD55" s="87"/>
      <c r="DE55" s="87"/>
      <c r="DF55" s="87"/>
      <c r="DG55" s="87"/>
      <c r="DH55" s="87"/>
      <c r="DI55" s="87"/>
      <c r="DJ55" s="87"/>
      <c r="DK55" s="87"/>
      <c r="DL55" s="87"/>
      <c r="DM55" s="87"/>
      <c r="DN55" s="87"/>
      <c r="DO55" s="87"/>
      <c r="DP55" s="87"/>
      <c r="DQ55" s="87"/>
      <c r="DR55" s="87"/>
      <c r="DS55" s="87"/>
      <c r="DT55" s="87"/>
      <c r="DU55" s="87"/>
      <c r="DV55" s="87"/>
      <c r="DW55" s="87"/>
      <c r="DX55" s="87"/>
      <c r="DY55" s="87"/>
      <c r="DZ55" s="87"/>
      <c r="EA55" s="87"/>
      <c r="EB55" s="87"/>
      <c r="EC55" s="87"/>
      <c r="ED55" s="87"/>
      <c r="EE55" s="87"/>
      <c r="EF55" s="87"/>
      <c r="EG55" s="87"/>
      <c r="EH55" s="87"/>
      <c r="EI55" s="87"/>
      <c r="EJ55" s="87"/>
      <c r="EK55" s="87">
        <v>3</v>
      </c>
      <c r="EL55" s="87"/>
      <c r="EM55" s="87"/>
      <c r="EN55" s="87"/>
      <c r="EO55" s="87">
        <v>5</v>
      </c>
      <c r="EP55" s="87"/>
      <c r="EQ55" s="87"/>
      <c r="ER55" s="87"/>
      <c r="ES55" s="87"/>
      <c r="ET55" s="87"/>
      <c r="EU55" s="87"/>
      <c r="EV55" s="87"/>
      <c r="EW55" s="87"/>
      <c r="EX55" s="87"/>
      <c r="EY55" s="87"/>
      <c r="EZ55" s="87"/>
      <c r="FA55" s="87"/>
      <c r="FB55" s="87"/>
      <c r="FC55" s="87"/>
      <c r="FD55" s="87"/>
      <c r="FE55" s="87"/>
      <c r="FF55" s="87"/>
      <c r="FG55" s="87"/>
      <c r="FH55" s="87"/>
      <c r="FI55" s="87"/>
      <c r="FJ55" s="87"/>
      <c r="FK55" s="87"/>
      <c r="FL55" s="87"/>
      <c r="FM55" s="87"/>
      <c r="FN55" s="87"/>
      <c r="FO55" s="87"/>
      <c r="FP55" s="87"/>
      <c r="FQ55" s="87"/>
      <c r="FR55" s="87"/>
      <c r="FS55" s="87"/>
      <c r="FT55" s="87"/>
      <c r="FU55" s="87"/>
      <c r="FV55" s="87">
        <v>4</v>
      </c>
      <c r="FW55" s="87">
        <v>29</v>
      </c>
      <c r="FX55" s="87">
        <v>33</v>
      </c>
      <c r="FY55" s="87">
        <v>4</v>
      </c>
      <c r="FZ55" s="87"/>
      <c r="GA55" s="87">
        <v>29</v>
      </c>
      <c r="GB55" s="87"/>
      <c r="GC55" s="87">
        <v>33</v>
      </c>
      <c r="GD55" s="87"/>
      <c r="GE55" s="87">
        <v>20</v>
      </c>
      <c r="GF55" s="87">
        <v>20</v>
      </c>
      <c r="GG55" s="87"/>
      <c r="GH55" s="87"/>
      <c r="GI55" s="87">
        <v>8</v>
      </c>
      <c r="GJ55" s="87">
        <v>23</v>
      </c>
      <c r="GK55" s="87"/>
      <c r="GL55" s="87"/>
      <c r="GM55" s="87">
        <v>31</v>
      </c>
      <c r="GN55" s="87"/>
      <c r="GO55" s="87">
        <v>29</v>
      </c>
      <c r="GP55" s="87">
        <v>29</v>
      </c>
      <c r="GQ55" s="87">
        <v>5</v>
      </c>
      <c r="GR55" s="87">
        <v>26</v>
      </c>
      <c r="GS55" s="87"/>
      <c r="GT55" s="87"/>
      <c r="GU55" s="87">
        <v>31</v>
      </c>
      <c r="GV55" s="87"/>
      <c r="GW55" s="87"/>
      <c r="GX55" s="87">
        <v>0</v>
      </c>
      <c r="GY55" s="87"/>
      <c r="GZ55" s="87"/>
      <c r="HA55" s="87"/>
      <c r="HB55" s="87"/>
      <c r="HC55" s="87">
        <v>0</v>
      </c>
    </row>
    <row r="56" spans="1:211" ht="48">
      <c r="A56" s="783" t="s">
        <v>581</v>
      </c>
      <c r="B56" s="87" t="s">
        <v>356</v>
      </c>
      <c r="C56" s="783" t="s">
        <v>4225</v>
      </c>
      <c r="D56" s="87" t="s">
        <v>3908</v>
      </c>
      <c r="E56" s="87" t="s">
        <v>3070</v>
      </c>
      <c r="F56" s="87"/>
      <c r="G56" s="87" t="s">
        <v>3071</v>
      </c>
      <c r="H56" s="87" t="s">
        <v>3909</v>
      </c>
      <c r="I56" s="87" t="s">
        <v>4226</v>
      </c>
      <c r="J56" s="87" t="s">
        <v>4227</v>
      </c>
      <c r="K56" s="87" t="s">
        <v>3515</v>
      </c>
      <c r="L56" s="87" t="s">
        <v>4228</v>
      </c>
      <c r="M56" s="87">
        <v>30</v>
      </c>
      <c r="N56" s="87"/>
      <c r="O56" s="87">
        <v>13</v>
      </c>
      <c r="P56" s="87">
        <v>5</v>
      </c>
      <c r="Q56" s="87">
        <v>55</v>
      </c>
      <c r="R56" s="87"/>
      <c r="S56" s="87"/>
      <c r="T56" s="87"/>
      <c r="U56" s="87">
        <v>61</v>
      </c>
      <c r="V56" s="87">
        <v>42</v>
      </c>
      <c r="W56" s="87">
        <v>7</v>
      </c>
      <c r="X56" s="87"/>
      <c r="Y56" s="87"/>
      <c r="Z56" s="87"/>
      <c r="AA56" s="87"/>
      <c r="AB56" s="87"/>
      <c r="AC56" s="87"/>
      <c r="AD56" s="87"/>
      <c r="AE56" s="87"/>
      <c r="AF56" s="87"/>
      <c r="AG56" s="87"/>
      <c r="AH56" s="87"/>
      <c r="AI56" s="87"/>
      <c r="AJ56" s="87"/>
      <c r="AK56" s="87"/>
      <c r="AL56" s="87"/>
      <c r="AM56" s="87"/>
      <c r="AN56" s="87"/>
      <c r="AO56" s="87"/>
      <c r="AP56" s="87"/>
      <c r="AQ56" s="87"/>
      <c r="AR56" s="87"/>
      <c r="AS56" s="87"/>
      <c r="AT56" s="87"/>
      <c r="AU56" s="87"/>
      <c r="AV56" s="87"/>
      <c r="AW56" s="87"/>
      <c r="AX56" s="87"/>
      <c r="AY56" s="87"/>
      <c r="AZ56" s="87"/>
      <c r="BA56" s="87"/>
      <c r="BB56" s="87"/>
      <c r="BC56" s="87"/>
      <c r="BD56" s="87"/>
      <c r="BE56" s="87"/>
      <c r="BF56" s="87"/>
      <c r="BG56" s="87"/>
      <c r="BH56" s="87"/>
      <c r="BI56" s="87"/>
      <c r="BJ56" s="87"/>
      <c r="BK56" s="87"/>
      <c r="BL56" s="87"/>
      <c r="BM56" s="87"/>
      <c r="BN56" s="87"/>
      <c r="BO56" s="87"/>
      <c r="BP56" s="87"/>
      <c r="BQ56" s="87"/>
      <c r="BR56" s="87"/>
      <c r="BS56" s="87"/>
      <c r="BT56" s="87"/>
      <c r="BU56" s="87"/>
      <c r="BV56" s="87"/>
      <c r="BW56" s="87"/>
      <c r="BX56" s="87"/>
      <c r="BY56" s="87"/>
      <c r="BZ56" s="87"/>
      <c r="CA56" s="87"/>
      <c r="CB56" s="87"/>
      <c r="CC56" s="87"/>
      <c r="CD56" s="87"/>
      <c r="CE56" s="87"/>
      <c r="CF56" s="87"/>
      <c r="CG56" s="87"/>
      <c r="CH56" s="87"/>
      <c r="CI56" s="87"/>
      <c r="CJ56" s="87"/>
      <c r="CK56" s="87"/>
      <c r="CL56" s="87"/>
      <c r="CM56" s="87"/>
      <c r="CN56" s="87"/>
      <c r="CO56" s="87"/>
      <c r="CP56" s="87"/>
      <c r="CQ56" s="87"/>
      <c r="CR56" s="87"/>
      <c r="CS56" s="87"/>
      <c r="CT56" s="87"/>
      <c r="CU56" s="87"/>
      <c r="CV56" s="87"/>
      <c r="CW56" s="87"/>
      <c r="CX56" s="87"/>
      <c r="CY56" s="87"/>
      <c r="CZ56" s="87"/>
      <c r="DA56" s="87"/>
      <c r="DB56" s="87"/>
      <c r="DC56" s="87"/>
      <c r="DD56" s="87"/>
      <c r="DE56" s="87"/>
      <c r="DF56" s="87"/>
      <c r="DG56" s="87"/>
      <c r="DH56" s="87"/>
      <c r="DI56" s="87"/>
      <c r="DJ56" s="87"/>
      <c r="DK56" s="87"/>
      <c r="DL56" s="87"/>
      <c r="DM56" s="87"/>
      <c r="DN56" s="87"/>
      <c r="DO56" s="87"/>
      <c r="DP56" s="87"/>
      <c r="DQ56" s="87"/>
      <c r="DR56" s="87"/>
      <c r="DS56" s="87"/>
      <c r="DT56" s="87"/>
      <c r="DU56" s="87"/>
      <c r="DV56" s="87"/>
      <c r="DW56" s="87"/>
      <c r="DX56" s="87"/>
      <c r="DY56" s="87"/>
      <c r="DZ56" s="87"/>
      <c r="EA56" s="87"/>
      <c r="EB56" s="87"/>
      <c r="EC56" s="87"/>
      <c r="ED56" s="87"/>
      <c r="EE56" s="87"/>
      <c r="EF56" s="87"/>
      <c r="EG56" s="87"/>
      <c r="EH56" s="87"/>
      <c r="EI56" s="87"/>
      <c r="EJ56" s="87"/>
      <c r="EK56" s="87">
        <v>10</v>
      </c>
      <c r="EL56" s="87">
        <v>2</v>
      </c>
      <c r="EM56" s="87"/>
      <c r="EN56" s="87">
        <v>1</v>
      </c>
      <c r="EO56" s="87">
        <v>1</v>
      </c>
      <c r="EP56" s="87">
        <v>4</v>
      </c>
      <c r="EQ56" s="87"/>
      <c r="ER56" s="87"/>
      <c r="ES56" s="87"/>
      <c r="ET56" s="87"/>
      <c r="EU56" s="87"/>
      <c r="EV56" s="87"/>
      <c r="EW56" s="87"/>
      <c r="EX56" s="87"/>
      <c r="EY56" s="87"/>
      <c r="EZ56" s="87"/>
      <c r="FA56" s="87"/>
      <c r="FB56" s="87"/>
      <c r="FC56" s="87"/>
      <c r="FD56" s="87"/>
      <c r="FE56" s="87"/>
      <c r="FF56" s="87"/>
      <c r="FG56" s="87"/>
      <c r="FH56" s="87"/>
      <c r="FI56" s="87"/>
      <c r="FJ56" s="87"/>
      <c r="FK56" s="87"/>
      <c r="FL56" s="87"/>
      <c r="FM56" s="87"/>
      <c r="FN56" s="87"/>
      <c r="FO56" s="87"/>
      <c r="FP56" s="87"/>
      <c r="FQ56" s="87"/>
      <c r="FR56" s="87"/>
      <c r="FS56" s="87"/>
      <c r="FT56" s="87"/>
      <c r="FU56" s="87"/>
      <c r="FV56" s="87">
        <v>6</v>
      </c>
      <c r="FW56" s="87">
        <v>12</v>
      </c>
      <c r="FX56" s="87">
        <v>18</v>
      </c>
      <c r="FY56" s="87">
        <v>6</v>
      </c>
      <c r="FZ56" s="87"/>
      <c r="GA56" s="87"/>
      <c r="GB56" s="87">
        <v>12</v>
      </c>
      <c r="GC56" s="87">
        <v>18</v>
      </c>
      <c r="GD56" s="87"/>
      <c r="GE56" s="87">
        <v>7</v>
      </c>
      <c r="GF56" s="87">
        <v>7</v>
      </c>
      <c r="GG56" s="87"/>
      <c r="GH56" s="87"/>
      <c r="GI56" s="87"/>
      <c r="GJ56" s="87"/>
      <c r="GK56" s="87"/>
      <c r="GL56" s="87">
        <v>7</v>
      </c>
      <c r="GM56" s="87">
        <v>7</v>
      </c>
      <c r="GN56" s="87"/>
      <c r="GO56" s="87"/>
      <c r="GP56" s="87">
        <v>0</v>
      </c>
      <c r="GQ56" s="87"/>
      <c r="GR56" s="87"/>
      <c r="GS56" s="87"/>
      <c r="GT56" s="87"/>
      <c r="GU56" s="87">
        <v>0</v>
      </c>
      <c r="GV56" s="87"/>
      <c r="GW56" s="87"/>
      <c r="GX56" s="87">
        <v>0</v>
      </c>
      <c r="GY56" s="87"/>
      <c r="GZ56" s="87"/>
      <c r="HA56" s="87"/>
      <c r="HB56" s="87"/>
      <c r="HC56" s="87">
        <v>0</v>
      </c>
    </row>
    <row r="57" spans="1:211" ht="72">
      <c r="A57" s="783" t="s">
        <v>582</v>
      </c>
      <c r="B57" s="87" t="s">
        <v>357</v>
      </c>
      <c r="C57" s="783" t="s">
        <v>3722</v>
      </c>
      <c r="D57" s="87" t="s">
        <v>3910</v>
      </c>
      <c r="E57" s="87" t="s">
        <v>3072</v>
      </c>
      <c r="F57" s="87">
        <v>2745</v>
      </c>
      <c r="G57" s="87" t="s">
        <v>3073</v>
      </c>
      <c r="H57" s="87" t="s">
        <v>3074</v>
      </c>
      <c r="I57" s="87" t="s">
        <v>4229</v>
      </c>
      <c r="J57" s="87" t="s">
        <v>4230</v>
      </c>
      <c r="K57" s="87" t="s">
        <v>3723</v>
      </c>
      <c r="L57" s="87" t="s">
        <v>3723</v>
      </c>
      <c r="M57" s="87">
        <v>22</v>
      </c>
      <c r="N57" s="87"/>
      <c r="O57" s="87"/>
      <c r="P57" s="87">
        <v>1</v>
      </c>
      <c r="Q57" s="87">
        <v>31</v>
      </c>
      <c r="R57" s="87"/>
      <c r="S57" s="87"/>
      <c r="T57" s="87"/>
      <c r="U57" s="87">
        <v>44</v>
      </c>
      <c r="V57" s="87">
        <v>32</v>
      </c>
      <c r="W57" s="87">
        <v>8</v>
      </c>
      <c r="X57" s="87"/>
      <c r="Y57" s="87"/>
      <c r="Z57" s="87"/>
      <c r="AA57" s="87"/>
      <c r="AB57" s="87"/>
      <c r="AC57" s="87"/>
      <c r="AD57" s="87"/>
      <c r="AE57" s="87"/>
      <c r="AF57" s="87"/>
      <c r="AG57" s="87"/>
      <c r="AH57" s="87"/>
      <c r="AI57" s="87"/>
      <c r="AJ57" s="87" t="s">
        <v>344</v>
      </c>
      <c r="AK57" s="87" t="s">
        <v>4231</v>
      </c>
      <c r="AL57" s="87" t="s">
        <v>4232</v>
      </c>
      <c r="AM57" s="87"/>
      <c r="AN57" s="87"/>
      <c r="AO57" s="87"/>
      <c r="AP57" s="87"/>
      <c r="AQ57" s="87"/>
      <c r="AR57" s="87"/>
      <c r="AS57" s="87"/>
      <c r="AT57" s="87"/>
      <c r="AU57" s="87"/>
      <c r="AV57" s="87"/>
      <c r="AW57" s="87"/>
      <c r="AX57" s="87"/>
      <c r="AY57" s="87"/>
      <c r="AZ57" s="87"/>
      <c r="BA57" s="87"/>
      <c r="BB57" s="87"/>
      <c r="BC57" s="87"/>
      <c r="BD57" s="87"/>
      <c r="BE57" s="87"/>
      <c r="BF57" s="87"/>
      <c r="BG57" s="87"/>
      <c r="BH57" s="87"/>
      <c r="BI57" s="87"/>
      <c r="BJ57" s="87"/>
      <c r="BK57" s="87"/>
      <c r="BL57" s="87"/>
      <c r="BM57" s="87"/>
      <c r="BN57" s="87"/>
      <c r="BO57" s="87"/>
      <c r="BP57" s="87"/>
      <c r="BQ57" s="87"/>
      <c r="BR57" s="87"/>
      <c r="BS57" s="87"/>
      <c r="BT57" s="87"/>
      <c r="BU57" s="87"/>
      <c r="BV57" s="87"/>
      <c r="BW57" s="87"/>
      <c r="BX57" s="87"/>
      <c r="BY57" s="87"/>
      <c r="BZ57" s="87"/>
      <c r="CA57" s="87"/>
      <c r="CB57" s="87"/>
      <c r="CC57" s="87"/>
      <c r="CD57" s="87"/>
      <c r="CE57" s="87"/>
      <c r="CF57" s="87"/>
      <c r="CG57" s="87"/>
      <c r="CH57" s="87"/>
      <c r="CI57" s="87"/>
      <c r="CJ57" s="87"/>
      <c r="CK57" s="87"/>
      <c r="CL57" s="87"/>
      <c r="CM57" s="87"/>
      <c r="CN57" s="87"/>
      <c r="CO57" s="87"/>
      <c r="CP57" s="87"/>
      <c r="CQ57" s="87"/>
      <c r="CR57" s="87"/>
      <c r="CS57" s="87"/>
      <c r="CT57" s="87"/>
      <c r="CU57" s="87"/>
      <c r="CV57" s="87"/>
      <c r="CW57" s="87"/>
      <c r="CX57" s="87"/>
      <c r="CY57" s="87"/>
      <c r="CZ57" s="87"/>
      <c r="DA57" s="87"/>
      <c r="DB57" s="87"/>
      <c r="DC57" s="87"/>
      <c r="DD57" s="87"/>
      <c r="DE57" s="87"/>
      <c r="DF57" s="87"/>
      <c r="DG57" s="87"/>
      <c r="DH57" s="87"/>
      <c r="DI57" s="87"/>
      <c r="DJ57" s="87"/>
      <c r="DK57" s="87"/>
      <c r="DL57" s="87"/>
      <c r="DM57" s="87"/>
      <c r="DN57" s="87"/>
      <c r="DO57" s="87"/>
      <c r="DP57" s="87"/>
      <c r="DQ57" s="87"/>
      <c r="DR57" s="87"/>
      <c r="DS57" s="87"/>
      <c r="DT57" s="87"/>
      <c r="DU57" s="87"/>
      <c r="DV57" s="87"/>
      <c r="DW57" s="87"/>
      <c r="DX57" s="87"/>
      <c r="DY57" s="87"/>
      <c r="DZ57" s="87"/>
      <c r="EA57" s="87"/>
      <c r="EB57" s="87"/>
      <c r="EC57" s="87"/>
      <c r="ED57" s="87"/>
      <c r="EE57" s="87"/>
      <c r="EF57" s="87"/>
      <c r="EG57" s="87"/>
      <c r="EH57" s="87"/>
      <c r="EI57" s="87"/>
      <c r="EJ57" s="87"/>
      <c r="EK57" s="87"/>
      <c r="EL57" s="87"/>
      <c r="EM57" s="87"/>
      <c r="EN57" s="87"/>
      <c r="EO57" s="87"/>
      <c r="EP57" s="87"/>
      <c r="EQ57" s="87"/>
      <c r="ER57" s="87"/>
      <c r="ES57" s="87"/>
      <c r="ET57" s="87"/>
      <c r="EU57" s="87"/>
      <c r="EV57" s="87"/>
      <c r="EW57" s="87"/>
      <c r="EX57" s="87"/>
      <c r="EY57" s="87"/>
      <c r="EZ57" s="87"/>
      <c r="FA57" s="87"/>
      <c r="FB57" s="87"/>
      <c r="FC57" s="87"/>
      <c r="FD57" s="87"/>
      <c r="FE57" s="87"/>
      <c r="FF57" s="87"/>
      <c r="FG57" s="87"/>
      <c r="FH57" s="87"/>
      <c r="FI57" s="87"/>
      <c r="FJ57" s="87"/>
      <c r="FK57" s="87"/>
      <c r="FL57" s="87"/>
      <c r="FM57" s="87"/>
      <c r="FN57" s="87"/>
      <c r="FO57" s="87"/>
      <c r="FP57" s="87"/>
      <c r="FQ57" s="87"/>
      <c r="FR57" s="87"/>
      <c r="FS57" s="87"/>
      <c r="FT57" s="87"/>
      <c r="FU57" s="87"/>
      <c r="FV57" s="87">
        <v>1</v>
      </c>
      <c r="FW57" s="87">
        <v>53</v>
      </c>
      <c r="FX57" s="87">
        <v>54</v>
      </c>
      <c r="FY57" s="87">
        <v>6</v>
      </c>
      <c r="FZ57" s="87"/>
      <c r="GA57" s="87"/>
      <c r="GB57" s="87">
        <v>48</v>
      </c>
      <c r="GC57" s="87">
        <v>54</v>
      </c>
      <c r="GD57" s="87"/>
      <c r="GE57" s="87"/>
      <c r="GF57" s="87">
        <v>0</v>
      </c>
      <c r="GG57" s="87"/>
      <c r="GH57" s="87"/>
      <c r="GI57" s="87"/>
      <c r="GJ57" s="87"/>
      <c r="GK57" s="87"/>
      <c r="GL57" s="87"/>
      <c r="GM57" s="87">
        <v>0</v>
      </c>
      <c r="GN57" s="87"/>
      <c r="GO57" s="87"/>
      <c r="GP57" s="87">
        <v>0</v>
      </c>
      <c r="GQ57" s="87"/>
      <c r="GR57" s="87"/>
      <c r="GS57" s="87"/>
      <c r="GT57" s="87"/>
      <c r="GU57" s="87">
        <v>0</v>
      </c>
      <c r="GV57" s="87"/>
      <c r="GW57" s="87"/>
      <c r="GX57" s="87">
        <v>0</v>
      </c>
      <c r="GY57" s="87"/>
      <c r="GZ57" s="87"/>
      <c r="HA57" s="87"/>
      <c r="HB57" s="87"/>
      <c r="HC57" s="87">
        <v>0</v>
      </c>
    </row>
    <row r="58" spans="1:211" ht="48">
      <c r="A58" s="783" t="s">
        <v>583</v>
      </c>
      <c r="B58" s="87" t="s">
        <v>358</v>
      </c>
      <c r="C58" s="783" t="s">
        <v>3911</v>
      </c>
      <c r="D58" s="87" t="s">
        <v>4233</v>
      </c>
      <c r="E58" s="87" t="s">
        <v>3075</v>
      </c>
      <c r="F58" s="87">
        <v>6471</v>
      </c>
      <c r="G58" s="87" t="s">
        <v>3076</v>
      </c>
      <c r="H58" s="87" t="s">
        <v>3077</v>
      </c>
      <c r="I58" s="87" t="s">
        <v>4234</v>
      </c>
      <c r="J58" s="87" t="s">
        <v>4235</v>
      </c>
      <c r="K58" s="87" t="s">
        <v>4236</v>
      </c>
      <c r="L58" s="87" t="s">
        <v>4237</v>
      </c>
      <c r="M58" s="87">
        <v>5</v>
      </c>
      <c r="N58" s="87"/>
      <c r="O58" s="87"/>
      <c r="P58" s="87"/>
      <c r="Q58" s="87">
        <v>3</v>
      </c>
      <c r="R58" s="87"/>
      <c r="S58" s="87"/>
      <c r="T58" s="87"/>
      <c r="U58" s="87">
        <v>6</v>
      </c>
      <c r="V58" s="87">
        <v>12</v>
      </c>
      <c r="W58" s="87">
        <v>3</v>
      </c>
      <c r="X58" s="87"/>
      <c r="Y58" s="87"/>
      <c r="Z58" s="87"/>
      <c r="AA58" s="87"/>
      <c r="AB58" s="87"/>
      <c r="AC58" s="87"/>
      <c r="AD58" s="87"/>
      <c r="AE58" s="87"/>
      <c r="AF58" s="87"/>
      <c r="AG58" s="87"/>
      <c r="AH58" s="87"/>
      <c r="AI58" s="87"/>
      <c r="AJ58" s="87"/>
      <c r="AK58" s="87"/>
      <c r="AL58" s="87"/>
      <c r="AM58" s="87"/>
      <c r="AN58" s="87"/>
      <c r="AO58" s="87"/>
      <c r="AP58" s="87"/>
      <c r="AQ58" s="87"/>
      <c r="AR58" s="87"/>
      <c r="AS58" s="87"/>
      <c r="AT58" s="87"/>
      <c r="AU58" s="87"/>
      <c r="AV58" s="87"/>
      <c r="AW58" s="87"/>
      <c r="AX58" s="87"/>
      <c r="AY58" s="87"/>
      <c r="AZ58" s="87"/>
      <c r="BA58" s="87"/>
      <c r="BB58" s="87"/>
      <c r="BC58" s="87"/>
      <c r="BD58" s="87"/>
      <c r="BE58" s="87"/>
      <c r="BF58" s="87"/>
      <c r="BG58" s="87"/>
      <c r="BH58" s="87"/>
      <c r="BI58" s="87"/>
      <c r="BJ58" s="87"/>
      <c r="BK58" s="87"/>
      <c r="BL58" s="87"/>
      <c r="BM58" s="87"/>
      <c r="BN58" s="87"/>
      <c r="BO58" s="87"/>
      <c r="BP58" s="87"/>
      <c r="BQ58" s="87"/>
      <c r="BR58" s="87"/>
      <c r="BS58" s="87"/>
      <c r="BT58" s="87"/>
      <c r="BU58" s="87"/>
      <c r="BV58" s="87"/>
      <c r="BW58" s="87"/>
      <c r="BX58" s="87"/>
      <c r="BY58" s="87"/>
      <c r="BZ58" s="87"/>
      <c r="CA58" s="87"/>
      <c r="CB58" s="87"/>
      <c r="CC58" s="87"/>
      <c r="CD58" s="87"/>
      <c r="CE58" s="87"/>
      <c r="CF58" s="87"/>
      <c r="CG58" s="87"/>
      <c r="CH58" s="87"/>
      <c r="CI58" s="87"/>
      <c r="CJ58" s="87"/>
      <c r="CK58" s="87"/>
      <c r="CL58" s="87"/>
      <c r="CM58" s="87"/>
      <c r="CN58" s="87"/>
      <c r="CO58" s="87"/>
      <c r="CP58" s="87"/>
      <c r="CQ58" s="87"/>
      <c r="CR58" s="87"/>
      <c r="CS58" s="87"/>
      <c r="CT58" s="87"/>
      <c r="CU58" s="87"/>
      <c r="CV58" s="87"/>
      <c r="CW58" s="87"/>
      <c r="CX58" s="87"/>
      <c r="CY58" s="87"/>
      <c r="CZ58" s="87"/>
      <c r="DA58" s="87"/>
      <c r="DB58" s="87"/>
      <c r="DC58" s="87"/>
      <c r="DD58" s="87"/>
      <c r="DE58" s="87"/>
      <c r="DF58" s="87"/>
      <c r="DG58" s="87"/>
      <c r="DH58" s="87"/>
      <c r="DI58" s="87"/>
      <c r="DJ58" s="87"/>
      <c r="DK58" s="87"/>
      <c r="DL58" s="87"/>
      <c r="DM58" s="87"/>
      <c r="DN58" s="87"/>
      <c r="DO58" s="87"/>
      <c r="DP58" s="87"/>
      <c r="DQ58" s="87"/>
      <c r="DR58" s="87"/>
      <c r="DS58" s="87"/>
      <c r="DT58" s="87"/>
      <c r="DU58" s="87"/>
      <c r="DV58" s="87"/>
      <c r="DW58" s="87"/>
      <c r="DX58" s="87"/>
      <c r="DY58" s="87"/>
      <c r="DZ58" s="87"/>
      <c r="EA58" s="87"/>
      <c r="EB58" s="87"/>
      <c r="EC58" s="87"/>
      <c r="ED58" s="87"/>
      <c r="EE58" s="87"/>
      <c r="EF58" s="87"/>
      <c r="EG58" s="87"/>
      <c r="EH58" s="87"/>
      <c r="EI58" s="87"/>
      <c r="EJ58" s="87"/>
      <c r="EK58" s="87"/>
      <c r="EL58" s="87"/>
      <c r="EM58" s="87"/>
      <c r="EN58" s="87"/>
      <c r="EO58" s="87"/>
      <c r="EP58" s="87"/>
      <c r="EQ58" s="87"/>
      <c r="ER58" s="87"/>
      <c r="ES58" s="87"/>
      <c r="ET58" s="87"/>
      <c r="EU58" s="87"/>
      <c r="EV58" s="87"/>
      <c r="EW58" s="87"/>
      <c r="EX58" s="87"/>
      <c r="EY58" s="87"/>
      <c r="EZ58" s="87"/>
      <c r="FA58" s="87"/>
      <c r="FB58" s="87"/>
      <c r="FC58" s="87"/>
      <c r="FD58" s="87"/>
      <c r="FE58" s="87"/>
      <c r="FF58" s="87"/>
      <c r="FG58" s="87"/>
      <c r="FH58" s="87"/>
      <c r="FI58" s="87"/>
      <c r="FJ58" s="87"/>
      <c r="FK58" s="87"/>
      <c r="FL58" s="87"/>
      <c r="FM58" s="87"/>
      <c r="FN58" s="87"/>
      <c r="FO58" s="87"/>
      <c r="FP58" s="87"/>
      <c r="FQ58" s="87"/>
      <c r="FR58" s="87"/>
      <c r="FS58" s="87"/>
      <c r="FT58" s="87"/>
      <c r="FU58" s="87"/>
      <c r="FV58" s="87"/>
      <c r="FW58" s="87"/>
      <c r="FX58" s="87">
        <v>0</v>
      </c>
      <c r="FY58" s="87"/>
      <c r="FZ58" s="87"/>
      <c r="GA58" s="87"/>
      <c r="GB58" s="87"/>
      <c r="GC58" s="87">
        <v>0</v>
      </c>
      <c r="GD58" s="87"/>
      <c r="GE58" s="87">
        <v>1</v>
      </c>
      <c r="GF58" s="87">
        <v>1</v>
      </c>
      <c r="GG58" s="87"/>
      <c r="GH58" s="87"/>
      <c r="GI58" s="87">
        <v>1</v>
      </c>
      <c r="GJ58" s="87"/>
      <c r="GK58" s="87"/>
      <c r="GL58" s="87"/>
      <c r="GM58" s="87">
        <v>1</v>
      </c>
      <c r="GN58" s="87"/>
      <c r="GO58" s="87"/>
      <c r="GP58" s="87">
        <v>0</v>
      </c>
      <c r="GQ58" s="87"/>
      <c r="GR58" s="87"/>
      <c r="GS58" s="87"/>
      <c r="GT58" s="87"/>
      <c r="GU58" s="87">
        <v>0</v>
      </c>
      <c r="GV58" s="87"/>
      <c r="GW58" s="87"/>
      <c r="GX58" s="87">
        <v>0</v>
      </c>
      <c r="GY58" s="87"/>
      <c r="GZ58" s="87"/>
      <c r="HA58" s="87"/>
      <c r="HB58" s="87"/>
      <c r="HC58" s="87">
        <v>0</v>
      </c>
    </row>
    <row r="59" spans="1:211" ht="48">
      <c r="A59" s="783" t="s">
        <v>584</v>
      </c>
      <c r="B59" s="87" t="s">
        <v>359</v>
      </c>
      <c r="C59" s="783" t="s">
        <v>3078</v>
      </c>
      <c r="D59" s="87" t="s">
        <v>3446</v>
      </c>
      <c r="E59" s="87" t="s">
        <v>3079</v>
      </c>
      <c r="F59" s="87">
        <v>2331</v>
      </c>
      <c r="G59" s="87" t="s">
        <v>3447</v>
      </c>
      <c r="H59" s="87" t="s">
        <v>3080</v>
      </c>
      <c r="I59" s="87" t="s">
        <v>4238</v>
      </c>
      <c r="J59" s="87" t="s">
        <v>3912</v>
      </c>
      <c r="K59" s="87" t="s">
        <v>3081</v>
      </c>
      <c r="L59" s="87"/>
      <c r="M59" s="87">
        <v>33</v>
      </c>
      <c r="N59" s="87">
        <v>0</v>
      </c>
      <c r="O59" s="87">
        <v>0</v>
      </c>
      <c r="P59" s="87">
        <v>0</v>
      </c>
      <c r="Q59" s="87">
        <v>17</v>
      </c>
      <c r="R59" s="87">
        <v>0</v>
      </c>
      <c r="S59" s="87">
        <v>0</v>
      </c>
      <c r="T59" s="87">
        <v>0</v>
      </c>
      <c r="U59" s="87">
        <v>51</v>
      </c>
      <c r="V59" s="87">
        <v>38</v>
      </c>
      <c r="W59" s="87">
        <v>1</v>
      </c>
      <c r="X59" s="87"/>
      <c r="Y59" s="87"/>
      <c r="Z59" s="87"/>
      <c r="AA59" s="87"/>
      <c r="AB59" s="87"/>
      <c r="AC59" s="87"/>
      <c r="AD59" s="87"/>
      <c r="AE59" s="87"/>
      <c r="AF59" s="87"/>
      <c r="AG59" s="87"/>
      <c r="AH59" s="87"/>
      <c r="AI59" s="87"/>
      <c r="AJ59" s="87"/>
      <c r="AK59" s="87"/>
      <c r="AL59" s="87"/>
      <c r="AM59" s="87"/>
      <c r="AN59" s="87"/>
      <c r="AO59" s="87"/>
      <c r="AP59" s="87"/>
      <c r="AQ59" s="87"/>
      <c r="AR59" s="87"/>
      <c r="AS59" s="87"/>
      <c r="AT59" s="87"/>
      <c r="AU59" s="87"/>
      <c r="AV59" s="87"/>
      <c r="AW59" s="87"/>
      <c r="AX59" s="87"/>
      <c r="AY59" s="87"/>
      <c r="AZ59" s="87"/>
      <c r="BA59" s="87"/>
      <c r="BB59" s="87"/>
      <c r="BC59" s="87"/>
      <c r="BD59" s="87"/>
      <c r="BE59" s="87"/>
      <c r="BF59" s="87"/>
      <c r="BG59" s="87"/>
      <c r="BH59" s="87"/>
      <c r="BI59" s="87"/>
      <c r="BJ59" s="87"/>
      <c r="BK59" s="87"/>
      <c r="BL59" s="87"/>
      <c r="BM59" s="87"/>
      <c r="BN59" s="87"/>
      <c r="BO59" s="87"/>
      <c r="BP59" s="87"/>
      <c r="BQ59" s="87"/>
      <c r="BR59" s="87"/>
      <c r="BS59" s="87"/>
      <c r="BT59" s="87"/>
      <c r="BU59" s="87"/>
      <c r="BV59" s="87"/>
      <c r="BW59" s="87"/>
      <c r="BX59" s="87"/>
      <c r="BY59" s="87"/>
      <c r="BZ59" s="87"/>
      <c r="CA59" s="87"/>
      <c r="CB59" s="87"/>
      <c r="CC59" s="87"/>
      <c r="CD59" s="87"/>
      <c r="CE59" s="87"/>
      <c r="CF59" s="87"/>
      <c r="CG59" s="87"/>
      <c r="CH59" s="87"/>
      <c r="CI59" s="87"/>
      <c r="CJ59" s="87"/>
      <c r="CK59" s="87"/>
      <c r="CL59" s="87"/>
      <c r="CM59" s="87"/>
      <c r="CN59" s="87"/>
      <c r="CO59" s="87"/>
      <c r="CP59" s="87"/>
      <c r="CQ59" s="87"/>
      <c r="CR59" s="87"/>
      <c r="CS59" s="87"/>
      <c r="CT59" s="87"/>
      <c r="CU59" s="87"/>
      <c r="CV59" s="87"/>
      <c r="CW59" s="87"/>
      <c r="CX59" s="87"/>
      <c r="CY59" s="87"/>
      <c r="CZ59" s="87"/>
      <c r="DA59" s="87"/>
      <c r="DB59" s="87"/>
      <c r="DC59" s="87"/>
      <c r="DD59" s="87"/>
      <c r="DE59" s="87"/>
      <c r="DF59" s="87"/>
      <c r="DG59" s="87"/>
      <c r="DH59" s="87"/>
      <c r="DI59" s="87"/>
      <c r="DJ59" s="87"/>
      <c r="DK59" s="87"/>
      <c r="DL59" s="87"/>
      <c r="DM59" s="87"/>
      <c r="DN59" s="87"/>
      <c r="DO59" s="87"/>
      <c r="DP59" s="87"/>
      <c r="DQ59" s="87"/>
      <c r="DR59" s="87"/>
      <c r="DS59" s="87"/>
      <c r="DT59" s="87"/>
      <c r="DU59" s="87"/>
      <c r="DV59" s="87"/>
      <c r="DW59" s="87"/>
      <c r="DX59" s="87"/>
      <c r="DY59" s="87"/>
      <c r="DZ59" s="87"/>
      <c r="EA59" s="87"/>
      <c r="EB59" s="87"/>
      <c r="EC59" s="87"/>
      <c r="ED59" s="87"/>
      <c r="EE59" s="87"/>
      <c r="EF59" s="87"/>
      <c r="EG59" s="87"/>
      <c r="EH59" s="87"/>
      <c r="EI59" s="87"/>
      <c r="EJ59" s="87"/>
      <c r="EK59" s="87"/>
      <c r="EL59" s="87"/>
      <c r="EM59" s="87"/>
      <c r="EN59" s="87"/>
      <c r="EO59" s="87"/>
      <c r="EP59" s="87"/>
      <c r="EQ59" s="87"/>
      <c r="ER59" s="87"/>
      <c r="ES59" s="87"/>
      <c r="ET59" s="87"/>
      <c r="EU59" s="87"/>
      <c r="EV59" s="87"/>
      <c r="EW59" s="87"/>
      <c r="EX59" s="87"/>
      <c r="EY59" s="87"/>
      <c r="EZ59" s="87"/>
      <c r="FA59" s="87"/>
      <c r="FB59" s="87"/>
      <c r="FC59" s="87"/>
      <c r="FD59" s="87"/>
      <c r="FE59" s="87"/>
      <c r="FF59" s="87"/>
      <c r="FG59" s="87"/>
      <c r="FH59" s="87"/>
      <c r="FI59" s="87"/>
      <c r="FJ59" s="87"/>
      <c r="FK59" s="87"/>
      <c r="FL59" s="87"/>
      <c r="FM59" s="87"/>
      <c r="FN59" s="87"/>
      <c r="FO59" s="87"/>
      <c r="FP59" s="87"/>
      <c r="FQ59" s="87"/>
      <c r="FR59" s="87"/>
      <c r="FS59" s="87"/>
      <c r="FT59" s="87"/>
      <c r="FU59" s="87"/>
      <c r="FV59" s="87">
        <v>39</v>
      </c>
      <c r="FW59" s="87"/>
      <c r="FX59" s="87">
        <v>39</v>
      </c>
      <c r="FY59" s="87">
        <v>2</v>
      </c>
      <c r="FZ59" s="87"/>
      <c r="GA59" s="87"/>
      <c r="GB59" s="87">
        <v>37</v>
      </c>
      <c r="GC59" s="87">
        <v>39</v>
      </c>
      <c r="GD59" s="87"/>
      <c r="GE59" s="87"/>
      <c r="GF59" s="87">
        <v>0</v>
      </c>
      <c r="GG59" s="87"/>
      <c r="GH59" s="87"/>
      <c r="GI59" s="87"/>
      <c r="GJ59" s="87"/>
      <c r="GK59" s="87"/>
      <c r="GL59" s="87"/>
      <c r="GM59" s="87">
        <v>0</v>
      </c>
      <c r="GN59" s="87"/>
      <c r="GO59" s="87"/>
      <c r="GP59" s="87">
        <v>0</v>
      </c>
      <c r="GQ59" s="87"/>
      <c r="GR59" s="87"/>
      <c r="GS59" s="87"/>
      <c r="GT59" s="87"/>
      <c r="GU59" s="87">
        <v>0</v>
      </c>
      <c r="GV59" s="87"/>
      <c r="GW59" s="87"/>
      <c r="GX59" s="87">
        <v>0</v>
      </c>
      <c r="GY59" s="87"/>
      <c r="GZ59" s="87"/>
      <c r="HA59" s="87"/>
      <c r="HB59" s="87"/>
      <c r="HC59" s="87">
        <v>0</v>
      </c>
    </row>
    <row r="60" spans="1:211" ht="60">
      <c r="A60" s="783" t="s">
        <v>585</v>
      </c>
      <c r="B60" s="87" t="s">
        <v>360</v>
      </c>
      <c r="C60" s="783" t="s">
        <v>3913</v>
      </c>
      <c r="D60" s="87" t="s">
        <v>3914</v>
      </c>
      <c r="E60" s="87" t="s">
        <v>3915</v>
      </c>
      <c r="F60" s="87">
        <v>3131</v>
      </c>
      <c r="G60" s="87" t="s">
        <v>3916</v>
      </c>
      <c r="H60" s="87" t="s">
        <v>3917</v>
      </c>
      <c r="I60" s="87" t="s">
        <v>4239</v>
      </c>
      <c r="J60" s="87" t="s">
        <v>4240</v>
      </c>
      <c r="K60" s="87" t="s">
        <v>3082</v>
      </c>
      <c r="L60" s="87"/>
      <c r="M60" s="87">
        <v>30</v>
      </c>
      <c r="N60" s="87"/>
      <c r="O60" s="87"/>
      <c r="P60" s="87"/>
      <c r="Q60" s="87">
        <v>29</v>
      </c>
      <c r="R60" s="87"/>
      <c r="S60" s="87"/>
      <c r="T60" s="87"/>
      <c r="U60" s="87">
        <v>22</v>
      </c>
      <c r="V60" s="87">
        <v>31</v>
      </c>
      <c r="W60" s="87">
        <v>4</v>
      </c>
      <c r="X60" s="87"/>
      <c r="Y60" s="87"/>
      <c r="Z60" s="87"/>
      <c r="AA60" s="87"/>
      <c r="AB60" s="87"/>
      <c r="AC60" s="87"/>
      <c r="AD60" s="87"/>
      <c r="AE60" s="87"/>
      <c r="AF60" s="87"/>
      <c r="AG60" s="87"/>
      <c r="AH60" s="87"/>
      <c r="AI60" s="87"/>
      <c r="AJ60" s="87"/>
      <c r="AK60" s="87"/>
      <c r="AL60" s="87"/>
      <c r="AM60" s="87"/>
      <c r="AN60" s="87"/>
      <c r="AO60" s="87"/>
      <c r="AP60" s="87"/>
      <c r="AQ60" s="87"/>
      <c r="AR60" s="87"/>
      <c r="AS60" s="87"/>
      <c r="AT60" s="87"/>
      <c r="AU60" s="87"/>
      <c r="AV60" s="87"/>
      <c r="AW60" s="87"/>
      <c r="AX60" s="87"/>
      <c r="AY60" s="87"/>
      <c r="AZ60" s="87"/>
      <c r="BA60" s="87"/>
      <c r="BB60" s="87"/>
      <c r="BC60" s="87"/>
      <c r="BD60" s="87"/>
      <c r="BE60" s="87"/>
      <c r="BF60" s="87"/>
      <c r="BG60" s="87"/>
      <c r="BH60" s="87"/>
      <c r="BI60" s="87"/>
      <c r="BJ60" s="87"/>
      <c r="BK60" s="87"/>
      <c r="BL60" s="87"/>
      <c r="BM60" s="87"/>
      <c r="BN60" s="87"/>
      <c r="BO60" s="87"/>
      <c r="BP60" s="87"/>
      <c r="BQ60" s="87"/>
      <c r="BR60" s="87"/>
      <c r="BS60" s="87"/>
      <c r="BT60" s="87"/>
      <c r="BU60" s="87"/>
      <c r="BV60" s="87"/>
      <c r="BW60" s="87"/>
      <c r="BX60" s="87"/>
      <c r="BY60" s="87"/>
      <c r="BZ60" s="87"/>
      <c r="CA60" s="87"/>
      <c r="CB60" s="87"/>
      <c r="CC60" s="87"/>
      <c r="CD60" s="87"/>
      <c r="CE60" s="87"/>
      <c r="CF60" s="87"/>
      <c r="CG60" s="87"/>
      <c r="CH60" s="87"/>
      <c r="CI60" s="87"/>
      <c r="CJ60" s="87"/>
      <c r="CK60" s="87"/>
      <c r="CL60" s="87"/>
      <c r="CM60" s="87"/>
      <c r="CN60" s="87"/>
      <c r="CO60" s="87"/>
      <c r="CP60" s="87"/>
      <c r="CQ60" s="87"/>
      <c r="CR60" s="87"/>
      <c r="CS60" s="87"/>
      <c r="CT60" s="87"/>
      <c r="CU60" s="87"/>
      <c r="CV60" s="87"/>
      <c r="CW60" s="87"/>
      <c r="CX60" s="87"/>
      <c r="CY60" s="87"/>
      <c r="CZ60" s="87"/>
      <c r="DA60" s="87"/>
      <c r="DB60" s="87"/>
      <c r="DC60" s="87"/>
      <c r="DD60" s="87"/>
      <c r="DE60" s="87"/>
      <c r="DF60" s="87"/>
      <c r="DG60" s="87"/>
      <c r="DH60" s="87"/>
      <c r="DI60" s="87"/>
      <c r="DJ60" s="87"/>
      <c r="DK60" s="87"/>
      <c r="DL60" s="87"/>
      <c r="DM60" s="87"/>
      <c r="DN60" s="87"/>
      <c r="DO60" s="87"/>
      <c r="DP60" s="87"/>
      <c r="DQ60" s="87"/>
      <c r="DR60" s="87"/>
      <c r="DS60" s="87"/>
      <c r="DT60" s="87"/>
      <c r="DU60" s="87"/>
      <c r="DV60" s="87"/>
      <c r="DW60" s="87"/>
      <c r="DX60" s="87"/>
      <c r="DY60" s="87"/>
      <c r="DZ60" s="87"/>
      <c r="EA60" s="87"/>
      <c r="EB60" s="87"/>
      <c r="EC60" s="87"/>
      <c r="ED60" s="87"/>
      <c r="EE60" s="87"/>
      <c r="EF60" s="87"/>
      <c r="EG60" s="87"/>
      <c r="EH60" s="87"/>
      <c r="EI60" s="87"/>
      <c r="EJ60" s="87"/>
      <c r="EK60" s="87"/>
      <c r="EL60" s="87"/>
      <c r="EM60" s="87"/>
      <c r="EN60" s="87"/>
      <c r="EO60" s="87">
        <v>1</v>
      </c>
      <c r="EP60" s="87"/>
      <c r="EQ60" s="87"/>
      <c r="ER60" s="87"/>
      <c r="ES60" s="87"/>
      <c r="ET60" s="87"/>
      <c r="EU60" s="87"/>
      <c r="EV60" s="87"/>
      <c r="EW60" s="87"/>
      <c r="EX60" s="87" t="s">
        <v>4701</v>
      </c>
      <c r="EY60" s="87" t="s">
        <v>4702</v>
      </c>
      <c r="EZ60" s="87" t="s">
        <v>4241</v>
      </c>
      <c r="FA60" s="87" t="s">
        <v>4242</v>
      </c>
      <c r="FB60" s="87"/>
      <c r="FC60" s="87"/>
      <c r="FD60" s="87"/>
      <c r="FE60" s="87"/>
      <c r="FF60" s="87"/>
      <c r="FG60" s="87"/>
      <c r="FH60" s="87"/>
      <c r="FI60" s="87"/>
      <c r="FJ60" s="87"/>
      <c r="FK60" s="87"/>
      <c r="FL60" s="87"/>
      <c r="FM60" s="87"/>
      <c r="FN60" s="87"/>
      <c r="FO60" s="87"/>
      <c r="FP60" s="87"/>
      <c r="FQ60" s="87"/>
      <c r="FR60" s="87"/>
      <c r="FS60" s="87"/>
      <c r="FT60" s="87"/>
      <c r="FU60" s="87"/>
      <c r="FV60" s="87">
        <v>3</v>
      </c>
      <c r="FW60" s="87"/>
      <c r="FX60" s="87">
        <v>3</v>
      </c>
      <c r="FY60" s="87">
        <v>1</v>
      </c>
      <c r="FZ60" s="87"/>
      <c r="GA60" s="87"/>
      <c r="GB60" s="87">
        <v>2</v>
      </c>
      <c r="GC60" s="87">
        <v>3</v>
      </c>
      <c r="GD60" s="87"/>
      <c r="GE60" s="87"/>
      <c r="GF60" s="87">
        <v>0</v>
      </c>
      <c r="GG60" s="87"/>
      <c r="GH60" s="87"/>
      <c r="GI60" s="87"/>
      <c r="GJ60" s="87"/>
      <c r="GK60" s="87"/>
      <c r="GL60" s="87"/>
      <c r="GM60" s="87">
        <v>0</v>
      </c>
      <c r="GN60" s="87"/>
      <c r="GO60" s="87"/>
      <c r="GP60" s="87">
        <v>0</v>
      </c>
      <c r="GQ60" s="87"/>
      <c r="GR60" s="87"/>
      <c r="GS60" s="87"/>
      <c r="GT60" s="87"/>
      <c r="GU60" s="87">
        <v>0</v>
      </c>
      <c r="GV60" s="87"/>
      <c r="GW60" s="87"/>
      <c r="GX60" s="87">
        <v>0</v>
      </c>
      <c r="GY60" s="87"/>
      <c r="GZ60" s="87"/>
      <c r="HA60" s="87"/>
      <c r="HB60" s="87"/>
      <c r="HC60" s="87">
        <v>0</v>
      </c>
    </row>
    <row r="61" spans="1:211" ht="60">
      <c r="A61" s="783" t="s">
        <v>586</v>
      </c>
      <c r="B61" s="87" t="s">
        <v>361</v>
      </c>
      <c r="C61" s="783" t="s">
        <v>3083</v>
      </c>
      <c r="D61" s="87" t="s">
        <v>3516</v>
      </c>
      <c r="E61" s="87" t="s">
        <v>3918</v>
      </c>
      <c r="F61" s="87">
        <v>482</v>
      </c>
      <c r="G61" s="87" t="s">
        <v>3724</v>
      </c>
      <c r="H61" s="87" t="s">
        <v>3084</v>
      </c>
      <c r="I61" s="87" t="s">
        <v>3086</v>
      </c>
      <c r="J61" s="87" t="s">
        <v>3085</v>
      </c>
      <c r="K61" s="87" t="s">
        <v>4243</v>
      </c>
      <c r="L61" s="87"/>
      <c r="M61" s="87">
        <v>6</v>
      </c>
      <c r="N61" s="87">
        <v>0</v>
      </c>
      <c r="O61" s="87">
        <v>0</v>
      </c>
      <c r="P61" s="87"/>
      <c r="Q61" s="87">
        <v>4</v>
      </c>
      <c r="R61" s="87"/>
      <c r="S61" s="87"/>
      <c r="T61" s="87"/>
      <c r="U61" s="87">
        <v>8</v>
      </c>
      <c r="V61" s="87">
        <v>1</v>
      </c>
      <c r="W61" s="87">
        <v>2</v>
      </c>
      <c r="X61" s="87"/>
      <c r="Y61" s="87"/>
      <c r="Z61" s="87"/>
      <c r="AA61" s="87"/>
      <c r="AB61" s="87"/>
      <c r="AC61" s="87"/>
      <c r="AD61" s="87"/>
      <c r="AE61" s="87"/>
      <c r="AF61" s="87"/>
      <c r="AG61" s="87"/>
      <c r="AH61" s="87"/>
      <c r="AI61" s="87"/>
      <c r="AJ61" s="87"/>
      <c r="AK61" s="87"/>
      <c r="AL61" s="87"/>
      <c r="AM61" s="87"/>
      <c r="AN61" s="87"/>
      <c r="AO61" s="87"/>
      <c r="AP61" s="87"/>
      <c r="AQ61" s="87"/>
      <c r="AR61" s="87"/>
      <c r="AS61" s="87"/>
      <c r="AT61" s="87"/>
      <c r="AU61" s="87"/>
      <c r="AV61" s="87"/>
      <c r="AW61" s="87"/>
      <c r="AX61" s="87"/>
      <c r="AY61" s="87"/>
      <c r="AZ61" s="87"/>
      <c r="BA61" s="87"/>
      <c r="BB61" s="87"/>
      <c r="BC61" s="87"/>
      <c r="BD61" s="87"/>
      <c r="BE61" s="87"/>
      <c r="BF61" s="87"/>
      <c r="BG61" s="87"/>
      <c r="BH61" s="87"/>
      <c r="BI61" s="87"/>
      <c r="BJ61" s="87"/>
      <c r="BK61" s="87"/>
      <c r="BL61" s="87"/>
      <c r="BM61" s="87"/>
      <c r="BN61" s="87"/>
      <c r="BO61" s="87"/>
      <c r="BP61" s="87"/>
      <c r="BQ61" s="87"/>
      <c r="BR61" s="87"/>
      <c r="BS61" s="87"/>
      <c r="BT61" s="87"/>
      <c r="BU61" s="87"/>
      <c r="BV61" s="87"/>
      <c r="BW61" s="87"/>
      <c r="BX61" s="87"/>
      <c r="BY61" s="87"/>
      <c r="BZ61" s="87"/>
      <c r="CA61" s="87"/>
      <c r="CB61" s="87"/>
      <c r="CC61" s="87"/>
      <c r="CD61" s="87"/>
      <c r="CE61" s="87"/>
      <c r="CF61" s="87"/>
      <c r="CG61" s="87"/>
      <c r="CH61" s="87"/>
      <c r="CI61" s="87"/>
      <c r="CJ61" s="87"/>
      <c r="CK61" s="87"/>
      <c r="CL61" s="87"/>
      <c r="CM61" s="87"/>
      <c r="CN61" s="87"/>
      <c r="CO61" s="87"/>
      <c r="CP61" s="87"/>
      <c r="CQ61" s="87"/>
      <c r="CR61" s="87"/>
      <c r="CS61" s="87"/>
      <c r="CT61" s="87"/>
      <c r="CU61" s="87"/>
      <c r="CV61" s="87"/>
      <c r="CW61" s="87"/>
      <c r="CX61" s="87"/>
      <c r="CY61" s="87"/>
      <c r="CZ61" s="87"/>
      <c r="DA61" s="87"/>
      <c r="DB61" s="87"/>
      <c r="DC61" s="87"/>
      <c r="DD61" s="87"/>
      <c r="DE61" s="87"/>
      <c r="DF61" s="87"/>
      <c r="DG61" s="87"/>
      <c r="DH61" s="87"/>
      <c r="DI61" s="87"/>
      <c r="DJ61" s="87"/>
      <c r="DK61" s="87"/>
      <c r="DL61" s="87"/>
      <c r="DM61" s="87"/>
      <c r="DN61" s="87"/>
      <c r="DO61" s="87"/>
      <c r="DP61" s="87"/>
      <c r="DQ61" s="87"/>
      <c r="DR61" s="87"/>
      <c r="DS61" s="87"/>
      <c r="DT61" s="87"/>
      <c r="DU61" s="87"/>
      <c r="DV61" s="87"/>
      <c r="DW61" s="87"/>
      <c r="DX61" s="87"/>
      <c r="DY61" s="87"/>
      <c r="DZ61" s="87"/>
      <c r="EA61" s="87"/>
      <c r="EB61" s="87"/>
      <c r="EC61" s="87"/>
      <c r="ED61" s="87"/>
      <c r="EE61" s="87"/>
      <c r="EF61" s="87"/>
      <c r="EG61" s="87"/>
      <c r="EH61" s="87"/>
      <c r="EI61" s="87"/>
      <c r="EJ61" s="87"/>
      <c r="EK61" s="87"/>
      <c r="EL61" s="87"/>
      <c r="EM61" s="87"/>
      <c r="EN61" s="87"/>
      <c r="EO61" s="87">
        <v>1</v>
      </c>
      <c r="EP61" s="87"/>
      <c r="EQ61" s="87"/>
      <c r="ER61" s="87"/>
      <c r="ES61" s="87"/>
      <c r="ET61" s="87"/>
      <c r="EU61" s="87"/>
      <c r="EV61" s="87"/>
      <c r="EW61" s="87"/>
      <c r="EX61" s="87"/>
      <c r="EY61" s="87"/>
      <c r="EZ61" s="87"/>
      <c r="FA61" s="87"/>
      <c r="FB61" s="87"/>
      <c r="FC61" s="87"/>
      <c r="FD61" s="87"/>
      <c r="FE61" s="87"/>
      <c r="FF61" s="87"/>
      <c r="FG61" s="87"/>
      <c r="FH61" s="87"/>
      <c r="FI61" s="87"/>
      <c r="FJ61" s="87"/>
      <c r="FK61" s="87"/>
      <c r="FL61" s="87"/>
      <c r="FM61" s="87"/>
      <c r="FN61" s="87"/>
      <c r="FO61" s="87"/>
      <c r="FP61" s="87"/>
      <c r="FQ61" s="87"/>
      <c r="FR61" s="87"/>
      <c r="FS61" s="87"/>
      <c r="FT61" s="87"/>
      <c r="FU61" s="87"/>
      <c r="FV61" s="87"/>
      <c r="FW61" s="87">
        <v>3</v>
      </c>
      <c r="FX61" s="87">
        <v>3</v>
      </c>
      <c r="FY61" s="87"/>
      <c r="FZ61" s="87"/>
      <c r="GA61" s="87">
        <v>3</v>
      </c>
      <c r="GB61" s="87"/>
      <c r="GC61" s="87">
        <v>3</v>
      </c>
      <c r="GD61" s="87"/>
      <c r="GE61" s="87"/>
      <c r="GF61" s="87">
        <v>0</v>
      </c>
      <c r="GG61" s="87"/>
      <c r="GH61" s="87"/>
      <c r="GI61" s="87"/>
      <c r="GJ61" s="87"/>
      <c r="GK61" s="87"/>
      <c r="GL61" s="87"/>
      <c r="GM61" s="87">
        <v>0</v>
      </c>
      <c r="GN61" s="87">
        <v>0</v>
      </c>
      <c r="GO61" s="87">
        <v>3</v>
      </c>
      <c r="GP61" s="87">
        <v>3</v>
      </c>
      <c r="GQ61" s="87"/>
      <c r="GR61" s="87">
        <v>3</v>
      </c>
      <c r="GS61" s="87"/>
      <c r="GT61" s="87"/>
      <c r="GU61" s="87">
        <v>3</v>
      </c>
      <c r="GV61" s="87">
        <v>0</v>
      </c>
      <c r="GW61" s="87"/>
      <c r="GX61" s="87">
        <v>0</v>
      </c>
      <c r="GY61" s="87"/>
      <c r="GZ61" s="87"/>
      <c r="HA61" s="87"/>
      <c r="HB61" s="87"/>
      <c r="HC61" s="87">
        <v>0</v>
      </c>
    </row>
    <row r="62" spans="1:211" ht="48">
      <c r="A62" s="783" t="s">
        <v>587</v>
      </c>
      <c r="B62" s="87" t="s">
        <v>362</v>
      </c>
      <c r="C62" s="783" t="s">
        <v>2976</v>
      </c>
      <c r="D62" s="87" t="s">
        <v>3087</v>
      </c>
      <c r="E62" s="87" t="s">
        <v>3088</v>
      </c>
      <c r="F62" s="87">
        <v>1232</v>
      </c>
      <c r="G62" s="87" t="s">
        <v>3919</v>
      </c>
      <c r="H62" s="87" t="s">
        <v>3089</v>
      </c>
      <c r="I62" s="87" t="s">
        <v>4244</v>
      </c>
      <c r="J62" s="87" t="s">
        <v>4245</v>
      </c>
      <c r="K62" s="87" t="s">
        <v>3090</v>
      </c>
      <c r="L62" s="87"/>
      <c r="M62" s="87">
        <v>7</v>
      </c>
      <c r="N62" s="87"/>
      <c r="O62" s="87"/>
      <c r="P62" s="87"/>
      <c r="Q62" s="87">
        <v>4</v>
      </c>
      <c r="R62" s="87"/>
      <c r="S62" s="87"/>
      <c r="T62" s="87"/>
      <c r="U62" s="87">
        <v>9</v>
      </c>
      <c r="V62" s="87">
        <v>7</v>
      </c>
      <c r="W62" s="87">
        <v>2</v>
      </c>
      <c r="X62" s="87"/>
      <c r="Y62" s="87"/>
      <c r="Z62" s="87"/>
      <c r="AA62" s="87"/>
      <c r="AB62" s="87"/>
      <c r="AC62" s="87"/>
      <c r="AD62" s="87"/>
      <c r="AE62" s="87"/>
      <c r="AF62" s="87"/>
      <c r="AG62" s="87"/>
      <c r="AH62" s="87"/>
      <c r="AI62" s="87"/>
      <c r="AJ62" s="87"/>
      <c r="AK62" s="87"/>
      <c r="AL62" s="87"/>
      <c r="AM62" s="87"/>
      <c r="AN62" s="87"/>
      <c r="AO62" s="87"/>
      <c r="AP62" s="87"/>
      <c r="AQ62" s="87"/>
      <c r="AR62" s="87"/>
      <c r="AS62" s="87"/>
      <c r="AT62" s="87"/>
      <c r="AU62" s="87"/>
      <c r="AV62" s="87"/>
      <c r="AW62" s="87"/>
      <c r="AX62" s="87"/>
      <c r="AY62" s="87"/>
      <c r="AZ62" s="87"/>
      <c r="BA62" s="87"/>
      <c r="BB62" s="87"/>
      <c r="BC62" s="87"/>
      <c r="BD62" s="87"/>
      <c r="BE62" s="87"/>
      <c r="BF62" s="87"/>
      <c r="BG62" s="87"/>
      <c r="BH62" s="87"/>
      <c r="BI62" s="87"/>
      <c r="BJ62" s="87"/>
      <c r="BK62" s="87"/>
      <c r="BL62" s="87"/>
      <c r="BM62" s="87"/>
      <c r="BN62" s="87"/>
      <c r="BO62" s="87"/>
      <c r="BP62" s="87"/>
      <c r="BQ62" s="87"/>
      <c r="BR62" s="87"/>
      <c r="BS62" s="87"/>
      <c r="BT62" s="87"/>
      <c r="BU62" s="87"/>
      <c r="BV62" s="87"/>
      <c r="BW62" s="87"/>
      <c r="BX62" s="87"/>
      <c r="BY62" s="87"/>
      <c r="BZ62" s="87"/>
      <c r="CA62" s="87"/>
      <c r="CB62" s="87"/>
      <c r="CC62" s="87"/>
      <c r="CD62" s="87"/>
      <c r="CE62" s="87"/>
      <c r="CF62" s="87"/>
      <c r="CG62" s="87"/>
      <c r="CH62" s="87"/>
      <c r="CI62" s="87"/>
      <c r="CJ62" s="87"/>
      <c r="CK62" s="87"/>
      <c r="CL62" s="87"/>
      <c r="CM62" s="87"/>
      <c r="CN62" s="87"/>
      <c r="CO62" s="87"/>
      <c r="CP62" s="87"/>
      <c r="CQ62" s="87"/>
      <c r="CR62" s="87"/>
      <c r="CS62" s="87"/>
      <c r="CT62" s="87"/>
      <c r="CU62" s="87"/>
      <c r="CV62" s="87"/>
      <c r="CW62" s="87"/>
      <c r="CX62" s="87"/>
      <c r="CY62" s="87"/>
      <c r="CZ62" s="87"/>
      <c r="DA62" s="87"/>
      <c r="DB62" s="87"/>
      <c r="DC62" s="87"/>
      <c r="DD62" s="87"/>
      <c r="DE62" s="87"/>
      <c r="DF62" s="87"/>
      <c r="DG62" s="87"/>
      <c r="DH62" s="87"/>
      <c r="DI62" s="87"/>
      <c r="DJ62" s="87"/>
      <c r="DK62" s="87"/>
      <c r="DL62" s="87"/>
      <c r="DM62" s="87"/>
      <c r="DN62" s="87"/>
      <c r="DO62" s="87"/>
      <c r="DP62" s="87"/>
      <c r="DQ62" s="87"/>
      <c r="DR62" s="87"/>
      <c r="DS62" s="87"/>
      <c r="DT62" s="87"/>
      <c r="DU62" s="87"/>
      <c r="DV62" s="87"/>
      <c r="DW62" s="87"/>
      <c r="DX62" s="87"/>
      <c r="DY62" s="87"/>
      <c r="DZ62" s="87"/>
      <c r="EA62" s="87"/>
      <c r="EB62" s="87"/>
      <c r="EC62" s="87"/>
      <c r="ED62" s="87"/>
      <c r="EE62" s="87"/>
      <c r="EF62" s="87"/>
      <c r="EG62" s="87"/>
      <c r="EH62" s="87"/>
      <c r="EI62" s="87"/>
      <c r="EJ62" s="87"/>
      <c r="EK62" s="87"/>
      <c r="EL62" s="87"/>
      <c r="EM62" s="87"/>
      <c r="EN62" s="87"/>
      <c r="EO62" s="87"/>
      <c r="EP62" s="87"/>
      <c r="EQ62" s="87"/>
      <c r="ER62" s="87"/>
      <c r="ES62" s="87"/>
      <c r="ET62" s="87"/>
      <c r="EU62" s="87"/>
      <c r="EV62" s="87"/>
      <c r="EW62" s="87"/>
      <c r="EX62" s="87"/>
      <c r="EY62" s="87"/>
      <c r="EZ62" s="87"/>
      <c r="FA62" s="87"/>
      <c r="FB62" s="87"/>
      <c r="FC62" s="87"/>
      <c r="FD62" s="87"/>
      <c r="FE62" s="87"/>
      <c r="FF62" s="87"/>
      <c r="FG62" s="87"/>
      <c r="FH62" s="87"/>
      <c r="FI62" s="87"/>
      <c r="FJ62" s="87"/>
      <c r="FK62" s="87"/>
      <c r="FL62" s="87"/>
      <c r="FM62" s="87"/>
      <c r="FN62" s="87"/>
      <c r="FO62" s="87"/>
      <c r="FP62" s="87"/>
      <c r="FQ62" s="87"/>
      <c r="FR62" s="87"/>
      <c r="FS62" s="87"/>
      <c r="FT62" s="87"/>
      <c r="FU62" s="87"/>
      <c r="FV62" s="87"/>
      <c r="FW62" s="87">
        <v>3</v>
      </c>
      <c r="FX62" s="87">
        <v>3</v>
      </c>
      <c r="FY62" s="87"/>
      <c r="FZ62" s="87"/>
      <c r="GA62" s="87"/>
      <c r="GB62" s="87">
        <v>3</v>
      </c>
      <c r="GC62" s="87">
        <v>3</v>
      </c>
      <c r="GD62" s="87"/>
      <c r="GE62" s="87"/>
      <c r="GF62" s="87">
        <v>0</v>
      </c>
      <c r="GG62" s="87"/>
      <c r="GH62" s="87"/>
      <c r="GI62" s="87"/>
      <c r="GJ62" s="87"/>
      <c r="GK62" s="87"/>
      <c r="GL62" s="87"/>
      <c r="GM62" s="87">
        <v>0</v>
      </c>
      <c r="GN62" s="87"/>
      <c r="GO62" s="87"/>
      <c r="GP62" s="87">
        <v>0</v>
      </c>
      <c r="GQ62" s="87"/>
      <c r="GR62" s="87"/>
      <c r="GS62" s="87"/>
      <c r="GT62" s="87"/>
      <c r="GU62" s="87">
        <v>0</v>
      </c>
      <c r="GV62" s="87"/>
      <c r="GW62" s="87"/>
      <c r="GX62" s="87">
        <v>0</v>
      </c>
      <c r="GY62" s="87"/>
      <c r="GZ62" s="87"/>
      <c r="HA62" s="87"/>
      <c r="HB62" s="87"/>
      <c r="HC62" s="87">
        <v>0</v>
      </c>
    </row>
    <row r="63" spans="1:211" ht="48">
      <c r="A63" s="783" t="s">
        <v>588</v>
      </c>
      <c r="B63" s="87" t="s">
        <v>363</v>
      </c>
      <c r="C63" s="783" t="s">
        <v>4246</v>
      </c>
      <c r="D63" s="87" t="s">
        <v>4247</v>
      </c>
      <c r="E63" s="87" t="s">
        <v>3091</v>
      </c>
      <c r="F63" s="87">
        <v>2752</v>
      </c>
      <c r="G63" s="87" t="s">
        <v>3092</v>
      </c>
      <c r="H63" s="87" t="s">
        <v>3093</v>
      </c>
      <c r="I63" s="87" t="s">
        <v>3725</v>
      </c>
      <c r="J63" s="87" t="s">
        <v>3726</v>
      </c>
      <c r="K63" s="87" t="s">
        <v>3727</v>
      </c>
      <c r="L63" s="87" t="s">
        <v>3728</v>
      </c>
      <c r="M63" s="87">
        <v>14</v>
      </c>
      <c r="N63" s="87">
        <v>0</v>
      </c>
      <c r="O63" s="87">
        <v>3</v>
      </c>
      <c r="P63" s="87">
        <v>0</v>
      </c>
      <c r="Q63" s="87">
        <v>7</v>
      </c>
      <c r="R63" s="87">
        <v>0</v>
      </c>
      <c r="S63" s="87">
        <v>0</v>
      </c>
      <c r="T63" s="87">
        <v>0</v>
      </c>
      <c r="U63" s="87">
        <v>13</v>
      </c>
      <c r="V63" s="87">
        <v>19</v>
      </c>
      <c r="W63" s="87"/>
      <c r="X63" s="87"/>
      <c r="Y63" s="87"/>
      <c r="Z63" s="87"/>
      <c r="AA63" s="87"/>
      <c r="AB63" s="87"/>
      <c r="AC63" s="87"/>
      <c r="AD63" s="87"/>
      <c r="AE63" s="87"/>
      <c r="AF63" s="87"/>
      <c r="AG63" s="87"/>
      <c r="AH63" s="87"/>
      <c r="AI63" s="87"/>
      <c r="AJ63" s="87"/>
      <c r="AK63" s="87"/>
      <c r="AL63" s="87"/>
      <c r="AM63" s="87"/>
      <c r="AN63" s="87"/>
      <c r="AO63" s="87"/>
      <c r="AP63" s="87"/>
      <c r="AQ63" s="87"/>
      <c r="AR63" s="87"/>
      <c r="AS63" s="87"/>
      <c r="AT63" s="87"/>
      <c r="AU63" s="87"/>
      <c r="AV63" s="87"/>
      <c r="AW63" s="87"/>
      <c r="AX63" s="87"/>
      <c r="AY63" s="87"/>
      <c r="AZ63" s="87"/>
      <c r="BA63" s="87"/>
      <c r="BB63" s="87"/>
      <c r="BC63" s="87"/>
      <c r="BD63" s="87"/>
      <c r="BE63" s="87"/>
      <c r="BF63" s="87"/>
      <c r="BG63" s="87"/>
      <c r="BH63" s="87"/>
      <c r="BI63" s="87"/>
      <c r="BJ63" s="87"/>
      <c r="BK63" s="87"/>
      <c r="BL63" s="87"/>
      <c r="BM63" s="87"/>
      <c r="BN63" s="87"/>
      <c r="BO63" s="87"/>
      <c r="BP63" s="87"/>
      <c r="BQ63" s="87"/>
      <c r="BR63" s="87"/>
      <c r="BS63" s="87"/>
      <c r="BT63" s="87"/>
      <c r="BU63" s="87"/>
      <c r="BV63" s="87"/>
      <c r="BW63" s="87"/>
      <c r="BX63" s="87"/>
      <c r="BY63" s="87"/>
      <c r="BZ63" s="87"/>
      <c r="CA63" s="87"/>
      <c r="CB63" s="87"/>
      <c r="CC63" s="87"/>
      <c r="CD63" s="87"/>
      <c r="CE63" s="87"/>
      <c r="CF63" s="87"/>
      <c r="CG63" s="87"/>
      <c r="CH63" s="87"/>
      <c r="CI63" s="87"/>
      <c r="CJ63" s="87"/>
      <c r="CK63" s="87"/>
      <c r="CL63" s="87"/>
      <c r="CM63" s="87"/>
      <c r="CN63" s="87"/>
      <c r="CO63" s="87"/>
      <c r="CP63" s="87"/>
      <c r="CQ63" s="87"/>
      <c r="CR63" s="87"/>
      <c r="CS63" s="87"/>
      <c r="CT63" s="87"/>
      <c r="CU63" s="87"/>
      <c r="CV63" s="87"/>
      <c r="CW63" s="87"/>
      <c r="CX63" s="87"/>
      <c r="CY63" s="87"/>
      <c r="CZ63" s="87"/>
      <c r="DA63" s="87"/>
      <c r="DB63" s="87"/>
      <c r="DC63" s="87"/>
      <c r="DD63" s="87"/>
      <c r="DE63" s="87"/>
      <c r="DF63" s="87"/>
      <c r="DG63" s="87"/>
      <c r="DH63" s="87"/>
      <c r="DI63" s="87"/>
      <c r="DJ63" s="87"/>
      <c r="DK63" s="87"/>
      <c r="DL63" s="87"/>
      <c r="DM63" s="87"/>
      <c r="DN63" s="87"/>
      <c r="DO63" s="87"/>
      <c r="DP63" s="87"/>
      <c r="DQ63" s="87"/>
      <c r="DR63" s="87"/>
      <c r="DS63" s="87"/>
      <c r="DT63" s="87"/>
      <c r="DU63" s="87"/>
      <c r="DV63" s="87"/>
      <c r="DW63" s="87"/>
      <c r="DX63" s="87"/>
      <c r="DY63" s="87"/>
      <c r="DZ63" s="87"/>
      <c r="EA63" s="87"/>
      <c r="EB63" s="87"/>
      <c r="EC63" s="87"/>
      <c r="ED63" s="87"/>
      <c r="EE63" s="87"/>
      <c r="EF63" s="87"/>
      <c r="EG63" s="87"/>
      <c r="EH63" s="87"/>
      <c r="EI63" s="87"/>
      <c r="EJ63" s="87"/>
      <c r="EK63" s="87"/>
      <c r="EL63" s="87"/>
      <c r="EM63" s="87"/>
      <c r="EN63" s="87"/>
      <c r="EO63" s="87"/>
      <c r="EP63" s="87"/>
      <c r="EQ63" s="87"/>
      <c r="ER63" s="87"/>
      <c r="ES63" s="87"/>
      <c r="ET63" s="87"/>
      <c r="EU63" s="87"/>
      <c r="EV63" s="87"/>
      <c r="EW63" s="87"/>
      <c r="EX63" s="87"/>
      <c r="EY63" s="87"/>
      <c r="EZ63" s="87"/>
      <c r="FA63" s="87"/>
      <c r="FB63" s="87"/>
      <c r="FC63" s="87"/>
      <c r="FD63" s="87"/>
      <c r="FE63" s="87"/>
      <c r="FF63" s="87"/>
      <c r="FG63" s="87"/>
      <c r="FH63" s="87"/>
      <c r="FI63" s="87"/>
      <c r="FJ63" s="87"/>
      <c r="FK63" s="87"/>
      <c r="FL63" s="87"/>
      <c r="FM63" s="87"/>
      <c r="FN63" s="87"/>
      <c r="FO63" s="87"/>
      <c r="FP63" s="87"/>
      <c r="FQ63" s="87"/>
      <c r="FR63" s="87"/>
      <c r="FS63" s="87"/>
      <c r="FT63" s="87"/>
      <c r="FU63" s="87"/>
      <c r="FV63" s="87"/>
      <c r="FW63" s="87"/>
      <c r="FX63" s="87">
        <v>0</v>
      </c>
      <c r="FY63" s="87"/>
      <c r="FZ63" s="87"/>
      <c r="GA63" s="87"/>
      <c r="GB63" s="87"/>
      <c r="GC63" s="87">
        <v>0</v>
      </c>
      <c r="GD63" s="87"/>
      <c r="GE63" s="87"/>
      <c r="GF63" s="87">
        <v>0</v>
      </c>
      <c r="GG63" s="87"/>
      <c r="GH63" s="87"/>
      <c r="GI63" s="87"/>
      <c r="GJ63" s="87"/>
      <c r="GK63" s="87"/>
      <c r="GL63" s="87"/>
      <c r="GM63" s="87">
        <v>0</v>
      </c>
      <c r="GN63" s="87"/>
      <c r="GO63" s="87"/>
      <c r="GP63" s="87">
        <v>0</v>
      </c>
      <c r="GQ63" s="87"/>
      <c r="GR63" s="87"/>
      <c r="GS63" s="87"/>
      <c r="GT63" s="87"/>
      <c r="GU63" s="87">
        <v>0</v>
      </c>
      <c r="GV63" s="87"/>
      <c r="GW63" s="87"/>
      <c r="GX63" s="87">
        <v>0</v>
      </c>
      <c r="GY63" s="87"/>
      <c r="GZ63" s="87"/>
      <c r="HA63" s="87"/>
      <c r="HB63" s="87"/>
      <c r="HC63" s="87">
        <v>0</v>
      </c>
    </row>
    <row r="64" spans="1:211" ht="48">
      <c r="A64" s="783" t="s">
        <v>589</v>
      </c>
      <c r="B64" s="87" t="s">
        <v>364</v>
      </c>
      <c r="C64" s="783" t="s">
        <v>3517</v>
      </c>
      <c r="D64" s="87" t="s">
        <v>3920</v>
      </c>
      <c r="E64" s="87" t="s">
        <v>3094</v>
      </c>
      <c r="F64" s="87">
        <v>5106</v>
      </c>
      <c r="G64" s="87" t="s">
        <v>3095</v>
      </c>
      <c r="H64" s="87" t="s">
        <v>3096</v>
      </c>
      <c r="I64" s="87" t="s">
        <v>4248</v>
      </c>
      <c r="J64" s="87" t="s">
        <v>4249</v>
      </c>
      <c r="K64" s="87" t="s">
        <v>3398</v>
      </c>
      <c r="L64" s="87"/>
      <c r="M64" s="87">
        <v>6</v>
      </c>
      <c r="N64" s="87"/>
      <c r="O64" s="87"/>
      <c r="P64" s="87"/>
      <c r="Q64" s="87">
        <v>5</v>
      </c>
      <c r="R64" s="87"/>
      <c r="S64" s="87"/>
      <c r="T64" s="87"/>
      <c r="U64" s="87">
        <v>8</v>
      </c>
      <c r="V64" s="87">
        <v>6</v>
      </c>
      <c r="W64" s="87">
        <v>1</v>
      </c>
      <c r="X64" s="87"/>
      <c r="Y64" s="87"/>
      <c r="Z64" s="87"/>
      <c r="AA64" s="87"/>
      <c r="AB64" s="87"/>
      <c r="AC64" s="87"/>
      <c r="AD64" s="87"/>
      <c r="AE64" s="87"/>
      <c r="AF64" s="87"/>
      <c r="AG64" s="87"/>
      <c r="AH64" s="87"/>
      <c r="AI64" s="87"/>
      <c r="AJ64" s="87"/>
      <c r="AK64" s="87"/>
      <c r="AL64" s="87"/>
      <c r="AM64" s="87"/>
      <c r="AN64" s="87"/>
      <c r="AO64" s="87"/>
      <c r="AP64" s="87"/>
      <c r="AQ64" s="87"/>
      <c r="AR64" s="87"/>
      <c r="AS64" s="87"/>
      <c r="AT64" s="87"/>
      <c r="AU64" s="87"/>
      <c r="AV64" s="87"/>
      <c r="AW64" s="87"/>
      <c r="AX64" s="87"/>
      <c r="AY64" s="87"/>
      <c r="AZ64" s="87"/>
      <c r="BA64" s="87"/>
      <c r="BB64" s="87"/>
      <c r="BC64" s="87"/>
      <c r="BD64" s="87"/>
      <c r="BE64" s="87"/>
      <c r="BF64" s="87"/>
      <c r="BG64" s="87"/>
      <c r="BH64" s="87"/>
      <c r="BI64" s="87"/>
      <c r="BJ64" s="87"/>
      <c r="BK64" s="87"/>
      <c r="BL64" s="87"/>
      <c r="BM64" s="87"/>
      <c r="BN64" s="87"/>
      <c r="BO64" s="87"/>
      <c r="BP64" s="87"/>
      <c r="BQ64" s="87"/>
      <c r="BR64" s="87"/>
      <c r="BS64" s="87"/>
      <c r="BT64" s="87"/>
      <c r="BU64" s="87"/>
      <c r="BV64" s="87"/>
      <c r="BW64" s="87"/>
      <c r="BX64" s="87"/>
      <c r="BY64" s="87"/>
      <c r="BZ64" s="87"/>
      <c r="CA64" s="87"/>
      <c r="CB64" s="87"/>
      <c r="CC64" s="87"/>
      <c r="CD64" s="87"/>
      <c r="CE64" s="87"/>
      <c r="CF64" s="87"/>
      <c r="CG64" s="87"/>
      <c r="CH64" s="87"/>
      <c r="CI64" s="87"/>
      <c r="CJ64" s="87"/>
      <c r="CK64" s="87"/>
      <c r="CL64" s="87"/>
      <c r="CM64" s="87"/>
      <c r="CN64" s="87"/>
      <c r="CO64" s="87"/>
      <c r="CP64" s="87"/>
      <c r="CQ64" s="87"/>
      <c r="CR64" s="87"/>
      <c r="CS64" s="87"/>
      <c r="CT64" s="87"/>
      <c r="CU64" s="87"/>
      <c r="CV64" s="87"/>
      <c r="CW64" s="87"/>
      <c r="CX64" s="87"/>
      <c r="CY64" s="87"/>
      <c r="CZ64" s="87"/>
      <c r="DA64" s="87"/>
      <c r="DB64" s="87"/>
      <c r="DC64" s="87"/>
      <c r="DD64" s="87"/>
      <c r="DE64" s="87"/>
      <c r="DF64" s="87"/>
      <c r="DG64" s="87"/>
      <c r="DH64" s="87"/>
      <c r="DI64" s="87"/>
      <c r="DJ64" s="87"/>
      <c r="DK64" s="87"/>
      <c r="DL64" s="87"/>
      <c r="DM64" s="87"/>
      <c r="DN64" s="87"/>
      <c r="DO64" s="87"/>
      <c r="DP64" s="87"/>
      <c r="DQ64" s="87"/>
      <c r="DR64" s="87"/>
      <c r="DS64" s="87"/>
      <c r="DT64" s="87"/>
      <c r="DU64" s="87"/>
      <c r="DV64" s="87"/>
      <c r="DW64" s="87"/>
      <c r="DX64" s="87"/>
      <c r="DY64" s="87"/>
      <c r="DZ64" s="87"/>
      <c r="EA64" s="87"/>
      <c r="EB64" s="87"/>
      <c r="EC64" s="87"/>
      <c r="ED64" s="87"/>
      <c r="EE64" s="87"/>
      <c r="EF64" s="87"/>
      <c r="EG64" s="87"/>
      <c r="EH64" s="87"/>
      <c r="EI64" s="87"/>
      <c r="EJ64" s="87"/>
      <c r="EK64" s="87"/>
      <c r="EL64" s="87"/>
      <c r="EM64" s="87"/>
      <c r="EN64" s="87"/>
      <c r="EO64" s="87"/>
      <c r="EP64" s="87"/>
      <c r="EQ64" s="87"/>
      <c r="ER64" s="87"/>
      <c r="ES64" s="87"/>
      <c r="ET64" s="87"/>
      <c r="EU64" s="87"/>
      <c r="EV64" s="87"/>
      <c r="EW64" s="87"/>
      <c r="EX64" s="87"/>
      <c r="EY64" s="87"/>
      <c r="EZ64" s="87"/>
      <c r="FA64" s="87"/>
      <c r="FB64" s="87"/>
      <c r="FC64" s="87"/>
      <c r="FD64" s="87"/>
      <c r="FE64" s="87"/>
      <c r="FF64" s="87"/>
      <c r="FG64" s="87"/>
      <c r="FH64" s="87"/>
      <c r="FI64" s="87"/>
      <c r="FJ64" s="87"/>
      <c r="FK64" s="87"/>
      <c r="FL64" s="87"/>
      <c r="FM64" s="87"/>
      <c r="FN64" s="87"/>
      <c r="FO64" s="87"/>
      <c r="FP64" s="87"/>
      <c r="FQ64" s="87"/>
      <c r="FR64" s="87"/>
      <c r="FS64" s="87"/>
      <c r="FT64" s="87"/>
      <c r="FU64" s="87"/>
      <c r="FV64" s="87">
        <v>1</v>
      </c>
      <c r="FW64" s="87"/>
      <c r="FX64" s="87">
        <v>1</v>
      </c>
      <c r="FY64" s="87">
        <v>1</v>
      </c>
      <c r="FZ64" s="87"/>
      <c r="GA64" s="87"/>
      <c r="GB64" s="87"/>
      <c r="GC64" s="87">
        <v>1</v>
      </c>
      <c r="GD64" s="87"/>
      <c r="GE64" s="87"/>
      <c r="GF64" s="87">
        <v>0</v>
      </c>
      <c r="GG64" s="87"/>
      <c r="GH64" s="87"/>
      <c r="GI64" s="87"/>
      <c r="GJ64" s="87"/>
      <c r="GK64" s="87"/>
      <c r="GL64" s="87"/>
      <c r="GM64" s="87">
        <v>0</v>
      </c>
      <c r="GN64" s="87"/>
      <c r="GO64" s="87"/>
      <c r="GP64" s="87">
        <v>0</v>
      </c>
      <c r="GQ64" s="87"/>
      <c r="GR64" s="87"/>
      <c r="GS64" s="87"/>
      <c r="GT64" s="87"/>
      <c r="GU64" s="87">
        <v>0</v>
      </c>
      <c r="GV64" s="87"/>
      <c r="GW64" s="87"/>
      <c r="GX64" s="87">
        <v>0</v>
      </c>
      <c r="GY64" s="87"/>
      <c r="GZ64" s="87"/>
      <c r="HA64" s="87"/>
      <c r="HB64" s="87"/>
      <c r="HC64" s="87">
        <v>0</v>
      </c>
    </row>
    <row r="65" spans="1:211" ht="60">
      <c r="A65" s="783" t="s">
        <v>590</v>
      </c>
      <c r="B65" s="87" t="s">
        <v>365</v>
      </c>
      <c r="C65" s="783" t="s">
        <v>3729</v>
      </c>
      <c r="D65" s="87" t="s">
        <v>3518</v>
      </c>
      <c r="E65" s="87" t="s">
        <v>4250</v>
      </c>
      <c r="F65" s="87">
        <v>2723</v>
      </c>
      <c r="G65" s="87" t="s">
        <v>3730</v>
      </c>
      <c r="H65" s="87" t="s">
        <v>3731</v>
      </c>
      <c r="I65" s="87" t="s">
        <v>3921</v>
      </c>
      <c r="J65" s="87" t="s">
        <v>3922</v>
      </c>
      <c r="K65" s="87" t="s">
        <v>3732</v>
      </c>
      <c r="L65" s="87" t="s">
        <v>3923</v>
      </c>
      <c r="M65" s="87">
        <v>114</v>
      </c>
      <c r="N65" s="87">
        <v>0</v>
      </c>
      <c r="O65" s="87">
        <v>0</v>
      </c>
      <c r="P65" s="87">
        <v>6</v>
      </c>
      <c r="Q65" s="87">
        <v>77</v>
      </c>
      <c r="R65" s="87">
        <v>0</v>
      </c>
      <c r="S65" s="87">
        <v>0</v>
      </c>
      <c r="T65" s="87">
        <v>0</v>
      </c>
      <c r="U65" s="87">
        <v>142</v>
      </c>
      <c r="V65" s="87">
        <v>94</v>
      </c>
      <c r="W65" s="87">
        <v>49</v>
      </c>
      <c r="X65" s="87"/>
      <c r="Y65" s="87"/>
      <c r="Z65" s="87"/>
      <c r="AA65" s="87"/>
      <c r="AB65" s="87"/>
      <c r="AC65" s="87"/>
      <c r="AD65" s="87"/>
      <c r="AE65" s="87"/>
      <c r="AF65" s="87"/>
      <c r="AG65" s="87"/>
      <c r="AH65" s="87"/>
      <c r="AI65" s="87"/>
      <c r="AJ65" s="87"/>
      <c r="AK65" s="87"/>
      <c r="AL65" s="87"/>
      <c r="AM65" s="87"/>
      <c r="AN65" s="87"/>
      <c r="AO65" s="87"/>
      <c r="AP65" s="87"/>
      <c r="AQ65" s="87"/>
      <c r="AR65" s="87"/>
      <c r="AS65" s="87"/>
      <c r="AT65" s="87"/>
      <c r="AU65" s="87"/>
      <c r="AV65" s="87"/>
      <c r="AW65" s="87"/>
      <c r="AX65" s="87"/>
      <c r="AY65" s="87"/>
      <c r="AZ65" s="87"/>
      <c r="BA65" s="87"/>
      <c r="BB65" s="87"/>
      <c r="BC65" s="87"/>
      <c r="BD65" s="87"/>
      <c r="BE65" s="87"/>
      <c r="BF65" s="87"/>
      <c r="BG65" s="87"/>
      <c r="BH65" s="87"/>
      <c r="BI65" s="87"/>
      <c r="BJ65" s="87"/>
      <c r="BK65" s="87"/>
      <c r="BL65" s="87"/>
      <c r="BM65" s="87"/>
      <c r="BN65" s="87"/>
      <c r="BO65" s="87"/>
      <c r="BP65" s="87"/>
      <c r="BQ65" s="87"/>
      <c r="BR65" s="87"/>
      <c r="BS65" s="87"/>
      <c r="BT65" s="87"/>
      <c r="BU65" s="87"/>
      <c r="BV65" s="87"/>
      <c r="BW65" s="87"/>
      <c r="BX65" s="87"/>
      <c r="BY65" s="87"/>
      <c r="BZ65" s="87"/>
      <c r="CA65" s="87"/>
      <c r="CB65" s="87"/>
      <c r="CC65" s="87"/>
      <c r="CD65" s="87"/>
      <c r="CE65" s="87"/>
      <c r="CF65" s="87"/>
      <c r="CG65" s="87"/>
      <c r="CH65" s="87"/>
      <c r="CI65" s="87"/>
      <c r="CJ65" s="87"/>
      <c r="CK65" s="87"/>
      <c r="CL65" s="87"/>
      <c r="CM65" s="87"/>
      <c r="CN65" s="87"/>
      <c r="CO65" s="87"/>
      <c r="CP65" s="87"/>
      <c r="CQ65" s="87"/>
      <c r="CR65" s="87"/>
      <c r="CS65" s="87"/>
      <c r="CT65" s="87"/>
      <c r="CU65" s="87"/>
      <c r="CV65" s="87"/>
      <c r="CW65" s="87"/>
      <c r="CX65" s="87"/>
      <c r="CY65" s="87"/>
      <c r="CZ65" s="87"/>
      <c r="DA65" s="87"/>
      <c r="DB65" s="87"/>
      <c r="DC65" s="87"/>
      <c r="DD65" s="87"/>
      <c r="DE65" s="87"/>
      <c r="DF65" s="87"/>
      <c r="DG65" s="87"/>
      <c r="DH65" s="87"/>
      <c r="DI65" s="87"/>
      <c r="DJ65" s="87"/>
      <c r="DK65" s="87"/>
      <c r="DL65" s="87"/>
      <c r="DM65" s="87"/>
      <c r="DN65" s="87"/>
      <c r="DO65" s="87"/>
      <c r="DP65" s="87"/>
      <c r="DQ65" s="87"/>
      <c r="DR65" s="87"/>
      <c r="DS65" s="87"/>
      <c r="DT65" s="87"/>
      <c r="DU65" s="87"/>
      <c r="DV65" s="87"/>
      <c r="DW65" s="87"/>
      <c r="DX65" s="87"/>
      <c r="DY65" s="87"/>
      <c r="DZ65" s="87"/>
      <c r="EA65" s="87"/>
      <c r="EB65" s="87"/>
      <c r="EC65" s="87"/>
      <c r="ED65" s="87"/>
      <c r="EE65" s="87"/>
      <c r="EF65" s="87"/>
      <c r="EG65" s="87"/>
      <c r="EH65" s="87"/>
      <c r="EI65" s="87"/>
      <c r="EJ65" s="87"/>
      <c r="EK65" s="87">
        <v>3</v>
      </c>
      <c r="EL65" s="87">
        <v>2</v>
      </c>
      <c r="EM65" s="87"/>
      <c r="EN65" s="87"/>
      <c r="EO65" s="87">
        <v>8</v>
      </c>
      <c r="EP65" s="87"/>
      <c r="EQ65" s="87"/>
      <c r="ER65" s="87"/>
      <c r="ES65" s="87"/>
      <c r="ET65" s="87"/>
      <c r="EU65" s="87"/>
      <c r="EV65" s="87"/>
      <c r="EW65" s="87"/>
      <c r="EX65" s="87"/>
      <c r="EY65" s="87"/>
      <c r="EZ65" s="87"/>
      <c r="FA65" s="87"/>
      <c r="FB65" s="87"/>
      <c r="FC65" s="87"/>
      <c r="FD65" s="87"/>
      <c r="FE65" s="87"/>
      <c r="FF65" s="87"/>
      <c r="FG65" s="87"/>
      <c r="FH65" s="87"/>
      <c r="FI65" s="87"/>
      <c r="FJ65" s="87"/>
      <c r="FK65" s="87"/>
      <c r="FL65" s="87"/>
      <c r="FM65" s="87"/>
      <c r="FN65" s="87"/>
      <c r="FO65" s="87"/>
      <c r="FP65" s="87"/>
      <c r="FQ65" s="87"/>
      <c r="FR65" s="87"/>
      <c r="FS65" s="87"/>
      <c r="FT65" s="87"/>
      <c r="FU65" s="87"/>
      <c r="FV65" s="87">
        <v>6</v>
      </c>
      <c r="FW65" s="87">
        <v>72</v>
      </c>
      <c r="FX65" s="87">
        <v>78</v>
      </c>
      <c r="FY65" s="87">
        <v>11</v>
      </c>
      <c r="FZ65" s="87">
        <v>0</v>
      </c>
      <c r="GA65" s="87">
        <v>34</v>
      </c>
      <c r="GB65" s="87">
        <v>41</v>
      </c>
      <c r="GC65" s="87">
        <v>86</v>
      </c>
      <c r="GD65" s="87">
        <v>0</v>
      </c>
      <c r="GE65" s="87">
        <v>16</v>
      </c>
      <c r="GF65" s="87">
        <v>16</v>
      </c>
      <c r="GG65" s="87">
        <v>0</v>
      </c>
      <c r="GH65" s="87">
        <v>0</v>
      </c>
      <c r="GI65" s="87">
        <v>5</v>
      </c>
      <c r="GJ65" s="87">
        <v>9</v>
      </c>
      <c r="GK65" s="87">
        <v>0</v>
      </c>
      <c r="GL65" s="87">
        <v>6</v>
      </c>
      <c r="GM65" s="87">
        <v>20</v>
      </c>
      <c r="GN65" s="87">
        <v>3</v>
      </c>
      <c r="GO65" s="87">
        <v>31</v>
      </c>
      <c r="GP65" s="87">
        <v>34</v>
      </c>
      <c r="GQ65" s="87">
        <v>27</v>
      </c>
      <c r="GR65" s="87">
        <v>7</v>
      </c>
      <c r="GS65" s="87">
        <v>0</v>
      </c>
      <c r="GT65" s="87">
        <v>0</v>
      </c>
      <c r="GU65" s="87">
        <v>34</v>
      </c>
      <c r="GV65" s="87">
        <v>0</v>
      </c>
      <c r="GW65" s="87">
        <v>0</v>
      </c>
      <c r="GX65" s="87">
        <v>0</v>
      </c>
      <c r="GY65" s="87">
        <v>0</v>
      </c>
      <c r="GZ65" s="87">
        <v>0</v>
      </c>
      <c r="HA65" s="87">
        <v>0</v>
      </c>
      <c r="HB65" s="87">
        <v>0</v>
      </c>
      <c r="HC65" s="87">
        <v>0</v>
      </c>
    </row>
    <row r="66" spans="1:211" ht="48">
      <c r="A66" s="783" t="s">
        <v>591</v>
      </c>
      <c r="B66" s="87" t="s">
        <v>366</v>
      </c>
      <c r="C66" s="783" t="s">
        <v>3519</v>
      </c>
      <c r="D66" s="87" t="s">
        <v>3097</v>
      </c>
      <c r="E66" s="87" t="s">
        <v>3098</v>
      </c>
      <c r="F66" s="87">
        <v>31371</v>
      </c>
      <c r="G66" s="87" t="s">
        <v>3099</v>
      </c>
      <c r="H66" s="87" t="s">
        <v>3520</v>
      </c>
      <c r="I66" s="87" t="s">
        <v>3924</v>
      </c>
      <c r="J66" s="87" t="s">
        <v>3925</v>
      </c>
      <c r="K66" s="87" t="s">
        <v>3100</v>
      </c>
      <c r="L66" s="87" t="s">
        <v>3926</v>
      </c>
      <c r="M66" s="87">
        <v>23</v>
      </c>
      <c r="N66" s="87">
        <v>0</v>
      </c>
      <c r="O66" s="87">
        <v>0</v>
      </c>
      <c r="P66" s="87">
        <v>1</v>
      </c>
      <c r="Q66" s="87">
        <v>9</v>
      </c>
      <c r="R66" s="87"/>
      <c r="S66" s="87"/>
      <c r="T66" s="87"/>
      <c r="U66" s="87">
        <v>51</v>
      </c>
      <c r="V66" s="87">
        <v>22</v>
      </c>
      <c r="W66" s="87">
        <v>3</v>
      </c>
      <c r="X66" s="87"/>
      <c r="Y66" s="87"/>
      <c r="Z66" s="87"/>
      <c r="AA66" s="87"/>
      <c r="AB66" s="87"/>
      <c r="AC66" s="87"/>
      <c r="AD66" s="87"/>
      <c r="AE66" s="87"/>
      <c r="AF66" s="87"/>
      <c r="AG66" s="87"/>
      <c r="AH66" s="87"/>
      <c r="AI66" s="87"/>
      <c r="AJ66" s="87"/>
      <c r="AK66" s="87"/>
      <c r="AL66" s="87"/>
      <c r="AM66" s="87"/>
      <c r="AN66" s="87"/>
      <c r="AO66" s="87"/>
      <c r="AP66" s="87"/>
      <c r="AQ66" s="87"/>
      <c r="AR66" s="87"/>
      <c r="AS66" s="87"/>
      <c r="AT66" s="87"/>
      <c r="AU66" s="87"/>
      <c r="AV66" s="87"/>
      <c r="AW66" s="87"/>
      <c r="AX66" s="87"/>
      <c r="AY66" s="87"/>
      <c r="AZ66" s="87"/>
      <c r="BA66" s="87"/>
      <c r="BB66" s="87"/>
      <c r="BC66" s="87"/>
      <c r="BD66" s="87"/>
      <c r="BE66" s="87"/>
      <c r="BF66" s="87"/>
      <c r="BG66" s="87"/>
      <c r="BH66" s="87"/>
      <c r="BI66" s="87"/>
      <c r="BJ66" s="87"/>
      <c r="BK66" s="87"/>
      <c r="BL66" s="87"/>
      <c r="BM66" s="87"/>
      <c r="BN66" s="87"/>
      <c r="BO66" s="87"/>
      <c r="BP66" s="87"/>
      <c r="BQ66" s="87"/>
      <c r="BR66" s="87"/>
      <c r="BS66" s="87"/>
      <c r="BT66" s="87"/>
      <c r="BU66" s="87"/>
      <c r="BV66" s="87"/>
      <c r="BW66" s="87"/>
      <c r="BX66" s="87"/>
      <c r="BY66" s="87"/>
      <c r="BZ66" s="87"/>
      <c r="CA66" s="87"/>
      <c r="CB66" s="87"/>
      <c r="CC66" s="87"/>
      <c r="CD66" s="87"/>
      <c r="CE66" s="87"/>
      <c r="CF66" s="87"/>
      <c r="CG66" s="87"/>
      <c r="CH66" s="87"/>
      <c r="CI66" s="87"/>
      <c r="CJ66" s="87"/>
      <c r="CK66" s="87"/>
      <c r="CL66" s="87"/>
      <c r="CM66" s="87"/>
      <c r="CN66" s="87"/>
      <c r="CO66" s="87"/>
      <c r="CP66" s="87"/>
      <c r="CQ66" s="87"/>
      <c r="CR66" s="87"/>
      <c r="CS66" s="87"/>
      <c r="CT66" s="87"/>
      <c r="CU66" s="87"/>
      <c r="CV66" s="87"/>
      <c r="CW66" s="87"/>
      <c r="CX66" s="87"/>
      <c r="CY66" s="87"/>
      <c r="CZ66" s="87"/>
      <c r="DA66" s="87"/>
      <c r="DB66" s="87"/>
      <c r="DC66" s="87"/>
      <c r="DD66" s="87"/>
      <c r="DE66" s="87"/>
      <c r="DF66" s="87"/>
      <c r="DG66" s="87"/>
      <c r="DH66" s="87"/>
      <c r="DI66" s="87"/>
      <c r="DJ66" s="87"/>
      <c r="DK66" s="87"/>
      <c r="DL66" s="87"/>
      <c r="DM66" s="87"/>
      <c r="DN66" s="87"/>
      <c r="DO66" s="87"/>
      <c r="DP66" s="87"/>
      <c r="DQ66" s="87"/>
      <c r="DR66" s="87"/>
      <c r="DS66" s="87"/>
      <c r="DT66" s="87"/>
      <c r="DU66" s="87"/>
      <c r="DV66" s="87"/>
      <c r="DW66" s="87"/>
      <c r="DX66" s="87"/>
      <c r="DY66" s="87"/>
      <c r="DZ66" s="87"/>
      <c r="EA66" s="87"/>
      <c r="EB66" s="87"/>
      <c r="EC66" s="87"/>
      <c r="ED66" s="87"/>
      <c r="EE66" s="87"/>
      <c r="EF66" s="87"/>
      <c r="EG66" s="87"/>
      <c r="EH66" s="87"/>
      <c r="EI66" s="87"/>
      <c r="EJ66" s="87"/>
      <c r="EK66" s="87">
        <v>2</v>
      </c>
      <c r="EL66" s="87"/>
      <c r="EM66" s="87"/>
      <c r="EN66" s="87"/>
      <c r="EO66" s="87">
        <v>1</v>
      </c>
      <c r="EP66" s="87"/>
      <c r="EQ66" s="87"/>
      <c r="ER66" s="87"/>
      <c r="ES66" s="87"/>
      <c r="ET66" s="87"/>
      <c r="EU66" s="87"/>
      <c r="EV66" s="87"/>
      <c r="EW66" s="87"/>
      <c r="EX66" s="87"/>
      <c r="EY66" s="87"/>
      <c r="EZ66" s="87"/>
      <c r="FA66" s="87"/>
      <c r="FB66" s="87"/>
      <c r="FC66" s="87"/>
      <c r="FD66" s="87"/>
      <c r="FE66" s="87"/>
      <c r="FF66" s="87"/>
      <c r="FG66" s="87"/>
      <c r="FH66" s="87"/>
      <c r="FI66" s="87"/>
      <c r="FJ66" s="87"/>
      <c r="FK66" s="87"/>
      <c r="FL66" s="87"/>
      <c r="FM66" s="87"/>
      <c r="FN66" s="87"/>
      <c r="FO66" s="87"/>
      <c r="FP66" s="87"/>
      <c r="FQ66" s="87"/>
      <c r="FR66" s="87"/>
      <c r="FS66" s="87"/>
      <c r="FT66" s="87"/>
      <c r="FU66" s="87"/>
      <c r="FV66" s="87">
        <v>9</v>
      </c>
      <c r="FW66" s="87"/>
      <c r="FX66" s="87">
        <v>9</v>
      </c>
      <c r="FY66" s="87">
        <v>9</v>
      </c>
      <c r="FZ66" s="87"/>
      <c r="GA66" s="87"/>
      <c r="GB66" s="87"/>
      <c r="GC66" s="87">
        <v>9</v>
      </c>
      <c r="GD66" s="87"/>
      <c r="GE66" s="87"/>
      <c r="GF66" s="87">
        <v>0</v>
      </c>
      <c r="GG66" s="87"/>
      <c r="GH66" s="87"/>
      <c r="GI66" s="87"/>
      <c r="GJ66" s="87"/>
      <c r="GK66" s="87"/>
      <c r="GL66" s="87"/>
      <c r="GM66" s="87">
        <v>0</v>
      </c>
      <c r="GN66" s="87"/>
      <c r="GO66" s="87"/>
      <c r="GP66" s="87">
        <v>0</v>
      </c>
      <c r="GQ66" s="87"/>
      <c r="GR66" s="87"/>
      <c r="GS66" s="87"/>
      <c r="GT66" s="87"/>
      <c r="GU66" s="87">
        <v>0</v>
      </c>
      <c r="GV66" s="87"/>
      <c r="GW66" s="87"/>
      <c r="GX66" s="87">
        <v>0</v>
      </c>
      <c r="GY66" s="87"/>
      <c r="GZ66" s="87"/>
      <c r="HA66" s="87"/>
      <c r="HB66" s="87"/>
      <c r="HC66" s="87">
        <v>0</v>
      </c>
    </row>
    <row r="67" spans="1:211" ht="48">
      <c r="A67" s="783" t="s">
        <v>592</v>
      </c>
      <c r="B67" s="87" t="s">
        <v>367</v>
      </c>
      <c r="C67" s="783" t="s">
        <v>4251</v>
      </c>
      <c r="D67" s="87" t="s">
        <v>4252</v>
      </c>
      <c r="E67" s="87" t="s">
        <v>3101</v>
      </c>
      <c r="F67" s="87" t="s">
        <v>3448</v>
      </c>
      <c r="G67" s="87" t="s">
        <v>3102</v>
      </c>
      <c r="H67" s="87" t="s">
        <v>3103</v>
      </c>
      <c r="I67" s="87" t="s">
        <v>4253</v>
      </c>
      <c r="J67" s="87" t="s">
        <v>4254</v>
      </c>
      <c r="K67" s="87" t="s">
        <v>3104</v>
      </c>
      <c r="L67" s="87"/>
      <c r="M67" s="87">
        <v>11</v>
      </c>
      <c r="N67" s="87"/>
      <c r="O67" s="87"/>
      <c r="P67" s="87"/>
      <c r="Q67" s="87">
        <v>4</v>
      </c>
      <c r="R67" s="87"/>
      <c r="S67" s="87"/>
      <c r="T67" s="87"/>
      <c r="U67" s="87">
        <v>19</v>
      </c>
      <c r="V67" s="87">
        <v>12</v>
      </c>
      <c r="W67" s="87">
        <v>2</v>
      </c>
      <c r="X67" s="87"/>
      <c r="Y67" s="87"/>
      <c r="Z67" s="87"/>
      <c r="AA67" s="87"/>
      <c r="AB67" s="87"/>
      <c r="AC67" s="87"/>
      <c r="AD67" s="87"/>
      <c r="AE67" s="87"/>
      <c r="AF67" s="87"/>
      <c r="AG67" s="87"/>
      <c r="AH67" s="87"/>
      <c r="AI67" s="87"/>
      <c r="AJ67" s="87"/>
      <c r="AK67" s="87"/>
      <c r="AL67" s="87"/>
      <c r="AM67" s="87"/>
      <c r="AN67" s="87"/>
      <c r="AO67" s="87"/>
      <c r="AP67" s="87"/>
      <c r="AQ67" s="87"/>
      <c r="AR67" s="87"/>
      <c r="AS67" s="87"/>
      <c r="AT67" s="87"/>
      <c r="AU67" s="87"/>
      <c r="AV67" s="87"/>
      <c r="AW67" s="87"/>
      <c r="AX67" s="87"/>
      <c r="AY67" s="87"/>
      <c r="AZ67" s="87"/>
      <c r="BA67" s="87"/>
      <c r="BB67" s="87"/>
      <c r="BC67" s="87"/>
      <c r="BD67" s="87"/>
      <c r="BE67" s="87"/>
      <c r="BF67" s="87"/>
      <c r="BG67" s="87"/>
      <c r="BH67" s="87"/>
      <c r="BI67" s="87"/>
      <c r="BJ67" s="87"/>
      <c r="BK67" s="87"/>
      <c r="BL67" s="87"/>
      <c r="BM67" s="87"/>
      <c r="BN67" s="87"/>
      <c r="BO67" s="87"/>
      <c r="BP67" s="87"/>
      <c r="BQ67" s="87"/>
      <c r="BR67" s="87"/>
      <c r="BS67" s="87"/>
      <c r="BT67" s="87"/>
      <c r="BU67" s="87"/>
      <c r="BV67" s="87"/>
      <c r="BW67" s="87"/>
      <c r="BX67" s="87"/>
      <c r="BY67" s="87"/>
      <c r="BZ67" s="87"/>
      <c r="CA67" s="87"/>
      <c r="CB67" s="87"/>
      <c r="CC67" s="87"/>
      <c r="CD67" s="87"/>
      <c r="CE67" s="87"/>
      <c r="CF67" s="87"/>
      <c r="CG67" s="87"/>
      <c r="CH67" s="87"/>
      <c r="CI67" s="87"/>
      <c r="CJ67" s="87"/>
      <c r="CK67" s="87"/>
      <c r="CL67" s="87"/>
      <c r="CM67" s="87"/>
      <c r="CN67" s="87"/>
      <c r="CO67" s="87"/>
      <c r="CP67" s="87"/>
      <c r="CQ67" s="87"/>
      <c r="CR67" s="87"/>
      <c r="CS67" s="87"/>
      <c r="CT67" s="87"/>
      <c r="CU67" s="87"/>
      <c r="CV67" s="87"/>
      <c r="CW67" s="87"/>
      <c r="CX67" s="87"/>
      <c r="CY67" s="87"/>
      <c r="CZ67" s="87"/>
      <c r="DA67" s="87"/>
      <c r="DB67" s="87"/>
      <c r="DC67" s="87"/>
      <c r="DD67" s="87"/>
      <c r="DE67" s="87"/>
      <c r="DF67" s="87"/>
      <c r="DG67" s="87"/>
      <c r="DH67" s="87"/>
      <c r="DI67" s="87"/>
      <c r="DJ67" s="87"/>
      <c r="DK67" s="87"/>
      <c r="DL67" s="87"/>
      <c r="DM67" s="87"/>
      <c r="DN67" s="87"/>
      <c r="DO67" s="87"/>
      <c r="DP67" s="87"/>
      <c r="DQ67" s="87"/>
      <c r="DR67" s="87"/>
      <c r="DS67" s="87"/>
      <c r="DT67" s="87"/>
      <c r="DU67" s="87"/>
      <c r="DV67" s="87"/>
      <c r="DW67" s="87"/>
      <c r="DX67" s="87"/>
      <c r="DY67" s="87"/>
      <c r="DZ67" s="87"/>
      <c r="EA67" s="87"/>
      <c r="EB67" s="87"/>
      <c r="EC67" s="87"/>
      <c r="ED67" s="87"/>
      <c r="EE67" s="87"/>
      <c r="EF67" s="87"/>
      <c r="EG67" s="87"/>
      <c r="EH67" s="87"/>
      <c r="EI67" s="87"/>
      <c r="EJ67" s="87"/>
      <c r="EK67" s="87"/>
      <c r="EL67" s="87"/>
      <c r="EM67" s="87"/>
      <c r="EN67" s="87"/>
      <c r="EO67" s="87">
        <v>3</v>
      </c>
      <c r="EP67" s="87"/>
      <c r="EQ67" s="87"/>
      <c r="ER67" s="87"/>
      <c r="ES67" s="87"/>
      <c r="ET67" s="87"/>
      <c r="EU67" s="87"/>
      <c r="EV67" s="87"/>
      <c r="EW67" s="87"/>
      <c r="EX67" s="87"/>
      <c r="EY67" s="87"/>
      <c r="EZ67" s="87"/>
      <c r="FA67" s="87"/>
      <c r="FB67" s="87"/>
      <c r="FC67" s="87"/>
      <c r="FD67" s="87"/>
      <c r="FE67" s="87"/>
      <c r="FF67" s="87"/>
      <c r="FG67" s="87"/>
      <c r="FH67" s="87"/>
      <c r="FI67" s="87"/>
      <c r="FJ67" s="87"/>
      <c r="FK67" s="87"/>
      <c r="FL67" s="87"/>
      <c r="FM67" s="87"/>
      <c r="FN67" s="87"/>
      <c r="FO67" s="87"/>
      <c r="FP67" s="87"/>
      <c r="FQ67" s="87"/>
      <c r="FR67" s="87"/>
      <c r="FS67" s="87"/>
      <c r="FT67" s="87"/>
      <c r="FU67" s="87"/>
      <c r="FV67" s="87"/>
      <c r="FW67" s="87"/>
      <c r="FX67" s="87">
        <v>0</v>
      </c>
      <c r="FY67" s="87"/>
      <c r="FZ67" s="87"/>
      <c r="GA67" s="87"/>
      <c r="GB67" s="87"/>
      <c r="GC67" s="87">
        <v>0</v>
      </c>
      <c r="GD67" s="87"/>
      <c r="GE67" s="87"/>
      <c r="GF67" s="87">
        <v>0</v>
      </c>
      <c r="GG67" s="87"/>
      <c r="GH67" s="87"/>
      <c r="GI67" s="87"/>
      <c r="GJ67" s="87"/>
      <c r="GK67" s="87"/>
      <c r="GL67" s="87"/>
      <c r="GM67" s="87">
        <v>0</v>
      </c>
      <c r="GN67" s="87"/>
      <c r="GO67" s="87"/>
      <c r="GP67" s="87">
        <v>0</v>
      </c>
      <c r="GQ67" s="87"/>
      <c r="GR67" s="87"/>
      <c r="GS67" s="87"/>
      <c r="GT67" s="87"/>
      <c r="GU67" s="87">
        <v>0</v>
      </c>
      <c r="GV67" s="87"/>
      <c r="GW67" s="87"/>
      <c r="GX67" s="87">
        <v>0</v>
      </c>
      <c r="GY67" s="87"/>
      <c r="GZ67" s="87"/>
      <c r="HA67" s="87"/>
      <c r="HB67" s="87"/>
      <c r="HC67" s="87">
        <v>0</v>
      </c>
    </row>
    <row r="68" spans="1:211" ht="48">
      <c r="A68" s="783" t="s">
        <v>593</v>
      </c>
      <c r="B68" s="87" t="s">
        <v>368</v>
      </c>
      <c r="C68" s="783" t="s">
        <v>4255</v>
      </c>
      <c r="D68" s="87" t="s">
        <v>3733</v>
      </c>
      <c r="E68" s="87" t="s">
        <v>3734</v>
      </c>
      <c r="F68" s="87">
        <v>2348</v>
      </c>
      <c r="G68" s="87" t="s">
        <v>3735</v>
      </c>
      <c r="H68" s="87" t="s">
        <v>3927</v>
      </c>
      <c r="I68" s="87" t="s">
        <v>4256</v>
      </c>
      <c r="J68" s="87" t="s">
        <v>4257</v>
      </c>
      <c r="K68" s="87" t="s">
        <v>3105</v>
      </c>
      <c r="L68" s="87" t="s">
        <v>4258</v>
      </c>
      <c r="M68" s="87">
        <v>8</v>
      </c>
      <c r="N68" s="87"/>
      <c r="O68" s="87"/>
      <c r="P68" s="87"/>
      <c r="Q68" s="87">
        <v>14</v>
      </c>
      <c r="R68" s="87"/>
      <c r="S68" s="87"/>
      <c r="T68" s="87"/>
      <c r="U68" s="87">
        <v>6</v>
      </c>
      <c r="V68" s="87">
        <v>8</v>
      </c>
      <c r="W68" s="87">
        <v>4</v>
      </c>
      <c r="X68" s="87"/>
      <c r="Y68" s="87"/>
      <c r="Z68" s="87"/>
      <c r="AA68" s="87"/>
      <c r="AB68" s="87"/>
      <c r="AC68" s="87"/>
      <c r="AD68" s="87"/>
      <c r="AE68" s="87"/>
      <c r="AF68" s="87"/>
      <c r="AG68" s="87"/>
      <c r="AH68" s="87"/>
      <c r="AI68" s="87"/>
      <c r="AJ68" s="87"/>
      <c r="AK68" s="87"/>
      <c r="AL68" s="87"/>
      <c r="AM68" s="87"/>
      <c r="AN68" s="87"/>
      <c r="AO68" s="87"/>
      <c r="AP68" s="87"/>
      <c r="AQ68" s="87"/>
      <c r="AR68" s="87"/>
      <c r="AS68" s="87"/>
      <c r="AT68" s="87"/>
      <c r="AU68" s="87"/>
      <c r="AV68" s="87"/>
      <c r="AW68" s="87"/>
      <c r="AX68" s="87"/>
      <c r="AY68" s="87"/>
      <c r="AZ68" s="87"/>
      <c r="BA68" s="87"/>
      <c r="BB68" s="87"/>
      <c r="BC68" s="87"/>
      <c r="BD68" s="87"/>
      <c r="BE68" s="87"/>
      <c r="BF68" s="87"/>
      <c r="BG68" s="87"/>
      <c r="BH68" s="87"/>
      <c r="BI68" s="87"/>
      <c r="BJ68" s="87"/>
      <c r="BK68" s="87"/>
      <c r="BL68" s="87"/>
      <c r="BM68" s="87"/>
      <c r="BN68" s="87"/>
      <c r="BO68" s="87"/>
      <c r="BP68" s="87"/>
      <c r="BQ68" s="87"/>
      <c r="BR68" s="87"/>
      <c r="BS68" s="87"/>
      <c r="BT68" s="87"/>
      <c r="BU68" s="87"/>
      <c r="BV68" s="87"/>
      <c r="BW68" s="87"/>
      <c r="BX68" s="87"/>
      <c r="BY68" s="87"/>
      <c r="BZ68" s="87"/>
      <c r="CA68" s="87"/>
      <c r="CB68" s="87"/>
      <c r="CC68" s="87"/>
      <c r="CD68" s="87"/>
      <c r="CE68" s="87"/>
      <c r="CF68" s="87"/>
      <c r="CG68" s="87"/>
      <c r="CH68" s="87"/>
      <c r="CI68" s="87"/>
      <c r="CJ68" s="87"/>
      <c r="CK68" s="87"/>
      <c r="CL68" s="87"/>
      <c r="CM68" s="87"/>
      <c r="CN68" s="87"/>
      <c r="CO68" s="87"/>
      <c r="CP68" s="87"/>
      <c r="CQ68" s="87"/>
      <c r="CR68" s="87"/>
      <c r="CS68" s="87"/>
      <c r="CT68" s="87"/>
      <c r="CU68" s="87"/>
      <c r="CV68" s="87"/>
      <c r="CW68" s="87"/>
      <c r="CX68" s="87"/>
      <c r="CY68" s="87"/>
      <c r="CZ68" s="87"/>
      <c r="DA68" s="87"/>
      <c r="DB68" s="87"/>
      <c r="DC68" s="87"/>
      <c r="DD68" s="87"/>
      <c r="DE68" s="87"/>
      <c r="DF68" s="87"/>
      <c r="DG68" s="87"/>
      <c r="DH68" s="87"/>
      <c r="DI68" s="87"/>
      <c r="DJ68" s="87"/>
      <c r="DK68" s="87"/>
      <c r="DL68" s="87"/>
      <c r="DM68" s="87"/>
      <c r="DN68" s="87"/>
      <c r="DO68" s="87"/>
      <c r="DP68" s="87"/>
      <c r="DQ68" s="87"/>
      <c r="DR68" s="87"/>
      <c r="DS68" s="87"/>
      <c r="DT68" s="87"/>
      <c r="DU68" s="87"/>
      <c r="DV68" s="87"/>
      <c r="DW68" s="87"/>
      <c r="DX68" s="87"/>
      <c r="DY68" s="87"/>
      <c r="DZ68" s="87"/>
      <c r="EA68" s="87"/>
      <c r="EB68" s="87"/>
      <c r="EC68" s="87"/>
      <c r="ED68" s="87"/>
      <c r="EE68" s="87"/>
      <c r="EF68" s="87"/>
      <c r="EG68" s="87"/>
      <c r="EH68" s="87"/>
      <c r="EI68" s="87"/>
      <c r="EJ68" s="87"/>
      <c r="EK68" s="87">
        <v>2</v>
      </c>
      <c r="EL68" s="87"/>
      <c r="EM68" s="87"/>
      <c r="EN68" s="87"/>
      <c r="EO68" s="87"/>
      <c r="EP68" s="87"/>
      <c r="EQ68" s="87"/>
      <c r="ER68" s="87"/>
      <c r="ES68" s="87"/>
      <c r="ET68" s="87"/>
      <c r="EU68" s="87"/>
      <c r="EV68" s="87"/>
      <c r="EW68" s="87"/>
      <c r="EX68" s="87"/>
      <c r="EY68" s="87"/>
      <c r="EZ68" s="87"/>
      <c r="FA68" s="87"/>
      <c r="FB68" s="87"/>
      <c r="FC68" s="87"/>
      <c r="FD68" s="87"/>
      <c r="FE68" s="87"/>
      <c r="FF68" s="87"/>
      <c r="FG68" s="87"/>
      <c r="FH68" s="87"/>
      <c r="FI68" s="87"/>
      <c r="FJ68" s="87"/>
      <c r="FK68" s="87"/>
      <c r="FL68" s="87"/>
      <c r="FM68" s="87"/>
      <c r="FN68" s="87"/>
      <c r="FO68" s="87"/>
      <c r="FP68" s="87"/>
      <c r="FQ68" s="87"/>
      <c r="FR68" s="87"/>
      <c r="FS68" s="87"/>
      <c r="FT68" s="87"/>
      <c r="FU68" s="87"/>
      <c r="FV68" s="87">
        <v>2</v>
      </c>
      <c r="FW68" s="87"/>
      <c r="FX68" s="87">
        <v>2</v>
      </c>
      <c r="FY68" s="87">
        <v>2</v>
      </c>
      <c r="FZ68" s="87"/>
      <c r="GA68" s="87"/>
      <c r="GB68" s="87"/>
      <c r="GC68" s="87">
        <v>2</v>
      </c>
      <c r="GD68" s="87"/>
      <c r="GE68" s="87"/>
      <c r="GF68" s="87">
        <v>0</v>
      </c>
      <c r="GG68" s="87"/>
      <c r="GH68" s="87"/>
      <c r="GI68" s="87"/>
      <c r="GJ68" s="87"/>
      <c r="GK68" s="87"/>
      <c r="GL68" s="87"/>
      <c r="GM68" s="87">
        <v>0</v>
      </c>
      <c r="GN68" s="87"/>
      <c r="GO68" s="87"/>
      <c r="GP68" s="87">
        <v>0</v>
      </c>
      <c r="GQ68" s="87"/>
      <c r="GR68" s="87"/>
      <c r="GS68" s="87"/>
      <c r="GT68" s="87"/>
      <c r="GU68" s="87">
        <v>0</v>
      </c>
      <c r="GV68" s="87"/>
      <c r="GW68" s="87"/>
      <c r="GX68" s="87">
        <v>0</v>
      </c>
      <c r="GY68" s="87"/>
      <c r="GZ68" s="87"/>
      <c r="HA68" s="87"/>
      <c r="HB68" s="87"/>
      <c r="HC68" s="87">
        <v>0</v>
      </c>
    </row>
    <row r="69" spans="1:211" ht="72">
      <c r="A69" s="783" t="s">
        <v>594</v>
      </c>
      <c r="B69" s="87" t="s">
        <v>369</v>
      </c>
      <c r="C69" s="783" t="s">
        <v>4259</v>
      </c>
      <c r="D69" s="87" t="s">
        <v>4260</v>
      </c>
      <c r="E69" s="87" t="s">
        <v>3106</v>
      </c>
      <c r="F69" s="87">
        <v>2715</v>
      </c>
      <c r="G69" s="87" t="s">
        <v>3107</v>
      </c>
      <c r="H69" s="87" t="s">
        <v>3108</v>
      </c>
      <c r="I69" s="87" t="s">
        <v>3736</v>
      </c>
      <c r="J69" s="87" t="s">
        <v>3737</v>
      </c>
      <c r="K69" s="87" t="s">
        <v>3928</v>
      </c>
      <c r="L69" s="87" t="s">
        <v>3738</v>
      </c>
      <c r="M69" s="87">
        <v>69</v>
      </c>
      <c r="N69" s="87"/>
      <c r="O69" s="87">
        <v>2</v>
      </c>
      <c r="P69" s="87">
        <v>2</v>
      </c>
      <c r="Q69" s="87">
        <v>33</v>
      </c>
      <c r="R69" s="87"/>
      <c r="S69" s="87"/>
      <c r="T69" s="87"/>
      <c r="U69" s="87">
        <v>75</v>
      </c>
      <c r="V69" s="87">
        <v>54</v>
      </c>
      <c r="W69" s="87">
        <v>10</v>
      </c>
      <c r="X69" s="87"/>
      <c r="Y69" s="87"/>
      <c r="Z69" s="87"/>
      <c r="AA69" s="87"/>
      <c r="AB69" s="87"/>
      <c r="AC69" s="87"/>
      <c r="AD69" s="87"/>
      <c r="AE69" s="87"/>
      <c r="AF69" s="87"/>
      <c r="AG69" s="87"/>
      <c r="AH69" s="87"/>
      <c r="AI69" s="87"/>
      <c r="AJ69" s="87"/>
      <c r="AK69" s="87"/>
      <c r="AL69" s="87"/>
      <c r="AM69" s="87"/>
      <c r="AN69" s="87"/>
      <c r="AO69" s="87"/>
      <c r="AP69" s="87"/>
      <c r="AQ69" s="87"/>
      <c r="AR69" s="87"/>
      <c r="AS69" s="87"/>
      <c r="AT69" s="87"/>
      <c r="AU69" s="87"/>
      <c r="AV69" s="87"/>
      <c r="AW69" s="87"/>
      <c r="AX69" s="87"/>
      <c r="AY69" s="87"/>
      <c r="AZ69" s="87"/>
      <c r="BA69" s="87"/>
      <c r="BB69" s="87"/>
      <c r="BC69" s="87"/>
      <c r="BD69" s="87"/>
      <c r="BE69" s="87"/>
      <c r="BF69" s="87"/>
      <c r="BG69" s="87"/>
      <c r="BH69" s="87"/>
      <c r="BI69" s="87"/>
      <c r="BJ69" s="87"/>
      <c r="BK69" s="87"/>
      <c r="BL69" s="87"/>
      <c r="BM69" s="87"/>
      <c r="BN69" s="87"/>
      <c r="BO69" s="87"/>
      <c r="BP69" s="87"/>
      <c r="BQ69" s="87"/>
      <c r="BR69" s="87"/>
      <c r="BS69" s="87"/>
      <c r="BT69" s="87"/>
      <c r="BU69" s="87"/>
      <c r="BV69" s="87"/>
      <c r="BW69" s="87"/>
      <c r="BX69" s="87"/>
      <c r="BY69" s="87"/>
      <c r="BZ69" s="87"/>
      <c r="CA69" s="87"/>
      <c r="CB69" s="87"/>
      <c r="CC69" s="87"/>
      <c r="CD69" s="87"/>
      <c r="CE69" s="87"/>
      <c r="CF69" s="87"/>
      <c r="CG69" s="87"/>
      <c r="CH69" s="87"/>
      <c r="CI69" s="87"/>
      <c r="CJ69" s="87"/>
      <c r="CK69" s="87"/>
      <c r="CL69" s="87"/>
      <c r="CM69" s="87"/>
      <c r="CN69" s="87"/>
      <c r="CO69" s="87"/>
      <c r="CP69" s="87"/>
      <c r="CQ69" s="87"/>
      <c r="CR69" s="87"/>
      <c r="CS69" s="87"/>
      <c r="CT69" s="87"/>
      <c r="CU69" s="87"/>
      <c r="CV69" s="87"/>
      <c r="CW69" s="87"/>
      <c r="CX69" s="87"/>
      <c r="CY69" s="87"/>
      <c r="CZ69" s="87"/>
      <c r="DA69" s="87"/>
      <c r="DB69" s="87"/>
      <c r="DC69" s="87"/>
      <c r="DD69" s="87"/>
      <c r="DE69" s="87"/>
      <c r="DF69" s="87"/>
      <c r="DG69" s="87"/>
      <c r="DH69" s="87"/>
      <c r="DI69" s="87"/>
      <c r="DJ69" s="87"/>
      <c r="DK69" s="87"/>
      <c r="DL69" s="87"/>
      <c r="DM69" s="87"/>
      <c r="DN69" s="87"/>
      <c r="DO69" s="87"/>
      <c r="DP69" s="87"/>
      <c r="DQ69" s="87"/>
      <c r="DR69" s="87"/>
      <c r="DS69" s="87"/>
      <c r="DT69" s="87"/>
      <c r="DU69" s="87"/>
      <c r="DV69" s="87"/>
      <c r="DW69" s="87"/>
      <c r="DX69" s="87"/>
      <c r="DY69" s="87"/>
      <c r="DZ69" s="87"/>
      <c r="EA69" s="87"/>
      <c r="EB69" s="87"/>
      <c r="EC69" s="87"/>
      <c r="ED69" s="87"/>
      <c r="EE69" s="87"/>
      <c r="EF69" s="87"/>
      <c r="EG69" s="87"/>
      <c r="EH69" s="87"/>
      <c r="EI69" s="87"/>
      <c r="EJ69" s="87"/>
      <c r="EK69" s="87">
        <v>6</v>
      </c>
      <c r="EL69" s="87">
        <v>1</v>
      </c>
      <c r="EM69" s="87">
        <v>5</v>
      </c>
      <c r="EN69" s="87"/>
      <c r="EO69" s="87">
        <v>6</v>
      </c>
      <c r="EP69" s="87">
        <v>1</v>
      </c>
      <c r="EQ69" s="87"/>
      <c r="ER69" s="87"/>
      <c r="ES69" s="87"/>
      <c r="ET69" s="87"/>
      <c r="EU69" s="87"/>
      <c r="EV69" s="87"/>
      <c r="EW69" s="87"/>
      <c r="EX69" s="87"/>
      <c r="EY69" s="87"/>
      <c r="EZ69" s="87"/>
      <c r="FA69" s="87"/>
      <c r="FB69" s="87"/>
      <c r="FC69" s="87"/>
      <c r="FD69" s="87"/>
      <c r="FE69" s="87"/>
      <c r="FF69" s="87"/>
      <c r="FG69" s="87"/>
      <c r="FH69" s="87"/>
      <c r="FI69" s="87"/>
      <c r="FJ69" s="87"/>
      <c r="FK69" s="87"/>
      <c r="FL69" s="87"/>
      <c r="FM69" s="87"/>
      <c r="FN69" s="87"/>
      <c r="FO69" s="87"/>
      <c r="FP69" s="87"/>
      <c r="FQ69" s="87"/>
      <c r="FR69" s="87"/>
      <c r="FS69" s="87"/>
      <c r="FT69" s="87"/>
      <c r="FU69" s="87"/>
      <c r="FV69" s="87"/>
      <c r="FW69" s="87">
        <v>21</v>
      </c>
      <c r="FX69" s="87">
        <v>21</v>
      </c>
      <c r="FY69" s="87">
        <v>1</v>
      </c>
      <c r="FZ69" s="87"/>
      <c r="GA69" s="87">
        <v>6</v>
      </c>
      <c r="GB69" s="87">
        <v>14</v>
      </c>
      <c r="GC69" s="87">
        <v>21</v>
      </c>
      <c r="GD69" s="87"/>
      <c r="GE69" s="87"/>
      <c r="GF69" s="87">
        <v>0</v>
      </c>
      <c r="GG69" s="87"/>
      <c r="GH69" s="87"/>
      <c r="GI69" s="87"/>
      <c r="GJ69" s="87"/>
      <c r="GK69" s="87"/>
      <c r="GL69" s="87"/>
      <c r="GM69" s="87">
        <v>0</v>
      </c>
      <c r="GN69" s="87"/>
      <c r="GO69" s="87">
        <v>6</v>
      </c>
      <c r="GP69" s="87">
        <v>6</v>
      </c>
      <c r="GQ69" s="87">
        <v>6</v>
      </c>
      <c r="GR69" s="87"/>
      <c r="GS69" s="87"/>
      <c r="GT69" s="87"/>
      <c r="GU69" s="87">
        <v>6</v>
      </c>
      <c r="GV69" s="87"/>
      <c r="GW69" s="87"/>
      <c r="GX69" s="87">
        <v>0</v>
      </c>
      <c r="GY69" s="87"/>
      <c r="GZ69" s="87"/>
      <c r="HA69" s="87"/>
      <c r="HB69" s="87"/>
      <c r="HC69" s="87">
        <v>0</v>
      </c>
    </row>
    <row r="70" spans="1:211" ht="48">
      <c r="A70" s="783" t="s">
        <v>595</v>
      </c>
      <c r="B70" s="87" t="s">
        <v>370</v>
      </c>
      <c r="C70" s="783" t="s">
        <v>3014</v>
      </c>
      <c r="D70" s="87" t="s">
        <v>4261</v>
      </c>
      <c r="E70" s="87" t="s">
        <v>3109</v>
      </c>
      <c r="F70" s="87">
        <v>2633</v>
      </c>
      <c r="G70" s="87" t="s">
        <v>3110</v>
      </c>
      <c r="H70" s="87" t="s">
        <v>3111</v>
      </c>
      <c r="I70" s="87" t="s">
        <v>4262</v>
      </c>
      <c r="J70" s="87" t="s">
        <v>4263</v>
      </c>
      <c r="K70" s="87" t="s">
        <v>3112</v>
      </c>
      <c r="L70" s="87" t="s">
        <v>4264</v>
      </c>
      <c r="M70" s="87">
        <v>37</v>
      </c>
      <c r="N70" s="87"/>
      <c r="O70" s="87"/>
      <c r="P70" s="87">
        <v>5</v>
      </c>
      <c r="Q70" s="87">
        <v>12</v>
      </c>
      <c r="R70" s="87"/>
      <c r="S70" s="87"/>
      <c r="T70" s="87"/>
      <c r="U70" s="87">
        <v>28</v>
      </c>
      <c r="V70" s="87">
        <v>28</v>
      </c>
      <c r="W70" s="87"/>
      <c r="X70" s="87"/>
      <c r="Y70" s="87"/>
      <c r="Z70" s="87"/>
      <c r="AA70" s="87"/>
      <c r="AB70" s="87"/>
      <c r="AC70" s="87"/>
      <c r="AD70" s="87"/>
      <c r="AE70" s="87"/>
      <c r="AF70" s="87"/>
      <c r="AG70" s="87"/>
      <c r="AH70" s="87"/>
      <c r="AI70" s="87"/>
      <c r="AJ70" s="87"/>
      <c r="AK70" s="87"/>
      <c r="AL70" s="87"/>
      <c r="AM70" s="87"/>
      <c r="AN70" s="87"/>
      <c r="AO70" s="87"/>
      <c r="AP70" s="87"/>
      <c r="AQ70" s="87"/>
      <c r="AR70" s="87"/>
      <c r="AS70" s="87"/>
      <c r="AT70" s="87"/>
      <c r="AU70" s="87"/>
      <c r="AV70" s="87"/>
      <c r="AW70" s="87"/>
      <c r="AX70" s="87"/>
      <c r="AY70" s="87"/>
      <c r="AZ70" s="87"/>
      <c r="BA70" s="87"/>
      <c r="BB70" s="87"/>
      <c r="BC70" s="87"/>
      <c r="BD70" s="87"/>
      <c r="BE70" s="87"/>
      <c r="BF70" s="87"/>
      <c r="BG70" s="87"/>
      <c r="BH70" s="87"/>
      <c r="BI70" s="87"/>
      <c r="BJ70" s="87"/>
      <c r="BK70" s="87"/>
      <c r="BL70" s="87"/>
      <c r="BM70" s="87"/>
      <c r="BN70" s="87"/>
      <c r="BO70" s="87"/>
      <c r="BP70" s="87"/>
      <c r="BQ70" s="87"/>
      <c r="BR70" s="87"/>
      <c r="BS70" s="87"/>
      <c r="BT70" s="87"/>
      <c r="BU70" s="87"/>
      <c r="BV70" s="87"/>
      <c r="BW70" s="87"/>
      <c r="BX70" s="87"/>
      <c r="BY70" s="87"/>
      <c r="BZ70" s="87"/>
      <c r="CA70" s="87"/>
      <c r="CB70" s="87"/>
      <c r="CC70" s="87"/>
      <c r="CD70" s="87"/>
      <c r="CE70" s="87"/>
      <c r="CF70" s="87"/>
      <c r="CG70" s="87"/>
      <c r="CH70" s="87"/>
      <c r="CI70" s="87"/>
      <c r="CJ70" s="87"/>
      <c r="CK70" s="87"/>
      <c r="CL70" s="87"/>
      <c r="CM70" s="87"/>
      <c r="CN70" s="87"/>
      <c r="CO70" s="87"/>
      <c r="CP70" s="87"/>
      <c r="CQ70" s="87"/>
      <c r="CR70" s="87"/>
      <c r="CS70" s="87"/>
      <c r="CT70" s="87"/>
      <c r="CU70" s="87"/>
      <c r="CV70" s="87"/>
      <c r="CW70" s="87"/>
      <c r="CX70" s="87"/>
      <c r="CY70" s="87"/>
      <c r="CZ70" s="87"/>
      <c r="DA70" s="87"/>
      <c r="DB70" s="87"/>
      <c r="DC70" s="87"/>
      <c r="DD70" s="87"/>
      <c r="DE70" s="87"/>
      <c r="DF70" s="87"/>
      <c r="DG70" s="87"/>
      <c r="DH70" s="87"/>
      <c r="DI70" s="87"/>
      <c r="DJ70" s="87"/>
      <c r="DK70" s="87"/>
      <c r="DL70" s="87"/>
      <c r="DM70" s="87"/>
      <c r="DN70" s="87"/>
      <c r="DO70" s="87"/>
      <c r="DP70" s="87"/>
      <c r="DQ70" s="87"/>
      <c r="DR70" s="87"/>
      <c r="DS70" s="87"/>
      <c r="DT70" s="87"/>
      <c r="DU70" s="87"/>
      <c r="DV70" s="87"/>
      <c r="DW70" s="87"/>
      <c r="DX70" s="87"/>
      <c r="DY70" s="87"/>
      <c r="DZ70" s="87"/>
      <c r="EA70" s="87"/>
      <c r="EB70" s="87"/>
      <c r="EC70" s="87"/>
      <c r="ED70" s="87"/>
      <c r="EE70" s="87"/>
      <c r="EF70" s="87"/>
      <c r="EG70" s="87"/>
      <c r="EH70" s="87"/>
      <c r="EI70" s="87"/>
      <c r="EJ70" s="87"/>
      <c r="EK70" s="87"/>
      <c r="EL70" s="87"/>
      <c r="EM70" s="87"/>
      <c r="EN70" s="87"/>
      <c r="EO70" s="87"/>
      <c r="EP70" s="87"/>
      <c r="EQ70" s="87"/>
      <c r="ER70" s="87"/>
      <c r="ES70" s="87"/>
      <c r="ET70" s="87"/>
      <c r="EU70" s="87"/>
      <c r="EV70" s="87"/>
      <c r="EW70" s="87"/>
      <c r="EX70" s="87"/>
      <c r="EY70" s="87"/>
      <c r="EZ70" s="87"/>
      <c r="FA70" s="87"/>
      <c r="FB70" s="87"/>
      <c r="FC70" s="87"/>
      <c r="FD70" s="87"/>
      <c r="FE70" s="87"/>
      <c r="FF70" s="87"/>
      <c r="FG70" s="87"/>
      <c r="FH70" s="87"/>
      <c r="FI70" s="87"/>
      <c r="FJ70" s="87"/>
      <c r="FK70" s="87"/>
      <c r="FL70" s="87"/>
      <c r="FM70" s="87"/>
      <c r="FN70" s="87"/>
      <c r="FO70" s="87"/>
      <c r="FP70" s="87"/>
      <c r="FQ70" s="87"/>
      <c r="FR70" s="87"/>
      <c r="FS70" s="87"/>
      <c r="FT70" s="87"/>
      <c r="FU70" s="87"/>
      <c r="FV70" s="87">
        <v>5</v>
      </c>
      <c r="FW70" s="87">
        <v>4</v>
      </c>
      <c r="FX70" s="87">
        <v>9</v>
      </c>
      <c r="FY70" s="87">
        <v>9</v>
      </c>
      <c r="FZ70" s="87"/>
      <c r="GA70" s="87"/>
      <c r="GB70" s="87"/>
      <c r="GC70" s="87">
        <v>9</v>
      </c>
      <c r="GD70" s="87"/>
      <c r="GE70" s="87"/>
      <c r="GF70" s="87">
        <v>0</v>
      </c>
      <c r="GG70" s="87"/>
      <c r="GH70" s="87"/>
      <c r="GI70" s="87"/>
      <c r="GJ70" s="87"/>
      <c r="GK70" s="87"/>
      <c r="GL70" s="87"/>
      <c r="GM70" s="87">
        <v>0</v>
      </c>
      <c r="GN70" s="87"/>
      <c r="GO70" s="87"/>
      <c r="GP70" s="87">
        <v>0</v>
      </c>
      <c r="GQ70" s="87"/>
      <c r="GR70" s="87"/>
      <c r="GS70" s="87"/>
      <c r="GT70" s="87"/>
      <c r="GU70" s="87">
        <v>0</v>
      </c>
      <c r="GV70" s="87"/>
      <c r="GW70" s="87"/>
      <c r="GX70" s="87">
        <v>0</v>
      </c>
      <c r="GY70" s="87"/>
      <c r="GZ70" s="87"/>
      <c r="HA70" s="87"/>
      <c r="HB70" s="87"/>
      <c r="HC70" s="87">
        <v>0</v>
      </c>
    </row>
    <row r="71" spans="1:211" ht="48">
      <c r="A71" s="783" t="s">
        <v>596</v>
      </c>
      <c r="B71" s="87" t="s">
        <v>1392</v>
      </c>
      <c r="C71" s="783" t="s">
        <v>4265</v>
      </c>
      <c r="D71" s="87" t="s">
        <v>3929</v>
      </c>
      <c r="E71" s="87" t="s">
        <v>3113</v>
      </c>
      <c r="F71" s="87">
        <v>4230</v>
      </c>
      <c r="G71" s="87" t="s">
        <v>3114</v>
      </c>
      <c r="H71" s="87" t="s">
        <v>3115</v>
      </c>
      <c r="I71" s="87" t="s">
        <v>4266</v>
      </c>
      <c r="J71" s="87" t="s">
        <v>4267</v>
      </c>
      <c r="K71" s="87" t="s">
        <v>3116</v>
      </c>
      <c r="L71" s="87" t="s">
        <v>4268</v>
      </c>
      <c r="M71" s="87">
        <v>84</v>
      </c>
      <c r="N71" s="87"/>
      <c r="O71" s="87"/>
      <c r="P71" s="87">
        <v>1</v>
      </c>
      <c r="Q71" s="87">
        <v>54</v>
      </c>
      <c r="R71" s="87"/>
      <c r="S71" s="87"/>
      <c r="T71" s="87"/>
      <c r="U71" s="87">
        <v>96</v>
      </c>
      <c r="V71" s="87">
        <v>46</v>
      </c>
      <c r="W71" s="87">
        <v>20</v>
      </c>
      <c r="X71" s="87"/>
      <c r="Y71" s="87"/>
      <c r="Z71" s="87"/>
      <c r="AA71" s="87"/>
      <c r="AB71" s="87"/>
      <c r="AC71" s="87"/>
      <c r="AD71" s="87"/>
      <c r="AE71" s="87"/>
      <c r="AF71" s="87"/>
      <c r="AG71" s="87"/>
      <c r="AH71" s="87"/>
      <c r="AI71" s="87"/>
      <c r="AJ71" s="87"/>
      <c r="AK71" s="87"/>
      <c r="AL71" s="87"/>
      <c r="AM71" s="87"/>
      <c r="AN71" s="87"/>
      <c r="AO71" s="87"/>
      <c r="AP71" s="87"/>
      <c r="AQ71" s="87"/>
      <c r="AR71" s="87"/>
      <c r="AS71" s="87"/>
      <c r="AT71" s="87"/>
      <c r="AU71" s="87"/>
      <c r="AV71" s="87"/>
      <c r="AW71" s="87"/>
      <c r="AX71" s="87"/>
      <c r="AY71" s="87"/>
      <c r="AZ71" s="87"/>
      <c r="BA71" s="87"/>
      <c r="BB71" s="87"/>
      <c r="BC71" s="87"/>
      <c r="BD71" s="87"/>
      <c r="BE71" s="87"/>
      <c r="BF71" s="87"/>
      <c r="BG71" s="87"/>
      <c r="BH71" s="87"/>
      <c r="BI71" s="87"/>
      <c r="BJ71" s="87"/>
      <c r="BK71" s="87"/>
      <c r="BL71" s="87"/>
      <c r="BM71" s="87"/>
      <c r="BN71" s="87"/>
      <c r="BO71" s="87"/>
      <c r="BP71" s="87"/>
      <c r="BQ71" s="87"/>
      <c r="BR71" s="87"/>
      <c r="BS71" s="87"/>
      <c r="BT71" s="87"/>
      <c r="BU71" s="87"/>
      <c r="BV71" s="87"/>
      <c r="BW71" s="87"/>
      <c r="BX71" s="87"/>
      <c r="BY71" s="87"/>
      <c r="BZ71" s="87"/>
      <c r="CA71" s="87"/>
      <c r="CB71" s="87"/>
      <c r="CC71" s="87"/>
      <c r="CD71" s="87"/>
      <c r="CE71" s="87"/>
      <c r="CF71" s="87"/>
      <c r="CG71" s="87"/>
      <c r="CH71" s="87"/>
      <c r="CI71" s="87"/>
      <c r="CJ71" s="87"/>
      <c r="CK71" s="87"/>
      <c r="CL71" s="87"/>
      <c r="CM71" s="87"/>
      <c r="CN71" s="87"/>
      <c r="CO71" s="87"/>
      <c r="CP71" s="87"/>
      <c r="CQ71" s="87"/>
      <c r="CR71" s="87"/>
      <c r="CS71" s="87"/>
      <c r="CT71" s="87"/>
      <c r="CU71" s="87"/>
      <c r="CV71" s="87"/>
      <c r="CW71" s="87"/>
      <c r="CX71" s="87"/>
      <c r="CY71" s="87"/>
      <c r="CZ71" s="87"/>
      <c r="DA71" s="87"/>
      <c r="DB71" s="87"/>
      <c r="DC71" s="87"/>
      <c r="DD71" s="87"/>
      <c r="DE71" s="87"/>
      <c r="DF71" s="87"/>
      <c r="DG71" s="87"/>
      <c r="DH71" s="87"/>
      <c r="DI71" s="87"/>
      <c r="DJ71" s="87"/>
      <c r="DK71" s="87"/>
      <c r="DL71" s="87"/>
      <c r="DM71" s="87"/>
      <c r="DN71" s="87"/>
      <c r="DO71" s="87"/>
      <c r="DP71" s="87"/>
      <c r="DQ71" s="87"/>
      <c r="DR71" s="87"/>
      <c r="DS71" s="87"/>
      <c r="DT71" s="87"/>
      <c r="DU71" s="87"/>
      <c r="DV71" s="87"/>
      <c r="DW71" s="87"/>
      <c r="DX71" s="87"/>
      <c r="DY71" s="87"/>
      <c r="DZ71" s="87"/>
      <c r="EA71" s="87"/>
      <c r="EB71" s="87"/>
      <c r="EC71" s="87"/>
      <c r="ED71" s="87"/>
      <c r="EE71" s="87"/>
      <c r="EF71" s="87"/>
      <c r="EG71" s="87"/>
      <c r="EH71" s="87"/>
      <c r="EI71" s="87"/>
      <c r="EJ71" s="87"/>
      <c r="EK71" s="87"/>
      <c r="EL71" s="87"/>
      <c r="EM71" s="87">
        <v>3</v>
      </c>
      <c r="EN71" s="87"/>
      <c r="EO71" s="87">
        <v>5</v>
      </c>
      <c r="EP71" s="87"/>
      <c r="EQ71" s="87"/>
      <c r="ER71" s="87"/>
      <c r="ES71" s="87"/>
      <c r="ET71" s="87"/>
      <c r="EU71" s="87"/>
      <c r="EV71" s="87"/>
      <c r="EW71" s="87"/>
      <c r="EX71" s="87"/>
      <c r="EY71" s="87"/>
      <c r="EZ71" s="87"/>
      <c r="FA71" s="87"/>
      <c r="FB71" s="87"/>
      <c r="FC71" s="87"/>
      <c r="FD71" s="87"/>
      <c r="FE71" s="87"/>
      <c r="FF71" s="87"/>
      <c r="FG71" s="87"/>
      <c r="FH71" s="87"/>
      <c r="FI71" s="87"/>
      <c r="FJ71" s="87"/>
      <c r="FK71" s="87"/>
      <c r="FL71" s="87"/>
      <c r="FM71" s="87"/>
      <c r="FN71" s="87"/>
      <c r="FO71" s="87"/>
      <c r="FP71" s="87"/>
      <c r="FQ71" s="87"/>
      <c r="FR71" s="87"/>
      <c r="FS71" s="87"/>
      <c r="FT71" s="87"/>
      <c r="FU71" s="87"/>
      <c r="FV71" s="87">
        <v>4</v>
      </c>
      <c r="FW71" s="87"/>
      <c r="FX71" s="87">
        <v>4</v>
      </c>
      <c r="FY71" s="87"/>
      <c r="FZ71" s="87"/>
      <c r="GA71" s="87"/>
      <c r="GB71" s="87">
        <v>4</v>
      </c>
      <c r="GC71" s="87">
        <v>4</v>
      </c>
      <c r="GD71" s="87"/>
      <c r="GE71" s="87"/>
      <c r="GF71" s="87">
        <v>0</v>
      </c>
      <c r="GG71" s="87"/>
      <c r="GH71" s="87"/>
      <c r="GI71" s="87"/>
      <c r="GJ71" s="87"/>
      <c r="GK71" s="87"/>
      <c r="GL71" s="87"/>
      <c r="GM71" s="87">
        <v>0</v>
      </c>
      <c r="GN71" s="87"/>
      <c r="GO71" s="87"/>
      <c r="GP71" s="87">
        <v>0</v>
      </c>
      <c r="GQ71" s="87"/>
      <c r="GR71" s="87"/>
      <c r="GS71" s="87"/>
      <c r="GT71" s="87"/>
      <c r="GU71" s="87">
        <v>0</v>
      </c>
      <c r="GV71" s="87"/>
      <c r="GW71" s="87"/>
      <c r="GX71" s="87">
        <v>0</v>
      </c>
      <c r="GY71" s="87"/>
      <c r="GZ71" s="87"/>
      <c r="HA71" s="87"/>
      <c r="HB71" s="87"/>
      <c r="HC71" s="87">
        <v>0</v>
      </c>
    </row>
    <row r="72" spans="1:211" ht="60">
      <c r="A72" s="783" t="s">
        <v>597</v>
      </c>
      <c r="B72" s="87" t="s">
        <v>371</v>
      </c>
      <c r="C72" s="783" t="s">
        <v>3930</v>
      </c>
      <c r="D72" s="87" t="s">
        <v>3449</v>
      </c>
      <c r="E72" s="87" t="s">
        <v>3450</v>
      </c>
      <c r="F72" s="87"/>
      <c r="G72" s="87" t="s">
        <v>3451</v>
      </c>
      <c r="H72" s="87" t="s">
        <v>3399</v>
      </c>
      <c r="I72" s="87" t="s">
        <v>4269</v>
      </c>
      <c r="J72" s="87" t="s">
        <v>3931</v>
      </c>
      <c r="K72" s="87" t="s">
        <v>3452</v>
      </c>
      <c r="L72" s="87" t="s">
        <v>3932</v>
      </c>
      <c r="M72" s="87">
        <v>22</v>
      </c>
      <c r="N72" s="87"/>
      <c r="O72" s="87">
        <v>1</v>
      </c>
      <c r="P72" s="87"/>
      <c r="Q72" s="87">
        <v>2</v>
      </c>
      <c r="R72" s="87"/>
      <c r="S72" s="87"/>
      <c r="T72" s="87"/>
      <c r="U72" s="87">
        <v>50</v>
      </c>
      <c r="V72" s="87">
        <v>13</v>
      </c>
      <c r="W72" s="87">
        <v>4</v>
      </c>
      <c r="X72" s="87"/>
      <c r="Y72" s="87"/>
      <c r="Z72" s="87"/>
      <c r="AA72" s="87"/>
      <c r="AB72" s="87"/>
      <c r="AC72" s="87"/>
      <c r="AD72" s="87"/>
      <c r="AE72" s="87"/>
      <c r="AF72" s="87"/>
      <c r="AG72" s="87"/>
      <c r="AH72" s="87"/>
      <c r="AI72" s="87"/>
      <c r="AJ72" s="87"/>
      <c r="AK72" s="87"/>
      <c r="AL72" s="87"/>
      <c r="AM72" s="87"/>
      <c r="AN72" s="87"/>
      <c r="AO72" s="87"/>
      <c r="AP72" s="87"/>
      <c r="AQ72" s="87"/>
      <c r="AR72" s="87"/>
      <c r="AS72" s="87"/>
      <c r="AT72" s="87"/>
      <c r="AU72" s="87"/>
      <c r="AV72" s="87"/>
      <c r="AW72" s="87"/>
      <c r="AX72" s="87"/>
      <c r="AY72" s="87"/>
      <c r="AZ72" s="87"/>
      <c r="BA72" s="87"/>
      <c r="BB72" s="87"/>
      <c r="BC72" s="87"/>
      <c r="BD72" s="87"/>
      <c r="BE72" s="87"/>
      <c r="BF72" s="87"/>
      <c r="BG72" s="87"/>
      <c r="BH72" s="87"/>
      <c r="BI72" s="87"/>
      <c r="BJ72" s="87"/>
      <c r="BK72" s="87"/>
      <c r="BL72" s="87"/>
      <c r="BM72" s="87"/>
      <c r="BN72" s="87"/>
      <c r="BO72" s="87"/>
      <c r="BP72" s="87"/>
      <c r="BQ72" s="87"/>
      <c r="BR72" s="87"/>
      <c r="BS72" s="87"/>
      <c r="BT72" s="87"/>
      <c r="BU72" s="87"/>
      <c r="BV72" s="87"/>
      <c r="BW72" s="87"/>
      <c r="BX72" s="87"/>
      <c r="BY72" s="87"/>
      <c r="BZ72" s="87"/>
      <c r="CA72" s="87"/>
      <c r="CB72" s="87"/>
      <c r="CC72" s="87"/>
      <c r="CD72" s="87"/>
      <c r="CE72" s="87"/>
      <c r="CF72" s="87"/>
      <c r="CG72" s="87"/>
      <c r="CH72" s="87"/>
      <c r="CI72" s="87"/>
      <c r="CJ72" s="87"/>
      <c r="CK72" s="87"/>
      <c r="CL72" s="87"/>
      <c r="CM72" s="87"/>
      <c r="CN72" s="87"/>
      <c r="CO72" s="87"/>
      <c r="CP72" s="87"/>
      <c r="CQ72" s="87"/>
      <c r="CR72" s="87"/>
      <c r="CS72" s="87"/>
      <c r="CT72" s="87"/>
      <c r="CU72" s="87"/>
      <c r="CV72" s="87"/>
      <c r="CW72" s="87"/>
      <c r="CX72" s="87"/>
      <c r="CY72" s="87"/>
      <c r="CZ72" s="87"/>
      <c r="DA72" s="87"/>
      <c r="DB72" s="87"/>
      <c r="DC72" s="87"/>
      <c r="DD72" s="87"/>
      <c r="DE72" s="87"/>
      <c r="DF72" s="87"/>
      <c r="DG72" s="87"/>
      <c r="DH72" s="87"/>
      <c r="DI72" s="87"/>
      <c r="DJ72" s="87"/>
      <c r="DK72" s="87"/>
      <c r="DL72" s="87"/>
      <c r="DM72" s="87"/>
      <c r="DN72" s="87"/>
      <c r="DO72" s="87"/>
      <c r="DP72" s="87"/>
      <c r="DQ72" s="87"/>
      <c r="DR72" s="87"/>
      <c r="DS72" s="87"/>
      <c r="DT72" s="87"/>
      <c r="DU72" s="87"/>
      <c r="DV72" s="87"/>
      <c r="DW72" s="87"/>
      <c r="DX72" s="87"/>
      <c r="DY72" s="87"/>
      <c r="DZ72" s="87"/>
      <c r="EA72" s="87"/>
      <c r="EB72" s="87"/>
      <c r="EC72" s="87"/>
      <c r="ED72" s="87"/>
      <c r="EE72" s="87"/>
      <c r="EF72" s="87"/>
      <c r="EG72" s="87"/>
      <c r="EH72" s="87"/>
      <c r="EI72" s="87"/>
      <c r="EJ72" s="87"/>
      <c r="EK72" s="87">
        <v>1</v>
      </c>
      <c r="EL72" s="87"/>
      <c r="EM72" s="87"/>
      <c r="EN72" s="87"/>
      <c r="EO72" s="87"/>
      <c r="EP72" s="87"/>
      <c r="EQ72" s="87"/>
      <c r="ER72" s="87"/>
      <c r="ES72" s="87"/>
      <c r="ET72" s="87"/>
      <c r="EU72" s="87"/>
      <c r="EV72" s="87"/>
      <c r="EW72" s="87"/>
      <c r="EX72" s="87"/>
      <c r="EY72" s="87"/>
      <c r="EZ72" s="87"/>
      <c r="FA72" s="87"/>
      <c r="FB72" s="87"/>
      <c r="FC72" s="87"/>
      <c r="FD72" s="87"/>
      <c r="FE72" s="87"/>
      <c r="FF72" s="87"/>
      <c r="FG72" s="87"/>
      <c r="FH72" s="87"/>
      <c r="FI72" s="87"/>
      <c r="FJ72" s="87"/>
      <c r="FK72" s="87"/>
      <c r="FL72" s="87"/>
      <c r="FM72" s="87"/>
      <c r="FN72" s="87"/>
      <c r="FO72" s="87"/>
      <c r="FP72" s="87"/>
      <c r="FQ72" s="87"/>
      <c r="FR72" s="87"/>
      <c r="FS72" s="87"/>
      <c r="FT72" s="87"/>
      <c r="FU72" s="87"/>
      <c r="FV72" s="87">
        <v>5</v>
      </c>
      <c r="FW72" s="87">
        <v>8</v>
      </c>
      <c r="FX72" s="87">
        <v>13</v>
      </c>
      <c r="FY72" s="87">
        <v>6</v>
      </c>
      <c r="FZ72" s="87"/>
      <c r="GA72" s="87"/>
      <c r="GB72" s="87">
        <v>7</v>
      </c>
      <c r="GC72" s="87">
        <v>13</v>
      </c>
      <c r="GD72" s="87"/>
      <c r="GE72" s="87"/>
      <c r="GF72" s="87">
        <v>0</v>
      </c>
      <c r="GG72" s="87"/>
      <c r="GH72" s="87"/>
      <c r="GI72" s="87"/>
      <c r="GJ72" s="87"/>
      <c r="GK72" s="87"/>
      <c r="GL72" s="87"/>
      <c r="GM72" s="87">
        <v>0</v>
      </c>
      <c r="GN72" s="87"/>
      <c r="GO72" s="87"/>
      <c r="GP72" s="87">
        <v>0</v>
      </c>
      <c r="GQ72" s="87"/>
      <c r="GR72" s="87"/>
      <c r="GS72" s="87"/>
      <c r="GT72" s="87"/>
      <c r="GU72" s="87">
        <v>0</v>
      </c>
      <c r="GV72" s="87"/>
      <c r="GW72" s="87"/>
      <c r="GX72" s="87">
        <v>0</v>
      </c>
      <c r="GY72" s="87"/>
      <c r="GZ72" s="87"/>
      <c r="HA72" s="87"/>
      <c r="HB72" s="87"/>
      <c r="HC72" s="87">
        <v>0</v>
      </c>
    </row>
    <row r="73" spans="1:211" ht="60">
      <c r="A73" s="783" t="s">
        <v>598</v>
      </c>
      <c r="B73" s="87" t="s">
        <v>372</v>
      </c>
      <c r="C73" s="783" t="s">
        <v>3933</v>
      </c>
      <c r="D73" s="87" t="s">
        <v>3521</v>
      </c>
      <c r="E73" s="87" t="s">
        <v>3117</v>
      </c>
      <c r="F73" s="87">
        <v>2448</v>
      </c>
      <c r="G73" s="87" t="s">
        <v>3117</v>
      </c>
      <c r="H73" s="87" t="s">
        <v>3118</v>
      </c>
      <c r="I73" s="87" t="s">
        <v>4270</v>
      </c>
      <c r="J73" s="87" t="s">
        <v>4271</v>
      </c>
      <c r="K73" s="87" t="s">
        <v>3119</v>
      </c>
      <c r="L73" s="87" t="s">
        <v>4272</v>
      </c>
      <c r="M73" s="87">
        <v>103</v>
      </c>
      <c r="N73" s="87">
        <v>0</v>
      </c>
      <c r="O73" s="87">
        <v>0</v>
      </c>
      <c r="P73" s="87">
        <v>2</v>
      </c>
      <c r="Q73" s="87">
        <v>42</v>
      </c>
      <c r="R73" s="87">
        <v>0</v>
      </c>
      <c r="S73" s="87">
        <v>0</v>
      </c>
      <c r="T73" s="87">
        <v>0</v>
      </c>
      <c r="U73" s="87">
        <v>43</v>
      </c>
      <c r="V73" s="87">
        <v>47</v>
      </c>
      <c r="W73" s="87">
        <v>7</v>
      </c>
      <c r="X73" s="87"/>
      <c r="Y73" s="87"/>
      <c r="Z73" s="87"/>
      <c r="AA73" s="87"/>
      <c r="AB73" s="87"/>
      <c r="AC73" s="87"/>
      <c r="AD73" s="87"/>
      <c r="AE73" s="87"/>
      <c r="AF73" s="87"/>
      <c r="AG73" s="87"/>
      <c r="AH73" s="87"/>
      <c r="AI73" s="87"/>
      <c r="AJ73" s="87"/>
      <c r="AK73" s="87"/>
      <c r="AL73" s="87"/>
      <c r="AM73" s="87"/>
      <c r="AN73" s="87"/>
      <c r="AO73" s="87"/>
      <c r="AP73" s="87"/>
      <c r="AQ73" s="87"/>
      <c r="AR73" s="87"/>
      <c r="AS73" s="87"/>
      <c r="AT73" s="87"/>
      <c r="AU73" s="87"/>
      <c r="AV73" s="87"/>
      <c r="AW73" s="87"/>
      <c r="AX73" s="87"/>
      <c r="AY73" s="87"/>
      <c r="AZ73" s="87"/>
      <c r="BA73" s="87"/>
      <c r="BB73" s="87"/>
      <c r="BC73" s="87"/>
      <c r="BD73" s="87"/>
      <c r="BE73" s="87"/>
      <c r="BF73" s="87"/>
      <c r="BG73" s="87"/>
      <c r="BH73" s="87"/>
      <c r="BI73" s="87"/>
      <c r="BJ73" s="87"/>
      <c r="BK73" s="87"/>
      <c r="BL73" s="87"/>
      <c r="BM73" s="87"/>
      <c r="BN73" s="87"/>
      <c r="BO73" s="87"/>
      <c r="BP73" s="87"/>
      <c r="BQ73" s="87"/>
      <c r="BR73" s="87"/>
      <c r="BS73" s="87"/>
      <c r="BT73" s="87"/>
      <c r="BU73" s="87"/>
      <c r="BV73" s="87"/>
      <c r="BW73" s="87"/>
      <c r="BX73" s="87"/>
      <c r="BY73" s="87"/>
      <c r="BZ73" s="87"/>
      <c r="CA73" s="87"/>
      <c r="CB73" s="87"/>
      <c r="CC73" s="87"/>
      <c r="CD73" s="87"/>
      <c r="CE73" s="87"/>
      <c r="CF73" s="87"/>
      <c r="CG73" s="87"/>
      <c r="CH73" s="87"/>
      <c r="CI73" s="87"/>
      <c r="CJ73" s="87"/>
      <c r="CK73" s="87"/>
      <c r="CL73" s="87"/>
      <c r="CM73" s="87"/>
      <c r="CN73" s="87"/>
      <c r="CO73" s="87"/>
      <c r="CP73" s="87"/>
      <c r="CQ73" s="87"/>
      <c r="CR73" s="87"/>
      <c r="CS73" s="87"/>
      <c r="CT73" s="87"/>
      <c r="CU73" s="87"/>
      <c r="CV73" s="87"/>
      <c r="CW73" s="87"/>
      <c r="CX73" s="87"/>
      <c r="CY73" s="87"/>
      <c r="CZ73" s="87"/>
      <c r="DA73" s="87"/>
      <c r="DB73" s="87"/>
      <c r="DC73" s="87"/>
      <c r="DD73" s="87"/>
      <c r="DE73" s="87"/>
      <c r="DF73" s="87"/>
      <c r="DG73" s="87"/>
      <c r="DH73" s="87"/>
      <c r="DI73" s="87"/>
      <c r="DJ73" s="87"/>
      <c r="DK73" s="87"/>
      <c r="DL73" s="87"/>
      <c r="DM73" s="87"/>
      <c r="DN73" s="87"/>
      <c r="DO73" s="87"/>
      <c r="DP73" s="87"/>
      <c r="DQ73" s="87"/>
      <c r="DR73" s="87"/>
      <c r="DS73" s="87"/>
      <c r="DT73" s="87"/>
      <c r="DU73" s="87"/>
      <c r="DV73" s="87"/>
      <c r="DW73" s="87"/>
      <c r="DX73" s="87"/>
      <c r="DY73" s="87"/>
      <c r="DZ73" s="87"/>
      <c r="EA73" s="87"/>
      <c r="EB73" s="87"/>
      <c r="EC73" s="87"/>
      <c r="ED73" s="87"/>
      <c r="EE73" s="87"/>
      <c r="EF73" s="87"/>
      <c r="EG73" s="87"/>
      <c r="EH73" s="87"/>
      <c r="EI73" s="87"/>
      <c r="EJ73" s="87"/>
      <c r="EK73" s="87"/>
      <c r="EL73" s="87"/>
      <c r="EM73" s="87"/>
      <c r="EN73" s="87"/>
      <c r="EO73" s="87"/>
      <c r="EP73" s="87"/>
      <c r="EQ73" s="87"/>
      <c r="ER73" s="87"/>
      <c r="ES73" s="87"/>
      <c r="ET73" s="87"/>
      <c r="EU73" s="87"/>
      <c r="EV73" s="87"/>
      <c r="EW73" s="87"/>
      <c r="EX73" s="87"/>
      <c r="EY73" s="87"/>
      <c r="EZ73" s="87"/>
      <c r="FA73" s="87"/>
      <c r="FB73" s="87"/>
      <c r="FC73" s="87"/>
      <c r="FD73" s="87"/>
      <c r="FE73" s="87"/>
      <c r="FF73" s="87"/>
      <c r="FG73" s="87"/>
      <c r="FH73" s="87"/>
      <c r="FI73" s="87"/>
      <c r="FJ73" s="87"/>
      <c r="FK73" s="87"/>
      <c r="FL73" s="87"/>
      <c r="FM73" s="87"/>
      <c r="FN73" s="87"/>
      <c r="FO73" s="87"/>
      <c r="FP73" s="87"/>
      <c r="FQ73" s="87"/>
      <c r="FR73" s="87"/>
      <c r="FS73" s="87"/>
      <c r="FT73" s="87"/>
      <c r="FU73" s="87"/>
      <c r="FV73" s="87">
        <v>6</v>
      </c>
      <c r="FW73" s="87">
        <v>8</v>
      </c>
      <c r="FX73" s="87">
        <v>14</v>
      </c>
      <c r="FY73" s="87">
        <v>1</v>
      </c>
      <c r="FZ73" s="87">
        <v>0</v>
      </c>
      <c r="GA73" s="87"/>
      <c r="GB73" s="87">
        <v>13</v>
      </c>
      <c r="GC73" s="87">
        <v>14</v>
      </c>
      <c r="GD73" s="87">
        <v>0</v>
      </c>
      <c r="GE73" s="87">
        <v>2</v>
      </c>
      <c r="GF73" s="87">
        <v>2</v>
      </c>
      <c r="GG73" s="87"/>
      <c r="GH73" s="87"/>
      <c r="GI73" s="87">
        <v>1</v>
      </c>
      <c r="GJ73" s="87">
        <v>1</v>
      </c>
      <c r="GK73" s="87"/>
      <c r="GL73" s="87"/>
      <c r="GM73" s="87">
        <v>2</v>
      </c>
      <c r="GN73" s="87"/>
      <c r="GO73" s="87"/>
      <c r="GP73" s="87">
        <v>0</v>
      </c>
      <c r="GQ73" s="87"/>
      <c r="GR73" s="87"/>
      <c r="GS73" s="87"/>
      <c r="GT73" s="87"/>
      <c r="GU73" s="87">
        <v>0</v>
      </c>
      <c r="GV73" s="87"/>
      <c r="GW73" s="87"/>
      <c r="GX73" s="87">
        <v>0</v>
      </c>
      <c r="GY73" s="87"/>
      <c r="GZ73" s="87"/>
      <c r="HA73" s="87"/>
      <c r="HB73" s="87"/>
      <c r="HC73" s="87">
        <v>0</v>
      </c>
    </row>
    <row r="74" spans="1:211" ht="60">
      <c r="A74" s="783" t="s">
        <v>599</v>
      </c>
      <c r="B74" s="87" t="s">
        <v>373</v>
      </c>
      <c r="C74" s="783" t="s">
        <v>3584</v>
      </c>
      <c r="D74" s="87" t="s">
        <v>4273</v>
      </c>
      <c r="E74" s="87" t="s">
        <v>3585</v>
      </c>
      <c r="F74" s="87"/>
      <c r="G74" s="87" t="s">
        <v>3585</v>
      </c>
      <c r="H74" s="87" t="s">
        <v>3586</v>
      </c>
      <c r="I74" s="87" t="s">
        <v>4274</v>
      </c>
      <c r="J74" s="87" t="s">
        <v>4275</v>
      </c>
      <c r="K74" s="87" t="s">
        <v>3587</v>
      </c>
      <c r="L74" s="87"/>
      <c r="M74" s="87">
        <v>16</v>
      </c>
      <c r="N74" s="87"/>
      <c r="O74" s="87"/>
      <c r="P74" s="87">
        <v>1</v>
      </c>
      <c r="Q74" s="87">
        <v>11</v>
      </c>
      <c r="R74" s="87"/>
      <c r="S74" s="87"/>
      <c r="T74" s="87"/>
      <c r="U74" s="87">
        <v>15</v>
      </c>
      <c r="V74" s="87">
        <v>14</v>
      </c>
      <c r="W74" s="87">
        <v>1</v>
      </c>
      <c r="X74" s="87"/>
      <c r="Y74" s="87"/>
      <c r="Z74" s="87"/>
      <c r="AA74" s="87"/>
      <c r="AB74" s="87"/>
      <c r="AC74" s="87"/>
      <c r="AD74" s="87"/>
      <c r="AE74" s="87"/>
      <c r="AF74" s="87"/>
      <c r="AG74" s="87"/>
      <c r="AH74" s="87"/>
      <c r="AI74" s="87"/>
      <c r="AJ74" s="87"/>
      <c r="AK74" s="87"/>
      <c r="AL74" s="87"/>
      <c r="AM74" s="87"/>
      <c r="AN74" s="87"/>
      <c r="AO74" s="87"/>
      <c r="AP74" s="87"/>
      <c r="AQ74" s="87"/>
      <c r="AR74" s="87"/>
      <c r="AS74" s="87"/>
      <c r="AT74" s="87"/>
      <c r="AU74" s="87"/>
      <c r="AV74" s="87"/>
      <c r="AW74" s="87"/>
      <c r="AX74" s="87"/>
      <c r="AY74" s="87"/>
      <c r="AZ74" s="87"/>
      <c r="BA74" s="87"/>
      <c r="BB74" s="87"/>
      <c r="BC74" s="87"/>
      <c r="BD74" s="87"/>
      <c r="BE74" s="87"/>
      <c r="BF74" s="87"/>
      <c r="BG74" s="87"/>
      <c r="BH74" s="87"/>
      <c r="BI74" s="87"/>
      <c r="BJ74" s="87"/>
      <c r="BK74" s="87"/>
      <c r="BL74" s="87"/>
      <c r="BM74" s="87"/>
      <c r="BN74" s="87"/>
      <c r="BO74" s="87"/>
      <c r="BP74" s="87"/>
      <c r="BQ74" s="87"/>
      <c r="BR74" s="87"/>
      <c r="BS74" s="87"/>
      <c r="BT74" s="87"/>
      <c r="BU74" s="87"/>
      <c r="BV74" s="87"/>
      <c r="BW74" s="87"/>
      <c r="BX74" s="87"/>
      <c r="BY74" s="87"/>
      <c r="BZ74" s="87"/>
      <c r="CA74" s="87"/>
      <c r="CB74" s="87"/>
      <c r="CC74" s="87"/>
      <c r="CD74" s="87"/>
      <c r="CE74" s="87"/>
      <c r="CF74" s="87"/>
      <c r="CG74" s="87"/>
      <c r="CH74" s="87"/>
      <c r="CI74" s="87"/>
      <c r="CJ74" s="87"/>
      <c r="CK74" s="87"/>
      <c r="CL74" s="87"/>
      <c r="CM74" s="87"/>
      <c r="CN74" s="87"/>
      <c r="CO74" s="87"/>
      <c r="CP74" s="87"/>
      <c r="CQ74" s="87"/>
      <c r="CR74" s="87"/>
      <c r="CS74" s="87"/>
      <c r="CT74" s="87"/>
      <c r="CU74" s="87"/>
      <c r="CV74" s="87"/>
      <c r="CW74" s="87"/>
      <c r="CX74" s="87"/>
      <c r="CY74" s="87"/>
      <c r="CZ74" s="87"/>
      <c r="DA74" s="87"/>
      <c r="DB74" s="87"/>
      <c r="DC74" s="87"/>
      <c r="DD74" s="87"/>
      <c r="DE74" s="87"/>
      <c r="DF74" s="87"/>
      <c r="DG74" s="87"/>
      <c r="DH74" s="87"/>
      <c r="DI74" s="87"/>
      <c r="DJ74" s="87"/>
      <c r="DK74" s="87"/>
      <c r="DL74" s="87"/>
      <c r="DM74" s="87"/>
      <c r="DN74" s="87"/>
      <c r="DO74" s="87"/>
      <c r="DP74" s="87"/>
      <c r="DQ74" s="87"/>
      <c r="DR74" s="87"/>
      <c r="DS74" s="87"/>
      <c r="DT74" s="87"/>
      <c r="DU74" s="87"/>
      <c r="DV74" s="87"/>
      <c r="DW74" s="87"/>
      <c r="DX74" s="87"/>
      <c r="DY74" s="87"/>
      <c r="DZ74" s="87"/>
      <c r="EA74" s="87"/>
      <c r="EB74" s="87"/>
      <c r="EC74" s="87"/>
      <c r="ED74" s="87"/>
      <c r="EE74" s="87"/>
      <c r="EF74" s="87"/>
      <c r="EG74" s="87"/>
      <c r="EH74" s="87"/>
      <c r="EI74" s="87"/>
      <c r="EJ74" s="87"/>
      <c r="EK74" s="87"/>
      <c r="EL74" s="87"/>
      <c r="EM74" s="87"/>
      <c r="EN74" s="87"/>
      <c r="EO74" s="87"/>
      <c r="EP74" s="87"/>
      <c r="EQ74" s="87"/>
      <c r="ER74" s="87"/>
      <c r="ES74" s="87"/>
      <c r="ET74" s="87"/>
      <c r="EU74" s="87"/>
      <c r="EV74" s="87"/>
      <c r="EW74" s="87"/>
      <c r="EX74" s="87"/>
      <c r="EY74" s="87"/>
      <c r="EZ74" s="87"/>
      <c r="FA74" s="87"/>
      <c r="FB74" s="87"/>
      <c r="FC74" s="87"/>
      <c r="FD74" s="87"/>
      <c r="FE74" s="87"/>
      <c r="FF74" s="87"/>
      <c r="FG74" s="87"/>
      <c r="FH74" s="87"/>
      <c r="FI74" s="87"/>
      <c r="FJ74" s="87"/>
      <c r="FK74" s="87"/>
      <c r="FL74" s="87"/>
      <c r="FM74" s="87"/>
      <c r="FN74" s="87"/>
      <c r="FO74" s="87"/>
      <c r="FP74" s="87"/>
      <c r="FQ74" s="87"/>
      <c r="FR74" s="87"/>
      <c r="FS74" s="87"/>
      <c r="FT74" s="87"/>
      <c r="FU74" s="87"/>
      <c r="FV74" s="87">
        <v>1</v>
      </c>
      <c r="FW74" s="87">
        <v>4</v>
      </c>
      <c r="FX74" s="87">
        <v>5</v>
      </c>
      <c r="FY74" s="87">
        <v>2</v>
      </c>
      <c r="FZ74" s="87"/>
      <c r="GA74" s="87"/>
      <c r="GB74" s="87">
        <v>3</v>
      </c>
      <c r="GC74" s="87">
        <v>5</v>
      </c>
      <c r="GD74" s="87"/>
      <c r="GE74" s="87"/>
      <c r="GF74" s="87">
        <v>0</v>
      </c>
      <c r="GG74" s="87"/>
      <c r="GH74" s="87"/>
      <c r="GI74" s="87"/>
      <c r="GJ74" s="87"/>
      <c r="GK74" s="87"/>
      <c r="GL74" s="87"/>
      <c r="GM74" s="87">
        <v>0</v>
      </c>
      <c r="GN74" s="87"/>
      <c r="GO74" s="87"/>
      <c r="GP74" s="87">
        <v>0</v>
      </c>
      <c r="GQ74" s="87"/>
      <c r="GR74" s="87"/>
      <c r="GS74" s="87"/>
      <c r="GT74" s="87"/>
      <c r="GU74" s="87">
        <v>0</v>
      </c>
      <c r="GV74" s="87"/>
      <c r="GW74" s="87"/>
      <c r="GX74" s="87">
        <v>0</v>
      </c>
      <c r="GY74" s="87"/>
      <c r="GZ74" s="87"/>
      <c r="HA74" s="87"/>
      <c r="HB74" s="87"/>
      <c r="HC74" s="87">
        <v>0</v>
      </c>
    </row>
    <row r="75" spans="1:211" ht="60">
      <c r="A75" s="783" t="s">
        <v>600</v>
      </c>
      <c r="B75" s="87" t="s">
        <v>374</v>
      </c>
      <c r="C75" s="783" t="s">
        <v>4276</v>
      </c>
      <c r="D75" s="87" t="s">
        <v>4277</v>
      </c>
      <c r="E75" s="87" t="s">
        <v>3120</v>
      </c>
      <c r="F75" s="87">
        <v>6407</v>
      </c>
      <c r="G75" s="87" t="s">
        <v>3120</v>
      </c>
      <c r="H75" s="87" t="s">
        <v>3453</v>
      </c>
      <c r="I75" s="87" t="s">
        <v>3739</v>
      </c>
      <c r="J75" s="87" t="s">
        <v>3740</v>
      </c>
      <c r="K75" s="87" t="s">
        <v>4278</v>
      </c>
      <c r="L75" s="87" t="s">
        <v>3741</v>
      </c>
      <c r="M75" s="87">
        <v>54</v>
      </c>
      <c r="N75" s="87">
        <v>0</v>
      </c>
      <c r="O75" s="87">
        <v>3</v>
      </c>
      <c r="P75" s="87">
        <v>4</v>
      </c>
      <c r="Q75" s="87">
        <v>39</v>
      </c>
      <c r="R75" s="87">
        <v>0</v>
      </c>
      <c r="S75" s="87">
        <v>0</v>
      </c>
      <c r="T75" s="87">
        <v>0</v>
      </c>
      <c r="U75" s="87">
        <v>68</v>
      </c>
      <c r="V75" s="87">
        <v>50</v>
      </c>
      <c r="W75" s="87">
        <v>20</v>
      </c>
      <c r="X75" s="87"/>
      <c r="Y75" s="87"/>
      <c r="Z75" s="87"/>
      <c r="AA75" s="87"/>
      <c r="AB75" s="87"/>
      <c r="AC75" s="87"/>
      <c r="AD75" s="87"/>
      <c r="AE75" s="87"/>
      <c r="AF75" s="87"/>
      <c r="AG75" s="87"/>
      <c r="AH75" s="87"/>
      <c r="AI75" s="87"/>
      <c r="AJ75" s="87"/>
      <c r="AK75" s="87"/>
      <c r="AL75" s="87"/>
      <c r="AM75" s="87"/>
      <c r="AN75" s="87"/>
      <c r="AO75" s="87"/>
      <c r="AP75" s="87"/>
      <c r="AQ75" s="87"/>
      <c r="AR75" s="87"/>
      <c r="AS75" s="87"/>
      <c r="AT75" s="87"/>
      <c r="AU75" s="87"/>
      <c r="AV75" s="87"/>
      <c r="AW75" s="87"/>
      <c r="AX75" s="87"/>
      <c r="AY75" s="87"/>
      <c r="AZ75" s="87"/>
      <c r="BA75" s="87"/>
      <c r="BB75" s="87"/>
      <c r="BC75" s="87"/>
      <c r="BD75" s="87"/>
      <c r="BE75" s="87"/>
      <c r="BF75" s="87"/>
      <c r="BG75" s="87"/>
      <c r="BH75" s="87"/>
      <c r="BI75" s="87"/>
      <c r="BJ75" s="87"/>
      <c r="BK75" s="87"/>
      <c r="BL75" s="87"/>
      <c r="BM75" s="87"/>
      <c r="BN75" s="87"/>
      <c r="BO75" s="87"/>
      <c r="BP75" s="87"/>
      <c r="BQ75" s="87"/>
      <c r="BR75" s="87"/>
      <c r="BS75" s="87"/>
      <c r="BT75" s="87"/>
      <c r="BU75" s="87"/>
      <c r="BV75" s="87"/>
      <c r="BW75" s="87"/>
      <c r="BX75" s="87"/>
      <c r="BY75" s="87"/>
      <c r="BZ75" s="87"/>
      <c r="CA75" s="87"/>
      <c r="CB75" s="87"/>
      <c r="CC75" s="87"/>
      <c r="CD75" s="87"/>
      <c r="CE75" s="87"/>
      <c r="CF75" s="87"/>
      <c r="CG75" s="87"/>
      <c r="CH75" s="87"/>
      <c r="CI75" s="87"/>
      <c r="CJ75" s="87"/>
      <c r="CK75" s="87"/>
      <c r="CL75" s="87"/>
      <c r="CM75" s="87"/>
      <c r="CN75" s="87"/>
      <c r="CO75" s="87"/>
      <c r="CP75" s="87"/>
      <c r="CQ75" s="87"/>
      <c r="CR75" s="87"/>
      <c r="CS75" s="87"/>
      <c r="CT75" s="87"/>
      <c r="CU75" s="87"/>
      <c r="CV75" s="87"/>
      <c r="CW75" s="87"/>
      <c r="CX75" s="87"/>
      <c r="CY75" s="87"/>
      <c r="CZ75" s="87"/>
      <c r="DA75" s="87"/>
      <c r="DB75" s="87"/>
      <c r="DC75" s="87"/>
      <c r="DD75" s="87"/>
      <c r="DE75" s="87"/>
      <c r="DF75" s="87"/>
      <c r="DG75" s="87"/>
      <c r="DH75" s="87"/>
      <c r="DI75" s="87"/>
      <c r="DJ75" s="87"/>
      <c r="DK75" s="87"/>
      <c r="DL75" s="87"/>
      <c r="DM75" s="87"/>
      <c r="DN75" s="87"/>
      <c r="DO75" s="87"/>
      <c r="DP75" s="87"/>
      <c r="DQ75" s="87"/>
      <c r="DR75" s="87"/>
      <c r="DS75" s="87"/>
      <c r="DT75" s="87"/>
      <c r="DU75" s="87"/>
      <c r="DV75" s="87"/>
      <c r="DW75" s="87"/>
      <c r="DX75" s="87"/>
      <c r="DY75" s="87"/>
      <c r="DZ75" s="87"/>
      <c r="EA75" s="87"/>
      <c r="EB75" s="87"/>
      <c r="EC75" s="87"/>
      <c r="ED75" s="87"/>
      <c r="EE75" s="87"/>
      <c r="EF75" s="87"/>
      <c r="EG75" s="87"/>
      <c r="EH75" s="87"/>
      <c r="EI75" s="87"/>
      <c r="EJ75" s="87"/>
      <c r="EK75" s="87">
        <v>8</v>
      </c>
      <c r="EL75" s="87"/>
      <c r="EM75" s="87">
        <v>0</v>
      </c>
      <c r="EN75" s="87"/>
      <c r="EO75" s="87">
        <v>2</v>
      </c>
      <c r="EP75" s="87"/>
      <c r="EQ75" s="87"/>
      <c r="ER75" s="87"/>
      <c r="ES75" s="87"/>
      <c r="ET75" s="87"/>
      <c r="EU75" s="87"/>
      <c r="EV75" s="87"/>
      <c r="EW75" s="87">
        <v>0</v>
      </c>
      <c r="EX75" s="87"/>
      <c r="EY75" s="87"/>
      <c r="EZ75" s="87"/>
      <c r="FA75" s="87"/>
      <c r="FB75" s="87"/>
      <c r="FC75" s="87"/>
      <c r="FD75" s="87"/>
      <c r="FE75" s="87"/>
      <c r="FF75" s="87"/>
      <c r="FG75" s="87"/>
      <c r="FH75" s="87"/>
      <c r="FI75" s="87"/>
      <c r="FJ75" s="87"/>
      <c r="FK75" s="87"/>
      <c r="FL75" s="87"/>
      <c r="FM75" s="87"/>
      <c r="FN75" s="87"/>
      <c r="FO75" s="87"/>
      <c r="FP75" s="87"/>
      <c r="FQ75" s="87"/>
      <c r="FR75" s="87"/>
      <c r="FS75" s="87"/>
      <c r="FT75" s="87"/>
      <c r="FU75" s="87"/>
      <c r="FV75" s="87">
        <v>34</v>
      </c>
      <c r="FW75" s="87">
        <v>40</v>
      </c>
      <c r="FX75" s="87">
        <v>74</v>
      </c>
      <c r="FY75" s="87">
        <v>20</v>
      </c>
      <c r="FZ75" s="87">
        <v>0</v>
      </c>
      <c r="GA75" s="87">
        <v>24</v>
      </c>
      <c r="GB75" s="87">
        <v>36</v>
      </c>
      <c r="GC75" s="87">
        <v>80</v>
      </c>
      <c r="GD75" s="87"/>
      <c r="GE75" s="87">
        <v>2</v>
      </c>
      <c r="GF75" s="87">
        <v>2</v>
      </c>
      <c r="GG75" s="87"/>
      <c r="GH75" s="87"/>
      <c r="GI75" s="87"/>
      <c r="GJ75" s="87"/>
      <c r="GK75" s="87"/>
      <c r="GL75" s="87">
        <v>2</v>
      </c>
      <c r="GM75" s="87">
        <v>2</v>
      </c>
      <c r="GN75" s="87">
        <v>6</v>
      </c>
      <c r="GO75" s="87">
        <v>18</v>
      </c>
      <c r="GP75" s="87">
        <v>24</v>
      </c>
      <c r="GQ75" s="87">
        <v>22</v>
      </c>
      <c r="GR75" s="87"/>
      <c r="GS75" s="87">
        <v>2</v>
      </c>
      <c r="GT75" s="87"/>
      <c r="GU75" s="87">
        <v>24</v>
      </c>
      <c r="GV75" s="87">
        <v>0</v>
      </c>
      <c r="GW75" s="87"/>
      <c r="GX75" s="87">
        <v>0</v>
      </c>
      <c r="GY75" s="87"/>
      <c r="GZ75" s="87"/>
      <c r="HA75" s="87"/>
      <c r="HB75" s="87"/>
      <c r="HC75" s="87">
        <v>0</v>
      </c>
    </row>
    <row r="76" spans="1:211" ht="36">
      <c r="A76" s="783" t="s">
        <v>601</v>
      </c>
      <c r="B76" s="87" t="s">
        <v>375</v>
      </c>
      <c r="C76" s="783" t="s">
        <v>4279</v>
      </c>
      <c r="D76" s="87" t="s">
        <v>4280</v>
      </c>
      <c r="E76" s="87" t="s">
        <v>3121</v>
      </c>
      <c r="F76" s="87"/>
      <c r="G76" s="87" t="s">
        <v>3122</v>
      </c>
      <c r="H76" s="87" t="s">
        <v>3123</v>
      </c>
      <c r="I76" s="87" t="s">
        <v>4281</v>
      </c>
      <c r="J76" s="87" t="s">
        <v>4282</v>
      </c>
      <c r="K76" s="87" t="s">
        <v>3124</v>
      </c>
      <c r="L76" s="87" t="s">
        <v>4283</v>
      </c>
      <c r="M76" s="87">
        <v>9</v>
      </c>
      <c r="N76" s="87">
        <v>0</v>
      </c>
      <c r="O76" s="87">
        <v>1</v>
      </c>
      <c r="P76" s="87">
        <v>0</v>
      </c>
      <c r="Q76" s="87">
        <v>4</v>
      </c>
      <c r="R76" s="87">
        <v>0</v>
      </c>
      <c r="S76" s="87">
        <v>0</v>
      </c>
      <c r="T76" s="87">
        <v>0</v>
      </c>
      <c r="U76" s="87">
        <v>19</v>
      </c>
      <c r="V76" s="87">
        <v>14</v>
      </c>
      <c r="W76" s="87">
        <v>4</v>
      </c>
      <c r="X76" s="87"/>
      <c r="Y76" s="87"/>
      <c r="Z76" s="87"/>
      <c r="AA76" s="87"/>
      <c r="AB76" s="87"/>
      <c r="AC76" s="87"/>
      <c r="AD76" s="87"/>
      <c r="AE76" s="87"/>
      <c r="AF76" s="87"/>
      <c r="AG76" s="87"/>
      <c r="AH76" s="87"/>
      <c r="AI76" s="87"/>
      <c r="AJ76" s="87"/>
      <c r="AK76" s="87"/>
      <c r="AL76" s="87"/>
      <c r="AM76" s="87"/>
      <c r="AN76" s="87"/>
      <c r="AO76" s="87"/>
      <c r="AP76" s="87"/>
      <c r="AQ76" s="87"/>
      <c r="AR76" s="87"/>
      <c r="AS76" s="87"/>
      <c r="AT76" s="87"/>
      <c r="AU76" s="87"/>
      <c r="AV76" s="87"/>
      <c r="AW76" s="87"/>
      <c r="AX76" s="87"/>
      <c r="AY76" s="87"/>
      <c r="AZ76" s="87"/>
      <c r="BA76" s="87"/>
      <c r="BB76" s="87"/>
      <c r="BC76" s="87"/>
      <c r="BD76" s="87"/>
      <c r="BE76" s="87"/>
      <c r="BF76" s="87"/>
      <c r="BG76" s="87"/>
      <c r="BH76" s="87"/>
      <c r="BI76" s="87"/>
      <c r="BJ76" s="87"/>
      <c r="BK76" s="87"/>
      <c r="BL76" s="87"/>
      <c r="BM76" s="87"/>
      <c r="BN76" s="87"/>
      <c r="BO76" s="87"/>
      <c r="BP76" s="87"/>
      <c r="BQ76" s="87"/>
      <c r="BR76" s="87"/>
      <c r="BS76" s="87"/>
      <c r="BT76" s="87"/>
      <c r="BU76" s="87"/>
      <c r="BV76" s="87"/>
      <c r="BW76" s="87"/>
      <c r="BX76" s="87"/>
      <c r="BY76" s="87"/>
      <c r="BZ76" s="87"/>
      <c r="CA76" s="87"/>
      <c r="CB76" s="87"/>
      <c r="CC76" s="87"/>
      <c r="CD76" s="87"/>
      <c r="CE76" s="87"/>
      <c r="CF76" s="87"/>
      <c r="CG76" s="87"/>
      <c r="CH76" s="87"/>
      <c r="CI76" s="87"/>
      <c r="CJ76" s="87"/>
      <c r="CK76" s="87"/>
      <c r="CL76" s="87"/>
      <c r="CM76" s="87"/>
      <c r="CN76" s="87"/>
      <c r="CO76" s="87"/>
      <c r="CP76" s="87"/>
      <c r="CQ76" s="87"/>
      <c r="CR76" s="87"/>
      <c r="CS76" s="87"/>
      <c r="CT76" s="87"/>
      <c r="CU76" s="87"/>
      <c r="CV76" s="87"/>
      <c r="CW76" s="87"/>
      <c r="CX76" s="87"/>
      <c r="CY76" s="87"/>
      <c r="CZ76" s="87"/>
      <c r="DA76" s="87"/>
      <c r="DB76" s="87"/>
      <c r="DC76" s="87"/>
      <c r="DD76" s="87"/>
      <c r="DE76" s="87"/>
      <c r="DF76" s="87"/>
      <c r="DG76" s="87"/>
      <c r="DH76" s="87"/>
      <c r="DI76" s="87"/>
      <c r="DJ76" s="87"/>
      <c r="DK76" s="87"/>
      <c r="DL76" s="87"/>
      <c r="DM76" s="87"/>
      <c r="DN76" s="87"/>
      <c r="DO76" s="87"/>
      <c r="DP76" s="87"/>
      <c r="DQ76" s="87"/>
      <c r="DR76" s="87"/>
      <c r="DS76" s="87"/>
      <c r="DT76" s="87"/>
      <c r="DU76" s="87"/>
      <c r="DV76" s="87"/>
      <c r="DW76" s="87"/>
      <c r="DX76" s="87"/>
      <c r="DY76" s="87"/>
      <c r="DZ76" s="87"/>
      <c r="EA76" s="87"/>
      <c r="EB76" s="87"/>
      <c r="EC76" s="87"/>
      <c r="ED76" s="87"/>
      <c r="EE76" s="87"/>
      <c r="EF76" s="87"/>
      <c r="EG76" s="87"/>
      <c r="EH76" s="87"/>
      <c r="EI76" s="87"/>
      <c r="EJ76" s="87"/>
      <c r="EK76" s="87"/>
      <c r="EL76" s="87"/>
      <c r="EM76" s="87"/>
      <c r="EN76" s="87"/>
      <c r="EO76" s="87"/>
      <c r="EP76" s="87"/>
      <c r="EQ76" s="87"/>
      <c r="ER76" s="87"/>
      <c r="ES76" s="87"/>
      <c r="ET76" s="87"/>
      <c r="EU76" s="87"/>
      <c r="EV76" s="87"/>
      <c r="EW76" s="87"/>
      <c r="EX76" s="87"/>
      <c r="EY76" s="87"/>
      <c r="EZ76" s="87"/>
      <c r="FA76" s="87"/>
      <c r="FB76" s="87"/>
      <c r="FC76" s="87"/>
      <c r="FD76" s="87"/>
      <c r="FE76" s="87"/>
      <c r="FF76" s="87"/>
      <c r="FG76" s="87"/>
      <c r="FH76" s="87"/>
      <c r="FI76" s="87"/>
      <c r="FJ76" s="87"/>
      <c r="FK76" s="87"/>
      <c r="FL76" s="87"/>
      <c r="FM76" s="87"/>
      <c r="FN76" s="87"/>
      <c r="FO76" s="87"/>
      <c r="FP76" s="87"/>
      <c r="FQ76" s="87"/>
      <c r="FR76" s="87"/>
      <c r="FS76" s="87"/>
      <c r="FT76" s="87"/>
      <c r="FU76" s="87"/>
      <c r="FV76" s="87"/>
      <c r="FW76" s="87">
        <v>2</v>
      </c>
      <c r="FX76" s="87">
        <v>2</v>
      </c>
      <c r="FY76" s="87"/>
      <c r="FZ76" s="87"/>
      <c r="GA76" s="87"/>
      <c r="GB76" s="87">
        <v>2</v>
      </c>
      <c r="GC76" s="87">
        <v>2</v>
      </c>
      <c r="GD76" s="87"/>
      <c r="GE76" s="87"/>
      <c r="GF76" s="87">
        <v>0</v>
      </c>
      <c r="GG76" s="87"/>
      <c r="GH76" s="87"/>
      <c r="GI76" s="87"/>
      <c r="GJ76" s="87"/>
      <c r="GK76" s="87"/>
      <c r="GL76" s="87"/>
      <c r="GM76" s="87">
        <v>0</v>
      </c>
      <c r="GN76" s="87"/>
      <c r="GO76" s="87"/>
      <c r="GP76" s="87">
        <v>0</v>
      </c>
      <c r="GQ76" s="87"/>
      <c r="GR76" s="87"/>
      <c r="GS76" s="87"/>
      <c r="GT76" s="87"/>
      <c r="GU76" s="87">
        <v>0</v>
      </c>
      <c r="GV76" s="87"/>
      <c r="GW76" s="87"/>
      <c r="GX76" s="87">
        <v>0</v>
      </c>
      <c r="GY76" s="87"/>
      <c r="GZ76" s="87"/>
      <c r="HA76" s="87"/>
      <c r="HB76" s="87"/>
      <c r="HC76" s="87">
        <v>0</v>
      </c>
    </row>
    <row r="77" spans="1:211" ht="60">
      <c r="A77" s="783" t="s">
        <v>602</v>
      </c>
      <c r="B77" s="87" t="s">
        <v>376</v>
      </c>
      <c r="C77" s="783" t="s">
        <v>4044</v>
      </c>
      <c r="D77" s="87" t="s">
        <v>4045</v>
      </c>
      <c r="E77" s="87"/>
      <c r="F77" s="87">
        <v>2756</v>
      </c>
      <c r="G77" s="87" t="s">
        <v>4046</v>
      </c>
      <c r="H77" s="87" t="s">
        <v>4047</v>
      </c>
      <c r="I77" s="87" t="s">
        <v>4048</v>
      </c>
      <c r="J77" s="87" t="s">
        <v>4049</v>
      </c>
      <c r="K77" s="87" t="s">
        <v>4050</v>
      </c>
      <c r="L77" s="87" t="s">
        <v>4051</v>
      </c>
      <c r="M77" s="87">
        <v>168</v>
      </c>
      <c r="N77" s="87">
        <v>0</v>
      </c>
      <c r="O77" s="87">
        <v>6</v>
      </c>
      <c r="P77" s="87">
        <v>5</v>
      </c>
      <c r="Q77" s="87">
        <v>70</v>
      </c>
      <c r="R77" s="87">
        <v>0</v>
      </c>
      <c r="S77" s="87">
        <v>0</v>
      </c>
      <c r="T77" s="87">
        <v>0</v>
      </c>
      <c r="U77" s="87">
        <v>147</v>
      </c>
      <c r="V77" s="87">
        <v>85</v>
      </c>
      <c r="W77" s="87">
        <v>31</v>
      </c>
      <c r="X77" s="87"/>
      <c r="Y77" s="87"/>
      <c r="Z77" s="87"/>
      <c r="AA77" s="87"/>
      <c r="AB77" s="87"/>
      <c r="AC77" s="87"/>
      <c r="AD77" s="87"/>
      <c r="AE77" s="87"/>
      <c r="AF77" s="87"/>
      <c r="AG77" s="87"/>
      <c r="AH77" s="87"/>
      <c r="AI77" s="87"/>
      <c r="AJ77" s="87"/>
      <c r="AK77" s="87"/>
      <c r="AL77" s="87"/>
      <c r="AM77" s="87"/>
      <c r="AN77" s="87"/>
      <c r="AO77" s="87"/>
      <c r="AP77" s="87"/>
      <c r="AQ77" s="87"/>
      <c r="AR77" s="87"/>
      <c r="AS77" s="87"/>
      <c r="AT77" s="87"/>
      <c r="AU77" s="87"/>
      <c r="AV77" s="87"/>
      <c r="AW77" s="87"/>
      <c r="AX77" s="87"/>
      <c r="AY77" s="87"/>
      <c r="AZ77" s="87"/>
      <c r="BA77" s="87"/>
      <c r="BB77" s="87"/>
      <c r="BC77" s="87"/>
      <c r="BD77" s="87"/>
      <c r="BE77" s="87"/>
      <c r="BF77" s="87"/>
      <c r="BG77" s="87"/>
      <c r="BH77" s="87"/>
      <c r="BI77" s="87"/>
      <c r="BJ77" s="87"/>
      <c r="BK77" s="87"/>
      <c r="BL77" s="87"/>
      <c r="BM77" s="87"/>
      <c r="BN77" s="87"/>
      <c r="BO77" s="87"/>
      <c r="BP77" s="87"/>
      <c r="BQ77" s="87"/>
      <c r="BR77" s="87"/>
      <c r="BS77" s="87"/>
      <c r="BT77" s="87"/>
      <c r="BU77" s="87"/>
      <c r="BV77" s="87"/>
      <c r="BW77" s="87"/>
      <c r="BX77" s="87"/>
      <c r="BY77" s="87"/>
      <c r="BZ77" s="87"/>
      <c r="CA77" s="87"/>
      <c r="CB77" s="87"/>
      <c r="CC77" s="87"/>
      <c r="CD77" s="87"/>
      <c r="CE77" s="87"/>
      <c r="CF77" s="87"/>
      <c r="CG77" s="87"/>
      <c r="CH77" s="87"/>
      <c r="CI77" s="87"/>
      <c r="CJ77" s="87"/>
      <c r="CK77" s="87"/>
      <c r="CL77" s="87"/>
      <c r="CM77" s="87"/>
      <c r="CN77" s="87"/>
      <c r="CO77" s="87"/>
      <c r="CP77" s="87"/>
      <c r="CQ77" s="87"/>
      <c r="CR77" s="87"/>
      <c r="CS77" s="87"/>
      <c r="CT77" s="87"/>
      <c r="CU77" s="87"/>
      <c r="CV77" s="87"/>
      <c r="CW77" s="87"/>
      <c r="CX77" s="87"/>
      <c r="CY77" s="87"/>
      <c r="CZ77" s="87"/>
      <c r="DA77" s="87"/>
      <c r="DB77" s="87"/>
      <c r="DC77" s="87"/>
      <c r="DD77" s="87"/>
      <c r="DE77" s="87"/>
      <c r="DF77" s="87"/>
      <c r="DG77" s="87"/>
      <c r="DH77" s="87"/>
      <c r="DI77" s="87"/>
      <c r="DJ77" s="87"/>
      <c r="DK77" s="87"/>
      <c r="DL77" s="87"/>
      <c r="DM77" s="87"/>
      <c r="DN77" s="87"/>
      <c r="DO77" s="87"/>
      <c r="DP77" s="87"/>
      <c r="DQ77" s="87"/>
      <c r="DR77" s="87"/>
      <c r="DS77" s="87"/>
      <c r="DT77" s="87"/>
      <c r="DU77" s="87"/>
      <c r="DV77" s="87"/>
      <c r="DW77" s="87"/>
      <c r="DX77" s="87"/>
      <c r="DY77" s="87"/>
      <c r="DZ77" s="87"/>
      <c r="EA77" s="87"/>
      <c r="EB77" s="87"/>
      <c r="EC77" s="87"/>
      <c r="ED77" s="87"/>
      <c r="EE77" s="87"/>
      <c r="EF77" s="87"/>
      <c r="EG77" s="87"/>
      <c r="EH77" s="87"/>
      <c r="EI77" s="87"/>
      <c r="EJ77" s="87"/>
      <c r="EK77" s="87">
        <v>1</v>
      </c>
      <c r="EL77" s="87">
        <v>0</v>
      </c>
      <c r="EM77" s="87">
        <v>0</v>
      </c>
      <c r="EN77" s="87">
        <v>0</v>
      </c>
      <c r="EO77" s="87">
        <v>1</v>
      </c>
      <c r="EP77" s="87">
        <v>0</v>
      </c>
      <c r="EQ77" s="87"/>
      <c r="ER77" s="87"/>
      <c r="ES77" s="87"/>
      <c r="ET77" s="87"/>
      <c r="EU77" s="87"/>
      <c r="EV77" s="87"/>
      <c r="EW77" s="87"/>
      <c r="EX77" s="87"/>
      <c r="EY77" s="87"/>
      <c r="EZ77" s="87"/>
      <c r="FA77" s="87"/>
      <c r="FB77" s="87"/>
      <c r="FC77" s="87"/>
      <c r="FD77" s="87"/>
      <c r="FE77" s="87"/>
      <c r="FF77" s="87"/>
      <c r="FG77" s="87"/>
      <c r="FH77" s="87"/>
      <c r="FI77" s="87"/>
      <c r="FJ77" s="87"/>
      <c r="FK77" s="87"/>
      <c r="FL77" s="87"/>
      <c r="FM77" s="87"/>
      <c r="FN77" s="87"/>
      <c r="FO77" s="87"/>
      <c r="FP77" s="87"/>
      <c r="FQ77" s="87"/>
      <c r="FR77" s="87"/>
      <c r="FS77" s="87"/>
      <c r="FT77" s="87"/>
      <c r="FU77" s="87"/>
      <c r="FV77" s="87">
        <v>36</v>
      </c>
      <c r="FW77" s="87">
        <v>49</v>
      </c>
      <c r="FX77" s="87">
        <v>85</v>
      </c>
      <c r="FY77" s="87">
        <v>28</v>
      </c>
      <c r="FZ77" s="87">
        <v>0</v>
      </c>
      <c r="GA77" s="87">
        <v>16</v>
      </c>
      <c r="GB77" s="87">
        <v>42</v>
      </c>
      <c r="GC77" s="87">
        <v>86</v>
      </c>
      <c r="GD77" s="87">
        <v>0</v>
      </c>
      <c r="GE77" s="87">
        <v>5</v>
      </c>
      <c r="GF77" s="87">
        <v>5</v>
      </c>
      <c r="GG77" s="87">
        <v>0</v>
      </c>
      <c r="GH77" s="87">
        <v>0</v>
      </c>
      <c r="GI77" s="87">
        <v>0</v>
      </c>
      <c r="GJ77" s="87">
        <v>5</v>
      </c>
      <c r="GK77" s="87">
        <v>0</v>
      </c>
      <c r="GL77" s="87">
        <v>5</v>
      </c>
      <c r="GM77" s="87">
        <v>10</v>
      </c>
      <c r="GN77" s="87">
        <v>9</v>
      </c>
      <c r="GO77" s="87">
        <v>7</v>
      </c>
      <c r="GP77" s="87">
        <v>16</v>
      </c>
      <c r="GQ77" s="87">
        <v>15</v>
      </c>
      <c r="GR77" s="87">
        <v>0</v>
      </c>
      <c r="GS77" s="87">
        <v>1</v>
      </c>
      <c r="GT77" s="87">
        <v>0</v>
      </c>
      <c r="GU77" s="87">
        <v>16</v>
      </c>
      <c r="GV77" s="87">
        <v>0</v>
      </c>
      <c r="GW77" s="87">
        <v>0</v>
      </c>
      <c r="GX77" s="87">
        <v>0</v>
      </c>
      <c r="GY77" s="87">
        <v>0</v>
      </c>
      <c r="GZ77" s="87">
        <v>0</v>
      </c>
      <c r="HA77" s="87">
        <v>0</v>
      </c>
      <c r="HB77" s="87">
        <v>0</v>
      </c>
      <c r="HC77" s="87">
        <v>0</v>
      </c>
    </row>
    <row r="78" spans="1:211" ht="60">
      <c r="A78" s="783" t="s">
        <v>603</v>
      </c>
      <c r="B78" s="87" t="s">
        <v>377</v>
      </c>
      <c r="C78" s="783" t="s">
        <v>3742</v>
      </c>
      <c r="D78" s="87" t="s">
        <v>3934</v>
      </c>
      <c r="E78" s="87" t="s">
        <v>3522</v>
      </c>
      <c r="F78" s="87">
        <v>3014</v>
      </c>
      <c r="G78" s="87" t="s">
        <v>3125</v>
      </c>
      <c r="H78" s="87" t="s">
        <v>3126</v>
      </c>
      <c r="I78" s="87" t="s">
        <v>3935</v>
      </c>
      <c r="J78" s="87" t="s">
        <v>3936</v>
      </c>
      <c r="K78" s="87" t="s">
        <v>3127</v>
      </c>
      <c r="L78" s="87" t="s">
        <v>3127</v>
      </c>
      <c r="M78" s="87">
        <v>10</v>
      </c>
      <c r="N78" s="87"/>
      <c r="O78" s="87"/>
      <c r="P78" s="87"/>
      <c r="Q78" s="87">
        <v>20</v>
      </c>
      <c r="R78" s="87"/>
      <c r="S78" s="87"/>
      <c r="T78" s="87"/>
      <c r="U78" s="87">
        <v>40</v>
      </c>
      <c r="V78" s="87">
        <v>20</v>
      </c>
      <c r="W78" s="87">
        <v>2</v>
      </c>
      <c r="X78" s="87"/>
      <c r="Y78" s="87"/>
      <c r="Z78" s="87"/>
      <c r="AA78" s="87"/>
      <c r="AB78" s="87"/>
      <c r="AC78" s="87"/>
      <c r="AD78" s="87"/>
      <c r="AE78" s="87"/>
      <c r="AF78" s="87"/>
      <c r="AG78" s="87"/>
      <c r="AH78" s="87"/>
      <c r="AI78" s="87"/>
      <c r="AJ78" s="87"/>
      <c r="AK78" s="87"/>
      <c r="AL78" s="87"/>
      <c r="AM78" s="87"/>
      <c r="AN78" s="87"/>
      <c r="AO78" s="87"/>
      <c r="AP78" s="87"/>
      <c r="AQ78" s="87"/>
      <c r="AR78" s="87"/>
      <c r="AS78" s="87"/>
      <c r="AT78" s="87"/>
      <c r="AU78" s="87"/>
      <c r="AV78" s="87"/>
      <c r="AW78" s="87"/>
      <c r="AX78" s="87"/>
      <c r="AY78" s="87"/>
      <c r="AZ78" s="87"/>
      <c r="BA78" s="87"/>
      <c r="BB78" s="87"/>
      <c r="BC78" s="87"/>
      <c r="BD78" s="87"/>
      <c r="BE78" s="87"/>
      <c r="BF78" s="87"/>
      <c r="BG78" s="87"/>
      <c r="BH78" s="87"/>
      <c r="BI78" s="87"/>
      <c r="BJ78" s="87"/>
      <c r="BK78" s="87"/>
      <c r="BL78" s="87"/>
      <c r="BM78" s="87"/>
      <c r="BN78" s="87"/>
      <c r="BO78" s="87"/>
      <c r="BP78" s="87"/>
      <c r="BQ78" s="87"/>
      <c r="BR78" s="87"/>
      <c r="BS78" s="87"/>
      <c r="BT78" s="87"/>
      <c r="BU78" s="87"/>
      <c r="BV78" s="87"/>
      <c r="BW78" s="87"/>
      <c r="BX78" s="87"/>
      <c r="BY78" s="87"/>
      <c r="BZ78" s="87"/>
      <c r="CA78" s="87"/>
      <c r="CB78" s="87"/>
      <c r="CC78" s="87"/>
      <c r="CD78" s="87"/>
      <c r="CE78" s="87"/>
      <c r="CF78" s="87"/>
      <c r="CG78" s="87"/>
      <c r="CH78" s="87"/>
      <c r="CI78" s="87"/>
      <c r="CJ78" s="87"/>
      <c r="CK78" s="87"/>
      <c r="CL78" s="87"/>
      <c r="CM78" s="87"/>
      <c r="CN78" s="87"/>
      <c r="CO78" s="87"/>
      <c r="CP78" s="87"/>
      <c r="CQ78" s="87"/>
      <c r="CR78" s="87"/>
      <c r="CS78" s="87"/>
      <c r="CT78" s="87"/>
      <c r="CU78" s="87"/>
      <c r="CV78" s="87"/>
      <c r="CW78" s="87"/>
      <c r="CX78" s="87"/>
      <c r="CY78" s="87"/>
      <c r="CZ78" s="87"/>
      <c r="DA78" s="87"/>
      <c r="DB78" s="87"/>
      <c r="DC78" s="87"/>
      <c r="DD78" s="87"/>
      <c r="DE78" s="87"/>
      <c r="DF78" s="87"/>
      <c r="DG78" s="87"/>
      <c r="DH78" s="87"/>
      <c r="DI78" s="87"/>
      <c r="DJ78" s="87"/>
      <c r="DK78" s="87"/>
      <c r="DL78" s="87"/>
      <c r="DM78" s="87"/>
      <c r="DN78" s="87"/>
      <c r="DO78" s="87"/>
      <c r="DP78" s="87"/>
      <c r="DQ78" s="87"/>
      <c r="DR78" s="87"/>
      <c r="DS78" s="87"/>
      <c r="DT78" s="87"/>
      <c r="DU78" s="87"/>
      <c r="DV78" s="87"/>
      <c r="DW78" s="87"/>
      <c r="DX78" s="87"/>
      <c r="DY78" s="87"/>
      <c r="DZ78" s="87"/>
      <c r="EA78" s="87"/>
      <c r="EB78" s="87"/>
      <c r="EC78" s="87"/>
      <c r="ED78" s="87"/>
      <c r="EE78" s="87"/>
      <c r="EF78" s="87"/>
      <c r="EG78" s="87"/>
      <c r="EH78" s="87"/>
      <c r="EI78" s="87"/>
      <c r="EJ78" s="87"/>
      <c r="EK78" s="87"/>
      <c r="EL78" s="87"/>
      <c r="EM78" s="87"/>
      <c r="EN78" s="87"/>
      <c r="EO78" s="87"/>
      <c r="EP78" s="87"/>
      <c r="EQ78" s="87"/>
      <c r="ER78" s="87"/>
      <c r="ES78" s="87"/>
      <c r="ET78" s="87"/>
      <c r="EU78" s="87"/>
      <c r="EV78" s="87"/>
      <c r="EW78" s="87"/>
      <c r="EX78" s="87"/>
      <c r="EY78" s="87"/>
      <c r="EZ78" s="87"/>
      <c r="FA78" s="87"/>
      <c r="FB78" s="87"/>
      <c r="FC78" s="87"/>
      <c r="FD78" s="87"/>
      <c r="FE78" s="87"/>
      <c r="FF78" s="87"/>
      <c r="FG78" s="87"/>
      <c r="FH78" s="87"/>
      <c r="FI78" s="87"/>
      <c r="FJ78" s="87"/>
      <c r="FK78" s="87"/>
      <c r="FL78" s="87"/>
      <c r="FM78" s="87"/>
      <c r="FN78" s="87"/>
      <c r="FO78" s="87"/>
      <c r="FP78" s="87"/>
      <c r="FQ78" s="87"/>
      <c r="FR78" s="87"/>
      <c r="FS78" s="87"/>
      <c r="FT78" s="87"/>
      <c r="FU78" s="87"/>
      <c r="FV78" s="87"/>
      <c r="FW78" s="87"/>
      <c r="FX78" s="87">
        <v>0</v>
      </c>
      <c r="FY78" s="87"/>
      <c r="FZ78" s="87"/>
      <c r="GA78" s="87"/>
      <c r="GB78" s="87"/>
      <c r="GC78" s="87">
        <v>0</v>
      </c>
      <c r="GD78" s="87"/>
      <c r="GE78" s="87"/>
      <c r="GF78" s="87">
        <v>0</v>
      </c>
      <c r="GG78" s="87"/>
      <c r="GH78" s="87"/>
      <c r="GI78" s="87"/>
      <c r="GJ78" s="87"/>
      <c r="GK78" s="87"/>
      <c r="GL78" s="87"/>
      <c r="GM78" s="87">
        <v>0</v>
      </c>
      <c r="GN78" s="87"/>
      <c r="GO78" s="87"/>
      <c r="GP78" s="87">
        <v>0</v>
      </c>
      <c r="GQ78" s="87"/>
      <c r="GR78" s="87"/>
      <c r="GS78" s="87"/>
      <c r="GT78" s="87"/>
      <c r="GU78" s="87">
        <v>0</v>
      </c>
      <c r="GV78" s="87"/>
      <c r="GW78" s="87"/>
      <c r="GX78" s="87">
        <v>0</v>
      </c>
      <c r="GY78" s="87"/>
      <c r="GZ78" s="87"/>
      <c r="HA78" s="87"/>
      <c r="HB78" s="87"/>
      <c r="HC78" s="87">
        <v>0</v>
      </c>
    </row>
    <row r="79" spans="1:211" ht="60">
      <c r="A79" s="783" t="s">
        <v>604</v>
      </c>
      <c r="B79" s="87" t="s">
        <v>378</v>
      </c>
      <c r="C79" s="783" t="s">
        <v>3523</v>
      </c>
      <c r="D79" s="87" t="s">
        <v>3454</v>
      </c>
      <c r="E79" s="87" t="s">
        <v>3129</v>
      </c>
      <c r="F79" s="87">
        <v>1421</v>
      </c>
      <c r="G79" s="87" t="s">
        <v>3130</v>
      </c>
      <c r="H79" s="87" t="s">
        <v>3524</v>
      </c>
      <c r="I79" s="87" t="s">
        <v>3526</v>
      </c>
      <c r="J79" s="87" t="s">
        <v>3525</v>
      </c>
      <c r="K79" s="87" t="s">
        <v>3131</v>
      </c>
      <c r="L79" s="87" t="s">
        <v>3527</v>
      </c>
      <c r="M79" s="87">
        <v>21</v>
      </c>
      <c r="N79" s="87"/>
      <c r="O79" s="87"/>
      <c r="P79" s="87"/>
      <c r="Q79" s="87">
        <v>9</v>
      </c>
      <c r="R79" s="87"/>
      <c r="S79" s="87"/>
      <c r="T79" s="87"/>
      <c r="U79" s="87">
        <v>35</v>
      </c>
      <c r="V79" s="87">
        <v>26</v>
      </c>
      <c r="W79" s="87">
        <v>1</v>
      </c>
      <c r="X79" s="87"/>
      <c r="Y79" s="87"/>
      <c r="Z79" s="87"/>
      <c r="AA79" s="87"/>
      <c r="AB79" s="87"/>
      <c r="AC79" s="87"/>
      <c r="AD79" s="87"/>
      <c r="AE79" s="87"/>
      <c r="AF79" s="87"/>
      <c r="AG79" s="87"/>
      <c r="AH79" s="87"/>
      <c r="AI79" s="87"/>
      <c r="AJ79" s="87"/>
      <c r="AK79" s="87"/>
      <c r="AL79" s="87"/>
      <c r="AM79" s="87"/>
      <c r="AN79" s="87"/>
      <c r="AO79" s="87"/>
      <c r="AP79" s="87"/>
      <c r="AQ79" s="87"/>
      <c r="AR79" s="87"/>
      <c r="AS79" s="87"/>
      <c r="AT79" s="87"/>
      <c r="AU79" s="87"/>
      <c r="AV79" s="87"/>
      <c r="AW79" s="87"/>
      <c r="AX79" s="87"/>
      <c r="AY79" s="87"/>
      <c r="AZ79" s="87"/>
      <c r="BA79" s="87"/>
      <c r="BB79" s="87"/>
      <c r="BC79" s="87"/>
      <c r="BD79" s="87"/>
      <c r="BE79" s="87"/>
      <c r="BF79" s="87"/>
      <c r="BG79" s="87"/>
      <c r="BH79" s="87"/>
      <c r="BI79" s="87"/>
      <c r="BJ79" s="87"/>
      <c r="BK79" s="87"/>
      <c r="BL79" s="87"/>
      <c r="BM79" s="87"/>
      <c r="BN79" s="87"/>
      <c r="BO79" s="87"/>
      <c r="BP79" s="87"/>
      <c r="BQ79" s="87"/>
      <c r="BR79" s="87"/>
      <c r="BS79" s="87"/>
      <c r="BT79" s="87"/>
      <c r="BU79" s="87"/>
      <c r="BV79" s="87"/>
      <c r="BW79" s="87"/>
      <c r="BX79" s="87"/>
      <c r="BY79" s="87"/>
      <c r="BZ79" s="87"/>
      <c r="CA79" s="87"/>
      <c r="CB79" s="87"/>
      <c r="CC79" s="87"/>
      <c r="CD79" s="87"/>
      <c r="CE79" s="87"/>
      <c r="CF79" s="87"/>
      <c r="CG79" s="87"/>
      <c r="CH79" s="87"/>
      <c r="CI79" s="87"/>
      <c r="CJ79" s="87"/>
      <c r="CK79" s="87"/>
      <c r="CL79" s="87"/>
      <c r="CM79" s="87"/>
      <c r="CN79" s="87"/>
      <c r="CO79" s="87"/>
      <c r="CP79" s="87"/>
      <c r="CQ79" s="87"/>
      <c r="CR79" s="87"/>
      <c r="CS79" s="87"/>
      <c r="CT79" s="87"/>
      <c r="CU79" s="87"/>
      <c r="CV79" s="87"/>
      <c r="CW79" s="87"/>
      <c r="CX79" s="87"/>
      <c r="CY79" s="87"/>
      <c r="CZ79" s="87"/>
      <c r="DA79" s="87"/>
      <c r="DB79" s="87"/>
      <c r="DC79" s="87"/>
      <c r="DD79" s="87"/>
      <c r="DE79" s="87"/>
      <c r="DF79" s="87"/>
      <c r="DG79" s="87"/>
      <c r="DH79" s="87"/>
      <c r="DI79" s="87"/>
      <c r="DJ79" s="87"/>
      <c r="DK79" s="87"/>
      <c r="DL79" s="87"/>
      <c r="DM79" s="87"/>
      <c r="DN79" s="87"/>
      <c r="DO79" s="87"/>
      <c r="DP79" s="87"/>
      <c r="DQ79" s="87"/>
      <c r="DR79" s="87"/>
      <c r="DS79" s="87"/>
      <c r="DT79" s="87"/>
      <c r="DU79" s="87"/>
      <c r="DV79" s="87"/>
      <c r="DW79" s="87"/>
      <c r="DX79" s="87"/>
      <c r="DY79" s="87"/>
      <c r="DZ79" s="87"/>
      <c r="EA79" s="87"/>
      <c r="EB79" s="87"/>
      <c r="EC79" s="87"/>
      <c r="ED79" s="87"/>
      <c r="EE79" s="87"/>
      <c r="EF79" s="87"/>
      <c r="EG79" s="87"/>
      <c r="EH79" s="87"/>
      <c r="EI79" s="87"/>
      <c r="EJ79" s="87"/>
      <c r="EK79" s="87">
        <v>3</v>
      </c>
      <c r="EL79" s="87">
        <v>1</v>
      </c>
      <c r="EM79" s="87"/>
      <c r="EN79" s="87"/>
      <c r="EO79" s="87">
        <v>1</v>
      </c>
      <c r="EP79" s="87"/>
      <c r="EQ79" s="87"/>
      <c r="ER79" s="87"/>
      <c r="ES79" s="87"/>
      <c r="ET79" s="87"/>
      <c r="EU79" s="87"/>
      <c r="EV79" s="87"/>
      <c r="EW79" s="87"/>
      <c r="EX79" s="87"/>
      <c r="EY79" s="87"/>
      <c r="EZ79" s="87"/>
      <c r="FA79" s="87"/>
      <c r="FB79" s="87"/>
      <c r="FC79" s="87"/>
      <c r="FD79" s="87"/>
      <c r="FE79" s="87"/>
      <c r="FF79" s="87"/>
      <c r="FG79" s="87"/>
      <c r="FH79" s="87"/>
      <c r="FI79" s="87"/>
      <c r="FJ79" s="87"/>
      <c r="FK79" s="87"/>
      <c r="FL79" s="87"/>
      <c r="FM79" s="87"/>
      <c r="FN79" s="87"/>
      <c r="FO79" s="87"/>
      <c r="FP79" s="87"/>
      <c r="FQ79" s="87"/>
      <c r="FR79" s="87"/>
      <c r="FS79" s="87"/>
      <c r="FT79" s="87"/>
      <c r="FU79" s="87"/>
      <c r="FV79" s="87">
        <v>1</v>
      </c>
      <c r="FW79" s="87"/>
      <c r="FX79" s="87">
        <v>1</v>
      </c>
      <c r="FY79" s="87">
        <v>1</v>
      </c>
      <c r="FZ79" s="87"/>
      <c r="GA79" s="87"/>
      <c r="GB79" s="87"/>
      <c r="GC79" s="87">
        <v>1</v>
      </c>
      <c r="GD79" s="87"/>
      <c r="GE79" s="87">
        <v>5</v>
      </c>
      <c r="GF79" s="87">
        <v>5</v>
      </c>
      <c r="GG79" s="87"/>
      <c r="GH79" s="87"/>
      <c r="GI79" s="87">
        <v>1</v>
      </c>
      <c r="GJ79" s="87">
        <v>4</v>
      </c>
      <c r="GK79" s="87"/>
      <c r="GL79" s="87"/>
      <c r="GM79" s="87">
        <v>5</v>
      </c>
      <c r="GN79" s="87"/>
      <c r="GO79" s="87"/>
      <c r="GP79" s="87">
        <v>0</v>
      </c>
      <c r="GQ79" s="87"/>
      <c r="GR79" s="87"/>
      <c r="GS79" s="87"/>
      <c r="GT79" s="87"/>
      <c r="GU79" s="87">
        <v>0</v>
      </c>
      <c r="GV79" s="87"/>
      <c r="GW79" s="87"/>
      <c r="GX79" s="87">
        <v>0</v>
      </c>
      <c r="GY79" s="87"/>
      <c r="GZ79" s="87"/>
      <c r="HA79" s="87"/>
      <c r="HB79" s="87"/>
      <c r="HC79" s="87">
        <v>0</v>
      </c>
    </row>
    <row r="80" spans="1:211" ht="48">
      <c r="A80" s="783" t="s">
        <v>605</v>
      </c>
      <c r="B80" s="87" t="s">
        <v>379</v>
      </c>
      <c r="C80" s="783" t="s">
        <v>3937</v>
      </c>
      <c r="D80" s="87" t="s">
        <v>4284</v>
      </c>
      <c r="E80" s="87" t="s">
        <v>4285</v>
      </c>
      <c r="F80" s="87">
        <v>2986</v>
      </c>
      <c r="G80" s="87" t="s">
        <v>4286</v>
      </c>
      <c r="H80" s="87" t="s">
        <v>4287</v>
      </c>
      <c r="I80" s="87" t="s">
        <v>4288</v>
      </c>
      <c r="J80" s="87" t="s">
        <v>4289</v>
      </c>
      <c r="K80" s="87" t="s">
        <v>3455</v>
      </c>
      <c r="L80" s="87" t="s">
        <v>4290</v>
      </c>
      <c r="M80" s="87">
        <v>121</v>
      </c>
      <c r="N80" s="87"/>
      <c r="O80" s="87">
        <v>2</v>
      </c>
      <c r="P80" s="87">
        <v>5</v>
      </c>
      <c r="Q80" s="87">
        <v>79</v>
      </c>
      <c r="R80" s="87"/>
      <c r="S80" s="87"/>
      <c r="T80" s="87"/>
      <c r="U80" s="87">
        <v>179</v>
      </c>
      <c r="V80" s="87">
        <v>84</v>
      </c>
      <c r="W80" s="87">
        <v>30</v>
      </c>
      <c r="X80" s="87"/>
      <c r="Y80" s="87"/>
      <c r="Z80" s="87"/>
      <c r="AA80" s="87"/>
      <c r="AB80" s="87"/>
      <c r="AC80" s="87"/>
      <c r="AD80" s="87"/>
      <c r="AE80" s="87"/>
      <c r="AF80" s="87"/>
      <c r="AG80" s="87"/>
      <c r="AH80" s="87"/>
      <c r="AI80" s="87"/>
      <c r="AJ80" s="87"/>
      <c r="AK80" s="87"/>
      <c r="AL80" s="87"/>
      <c r="AM80" s="87"/>
      <c r="AN80" s="87"/>
      <c r="AO80" s="87"/>
      <c r="AP80" s="87"/>
      <c r="AQ80" s="87"/>
      <c r="AR80" s="87"/>
      <c r="AS80" s="87"/>
      <c r="AT80" s="87"/>
      <c r="AU80" s="87"/>
      <c r="AV80" s="87"/>
      <c r="AW80" s="87"/>
      <c r="AX80" s="87"/>
      <c r="AY80" s="87"/>
      <c r="AZ80" s="87"/>
      <c r="BA80" s="87"/>
      <c r="BB80" s="87"/>
      <c r="BC80" s="87"/>
      <c r="BD80" s="87"/>
      <c r="BE80" s="87"/>
      <c r="BF80" s="87"/>
      <c r="BG80" s="87"/>
      <c r="BH80" s="87"/>
      <c r="BI80" s="87"/>
      <c r="BJ80" s="87"/>
      <c r="BK80" s="87"/>
      <c r="BL80" s="87"/>
      <c r="BM80" s="87"/>
      <c r="BN80" s="87"/>
      <c r="BO80" s="87"/>
      <c r="BP80" s="87"/>
      <c r="BQ80" s="87"/>
      <c r="BR80" s="87"/>
      <c r="BS80" s="87"/>
      <c r="BT80" s="87"/>
      <c r="BU80" s="87"/>
      <c r="BV80" s="87"/>
      <c r="BW80" s="87"/>
      <c r="BX80" s="87"/>
      <c r="BY80" s="87"/>
      <c r="BZ80" s="87"/>
      <c r="CA80" s="87"/>
      <c r="CB80" s="87"/>
      <c r="CC80" s="87"/>
      <c r="CD80" s="87"/>
      <c r="CE80" s="87"/>
      <c r="CF80" s="87"/>
      <c r="CG80" s="87"/>
      <c r="CH80" s="87"/>
      <c r="CI80" s="87"/>
      <c r="CJ80" s="87"/>
      <c r="CK80" s="87"/>
      <c r="CL80" s="87"/>
      <c r="CM80" s="87"/>
      <c r="CN80" s="87"/>
      <c r="CO80" s="87"/>
      <c r="CP80" s="87"/>
      <c r="CQ80" s="87"/>
      <c r="CR80" s="87"/>
      <c r="CS80" s="87"/>
      <c r="CT80" s="87"/>
      <c r="CU80" s="87"/>
      <c r="CV80" s="87"/>
      <c r="CW80" s="87"/>
      <c r="CX80" s="87"/>
      <c r="CY80" s="87"/>
      <c r="CZ80" s="87"/>
      <c r="DA80" s="87"/>
      <c r="DB80" s="87"/>
      <c r="DC80" s="87"/>
      <c r="DD80" s="87"/>
      <c r="DE80" s="87"/>
      <c r="DF80" s="87"/>
      <c r="DG80" s="87"/>
      <c r="DH80" s="87"/>
      <c r="DI80" s="87"/>
      <c r="DJ80" s="87"/>
      <c r="DK80" s="87"/>
      <c r="DL80" s="87"/>
      <c r="DM80" s="87"/>
      <c r="DN80" s="87"/>
      <c r="DO80" s="87"/>
      <c r="DP80" s="87"/>
      <c r="DQ80" s="87"/>
      <c r="DR80" s="87"/>
      <c r="DS80" s="87"/>
      <c r="DT80" s="87"/>
      <c r="DU80" s="87"/>
      <c r="DV80" s="87"/>
      <c r="DW80" s="87"/>
      <c r="DX80" s="87"/>
      <c r="DY80" s="87"/>
      <c r="DZ80" s="87"/>
      <c r="EA80" s="87"/>
      <c r="EB80" s="87"/>
      <c r="EC80" s="87"/>
      <c r="ED80" s="87"/>
      <c r="EE80" s="87"/>
      <c r="EF80" s="87"/>
      <c r="EG80" s="87"/>
      <c r="EH80" s="87"/>
      <c r="EI80" s="87"/>
      <c r="EJ80" s="87"/>
      <c r="EK80" s="87">
        <v>10</v>
      </c>
      <c r="EL80" s="87"/>
      <c r="EM80" s="87">
        <v>1</v>
      </c>
      <c r="EN80" s="87">
        <v>1</v>
      </c>
      <c r="EO80" s="87">
        <v>8</v>
      </c>
      <c r="EP80" s="87"/>
      <c r="EQ80" s="87"/>
      <c r="ER80" s="87"/>
      <c r="ES80" s="87"/>
      <c r="ET80" s="87"/>
      <c r="EU80" s="87"/>
      <c r="EV80" s="87"/>
      <c r="EW80" s="87"/>
      <c r="EX80" s="87"/>
      <c r="EY80" s="87"/>
      <c r="EZ80" s="87"/>
      <c r="FA80" s="87"/>
      <c r="FB80" s="87"/>
      <c r="FC80" s="87"/>
      <c r="FD80" s="87"/>
      <c r="FE80" s="87"/>
      <c r="FF80" s="87"/>
      <c r="FG80" s="87"/>
      <c r="FH80" s="87"/>
      <c r="FI80" s="87"/>
      <c r="FJ80" s="87"/>
      <c r="FK80" s="87"/>
      <c r="FL80" s="87"/>
      <c r="FM80" s="87"/>
      <c r="FN80" s="87"/>
      <c r="FO80" s="87"/>
      <c r="FP80" s="87"/>
      <c r="FQ80" s="87"/>
      <c r="FR80" s="87"/>
      <c r="FS80" s="87"/>
      <c r="FT80" s="87"/>
      <c r="FU80" s="87"/>
      <c r="FV80" s="87">
        <v>3</v>
      </c>
      <c r="FW80" s="87">
        <v>67</v>
      </c>
      <c r="FX80" s="87">
        <v>70</v>
      </c>
      <c r="FY80" s="87">
        <v>19</v>
      </c>
      <c r="FZ80" s="87">
        <v>1</v>
      </c>
      <c r="GA80" s="87">
        <v>11</v>
      </c>
      <c r="GB80" s="87">
        <v>47</v>
      </c>
      <c r="GC80" s="87">
        <v>78</v>
      </c>
      <c r="GD80" s="87"/>
      <c r="GE80" s="87">
        <v>3</v>
      </c>
      <c r="GF80" s="87">
        <v>3</v>
      </c>
      <c r="GG80" s="87"/>
      <c r="GH80" s="87"/>
      <c r="GI80" s="87">
        <v>1</v>
      </c>
      <c r="GJ80" s="87">
        <v>2</v>
      </c>
      <c r="GK80" s="87"/>
      <c r="GL80" s="87"/>
      <c r="GM80" s="87">
        <v>3</v>
      </c>
      <c r="GN80" s="87"/>
      <c r="GO80" s="87">
        <v>11</v>
      </c>
      <c r="GP80" s="87">
        <v>11</v>
      </c>
      <c r="GQ80" s="87">
        <v>9</v>
      </c>
      <c r="GR80" s="87">
        <v>2</v>
      </c>
      <c r="GS80" s="87"/>
      <c r="GT80" s="87"/>
      <c r="GU80" s="87">
        <v>11</v>
      </c>
      <c r="GV80" s="87"/>
      <c r="GW80" s="87"/>
      <c r="GX80" s="87">
        <v>0</v>
      </c>
      <c r="GY80" s="87"/>
      <c r="GZ80" s="87"/>
      <c r="HA80" s="87"/>
      <c r="HB80" s="87"/>
      <c r="HC80" s="87">
        <v>0</v>
      </c>
    </row>
    <row r="81" spans="1:211" ht="36">
      <c r="A81" s="783" t="s">
        <v>606</v>
      </c>
      <c r="B81" s="87" t="s">
        <v>380</v>
      </c>
      <c r="C81" s="783" t="s">
        <v>3938</v>
      </c>
      <c r="D81" s="87" t="s">
        <v>3939</v>
      </c>
      <c r="E81" s="87" t="s">
        <v>3132</v>
      </c>
      <c r="F81" s="87">
        <v>3405</v>
      </c>
      <c r="G81" s="87" t="s">
        <v>3133</v>
      </c>
      <c r="H81" s="87" t="s">
        <v>3528</v>
      </c>
      <c r="I81" s="87" t="s">
        <v>3940</v>
      </c>
      <c r="J81" s="87" t="s">
        <v>3941</v>
      </c>
      <c r="K81" s="87" t="s">
        <v>3743</v>
      </c>
      <c r="L81" s="87" t="s">
        <v>3942</v>
      </c>
      <c r="M81" s="87">
        <v>10</v>
      </c>
      <c r="N81" s="87"/>
      <c r="O81" s="87">
        <v>1</v>
      </c>
      <c r="P81" s="87"/>
      <c r="Q81" s="87">
        <v>7</v>
      </c>
      <c r="R81" s="87"/>
      <c r="S81" s="87"/>
      <c r="T81" s="87"/>
      <c r="U81" s="87">
        <v>15</v>
      </c>
      <c r="V81" s="87">
        <v>6</v>
      </c>
      <c r="W81" s="87">
        <v>4</v>
      </c>
      <c r="X81" s="87"/>
      <c r="Y81" s="87"/>
      <c r="Z81" s="87"/>
      <c r="AA81" s="87"/>
      <c r="AB81" s="87"/>
      <c r="AC81" s="87"/>
      <c r="AD81" s="87"/>
      <c r="AE81" s="87"/>
      <c r="AF81" s="87"/>
      <c r="AG81" s="87"/>
      <c r="AH81" s="87"/>
      <c r="AI81" s="87"/>
      <c r="AJ81" s="87"/>
      <c r="AK81" s="87"/>
      <c r="AL81" s="87"/>
      <c r="AM81" s="87"/>
      <c r="AN81" s="87"/>
      <c r="AO81" s="87"/>
      <c r="AP81" s="87"/>
      <c r="AQ81" s="87"/>
      <c r="AR81" s="87"/>
      <c r="AS81" s="87"/>
      <c r="AT81" s="87"/>
      <c r="AU81" s="87"/>
      <c r="AV81" s="87"/>
      <c r="AW81" s="87"/>
      <c r="AX81" s="87"/>
      <c r="AY81" s="87"/>
      <c r="AZ81" s="87"/>
      <c r="BA81" s="87"/>
      <c r="BB81" s="87"/>
      <c r="BC81" s="87"/>
      <c r="BD81" s="87"/>
      <c r="BE81" s="87"/>
      <c r="BF81" s="87"/>
      <c r="BG81" s="87"/>
      <c r="BH81" s="87"/>
      <c r="BI81" s="87"/>
      <c r="BJ81" s="87"/>
      <c r="BK81" s="87"/>
      <c r="BL81" s="87"/>
      <c r="BM81" s="87"/>
      <c r="BN81" s="87"/>
      <c r="BO81" s="87"/>
      <c r="BP81" s="87"/>
      <c r="BQ81" s="87"/>
      <c r="BR81" s="87"/>
      <c r="BS81" s="87"/>
      <c r="BT81" s="87"/>
      <c r="BU81" s="87"/>
      <c r="BV81" s="87"/>
      <c r="BW81" s="87"/>
      <c r="BX81" s="87"/>
      <c r="BY81" s="87"/>
      <c r="BZ81" s="87"/>
      <c r="CA81" s="87"/>
      <c r="CB81" s="87"/>
      <c r="CC81" s="87"/>
      <c r="CD81" s="87"/>
      <c r="CE81" s="87"/>
      <c r="CF81" s="87"/>
      <c r="CG81" s="87"/>
      <c r="CH81" s="87"/>
      <c r="CI81" s="87"/>
      <c r="CJ81" s="87"/>
      <c r="CK81" s="87"/>
      <c r="CL81" s="87"/>
      <c r="CM81" s="87"/>
      <c r="CN81" s="87"/>
      <c r="CO81" s="87"/>
      <c r="CP81" s="87"/>
      <c r="CQ81" s="87"/>
      <c r="CR81" s="87"/>
      <c r="CS81" s="87"/>
      <c r="CT81" s="87"/>
      <c r="CU81" s="87"/>
      <c r="CV81" s="87"/>
      <c r="CW81" s="87"/>
      <c r="CX81" s="87"/>
      <c r="CY81" s="87"/>
      <c r="CZ81" s="87"/>
      <c r="DA81" s="87"/>
      <c r="DB81" s="87"/>
      <c r="DC81" s="87"/>
      <c r="DD81" s="87"/>
      <c r="DE81" s="87"/>
      <c r="DF81" s="87"/>
      <c r="DG81" s="87"/>
      <c r="DH81" s="87"/>
      <c r="DI81" s="87"/>
      <c r="DJ81" s="87"/>
      <c r="DK81" s="87"/>
      <c r="DL81" s="87"/>
      <c r="DM81" s="87"/>
      <c r="DN81" s="87"/>
      <c r="DO81" s="87"/>
      <c r="DP81" s="87"/>
      <c r="DQ81" s="87"/>
      <c r="DR81" s="87"/>
      <c r="DS81" s="87"/>
      <c r="DT81" s="87"/>
      <c r="DU81" s="87"/>
      <c r="DV81" s="87"/>
      <c r="DW81" s="87"/>
      <c r="DX81" s="87"/>
      <c r="DY81" s="87"/>
      <c r="DZ81" s="87"/>
      <c r="EA81" s="87"/>
      <c r="EB81" s="87"/>
      <c r="EC81" s="87"/>
      <c r="ED81" s="87"/>
      <c r="EE81" s="87"/>
      <c r="EF81" s="87"/>
      <c r="EG81" s="87"/>
      <c r="EH81" s="87"/>
      <c r="EI81" s="87"/>
      <c r="EJ81" s="87"/>
      <c r="EK81" s="87">
        <v>1</v>
      </c>
      <c r="EL81" s="87"/>
      <c r="EM81" s="87"/>
      <c r="EN81" s="87"/>
      <c r="EO81" s="87"/>
      <c r="EP81" s="87"/>
      <c r="EQ81" s="87"/>
      <c r="ER81" s="87"/>
      <c r="ES81" s="87"/>
      <c r="ET81" s="87"/>
      <c r="EU81" s="87"/>
      <c r="EV81" s="87"/>
      <c r="EW81" s="87"/>
      <c r="EX81" s="87"/>
      <c r="EY81" s="87"/>
      <c r="EZ81" s="87"/>
      <c r="FA81" s="87"/>
      <c r="FB81" s="87"/>
      <c r="FC81" s="87"/>
      <c r="FD81" s="87"/>
      <c r="FE81" s="87"/>
      <c r="FF81" s="87"/>
      <c r="FG81" s="87"/>
      <c r="FH81" s="87"/>
      <c r="FI81" s="87"/>
      <c r="FJ81" s="87"/>
      <c r="FK81" s="87"/>
      <c r="FL81" s="87"/>
      <c r="FM81" s="87"/>
      <c r="FN81" s="87"/>
      <c r="FO81" s="87"/>
      <c r="FP81" s="87"/>
      <c r="FQ81" s="87"/>
      <c r="FR81" s="87"/>
      <c r="FS81" s="87"/>
      <c r="FT81" s="87"/>
      <c r="FU81" s="87"/>
      <c r="FV81" s="87">
        <v>1</v>
      </c>
      <c r="FW81" s="87">
        <v>6</v>
      </c>
      <c r="FX81" s="87">
        <v>7</v>
      </c>
      <c r="FY81" s="87"/>
      <c r="FZ81" s="87"/>
      <c r="GA81" s="87"/>
      <c r="GB81" s="87">
        <v>7</v>
      </c>
      <c r="GC81" s="87">
        <v>7</v>
      </c>
      <c r="GD81" s="87"/>
      <c r="GE81" s="87"/>
      <c r="GF81" s="87">
        <v>0</v>
      </c>
      <c r="GG81" s="87"/>
      <c r="GH81" s="87"/>
      <c r="GI81" s="87"/>
      <c r="GJ81" s="87"/>
      <c r="GK81" s="87"/>
      <c r="GL81" s="87"/>
      <c r="GM81" s="87">
        <v>0</v>
      </c>
      <c r="GN81" s="87"/>
      <c r="GO81" s="87"/>
      <c r="GP81" s="87">
        <v>0</v>
      </c>
      <c r="GQ81" s="87"/>
      <c r="GR81" s="87"/>
      <c r="GS81" s="87"/>
      <c r="GT81" s="87"/>
      <c r="GU81" s="87">
        <v>0</v>
      </c>
      <c r="GV81" s="87"/>
      <c r="GW81" s="87"/>
      <c r="GX81" s="87">
        <v>0</v>
      </c>
      <c r="GY81" s="87"/>
      <c r="GZ81" s="87"/>
      <c r="HA81" s="87"/>
      <c r="HB81" s="87"/>
      <c r="HC81" s="87">
        <v>0</v>
      </c>
    </row>
    <row r="82" spans="1:211" ht="48">
      <c r="A82" s="783" t="s">
        <v>607</v>
      </c>
      <c r="B82" s="87" t="s">
        <v>381</v>
      </c>
      <c r="C82" s="783" t="s">
        <v>3529</v>
      </c>
      <c r="D82" s="87" t="s">
        <v>4291</v>
      </c>
      <c r="E82" s="87"/>
      <c r="F82" s="87"/>
      <c r="G82" s="87" t="s">
        <v>3530</v>
      </c>
      <c r="H82" s="87" t="s">
        <v>3531</v>
      </c>
      <c r="I82" s="87" t="s">
        <v>4292</v>
      </c>
      <c r="J82" s="87" t="s">
        <v>4293</v>
      </c>
      <c r="K82" s="87" t="s">
        <v>3134</v>
      </c>
      <c r="L82" s="87" t="s">
        <v>4294</v>
      </c>
      <c r="M82" s="87">
        <v>106</v>
      </c>
      <c r="N82" s="87">
        <v>0</v>
      </c>
      <c r="O82" s="87">
        <v>6</v>
      </c>
      <c r="P82" s="87">
        <v>6</v>
      </c>
      <c r="Q82" s="87">
        <v>101</v>
      </c>
      <c r="R82" s="87">
        <v>0</v>
      </c>
      <c r="S82" s="87">
        <v>0</v>
      </c>
      <c r="T82" s="87">
        <v>0</v>
      </c>
      <c r="U82" s="87">
        <v>193</v>
      </c>
      <c r="V82" s="87">
        <v>97</v>
      </c>
      <c r="W82" s="87">
        <v>24</v>
      </c>
      <c r="X82" s="87"/>
      <c r="Y82" s="87"/>
      <c r="Z82" s="87"/>
      <c r="AA82" s="87"/>
      <c r="AB82" s="87"/>
      <c r="AC82" s="87"/>
      <c r="AD82" s="87"/>
      <c r="AE82" s="87"/>
      <c r="AF82" s="87"/>
      <c r="AG82" s="87"/>
      <c r="AH82" s="87"/>
      <c r="AI82" s="87"/>
      <c r="AJ82" s="87"/>
      <c r="AK82" s="87"/>
      <c r="AL82" s="87"/>
      <c r="AM82" s="87"/>
      <c r="AN82" s="87"/>
      <c r="AO82" s="87"/>
      <c r="AP82" s="87"/>
      <c r="AQ82" s="87"/>
      <c r="AR82" s="87"/>
      <c r="AS82" s="87"/>
      <c r="AT82" s="87"/>
      <c r="AU82" s="87"/>
      <c r="AV82" s="87"/>
      <c r="AW82" s="87"/>
      <c r="AX82" s="87"/>
      <c r="AY82" s="87"/>
      <c r="AZ82" s="87"/>
      <c r="BA82" s="87"/>
      <c r="BB82" s="87"/>
      <c r="BC82" s="87"/>
      <c r="BD82" s="87"/>
      <c r="BE82" s="87"/>
      <c r="BF82" s="87"/>
      <c r="BG82" s="87"/>
      <c r="BH82" s="87"/>
      <c r="BI82" s="87"/>
      <c r="BJ82" s="87"/>
      <c r="BK82" s="87"/>
      <c r="BL82" s="87"/>
      <c r="BM82" s="87"/>
      <c r="BN82" s="87"/>
      <c r="BO82" s="87"/>
      <c r="BP82" s="87"/>
      <c r="BQ82" s="87"/>
      <c r="BR82" s="87"/>
      <c r="BS82" s="87"/>
      <c r="BT82" s="87"/>
      <c r="BU82" s="87"/>
      <c r="BV82" s="87"/>
      <c r="BW82" s="87"/>
      <c r="BX82" s="87"/>
      <c r="BY82" s="87"/>
      <c r="BZ82" s="87"/>
      <c r="CA82" s="87"/>
      <c r="CB82" s="87"/>
      <c r="CC82" s="87"/>
      <c r="CD82" s="87"/>
      <c r="CE82" s="87"/>
      <c r="CF82" s="87"/>
      <c r="CG82" s="87"/>
      <c r="CH82" s="87"/>
      <c r="CI82" s="87"/>
      <c r="CJ82" s="87"/>
      <c r="CK82" s="87"/>
      <c r="CL82" s="87"/>
      <c r="CM82" s="87"/>
      <c r="CN82" s="87"/>
      <c r="CO82" s="87"/>
      <c r="CP82" s="87"/>
      <c r="CQ82" s="87"/>
      <c r="CR82" s="87"/>
      <c r="CS82" s="87"/>
      <c r="CT82" s="87"/>
      <c r="CU82" s="87"/>
      <c r="CV82" s="87"/>
      <c r="CW82" s="87"/>
      <c r="CX82" s="87"/>
      <c r="CY82" s="87"/>
      <c r="CZ82" s="87"/>
      <c r="DA82" s="87"/>
      <c r="DB82" s="87"/>
      <c r="DC82" s="87"/>
      <c r="DD82" s="87"/>
      <c r="DE82" s="87"/>
      <c r="DF82" s="87"/>
      <c r="DG82" s="87"/>
      <c r="DH82" s="87"/>
      <c r="DI82" s="87"/>
      <c r="DJ82" s="87"/>
      <c r="DK82" s="87"/>
      <c r="DL82" s="87"/>
      <c r="DM82" s="87"/>
      <c r="DN82" s="87"/>
      <c r="DO82" s="87"/>
      <c r="DP82" s="87"/>
      <c r="DQ82" s="87"/>
      <c r="DR82" s="87"/>
      <c r="DS82" s="87"/>
      <c r="DT82" s="87"/>
      <c r="DU82" s="87"/>
      <c r="DV82" s="87"/>
      <c r="DW82" s="87"/>
      <c r="DX82" s="87"/>
      <c r="DY82" s="87"/>
      <c r="DZ82" s="87"/>
      <c r="EA82" s="87"/>
      <c r="EB82" s="87"/>
      <c r="EC82" s="87"/>
      <c r="ED82" s="87"/>
      <c r="EE82" s="87"/>
      <c r="EF82" s="87"/>
      <c r="EG82" s="87"/>
      <c r="EH82" s="87"/>
      <c r="EI82" s="87"/>
      <c r="EJ82" s="87"/>
      <c r="EK82" s="87">
        <v>2</v>
      </c>
      <c r="EL82" s="87">
        <v>0</v>
      </c>
      <c r="EM82" s="87"/>
      <c r="EN82" s="87"/>
      <c r="EO82" s="87">
        <v>2</v>
      </c>
      <c r="EP82" s="87"/>
      <c r="EQ82" s="87"/>
      <c r="ER82" s="87"/>
      <c r="ES82" s="87"/>
      <c r="ET82" s="87"/>
      <c r="EU82" s="87"/>
      <c r="EV82" s="87"/>
      <c r="EW82" s="87"/>
      <c r="EX82" s="87"/>
      <c r="EY82" s="87"/>
      <c r="EZ82" s="87"/>
      <c r="FA82" s="87"/>
      <c r="FB82" s="87"/>
      <c r="FC82" s="87"/>
      <c r="FD82" s="87"/>
      <c r="FE82" s="87"/>
      <c r="FF82" s="87"/>
      <c r="FG82" s="87"/>
      <c r="FH82" s="87"/>
      <c r="FI82" s="87"/>
      <c r="FJ82" s="87"/>
      <c r="FK82" s="87"/>
      <c r="FL82" s="87"/>
      <c r="FM82" s="87"/>
      <c r="FN82" s="87"/>
      <c r="FO82" s="87"/>
      <c r="FP82" s="87"/>
      <c r="FQ82" s="87"/>
      <c r="FR82" s="87"/>
      <c r="FS82" s="87"/>
      <c r="FT82" s="87"/>
      <c r="FU82" s="87"/>
      <c r="FV82" s="87">
        <v>7</v>
      </c>
      <c r="FW82" s="87">
        <v>28</v>
      </c>
      <c r="FX82" s="87">
        <v>35</v>
      </c>
      <c r="FY82" s="87">
        <v>7</v>
      </c>
      <c r="FZ82" s="87"/>
      <c r="GA82" s="87">
        <v>7</v>
      </c>
      <c r="GB82" s="87">
        <v>23</v>
      </c>
      <c r="GC82" s="87">
        <v>37</v>
      </c>
      <c r="GD82" s="87"/>
      <c r="GE82" s="87"/>
      <c r="GF82" s="87">
        <v>0</v>
      </c>
      <c r="GG82" s="87"/>
      <c r="GH82" s="87"/>
      <c r="GI82" s="87"/>
      <c r="GJ82" s="87"/>
      <c r="GK82" s="87"/>
      <c r="GL82" s="87"/>
      <c r="GM82" s="87">
        <v>0</v>
      </c>
      <c r="GN82" s="87">
        <v>1</v>
      </c>
      <c r="GO82" s="87">
        <v>6</v>
      </c>
      <c r="GP82" s="87">
        <v>7</v>
      </c>
      <c r="GQ82" s="87">
        <v>7</v>
      </c>
      <c r="GR82" s="87"/>
      <c r="GS82" s="87"/>
      <c r="GT82" s="87"/>
      <c r="GU82" s="87">
        <v>7</v>
      </c>
      <c r="GV82" s="87"/>
      <c r="GW82" s="87"/>
      <c r="GX82" s="87">
        <v>0</v>
      </c>
      <c r="GY82" s="87"/>
      <c r="GZ82" s="87"/>
      <c r="HA82" s="87"/>
      <c r="HB82" s="87"/>
      <c r="HC82" s="87">
        <v>0</v>
      </c>
    </row>
    <row r="83" spans="1:211" ht="36">
      <c r="A83" s="783" t="s">
        <v>2184</v>
      </c>
      <c r="B83" s="87" t="s">
        <v>1827</v>
      </c>
      <c r="C83" s="783" t="s">
        <v>3135</v>
      </c>
      <c r="D83" s="87" t="s">
        <v>3532</v>
      </c>
      <c r="E83" s="87" t="s">
        <v>3136</v>
      </c>
      <c r="F83" s="87" t="s">
        <v>3943</v>
      </c>
      <c r="G83" s="87" t="s">
        <v>3137</v>
      </c>
      <c r="H83" s="87" t="s">
        <v>3138</v>
      </c>
      <c r="I83" s="87" t="s">
        <v>3944</v>
      </c>
      <c r="J83" s="87" t="s">
        <v>3945</v>
      </c>
      <c r="K83" s="87" t="s">
        <v>3139</v>
      </c>
      <c r="L83" s="87" t="s">
        <v>3946</v>
      </c>
      <c r="M83" s="87">
        <v>28</v>
      </c>
      <c r="N83" s="87"/>
      <c r="O83" s="87"/>
      <c r="P83" s="87"/>
      <c r="Q83" s="87">
        <v>28</v>
      </c>
      <c r="R83" s="87"/>
      <c r="S83" s="87"/>
      <c r="T83" s="87"/>
      <c r="U83" s="87">
        <v>26</v>
      </c>
      <c r="V83" s="87">
        <v>30</v>
      </c>
      <c r="W83" s="87">
        <v>5</v>
      </c>
      <c r="X83" s="87"/>
      <c r="Y83" s="87"/>
      <c r="Z83" s="87"/>
      <c r="AA83" s="87"/>
      <c r="AB83" s="87"/>
      <c r="AC83" s="87"/>
      <c r="AD83" s="87"/>
      <c r="AE83" s="87"/>
      <c r="AF83" s="87"/>
      <c r="AG83" s="87"/>
      <c r="AH83" s="87"/>
      <c r="AI83" s="87"/>
      <c r="AJ83" s="87"/>
      <c r="AK83" s="87"/>
      <c r="AL83" s="87"/>
      <c r="AM83" s="87"/>
      <c r="AN83" s="87"/>
      <c r="AO83" s="87"/>
      <c r="AP83" s="87"/>
      <c r="AQ83" s="87"/>
      <c r="AR83" s="87"/>
      <c r="AS83" s="87"/>
      <c r="AT83" s="87"/>
      <c r="AU83" s="87"/>
      <c r="AV83" s="87"/>
      <c r="AW83" s="87"/>
      <c r="AX83" s="87"/>
      <c r="AY83" s="87"/>
      <c r="AZ83" s="87"/>
      <c r="BA83" s="87"/>
      <c r="BB83" s="87"/>
      <c r="BC83" s="87"/>
      <c r="BD83" s="87"/>
      <c r="BE83" s="87"/>
      <c r="BF83" s="87"/>
      <c r="BG83" s="87"/>
      <c r="BH83" s="87"/>
      <c r="BI83" s="87"/>
      <c r="BJ83" s="87"/>
      <c r="BK83" s="87"/>
      <c r="BL83" s="87"/>
      <c r="BM83" s="87"/>
      <c r="BN83" s="87"/>
      <c r="BO83" s="87"/>
      <c r="BP83" s="87"/>
      <c r="BQ83" s="87"/>
      <c r="BR83" s="87"/>
      <c r="BS83" s="87"/>
      <c r="BT83" s="87"/>
      <c r="BU83" s="87"/>
      <c r="BV83" s="87"/>
      <c r="BW83" s="87"/>
      <c r="BX83" s="87"/>
      <c r="BY83" s="87"/>
      <c r="BZ83" s="87"/>
      <c r="CA83" s="87"/>
      <c r="CB83" s="87"/>
      <c r="CC83" s="87"/>
      <c r="CD83" s="87"/>
      <c r="CE83" s="87"/>
      <c r="CF83" s="87"/>
      <c r="CG83" s="87"/>
      <c r="CH83" s="87"/>
      <c r="CI83" s="87"/>
      <c r="CJ83" s="87"/>
      <c r="CK83" s="87"/>
      <c r="CL83" s="87"/>
      <c r="CM83" s="87"/>
      <c r="CN83" s="87"/>
      <c r="CO83" s="87"/>
      <c r="CP83" s="87"/>
      <c r="CQ83" s="87"/>
      <c r="CR83" s="87"/>
      <c r="CS83" s="87"/>
      <c r="CT83" s="87"/>
      <c r="CU83" s="87"/>
      <c r="CV83" s="87"/>
      <c r="CW83" s="87"/>
      <c r="CX83" s="87"/>
      <c r="CY83" s="87"/>
      <c r="CZ83" s="87"/>
      <c r="DA83" s="87"/>
      <c r="DB83" s="87"/>
      <c r="DC83" s="87"/>
      <c r="DD83" s="87"/>
      <c r="DE83" s="87"/>
      <c r="DF83" s="87"/>
      <c r="DG83" s="87"/>
      <c r="DH83" s="87"/>
      <c r="DI83" s="87"/>
      <c r="DJ83" s="87"/>
      <c r="DK83" s="87"/>
      <c r="DL83" s="87"/>
      <c r="DM83" s="87"/>
      <c r="DN83" s="87"/>
      <c r="DO83" s="87"/>
      <c r="DP83" s="87"/>
      <c r="DQ83" s="87"/>
      <c r="DR83" s="87"/>
      <c r="DS83" s="87"/>
      <c r="DT83" s="87"/>
      <c r="DU83" s="87"/>
      <c r="DV83" s="87"/>
      <c r="DW83" s="87"/>
      <c r="DX83" s="87"/>
      <c r="DY83" s="87"/>
      <c r="DZ83" s="87"/>
      <c r="EA83" s="87"/>
      <c r="EB83" s="87"/>
      <c r="EC83" s="87"/>
      <c r="ED83" s="87"/>
      <c r="EE83" s="87"/>
      <c r="EF83" s="87"/>
      <c r="EG83" s="87"/>
      <c r="EH83" s="87"/>
      <c r="EI83" s="87"/>
      <c r="EJ83" s="87"/>
      <c r="EK83" s="87">
        <v>3</v>
      </c>
      <c r="EL83" s="87"/>
      <c r="EM83" s="87">
        <v>1</v>
      </c>
      <c r="EN83" s="87"/>
      <c r="EO83" s="87">
        <v>4</v>
      </c>
      <c r="EP83" s="87"/>
      <c r="EQ83" s="87"/>
      <c r="ER83" s="87"/>
      <c r="ES83" s="87"/>
      <c r="ET83" s="87"/>
      <c r="EU83" s="87"/>
      <c r="EV83" s="87"/>
      <c r="EW83" s="87"/>
      <c r="EX83" s="87"/>
      <c r="EY83" s="87"/>
      <c r="EZ83" s="87"/>
      <c r="FA83" s="87"/>
      <c r="FB83" s="87"/>
      <c r="FC83" s="87"/>
      <c r="FD83" s="87"/>
      <c r="FE83" s="87"/>
      <c r="FF83" s="87"/>
      <c r="FG83" s="87"/>
      <c r="FH83" s="87"/>
      <c r="FI83" s="87"/>
      <c r="FJ83" s="87"/>
      <c r="FK83" s="87"/>
      <c r="FL83" s="87"/>
      <c r="FM83" s="87"/>
      <c r="FN83" s="87"/>
      <c r="FO83" s="87"/>
      <c r="FP83" s="87"/>
      <c r="FQ83" s="87"/>
      <c r="FR83" s="87"/>
      <c r="FS83" s="87"/>
      <c r="FT83" s="87"/>
      <c r="FU83" s="87"/>
      <c r="FV83" s="87">
        <v>50</v>
      </c>
      <c r="FW83" s="87">
        <v>26</v>
      </c>
      <c r="FX83" s="87">
        <v>76</v>
      </c>
      <c r="FY83" s="87">
        <v>8</v>
      </c>
      <c r="FZ83" s="87"/>
      <c r="GA83" s="87">
        <v>46</v>
      </c>
      <c r="GB83" s="87">
        <v>64</v>
      </c>
      <c r="GC83" s="87">
        <v>118</v>
      </c>
      <c r="GD83" s="87"/>
      <c r="GE83" s="87"/>
      <c r="GF83" s="87">
        <v>0</v>
      </c>
      <c r="GG83" s="87"/>
      <c r="GH83" s="87"/>
      <c r="GI83" s="87"/>
      <c r="GJ83" s="87"/>
      <c r="GK83" s="87"/>
      <c r="GL83" s="87"/>
      <c r="GM83" s="87">
        <v>0</v>
      </c>
      <c r="GN83" s="87">
        <v>29</v>
      </c>
      <c r="GO83" s="87">
        <v>17</v>
      </c>
      <c r="GP83" s="87">
        <v>46</v>
      </c>
      <c r="GQ83" s="87">
        <v>44</v>
      </c>
      <c r="GR83" s="87"/>
      <c r="GS83" s="87">
        <v>2</v>
      </c>
      <c r="GT83" s="87"/>
      <c r="GU83" s="87">
        <v>46</v>
      </c>
      <c r="GV83" s="87"/>
      <c r="GW83" s="87"/>
      <c r="GX83" s="87">
        <v>0</v>
      </c>
      <c r="GY83" s="87"/>
      <c r="GZ83" s="87"/>
      <c r="HA83" s="87"/>
      <c r="HB83" s="87"/>
      <c r="HC83" s="87">
        <v>0</v>
      </c>
    </row>
    <row r="84" spans="1:211" ht="48">
      <c r="A84" s="783" t="s">
        <v>608</v>
      </c>
      <c r="B84" s="87" t="s">
        <v>382</v>
      </c>
      <c r="C84" s="783" t="s">
        <v>2976</v>
      </c>
      <c r="D84" s="87" t="s">
        <v>4295</v>
      </c>
      <c r="E84" s="87" t="s">
        <v>3947</v>
      </c>
      <c r="F84" s="87">
        <v>3137</v>
      </c>
      <c r="G84" s="87" t="s">
        <v>3140</v>
      </c>
      <c r="H84" s="87" t="s">
        <v>3456</v>
      </c>
      <c r="I84" s="87" t="s">
        <v>4296</v>
      </c>
      <c r="J84" s="87" t="s">
        <v>4297</v>
      </c>
      <c r="K84" s="87" t="s">
        <v>3141</v>
      </c>
      <c r="L84" s="87" t="s">
        <v>4298</v>
      </c>
      <c r="M84" s="87">
        <v>13</v>
      </c>
      <c r="N84" s="87">
        <v>0</v>
      </c>
      <c r="O84" s="87">
        <v>2</v>
      </c>
      <c r="P84" s="87">
        <v>1</v>
      </c>
      <c r="Q84" s="87">
        <v>26</v>
      </c>
      <c r="R84" s="87">
        <v>0</v>
      </c>
      <c r="S84" s="87">
        <v>0</v>
      </c>
      <c r="T84" s="87">
        <v>0</v>
      </c>
      <c r="U84" s="87">
        <v>51</v>
      </c>
      <c r="V84" s="87">
        <v>25</v>
      </c>
      <c r="W84" s="87">
        <v>3</v>
      </c>
      <c r="X84" s="87"/>
      <c r="Y84" s="87"/>
      <c r="Z84" s="87"/>
      <c r="AA84" s="87"/>
      <c r="AB84" s="87"/>
      <c r="AC84" s="87"/>
      <c r="AD84" s="87"/>
      <c r="AE84" s="87"/>
      <c r="AF84" s="87"/>
      <c r="AG84" s="87"/>
      <c r="AH84" s="87"/>
      <c r="AI84" s="87"/>
      <c r="AJ84" s="87"/>
      <c r="AK84" s="87"/>
      <c r="AL84" s="87"/>
      <c r="AM84" s="87"/>
      <c r="AN84" s="87"/>
      <c r="AO84" s="87"/>
      <c r="AP84" s="87"/>
      <c r="AQ84" s="87"/>
      <c r="AR84" s="87"/>
      <c r="AS84" s="87"/>
      <c r="AT84" s="87"/>
      <c r="AU84" s="87"/>
      <c r="AV84" s="87"/>
      <c r="AW84" s="87"/>
      <c r="AX84" s="87"/>
      <c r="AY84" s="87"/>
      <c r="AZ84" s="87"/>
      <c r="BA84" s="87"/>
      <c r="BB84" s="87"/>
      <c r="BC84" s="87"/>
      <c r="BD84" s="87"/>
      <c r="BE84" s="87"/>
      <c r="BF84" s="87"/>
      <c r="BG84" s="87"/>
      <c r="BH84" s="87"/>
      <c r="BI84" s="87"/>
      <c r="BJ84" s="87"/>
      <c r="BK84" s="87"/>
      <c r="BL84" s="87"/>
      <c r="BM84" s="87"/>
      <c r="BN84" s="87"/>
      <c r="BO84" s="87"/>
      <c r="BP84" s="87"/>
      <c r="BQ84" s="87"/>
      <c r="BR84" s="87"/>
      <c r="BS84" s="87"/>
      <c r="BT84" s="87"/>
      <c r="BU84" s="87"/>
      <c r="BV84" s="87"/>
      <c r="BW84" s="87"/>
      <c r="BX84" s="87"/>
      <c r="BY84" s="87"/>
      <c r="BZ84" s="87"/>
      <c r="CA84" s="87"/>
      <c r="CB84" s="87"/>
      <c r="CC84" s="87"/>
      <c r="CD84" s="87"/>
      <c r="CE84" s="87"/>
      <c r="CF84" s="87"/>
      <c r="CG84" s="87"/>
      <c r="CH84" s="87"/>
      <c r="CI84" s="87"/>
      <c r="CJ84" s="87"/>
      <c r="CK84" s="87"/>
      <c r="CL84" s="87"/>
      <c r="CM84" s="87"/>
      <c r="CN84" s="87"/>
      <c r="CO84" s="87"/>
      <c r="CP84" s="87"/>
      <c r="CQ84" s="87"/>
      <c r="CR84" s="87"/>
      <c r="CS84" s="87"/>
      <c r="CT84" s="87"/>
      <c r="CU84" s="87"/>
      <c r="CV84" s="87"/>
      <c r="CW84" s="87"/>
      <c r="CX84" s="87"/>
      <c r="CY84" s="87"/>
      <c r="CZ84" s="87"/>
      <c r="DA84" s="87"/>
      <c r="DB84" s="87"/>
      <c r="DC84" s="87"/>
      <c r="DD84" s="87"/>
      <c r="DE84" s="87"/>
      <c r="DF84" s="87"/>
      <c r="DG84" s="87"/>
      <c r="DH84" s="87"/>
      <c r="DI84" s="87"/>
      <c r="DJ84" s="87"/>
      <c r="DK84" s="87"/>
      <c r="DL84" s="87"/>
      <c r="DM84" s="87"/>
      <c r="DN84" s="87"/>
      <c r="DO84" s="87"/>
      <c r="DP84" s="87"/>
      <c r="DQ84" s="87"/>
      <c r="DR84" s="87"/>
      <c r="DS84" s="87"/>
      <c r="DT84" s="87"/>
      <c r="DU84" s="87"/>
      <c r="DV84" s="87"/>
      <c r="DW84" s="87"/>
      <c r="DX84" s="87"/>
      <c r="DY84" s="87"/>
      <c r="DZ84" s="87"/>
      <c r="EA84" s="87"/>
      <c r="EB84" s="87"/>
      <c r="EC84" s="87"/>
      <c r="ED84" s="87"/>
      <c r="EE84" s="87"/>
      <c r="EF84" s="87"/>
      <c r="EG84" s="87"/>
      <c r="EH84" s="87"/>
      <c r="EI84" s="87"/>
      <c r="EJ84" s="87"/>
      <c r="EK84" s="87">
        <v>0</v>
      </c>
      <c r="EL84" s="87">
        <v>1</v>
      </c>
      <c r="EM84" s="87">
        <v>1</v>
      </c>
      <c r="EN84" s="87"/>
      <c r="EO84" s="87">
        <v>2</v>
      </c>
      <c r="EP84" s="87"/>
      <c r="EQ84" s="87"/>
      <c r="ER84" s="87"/>
      <c r="ES84" s="87"/>
      <c r="ET84" s="87"/>
      <c r="EU84" s="87"/>
      <c r="EV84" s="87"/>
      <c r="EW84" s="87"/>
      <c r="EX84" s="87"/>
      <c r="EY84" s="87"/>
      <c r="EZ84" s="87"/>
      <c r="FA84" s="87"/>
      <c r="FB84" s="87"/>
      <c r="FC84" s="87"/>
      <c r="FD84" s="87"/>
      <c r="FE84" s="87"/>
      <c r="FF84" s="87"/>
      <c r="FG84" s="87"/>
      <c r="FH84" s="87"/>
      <c r="FI84" s="87"/>
      <c r="FJ84" s="87"/>
      <c r="FK84" s="87"/>
      <c r="FL84" s="87"/>
      <c r="FM84" s="87"/>
      <c r="FN84" s="87"/>
      <c r="FO84" s="87"/>
      <c r="FP84" s="87"/>
      <c r="FQ84" s="87"/>
      <c r="FR84" s="87"/>
      <c r="FS84" s="87"/>
      <c r="FT84" s="87"/>
      <c r="FU84" s="87"/>
      <c r="FV84" s="87"/>
      <c r="FW84" s="87">
        <v>1</v>
      </c>
      <c r="FX84" s="87">
        <v>1</v>
      </c>
      <c r="FY84" s="87">
        <v>1</v>
      </c>
      <c r="FZ84" s="87"/>
      <c r="GA84" s="87"/>
      <c r="GB84" s="87"/>
      <c r="GC84" s="87">
        <v>1</v>
      </c>
      <c r="GD84" s="87">
        <v>1</v>
      </c>
      <c r="GE84" s="87">
        <v>1</v>
      </c>
      <c r="GF84" s="87">
        <v>2</v>
      </c>
      <c r="GG84" s="87"/>
      <c r="GH84" s="87"/>
      <c r="GI84" s="87"/>
      <c r="GJ84" s="87"/>
      <c r="GK84" s="87">
        <v>2</v>
      </c>
      <c r="GL84" s="87"/>
      <c r="GM84" s="87">
        <v>2</v>
      </c>
      <c r="GN84" s="87"/>
      <c r="GO84" s="87"/>
      <c r="GP84" s="87">
        <v>0</v>
      </c>
      <c r="GQ84" s="87"/>
      <c r="GR84" s="87"/>
      <c r="GS84" s="87"/>
      <c r="GT84" s="87"/>
      <c r="GU84" s="87">
        <v>0</v>
      </c>
      <c r="GV84" s="87"/>
      <c r="GW84" s="87"/>
      <c r="GX84" s="87">
        <v>0</v>
      </c>
      <c r="GY84" s="87"/>
      <c r="GZ84" s="87"/>
      <c r="HA84" s="87"/>
      <c r="HB84" s="87"/>
      <c r="HC84" s="87">
        <v>0</v>
      </c>
    </row>
    <row r="85" spans="1:211" ht="60">
      <c r="A85" s="783" t="s">
        <v>609</v>
      </c>
      <c r="B85" s="87" t="s">
        <v>311</v>
      </c>
      <c r="C85" s="783" t="s">
        <v>4692</v>
      </c>
      <c r="D85" s="87" t="s">
        <v>4693</v>
      </c>
      <c r="E85" s="87" t="s">
        <v>4694</v>
      </c>
      <c r="F85" s="87">
        <v>2714</v>
      </c>
      <c r="G85" s="87" t="s">
        <v>4695</v>
      </c>
      <c r="H85" s="87" t="s">
        <v>4696</v>
      </c>
      <c r="I85" s="87" t="s">
        <v>4697</v>
      </c>
      <c r="J85" s="87" t="s">
        <v>4698</v>
      </c>
      <c r="K85" s="87" t="s">
        <v>4699</v>
      </c>
      <c r="L85" s="87" t="s">
        <v>4700</v>
      </c>
      <c r="M85" s="87">
        <v>9</v>
      </c>
      <c r="N85" s="87"/>
      <c r="O85" s="87"/>
      <c r="P85" s="87"/>
      <c r="Q85" s="87">
        <v>4</v>
      </c>
      <c r="R85" s="87"/>
      <c r="S85" s="87"/>
      <c r="T85" s="87"/>
      <c r="U85" s="87">
        <v>8</v>
      </c>
      <c r="V85" s="87">
        <v>6</v>
      </c>
      <c r="W85" s="87">
        <v>2</v>
      </c>
      <c r="X85" s="87"/>
      <c r="Y85" s="87"/>
      <c r="Z85" s="87"/>
      <c r="AA85" s="87"/>
      <c r="AB85" s="87"/>
      <c r="AC85" s="87"/>
      <c r="AD85" s="87"/>
      <c r="AE85" s="87"/>
      <c r="AF85" s="87"/>
      <c r="AG85" s="87"/>
      <c r="AH85" s="87"/>
      <c r="AI85" s="87"/>
      <c r="AJ85" s="87"/>
      <c r="AK85" s="87"/>
      <c r="AL85" s="87"/>
      <c r="AM85" s="87"/>
      <c r="AN85" s="87"/>
      <c r="AO85" s="87"/>
      <c r="AP85" s="87"/>
      <c r="AQ85" s="87"/>
      <c r="AR85" s="87"/>
      <c r="AS85" s="87"/>
      <c r="AT85" s="87"/>
      <c r="AU85" s="87"/>
      <c r="AV85" s="87"/>
      <c r="AW85" s="87"/>
      <c r="AX85" s="87"/>
      <c r="AY85" s="87"/>
      <c r="AZ85" s="87"/>
      <c r="BA85" s="87"/>
      <c r="BB85" s="87"/>
      <c r="BC85" s="87"/>
      <c r="BD85" s="87"/>
      <c r="BE85" s="87"/>
      <c r="BF85" s="87"/>
      <c r="BG85" s="87"/>
      <c r="BH85" s="87"/>
      <c r="BI85" s="87"/>
      <c r="BJ85" s="87"/>
      <c r="BK85" s="87"/>
      <c r="BL85" s="87"/>
      <c r="BM85" s="87"/>
      <c r="BN85" s="87"/>
      <c r="BO85" s="87"/>
      <c r="BP85" s="87"/>
      <c r="BQ85" s="87"/>
      <c r="BR85" s="87"/>
      <c r="BS85" s="87"/>
      <c r="BT85" s="87"/>
      <c r="BU85" s="87"/>
      <c r="BV85" s="87"/>
      <c r="BW85" s="87"/>
      <c r="BX85" s="87"/>
      <c r="BY85" s="87"/>
      <c r="BZ85" s="87"/>
      <c r="CA85" s="87"/>
      <c r="CB85" s="87"/>
      <c r="CC85" s="87"/>
      <c r="CD85" s="87"/>
      <c r="CE85" s="87"/>
      <c r="CF85" s="87"/>
      <c r="CG85" s="87"/>
      <c r="CH85" s="87"/>
      <c r="CI85" s="87"/>
      <c r="CJ85" s="87"/>
      <c r="CK85" s="87"/>
      <c r="CL85" s="87"/>
      <c r="CM85" s="87"/>
      <c r="CN85" s="87"/>
      <c r="CO85" s="87"/>
      <c r="CP85" s="87"/>
      <c r="CQ85" s="87"/>
      <c r="CR85" s="87"/>
      <c r="CS85" s="87"/>
      <c r="CT85" s="87"/>
      <c r="CU85" s="87"/>
      <c r="CV85" s="87"/>
      <c r="CW85" s="87"/>
      <c r="CX85" s="87"/>
      <c r="CY85" s="87"/>
      <c r="CZ85" s="87"/>
      <c r="DA85" s="87"/>
      <c r="DB85" s="87"/>
      <c r="DC85" s="87"/>
      <c r="DD85" s="87"/>
      <c r="DE85" s="87"/>
      <c r="DF85" s="87"/>
      <c r="DG85" s="87"/>
      <c r="DH85" s="87"/>
      <c r="DI85" s="87"/>
      <c r="DJ85" s="87"/>
      <c r="DK85" s="87"/>
      <c r="DL85" s="87"/>
      <c r="DM85" s="87"/>
      <c r="DN85" s="87"/>
      <c r="DO85" s="87"/>
      <c r="DP85" s="87"/>
      <c r="DQ85" s="87"/>
      <c r="DR85" s="87"/>
      <c r="DS85" s="87"/>
      <c r="DT85" s="87"/>
      <c r="DU85" s="87"/>
      <c r="DV85" s="87"/>
      <c r="DW85" s="87"/>
      <c r="DX85" s="87"/>
      <c r="DY85" s="87"/>
      <c r="DZ85" s="87"/>
      <c r="EA85" s="87"/>
      <c r="EB85" s="87"/>
      <c r="EC85" s="87"/>
      <c r="ED85" s="87"/>
      <c r="EE85" s="87"/>
      <c r="EF85" s="87"/>
      <c r="EG85" s="87"/>
      <c r="EH85" s="87"/>
      <c r="EI85" s="87"/>
      <c r="EJ85" s="87"/>
      <c r="EK85" s="87"/>
      <c r="EL85" s="87"/>
      <c r="EM85" s="87"/>
      <c r="EN85" s="87"/>
      <c r="EO85" s="87"/>
      <c r="EP85" s="87"/>
      <c r="EQ85" s="87"/>
      <c r="ER85" s="87"/>
      <c r="ES85" s="87"/>
      <c r="ET85" s="87"/>
      <c r="EU85" s="87"/>
      <c r="EV85" s="87"/>
      <c r="EW85" s="87"/>
      <c r="EX85" s="87"/>
      <c r="EY85" s="87"/>
      <c r="EZ85" s="87"/>
      <c r="FA85" s="87"/>
      <c r="FB85" s="87"/>
      <c r="FC85" s="87"/>
      <c r="FD85" s="87"/>
      <c r="FE85" s="87"/>
      <c r="FF85" s="87"/>
      <c r="FG85" s="87"/>
      <c r="FH85" s="87"/>
      <c r="FI85" s="87"/>
      <c r="FJ85" s="87"/>
      <c r="FK85" s="87"/>
      <c r="FL85" s="87"/>
      <c r="FM85" s="87"/>
      <c r="FN85" s="87"/>
      <c r="FO85" s="87"/>
      <c r="FP85" s="87"/>
      <c r="FQ85" s="87"/>
      <c r="FR85" s="87"/>
      <c r="FS85" s="87"/>
      <c r="FT85" s="87"/>
      <c r="FU85" s="87"/>
      <c r="FV85" s="87"/>
      <c r="FW85" s="87"/>
      <c r="FX85" s="87">
        <v>0</v>
      </c>
      <c r="FY85" s="87"/>
      <c r="FZ85" s="87"/>
      <c r="GA85" s="87"/>
      <c r="GB85" s="87"/>
      <c r="GC85" s="87">
        <v>0</v>
      </c>
      <c r="GD85" s="87"/>
      <c r="GE85" s="87"/>
      <c r="GF85" s="87">
        <v>0</v>
      </c>
      <c r="GG85" s="87"/>
      <c r="GH85" s="87"/>
      <c r="GI85" s="87"/>
      <c r="GJ85" s="87"/>
      <c r="GK85" s="87"/>
      <c r="GL85" s="87"/>
      <c r="GM85" s="87">
        <v>0</v>
      </c>
      <c r="GN85" s="87"/>
      <c r="GO85" s="87"/>
      <c r="GP85" s="87">
        <v>0</v>
      </c>
      <c r="GQ85" s="87"/>
      <c r="GR85" s="87"/>
      <c r="GS85" s="87"/>
      <c r="GT85" s="87"/>
      <c r="GU85" s="87">
        <v>0</v>
      </c>
      <c r="GV85" s="87"/>
      <c r="GW85" s="87"/>
      <c r="GX85" s="87">
        <v>0</v>
      </c>
      <c r="GY85" s="87"/>
      <c r="GZ85" s="87"/>
      <c r="HA85" s="87"/>
      <c r="HB85" s="87"/>
      <c r="HC85" s="87">
        <v>0</v>
      </c>
    </row>
    <row r="86" spans="1:211" ht="60">
      <c r="A86" s="783" t="s">
        <v>610</v>
      </c>
      <c r="B86" s="87" t="s">
        <v>383</v>
      </c>
      <c r="C86" s="783" t="s">
        <v>3744</v>
      </c>
      <c r="D86" s="87" t="s">
        <v>4299</v>
      </c>
      <c r="E86" s="87" t="s">
        <v>4300</v>
      </c>
      <c r="F86" s="87">
        <v>2074</v>
      </c>
      <c r="G86" s="87" t="s">
        <v>4301</v>
      </c>
      <c r="H86" s="87" t="s">
        <v>4302</v>
      </c>
      <c r="I86" s="87" t="s">
        <v>4303</v>
      </c>
      <c r="J86" s="87" t="s">
        <v>4304</v>
      </c>
      <c r="K86" s="87" t="s">
        <v>3142</v>
      </c>
      <c r="L86" s="87" t="s">
        <v>4305</v>
      </c>
      <c r="M86" s="87">
        <v>22</v>
      </c>
      <c r="N86" s="87"/>
      <c r="O86" s="87">
        <v>5</v>
      </c>
      <c r="P86" s="87"/>
      <c r="Q86" s="87">
        <v>41</v>
      </c>
      <c r="R86" s="87"/>
      <c r="S86" s="87"/>
      <c r="T86" s="87"/>
      <c r="U86" s="87">
        <v>26</v>
      </c>
      <c r="V86" s="87">
        <v>33</v>
      </c>
      <c r="W86" s="87">
        <v>2</v>
      </c>
      <c r="X86" s="87"/>
      <c r="Y86" s="87"/>
      <c r="Z86" s="87"/>
      <c r="AA86" s="87"/>
      <c r="AB86" s="87"/>
      <c r="AC86" s="87"/>
      <c r="AD86" s="87"/>
      <c r="AE86" s="87"/>
      <c r="AF86" s="87"/>
      <c r="AG86" s="87"/>
      <c r="AH86" s="87"/>
      <c r="AI86" s="87"/>
      <c r="AJ86" s="87"/>
      <c r="AK86" s="87"/>
      <c r="AL86" s="87"/>
      <c r="AM86" s="87"/>
      <c r="AN86" s="87"/>
      <c r="AO86" s="87"/>
      <c r="AP86" s="87"/>
      <c r="AQ86" s="87"/>
      <c r="AR86" s="87"/>
      <c r="AS86" s="87"/>
      <c r="AT86" s="87"/>
      <c r="AU86" s="87"/>
      <c r="AV86" s="87"/>
      <c r="AW86" s="87"/>
      <c r="AX86" s="87"/>
      <c r="AY86" s="87"/>
      <c r="AZ86" s="87"/>
      <c r="BA86" s="87"/>
      <c r="BB86" s="87"/>
      <c r="BC86" s="87"/>
      <c r="BD86" s="87"/>
      <c r="BE86" s="87"/>
      <c r="BF86" s="87"/>
      <c r="BG86" s="87"/>
      <c r="BH86" s="87"/>
      <c r="BI86" s="87"/>
      <c r="BJ86" s="87"/>
      <c r="BK86" s="87"/>
      <c r="BL86" s="87"/>
      <c r="BM86" s="87"/>
      <c r="BN86" s="87"/>
      <c r="BO86" s="87"/>
      <c r="BP86" s="87"/>
      <c r="BQ86" s="87"/>
      <c r="BR86" s="87"/>
      <c r="BS86" s="87"/>
      <c r="BT86" s="87"/>
      <c r="BU86" s="87"/>
      <c r="BV86" s="87"/>
      <c r="BW86" s="87"/>
      <c r="BX86" s="87"/>
      <c r="BY86" s="87"/>
      <c r="BZ86" s="87"/>
      <c r="CA86" s="87"/>
      <c r="CB86" s="87"/>
      <c r="CC86" s="87"/>
      <c r="CD86" s="87"/>
      <c r="CE86" s="87"/>
      <c r="CF86" s="87"/>
      <c r="CG86" s="87"/>
      <c r="CH86" s="87"/>
      <c r="CI86" s="87"/>
      <c r="CJ86" s="87"/>
      <c r="CK86" s="87"/>
      <c r="CL86" s="87"/>
      <c r="CM86" s="87"/>
      <c r="CN86" s="87"/>
      <c r="CO86" s="87"/>
      <c r="CP86" s="87"/>
      <c r="CQ86" s="87"/>
      <c r="CR86" s="87"/>
      <c r="CS86" s="87"/>
      <c r="CT86" s="87"/>
      <c r="CU86" s="87"/>
      <c r="CV86" s="87"/>
      <c r="CW86" s="87"/>
      <c r="CX86" s="87"/>
      <c r="CY86" s="87"/>
      <c r="CZ86" s="87"/>
      <c r="DA86" s="87"/>
      <c r="DB86" s="87"/>
      <c r="DC86" s="87"/>
      <c r="DD86" s="87"/>
      <c r="DE86" s="87"/>
      <c r="DF86" s="87"/>
      <c r="DG86" s="87"/>
      <c r="DH86" s="87"/>
      <c r="DI86" s="87"/>
      <c r="DJ86" s="87"/>
      <c r="DK86" s="87"/>
      <c r="DL86" s="87"/>
      <c r="DM86" s="87"/>
      <c r="DN86" s="87"/>
      <c r="DO86" s="87"/>
      <c r="DP86" s="87"/>
      <c r="DQ86" s="87"/>
      <c r="DR86" s="87"/>
      <c r="DS86" s="87"/>
      <c r="DT86" s="87"/>
      <c r="DU86" s="87"/>
      <c r="DV86" s="87"/>
      <c r="DW86" s="87"/>
      <c r="DX86" s="87"/>
      <c r="DY86" s="87"/>
      <c r="DZ86" s="87"/>
      <c r="EA86" s="87"/>
      <c r="EB86" s="87"/>
      <c r="EC86" s="87"/>
      <c r="ED86" s="87"/>
      <c r="EE86" s="87"/>
      <c r="EF86" s="87"/>
      <c r="EG86" s="87"/>
      <c r="EH86" s="87"/>
      <c r="EI86" s="87"/>
      <c r="EJ86" s="87"/>
      <c r="EK86" s="87">
        <v>7</v>
      </c>
      <c r="EL86" s="87"/>
      <c r="EM86" s="87">
        <v>2</v>
      </c>
      <c r="EN86" s="87"/>
      <c r="EO86" s="87"/>
      <c r="EP86" s="87"/>
      <c r="EQ86" s="87"/>
      <c r="ER86" s="87"/>
      <c r="ES86" s="87"/>
      <c r="ET86" s="87"/>
      <c r="EU86" s="87"/>
      <c r="EV86" s="87"/>
      <c r="EW86" s="87"/>
      <c r="EX86" s="87"/>
      <c r="EY86" s="87"/>
      <c r="EZ86" s="87"/>
      <c r="FA86" s="87"/>
      <c r="FB86" s="87"/>
      <c r="FC86" s="87"/>
      <c r="FD86" s="87"/>
      <c r="FE86" s="87"/>
      <c r="FF86" s="87"/>
      <c r="FG86" s="87"/>
      <c r="FH86" s="87"/>
      <c r="FI86" s="87"/>
      <c r="FJ86" s="87"/>
      <c r="FK86" s="87"/>
      <c r="FL86" s="87"/>
      <c r="FM86" s="87"/>
      <c r="FN86" s="87"/>
      <c r="FO86" s="87"/>
      <c r="FP86" s="87"/>
      <c r="FQ86" s="87"/>
      <c r="FR86" s="87"/>
      <c r="FS86" s="87"/>
      <c r="FT86" s="87"/>
      <c r="FU86" s="87"/>
      <c r="FV86" s="87">
        <v>4</v>
      </c>
      <c r="FW86" s="87"/>
      <c r="FX86" s="87">
        <v>4</v>
      </c>
      <c r="FY86" s="87">
        <v>4</v>
      </c>
      <c r="FZ86" s="87"/>
      <c r="GA86" s="87"/>
      <c r="GB86" s="87"/>
      <c r="GC86" s="87">
        <v>4</v>
      </c>
      <c r="GD86" s="87"/>
      <c r="GE86" s="87"/>
      <c r="GF86" s="87">
        <v>0</v>
      </c>
      <c r="GG86" s="87"/>
      <c r="GH86" s="87"/>
      <c r="GI86" s="87"/>
      <c r="GJ86" s="87"/>
      <c r="GK86" s="87"/>
      <c r="GL86" s="87"/>
      <c r="GM86" s="87">
        <v>0</v>
      </c>
      <c r="GN86" s="87"/>
      <c r="GO86" s="87"/>
      <c r="GP86" s="87">
        <v>0</v>
      </c>
      <c r="GQ86" s="87"/>
      <c r="GR86" s="87"/>
      <c r="GS86" s="87"/>
      <c r="GT86" s="87"/>
      <c r="GU86" s="87">
        <v>0</v>
      </c>
      <c r="GV86" s="87"/>
      <c r="GW86" s="87"/>
      <c r="GX86" s="87">
        <v>0</v>
      </c>
      <c r="GY86" s="87"/>
      <c r="GZ86" s="87"/>
      <c r="HA86" s="87"/>
      <c r="HB86" s="87"/>
      <c r="HC86" s="87">
        <v>0</v>
      </c>
    </row>
    <row r="87" spans="1:211" ht="60">
      <c r="A87" s="783" t="s">
        <v>611</v>
      </c>
      <c r="B87" s="87" t="s">
        <v>384</v>
      </c>
      <c r="C87" s="783" t="s">
        <v>3400</v>
      </c>
      <c r="D87" s="87" t="s">
        <v>3948</v>
      </c>
      <c r="E87" s="87" t="s">
        <v>3143</v>
      </c>
      <c r="F87" s="87">
        <v>3050</v>
      </c>
      <c r="G87" s="87" t="s">
        <v>3144</v>
      </c>
      <c r="H87" s="87" t="s">
        <v>3145</v>
      </c>
      <c r="I87" s="87" t="s">
        <v>3745</v>
      </c>
      <c r="J87" s="87" t="s">
        <v>3746</v>
      </c>
      <c r="K87" s="87" t="s">
        <v>3146</v>
      </c>
      <c r="L87" s="87" t="s">
        <v>3747</v>
      </c>
      <c r="M87" s="87">
        <v>283</v>
      </c>
      <c r="N87" s="87"/>
      <c r="O87" s="87">
        <v>8</v>
      </c>
      <c r="P87" s="87">
        <v>14</v>
      </c>
      <c r="Q87" s="87">
        <v>279</v>
      </c>
      <c r="R87" s="87">
        <v>1</v>
      </c>
      <c r="S87" s="87"/>
      <c r="T87" s="87"/>
      <c r="U87" s="87">
        <v>373</v>
      </c>
      <c r="V87" s="87">
        <v>361</v>
      </c>
      <c r="W87" s="87">
        <v>90</v>
      </c>
      <c r="X87" s="87"/>
      <c r="Y87" s="87"/>
      <c r="Z87" s="87"/>
      <c r="AA87" s="87"/>
      <c r="AB87" s="87"/>
      <c r="AC87" s="87"/>
      <c r="AD87" s="87"/>
      <c r="AE87" s="87"/>
      <c r="AF87" s="87"/>
      <c r="AG87" s="87"/>
      <c r="AH87" s="87"/>
      <c r="AI87" s="87"/>
      <c r="AJ87" s="87"/>
      <c r="AK87" s="87"/>
      <c r="AL87" s="87"/>
      <c r="AM87" s="87"/>
      <c r="AN87" s="87"/>
      <c r="AO87" s="87"/>
      <c r="AP87" s="87"/>
      <c r="AQ87" s="87"/>
      <c r="AR87" s="87"/>
      <c r="AS87" s="87"/>
      <c r="AT87" s="87"/>
      <c r="AU87" s="87"/>
      <c r="AV87" s="87"/>
      <c r="AW87" s="87"/>
      <c r="AX87" s="87"/>
      <c r="AY87" s="87"/>
      <c r="AZ87" s="87"/>
      <c r="BA87" s="87"/>
      <c r="BB87" s="87"/>
      <c r="BC87" s="87"/>
      <c r="BD87" s="87"/>
      <c r="BE87" s="87"/>
      <c r="BF87" s="87"/>
      <c r="BG87" s="87"/>
      <c r="BH87" s="87"/>
      <c r="BI87" s="87"/>
      <c r="BJ87" s="87"/>
      <c r="BK87" s="87"/>
      <c r="BL87" s="87"/>
      <c r="BM87" s="87"/>
      <c r="BN87" s="87"/>
      <c r="BO87" s="87"/>
      <c r="BP87" s="87"/>
      <c r="BQ87" s="87"/>
      <c r="BR87" s="87"/>
      <c r="BS87" s="87"/>
      <c r="BT87" s="87"/>
      <c r="BU87" s="87"/>
      <c r="BV87" s="87"/>
      <c r="BW87" s="87"/>
      <c r="BX87" s="87"/>
      <c r="BY87" s="87"/>
      <c r="BZ87" s="87"/>
      <c r="CA87" s="87"/>
      <c r="CB87" s="87"/>
      <c r="CC87" s="87"/>
      <c r="CD87" s="87"/>
      <c r="CE87" s="87"/>
      <c r="CF87" s="87"/>
      <c r="CG87" s="87"/>
      <c r="CH87" s="87"/>
      <c r="CI87" s="87"/>
      <c r="CJ87" s="87"/>
      <c r="CK87" s="87"/>
      <c r="CL87" s="87"/>
      <c r="CM87" s="87"/>
      <c r="CN87" s="87"/>
      <c r="CO87" s="87"/>
      <c r="CP87" s="87"/>
      <c r="CQ87" s="87"/>
      <c r="CR87" s="87"/>
      <c r="CS87" s="87"/>
      <c r="CT87" s="87"/>
      <c r="CU87" s="87"/>
      <c r="CV87" s="87"/>
      <c r="CW87" s="87"/>
      <c r="CX87" s="87"/>
      <c r="CY87" s="87"/>
      <c r="CZ87" s="87"/>
      <c r="DA87" s="87"/>
      <c r="DB87" s="87"/>
      <c r="DC87" s="87"/>
      <c r="DD87" s="87"/>
      <c r="DE87" s="87"/>
      <c r="DF87" s="87"/>
      <c r="DG87" s="87"/>
      <c r="DH87" s="87"/>
      <c r="DI87" s="87"/>
      <c r="DJ87" s="87"/>
      <c r="DK87" s="87"/>
      <c r="DL87" s="87"/>
      <c r="DM87" s="87"/>
      <c r="DN87" s="87"/>
      <c r="DO87" s="87"/>
      <c r="DP87" s="87"/>
      <c r="DQ87" s="87"/>
      <c r="DR87" s="87"/>
      <c r="DS87" s="87"/>
      <c r="DT87" s="87"/>
      <c r="DU87" s="87"/>
      <c r="DV87" s="87"/>
      <c r="DW87" s="87"/>
      <c r="DX87" s="87"/>
      <c r="DY87" s="87"/>
      <c r="DZ87" s="87"/>
      <c r="EA87" s="87"/>
      <c r="EB87" s="87"/>
      <c r="EC87" s="87"/>
      <c r="ED87" s="87"/>
      <c r="EE87" s="87"/>
      <c r="EF87" s="87"/>
      <c r="EG87" s="87"/>
      <c r="EH87" s="87"/>
      <c r="EI87" s="87"/>
      <c r="EJ87" s="87"/>
      <c r="EK87" s="87">
        <v>18</v>
      </c>
      <c r="EL87" s="87">
        <v>2</v>
      </c>
      <c r="EM87" s="87">
        <v>1</v>
      </c>
      <c r="EN87" s="87"/>
      <c r="EO87" s="87">
        <v>5</v>
      </c>
      <c r="EP87" s="87">
        <v>5</v>
      </c>
      <c r="EQ87" s="87"/>
      <c r="ER87" s="87"/>
      <c r="ES87" s="87"/>
      <c r="ET87" s="87"/>
      <c r="EU87" s="87"/>
      <c r="EV87" s="87"/>
      <c r="EW87" s="87"/>
      <c r="EX87" s="87"/>
      <c r="EY87" s="87"/>
      <c r="EZ87" s="87"/>
      <c r="FA87" s="87"/>
      <c r="FB87" s="87"/>
      <c r="FC87" s="87"/>
      <c r="FD87" s="87"/>
      <c r="FE87" s="87"/>
      <c r="FF87" s="87"/>
      <c r="FG87" s="87"/>
      <c r="FH87" s="87"/>
      <c r="FI87" s="87"/>
      <c r="FJ87" s="87"/>
      <c r="FK87" s="87"/>
      <c r="FL87" s="87"/>
      <c r="FM87" s="87"/>
      <c r="FN87" s="87"/>
      <c r="FO87" s="87"/>
      <c r="FP87" s="87"/>
      <c r="FQ87" s="87"/>
      <c r="FR87" s="87"/>
      <c r="FS87" s="87"/>
      <c r="FT87" s="87"/>
      <c r="FU87" s="87"/>
      <c r="FV87" s="87">
        <v>108</v>
      </c>
      <c r="FW87" s="87">
        <v>986</v>
      </c>
      <c r="FX87" s="87">
        <v>1094</v>
      </c>
      <c r="FY87" s="87">
        <v>117</v>
      </c>
      <c r="FZ87" s="87">
        <v>2</v>
      </c>
      <c r="GA87" s="87">
        <v>3</v>
      </c>
      <c r="GB87" s="87">
        <v>977</v>
      </c>
      <c r="GC87" s="87">
        <v>1099</v>
      </c>
      <c r="GD87" s="87">
        <v>4</v>
      </c>
      <c r="GE87" s="87">
        <v>335</v>
      </c>
      <c r="GF87" s="87">
        <v>339</v>
      </c>
      <c r="GG87" s="87"/>
      <c r="GH87" s="87"/>
      <c r="GI87" s="87">
        <v>91</v>
      </c>
      <c r="GJ87" s="87">
        <v>187</v>
      </c>
      <c r="GK87" s="87"/>
      <c r="GL87" s="87">
        <v>63</v>
      </c>
      <c r="GM87" s="87">
        <v>341</v>
      </c>
      <c r="GN87" s="87">
        <v>2</v>
      </c>
      <c r="GO87" s="87">
        <v>1</v>
      </c>
      <c r="GP87" s="87">
        <v>3</v>
      </c>
      <c r="GQ87" s="87">
        <v>3</v>
      </c>
      <c r="GR87" s="87"/>
      <c r="GS87" s="87"/>
      <c r="GT87" s="87"/>
      <c r="GU87" s="87">
        <v>3</v>
      </c>
      <c r="GV87" s="87"/>
      <c r="GW87" s="87"/>
      <c r="GX87" s="87">
        <v>0</v>
      </c>
      <c r="GY87" s="87"/>
      <c r="GZ87" s="87"/>
      <c r="HA87" s="87"/>
      <c r="HB87" s="87"/>
      <c r="HC87" s="87">
        <v>0</v>
      </c>
    </row>
    <row r="88" spans="1:211" ht="60">
      <c r="A88" s="783" t="s">
        <v>612</v>
      </c>
      <c r="B88" s="87" t="s">
        <v>385</v>
      </c>
      <c r="C88" s="783" t="s">
        <v>3533</v>
      </c>
      <c r="D88" s="87" t="s">
        <v>3534</v>
      </c>
      <c r="E88" s="87" t="s">
        <v>3401</v>
      </c>
      <c r="F88" s="87">
        <v>2675</v>
      </c>
      <c r="G88" s="87" t="s">
        <v>3147</v>
      </c>
      <c r="H88" s="87" t="s">
        <v>3148</v>
      </c>
      <c r="I88" s="87" t="s">
        <v>3949</v>
      </c>
      <c r="J88" s="87" t="s">
        <v>3950</v>
      </c>
      <c r="K88" s="87" t="s">
        <v>4306</v>
      </c>
      <c r="L88" s="87" t="s">
        <v>3951</v>
      </c>
      <c r="M88" s="87">
        <v>20</v>
      </c>
      <c r="N88" s="87">
        <v>0</v>
      </c>
      <c r="O88" s="87">
        <v>4</v>
      </c>
      <c r="P88" s="87">
        <v>3</v>
      </c>
      <c r="Q88" s="87">
        <v>24</v>
      </c>
      <c r="R88" s="87">
        <v>2</v>
      </c>
      <c r="S88" s="87"/>
      <c r="T88" s="87"/>
      <c r="U88" s="87">
        <v>51</v>
      </c>
      <c r="V88" s="87">
        <v>23</v>
      </c>
      <c r="W88" s="87">
        <v>7</v>
      </c>
      <c r="X88" s="87"/>
      <c r="Y88" s="87"/>
      <c r="Z88" s="87"/>
      <c r="AA88" s="87"/>
      <c r="AB88" s="87"/>
      <c r="AC88" s="87"/>
      <c r="AD88" s="87"/>
      <c r="AE88" s="87"/>
      <c r="AF88" s="87"/>
      <c r="AG88" s="87"/>
      <c r="AH88" s="87"/>
      <c r="AI88" s="87"/>
      <c r="AJ88" s="87"/>
      <c r="AK88" s="87"/>
      <c r="AL88" s="87"/>
      <c r="AM88" s="87"/>
      <c r="AN88" s="87"/>
      <c r="AO88" s="87"/>
      <c r="AP88" s="87"/>
      <c r="AQ88" s="87"/>
      <c r="AR88" s="87"/>
      <c r="AS88" s="87"/>
      <c r="AT88" s="87"/>
      <c r="AU88" s="87"/>
      <c r="AV88" s="87"/>
      <c r="AW88" s="87"/>
      <c r="AX88" s="87"/>
      <c r="AY88" s="87"/>
      <c r="AZ88" s="87"/>
      <c r="BA88" s="87"/>
      <c r="BB88" s="87"/>
      <c r="BC88" s="87"/>
      <c r="BD88" s="87"/>
      <c r="BE88" s="87"/>
      <c r="BF88" s="87"/>
      <c r="BG88" s="87"/>
      <c r="BH88" s="87"/>
      <c r="BI88" s="87"/>
      <c r="BJ88" s="87"/>
      <c r="BK88" s="87"/>
      <c r="BL88" s="87"/>
      <c r="BM88" s="87"/>
      <c r="BN88" s="87"/>
      <c r="BO88" s="87"/>
      <c r="BP88" s="87"/>
      <c r="BQ88" s="87"/>
      <c r="BR88" s="87"/>
      <c r="BS88" s="87"/>
      <c r="BT88" s="87"/>
      <c r="BU88" s="87"/>
      <c r="BV88" s="87"/>
      <c r="BW88" s="87"/>
      <c r="BX88" s="87"/>
      <c r="BY88" s="87"/>
      <c r="BZ88" s="87"/>
      <c r="CA88" s="87"/>
      <c r="CB88" s="87"/>
      <c r="CC88" s="87"/>
      <c r="CD88" s="87"/>
      <c r="CE88" s="87"/>
      <c r="CF88" s="87"/>
      <c r="CG88" s="87"/>
      <c r="CH88" s="87"/>
      <c r="CI88" s="87"/>
      <c r="CJ88" s="87"/>
      <c r="CK88" s="87"/>
      <c r="CL88" s="87"/>
      <c r="CM88" s="87"/>
      <c r="CN88" s="87"/>
      <c r="CO88" s="87"/>
      <c r="CP88" s="87"/>
      <c r="CQ88" s="87"/>
      <c r="CR88" s="87"/>
      <c r="CS88" s="87"/>
      <c r="CT88" s="87"/>
      <c r="CU88" s="87"/>
      <c r="CV88" s="87"/>
      <c r="CW88" s="87"/>
      <c r="CX88" s="87"/>
      <c r="CY88" s="87"/>
      <c r="CZ88" s="87"/>
      <c r="DA88" s="87"/>
      <c r="DB88" s="87"/>
      <c r="DC88" s="87"/>
      <c r="DD88" s="87"/>
      <c r="DE88" s="87"/>
      <c r="DF88" s="87"/>
      <c r="DG88" s="87"/>
      <c r="DH88" s="87"/>
      <c r="DI88" s="87"/>
      <c r="DJ88" s="87"/>
      <c r="DK88" s="87"/>
      <c r="DL88" s="87"/>
      <c r="DM88" s="87"/>
      <c r="DN88" s="87"/>
      <c r="DO88" s="87"/>
      <c r="DP88" s="87"/>
      <c r="DQ88" s="87"/>
      <c r="DR88" s="87"/>
      <c r="DS88" s="87"/>
      <c r="DT88" s="87"/>
      <c r="DU88" s="87"/>
      <c r="DV88" s="87"/>
      <c r="DW88" s="87"/>
      <c r="DX88" s="87"/>
      <c r="DY88" s="87"/>
      <c r="DZ88" s="87"/>
      <c r="EA88" s="87"/>
      <c r="EB88" s="87"/>
      <c r="EC88" s="87"/>
      <c r="ED88" s="87"/>
      <c r="EE88" s="87"/>
      <c r="EF88" s="87"/>
      <c r="EG88" s="87"/>
      <c r="EH88" s="87"/>
      <c r="EI88" s="87"/>
      <c r="EJ88" s="87"/>
      <c r="EK88" s="87"/>
      <c r="EL88" s="87"/>
      <c r="EM88" s="87"/>
      <c r="EN88" s="87"/>
      <c r="EO88" s="87"/>
      <c r="EP88" s="87"/>
      <c r="EQ88" s="87"/>
      <c r="ER88" s="87"/>
      <c r="ES88" s="87"/>
      <c r="ET88" s="87"/>
      <c r="EU88" s="87"/>
      <c r="EV88" s="87"/>
      <c r="EW88" s="87"/>
      <c r="EX88" s="87"/>
      <c r="EY88" s="87"/>
      <c r="EZ88" s="87"/>
      <c r="FA88" s="87"/>
      <c r="FB88" s="87"/>
      <c r="FC88" s="87"/>
      <c r="FD88" s="87"/>
      <c r="FE88" s="87"/>
      <c r="FF88" s="87"/>
      <c r="FG88" s="87"/>
      <c r="FH88" s="87"/>
      <c r="FI88" s="87"/>
      <c r="FJ88" s="87"/>
      <c r="FK88" s="87"/>
      <c r="FL88" s="87"/>
      <c r="FM88" s="87"/>
      <c r="FN88" s="87"/>
      <c r="FO88" s="87"/>
      <c r="FP88" s="87"/>
      <c r="FQ88" s="87"/>
      <c r="FR88" s="87"/>
      <c r="FS88" s="87"/>
      <c r="FT88" s="87"/>
      <c r="FU88" s="87"/>
      <c r="FV88" s="87"/>
      <c r="FW88" s="87">
        <v>13</v>
      </c>
      <c r="FX88" s="87">
        <v>13</v>
      </c>
      <c r="FY88" s="87">
        <v>4</v>
      </c>
      <c r="FZ88" s="87"/>
      <c r="GA88" s="87"/>
      <c r="GB88" s="87">
        <v>9</v>
      </c>
      <c r="GC88" s="87">
        <v>13</v>
      </c>
      <c r="GD88" s="87">
        <v>1</v>
      </c>
      <c r="GE88" s="87">
        <v>14</v>
      </c>
      <c r="GF88" s="87">
        <v>15</v>
      </c>
      <c r="GG88" s="87">
        <v>1</v>
      </c>
      <c r="GH88" s="87"/>
      <c r="GI88" s="87">
        <v>14</v>
      </c>
      <c r="GJ88" s="87">
        <v>2</v>
      </c>
      <c r="GK88" s="87"/>
      <c r="GL88" s="87"/>
      <c r="GM88" s="87">
        <v>17</v>
      </c>
      <c r="GN88" s="87"/>
      <c r="GO88" s="87"/>
      <c r="GP88" s="87">
        <v>0</v>
      </c>
      <c r="GQ88" s="87"/>
      <c r="GR88" s="87"/>
      <c r="GS88" s="87"/>
      <c r="GT88" s="87"/>
      <c r="GU88" s="87">
        <v>0</v>
      </c>
      <c r="GV88" s="87"/>
      <c r="GW88" s="87"/>
      <c r="GX88" s="87">
        <v>0</v>
      </c>
      <c r="GY88" s="87"/>
      <c r="GZ88" s="87"/>
      <c r="HA88" s="87"/>
      <c r="HB88" s="87"/>
      <c r="HC88" s="87">
        <v>0</v>
      </c>
    </row>
    <row r="89" spans="1:211" ht="48">
      <c r="A89" s="783" t="s">
        <v>613</v>
      </c>
      <c r="B89" s="87" t="s">
        <v>386</v>
      </c>
      <c r="C89" s="783" t="s">
        <v>3457</v>
      </c>
      <c r="D89" s="87" t="s">
        <v>3535</v>
      </c>
      <c r="E89" s="87" t="s">
        <v>3952</v>
      </c>
      <c r="F89" s="87">
        <v>2390</v>
      </c>
      <c r="G89" s="87" t="s">
        <v>3149</v>
      </c>
      <c r="H89" s="87" t="s">
        <v>3150</v>
      </c>
      <c r="I89" s="87" t="s">
        <v>4307</v>
      </c>
      <c r="J89" s="87" t="s">
        <v>4308</v>
      </c>
      <c r="K89" s="87" t="s">
        <v>3151</v>
      </c>
      <c r="L89" s="87" t="s">
        <v>4309</v>
      </c>
      <c r="M89" s="87">
        <v>19</v>
      </c>
      <c r="N89" s="87">
        <v>0</v>
      </c>
      <c r="O89" s="87">
        <v>2</v>
      </c>
      <c r="P89" s="87">
        <v>2</v>
      </c>
      <c r="Q89" s="87">
        <v>28</v>
      </c>
      <c r="R89" s="87"/>
      <c r="S89" s="87"/>
      <c r="T89" s="87"/>
      <c r="U89" s="87">
        <v>44</v>
      </c>
      <c r="V89" s="87">
        <v>19</v>
      </c>
      <c r="W89" s="87">
        <v>9</v>
      </c>
      <c r="X89" s="87"/>
      <c r="Y89" s="87"/>
      <c r="Z89" s="87"/>
      <c r="AA89" s="87"/>
      <c r="AB89" s="87"/>
      <c r="AC89" s="87"/>
      <c r="AD89" s="87"/>
      <c r="AE89" s="87"/>
      <c r="AF89" s="87"/>
      <c r="AG89" s="87"/>
      <c r="AH89" s="87"/>
      <c r="AI89" s="87"/>
      <c r="AJ89" s="87"/>
      <c r="AK89" s="87"/>
      <c r="AL89" s="87"/>
      <c r="AM89" s="87"/>
      <c r="AN89" s="87"/>
      <c r="AO89" s="87"/>
      <c r="AP89" s="87"/>
      <c r="AQ89" s="87"/>
      <c r="AR89" s="87"/>
      <c r="AS89" s="87"/>
      <c r="AT89" s="87"/>
      <c r="AU89" s="87"/>
      <c r="AV89" s="87"/>
      <c r="AW89" s="87"/>
      <c r="AX89" s="87"/>
      <c r="AY89" s="87"/>
      <c r="AZ89" s="87"/>
      <c r="BA89" s="87"/>
      <c r="BB89" s="87"/>
      <c r="BC89" s="87"/>
      <c r="BD89" s="87"/>
      <c r="BE89" s="87"/>
      <c r="BF89" s="87"/>
      <c r="BG89" s="87"/>
      <c r="BH89" s="87"/>
      <c r="BI89" s="87"/>
      <c r="BJ89" s="87"/>
      <c r="BK89" s="87"/>
      <c r="BL89" s="87"/>
      <c r="BM89" s="87"/>
      <c r="BN89" s="87"/>
      <c r="BO89" s="87"/>
      <c r="BP89" s="87"/>
      <c r="BQ89" s="87"/>
      <c r="BR89" s="87"/>
      <c r="BS89" s="87"/>
      <c r="BT89" s="87"/>
      <c r="BU89" s="87"/>
      <c r="BV89" s="87"/>
      <c r="BW89" s="87"/>
      <c r="BX89" s="87"/>
      <c r="BY89" s="87"/>
      <c r="BZ89" s="87"/>
      <c r="CA89" s="87"/>
      <c r="CB89" s="87"/>
      <c r="CC89" s="87"/>
      <c r="CD89" s="87"/>
      <c r="CE89" s="87"/>
      <c r="CF89" s="87"/>
      <c r="CG89" s="87"/>
      <c r="CH89" s="87"/>
      <c r="CI89" s="87"/>
      <c r="CJ89" s="87"/>
      <c r="CK89" s="87"/>
      <c r="CL89" s="87"/>
      <c r="CM89" s="87"/>
      <c r="CN89" s="87"/>
      <c r="CO89" s="87"/>
      <c r="CP89" s="87"/>
      <c r="CQ89" s="87"/>
      <c r="CR89" s="87"/>
      <c r="CS89" s="87"/>
      <c r="CT89" s="87"/>
      <c r="CU89" s="87"/>
      <c r="CV89" s="87"/>
      <c r="CW89" s="87"/>
      <c r="CX89" s="87"/>
      <c r="CY89" s="87"/>
      <c r="CZ89" s="87"/>
      <c r="DA89" s="87"/>
      <c r="DB89" s="87"/>
      <c r="DC89" s="87"/>
      <c r="DD89" s="87"/>
      <c r="DE89" s="87"/>
      <c r="DF89" s="87"/>
      <c r="DG89" s="87"/>
      <c r="DH89" s="87"/>
      <c r="DI89" s="87"/>
      <c r="DJ89" s="87"/>
      <c r="DK89" s="87"/>
      <c r="DL89" s="87"/>
      <c r="DM89" s="87"/>
      <c r="DN89" s="87"/>
      <c r="DO89" s="87"/>
      <c r="DP89" s="87"/>
      <c r="DQ89" s="87"/>
      <c r="DR89" s="87"/>
      <c r="DS89" s="87"/>
      <c r="DT89" s="87"/>
      <c r="DU89" s="87"/>
      <c r="DV89" s="87"/>
      <c r="DW89" s="87"/>
      <c r="DX89" s="87"/>
      <c r="DY89" s="87"/>
      <c r="DZ89" s="87"/>
      <c r="EA89" s="87"/>
      <c r="EB89" s="87"/>
      <c r="EC89" s="87"/>
      <c r="ED89" s="87"/>
      <c r="EE89" s="87"/>
      <c r="EF89" s="87"/>
      <c r="EG89" s="87"/>
      <c r="EH89" s="87"/>
      <c r="EI89" s="87"/>
      <c r="EJ89" s="87"/>
      <c r="EK89" s="87">
        <v>3</v>
      </c>
      <c r="EL89" s="87"/>
      <c r="EM89" s="87"/>
      <c r="EN89" s="87"/>
      <c r="EO89" s="87">
        <v>1</v>
      </c>
      <c r="EP89" s="87"/>
      <c r="EQ89" s="87"/>
      <c r="ER89" s="87"/>
      <c r="ES89" s="87"/>
      <c r="ET89" s="87"/>
      <c r="EU89" s="87"/>
      <c r="EV89" s="87"/>
      <c r="EW89" s="87"/>
      <c r="EX89" s="87"/>
      <c r="EY89" s="87"/>
      <c r="EZ89" s="87"/>
      <c r="FA89" s="87"/>
      <c r="FB89" s="87"/>
      <c r="FC89" s="87"/>
      <c r="FD89" s="87"/>
      <c r="FE89" s="87"/>
      <c r="FF89" s="87"/>
      <c r="FG89" s="87"/>
      <c r="FH89" s="87"/>
      <c r="FI89" s="87"/>
      <c r="FJ89" s="87"/>
      <c r="FK89" s="87"/>
      <c r="FL89" s="87"/>
      <c r="FM89" s="87"/>
      <c r="FN89" s="87"/>
      <c r="FO89" s="87"/>
      <c r="FP89" s="87"/>
      <c r="FQ89" s="87"/>
      <c r="FR89" s="87"/>
      <c r="FS89" s="87"/>
      <c r="FT89" s="87"/>
      <c r="FU89" s="87"/>
      <c r="FV89" s="87">
        <v>22</v>
      </c>
      <c r="FW89" s="87">
        <v>44</v>
      </c>
      <c r="FX89" s="87">
        <v>66</v>
      </c>
      <c r="FY89" s="87">
        <v>58</v>
      </c>
      <c r="FZ89" s="87"/>
      <c r="GA89" s="87"/>
      <c r="GB89" s="87">
        <v>8</v>
      </c>
      <c r="GC89" s="87">
        <v>66</v>
      </c>
      <c r="GD89" s="87"/>
      <c r="GE89" s="87">
        <v>2</v>
      </c>
      <c r="GF89" s="87">
        <v>2</v>
      </c>
      <c r="GG89" s="87"/>
      <c r="GH89" s="87"/>
      <c r="GI89" s="87"/>
      <c r="GJ89" s="87">
        <v>2</v>
      </c>
      <c r="GK89" s="87"/>
      <c r="GL89" s="87"/>
      <c r="GM89" s="87">
        <v>2</v>
      </c>
      <c r="GN89" s="87"/>
      <c r="GO89" s="87"/>
      <c r="GP89" s="87">
        <v>0</v>
      </c>
      <c r="GQ89" s="87"/>
      <c r="GR89" s="87"/>
      <c r="GS89" s="87"/>
      <c r="GT89" s="87"/>
      <c r="GU89" s="87">
        <v>0</v>
      </c>
      <c r="GV89" s="87"/>
      <c r="GW89" s="87"/>
      <c r="GX89" s="87">
        <v>0</v>
      </c>
      <c r="GY89" s="87"/>
      <c r="GZ89" s="87"/>
      <c r="HA89" s="87"/>
      <c r="HB89" s="87"/>
      <c r="HC89" s="87">
        <v>0</v>
      </c>
    </row>
    <row r="90" spans="1:211" ht="60">
      <c r="A90" s="783" t="s">
        <v>614</v>
      </c>
      <c r="B90" s="87" t="s">
        <v>1912</v>
      </c>
      <c r="C90" s="783" t="s">
        <v>3748</v>
      </c>
      <c r="D90" s="87" t="s">
        <v>3749</v>
      </c>
      <c r="E90" s="87" t="s">
        <v>3152</v>
      </c>
      <c r="F90" s="87">
        <v>6194</v>
      </c>
      <c r="G90" s="87" t="s">
        <v>4310</v>
      </c>
      <c r="H90" s="87" t="s">
        <v>3953</v>
      </c>
      <c r="I90" s="87" t="s">
        <v>4311</v>
      </c>
      <c r="J90" s="87" t="s">
        <v>4312</v>
      </c>
      <c r="K90" s="87" t="s">
        <v>3153</v>
      </c>
      <c r="L90" s="87" t="s">
        <v>4313</v>
      </c>
      <c r="M90" s="87">
        <v>26</v>
      </c>
      <c r="N90" s="87"/>
      <c r="O90" s="87"/>
      <c r="P90" s="87"/>
      <c r="Q90" s="87">
        <v>26</v>
      </c>
      <c r="R90" s="87"/>
      <c r="S90" s="87"/>
      <c r="T90" s="87"/>
      <c r="U90" s="87">
        <v>29</v>
      </c>
      <c r="V90" s="87">
        <v>14</v>
      </c>
      <c r="W90" s="87">
        <v>12</v>
      </c>
      <c r="X90" s="87"/>
      <c r="Y90" s="87"/>
      <c r="Z90" s="87"/>
      <c r="AA90" s="87"/>
      <c r="AB90" s="87"/>
      <c r="AC90" s="87"/>
      <c r="AD90" s="87"/>
      <c r="AE90" s="87"/>
      <c r="AF90" s="87"/>
      <c r="AG90" s="87"/>
      <c r="AH90" s="87"/>
      <c r="AI90" s="87"/>
      <c r="AJ90" s="87"/>
      <c r="AK90" s="87"/>
      <c r="AL90" s="87"/>
      <c r="AM90" s="87"/>
      <c r="AN90" s="87"/>
      <c r="AO90" s="87"/>
      <c r="AP90" s="87"/>
      <c r="AQ90" s="87"/>
      <c r="AR90" s="87"/>
      <c r="AS90" s="87"/>
      <c r="AT90" s="87"/>
      <c r="AU90" s="87"/>
      <c r="AV90" s="87"/>
      <c r="AW90" s="87"/>
      <c r="AX90" s="87"/>
      <c r="AY90" s="87"/>
      <c r="AZ90" s="87"/>
      <c r="BA90" s="87"/>
      <c r="BB90" s="87"/>
      <c r="BC90" s="87"/>
      <c r="BD90" s="87"/>
      <c r="BE90" s="87"/>
      <c r="BF90" s="87"/>
      <c r="BG90" s="87"/>
      <c r="BH90" s="87"/>
      <c r="BI90" s="87"/>
      <c r="BJ90" s="87"/>
      <c r="BK90" s="87"/>
      <c r="BL90" s="87"/>
      <c r="BM90" s="87"/>
      <c r="BN90" s="87"/>
      <c r="BO90" s="87"/>
      <c r="BP90" s="87"/>
      <c r="BQ90" s="87"/>
      <c r="BR90" s="87"/>
      <c r="BS90" s="87"/>
      <c r="BT90" s="87"/>
      <c r="BU90" s="87"/>
      <c r="BV90" s="87"/>
      <c r="BW90" s="87"/>
      <c r="BX90" s="87"/>
      <c r="BY90" s="87"/>
      <c r="BZ90" s="87"/>
      <c r="CA90" s="87"/>
      <c r="CB90" s="87"/>
      <c r="CC90" s="87"/>
      <c r="CD90" s="87"/>
      <c r="CE90" s="87"/>
      <c r="CF90" s="87"/>
      <c r="CG90" s="87"/>
      <c r="CH90" s="87"/>
      <c r="CI90" s="87"/>
      <c r="CJ90" s="87"/>
      <c r="CK90" s="87"/>
      <c r="CL90" s="87"/>
      <c r="CM90" s="87"/>
      <c r="CN90" s="87"/>
      <c r="CO90" s="87"/>
      <c r="CP90" s="87"/>
      <c r="CQ90" s="87"/>
      <c r="CR90" s="87"/>
      <c r="CS90" s="87"/>
      <c r="CT90" s="87"/>
      <c r="CU90" s="87"/>
      <c r="CV90" s="87"/>
      <c r="CW90" s="87"/>
      <c r="CX90" s="87"/>
      <c r="CY90" s="87"/>
      <c r="CZ90" s="87"/>
      <c r="DA90" s="87"/>
      <c r="DB90" s="87"/>
      <c r="DC90" s="87"/>
      <c r="DD90" s="87"/>
      <c r="DE90" s="87"/>
      <c r="DF90" s="87"/>
      <c r="DG90" s="87"/>
      <c r="DH90" s="87"/>
      <c r="DI90" s="87"/>
      <c r="DJ90" s="87"/>
      <c r="DK90" s="87"/>
      <c r="DL90" s="87"/>
      <c r="DM90" s="87"/>
      <c r="DN90" s="87"/>
      <c r="DO90" s="87"/>
      <c r="DP90" s="87"/>
      <c r="DQ90" s="87"/>
      <c r="DR90" s="87"/>
      <c r="DS90" s="87"/>
      <c r="DT90" s="87"/>
      <c r="DU90" s="87"/>
      <c r="DV90" s="87"/>
      <c r="DW90" s="87"/>
      <c r="DX90" s="87"/>
      <c r="DY90" s="87"/>
      <c r="DZ90" s="87"/>
      <c r="EA90" s="87"/>
      <c r="EB90" s="87"/>
      <c r="EC90" s="87"/>
      <c r="ED90" s="87"/>
      <c r="EE90" s="87"/>
      <c r="EF90" s="87"/>
      <c r="EG90" s="87"/>
      <c r="EH90" s="87"/>
      <c r="EI90" s="87"/>
      <c r="EJ90" s="87"/>
      <c r="EK90" s="87"/>
      <c r="EL90" s="87"/>
      <c r="EM90" s="87"/>
      <c r="EN90" s="87"/>
      <c r="EO90" s="87"/>
      <c r="EP90" s="87"/>
      <c r="EQ90" s="87"/>
      <c r="ER90" s="87"/>
      <c r="ES90" s="87"/>
      <c r="ET90" s="87"/>
      <c r="EU90" s="87"/>
      <c r="EV90" s="87"/>
      <c r="EW90" s="87"/>
      <c r="EX90" s="87"/>
      <c r="EY90" s="87"/>
      <c r="EZ90" s="87"/>
      <c r="FA90" s="87"/>
      <c r="FB90" s="87"/>
      <c r="FC90" s="87"/>
      <c r="FD90" s="87"/>
      <c r="FE90" s="87"/>
      <c r="FF90" s="87"/>
      <c r="FG90" s="87"/>
      <c r="FH90" s="87"/>
      <c r="FI90" s="87"/>
      <c r="FJ90" s="87"/>
      <c r="FK90" s="87"/>
      <c r="FL90" s="87"/>
      <c r="FM90" s="87"/>
      <c r="FN90" s="87"/>
      <c r="FO90" s="87"/>
      <c r="FP90" s="87"/>
      <c r="FQ90" s="87"/>
      <c r="FR90" s="87"/>
      <c r="FS90" s="87"/>
      <c r="FT90" s="87"/>
      <c r="FU90" s="87"/>
      <c r="FV90" s="87">
        <v>5</v>
      </c>
      <c r="FW90" s="87"/>
      <c r="FX90" s="87">
        <v>5</v>
      </c>
      <c r="FY90" s="87">
        <v>5</v>
      </c>
      <c r="FZ90" s="87"/>
      <c r="GA90" s="87"/>
      <c r="GB90" s="87"/>
      <c r="GC90" s="87">
        <v>5</v>
      </c>
      <c r="GD90" s="87"/>
      <c r="GE90" s="87"/>
      <c r="GF90" s="87">
        <v>0</v>
      </c>
      <c r="GG90" s="87"/>
      <c r="GH90" s="87"/>
      <c r="GI90" s="87"/>
      <c r="GJ90" s="87"/>
      <c r="GK90" s="87"/>
      <c r="GL90" s="87"/>
      <c r="GM90" s="87">
        <v>0</v>
      </c>
      <c r="GN90" s="87"/>
      <c r="GO90" s="87"/>
      <c r="GP90" s="87">
        <v>0</v>
      </c>
      <c r="GQ90" s="87"/>
      <c r="GR90" s="87"/>
      <c r="GS90" s="87"/>
      <c r="GT90" s="87"/>
      <c r="GU90" s="87">
        <v>0</v>
      </c>
      <c r="GV90" s="87"/>
      <c r="GW90" s="87"/>
      <c r="GX90" s="87">
        <v>0</v>
      </c>
      <c r="GY90" s="87"/>
      <c r="GZ90" s="87"/>
      <c r="HA90" s="87"/>
      <c r="HB90" s="87"/>
      <c r="HC90" s="87">
        <v>0</v>
      </c>
    </row>
    <row r="91" spans="1:211" ht="72">
      <c r="A91" s="783" t="s">
        <v>615</v>
      </c>
      <c r="B91" s="87" t="s">
        <v>388</v>
      </c>
      <c r="C91" s="783" t="s">
        <v>3954</v>
      </c>
      <c r="D91" s="87" t="s">
        <v>3955</v>
      </c>
      <c r="E91" s="87" t="s">
        <v>3154</v>
      </c>
      <c r="F91" s="87">
        <v>7262</v>
      </c>
      <c r="G91" s="87" t="s">
        <v>3155</v>
      </c>
      <c r="H91" s="87" t="s">
        <v>3156</v>
      </c>
      <c r="I91" s="87" t="s">
        <v>3956</v>
      </c>
      <c r="J91" s="87" t="s">
        <v>3957</v>
      </c>
      <c r="K91" s="87" t="s">
        <v>3157</v>
      </c>
      <c r="L91" s="87"/>
      <c r="M91" s="87">
        <v>28</v>
      </c>
      <c r="N91" s="87">
        <v>0</v>
      </c>
      <c r="O91" s="87">
        <v>0</v>
      </c>
      <c r="P91" s="87">
        <v>0</v>
      </c>
      <c r="Q91" s="87">
        <v>7</v>
      </c>
      <c r="R91" s="87">
        <v>0</v>
      </c>
      <c r="S91" s="87">
        <v>0</v>
      </c>
      <c r="T91" s="87">
        <v>0</v>
      </c>
      <c r="U91" s="87">
        <v>52</v>
      </c>
      <c r="V91" s="87">
        <v>32</v>
      </c>
      <c r="W91" s="87">
        <v>14</v>
      </c>
      <c r="X91" s="87"/>
      <c r="Y91" s="87"/>
      <c r="Z91" s="87"/>
      <c r="AA91" s="87"/>
      <c r="AB91" s="87"/>
      <c r="AC91" s="87"/>
      <c r="AD91" s="87"/>
      <c r="AE91" s="87"/>
      <c r="AF91" s="87"/>
      <c r="AG91" s="87"/>
      <c r="AH91" s="87"/>
      <c r="AI91" s="87"/>
      <c r="AJ91" s="87"/>
      <c r="AK91" s="87"/>
      <c r="AL91" s="87"/>
      <c r="AM91" s="87"/>
      <c r="AN91" s="87"/>
      <c r="AO91" s="87"/>
      <c r="AP91" s="87"/>
      <c r="AQ91" s="87"/>
      <c r="AR91" s="87"/>
      <c r="AS91" s="87"/>
      <c r="AT91" s="87"/>
      <c r="AU91" s="87"/>
      <c r="AV91" s="87"/>
      <c r="AW91" s="87"/>
      <c r="AX91" s="87"/>
      <c r="AY91" s="87"/>
      <c r="AZ91" s="87"/>
      <c r="BA91" s="87"/>
      <c r="BB91" s="87"/>
      <c r="BC91" s="87"/>
      <c r="BD91" s="87"/>
      <c r="BE91" s="87"/>
      <c r="BF91" s="87"/>
      <c r="BG91" s="87"/>
      <c r="BH91" s="87"/>
      <c r="BI91" s="87"/>
      <c r="BJ91" s="87"/>
      <c r="BK91" s="87"/>
      <c r="BL91" s="87"/>
      <c r="BM91" s="87"/>
      <c r="BN91" s="87"/>
      <c r="BO91" s="87"/>
      <c r="BP91" s="87"/>
      <c r="BQ91" s="87"/>
      <c r="BR91" s="87"/>
      <c r="BS91" s="87"/>
      <c r="BT91" s="87"/>
      <c r="BU91" s="87"/>
      <c r="BV91" s="87"/>
      <c r="BW91" s="87"/>
      <c r="BX91" s="87"/>
      <c r="BY91" s="87"/>
      <c r="BZ91" s="87"/>
      <c r="CA91" s="87"/>
      <c r="CB91" s="87"/>
      <c r="CC91" s="87"/>
      <c r="CD91" s="87"/>
      <c r="CE91" s="87"/>
      <c r="CF91" s="87"/>
      <c r="CG91" s="87"/>
      <c r="CH91" s="87"/>
      <c r="CI91" s="87"/>
      <c r="CJ91" s="87"/>
      <c r="CK91" s="87"/>
      <c r="CL91" s="87"/>
      <c r="CM91" s="87"/>
      <c r="CN91" s="87"/>
      <c r="CO91" s="87"/>
      <c r="CP91" s="87"/>
      <c r="CQ91" s="87"/>
      <c r="CR91" s="87"/>
      <c r="CS91" s="87"/>
      <c r="CT91" s="87"/>
      <c r="CU91" s="87"/>
      <c r="CV91" s="87"/>
      <c r="CW91" s="87"/>
      <c r="CX91" s="87"/>
      <c r="CY91" s="87"/>
      <c r="CZ91" s="87"/>
      <c r="DA91" s="87"/>
      <c r="DB91" s="87"/>
      <c r="DC91" s="87"/>
      <c r="DD91" s="87"/>
      <c r="DE91" s="87"/>
      <c r="DF91" s="87"/>
      <c r="DG91" s="87"/>
      <c r="DH91" s="87"/>
      <c r="DI91" s="87"/>
      <c r="DJ91" s="87"/>
      <c r="DK91" s="87"/>
      <c r="DL91" s="87"/>
      <c r="DM91" s="87"/>
      <c r="DN91" s="87"/>
      <c r="DO91" s="87"/>
      <c r="DP91" s="87"/>
      <c r="DQ91" s="87"/>
      <c r="DR91" s="87"/>
      <c r="DS91" s="87"/>
      <c r="DT91" s="87"/>
      <c r="DU91" s="87"/>
      <c r="DV91" s="87"/>
      <c r="DW91" s="87"/>
      <c r="DX91" s="87"/>
      <c r="DY91" s="87"/>
      <c r="DZ91" s="87"/>
      <c r="EA91" s="87"/>
      <c r="EB91" s="87"/>
      <c r="EC91" s="87"/>
      <c r="ED91" s="87"/>
      <c r="EE91" s="87"/>
      <c r="EF91" s="87"/>
      <c r="EG91" s="87"/>
      <c r="EH91" s="87"/>
      <c r="EI91" s="87"/>
      <c r="EJ91" s="87"/>
      <c r="EK91" s="87">
        <v>1</v>
      </c>
      <c r="EL91" s="87"/>
      <c r="EM91" s="87"/>
      <c r="EN91" s="87"/>
      <c r="EO91" s="87"/>
      <c r="EP91" s="87"/>
      <c r="EQ91" s="87"/>
      <c r="ER91" s="87"/>
      <c r="ES91" s="87"/>
      <c r="ET91" s="87"/>
      <c r="EU91" s="87"/>
      <c r="EV91" s="87"/>
      <c r="EW91" s="87"/>
      <c r="EX91" s="87"/>
      <c r="EY91" s="87"/>
      <c r="EZ91" s="87"/>
      <c r="FA91" s="87"/>
      <c r="FB91" s="87"/>
      <c r="FC91" s="87"/>
      <c r="FD91" s="87"/>
      <c r="FE91" s="87"/>
      <c r="FF91" s="87"/>
      <c r="FG91" s="87"/>
      <c r="FH91" s="87"/>
      <c r="FI91" s="87"/>
      <c r="FJ91" s="87"/>
      <c r="FK91" s="87"/>
      <c r="FL91" s="87"/>
      <c r="FM91" s="87"/>
      <c r="FN91" s="87"/>
      <c r="FO91" s="87"/>
      <c r="FP91" s="87"/>
      <c r="FQ91" s="87"/>
      <c r="FR91" s="87"/>
      <c r="FS91" s="87"/>
      <c r="FT91" s="87"/>
      <c r="FU91" s="87"/>
      <c r="FV91" s="87">
        <v>4</v>
      </c>
      <c r="FW91" s="87">
        <v>55</v>
      </c>
      <c r="FX91" s="87">
        <v>59</v>
      </c>
      <c r="FY91" s="87">
        <v>4</v>
      </c>
      <c r="FZ91" s="87"/>
      <c r="GA91" s="87">
        <v>1</v>
      </c>
      <c r="GB91" s="87">
        <v>54</v>
      </c>
      <c r="GC91" s="87">
        <v>59</v>
      </c>
      <c r="GD91" s="87"/>
      <c r="GE91" s="87">
        <v>15</v>
      </c>
      <c r="GF91" s="87">
        <v>15</v>
      </c>
      <c r="GG91" s="87"/>
      <c r="GH91" s="87"/>
      <c r="GI91" s="87"/>
      <c r="GJ91" s="87">
        <v>11</v>
      </c>
      <c r="GK91" s="87"/>
      <c r="GL91" s="87">
        <v>15</v>
      </c>
      <c r="GM91" s="87">
        <v>26</v>
      </c>
      <c r="GN91" s="87"/>
      <c r="GO91" s="87">
        <v>1</v>
      </c>
      <c r="GP91" s="87">
        <v>1</v>
      </c>
      <c r="GQ91" s="87">
        <v>1</v>
      </c>
      <c r="GR91" s="87"/>
      <c r="GS91" s="87"/>
      <c r="GT91" s="87"/>
      <c r="GU91" s="87">
        <v>1</v>
      </c>
      <c r="GV91" s="87"/>
      <c r="GW91" s="87"/>
      <c r="GX91" s="87">
        <v>0</v>
      </c>
      <c r="GY91" s="87"/>
      <c r="GZ91" s="87"/>
      <c r="HA91" s="87"/>
      <c r="HB91" s="87"/>
      <c r="HC91" s="87">
        <v>0</v>
      </c>
    </row>
    <row r="92" spans="1:211" ht="60">
      <c r="A92" s="783" t="s">
        <v>616</v>
      </c>
      <c r="B92" s="87" t="s">
        <v>389</v>
      </c>
      <c r="C92" s="783" t="s">
        <v>2976</v>
      </c>
      <c r="D92" s="87" t="s">
        <v>4314</v>
      </c>
      <c r="E92" s="87" t="s">
        <v>3158</v>
      </c>
      <c r="F92" s="87">
        <v>6217</v>
      </c>
      <c r="G92" s="87" t="s">
        <v>4315</v>
      </c>
      <c r="H92" s="87" t="s">
        <v>3159</v>
      </c>
      <c r="I92" s="87" t="s">
        <v>4316</v>
      </c>
      <c r="J92" s="87" t="s">
        <v>4317</v>
      </c>
      <c r="K92" s="87" t="s">
        <v>3160</v>
      </c>
      <c r="L92" s="87"/>
      <c r="M92" s="87">
        <v>9</v>
      </c>
      <c r="N92" s="87"/>
      <c r="O92" s="87"/>
      <c r="P92" s="87"/>
      <c r="Q92" s="87">
        <v>12</v>
      </c>
      <c r="R92" s="87"/>
      <c r="S92" s="87"/>
      <c r="T92" s="87"/>
      <c r="U92" s="87">
        <v>39</v>
      </c>
      <c r="V92" s="87">
        <v>13</v>
      </c>
      <c r="W92" s="87">
        <v>6</v>
      </c>
      <c r="X92" s="87"/>
      <c r="Y92" s="87"/>
      <c r="Z92" s="87"/>
      <c r="AA92" s="87"/>
      <c r="AB92" s="87"/>
      <c r="AC92" s="87"/>
      <c r="AD92" s="87"/>
      <c r="AE92" s="87"/>
      <c r="AF92" s="87"/>
      <c r="AG92" s="87"/>
      <c r="AH92" s="87"/>
      <c r="AI92" s="87"/>
      <c r="AJ92" s="87"/>
      <c r="AK92" s="87"/>
      <c r="AL92" s="87"/>
      <c r="AM92" s="87"/>
      <c r="AN92" s="87"/>
      <c r="AO92" s="87"/>
      <c r="AP92" s="87"/>
      <c r="AQ92" s="87"/>
      <c r="AR92" s="87"/>
      <c r="AS92" s="87"/>
      <c r="AT92" s="87"/>
      <c r="AU92" s="87"/>
      <c r="AV92" s="87"/>
      <c r="AW92" s="87"/>
      <c r="AX92" s="87"/>
      <c r="AY92" s="87"/>
      <c r="AZ92" s="87"/>
      <c r="BA92" s="87"/>
      <c r="BB92" s="87"/>
      <c r="BC92" s="87"/>
      <c r="BD92" s="87"/>
      <c r="BE92" s="87"/>
      <c r="BF92" s="87"/>
      <c r="BG92" s="87"/>
      <c r="BH92" s="87"/>
      <c r="BI92" s="87"/>
      <c r="BJ92" s="87"/>
      <c r="BK92" s="87"/>
      <c r="BL92" s="87"/>
      <c r="BM92" s="87"/>
      <c r="BN92" s="87"/>
      <c r="BO92" s="87"/>
      <c r="BP92" s="87"/>
      <c r="BQ92" s="87"/>
      <c r="BR92" s="87"/>
      <c r="BS92" s="87"/>
      <c r="BT92" s="87"/>
      <c r="BU92" s="87"/>
      <c r="BV92" s="87"/>
      <c r="BW92" s="87"/>
      <c r="BX92" s="87"/>
      <c r="BY92" s="87"/>
      <c r="BZ92" s="87"/>
      <c r="CA92" s="87"/>
      <c r="CB92" s="87"/>
      <c r="CC92" s="87"/>
      <c r="CD92" s="87"/>
      <c r="CE92" s="87"/>
      <c r="CF92" s="87"/>
      <c r="CG92" s="87"/>
      <c r="CH92" s="87"/>
      <c r="CI92" s="87"/>
      <c r="CJ92" s="87"/>
      <c r="CK92" s="87"/>
      <c r="CL92" s="87"/>
      <c r="CM92" s="87"/>
      <c r="CN92" s="87"/>
      <c r="CO92" s="87"/>
      <c r="CP92" s="87"/>
      <c r="CQ92" s="87"/>
      <c r="CR92" s="87"/>
      <c r="CS92" s="87"/>
      <c r="CT92" s="87"/>
      <c r="CU92" s="87"/>
      <c r="CV92" s="87"/>
      <c r="CW92" s="87"/>
      <c r="CX92" s="87"/>
      <c r="CY92" s="87"/>
      <c r="CZ92" s="87"/>
      <c r="DA92" s="87"/>
      <c r="DB92" s="87"/>
      <c r="DC92" s="87"/>
      <c r="DD92" s="87"/>
      <c r="DE92" s="87"/>
      <c r="DF92" s="87"/>
      <c r="DG92" s="87"/>
      <c r="DH92" s="87"/>
      <c r="DI92" s="87"/>
      <c r="DJ92" s="87"/>
      <c r="DK92" s="87"/>
      <c r="DL92" s="87"/>
      <c r="DM92" s="87"/>
      <c r="DN92" s="87"/>
      <c r="DO92" s="87"/>
      <c r="DP92" s="87"/>
      <c r="DQ92" s="87"/>
      <c r="DR92" s="87"/>
      <c r="DS92" s="87"/>
      <c r="DT92" s="87"/>
      <c r="DU92" s="87"/>
      <c r="DV92" s="87"/>
      <c r="DW92" s="87"/>
      <c r="DX92" s="87"/>
      <c r="DY92" s="87"/>
      <c r="DZ92" s="87"/>
      <c r="EA92" s="87"/>
      <c r="EB92" s="87"/>
      <c r="EC92" s="87"/>
      <c r="ED92" s="87"/>
      <c r="EE92" s="87"/>
      <c r="EF92" s="87"/>
      <c r="EG92" s="87"/>
      <c r="EH92" s="87"/>
      <c r="EI92" s="87"/>
      <c r="EJ92" s="87"/>
      <c r="EK92" s="87"/>
      <c r="EL92" s="87"/>
      <c r="EM92" s="87"/>
      <c r="EN92" s="87"/>
      <c r="EO92" s="87"/>
      <c r="EP92" s="87"/>
      <c r="EQ92" s="87"/>
      <c r="ER92" s="87"/>
      <c r="ES92" s="87"/>
      <c r="ET92" s="87"/>
      <c r="EU92" s="87"/>
      <c r="EV92" s="87"/>
      <c r="EW92" s="87"/>
      <c r="EX92" s="87"/>
      <c r="EY92" s="87"/>
      <c r="EZ92" s="87"/>
      <c r="FA92" s="87"/>
      <c r="FB92" s="87"/>
      <c r="FC92" s="87"/>
      <c r="FD92" s="87"/>
      <c r="FE92" s="87"/>
      <c r="FF92" s="87"/>
      <c r="FG92" s="87"/>
      <c r="FH92" s="87"/>
      <c r="FI92" s="87"/>
      <c r="FJ92" s="87"/>
      <c r="FK92" s="87"/>
      <c r="FL92" s="87"/>
      <c r="FM92" s="87"/>
      <c r="FN92" s="87"/>
      <c r="FO92" s="87"/>
      <c r="FP92" s="87"/>
      <c r="FQ92" s="87"/>
      <c r="FR92" s="87"/>
      <c r="FS92" s="87"/>
      <c r="FT92" s="87"/>
      <c r="FU92" s="87"/>
      <c r="FV92" s="87">
        <v>2</v>
      </c>
      <c r="FW92" s="87">
        <v>6</v>
      </c>
      <c r="FX92" s="87">
        <v>8</v>
      </c>
      <c r="FY92" s="87">
        <v>6</v>
      </c>
      <c r="FZ92" s="87"/>
      <c r="GA92" s="87">
        <v>1</v>
      </c>
      <c r="GB92" s="87">
        <v>2</v>
      </c>
      <c r="GC92" s="87">
        <v>9</v>
      </c>
      <c r="GD92" s="87"/>
      <c r="GE92" s="87">
        <v>4</v>
      </c>
      <c r="GF92" s="87">
        <v>4</v>
      </c>
      <c r="GG92" s="87"/>
      <c r="GH92" s="87"/>
      <c r="GI92" s="87"/>
      <c r="GJ92" s="87">
        <v>2</v>
      </c>
      <c r="GK92" s="87"/>
      <c r="GL92" s="87">
        <v>2</v>
      </c>
      <c r="GM92" s="87">
        <v>4</v>
      </c>
      <c r="GN92" s="87"/>
      <c r="GO92" s="87">
        <v>1</v>
      </c>
      <c r="GP92" s="87">
        <v>1</v>
      </c>
      <c r="GQ92" s="87">
        <v>1</v>
      </c>
      <c r="GR92" s="87"/>
      <c r="GS92" s="87"/>
      <c r="GT92" s="87"/>
      <c r="GU92" s="87">
        <v>1</v>
      </c>
      <c r="GV92" s="87"/>
      <c r="GW92" s="87"/>
      <c r="GX92" s="87">
        <v>0</v>
      </c>
      <c r="GY92" s="87"/>
      <c r="GZ92" s="87"/>
      <c r="HA92" s="87"/>
      <c r="HB92" s="87"/>
      <c r="HC92" s="87">
        <v>0</v>
      </c>
    </row>
    <row r="93" spans="1:211" ht="48">
      <c r="A93" s="783" t="s">
        <v>617</v>
      </c>
      <c r="B93" s="87" t="s">
        <v>390</v>
      </c>
      <c r="C93" s="783" t="s">
        <v>3750</v>
      </c>
      <c r="D93" s="87" t="s">
        <v>3958</v>
      </c>
      <c r="E93" s="87" t="s">
        <v>3161</v>
      </c>
      <c r="F93" s="87"/>
      <c r="G93" s="87" t="s">
        <v>3162</v>
      </c>
      <c r="H93" s="87" t="s">
        <v>3163</v>
      </c>
      <c r="I93" s="87" t="s">
        <v>4318</v>
      </c>
      <c r="J93" s="87" t="s">
        <v>4319</v>
      </c>
      <c r="K93" s="87" t="s">
        <v>3164</v>
      </c>
      <c r="L93" s="87"/>
      <c r="M93" s="87">
        <v>69</v>
      </c>
      <c r="N93" s="87"/>
      <c r="O93" s="87">
        <v>1</v>
      </c>
      <c r="P93" s="87"/>
      <c r="Q93" s="87">
        <v>47</v>
      </c>
      <c r="R93" s="87"/>
      <c r="S93" s="87"/>
      <c r="T93" s="87"/>
      <c r="U93" s="87">
        <v>71</v>
      </c>
      <c r="V93" s="87">
        <v>72</v>
      </c>
      <c r="W93" s="87">
        <v>9</v>
      </c>
      <c r="X93" s="87"/>
      <c r="Y93" s="87"/>
      <c r="Z93" s="87"/>
      <c r="AA93" s="87"/>
      <c r="AB93" s="87"/>
      <c r="AC93" s="87"/>
      <c r="AD93" s="87"/>
      <c r="AE93" s="87"/>
      <c r="AF93" s="87"/>
      <c r="AG93" s="87"/>
      <c r="AH93" s="87"/>
      <c r="AI93" s="87"/>
      <c r="AJ93" s="87"/>
      <c r="AK93" s="87"/>
      <c r="AL93" s="87"/>
      <c r="AM93" s="87"/>
      <c r="AN93" s="87"/>
      <c r="AO93" s="87"/>
      <c r="AP93" s="87"/>
      <c r="AQ93" s="87"/>
      <c r="AR93" s="87"/>
      <c r="AS93" s="87"/>
      <c r="AT93" s="87"/>
      <c r="AU93" s="87"/>
      <c r="AV93" s="87"/>
      <c r="AW93" s="87"/>
      <c r="AX93" s="87"/>
      <c r="AY93" s="87"/>
      <c r="AZ93" s="87"/>
      <c r="BA93" s="87"/>
      <c r="BB93" s="87"/>
      <c r="BC93" s="87"/>
      <c r="BD93" s="87"/>
      <c r="BE93" s="87"/>
      <c r="BF93" s="87"/>
      <c r="BG93" s="87"/>
      <c r="BH93" s="87"/>
      <c r="BI93" s="87"/>
      <c r="BJ93" s="87"/>
      <c r="BK93" s="87"/>
      <c r="BL93" s="87"/>
      <c r="BM93" s="87"/>
      <c r="BN93" s="87"/>
      <c r="BO93" s="87"/>
      <c r="BP93" s="87"/>
      <c r="BQ93" s="87"/>
      <c r="BR93" s="87"/>
      <c r="BS93" s="87"/>
      <c r="BT93" s="87"/>
      <c r="BU93" s="87"/>
      <c r="BV93" s="87"/>
      <c r="BW93" s="87"/>
      <c r="BX93" s="87"/>
      <c r="BY93" s="87"/>
      <c r="BZ93" s="87"/>
      <c r="CA93" s="87"/>
      <c r="CB93" s="87"/>
      <c r="CC93" s="87"/>
      <c r="CD93" s="87"/>
      <c r="CE93" s="87"/>
      <c r="CF93" s="87"/>
      <c r="CG93" s="87"/>
      <c r="CH93" s="87"/>
      <c r="CI93" s="87"/>
      <c r="CJ93" s="87"/>
      <c r="CK93" s="87"/>
      <c r="CL93" s="87"/>
      <c r="CM93" s="87"/>
      <c r="CN93" s="87"/>
      <c r="CO93" s="87"/>
      <c r="CP93" s="87"/>
      <c r="CQ93" s="87"/>
      <c r="CR93" s="87"/>
      <c r="CS93" s="87"/>
      <c r="CT93" s="87"/>
      <c r="CU93" s="87"/>
      <c r="CV93" s="87"/>
      <c r="CW93" s="87"/>
      <c r="CX93" s="87"/>
      <c r="CY93" s="87"/>
      <c r="CZ93" s="87"/>
      <c r="DA93" s="87"/>
      <c r="DB93" s="87"/>
      <c r="DC93" s="87"/>
      <c r="DD93" s="87"/>
      <c r="DE93" s="87"/>
      <c r="DF93" s="87"/>
      <c r="DG93" s="87"/>
      <c r="DH93" s="87"/>
      <c r="DI93" s="87"/>
      <c r="DJ93" s="87"/>
      <c r="DK93" s="87"/>
      <c r="DL93" s="87"/>
      <c r="DM93" s="87"/>
      <c r="DN93" s="87"/>
      <c r="DO93" s="87"/>
      <c r="DP93" s="87"/>
      <c r="DQ93" s="87"/>
      <c r="DR93" s="87"/>
      <c r="DS93" s="87"/>
      <c r="DT93" s="87"/>
      <c r="DU93" s="87"/>
      <c r="DV93" s="87"/>
      <c r="DW93" s="87"/>
      <c r="DX93" s="87"/>
      <c r="DY93" s="87"/>
      <c r="DZ93" s="87"/>
      <c r="EA93" s="87"/>
      <c r="EB93" s="87"/>
      <c r="EC93" s="87"/>
      <c r="ED93" s="87"/>
      <c r="EE93" s="87"/>
      <c r="EF93" s="87"/>
      <c r="EG93" s="87"/>
      <c r="EH93" s="87"/>
      <c r="EI93" s="87"/>
      <c r="EJ93" s="87"/>
      <c r="EK93" s="87">
        <v>3</v>
      </c>
      <c r="EL93" s="87"/>
      <c r="EM93" s="87"/>
      <c r="EN93" s="87"/>
      <c r="EO93" s="87"/>
      <c r="EP93" s="87"/>
      <c r="EQ93" s="87"/>
      <c r="ER93" s="87"/>
      <c r="ES93" s="87"/>
      <c r="ET93" s="87"/>
      <c r="EU93" s="87"/>
      <c r="EV93" s="87"/>
      <c r="EW93" s="87"/>
      <c r="EX93" s="87"/>
      <c r="EY93" s="87"/>
      <c r="EZ93" s="87"/>
      <c r="FA93" s="87"/>
      <c r="FB93" s="87"/>
      <c r="FC93" s="87"/>
      <c r="FD93" s="87"/>
      <c r="FE93" s="87"/>
      <c r="FF93" s="87"/>
      <c r="FG93" s="87"/>
      <c r="FH93" s="87"/>
      <c r="FI93" s="87"/>
      <c r="FJ93" s="87"/>
      <c r="FK93" s="87"/>
      <c r="FL93" s="87"/>
      <c r="FM93" s="87"/>
      <c r="FN93" s="87"/>
      <c r="FO93" s="87"/>
      <c r="FP93" s="87"/>
      <c r="FQ93" s="87"/>
      <c r="FR93" s="87"/>
      <c r="FS93" s="87"/>
      <c r="FT93" s="87"/>
      <c r="FU93" s="87"/>
      <c r="FV93" s="87">
        <v>5</v>
      </c>
      <c r="FW93" s="87"/>
      <c r="FX93" s="87">
        <v>5</v>
      </c>
      <c r="FY93" s="87">
        <v>5</v>
      </c>
      <c r="FZ93" s="87"/>
      <c r="GA93" s="87"/>
      <c r="GB93" s="87"/>
      <c r="GC93" s="87">
        <v>5</v>
      </c>
      <c r="GD93" s="87"/>
      <c r="GE93" s="87"/>
      <c r="GF93" s="87">
        <v>0</v>
      </c>
      <c r="GG93" s="87"/>
      <c r="GH93" s="87"/>
      <c r="GI93" s="87"/>
      <c r="GJ93" s="87"/>
      <c r="GK93" s="87"/>
      <c r="GL93" s="87"/>
      <c r="GM93" s="87">
        <v>0</v>
      </c>
      <c r="GN93" s="87"/>
      <c r="GO93" s="87"/>
      <c r="GP93" s="87">
        <v>0</v>
      </c>
      <c r="GQ93" s="87"/>
      <c r="GR93" s="87"/>
      <c r="GS93" s="87"/>
      <c r="GT93" s="87"/>
      <c r="GU93" s="87">
        <v>0</v>
      </c>
      <c r="GV93" s="87"/>
      <c r="GW93" s="87"/>
      <c r="GX93" s="87">
        <v>0</v>
      </c>
      <c r="GY93" s="87"/>
      <c r="GZ93" s="87"/>
      <c r="HA93" s="87"/>
      <c r="HB93" s="87"/>
      <c r="HC93" s="87">
        <v>0</v>
      </c>
    </row>
    <row r="94" spans="1:211" ht="48">
      <c r="A94" s="783" t="s">
        <v>618</v>
      </c>
      <c r="B94" s="87" t="s">
        <v>391</v>
      </c>
      <c r="C94" s="783" t="s">
        <v>4320</v>
      </c>
      <c r="D94" s="87" t="s">
        <v>4321</v>
      </c>
      <c r="E94" s="87"/>
      <c r="F94" s="87"/>
      <c r="G94" s="87" t="s">
        <v>3165</v>
      </c>
      <c r="H94" s="87" t="s">
        <v>3166</v>
      </c>
      <c r="I94" s="87" t="s">
        <v>4322</v>
      </c>
      <c r="J94" s="87" t="s">
        <v>4323</v>
      </c>
      <c r="K94" s="87" t="s">
        <v>3402</v>
      </c>
      <c r="L94" s="87" t="s">
        <v>4324</v>
      </c>
      <c r="M94" s="87">
        <v>172</v>
      </c>
      <c r="N94" s="87"/>
      <c r="O94" s="87">
        <v>2</v>
      </c>
      <c r="P94" s="87">
        <v>8</v>
      </c>
      <c r="Q94" s="87">
        <v>86</v>
      </c>
      <c r="R94" s="87"/>
      <c r="S94" s="87"/>
      <c r="T94" s="87"/>
      <c r="U94" s="87">
        <v>160</v>
      </c>
      <c r="V94" s="87">
        <v>114</v>
      </c>
      <c r="W94" s="87">
        <v>35</v>
      </c>
      <c r="X94" s="87"/>
      <c r="Y94" s="87"/>
      <c r="Z94" s="87"/>
      <c r="AA94" s="87"/>
      <c r="AB94" s="87"/>
      <c r="AC94" s="87"/>
      <c r="AD94" s="87"/>
      <c r="AE94" s="87"/>
      <c r="AF94" s="87"/>
      <c r="AG94" s="87"/>
      <c r="AH94" s="87"/>
      <c r="AI94" s="87"/>
      <c r="AJ94" s="87"/>
      <c r="AK94" s="87"/>
      <c r="AL94" s="87"/>
      <c r="AM94" s="87"/>
      <c r="AN94" s="87"/>
      <c r="AO94" s="87"/>
      <c r="AP94" s="87"/>
      <c r="AQ94" s="87"/>
      <c r="AR94" s="87"/>
      <c r="AS94" s="87"/>
      <c r="AT94" s="87"/>
      <c r="AU94" s="87"/>
      <c r="AV94" s="87"/>
      <c r="AW94" s="87"/>
      <c r="AX94" s="87"/>
      <c r="AY94" s="87"/>
      <c r="AZ94" s="87"/>
      <c r="BA94" s="87"/>
      <c r="BB94" s="87"/>
      <c r="BC94" s="87"/>
      <c r="BD94" s="87"/>
      <c r="BE94" s="87"/>
      <c r="BF94" s="87"/>
      <c r="BG94" s="87"/>
      <c r="BH94" s="87"/>
      <c r="BI94" s="87"/>
      <c r="BJ94" s="87"/>
      <c r="BK94" s="87"/>
      <c r="BL94" s="87"/>
      <c r="BM94" s="87"/>
      <c r="BN94" s="87"/>
      <c r="BO94" s="87"/>
      <c r="BP94" s="87"/>
      <c r="BQ94" s="87"/>
      <c r="BR94" s="87"/>
      <c r="BS94" s="87"/>
      <c r="BT94" s="87"/>
      <c r="BU94" s="87"/>
      <c r="BV94" s="87"/>
      <c r="BW94" s="87"/>
      <c r="BX94" s="87"/>
      <c r="BY94" s="87"/>
      <c r="BZ94" s="87"/>
      <c r="CA94" s="87"/>
      <c r="CB94" s="87"/>
      <c r="CC94" s="87"/>
      <c r="CD94" s="87"/>
      <c r="CE94" s="87"/>
      <c r="CF94" s="87"/>
      <c r="CG94" s="87"/>
      <c r="CH94" s="87"/>
      <c r="CI94" s="87"/>
      <c r="CJ94" s="87"/>
      <c r="CK94" s="87"/>
      <c r="CL94" s="87"/>
      <c r="CM94" s="87"/>
      <c r="CN94" s="87"/>
      <c r="CO94" s="87"/>
      <c r="CP94" s="87"/>
      <c r="CQ94" s="87"/>
      <c r="CR94" s="87"/>
      <c r="CS94" s="87"/>
      <c r="CT94" s="87"/>
      <c r="CU94" s="87"/>
      <c r="CV94" s="87"/>
      <c r="CW94" s="87"/>
      <c r="CX94" s="87"/>
      <c r="CY94" s="87"/>
      <c r="CZ94" s="87"/>
      <c r="DA94" s="87"/>
      <c r="DB94" s="87"/>
      <c r="DC94" s="87"/>
      <c r="DD94" s="87"/>
      <c r="DE94" s="87"/>
      <c r="DF94" s="87"/>
      <c r="DG94" s="87"/>
      <c r="DH94" s="87"/>
      <c r="DI94" s="87"/>
      <c r="DJ94" s="87"/>
      <c r="DK94" s="87"/>
      <c r="DL94" s="87"/>
      <c r="DM94" s="87"/>
      <c r="DN94" s="87"/>
      <c r="DO94" s="87"/>
      <c r="DP94" s="87"/>
      <c r="DQ94" s="87"/>
      <c r="DR94" s="87"/>
      <c r="DS94" s="87"/>
      <c r="DT94" s="87"/>
      <c r="DU94" s="87"/>
      <c r="DV94" s="87"/>
      <c r="DW94" s="87"/>
      <c r="DX94" s="87"/>
      <c r="DY94" s="87"/>
      <c r="DZ94" s="87"/>
      <c r="EA94" s="87"/>
      <c r="EB94" s="87"/>
      <c r="EC94" s="87"/>
      <c r="ED94" s="87"/>
      <c r="EE94" s="87"/>
      <c r="EF94" s="87"/>
      <c r="EG94" s="87"/>
      <c r="EH94" s="87"/>
      <c r="EI94" s="87"/>
      <c r="EJ94" s="87"/>
      <c r="EK94" s="87">
        <v>1</v>
      </c>
      <c r="EL94" s="87"/>
      <c r="EM94" s="87"/>
      <c r="EN94" s="87"/>
      <c r="EO94" s="87">
        <v>3</v>
      </c>
      <c r="EP94" s="87"/>
      <c r="EQ94" s="87"/>
      <c r="ER94" s="87"/>
      <c r="ES94" s="87"/>
      <c r="ET94" s="87"/>
      <c r="EU94" s="87"/>
      <c r="EV94" s="87"/>
      <c r="EW94" s="87"/>
      <c r="EX94" s="87"/>
      <c r="EY94" s="87"/>
      <c r="EZ94" s="87"/>
      <c r="FA94" s="87"/>
      <c r="FB94" s="87"/>
      <c r="FC94" s="87"/>
      <c r="FD94" s="87"/>
      <c r="FE94" s="87"/>
      <c r="FF94" s="87"/>
      <c r="FG94" s="87"/>
      <c r="FH94" s="87"/>
      <c r="FI94" s="87"/>
      <c r="FJ94" s="87"/>
      <c r="FK94" s="87"/>
      <c r="FL94" s="87"/>
      <c r="FM94" s="87"/>
      <c r="FN94" s="87"/>
      <c r="FO94" s="87"/>
      <c r="FP94" s="87"/>
      <c r="FQ94" s="87"/>
      <c r="FR94" s="87"/>
      <c r="FS94" s="87"/>
      <c r="FT94" s="87"/>
      <c r="FU94" s="87"/>
      <c r="FV94" s="87">
        <v>26</v>
      </c>
      <c r="FW94" s="87">
        <v>98</v>
      </c>
      <c r="FX94" s="87">
        <v>124</v>
      </c>
      <c r="FY94" s="87">
        <v>24</v>
      </c>
      <c r="FZ94" s="87"/>
      <c r="GA94" s="87">
        <v>15</v>
      </c>
      <c r="GB94" s="87">
        <v>85</v>
      </c>
      <c r="GC94" s="87">
        <v>124</v>
      </c>
      <c r="GD94" s="87"/>
      <c r="GE94" s="87"/>
      <c r="GF94" s="87">
        <v>0</v>
      </c>
      <c r="GG94" s="87"/>
      <c r="GH94" s="87"/>
      <c r="GI94" s="87"/>
      <c r="GJ94" s="87"/>
      <c r="GK94" s="87"/>
      <c r="GL94" s="87"/>
      <c r="GM94" s="87">
        <v>0</v>
      </c>
      <c r="GN94" s="87"/>
      <c r="GO94" s="87">
        <v>15</v>
      </c>
      <c r="GP94" s="87">
        <v>15</v>
      </c>
      <c r="GQ94" s="87">
        <v>5</v>
      </c>
      <c r="GR94" s="87">
        <v>9</v>
      </c>
      <c r="GS94" s="87">
        <v>1</v>
      </c>
      <c r="GT94" s="87">
        <v>0</v>
      </c>
      <c r="GU94" s="87">
        <v>15</v>
      </c>
      <c r="GV94" s="87"/>
      <c r="GW94" s="87"/>
      <c r="GX94" s="87">
        <v>0</v>
      </c>
      <c r="GY94" s="87"/>
      <c r="GZ94" s="87"/>
      <c r="HA94" s="87"/>
      <c r="HB94" s="87"/>
      <c r="HC94" s="87">
        <v>0</v>
      </c>
    </row>
    <row r="95" spans="1:211" ht="48">
      <c r="A95" s="783" t="s">
        <v>619</v>
      </c>
      <c r="B95" s="87" t="s">
        <v>392</v>
      </c>
      <c r="C95" s="783" t="s">
        <v>4325</v>
      </c>
      <c r="D95" s="87" t="s">
        <v>4326</v>
      </c>
      <c r="E95" s="87" t="s">
        <v>3959</v>
      </c>
      <c r="F95" s="87">
        <v>2615</v>
      </c>
      <c r="G95" s="87" t="s">
        <v>3167</v>
      </c>
      <c r="H95" s="87" t="s">
        <v>4327</v>
      </c>
      <c r="I95" s="87" t="s">
        <v>4328</v>
      </c>
      <c r="J95" s="87" t="s">
        <v>4329</v>
      </c>
      <c r="K95" s="87" t="s">
        <v>3751</v>
      </c>
      <c r="L95" s="87" t="s">
        <v>3705</v>
      </c>
      <c r="M95" s="87">
        <v>25</v>
      </c>
      <c r="N95" s="87"/>
      <c r="O95" s="87">
        <v>1</v>
      </c>
      <c r="P95" s="87">
        <v>1</v>
      </c>
      <c r="Q95" s="87">
        <v>42</v>
      </c>
      <c r="R95" s="87"/>
      <c r="S95" s="87"/>
      <c r="T95" s="87"/>
      <c r="U95" s="87">
        <v>26</v>
      </c>
      <c r="V95" s="87">
        <v>27</v>
      </c>
      <c r="W95" s="87">
        <v>1</v>
      </c>
      <c r="X95" s="87"/>
      <c r="Y95" s="87"/>
      <c r="Z95" s="87"/>
      <c r="AA95" s="87"/>
      <c r="AB95" s="87"/>
      <c r="AC95" s="87"/>
      <c r="AD95" s="87"/>
      <c r="AE95" s="87"/>
      <c r="AF95" s="87"/>
      <c r="AG95" s="87"/>
      <c r="AH95" s="87"/>
      <c r="AI95" s="87"/>
      <c r="AJ95" s="87"/>
      <c r="AK95" s="87"/>
      <c r="AL95" s="87"/>
      <c r="AM95" s="87"/>
      <c r="AN95" s="87"/>
      <c r="AO95" s="87"/>
      <c r="AP95" s="87"/>
      <c r="AQ95" s="87"/>
      <c r="AR95" s="87"/>
      <c r="AS95" s="87"/>
      <c r="AT95" s="87"/>
      <c r="AU95" s="87"/>
      <c r="AV95" s="87"/>
      <c r="AW95" s="87"/>
      <c r="AX95" s="87"/>
      <c r="AY95" s="87"/>
      <c r="AZ95" s="87"/>
      <c r="BA95" s="87"/>
      <c r="BB95" s="87"/>
      <c r="BC95" s="87"/>
      <c r="BD95" s="87"/>
      <c r="BE95" s="87"/>
      <c r="BF95" s="87"/>
      <c r="BG95" s="87"/>
      <c r="BH95" s="87"/>
      <c r="BI95" s="87"/>
      <c r="BJ95" s="87"/>
      <c r="BK95" s="87"/>
      <c r="BL95" s="87"/>
      <c r="BM95" s="87"/>
      <c r="BN95" s="87"/>
      <c r="BO95" s="87"/>
      <c r="BP95" s="87"/>
      <c r="BQ95" s="87"/>
      <c r="BR95" s="87"/>
      <c r="BS95" s="87"/>
      <c r="BT95" s="87"/>
      <c r="BU95" s="87"/>
      <c r="BV95" s="87"/>
      <c r="BW95" s="87"/>
      <c r="BX95" s="87"/>
      <c r="BY95" s="87"/>
      <c r="BZ95" s="87"/>
      <c r="CA95" s="87"/>
      <c r="CB95" s="87"/>
      <c r="CC95" s="87"/>
      <c r="CD95" s="87"/>
      <c r="CE95" s="87"/>
      <c r="CF95" s="87"/>
      <c r="CG95" s="87"/>
      <c r="CH95" s="87"/>
      <c r="CI95" s="87"/>
      <c r="CJ95" s="87"/>
      <c r="CK95" s="87"/>
      <c r="CL95" s="87"/>
      <c r="CM95" s="87"/>
      <c r="CN95" s="87"/>
      <c r="CO95" s="87"/>
      <c r="CP95" s="87"/>
      <c r="CQ95" s="87"/>
      <c r="CR95" s="87"/>
      <c r="CS95" s="87"/>
      <c r="CT95" s="87"/>
      <c r="CU95" s="87"/>
      <c r="CV95" s="87"/>
      <c r="CW95" s="87"/>
      <c r="CX95" s="87"/>
      <c r="CY95" s="87"/>
      <c r="CZ95" s="87"/>
      <c r="DA95" s="87"/>
      <c r="DB95" s="87"/>
      <c r="DC95" s="87"/>
      <c r="DD95" s="87"/>
      <c r="DE95" s="87"/>
      <c r="DF95" s="87"/>
      <c r="DG95" s="87"/>
      <c r="DH95" s="87"/>
      <c r="DI95" s="87"/>
      <c r="DJ95" s="87"/>
      <c r="DK95" s="87"/>
      <c r="DL95" s="87"/>
      <c r="DM95" s="87"/>
      <c r="DN95" s="87"/>
      <c r="DO95" s="87"/>
      <c r="DP95" s="87"/>
      <c r="DQ95" s="87"/>
      <c r="DR95" s="87"/>
      <c r="DS95" s="87"/>
      <c r="DT95" s="87"/>
      <c r="DU95" s="87"/>
      <c r="DV95" s="87"/>
      <c r="DW95" s="87"/>
      <c r="DX95" s="87"/>
      <c r="DY95" s="87"/>
      <c r="DZ95" s="87"/>
      <c r="EA95" s="87"/>
      <c r="EB95" s="87"/>
      <c r="EC95" s="87"/>
      <c r="ED95" s="87"/>
      <c r="EE95" s="87"/>
      <c r="EF95" s="87"/>
      <c r="EG95" s="87"/>
      <c r="EH95" s="87"/>
      <c r="EI95" s="87"/>
      <c r="EJ95" s="87"/>
      <c r="EK95" s="87"/>
      <c r="EL95" s="87"/>
      <c r="EM95" s="87"/>
      <c r="EN95" s="87"/>
      <c r="EO95" s="87"/>
      <c r="EP95" s="87"/>
      <c r="EQ95" s="87"/>
      <c r="ER95" s="87"/>
      <c r="ES95" s="87"/>
      <c r="ET95" s="87"/>
      <c r="EU95" s="87"/>
      <c r="EV95" s="87"/>
      <c r="EW95" s="87"/>
      <c r="EX95" s="87"/>
      <c r="EY95" s="87"/>
      <c r="EZ95" s="87"/>
      <c r="FA95" s="87"/>
      <c r="FB95" s="87"/>
      <c r="FC95" s="87"/>
      <c r="FD95" s="87"/>
      <c r="FE95" s="87"/>
      <c r="FF95" s="87"/>
      <c r="FG95" s="87"/>
      <c r="FH95" s="87"/>
      <c r="FI95" s="87"/>
      <c r="FJ95" s="87"/>
      <c r="FK95" s="87"/>
      <c r="FL95" s="87"/>
      <c r="FM95" s="87"/>
      <c r="FN95" s="87"/>
      <c r="FO95" s="87"/>
      <c r="FP95" s="87"/>
      <c r="FQ95" s="87"/>
      <c r="FR95" s="87"/>
      <c r="FS95" s="87"/>
      <c r="FT95" s="87"/>
      <c r="FU95" s="87"/>
      <c r="FV95" s="87"/>
      <c r="FW95" s="87">
        <v>12</v>
      </c>
      <c r="FX95" s="87">
        <v>12</v>
      </c>
      <c r="FY95" s="87">
        <v>2</v>
      </c>
      <c r="FZ95" s="87"/>
      <c r="GA95" s="87"/>
      <c r="GB95" s="87">
        <v>11</v>
      </c>
      <c r="GC95" s="87">
        <v>13</v>
      </c>
      <c r="GD95" s="87"/>
      <c r="GE95" s="87"/>
      <c r="GF95" s="87">
        <v>0</v>
      </c>
      <c r="GG95" s="87"/>
      <c r="GH95" s="87"/>
      <c r="GI95" s="87"/>
      <c r="GJ95" s="87"/>
      <c r="GK95" s="87"/>
      <c r="GL95" s="87"/>
      <c r="GM95" s="87">
        <v>0</v>
      </c>
      <c r="GN95" s="87"/>
      <c r="GO95" s="87"/>
      <c r="GP95" s="87">
        <v>0</v>
      </c>
      <c r="GQ95" s="87"/>
      <c r="GR95" s="87"/>
      <c r="GS95" s="87"/>
      <c r="GT95" s="87"/>
      <c r="GU95" s="87">
        <v>0</v>
      </c>
      <c r="GV95" s="87"/>
      <c r="GW95" s="87"/>
      <c r="GX95" s="87">
        <v>0</v>
      </c>
      <c r="GY95" s="87"/>
      <c r="GZ95" s="87"/>
      <c r="HA95" s="87"/>
      <c r="HB95" s="87"/>
      <c r="HC95" s="87">
        <v>0</v>
      </c>
    </row>
    <row r="96" spans="1:211" ht="48">
      <c r="A96" s="783" t="s">
        <v>620</v>
      </c>
      <c r="B96" s="87" t="s">
        <v>393</v>
      </c>
      <c r="C96" s="783" t="s">
        <v>3960</v>
      </c>
      <c r="D96" s="87" t="s">
        <v>3961</v>
      </c>
      <c r="E96" s="87" t="s">
        <v>3962</v>
      </c>
      <c r="F96" s="87">
        <v>3365</v>
      </c>
      <c r="G96" s="87" t="s">
        <v>3752</v>
      </c>
      <c r="H96" s="87"/>
      <c r="I96" s="87" t="s">
        <v>4330</v>
      </c>
      <c r="J96" s="87" t="s">
        <v>4331</v>
      </c>
      <c r="K96" s="87" t="s">
        <v>3536</v>
      </c>
      <c r="L96" s="87" t="s">
        <v>4332</v>
      </c>
      <c r="M96" s="87">
        <v>138</v>
      </c>
      <c r="N96" s="87"/>
      <c r="O96" s="87">
        <v>3</v>
      </c>
      <c r="P96" s="87">
        <v>2</v>
      </c>
      <c r="Q96" s="87">
        <v>119</v>
      </c>
      <c r="R96" s="87"/>
      <c r="S96" s="87"/>
      <c r="T96" s="87"/>
      <c r="U96" s="87">
        <v>146</v>
      </c>
      <c r="V96" s="87">
        <v>92</v>
      </c>
      <c r="W96" s="87">
        <v>21</v>
      </c>
      <c r="X96" s="87"/>
      <c r="Y96" s="87"/>
      <c r="Z96" s="87"/>
      <c r="AA96" s="87"/>
      <c r="AB96" s="87"/>
      <c r="AC96" s="87"/>
      <c r="AD96" s="87"/>
      <c r="AE96" s="87"/>
      <c r="AF96" s="87"/>
      <c r="AG96" s="87"/>
      <c r="AH96" s="87"/>
      <c r="AI96" s="87"/>
      <c r="AJ96" s="87"/>
      <c r="AK96" s="87"/>
      <c r="AL96" s="87"/>
      <c r="AM96" s="87"/>
      <c r="AN96" s="87"/>
      <c r="AO96" s="87"/>
      <c r="AP96" s="87"/>
      <c r="AQ96" s="87"/>
      <c r="AR96" s="87"/>
      <c r="AS96" s="87"/>
      <c r="AT96" s="87"/>
      <c r="AU96" s="87"/>
      <c r="AV96" s="87"/>
      <c r="AW96" s="87"/>
      <c r="AX96" s="87"/>
      <c r="AY96" s="87"/>
      <c r="AZ96" s="87"/>
      <c r="BA96" s="87"/>
      <c r="BB96" s="87"/>
      <c r="BC96" s="87"/>
      <c r="BD96" s="87"/>
      <c r="BE96" s="87"/>
      <c r="BF96" s="87"/>
      <c r="BG96" s="87"/>
      <c r="BH96" s="87"/>
      <c r="BI96" s="87"/>
      <c r="BJ96" s="87"/>
      <c r="BK96" s="87"/>
      <c r="BL96" s="87"/>
      <c r="BM96" s="87"/>
      <c r="BN96" s="87"/>
      <c r="BO96" s="87"/>
      <c r="BP96" s="87"/>
      <c r="BQ96" s="87"/>
      <c r="BR96" s="87"/>
      <c r="BS96" s="87"/>
      <c r="BT96" s="87"/>
      <c r="BU96" s="87"/>
      <c r="BV96" s="87"/>
      <c r="BW96" s="87"/>
      <c r="BX96" s="87"/>
      <c r="BY96" s="87"/>
      <c r="BZ96" s="87"/>
      <c r="CA96" s="87"/>
      <c r="CB96" s="87"/>
      <c r="CC96" s="87"/>
      <c r="CD96" s="87"/>
      <c r="CE96" s="87"/>
      <c r="CF96" s="87"/>
      <c r="CG96" s="87"/>
      <c r="CH96" s="87"/>
      <c r="CI96" s="87"/>
      <c r="CJ96" s="87"/>
      <c r="CK96" s="87"/>
      <c r="CL96" s="87"/>
      <c r="CM96" s="87"/>
      <c r="CN96" s="87"/>
      <c r="CO96" s="87"/>
      <c r="CP96" s="87"/>
      <c r="CQ96" s="87"/>
      <c r="CR96" s="87"/>
      <c r="CS96" s="87"/>
      <c r="CT96" s="87"/>
      <c r="CU96" s="87"/>
      <c r="CV96" s="87"/>
      <c r="CW96" s="87"/>
      <c r="CX96" s="87"/>
      <c r="CY96" s="87"/>
      <c r="CZ96" s="87"/>
      <c r="DA96" s="87"/>
      <c r="DB96" s="87"/>
      <c r="DC96" s="87"/>
      <c r="DD96" s="87"/>
      <c r="DE96" s="87"/>
      <c r="DF96" s="87"/>
      <c r="DG96" s="87"/>
      <c r="DH96" s="87"/>
      <c r="DI96" s="87"/>
      <c r="DJ96" s="87"/>
      <c r="DK96" s="87"/>
      <c r="DL96" s="87"/>
      <c r="DM96" s="87"/>
      <c r="DN96" s="87"/>
      <c r="DO96" s="87"/>
      <c r="DP96" s="87"/>
      <c r="DQ96" s="87"/>
      <c r="DR96" s="87"/>
      <c r="DS96" s="87"/>
      <c r="DT96" s="87"/>
      <c r="DU96" s="87"/>
      <c r="DV96" s="87"/>
      <c r="DW96" s="87"/>
      <c r="DX96" s="87"/>
      <c r="DY96" s="87"/>
      <c r="DZ96" s="87"/>
      <c r="EA96" s="87"/>
      <c r="EB96" s="87"/>
      <c r="EC96" s="87"/>
      <c r="ED96" s="87"/>
      <c r="EE96" s="87"/>
      <c r="EF96" s="87"/>
      <c r="EG96" s="87"/>
      <c r="EH96" s="87"/>
      <c r="EI96" s="87"/>
      <c r="EJ96" s="87"/>
      <c r="EK96" s="87">
        <v>5</v>
      </c>
      <c r="EL96" s="87">
        <v>1</v>
      </c>
      <c r="EM96" s="87">
        <v>2</v>
      </c>
      <c r="EN96" s="87">
        <v>0</v>
      </c>
      <c r="EO96" s="87">
        <v>2</v>
      </c>
      <c r="EP96" s="87"/>
      <c r="EQ96" s="87"/>
      <c r="ER96" s="87"/>
      <c r="ES96" s="87"/>
      <c r="ET96" s="87"/>
      <c r="EU96" s="87"/>
      <c r="EV96" s="87"/>
      <c r="EW96" s="87"/>
      <c r="EX96" s="87"/>
      <c r="EY96" s="87"/>
      <c r="EZ96" s="87"/>
      <c r="FA96" s="87"/>
      <c r="FB96" s="87"/>
      <c r="FC96" s="87"/>
      <c r="FD96" s="87"/>
      <c r="FE96" s="87"/>
      <c r="FF96" s="87"/>
      <c r="FG96" s="87"/>
      <c r="FH96" s="87"/>
      <c r="FI96" s="87"/>
      <c r="FJ96" s="87"/>
      <c r="FK96" s="87"/>
      <c r="FL96" s="87"/>
      <c r="FM96" s="87"/>
      <c r="FN96" s="87"/>
      <c r="FO96" s="87"/>
      <c r="FP96" s="87"/>
      <c r="FQ96" s="87"/>
      <c r="FR96" s="87"/>
      <c r="FS96" s="87"/>
      <c r="FT96" s="87"/>
      <c r="FU96" s="87"/>
      <c r="FV96" s="87">
        <v>69</v>
      </c>
      <c r="FW96" s="87">
        <v>2</v>
      </c>
      <c r="FX96" s="87">
        <v>71</v>
      </c>
      <c r="FY96" s="87">
        <v>19</v>
      </c>
      <c r="FZ96" s="87"/>
      <c r="GA96" s="87">
        <v>8</v>
      </c>
      <c r="GB96" s="87">
        <v>44</v>
      </c>
      <c r="GC96" s="87">
        <v>71</v>
      </c>
      <c r="GD96" s="87">
        <v>17</v>
      </c>
      <c r="GE96" s="87">
        <v>2</v>
      </c>
      <c r="GF96" s="87">
        <v>19</v>
      </c>
      <c r="GG96" s="87"/>
      <c r="GH96" s="87"/>
      <c r="GI96" s="87">
        <v>5</v>
      </c>
      <c r="GJ96" s="87">
        <v>11</v>
      </c>
      <c r="GK96" s="87"/>
      <c r="GL96" s="87">
        <v>3</v>
      </c>
      <c r="GM96" s="87">
        <v>19</v>
      </c>
      <c r="GN96" s="87">
        <v>8</v>
      </c>
      <c r="GO96" s="87">
        <v>0</v>
      </c>
      <c r="GP96" s="87">
        <v>8</v>
      </c>
      <c r="GQ96" s="87">
        <v>8</v>
      </c>
      <c r="GR96" s="87"/>
      <c r="GS96" s="87"/>
      <c r="GT96" s="87"/>
      <c r="GU96" s="87">
        <v>8</v>
      </c>
      <c r="GV96" s="87"/>
      <c r="GW96" s="87"/>
      <c r="GX96" s="87">
        <v>0</v>
      </c>
      <c r="GY96" s="87"/>
      <c r="GZ96" s="87"/>
      <c r="HA96" s="87"/>
      <c r="HB96" s="87"/>
      <c r="HC96" s="87">
        <v>0</v>
      </c>
    </row>
    <row r="97" spans="1:211" ht="48">
      <c r="A97" s="783" t="s">
        <v>621</v>
      </c>
      <c r="B97" s="87" t="s">
        <v>394</v>
      </c>
      <c r="C97" s="783" t="s">
        <v>2958</v>
      </c>
      <c r="D97" s="87" t="s">
        <v>4333</v>
      </c>
      <c r="E97" s="87" t="s">
        <v>3168</v>
      </c>
      <c r="F97" s="87">
        <v>3012</v>
      </c>
      <c r="G97" s="87" t="s">
        <v>3169</v>
      </c>
      <c r="H97" s="87" t="s">
        <v>3170</v>
      </c>
      <c r="I97" s="87" t="s">
        <v>4334</v>
      </c>
      <c r="J97" s="87" t="s">
        <v>4335</v>
      </c>
      <c r="K97" s="87" t="s">
        <v>3171</v>
      </c>
      <c r="L97" s="87" t="s">
        <v>4336</v>
      </c>
      <c r="M97" s="87">
        <v>23</v>
      </c>
      <c r="N97" s="87"/>
      <c r="O97" s="87"/>
      <c r="P97" s="87"/>
      <c r="Q97" s="87">
        <v>8</v>
      </c>
      <c r="R97" s="87"/>
      <c r="S97" s="87"/>
      <c r="T97" s="87"/>
      <c r="U97" s="87">
        <v>22</v>
      </c>
      <c r="V97" s="87">
        <v>12</v>
      </c>
      <c r="W97" s="87">
        <v>2</v>
      </c>
      <c r="X97" s="87"/>
      <c r="Y97" s="87"/>
      <c r="Z97" s="87"/>
      <c r="AA97" s="87"/>
      <c r="AB97" s="87"/>
      <c r="AC97" s="87"/>
      <c r="AD97" s="87"/>
      <c r="AE97" s="87"/>
      <c r="AF97" s="87"/>
      <c r="AG97" s="87"/>
      <c r="AH97" s="87"/>
      <c r="AI97" s="87"/>
      <c r="AJ97" s="87"/>
      <c r="AK97" s="87"/>
      <c r="AL97" s="87"/>
      <c r="AM97" s="87"/>
      <c r="AN97" s="87"/>
      <c r="AO97" s="87"/>
      <c r="AP97" s="87"/>
      <c r="AQ97" s="87"/>
      <c r="AR97" s="87"/>
      <c r="AS97" s="87"/>
      <c r="AT97" s="87"/>
      <c r="AU97" s="87"/>
      <c r="AV97" s="87"/>
      <c r="AW97" s="87"/>
      <c r="AX97" s="87"/>
      <c r="AY97" s="87"/>
      <c r="AZ97" s="87"/>
      <c r="BA97" s="87"/>
      <c r="BB97" s="87"/>
      <c r="BC97" s="87"/>
      <c r="BD97" s="87"/>
      <c r="BE97" s="87"/>
      <c r="BF97" s="87"/>
      <c r="BG97" s="87"/>
      <c r="BH97" s="87"/>
      <c r="BI97" s="87"/>
      <c r="BJ97" s="87"/>
      <c r="BK97" s="87"/>
      <c r="BL97" s="87"/>
      <c r="BM97" s="87"/>
      <c r="BN97" s="87"/>
      <c r="BO97" s="87"/>
      <c r="BP97" s="87"/>
      <c r="BQ97" s="87"/>
      <c r="BR97" s="87"/>
      <c r="BS97" s="87"/>
      <c r="BT97" s="87"/>
      <c r="BU97" s="87"/>
      <c r="BV97" s="87"/>
      <c r="BW97" s="87"/>
      <c r="BX97" s="87"/>
      <c r="BY97" s="87"/>
      <c r="BZ97" s="87"/>
      <c r="CA97" s="87"/>
      <c r="CB97" s="87"/>
      <c r="CC97" s="87"/>
      <c r="CD97" s="87"/>
      <c r="CE97" s="87"/>
      <c r="CF97" s="87"/>
      <c r="CG97" s="87"/>
      <c r="CH97" s="87"/>
      <c r="CI97" s="87"/>
      <c r="CJ97" s="87"/>
      <c r="CK97" s="87"/>
      <c r="CL97" s="87"/>
      <c r="CM97" s="87"/>
      <c r="CN97" s="87"/>
      <c r="CO97" s="87"/>
      <c r="CP97" s="87"/>
      <c r="CQ97" s="87"/>
      <c r="CR97" s="87"/>
      <c r="CS97" s="87"/>
      <c r="CT97" s="87"/>
      <c r="CU97" s="87"/>
      <c r="CV97" s="87"/>
      <c r="CW97" s="87"/>
      <c r="CX97" s="87"/>
      <c r="CY97" s="87"/>
      <c r="CZ97" s="87"/>
      <c r="DA97" s="87"/>
      <c r="DB97" s="87"/>
      <c r="DC97" s="87"/>
      <c r="DD97" s="87"/>
      <c r="DE97" s="87"/>
      <c r="DF97" s="87"/>
      <c r="DG97" s="87"/>
      <c r="DH97" s="87"/>
      <c r="DI97" s="87"/>
      <c r="DJ97" s="87"/>
      <c r="DK97" s="87"/>
      <c r="DL97" s="87"/>
      <c r="DM97" s="87"/>
      <c r="DN97" s="87"/>
      <c r="DO97" s="87"/>
      <c r="DP97" s="87"/>
      <c r="DQ97" s="87"/>
      <c r="DR97" s="87"/>
      <c r="DS97" s="87"/>
      <c r="DT97" s="87"/>
      <c r="DU97" s="87"/>
      <c r="DV97" s="87"/>
      <c r="DW97" s="87"/>
      <c r="DX97" s="87"/>
      <c r="DY97" s="87"/>
      <c r="DZ97" s="87"/>
      <c r="EA97" s="87"/>
      <c r="EB97" s="87"/>
      <c r="EC97" s="87"/>
      <c r="ED97" s="87"/>
      <c r="EE97" s="87"/>
      <c r="EF97" s="87"/>
      <c r="EG97" s="87"/>
      <c r="EH97" s="87"/>
      <c r="EI97" s="87"/>
      <c r="EJ97" s="87"/>
      <c r="EK97" s="87"/>
      <c r="EL97" s="87"/>
      <c r="EM97" s="87"/>
      <c r="EN97" s="87"/>
      <c r="EO97" s="87"/>
      <c r="EP97" s="87"/>
      <c r="EQ97" s="87"/>
      <c r="ER97" s="87"/>
      <c r="ES97" s="87"/>
      <c r="ET97" s="87"/>
      <c r="EU97" s="87"/>
      <c r="EV97" s="87"/>
      <c r="EW97" s="87"/>
      <c r="EX97" s="87"/>
      <c r="EY97" s="87"/>
      <c r="EZ97" s="87"/>
      <c r="FA97" s="87"/>
      <c r="FB97" s="87"/>
      <c r="FC97" s="87"/>
      <c r="FD97" s="87"/>
      <c r="FE97" s="87"/>
      <c r="FF97" s="87"/>
      <c r="FG97" s="87"/>
      <c r="FH97" s="87"/>
      <c r="FI97" s="87"/>
      <c r="FJ97" s="87"/>
      <c r="FK97" s="87"/>
      <c r="FL97" s="87"/>
      <c r="FM97" s="87"/>
      <c r="FN97" s="87"/>
      <c r="FO97" s="87"/>
      <c r="FP97" s="87"/>
      <c r="FQ97" s="87"/>
      <c r="FR97" s="87"/>
      <c r="FS97" s="87"/>
      <c r="FT97" s="87"/>
      <c r="FU97" s="87"/>
      <c r="FV97" s="87">
        <v>2</v>
      </c>
      <c r="FW97" s="87"/>
      <c r="FX97" s="87">
        <v>2</v>
      </c>
      <c r="FY97" s="87">
        <v>2</v>
      </c>
      <c r="FZ97" s="87"/>
      <c r="GA97" s="87"/>
      <c r="GB97" s="87"/>
      <c r="GC97" s="87">
        <v>2</v>
      </c>
      <c r="GD97" s="87"/>
      <c r="GE97" s="87"/>
      <c r="GF97" s="87">
        <v>0</v>
      </c>
      <c r="GG97" s="87"/>
      <c r="GH97" s="87"/>
      <c r="GI97" s="87"/>
      <c r="GJ97" s="87"/>
      <c r="GK97" s="87"/>
      <c r="GL97" s="87"/>
      <c r="GM97" s="87">
        <v>0</v>
      </c>
      <c r="GN97" s="87"/>
      <c r="GO97" s="87"/>
      <c r="GP97" s="87">
        <v>0</v>
      </c>
      <c r="GQ97" s="87"/>
      <c r="GR97" s="87"/>
      <c r="GS97" s="87"/>
      <c r="GT97" s="87"/>
      <c r="GU97" s="87">
        <v>0</v>
      </c>
      <c r="GV97" s="87"/>
      <c r="GW97" s="87"/>
      <c r="GX97" s="87">
        <v>0</v>
      </c>
      <c r="GY97" s="87"/>
      <c r="GZ97" s="87"/>
      <c r="HA97" s="87"/>
      <c r="HB97" s="87"/>
      <c r="HC97" s="87">
        <v>0</v>
      </c>
    </row>
    <row r="98" spans="1:211" ht="48">
      <c r="A98" s="783" t="s">
        <v>622</v>
      </c>
      <c r="B98" s="87" t="s">
        <v>395</v>
      </c>
      <c r="C98" s="783" t="s">
        <v>3963</v>
      </c>
      <c r="D98" s="87" t="s">
        <v>3172</v>
      </c>
      <c r="E98" s="87" t="s">
        <v>3537</v>
      </c>
      <c r="F98" s="87">
        <v>4711</v>
      </c>
      <c r="G98" s="87" t="s">
        <v>3753</v>
      </c>
      <c r="H98" s="87" t="s">
        <v>4337</v>
      </c>
      <c r="I98" s="87" t="s">
        <v>3964</v>
      </c>
      <c r="J98" s="87" t="s">
        <v>3965</v>
      </c>
      <c r="K98" s="87" t="s">
        <v>3173</v>
      </c>
      <c r="L98" s="87" t="s">
        <v>3966</v>
      </c>
      <c r="M98" s="87">
        <v>130</v>
      </c>
      <c r="N98" s="87"/>
      <c r="O98" s="87"/>
      <c r="P98" s="87">
        <v>2</v>
      </c>
      <c r="Q98" s="87">
        <v>34</v>
      </c>
      <c r="R98" s="87"/>
      <c r="S98" s="87"/>
      <c r="T98" s="87"/>
      <c r="U98" s="87">
        <v>102</v>
      </c>
      <c r="V98" s="87">
        <v>65</v>
      </c>
      <c r="W98" s="87">
        <v>30</v>
      </c>
      <c r="X98" s="87"/>
      <c r="Y98" s="87"/>
      <c r="Z98" s="87"/>
      <c r="AA98" s="87"/>
      <c r="AB98" s="87"/>
      <c r="AC98" s="87"/>
      <c r="AD98" s="87"/>
      <c r="AE98" s="87"/>
      <c r="AF98" s="87"/>
      <c r="AG98" s="87"/>
      <c r="AH98" s="87"/>
      <c r="AI98" s="87"/>
      <c r="AJ98" s="87"/>
      <c r="AK98" s="87"/>
      <c r="AL98" s="87"/>
      <c r="AM98" s="87"/>
      <c r="AN98" s="87"/>
      <c r="AO98" s="87"/>
      <c r="AP98" s="87"/>
      <c r="AQ98" s="87"/>
      <c r="AR98" s="87"/>
      <c r="AS98" s="87"/>
      <c r="AT98" s="87"/>
      <c r="AU98" s="87"/>
      <c r="AV98" s="87"/>
      <c r="AW98" s="87"/>
      <c r="AX98" s="87"/>
      <c r="AY98" s="87"/>
      <c r="AZ98" s="87"/>
      <c r="BA98" s="87"/>
      <c r="BB98" s="87"/>
      <c r="BC98" s="87"/>
      <c r="BD98" s="87"/>
      <c r="BE98" s="87"/>
      <c r="BF98" s="87"/>
      <c r="BG98" s="87"/>
      <c r="BH98" s="87"/>
      <c r="BI98" s="87"/>
      <c r="BJ98" s="87"/>
      <c r="BK98" s="87"/>
      <c r="BL98" s="87"/>
      <c r="BM98" s="87"/>
      <c r="BN98" s="87"/>
      <c r="BO98" s="87"/>
      <c r="BP98" s="87"/>
      <c r="BQ98" s="87"/>
      <c r="BR98" s="87"/>
      <c r="BS98" s="87"/>
      <c r="BT98" s="87"/>
      <c r="BU98" s="87"/>
      <c r="BV98" s="87"/>
      <c r="BW98" s="87"/>
      <c r="BX98" s="87"/>
      <c r="BY98" s="87"/>
      <c r="BZ98" s="87"/>
      <c r="CA98" s="87"/>
      <c r="CB98" s="87"/>
      <c r="CC98" s="87"/>
      <c r="CD98" s="87"/>
      <c r="CE98" s="87"/>
      <c r="CF98" s="87"/>
      <c r="CG98" s="87"/>
      <c r="CH98" s="87"/>
      <c r="CI98" s="87"/>
      <c r="CJ98" s="87"/>
      <c r="CK98" s="87"/>
      <c r="CL98" s="87"/>
      <c r="CM98" s="87"/>
      <c r="CN98" s="87"/>
      <c r="CO98" s="87"/>
      <c r="CP98" s="87"/>
      <c r="CQ98" s="87"/>
      <c r="CR98" s="87"/>
      <c r="CS98" s="87"/>
      <c r="CT98" s="87"/>
      <c r="CU98" s="87"/>
      <c r="CV98" s="87"/>
      <c r="CW98" s="87"/>
      <c r="CX98" s="87"/>
      <c r="CY98" s="87"/>
      <c r="CZ98" s="87"/>
      <c r="DA98" s="87"/>
      <c r="DB98" s="87"/>
      <c r="DC98" s="87"/>
      <c r="DD98" s="87"/>
      <c r="DE98" s="87"/>
      <c r="DF98" s="87"/>
      <c r="DG98" s="87"/>
      <c r="DH98" s="87"/>
      <c r="DI98" s="87"/>
      <c r="DJ98" s="87"/>
      <c r="DK98" s="87"/>
      <c r="DL98" s="87"/>
      <c r="DM98" s="87"/>
      <c r="DN98" s="87"/>
      <c r="DO98" s="87"/>
      <c r="DP98" s="87"/>
      <c r="DQ98" s="87"/>
      <c r="DR98" s="87"/>
      <c r="DS98" s="87"/>
      <c r="DT98" s="87"/>
      <c r="DU98" s="87"/>
      <c r="DV98" s="87"/>
      <c r="DW98" s="87"/>
      <c r="DX98" s="87"/>
      <c r="DY98" s="87"/>
      <c r="DZ98" s="87"/>
      <c r="EA98" s="87"/>
      <c r="EB98" s="87"/>
      <c r="EC98" s="87"/>
      <c r="ED98" s="87"/>
      <c r="EE98" s="87"/>
      <c r="EF98" s="87"/>
      <c r="EG98" s="87"/>
      <c r="EH98" s="87"/>
      <c r="EI98" s="87"/>
      <c r="EJ98" s="87"/>
      <c r="EK98" s="87"/>
      <c r="EL98" s="87"/>
      <c r="EM98" s="87"/>
      <c r="EN98" s="87"/>
      <c r="EO98" s="87">
        <v>1</v>
      </c>
      <c r="EP98" s="87"/>
      <c r="EQ98" s="87"/>
      <c r="ER98" s="87"/>
      <c r="ES98" s="87"/>
      <c r="ET98" s="87"/>
      <c r="EU98" s="87"/>
      <c r="EV98" s="87"/>
      <c r="EW98" s="87"/>
      <c r="EX98" s="87"/>
      <c r="EY98" s="87"/>
      <c r="EZ98" s="87"/>
      <c r="FA98" s="87"/>
      <c r="FB98" s="87"/>
      <c r="FC98" s="87"/>
      <c r="FD98" s="87"/>
      <c r="FE98" s="87"/>
      <c r="FF98" s="87"/>
      <c r="FG98" s="87"/>
      <c r="FH98" s="87"/>
      <c r="FI98" s="87"/>
      <c r="FJ98" s="87"/>
      <c r="FK98" s="87"/>
      <c r="FL98" s="87"/>
      <c r="FM98" s="87"/>
      <c r="FN98" s="87"/>
      <c r="FO98" s="87"/>
      <c r="FP98" s="87"/>
      <c r="FQ98" s="87"/>
      <c r="FR98" s="87"/>
      <c r="FS98" s="87"/>
      <c r="FT98" s="87"/>
      <c r="FU98" s="87"/>
      <c r="FV98" s="87">
        <v>3</v>
      </c>
      <c r="FW98" s="87"/>
      <c r="FX98" s="87">
        <v>3</v>
      </c>
      <c r="FY98" s="87"/>
      <c r="FZ98" s="87"/>
      <c r="GA98" s="87"/>
      <c r="GB98" s="87">
        <v>3</v>
      </c>
      <c r="GC98" s="87">
        <v>3</v>
      </c>
      <c r="GD98" s="87"/>
      <c r="GE98" s="87"/>
      <c r="GF98" s="87">
        <v>0</v>
      </c>
      <c r="GG98" s="87"/>
      <c r="GH98" s="87"/>
      <c r="GI98" s="87"/>
      <c r="GJ98" s="87"/>
      <c r="GK98" s="87"/>
      <c r="GL98" s="87"/>
      <c r="GM98" s="87">
        <v>0</v>
      </c>
      <c r="GN98" s="87"/>
      <c r="GO98" s="87"/>
      <c r="GP98" s="87">
        <v>0</v>
      </c>
      <c r="GQ98" s="87"/>
      <c r="GR98" s="87"/>
      <c r="GS98" s="87"/>
      <c r="GT98" s="87"/>
      <c r="GU98" s="87">
        <v>0</v>
      </c>
      <c r="GV98" s="87"/>
      <c r="GW98" s="87"/>
      <c r="GX98" s="87">
        <v>0</v>
      </c>
      <c r="GY98" s="87"/>
      <c r="GZ98" s="87"/>
      <c r="HA98" s="87"/>
      <c r="HB98" s="87"/>
      <c r="HC98" s="87">
        <v>0</v>
      </c>
    </row>
    <row r="99" spans="1:211" ht="96">
      <c r="A99" s="783" t="s">
        <v>623</v>
      </c>
      <c r="B99" s="87" t="s">
        <v>396</v>
      </c>
      <c r="C99" s="783" t="s">
        <v>4338</v>
      </c>
      <c r="D99" s="87" t="s">
        <v>4339</v>
      </c>
      <c r="E99" s="87" t="s">
        <v>3174</v>
      </c>
      <c r="F99" s="87"/>
      <c r="G99" s="87" t="s">
        <v>3175</v>
      </c>
      <c r="H99" s="87" t="s">
        <v>3176</v>
      </c>
      <c r="I99" s="87" t="s">
        <v>4340</v>
      </c>
      <c r="J99" s="87" t="s">
        <v>4341</v>
      </c>
      <c r="K99" s="87" t="s">
        <v>3177</v>
      </c>
      <c r="L99" s="87" t="s">
        <v>3177</v>
      </c>
      <c r="M99" s="87">
        <v>16</v>
      </c>
      <c r="N99" s="87"/>
      <c r="O99" s="87">
        <v>12</v>
      </c>
      <c r="P99" s="87">
        <v>3</v>
      </c>
      <c r="Q99" s="87">
        <v>22</v>
      </c>
      <c r="R99" s="87">
        <v>1</v>
      </c>
      <c r="S99" s="87"/>
      <c r="T99" s="87"/>
      <c r="U99" s="87">
        <v>25</v>
      </c>
      <c r="V99" s="87">
        <v>41</v>
      </c>
      <c r="W99" s="87">
        <v>3</v>
      </c>
      <c r="X99" s="87"/>
      <c r="Y99" s="87"/>
      <c r="Z99" s="87"/>
      <c r="AA99" s="87"/>
      <c r="AB99" s="87"/>
      <c r="AC99" s="87"/>
      <c r="AD99" s="87"/>
      <c r="AE99" s="87"/>
      <c r="AF99" s="87"/>
      <c r="AG99" s="87"/>
      <c r="AH99" s="87"/>
      <c r="AI99" s="87"/>
      <c r="AJ99" s="87"/>
      <c r="AK99" s="87"/>
      <c r="AL99" s="87"/>
      <c r="AM99" s="87"/>
      <c r="AN99" s="87"/>
      <c r="AO99" s="87"/>
      <c r="AP99" s="87"/>
      <c r="AQ99" s="87"/>
      <c r="AR99" s="87"/>
      <c r="AS99" s="87"/>
      <c r="AT99" s="87"/>
      <c r="AU99" s="87"/>
      <c r="AV99" s="87"/>
      <c r="AW99" s="87"/>
      <c r="AX99" s="87"/>
      <c r="AY99" s="87"/>
      <c r="AZ99" s="87"/>
      <c r="BA99" s="87"/>
      <c r="BB99" s="87"/>
      <c r="BC99" s="87"/>
      <c r="BD99" s="87"/>
      <c r="BE99" s="87"/>
      <c r="BF99" s="87"/>
      <c r="BG99" s="87"/>
      <c r="BH99" s="87"/>
      <c r="BI99" s="87"/>
      <c r="BJ99" s="87"/>
      <c r="BK99" s="87"/>
      <c r="BL99" s="87"/>
      <c r="BM99" s="87"/>
      <c r="BN99" s="87"/>
      <c r="BO99" s="87"/>
      <c r="BP99" s="87"/>
      <c r="BQ99" s="87"/>
      <c r="BR99" s="87"/>
      <c r="BS99" s="87"/>
      <c r="BT99" s="87"/>
      <c r="BU99" s="87"/>
      <c r="BV99" s="87"/>
      <c r="BW99" s="87"/>
      <c r="BX99" s="87"/>
      <c r="BY99" s="87"/>
      <c r="BZ99" s="87"/>
      <c r="CA99" s="87"/>
      <c r="CB99" s="87"/>
      <c r="CC99" s="87"/>
      <c r="CD99" s="87"/>
      <c r="CE99" s="87"/>
      <c r="CF99" s="87"/>
      <c r="CG99" s="87"/>
      <c r="CH99" s="87"/>
      <c r="CI99" s="87"/>
      <c r="CJ99" s="87"/>
      <c r="CK99" s="87"/>
      <c r="CL99" s="87"/>
      <c r="CM99" s="87"/>
      <c r="CN99" s="87"/>
      <c r="CO99" s="87"/>
      <c r="CP99" s="87"/>
      <c r="CQ99" s="87"/>
      <c r="CR99" s="87"/>
      <c r="CS99" s="87"/>
      <c r="CT99" s="87"/>
      <c r="CU99" s="87"/>
      <c r="CV99" s="87"/>
      <c r="CW99" s="87"/>
      <c r="CX99" s="87"/>
      <c r="CY99" s="87"/>
      <c r="CZ99" s="87"/>
      <c r="DA99" s="87"/>
      <c r="DB99" s="87"/>
      <c r="DC99" s="87"/>
      <c r="DD99" s="87"/>
      <c r="DE99" s="87"/>
      <c r="DF99" s="87"/>
      <c r="DG99" s="87"/>
      <c r="DH99" s="87"/>
      <c r="DI99" s="87"/>
      <c r="DJ99" s="87"/>
      <c r="DK99" s="87"/>
      <c r="DL99" s="87"/>
      <c r="DM99" s="87"/>
      <c r="DN99" s="87"/>
      <c r="DO99" s="87"/>
      <c r="DP99" s="87"/>
      <c r="DQ99" s="87"/>
      <c r="DR99" s="87"/>
      <c r="DS99" s="87"/>
      <c r="DT99" s="87"/>
      <c r="DU99" s="87"/>
      <c r="DV99" s="87"/>
      <c r="DW99" s="87"/>
      <c r="DX99" s="87"/>
      <c r="DY99" s="87"/>
      <c r="DZ99" s="87"/>
      <c r="EA99" s="87"/>
      <c r="EB99" s="87"/>
      <c r="EC99" s="87"/>
      <c r="ED99" s="87"/>
      <c r="EE99" s="87"/>
      <c r="EF99" s="87"/>
      <c r="EG99" s="87"/>
      <c r="EH99" s="87"/>
      <c r="EI99" s="87"/>
      <c r="EJ99" s="87"/>
      <c r="EK99" s="87"/>
      <c r="EL99" s="87"/>
      <c r="EM99" s="87"/>
      <c r="EN99" s="87"/>
      <c r="EO99" s="87"/>
      <c r="EP99" s="87"/>
      <c r="EQ99" s="87"/>
      <c r="ER99" s="87"/>
      <c r="ES99" s="87"/>
      <c r="ET99" s="87"/>
      <c r="EU99" s="87"/>
      <c r="EV99" s="87"/>
      <c r="EW99" s="87"/>
      <c r="EX99" s="87"/>
      <c r="EY99" s="87"/>
      <c r="EZ99" s="87"/>
      <c r="FA99" s="87"/>
      <c r="FB99" s="87"/>
      <c r="FC99" s="87"/>
      <c r="FD99" s="87"/>
      <c r="FE99" s="87"/>
      <c r="FF99" s="87"/>
      <c r="FG99" s="87"/>
      <c r="FH99" s="87"/>
      <c r="FI99" s="87"/>
      <c r="FJ99" s="87"/>
      <c r="FK99" s="87"/>
      <c r="FL99" s="87"/>
      <c r="FM99" s="87"/>
      <c r="FN99" s="87"/>
      <c r="FO99" s="87"/>
      <c r="FP99" s="87"/>
      <c r="FQ99" s="87"/>
      <c r="FR99" s="87"/>
      <c r="FS99" s="87"/>
      <c r="FT99" s="87"/>
      <c r="FU99" s="87"/>
      <c r="FV99" s="87"/>
      <c r="FW99" s="87"/>
      <c r="FX99" s="87">
        <v>0</v>
      </c>
      <c r="FY99" s="87"/>
      <c r="FZ99" s="87"/>
      <c r="GA99" s="87"/>
      <c r="GB99" s="87"/>
      <c r="GC99" s="87">
        <v>0</v>
      </c>
      <c r="GD99" s="87"/>
      <c r="GE99" s="87"/>
      <c r="GF99" s="87">
        <v>0</v>
      </c>
      <c r="GG99" s="87"/>
      <c r="GH99" s="87"/>
      <c r="GI99" s="87"/>
      <c r="GJ99" s="87"/>
      <c r="GK99" s="87"/>
      <c r="GL99" s="87"/>
      <c r="GM99" s="87">
        <v>0</v>
      </c>
      <c r="GN99" s="87"/>
      <c r="GO99" s="87"/>
      <c r="GP99" s="87">
        <v>0</v>
      </c>
      <c r="GQ99" s="87"/>
      <c r="GR99" s="87"/>
      <c r="GS99" s="87"/>
      <c r="GT99" s="87"/>
      <c r="GU99" s="87">
        <v>0</v>
      </c>
      <c r="GV99" s="87"/>
      <c r="GW99" s="87"/>
      <c r="GX99" s="87">
        <v>0</v>
      </c>
      <c r="GY99" s="87"/>
      <c r="GZ99" s="87"/>
      <c r="HA99" s="87"/>
      <c r="HB99" s="87"/>
      <c r="HC99" s="87">
        <v>0</v>
      </c>
    </row>
    <row r="100" spans="1:211" ht="72">
      <c r="A100" s="783" t="s">
        <v>624</v>
      </c>
      <c r="B100" s="87" t="s">
        <v>397</v>
      </c>
      <c r="C100" s="783" t="s">
        <v>4342</v>
      </c>
      <c r="D100" s="87" t="s">
        <v>4343</v>
      </c>
      <c r="E100" s="87" t="s">
        <v>3490</v>
      </c>
      <c r="F100" s="87">
        <v>3877</v>
      </c>
      <c r="G100" s="87" t="s">
        <v>3754</v>
      </c>
      <c r="H100" s="87" t="s">
        <v>3491</v>
      </c>
      <c r="I100" s="87" t="s">
        <v>4344</v>
      </c>
      <c r="J100" s="87" t="s">
        <v>4345</v>
      </c>
      <c r="K100" s="87" t="s">
        <v>3492</v>
      </c>
      <c r="L100" s="87" t="s">
        <v>4346</v>
      </c>
      <c r="M100" s="87">
        <v>66</v>
      </c>
      <c r="N100" s="87">
        <v>0</v>
      </c>
      <c r="O100" s="87">
        <v>5</v>
      </c>
      <c r="P100" s="87">
        <v>8</v>
      </c>
      <c r="Q100" s="87">
        <v>56</v>
      </c>
      <c r="R100" s="87">
        <v>0</v>
      </c>
      <c r="S100" s="87">
        <v>0</v>
      </c>
      <c r="T100" s="87">
        <v>0</v>
      </c>
      <c r="U100" s="87">
        <v>96</v>
      </c>
      <c r="V100" s="87">
        <v>74</v>
      </c>
      <c r="W100" s="87">
        <v>18</v>
      </c>
      <c r="X100" s="87"/>
      <c r="Y100" s="87"/>
      <c r="Z100" s="87"/>
      <c r="AA100" s="87"/>
      <c r="AB100" s="87"/>
      <c r="AC100" s="87"/>
      <c r="AD100" s="87"/>
      <c r="AE100" s="87"/>
      <c r="AF100" s="87"/>
      <c r="AG100" s="87"/>
      <c r="AH100" s="87"/>
      <c r="AI100" s="87"/>
      <c r="AJ100" s="87"/>
      <c r="AK100" s="87"/>
      <c r="AL100" s="87"/>
      <c r="AM100" s="87"/>
      <c r="AN100" s="87"/>
      <c r="AO100" s="87"/>
      <c r="AP100" s="87"/>
      <c r="AQ100" s="87"/>
      <c r="AR100" s="87"/>
      <c r="AS100" s="87"/>
      <c r="AT100" s="87"/>
      <c r="AU100" s="87"/>
      <c r="AV100" s="87"/>
      <c r="AW100" s="87"/>
      <c r="AX100" s="87"/>
      <c r="AY100" s="87"/>
      <c r="AZ100" s="87"/>
      <c r="BA100" s="87"/>
      <c r="BB100" s="87"/>
      <c r="BC100" s="87"/>
      <c r="BD100" s="87"/>
      <c r="BE100" s="87"/>
      <c r="BF100" s="87"/>
      <c r="BG100" s="87"/>
      <c r="BH100" s="87"/>
      <c r="BI100" s="87"/>
      <c r="BJ100" s="87"/>
      <c r="BK100" s="87"/>
      <c r="BL100" s="87"/>
      <c r="BM100" s="87"/>
      <c r="BN100" s="87"/>
      <c r="BO100" s="87"/>
      <c r="BP100" s="87"/>
      <c r="BQ100" s="87"/>
      <c r="BR100" s="87"/>
      <c r="BS100" s="87"/>
      <c r="BT100" s="87"/>
      <c r="BU100" s="87"/>
      <c r="BV100" s="87"/>
      <c r="BW100" s="87"/>
      <c r="BX100" s="87"/>
      <c r="BY100" s="87"/>
      <c r="BZ100" s="87"/>
      <c r="CA100" s="87"/>
      <c r="CB100" s="87"/>
      <c r="CC100" s="87"/>
      <c r="CD100" s="87"/>
      <c r="CE100" s="87"/>
      <c r="CF100" s="87"/>
      <c r="CG100" s="87"/>
      <c r="CH100" s="87"/>
      <c r="CI100" s="87"/>
      <c r="CJ100" s="87"/>
      <c r="CK100" s="87"/>
      <c r="CL100" s="87"/>
      <c r="CM100" s="87"/>
      <c r="CN100" s="87"/>
      <c r="CO100" s="87"/>
      <c r="CP100" s="87"/>
      <c r="CQ100" s="87"/>
      <c r="CR100" s="87"/>
      <c r="CS100" s="87"/>
      <c r="CT100" s="87"/>
      <c r="CU100" s="87"/>
      <c r="CV100" s="87"/>
      <c r="CW100" s="87"/>
      <c r="CX100" s="87"/>
      <c r="CY100" s="87"/>
      <c r="CZ100" s="87"/>
      <c r="DA100" s="87"/>
      <c r="DB100" s="87"/>
      <c r="DC100" s="87"/>
      <c r="DD100" s="87"/>
      <c r="DE100" s="87"/>
      <c r="DF100" s="87"/>
      <c r="DG100" s="87"/>
      <c r="DH100" s="87"/>
      <c r="DI100" s="87"/>
      <c r="DJ100" s="87"/>
      <c r="DK100" s="87"/>
      <c r="DL100" s="87"/>
      <c r="DM100" s="87"/>
      <c r="DN100" s="87"/>
      <c r="DO100" s="87"/>
      <c r="DP100" s="87"/>
      <c r="DQ100" s="87"/>
      <c r="DR100" s="87"/>
      <c r="DS100" s="87"/>
      <c r="DT100" s="87"/>
      <c r="DU100" s="87"/>
      <c r="DV100" s="87"/>
      <c r="DW100" s="87"/>
      <c r="DX100" s="87"/>
      <c r="DY100" s="87"/>
      <c r="DZ100" s="87"/>
      <c r="EA100" s="87"/>
      <c r="EB100" s="87"/>
      <c r="EC100" s="87"/>
      <c r="ED100" s="87"/>
      <c r="EE100" s="87"/>
      <c r="EF100" s="87"/>
      <c r="EG100" s="87"/>
      <c r="EH100" s="87"/>
      <c r="EI100" s="87"/>
      <c r="EJ100" s="87"/>
      <c r="EK100" s="87">
        <v>3</v>
      </c>
      <c r="EL100" s="87">
        <v>0</v>
      </c>
      <c r="EM100" s="87">
        <v>2</v>
      </c>
      <c r="EN100" s="87">
        <v>0</v>
      </c>
      <c r="EO100" s="87">
        <v>0</v>
      </c>
      <c r="EP100" s="87">
        <v>0</v>
      </c>
      <c r="EQ100" s="87"/>
      <c r="ER100" s="87"/>
      <c r="ES100" s="87"/>
      <c r="ET100" s="87"/>
      <c r="EU100" s="87"/>
      <c r="EV100" s="87"/>
      <c r="EW100" s="87"/>
      <c r="EX100" s="87"/>
      <c r="EY100" s="87"/>
      <c r="EZ100" s="87"/>
      <c r="FA100" s="87"/>
      <c r="FB100" s="87"/>
      <c r="FC100" s="87"/>
      <c r="FD100" s="87"/>
      <c r="FE100" s="87"/>
      <c r="FF100" s="87"/>
      <c r="FG100" s="87"/>
      <c r="FH100" s="87"/>
      <c r="FI100" s="87"/>
      <c r="FJ100" s="87"/>
      <c r="FK100" s="87"/>
      <c r="FL100" s="87"/>
      <c r="FM100" s="87"/>
      <c r="FN100" s="87"/>
      <c r="FO100" s="87"/>
      <c r="FP100" s="87"/>
      <c r="FQ100" s="87"/>
      <c r="FR100" s="87"/>
      <c r="FS100" s="87"/>
      <c r="FT100" s="87"/>
      <c r="FU100" s="87"/>
      <c r="FV100" s="87">
        <v>12</v>
      </c>
      <c r="FW100" s="87">
        <v>102</v>
      </c>
      <c r="FX100" s="87">
        <v>114</v>
      </c>
      <c r="FY100" s="87">
        <v>14</v>
      </c>
      <c r="FZ100" s="87">
        <v>0</v>
      </c>
      <c r="GA100" s="87">
        <v>23</v>
      </c>
      <c r="GB100" s="87">
        <v>89</v>
      </c>
      <c r="GC100" s="87">
        <v>126</v>
      </c>
      <c r="GD100" s="87">
        <v>0</v>
      </c>
      <c r="GE100" s="87">
        <v>8</v>
      </c>
      <c r="GF100" s="87">
        <v>8</v>
      </c>
      <c r="GG100" s="87">
        <v>0</v>
      </c>
      <c r="GH100" s="87">
        <v>0</v>
      </c>
      <c r="GI100" s="87">
        <v>1</v>
      </c>
      <c r="GJ100" s="87">
        <v>2</v>
      </c>
      <c r="GK100" s="87">
        <v>0</v>
      </c>
      <c r="GL100" s="87">
        <v>5</v>
      </c>
      <c r="GM100" s="87">
        <v>8</v>
      </c>
      <c r="GN100" s="87">
        <v>0</v>
      </c>
      <c r="GO100" s="87">
        <v>23</v>
      </c>
      <c r="GP100" s="87">
        <v>23</v>
      </c>
      <c r="GQ100" s="87">
        <v>23</v>
      </c>
      <c r="GR100" s="87">
        <v>0</v>
      </c>
      <c r="GS100" s="87">
        <v>0</v>
      </c>
      <c r="GT100" s="87">
        <v>0</v>
      </c>
      <c r="GU100" s="87">
        <v>23</v>
      </c>
      <c r="GV100" s="87">
        <v>0</v>
      </c>
      <c r="GW100" s="87">
        <v>0</v>
      </c>
      <c r="GX100" s="87">
        <v>0</v>
      </c>
      <c r="GY100" s="87">
        <v>0</v>
      </c>
      <c r="GZ100" s="87">
        <v>0</v>
      </c>
      <c r="HA100" s="87">
        <v>0</v>
      </c>
      <c r="HB100" s="87">
        <v>0</v>
      </c>
      <c r="HC100" s="87">
        <v>0</v>
      </c>
    </row>
    <row r="101" spans="1:211" ht="72">
      <c r="A101" s="783" t="s">
        <v>625</v>
      </c>
      <c r="B101" s="87" t="s">
        <v>1825</v>
      </c>
      <c r="C101" s="783" t="s">
        <v>4347</v>
      </c>
      <c r="D101" s="87" t="s">
        <v>4348</v>
      </c>
      <c r="E101" s="87"/>
      <c r="F101" s="87"/>
      <c r="G101" s="87" t="s">
        <v>4349</v>
      </c>
      <c r="H101" s="87"/>
      <c r="I101" s="87" t="s">
        <v>4350</v>
      </c>
      <c r="J101" s="87" t="s">
        <v>4351</v>
      </c>
      <c r="K101" s="87" t="s">
        <v>3178</v>
      </c>
      <c r="L101" s="87"/>
      <c r="M101" s="87">
        <v>7</v>
      </c>
      <c r="N101" s="87"/>
      <c r="O101" s="87">
        <v>19</v>
      </c>
      <c r="P101" s="87">
        <v>2</v>
      </c>
      <c r="Q101" s="87">
        <v>23</v>
      </c>
      <c r="R101" s="87"/>
      <c r="S101" s="87"/>
      <c r="T101" s="87"/>
      <c r="U101" s="87">
        <v>44</v>
      </c>
      <c r="V101" s="87">
        <v>48</v>
      </c>
      <c r="W101" s="87">
        <v>5</v>
      </c>
      <c r="X101" s="87"/>
      <c r="Y101" s="87"/>
      <c r="Z101" s="87"/>
      <c r="AA101" s="87"/>
      <c r="AB101" s="87"/>
      <c r="AC101" s="87"/>
      <c r="AD101" s="87"/>
      <c r="AE101" s="87"/>
      <c r="AF101" s="87"/>
      <c r="AG101" s="87"/>
      <c r="AH101" s="87"/>
      <c r="AI101" s="87"/>
      <c r="AJ101" s="87"/>
      <c r="AK101" s="87"/>
      <c r="AL101" s="87"/>
      <c r="AM101" s="87"/>
      <c r="AN101" s="87"/>
      <c r="AO101" s="87"/>
      <c r="AP101" s="87"/>
      <c r="AQ101" s="87"/>
      <c r="AR101" s="87"/>
      <c r="AS101" s="87"/>
      <c r="AT101" s="87"/>
      <c r="AU101" s="87"/>
      <c r="AV101" s="87"/>
      <c r="AW101" s="87"/>
      <c r="AX101" s="87"/>
      <c r="AY101" s="87"/>
      <c r="AZ101" s="87"/>
      <c r="BA101" s="87"/>
      <c r="BB101" s="87"/>
      <c r="BC101" s="87"/>
      <c r="BD101" s="87"/>
      <c r="BE101" s="87"/>
      <c r="BF101" s="87"/>
      <c r="BG101" s="87"/>
      <c r="BH101" s="87"/>
      <c r="BI101" s="87"/>
      <c r="BJ101" s="87"/>
      <c r="BK101" s="87"/>
      <c r="BL101" s="87"/>
      <c r="BM101" s="87"/>
      <c r="BN101" s="87"/>
      <c r="BO101" s="87"/>
      <c r="BP101" s="87"/>
      <c r="BQ101" s="87"/>
      <c r="BR101" s="87"/>
      <c r="BS101" s="87"/>
      <c r="BT101" s="87"/>
      <c r="BU101" s="87"/>
      <c r="BV101" s="87"/>
      <c r="BW101" s="87"/>
      <c r="BX101" s="87"/>
      <c r="BY101" s="87"/>
      <c r="BZ101" s="87"/>
      <c r="CA101" s="87"/>
      <c r="CB101" s="87"/>
      <c r="CC101" s="87"/>
      <c r="CD101" s="87"/>
      <c r="CE101" s="87"/>
      <c r="CF101" s="87"/>
      <c r="CG101" s="87"/>
      <c r="CH101" s="87"/>
      <c r="CI101" s="87"/>
      <c r="CJ101" s="87"/>
      <c r="CK101" s="87"/>
      <c r="CL101" s="87"/>
      <c r="CM101" s="87"/>
      <c r="CN101" s="87"/>
      <c r="CO101" s="87"/>
      <c r="CP101" s="87"/>
      <c r="CQ101" s="87"/>
      <c r="CR101" s="87"/>
      <c r="CS101" s="87"/>
      <c r="CT101" s="87"/>
      <c r="CU101" s="87"/>
      <c r="CV101" s="87"/>
      <c r="CW101" s="87"/>
      <c r="CX101" s="87"/>
      <c r="CY101" s="87"/>
      <c r="CZ101" s="87"/>
      <c r="DA101" s="87"/>
      <c r="DB101" s="87"/>
      <c r="DC101" s="87"/>
      <c r="DD101" s="87"/>
      <c r="DE101" s="87"/>
      <c r="DF101" s="87"/>
      <c r="DG101" s="87"/>
      <c r="DH101" s="87"/>
      <c r="DI101" s="87"/>
      <c r="DJ101" s="87"/>
      <c r="DK101" s="87"/>
      <c r="DL101" s="87"/>
      <c r="DM101" s="87"/>
      <c r="DN101" s="87"/>
      <c r="DO101" s="87"/>
      <c r="DP101" s="87"/>
      <c r="DQ101" s="87"/>
      <c r="DR101" s="87"/>
      <c r="DS101" s="87"/>
      <c r="DT101" s="87"/>
      <c r="DU101" s="87"/>
      <c r="DV101" s="87"/>
      <c r="DW101" s="87"/>
      <c r="DX101" s="87"/>
      <c r="DY101" s="87"/>
      <c r="DZ101" s="87"/>
      <c r="EA101" s="87"/>
      <c r="EB101" s="87"/>
      <c r="EC101" s="87"/>
      <c r="ED101" s="87"/>
      <c r="EE101" s="87"/>
      <c r="EF101" s="87"/>
      <c r="EG101" s="87"/>
      <c r="EH101" s="87"/>
      <c r="EI101" s="87"/>
      <c r="EJ101" s="87"/>
      <c r="EK101" s="87"/>
      <c r="EL101" s="87"/>
      <c r="EM101" s="87"/>
      <c r="EN101" s="87"/>
      <c r="EO101" s="87"/>
      <c r="EP101" s="87"/>
      <c r="EQ101" s="87"/>
      <c r="ER101" s="87"/>
      <c r="ES101" s="87"/>
      <c r="ET101" s="87"/>
      <c r="EU101" s="87"/>
      <c r="EV101" s="87"/>
      <c r="EW101" s="87"/>
      <c r="EX101" s="87"/>
      <c r="EY101" s="87"/>
      <c r="EZ101" s="87"/>
      <c r="FA101" s="87"/>
      <c r="FB101" s="87"/>
      <c r="FC101" s="87"/>
      <c r="FD101" s="87"/>
      <c r="FE101" s="87"/>
      <c r="FF101" s="87"/>
      <c r="FG101" s="87"/>
      <c r="FH101" s="87"/>
      <c r="FI101" s="87"/>
      <c r="FJ101" s="87"/>
      <c r="FK101" s="87"/>
      <c r="FL101" s="87"/>
      <c r="FM101" s="87"/>
      <c r="FN101" s="87"/>
      <c r="FO101" s="87"/>
      <c r="FP101" s="87"/>
      <c r="FQ101" s="87"/>
      <c r="FR101" s="87"/>
      <c r="FS101" s="87"/>
      <c r="FT101" s="87"/>
      <c r="FU101" s="87"/>
      <c r="FV101" s="87">
        <v>1</v>
      </c>
      <c r="FW101" s="87"/>
      <c r="FX101" s="87">
        <v>1</v>
      </c>
      <c r="FY101" s="87">
        <v>1</v>
      </c>
      <c r="FZ101" s="87"/>
      <c r="GA101" s="87"/>
      <c r="GB101" s="87"/>
      <c r="GC101" s="87">
        <v>1</v>
      </c>
      <c r="GD101" s="87"/>
      <c r="GE101" s="87"/>
      <c r="GF101" s="87">
        <v>0</v>
      </c>
      <c r="GG101" s="87"/>
      <c r="GH101" s="87"/>
      <c r="GI101" s="87"/>
      <c r="GJ101" s="87"/>
      <c r="GK101" s="87"/>
      <c r="GL101" s="87"/>
      <c r="GM101" s="87">
        <v>0</v>
      </c>
      <c r="GN101" s="87"/>
      <c r="GO101" s="87"/>
      <c r="GP101" s="87">
        <v>0</v>
      </c>
      <c r="GQ101" s="87"/>
      <c r="GR101" s="87"/>
      <c r="GS101" s="87"/>
      <c r="GT101" s="87"/>
      <c r="GU101" s="87">
        <v>0</v>
      </c>
      <c r="GV101" s="87"/>
      <c r="GW101" s="87"/>
      <c r="GX101" s="87">
        <v>0</v>
      </c>
      <c r="GY101" s="87"/>
      <c r="GZ101" s="87"/>
      <c r="HA101" s="87"/>
      <c r="HB101" s="87"/>
      <c r="HC101" s="87">
        <v>0</v>
      </c>
    </row>
    <row r="102" spans="1:211" ht="48">
      <c r="A102" s="783" t="s">
        <v>626</v>
      </c>
      <c r="B102" s="87" t="s">
        <v>399</v>
      </c>
      <c r="C102" s="783" t="s">
        <v>3538</v>
      </c>
      <c r="D102" s="87" t="s">
        <v>3967</v>
      </c>
      <c r="E102" s="87" t="s">
        <v>3179</v>
      </c>
      <c r="F102" s="87">
        <v>3829</v>
      </c>
      <c r="G102" s="87" t="s">
        <v>3180</v>
      </c>
      <c r="H102" s="87" t="s">
        <v>3181</v>
      </c>
      <c r="I102" s="87" t="s">
        <v>4352</v>
      </c>
      <c r="J102" s="87" t="s">
        <v>4353</v>
      </c>
      <c r="K102" s="87" t="s">
        <v>4354</v>
      </c>
      <c r="L102" s="87" t="s">
        <v>4355</v>
      </c>
      <c r="M102" s="87">
        <v>12</v>
      </c>
      <c r="N102" s="87">
        <v>0</v>
      </c>
      <c r="O102" s="87">
        <v>0</v>
      </c>
      <c r="P102" s="87">
        <v>5</v>
      </c>
      <c r="Q102" s="87">
        <v>8</v>
      </c>
      <c r="R102" s="87">
        <v>0</v>
      </c>
      <c r="S102" s="87">
        <v>0</v>
      </c>
      <c r="T102" s="87">
        <v>0</v>
      </c>
      <c r="U102" s="87">
        <v>23</v>
      </c>
      <c r="V102" s="87">
        <v>14</v>
      </c>
      <c r="W102" s="87">
        <v>0</v>
      </c>
      <c r="X102" s="87"/>
      <c r="Y102" s="87"/>
      <c r="Z102" s="87"/>
      <c r="AA102" s="87"/>
      <c r="AB102" s="87"/>
      <c r="AC102" s="87"/>
      <c r="AD102" s="87"/>
      <c r="AE102" s="87"/>
      <c r="AF102" s="87"/>
      <c r="AG102" s="87"/>
      <c r="AH102" s="87"/>
      <c r="AI102" s="87"/>
      <c r="AJ102" s="87"/>
      <c r="AK102" s="87"/>
      <c r="AL102" s="87"/>
      <c r="AM102" s="87"/>
      <c r="AN102" s="87"/>
      <c r="AO102" s="87"/>
      <c r="AP102" s="87"/>
      <c r="AQ102" s="87"/>
      <c r="AR102" s="87"/>
      <c r="AS102" s="87"/>
      <c r="AT102" s="87"/>
      <c r="AU102" s="87"/>
      <c r="AV102" s="87"/>
      <c r="AW102" s="87"/>
      <c r="AX102" s="87"/>
      <c r="AY102" s="87"/>
      <c r="AZ102" s="87"/>
      <c r="BA102" s="87"/>
      <c r="BB102" s="87"/>
      <c r="BC102" s="87"/>
      <c r="BD102" s="87"/>
      <c r="BE102" s="87"/>
      <c r="BF102" s="87"/>
      <c r="BG102" s="87"/>
      <c r="BH102" s="87"/>
      <c r="BI102" s="87"/>
      <c r="BJ102" s="87"/>
      <c r="BK102" s="87"/>
      <c r="BL102" s="87"/>
      <c r="BM102" s="87"/>
      <c r="BN102" s="87"/>
      <c r="BO102" s="87"/>
      <c r="BP102" s="87"/>
      <c r="BQ102" s="87"/>
      <c r="BR102" s="87"/>
      <c r="BS102" s="87"/>
      <c r="BT102" s="87"/>
      <c r="BU102" s="87"/>
      <c r="BV102" s="87"/>
      <c r="BW102" s="87"/>
      <c r="BX102" s="87"/>
      <c r="BY102" s="87"/>
      <c r="BZ102" s="87"/>
      <c r="CA102" s="87"/>
      <c r="CB102" s="87"/>
      <c r="CC102" s="87"/>
      <c r="CD102" s="87"/>
      <c r="CE102" s="87"/>
      <c r="CF102" s="87"/>
      <c r="CG102" s="87"/>
      <c r="CH102" s="87"/>
      <c r="CI102" s="87"/>
      <c r="CJ102" s="87"/>
      <c r="CK102" s="87"/>
      <c r="CL102" s="87"/>
      <c r="CM102" s="87"/>
      <c r="CN102" s="87"/>
      <c r="CO102" s="87"/>
      <c r="CP102" s="87"/>
      <c r="CQ102" s="87"/>
      <c r="CR102" s="87"/>
      <c r="CS102" s="87"/>
      <c r="CT102" s="87"/>
      <c r="CU102" s="87"/>
      <c r="CV102" s="87"/>
      <c r="CW102" s="87"/>
      <c r="CX102" s="87"/>
      <c r="CY102" s="87"/>
      <c r="CZ102" s="87"/>
      <c r="DA102" s="87"/>
      <c r="DB102" s="87"/>
      <c r="DC102" s="87"/>
      <c r="DD102" s="87"/>
      <c r="DE102" s="87"/>
      <c r="DF102" s="87"/>
      <c r="DG102" s="87"/>
      <c r="DH102" s="87"/>
      <c r="DI102" s="87"/>
      <c r="DJ102" s="87"/>
      <c r="DK102" s="87"/>
      <c r="DL102" s="87"/>
      <c r="DM102" s="87"/>
      <c r="DN102" s="87"/>
      <c r="DO102" s="87"/>
      <c r="DP102" s="87"/>
      <c r="DQ102" s="87"/>
      <c r="DR102" s="87"/>
      <c r="DS102" s="87"/>
      <c r="DT102" s="87"/>
      <c r="DU102" s="87"/>
      <c r="DV102" s="87"/>
      <c r="DW102" s="87"/>
      <c r="DX102" s="87"/>
      <c r="DY102" s="87"/>
      <c r="DZ102" s="87"/>
      <c r="EA102" s="87"/>
      <c r="EB102" s="87"/>
      <c r="EC102" s="87"/>
      <c r="ED102" s="87"/>
      <c r="EE102" s="87"/>
      <c r="EF102" s="87"/>
      <c r="EG102" s="87"/>
      <c r="EH102" s="87"/>
      <c r="EI102" s="87"/>
      <c r="EJ102" s="87"/>
      <c r="EK102" s="87"/>
      <c r="EL102" s="87"/>
      <c r="EM102" s="87"/>
      <c r="EN102" s="87"/>
      <c r="EO102" s="87"/>
      <c r="EP102" s="87"/>
      <c r="EQ102" s="87"/>
      <c r="ER102" s="87"/>
      <c r="ES102" s="87"/>
      <c r="ET102" s="87"/>
      <c r="EU102" s="87"/>
      <c r="EV102" s="87"/>
      <c r="EW102" s="87"/>
      <c r="EX102" s="87"/>
      <c r="EY102" s="87"/>
      <c r="EZ102" s="87"/>
      <c r="FA102" s="87"/>
      <c r="FB102" s="87"/>
      <c r="FC102" s="87"/>
      <c r="FD102" s="87"/>
      <c r="FE102" s="87"/>
      <c r="FF102" s="87"/>
      <c r="FG102" s="87"/>
      <c r="FH102" s="87"/>
      <c r="FI102" s="87"/>
      <c r="FJ102" s="87"/>
      <c r="FK102" s="87"/>
      <c r="FL102" s="87"/>
      <c r="FM102" s="87"/>
      <c r="FN102" s="87"/>
      <c r="FO102" s="87"/>
      <c r="FP102" s="87"/>
      <c r="FQ102" s="87"/>
      <c r="FR102" s="87"/>
      <c r="FS102" s="87"/>
      <c r="FT102" s="87"/>
      <c r="FU102" s="87"/>
      <c r="FV102" s="87">
        <v>10</v>
      </c>
      <c r="FW102" s="87">
        <v>6</v>
      </c>
      <c r="FX102" s="87">
        <v>16</v>
      </c>
      <c r="FY102" s="87">
        <v>0</v>
      </c>
      <c r="FZ102" s="87">
        <v>0</v>
      </c>
      <c r="GA102" s="87">
        <v>0</v>
      </c>
      <c r="GB102" s="87">
        <v>16</v>
      </c>
      <c r="GC102" s="87">
        <v>16</v>
      </c>
      <c r="GD102" s="87"/>
      <c r="GE102" s="87"/>
      <c r="GF102" s="87">
        <v>0</v>
      </c>
      <c r="GG102" s="87"/>
      <c r="GH102" s="87"/>
      <c r="GI102" s="87"/>
      <c r="GJ102" s="87"/>
      <c r="GK102" s="87"/>
      <c r="GL102" s="87"/>
      <c r="GM102" s="87">
        <v>0</v>
      </c>
      <c r="GN102" s="87"/>
      <c r="GO102" s="87"/>
      <c r="GP102" s="87">
        <v>0</v>
      </c>
      <c r="GQ102" s="87"/>
      <c r="GR102" s="87"/>
      <c r="GS102" s="87"/>
      <c r="GT102" s="87"/>
      <c r="GU102" s="87">
        <v>0</v>
      </c>
      <c r="GV102" s="87"/>
      <c r="GW102" s="87"/>
      <c r="GX102" s="87">
        <v>0</v>
      </c>
      <c r="GY102" s="87"/>
      <c r="GZ102" s="87"/>
      <c r="HA102" s="87"/>
      <c r="HB102" s="87"/>
      <c r="HC102" s="87">
        <v>0</v>
      </c>
    </row>
    <row r="103" spans="1:211" ht="48">
      <c r="A103" s="783" t="s">
        <v>627</v>
      </c>
      <c r="B103" s="87" t="s">
        <v>400</v>
      </c>
      <c r="C103" s="783" t="s">
        <v>3282</v>
      </c>
      <c r="D103" s="87" t="s">
        <v>4356</v>
      </c>
      <c r="E103" s="87"/>
      <c r="F103" s="87">
        <v>2506</v>
      </c>
      <c r="G103" s="87" t="s">
        <v>3182</v>
      </c>
      <c r="H103" s="87" t="s">
        <v>3968</v>
      </c>
      <c r="I103" s="87" t="s">
        <v>4357</v>
      </c>
      <c r="J103" s="87" t="s">
        <v>4358</v>
      </c>
      <c r="K103" s="87" t="s">
        <v>3539</v>
      </c>
      <c r="L103" s="87"/>
      <c r="M103" s="87">
        <v>4</v>
      </c>
      <c r="N103" s="87"/>
      <c r="O103" s="87"/>
      <c r="P103" s="87">
        <v>1</v>
      </c>
      <c r="Q103" s="87"/>
      <c r="R103" s="87">
        <v>1</v>
      </c>
      <c r="S103" s="87"/>
      <c r="T103" s="87"/>
      <c r="U103" s="87">
        <v>8</v>
      </c>
      <c r="V103" s="87">
        <v>3</v>
      </c>
      <c r="W103" s="87">
        <v>1</v>
      </c>
      <c r="X103" s="87"/>
      <c r="Y103" s="87"/>
      <c r="Z103" s="87"/>
      <c r="AA103" s="87"/>
      <c r="AB103" s="87"/>
      <c r="AC103" s="87"/>
      <c r="AD103" s="87"/>
      <c r="AE103" s="87"/>
      <c r="AF103" s="87"/>
      <c r="AG103" s="87"/>
      <c r="AH103" s="87"/>
      <c r="AI103" s="87"/>
      <c r="AJ103" s="87"/>
      <c r="AK103" s="87"/>
      <c r="AL103" s="87"/>
      <c r="AM103" s="87"/>
      <c r="AN103" s="87"/>
      <c r="AO103" s="87"/>
      <c r="AP103" s="87"/>
      <c r="AQ103" s="87"/>
      <c r="AR103" s="87"/>
      <c r="AS103" s="87"/>
      <c r="AT103" s="87"/>
      <c r="AU103" s="87"/>
      <c r="AV103" s="87"/>
      <c r="AW103" s="87"/>
      <c r="AX103" s="87"/>
      <c r="AY103" s="87"/>
      <c r="AZ103" s="87"/>
      <c r="BA103" s="87"/>
      <c r="BB103" s="87"/>
      <c r="BC103" s="87"/>
      <c r="BD103" s="87"/>
      <c r="BE103" s="87"/>
      <c r="BF103" s="87"/>
      <c r="BG103" s="87"/>
      <c r="BH103" s="87"/>
      <c r="BI103" s="87"/>
      <c r="BJ103" s="87"/>
      <c r="BK103" s="87"/>
      <c r="BL103" s="87"/>
      <c r="BM103" s="87"/>
      <c r="BN103" s="87"/>
      <c r="BO103" s="87"/>
      <c r="BP103" s="87"/>
      <c r="BQ103" s="87"/>
      <c r="BR103" s="87"/>
      <c r="BS103" s="87"/>
      <c r="BT103" s="87"/>
      <c r="BU103" s="87"/>
      <c r="BV103" s="87"/>
      <c r="BW103" s="87"/>
      <c r="BX103" s="87"/>
      <c r="BY103" s="87"/>
      <c r="BZ103" s="87"/>
      <c r="CA103" s="87"/>
      <c r="CB103" s="87"/>
      <c r="CC103" s="87"/>
      <c r="CD103" s="87"/>
      <c r="CE103" s="87"/>
      <c r="CF103" s="87"/>
      <c r="CG103" s="87"/>
      <c r="CH103" s="87"/>
      <c r="CI103" s="87"/>
      <c r="CJ103" s="87"/>
      <c r="CK103" s="87"/>
      <c r="CL103" s="87"/>
      <c r="CM103" s="87"/>
      <c r="CN103" s="87"/>
      <c r="CO103" s="87"/>
      <c r="CP103" s="87"/>
      <c r="CQ103" s="87"/>
      <c r="CR103" s="87"/>
      <c r="CS103" s="87"/>
      <c r="CT103" s="87"/>
      <c r="CU103" s="87"/>
      <c r="CV103" s="87"/>
      <c r="CW103" s="87"/>
      <c r="CX103" s="87"/>
      <c r="CY103" s="87"/>
      <c r="CZ103" s="87"/>
      <c r="DA103" s="87"/>
      <c r="DB103" s="87"/>
      <c r="DC103" s="87"/>
      <c r="DD103" s="87"/>
      <c r="DE103" s="87"/>
      <c r="DF103" s="87"/>
      <c r="DG103" s="87"/>
      <c r="DH103" s="87"/>
      <c r="DI103" s="87"/>
      <c r="DJ103" s="87"/>
      <c r="DK103" s="87"/>
      <c r="DL103" s="87"/>
      <c r="DM103" s="87"/>
      <c r="DN103" s="87"/>
      <c r="DO103" s="87"/>
      <c r="DP103" s="87"/>
      <c r="DQ103" s="87"/>
      <c r="DR103" s="87"/>
      <c r="DS103" s="87"/>
      <c r="DT103" s="87"/>
      <c r="DU103" s="87"/>
      <c r="DV103" s="87"/>
      <c r="DW103" s="87"/>
      <c r="DX103" s="87"/>
      <c r="DY103" s="87"/>
      <c r="DZ103" s="87"/>
      <c r="EA103" s="87"/>
      <c r="EB103" s="87"/>
      <c r="EC103" s="87"/>
      <c r="ED103" s="87"/>
      <c r="EE103" s="87"/>
      <c r="EF103" s="87"/>
      <c r="EG103" s="87"/>
      <c r="EH103" s="87"/>
      <c r="EI103" s="87"/>
      <c r="EJ103" s="87"/>
      <c r="EK103" s="87">
        <v>2</v>
      </c>
      <c r="EL103" s="87"/>
      <c r="EM103" s="87"/>
      <c r="EN103" s="87"/>
      <c r="EO103" s="87"/>
      <c r="EP103" s="87"/>
      <c r="EQ103" s="87"/>
      <c r="ER103" s="87"/>
      <c r="ES103" s="87"/>
      <c r="ET103" s="87"/>
      <c r="EU103" s="87"/>
      <c r="EV103" s="87"/>
      <c r="EW103" s="87"/>
      <c r="EX103" s="87"/>
      <c r="EY103" s="87"/>
      <c r="EZ103" s="87"/>
      <c r="FA103" s="87"/>
      <c r="FB103" s="87"/>
      <c r="FC103" s="87"/>
      <c r="FD103" s="87"/>
      <c r="FE103" s="87"/>
      <c r="FF103" s="87"/>
      <c r="FG103" s="87"/>
      <c r="FH103" s="87"/>
      <c r="FI103" s="87"/>
      <c r="FJ103" s="87"/>
      <c r="FK103" s="87"/>
      <c r="FL103" s="87"/>
      <c r="FM103" s="87"/>
      <c r="FN103" s="87"/>
      <c r="FO103" s="87"/>
      <c r="FP103" s="87"/>
      <c r="FQ103" s="87"/>
      <c r="FR103" s="87"/>
      <c r="FS103" s="87"/>
      <c r="FT103" s="87"/>
      <c r="FU103" s="87"/>
      <c r="FV103" s="87">
        <v>1</v>
      </c>
      <c r="FW103" s="87"/>
      <c r="FX103" s="87">
        <v>1</v>
      </c>
      <c r="FY103" s="87">
        <v>1</v>
      </c>
      <c r="FZ103" s="87"/>
      <c r="GA103" s="87"/>
      <c r="GB103" s="87"/>
      <c r="GC103" s="87">
        <v>1</v>
      </c>
      <c r="GD103" s="87"/>
      <c r="GE103" s="87"/>
      <c r="GF103" s="87">
        <v>0</v>
      </c>
      <c r="GG103" s="87"/>
      <c r="GH103" s="87"/>
      <c r="GI103" s="87"/>
      <c r="GJ103" s="87"/>
      <c r="GK103" s="87"/>
      <c r="GL103" s="87"/>
      <c r="GM103" s="87">
        <v>0</v>
      </c>
      <c r="GN103" s="87"/>
      <c r="GO103" s="87"/>
      <c r="GP103" s="87">
        <v>0</v>
      </c>
      <c r="GQ103" s="87"/>
      <c r="GR103" s="87"/>
      <c r="GS103" s="87"/>
      <c r="GT103" s="87"/>
      <c r="GU103" s="87">
        <v>0</v>
      </c>
      <c r="GV103" s="87"/>
      <c r="GW103" s="87"/>
      <c r="GX103" s="87">
        <v>0</v>
      </c>
      <c r="GY103" s="87"/>
      <c r="GZ103" s="87"/>
      <c r="HA103" s="87"/>
      <c r="HB103" s="87"/>
      <c r="HC103" s="87">
        <v>0</v>
      </c>
    </row>
    <row r="104" spans="1:211" ht="36">
      <c r="A104" s="783" t="s">
        <v>628</v>
      </c>
      <c r="B104" s="87" t="s">
        <v>401</v>
      </c>
      <c r="C104" s="783" t="s">
        <v>3969</v>
      </c>
      <c r="D104" s="87" t="s">
        <v>3755</v>
      </c>
      <c r="E104" s="87" t="s">
        <v>3184</v>
      </c>
      <c r="F104" s="87">
        <v>2105</v>
      </c>
      <c r="G104" s="87" t="s">
        <v>3458</v>
      </c>
      <c r="H104" s="87" t="s">
        <v>3185</v>
      </c>
      <c r="I104" s="87" t="s">
        <v>3756</v>
      </c>
      <c r="J104" s="87" t="s">
        <v>3757</v>
      </c>
      <c r="K104" s="87" t="s">
        <v>3186</v>
      </c>
      <c r="L104" s="87" t="s">
        <v>3186</v>
      </c>
      <c r="M104" s="87">
        <v>5</v>
      </c>
      <c r="N104" s="87" t="s">
        <v>304</v>
      </c>
      <c r="O104" s="87">
        <v>3.0000000000000027</v>
      </c>
      <c r="P104" s="87">
        <v>1</v>
      </c>
      <c r="Q104" s="87">
        <v>3</v>
      </c>
      <c r="R104" s="87" t="s">
        <v>304</v>
      </c>
      <c r="S104" s="87" t="s">
        <v>304</v>
      </c>
      <c r="T104" s="87"/>
      <c r="U104" s="87">
        <v>4</v>
      </c>
      <c r="V104" s="87">
        <v>13</v>
      </c>
      <c r="W104" s="87" t="s">
        <v>304</v>
      </c>
      <c r="X104" s="87"/>
      <c r="Y104" s="87"/>
      <c r="Z104" s="87"/>
      <c r="AA104" s="87"/>
      <c r="AB104" s="87"/>
      <c r="AC104" s="87"/>
      <c r="AD104" s="87"/>
      <c r="AE104" s="87"/>
      <c r="AF104" s="87"/>
      <c r="AG104" s="87"/>
      <c r="AH104" s="87"/>
      <c r="AI104" s="87"/>
      <c r="AJ104" s="87"/>
      <c r="AK104" s="87"/>
      <c r="AL104" s="87"/>
      <c r="AM104" s="87"/>
      <c r="AN104" s="87"/>
      <c r="AO104" s="87"/>
      <c r="AP104" s="87"/>
      <c r="AQ104" s="87"/>
      <c r="AR104" s="87"/>
      <c r="AS104" s="87"/>
      <c r="AT104" s="87"/>
      <c r="AU104" s="87"/>
      <c r="AV104" s="87"/>
      <c r="AW104" s="87"/>
      <c r="AX104" s="87"/>
      <c r="AY104" s="87"/>
      <c r="AZ104" s="87"/>
      <c r="BA104" s="87"/>
      <c r="BB104" s="87"/>
      <c r="BC104" s="87"/>
      <c r="BD104" s="87"/>
      <c r="BE104" s="87"/>
      <c r="BF104" s="87"/>
      <c r="BG104" s="87"/>
      <c r="BH104" s="87"/>
      <c r="BI104" s="87"/>
      <c r="BJ104" s="87"/>
      <c r="BK104" s="87"/>
      <c r="BL104" s="87"/>
      <c r="BM104" s="87"/>
      <c r="BN104" s="87"/>
      <c r="BO104" s="87"/>
      <c r="BP104" s="87"/>
      <c r="BQ104" s="87"/>
      <c r="BR104" s="87"/>
      <c r="BS104" s="87"/>
      <c r="BT104" s="87"/>
      <c r="BU104" s="87"/>
      <c r="BV104" s="87"/>
      <c r="BW104" s="87"/>
      <c r="BX104" s="87"/>
      <c r="BY104" s="87"/>
      <c r="BZ104" s="87"/>
      <c r="CA104" s="87"/>
      <c r="CB104" s="87"/>
      <c r="CC104" s="87"/>
      <c r="CD104" s="87"/>
      <c r="CE104" s="87"/>
      <c r="CF104" s="87"/>
      <c r="CG104" s="87"/>
      <c r="CH104" s="87"/>
      <c r="CI104" s="87"/>
      <c r="CJ104" s="87"/>
      <c r="CK104" s="87"/>
      <c r="CL104" s="87"/>
      <c r="CM104" s="87"/>
      <c r="CN104" s="87"/>
      <c r="CO104" s="87"/>
      <c r="CP104" s="87"/>
      <c r="CQ104" s="87"/>
      <c r="CR104" s="87"/>
      <c r="CS104" s="87"/>
      <c r="CT104" s="87"/>
      <c r="CU104" s="87"/>
      <c r="CV104" s="87"/>
      <c r="CW104" s="87"/>
      <c r="CX104" s="87"/>
      <c r="CY104" s="87"/>
      <c r="CZ104" s="87"/>
      <c r="DA104" s="87"/>
      <c r="DB104" s="87"/>
      <c r="DC104" s="87"/>
      <c r="DD104" s="87"/>
      <c r="DE104" s="87"/>
      <c r="DF104" s="87"/>
      <c r="DG104" s="87"/>
      <c r="DH104" s="87"/>
      <c r="DI104" s="87"/>
      <c r="DJ104" s="87"/>
      <c r="DK104" s="87"/>
      <c r="DL104" s="87"/>
      <c r="DM104" s="87"/>
      <c r="DN104" s="87"/>
      <c r="DO104" s="87"/>
      <c r="DP104" s="87"/>
      <c r="DQ104" s="87"/>
      <c r="DR104" s="87"/>
      <c r="DS104" s="87"/>
      <c r="DT104" s="87"/>
      <c r="DU104" s="87"/>
      <c r="DV104" s="87"/>
      <c r="DW104" s="87"/>
      <c r="DX104" s="87"/>
      <c r="DY104" s="87"/>
      <c r="DZ104" s="87"/>
      <c r="EA104" s="87"/>
      <c r="EB104" s="87"/>
      <c r="EC104" s="87"/>
      <c r="ED104" s="87"/>
      <c r="EE104" s="87"/>
      <c r="EF104" s="87"/>
      <c r="EG104" s="87"/>
      <c r="EH104" s="87"/>
      <c r="EI104" s="87"/>
      <c r="EJ104" s="87"/>
      <c r="EK104" s="87"/>
      <c r="EL104" s="87"/>
      <c r="EM104" s="87"/>
      <c r="EN104" s="87"/>
      <c r="EO104" s="87"/>
      <c r="EP104" s="87"/>
      <c r="EQ104" s="87"/>
      <c r="ER104" s="87"/>
      <c r="ES104" s="87"/>
      <c r="ET104" s="87"/>
      <c r="EU104" s="87"/>
      <c r="EV104" s="87"/>
      <c r="EW104" s="87"/>
      <c r="EX104" s="87"/>
      <c r="EY104" s="87"/>
      <c r="EZ104" s="87"/>
      <c r="FA104" s="87"/>
      <c r="FB104" s="87"/>
      <c r="FC104" s="87"/>
      <c r="FD104" s="87"/>
      <c r="FE104" s="87"/>
      <c r="FF104" s="87"/>
      <c r="FG104" s="87"/>
      <c r="FH104" s="87"/>
      <c r="FI104" s="87"/>
      <c r="FJ104" s="87"/>
      <c r="FK104" s="87"/>
      <c r="FL104" s="87"/>
      <c r="FM104" s="87"/>
      <c r="FN104" s="87"/>
      <c r="FO104" s="87"/>
      <c r="FP104" s="87"/>
      <c r="FQ104" s="87"/>
      <c r="FR104" s="87"/>
      <c r="FS104" s="87"/>
      <c r="FT104" s="87"/>
      <c r="FU104" s="87"/>
      <c r="FV104" s="87"/>
      <c r="FW104" s="87"/>
      <c r="FX104" s="87">
        <v>0</v>
      </c>
      <c r="FY104" s="87"/>
      <c r="FZ104" s="87"/>
      <c r="GA104" s="87"/>
      <c r="GB104" s="87"/>
      <c r="GC104" s="87">
        <v>0</v>
      </c>
      <c r="GD104" s="87"/>
      <c r="GE104" s="87"/>
      <c r="GF104" s="87">
        <v>0</v>
      </c>
      <c r="GG104" s="87"/>
      <c r="GH104" s="87"/>
      <c r="GI104" s="87"/>
      <c r="GJ104" s="87"/>
      <c r="GK104" s="87"/>
      <c r="GL104" s="87"/>
      <c r="GM104" s="87">
        <v>0</v>
      </c>
      <c r="GN104" s="87"/>
      <c r="GO104" s="87"/>
      <c r="GP104" s="87">
        <v>0</v>
      </c>
      <c r="GQ104" s="87"/>
      <c r="GR104" s="87"/>
      <c r="GS104" s="87"/>
      <c r="GT104" s="87"/>
      <c r="GU104" s="87">
        <v>0</v>
      </c>
      <c r="GV104" s="87"/>
      <c r="GW104" s="87"/>
      <c r="GX104" s="87">
        <v>0</v>
      </c>
      <c r="GY104" s="87"/>
      <c r="GZ104" s="87"/>
      <c r="HA104" s="87"/>
      <c r="HB104" s="87"/>
      <c r="HC104" s="87">
        <v>0</v>
      </c>
    </row>
    <row r="105" spans="1:211" ht="60">
      <c r="A105" s="783" t="s">
        <v>629</v>
      </c>
      <c r="B105" s="87" t="s">
        <v>402</v>
      </c>
      <c r="C105" s="783" t="s">
        <v>3459</v>
      </c>
      <c r="D105" s="87" t="s">
        <v>4359</v>
      </c>
      <c r="E105" s="87" t="s">
        <v>3187</v>
      </c>
      <c r="F105" s="87">
        <v>2607</v>
      </c>
      <c r="G105" s="87" t="s">
        <v>3188</v>
      </c>
      <c r="H105" s="87" t="s">
        <v>3189</v>
      </c>
      <c r="I105" s="87" t="s">
        <v>4360</v>
      </c>
      <c r="J105" s="87" t="s">
        <v>4361</v>
      </c>
      <c r="K105" s="87" t="s">
        <v>3758</v>
      </c>
      <c r="L105" s="87" t="s">
        <v>3758</v>
      </c>
      <c r="M105" s="87">
        <v>27</v>
      </c>
      <c r="N105" s="87"/>
      <c r="O105" s="87">
        <v>8</v>
      </c>
      <c r="P105" s="87"/>
      <c r="Q105" s="87">
        <v>14</v>
      </c>
      <c r="R105" s="87"/>
      <c r="S105" s="87"/>
      <c r="T105" s="87"/>
      <c r="U105" s="87">
        <v>8</v>
      </c>
      <c r="V105" s="87">
        <v>40</v>
      </c>
      <c r="W105" s="87">
        <v>2</v>
      </c>
      <c r="X105" s="87"/>
      <c r="Y105" s="87"/>
      <c r="Z105" s="87"/>
      <c r="AA105" s="87"/>
      <c r="AB105" s="87"/>
      <c r="AC105" s="87"/>
      <c r="AD105" s="87"/>
      <c r="AE105" s="87"/>
      <c r="AF105" s="87"/>
      <c r="AG105" s="87"/>
      <c r="AH105" s="87"/>
      <c r="AI105" s="87"/>
      <c r="AJ105" s="87"/>
      <c r="AK105" s="87"/>
      <c r="AL105" s="87"/>
      <c r="AM105" s="87"/>
      <c r="AN105" s="87"/>
      <c r="AO105" s="87"/>
      <c r="AP105" s="87"/>
      <c r="AQ105" s="87"/>
      <c r="AR105" s="87"/>
      <c r="AS105" s="87"/>
      <c r="AT105" s="87"/>
      <c r="AU105" s="87"/>
      <c r="AV105" s="87"/>
      <c r="AW105" s="87"/>
      <c r="AX105" s="87"/>
      <c r="AY105" s="87"/>
      <c r="AZ105" s="87"/>
      <c r="BA105" s="87"/>
      <c r="BB105" s="87"/>
      <c r="BC105" s="87"/>
      <c r="BD105" s="87"/>
      <c r="BE105" s="87"/>
      <c r="BF105" s="87"/>
      <c r="BG105" s="87"/>
      <c r="BH105" s="87"/>
      <c r="BI105" s="87"/>
      <c r="BJ105" s="87"/>
      <c r="BK105" s="87"/>
      <c r="BL105" s="87"/>
      <c r="BM105" s="87"/>
      <c r="BN105" s="87"/>
      <c r="BO105" s="87"/>
      <c r="BP105" s="87"/>
      <c r="BQ105" s="87"/>
      <c r="BR105" s="87"/>
      <c r="BS105" s="87"/>
      <c r="BT105" s="87"/>
      <c r="BU105" s="87"/>
      <c r="BV105" s="87"/>
      <c r="BW105" s="87"/>
      <c r="BX105" s="87"/>
      <c r="BY105" s="87"/>
      <c r="BZ105" s="87"/>
      <c r="CA105" s="87"/>
      <c r="CB105" s="87"/>
      <c r="CC105" s="87"/>
      <c r="CD105" s="87"/>
      <c r="CE105" s="87"/>
      <c r="CF105" s="87"/>
      <c r="CG105" s="87"/>
      <c r="CH105" s="87"/>
      <c r="CI105" s="87"/>
      <c r="CJ105" s="87"/>
      <c r="CK105" s="87"/>
      <c r="CL105" s="87"/>
      <c r="CM105" s="87"/>
      <c r="CN105" s="87"/>
      <c r="CO105" s="87"/>
      <c r="CP105" s="87"/>
      <c r="CQ105" s="87"/>
      <c r="CR105" s="87"/>
      <c r="CS105" s="87"/>
      <c r="CT105" s="87"/>
      <c r="CU105" s="87"/>
      <c r="CV105" s="87"/>
      <c r="CW105" s="87"/>
      <c r="CX105" s="87"/>
      <c r="CY105" s="87"/>
      <c r="CZ105" s="87"/>
      <c r="DA105" s="87"/>
      <c r="DB105" s="87"/>
      <c r="DC105" s="87"/>
      <c r="DD105" s="87"/>
      <c r="DE105" s="87"/>
      <c r="DF105" s="87"/>
      <c r="DG105" s="87"/>
      <c r="DH105" s="87"/>
      <c r="DI105" s="87"/>
      <c r="DJ105" s="87"/>
      <c r="DK105" s="87"/>
      <c r="DL105" s="87"/>
      <c r="DM105" s="87"/>
      <c r="DN105" s="87"/>
      <c r="DO105" s="87"/>
      <c r="DP105" s="87"/>
      <c r="DQ105" s="87"/>
      <c r="DR105" s="87"/>
      <c r="DS105" s="87"/>
      <c r="DT105" s="87"/>
      <c r="DU105" s="87"/>
      <c r="DV105" s="87"/>
      <c r="DW105" s="87"/>
      <c r="DX105" s="87"/>
      <c r="DY105" s="87"/>
      <c r="DZ105" s="87"/>
      <c r="EA105" s="87"/>
      <c r="EB105" s="87"/>
      <c r="EC105" s="87"/>
      <c r="ED105" s="87"/>
      <c r="EE105" s="87"/>
      <c r="EF105" s="87"/>
      <c r="EG105" s="87"/>
      <c r="EH105" s="87"/>
      <c r="EI105" s="87"/>
      <c r="EJ105" s="87"/>
      <c r="EK105" s="87"/>
      <c r="EL105" s="87"/>
      <c r="EM105" s="87"/>
      <c r="EN105" s="87"/>
      <c r="EO105" s="87"/>
      <c r="EP105" s="87"/>
      <c r="EQ105" s="87"/>
      <c r="ER105" s="87"/>
      <c r="ES105" s="87"/>
      <c r="ET105" s="87"/>
      <c r="EU105" s="87"/>
      <c r="EV105" s="87"/>
      <c r="EW105" s="87"/>
      <c r="EX105" s="87"/>
      <c r="EY105" s="87"/>
      <c r="EZ105" s="87"/>
      <c r="FA105" s="87"/>
      <c r="FB105" s="87"/>
      <c r="FC105" s="87"/>
      <c r="FD105" s="87"/>
      <c r="FE105" s="87"/>
      <c r="FF105" s="87"/>
      <c r="FG105" s="87"/>
      <c r="FH105" s="87"/>
      <c r="FI105" s="87"/>
      <c r="FJ105" s="87"/>
      <c r="FK105" s="87"/>
      <c r="FL105" s="87"/>
      <c r="FM105" s="87"/>
      <c r="FN105" s="87"/>
      <c r="FO105" s="87"/>
      <c r="FP105" s="87"/>
      <c r="FQ105" s="87"/>
      <c r="FR105" s="87"/>
      <c r="FS105" s="87"/>
      <c r="FT105" s="87"/>
      <c r="FU105" s="87"/>
      <c r="FV105" s="87">
        <v>2</v>
      </c>
      <c r="FW105" s="87">
        <v>3</v>
      </c>
      <c r="FX105" s="87">
        <v>5</v>
      </c>
      <c r="FY105" s="87"/>
      <c r="FZ105" s="87"/>
      <c r="GA105" s="87"/>
      <c r="GB105" s="87">
        <v>5</v>
      </c>
      <c r="GC105" s="87">
        <v>5</v>
      </c>
      <c r="GD105" s="87">
        <v>1</v>
      </c>
      <c r="GE105" s="87"/>
      <c r="GF105" s="87">
        <v>1</v>
      </c>
      <c r="GG105" s="87">
        <v>1</v>
      </c>
      <c r="GH105" s="87"/>
      <c r="GI105" s="87"/>
      <c r="GJ105" s="87"/>
      <c r="GK105" s="87"/>
      <c r="GL105" s="87"/>
      <c r="GM105" s="87">
        <v>1</v>
      </c>
      <c r="GN105" s="87"/>
      <c r="GO105" s="87"/>
      <c r="GP105" s="87">
        <v>0</v>
      </c>
      <c r="GQ105" s="87"/>
      <c r="GR105" s="87"/>
      <c r="GS105" s="87"/>
      <c r="GT105" s="87"/>
      <c r="GU105" s="87">
        <v>0</v>
      </c>
      <c r="GV105" s="87"/>
      <c r="GW105" s="87"/>
      <c r="GX105" s="87">
        <v>0</v>
      </c>
      <c r="GY105" s="87"/>
      <c r="GZ105" s="87"/>
      <c r="HA105" s="87"/>
      <c r="HB105" s="87"/>
      <c r="HC105" s="87">
        <v>0</v>
      </c>
    </row>
    <row r="106" spans="1:211" ht="48">
      <c r="A106" s="783" t="s">
        <v>630</v>
      </c>
      <c r="B106" s="87" t="s">
        <v>403</v>
      </c>
      <c r="C106" s="783" t="s">
        <v>3540</v>
      </c>
      <c r="D106" s="87" t="s">
        <v>3541</v>
      </c>
      <c r="E106" s="87" t="s">
        <v>3190</v>
      </c>
      <c r="F106" s="87">
        <v>7486</v>
      </c>
      <c r="G106" s="87" t="s">
        <v>3191</v>
      </c>
      <c r="H106" s="87" t="s">
        <v>3192</v>
      </c>
      <c r="I106" s="87" t="s">
        <v>3970</v>
      </c>
      <c r="J106" s="87" t="s">
        <v>3971</v>
      </c>
      <c r="K106" s="87" t="s">
        <v>3460</v>
      </c>
      <c r="L106" s="87"/>
      <c r="M106" s="87">
        <v>14</v>
      </c>
      <c r="N106" s="87"/>
      <c r="O106" s="87"/>
      <c r="P106" s="87"/>
      <c r="Q106" s="87">
        <v>13</v>
      </c>
      <c r="R106" s="87"/>
      <c r="S106" s="87"/>
      <c r="T106" s="87"/>
      <c r="U106" s="87">
        <v>19</v>
      </c>
      <c r="V106" s="87">
        <v>16</v>
      </c>
      <c r="W106" s="87">
        <v>1</v>
      </c>
      <c r="X106" s="87"/>
      <c r="Y106" s="87"/>
      <c r="Z106" s="87"/>
      <c r="AA106" s="87"/>
      <c r="AB106" s="87"/>
      <c r="AC106" s="87"/>
      <c r="AD106" s="87"/>
      <c r="AE106" s="87"/>
      <c r="AF106" s="87"/>
      <c r="AG106" s="87"/>
      <c r="AH106" s="87"/>
      <c r="AI106" s="87"/>
      <c r="AJ106" s="87"/>
      <c r="AK106" s="87"/>
      <c r="AL106" s="87"/>
      <c r="AM106" s="87"/>
      <c r="AN106" s="87"/>
      <c r="AO106" s="87"/>
      <c r="AP106" s="87"/>
      <c r="AQ106" s="87"/>
      <c r="AR106" s="87"/>
      <c r="AS106" s="87"/>
      <c r="AT106" s="87"/>
      <c r="AU106" s="87"/>
      <c r="AV106" s="87"/>
      <c r="AW106" s="87"/>
      <c r="AX106" s="87"/>
      <c r="AY106" s="87"/>
      <c r="AZ106" s="87"/>
      <c r="BA106" s="87"/>
      <c r="BB106" s="87"/>
      <c r="BC106" s="87"/>
      <c r="BD106" s="87"/>
      <c r="BE106" s="87"/>
      <c r="BF106" s="87"/>
      <c r="BG106" s="87"/>
      <c r="BH106" s="87"/>
      <c r="BI106" s="87"/>
      <c r="BJ106" s="87"/>
      <c r="BK106" s="87"/>
      <c r="BL106" s="87"/>
      <c r="BM106" s="87"/>
      <c r="BN106" s="87"/>
      <c r="BO106" s="87"/>
      <c r="BP106" s="87"/>
      <c r="BQ106" s="87"/>
      <c r="BR106" s="87"/>
      <c r="BS106" s="87"/>
      <c r="BT106" s="87"/>
      <c r="BU106" s="87"/>
      <c r="BV106" s="87"/>
      <c r="BW106" s="87"/>
      <c r="BX106" s="87"/>
      <c r="BY106" s="87"/>
      <c r="BZ106" s="87"/>
      <c r="CA106" s="87"/>
      <c r="CB106" s="87"/>
      <c r="CC106" s="87"/>
      <c r="CD106" s="87"/>
      <c r="CE106" s="87"/>
      <c r="CF106" s="87"/>
      <c r="CG106" s="87"/>
      <c r="CH106" s="87"/>
      <c r="CI106" s="87"/>
      <c r="CJ106" s="87"/>
      <c r="CK106" s="87"/>
      <c r="CL106" s="87"/>
      <c r="CM106" s="87"/>
      <c r="CN106" s="87"/>
      <c r="CO106" s="87"/>
      <c r="CP106" s="87"/>
      <c r="CQ106" s="87"/>
      <c r="CR106" s="87"/>
      <c r="CS106" s="87"/>
      <c r="CT106" s="87"/>
      <c r="CU106" s="87"/>
      <c r="CV106" s="87"/>
      <c r="CW106" s="87"/>
      <c r="CX106" s="87"/>
      <c r="CY106" s="87"/>
      <c r="CZ106" s="87"/>
      <c r="DA106" s="87"/>
      <c r="DB106" s="87"/>
      <c r="DC106" s="87"/>
      <c r="DD106" s="87"/>
      <c r="DE106" s="87"/>
      <c r="DF106" s="87"/>
      <c r="DG106" s="87"/>
      <c r="DH106" s="87"/>
      <c r="DI106" s="87"/>
      <c r="DJ106" s="87"/>
      <c r="DK106" s="87"/>
      <c r="DL106" s="87"/>
      <c r="DM106" s="87"/>
      <c r="DN106" s="87"/>
      <c r="DO106" s="87"/>
      <c r="DP106" s="87"/>
      <c r="DQ106" s="87"/>
      <c r="DR106" s="87"/>
      <c r="DS106" s="87"/>
      <c r="DT106" s="87"/>
      <c r="DU106" s="87"/>
      <c r="DV106" s="87"/>
      <c r="DW106" s="87"/>
      <c r="DX106" s="87"/>
      <c r="DY106" s="87"/>
      <c r="DZ106" s="87"/>
      <c r="EA106" s="87"/>
      <c r="EB106" s="87"/>
      <c r="EC106" s="87"/>
      <c r="ED106" s="87"/>
      <c r="EE106" s="87"/>
      <c r="EF106" s="87"/>
      <c r="EG106" s="87"/>
      <c r="EH106" s="87"/>
      <c r="EI106" s="87"/>
      <c r="EJ106" s="87"/>
      <c r="EK106" s="87"/>
      <c r="EL106" s="87"/>
      <c r="EM106" s="87"/>
      <c r="EN106" s="87"/>
      <c r="EO106" s="87"/>
      <c r="EP106" s="87"/>
      <c r="EQ106" s="87"/>
      <c r="ER106" s="87"/>
      <c r="ES106" s="87"/>
      <c r="ET106" s="87"/>
      <c r="EU106" s="87"/>
      <c r="EV106" s="87"/>
      <c r="EW106" s="87"/>
      <c r="EX106" s="87"/>
      <c r="EY106" s="87"/>
      <c r="EZ106" s="87"/>
      <c r="FA106" s="87"/>
      <c r="FB106" s="87"/>
      <c r="FC106" s="87"/>
      <c r="FD106" s="87"/>
      <c r="FE106" s="87"/>
      <c r="FF106" s="87"/>
      <c r="FG106" s="87"/>
      <c r="FH106" s="87"/>
      <c r="FI106" s="87"/>
      <c r="FJ106" s="87"/>
      <c r="FK106" s="87"/>
      <c r="FL106" s="87"/>
      <c r="FM106" s="87"/>
      <c r="FN106" s="87"/>
      <c r="FO106" s="87"/>
      <c r="FP106" s="87"/>
      <c r="FQ106" s="87"/>
      <c r="FR106" s="87"/>
      <c r="FS106" s="87"/>
      <c r="FT106" s="87"/>
      <c r="FU106" s="87"/>
      <c r="FV106" s="87"/>
      <c r="FW106" s="87">
        <v>20</v>
      </c>
      <c r="FX106" s="87">
        <v>20</v>
      </c>
      <c r="FY106" s="87"/>
      <c r="FZ106" s="87"/>
      <c r="GA106" s="87">
        <v>3</v>
      </c>
      <c r="GB106" s="87">
        <v>18</v>
      </c>
      <c r="GC106" s="87">
        <v>21</v>
      </c>
      <c r="GD106" s="87"/>
      <c r="GE106" s="87"/>
      <c r="GF106" s="87">
        <v>0</v>
      </c>
      <c r="GG106" s="87"/>
      <c r="GH106" s="87"/>
      <c r="GI106" s="87"/>
      <c r="GJ106" s="87"/>
      <c r="GK106" s="87"/>
      <c r="GL106" s="87"/>
      <c r="GM106" s="87">
        <v>0</v>
      </c>
      <c r="GN106" s="87"/>
      <c r="GO106" s="87">
        <v>3</v>
      </c>
      <c r="GP106" s="87">
        <v>3</v>
      </c>
      <c r="GQ106" s="87">
        <v>3</v>
      </c>
      <c r="GR106" s="87"/>
      <c r="GS106" s="87"/>
      <c r="GT106" s="87"/>
      <c r="GU106" s="87">
        <v>3</v>
      </c>
      <c r="GV106" s="87"/>
      <c r="GW106" s="87"/>
      <c r="GX106" s="87">
        <v>0</v>
      </c>
      <c r="GY106" s="87"/>
      <c r="GZ106" s="87"/>
      <c r="HA106" s="87"/>
      <c r="HB106" s="87"/>
      <c r="HC106" s="87">
        <v>0</v>
      </c>
    </row>
    <row r="107" spans="1:211" ht="36">
      <c r="A107" s="783" t="s">
        <v>631</v>
      </c>
      <c r="B107" s="87" t="s">
        <v>404</v>
      </c>
      <c r="C107" s="783" t="s">
        <v>4362</v>
      </c>
      <c r="D107" s="87" t="s">
        <v>4363</v>
      </c>
      <c r="E107" s="87"/>
      <c r="F107" s="87"/>
      <c r="G107" s="87" t="s">
        <v>4364</v>
      </c>
      <c r="H107" s="87" t="s">
        <v>4365</v>
      </c>
      <c r="I107" s="87" t="s">
        <v>4366</v>
      </c>
      <c r="J107" s="87" t="s">
        <v>4367</v>
      </c>
      <c r="K107" s="87" t="s">
        <v>4368</v>
      </c>
      <c r="L107" s="87"/>
      <c r="M107" s="87">
        <v>16</v>
      </c>
      <c r="N107" s="87"/>
      <c r="O107" s="87"/>
      <c r="P107" s="87"/>
      <c r="Q107" s="87">
        <v>1</v>
      </c>
      <c r="R107" s="87"/>
      <c r="S107" s="87"/>
      <c r="T107" s="87"/>
      <c r="U107" s="87">
        <v>19</v>
      </c>
      <c r="V107" s="87">
        <v>11</v>
      </c>
      <c r="W107" s="87">
        <v>1</v>
      </c>
      <c r="X107" s="87"/>
      <c r="Y107" s="87"/>
      <c r="Z107" s="87"/>
      <c r="AA107" s="87"/>
      <c r="AB107" s="87"/>
      <c r="AC107" s="87"/>
      <c r="AD107" s="87"/>
      <c r="AE107" s="87"/>
      <c r="AF107" s="87"/>
      <c r="AG107" s="87"/>
      <c r="AH107" s="87"/>
      <c r="AI107" s="87"/>
      <c r="AJ107" s="87"/>
      <c r="AK107" s="87"/>
      <c r="AL107" s="87"/>
      <c r="AM107" s="87"/>
      <c r="AN107" s="87"/>
      <c r="AO107" s="87"/>
      <c r="AP107" s="87"/>
      <c r="AQ107" s="87"/>
      <c r="AR107" s="87"/>
      <c r="AS107" s="87"/>
      <c r="AT107" s="87"/>
      <c r="AU107" s="87"/>
      <c r="AV107" s="87"/>
      <c r="AW107" s="87"/>
      <c r="AX107" s="87"/>
      <c r="AY107" s="87"/>
      <c r="AZ107" s="87"/>
      <c r="BA107" s="87"/>
      <c r="BB107" s="87"/>
      <c r="BC107" s="87"/>
      <c r="BD107" s="87"/>
      <c r="BE107" s="87"/>
      <c r="BF107" s="87"/>
      <c r="BG107" s="87"/>
      <c r="BH107" s="87"/>
      <c r="BI107" s="87"/>
      <c r="BJ107" s="87"/>
      <c r="BK107" s="87"/>
      <c r="BL107" s="87"/>
      <c r="BM107" s="87"/>
      <c r="BN107" s="87"/>
      <c r="BO107" s="87"/>
      <c r="BP107" s="87"/>
      <c r="BQ107" s="87"/>
      <c r="BR107" s="87"/>
      <c r="BS107" s="87"/>
      <c r="BT107" s="87"/>
      <c r="BU107" s="87"/>
      <c r="BV107" s="87"/>
      <c r="BW107" s="87"/>
      <c r="BX107" s="87"/>
      <c r="BY107" s="87"/>
      <c r="BZ107" s="87"/>
      <c r="CA107" s="87"/>
      <c r="CB107" s="87"/>
      <c r="CC107" s="87"/>
      <c r="CD107" s="87"/>
      <c r="CE107" s="87"/>
      <c r="CF107" s="87"/>
      <c r="CG107" s="87"/>
      <c r="CH107" s="87"/>
      <c r="CI107" s="87"/>
      <c r="CJ107" s="87"/>
      <c r="CK107" s="87"/>
      <c r="CL107" s="87"/>
      <c r="CM107" s="87"/>
      <c r="CN107" s="87"/>
      <c r="CO107" s="87"/>
      <c r="CP107" s="87"/>
      <c r="CQ107" s="87"/>
      <c r="CR107" s="87"/>
      <c r="CS107" s="87"/>
      <c r="CT107" s="87"/>
      <c r="CU107" s="87"/>
      <c r="CV107" s="87"/>
      <c r="CW107" s="87"/>
      <c r="CX107" s="87"/>
      <c r="CY107" s="87"/>
      <c r="CZ107" s="87"/>
      <c r="DA107" s="87"/>
      <c r="DB107" s="87"/>
      <c r="DC107" s="87"/>
      <c r="DD107" s="87"/>
      <c r="DE107" s="87"/>
      <c r="DF107" s="87"/>
      <c r="DG107" s="87"/>
      <c r="DH107" s="87"/>
      <c r="DI107" s="87"/>
      <c r="DJ107" s="87"/>
      <c r="DK107" s="87"/>
      <c r="DL107" s="87"/>
      <c r="DM107" s="87"/>
      <c r="DN107" s="87"/>
      <c r="DO107" s="87"/>
      <c r="DP107" s="87"/>
      <c r="DQ107" s="87"/>
      <c r="DR107" s="87"/>
      <c r="DS107" s="87"/>
      <c r="DT107" s="87"/>
      <c r="DU107" s="87"/>
      <c r="DV107" s="87"/>
      <c r="DW107" s="87"/>
      <c r="DX107" s="87"/>
      <c r="DY107" s="87"/>
      <c r="DZ107" s="87"/>
      <c r="EA107" s="87"/>
      <c r="EB107" s="87"/>
      <c r="EC107" s="87"/>
      <c r="ED107" s="87"/>
      <c r="EE107" s="87"/>
      <c r="EF107" s="87"/>
      <c r="EG107" s="87"/>
      <c r="EH107" s="87"/>
      <c r="EI107" s="87"/>
      <c r="EJ107" s="87"/>
      <c r="EK107" s="87"/>
      <c r="EL107" s="87"/>
      <c r="EM107" s="87"/>
      <c r="EN107" s="87"/>
      <c r="EO107" s="87"/>
      <c r="EP107" s="87"/>
      <c r="EQ107" s="87"/>
      <c r="ER107" s="87"/>
      <c r="ES107" s="87"/>
      <c r="ET107" s="87"/>
      <c r="EU107" s="87"/>
      <c r="EV107" s="87"/>
      <c r="EW107" s="87"/>
      <c r="EX107" s="87"/>
      <c r="EY107" s="87"/>
      <c r="EZ107" s="87"/>
      <c r="FA107" s="87"/>
      <c r="FB107" s="87"/>
      <c r="FC107" s="87"/>
      <c r="FD107" s="87"/>
      <c r="FE107" s="87"/>
      <c r="FF107" s="87"/>
      <c r="FG107" s="87"/>
      <c r="FH107" s="87"/>
      <c r="FI107" s="87"/>
      <c r="FJ107" s="87"/>
      <c r="FK107" s="87"/>
      <c r="FL107" s="87"/>
      <c r="FM107" s="87"/>
      <c r="FN107" s="87"/>
      <c r="FO107" s="87"/>
      <c r="FP107" s="87"/>
      <c r="FQ107" s="87"/>
      <c r="FR107" s="87"/>
      <c r="FS107" s="87"/>
      <c r="FT107" s="87"/>
      <c r="FU107" s="87"/>
      <c r="FV107" s="87"/>
      <c r="FW107" s="87"/>
      <c r="FX107" s="87">
        <v>0</v>
      </c>
      <c r="FY107" s="87"/>
      <c r="FZ107" s="87"/>
      <c r="GA107" s="87"/>
      <c r="GB107" s="87"/>
      <c r="GC107" s="87">
        <v>0</v>
      </c>
      <c r="GD107" s="87"/>
      <c r="GE107" s="87"/>
      <c r="GF107" s="87">
        <v>0</v>
      </c>
      <c r="GG107" s="87"/>
      <c r="GH107" s="87"/>
      <c r="GI107" s="87"/>
      <c r="GJ107" s="87"/>
      <c r="GK107" s="87"/>
      <c r="GL107" s="87"/>
      <c r="GM107" s="87">
        <v>0</v>
      </c>
      <c r="GN107" s="87"/>
      <c r="GO107" s="87"/>
      <c r="GP107" s="87">
        <v>0</v>
      </c>
      <c r="GQ107" s="87"/>
      <c r="GR107" s="87"/>
      <c r="GS107" s="87"/>
      <c r="GT107" s="87"/>
      <c r="GU107" s="87">
        <v>0</v>
      </c>
      <c r="GV107" s="87"/>
      <c r="GW107" s="87"/>
      <c r="GX107" s="87">
        <v>0</v>
      </c>
      <c r="GY107" s="87"/>
      <c r="GZ107" s="87"/>
      <c r="HA107" s="87"/>
      <c r="HB107" s="87"/>
      <c r="HC107" s="87">
        <v>0</v>
      </c>
    </row>
    <row r="108" spans="1:211" ht="48">
      <c r="A108" s="783" t="s">
        <v>632</v>
      </c>
      <c r="B108" s="87" t="s">
        <v>405</v>
      </c>
      <c r="C108" s="783" t="s">
        <v>3193</v>
      </c>
      <c r="D108" s="87" t="s">
        <v>3403</v>
      </c>
      <c r="E108" s="87" t="s">
        <v>3194</v>
      </c>
      <c r="F108" s="87">
        <v>2713</v>
      </c>
      <c r="G108" s="87" t="s">
        <v>3195</v>
      </c>
      <c r="H108" s="87" t="s">
        <v>3196</v>
      </c>
      <c r="I108" s="87" t="s">
        <v>4369</v>
      </c>
      <c r="J108" s="87" t="s">
        <v>4370</v>
      </c>
      <c r="K108" s="87" t="s">
        <v>3197</v>
      </c>
      <c r="L108" s="87" t="s">
        <v>3042</v>
      </c>
      <c r="M108" s="87">
        <v>3</v>
      </c>
      <c r="N108" s="87">
        <v>0</v>
      </c>
      <c r="O108" s="87">
        <v>1</v>
      </c>
      <c r="P108" s="87">
        <v>0</v>
      </c>
      <c r="Q108" s="87">
        <v>4</v>
      </c>
      <c r="R108" s="87"/>
      <c r="S108" s="87"/>
      <c r="T108" s="87"/>
      <c r="U108" s="87">
        <v>11</v>
      </c>
      <c r="V108" s="87">
        <v>14</v>
      </c>
      <c r="W108" s="87">
        <v>1</v>
      </c>
      <c r="X108" s="87"/>
      <c r="Y108" s="87"/>
      <c r="Z108" s="87"/>
      <c r="AA108" s="87"/>
      <c r="AB108" s="87"/>
      <c r="AC108" s="87"/>
      <c r="AD108" s="87"/>
      <c r="AE108" s="87"/>
      <c r="AF108" s="87"/>
      <c r="AG108" s="87"/>
      <c r="AH108" s="87"/>
      <c r="AI108" s="87"/>
      <c r="AJ108" s="87"/>
      <c r="AK108" s="87"/>
      <c r="AL108" s="87"/>
      <c r="AM108" s="87"/>
      <c r="AN108" s="87"/>
      <c r="AO108" s="87"/>
      <c r="AP108" s="87"/>
      <c r="AQ108" s="87"/>
      <c r="AR108" s="87"/>
      <c r="AS108" s="87"/>
      <c r="AT108" s="87"/>
      <c r="AU108" s="87"/>
      <c r="AV108" s="87"/>
      <c r="AW108" s="87"/>
      <c r="AX108" s="87"/>
      <c r="AY108" s="87"/>
      <c r="AZ108" s="87"/>
      <c r="BA108" s="87"/>
      <c r="BB108" s="87"/>
      <c r="BC108" s="87"/>
      <c r="BD108" s="87"/>
      <c r="BE108" s="87"/>
      <c r="BF108" s="87"/>
      <c r="BG108" s="87"/>
      <c r="BH108" s="87"/>
      <c r="BI108" s="87"/>
      <c r="BJ108" s="87"/>
      <c r="BK108" s="87"/>
      <c r="BL108" s="87"/>
      <c r="BM108" s="87"/>
      <c r="BN108" s="87"/>
      <c r="BO108" s="87"/>
      <c r="BP108" s="87"/>
      <c r="BQ108" s="87"/>
      <c r="BR108" s="87"/>
      <c r="BS108" s="87"/>
      <c r="BT108" s="87"/>
      <c r="BU108" s="87"/>
      <c r="BV108" s="87"/>
      <c r="BW108" s="87"/>
      <c r="BX108" s="87"/>
      <c r="BY108" s="87"/>
      <c r="BZ108" s="87"/>
      <c r="CA108" s="87"/>
      <c r="CB108" s="87"/>
      <c r="CC108" s="87"/>
      <c r="CD108" s="87"/>
      <c r="CE108" s="87"/>
      <c r="CF108" s="87"/>
      <c r="CG108" s="87"/>
      <c r="CH108" s="87"/>
      <c r="CI108" s="87"/>
      <c r="CJ108" s="87"/>
      <c r="CK108" s="87"/>
      <c r="CL108" s="87"/>
      <c r="CM108" s="87"/>
      <c r="CN108" s="87"/>
      <c r="CO108" s="87"/>
      <c r="CP108" s="87"/>
      <c r="CQ108" s="87"/>
      <c r="CR108" s="87"/>
      <c r="CS108" s="87"/>
      <c r="CT108" s="87"/>
      <c r="CU108" s="87"/>
      <c r="CV108" s="87"/>
      <c r="CW108" s="87"/>
      <c r="CX108" s="87"/>
      <c r="CY108" s="87"/>
      <c r="CZ108" s="87"/>
      <c r="DA108" s="87"/>
      <c r="DB108" s="87"/>
      <c r="DC108" s="87"/>
      <c r="DD108" s="87"/>
      <c r="DE108" s="87"/>
      <c r="DF108" s="87"/>
      <c r="DG108" s="87"/>
      <c r="DH108" s="87"/>
      <c r="DI108" s="87"/>
      <c r="DJ108" s="87"/>
      <c r="DK108" s="87"/>
      <c r="DL108" s="87"/>
      <c r="DM108" s="87"/>
      <c r="DN108" s="87"/>
      <c r="DO108" s="87"/>
      <c r="DP108" s="87"/>
      <c r="DQ108" s="87"/>
      <c r="DR108" s="87"/>
      <c r="DS108" s="87"/>
      <c r="DT108" s="87"/>
      <c r="DU108" s="87"/>
      <c r="DV108" s="87"/>
      <c r="DW108" s="87"/>
      <c r="DX108" s="87"/>
      <c r="DY108" s="87"/>
      <c r="DZ108" s="87"/>
      <c r="EA108" s="87"/>
      <c r="EB108" s="87"/>
      <c r="EC108" s="87"/>
      <c r="ED108" s="87"/>
      <c r="EE108" s="87"/>
      <c r="EF108" s="87"/>
      <c r="EG108" s="87"/>
      <c r="EH108" s="87"/>
      <c r="EI108" s="87"/>
      <c r="EJ108" s="87"/>
      <c r="EK108" s="87"/>
      <c r="EL108" s="87"/>
      <c r="EM108" s="87"/>
      <c r="EN108" s="87"/>
      <c r="EO108" s="87"/>
      <c r="EP108" s="87"/>
      <c r="EQ108" s="87"/>
      <c r="ER108" s="87"/>
      <c r="ES108" s="87"/>
      <c r="ET108" s="87"/>
      <c r="EU108" s="87"/>
      <c r="EV108" s="87"/>
      <c r="EW108" s="87"/>
      <c r="EX108" s="87"/>
      <c r="EY108" s="87"/>
      <c r="EZ108" s="87"/>
      <c r="FA108" s="87"/>
      <c r="FB108" s="87"/>
      <c r="FC108" s="87"/>
      <c r="FD108" s="87"/>
      <c r="FE108" s="87"/>
      <c r="FF108" s="87"/>
      <c r="FG108" s="87"/>
      <c r="FH108" s="87"/>
      <c r="FI108" s="87"/>
      <c r="FJ108" s="87"/>
      <c r="FK108" s="87"/>
      <c r="FL108" s="87"/>
      <c r="FM108" s="87"/>
      <c r="FN108" s="87"/>
      <c r="FO108" s="87"/>
      <c r="FP108" s="87"/>
      <c r="FQ108" s="87"/>
      <c r="FR108" s="87"/>
      <c r="FS108" s="87"/>
      <c r="FT108" s="87"/>
      <c r="FU108" s="87"/>
      <c r="FV108" s="87"/>
      <c r="FW108" s="87"/>
      <c r="FX108" s="87">
        <v>0</v>
      </c>
      <c r="FY108" s="87"/>
      <c r="FZ108" s="87"/>
      <c r="GA108" s="87"/>
      <c r="GB108" s="87"/>
      <c r="GC108" s="87">
        <v>0</v>
      </c>
      <c r="GD108" s="87"/>
      <c r="GE108" s="87">
        <v>1</v>
      </c>
      <c r="GF108" s="87">
        <v>1</v>
      </c>
      <c r="GG108" s="87"/>
      <c r="GH108" s="87"/>
      <c r="GI108" s="87">
        <v>1</v>
      </c>
      <c r="GJ108" s="87">
        <v>1</v>
      </c>
      <c r="GK108" s="87"/>
      <c r="GL108" s="87"/>
      <c r="GM108" s="87">
        <v>2</v>
      </c>
      <c r="GN108" s="87"/>
      <c r="GO108" s="87"/>
      <c r="GP108" s="87">
        <v>0</v>
      </c>
      <c r="GQ108" s="87"/>
      <c r="GR108" s="87"/>
      <c r="GS108" s="87"/>
      <c r="GT108" s="87"/>
      <c r="GU108" s="87">
        <v>0</v>
      </c>
      <c r="GV108" s="87"/>
      <c r="GW108" s="87"/>
      <c r="GX108" s="87">
        <v>0</v>
      </c>
      <c r="GY108" s="87"/>
      <c r="GZ108" s="87"/>
      <c r="HA108" s="87"/>
      <c r="HB108" s="87"/>
      <c r="HC108" s="87">
        <v>0</v>
      </c>
    </row>
    <row r="109" spans="1:211" ht="36">
      <c r="A109" s="783" t="s">
        <v>633</v>
      </c>
      <c r="B109" s="87" t="s">
        <v>406</v>
      </c>
      <c r="C109" s="783" t="s">
        <v>3128</v>
      </c>
      <c r="D109" s="87" t="s">
        <v>4371</v>
      </c>
      <c r="E109" s="87" t="s">
        <v>3759</v>
      </c>
      <c r="F109" s="87">
        <v>2981</v>
      </c>
      <c r="G109" s="87" t="s">
        <v>3198</v>
      </c>
      <c r="H109" s="87" t="s">
        <v>3199</v>
      </c>
      <c r="I109" s="87" t="s">
        <v>4372</v>
      </c>
      <c r="J109" s="87" t="s">
        <v>4373</v>
      </c>
      <c r="K109" s="87" t="s">
        <v>3200</v>
      </c>
      <c r="L109" s="87"/>
      <c r="M109" s="87">
        <v>2</v>
      </c>
      <c r="N109" s="87"/>
      <c r="O109" s="87">
        <v>1</v>
      </c>
      <c r="P109" s="87"/>
      <c r="Q109" s="87">
        <v>1</v>
      </c>
      <c r="R109" s="87"/>
      <c r="S109" s="87"/>
      <c r="T109" s="87"/>
      <c r="U109" s="87">
        <v>10</v>
      </c>
      <c r="V109" s="87">
        <v>9</v>
      </c>
      <c r="W109" s="87">
        <v>5</v>
      </c>
      <c r="X109" s="87"/>
      <c r="Y109" s="87"/>
      <c r="Z109" s="87"/>
      <c r="AA109" s="87"/>
      <c r="AB109" s="87"/>
      <c r="AC109" s="87"/>
      <c r="AD109" s="87"/>
      <c r="AE109" s="87"/>
      <c r="AF109" s="87"/>
      <c r="AG109" s="87"/>
      <c r="AH109" s="87"/>
      <c r="AI109" s="87"/>
      <c r="AJ109" s="87"/>
      <c r="AK109" s="87"/>
      <c r="AL109" s="87"/>
      <c r="AM109" s="87"/>
      <c r="AN109" s="87"/>
      <c r="AO109" s="87"/>
      <c r="AP109" s="87"/>
      <c r="AQ109" s="87"/>
      <c r="AR109" s="87"/>
      <c r="AS109" s="87"/>
      <c r="AT109" s="87"/>
      <c r="AU109" s="87"/>
      <c r="AV109" s="87"/>
      <c r="AW109" s="87"/>
      <c r="AX109" s="87"/>
      <c r="AY109" s="87"/>
      <c r="AZ109" s="87"/>
      <c r="BA109" s="87"/>
      <c r="BB109" s="87"/>
      <c r="BC109" s="87"/>
      <c r="BD109" s="87"/>
      <c r="BE109" s="87"/>
      <c r="BF109" s="87"/>
      <c r="BG109" s="87"/>
      <c r="BH109" s="87"/>
      <c r="BI109" s="87"/>
      <c r="BJ109" s="87"/>
      <c r="BK109" s="87"/>
      <c r="BL109" s="87"/>
      <c r="BM109" s="87"/>
      <c r="BN109" s="87"/>
      <c r="BO109" s="87"/>
      <c r="BP109" s="87"/>
      <c r="BQ109" s="87"/>
      <c r="BR109" s="87"/>
      <c r="BS109" s="87"/>
      <c r="BT109" s="87"/>
      <c r="BU109" s="87"/>
      <c r="BV109" s="87"/>
      <c r="BW109" s="87"/>
      <c r="BX109" s="87"/>
      <c r="BY109" s="87"/>
      <c r="BZ109" s="87"/>
      <c r="CA109" s="87"/>
      <c r="CB109" s="87"/>
      <c r="CC109" s="87"/>
      <c r="CD109" s="87"/>
      <c r="CE109" s="87"/>
      <c r="CF109" s="87"/>
      <c r="CG109" s="87"/>
      <c r="CH109" s="87"/>
      <c r="CI109" s="87"/>
      <c r="CJ109" s="87"/>
      <c r="CK109" s="87"/>
      <c r="CL109" s="87"/>
      <c r="CM109" s="87"/>
      <c r="CN109" s="87"/>
      <c r="CO109" s="87"/>
      <c r="CP109" s="87"/>
      <c r="CQ109" s="87"/>
      <c r="CR109" s="87"/>
      <c r="CS109" s="87"/>
      <c r="CT109" s="87"/>
      <c r="CU109" s="87"/>
      <c r="CV109" s="87"/>
      <c r="CW109" s="87"/>
      <c r="CX109" s="87"/>
      <c r="CY109" s="87"/>
      <c r="CZ109" s="87"/>
      <c r="DA109" s="87"/>
      <c r="DB109" s="87"/>
      <c r="DC109" s="87"/>
      <c r="DD109" s="87"/>
      <c r="DE109" s="87"/>
      <c r="DF109" s="87"/>
      <c r="DG109" s="87"/>
      <c r="DH109" s="87"/>
      <c r="DI109" s="87"/>
      <c r="DJ109" s="87"/>
      <c r="DK109" s="87"/>
      <c r="DL109" s="87"/>
      <c r="DM109" s="87"/>
      <c r="DN109" s="87"/>
      <c r="DO109" s="87"/>
      <c r="DP109" s="87"/>
      <c r="DQ109" s="87"/>
      <c r="DR109" s="87"/>
      <c r="DS109" s="87"/>
      <c r="DT109" s="87"/>
      <c r="DU109" s="87"/>
      <c r="DV109" s="87"/>
      <c r="DW109" s="87"/>
      <c r="DX109" s="87"/>
      <c r="DY109" s="87"/>
      <c r="DZ109" s="87"/>
      <c r="EA109" s="87"/>
      <c r="EB109" s="87"/>
      <c r="EC109" s="87"/>
      <c r="ED109" s="87"/>
      <c r="EE109" s="87"/>
      <c r="EF109" s="87"/>
      <c r="EG109" s="87"/>
      <c r="EH109" s="87"/>
      <c r="EI109" s="87"/>
      <c r="EJ109" s="87"/>
      <c r="EK109" s="87"/>
      <c r="EL109" s="87"/>
      <c r="EM109" s="87"/>
      <c r="EN109" s="87"/>
      <c r="EO109" s="87"/>
      <c r="EP109" s="87"/>
      <c r="EQ109" s="87"/>
      <c r="ER109" s="87"/>
      <c r="ES109" s="87"/>
      <c r="ET109" s="87"/>
      <c r="EU109" s="87"/>
      <c r="EV109" s="87"/>
      <c r="EW109" s="87"/>
      <c r="EX109" s="87"/>
      <c r="EY109" s="87"/>
      <c r="EZ109" s="87"/>
      <c r="FA109" s="87"/>
      <c r="FB109" s="87"/>
      <c r="FC109" s="87"/>
      <c r="FD109" s="87"/>
      <c r="FE109" s="87"/>
      <c r="FF109" s="87"/>
      <c r="FG109" s="87"/>
      <c r="FH109" s="87"/>
      <c r="FI109" s="87"/>
      <c r="FJ109" s="87"/>
      <c r="FK109" s="87"/>
      <c r="FL109" s="87"/>
      <c r="FM109" s="87"/>
      <c r="FN109" s="87"/>
      <c r="FO109" s="87"/>
      <c r="FP109" s="87"/>
      <c r="FQ109" s="87"/>
      <c r="FR109" s="87"/>
      <c r="FS109" s="87"/>
      <c r="FT109" s="87"/>
      <c r="FU109" s="87"/>
      <c r="FV109" s="87">
        <v>28</v>
      </c>
      <c r="FW109" s="87"/>
      <c r="FX109" s="87">
        <v>28</v>
      </c>
      <c r="FY109" s="87">
        <v>28</v>
      </c>
      <c r="FZ109" s="87"/>
      <c r="GA109" s="87"/>
      <c r="GB109" s="87"/>
      <c r="GC109" s="87">
        <v>28</v>
      </c>
      <c r="GD109" s="87"/>
      <c r="GE109" s="87"/>
      <c r="GF109" s="87">
        <v>0</v>
      </c>
      <c r="GG109" s="87"/>
      <c r="GH109" s="87"/>
      <c r="GI109" s="87"/>
      <c r="GJ109" s="87"/>
      <c r="GK109" s="87"/>
      <c r="GL109" s="87"/>
      <c r="GM109" s="87">
        <v>0</v>
      </c>
      <c r="GN109" s="87"/>
      <c r="GO109" s="87"/>
      <c r="GP109" s="87">
        <v>0</v>
      </c>
      <c r="GQ109" s="87"/>
      <c r="GR109" s="87"/>
      <c r="GS109" s="87"/>
      <c r="GT109" s="87"/>
      <c r="GU109" s="87">
        <v>0</v>
      </c>
      <c r="GV109" s="87"/>
      <c r="GW109" s="87"/>
      <c r="GX109" s="87">
        <v>0</v>
      </c>
      <c r="GY109" s="87"/>
      <c r="GZ109" s="87"/>
      <c r="HA109" s="87"/>
      <c r="HB109" s="87"/>
      <c r="HC109" s="87">
        <v>0</v>
      </c>
    </row>
    <row r="110" spans="1:211" ht="60">
      <c r="A110" s="783" t="s">
        <v>634</v>
      </c>
      <c r="B110" s="87" t="s">
        <v>407</v>
      </c>
      <c r="C110" s="783" t="s">
        <v>2976</v>
      </c>
      <c r="D110" s="87" t="s">
        <v>3760</v>
      </c>
      <c r="E110" s="87" t="s">
        <v>3202</v>
      </c>
      <c r="F110" s="87">
        <v>6977000</v>
      </c>
      <c r="G110" s="87" t="s">
        <v>3203</v>
      </c>
      <c r="H110" s="87" t="s">
        <v>3204</v>
      </c>
      <c r="I110" s="87" t="s">
        <v>4374</v>
      </c>
      <c r="J110" s="87" t="s">
        <v>4375</v>
      </c>
      <c r="K110" s="87" t="s">
        <v>3761</v>
      </c>
      <c r="L110" s="87" t="s">
        <v>3761</v>
      </c>
      <c r="M110" s="87">
        <v>8</v>
      </c>
      <c r="N110" s="87">
        <v>0</v>
      </c>
      <c r="O110" s="87">
        <v>0</v>
      </c>
      <c r="P110" s="87">
        <v>0</v>
      </c>
      <c r="Q110" s="87">
        <v>4</v>
      </c>
      <c r="R110" s="87">
        <v>2</v>
      </c>
      <c r="S110" s="87">
        <v>0</v>
      </c>
      <c r="T110" s="87">
        <v>0</v>
      </c>
      <c r="U110" s="87">
        <v>12</v>
      </c>
      <c r="V110" s="87">
        <v>8</v>
      </c>
      <c r="W110" s="87">
        <v>1</v>
      </c>
      <c r="X110" s="87"/>
      <c r="Y110" s="87"/>
      <c r="Z110" s="87"/>
      <c r="AA110" s="87"/>
      <c r="AB110" s="87"/>
      <c r="AC110" s="87"/>
      <c r="AD110" s="87"/>
      <c r="AE110" s="87"/>
      <c r="AF110" s="87"/>
      <c r="AG110" s="87"/>
      <c r="AH110" s="87"/>
      <c r="AI110" s="87"/>
      <c r="AJ110" s="87"/>
      <c r="AK110" s="87"/>
      <c r="AL110" s="87"/>
      <c r="AM110" s="87"/>
      <c r="AN110" s="87"/>
      <c r="AO110" s="87"/>
      <c r="AP110" s="87"/>
      <c r="AQ110" s="87"/>
      <c r="AR110" s="87"/>
      <c r="AS110" s="87"/>
      <c r="AT110" s="87"/>
      <c r="AU110" s="87"/>
      <c r="AV110" s="87"/>
      <c r="AW110" s="87"/>
      <c r="AX110" s="87"/>
      <c r="AY110" s="87"/>
      <c r="AZ110" s="87"/>
      <c r="BA110" s="87"/>
      <c r="BB110" s="87"/>
      <c r="BC110" s="87"/>
      <c r="BD110" s="87"/>
      <c r="BE110" s="87"/>
      <c r="BF110" s="87"/>
      <c r="BG110" s="87"/>
      <c r="BH110" s="87"/>
      <c r="BI110" s="87"/>
      <c r="BJ110" s="87"/>
      <c r="BK110" s="87"/>
      <c r="BL110" s="87"/>
      <c r="BM110" s="87"/>
      <c r="BN110" s="87"/>
      <c r="BO110" s="87"/>
      <c r="BP110" s="87"/>
      <c r="BQ110" s="87"/>
      <c r="BR110" s="87"/>
      <c r="BS110" s="87"/>
      <c r="BT110" s="87"/>
      <c r="BU110" s="87"/>
      <c r="BV110" s="87"/>
      <c r="BW110" s="87"/>
      <c r="BX110" s="87"/>
      <c r="BY110" s="87"/>
      <c r="BZ110" s="87"/>
      <c r="CA110" s="87"/>
      <c r="CB110" s="87"/>
      <c r="CC110" s="87"/>
      <c r="CD110" s="87"/>
      <c r="CE110" s="87"/>
      <c r="CF110" s="87"/>
      <c r="CG110" s="87"/>
      <c r="CH110" s="87"/>
      <c r="CI110" s="87"/>
      <c r="CJ110" s="87"/>
      <c r="CK110" s="87"/>
      <c r="CL110" s="87"/>
      <c r="CM110" s="87"/>
      <c r="CN110" s="87"/>
      <c r="CO110" s="87"/>
      <c r="CP110" s="87"/>
      <c r="CQ110" s="87"/>
      <c r="CR110" s="87"/>
      <c r="CS110" s="87"/>
      <c r="CT110" s="87"/>
      <c r="CU110" s="87"/>
      <c r="CV110" s="87"/>
      <c r="CW110" s="87"/>
      <c r="CX110" s="87"/>
      <c r="CY110" s="87"/>
      <c r="CZ110" s="87"/>
      <c r="DA110" s="87"/>
      <c r="DB110" s="87"/>
      <c r="DC110" s="87"/>
      <c r="DD110" s="87"/>
      <c r="DE110" s="87"/>
      <c r="DF110" s="87"/>
      <c r="DG110" s="87"/>
      <c r="DH110" s="87"/>
      <c r="DI110" s="87"/>
      <c r="DJ110" s="87"/>
      <c r="DK110" s="87"/>
      <c r="DL110" s="87"/>
      <c r="DM110" s="87"/>
      <c r="DN110" s="87"/>
      <c r="DO110" s="87"/>
      <c r="DP110" s="87"/>
      <c r="DQ110" s="87"/>
      <c r="DR110" s="87"/>
      <c r="DS110" s="87"/>
      <c r="DT110" s="87"/>
      <c r="DU110" s="87"/>
      <c r="DV110" s="87"/>
      <c r="DW110" s="87"/>
      <c r="DX110" s="87"/>
      <c r="DY110" s="87"/>
      <c r="DZ110" s="87"/>
      <c r="EA110" s="87"/>
      <c r="EB110" s="87"/>
      <c r="EC110" s="87"/>
      <c r="ED110" s="87"/>
      <c r="EE110" s="87"/>
      <c r="EF110" s="87"/>
      <c r="EG110" s="87"/>
      <c r="EH110" s="87"/>
      <c r="EI110" s="87"/>
      <c r="EJ110" s="87"/>
      <c r="EK110" s="87">
        <v>0</v>
      </c>
      <c r="EL110" s="87">
        <v>0</v>
      </c>
      <c r="EM110" s="87">
        <v>0</v>
      </c>
      <c r="EN110" s="87">
        <v>0</v>
      </c>
      <c r="EO110" s="87">
        <v>0</v>
      </c>
      <c r="EP110" s="87">
        <v>0</v>
      </c>
      <c r="EQ110" s="87"/>
      <c r="ER110" s="87"/>
      <c r="ES110" s="87"/>
      <c r="ET110" s="87"/>
      <c r="EU110" s="87"/>
      <c r="EV110" s="87"/>
      <c r="EW110" s="87">
        <v>0</v>
      </c>
      <c r="EX110" s="87"/>
      <c r="EY110" s="87"/>
      <c r="EZ110" s="87"/>
      <c r="FA110" s="87"/>
      <c r="FB110" s="87"/>
      <c r="FC110" s="87"/>
      <c r="FD110" s="87"/>
      <c r="FE110" s="87"/>
      <c r="FF110" s="87"/>
      <c r="FG110" s="87"/>
      <c r="FH110" s="87"/>
      <c r="FI110" s="87"/>
      <c r="FJ110" s="87"/>
      <c r="FK110" s="87"/>
      <c r="FL110" s="87"/>
      <c r="FM110" s="87"/>
      <c r="FN110" s="87"/>
      <c r="FO110" s="87"/>
      <c r="FP110" s="87"/>
      <c r="FQ110" s="87"/>
      <c r="FR110" s="87"/>
      <c r="FS110" s="87"/>
      <c r="FT110" s="87"/>
      <c r="FU110" s="87"/>
      <c r="FV110" s="87">
        <v>9</v>
      </c>
      <c r="FW110" s="87">
        <v>3</v>
      </c>
      <c r="FX110" s="87">
        <v>12</v>
      </c>
      <c r="FY110" s="87"/>
      <c r="FZ110" s="87">
        <v>0</v>
      </c>
      <c r="GA110" s="87">
        <v>0</v>
      </c>
      <c r="GB110" s="87">
        <v>12</v>
      </c>
      <c r="GC110" s="87">
        <v>12</v>
      </c>
      <c r="GD110" s="87"/>
      <c r="GE110" s="87">
        <v>0</v>
      </c>
      <c r="GF110" s="87">
        <v>0</v>
      </c>
      <c r="GG110" s="87">
        <v>0</v>
      </c>
      <c r="GH110" s="87">
        <v>0</v>
      </c>
      <c r="GI110" s="87">
        <v>0</v>
      </c>
      <c r="GJ110" s="87">
        <v>0</v>
      </c>
      <c r="GK110" s="87">
        <v>0</v>
      </c>
      <c r="GL110" s="87">
        <v>0</v>
      </c>
      <c r="GM110" s="87">
        <v>0</v>
      </c>
      <c r="GN110" s="87">
        <v>0</v>
      </c>
      <c r="GO110" s="87">
        <v>0</v>
      </c>
      <c r="GP110" s="87">
        <v>0</v>
      </c>
      <c r="GQ110" s="87">
        <v>0</v>
      </c>
      <c r="GR110" s="87">
        <v>0</v>
      </c>
      <c r="GS110" s="87">
        <v>0</v>
      </c>
      <c r="GT110" s="87">
        <v>0</v>
      </c>
      <c r="GU110" s="87">
        <v>0</v>
      </c>
      <c r="GV110" s="87">
        <v>0</v>
      </c>
      <c r="GW110" s="87">
        <v>0</v>
      </c>
      <c r="GX110" s="87">
        <v>0</v>
      </c>
      <c r="GY110" s="87">
        <v>0</v>
      </c>
      <c r="GZ110" s="87">
        <v>0</v>
      </c>
      <c r="HA110" s="87">
        <v>0</v>
      </c>
      <c r="HB110" s="87">
        <v>0</v>
      </c>
      <c r="HC110" s="87">
        <v>0</v>
      </c>
    </row>
    <row r="111" spans="1:211" ht="48">
      <c r="A111" s="783" t="s">
        <v>635</v>
      </c>
      <c r="B111" s="87" t="s">
        <v>408</v>
      </c>
      <c r="C111" s="783" t="s">
        <v>3404</v>
      </c>
      <c r="D111" s="87" t="s">
        <v>3972</v>
      </c>
      <c r="E111" s="87" t="s">
        <v>3461</v>
      </c>
      <c r="F111" s="87">
        <v>2962</v>
      </c>
      <c r="G111" s="87" t="s">
        <v>3542</v>
      </c>
      <c r="H111" s="87" t="s">
        <v>3462</v>
      </c>
      <c r="I111" s="87" t="s">
        <v>3973</v>
      </c>
      <c r="J111" s="87" t="s">
        <v>3974</v>
      </c>
      <c r="K111" s="87" t="s">
        <v>3205</v>
      </c>
      <c r="L111" s="87" t="s">
        <v>4376</v>
      </c>
      <c r="M111" s="87">
        <v>0</v>
      </c>
      <c r="N111" s="87">
        <v>0</v>
      </c>
      <c r="O111" s="87">
        <v>8</v>
      </c>
      <c r="P111" s="87">
        <v>1</v>
      </c>
      <c r="Q111" s="87">
        <v>2</v>
      </c>
      <c r="R111" s="87"/>
      <c r="S111" s="87"/>
      <c r="T111" s="87"/>
      <c r="U111" s="87">
        <v>11</v>
      </c>
      <c r="V111" s="87">
        <v>5</v>
      </c>
      <c r="W111" s="87"/>
      <c r="X111" s="87"/>
      <c r="Y111" s="87"/>
      <c r="Z111" s="87"/>
      <c r="AA111" s="87"/>
      <c r="AB111" s="87"/>
      <c r="AC111" s="87"/>
      <c r="AD111" s="87"/>
      <c r="AE111" s="87"/>
      <c r="AF111" s="87"/>
      <c r="AG111" s="87"/>
      <c r="AH111" s="87"/>
      <c r="AI111" s="87"/>
      <c r="AJ111" s="87"/>
      <c r="AK111" s="87"/>
      <c r="AL111" s="87"/>
      <c r="AM111" s="87"/>
      <c r="AN111" s="87"/>
      <c r="AO111" s="87"/>
      <c r="AP111" s="87"/>
      <c r="AQ111" s="87"/>
      <c r="AR111" s="87"/>
      <c r="AS111" s="87"/>
      <c r="AT111" s="87"/>
      <c r="AU111" s="87"/>
      <c r="AV111" s="87"/>
      <c r="AW111" s="87"/>
      <c r="AX111" s="87"/>
      <c r="AY111" s="87"/>
      <c r="AZ111" s="87"/>
      <c r="BA111" s="87"/>
      <c r="BB111" s="87"/>
      <c r="BC111" s="87"/>
      <c r="BD111" s="87"/>
      <c r="BE111" s="87"/>
      <c r="BF111" s="87"/>
      <c r="BG111" s="87"/>
      <c r="BH111" s="87"/>
      <c r="BI111" s="87"/>
      <c r="BJ111" s="87"/>
      <c r="BK111" s="87"/>
      <c r="BL111" s="87"/>
      <c r="BM111" s="87"/>
      <c r="BN111" s="87"/>
      <c r="BO111" s="87"/>
      <c r="BP111" s="87"/>
      <c r="BQ111" s="87"/>
      <c r="BR111" s="87"/>
      <c r="BS111" s="87"/>
      <c r="BT111" s="87"/>
      <c r="BU111" s="87"/>
      <c r="BV111" s="87"/>
      <c r="BW111" s="87"/>
      <c r="BX111" s="87"/>
      <c r="BY111" s="87"/>
      <c r="BZ111" s="87"/>
      <c r="CA111" s="87"/>
      <c r="CB111" s="87"/>
      <c r="CC111" s="87"/>
      <c r="CD111" s="87"/>
      <c r="CE111" s="87"/>
      <c r="CF111" s="87"/>
      <c r="CG111" s="87"/>
      <c r="CH111" s="87"/>
      <c r="CI111" s="87"/>
      <c r="CJ111" s="87"/>
      <c r="CK111" s="87"/>
      <c r="CL111" s="87"/>
      <c r="CM111" s="87"/>
      <c r="CN111" s="87"/>
      <c r="CO111" s="87"/>
      <c r="CP111" s="87"/>
      <c r="CQ111" s="87"/>
      <c r="CR111" s="87"/>
      <c r="CS111" s="87"/>
      <c r="CT111" s="87"/>
      <c r="CU111" s="87"/>
      <c r="CV111" s="87"/>
      <c r="CW111" s="87"/>
      <c r="CX111" s="87"/>
      <c r="CY111" s="87"/>
      <c r="CZ111" s="87"/>
      <c r="DA111" s="87"/>
      <c r="DB111" s="87"/>
      <c r="DC111" s="87"/>
      <c r="DD111" s="87"/>
      <c r="DE111" s="87"/>
      <c r="DF111" s="87"/>
      <c r="DG111" s="87"/>
      <c r="DH111" s="87"/>
      <c r="DI111" s="87"/>
      <c r="DJ111" s="87"/>
      <c r="DK111" s="87"/>
      <c r="DL111" s="87"/>
      <c r="DM111" s="87"/>
      <c r="DN111" s="87"/>
      <c r="DO111" s="87"/>
      <c r="DP111" s="87"/>
      <c r="DQ111" s="87"/>
      <c r="DR111" s="87"/>
      <c r="DS111" s="87"/>
      <c r="DT111" s="87"/>
      <c r="DU111" s="87"/>
      <c r="DV111" s="87"/>
      <c r="DW111" s="87"/>
      <c r="DX111" s="87"/>
      <c r="DY111" s="87"/>
      <c r="DZ111" s="87"/>
      <c r="EA111" s="87"/>
      <c r="EB111" s="87"/>
      <c r="EC111" s="87"/>
      <c r="ED111" s="87"/>
      <c r="EE111" s="87"/>
      <c r="EF111" s="87"/>
      <c r="EG111" s="87"/>
      <c r="EH111" s="87"/>
      <c r="EI111" s="87"/>
      <c r="EJ111" s="87"/>
      <c r="EK111" s="87"/>
      <c r="EL111" s="87"/>
      <c r="EM111" s="87"/>
      <c r="EN111" s="87"/>
      <c r="EO111" s="87"/>
      <c r="EP111" s="87"/>
      <c r="EQ111" s="87"/>
      <c r="ER111" s="87"/>
      <c r="ES111" s="87"/>
      <c r="ET111" s="87"/>
      <c r="EU111" s="87"/>
      <c r="EV111" s="87"/>
      <c r="EW111" s="87"/>
      <c r="EX111" s="87"/>
      <c r="EY111" s="87"/>
      <c r="EZ111" s="87"/>
      <c r="FA111" s="87"/>
      <c r="FB111" s="87"/>
      <c r="FC111" s="87"/>
      <c r="FD111" s="87"/>
      <c r="FE111" s="87"/>
      <c r="FF111" s="87"/>
      <c r="FG111" s="87"/>
      <c r="FH111" s="87"/>
      <c r="FI111" s="87"/>
      <c r="FJ111" s="87"/>
      <c r="FK111" s="87"/>
      <c r="FL111" s="87"/>
      <c r="FM111" s="87"/>
      <c r="FN111" s="87"/>
      <c r="FO111" s="87"/>
      <c r="FP111" s="87"/>
      <c r="FQ111" s="87"/>
      <c r="FR111" s="87"/>
      <c r="FS111" s="87"/>
      <c r="FT111" s="87"/>
      <c r="FU111" s="87"/>
      <c r="FV111" s="87"/>
      <c r="FW111" s="87"/>
      <c r="FX111" s="87">
        <v>0</v>
      </c>
      <c r="FY111" s="87"/>
      <c r="FZ111" s="87"/>
      <c r="GA111" s="87"/>
      <c r="GB111" s="87"/>
      <c r="GC111" s="87">
        <v>0</v>
      </c>
      <c r="GD111" s="87"/>
      <c r="GE111" s="87"/>
      <c r="GF111" s="87">
        <v>0</v>
      </c>
      <c r="GG111" s="87"/>
      <c r="GH111" s="87"/>
      <c r="GI111" s="87"/>
      <c r="GJ111" s="87"/>
      <c r="GK111" s="87"/>
      <c r="GL111" s="87"/>
      <c r="GM111" s="87">
        <v>0</v>
      </c>
      <c r="GN111" s="87"/>
      <c r="GO111" s="87"/>
      <c r="GP111" s="87">
        <v>0</v>
      </c>
      <c r="GQ111" s="87"/>
      <c r="GR111" s="87"/>
      <c r="GS111" s="87"/>
      <c r="GT111" s="87"/>
      <c r="GU111" s="87">
        <v>0</v>
      </c>
      <c r="GV111" s="87"/>
      <c r="GW111" s="87"/>
      <c r="GX111" s="87">
        <v>0</v>
      </c>
      <c r="GY111" s="87"/>
      <c r="GZ111" s="87"/>
      <c r="HA111" s="87"/>
      <c r="HB111" s="87"/>
      <c r="HC111" s="87">
        <v>0</v>
      </c>
    </row>
    <row r="112" spans="1:211" ht="48">
      <c r="A112" s="783" t="s">
        <v>636</v>
      </c>
      <c r="B112" s="87" t="s">
        <v>409</v>
      </c>
      <c r="C112" s="783" t="s">
        <v>3975</v>
      </c>
      <c r="D112" s="87" t="s">
        <v>3976</v>
      </c>
      <c r="E112" s="87" t="s">
        <v>3206</v>
      </c>
      <c r="F112" s="87">
        <v>3302</v>
      </c>
      <c r="G112" s="87" t="s">
        <v>3207</v>
      </c>
      <c r="H112" s="87" t="s">
        <v>3208</v>
      </c>
      <c r="I112" s="87" t="s">
        <v>4377</v>
      </c>
      <c r="J112" s="87" t="s">
        <v>4378</v>
      </c>
      <c r="K112" s="87" t="s">
        <v>3209</v>
      </c>
      <c r="L112" s="87" t="s">
        <v>4379</v>
      </c>
      <c r="M112" s="87">
        <v>89</v>
      </c>
      <c r="N112" s="87"/>
      <c r="O112" s="87"/>
      <c r="P112" s="87">
        <v>10</v>
      </c>
      <c r="Q112" s="87">
        <v>56</v>
      </c>
      <c r="R112" s="87">
        <v>1</v>
      </c>
      <c r="S112" s="87"/>
      <c r="T112" s="87"/>
      <c r="U112" s="87">
        <v>107</v>
      </c>
      <c r="V112" s="87">
        <v>77</v>
      </c>
      <c r="W112" s="87">
        <v>18</v>
      </c>
      <c r="X112" s="87"/>
      <c r="Y112" s="87"/>
      <c r="Z112" s="87"/>
      <c r="AA112" s="87"/>
      <c r="AB112" s="87"/>
      <c r="AC112" s="87"/>
      <c r="AD112" s="87"/>
      <c r="AE112" s="87"/>
      <c r="AF112" s="87"/>
      <c r="AG112" s="87"/>
      <c r="AH112" s="87"/>
      <c r="AI112" s="87"/>
      <c r="AJ112" s="87"/>
      <c r="AK112" s="87"/>
      <c r="AL112" s="87"/>
      <c r="AM112" s="87"/>
      <c r="AN112" s="87"/>
      <c r="AO112" s="87"/>
      <c r="AP112" s="87"/>
      <c r="AQ112" s="87"/>
      <c r="AR112" s="87"/>
      <c r="AS112" s="87"/>
      <c r="AT112" s="87"/>
      <c r="AU112" s="87"/>
      <c r="AV112" s="87"/>
      <c r="AW112" s="87"/>
      <c r="AX112" s="87"/>
      <c r="AY112" s="87"/>
      <c r="AZ112" s="87"/>
      <c r="BA112" s="87"/>
      <c r="BB112" s="87"/>
      <c r="BC112" s="87"/>
      <c r="BD112" s="87"/>
      <c r="BE112" s="87"/>
      <c r="BF112" s="87"/>
      <c r="BG112" s="87"/>
      <c r="BH112" s="87"/>
      <c r="BI112" s="87"/>
      <c r="BJ112" s="87"/>
      <c r="BK112" s="87"/>
      <c r="BL112" s="87"/>
      <c r="BM112" s="87"/>
      <c r="BN112" s="87"/>
      <c r="BO112" s="87"/>
      <c r="BP112" s="87"/>
      <c r="BQ112" s="87"/>
      <c r="BR112" s="87"/>
      <c r="BS112" s="87"/>
      <c r="BT112" s="87"/>
      <c r="BU112" s="87"/>
      <c r="BV112" s="87"/>
      <c r="BW112" s="87"/>
      <c r="BX112" s="87"/>
      <c r="BY112" s="87"/>
      <c r="BZ112" s="87"/>
      <c r="CA112" s="87"/>
      <c r="CB112" s="87"/>
      <c r="CC112" s="87"/>
      <c r="CD112" s="87"/>
      <c r="CE112" s="87"/>
      <c r="CF112" s="87"/>
      <c r="CG112" s="87"/>
      <c r="CH112" s="87"/>
      <c r="CI112" s="87"/>
      <c r="CJ112" s="87"/>
      <c r="CK112" s="87"/>
      <c r="CL112" s="87"/>
      <c r="CM112" s="87"/>
      <c r="CN112" s="87"/>
      <c r="CO112" s="87"/>
      <c r="CP112" s="87"/>
      <c r="CQ112" s="87"/>
      <c r="CR112" s="87"/>
      <c r="CS112" s="87"/>
      <c r="CT112" s="87"/>
      <c r="CU112" s="87"/>
      <c r="CV112" s="87"/>
      <c r="CW112" s="87"/>
      <c r="CX112" s="87"/>
      <c r="CY112" s="87"/>
      <c r="CZ112" s="87"/>
      <c r="DA112" s="87"/>
      <c r="DB112" s="87"/>
      <c r="DC112" s="87"/>
      <c r="DD112" s="87"/>
      <c r="DE112" s="87"/>
      <c r="DF112" s="87"/>
      <c r="DG112" s="87"/>
      <c r="DH112" s="87"/>
      <c r="DI112" s="87"/>
      <c r="DJ112" s="87"/>
      <c r="DK112" s="87"/>
      <c r="DL112" s="87"/>
      <c r="DM112" s="87"/>
      <c r="DN112" s="87"/>
      <c r="DO112" s="87"/>
      <c r="DP112" s="87"/>
      <c r="DQ112" s="87"/>
      <c r="DR112" s="87"/>
      <c r="DS112" s="87"/>
      <c r="DT112" s="87"/>
      <c r="DU112" s="87"/>
      <c r="DV112" s="87"/>
      <c r="DW112" s="87"/>
      <c r="DX112" s="87"/>
      <c r="DY112" s="87"/>
      <c r="DZ112" s="87"/>
      <c r="EA112" s="87"/>
      <c r="EB112" s="87"/>
      <c r="EC112" s="87"/>
      <c r="ED112" s="87"/>
      <c r="EE112" s="87"/>
      <c r="EF112" s="87"/>
      <c r="EG112" s="87"/>
      <c r="EH112" s="87"/>
      <c r="EI112" s="87"/>
      <c r="EJ112" s="87"/>
      <c r="EK112" s="87"/>
      <c r="EL112" s="87"/>
      <c r="EM112" s="87"/>
      <c r="EN112" s="87"/>
      <c r="EO112" s="87">
        <v>1</v>
      </c>
      <c r="EP112" s="87"/>
      <c r="EQ112" s="87"/>
      <c r="ER112" s="87"/>
      <c r="ES112" s="87"/>
      <c r="ET112" s="87"/>
      <c r="EU112" s="87"/>
      <c r="EV112" s="87"/>
      <c r="EW112" s="87"/>
      <c r="EX112" s="87"/>
      <c r="EY112" s="87"/>
      <c r="EZ112" s="87"/>
      <c r="FA112" s="87"/>
      <c r="FB112" s="87"/>
      <c r="FC112" s="87"/>
      <c r="FD112" s="87"/>
      <c r="FE112" s="87"/>
      <c r="FF112" s="87"/>
      <c r="FG112" s="87"/>
      <c r="FH112" s="87"/>
      <c r="FI112" s="87"/>
      <c r="FJ112" s="87"/>
      <c r="FK112" s="87"/>
      <c r="FL112" s="87"/>
      <c r="FM112" s="87"/>
      <c r="FN112" s="87"/>
      <c r="FO112" s="87"/>
      <c r="FP112" s="87"/>
      <c r="FQ112" s="87"/>
      <c r="FR112" s="87"/>
      <c r="FS112" s="87"/>
      <c r="FT112" s="87"/>
      <c r="FU112" s="87"/>
      <c r="FV112" s="87">
        <v>8</v>
      </c>
      <c r="FW112" s="87">
        <v>58</v>
      </c>
      <c r="FX112" s="87">
        <v>66</v>
      </c>
      <c r="FY112" s="87">
        <v>26</v>
      </c>
      <c r="FZ112" s="87"/>
      <c r="GA112" s="87">
        <v>8</v>
      </c>
      <c r="GB112" s="87">
        <v>36</v>
      </c>
      <c r="GC112" s="87">
        <v>70</v>
      </c>
      <c r="GD112" s="87"/>
      <c r="GE112" s="87">
        <v>8</v>
      </c>
      <c r="GF112" s="87">
        <v>8</v>
      </c>
      <c r="GG112" s="87"/>
      <c r="GH112" s="87"/>
      <c r="GI112" s="87">
        <v>2</v>
      </c>
      <c r="GJ112" s="87">
        <v>5</v>
      </c>
      <c r="GK112" s="87"/>
      <c r="GL112" s="87">
        <v>1</v>
      </c>
      <c r="GM112" s="87">
        <v>8</v>
      </c>
      <c r="GN112" s="87"/>
      <c r="GO112" s="87">
        <v>7</v>
      </c>
      <c r="GP112" s="87">
        <v>7</v>
      </c>
      <c r="GQ112" s="87">
        <v>7</v>
      </c>
      <c r="GR112" s="87"/>
      <c r="GS112" s="87">
        <v>1</v>
      </c>
      <c r="GT112" s="87"/>
      <c r="GU112" s="87">
        <v>8</v>
      </c>
      <c r="GV112" s="87"/>
      <c r="GW112" s="87"/>
      <c r="GX112" s="87">
        <v>0</v>
      </c>
      <c r="GY112" s="87"/>
      <c r="GZ112" s="87"/>
      <c r="HA112" s="87"/>
      <c r="HB112" s="87"/>
      <c r="HC112" s="87">
        <v>0</v>
      </c>
    </row>
    <row r="113" spans="1:211" ht="96">
      <c r="A113" s="783" t="s">
        <v>637</v>
      </c>
      <c r="B113" s="87" t="s">
        <v>410</v>
      </c>
      <c r="C113" s="783" t="s">
        <v>3556</v>
      </c>
      <c r="D113" s="87" t="s">
        <v>3977</v>
      </c>
      <c r="E113" s="87" t="s">
        <v>3978</v>
      </c>
      <c r="F113" s="87">
        <v>3751</v>
      </c>
      <c r="G113" s="87" t="s">
        <v>3979</v>
      </c>
      <c r="H113" s="87" t="s">
        <v>3980</v>
      </c>
      <c r="I113" s="87" t="s">
        <v>4380</v>
      </c>
      <c r="J113" s="87" t="s">
        <v>4381</v>
      </c>
      <c r="K113" s="87" t="s">
        <v>3210</v>
      </c>
      <c r="L113" s="87"/>
      <c r="M113" s="87">
        <v>65</v>
      </c>
      <c r="N113" s="87"/>
      <c r="O113" s="87"/>
      <c r="P113" s="87">
        <v>8</v>
      </c>
      <c r="Q113" s="87">
        <v>19</v>
      </c>
      <c r="R113" s="87"/>
      <c r="S113" s="87"/>
      <c r="T113" s="87"/>
      <c r="U113" s="87">
        <v>64</v>
      </c>
      <c r="V113" s="87">
        <v>97</v>
      </c>
      <c r="W113" s="87">
        <v>6</v>
      </c>
      <c r="X113" s="87"/>
      <c r="Y113" s="87"/>
      <c r="Z113" s="87"/>
      <c r="AA113" s="87"/>
      <c r="AB113" s="87"/>
      <c r="AC113" s="87"/>
      <c r="AD113" s="87"/>
      <c r="AE113" s="87"/>
      <c r="AF113" s="87"/>
      <c r="AG113" s="87"/>
      <c r="AH113" s="87"/>
      <c r="AI113" s="87"/>
      <c r="AJ113" s="87"/>
      <c r="AK113" s="87"/>
      <c r="AL113" s="87"/>
      <c r="AM113" s="87"/>
      <c r="AN113" s="87"/>
      <c r="AO113" s="87"/>
      <c r="AP113" s="87"/>
      <c r="AQ113" s="87"/>
      <c r="AR113" s="87"/>
      <c r="AS113" s="87"/>
      <c r="AT113" s="87"/>
      <c r="AU113" s="87"/>
      <c r="AV113" s="87"/>
      <c r="AW113" s="87"/>
      <c r="AX113" s="87"/>
      <c r="AY113" s="87"/>
      <c r="AZ113" s="87"/>
      <c r="BA113" s="87"/>
      <c r="BB113" s="87"/>
      <c r="BC113" s="87"/>
      <c r="BD113" s="87"/>
      <c r="BE113" s="87"/>
      <c r="BF113" s="87"/>
      <c r="BG113" s="87"/>
      <c r="BH113" s="87"/>
      <c r="BI113" s="87"/>
      <c r="BJ113" s="87"/>
      <c r="BK113" s="87"/>
      <c r="BL113" s="87"/>
      <c r="BM113" s="87"/>
      <c r="BN113" s="87"/>
      <c r="BO113" s="87"/>
      <c r="BP113" s="87"/>
      <c r="BQ113" s="87"/>
      <c r="BR113" s="87"/>
      <c r="BS113" s="87"/>
      <c r="BT113" s="87"/>
      <c r="BU113" s="87"/>
      <c r="BV113" s="87"/>
      <c r="BW113" s="87"/>
      <c r="BX113" s="87"/>
      <c r="BY113" s="87"/>
      <c r="BZ113" s="87"/>
      <c r="CA113" s="87"/>
      <c r="CB113" s="87"/>
      <c r="CC113" s="87"/>
      <c r="CD113" s="87"/>
      <c r="CE113" s="87"/>
      <c r="CF113" s="87"/>
      <c r="CG113" s="87"/>
      <c r="CH113" s="87"/>
      <c r="CI113" s="87"/>
      <c r="CJ113" s="87"/>
      <c r="CK113" s="87"/>
      <c r="CL113" s="87"/>
      <c r="CM113" s="87"/>
      <c r="CN113" s="87"/>
      <c r="CO113" s="87"/>
      <c r="CP113" s="87"/>
      <c r="CQ113" s="87"/>
      <c r="CR113" s="87"/>
      <c r="CS113" s="87"/>
      <c r="CT113" s="87"/>
      <c r="CU113" s="87"/>
      <c r="CV113" s="87"/>
      <c r="CW113" s="87"/>
      <c r="CX113" s="87"/>
      <c r="CY113" s="87"/>
      <c r="CZ113" s="87"/>
      <c r="DA113" s="87"/>
      <c r="DB113" s="87"/>
      <c r="DC113" s="87"/>
      <c r="DD113" s="87"/>
      <c r="DE113" s="87"/>
      <c r="DF113" s="87"/>
      <c r="DG113" s="87"/>
      <c r="DH113" s="87"/>
      <c r="DI113" s="87"/>
      <c r="DJ113" s="87"/>
      <c r="DK113" s="87"/>
      <c r="DL113" s="87"/>
      <c r="DM113" s="87"/>
      <c r="DN113" s="87"/>
      <c r="DO113" s="87"/>
      <c r="DP113" s="87"/>
      <c r="DQ113" s="87"/>
      <c r="DR113" s="87"/>
      <c r="DS113" s="87"/>
      <c r="DT113" s="87"/>
      <c r="DU113" s="87"/>
      <c r="DV113" s="87"/>
      <c r="DW113" s="87"/>
      <c r="DX113" s="87"/>
      <c r="DY113" s="87"/>
      <c r="DZ113" s="87"/>
      <c r="EA113" s="87"/>
      <c r="EB113" s="87"/>
      <c r="EC113" s="87"/>
      <c r="ED113" s="87"/>
      <c r="EE113" s="87"/>
      <c r="EF113" s="87"/>
      <c r="EG113" s="87"/>
      <c r="EH113" s="87"/>
      <c r="EI113" s="87"/>
      <c r="EJ113" s="87"/>
      <c r="EK113" s="87"/>
      <c r="EL113" s="87">
        <v>2</v>
      </c>
      <c r="EM113" s="87"/>
      <c r="EN113" s="87">
        <v>1</v>
      </c>
      <c r="EO113" s="87"/>
      <c r="EP113" s="87">
        <v>1</v>
      </c>
      <c r="EQ113" s="87"/>
      <c r="ER113" s="87"/>
      <c r="ES113" s="87"/>
      <c r="ET113" s="87"/>
      <c r="EU113" s="87"/>
      <c r="EV113" s="87"/>
      <c r="EW113" s="87"/>
      <c r="EX113" s="87"/>
      <c r="EY113" s="87"/>
      <c r="EZ113" s="87"/>
      <c r="FA113" s="87"/>
      <c r="FB113" s="87"/>
      <c r="FC113" s="87"/>
      <c r="FD113" s="87"/>
      <c r="FE113" s="87"/>
      <c r="FF113" s="87"/>
      <c r="FG113" s="87"/>
      <c r="FH113" s="87"/>
      <c r="FI113" s="87"/>
      <c r="FJ113" s="87"/>
      <c r="FK113" s="87"/>
      <c r="FL113" s="87"/>
      <c r="FM113" s="87"/>
      <c r="FN113" s="87"/>
      <c r="FO113" s="87"/>
      <c r="FP113" s="87"/>
      <c r="FQ113" s="87"/>
      <c r="FR113" s="87"/>
      <c r="FS113" s="87"/>
      <c r="FT113" s="87"/>
      <c r="FU113" s="87"/>
      <c r="FV113" s="87">
        <v>17</v>
      </c>
      <c r="FW113" s="87">
        <v>1</v>
      </c>
      <c r="FX113" s="87">
        <v>18</v>
      </c>
      <c r="FY113" s="87">
        <v>18</v>
      </c>
      <c r="FZ113" s="87"/>
      <c r="GA113" s="87"/>
      <c r="GB113" s="87"/>
      <c r="GC113" s="87">
        <v>18</v>
      </c>
      <c r="GD113" s="87"/>
      <c r="GE113" s="87"/>
      <c r="GF113" s="87">
        <v>0</v>
      </c>
      <c r="GG113" s="87"/>
      <c r="GH113" s="87"/>
      <c r="GI113" s="87"/>
      <c r="GJ113" s="87"/>
      <c r="GK113" s="87"/>
      <c r="GL113" s="87"/>
      <c r="GM113" s="87">
        <v>0</v>
      </c>
      <c r="GN113" s="87"/>
      <c r="GO113" s="87"/>
      <c r="GP113" s="87">
        <v>0</v>
      </c>
      <c r="GQ113" s="87"/>
      <c r="GR113" s="87"/>
      <c r="GS113" s="87"/>
      <c r="GT113" s="87"/>
      <c r="GU113" s="87">
        <v>0</v>
      </c>
      <c r="GV113" s="87"/>
      <c r="GW113" s="87"/>
      <c r="GX113" s="87">
        <v>0</v>
      </c>
      <c r="GY113" s="87"/>
      <c r="GZ113" s="87"/>
      <c r="HA113" s="87"/>
      <c r="HB113" s="87"/>
      <c r="HC113" s="87">
        <v>0</v>
      </c>
    </row>
    <row r="114" spans="1:211" ht="60">
      <c r="A114" s="783" t="s">
        <v>638</v>
      </c>
      <c r="B114" s="87" t="s">
        <v>411</v>
      </c>
      <c r="C114" s="783" t="s">
        <v>4382</v>
      </c>
      <c r="D114" s="87" t="s">
        <v>3211</v>
      </c>
      <c r="E114" s="87" t="s">
        <v>3212</v>
      </c>
      <c r="F114" s="87">
        <v>2466</v>
      </c>
      <c r="G114" s="87" t="s">
        <v>3213</v>
      </c>
      <c r="H114" s="87" t="s">
        <v>3214</v>
      </c>
      <c r="I114" s="87" t="s">
        <v>3216</v>
      </c>
      <c r="J114" s="87" t="s">
        <v>3215</v>
      </c>
      <c r="K114" s="87" t="s">
        <v>3217</v>
      </c>
      <c r="L114" s="87" t="s">
        <v>3218</v>
      </c>
      <c r="M114" s="87">
        <v>11</v>
      </c>
      <c r="N114" s="87"/>
      <c r="O114" s="87">
        <v>2</v>
      </c>
      <c r="P114" s="87">
        <v>2</v>
      </c>
      <c r="Q114" s="87">
        <v>15</v>
      </c>
      <c r="R114" s="87">
        <v>1</v>
      </c>
      <c r="S114" s="87"/>
      <c r="T114" s="87"/>
      <c r="U114" s="87">
        <v>19</v>
      </c>
      <c r="V114" s="87">
        <v>12</v>
      </c>
      <c r="W114" s="87">
        <v>2</v>
      </c>
      <c r="X114" s="87"/>
      <c r="Y114" s="87"/>
      <c r="Z114" s="87"/>
      <c r="AA114" s="87"/>
      <c r="AB114" s="87"/>
      <c r="AC114" s="87"/>
      <c r="AD114" s="87"/>
      <c r="AE114" s="87"/>
      <c r="AF114" s="87"/>
      <c r="AG114" s="87"/>
      <c r="AH114" s="87"/>
      <c r="AI114" s="87"/>
      <c r="AJ114" s="87"/>
      <c r="AK114" s="87"/>
      <c r="AL114" s="87"/>
      <c r="AM114" s="87"/>
      <c r="AN114" s="87"/>
      <c r="AO114" s="87"/>
      <c r="AP114" s="87"/>
      <c r="AQ114" s="87"/>
      <c r="AR114" s="87"/>
      <c r="AS114" s="87"/>
      <c r="AT114" s="87"/>
      <c r="AU114" s="87"/>
      <c r="AV114" s="87"/>
      <c r="AW114" s="87"/>
      <c r="AX114" s="87"/>
      <c r="AY114" s="87"/>
      <c r="AZ114" s="87"/>
      <c r="BA114" s="87"/>
      <c r="BB114" s="87"/>
      <c r="BC114" s="87"/>
      <c r="BD114" s="87"/>
      <c r="BE114" s="87"/>
      <c r="BF114" s="87"/>
      <c r="BG114" s="87"/>
      <c r="BH114" s="87"/>
      <c r="BI114" s="87"/>
      <c r="BJ114" s="87"/>
      <c r="BK114" s="87"/>
      <c r="BL114" s="87"/>
      <c r="BM114" s="87"/>
      <c r="BN114" s="87"/>
      <c r="BO114" s="87"/>
      <c r="BP114" s="87"/>
      <c r="BQ114" s="87"/>
      <c r="BR114" s="87"/>
      <c r="BS114" s="87"/>
      <c r="BT114" s="87"/>
      <c r="BU114" s="87"/>
      <c r="BV114" s="87"/>
      <c r="BW114" s="87"/>
      <c r="BX114" s="87"/>
      <c r="BY114" s="87"/>
      <c r="BZ114" s="87"/>
      <c r="CA114" s="87"/>
      <c r="CB114" s="87"/>
      <c r="CC114" s="87"/>
      <c r="CD114" s="87"/>
      <c r="CE114" s="87"/>
      <c r="CF114" s="87"/>
      <c r="CG114" s="87"/>
      <c r="CH114" s="87"/>
      <c r="CI114" s="87"/>
      <c r="CJ114" s="87"/>
      <c r="CK114" s="87"/>
      <c r="CL114" s="87"/>
      <c r="CM114" s="87"/>
      <c r="CN114" s="87"/>
      <c r="CO114" s="87"/>
      <c r="CP114" s="87"/>
      <c r="CQ114" s="87"/>
      <c r="CR114" s="87"/>
      <c r="CS114" s="87"/>
      <c r="CT114" s="87"/>
      <c r="CU114" s="87"/>
      <c r="CV114" s="87"/>
      <c r="CW114" s="87"/>
      <c r="CX114" s="87"/>
      <c r="CY114" s="87"/>
      <c r="CZ114" s="87"/>
      <c r="DA114" s="87"/>
      <c r="DB114" s="87"/>
      <c r="DC114" s="87"/>
      <c r="DD114" s="87"/>
      <c r="DE114" s="87"/>
      <c r="DF114" s="87"/>
      <c r="DG114" s="87"/>
      <c r="DH114" s="87"/>
      <c r="DI114" s="87"/>
      <c r="DJ114" s="87"/>
      <c r="DK114" s="87"/>
      <c r="DL114" s="87"/>
      <c r="DM114" s="87"/>
      <c r="DN114" s="87"/>
      <c r="DO114" s="87"/>
      <c r="DP114" s="87"/>
      <c r="DQ114" s="87"/>
      <c r="DR114" s="87"/>
      <c r="DS114" s="87"/>
      <c r="DT114" s="87"/>
      <c r="DU114" s="87"/>
      <c r="DV114" s="87"/>
      <c r="DW114" s="87"/>
      <c r="DX114" s="87"/>
      <c r="DY114" s="87"/>
      <c r="DZ114" s="87"/>
      <c r="EA114" s="87"/>
      <c r="EB114" s="87"/>
      <c r="EC114" s="87"/>
      <c r="ED114" s="87"/>
      <c r="EE114" s="87"/>
      <c r="EF114" s="87"/>
      <c r="EG114" s="87"/>
      <c r="EH114" s="87"/>
      <c r="EI114" s="87"/>
      <c r="EJ114" s="87"/>
      <c r="EK114" s="87"/>
      <c r="EL114" s="87"/>
      <c r="EM114" s="87"/>
      <c r="EN114" s="87"/>
      <c r="EO114" s="87">
        <v>1</v>
      </c>
      <c r="EP114" s="87"/>
      <c r="EQ114" s="87"/>
      <c r="ER114" s="87"/>
      <c r="ES114" s="87"/>
      <c r="ET114" s="87"/>
      <c r="EU114" s="87"/>
      <c r="EV114" s="87"/>
      <c r="EW114" s="87"/>
      <c r="EX114" s="87"/>
      <c r="EY114" s="87"/>
      <c r="EZ114" s="87"/>
      <c r="FA114" s="87"/>
      <c r="FB114" s="87"/>
      <c r="FC114" s="87"/>
      <c r="FD114" s="87"/>
      <c r="FE114" s="87"/>
      <c r="FF114" s="87"/>
      <c r="FG114" s="87"/>
      <c r="FH114" s="87"/>
      <c r="FI114" s="87"/>
      <c r="FJ114" s="87"/>
      <c r="FK114" s="87"/>
      <c r="FL114" s="87"/>
      <c r="FM114" s="87"/>
      <c r="FN114" s="87"/>
      <c r="FO114" s="87"/>
      <c r="FP114" s="87"/>
      <c r="FQ114" s="87"/>
      <c r="FR114" s="87"/>
      <c r="FS114" s="87"/>
      <c r="FT114" s="87"/>
      <c r="FU114" s="87"/>
      <c r="FV114" s="87">
        <v>3</v>
      </c>
      <c r="FW114" s="87"/>
      <c r="FX114" s="87">
        <v>3</v>
      </c>
      <c r="FY114" s="87"/>
      <c r="FZ114" s="87"/>
      <c r="GA114" s="87"/>
      <c r="GB114" s="87">
        <v>3</v>
      </c>
      <c r="GC114" s="87">
        <v>3</v>
      </c>
      <c r="GD114" s="87"/>
      <c r="GE114" s="87"/>
      <c r="GF114" s="87">
        <v>0</v>
      </c>
      <c r="GG114" s="87"/>
      <c r="GH114" s="87"/>
      <c r="GI114" s="87"/>
      <c r="GJ114" s="87"/>
      <c r="GK114" s="87"/>
      <c r="GL114" s="87"/>
      <c r="GM114" s="87">
        <v>0</v>
      </c>
      <c r="GN114" s="87"/>
      <c r="GO114" s="87"/>
      <c r="GP114" s="87">
        <v>0</v>
      </c>
      <c r="GQ114" s="87"/>
      <c r="GR114" s="87"/>
      <c r="GS114" s="87"/>
      <c r="GT114" s="87"/>
      <c r="GU114" s="87">
        <v>0</v>
      </c>
      <c r="GV114" s="87"/>
      <c r="GW114" s="87"/>
      <c r="GX114" s="87">
        <v>0</v>
      </c>
      <c r="GY114" s="87"/>
      <c r="GZ114" s="87"/>
      <c r="HA114" s="87"/>
      <c r="HB114" s="87"/>
      <c r="HC114" s="87">
        <v>0</v>
      </c>
    </row>
    <row r="115" spans="1:211" ht="60">
      <c r="A115" s="783" t="s">
        <v>639</v>
      </c>
      <c r="B115" s="87" t="s">
        <v>412</v>
      </c>
      <c r="C115" s="783" t="s">
        <v>3219</v>
      </c>
      <c r="D115" s="87" t="s">
        <v>3220</v>
      </c>
      <c r="E115" s="87" t="s">
        <v>3221</v>
      </c>
      <c r="F115" s="87">
        <v>6305</v>
      </c>
      <c r="G115" s="87" t="s">
        <v>3222</v>
      </c>
      <c r="H115" s="87" t="s">
        <v>3223</v>
      </c>
      <c r="I115" s="87" t="s">
        <v>4383</v>
      </c>
      <c r="J115" s="87" t="s">
        <v>4384</v>
      </c>
      <c r="K115" s="87" t="s">
        <v>4385</v>
      </c>
      <c r="L115" s="87" t="s">
        <v>4386</v>
      </c>
      <c r="M115" s="87">
        <v>5</v>
      </c>
      <c r="N115" s="87"/>
      <c r="O115" s="87">
        <v>10</v>
      </c>
      <c r="P115" s="87">
        <v>2</v>
      </c>
      <c r="Q115" s="87">
        <v>11</v>
      </c>
      <c r="R115" s="87">
        <v>0</v>
      </c>
      <c r="S115" s="87"/>
      <c r="T115" s="87"/>
      <c r="U115" s="87">
        <v>17</v>
      </c>
      <c r="V115" s="87">
        <v>17</v>
      </c>
      <c r="W115" s="87">
        <v>1</v>
      </c>
      <c r="X115" s="87"/>
      <c r="Y115" s="87"/>
      <c r="Z115" s="87"/>
      <c r="AA115" s="87"/>
      <c r="AB115" s="87"/>
      <c r="AC115" s="87"/>
      <c r="AD115" s="87"/>
      <c r="AE115" s="87"/>
      <c r="AF115" s="87"/>
      <c r="AG115" s="87"/>
      <c r="AH115" s="87"/>
      <c r="AI115" s="87"/>
      <c r="AJ115" s="87"/>
      <c r="AK115" s="87"/>
      <c r="AL115" s="87"/>
      <c r="AM115" s="87"/>
      <c r="AN115" s="87"/>
      <c r="AO115" s="87"/>
      <c r="AP115" s="87"/>
      <c r="AQ115" s="87"/>
      <c r="AR115" s="87"/>
      <c r="AS115" s="87"/>
      <c r="AT115" s="87"/>
      <c r="AU115" s="87"/>
      <c r="AV115" s="87"/>
      <c r="AW115" s="87"/>
      <c r="AX115" s="87"/>
      <c r="AY115" s="87"/>
      <c r="AZ115" s="87"/>
      <c r="BA115" s="87"/>
      <c r="BB115" s="87"/>
      <c r="BC115" s="87"/>
      <c r="BD115" s="87"/>
      <c r="BE115" s="87"/>
      <c r="BF115" s="87"/>
      <c r="BG115" s="87"/>
      <c r="BH115" s="87"/>
      <c r="BI115" s="87"/>
      <c r="BJ115" s="87"/>
      <c r="BK115" s="87"/>
      <c r="BL115" s="87"/>
      <c r="BM115" s="87"/>
      <c r="BN115" s="87"/>
      <c r="BO115" s="87"/>
      <c r="BP115" s="87"/>
      <c r="BQ115" s="87"/>
      <c r="BR115" s="87"/>
      <c r="BS115" s="87"/>
      <c r="BT115" s="87"/>
      <c r="BU115" s="87"/>
      <c r="BV115" s="87"/>
      <c r="BW115" s="87"/>
      <c r="BX115" s="87"/>
      <c r="BY115" s="87"/>
      <c r="BZ115" s="87"/>
      <c r="CA115" s="87"/>
      <c r="CB115" s="87"/>
      <c r="CC115" s="87"/>
      <c r="CD115" s="87"/>
      <c r="CE115" s="87"/>
      <c r="CF115" s="87"/>
      <c r="CG115" s="87"/>
      <c r="CH115" s="87"/>
      <c r="CI115" s="87"/>
      <c r="CJ115" s="87"/>
      <c r="CK115" s="87"/>
      <c r="CL115" s="87"/>
      <c r="CM115" s="87"/>
      <c r="CN115" s="87"/>
      <c r="CO115" s="87"/>
      <c r="CP115" s="87"/>
      <c r="CQ115" s="87"/>
      <c r="CR115" s="87"/>
      <c r="CS115" s="87"/>
      <c r="CT115" s="87"/>
      <c r="CU115" s="87"/>
      <c r="CV115" s="87"/>
      <c r="CW115" s="87"/>
      <c r="CX115" s="87"/>
      <c r="CY115" s="87"/>
      <c r="CZ115" s="87"/>
      <c r="DA115" s="87"/>
      <c r="DB115" s="87"/>
      <c r="DC115" s="87"/>
      <c r="DD115" s="87"/>
      <c r="DE115" s="87"/>
      <c r="DF115" s="87"/>
      <c r="DG115" s="87"/>
      <c r="DH115" s="87"/>
      <c r="DI115" s="87"/>
      <c r="DJ115" s="87"/>
      <c r="DK115" s="87"/>
      <c r="DL115" s="87"/>
      <c r="DM115" s="87"/>
      <c r="DN115" s="87"/>
      <c r="DO115" s="87"/>
      <c r="DP115" s="87"/>
      <c r="DQ115" s="87"/>
      <c r="DR115" s="87"/>
      <c r="DS115" s="87"/>
      <c r="DT115" s="87"/>
      <c r="DU115" s="87"/>
      <c r="DV115" s="87"/>
      <c r="DW115" s="87"/>
      <c r="DX115" s="87"/>
      <c r="DY115" s="87"/>
      <c r="DZ115" s="87"/>
      <c r="EA115" s="87"/>
      <c r="EB115" s="87"/>
      <c r="EC115" s="87"/>
      <c r="ED115" s="87"/>
      <c r="EE115" s="87"/>
      <c r="EF115" s="87"/>
      <c r="EG115" s="87"/>
      <c r="EH115" s="87"/>
      <c r="EI115" s="87"/>
      <c r="EJ115" s="87"/>
      <c r="EK115" s="87">
        <v>5</v>
      </c>
      <c r="EL115" s="87"/>
      <c r="EM115" s="87"/>
      <c r="EN115" s="87"/>
      <c r="EO115" s="87"/>
      <c r="EP115" s="87"/>
      <c r="EQ115" s="87"/>
      <c r="ER115" s="87"/>
      <c r="ES115" s="87"/>
      <c r="ET115" s="87"/>
      <c r="EU115" s="87"/>
      <c r="EV115" s="87"/>
      <c r="EW115" s="87"/>
      <c r="EX115" s="87"/>
      <c r="EY115" s="87"/>
      <c r="EZ115" s="87"/>
      <c r="FA115" s="87"/>
      <c r="FB115" s="87"/>
      <c r="FC115" s="87"/>
      <c r="FD115" s="87"/>
      <c r="FE115" s="87"/>
      <c r="FF115" s="87"/>
      <c r="FG115" s="87"/>
      <c r="FH115" s="87"/>
      <c r="FI115" s="87"/>
      <c r="FJ115" s="87"/>
      <c r="FK115" s="87"/>
      <c r="FL115" s="87"/>
      <c r="FM115" s="87"/>
      <c r="FN115" s="87"/>
      <c r="FO115" s="87"/>
      <c r="FP115" s="87"/>
      <c r="FQ115" s="87"/>
      <c r="FR115" s="87"/>
      <c r="FS115" s="87"/>
      <c r="FT115" s="87"/>
      <c r="FU115" s="87"/>
      <c r="FV115" s="87"/>
      <c r="FW115" s="87">
        <v>3</v>
      </c>
      <c r="FX115" s="87">
        <v>3</v>
      </c>
      <c r="FY115" s="87"/>
      <c r="FZ115" s="87"/>
      <c r="GA115" s="87"/>
      <c r="GB115" s="87">
        <v>3</v>
      </c>
      <c r="GC115" s="87">
        <v>3</v>
      </c>
      <c r="GD115" s="87"/>
      <c r="GE115" s="87"/>
      <c r="GF115" s="87">
        <v>0</v>
      </c>
      <c r="GG115" s="87"/>
      <c r="GH115" s="87"/>
      <c r="GI115" s="87"/>
      <c r="GJ115" s="87"/>
      <c r="GK115" s="87"/>
      <c r="GL115" s="87"/>
      <c r="GM115" s="87">
        <v>0</v>
      </c>
      <c r="GN115" s="87"/>
      <c r="GO115" s="87"/>
      <c r="GP115" s="87">
        <v>0</v>
      </c>
      <c r="GQ115" s="87"/>
      <c r="GR115" s="87"/>
      <c r="GS115" s="87"/>
      <c r="GT115" s="87"/>
      <c r="GU115" s="87">
        <v>0</v>
      </c>
      <c r="GV115" s="87"/>
      <c r="GW115" s="87"/>
      <c r="GX115" s="87">
        <v>0</v>
      </c>
      <c r="GY115" s="87"/>
      <c r="GZ115" s="87"/>
      <c r="HA115" s="87"/>
      <c r="HB115" s="87"/>
      <c r="HC115" s="87">
        <v>0</v>
      </c>
    </row>
    <row r="116" spans="1:211" ht="48">
      <c r="A116" s="783" t="s">
        <v>640</v>
      </c>
      <c r="B116" s="87" t="s">
        <v>413</v>
      </c>
      <c r="C116" s="783" t="s">
        <v>4387</v>
      </c>
      <c r="D116" s="87" t="s">
        <v>3762</v>
      </c>
      <c r="E116" s="87" t="s">
        <v>3763</v>
      </c>
      <c r="F116" s="87">
        <v>7402</v>
      </c>
      <c r="G116" s="87" t="s">
        <v>3224</v>
      </c>
      <c r="H116" s="87" t="s">
        <v>3225</v>
      </c>
      <c r="I116" s="87" t="s">
        <v>4388</v>
      </c>
      <c r="J116" s="87" t="s">
        <v>3981</v>
      </c>
      <c r="K116" s="87" t="s">
        <v>3543</v>
      </c>
      <c r="L116" s="87" t="s">
        <v>4389</v>
      </c>
      <c r="M116" s="87">
        <v>5</v>
      </c>
      <c r="N116" s="87"/>
      <c r="O116" s="87"/>
      <c r="P116" s="87">
        <v>1</v>
      </c>
      <c r="Q116" s="87">
        <v>9</v>
      </c>
      <c r="R116" s="87"/>
      <c r="S116" s="87"/>
      <c r="T116" s="87"/>
      <c r="U116" s="87">
        <v>5</v>
      </c>
      <c r="V116" s="87">
        <v>5</v>
      </c>
      <c r="W116" s="87"/>
      <c r="X116" s="87"/>
      <c r="Y116" s="87"/>
      <c r="Z116" s="87"/>
      <c r="AA116" s="87"/>
      <c r="AB116" s="87"/>
      <c r="AC116" s="87"/>
      <c r="AD116" s="87"/>
      <c r="AE116" s="87"/>
      <c r="AF116" s="87"/>
      <c r="AG116" s="87"/>
      <c r="AH116" s="87"/>
      <c r="AI116" s="87"/>
      <c r="AJ116" s="87"/>
      <c r="AK116" s="87"/>
      <c r="AL116" s="87"/>
      <c r="AM116" s="87"/>
      <c r="AN116" s="87"/>
      <c r="AO116" s="87"/>
      <c r="AP116" s="87"/>
      <c r="AQ116" s="87"/>
      <c r="AR116" s="87"/>
      <c r="AS116" s="87"/>
      <c r="AT116" s="87"/>
      <c r="AU116" s="87"/>
      <c r="AV116" s="87"/>
      <c r="AW116" s="87"/>
      <c r="AX116" s="87"/>
      <c r="AY116" s="87"/>
      <c r="AZ116" s="87"/>
      <c r="BA116" s="87"/>
      <c r="BB116" s="87"/>
      <c r="BC116" s="87"/>
      <c r="BD116" s="87"/>
      <c r="BE116" s="87"/>
      <c r="BF116" s="87"/>
      <c r="BG116" s="87"/>
      <c r="BH116" s="87"/>
      <c r="BI116" s="87"/>
      <c r="BJ116" s="87"/>
      <c r="BK116" s="87"/>
      <c r="BL116" s="87"/>
      <c r="BM116" s="87"/>
      <c r="BN116" s="87"/>
      <c r="BO116" s="87"/>
      <c r="BP116" s="87"/>
      <c r="BQ116" s="87"/>
      <c r="BR116" s="87"/>
      <c r="BS116" s="87"/>
      <c r="BT116" s="87"/>
      <c r="BU116" s="87"/>
      <c r="BV116" s="87"/>
      <c r="BW116" s="87"/>
      <c r="BX116" s="87"/>
      <c r="BY116" s="87"/>
      <c r="BZ116" s="87"/>
      <c r="CA116" s="87"/>
      <c r="CB116" s="87"/>
      <c r="CC116" s="87"/>
      <c r="CD116" s="87"/>
      <c r="CE116" s="87"/>
      <c r="CF116" s="87"/>
      <c r="CG116" s="87"/>
      <c r="CH116" s="87"/>
      <c r="CI116" s="87"/>
      <c r="CJ116" s="87"/>
      <c r="CK116" s="87"/>
      <c r="CL116" s="87"/>
      <c r="CM116" s="87"/>
      <c r="CN116" s="87"/>
      <c r="CO116" s="87"/>
      <c r="CP116" s="87"/>
      <c r="CQ116" s="87"/>
      <c r="CR116" s="87"/>
      <c r="CS116" s="87"/>
      <c r="CT116" s="87"/>
      <c r="CU116" s="87"/>
      <c r="CV116" s="87"/>
      <c r="CW116" s="87"/>
      <c r="CX116" s="87"/>
      <c r="CY116" s="87"/>
      <c r="CZ116" s="87"/>
      <c r="DA116" s="87"/>
      <c r="DB116" s="87"/>
      <c r="DC116" s="87"/>
      <c r="DD116" s="87"/>
      <c r="DE116" s="87"/>
      <c r="DF116" s="87"/>
      <c r="DG116" s="87"/>
      <c r="DH116" s="87"/>
      <c r="DI116" s="87"/>
      <c r="DJ116" s="87"/>
      <c r="DK116" s="87"/>
      <c r="DL116" s="87"/>
      <c r="DM116" s="87"/>
      <c r="DN116" s="87"/>
      <c r="DO116" s="87"/>
      <c r="DP116" s="87"/>
      <c r="DQ116" s="87"/>
      <c r="DR116" s="87"/>
      <c r="DS116" s="87"/>
      <c r="DT116" s="87"/>
      <c r="DU116" s="87"/>
      <c r="DV116" s="87"/>
      <c r="DW116" s="87"/>
      <c r="DX116" s="87"/>
      <c r="DY116" s="87"/>
      <c r="DZ116" s="87"/>
      <c r="EA116" s="87"/>
      <c r="EB116" s="87"/>
      <c r="EC116" s="87"/>
      <c r="ED116" s="87"/>
      <c r="EE116" s="87"/>
      <c r="EF116" s="87"/>
      <c r="EG116" s="87"/>
      <c r="EH116" s="87"/>
      <c r="EI116" s="87"/>
      <c r="EJ116" s="87"/>
      <c r="EK116" s="87"/>
      <c r="EL116" s="87"/>
      <c r="EM116" s="87"/>
      <c r="EN116" s="87"/>
      <c r="EO116" s="87"/>
      <c r="EP116" s="87"/>
      <c r="EQ116" s="87"/>
      <c r="ER116" s="87"/>
      <c r="ES116" s="87"/>
      <c r="ET116" s="87"/>
      <c r="EU116" s="87"/>
      <c r="EV116" s="87"/>
      <c r="EW116" s="87"/>
      <c r="EX116" s="87"/>
      <c r="EY116" s="87"/>
      <c r="EZ116" s="87"/>
      <c r="FA116" s="87"/>
      <c r="FB116" s="87"/>
      <c r="FC116" s="87"/>
      <c r="FD116" s="87"/>
      <c r="FE116" s="87"/>
      <c r="FF116" s="87"/>
      <c r="FG116" s="87"/>
      <c r="FH116" s="87"/>
      <c r="FI116" s="87"/>
      <c r="FJ116" s="87"/>
      <c r="FK116" s="87"/>
      <c r="FL116" s="87"/>
      <c r="FM116" s="87"/>
      <c r="FN116" s="87"/>
      <c r="FO116" s="87"/>
      <c r="FP116" s="87"/>
      <c r="FQ116" s="87"/>
      <c r="FR116" s="87"/>
      <c r="FS116" s="87"/>
      <c r="FT116" s="87"/>
      <c r="FU116" s="87"/>
      <c r="FV116" s="87"/>
      <c r="FW116" s="87"/>
      <c r="FX116" s="87">
        <v>0</v>
      </c>
      <c r="FY116" s="87"/>
      <c r="FZ116" s="87"/>
      <c r="GA116" s="87"/>
      <c r="GB116" s="87"/>
      <c r="GC116" s="87">
        <v>0</v>
      </c>
      <c r="GD116" s="87"/>
      <c r="GE116" s="87"/>
      <c r="GF116" s="87">
        <v>0</v>
      </c>
      <c r="GG116" s="87"/>
      <c r="GH116" s="87"/>
      <c r="GI116" s="87"/>
      <c r="GJ116" s="87"/>
      <c r="GK116" s="87"/>
      <c r="GL116" s="87"/>
      <c r="GM116" s="87">
        <v>0</v>
      </c>
      <c r="GN116" s="87"/>
      <c r="GO116" s="87"/>
      <c r="GP116" s="87">
        <v>0</v>
      </c>
      <c r="GQ116" s="87"/>
      <c r="GR116" s="87"/>
      <c r="GS116" s="87"/>
      <c r="GT116" s="87"/>
      <c r="GU116" s="87">
        <v>0</v>
      </c>
      <c r="GV116" s="87"/>
      <c r="GW116" s="87"/>
      <c r="GX116" s="87">
        <v>0</v>
      </c>
      <c r="GY116" s="87"/>
      <c r="GZ116" s="87"/>
      <c r="HA116" s="87"/>
      <c r="HB116" s="87"/>
      <c r="HC116" s="87">
        <v>0</v>
      </c>
    </row>
    <row r="117" spans="1:211" ht="60">
      <c r="A117" s="783" t="s">
        <v>641</v>
      </c>
      <c r="B117" s="87" t="s">
        <v>414</v>
      </c>
      <c r="C117" s="783" t="s">
        <v>4390</v>
      </c>
      <c r="D117" s="87" t="s">
        <v>4391</v>
      </c>
      <c r="E117" s="87" t="s">
        <v>3226</v>
      </c>
      <c r="F117" s="87">
        <v>3823</v>
      </c>
      <c r="G117" s="87" t="s">
        <v>3227</v>
      </c>
      <c r="H117" s="87" t="s">
        <v>3982</v>
      </c>
      <c r="I117" s="87" t="s">
        <v>4392</v>
      </c>
      <c r="J117" s="87" t="s">
        <v>4393</v>
      </c>
      <c r="K117" s="87" t="s">
        <v>3463</v>
      </c>
      <c r="L117" s="87" t="s">
        <v>4394</v>
      </c>
      <c r="M117" s="87">
        <v>2</v>
      </c>
      <c r="N117" s="87"/>
      <c r="O117" s="87"/>
      <c r="P117" s="87"/>
      <c r="Q117" s="87">
        <v>8</v>
      </c>
      <c r="R117" s="87">
        <v>1</v>
      </c>
      <c r="S117" s="87"/>
      <c r="T117" s="87"/>
      <c r="U117" s="87">
        <v>12</v>
      </c>
      <c r="V117" s="87">
        <v>2</v>
      </c>
      <c r="W117" s="87">
        <v>1</v>
      </c>
      <c r="X117" s="87"/>
      <c r="Y117" s="87"/>
      <c r="Z117" s="87"/>
      <c r="AA117" s="87"/>
      <c r="AB117" s="87"/>
      <c r="AC117" s="87"/>
      <c r="AD117" s="87"/>
      <c r="AE117" s="87"/>
      <c r="AF117" s="87"/>
      <c r="AG117" s="87"/>
      <c r="AH117" s="87"/>
      <c r="AI117" s="87"/>
      <c r="AJ117" s="87"/>
      <c r="AK117" s="87"/>
      <c r="AL117" s="87"/>
      <c r="AM117" s="87"/>
      <c r="AN117" s="87"/>
      <c r="AO117" s="87"/>
      <c r="AP117" s="87"/>
      <c r="AQ117" s="87"/>
      <c r="AR117" s="87"/>
      <c r="AS117" s="87"/>
      <c r="AT117" s="87"/>
      <c r="AU117" s="87"/>
      <c r="AV117" s="87"/>
      <c r="AW117" s="87"/>
      <c r="AX117" s="87"/>
      <c r="AY117" s="87"/>
      <c r="AZ117" s="87"/>
      <c r="BA117" s="87"/>
      <c r="BB117" s="87"/>
      <c r="BC117" s="87"/>
      <c r="BD117" s="87"/>
      <c r="BE117" s="87"/>
      <c r="BF117" s="87"/>
      <c r="BG117" s="87"/>
      <c r="BH117" s="87"/>
      <c r="BI117" s="87"/>
      <c r="BJ117" s="87"/>
      <c r="BK117" s="87"/>
      <c r="BL117" s="87"/>
      <c r="BM117" s="87"/>
      <c r="BN117" s="87"/>
      <c r="BO117" s="87"/>
      <c r="BP117" s="87"/>
      <c r="BQ117" s="87"/>
      <c r="BR117" s="87"/>
      <c r="BS117" s="87"/>
      <c r="BT117" s="87"/>
      <c r="BU117" s="87"/>
      <c r="BV117" s="87"/>
      <c r="BW117" s="87"/>
      <c r="BX117" s="87"/>
      <c r="BY117" s="87"/>
      <c r="BZ117" s="87"/>
      <c r="CA117" s="87"/>
      <c r="CB117" s="87"/>
      <c r="CC117" s="87"/>
      <c r="CD117" s="87"/>
      <c r="CE117" s="87"/>
      <c r="CF117" s="87"/>
      <c r="CG117" s="87"/>
      <c r="CH117" s="87"/>
      <c r="CI117" s="87"/>
      <c r="CJ117" s="87"/>
      <c r="CK117" s="87"/>
      <c r="CL117" s="87"/>
      <c r="CM117" s="87"/>
      <c r="CN117" s="87"/>
      <c r="CO117" s="87"/>
      <c r="CP117" s="87"/>
      <c r="CQ117" s="87"/>
      <c r="CR117" s="87"/>
      <c r="CS117" s="87"/>
      <c r="CT117" s="87"/>
      <c r="CU117" s="87"/>
      <c r="CV117" s="87"/>
      <c r="CW117" s="87"/>
      <c r="CX117" s="87"/>
      <c r="CY117" s="87"/>
      <c r="CZ117" s="87"/>
      <c r="DA117" s="87"/>
      <c r="DB117" s="87"/>
      <c r="DC117" s="87"/>
      <c r="DD117" s="87"/>
      <c r="DE117" s="87"/>
      <c r="DF117" s="87"/>
      <c r="DG117" s="87"/>
      <c r="DH117" s="87"/>
      <c r="DI117" s="87"/>
      <c r="DJ117" s="87"/>
      <c r="DK117" s="87"/>
      <c r="DL117" s="87"/>
      <c r="DM117" s="87"/>
      <c r="DN117" s="87"/>
      <c r="DO117" s="87"/>
      <c r="DP117" s="87"/>
      <c r="DQ117" s="87"/>
      <c r="DR117" s="87"/>
      <c r="DS117" s="87"/>
      <c r="DT117" s="87"/>
      <c r="DU117" s="87"/>
      <c r="DV117" s="87"/>
      <c r="DW117" s="87"/>
      <c r="DX117" s="87"/>
      <c r="DY117" s="87"/>
      <c r="DZ117" s="87"/>
      <c r="EA117" s="87"/>
      <c r="EB117" s="87"/>
      <c r="EC117" s="87"/>
      <c r="ED117" s="87"/>
      <c r="EE117" s="87"/>
      <c r="EF117" s="87"/>
      <c r="EG117" s="87"/>
      <c r="EH117" s="87"/>
      <c r="EI117" s="87"/>
      <c r="EJ117" s="87"/>
      <c r="EK117" s="87">
        <v>1</v>
      </c>
      <c r="EL117" s="87"/>
      <c r="EM117" s="87"/>
      <c r="EN117" s="87"/>
      <c r="EO117" s="87"/>
      <c r="EP117" s="87"/>
      <c r="EQ117" s="87"/>
      <c r="ER117" s="87"/>
      <c r="ES117" s="87"/>
      <c r="ET117" s="87"/>
      <c r="EU117" s="87"/>
      <c r="EV117" s="87"/>
      <c r="EW117" s="87"/>
      <c r="EX117" s="87"/>
      <c r="EY117" s="87"/>
      <c r="EZ117" s="87"/>
      <c r="FA117" s="87"/>
      <c r="FB117" s="87"/>
      <c r="FC117" s="87"/>
      <c r="FD117" s="87"/>
      <c r="FE117" s="87"/>
      <c r="FF117" s="87"/>
      <c r="FG117" s="87"/>
      <c r="FH117" s="87"/>
      <c r="FI117" s="87"/>
      <c r="FJ117" s="87"/>
      <c r="FK117" s="87"/>
      <c r="FL117" s="87"/>
      <c r="FM117" s="87"/>
      <c r="FN117" s="87"/>
      <c r="FO117" s="87"/>
      <c r="FP117" s="87"/>
      <c r="FQ117" s="87"/>
      <c r="FR117" s="87"/>
      <c r="FS117" s="87"/>
      <c r="FT117" s="87"/>
      <c r="FU117" s="87"/>
      <c r="FV117" s="87"/>
      <c r="FW117" s="87">
        <v>2</v>
      </c>
      <c r="FX117" s="87">
        <v>2</v>
      </c>
      <c r="FY117" s="87">
        <v>2</v>
      </c>
      <c r="FZ117" s="87"/>
      <c r="GA117" s="87"/>
      <c r="GB117" s="87"/>
      <c r="GC117" s="87">
        <v>2</v>
      </c>
      <c r="GD117" s="87"/>
      <c r="GE117" s="87"/>
      <c r="GF117" s="87">
        <v>0</v>
      </c>
      <c r="GG117" s="87"/>
      <c r="GH117" s="87"/>
      <c r="GI117" s="87"/>
      <c r="GJ117" s="87"/>
      <c r="GK117" s="87"/>
      <c r="GL117" s="87"/>
      <c r="GM117" s="87">
        <v>0</v>
      </c>
      <c r="GN117" s="87"/>
      <c r="GO117" s="87"/>
      <c r="GP117" s="87">
        <v>0</v>
      </c>
      <c r="GQ117" s="87"/>
      <c r="GR117" s="87"/>
      <c r="GS117" s="87"/>
      <c r="GT117" s="87"/>
      <c r="GU117" s="87">
        <v>0</v>
      </c>
      <c r="GV117" s="87"/>
      <c r="GW117" s="87"/>
      <c r="GX117" s="87">
        <v>0</v>
      </c>
      <c r="GY117" s="87"/>
      <c r="GZ117" s="87"/>
      <c r="HA117" s="87"/>
      <c r="HB117" s="87"/>
      <c r="HC117" s="87">
        <v>0</v>
      </c>
    </row>
    <row r="118" spans="1:211" ht="48">
      <c r="A118" s="783" t="s">
        <v>642</v>
      </c>
      <c r="B118" s="87" t="s">
        <v>415</v>
      </c>
      <c r="C118" s="783" t="s">
        <v>3014</v>
      </c>
      <c r="D118" s="87" t="s">
        <v>3764</v>
      </c>
      <c r="E118" s="87" t="s">
        <v>3765</v>
      </c>
      <c r="F118" s="87">
        <v>2717</v>
      </c>
      <c r="G118" s="87" t="s">
        <v>4395</v>
      </c>
      <c r="H118" s="87" t="s">
        <v>3228</v>
      </c>
      <c r="I118" s="87" t="s">
        <v>4396</v>
      </c>
      <c r="J118" s="87" t="s">
        <v>4397</v>
      </c>
      <c r="K118" s="87" t="s">
        <v>3464</v>
      </c>
      <c r="L118" s="87" t="s">
        <v>4398</v>
      </c>
      <c r="M118" s="87">
        <v>3</v>
      </c>
      <c r="N118" s="87">
        <v>0</v>
      </c>
      <c r="O118" s="87">
        <v>0</v>
      </c>
      <c r="P118" s="87">
        <v>1</v>
      </c>
      <c r="Q118" s="87">
        <v>2</v>
      </c>
      <c r="R118" s="87"/>
      <c r="S118" s="87"/>
      <c r="T118" s="87"/>
      <c r="U118" s="87">
        <v>13</v>
      </c>
      <c r="V118" s="87">
        <v>6</v>
      </c>
      <c r="W118" s="87">
        <v>3</v>
      </c>
      <c r="X118" s="87"/>
      <c r="Y118" s="87"/>
      <c r="Z118" s="87"/>
      <c r="AA118" s="87"/>
      <c r="AB118" s="87"/>
      <c r="AC118" s="87"/>
      <c r="AD118" s="87"/>
      <c r="AE118" s="87"/>
      <c r="AF118" s="87"/>
      <c r="AG118" s="87"/>
      <c r="AH118" s="87"/>
      <c r="AI118" s="87"/>
      <c r="AJ118" s="87"/>
      <c r="AK118" s="87"/>
      <c r="AL118" s="87"/>
      <c r="AM118" s="87"/>
      <c r="AN118" s="87"/>
      <c r="AO118" s="87"/>
      <c r="AP118" s="87"/>
      <c r="AQ118" s="87"/>
      <c r="AR118" s="87"/>
      <c r="AS118" s="87"/>
      <c r="AT118" s="87"/>
      <c r="AU118" s="87"/>
      <c r="AV118" s="87"/>
      <c r="AW118" s="87"/>
      <c r="AX118" s="87"/>
      <c r="AY118" s="87"/>
      <c r="AZ118" s="87"/>
      <c r="BA118" s="87"/>
      <c r="BB118" s="87"/>
      <c r="BC118" s="87"/>
      <c r="BD118" s="87"/>
      <c r="BE118" s="87"/>
      <c r="BF118" s="87"/>
      <c r="BG118" s="87"/>
      <c r="BH118" s="87"/>
      <c r="BI118" s="87"/>
      <c r="BJ118" s="87"/>
      <c r="BK118" s="87"/>
      <c r="BL118" s="87"/>
      <c r="BM118" s="87"/>
      <c r="BN118" s="87"/>
      <c r="BO118" s="87"/>
      <c r="BP118" s="87"/>
      <c r="BQ118" s="87"/>
      <c r="BR118" s="87"/>
      <c r="BS118" s="87"/>
      <c r="BT118" s="87"/>
      <c r="BU118" s="87"/>
      <c r="BV118" s="87"/>
      <c r="BW118" s="87"/>
      <c r="BX118" s="87"/>
      <c r="BY118" s="87"/>
      <c r="BZ118" s="87"/>
      <c r="CA118" s="87"/>
      <c r="CB118" s="87"/>
      <c r="CC118" s="87"/>
      <c r="CD118" s="87"/>
      <c r="CE118" s="87"/>
      <c r="CF118" s="87"/>
      <c r="CG118" s="87"/>
      <c r="CH118" s="87"/>
      <c r="CI118" s="87"/>
      <c r="CJ118" s="87"/>
      <c r="CK118" s="87"/>
      <c r="CL118" s="87"/>
      <c r="CM118" s="87"/>
      <c r="CN118" s="87"/>
      <c r="CO118" s="87"/>
      <c r="CP118" s="87"/>
      <c r="CQ118" s="87"/>
      <c r="CR118" s="87"/>
      <c r="CS118" s="87"/>
      <c r="CT118" s="87"/>
      <c r="CU118" s="87"/>
      <c r="CV118" s="87"/>
      <c r="CW118" s="87"/>
      <c r="CX118" s="87"/>
      <c r="CY118" s="87"/>
      <c r="CZ118" s="87"/>
      <c r="DA118" s="87"/>
      <c r="DB118" s="87"/>
      <c r="DC118" s="87"/>
      <c r="DD118" s="87"/>
      <c r="DE118" s="87"/>
      <c r="DF118" s="87"/>
      <c r="DG118" s="87"/>
      <c r="DH118" s="87"/>
      <c r="DI118" s="87"/>
      <c r="DJ118" s="87"/>
      <c r="DK118" s="87"/>
      <c r="DL118" s="87"/>
      <c r="DM118" s="87"/>
      <c r="DN118" s="87"/>
      <c r="DO118" s="87"/>
      <c r="DP118" s="87"/>
      <c r="DQ118" s="87"/>
      <c r="DR118" s="87"/>
      <c r="DS118" s="87"/>
      <c r="DT118" s="87"/>
      <c r="DU118" s="87"/>
      <c r="DV118" s="87"/>
      <c r="DW118" s="87"/>
      <c r="DX118" s="87"/>
      <c r="DY118" s="87"/>
      <c r="DZ118" s="87"/>
      <c r="EA118" s="87"/>
      <c r="EB118" s="87"/>
      <c r="EC118" s="87"/>
      <c r="ED118" s="87"/>
      <c r="EE118" s="87"/>
      <c r="EF118" s="87"/>
      <c r="EG118" s="87"/>
      <c r="EH118" s="87"/>
      <c r="EI118" s="87"/>
      <c r="EJ118" s="87"/>
      <c r="EK118" s="87"/>
      <c r="EL118" s="87"/>
      <c r="EM118" s="87"/>
      <c r="EN118" s="87">
        <v>2</v>
      </c>
      <c r="EO118" s="87">
        <v>2</v>
      </c>
      <c r="EP118" s="87"/>
      <c r="EQ118" s="87"/>
      <c r="ER118" s="87"/>
      <c r="ES118" s="87"/>
      <c r="ET118" s="87"/>
      <c r="EU118" s="87"/>
      <c r="EV118" s="87"/>
      <c r="EW118" s="87"/>
      <c r="EX118" s="87"/>
      <c r="EY118" s="87"/>
      <c r="EZ118" s="87"/>
      <c r="FA118" s="87"/>
      <c r="FB118" s="87"/>
      <c r="FC118" s="87"/>
      <c r="FD118" s="87"/>
      <c r="FE118" s="87"/>
      <c r="FF118" s="87"/>
      <c r="FG118" s="87"/>
      <c r="FH118" s="87"/>
      <c r="FI118" s="87"/>
      <c r="FJ118" s="87"/>
      <c r="FK118" s="87"/>
      <c r="FL118" s="87"/>
      <c r="FM118" s="87"/>
      <c r="FN118" s="87"/>
      <c r="FO118" s="87"/>
      <c r="FP118" s="87"/>
      <c r="FQ118" s="87"/>
      <c r="FR118" s="87"/>
      <c r="FS118" s="87"/>
      <c r="FT118" s="87"/>
      <c r="FU118" s="87"/>
      <c r="FV118" s="87"/>
      <c r="FW118" s="87">
        <v>10</v>
      </c>
      <c r="FX118" s="87">
        <v>10</v>
      </c>
      <c r="FY118" s="87">
        <v>3</v>
      </c>
      <c r="FZ118" s="87"/>
      <c r="GA118" s="87"/>
      <c r="GB118" s="87">
        <v>7</v>
      </c>
      <c r="GC118" s="87">
        <v>10</v>
      </c>
      <c r="GD118" s="87"/>
      <c r="GE118" s="87"/>
      <c r="GF118" s="87">
        <v>0</v>
      </c>
      <c r="GG118" s="87"/>
      <c r="GH118" s="87"/>
      <c r="GI118" s="87"/>
      <c r="GJ118" s="87"/>
      <c r="GK118" s="87"/>
      <c r="GL118" s="87"/>
      <c r="GM118" s="87">
        <v>0</v>
      </c>
      <c r="GN118" s="87"/>
      <c r="GO118" s="87"/>
      <c r="GP118" s="87">
        <v>0</v>
      </c>
      <c r="GQ118" s="87"/>
      <c r="GR118" s="87"/>
      <c r="GS118" s="87"/>
      <c r="GT118" s="87"/>
      <c r="GU118" s="87">
        <v>0</v>
      </c>
      <c r="GV118" s="87"/>
      <c r="GW118" s="87"/>
      <c r="GX118" s="87">
        <v>0</v>
      </c>
      <c r="GY118" s="87"/>
      <c r="GZ118" s="87"/>
      <c r="HA118" s="87"/>
      <c r="HB118" s="87"/>
      <c r="HC118" s="87">
        <v>0</v>
      </c>
    </row>
    <row r="119" spans="1:211" ht="48">
      <c r="A119" s="783" t="s">
        <v>643</v>
      </c>
      <c r="B119" s="87" t="s">
        <v>1913</v>
      </c>
      <c r="C119" s="783" t="s">
        <v>4399</v>
      </c>
      <c r="D119" s="87" t="s">
        <v>3544</v>
      </c>
      <c r="E119" s="87" t="s">
        <v>3229</v>
      </c>
      <c r="F119" s="87">
        <v>2516</v>
      </c>
      <c r="G119" s="87" t="s">
        <v>3230</v>
      </c>
      <c r="H119" s="87" t="s">
        <v>3231</v>
      </c>
      <c r="I119" s="87" t="s">
        <v>3233</v>
      </c>
      <c r="J119" s="87" t="s">
        <v>3232</v>
      </c>
      <c r="K119" s="87" t="s">
        <v>3234</v>
      </c>
      <c r="L119" s="87" t="s">
        <v>3235</v>
      </c>
      <c r="M119" s="87">
        <v>3</v>
      </c>
      <c r="N119" s="87"/>
      <c r="O119" s="87"/>
      <c r="P119" s="87"/>
      <c r="Q119" s="87">
        <v>3</v>
      </c>
      <c r="R119" s="87"/>
      <c r="S119" s="87"/>
      <c r="T119" s="87"/>
      <c r="U119" s="87">
        <v>4</v>
      </c>
      <c r="V119" s="87">
        <v>5</v>
      </c>
      <c r="W119" s="87">
        <v>3</v>
      </c>
      <c r="X119" s="87"/>
      <c r="Y119" s="87"/>
      <c r="Z119" s="87"/>
      <c r="AA119" s="87"/>
      <c r="AB119" s="87"/>
      <c r="AC119" s="87"/>
      <c r="AD119" s="87"/>
      <c r="AE119" s="87"/>
      <c r="AF119" s="87"/>
      <c r="AG119" s="87"/>
      <c r="AH119" s="87"/>
      <c r="AI119" s="87"/>
      <c r="AJ119" s="87"/>
      <c r="AK119" s="87"/>
      <c r="AL119" s="87"/>
      <c r="AM119" s="87"/>
      <c r="AN119" s="87"/>
      <c r="AO119" s="87"/>
      <c r="AP119" s="87"/>
      <c r="AQ119" s="87"/>
      <c r="AR119" s="87"/>
      <c r="AS119" s="87"/>
      <c r="AT119" s="87"/>
      <c r="AU119" s="87"/>
      <c r="AV119" s="87"/>
      <c r="AW119" s="87"/>
      <c r="AX119" s="87"/>
      <c r="AY119" s="87"/>
      <c r="AZ119" s="87"/>
      <c r="BA119" s="87"/>
      <c r="BB119" s="87"/>
      <c r="BC119" s="87"/>
      <c r="BD119" s="87"/>
      <c r="BE119" s="87"/>
      <c r="BF119" s="87"/>
      <c r="BG119" s="87"/>
      <c r="BH119" s="87"/>
      <c r="BI119" s="87"/>
      <c r="BJ119" s="87"/>
      <c r="BK119" s="87"/>
      <c r="BL119" s="87"/>
      <c r="BM119" s="87"/>
      <c r="BN119" s="87"/>
      <c r="BO119" s="87"/>
      <c r="BP119" s="87"/>
      <c r="BQ119" s="87"/>
      <c r="BR119" s="87"/>
      <c r="BS119" s="87"/>
      <c r="BT119" s="87"/>
      <c r="BU119" s="87"/>
      <c r="BV119" s="87"/>
      <c r="BW119" s="87"/>
      <c r="BX119" s="87"/>
      <c r="BY119" s="87"/>
      <c r="BZ119" s="87"/>
      <c r="CA119" s="87"/>
      <c r="CB119" s="87"/>
      <c r="CC119" s="87"/>
      <c r="CD119" s="87"/>
      <c r="CE119" s="87"/>
      <c r="CF119" s="87"/>
      <c r="CG119" s="87"/>
      <c r="CH119" s="87"/>
      <c r="CI119" s="87"/>
      <c r="CJ119" s="87"/>
      <c r="CK119" s="87"/>
      <c r="CL119" s="87"/>
      <c r="CM119" s="87"/>
      <c r="CN119" s="87"/>
      <c r="CO119" s="87"/>
      <c r="CP119" s="87"/>
      <c r="CQ119" s="87"/>
      <c r="CR119" s="87"/>
      <c r="CS119" s="87"/>
      <c r="CT119" s="87"/>
      <c r="CU119" s="87"/>
      <c r="CV119" s="87"/>
      <c r="CW119" s="87"/>
      <c r="CX119" s="87"/>
      <c r="CY119" s="87"/>
      <c r="CZ119" s="87"/>
      <c r="DA119" s="87"/>
      <c r="DB119" s="87"/>
      <c r="DC119" s="87"/>
      <c r="DD119" s="87"/>
      <c r="DE119" s="87"/>
      <c r="DF119" s="87"/>
      <c r="DG119" s="87"/>
      <c r="DH119" s="87"/>
      <c r="DI119" s="87"/>
      <c r="DJ119" s="87"/>
      <c r="DK119" s="87"/>
      <c r="DL119" s="87"/>
      <c r="DM119" s="87"/>
      <c r="DN119" s="87"/>
      <c r="DO119" s="87"/>
      <c r="DP119" s="87"/>
      <c r="DQ119" s="87"/>
      <c r="DR119" s="87"/>
      <c r="DS119" s="87"/>
      <c r="DT119" s="87"/>
      <c r="DU119" s="87"/>
      <c r="DV119" s="87"/>
      <c r="DW119" s="87"/>
      <c r="DX119" s="87"/>
      <c r="DY119" s="87"/>
      <c r="DZ119" s="87"/>
      <c r="EA119" s="87"/>
      <c r="EB119" s="87"/>
      <c r="EC119" s="87"/>
      <c r="ED119" s="87"/>
      <c r="EE119" s="87"/>
      <c r="EF119" s="87"/>
      <c r="EG119" s="87"/>
      <c r="EH119" s="87"/>
      <c r="EI119" s="87"/>
      <c r="EJ119" s="87"/>
      <c r="EK119" s="87"/>
      <c r="EL119" s="87"/>
      <c r="EM119" s="87"/>
      <c r="EN119" s="87"/>
      <c r="EO119" s="87"/>
      <c r="EP119" s="87"/>
      <c r="EQ119" s="87"/>
      <c r="ER119" s="87"/>
      <c r="ES119" s="87"/>
      <c r="ET119" s="87"/>
      <c r="EU119" s="87"/>
      <c r="EV119" s="87"/>
      <c r="EW119" s="87"/>
      <c r="EX119" s="87"/>
      <c r="EY119" s="87"/>
      <c r="EZ119" s="87"/>
      <c r="FA119" s="87"/>
      <c r="FB119" s="87"/>
      <c r="FC119" s="87"/>
      <c r="FD119" s="87"/>
      <c r="FE119" s="87"/>
      <c r="FF119" s="87"/>
      <c r="FG119" s="87"/>
      <c r="FH119" s="87"/>
      <c r="FI119" s="87"/>
      <c r="FJ119" s="87"/>
      <c r="FK119" s="87"/>
      <c r="FL119" s="87"/>
      <c r="FM119" s="87"/>
      <c r="FN119" s="87"/>
      <c r="FO119" s="87"/>
      <c r="FP119" s="87"/>
      <c r="FQ119" s="87"/>
      <c r="FR119" s="87"/>
      <c r="FS119" s="87"/>
      <c r="FT119" s="87"/>
      <c r="FU119" s="87"/>
      <c r="FV119" s="87"/>
      <c r="FW119" s="87"/>
      <c r="FX119" s="87">
        <v>0</v>
      </c>
      <c r="FY119" s="87"/>
      <c r="FZ119" s="87"/>
      <c r="GA119" s="87"/>
      <c r="GB119" s="87"/>
      <c r="GC119" s="87">
        <v>0</v>
      </c>
      <c r="GD119" s="87"/>
      <c r="GE119" s="87"/>
      <c r="GF119" s="87">
        <v>0</v>
      </c>
      <c r="GG119" s="87"/>
      <c r="GH119" s="87"/>
      <c r="GI119" s="87"/>
      <c r="GJ119" s="87"/>
      <c r="GK119" s="87"/>
      <c r="GL119" s="87"/>
      <c r="GM119" s="87">
        <v>0</v>
      </c>
      <c r="GN119" s="87"/>
      <c r="GO119" s="87"/>
      <c r="GP119" s="87">
        <v>0</v>
      </c>
      <c r="GQ119" s="87"/>
      <c r="GR119" s="87"/>
      <c r="GS119" s="87"/>
      <c r="GT119" s="87"/>
      <c r="GU119" s="87">
        <v>0</v>
      </c>
      <c r="GV119" s="87"/>
      <c r="GW119" s="87"/>
      <c r="GX119" s="87">
        <v>0</v>
      </c>
      <c r="GY119" s="87"/>
      <c r="GZ119" s="87"/>
      <c r="HA119" s="87"/>
      <c r="HB119" s="87"/>
      <c r="HC119" s="87">
        <v>0</v>
      </c>
    </row>
    <row r="120" spans="1:211" ht="48">
      <c r="A120" s="783" t="s">
        <v>644</v>
      </c>
      <c r="B120" s="87" t="s">
        <v>417</v>
      </c>
      <c r="C120" s="783" t="s">
        <v>4400</v>
      </c>
      <c r="D120" s="87" t="s">
        <v>4401</v>
      </c>
      <c r="E120" s="87" t="s">
        <v>3236</v>
      </c>
      <c r="F120" s="87">
        <v>3398</v>
      </c>
      <c r="G120" s="87" t="s">
        <v>3237</v>
      </c>
      <c r="H120" s="87" t="s">
        <v>4402</v>
      </c>
      <c r="I120" s="87" t="s">
        <v>4403</v>
      </c>
      <c r="J120" s="87" t="s">
        <v>4404</v>
      </c>
      <c r="K120" s="87" t="s">
        <v>4405</v>
      </c>
      <c r="L120" s="87" t="s">
        <v>4406</v>
      </c>
      <c r="M120" s="87">
        <v>23</v>
      </c>
      <c r="N120" s="87"/>
      <c r="O120" s="87"/>
      <c r="P120" s="87"/>
      <c r="Q120" s="87">
        <v>5</v>
      </c>
      <c r="R120" s="87"/>
      <c r="S120" s="87"/>
      <c r="T120" s="87"/>
      <c r="U120" s="87">
        <v>20</v>
      </c>
      <c r="V120" s="87">
        <v>12</v>
      </c>
      <c r="W120" s="87">
        <v>4</v>
      </c>
      <c r="X120" s="87"/>
      <c r="Y120" s="87"/>
      <c r="Z120" s="87"/>
      <c r="AA120" s="87"/>
      <c r="AB120" s="87"/>
      <c r="AC120" s="87"/>
      <c r="AD120" s="87"/>
      <c r="AE120" s="87"/>
      <c r="AF120" s="87"/>
      <c r="AG120" s="87"/>
      <c r="AH120" s="87"/>
      <c r="AI120" s="87"/>
      <c r="AJ120" s="87"/>
      <c r="AK120" s="87"/>
      <c r="AL120" s="87"/>
      <c r="AM120" s="87"/>
      <c r="AN120" s="87"/>
      <c r="AO120" s="87"/>
      <c r="AP120" s="87"/>
      <c r="AQ120" s="87"/>
      <c r="AR120" s="87"/>
      <c r="AS120" s="87"/>
      <c r="AT120" s="87"/>
      <c r="AU120" s="87"/>
      <c r="AV120" s="87"/>
      <c r="AW120" s="87"/>
      <c r="AX120" s="87"/>
      <c r="AY120" s="87"/>
      <c r="AZ120" s="87"/>
      <c r="BA120" s="87"/>
      <c r="BB120" s="87"/>
      <c r="BC120" s="87"/>
      <c r="BD120" s="87"/>
      <c r="BE120" s="87"/>
      <c r="BF120" s="87"/>
      <c r="BG120" s="87"/>
      <c r="BH120" s="87"/>
      <c r="BI120" s="87"/>
      <c r="BJ120" s="87"/>
      <c r="BK120" s="87"/>
      <c r="BL120" s="87"/>
      <c r="BM120" s="87"/>
      <c r="BN120" s="87"/>
      <c r="BO120" s="87"/>
      <c r="BP120" s="87"/>
      <c r="BQ120" s="87"/>
      <c r="BR120" s="87"/>
      <c r="BS120" s="87"/>
      <c r="BT120" s="87"/>
      <c r="BU120" s="87"/>
      <c r="BV120" s="87"/>
      <c r="BW120" s="87"/>
      <c r="BX120" s="87"/>
      <c r="BY120" s="87"/>
      <c r="BZ120" s="87"/>
      <c r="CA120" s="87"/>
      <c r="CB120" s="87"/>
      <c r="CC120" s="87"/>
      <c r="CD120" s="87"/>
      <c r="CE120" s="87"/>
      <c r="CF120" s="87"/>
      <c r="CG120" s="87"/>
      <c r="CH120" s="87"/>
      <c r="CI120" s="87"/>
      <c r="CJ120" s="87"/>
      <c r="CK120" s="87"/>
      <c r="CL120" s="87"/>
      <c r="CM120" s="87"/>
      <c r="CN120" s="87"/>
      <c r="CO120" s="87"/>
      <c r="CP120" s="87"/>
      <c r="CQ120" s="87"/>
      <c r="CR120" s="87"/>
      <c r="CS120" s="87"/>
      <c r="CT120" s="87"/>
      <c r="CU120" s="87"/>
      <c r="CV120" s="87"/>
      <c r="CW120" s="87"/>
      <c r="CX120" s="87"/>
      <c r="CY120" s="87"/>
      <c r="CZ120" s="87"/>
      <c r="DA120" s="87"/>
      <c r="DB120" s="87"/>
      <c r="DC120" s="87"/>
      <c r="DD120" s="87"/>
      <c r="DE120" s="87"/>
      <c r="DF120" s="87"/>
      <c r="DG120" s="87"/>
      <c r="DH120" s="87"/>
      <c r="DI120" s="87"/>
      <c r="DJ120" s="87"/>
      <c r="DK120" s="87"/>
      <c r="DL120" s="87"/>
      <c r="DM120" s="87"/>
      <c r="DN120" s="87"/>
      <c r="DO120" s="87"/>
      <c r="DP120" s="87"/>
      <c r="DQ120" s="87"/>
      <c r="DR120" s="87"/>
      <c r="DS120" s="87"/>
      <c r="DT120" s="87"/>
      <c r="DU120" s="87"/>
      <c r="DV120" s="87"/>
      <c r="DW120" s="87"/>
      <c r="DX120" s="87"/>
      <c r="DY120" s="87"/>
      <c r="DZ120" s="87"/>
      <c r="EA120" s="87"/>
      <c r="EB120" s="87"/>
      <c r="EC120" s="87"/>
      <c r="ED120" s="87"/>
      <c r="EE120" s="87"/>
      <c r="EF120" s="87"/>
      <c r="EG120" s="87"/>
      <c r="EH120" s="87"/>
      <c r="EI120" s="87"/>
      <c r="EJ120" s="87"/>
      <c r="EK120" s="87"/>
      <c r="EL120" s="87"/>
      <c r="EM120" s="87">
        <v>1</v>
      </c>
      <c r="EN120" s="87"/>
      <c r="EO120" s="87">
        <v>2</v>
      </c>
      <c r="EP120" s="87"/>
      <c r="EQ120" s="87"/>
      <c r="ER120" s="87"/>
      <c r="ES120" s="87"/>
      <c r="ET120" s="87"/>
      <c r="EU120" s="87"/>
      <c r="EV120" s="87"/>
      <c r="EW120" s="87"/>
      <c r="EX120" s="87"/>
      <c r="EY120" s="87"/>
      <c r="EZ120" s="87"/>
      <c r="FA120" s="87"/>
      <c r="FB120" s="87"/>
      <c r="FC120" s="87"/>
      <c r="FD120" s="87"/>
      <c r="FE120" s="87"/>
      <c r="FF120" s="87"/>
      <c r="FG120" s="87"/>
      <c r="FH120" s="87"/>
      <c r="FI120" s="87"/>
      <c r="FJ120" s="87"/>
      <c r="FK120" s="87"/>
      <c r="FL120" s="87"/>
      <c r="FM120" s="87"/>
      <c r="FN120" s="87"/>
      <c r="FO120" s="87"/>
      <c r="FP120" s="87"/>
      <c r="FQ120" s="87"/>
      <c r="FR120" s="87"/>
      <c r="FS120" s="87"/>
      <c r="FT120" s="87"/>
      <c r="FU120" s="87"/>
      <c r="FV120" s="87">
        <v>10</v>
      </c>
      <c r="FW120" s="87">
        <v>4</v>
      </c>
      <c r="FX120" s="87">
        <v>14</v>
      </c>
      <c r="FY120" s="87">
        <v>1</v>
      </c>
      <c r="FZ120" s="87"/>
      <c r="GA120" s="87"/>
      <c r="GB120" s="87">
        <v>13</v>
      </c>
      <c r="GC120" s="87">
        <v>14</v>
      </c>
      <c r="GD120" s="87"/>
      <c r="GE120" s="87"/>
      <c r="GF120" s="87">
        <v>0</v>
      </c>
      <c r="GG120" s="87"/>
      <c r="GH120" s="87"/>
      <c r="GI120" s="87"/>
      <c r="GJ120" s="87"/>
      <c r="GK120" s="87"/>
      <c r="GL120" s="87"/>
      <c r="GM120" s="87">
        <v>0</v>
      </c>
      <c r="GN120" s="87"/>
      <c r="GO120" s="87"/>
      <c r="GP120" s="87">
        <v>0</v>
      </c>
      <c r="GQ120" s="87"/>
      <c r="GR120" s="87"/>
      <c r="GS120" s="87"/>
      <c r="GT120" s="87"/>
      <c r="GU120" s="87">
        <v>0</v>
      </c>
      <c r="GV120" s="87"/>
      <c r="GW120" s="87"/>
      <c r="GX120" s="87">
        <v>0</v>
      </c>
      <c r="GY120" s="87"/>
      <c r="GZ120" s="87"/>
      <c r="HA120" s="87"/>
      <c r="HB120" s="87"/>
      <c r="HC120" s="87">
        <v>0</v>
      </c>
    </row>
    <row r="121" spans="1:211" ht="60">
      <c r="A121" s="783" t="s">
        <v>645</v>
      </c>
      <c r="B121" s="87" t="s">
        <v>418</v>
      </c>
      <c r="C121" s="783" t="s">
        <v>3405</v>
      </c>
      <c r="D121" s="87" t="s">
        <v>4407</v>
      </c>
      <c r="E121" s="87"/>
      <c r="F121" s="87"/>
      <c r="G121" s="87" t="s">
        <v>3238</v>
      </c>
      <c r="H121" s="87" t="s">
        <v>3983</v>
      </c>
      <c r="I121" s="87" t="s">
        <v>4408</v>
      </c>
      <c r="J121" s="87" t="s">
        <v>4409</v>
      </c>
      <c r="K121" s="87" t="s">
        <v>3239</v>
      </c>
      <c r="L121" s="87"/>
      <c r="M121" s="87">
        <v>4</v>
      </c>
      <c r="N121" s="87"/>
      <c r="O121" s="87"/>
      <c r="P121" s="87"/>
      <c r="Q121" s="87">
        <v>1</v>
      </c>
      <c r="R121" s="87"/>
      <c r="S121" s="87"/>
      <c r="T121" s="87"/>
      <c r="U121" s="87">
        <v>8</v>
      </c>
      <c r="V121" s="87">
        <v>3</v>
      </c>
      <c r="W121" s="87"/>
      <c r="X121" s="87"/>
      <c r="Y121" s="87"/>
      <c r="Z121" s="87"/>
      <c r="AA121" s="87"/>
      <c r="AB121" s="87"/>
      <c r="AC121" s="87"/>
      <c r="AD121" s="87"/>
      <c r="AE121" s="87"/>
      <c r="AF121" s="87"/>
      <c r="AG121" s="87"/>
      <c r="AH121" s="87"/>
      <c r="AI121" s="87"/>
      <c r="AJ121" s="87"/>
      <c r="AK121" s="87"/>
      <c r="AL121" s="87"/>
      <c r="AM121" s="87"/>
      <c r="AN121" s="87"/>
      <c r="AO121" s="87"/>
      <c r="AP121" s="87"/>
      <c r="AQ121" s="87"/>
      <c r="AR121" s="87"/>
      <c r="AS121" s="87"/>
      <c r="AT121" s="87"/>
      <c r="AU121" s="87"/>
      <c r="AV121" s="87"/>
      <c r="AW121" s="87"/>
      <c r="AX121" s="87"/>
      <c r="AY121" s="87"/>
      <c r="AZ121" s="87"/>
      <c r="BA121" s="87"/>
      <c r="BB121" s="87"/>
      <c r="BC121" s="87"/>
      <c r="BD121" s="87"/>
      <c r="BE121" s="87"/>
      <c r="BF121" s="87"/>
      <c r="BG121" s="87"/>
      <c r="BH121" s="87"/>
      <c r="BI121" s="87"/>
      <c r="BJ121" s="87"/>
      <c r="BK121" s="87"/>
      <c r="BL121" s="87"/>
      <c r="BM121" s="87"/>
      <c r="BN121" s="87"/>
      <c r="BO121" s="87"/>
      <c r="BP121" s="87"/>
      <c r="BQ121" s="87"/>
      <c r="BR121" s="87"/>
      <c r="BS121" s="87"/>
      <c r="BT121" s="87"/>
      <c r="BU121" s="87"/>
      <c r="BV121" s="87"/>
      <c r="BW121" s="87"/>
      <c r="BX121" s="87"/>
      <c r="BY121" s="87"/>
      <c r="BZ121" s="87"/>
      <c r="CA121" s="87"/>
      <c r="CB121" s="87"/>
      <c r="CC121" s="87"/>
      <c r="CD121" s="87"/>
      <c r="CE121" s="87"/>
      <c r="CF121" s="87"/>
      <c r="CG121" s="87"/>
      <c r="CH121" s="87"/>
      <c r="CI121" s="87"/>
      <c r="CJ121" s="87"/>
      <c r="CK121" s="87"/>
      <c r="CL121" s="87"/>
      <c r="CM121" s="87"/>
      <c r="CN121" s="87"/>
      <c r="CO121" s="87"/>
      <c r="CP121" s="87"/>
      <c r="CQ121" s="87"/>
      <c r="CR121" s="87"/>
      <c r="CS121" s="87"/>
      <c r="CT121" s="87"/>
      <c r="CU121" s="87"/>
      <c r="CV121" s="87"/>
      <c r="CW121" s="87"/>
      <c r="CX121" s="87"/>
      <c r="CY121" s="87"/>
      <c r="CZ121" s="87"/>
      <c r="DA121" s="87"/>
      <c r="DB121" s="87"/>
      <c r="DC121" s="87"/>
      <c r="DD121" s="87"/>
      <c r="DE121" s="87"/>
      <c r="DF121" s="87"/>
      <c r="DG121" s="87"/>
      <c r="DH121" s="87"/>
      <c r="DI121" s="87"/>
      <c r="DJ121" s="87"/>
      <c r="DK121" s="87"/>
      <c r="DL121" s="87"/>
      <c r="DM121" s="87"/>
      <c r="DN121" s="87"/>
      <c r="DO121" s="87"/>
      <c r="DP121" s="87"/>
      <c r="DQ121" s="87"/>
      <c r="DR121" s="87"/>
      <c r="DS121" s="87"/>
      <c r="DT121" s="87"/>
      <c r="DU121" s="87"/>
      <c r="DV121" s="87"/>
      <c r="DW121" s="87"/>
      <c r="DX121" s="87"/>
      <c r="DY121" s="87"/>
      <c r="DZ121" s="87"/>
      <c r="EA121" s="87"/>
      <c r="EB121" s="87"/>
      <c r="EC121" s="87"/>
      <c r="ED121" s="87"/>
      <c r="EE121" s="87"/>
      <c r="EF121" s="87"/>
      <c r="EG121" s="87"/>
      <c r="EH121" s="87"/>
      <c r="EI121" s="87"/>
      <c r="EJ121" s="87"/>
      <c r="EK121" s="87"/>
      <c r="EL121" s="87"/>
      <c r="EM121" s="87"/>
      <c r="EN121" s="87"/>
      <c r="EO121" s="87"/>
      <c r="EP121" s="87"/>
      <c r="EQ121" s="87"/>
      <c r="ER121" s="87"/>
      <c r="ES121" s="87"/>
      <c r="ET121" s="87"/>
      <c r="EU121" s="87"/>
      <c r="EV121" s="87"/>
      <c r="EW121" s="87"/>
      <c r="EX121" s="87"/>
      <c r="EY121" s="87"/>
      <c r="EZ121" s="87"/>
      <c r="FA121" s="87"/>
      <c r="FB121" s="87"/>
      <c r="FC121" s="87"/>
      <c r="FD121" s="87"/>
      <c r="FE121" s="87"/>
      <c r="FF121" s="87"/>
      <c r="FG121" s="87"/>
      <c r="FH121" s="87"/>
      <c r="FI121" s="87"/>
      <c r="FJ121" s="87"/>
      <c r="FK121" s="87"/>
      <c r="FL121" s="87"/>
      <c r="FM121" s="87"/>
      <c r="FN121" s="87"/>
      <c r="FO121" s="87"/>
      <c r="FP121" s="87"/>
      <c r="FQ121" s="87"/>
      <c r="FR121" s="87"/>
      <c r="FS121" s="87"/>
      <c r="FT121" s="87"/>
      <c r="FU121" s="87"/>
      <c r="FV121" s="87"/>
      <c r="FW121" s="87">
        <v>3</v>
      </c>
      <c r="FX121" s="87">
        <v>3</v>
      </c>
      <c r="FY121" s="87"/>
      <c r="FZ121" s="87"/>
      <c r="GA121" s="87">
        <v>3</v>
      </c>
      <c r="GB121" s="87"/>
      <c r="GC121" s="87">
        <v>3</v>
      </c>
      <c r="GD121" s="87"/>
      <c r="GE121" s="87"/>
      <c r="GF121" s="87">
        <v>0</v>
      </c>
      <c r="GG121" s="87"/>
      <c r="GH121" s="87"/>
      <c r="GI121" s="87"/>
      <c r="GJ121" s="87"/>
      <c r="GK121" s="87"/>
      <c r="GL121" s="87"/>
      <c r="GM121" s="87">
        <v>0</v>
      </c>
      <c r="GN121" s="87"/>
      <c r="GO121" s="87">
        <v>3</v>
      </c>
      <c r="GP121" s="87">
        <v>3</v>
      </c>
      <c r="GQ121" s="87">
        <v>3</v>
      </c>
      <c r="GR121" s="87"/>
      <c r="GS121" s="87"/>
      <c r="GT121" s="87"/>
      <c r="GU121" s="87">
        <v>3</v>
      </c>
      <c r="GV121" s="87"/>
      <c r="GW121" s="87"/>
      <c r="GX121" s="87">
        <v>0</v>
      </c>
      <c r="GY121" s="87"/>
      <c r="GZ121" s="87"/>
      <c r="HA121" s="87"/>
      <c r="HB121" s="87"/>
      <c r="HC121" s="87">
        <v>0</v>
      </c>
    </row>
    <row r="122" spans="1:211" ht="48">
      <c r="A122" s="783" t="s">
        <v>646</v>
      </c>
      <c r="B122" s="87" t="s">
        <v>419</v>
      </c>
      <c r="C122" s="783" t="s">
        <v>3406</v>
      </c>
      <c r="D122" s="87" t="s">
        <v>3984</v>
      </c>
      <c r="E122" s="87" t="s">
        <v>3240</v>
      </c>
      <c r="F122" s="87">
        <v>2683</v>
      </c>
      <c r="G122" s="87" t="s">
        <v>3241</v>
      </c>
      <c r="H122" s="87" t="s">
        <v>3242</v>
      </c>
      <c r="I122" s="87" t="s">
        <v>4410</v>
      </c>
      <c r="J122" s="87" t="s">
        <v>4411</v>
      </c>
      <c r="K122" s="87" t="s">
        <v>3243</v>
      </c>
      <c r="L122" s="87" t="s">
        <v>4412</v>
      </c>
      <c r="M122" s="87">
        <v>149</v>
      </c>
      <c r="N122" s="87"/>
      <c r="O122" s="87">
        <v>2</v>
      </c>
      <c r="P122" s="87"/>
      <c r="Q122" s="87">
        <v>38</v>
      </c>
      <c r="R122" s="87"/>
      <c r="S122" s="87"/>
      <c r="T122" s="87"/>
      <c r="U122" s="87">
        <v>56</v>
      </c>
      <c r="V122" s="87">
        <v>45</v>
      </c>
      <c r="W122" s="87">
        <v>13</v>
      </c>
      <c r="X122" s="87"/>
      <c r="Y122" s="87"/>
      <c r="Z122" s="87"/>
      <c r="AA122" s="87"/>
      <c r="AB122" s="87"/>
      <c r="AC122" s="87"/>
      <c r="AD122" s="87"/>
      <c r="AE122" s="87"/>
      <c r="AF122" s="87"/>
      <c r="AG122" s="87"/>
      <c r="AH122" s="87"/>
      <c r="AI122" s="87"/>
      <c r="AJ122" s="87"/>
      <c r="AK122" s="87"/>
      <c r="AL122" s="87"/>
      <c r="AM122" s="87"/>
      <c r="AN122" s="87"/>
      <c r="AO122" s="87"/>
      <c r="AP122" s="87"/>
      <c r="AQ122" s="87"/>
      <c r="AR122" s="87"/>
      <c r="AS122" s="87"/>
      <c r="AT122" s="87"/>
      <c r="AU122" s="87"/>
      <c r="AV122" s="87"/>
      <c r="AW122" s="87"/>
      <c r="AX122" s="87"/>
      <c r="AY122" s="87"/>
      <c r="AZ122" s="87"/>
      <c r="BA122" s="87"/>
      <c r="BB122" s="87"/>
      <c r="BC122" s="87"/>
      <c r="BD122" s="87"/>
      <c r="BE122" s="87"/>
      <c r="BF122" s="87"/>
      <c r="BG122" s="87"/>
      <c r="BH122" s="87"/>
      <c r="BI122" s="87"/>
      <c r="BJ122" s="87"/>
      <c r="BK122" s="87"/>
      <c r="BL122" s="87"/>
      <c r="BM122" s="87"/>
      <c r="BN122" s="87"/>
      <c r="BO122" s="87"/>
      <c r="BP122" s="87"/>
      <c r="BQ122" s="87"/>
      <c r="BR122" s="87"/>
      <c r="BS122" s="87"/>
      <c r="BT122" s="87"/>
      <c r="BU122" s="87"/>
      <c r="BV122" s="87"/>
      <c r="BW122" s="87"/>
      <c r="BX122" s="87"/>
      <c r="BY122" s="87"/>
      <c r="BZ122" s="87"/>
      <c r="CA122" s="87"/>
      <c r="CB122" s="87"/>
      <c r="CC122" s="87"/>
      <c r="CD122" s="87"/>
      <c r="CE122" s="87"/>
      <c r="CF122" s="87"/>
      <c r="CG122" s="87"/>
      <c r="CH122" s="87"/>
      <c r="CI122" s="87"/>
      <c r="CJ122" s="87"/>
      <c r="CK122" s="87"/>
      <c r="CL122" s="87"/>
      <c r="CM122" s="87"/>
      <c r="CN122" s="87"/>
      <c r="CO122" s="87"/>
      <c r="CP122" s="87"/>
      <c r="CQ122" s="87"/>
      <c r="CR122" s="87"/>
      <c r="CS122" s="87"/>
      <c r="CT122" s="87"/>
      <c r="CU122" s="87"/>
      <c r="CV122" s="87"/>
      <c r="CW122" s="87"/>
      <c r="CX122" s="87"/>
      <c r="CY122" s="87"/>
      <c r="CZ122" s="87"/>
      <c r="DA122" s="87"/>
      <c r="DB122" s="87"/>
      <c r="DC122" s="87"/>
      <c r="DD122" s="87"/>
      <c r="DE122" s="87"/>
      <c r="DF122" s="87"/>
      <c r="DG122" s="87"/>
      <c r="DH122" s="87"/>
      <c r="DI122" s="87"/>
      <c r="DJ122" s="87"/>
      <c r="DK122" s="87"/>
      <c r="DL122" s="87"/>
      <c r="DM122" s="87"/>
      <c r="DN122" s="87"/>
      <c r="DO122" s="87"/>
      <c r="DP122" s="87"/>
      <c r="DQ122" s="87"/>
      <c r="DR122" s="87"/>
      <c r="DS122" s="87"/>
      <c r="DT122" s="87"/>
      <c r="DU122" s="87"/>
      <c r="DV122" s="87"/>
      <c r="DW122" s="87"/>
      <c r="DX122" s="87"/>
      <c r="DY122" s="87"/>
      <c r="DZ122" s="87"/>
      <c r="EA122" s="87"/>
      <c r="EB122" s="87"/>
      <c r="EC122" s="87"/>
      <c r="ED122" s="87"/>
      <c r="EE122" s="87"/>
      <c r="EF122" s="87"/>
      <c r="EG122" s="87"/>
      <c r="EH122" s="87"/>
      <c r="EI122" s="87"/>
      <c r="EJ122" s="87"/>
      <c r="EK122" s="87"/>
      <c r="EL122" s="87"/>
      <c r="EM122" s="87"/>
      <c r="EN122" s="87"/>
      <c r="EO122" s="87"/>
      <c r="EP122" s="87"/>
      <c r="EQ122" s="87"/>
      <c r="ER122" s="87"/>
      <c r="ES122" s="87"/>
      <c r="ET122" s="87"/>
      <c r="EU122" s="87"/>
      <c r="EV122" s="87"/>
      <c r="EW122" s="87"/>
      <c r="EX122" s="87"/>
      <c r="EY122" s="87"/>
      <c r="EZ122" s="87"/>
      <c r="FA122" s="87"/>
      <c r="FB122" s="87"/>
      <c r="FC122" s="87"/>
      <c r="FD122" s="87"/>
      <c r="FE122" s="87"/>
      <c r="FF122" s="87"/>
      <c r="FG122" s="87"/>
      <c r="FH122" s="87"/>
      <c r="FI122" s="87"/>
      <c r="FJ122" s="87"/>
      <c r="FK122" s="87"/>
      <c r="FL122" s="87"/>
      <c r="FM122" s="87"/>
      <c r="FN122" s="87"/>
      <c r="FO122" s="87"/>
      <c r="FP122" s="87"/>
      <c r="FQ122" s="87"/>
      <c r="FR122" s="87"/>
      <c r="FS122" s="87"/>
      <c r="FT122" s="87"/>
      <c r="FU122" s="87"/>
      <c r="FV122" s="87">
        <v>0</v>
      </c>
      <c r="FW122" s="87">
        <v>90</v>
      </c>
      <c r="FX122" s="87">
        <v>90</v>
      </c>
      <c r="FY122" s="87">
        <v>0</v>
      </c>
      <c r="FZ122" s="87"/>
      <c r="GA122" s="87">
        <v>9</v>
      </c>
      <c r="GB122" s="87">
        <v>81</v>
      </c>
      <c r="GC122" s="87">
        <v>90</v>
      </c>
      <c r="GD122" s="87"/>
      <c r="GE122" s="87">
        <v>5</v>
      </c>
      <c r="GF122" s="87">
        <v>5</v>
      </c>
      <c r="GG122" s="87"/>
      <c r="GH122" s="87"/>
      <c r="GI122" s="87">
        <v>4</v>
      </c>
      <c r="GJ122" s="87">
        <v>1</v>
      </c>
      <c r="GK122" s="87"/>
      <c r="GL122" s="87"/>
      <c r="GM122" s="87">
        <v>5</v>
      </c>
      <c r="GN122" s="87"/>
      <c r="GO122" s="87">
        <v>9</v>
      </c>
      <c r="GP122" s="87">
        <v>9</v>
      </c>
      <c r="GQ122" s="87">
        <v>9</v>
      </c>
      <c r="GR122" s="87"/>
      <c r="GS122" s="87"/>
      <c r="GT122" s="87"/>
      <c r="GU122" s="87">
        <v>9</v>
      </c>
      <c r="GV122" s="87"/>
      <c r="GW122" s="87"/>
      <c r="GX122" s="87">
        <v>0</v>
      </c>
      <c r="GY122" s="87"/>
      <c r="GZ122" s="87"/>
      <c r="HA122" s="87"/>
      <c r="HB122" s="87"/>
      <c r="HC122" s="87">
        <v>0</v>
      </c>
    </row>
    <row r="123" spans="1:211" ht="48">
      <c r="A123" s="783" t="s">
        <v>647</v>
      </c>
      <c r="B123" s="87" t="s">
        <v>420</v>
      </c>
      <c r="C123" s="783" t="s">
        <v>3545</v>
      </c>
      <c r="D123" s="87" t="s">
        <v>4413</v>
      </c>
      <c r="E123" s="87" t="s">
        <v>3244</v>
      </c>
      <c r="F123" s="87">
        <v>2622</v>
      </c>
      <c r="G123" s="87" t="s">
        <v>3245</v>
      </c>
      <c r="H123" s="87" t="s">
        <v>3246</v>
      </c>
      <c r="I123" s="87" t="s">
        <v>4414</v>
      </c>
      <c r="J123" s="87" t="s">
        <v>4415</v>
      </c>
      <c r="K123" s="87" t="s">
        <v>3546</v>
      </c>
      <c r="L123" s="87" t="s">
        <v>4416</v>
      </c>
      <c r="M123" s="87">
        <v>9</v>
      </c>
      <c r="N123" s="87"/>
      <c r="O123" s="87"/>
      <c r="P123" s="87">
        <v>1</v>
      </c>
      <c r="Q123" s="87"/>
      <c r="R123" s="87"/>
      <c r="S123" s="87"/>
      <c r="T123" s="87"/>
      <c r="U123" s="87">
        <v>6</v>
      </c>
      <c r="V123" s="87">
        <v>5</v>
      </c>
      <c r="W123" s="87">
        <v>1</v>
      </c>
      <c r="X123" s="87"/>
      <c r="Y123" s="87"/>
      <c r="Z123" s="87"/>
      <c r="AA123" s="87"/>
      <c r="AB123" s="87"/>
      <c r="AC123" s="87"/>
      <c r="AD123" s="87"/>
      <c r="AE123" s="87"/>
      <c r="AF123" s="87"/>
      <c r="AG123" s="87"/>
      <c r="AH123" s="87"/>
      <c r="AI123" s="87"/>
      <c r="AJ123" s="87"/>
      <c r="AK123" s="87"/>
      <c r="AL123" s="87"/>
      <c r="AM123" s="87"/>
      <c r="AN123" s="87"/>
      <c r="AO123" s="87"/>
      <c r="AP123" s="87"/>
      <c r="AQ123" s="87"/>
      <c r="AR123" s="87"/>
      <c r="AS123" s="87"/>
      <c r="AT123" s="87"/>
      <c r="AU123" s="87"/>
      <c r="AV123" s="87"/>
      <c r="AW123" s="87"/>
      <c r="AX123" s="87"/>
      <c r="AY123" s="87"/>
      <c r="AZ123" s="87"/>
      <c r="BA123" s="87"/>
      <c r="BB123" s="87"/>
      <c r="BC123" s="87"/>
      <c r="BD123" s="87"/>
      <c r="BE123" s="87"/>
      <c r="BF123" s="87"/>
      <c r="BG123" s="87"/>
      <c r="BH123" s="87"/>
      <c r="BI123" s="87"/>
      <c r="BJ123" s="87"/>
      <c r="BK123" s="87"/>
      <c r="BL123" s="87"/>
      <c r="BM123" s="87"/>
      <c r="BN123" s="87"/>
      <c r="BO123" s="87"/>
      <c r="BP123" s="87"/>
      <c r="BQ123" s="87"/>
      <c r="BR123" s="87"/>
      <c r="BS123" s="87"/>
      <c r="BT123" s="87"/>
      <c r="BU123" s="87"/>
      <c r="BV123" s="87"/>
      <c r="BW123" s="87"/>
      <c r="BX123" s="87"/>
      <c r="BY123" s="87"/>
      <c r="BZ123" s="87"/>
      <c r="CA123" s="87"/>
      <c r="CB123" s="87"/>
      <c r="CC123" s="87"/>
      <c r="CD123" s="87"/>
      <c r="CE123" s="87"/>
      <c r="CF123" s="87"/>
      <c r="CG123" s="87"/>
      <c r="CH123" s="87"/>
      <c r="CI123" s="87"/>
      <c r="CJ123" s="87"/>
      <c r="CK123" s="87"/>
      <c r="CL123" s="87"/>
      <c r="CM123" s="87"/>
      <c r="CN123" s="87"/>
      <c r="CO123" s="87"/>
      <c r="CP123" s="87"/>
      <c r="CQ123" s="87"/>
      <c r="CR123" s="87"/>
      <c r="CS123" s="87"/>
      <c r="CT123" s="87"/>
      <c r="CU123" s="87"/>
      <c r="CV123" s="87"/>
      <c r="CW123" s="87"/>
      <c r="CX123" s="87"/>
      <c r="CY123" s="87"/>
      <c r="CZ123" s="87"/>
      <c r="DA123" s="87"/>
      <c r="DB123" s="87"/>
      <c r="DC123" s="87"/>
      <c r="DD123" s="87"/>
      <c r="DE123" s="87"/>
      <c r="DF123" s="87"/>
      <c r="DG123" s="87"/>
      <c r="DH123" s="87"/>
      <c r="DI123" s="87"/>
      <c r="DJ123" s="87"/>
      <c r="DK123" s="87"/>
      <c r="DL123" s="87"/>
      <c r="DM123" s="87"/>
      <c r="DN123" s="87"/>
      <c r="DO123" s="87"/>
      <c r="DP123" s="87"/>
      <c r="DQ123" s="87"/>
      <c r="DR123" s="87"/>
      <c r="DS123" s="87"/>
      <c r="DT123" s="87"/>
      <c r="DU123" s="87"/>
      <c r="DV123" s="87"/>
      <c r="DW123" s="87"/>
      <c r="DX123" s="87"/>
      <c r="DY123" s="87"/>
      <c r="DZ123" s="87"/>
      <c r="EA123" s="87"/>
      <c r="EB123" s="87"/>
      <c r="EC123" s="87"/>
      <c r="ED123" s="87"/>
      <c r="EE123" s="87"/>
      <c r="EF123" s="87"/>
      <c r="EG123" s="87"/>
      <c r="EH123" s="87"/>
      <c r="EI123" s="87"/>
      <c r="EJ123" s="87"/>
      <c r="EK123" s="87"/>
      <c r="EL123" s="87"/>
      <c r="EM123" s="87"/>
      <c r="EN123" s="87"/>
      <c r="EO123" s="87"/>
      <c r="EP123" s="87"/>
      <c r="EQ123" s="87"/>
      <c r="ER123" s="87"/>
      <c r="ES123" s="87"/>
      <c r="ET123" s="87"/>
      <c r="EU123" s="87"/>
      <c r="EV123" s="87"/>
      <c r="EW123" s="87"/>
      <c r="EX123" s="87"/>
      <c r="EY123" s="87"/>
      <c r="EZ123" s="87"/>
      <c r="FA123" s="87"/>
      <c r="FB123" s="87"/>
      <c r="FC123" s="87"/>
      <c r="FD123" s="87"/>
      <c r="FE123" s="87"/>
      <c r="FF123" s="87"/>
      <c r="FG123" s="87"/>
      <c r="FH123" s="87"/>
      <c r="FI123" s="87"/>
      <c r="FJ123" s="87"/>
      <c r="FK123" s="87"/>
      <c r="FL123" s="87"/>
      <c r="FM123" s="87"/>
      <c r="FN123" s="87"/>
      <c r="FO123" s="87"/>
      <c r="FP123" s="87"/>
      <c r="FQ123" s="87"/>
      <c r="FR123" s="87"/>
      <c r="FS123" s="87"/>
      <c r="FT123" s="87"/>
      <c r="FU123" s="87"/>
      <c r="FV123" s="87">
        <v>3</v>
      </c>
      <c r="FW123" s="87"/>
      <c r="FX123" s="87">
        <v>3</v>
      </c>
      <c r="FY123" s="87">
        <v>3</v>
      </c>
      <c r="FZ123" s="87"/>
      <c r="GA123" s="87"/>
      <c r="GB123" s="87"/>
      <c r="GC123" s="87">
        <v>3</v>
      </c>
      <c r="GD123" s="87"/>
      <c r="GE123" s="87"/>
      <c r="GF123" s="87">
        <v>0</v>
      </c>
      <c r="GG123" s="87"/>
      <c r="GH123" s="87"/>
      <c r="GI123" s="87"/>
      <c r="GJ123" s="87"/>
      <c r="GK123" s="87"/>
      <c r="GL123" s="87"/>
      <c r="GM123" s="87">
        <v>0</v>
      </c>
      <c r="GN123" s="87"/>
      <c r="GO123" s="87"/>
      <c r="GP123" s="87">
        <v>0</v>
      </c>
      <c r="GQ123" s="87"/>
      <c r="GR123" s="87"/>
      <c r="GS123" s="87"/>
      <c r="GT123" s="87"/>
      <c r="GU123" s="87">
        <v>0</v>
      </c>
      <c r="GV123" s="87"/>
      <c r="GW123" s="87"/>
      <c r="GX123" s="87">
        <v>0</v>
      </c>
      <c r="GY123" s="87"/>
      <c r="GZ123" s="87"/>
      <c r="HA123" s="87"/>
      <c r="HB123" s="87"/>
      <c r="HC123" s="87">
        <v>0</v>
      </c>
    </row>
    <row r="124" spans="1:211" ht="60">
      <c r="A124" s="783" t="s">
        <v>648</v>
      </c>
      <c r="B124" s="87" t="s">
        <v>421</v>
      </c>
      <c r="C124" s="783" t="s">
        <v>4417</v>
      </c>
      <c r="D124" s="87" t="s">
        <v>3985</v>
      </c>
      <c r="E124" s="87" t="s">
        <v>4418</v>
      </c>
      <c r="F124" s="87"/>
      <c r="G124" s="87" t="s">
        <v>4419</v>
      </c>
      <c r="H124" s="87" t="s">
        <v>4420</v>
      </c>
      <c r="I124" s="87" t="s">
        <v>4421</v>
      </c>
      <c r="J124" s="87" t="s">
        <v>4422</v>
      </c>
      <c r="K124" s="87" t="s">
        <v>3247</v>
      </c>
      <c r="L124" s="87" t="s">
        <v>4423</v>
      </c>
      <c r="M124" s="87">
        <v>31</v>
      </c>
      <c r="N124" s="87">
        <v>0</v>
      </c>
      <c r="O124" s="87">
        <v>0</v>
      </c>
      <c r="P124" s="87">
        <v>1</v>
      </c>
      <c r="Q124" s="87">
        <v>37</v>
      </c>
      <c r="R124" s="87">
        <v>0</v>
      </c>
      <c r="S124" s="87">
        <v>0</v>
      </c>
      <c r="T124" s="87">
        <v>0</v>
      </c>
      <c r="U124" s="87">
        <v>47</v>
      </c>
      <c r="V124" s="87">
        <v>14</v>
      </c>
      <c r="W124" s="87">
        <v>6</v>
      </c>
      <c r="X124" s="87"/>
      <c r="Y124" s="87"/>
      <c r="Z124" s="87"/>
      <c r="AA124" s="87"/>
      <c r="AB124" s="87"/>
      <c r="AC124" s="87"/>
      <c r="AD124" s="87"/>
      <c r="AE124" s="87"/>
      <c r="AF124" s="87"/>
      <c r="AG124" s="87"/>
      <c r="AH124" s="87"/>
      <c r="AI124" s="87"/>
      <c r="AJ124" s="87"/>
      <c r="AK124" s="87"/>
      <c r="AL124" s="87"/>
      <c r="AM124" s="87"/>
      <c r="AN124" s="87"/>
      <c r="AO124" s="87"/>
      <c r="AP124" s="87"/>
      <c r="AQ124" s="87"/>
      <c r="AR124" s="87"/>
      <c r="AS124" s="87"/>
      <c r="AT124" s="87"/>
      <c r="AU124" s="87"/>
      <c r="AV124" s="87"/>
      <c r="AW124" s="87"/>
      <c r="AX124" s="87"/>
      <c r="AY124" s="87"/>
      <c r="AZ124" s="87"/>
      <c r="BA124" s="87"/>
      <c r="BB124" s="87"/>
      <c r="BC124" s="87"/>
      <c r="BD124" s="87"/>
      <c r="BE124" s="87"/>
      <c r="BF124" s="87"/>
      <c r="BG124" s="87"/>
      <c r="BH124" s="87"/>
      <c r="BI124" s="87"/>
      <c r="BJ124" s="87"/>
      <c r="BK124" s="87"/>
      <c r="BL124" s="87"/>
      <c r="BM124" s="87"/>
      <c r="BN124" s="87"/>
      <c r="BO124" s="87"/>
      <c r="BP124" s="87"/>
      <c r="BQ124" s="87"/>
      <c r="BR124" s="87"/>
      <c r="BS124" s="87"/>
      <c r="BT124" s="87"/>
      <c r="BU124" s="87"/>
      <c r="BV124" s="87"/>
      <c r="BW124" s="87"/>
      <c r="BX124" s="87"/>
      <c r="BY124" s="87"/>
      <c r="BZ124" s="87"/>
      <c r="CA124" s="87"/>
      <c r="CB124" s="87"/>
      <c r="CC124" s="87"/>
      <c r="CD124" s="87"/>
      <c r="CE124" s="87"/>
      <c r="CF124" s="87"/>
      <c r="CG124" s="87"/>
      <c r="CH124" s="87"/>
      <c r="CI124" s="87"/>
      <c r="CJ124" s="87"/>
      <c r="CK124" s="87"/>
      <c r="CL124" s="87"/>
      <c r="CM124" s="87"/>
      <c r="CN124" s="87"/>
      <c r="CO124" s="87"/>
      <c r="CP124" s="87"/>
      <c r="CQ124" s="87"/>
      <c r="CR124" s="87"/>
      <c r="CS124" s="87"/>
      <c r="CT124" s="87"/>
      <c r="CU124" s="87"/>
      <c r="CV124" s="87"/>
      <c r="CW124" s="87"/>
      <c r="CX124" s="87"/>
      <c r="CY124" s="87"/>
      <c r="CZ124" s="87"/>
      <c r="DA124" s="87"/>
      <c r="DB124" s="87"/>
      <c r="DC124" s="87"/>
      <c r="DD124" s="87"/>
      <c r="DE124" s="87"/>
      <c r="DF124" s="87"/>
      <c r="DG124" s="87"/>
      <c r="DH124" s="87"/>
      <c r="DI124" s="87"/>
      <c r="DJ124" s="87"/>
      <c r="DK124" s="87"/>
      <c r="DL124" s="87"/>
      <c r="DM124" s="87"/>
      <c r="DN124" s="87"/>
      <c r="DO124" s="87"/>
      <c r="DP124" s="87"/>
      <c r="DQ124" s="87"/>
      <c r="DR124" s="87"/>
      <c r="DS124" s="87"/>
      <c r="DT124" s="87"/>
      <c r="DU124" s="87"/>
      <c r="DV124" s="87"/>
      <c r="DW124" s="87"/>
      <c r="DX124" s="87"/>
      <c r="DY124" s="87"/>
      <c r="DZ124" s="87"/>
      <c r="EA124" s="87"/>
      <c r="EB124" s="87"/>
      <c r="EC124" s="87"/>
      <c r="ED124" s="87"/>
      <c r="EE124" s="87"/>
      <c r="EF124" s="87"/>
      <c r="EG124" s="87"/>
      <c r="EH124" s="87"/>
      <c r="EI124" s="87"/>
      <c r="EJ124" s="87"/>
      <c r="EK124" s="87">
        <v>1</v>
      </c>
      <c r="EL124" s="87"/>
      <c r="EM124" s="87">
        <v>1</v>
      </c>
      <c r="EN124" s="87"/>
      <c r="EO124" s="87">
        <v>1</v>
      </c>
      <c r="EP124" s="87"/>
      <c r="EQ124" s="87"/>
      <c r="ER124" s="87"/>
      <c r="ES124" s="87"/>
      <c r="ET124" s="87"/>
      <c r="EU124" s="87"/>
      <c r="EV124" s="87"/>
      <c r="EW124" s="87"/>
      <c r="EX124" s="87"/>
      <c r="EY124" s="87"/>
      <c r="EZ124" s="87"/>
      <c r="FA124" s="87"/>
      <c r="FB124" s="87"/>
      <c r="FC124" s="87"/>
      <c r="FD124" s="87"/>
      <c r="FE124" s="87"/>
      <c r="FF124" s="87"/>
      <c r="FG124" s="87"/>
      <c r="FH124" s="87"/>
      <c r="FI124" s="87"/>
      <c r="FJ124" s="87"/>
      <c r="FK124" s="87"/>
      <c r="FL124" s="87"/>
      <c r="FM124" s="87"/>
      <c r="FN124" s="87"/>
      <c r="FO124" s="87"/>
      <c r="FP124" s="87"/>
      <c r="FQ124" s="87"/>
      <c r="FR124" s="87"/>
      <c r="FS124" s="87"/>
      <c r="FT124" s="87"/>
      <c r="FU124" s="87"/>
      <c r="FV124" s="87">
        <v>7</v>
      </c>
      <c r="FW124" s="87">
        <v>4</v>
      </c>
      <c r="FX124" s="87">
        <v>11</v>
      </c>
      <c r="FY124" s="87"/>
      <c r="FZ124" s="87"/>
      <c r="GA124" s="87"/>
      <c r="GB124" s="87">
        <v>11</v>
      </c>
      <c r="GC124" s="87">
        <v>11</v>
      </c>
      <c r="GD124" s="87"/>
      <c r="GE124" s="87"/>
      <c r="GF124" s="87">
        <v>0</v>
      </c>
      <c r="GG124" s="87"/>
      <c r="GH124" s="87"/>
      <c r="GI124" s="87"/>
      <c r="GJ124" s="87"/>
      <c r="GK124" s="87"/>
      <c r="GL124" s="87"/>
      <c r="GM124" s="87">
        <v>0</v>
      </c>
      <c r="GN124" s="87"/>
      <c r="GO124" s="87"/>
      <c r="GP124" s="87">
        <v>0</v>
      </c>
      <c r="GQ124" s="87"/>
      <c r="GR124" s="87"/>
      <c r="GS124" s="87"/>
      <c r="GT124" s="87"/>
      <c r="GU124" s="87">
        <v>0</v>
      </c>
      <c r="GV124" s="87"/>
      <c r="GW124" s="87"/>
      <c r="GX124" s="87">
        <v>0</v>
      </c>
      <c r="GY124" s="87"/>
      <c r="GZ124" s="87"/>
      <c r="HA124" s="87"/>
      <c r="HB124" s="87"/>
      <c r="HC124" s="87">
        <v>0</v>
      </c>
    </row>
    <row r="125" spans="1:211" ht="36">
      <c r="A125" s="783" t="s">
        <v>649</v>
      </c>
      <c r="B125" s="87" t="s">
        <v>422</v>
      </c>
      <c r="C125" s="783" t="s">
        <v>3986</v>
      </c>
      <c r="D125" s="87" t="s">
        <v>3766</v>
      </c>
      <c r="E125" s="87" t="s">
        <v>3767</v>
      </c>
      <c r="F125" s="87"/>
      <c r="G125" s="87" t="s">
        <v>3987</v>
      </c>
      <c r="H125" s="87" t="s">
        <v>3465</v>
      </c>
      <c r="I125" s="87" t="s">
        <v>4424</v>
      </c>
      <c r="J125" s="87" t="s">
        <v>4425</v>
      </c>
      <c r="K125" s="87" t="s">
        <v>3988</v>
      </c>
      <c r="L125" s="87" t="s">
        <v>4426</v>
      </c>
      <c r="M125" s="87">
        <v>16</v>
      </c>
      <c r="N125" s="87"/>
      <c r="O125" s="87"/>
      <c r="P125" s="87"/>
      <c r="Q125" s="87">
        <v>5</v>
      </c>
      <c r="R125" s="87"/>
      <c r="S125" s="87"/>
      <c r="T125" s="87"/>
      <c r="U125" s="87">
        <v>12</v>
      </c>
      <c r="V125" s="87">
        <v>9</v>
      </c>
      <c r="W125" s="87">
        <v>3</v>
      </c>
      <c r="X125" s="87"/>
      <c r="Y125" s="87"/>
      <c r="Z125" s="87"/>
      <c r="AA125" s="87"/>
      <c r="AB125" s="87"/>
      <c r="AC125" s="87"/>
      <c r="AD125" s="87"/>
      <c r="AE125" s="87"/>
      <c r="AF125" s="87"/>
      <c r="AG125" s="87"/>
      <c r="AH125" s="87"/>
      <c r="AI125" s="87"/>
      <c r="AJ125" s="87"/>
      <c r="AK125" s="87"/>
      <c r="AL125" s="87"/>
      <c r="AM125" s="87"/>
      <c r="AN125" s="87"/>
      <c r="AO125" s="87"/>
      <c r="AP125" s="87"/>
      <c r="AQ125" s="87"/>
      <c r="AR125" s="87"/>
      <c r="AS125" s="87"/>
      <c r="AT125" s="87"/>
      <c r="AU125" s="87"/>
      <c r="AV125" s="87"/>
      <c r="AW125" s="87"/>
      <c r="AX125" s="87"/>
      <c r="AY125" s="87"/>
      <c r="AZ125" s="87"/>
      <c r="BA125" s="87"/>
      <c r="BB125" s="87"/>
      <c r="BC125" s="87"/>
      <c r="BD125" s="87"/>
      <c r="BE125" s="87"/>
      <c r="BF125" s="87"/>
      <c r="BG125" s="87"/>
      <c r="BH125" s="87"/>
      <c r="BI125" s="87"/>
      <c r="BJ125" s="87"/>
      <c r="BK125" s="87"/>
      <c r="BL125" s="87"/>
      <c r="BM125" s="87"/>
      <c r="BN125" s="87"/>
      <c r="BO125" s="87"/>
      <c r="BP125" s="87"/>
      <c r="BQ125" s="87"/>
      <c r="BR125" s="87"/>
      <c r="BS125" s="87"/>
      <c r="BT125" s="87"/>
      <c r="BU125" s="87"/>
      <c r="BV125" s="87"/>
      <c r="BW125" s="87"/>
      <c r="BX125" s="87"/>
      <c r="BY125" s="87"/>
      <c r="BZ125" s="87"/>
      <c r="CA125" s="87"/>
      <c r="CB125" s="87"/>
      <c r="CC125" s="87"/>
      <c r="CD125" s="87"/>
      <c r="CE125" s="87"/>
      <c r="CF125" s="87"/>
      <c r="CG125" s="87"/>
      <c r="CH125" s="87"/>
      <c r="CI125" s="87"/>
      <c r="CJ125" s="87"/>
      <c r="CK125" s="87"/>
      <c r="CL125" s="87"/>
      <c r="CM125" s="87"/>
      <c r="CN125" s="87"/>
      <c r="CO125" s="87"/>
      <c r="CP125" s="87"/>
      <c r="CQ125" s="87"/>
      <c r="CR125" s="87"/>
      <c r="CS125" s="87"/>
      <c r="CT125" s="87"/>
      <c r="CU125" s="87"/>
      <c r="CV125" s="87"/>
      <c r="CW125" s="87"/>
      <c r="CX125" s="87"/>
      <c r="CY125" s="87"/>
      <c r="CZ125" s="87"/>
      <c r="DA125" s="87"/>
      <c r="DB125" s="87"/>
      <c r="DC125" s="87"/>
      <c r="DD125" s="87"/>
      <c r="DE125" s="87"/>
      <c r="DF125" s="87"/>
      <c r="DG125" s="87"/>
      <c r="DH125" s="87"/>
      <c r="DI125" s="87"/>
      <c r="DJ125" s="87"/>
      <c r="DK125" s="87"/>
      <c r="DL125" s="87"/>
      <c r="DM125" s="87"/>
      <c r="DN125" s="87"/>
      <c r="DO125" s="87"/>
      <c r="DP125" s="87"/>
      <c r="DQ125" s="87"/>
      <c r="DR125" s="87"/>
      <c r="DS125" s="87"/>
      <c r="DT125" s="87"/>
      <c r="DU125" s="87"/>
      <c r="DV125" s="87"/>
      <c r="DW125" s="87"/>
      <c r="DX125" s="87"/>
      <c r="DY125" s="87"/>
      <c r="DZ125" s="87"/>
      <c r="EA125" s="87"/>
      <c r="EB125" s="87"/>
      <c r="EC125" s="87"/>
      <c r="ED125" s="87"/>
      <c r="EE125" s="87"/>
      <c r="EF125" s="87"/>
      <c r="EG125" s="87"/>
      <c r="EH125" s="87"/>
      <c r="EI125" s="87"/>
      <c r="EJ125" s="87"/>
      <c r="EK125" s="87">
        <v>1</v>
      </c>
      <c r="EL125" s="87">
        <v>1</v>
      </c>
      <c r="EM125" s="87"/>
      <c r="EN125" s="87"/>
      <c r="EO125" s="87"/>
      <c r="EP125" s="87"/>
      <c r="EQ125" s="87"/>
      <c r="ER125" s="87"/>
      <c r="ES125" s="87"/>
      <c r="ET125" s="87"/>
      <c r="EU125" s="87"/>
      <c r="EV125" s="87"/>
      <c r="EW125" s="87"/>
      <c r="EX125" s="87"/>
      <c r="EY125" s="87"/>
      <c r="EZ125" s="87"/>
      <c r="FA125" s="87"/>
      <c r="FB125" s="87"/>
      <c r="FC125" s="87"/>
      <c r="FD125" s="87"/>
      <c r="FE125" s="87"/>
      <c r="FF125" s="87"/>
      <c r="FG125" s="87"/>
      <c r="FH125" s="87"/>
      <c r="FI125" s="87"/>
      <c r="FJ125" s="87"/>
      <c r="FK125" s="87"/>
      <c r="FL125" s="87"/>
      <c r="FM125" s="87"/>
      <c r="FN125" s="87"/>
      <c r="FO125" s="87"/>
      <c r="FP125" s="87"/>
      <c r="FQ125" s="87"/>
      <c r="FR125" s="87"/>
      <c r="FS125" s="87"/>
      <c r="FT125" s="87"/>
      <c r="FU125" s="87"/>
      <c r="FV125" s="87">
        <v>1</v>
      </c>
      <c r="FW125" s="87">
        <v>8</v>
      </c>
      <c r="FX125" s="87">
        <v>9</v>
      </c>
      <c r="FY125" s="87">
        <v>2</v>
      </c>
      <c r="FZ125" s="87"/>
      <c r="GA125" s="87"/>
      <c r="GB125" s="87">
        <v>7</v>
      </c>
      <c r="GC125" s="87">
        <v>9</v>
      </c>
      <c r="GD125" s="87"/>
      <c r="GE125" s="87">
        <v>1</v>
      </c>
      <c r="GF125" s="87">
        <v>1</v>
      </c>
      <c r="GG125" s="87"/>
      <c r="GH125" s="87"/>
      <c r="GI125" s="87">
        <v>1</v>
      </c>
      <c r="GJ125" s="87"/>
      <c r="GK125" s="87"/>
      <c r="GL125" s="87"/>
      <c r="GM125" s="87">
        <v>1</v>
      </c>
      <c r="GN125" s="87"/>
      <c r="GO125" s="87"/>
      <c r="GP125" s="87">
        <v>0</v>
      </c>
      <c r="GQ125" s="87"/>
      <c r="GR125" s="87"/>
      <c r="GS125" s="87"/>
      <c r="GT125" s="87"/>
      <c r="GU125" s="87">
        <v>0</v>
      </c>
      <c r="GV125" s="87"/>
      <c r="GW125" s="87"/>
      <c r="GX125" s="87">
        <v>0</v>
      </c>
      <c r="GY125" s="87"/>
      <c r="GZ125" s="87"/>
      <c r="HA125" s="87"/>
      <c r="HB125" s="87"/>
      <c r="HC125" s="87">
        <v>0</v>
      </c>
    </row>
    <row r="126" spans="1:211" ht="48">
      <c r="A126" s="783" t="s">
        <v>650</v>
      </c>
      <c r="B126" s="87" t="s">
        <v>423</v>
      </c>
      <c r="C126" s="783" t="s">
        <v>3989</v>
      </c>
      <c r="D126" s="87" t="s">
        <v>3990</v>
      </c>
      <c r="E126" s="87" t="s">
        <v>4427</v>
      </c>
      <c r="F126" s="87">
        <v>5277</v>
      </c>
      <c r="G126" s="87" t="s">
        <v>4428</v>
      </c>
      <c r="H126" s="87" t="s">
        <v>3991</v>
      </c>
      <c r="I126" s="87" t="s">
        <v>4429</v>
      </c>
      <c r="J126" s="87" t="s">
        <v>4430</v>
      </c>
      <c r="K126" s="87" t="s">
        <v>3248</v>
      </c>
      <c r="L126" s="87" t="s">
        <v>4431</v>
      </c>
      <c r="M126" s="87">
        <v>123</v>
      </c>
      <c r="N126" s="87">
        <v>0</v>
      </c>
      <c r="O126" s="87">
        <v>0</v>
      </c>
      <c r="P126" s="87">
        <v>0</v>
      </c>
      <c r="Q126" s="87">
        <v>38</v>
      </c>
      <c r="R126" s="87">
        <v>0</v>
      </c>
      <c r="S126" s="87">
        <v>0</v>
      </c>
      <c r="T126" s="87">
        <v>0</v>
      </c>
      <c r="U126" s="87">
        <v>68</v>
      </c>
      <c r="V126" s="87">
        <v>47</v>
      </c>
      <c r="W126" s="87">
        <v>12</v>
      </c>
      <c r="X126" s="87"/>
      <c r="Y126" s="87"/>
      <c r="Z126" s="87"/>
      <c r="AA126" s="87"/>
      <c r="AB126" s="87"/>
      <c r="AC126" s="87"/>
      <c r="AD126" s="87"/>
      <c r="AE126" s="87"/>
      <c r="AF126" s="87"/>
      <c r="AG126" s="87"/>
      <c r="AH126" s="87"/>
      <c r="AI126" s="87"/>
      <c r="AJ126" s="87"/>
      <c r="AK126" s="87"/>
      <c r="AL126" s="87"/>
      <c r="AM126" s="87"/>
      <c r="AN126" s="87"/>
      <c r="AO126" s="87"/>
      <c r="AP126" s="87"/>
      <c r="AQ126" s="87"/>
      <c r="AR126" s="87"/>
      <c r="AS126" s="87"/>
      <c r="AT126" s="87"/>
      <c r="AU126" s="87"/>
      <c r="AV126" s="87"/>
      <c r="AW126" s="87"/>
      <c r="AX126" s="87"/>
      <c r="AY126" s="87"/>
      <c r="AZ126" s="87"/>
      <c r="BA126" s="87"/>
      <c r="BB126" s="87"/>
      <c r="BC126" s="87"/>
      <c r="BD126" s="87"/>
      <c r="BE126" s="87"/>
      <c r="BF126" s="87"/>
      <c r="BG126" s="87"/>
      <c r="BH126" s="87"/>
      <c r="BI126" s="87"/>
      <c r="BJ126" s="87"/>
      <c r="BK126" s="87"/>
      <c r="BL126" s="87"/>
      <c r="BM126" s="87"/>
      <c r="BN126" s="87"/>
      <c r="BO126" s="87"/>
      <c r="BP126" s="87"/>
      <c r="BQ126" s="87"/>
      <c r="BR126" s="87"/>
      <c r="BS126" s="87"/>
      <c r="BT126" s="87"/>
      <c r="BU126" s="87"/>
      <c r="BV126" s="87"/>
      <c r="BW126" s="87"/>
      <c r="BX126" s="87"/>
      <c r="BY126" s="87"/>
      <c r="BZ126" s="87"/>
      <c r="CA126" s="87"/>
      <c r="CB126" s="87"/>
      <c r="CC126" s="87"/>
      <c r="CD126" s="87"/>
      <c r="CE126" s="87"/>
      <c r="CF126" s="87"/>
      <c r="CG126" s="87"/>
      <c r="CH126" s="87"/>
      <c r="CI126" s="87"/>
      <c r="CJ126" s="87"/>
      <c r="CK126" s="87"/>
      <c r="CL126" s="87"/>
      <c r="CM126" s="87"/>
      <c r="CN126" s="87"/>
      <c r="CO126" s="87"/>
      <c r="CP126" s="87"/>
      <c r="CQ126" s="87"/>
      <c r="CR126" s="87"/>
      <c r="CS126" s="87"/>
      <c r="CT126" s="87"/>
      <c r="CU126" s="87"/>
      <c r="CV126" s="87"/>
      <c r="CW126" s="87"/>
      <c r="CX126" s="87"/>
      <c r="CY126" s="87"/>
      <c r="CZ126" s="87"/>
      <c r="DA126" s="87"/>
      <c r="DB126" s="87"/>
      <c r="DC126" s="87"/>
      <c r="DD126" s="87"/>
      <c r="DE126" s="87"/>
      <c r="DF126" s="87"/>
      <c r="DG126" s="87"/>
      <c r="DH126" s="87"/>
      <c r="DI126" s="87"/>
      <c r="DJ126" s="87"/>
      <c r="DK126" s="87"/>
      <c r="DL126" s="87"/>
      <c r="DM126" s="87"/>
      <c r="DN126" s="87"/>
      <c r="DO126" s="87"/>
      <c r="DP126" s="87"/>
      <c r="DQ126" s="87"/>
      <c r="DR126" s="87"/>
      <c r="DS126" s="87"/>
      <c r="DT126" s="87"/>
      <c r="DU126" s="87"/>
      <c r="DV126" s="87"/>
      <c r="DW126" s="87"/>
      <c r="DX126" s="87"/>
      <c r="DY126" s="87"/>
      <c r="DZ126" s="87"/>
      <c r="EA126" s="87"/>
      <c r="EB126" s="87"/>
      <c r="EC126" s="87"/>
      <c r="ED126" s="87"/>
      <c r="EE126" s="87"/>
      <c r="EF126" s="87"/>
      <c r="EG126" s="87"/>
      <c r="EH126" s="87"/>
      <c r="EI126" s="87"/>
      <c r="EJ126" s="87"/>
      <c r="EK126" s="87">
        <v>2</v>
      </c>
      <c r="EL126" s="87">
        <v>0</v>
      </c>
      <c r="EM126" s="87">
        <v>0</v>
      </c>
      <c r="EN126" s="87">
        <v>0</v>
      </c>
      <c r="EO126" s="87">
        <v>2</v>
      </c>
      <c r="EP126" s="87">
        <v>0</v>
      </c>
      <c r="EQ126" s="87"/>
      <c r="ER126" s="87"/>
      <c r="ES126" s="87"/>
      <c r="ET126" s="87"/>
      <c r="EU126" s="87"/>
      <c r="EV126" s="87"/>
      <c r="EW126" s="87"/>
      <c r="EX126" s="87"/>
      <c r="EY126" s="87"/>
      <c r="EZ126" s="87"/>
      <c r="FA126" s="87"/>
      <c r="FB126" s="87"/>
      <c r="FC126" s="87"/>
      <c r="FD126" s="87"/>
      <c r="FE126" s="87"/>
      <c r="FF126" s="87"/>
      <c r="FG126" s="87"/>
      <c r="FH126" s="87"/>
      <c r="FI126" s="87"/>
      <c r="FJ126" s="87"/>
      <c r="FK126" s="87"/>
      <c r="FL126" s="87"/>
      <c r="FM126" s="87"/>
      <c r="FN126" s="87"/>
      <c r="FO126" s="87"/>
      <c r="FP126" s="87"/>
      <c r="FQ126" s="87"/>
      <c r="FR126" s="87"/>
      <c r="FS126" s="87"/>
      <c r="FT126" s="87"/>
      <c r="FU126" s="87"/>
      <c r="FV126" s="87">
        <v>31</v>
      </c>
      <c r="FW126" s="87">
        <v>9</v>
      </c>
      <c r="FX126" s="87">
        <v>40</v>
      </c>
      <c r="FY126" s="87">
        <v>12</v>
      </c>
      <c r="FZ126" s="87">
        <v>0</v>
      </c>
      <c r="GA126" s="87">
        <v>14</v>
      </c>
      <c r="GB126" s="87">
        <v>18</v>
      </c>
      <c r="GC126" s="87">
        <v>44</v>
      </c>
      <c r="GD126" s="87">
        <v>3</v>
      </c>
      <c r="GE126" s="87">
        <v>1</v>
      </c>
      <c r="GF126" s="87">
        <v>4</v>
      </c>
      <c r="GG126" s="87">
        <v>0</v>
      </c>
      <c r="GH126" s="87">
        <v>0</v>
      </c>
      <c r="GI126" s="87">
        <v>2</v>
      </c>
      <c r="GJ126" s="87">
        <v>3</v>
      </c>
      <c r="GK126" s="87">
        <v>0</v>
      </c>
      <c r="GL126" s="87">
        <v>2</v>
      </c>
      <c r="GM126" s="87">
        <v>7</v>
      </c>
      <c r="GN126" s="87">
        <v>9</v>
      </c>
      <c r="GO126" s="87">
        <v>5</v>
      </c>
      <c r="GP126" s="87">
        <v>14</v>
      </c>
      <c r="GQ126" s="87">
        <v>14</v>
      </c>
      <c r="GR126" s="87">
        <v>2</v>
      </c>
      <c r="GS126" s="87">
        <v>2</v>
      </c>
      <c r="GT126" s="87"/>
      <c r="GU126" s="87">
        <v>18</v>
      </c>
      <c r="GV126" s="87"/>
      <c r="GW126" s="87"/>
      <c r="GX126" s="87">
        <v>0</v>
      </c>
      <c r="GY126" s="87"/>
      <c r="GZ126" s="87"/>
      <c r="HA126" s="87"/>
      <c r="HB126" s="87"/>
      <c r="HC126" s="87">
        <v>0</v>
      </c>
    </row>
    <row r="127" spans="1:211" ht="60">
      <c r="A127" s="783" t="s">
        <v>651</v>
      </c>
      <c r="B127" s="87" t="s">
        <v>424</v>
      </c>
      <c r="C127" s="783" t="s">
        <v>3768</v>
      </c>
      <c r="D127" s="87" t="s">
        <v>4432</v>
      </c>
      <c r="E127" s="87" t="s">
        <v>3249</v>
      </c>
      <c r="F127" s="87"/>
      <c r="G127" s="87" t="s">
        <v>3250</v>
      </c>
      <c r="H127" s="87" t="s">
        <v>3251</v>
      </c>
      <c r="I127" s="87" t="s">
        <v>4433</v>
      </c>
      <c r="J127" s="87" t="s">
        <v>4434</v>
      </c>
      <c r="K127" s="87" t="s">
        <v>4435</v>
      </c>
      <c r="L127" s="87" t="s">
        <v>4434</v>
      </c>
      <c r="M127" s="87">
        <v>12</v>
      </c>
      <c r="N127" s="87"/>
      <c r="O127" s="87"/>
      <c r="P127" s="87"/>
      <c r="Q127" s="87">
        <v>19</v>
      </c>
      <c r="R127" s="87"/>
      <c r="S127" s="87"/>
      <c r="T127" s="87"/>
      <c r="U127" s="87">
        <v>12</v>
      </c>
      <c r="V127" s="87">
        <v>13</v>
      </c>
      <c r="W127" s="87"/>
      <c r="X127" s="87"/>
      <c r="Y127" s="87"/>
      <c r="Z127" s="87"/>
      <c r="AA127" s="87"/>
      <c r="AB127" s="87"/>
      <c r="AC127" s="87"/>
      <c r="AD127" s="87"/>
      <c r="AE127" s="87"/>
      <c r="AF127" s="87"/>
      <c r="AG127" s="87"/>
      <c r="AH127" s="87"/>
      <c r="AI127" s="87"/>
      <c r="AJ127" s="87"/>
      <c r="AK127" s="87"/>
      <c r="AL127" s="87"/>
      <c r="AM127" s="87"/>
      <c r="AN127" s="87"/>
      <c r="AO127" s="87"/>
      <c r="AP127" s="87"/>
      <c r="AQ127" s="87"/>
      <c r="AR127" s="87"/>
      <c r="AS127" s="87"/>
      <c r="AT127" s="87"/>
      <c r="AU127" s="87"/>
      <c r="AV127" s="87"/>
      <c r="AW127" s="87"/>
      <c r="AX127" s="87"/>
      <c r="AY127" s="87"/>
      <c r="AZ127" s="87"/>
      <c r="BA127" s="87"/>
      <c r="BB127" s="87"/>
      <c r="BC127" s="87"/>
      <c r="BD127" s="87"/>
      <c r="BE127" s="87"/>
      <c r="BF127" s="87"/>
      <c r="BG127" s="87"/>
      <c r="BH127" s="87"/>
      <c r="BI127" s="87"/>
      <c r="BJ127" s="87"/>
      <c r="BK127" s="87"/>
      <c r="BL127" s="87"/>
      <c r="BM127" s="87"/>
      <c r="BN127" s="87"/>
      <c r="BO127" s="87"/>
      <c r="BP127" s="87"/>
      <c r="BQ127" s="87"/>
      <c r="BR127" s="87"/>
      <c r="BS127" s="87"/>
      <c r="BT127" s="87"/>
      <c r="BU127" s="87"/>
      <c r="BV127" s="87"/>
      <c r="BW127" s="87"/>
      <c r="BX127" s="87"/>
      <c r="BY127" s="87"/>
      <c r="BZ127" s="87"/>
      <c r="CA127" s="87"/>
      <c r="CB127" s="87"/>
      <c r="CC127" s="87"/>
      <c r="CD127" s="87"/>
      <c r="CE127" s="87"/>
      <c r="CF127" s="87"/>
      <c r="CG127" s="87"/>
      <c r="CH127" s="87"/>
      <c r="CI127" s="87"/>
      <c r="CJ127" s="87"/>
      <c r="CK127" s="87"/>
      <c r="CL127" s="87"/>
      <c r="CM127" s="87"/>
      <c r="CN127" s="87"/>
      <c r="CO127" s="87"/>
      <c r="CP127" s="87"/>
      <c r="CQ127" s="87"/>
      <c r="CR127" s="87"/>
      <c r="CS127" s="87"/>
      <c r="CT127" s="87"/>
      <c r="CU127" s="87"/>
      <c r="CV127" s="87"/>
      <c r="CW127" s="87"/>
      <c r="CX127" s="87"/>
      <c r="CY127" s="87"/>
      <c r="CZ127" s="87"/>
      <c r="DA127" s="87"/>
      <c r="DB127" s="87"/>
      <c r="DC127" s="87"/>
      <c r="DD127" s="87"/>
      <c r="DE127" s="87"/>
      <c r="DF127" s="87"/>
      <c r="DG127" s="87"/>
      <c r="DH127" s="87"/>
      <c r="DI127" s="87"/>
      <c r="DJ127" s="87"/>
      <c r="DK127" s="87"/>
      <c r="DL127" s="87"/>
      <c r="DM127" s="87"/>
      <c r="DN127" s="87"/>
      <c r="DO127" s="87"/>
      <c r="DP127" s="87"/>
      <c r="DQ127" s="87"/>
      <c r="DR127" s="87"/>
      <c r="DS127" s="87"/>
      <c r="DT127" s="87"/>
      <c r="DU127" s="87"/>
      <c r="DV127" s="87"/>
      <c r="DW127" s="87"/>
      <c r="DX127" s="87"/>
      <c r="DY127" s="87"/>
      <c r="DZ127" s="87"/>
      <c r="EA127" s="87"/>
      <c r="EB127" s="87"/>
      <c r="EC127" s="87"/>
      <c r="ED127" s="87"/>
      <c r="EE127" s="87"/>
      <c r="EF127" s="87"/>
      <c r="EG127" s="87"/>
      <c r="EH127" s="87"/>
      <c r="EI127" s="87"/>
      <c r="EJ127" s="87"/>
      <c r="EK127" s="87"/>
      <c r="EL127" s="87"/>
      <c r="EM127" s="87"/>
      <c r="EN127" s="87"/>
      <c r="EO127" s="87"/>
      <c r="EP127" s="87"/>
      <c r="EQ127" s="87"/>
      <c r="ER127" s="87"/>
      <c r="ES127" s="87"/>
      <c r="ET127" s="87"/>
      <c r="EU127" s="87"/>
      <c r="EV127" s="87"/>
      <c r="EW127" s="87"/>
      <c r="EX127" s="87"/>
      <c r="EY127" s="87"/>
      <c r="EZ127" s="87"/>
      <c r="FA127" s="87"/>
      <c r="FB127" s="87"/>
      <c r="FC127" s="87"/>
      <c r="FD127" s="87"/>
      <c r="FE127" s="87"/>
      <c r="FF127" s="87"/>
      <c r="FG127" s="87"/>
      <c r="FH127" s="87"/>
      <c r="FI127" s="87"/>
      <c r="FJ127" s="87"/>
      <c r="FK127" s="87"/>
      <c r="FL127" s="87"/>
      <c r="FM127" s="87"/>
      <c r="FN127" s="87"/>
      <c r="FO127" s="87"/>
      <c r="FP127" s="87"/>
      <c r="FQ127" s="87"/>
      <c r="FR127" s="87"/>
      <c r="FS127" s="87"/>
      <c r="FT127" s="87"/>
      <c r="FU127" s="87"/>
      <c r="FV127" s="87">
        <v>4</v>
      </c>
      <c r="FW127" s="87"/>
      <c r="FX127" s="87">
        <v>4</v>
      </c>
      <c r="FY127" s="87"/>
      <c r="FZ127" s="87"/>
      <c r="GA127" s="87">
        <v>3</v>
      </c>
      <c r="GB127" s="87">
        <v>2</v>
      </c>
      <c r="GC127" s="87">
        <v>5</v>
      </c>
      <c r="GD127" s="87"/>
      <c r="GE127" s="87"/>
      <c r="GF127" s="87">
        <v>0</v>
      </c>
      <c r="GG127" s="87"/>
      <c r="GH127" s="87"/>
      <c r="GI127" s="87"/>
      <c r="GJ127" s="87"/>
      <c r="GK127" s="87"/>
      <c r="GL127" s="87"/>
      <c r="GM127" s="87">
        <v>0</v>
      </c>
      <c r="GN127" s="87">
        <v>3</v>
      </c>
      <c r="GO127" s="87"/>
      <c r="GP127" s="87">
        <v>3</v>
      </c>
      <c r="GQ127" s="87">
        <v>3</v>
      </c>
      <c r="GR127" s="87"/>
      <c r="GS127" s="87"/>
      <c r="GT127" s="87"/>
      <c r="GU127" s="87">
        <v>3</v>
      </c>
      <c r="GV127" s="87"/>
      <c r="GW127" s="87"/>
      <c r="GX127" s="87">
        <v>0</v>
      </c>
      <c r="GY127" s="87"/>
      <c r="GZ127" s="87"/>
      <c r="HA127" s="87"/>
      <c r="HB127" s="87"/>
      <c r="HC127" s="87">
        <v>0</v>
      </c>
    </row>
    <row r="128" spans="1:211" ht="48">
      <c r="A128" s="783" t="s">
        <v>652</v>
      </c>
      <c r="B128" s="87" t="s">
        <v>425</v>
      </c>
      <c r="C128" s="783" t="s">
        <v>3252</v>
      </c>
      <c r="D128" s="87" t="s">
        <v>3769</v>
      </c>
      <c r="E128" s="87" t="s">
        <v>3253</v>
      </c>
      <c r="F128" s="87">
        <v>3064</v>
      </c>
      <c r="G128" s="87" t="s">
        <v>3254</v>
      </c>
      <c r="H128" s="87" t="s">
        <v>3255</v>
      </c>
      <c r="I128" s="87" t="s">
        <v>3992</v>
      </c>
      <c r="J128" s="87" t="s">
        <v>3993</v>
      </c>
      <c r="K128" s="87" t="s">
        <v>3256</v>
      </c>
      <c r="L128" s="87" t="s">
        <v>3994</v>
      </c>
      <c r="M128" s="87">
        <v>49</v>
      </c>
      <c r="N128" s="87"/>
      <c r="O128" s="87"/>
      <c r="P128" s="87">
        <v>1</v>
      </c>
      <c r="Q128" s="87">
        <v>25</v>
      </c>
      <c r="R128" s="87"/>
      <c r="S128" s="87"/>
      <c r="T128" s="87"/>
      <c r="U128" s="87">
        <v>55</v>
      </c>
      <c r="V128" s="87">
        <v>53</v>
      </c>
      <c r="W128" s="87">
        <v>13</v>
      </c>
      <c r="X128" s="87"/>
      <c r="Y128" s="87"/>
      <c r="Z128" s="87"/>
      <c r="AA128" s="87"/>
      <c r="AB128" s="87"/>
      <c r="AC128" s="87"/>
      <c r="AD128" s="87"/>
      <c r="AE128" s="87"/>
      <c r="AF128" s="87"/>
      <c r="AG128" s="87"/>
      <c r="AH128" s="87"/>
      <c r="AI128" s="87"/>
      <c r="AJ128" s="87"/>
      <c r="AK128" s="87"/>
      <c r="AL128" s="87"/>
      <c r="AM128" s="87"/>
      <c r="AN128" s="87"/>
      <c r="AO128" s="87"/>
      <c r="AP128" s="87"/>
      <c r="AQ128" s="87"/>
      <c r="AR128" s="87"/>
      <c r="AS128" s="87"/>
      <c r="AT128" s="87"/>
      <c r="AU128" s="87"/>
      <c r="AV128" s="87"/>
      <c r="AW128" s="87"/>
      <c r="AX128" s="87"/>
      <c r="AY128" s="87"/>
      <c r="AZ128" s="87"/>
      <c r="BA128" s="87"/>
      <c r="BB128" s="87"/>
      <c r="BC128" s="87"/>
      <c r="BD128" s="87"/>
      <c r="BE128" s="87"/>
      <c r="BF128" s="87"/>
      <c r="BG128" s="87"/>
      <c r="BH128" s="87"/>
      <c r="BI128" s="87"/>
      <c r="BJ128" s="87"/>
      <c r="BK128" s="87"/>
      <c r="BL128" s="87"/>
      <c r="BM128" s="87"/>
      <c r="BN128" s="87"/>
      <c r="BO128" s="87"/>
      <c r="BP128" s="87"/>
      <c r="BQ128" s="87"/>
      <c r="BR128" s="87"/>
      <c r="BS128" s="87"/>
      <c r="BT128" s="87"/>
      <c r="BU128" s="87"/>
      <c r="BV128" s="87"/>
      <c r="BW128" s="87"/>
      <c r="BX128" s="87"/>
      <c r="BY128" s="87"/>
      <c r="BZ128" s="87"/>
      <c r="CA128" s="87"/>
      <c r="CB128" s="87"/>
      <c r="CC128" s="87"/>
      <c r="CD128" s="87"/>
      <c r="CE128" s="87"/>
      <c r="CF128" s="87"/>
      <c r="CG128" s="87"/>
      <c r="CH128" s="87"/>
      <c r="CI128" s="87"/>
      <c r="CJ128" s="87"/>
      <c r="CK128" s="87"/>
      <c r="CL128" s="87"/>
      <c r="CM128" s="87"/>
      <c r="CN128" s="87"/>
      <c r="CO128" s="87"/>
      <c r="CP128" s="87"/>
      <c r="CQ128" s="87"/>
      <c r="CR128" s="87"/>
      <c r="CS128" s="87"/>
      <c r="CT128" s="87"/>
      <c r="CU128" s="87"/>
      <c r="CV128" s="87"/>
      <c r="CW128" s="87"/>
      <c r="CX128" s="87"/>
      <c r="CY128" s="87"/>
      <c r="CZ128" s="87"/>
      <c r="DA128" s="87"/>
      <c r="DB128" s="87"/>
      <c r="DC128" s="87"/>
      <c r="DD128" s="87"/>
      <c r="DE128" s="87"/>
      <c r="DF128" s="87"/>
      <c r="DG128" s="87"/>
      <c r="DH128" s="87"/>
      <c r="DI128" s="87"/>
      <c r="DJ128" s="87"/>
      <c r="DK128" s="87"/>
      <c r="DL128" s="87"/>
      <c r="DM128" s="87"/>
      <c r="DN128" s="87"/>
      <c r="DO128" s="87"/>
      <c r="DP128" s="87"/>
      <c r="DQ128" s="87"/>
      <c r="DR128" s="87"/>
      <c r="DS128" s="87"/>
      <c r="DT128" s="87"/>
      <c r="DU128" s="87"/>
      <c r="DV128" s="87"/>
      <c r="DW128" s="87"/>
      <c r="DX128" s="87"/>
      <c r="DY128" s="87"/>
      <c r="DZ128" s="87"/>
      <c r="EA128" s="87"/>
      <c r="EB128" s="87"/>
      <c r="EC128" s="87"/>
      <c r="ED128" s="87"/>
      <c r="EE128" s="87"/>
      <c r="EF128" s="87"/>
      <c r="EG128" s="87"/>
      <c r="EH128" s="87"/>
      <c r="EI128" s="87"/>
      <c r="EJ128" s="87"/>
      <c r="EK128" s="87">
        <v>2</v>
      </c>
      <c r="EL128" s="87"/>
      <c r="EM128" s="87">
        <v>1</v>
      </c>
      <c r="EN128" s="87"/>
      <c r="EO128" s="87">
        <v>1</v>
      </c>
      <c r="EP128" s="87"/>
      <c r="EQ128" s="87"/>
      <c r="ER128" s="87"/>
      <c r="ES128" s="87"/>
      <c r="ET128" s="87"/>
      <c r="EU128" s="87"/>
      <c r="EV128" s="87"/>
      <c r="EW128" s="87"/>
      <c r="EX128" s="87"/>
      <c r="EY128" s="87"/>
      <c r="EZ128" s="87"/>
      <c r="FA128" s="87"/>
      <c r="FB128" s="87"/>
      <c r="FC128" s="87"/>
      <c r="FD128" s="87"/>
      <c r="FE128" s="87"/>
      <c r="FF128" s="87"/>
      <c r="FG128" s="87"/>
      <c r="FH128" s="87"/>
      <c r="FI128" s="87"/>
      <c r="FJ128" s="87"/>
      <c r="FK128" s="87"/>
      <c r="FL128" s="87"/>
      <c r="FM128" s="87"/>
      <c r="FN128" s="87"/>
      <c r="FO128" s="87"/>
      <c r="FP128" s="87"/>
      <c r="FQ128" s="87"/>
      <c r="FR128" s="87"/>
      <c r="FS128" s="87"/>
      <c r="FT128" s="87"/>
      <c r="FU128" s="87"/>
      <c r="FV128" s="87">
        <v>34</v>
      </c>
      <c r="FW128" s="87">
        <v>17</v>
      </c>
      <c r="FX128" s="87">
        <v>51</v>
      </c>
      <c r="FY128" s="87">
        <v>7</v>
      </c>
      <c r="FZ128" s="87"/>
      <c r="GA128" s="87">
        <v>6</v>
      </c>
      <c r="GB128" s="87">
        <v>38</v>
      </c>
      <c r="GC128" s="87">
        <v>51</v>
      </c>
      <c r="GD128" s="87">
        <v>2</v>
      </c>
      <c r="GE128" s="87">
        <v>2</v>
      </c>
      <c r="GF128" s="87">
        <v>4</v>
      </c>
      <c r="GG128" s="87"/>
      <c r="GH128" s="87"/>
      <c r="GI128" s="87">
        <v>1</v>
      </c>
      <c r="GJ128" s="87">
        <v>3</v>
      </c>
      <c r="GK128" s="87"/>
      <c r="GL128" s="87">
        <v>1</v>
      </c>
      <c r="GM128" s="87">
        <v>5</v>
      </c>
      <c r="GN128" s="87">
        <v>6</v>
      </c>
      <c r="GO128" s="87"/>
      <c r="GP128" s="87">
        <v>6</v>
      </c>
      <c r="GQ128" s="87">
        <v>6</v>
      </c>
      <c r="GR128" s="87">
        <v>4</v>
      </c>
      <c r="GS128" s="87">
        <v>4</v>
      </c>
      <c r="GT128" s="87"/>
      <c r="GU128" s="87">
        <v>14</v>
      </c>
      <c r="GV128" s="87"/>
      <c r="GW128" s="87"/>
      <c r="GX128" s="87">
        <v>0</v>
      </c>
      <c r="GY128" s="87"/>
      <c r="GZ128" s="87"/>
      <c r="HA128" s="87"/>
      <c r="HB128" s="87"/>
      <c r="HC128" s="87">
        <v>0</v>
      </c>
    </row>
    <row r="129" spans="1:211" ht="48">
      <c r="A129" s="783" t="s">
        <v>653</v>
      </c>
      <c r="B129" s="87" t="s">
        <v>426</v>
      </c>
      <c r="C129" s="783" t="s">
        <v>3466</v>
      </c>
      <c r="D129" s="87" t="s">
        <v>3770</v>
      </c>
      <c r="E129" s="87" t="s">
        <v>3257</v>
      </c>
      <c r="F129" s="87">
        <v>3997</v>
      </c>
      <c r="G129" s="87" t="s">
        <v>3258</v>
      </c>
      <c r="H129" s="87" t="s">
        <v>3259</v>
      </c>
      <c r="I129" s="87" t="s">
        <v>4436</v>
      </c>
      <c r="J129" s="87" t="s">
        <v>4437</v>
      </c>
      <c r="K129" s="87" t="s">
        <v>3260</v>
      </c>
      <c r="L129" s="87" t="s">
        <v>4438</v>
      </c>
      <c r="M129" s="87">
        <v>36</v>
      </c>
      <c r="N129" s="87">
        <v>0</v>
      </c>
      <c r="O129" s="87">
        <v>2</v>
      </c>
      <c r="P129" s="87">
        <v>5</v>
      </c>
      <c r="Q129" s="87">
        <v>15</v>
      </c>
      <c r="R129" s="87">
        <v>0</v>
      </c>
      <c r="S129" s="87">
        <v>0</v>
      </c>
      <c r="T129" s="87">
        <v>0</v>
      </c>
      <c r="U129" s="87">
        <v>78</v>
      </c>
      <c r="V129" s="87">
        <v>48</v>
      </c>
      <c r="W129" s="87">
        <v>9</v>
      </c>
      <c r="X129" s="87"/>
      <c r="Y129" s="87"/>
      <c r="Z129" s="87"/>
      <c r="AA129" s="87"/>
      <c r="AB129" s="87"/>
      <c r="AC129" s="87"/>
      <c r="AD129" s="87"/>
      <c r="AE129" s="87"/>
      <c r="AF129" s="87"/>
      <c r="AG129" s="87"/>
      <c r="AH129" s="87"/>
      <c r="AI129" s="87"/>
      <c r="AJ129" s="87"/>
      <c r="AK129" s="87"/>
      <c r="AL129" s="87"/>
      <c r="AM129" s="87"/>
      <c r="AN129" s="87"/>
      <c r="AO129" s="87"/>
      <c r="AP129" s="87"/>
      <c r="AQ129" s="87"/>
      <c r="AR129" s="87"/>
      <c r="AS129" s="87"/>
      <c r="AT129" s="87"/>
      <c r="AU129" s="87"/>
      <c r="AV129" s="87"/>
      <c r="AW129" s="87"/>
      <c r="AX129" s="87"/>
      <c r="AY129" s="87"/>
      <c r="AZ129" s="87"/>
      <c r="BA129" s="87"/>
      <c r="BB129" s="87"/>
      <c r="BC129" s="87"/>
      <c r="BD129" s="87"/>
      <c r="BE129" s="87"/>
      <c r="BF129" s="87"/>
      <c r="BG129" s="87"/>
      <c r="BH129" s="87"/>
      <c r="BI129" s="87"/>
      <c r="BJ129" s="87"/>
      <c r="BK129" s="87"/>
      <c r="BL129" s="87"/>
      <c r="BM129" s="87"/>
      <c r="BN129" s="87"/>
      <c r="BO129" s="87"/>
      <c r="BP129" s="87"/>
      <c r="BQ129" s="87"/>
      <c r="BR129" s="87"/>
      <c r="BS129" s="87"/>
      <c r="BT129" s="87"/>
      <c r="BU129" s="87"/>
      <c r="BV129" s="87"/>
      <c r="BW129" s="87"/>
      <c r="BX129" s="87"/>
      <c r="BY129" s="87"/>
      <c r="BZ129" s="87"/>
      <c r="CA129" s="87"/>
      <c r="CB129" s="87"/>
      <c r="CC129" s="87"/>
      <c r="CD129" s="87"/>
      <c r="CE129" s="87"/>
      <c r="CF129" s="87"/>
      <c r="CG129" s="87"/>
      <c r="CH129" s="87"/>
      <c r="CI129" s="87"/>
      <c r="CJ129" s="87"/>
      <c r="CK129" s="87"/>
      <c r="CL129" s="87"/>
      <c r="CM129" s="87"/>
      <c r="CN129" s="87"/>
      <c r="CO129" s="87"/>
      <c r="CP129" s="87"/>
      <c r="CQ129" s="87"/>
      <c r="CR129" s="87"/>
      <c r="CS129" s="87"/>
      <c r="CT129" s="87"/>
      <c r="CU129" s="87"/>
      <c r="CV129" s="87"/>
      <c r="CW129" s="87"/>
      <c r="CX129" s="87"/>
      <c r="CY129" s="87"/>
      <c r="CZ129" s="87"/>
      <c r="DA129" s="87"/>
      <c r="DB129" s="87"/>
      <c r="DC129" s="87"/>
      <c r="DD129" s="87"/>
      <c r="DE129" s="87"/>
      <c r="DF129" s="87"/>
      <c r="DG129" s="87"/>
      <c r="DH129" s="87"/>
      <c r="DI129" s="87"/>
      <c r="DJ129" s="87"/>
      <c r="DK129" s="87"/>
      <c r="DL129" s="87"/>
      <c r="DM129" s="87"/>
      <c r="DN129" s="87"/>
      <c r="DO129" s="87"/>
      <c r="DP129" s="87"/>
      <c r="DQ129" s="87"/>
      <c r="DR129" s="87"/>
      <c r="DS129" s="87"/>
      <c r="DT129" s="87"/>
      <c r="DU129" s="87"/>
      <c r="DV129" s="87"/>
      <c r="DW129" s="87"/>
      <c r="DX129" s="87"/>
      <c r="DY129" s="87"/>
      <c r="DZ129" s="87"/>
      <c r="EA129" s="87"/>
      <c r="EB129" s="87"/>
      <c r="EC129" s="87"/>
      <c r="ED129" s="87"/>
      <c r="EE129" s="87"/>
      <c r="EF129" s="87"/>
      <c r="EG129" s="87"/>
      <c r="EH129" s="87"/>
      <c r="EI129" s="87"/>
      <c r="EJ129" s="87"/>
      <c r="EK129" s="87">
        <v>6</v>
      </c>
      <c r="EL129" s="87"/>
      <c r="EM129" s="87"/>
      <c r="EN129" s="87"/>
      <c r="EO129" s="87"/>
      <c r="EP129" s="87"/>
      <c r="EQ129" s="87"/>
      <c r="ER129" s="87"/>
      <c r="ES129" s="87"/>
      <c r="ET129" s="87"/>
      <c r="EU129" s="87"/>
      <c r="EV129" s="87"/>
      <c r="EW129" s="87"/>
      <c r="EX129" s="87"/>
      <c r="EY129" s="87"/>
      <c r="EZ129" s="87"/>
      <c r="FA129" s="87"/>
      <c r="FB129" s="87"/>
      <c r="FC129" s="87"/>
      <c r="FD129" s="87"/>
      <c r="FE129" s="87"/>
      <c r="FF129" s="87"/>
      <c r="FG129" s="87"/>
      <c r="FH129" s="87"/>
      <c r="FI129" s="87"/>
      <c r="FJ129" s="87"/>
      <c r="FK129" s="87"/>
      <c r="FL129" s="87"/>
      <c r="FM129" s="87"/>
      <c r="FN129" s="87"/>
      <c r="FO129" s="87"/>
      <c r="FP129" s="87"/>
      <c r="FQ129" s="87"/>
      <c r="FR129" s="87"/>
      <c r="FS129" s="87"/>
      <c r="FT129" s="87"/>
      <c r="FU129" s="87"/>
      <c r="FV129" s="87">
        <v>15</v>
      </c>
      <c r="FW129" s="87">
        <v>20</v>
      </c>
      <c r="FX129" s="87">
        <v>35</v>
      </c>
      <c r="FY129" s="87">
        <v>22</v>
      </c>
      <c r="FZ129" s="87"/>
      <c r="GA129" s="87"/>
      <c r="GB129" s="87">
        <v>13</v>
      </c>
      <c r="GC129" s="87">
        <v>35</v>
      </c>
      <c r="GD129" s="87">
        <v>13</v>
      </c>
      <c r="GE129" s="87">
        <v>2</v>
      </c>
      <c r="GF129" s="87">
        <v>15</v>
      </c>
      <c r="GG129" s="87">
        <v>5</v>
      </c>
      <c r="GH129" s="87"/>
      <c r="GI129" s="87">
        <v>5</v>
      </c>
      <c r="GJ129" s="87">
        <v>13</v>
      </c>
      <c r="GK129" s="87"/>
      <c r="GL129" s="87">
        <v>5</v>
      </c>
      <c r="GM129" s="87">
        <v>28</v>
      </c>
      <c r="GN129" s="87"/>
      <c r="GO129" s="87"/>
      <c r="GP129" s="87">
        <v>0</v>
      </c>
      <c r="GQ129" s="87"/>
      <c r="GR129" s="87"/>
      <c r="GS129" s="87"/>
      <c r="GT129" s="87"/>
      <c r="GU129" s="87">
        <v>0</v>
      </c>
      <c r="GV129" s="87"/>
      <c r="GW129" s="87"/>
      <c r="GX129" s="87">
        <v>0</v>
      </c>
      <c r="GY129" s="87"/>
      <c r="GZ129" s="87"/>
      <c r="HA129" s="87"/>
      <c r="HB129" s="87"/>
      <c r="HC129" s="87">
        <v>0</v>
      </c>
    </row>
    <row r="130" spans="1:211" ht="48">
      <c r="A130" s="783" t="s">
        <v>654</v>
      </c>
      <c r="B130" s="87" t="s">
        <v>427</v>
      </c>
      <c r="C130" s="783" t="s">
        <v>3261</v>
      </c>
      <c r="D130" s="87" t="s">
        <v>3997</v>
      </c>
      <c r="E130" s="87" t="s">
        <v>3262</v>
      </c>
      <c r="F130" s="87">
        <v>3391</v>
      </c>
      <c r="G130" s="87" t="s">
        <v>3263</v>
      </c>
      <c r="H130" s="87" t="s">
        <v>3407</v>
      </c>
      <c r="I130" s="87" t="s">
        <v>4439</v>
      </c>
      <c r="J130" s="87" t="s">
        <v>4440</v>
      </c>
      <c r="K130" s="87" t="s">
        <v>3264</v>
      </c>
      <c r="L130" s="87"/>
      <c r="M130" s="87">
        <v>17</v>
      </c>
      <c r="N130" s="87"/>
      <c r="O130" s="87"/>
      <c r="P130" s="87">
        <v>2</v>
      </c>
      <c r="Q130" s="87">
        <v>12</v>
      </c>
      <c r="R130" s="87"/>
      <c r="S130" s="87"/>
      <c r="T130" s="87"/>
      <c r="U130" s="87">
        <v>38</v>
      </c>
      <c r="V130" s="87">
        <v>16</v>
      </c>
      <c r="W130" s="87">
        <v>1</v>
      </c>
      <c r="X130" s="87"/>
      <c r="Y130" s="87"/>
      <c r="Z130" s="87"/>
      <c r="AA130" s="87"/>
      <c r="AB130" s="87"/>
      <c r="AC130" s="87"/>
      <c r="AD130" s="87"/>
      <c r="AE130" s="87"/>
      <c r="AF130" s="87"/>
      <c r="AG130" s="87"/>
      <c r="AH130" s="87"/>
      <c r="AI130" s="87"/>
      <c r="AJ130" s="87"/>
      <c r="AK130" s="87"/>
      <c r="AL130" s="87"/>
      <c r="AM130" s="87"/>
      <c r="AN130" s="87"/>
      <c r="AO130" s="87"/>
      <c r="AP130" s="87"/>
      <c r="AQ130" s="87"/>
      <c r="AR130" s="87"/>
      <c r="AS130" s="87"/>
      <c r="AT130" s="87"/>
      <c r="AU130" s="87"/>
      <c r="AV130" s="87"/>
      <c r="AW130" s="87"/>
      <c r="AX130" s="87"/>
      <c r="AY130" s="87"/>
      <c r="AZ130" s="87"/>
      <c r="BA130" s="87"/>
      <c r="BB130" s="87"/>
      <c r="BC130" s="87"/>
      <c r="BD130" s="87"/>
      <c r="BE130" s="87"/>
      <c r="BF130" s="87"/>
      <c r="BG130" s="87"/>
      <c r="BH130" s="87"/>
      <c r="BI130" s="87"/>
      <c r="BJ130" s="87"/>
      <c r="BK130" s="87"/>
      <c r="BL130" s="87"/>
      <c r="BM130" s="87"/>
      <c r="BN130" s="87"/>
      <c r="BO130" s="87"/>
      <c r="BP130" s="87"/>
      <c r="BQ130" s="87"/>
      <c r="BR130" s="87"/>
      <c r="BS130" s="87"/>
      <c r="BT130" s="87"/>
      <c r="BU130" s="87"/>
      <c r="BV130" s="87"/>
      <c r="BW130" s="87"/>
      <c r="BX130" s="87"/>
      <c r="BY130" s="87"/>
      <c r="BZ130" s="87"/>
      <c r="CA130" s="87"/>
      <c r="CB130" s="87"/>
      <c r="CC130" s="87"/>
      <c r="CD130" s="87"/>
      <c r="CE130" s="87"/>
      <c r="CF130" s="87"/>
      <c r="CG130" s="87"/>
      <c r="CH130" s="87"/>
      <c r="CI130" s="87"/>
      <c r="CJ130" s="87"/>
      <c r="CK130" s="87"/>
      <c r="CL130" s="87"/>
      <c r="CM130" s="87"/>
      <c r="CN130" s="87"/>
      <c r="CO130" s="87"/>
      <c r="CP130" s="87"/>
      <c r="CQ130" s="87"/>
      <c r="CR130" s="87"/>
      <c r="CS130" s="87"/>
      <c r="CT130" s="87"/>
      <c r="CU130" s="87"/>
      <c r="CV130" s="87"/>
      <c r="CW130" s="87"/>
      <c r="CX130" s="87"/>
      <c r="CY130" s="87"/>
      <c r="CZ130" s="87"/>
      <c r="DA130" s="87"/>
      <c r="DB130" s="87"/>
      <c r="DC130" s="87"/>
      <c r="DD130" s="87"/>
      <c r="DE130" s="87"/>
      <c r="DF130" s="87"/>
      <c r="DG130" s="87"/>
      <c r="DH130" s="87"/>
      <c r="DI130" s="87"/>
      <c r="DJ130" s="87"/>
      <c r="DK130" s="87"/>
      <c r="DL130" s="87"/>
      <c r="DM130" s="87"/>
      <c r="DN130" s="87"/>
      <c r="DO130" s="87"/>
      <c r="DP130" s="87"/>
      <c r="DQ130" s="87"/>
      <c r="DR130" s="87"/>
      <c r="DS130" s="87"/>
      <c r="DT130" s="87"/>
      <c r="DU130" s="87"/>
      <c r="DV130" s="87"/>
      <c r="DW130" s="87"/>
      <c r="DX130" s="87"/>
      <c r="DY130" s="87"/>
      <c r="DZ130" s="87"/>
      <c r="EA130" s="87"/>
      <c r="EB130" s="87"/>
      <c r="EC130" s="87"/>
      <c r="ED130" s="87"/>
      <c r="EE130" s="87"/>
      <c r="EF130" s="87"/>
      <c r="EG130" s="87"/>
      <c r="EH130" s="87"/>
      <c r="EI130" s="87"/>
      <c r="EJ130" s="87"/>
      <c r="EK130" s="87">
        <v>1</v>
      </c>
      <c r="EL130" s="87"/>
      <c r="EM130" s="87"/>
      <c r="EN130" s="87"/>
      <c r="EO130" s="87">
        <v>3</v>
      </c>
      <c r="EP130" s="87"/>
      <c r="EQ130" s="87"/>
      <c r="ER130" s="87"/>
      <c r="ES130" s="87"/>
      <c r="ET130" s="87"/>
      <c r="EU130" s="87"/>
      <c r="EV130" s="87"/>
      <c r="EW130" s="87"/>
      <c r="EX130" s="87"/>
      <c r="EY130" s="87"/>
      <c r="EZ130" s="87"/>
      <c r="FA130" s="87"/>
      <c r="FB130" s="87"/>
      <c r="FC130" s="87"/>
      <c r="FD130" s="87"/>
      <c r="FE130" s="87"/>
      <c r="FF130" s="87"/>
      <c r="FG130" s="87"/>
      <c r="FH130" s="87"/>
      <c r="FI130" s="87"/>
      <c r="FJ130" s="87"/>
      <c r="FK130" s="87"/>
      <c r="FL130" s="87"/>
      <c r="FM130" s="87"/>
      <c r="FN130" s="87"/>
      <c r="FO130" s="87"/>
      <c r="FP130" s="87"/>
      <c r="FQ130" s="87"/>
      <c r="FR130" s="87"/>
      <c r="FS130" s="87"/>
      <c r="FT130" s="87"/>
      <c r="FU130" s="87"/>
      <c r="FV130" s="87">
        <v>7</v>
      </c>
      <c r="FW130" s="87"/>
      <c r="FX130" s="87">
        <v>7</v>
      </c>
      <c r="FY130" s="87">
        <v>4</v>
      </c>
      <c r="FZ130" s="87"/>
      <c r="GA130" s="87"/>
      <c r="GB130" s="87">
        <v>3</v>
      </c>
      <c r="GC130" s="87">
        <v>7</v>
      </c>
      <c r="GD130" s="87"/>
      <c r="GE130" s="87"/>
      <c r="GF130" s="87">
        <v>0</v>
      </c>
      <c r="GG130" s="87"/>
      <c r="GH130" s="87"/>
      <c r="GI130" s="87"/>
      <c r="GJ130" s="87"/>
      <c r="GK130" s="87"/>
      <c r="GL130" s="87"/>
      <c r="GM130" s="87">
        <v>0</v>
      </c>
      <c r="GN130" s="87"/>
      <c r="GO130" s="87"/>
      <c r="GP130" s="87">
        <v>0</v>
      </c>
      <c r="GQ130" s="87"/>
      <c r="GR130" s="87"/>
      <c r="GS130" s="87"/>
      <c r="GT130" s="87"/>
      <c r="GU130" s="87">
        <v>0</v>
      </c>
      <c r="GV130" s="87"/>
      <c r="GW130" s="87"/>
      <c r="GX130" s="87">
        <v>0</v>
      </c>
      <c r="GY130" s="87"/>
      <c r="GZ130" s="87"/>
      <c r="HA130" s="87"/>
      <c r="HB130" s="87"/>
      <c r="HC130" s="87">
        <v>0</v>
      </c>
    </row>
    <row r="131" spans="1:211" ht="60">
      <c r="A131" s="783" t="s">
        <v>655</v>
      </c>
      <c r="B131" s="87" t="s">
        <v>428</v>
      </c>
      <c r="C131" s="783" t="s">
        <v>4441</v>
      </c>
      <c r="D131" s="87" t="s">
        <v>3998</v>
      </c>
      <c r="E131" s="87"/>
      <c r="F131" s="87">
        <v>2919</v>
      </c>
      <c r="G131" s="87" t="s">
        <v>3265</v>
      </c>
      <c r="H131" s="87" t="s">
        <v>3266</v>
      </c>
      <c r="I131" s="87" t="s">
        <v>4442</v>
      </c>
      <c r="J131" s="87" t="s">
        <v>4443</v>
      </c>
      <c r="K131" s="87" t="s">
        <v>3267</v>
      </c>
      <c r="L131" s="87" t="s">
        <v>4444</v>
      </c>
      <c r="M131" s="87">
        <v>68</v>
      </c>
      <c r="N131" s="87"/>
      <c r="O131" s="87">
        <v>1</v>
      </c>
      <c r="P131" s="87">
        <v>2</v>
      </c>
      <c r="Q131" s="87">
        <v>19</v>
      </c>
      <c r="R131" s="87"/>
      <c r="S131" s="87"/>
      <c r="T131" s="87"/>
      <c r="U131" s="87">
        <v>83</v>
      </c>
      <c r="V131" s="87">
        <v>63</v>
      </c>
      <c r="W131" s="87">
        <v>31</v>
      </c>
      <c r="X131" s="87"/>
      <c r="Y131" s="87"/>
      <c r="Z131" s="87"/>
      <c r="AA131" s="87"/>
      <c r="AB131" s="87"/>
      <c r="AC131" s="87"/>
      <c r="AD131" s="87"/>
      <c r="AE131" s="87"/>
      <c r="AF131" s="87"/>
      <c r="AG131" s="87"/>
      <c r="AH131" s="87"/>
      <c r="AI131" s="87"/>
      <c r="AJ131" s="87" t="s">
        <v>4445</v>
      </c>
      <c r="AK131" s="87" t="s">
        <v>4446</v>
      </c>
      <c r="AL131" s="87" t="s">
        <v>4447</v>
      </c>
      <c r="AM131" s="87"/>
      <c r="AN131" s="87"/>
      <c r="AO131" s="87"/>
      <c r="AP131" s="87"/>
      <c r="AQ131" s="87"/>
      <c r="AR131" s="87"/>
      <c r="AS131" s="87"/>
      <c r="AT131" s="87"/>
      <c r="AU131" s="87"/>
      <c r="AV131" s="87"/>
      <c r="AW131" s="87"/>
      <c r="AX131" s="87"/>
      <c r="AY131" s="87"/>
      <c r="AZ131" s="87"/>
      <c r="BA131" s="87"/>
      <c r="BB131" s="87"/>
      <c r="BC131" s="87"/>
      <c r="BD131" s="87"/>
      <c r="BE131" s="87"/>
      <c r="BF131" s="87"/>
      <c r="BG131" s="87"/>
      <c r="BH131" s="87"/>
      <c r="BI131" s="87"/>
      <c r="BJ131" s="87"/>
      <c r="BK131" s="87"/>
      <c r="BL131" s="87"/>
      <c r="BM131" s="87"/>
      <c r="BN131" s="87"/>
      <c r="BO131" s="87"/>
      <c r="BP131" s="87"/>
      <c r="BQ131" s="87"/>
      <c r="BR131" s="87"/>
      <c r="BS131" s="87"/>
      <c r="BT131" s="87"/>
      <c r="BU131" s="87"/>
      <c r="BV131" s="87"/>
      <c r="BW131" s="87"/>
      <c r="BX131" s="87"/>
      <c r="BY131" s="87"/>
      <c r="BZ131" s="87"/>
      <c r="CA131" s="87"/>
      <c r="CB131" s="87"/>
      <c r="CC131" s="87"/>
      <c r="CD131" s="87"/>
      <c r="CE131" s="87"/>
      <c r="CF131" s="87"/>
      <c r="CG131" s="87"/>
      <c r="CH131" s="87"/>
      <c r="CI131" s="87"/>
      <c r="CJ131" s="87"/>
      <c r="CK131" s="87"/>
      <c r="CL131" s="87"/>
      <c r="CM131" s="87"/>
      <c r="CN131" s="87"/>
      <c r="CO131" s="87"/>
      <c r="CP131" s="87"/>
      <c r="CQ131" s="87"/>
      <c r="CR131" s="87"/>
      <c r="CS131" s="87"/>
      <c r="CT131" s="87"/>
      <c r="CU131" s="87"/>
      <c r="CV131" s="87"/>
      <c r="CW131" s="87"/>
      <c r="CX131" s="87"/>
      <c r="CY131" s="87"/>
      <c r="CZ131" s="87"/>
      <c r="DA131" s="87"/>
      <c r="DB131" s="87"/>
      <c r="DC131" s="87"/>
      <c r="DD131" s="87"/>
      <c r="DE131" s="87"/>
      <c r="DF131" s="87"/>
      <c r="DG131" s="87"/>
      <c r="DH131" s="87"/>
      <c r="DI131" s="87"/>
      <c r="DJ131" s="87"/>
      <c r="DK131" s="87"/>
      <c r="DL131" s="87"/>
      <c r="DM131" s="87"/>
      <c r="DN131" s="87"/>
      <c r="DO131" s="87"/>
      <c r="DP131" s="87"/>
      <c r="DQ131" s="87"/>
      <c r="DR131" s="87"/>
      <c r="DS131" s="87"/>
      <c r="DT131" s="87"/>
      <c r="DU131" s="87"/>
      <c r="DV131" s="87"/>
      <c r="DW131" s="87"/>
      <c r="DX131" s="87"/>
      <c r="DY131" s="87"/>
      <c r="DZ131" s="87"/>
      <c r="EA131" s="87"/>
      <c r="EB131" s="87"/>
      <c r="EC131" s="87"/>
      <c r="ED131" s="87"/>
      <c r="EE131" s="87"/>
      <c r="EF131" s="87"/>
      <c r="EG131" s="87"/>
      <c r="EH131" s="87"/>
      <c r="EI131" s="87"/>
      <c r="EJ131" s="87"/>
      <c r="EK131" s="87">
        <v>4</v>
      </c>
      <c r="EL131" s="87"/>
      <c r="EM131" s="87"/>
      <c r="EN131" s="87"/>
      <c r="EO131" s="87">
        <v>4</v>
      </c>
      <c r="EP131" s="87"/>
      <c r="EQ131" s="87" t="s">
        <v>4448</v>
      </c>
      <c r="ER131" s="87" t="s">
        <v>4449</v>
      </c>
      <c r="ES131" s="87" t="s">
        <v>4450</v>
      </c>
      <c r="ET131" s="87" t="s">
        <v>4451</v>
      </c>
      <c r="EU131" s="87" t="s">
        <v>4448</v>
      </c>
      <c r="EV131" s="87" t="s">
        <v>4449</v>
      </c>
      <c r="EW131" s="87"/>
      <c r="EX131" s="87"/>
      <c r="EY131" s="87"/>
      <c r="EZ131" s="87"/>
      <c r="FA131" s="87"/>
      <c r="FB131" s="87"/>
      <c r="FC131" s="87"/>
      <c r="FD131" s="87"/>
      <c r="FE131" s="87"/>
      <c r="FF131" s="87"/>
      <c r="FG131" s="87"/>
      <c r="FH131" s="87"/>
      <c r="FI131" s="87"/>
      <c r="FJ131" s="87"/>
      <c r="FK131" s="87"/>
      <c r="FL131" s="87"/>
      <c r="FM131" s="87"/>
      <c r="FN131" s="87"/>
      <c r="FO131" s="87"/>
      <c r="FP131" s="87"/>
      <c r="FQ131" s="87"/>
      <c r="FR131" s="87"/>
      <c r="FS131" s="87"/>
      <c r="FT131" s="87"/>
      <c r="FU131" s="87"/>
      <c r="FV131" s="87">
        <v>55</v>
      </c>
      <c r="FW131" s="87"/>
      <c r="FX131" s="87">
        <v>55</v>
      </c>
      <c r="FY131" s="87">
        <v>23</v>
      </c>
      <c r="FZ131" s="87"/>
      <c r="GA131" s="87"/>
      <c r="GB131" s="87">
        <v>32</v>
      </c>
      <c r="GC131" s="87">
        <v>55</v>
      </c>
      <c r="GD131" s="87"/>
      <c r="GE131" s="87"/>
      <c r="GF131" s="87">
        <v>0</v>
      </c>
      <c r="GG131" s="87"/>
      <c r="GH131" s="87"/>
      <c r="GI131" s="87"/>
      <c r="GJ131" s="87"/>
      <c r="GK131" s="87"/>
      <c r="GL131" s="87"/>
      <c r="GM131" s="87">
        <v>0</v>
      </c>
      <c r="GN131" s="87"/>
      <c r="GO131" s="87"/>
      <c r="GP131" s="87">
        <v>0</v>
      </c>
      <c r="GQ131" s="87"/>
      <c r="GR131" s="87"/>
      <c r="GS131" s="87"/>
      <c r="GT131" s="87"/>
      <c r="GU131" s="87">
        <v>0</v>
      </c>
      <c r="GV131" s="87"/>
      <c r="GW131" s="87"/>
      <c r="GX131" s="87">
        <v>0</v>
      </c>
      <c r="GY131" s="87"/>
      <c r="GZ131" s="87"/>
      <c r="HA131" s="87"/>
      <c r="HB131" s="87"/>
      <c r="HC131" s="87">
        <v>0</v>
      </c>
    </row>
    <row r="132" spans="1:211" ht="60">
      <c r="A132" s="783" t="s">
        <v>656</v>
      </c>
      <c r="B132" s="87" t="s">
        <v>429</v>
      </c>
      <c r="C132" s="783" t="s">
        <v>3268</v>
      </c>
      <c r="D132" s="87" t="s">
        <v>3771</v>
      </c>
      <c r="E132" s="87" t="s">
        <v>4452</v>
      </c>
      <c r="F132" s="87">
        <v>3249</v>
      </c>
      <c r="G132" s="87" t="s">
        <v>3269</v>
      </c>
      <c r="H132" s="87" t="s">
        <v>3270</v>
      </c>
      <c r="I132" s="87" t="s">
        <v>4453</v>
      </c>
      <c r="J132" s="87" t="s">
        <v>4454</v>
      </c>
      <c r="K132" s="87" t="s">
        <v>3271</v>
      </c>
      <c r="L132" s="87" t="s">
        <v>4455</v>
      </c>
      <c r="M132" s="87">
        <v>30</v>
      </c>
      <c r="N132" s="87">
        <v>0</v>
      </c>
      <c r="O132" s="87">
        <v>3</v>
      </c>
      <c r="P132" s="87">
        <v>1</v>
      </c>
      <c r="Q132" s="87">
        <v>9</v>
      </c>
      <c r="R132" s="87"/>
      <c r="S132" s="87"/>
      <c r="T132" s="87"/>
      <c r="U132" s="87">
        <v>35</v>
      </c>
      <c r="V132" s="87">
        <v>33</v>
      </c>
      <c r="W132" s="87">
        <v>4</v>
      </c>
      <c r="X132" s="87"/>
      <c r="Y132" s="87"/>
      <c r="Z132" s="87"/>
      <c r="AA132" s="87"/>
      <c r="AB132" s="87"/>
      <c r="AC132" s="87"/>
      <c r="AD132" s="87"/>
      <c r="AE132" s="87"/>
      <c r="AF132" s="87"/>
      <c r="AG132" s="87"/>
      <c r="AH132" s="87"/>
      <c r="AI132" s="87"/>
      <c r="AJ132" s="87"/>
      <c r="AK132" s="87"/>
      <c r="AL132" s="87"/>
      <c r="AM132" s="87"/>
      <c r="AN132" s="87"/>
      <c r="AO132" s="87"/>
      <c r="AP132" s="87"/>
      <c r="AQ132" s="87"/>
      <c r="AR132" s="87"/>
      <c r="AS132" s="87"/>
      <c r="AT132" s="87"/>
      <c r="AU132" s="87"/>
      <c r="AV132" s="87"/>
      <c r="AW132" s="87"/>
      <c r="AX132" s="87"/>
      <c r="AY132" s="87"/>
      <c r="AZ132" s="87"/>
      <c r="BA132" s="87"/>
      <c r="BB132" s="87"/>
      <c r="BC132" s="87"/>
      <c r="BD132" s="87"/>
      <c r="BE132" s="87"/>
      <c r="BF132" s="87"/>
      <c r="BG132" s="87"/>
      <c r="BH132" s="87"/>
      <c r="BI132" s="87"/>
      <c r="BJ132" s="87"/>
      <c r="BK132" s="87"/>
      <c r="BL132" s="87"/>
      <c r="BM132" s="87"/>
      <c r="BN132" s="87"/>
      <c r="BO132" s="87"/>
      <c r="BP132" s="87"/>
      <c r="BQ132" s="87"/>
      <c r="BR132" s="87"/>
      <c r="BS132" s="87"/>
      <c r="BT132" s="87"/>
      <c r="BU132" s="87"/>
      <c r="BV132" s="87"/>
      <c r="BW132" s="87"/>
      <c r="BX132" s="87"/>
      <c r="BY132" s="87"/>
      <c r="BZ132" s="87"/>
      <c r="CA132" s="87"/>
      <c r="CB132" s="87"/>
      <c r="CC132" s="87"/>
      <c r="CD132" s="87"/>
      <c r="CE132" s="87"/>
      <c r="CF132" s="87"/>
      <c r="CG132" s="87"/>
      <c r="CH132" s="87"/>
      <c r="CI132" s="87"/>
      <c r="CJ132" s="87"/>
      <c r="CK132" s="87"/>
      <c r="CL132" s="87"/>
      <c r="CM132" s="87"/>
      <c r="CN132" s="87"/>
      <c r="CO132" s="87"/>
      <c r="CP132" s="87"/>
      <c r="CQ132" s="87"/>
      <c r="CR132" s="87"/>
      <c r="CS132" s="87"/>
      <c r="CT132" s="87"/>
      <c r="CU132" s="87"/>
      <c r="CV132" s="87"/>
      <c r="CW132" s="87"/>
      <c r="CX132" s="87"/>
      <c r="CY132" s="87"/>
      <c r="CZ132" s="87"/>
      <c r="DA132" s="87"/>
      <c r="DB132" s="87"/>
      <c r="DC132" s="87"/>
      <c r="DD132" s="87"/>
      <c r="DE132" s="87"/>
      <c r="DF132" s="87"/>
      <c r="DG132" s="87"/>
      <c r="DH132" s="87"/>
      <c r="DI132" s="87"/>
      <c r="DJ132" s="87"/>
      <c r="DK132" s="87"/>
      <c r="DL132" s="87"/>
      <c r="DM132" s="87"/>
      <c r="DN132" s="87"/>
      <c r="DO132" s="87"/>
      <c r="DP132" s="87"/>
      <c r="DQ132" s="87"/>
      <c r="DR132" s="87"/>
      <c r="DS132" s="87"/>
      <c r="DT132" s="87"/>
      <c r="DU132" s="87"/>
      <c r="DV132" s="87"/>
      <c r="DW132" s="87"/>
      <c r="DX132" s="87"/>
      <c r="DY132" s="87"/>
      <c r="DZ132" s="87"/>
      <c r="EA132" s="87"/>
      <c r="EB132" s="87"/>
      <c r="EC132" s="87"/>
      <c r="ED132" s="87"/>
      <c r="EE132" s="87"/>
      <c r="EF132" s="87"/>
      <c r="EG132" s="87"/>
      <c r="EH132" s="87"/>
      <c r="EI132" s="87"/>
      <c r="EJ132" s="87"/>
      <c r="EK132" s="87"/>
      <c r="EL132" s="87"/>
      <c r="EM132" s="87"/>
      <c r="EN132" s="87"/>
      <c r="EO132" s="87"/>
      <c r="EP132" s="87"/>
      <c r="EQ132" s="87"/>
      <c r="ER132" s="87"/>
      <c r="ES132" s="87"/>
      <c r="ET132" s="87"/>
      <c r="EU132" s="87"/>
      <c r="EV132" s="87"/>
      <c r="EW132" s="87"/>
      <c r="EX132" s="87"/>
      <c r="EY132" s="87"/>
      <c r="EZ132" s="87"/>
      <c r="FA132" s="87"/>
      <c r="FB132" s="87"/>
      <c r="FC132" s="87"/>
      <c r="FD132" s="87"/>
      <c r="FE132" s="87"/>
      <c r="FF132" s="87"/>
      <c r="FG132" s="87"/>
      <c r="FH132" s="87"/>
      <c r="FI132" s="87"/>
      <c r="FJ132" s="87"/>
      <c r="FK132" s="87"/>
      <c r="FL132" s="87"/>
      <c r="FM132" s="87"/>
      <c r="FN132" s="87"/>
      <c r="FO132" s="87"/>
      <c r="FP132" s="87"/>
      <c r="FQ132" s="87"/>
      <c r="FR132" s="87"/>
      <c r="FS132" s="87"/>
      <c r="FT132" s="87"/>
      <c r="FU132" s="87"/>
      <c r="FV132" s="87">
        <v>2</v>
      </c>
      <c r="FW132" s="87"/>
      <c r="FX132" s="87">
        <v>2</v>
      </c>
      <c r="FY132" s="87">
        <v>2</v>
      </c>
      <c r="FZ132" s="87"/>
      <c r="GA132" s="87"/>
      <c r="GB132" s="87"/>
      <c r="GC132" s="87">
        <v>2</v>
      </c>
      <c r="GD132" s="87"/>
      <c r="GE132" s="87"/>
      <c r="GF132" s="87">
        <v>0</v>
      </c>
      <c r="GG132" s="87"/>
      <c r="GH132" s="87"/>
      <c r="GI132" s="87"/>
      <c r="GJ132" s="87"/>
      <c r="GK132" s="87"/>
      <c r="GL132" s="87"/>
      <c r="GM132" s="87">
        <v>0</v>
      </c>
      <c r="GN132" s="87"/>
      <c r="GO132" s="87"/>
      <c r="GP132" s="87">
        <v>0</v>
      </c>
      <c r="GQ132" s="87"/>
      <c r="GR132" s="87"/>
      <c r="GS132" s="87"/>
      <c r="GT132" s="87"/>
      <c r="GU132" s="87">
        <v>0</v>
      </c>
      <c r="GV132" s="87"/>
      <c r="GW132" s="87"/>
      <c r="GX132" s="87">
        <v>0</v>
      </c>
      <c r="GY132" s="87"/>
      <c r="GZ132" s="87"/>
      <c r="HA132" s="87"/>
      <c r="HB132" s="87"/>
      <c r="HC132" s="87">
        <v>0</v>
      </c>
    </row>
    <row r="133" spans="1:211" ht="48">
      <c r="A133" s="783" t="s">
        <v>657</v>
      </c>
      <c r="B133" s="87" t="s">
        <v>430</v>
      </c>
      <c r="C133" s="783" t="s">
        <v>4456</v>
      </c>
      <c r="D133" s="87" t="s">
        <v>3772</v>
      </c>
      <c r="E133" s="87"/>
      <c r="F133" s="87">
        <v>4063</v>
      </c>
      <c r="G133" s="87" t="s">
        <v>3547</v>
      </c>
      <c r="H133" s="87" t="s">
        <v>3548</v>
      </c>
      <c r="I133" s="87" t="s">
        <v>3773</v>
      </c>
      <c r="J133" s="87" t="s">
        <v>3774</v>
      </c>
      <c r="K133" s="87" t="s">
        <v>3467</v>
      </c>
      <c r="L133" s="87"/>
      <c r="M133" s="87">
        <v>4</v>
      </c>
      <c r="N133" s="87">
        <v>0</v>
      </c>
      <c r="O133" s="87">
        <v>6</v>
      </c>
      <c r="P133" s="87">
        <v>0</v>
      </c>
      <c r="Q133" s="87">
        <v>14</v>
      </c>
      <c r="R133" s="87"/>
      <c r="S133" s="87"/>
      <c r="T133" s="87"/>
      <c r="U133" s="87">
        <v>4</v>
      </c>
      <c r="V133" s="87">
        <v>9</v>
      </c>
      <c r="W133" s="87">
        <v>2</v>
      </c>
      <c r="X133" s="87"/>
      <c r="Y133" s="87"/>
      <c r="Z133" s="87"/>
      <c r="AA133" s="87"/>
      <c r="AB133" s="87"/>
      <c r="AC133" s="87"/>
      <c r="AD133" s="87"/>
      <c r="AE133" s="87"/>
      <c r="AF133" s="87"/>
      <c r="AG133" s="87"/>
      <c r="AH133" s="87"/>
      <c r="AI133" s="87"/>
      <c r="AJ133" s="87"/>
      <c r="AK133" s="87"/>
      <c r="AL133" s="87"/>
      <c r="AM133" s="87"/>
      <c r="AN133" s="87"/>
      <c r="AO133" s="87"/>
      <c r="AP133" s="87"/>
      <c r="AQ133" s="87"/>
      <c r="AR133" s="87"/>
      <c r="AS133" s="87"/>
      <c r="AT133" s="87"/>
      <c r="AU133" s="87"/>
      <c r="AV133" s="87"/>
      <c r="AW133" s="87"/>
      <c r="AX133" s="87"/>
      <c r="AY133" s="87"/>
      <c r="AZ133" s="87"/>
      <c r="BA133" s="87"/>
      <c r="BB133" s="87"/>
      <c r="BC133" s="87"/>
      <c r="BD133" s="87"/>
      <c r="BE133" s="87"/>
      <c r="BF133" s="87"/>
      <c r="BG133" s="87"/>
      <c r="BH133" s="87"/>
      <c r="BI133" s="87"/>
      <c r="BJ133" s="87"/>
      <c r="BK133" s="87"/>
      <c r="BL133" s="87"/>
      <c r="BM133" s="87"/>
      <c r="BN133" s="87"/>
      <c r="BO133" s="87"/>
      <c r="BP133" s="87"/>
      <c r="BQ133" s="87"/>
      <c r="BR133" s="87"/>
      <c r="BS133" s="87"/>
      <c r="BT133" s="87"/>
      <c r="BU133" s="87"/>
      <c r="BV133" s="87"/>
      <c r="BW133" s="87"/>
      <c r="BX133" s="87"/>
      <c r="BY133" s="87"/>
      <c r="BZ133" s="87"/>
      <c r="CA133" s="87"/>
      <c r="CB133" s="87"/>
      <c r="CC133" s="87"/>
      <c r="CD133" s="87"/>
      <c r="CE133" s="87"/>
      <c r="CF133" s="87"/>
      <c r="CG133" s="87"/>
      <c r="CH133" s="87"/>
      <c r="CI133" s="87"/>
      <c r="CJ133" s="87"/>
      <c r="CK133" s="87"/>
      <c r="CL133" s="87"/>
      <c r="CM133" s="87"/>
      <c r="CN133" s="87"/>
      <c r="CO133" s="87"/>
      <c r="CP133" s="87"/>
      <c r="CQ133" s="87"/>
      <c r="CR133" s="87"/>
      <c r="CS133" s="87"/>
      <c r="CT133" s="87"/>
      <c r="CU133" s="87"/>
      <c r="CV133" s="87"/>
      <c r="CW133" s="87"/>
      <c r="CX133" s="87"/>
      <c r="CY133" s="87"/>
      <c r="CZ133" s="87"/>
      <c r="DA133" s="87"/>
      <c r="DB133" s="87"/>
      <c r="DC133" s="87"/>
      <c r="DD133" s="87"/>
      <c r="DE133" s="87"/>
      <c r="DF133" s="87"/>
      <c r="DG133" s="87"/>
      <c r="DH133" s="87"/>
      <c r="DI133" s="87"/>
      <c r="DJ133" s="87"/>
      <c r="DK133" s="87"/>
      <c r="DL133" s="87"/>
      <c r="DM133" s="87"/>
      <c r="DN133" s="87"/>
      <c r="DO133" s="87"/>
      <c r="DP133" s="87"/>
      <c r="DQ133" s="87"/>
      <c r="DR133" s="87"/>
      <c r="DS133" s="87"/>
      <c r="DT133" s="87"/>
      <c r="DU133" s="87"/>
      <c r="DV133" s="87"/>
      <c r="DW133" s="87"/>
      <c r="DX133" s="87"/>
      <c r="DY133" s="87"/>
      <c r="DZ133" s="87"/>
      <c r="EA133" s="87"/>
      <c r="EB133" s="87"/>
      <c r="EC133" s="87"/>
      <c r="ED133" s="87"/>
      <c r="EE133" s="87"/>
      <c r="EF133" s="87"/>
      <c r="EG133" s="87"/>
      <c r="EH133" s="87"/>
      <c r="EI133" s="87"/>
      <c r="EJ133" s="87"/>
      <c r="EK133" s="87"/>
      <c r="EL133" s="87"/>
      <c r="EM133" s="87"/>
      <c r="EN133" s="87"/>
      <c r="EO133" s="87"/>
      <c r="EP133" s="87"/>
      <c r="EQ133" s="87"/>
      <c r="ER133" s="87"/>
      <c r="ES133" s="87"/>
      <c r="ET133" s="87"/>
      <c r="EU133" s="87"/>
      <c r="EV133" s="87"/>
      <c r="EW133" s="87"/>
      <c r="EX133" s="87"/>
      <c r="EY133" s="87"/>
      <c r="EZ133" s="87"/>
      <c r="FA133" s="87"/>
      <c r="FB133" s="87"/>
      <c r="FC133" s="87"/>
      <c r="FD133" s="87"/>
      <c r="FE133" s="87"/>
      <c r="FF133" s="87"/>
      <c r="FG133" s="87"/>
      <c r="FH133" s="87"/>
      <c r="FI133" s="87"/>
      <c r="FJ133" s="87"/>
      <c r="FK133" s="87"/>
      <c r="FL133" s="87"/>
      <c r="FM133" s="87"/>
      <c r="FN133" s="87"/>
      <c r="FO133" s="87"/>
      <c r="FP133" s="87"/>
      <c r="FQ133" s="87"/>
      <c r="FR133" s="87"/>
      <c r="FS133" s="87"/>
      <c r="FT133" s="87"/>
      <c r="FU133" s="87"/>
      <c r="FV133" s="87">
        <v>1</v>
      </c>
      <c r="FW133" s="87"/>
      <c r="FX133" s="87">
        <v>1</v>
      </c>
      <c r="FY133" s="87">
        <v>1</v>
      </c>
      <c r="FZ133" s="87"/>
      <c r="GA133" s="87"/>
      <c r="GB133" s="87"/>
      <c r="GC133" s="87">
        <v>1</v>
      </c>
      <c r="GD133" s="87"/>
      <c r="GE133" s="87"/>
      <c r="GF133" s="87">
        <v>0</v>
      </c>
      <c r="GG133" s="87"/>
      <c r="GH133" s="87"/>
      <c r="GI133" s="87"/>
      <c r="GJ133" s="87"/>
      <c r="GK133" s="87"/>
      <c r="GL133" s="87"/>
      <c r="GM133" s="87">
        <v>0</v>
      </c>
      <c r="GN133" s="87"/>
      <c r="GO133" s="87"/>
      <c r="GP133" s="87">
        <v>0</v>
      </c>
      <c r="GQ133" s="87"/>
      <c r="GR133" s="87"/>
      <c r="GS133" s="87"/>
      <c r="GT133" s="87"/>
      <c r="GU133" s="87">
        <v>0</v>
      </c>
      <c r="GV133" s="87"/>
      <c r="GW133" s="87"/>
      <c r="GX133" s="87">
        <v>0</v>
      </c>
      <c r="GY133" s="87"/>
      <c r="GZ133" s="87"/>
      <c r="HA133" s="87"/>
      <c r="HB133" s="87"/>
      <c r="HC133" s="87">
        <v>0</v>
      </c>
    </row>
    <row r="134" spans="1:211" ht="48">
      <c r="A134" s="783" t="s">
        <v>658</v>
      </c>
      <c r="B134" s="87" t="s">
        <v>431</v>
      </c>
      <c r="C134" s="783" t="s">
        <v>3775</v>
      </c>
      <c r="D134" s="87" t="s">
        <v>4001</v>
      </c>
      <c r="E134" s="87" t="s">
        <v>3272</v>
      </c>
      <c r="F134" s="87">
        <v>2559</v>
      </c>
      <c r="G134" s="87" t="s">
        <v>3273</v>
      </c>
      <c r="H134" s="87" t="s">
        <v>3274</v>
      </c>
      <c r="I134" s="87" t="s">
        <v>4457</v>
      </c>
      <c r="J134" s="87" t="s">
        <v>4458</v>
      </c>
      <c r="K134" s="87" t="s">
        <v>3275</v>
      </c>
      <c r="L134" s="87"/>
      <c r="M134" s="87">
        <v>19</v>
      </c>
      <c r="N134" s="87">
        <v>0</v>
      </c>
      <c r="O134" s="87">
        <v>1</v>
      </c>
      <c r="P134" s="87">
        <v>2</v>
      </c>
      <c r="Q134" s="87">
        <v>9</v>
      </c>
      <c r="R134" s="87">
        <v>0</v>
      </c>
      <c r="S134" s="87">
        <v>0</v>
      </c>
      <c r="T134" s="87">
        <v>0</v>
      </c>
      <c r="U134" s="87">
        <v>12</v>
      </c>
      <c r="V134" s="87">
        <v>14</v>
      </c>
      <c r="W134" s="87">
        <v>1</v>
      </c>
      <c r="X134" s="87"/>
      <c r="Y134" s="87"/>
      <c r="Z134" s="87"/>
      <c r="AA134" s="87"/>
      <c r="AB134" s="87"/>
      <c r="AC134" s="87"/>
      <c r="AD134" s="87"/>
      <c r="AE134" s="87"/>
      <c r="AF134" s="87"/>
      <c r="AG134" s="87"/>
      <c r="AH134" s="87"/>
      <c r="AI134" s="87"/>
      <c r="AJ134" s="87"/>
      <c r="AK134" s="87"/>
      <c r="AL134" s="87"/>
      <c r="AM134" s="87"/>
      <c r="AN134" s="87"/>
      <c r="AO134" s="87"/>
      <c r="AP134" s="87"/>
      <c r="AQ134" s="87"/>
      <c r="AR134" s="87"/>
      <c r="AS134" s="87"/>
      <c r="AT134" s="87"/>
      <c r="AU134" s="87"/>
      <c r="AV134" s="87"/>
      <c r="AW134" s="87"/>
      <c r="AX134" s="87"/>
      <c r="AY134" s="87"/>
      <c r="AZ134" s="87"/>
      <c r="BA134" s="87"/>
      <c r="BB134" s="87"/>
      <c r="BC134" s="87"/>
      <c r="BD134" s="87"/>
      <c r="BE134" s="87"/>
      <c r="BF134" s="87"/>
      <c r="BG134" s="87"/>
      <c r="BH134" s="87"/>
      <c r="BI134" s="87"/>
      <c r="BJ134" s="87"/>
      <c r="BK134" s="87"/>
      <c r="BL134" s="87"/>
      <c r="BM134" s="87"/>
      <c r="BN134" s="87"/>
      <c r="BO134" s="87"/>
      <c r="BP134" s="87"/>
      <c r="BQ134" s="87"/>
      <c r="BR134" s="87"/>
      <c r="BS134" s="87"/>
      <c r="BT134" s="87"/>
      <c r="BU134" s="87"/>
      <c r="BV134" s="87"/>
      <c r="BW134" s="87"/>
      <c r="BX134" s="87"/>
      <c r="BY134" s="87"/>
      <c r="BZ134" s="87"/>
      <c r="CA134" s="87"/>
      <c r="CB134" s="87"/>
      <c r="CC134" s="87"/>
      <c r="CD134" s="87"/>
      <c r="CE134" s="87"/>
      <c r="CF134" s="87"/>
      <c r="CG134" s="87"/>
      <c r="CH134" s="87"/>
      <c r="CI134" s="87"/>
      <c r="CJ134" s="87"/>
      <c r="CK134" s="87"/>
      <c r="CL134" s="87"/>
      <c r="CM134" s="87"/>
      <c r="CN134" s="87"/>
      <c r="CO134" s="87"/>
      <c r="CP134" s="87"/>
      <c r="CQ134" s="87"/>
      <c r="CR134" s="87"/>
      <c r="CS134" s="87"/>
      <c r="CT134" s="87"/>
      <c r="CU134" s="87"/>
      <c r="CV134" s="87"/>
      <c r="CW134" s="87"/>
      <c r="CX134" s="87"/>
      <c r="CY134" s="87"/>
      <c r="CZ134" s="87"/>
      <c r="DA134" s="87"/>
      <c r="DB134" s="87"/>
      <c r="DC134" s="87"/>
      <c r="DD134" s="87"/>
      <c r="DE134" s="87"/>
      <c r="DF134" s="87"/>
      <c r="DG134" s="87"/>
      <c r="DH134" s="87"/>
      <c r="DI134" s="87"/>
      <c r="DJ134" s="87"/>
      <c r="DK134" s="87"/>
      <c r="DL134" s="87"/>
      <c r="DM134" s="87"/>
      <c r="DN134" s="87"/>
      <c r="DO134" s="87"/>
      <c r="DP134" s="87"/>
      <c r="DQ134" s="87"/>
      <c r="DR134" s="87"/>
      <c r="DS134" s="87"/>
      <c r="DT134" s="87"/>
      <c r="DU134" s="87"/>
      <c r="DV134" s="87"/>
      <c r="DW134" s="87"/>
      <c r="DX134" s="87"/>
      <c r="DY134" s="87"/>
      <c r="DZ134" s="87"/>
      <c r="EA134" s="87"/>
      <c r="EB134" s="87"/>
      <c r="EC134" s="87"/>
      <c r="ED134" s="87"/>
      <c r="EE134" s="87"/>
      <c r="EF134" s="87"/>
      <c r="EG134" s="87"/>
      <c r="EH134" s="87"/>
      <c r="EI134" s="87"/>
      <c r="EJ134" s="87"/>
      <c r="EK134" s="87">
        <v>1</v>
      </c>
      <c r="EL134" s="87"/>
      <c r="EM134" s="87"/>
      <c r="EN134" s="87"/>
      <c r="EO134" s="87"/>
      <c r="EP134" s="87"/>
      <c r="EQ134" s="87"/>
      <c r="ER134" s="87"/>
      <c r="ES134" s="87"/>
      <c r="ET134" s="87"/>
      <c r="EU134" s="87"/>
      <c r="EV134" s="87"/>
      <c r="EW134" s="87"/>
      <c r="EX134" s="87"/>
      <c r="EY134" s="87"/>
      <c r="EZ134" s="87"/>
      <c r="FA134" s="87"/>
      <c r="FB134" s="87"/>
      <c r="FC134" s="87"/>
      <c r="FD134" s="87"/>
      <c r="FE134" s="87"/>
      <c r="FF134" s="87"/>
      <c r="FG134" s="87"/>
      <c r="FH134" s="87"/>
      <c r="FI134" s="87"/>
      <c r="FJ134" s="87"/>
      <c r="FK134" s="87"/>
      <c r="FL134" s="87"/>
      <c r="FM134" s="87"/>
      <c r="FN134" s="87"/>
      <c r="FO134" s="87"/>
      <c r="FP134" s="87"/>
      <c r="FQ134" s="87"/>
      <c r="FR134" s="87"/>
      <c r="FS134" s="87"/>
      <c r="FT134" s="87"/>
      <c r="FU134" s="87"/>
      <c r="FV134" s="87">
        <v>6</v>
      </c>
      <c r="FW134" s="87">
        <v>2</v>
      </c>
      <c r="FX134" s="87">
        <v>8</v>
      </c>
      <c r="FY134" s="87">
        <v>8</v>
      </c>
      <c r="FZ134" s="87"/>
      <c r="GA134" s="87"/>
      <c r="GB134" s="87"/>
      <c r="GC134" s="87">
        <v>8</v>
      </c>
      <c r="GD134" s="87"/>
      <c r="GE134" s="87"/>
      <c r="GF134" s="87">
        <v>0</v>
      </c>
      <c r="GG134" s="87"/>
      <c r="GH134" s="87"/>
      <c r="GI134" s="87"/>
      <c r="GJ134" s="87"/>
      <c r="GK134" s="87"/>
      <c r="GL134" s="87"/>
      <c r="GM134" s="87">
        <v>0</v>
      </c>
      <c r="GN134" s="87"/>
      <c r="GO134" s="87"/>
      <c r="GP134" s="87">
        <v>0</v>
      </c>
      <c r="GQ134" s="87"/>
      <c r="GR134" s="87"/>
      <c r="GS134" s="87"/>
      <c r="GT134" s="87"/>
      <c r="GU134" s="87">
        <v>0</v>
      </c>
      <c r="GV134" s="87"/>
      <c r="GW134" s="87"/>
      <c r="GX134" s="87">
        <v>0</v>
      </c>
      <c r="GY134" s="87"/>
      <c r="GZ134" s="87"/>
      <c r="HA134" s="87"/>
      <c r="HB134" s="87"/>
      <c r="HC134" s="87">
        <v>0</v>
      </c>
    </row>
    <row r="135" spans="1:211" ht="36">
      <c r="A135" s="783" t="s">
        <v>659</v>
      </c>
      <c r="B135" s="87" t="s">
        <v>432</v>
      </c>
      <c r="C135" s="783" t="s">
        <v>4459</v>
      </c>
      <c r="D135" s="87" t="s">
        <v>4460</v>
      </c>
      <c r="E135" s="87"/>
      <c r="F135" s="87"/>
      <c r="G135" s="87" t="s">
        <v>3276</v>
      </c>
      <c r="H135" s="87" t="s">
        <v>3277</v>
      </c>
      <c r="I135" s="87" t="s">
        <v>4461</v>
      </c>
      <c r="J135" s="87" t="s">
        <v>4462</v>
      </c>
      <c r="K135" s="87" t="s">
        <v>3278</v>
      </c>
      <c r="L135" s="87" t="s">
        <v>4463</v>
      </c>
      <c r="M135" s="87">
        <v>42</v>
      </c>
      <c r="N135" s="87"/>
      <c r="O135" s="87">
        <v>1</v>
      </c>
      <c r="P135" s="87">
        <v>5</v>
      </c>
      <c r="Q135" s="87">
        <v>19</v>
      </c>
      <c r="R135" s="87">
        <v>1</v>
      </c>
      <c r="S135" s="87"/>
      <c r="T135" s="87"/>
      <c r="U135" s="87">
        <v>51</v>
      </c>
      <c r="V135" s="87">
        <v>41</v>
      </c>
      <c r="W135" s="87">
        <v>5</v>
      </c>
      <c r="X135" s="87"/>
      <c r="Y135" s="87"/>
      <c r="Z135" s="87"/>
      <c r="AA135" s="87"/>
      <c r="AB135" s="87"/>
      <c r="AC135" s="87"/>
      <c r="AD135" s="87"/>
      <c r="AE135" s="87"/>
      <c r="AF135" s="87"/>
      <c r="AG135" s="87"/>
      <c r="AH135" s="87"/>
      <c r="AI135" s="87"/>
      <c r="AJ135" s="87"/>
      <c r="AK135" s="87"/>
      <c r="AL135" s="87"/>
      <c r="AM135" s="87"/>
      <c r="AN135" s="87"/>
      <c r="AO135" s="87"/>
      <c r="AP135" s="87"/>
      <c r="AQ135" s="87"/>
      <c r="AR135" s="87"/>
      <c r="AS135" s="87"/>
      <c r="AT135" s="87"/>
      <c r="AU135" s="87"/>
      <c r="AV135" s="87"/>
      <c r="AW135" s="87"/>
      <c r="AX135" s="87"/>
      <c r="AY135" s="87"/>
      <c r="AZ135" s="87"/>
      <c r="BA135" s="87"/>
      <c r="BB135" s="87"/>
      <c r="BC135" s="87"/>
      <c r="BD135" s="87"/>
      <c r="BE135" s="87"/>
      <c r="BF135" s="87"/>
      <c r="BG135" s="87"/>
      <c r="BH135" s="87"/>
      <c r="BI135" s="87"/>
      <c r="BJ135" s="87"/>
      <c r="BK135" s="87"/>
      <c r="BL135" s="87"/>
      <c r="BM135" s="87"/>
      <c r="BN135" s="87"/>
      <c r="BO135" s="87"/>
      <c r="BP135" s="87"/>
      <c r="BQ135" s="87"/>
      <c r="BR135" s="87"/>
      <c r="BS135" s="87"/>
      <c r="BT135" s="87"/>
      <c r="BU135" s="87"/>
      <c r="BV135" s="87"/>
      <c r="BW135" s="87"/>
      <c r="BX135" s="87"/>
      <c r="BY135" s="87"/>
      <c r="BZ135" s="87"/>
      <c r="CA135" s="87"/>
      <c r="CB135" s="87"/>
      <c r="CC135" s="87"/>
      <c r="CD135" s="87"/>
      <c r="CE135" s="87"/>
      <c r="CF135" s="87"/>
      <c r="CG135" s="87"/>
      <c r="CH135" s="87"/>
      <c r="CI135" s="87"/>
      <c r="CJ135" s="87"/>
      <c r="CK135" s="87"/>
      <c r="CL135" s="87"/>
      <c r="CM135" s="87"/>
      <c r="CN135" s="87"/>
      <c r="CO135" s="87"/>
      <c r="CP135" s="87"/>
      <c r="CQ135" s="87"/>
      <c r="CR135" s="87"/>
      <c r="CS135" s="87"/>
      <c r="CT135" s="87"/>
      <c r="CU135" s="87"/>
      <c r="CV135" s="87"/>
      <c r="CW135" s="87"/>
      <c r="CX135" s="87"/>
      <c r="CY135" s="87"/>
      <c r="CZ135" s="87"/>
      <c r="DA135" s="87"/>
      <c r="DB135" s="87"/>
      <c r="DC135" s="87"/>
      <c r="DD135" s="87"/>
      <c r="DE135" s="87"/>
      <c r="DF135" s="87"/>
      <c r="DG135" s="87"/>
      <c r="DH135" s="87"/>
      <c r="DI135" s="87"/>
      <c r="DJ135" s="87"/>
      <c r="DK135" s="87"/>
      <c r="DL135" s="87"/>
      <c r="DM135" s="87"/>
      <c r="DN135" s="87"/>
      <c r="DO135" s="87"/>
      <c r="DP135" s="87"/>
      <c r="DQ135" s="87"/>
      <c r="DR135" s="87"/>
      <c r="DS135" s="87"/>
      <c r="DT135" s="87"/>
      <c r="DU135" s="87"/>
      <c r="DV135" s="87"/>
      <c r="DW135" s="87"/>
      <c r="DX135" s="87"/>
      <c r="DY135" s="87"/>
      <c r="DZ135" s="87"/>
      <c r="EA135" s="87"/>
      <c r="EB135" s="87"/>
      <c r="EC135" s="87"/>
      <c r="ED135" s="87"/>
      <c r="EE135" s="87"/>
      <c r="EF135" s="87"/>
      <c r="EG135" s="87"/>
      <c r="EH135" s="87"/>
      <c r="EI135" s="87"/>
      <c r="EJ135" s="87"/>
      <c r="EK135" s="87">
        <v>1</v>
      </c>
      <c r="EL135" s="87">
        <v>1</v>
      </c>
      <c r="EM135" s="87"/>
      <c r="EN135" s="87"/>
      <c r="EO135" s="87">
        <v>2</v>
      </c>
      <c r="EP135" s="87">
        <v>1</v>
      </c>
      <c r="EQ135" s="87"/>
      <c r="ER135" s="87"/>
      <c r="ES135" s="87"/>
      <c r="ET135" s="87"/>
      <c r="EU135" s="87"/>
      <c r="EV135" s="87"/>
      <c r="EW135" s="87"/>
      <c r="EX135" s="87"/>
      <c r="EY135" s="87"/>
      <c r="EZ135" s="87"/>
      <c r="FA135" s="87"/>
      <c r="FB135" s="87"/>
      <c r="FC135" s="87"/>
      <c r="FD135" s="87"/>
      <c r="FE135" s="87"/>
      <c r="FF135" s="87"/>
      <c r="FG135" s="87"/>
      <c r="FH135" s="87"/>
      <c r="FI135" s="87"/>
      <c r="FJ135" s="87"/>
      <c r="FK135" s="87"/>
      <c r="FL135" s="87"/>
      <c r="FM135" s="87"/>
      <c r="FN135" s="87"/>
      <c r="FO135" s="87"/>
      <c r="FP135" s="87"/>
      <c r="FQ135" s="87"/>
      <c r="FR135" s="87"/>
      <c r="FS135" s="87"/>
      <c r="FT135" s="87"/>
      <c r="FU135" s="87"/>
      <c r="FV135" s="87">
        <v>15</v>
      </c>
      <c r="FW135" s="87">
        <v>4</v>
      </c>
      <c r="FX135" s="87">
        <v>19</v>
      </c>
      <c r="FY135" s="87">
        <v>6</v>
      </c>
      <c r="FZ135" s="87"/>
      <c r="GA135" s="87">
        <v>3</v>
      </c>
      <c r="GB135" s="87">
        <v>11</v>
      </c>
      <c r="GC135" s="87">
        <v>20</v>
      </c>
      <c r="GD135" s="87">
        <v>1</v>
      </c>
      <c r="GE135" s="87"/>
      <c r="GF135" s="87">
        <v>1</v>
      </c>
      <c r="GG135" s="87"/>
      <c r="GH135" s="87"/>
      <c r="GI135" s="87"/>
      <c r="GJ135" s="87"/>
      <c r="GK135" s="87"/>
      <c r="GL135" s="87">
        <v>1</v>
      </c>
      <c r="GM135" s="87">
        <v>1</v>
      </c>
      <c r="GN135" s="87">
        <v>3</v>
      </c>
      <c r="GO135" s="87"/>
      <c r="GP135" s="87">
        <v>3</v>
      </c>
      <c r="GQ135" s="87">
        <v>1</v>
      </c>
      <c r="GR135" s="87">
        <v>2</v>
      </c>
      <c r="GS135" s="87"/>
      <c r="GT135" s="87"/>
      <c r="GU135" s="87">
        <v>3</v>
      </c>
      <c r="GV135" s="87"/>
      <c r="GW135" s="87"/>
      <c r="GX135" s="87">
        <v>0</v>
      </c>
      <c r="GY135" s="87"/>
      <c r="GZ135" s="87"/>
      <c r="HA135" s="87"/>
      <c r="HB135" s="87"/>
      <c r="HC135" s="87">
        <v>0</v>
      </c>
    </row>
    <row r="136" spans="1:211" ht="60">
      <c r="A136" s="783" t="s">
        <v>660</v>
      </c>
      <c r="B136" s="87" t="s">
        <v>433</v>
      </c>
      <c r="C136" s="783" t="s">
        <v>2958</v>
      </c>
      <c r="D136" s="87" t="s">
        <v>4464</v>
      </c>
      <c r="E136" s="87" t="s">
        <v>3279</v>
      </c>
      <c r="F136" s="87"/>
      <c r="G136" s="87" t="s">
        <v>3279</v>
      </c>
      <c r="H136" s="87" t="s">
        <v>3280</v>
      </c>
      <c r="I136" s="87" t="s">
        <v>4465</v>
      </c>
      <c r="J136" s="87" t="s">
        <v>4466</v>
      </c>
      <c r="K136" s="87" t="s">
        <v>3281</v>
      </c>
      <c r="L136" s="87"/>
      <c r="M136" s="87">
        <v>1</v>
      </c>
      <c r="N136" s="87"/>
      <c r="O136" s="87"/>
      <c r="P136" s="87">
        <v>1</v>
      </c>
      <c r="Q136" s="87">
        <v>2</v>
      </c>
      <c r="R136" s="87"/>
      <c r="S136" s="87"/>
      <c r="T136" s="87"/>
      <c r="U136" s="87">
        <v>4</v>
      </c>
      <c r="V136" s="87">
        <v>2</v>
      </c>
      <c r="W136" s="87">
        <v>1</v>
      </c>
      <c r="X136" s="87"/>
      <c r="Y136" s="87"/>
      <c r="Z136" s="87"/>
      <c r="AA136" s="87"/>
      <c r="AB136" s="87"/>
      <c r="AC136" s="87"/>
      <c r="AD136" s="87"/>
      <c r="AE136" s="87"/>
      <c r="AF136" s="87"/>
      <c r="AG136" s="87"/>
      <c r="AH136" s="87"/>
      <c r="AI136" s="87"/>
      <c r="AJ136" s="87"/>
      <c r="AK136" s="87"/>
      <c r="AL136" s="87"/>
      <c r="AM136" s="87"/>
      <c r="AN136" s="87"/>
      <c r="AO136" s="87"/>
      <c r="AP136" s="87"/>
      <c r="AQ136" s="87"/>
      <c r="AR136" s="87"/>
      <c r="AS136" s="87"/>
      <c r="AT136" s="87"/>
      <c r="AU136" s="87"/>
      <c r="AV136" s="87"/>
      <c r="AW136" s="87"/>
      <c r="AX136" s="87"/>
      <c r="AY136" s="87"/>
      <c r="AZ136" s="87"/>
      <c r="BA136" s="87"/>
      <c r="BB136" s="87"/>
      <c r="BC136" s="87"/>
      <c r="BD136" s="87"/>
      <c r="BE136" s="87"/>
      <c r="BF136" s="87"/>
      <c r="BG136" s="87"/>
      <c r="BH136" s="87"/>
      <c r="BI136" s="87"/>
      <c r="BJ136" s="87"/>
      <c r="BK136" s="87"/>
      <c r="BL136" s="87"/>
      <c r="BM136" s="87"/>
      <c r="BN136" s="87"/>
      <c r="BO136" s="87"/>
      <c r="BP136" s="87"/>
      <c r="BQ136" s="87"/>
      <c r="BR136" s="87"/>
      <c r="BS136" s="87"/>
      <c r="BT136" s="87"/>
      <c r="BU136" s="87"/>
      <c r="BV136" s="87"/>
      <c r="BW136" s="87"/>
      <c r="BX136" s="87"/>
      <c r="BY136" s="87"/>
      <c r="BZ136" s="87"/>
      <c r="CA136" s="87"/>
      <c r="CB136" s="87"/>
      <c r="CC136" s="87"/>
      <c r="CD136" s="87"/>
      <c r="CE136" s="87"/>
      <c r="CF136" s="87"/>
      <c r="CG136" s="87"/>
      <c r="CH136" s="87"/>
      <c r="CI136" s="87"/>
      <c r="CJ136" s="87"/>
      <c r="CK136" s="87"/>
      <c r="CL136" s="87"/>
      <c r="CM136" s="87"/>
      <c r="CN136" s="87"/>
      <c r="CO136" s="87"/>
      <c r="CP136" s="87"/>
      <c r="CQ136" s="87"/>
      <c r="CR136" s="87"/>
      <c r="CS136" s="87"/>
      <c r="CT136" s="87"/>
      <c r="CU136" s="87"/>
      <c r="CV136" s="87"/>
      <c r="CW136" s="87"/>
      <c r="CX136" s="87"/>
      <c r="CY136" s="87"/>
      <c r="CZ136" s="87"/>
      <c r="DA136" s="87"/>
      <c r="DB136" s="87"/>
      <c r="DC136" s="87"/>
      <c r="DD136" s="87"/>
      <c r="DE136" s="87"/>
      <c r="DF136" s="87"/>
      <c r="DG136" s="87"/>
      <c r="DH136" s="87"/>
      <c r="DI136" s="87"/>
      <c r="DJ136" s="87"/>
      <c r="DK136" s="87"/>
      <c r="DL136" s="87"/>
      <c r="DM136" s="87"/>
      <c r="DN136" s="87"/>
      <c r="DO136" s="87"/>
      <c r="DP136" s="87"/>
      <c r="DQ136" s="87"/>
      <c r="DR136" s="87"/>
      <c r="DS136" s="87"/>
      <c r="DT136" s="87"/>
      <c r="DU136" s="87"/>
      <c r="DV136" s="87"/>
      <c r="DW136" s="87"/>
      <c r="DX136" s="87"/>
      <c r="DY136" s="87"/>
      <c r="DZ136" s="87"/>
      <c r="EA136" s="87"/>
      <c r="EB136" s="87"/>
      <c r="EC136" s="87"/>
      <c r="ED136" s="87"/>
      <c r="EE136" s="87"/>
      <c r="EF136" s="87"/>
      <c r="EG136" s="87"/>
      <c r="EH136" s="87"/>
      <c r="EI136" s="87"/>
      <c r="EJ136" s="87"/>
      <c r="EK136" s="87"/>
      <c r="EL136" s="87"/>
      <c r="EM136" s="87"/>
      <c r="EN136" s="87"/>
      <c r="EO136" s="87"/>
      <c r="EP136" s="87"/>
      <c r="EQ136" s="87"/>
      <c r="ER136" s="87"/>
      <c r="ES136" s="87"/>
      <c r="ET136" s="87"/>
      <c r="EU136" s="87"/>
      <c r="EV136" s="87"/>
      <c r="EW136" s="87"/>
      <c r="EX136" s="87"/>
      <c r="EY136" s="87"/>
      <c r="EZ136" s="87"/>
      <c r="FA136" s="87"/>
      <c r="FB136" s="87"/>
      <c r="FC136" s="87"/>
      <c r="FD136" s="87"/>
      <c r="FE136" s="87"/>
      <c r="FF136" s="87"/>
      <c r="FG136" s="87"/>
      <c r="FH136" s="87"/>
      <c r="FI136" s="87"/>
      <c r="FJ136" s="87"/>
      <c r="FK136" s="87"/>
      <c r="FL136" s="87"/>
      <c r="FM136" s="87"/>
      <c r="FN136" s="87"/>
      <c r="FO136" s="87"/>
      <c r="FP136" s="87"/>
      <c r="FQ136" s="87"/>
      <c r="FR136" s="87"/>
      <c r="FS136" s="87"/>
      <c r="FT136" s="87"/>
      <c r="FU136" s="87"/>
      <c r="FV136" s="87">
        <v>5</v>
      </c>
      <c r="FW136" s="87">
        <v>2</v>
      </c>
      <c r="FX136" s="87">
        <v>7</v>
      </c>
      <c r="FY136" s="87">
        <v>3</v>
      </c>
      <c r="FZ136" s="87"/>
      <c r="GA136" s="87">
        <v>1</v>
      </c>
      <c r="GB136" s="87">
        <v>3</v>
      </c>
      <c r="GC136" s="87">
        <v>7</v>
      </c>
      <c r="GD136" s="87">
        <v>2</v>
      </c>
      <c r="GE136" s="87"/>
      <c r="GF136" s="87">
        <v>2</v>
      </c>
      <c r="GG136" s="87">
        <v>1</v>
      </c>
      <c r="GH136" s="87"/>
      <c r="GI136" s="87">
        <v>1</v>
      </c>
      <c r="GJ136" s="87">
        <v>2</v>
      </c>
      <c r="GK136" s="87"/>
      <c r="GL136" s="87"/>
      <c r="GM136" s="87">
        <v>4</v>
      </c>
      <c r="GN136" s="87">
        <v>1</v>
      </c>
      <c r="GO136" s="87"/>
      <c r="GP136" s="87">
        <v>1</v>
      </c>
      <c r="GQ136" s="87">
        <v>1</v>
      </c>
      <c r="GR136" s="87"/>
      <c r="GS136" s="87"/>
      <c r="GT136" s="87"/>
      <c r="GU136" s="87">
        <v>1</v>
      </c>
      <c r="GV136" s="87"/>
      <c r="GW136" s="87"/>
      <c r="GX136" s="87">
        <v>0</v>
      </c>
      <c r="GY136" s="87"/>
      <c r="GZ136" s="87"/>
      <c r="HA136" s="87"/>
      <c r="HB136" s="87"/>
      <c r="HC136" s="87">
        <v>0</v>
      </c>
    </row>
    <row r="137" spans="1:211" ht="48">
      <c r="A137" s="783" t="s">
        <v>661</v>
      </c>
      <c r="B137" s="87" t="s">
        <v>434</v>
      </c>
      <c r="C137" s="783" t="s">
        <v>4467</v>
      </c>
      <c r="D137" s="87" t="s">
        <v>4468</v>
      </c>
      <c r="E137" s="87"/>
      <c r="F137" s="87"/>
      <c r="G137" s="87" t="s">
        <v>4469</v>
      </c>
      <c r="H137" s="87" t="s">
        <v>4002</v>
      </c>
      <c r="I137" s="87" t="s">
        <v>4470</v>
      </c>
      <c r="J137" s="87" t="s">
        <v>4471</v>
      </c>
      <c r="K137" s="87" t="s">
        <v>4472</v>
      </c>
      <c r="L137" s="87" t="s">
        <v>4473</v>
      </c>
      <c r="M137" s="87">
        <v>49</v>
      </c>
      <c r="N137" s="87"/>
      <c r="O137" s="87"/>
      <c r="P137" s="87">
        <v>2</v>
      </c>
      <c r="Q137" s="87">
        <v>14</v>
      </c>
      <c r="R137" s="87"/>
      <c r="S137" s="87"/>
      <c r="T137" s="87"/>
      <c r="U137" s="87">
        <v>34</v>
      </c>
      <c r="V137" s="87">
        <v>21</v>
      </c>
      <c r="W137" s="87">
        <v>21</v>
      </c>
      <c r="X137" s="87"/>
      <c r="Y137" s="87"/>
      <c r="Z137" s="87"/>
      <c r="AA137" s="87"/>
      <c r="AB137" s="87"/>
      <c r="AC137" s="87"/>
      <c r="AD137" s="87"/>
      <c r="AE137" s="87"/>
      <c r="AF137" s="87"/>
      <c r="AG137" s="87"/>
      <c r="AH137" s="87"/>
      <c r="AI137" s="87"/>
      <c r="AJ137" s="87"/>
      <c r="AK137" s="87"/>
      <c r="AL137" s="87"/>
      <c r="AM137" s="87"/>
      <c r="AN137" s="87"/>
      <c r="AO137" s="87"/>
      <c r="AP137" s="87"/>
      <c r="AQ137" s="87"/>
      <c r="AR137" s="87"/>
      <c r="AS137" s="87"/>
      <c r="AT137" s="87"/>
      <c r="AU137" s="87"/>
      <c r="AV137" s="87"/>
      <c r="AW137" s="87"/>
      <c r="AX137" s="87"/>
      <c r="AY137" s="87"/>
      <c r="AZ137" s="87"/>
      <c r="BA137" s="87"/>
      <c r="BB137" s="87"/>
      <c r="BC137" s="87"/>
      <c r="BD137" s="87"/>
      <c r="BE137" s="87"/>
      <c r="BF137" s="87"/>
      <c r="BG137" s="87"/>
      <c r="BH137" s="87"/>
      <c r="BI137" s="87"/>
      <c r="BJ137" s="87"/>
      <c r="BK137" s="87"/>
      <c r="BL137" s="87"/>
      <c r="BM137" s="87"/>
      <c r="BN137" s="87"/>
      <c r="BO137" s="87"/>
      <c r="BP137" s="87"/>
      <c r="BQ137" s="87"/>
      <c r="BR137" s="87"/>
      <c r="BS137" s="87"/>
      <c r="BT137" s="87"/>
      <c r="BU137" s="87"/>
      <c r="BV137" s="87"/>
      <c r="BW137" s="87"/>
      <c r="BX137" s="87"/>
      <c r="BY137" s="87"/>
      <c r="BZ137" s="87"/>
      <c r="CA137" s="87"/>
      <c r="CB137" s="87"/>
      <c r="CC137" s="87"/>
      <c r="CD137" s="87"/>
      <c r="CE137" s="87"/>
      <c r="CF137" s="87"/>
      <c r="CG137" s="87"/>
      <c r="CH137" s="87"/>
      <c r="CI137" s="87"/>
      <c r="CJ137" s="87"/>
      <c r="CK137" s="87"/>
      <c r="CL137" s="87"/>
      <c r="CM137" s="87"/>
      <c r="CN137" s="87"/>
      <c r="CO137" s="87"/>
      <c r="CP137" s="87"/>
      <c r="CQ137" s="87"/>
      <c r="CR137" s="87"/>
      <c r="CS137" s="87"/>
      <c r="CT137" s="87"/>
      <c r="CU137" s="87"/>
      <c r="CV137" s="87"/>
      <c r="CW137" s="87"/>
      <c r="CX137" s="87"/>
      <c r="CY137" s="87"/>
      <c r="CZ137" s="87"/>
      <c r="DA137" s="87"/>
      <c r="DB137" s="87"/>
      <c r="DC137" s="87"/>
      <c r="DD137" s="87"/>
      <c r="DE137" s="87"/>
      <c r="DF137" s="87"/>
      <c r="DG137" s="87"/>
      <c r="DH137" s="87"/>
      <c r="DI137" s="87"/>
      <c r="DJ137" s="87"/>
      <c r="DK137" s="87"/>
      <c r="DL137" s="87"/>
      <c r="DM137" s="87"/>
      <c r="DN137" s="87"/>
      <c r="DO137" s="87"/>
      <c r="DP137" s="87"/>
      <c r="DQ137" s="87"/>
      <c r="DR137" s="87"/>
      <c r="DS137" s="87"/>
      <c r="DT137" s="87"/>
      <c r="DU137" s="87"/>
      <c r="DV137" s="87"/>
      <c r="DW137" s="87"/>
      <c r="DX137" s="87"/>
      <c r="DY137" s="87"/>
      <c r="DZ137" s="87"/>
      <c r="EA137" s="87"/>
      <c r="EB137" s="87"/>
      <c r="EC137" s="87"/>
      <c r="ED137" s="87"/>
      <c r="EE137" s="87"/>
      <c r="EF137" s="87"/>
      <c r="EG137" s="87"/>
      <c r="EH137" s="87"/>
      <c r="EI137" s="87"/>
      <c r="EJ137" s="87"/>
      <c r="EK137" s="87"/>
      <c r="EL137" s="87"/>
      <c r="EM137" s="87"/>
      <c r="EN137" s="87"/>
      <c r="EO137" s="87">
        <v>2</v>
      </c>
      <c r="EP137" s="87"/>
      <c r="EQ137" s="87"/>
      <c r="ER137" s="87"/>
      <c r="ES137" s="87"/>
      <c r="ET137" s="87"/>
      <c r="EU137" s="87"/>
      <c r="EV137" s="87"/>
      <c r="EW137" s="87"/>
      <c r="EX137" s="87"/>
      <c r="EY137" s="87"/>
      <c r="EZ137" s="87"/>
      <c r="FA137" s="87"/>
      <c r="FB137" s="87"/>
      <c r="FC137" s="87"/>
      <c r="FD137" s="87"/>
      <c r="FE137" s="87"/>
      <c r="FF137" s="87"/>
      <c r="FG137" s="87"/>
      <c r="FH137" s="87"/>
      <c r="FI137" s="87"/>
      <c r="FJ137" s="87"/>
      <c r="FK137" s="87"/>
      <c r="FL137" s="87"/>
      <c r="FM137" s="87"/>
      <c r="FN137" s="87"/>
      <c r="FO137" s="87"/>
      <c r="FP137" s="87"/>
      <c r="FQ137" s="87"/>
      <c r="FR137" s="87"/>
      <c r="FS137" s="87"/>
      <c r="FT137" s="87"/>
      <c r="FU137" s="87"/>
      <c r="FV137" s="87">
        <v>5</v>
      </c>
      <c r="FW137" s="87">
        <v>8</v>
      </c>
      <c r="FX137" s="87">
        <v>13</v>
      </c>
      <c r="FY137" s="87">
        <v>6</v>
      </c>
      <c r="FZ137" s="87"/>
      <c r="GA137" s="87"/>
      <c r="GB137" s="87">
        <v>7</v>
      </c>
      <c r="GC137" s="87">
        <v>13</v>
      </c>
      <c r="GD137" s="87"/>
      <c r="GE137" s="87">
        <v>2</v>
      </c>
      <c r="GF137" s="87">
        <v>2</v>
      </c>
      <c r="GG137" s="87"/>
      <c r="GH137" s="87"/>
      <c r="GI137" s="87"/>
      <c r="GJ137" s="87"/>
      <c r="GK137" s="87"/>
      <c r="GL137" s="87">
        <v>2</v>
      </c>
      <c r="GM137" s="87">
        <v>2</v>
      </c>
      <c r="GN137" s="87"/>
      <c r="GO137" s="87"/>
      <c r="GP137" s="87">
        <v>0</v>
      </c>
      <c r="GQ137" s="87"/>
      <c r="GR137" s="87"/>
      <c r="GS137" s="87"/>
      <c r="GT137" s="87"/>
      <c r="GU137" s="87">
        <v>0</v>
      </c>
      <c r="GV137" s="87"/>
      <c r="GW137" s="87"/>
      <c r="GX137" s="87"/>
      <c r="GY137" s="87"/>
      <c r="GZ137" s="87"/>
      <c r="HA137" s="87"/>
      <c r="HB137" s="87"/>
      <c r="HC137" s="87">
        <v>0</v>
      </c>
    </row>
    <row r="138" spans="1:211" ht="60">
      <c r="A138" s="783" t="s">
        <v>662</v>
      </c>
      <c r="B138" s="87" t="s">
        <v>1915</v>
      </c>
      <c r="C138" s="783" t="s">
        <v>3201</v>
      </c>
      <c r="D138" s="87" t="s">
        <v>4003</v>
      </c>
      <c r="E138" s="87" t="s">
        <v>3283</v>
      </c>
      <c r="F138" s="87">
        <v>5213</v>
      </c>
      <c r="G138" s="87" t="s">
        <v>3284</v>
      </c>
      <c r="H138" s="87" t="s">
        <v>3285</v>
      </c>
      <c r="I138" s="87" t="s">
        <v>4474</v>
      </c>
      <c r="J138" s="87" t="s">
        <v>4475</v>
      </c>
      <c r="K138" s="87" t="s">
        <v>3286</v>
      </c>
      <c r="L138" s="87"/>
      <c r="M138" s="87">
        <v>7</v>
      </c>
      <c r="N138" s="87"/>
      <c r="O138" s="87">
        <v>1</v>
      </c>
      <c r="P138" s="87"/>
      <c r="Q138" s="87">
        <v>5</v>
      </c>
      <c r="R138" s="87"/>
      <c r="S138" s="87"/>
      <c r="T138" s="87"/>
      <c r="U138" s="87">
        <v>4</v>
      </c>
      <c r="V138" s="87">
        <v>2</v>
      </c>
      <c r="W138" s="87">
        <v>1</v>
      </c>
      <c r="X138" s="87"/>
      <c r="Y138" s="87"/>
      <c r="Z138" s="87"/>
      <c r="AA138" s="87"/>
      <c r="AB138" s="87"/>
      <c r="AC138" s="87"/>
      <c r="AD138" s="87"/>
      <c r="AE138" s="87"/>
      <c r="AF138" s="87"/>
      <c r="AG138" s="87"/>
      <c r="AH138" s="87"/>
      <c r="AI138" s="87"/>
      <c r="AJ138" s="87"/>
      <c r="AK138" s="87"/>
      <c r="AL138" s="87"/>
      <c r="AM138" s="87"/>
      <c r="AN138" s="87"/>
      <c r="AO138" s="87"/>
      <c r="AP138" s="87"/>
      <c r="AQ138" s="87"/>
      <c r="AR138" s="87"/>
      <c r="AS138" s="87"/>
      <c r="AT138" s="87"/>
      <c r="AU138" s="87"/>
      <c r="AV138" s="87"/>
      <c r="AW138" s="87"/>
      <c r="AX138" s="87"/>
      <c r="AY138" s="87"/>
      <c r="AZ138" s="87"/>
      <c r="BA138" s="87"/>
      <c r="BB138" s="87"/>
      <c r="BC138" s="87"/>
      <c r="BD138" s="87"/>
      <c r="BE138" s="87"/>
      <c r="BF138" s="87"/>
      <c r="BG138" s="87"/>
      <c r="BH138" s="87"/>
      <c r="BI138" s="87"/>
      <c r="BJ138" s="87"/>
      <c r="BK138" s="87"/>
      <c r="BL138" s="87"/>
      <c r="BM138" s="87"/>
      <c r="BN138" s="87"/>
      <c r="BO138" s="87"/>
      <c r="BP138" s="87"/>
      <c r="BQ138" s="87"/>
      <c r="BR138" s="87"/>
      <c r="BS138" s="87"/>
      <c r="BT138" s="87"/>
      <c r="BU138" s="87"/>
      <c r="BV138" s="87"/>
      <c r="BW138" s="87"/>
      <c r="BX138" s="87"/>
      <c r="BY138" s="87"/>
      <c r="BZ138" s="87"/>
      <c r="CA138" s="87"/>
      <c r="CB138" s="87"/>
      <c r="CC138" s="87"/>
      <c r="CD138" s="87"/>
      <c r="CE138" s="87"/>
      <c r="CF138" s="87"/>
      <c r="CG138" s="87"/>
      <c r="CH138" s="87"/>
      <c r="CI138" s="87"/>
      <c r="CJ138" s="87"/>
      <c r="CK138" s="87"/>
      <c r="CL138" s="87"/>
      <c r="CM138" s="87"/>
      <c r="CN138" s="87"/>
      <c r="CO138" s="87"/>
      <c r="CP138" s="87"/>
      <c r="CQ138" s="87"/>
      <c r="CR138" s="87"/>
      <c r="CS138" s="87"/>
      <c r="CT138" s="87"/>
      <c r="CU138" s="87"/>
      <c r="CV138" s="87"/>
      <c r="CW138" s="87"/>
      <c r="CX138" s="87"/>
      <c r="CY138" s="87"/>
      <c r="CZ138" s="87"/>
      <c r="DA138" s="87"/>
      <c r="DB138" s="87"/>
      <c r="DC138" s="87"/>
      <c r="DD138" s="87"/>
      <c r="DE138" s="87"/>
      <c r="DF138" s="87"/>
      <c r="DG138" s="87"/>
      <c r="DH138" s="87"/>
      <c r="DI138" s="87"/>
      <c r="DJ138" s="87"/>
      <c r="DK138" s="87"/>
      <c r="DL138" s="87"/>
      <c r="DM138" s="87"/>
      <c r="DN138" s="87"/>
      <c r="DO138" s="87"/>
      <c r="DP138" s="87"/>
      <c r="DQ138" s="87"/>
      <c r="DR138" s="87"/>
      <c r="DS138" s="87"/>
      <c r="DT138" s="87"/>
      <c r="DU138" s="87"/>
      <c r="DV138" s="87"/>
      <c r="DW138" s="87"/>
      <c r="DX138" s="87"/>
      <c r="DY138" s="87"/>
      <c r="DZ138" s="87"/>
      <c r="EA138" s="87"/>
      <c r="EB138" s="87"/>
      <c r="EC138" s="87"/>
      <c r="ED138" s="87"/>
      <c r="EE138" s="87"/>
      <c r="EF138" s="87"/>
      <c r="EG138" s="87"/>
      <c r="EH138" s="87"/>
      <c r="EI138" s="87"/>
      <c r="EJ138" s="87"/>
      <c r="EK138" s="87"/>
      <c r="EL138" s="87"/>
      <c r="EM138" s="87"/>
      <c r="EN138" s="87"/>
      <c r="EO138" s="87">
        <v>1</v>
      </c>
      <c r="EP138" s="87"/>
      <c r="EQ138" s="87"/>
      <c r="ER138" s="87"/>
      <c r="ES138" s="87"/>
      <c r="ET138" s="87"/>
      <c r="EU138" s="87"/>
      <c r="EV138" s="87"/>
      <c r="EW138" s="87"/>
      <c r="EX138" s="87"/>
      <c r="EY138" s="87"/>
      <c r="EZ138" s="87"/>
      <c r="FA138" s="87"/>
      <c r="FB138" s="87"/>
      <c r="FC138" s="87"/>
      <c r="FD138" s="87"/>
      <c r="FE138" s="87"/>
      <c r="FF138" s="87"/>
      <c r="FG138" s="87"/>
      <c r="FH138" s="87"/>
      <c r="FI138" s="87"/>
      <c r="FJ138" s="87"/>
      <c r="FK138" s="87"/>
      <c r="FL138" s="87"/>
      <c r="FM138" s="87"/>
      <c r="FN138" s="87"/>
      <c r="FO138" s="87"/>
      <c r="FP138" s="87"/>
      <c r="FQ138" s="87"/>
      <c r="FR138" s="87"/>
      <c r="FS138" s="87"/>
      <c r="FT138" s="87"/>
      <c r="FU138" s="87"/>
      <c r="FV138" s="87"/>
      <c r="FW138" s="87"/>
      <c r="FX138" s="87">
        <v>0</v>
      </c>
      <c r="FY138" s="87"/>
      <c r="FZ138" s="87"/>
      <c r="GA138" s="87"/>
      <c r="GB138" s="87"/>
      <c r="GC138" s="87">
        <v>0</v>
      </c>
      <c r="GD138" s="87"/>
      <c r="GE138" s="87"/>
      <c r="GF138" s="87">
        <v>0</v>
      </c>
      <c r="GG138" s="87"/>
      <c r="GH138" s="87"/>
      <c r="GI138" s="87"/>
      <c r="GJ138" s="87"/>
      <c r="GK138" s="87"/>
      <c r="GL138" s="87"/>
      <c r="GM138" s="87">
        <v>0</v>
      </c>
      <c r="GN138" s="87"/>
      <c r="GO138" s="87"/>
      <c r="GP138" s="87">
        <v>0</v>
      </c>
      <c r="GQ138" s="87"/>
      <c r="GR138" s="87"/>
      <c r="GS138" s="87"/>
      <c r="GT138" s="87"/>
      <c r="GU138" s="87">
        <v>0</v>
      </c>
      <c r="GV138" s="87"/>
      <c r="GW138" s="87"/>
      <c r="GX138" s="87">
        <v>0</v>
      </c>
      <c r="GY138" s="87"/>
      <c r="GZ138" s="87"/>
      <c r="HA138" s="87"/>
      <c r="HB138" s="87"/>
      <c r="HC138" s="87">
        <v>0</v>
      </c>
    </row>
    <row r="139" spans="1:211" ht="48">
      <c r="A139" s="783" t="s">
        <v>663</v>
      </c>
      <c r="B139" s="87" t="s">
        <v>435</v>
      </c>
      <c r="C139" s="783" t="s">
        <v>4004</v>
      </c>
      <c r="D139" s="87" t="s">
        <v>4005</v>
      </c>
      <c r="E139" s="87" t="s">
        <v>4006</v>
      </c>
      <c r="F139" s="87">
        <v>2957</v>
      </c>
      <c r="G139" s="87" t="s">
        <v>4007</v>
      </c>
      <c r="H139" s="87" t="s">
        <v>4008</v>
      </c>
      <c r="I139" s="87" t="s">
        <v>4476</v>
      </c>
      <c r="J139" s="87" t="s">
        <v>4477</v>
      </c>
      <c r="K139" s="87" t="s">
        <v>3287</v>
      </c>
      <c r="L139" s="87" t="s">
        <v>4478</v>
      </c>
      <c r="M139" s="87">
        <v>108</v>
      </c>
      <c r="N139" s="87">
        <v>0</v>
      </c>
      <c r="O139" s="87">
        <v>0</v>
      </c>
      <c r="P139" s="87">
        <v>2</v>
      </c>
      <c r="Q139" s="87">
        <v>44</v>
      </c>
      <c r="R139" s="87">
        <v>1</v>
      </c>
      <c r="S139" s="87">
        <v>0</v>
      </c>
      <c r="T139" s="87">
        <v>0</v>
      </c>
      <c r="U139" s="87">
        <v>58</v>
      </c>
      <c r="V139" s="87">
        <v>58</v>
      </c>
      <c r="W139" s="87">
        <v>26</v>
      </c>
      <c r="X139" s="87"/>
      <c r="Y139" s="87"/>
      <c r="Z139" s="87"/>
      <c r="AA139" s="87"/>
      <c r="AB139" s="87"/>
      <c r="AC139" s="87"/>
      <c r="AD139" s="87"/>
      <c r="AE139" s="87"/>
      <c r="AF139" s="87"/>
      <c r="AG139" s="87"/>
      <c r="AH139" s="87"/>
      <c r="AI139" s="87"/>
      <c r="AJ139" s="87"/>
      <c r="AK139" s="87"/>
      <c r="AL139" s="87"/>
      <c r="AM139" s="87"/>
      <c r="AN139" s="87"/>
      <c r="AO139" s="87"/>
      <c r="AP139" s="87"/>
      <c r="AQ139" s="87"/>
      <c r="AR139" s="87"/>
      <c r="AS139" s="87"/>
      <c r="AT139" s="87"/>
      <c r="AU139" s="87"/>
      <c r="AV139" s="87"/>
      <c r="AW139" s="87"/>
      <c r="AX139" s="87"/>
      <c r="AY139" s="87"/>
      <c r="AZ139" s="87"/>
      <c r="BA139" s="87"/>
      <c r="BB139" s="87"/>
      <c r="BC139" s="87"/>
      <c r="BD139" s="87"/>
      <c r="BE139" s="87"/>
      <c r="BF139" s="87"/>
      <c r="BG139" s="87"/>
      <c r="BH139" s="87"/>
      <c r="BI139" s="87"/>
      <c r="BJ139" s="87"/>
      <c r="BK139" s="87"/>
      <c r="BL139" s="87"/>
      <c r="BM139" s="87"/>
      <c r="BN139" s="87"/>
      <c r="BO139" s="87"/>
      <c r="BP139" s="87"/>
      <c r="BQ139" s="87"/>
      <c r="BR139" s="87"/>
      <c r="BS139" s="87"/>
      <c r="BT139" s="87"/>
      <c r="BU139" s="87"/>
      <c r="BV139" s="87"/>
      <c r="BW139" s="87"/>
      <c r="BX139" s="87"/>
      <c r="BY139" s="87"/>
      <c r="BZ139" s="87"/>
      <c r="CA139" s="87"/>
      <c r="CB139" s="87"/>
      <c r="CC139" s="87"/>
      <c r="CD139" s="87"/>
      <c r="CE139" s="87"/>
      <c r="CF139" s="87"/>
      <c r="CG139" s="87"/>
      <c r="CH139" s="87"/>
      <c r="CI139" s="87"/>
      <c r="CJ139" s="87"/>
      <c r="CK139" s="87"/>
      <c r="CL139" s="87"/>
      <c r="CM139" s="87"/>
      <c r="CN139" s="87"/>
      <c r="CO139" s="87"/>
      <c r="CP139" s="87"/>
      <c r="CQ139" s="87"/>
      <c r="CR139" s="87"/>
      <c r="CS139" s="87"/>
      <c r="CT139" s="87"/>
      <c r="CU139" s="87"/>
      <c r="CV139" s="87"/>
      <c r="CW139" s="87"/>
      <c r="CX139" s="87"/>
      <c r="CY139" s="87"/>
      <c r="CZ139" s="87"/>
      <c r="DA139" s="87"/>
      <c r="DB139" s="87"/>
      <c r="DC139" s="87"/>
      <c r="DD139" s="87"/>
      <c r="DE139" s="87"/>
      <c r="DF139" s="87"/>
      <c r="DG139" s="87"/>
      <c r="DH139" s="87"/>
      <c r="DI139" s="87"/>
      <c r="DJ139" s="87"/>
      <c r="DK139" s="87"/>
      <c r="DL139" s="87"/>
      <c r="DM139" s="87"/>
      <c r="DN139" s="87"/>
      <c r="DO139" s="87"/>
      <c r="DP139" s="87"/>
      <c r="DQ139" s="87"/>
      <c r="DR139" s="87"/>
      <c r="DS139" s="87"/>
      <c r="DT139" s="87"/>
      <c r="DU139" s="87"/>
      <c r="DV139" s="87"/>
      <c r="DW139" s="87"/>
      <c r="DX139" s="87"/>
      <c r="DY139" s="87"/>
      <c r="DZ139" s="87"/>
      <c r="EA139" s="87"/>
      <c r="EB139" s="87"/>
      <c r="EC139" s="87"/>
      <c r="ED139" s="87"/>
      <c r="EE139" s="87"/>
      <c r="EF139" s="87"/>
      <c r="EG139" s="87"/>
      <c r="EH139" s="87"/>
      <c r="EI139" s="87"/>
      <c r="EJ139" s="87"/>
      <c r="EK139" s="87">
        <v>6</v>
      </c>
      <c r="EL139" s="87"/>
      <c r="EM139" s="87">
        <v>1</v>
      </c>
      <c r="EN139" s="87"/>
      <c r="EO139" s="87">
        <v>5</v>
      </c>
      <c r="EP139" s="87"/>
      <c r="EQ139" s="87"/>
      <c r="ER139" s="87"/>
      <c r="ES139" s="87"/>
      <c r="ET139" s="87"/>
      <c r="EU139" s="87"/>
      <c r="EV139" s="87"/>
      <c r="EW139" s="87"/>
      <c r="EX139" s="87"/>
      <c r="EY139" s="87"/>
      <c r="EZ139" s="87"/>
      <c r="FA139" s="87"/>
      <c r="FB139" s="87"/>
      <c r="FC139" s="87"/>
      <c r="FD139" s="87"/>
      <c r="FE139" s="87"/>
      <c r="FF139" s="87"/>
      <c r="FG139" s="87"/>
      <c r="FH139" s="87"/>
      <c r="FI139" s="87"/>
      <c r="FJ139" s="87"/>
      <c r="FK139" s="87"/>
      <c r="FL139" s="87"/>
      <c r="FM139" s="87"/>
      <c r="FN139" s="87"/>
      <c r="FO139" s="87"/>
      <c r="FP139" s="87"/>
      <c r="FQ139" s="87"/>
      <c r="FR139" s="87"/>
      <c r="FS139" s="87"/>
      <c r="FT139" s="87"/>
      <c r="FU139" s="87"/>
      <c r="FV139" s="87">
        <v>19</v>
      </c>
      <c r="FW139" s="87">
        <v>16</v>
      </c>
      <c r="FX139" s="87">
        <v>35</v>
      </c>
      <c r="FY139" s="87">
        <v>3</v>
      </c>
      <c r="FZ139" s="87"/>
      <c r="GA139" s="87">
        <v>5</v>
      </c>
      <c r="GB139" s="87">
        <v>27</v>
      </c>
      <c r="GC139" s="87">
        <v>35</v>
      </c>
      <c r="GD139" s="87"/>
      <c r="GE139" s="87"/>
      <c r="GF139" s="87">
        <v>0</v>
      </c>
      <c r="GG139" s="87"/>
      <c r="GH139" s="87"/>
      <c r="GI139" s="87"/>
      <c r="GJ139" s="87"/>
      <c r="GK139" s="87"/>
      <c r="GL139" s="87"/>
      <c r="GM139" s="87">
        <v>0</v>
      </c>
      <c r="GN139" s="87">
        <v>5</v>
      </c>
      <c r="GO139" s="87"/>
      <c r="GP139" s="87">
        <v>5</v>
      </c>
      <c r="GQ139" s="87">
        <v>5</v>
      </c>
      <c r="GR139" s="87"/>
      <c r="GS139" s="87"/>
      <c r="GT139" s="87"/>
      <c r="GU139" s="87">
        <v>5</v>
      </c>
      <c r="GV139" s="87"/>
      <c r="GW139" s="87"/>
      <c r="GX139" s="87">
        <v>0</v>
      </c>
      <c r="GY139" s="87"/>
      <c r="GZ139" s="87"/>
      <c r="HA139" s="87"/>
      <c r="HB139" s="87"/>
      <c r="HC139" s="87">
        <v>0</v>
      </c>
    </row>
    <row r="140" spans="1:211" ht="72">
      <c r="A140" s="783" t="s">
        <v>664</v>
      </c>
      <c r="B140" s="87" t="s">
        <v>436</v>
      </c>
      <c r="C140" s="783" t="s">
        <v>4009</v>
      </c>
      <c r="D140" s="87" t="s">
        <v>3549</v>
      </c>
      <c r="E140" s="87" t="s">
        <v>3288</v>
      </c>
      <c r="F140" s="87"/>
      <c r="G140" s="87" t="s">
        <v>3289</v>
      </c>
      <c r="H140" s="87" t="s">
        <v>3290</v>
      </c>
      <c r="I140" s="87" t="s">
        <v>4479</v>
      </c>
      <c r="J140" s="87" t="s">
        <v>4480</v>
      </c>
      <c r="K140" s="87" t="s">
        <v>3291</v>
      </c>
      <c r="L140" s="87" t="s">
        <v>4481</v>
      </c>
      <c r="M140" s="87">
        <v>39</v>
      </c>
      <c r="N140" s="87"/>
      <c r="O140" s="87">
        <v>2</v>
      </c>
      <c r="P140" s="87"/>
      <c r="Q140" s="87">
        <v>15</v>
      </c>
      <c r="R140" s="87">
        <v>1</v>
      </c>
      <c r="S140" s="87"/>
      <c r="T140" s="87"/>
      <c r="U140" s="87">
        <v>72</v>
      </c>
      <c r="V140" s="87">
        <v>51</v>
      </c>
      <c r="W140" s="87">
        <v>16</v>
      </c>
      <c r="X140" s="87"/>
      <c r="Y140" s="87"/>
      <c r="Z140" s="87"/>
      <c r="AA140" s="87"/>
      <c r="AB140" s="87"/>
      <c r="AC140" s="87"/>
      <c r="AD140" s="87"/>
      <c r="AE140" s="87"/>
      <c r="AF140" s="87"/>
      <c r="AG140" s="87"/>
      <c r="AH140" s="87"/>
      <c r="AI140" s="87"/>
      <c r="AJ140" s="87"/>
      <c r="AK140" s="87"/>
      <c r="AL140" s="87"/>
      <c r="AM140" s="87"/>
      <c r="AN140" s="87"/>
      <c r="AO140" s="87"/>
      <c r="AP140" s="87"/>
      <c r="AQ140" s="87"/>
      <c r="AR140" s="87"/>
      <c r="AS140" s="87"/>
      <c r="AT140" s="87"/>
      <c r="AU140" s="87"/>
      <c r="AV140" s="87"/>
      <c r="AW140" s="87"/>
      <c r="AX140" s="87"/>
      <c r="AY140" s="87"/>
      <c r="AZ140" s="87"/>
      <c r="BA140" s="87"/>
      <c r="BB140" s="87"/>
      <c r="BC140" s="87"/>
      <c r="BD140" s="87"/>
      <c r="BE140" s="87"/>
      <c r="BF140" s="87"/>
      <c r="BG140" s="87"/>
      <c r="BH140" s="87"/>
      <c r="BI140" s="87"/>
      <c r="BJ140" s="87"/>
      <c r="BK140" s="87"/>
      <c r="BL140" s="87"/>
      <c r="BM140" s="87"/>
      <c r="BN140" s="87"/>
      <c r="BO140" s="87"/>
      <c r="BP140" s="87"/>
      <c r="BQ140" s="87"/>
      <c r="BR140" s="87"/>
      <c r="BS140" s="87"/>
      <c r="BT140" s="87"/>
      <c r="BU140" s="87"/>
      <c r="BV140" s="87"/>
      <c r="BW140" s="87"/>
      <c r="BX140" s="87"/>
      <c r="BY140" s="87"/>
      <c r="BZ140" s="87"/>
      <c r="CA140" s="87"/>
      <c r="CB140" s="87"/>
      <c r="CC140" s="87"/>
      <c r="CD140" s="87"/>
      <c r="CE140" s="87"/>
      <c r="CF140" s="87"/>
      <c r="CG140" s="87"/>
      <c r="CH140" s="87"/>
      <c r="CI140" s="87"/>
      <c r="CJ140" s="87"/>
      <c r="CK140" s="87"/>
      <c r="CL140" s="87"/>
      <c r="CM140" s="87"/>
      <c r="CN140" s="87"/>
      <c r="CO140" s="87"/>
      <c r="CP140" s="87"/>
      <c r="CQ140" s="87"/>
      <c r="CR140" s="87"/>
      <c r="CS140" s="87"/>
      <c r="CT140" s="87"/>
      <c r="CU140" s="87"/>
      <c r="CV140" s="87"/>
      <c r="CW140" s="87"/>
      <c r="CX140" s="87"/>
      <c r="CY140" s="87"/>
      <c r="CZ140" s="87"/>
      <c r="DA140" s="87"/>
      <c r="DB140" s="87"/>
      <c r="DC140" s="87"/>
      <c r="DD140" s="87"/>
      <c r="DE140" s="87"/>
      <c r="DF140" s="87"/>
      <c r="DG140" s="87"/>
      <c r="DH140" s="87"/>
      <c r="DI140" s="87"/>
      <c r="DJ140" s="87"/>
      <c r="DK140" s="87"/>
      <c r="DL140" s="87"/>
      <c r="DM140" s="87"/>
      <c r="DN140" s="87"/>
      <c r="DO140" s="87"/>
      <c r="DP140" s="87"/>
      <c r="DQ140" s="87"/>
      <c r="DR140" s="87"/>
      <c r="DS140" s="87"/>
      <c r="DT140" s="87"/>
      <c r="DU140" s="87"/>
      <c r="DV140" s="87"/>
      <c r="DW140" s="87"/>
      <c r="DX140" s="87"/>
      <c r="DY140" s="87"/>
      <c r="DZ140" s="87"/>
      <c r="EA140" s="87"/>
      <c r="EB140" s="87"/>
      <c r="EC140" s="87"/>
      <c r="ED140" s="87"/>
      <c r="EE140" s="87"/>
      <c r="EF140" s="87"/>
      <c r="EG140" s="87"/>
      <c r="EH140" s="87"/>
      <c r="EI140" s="87"/>
      <c r="EJ140" s="87"/>
      <c r="EK140" s="87">
        <v>2</v>
      </c>
      <c r="EL140" s="87"/>
      <c r="EM140" s="87"/>
      <c r="EN140" s="87"/>
      <c r="EO140" s="87"/>
      <c r="EP140" s="87"/>
      <c r="EQ140" s="87"/>
      <c r="ER140" s="87"/>
      <c r="ES140" s="87"/>
      <c r="ET140" s="87"/>
      <c r="EU140" s="87"/>
      <c r="EV140" s="87"/>
      <c r="EW140" s="87"/>
      <c r="EX140" s="87"/>
      <c r="EY140" s="87"/>
      <c r="EZ140" s="87"/>
      <c r="FA140" s="87"/>
      <c r="FB140" s="87"/>
      <c r="FC140" s="87"/>
      <c r="FD140" s="87"/>
      <c r="FE140" s="87"/>
      <c r="FF140" s="87"/>
      <c r="FG140" s="87"/>
      <c r="FH140" s="87"/>
      <c r="FI140" s="87"/>
      <c r="FJ140" s="87"/>
      <c r="FK140" s="87"/>
      <c r="FL140" s="87"/>
      <c r="FM140" s="87"/>
      <c r="FN140" s="87"/>
      <c r="FO140" s="87"/>
      <c r="FP140" s="87"/>
      <c r="FQ140" s="87"/>
      <c r="FR140" s="87"/>
      <c r="FS140" s="87"/>
      <c r="FT140" s="87"/>
      <c r="FU140" s="87"/>
      <c r="FV140" s="87">
        <v>12</v>
      </c>
      <c r="FW140" s="87"/>
      <c r="FX140" s="87">
        <v>12</v>
      </c>
      <c r="FY140" s="87">
        <v>12</v>
      </c>
      <c r="FZ140" s="87"/>
      <c r="GA140" s="87"/>
      <c r="GB140" s="87"/>
      <c r="GC140" s="87">
        <v>12</v>
      </c>
      <c r="GD140" s="87"/>
      <c r="GE140" s="87"/>
      <c r="GF140" s="87">
        <v>0</v>
      </c>
      <c r="GG140" s="87"/>
      <c r="GH140" s="87"/>
      <c r="GI140" s="87"/>
      <c r="GJ140" s="87"/>
      <c r="GK140" s="87"/>
      <c r="GL140" s="87"/>
      <c r="GM140" s="87">
        <v>0</v>
      </c>
      <c r="GN140" s="87"/>
      <c r="GO140" s="87"/>
      <c r="GP140" s="87">
        <v>0</v>
      </c>
      <c r="GQ140" s="87"/>
      <c r="GR140" s="87"/>
      <c r="GS140" s="87"/>
      <c r="GT140" s="87"/>
      <c r="GU140" s="87">
        <v>0</v>
      </c>
      <c r="GV140" s="87"/>
      <c r="GW140" s="87"/>
      <c r="GX140" s="87">
        <v>0</v>
      </c>
      <c r="GY140" s="87"/>
      <c r="GZ140" s="87"/>
      <c r="HA140" s="87"/>
      <c r="HB140" s="87"/>
      <c r="HC140" s="87">
        <v>0</v>
      </c>
    </row>
    <row r="141" spans="1:211" ht="60">
      <c r="A141" s="783" t="s">
        <v>665</v>
      </c>
      <c r="B141" s="87" t="s">
        <v>437</v>
      </c>
      <c r="C141" s="783" t="s">
        <v>4010</v>
      </c>
      <c r="D141" s="87" t="s">
        <v>3776</v>
      </c>
      <c r="E141" s="87" t="s">
        <v>3292</v>
      </c>
      <c r="F141" s="87">
        <v>3515</v>
      </c>
      <c r="G141" s="87" t="s">
        <v>4011</v>
      </c>
      <c r="H141" s="87" t="s">
        <v>3293</v>
      </c>
      <c r="I141" s="87" t="s">
        <v>4482</v>
      </c>
      <c r="J141" s="87" t="s">
        <v>4483</v>
      </c>
      <c r="K141" s="87" t="s">
        <v>3294</v>
      </c>
      <c r="L141" s="87" t="s">
        <v>4484</v>
      </c>
      <c r="M141" s="87">
        <v>75</v>
      </c>
      <c r="N141" s="87"/>
      <c r="O141" s="87">
        <v>3</v>
      </c>
      <c r="P141" s="87">
        <v>1</v>
      </c>
      <c r="Q141" s="87">
        <v>40</v>
      </c>
      <c r="R141" s="87">
        <v>3</v>
      </c>
      <c r="S141" s="87">
        <v>0</v>
      </c>
      <c r="T141" s="87">
        <v>0</v>
      </c>
      <c r="U141" s="87">
        <v>62</v>
      </c>
      <c r="V141" s="87">
        <v>52</v>
      </c>
      <c r="W141" s="87">
        <v>15</v>
      </c>
      <c r="X141" s="87"/>
      <c r="Y141" s="87"/>
      <c r="Z141" s="87"/>
      <c r="AA141" s="87"/>
      <c r="AB141" s="87"/>
      <c r="AC141" s="87"/>
      <c r="AD141" s="87"/>
      <c r="AE141" s="87"/>
      <c r="AF141" s="87"/>
      <c r="AG141" s="87"/>
      <c r="AH141" s="87"/>
      <c r="AI141" s="87"/>
      <c r="AJ141" s="87"/>
      <c r="AK141" s="87"/>
      <c r="AL141" s="87"/>
      <c r="AM141" s="87"/>
      <c r="AN141" s="87"/>
      <c r="AO141" s="87"/>
      <c r="AP141" s="87"/>
      <c r="AQ141" s="87"/>
      <c r="AR141" s="87"/>
      <c r="AS141" s="87"/>
      <c r="AT141" s="87"/>
      <c r="AU141" s="87"/>
      <c r="AV141" s="87"/>
      <c r="AW141" s="87"/>
      <c r="AX141" s="87"/>
      <c r="AY141" s="87"/>
      <c r="AZ141" s="87"/>
      <c r="BA141" s="87"/>
      <c r="BB141" s="87"/>
      <c r="BC141" s="87"/>
      <c r="BD141" s="87"/>
      <c r="BE141" s="87"/>
      <c r="BF141" s="87"/>
      <c r="BG141" s="87"/>
      <c r="BH141" s="87"/>
      <c r="BI141" s="87"/>
      <c r="BJ141" s="87"/>
      <c r="BK141" s="87"/>
      <c r="BL141" s="87"/>
      <c r="BM141" s="87"/>
      <c r="BN141" s="87"/>
      <c r="BO141" s="87"/>
      <c r="BP141" s="87"/>
      <c r="BQ141" s="87"/>
      <c r="BR141" s="87"/>
      <c r="BS141" s="87"/>
      <c r="BT141" s="87"/>
      <c r="BU141" s="87"/>
      <c r="BV141" s="87"/>
      <c r="BW141" s="87"/>
      <c r="BX141" s="87"/>
      <c r="BY141" s="87"/>
      <c r="BZ141" s="87"/>
      <c r="CA141" s="87"/>
      <c r="CB141" s="87"/>
      <c r="CC141" s="87"/>
      <c r="CD141" s="87"/>
      <c r="CE141" s="87"/>
      <c r="CF141" s="87"/>
      <c r="CG141" s="87"/>
      <c r="CH141" s="87"/>
      <c r="CI141" s="87"/>
      <c r="CJ141" s="87"/>
      <c r="CK141" s="87"/>
      <c r="CL141" s="87"/>
      <c r="CM141" s="87"/>
      <c r="CN141" s="87"/>
      <c r="CO141" s="87"/>
      <c r="CP141" s="87"/>
      <c r="CQ141" s="87"/>
      <c r="CR141" s="87"/>
      <c r="CS141" s="87"/>
      <c r="CT141" s="87"/>
      <c r="CU141" s="87"/>
      <c r="CV141" s="87"/>
      <c r="CW141" s="87"/>
      <c r="CX141" s="87"/>
      <c r="CY141" s="87"/>
      <c r="CZ141" s="87"/>
      <c r="DA141" s="87"/>
      <c r="DB141" s="87"/>
      <c r="DC141" s="87"/>
      <c r="DD141" s="87"/>
      <c r="DE141" s="87"/>
      <c r="DF141" s="87"/>
      <c r="DG141" s="87"/>
      <c r="DH141" s="87"/>
      <c r="DI141" s="87"/>
      <c r="DJ141" s="87"/>
      <c r="DK141" s="87"/>
      <c r="DL141" s="87"/>
      <c r="DM141" s="87"/>
      <c r="DN141" s="87"/>
      <c r="DO141" s="87"/>
      <c r="DP141" s="87"/>
      <c r="DQ141" s="87"/>
      <c r="DR141" s="87"/>
      <c r="DS141" s="87"/>
      <c r="DT141" s="87"/>
      <c r="DU141" s="87"/>
      <c r="DV141" s="87"/>
      <c r="DW141" s="87"/>
      <c r="DX141" s="87"/>
      <c r="DY141" s="87"/>
      <c r="DZ141" s="87"/>
      <c r="EA141" s="87"/>
      <c r="EB141" s="87"/>
      <c r="EC141" s="87"/>
      <c r="ED141" s="87"/>
      <c r="EE141" s="87"/>
      <c r="EF141" s="87"/>
      <c r="EG141" s="87"/>
      <c r="EH141" s="87"/>
      <c r="EI141" s="87"/>
      <c r="EJ141" s="87"/>
      <c r="EK141" s="87">
        <v>2</v>
      </c>
      <c r="EL141" s="87">
        <v>0</v>
      </c>
      <c r="EM141" s="87">
        <v>0</v>
      </c>
      <c r="EN141" s="87"/>
      <c r="EO141" s="87">
        <v>2</v>
      </c>
      <c r="EP141" s="87"/>
      <c r="EQ141" s="87"/>
      <c r="ER141" s="87"/>
      <c r="ES141" s="87"/>
      <c r="ET141" s="87"/>
      <c r="EU141" s="87"/>
      <c r="EV141" s="87"/>
      <c r="EW141" s="87"/>
      <c r="EX141" s="87"/>
      <c r="EY141" s="87"/>
      <c r="EZ141" s="87"/>
      <c r="FA141" s="87"/>
      <c r="FB141" s="87"/>
      <c r="FC141" s="87"/>
      <c r="FD141" s="87"/>
      <c r="FE141" s="87"/>
      <c r="FF141" s="87"/>
      <c r="FG141" s="87"/>
      <c r="FH141" s="87"/>
      <c r="FI141" s="87"/>
      <c r="FJ141" s="87"/>
      <c r="FK141" s="87"/>
      <c r="FL141" s="87"/>
      <c r="FM141" s="87"/>
      <c r="FN141" s="87"/>
      <c r="FO141" s="87"/>
      <c r="FP141" s="87"/>
      <c r="FQ141" s="87"/>
      <c r="FR141" s="87"/>
      <c r="FS141" s="87"/>
      <c r="FT141" s="87"/>
      <c r="FU141" s="87"/>
      <c r="FV141" s="87">
        <v>9</v>
      </c>
      <c r="FW141" s="87">
        <v>10</v>
      </c>
      <c r="FX141" s="87">
        <v>19</v>
      </c>
      <c r="FY141" s="87">
        <v>8</v>
      </c>
      <c r="FZ141" s="87">
        <v>0</v>
      </c>
      <c r="GA141" s="87">
        <v>6</v>
      </c>
      <c r="GB141" s="87">
        <v>5</v>
      </c>
      <c r="GC141" s="87">
        <v>19</v>
      </c>
      <c r="GD141" s="87"/>
      <c r="GE141" s="87"/>
      <c r="GF141" s="87">
        <v>0</v>
      </c>
      <c r="GG141" s="87"/>
      <c r="GH141" s="87"/>
      <c r="GI141" s="87"/>
      <c r="GJ141" s="87"/>
      <c r="GK141" s="87"/>
      <c r="GL141" s="87"/>
      <c r="GM141" s="87">
        <v>0</v>
      </c>
      <c r="GN141" s="87">
        <v>1</v>
      </c>
      <c r="GO141" s="87">
        <v>5</v>
      </c>
      <c r="GP141" s="87">
        <v>6</v>
      </c>
      <c r="GQ141" s="87">
        <v>6</v>
      </c>
      <c r="GR141" s="87">
        <v>1</v>
      </c>
      <c r="GS141" s="87"/>
      <c r="GT141" s="87"/>
      <c r="GU141" s="87">
        <v>7</v>
      </c>
      <c r="GV141" s="87"/>
      <c r="GW141" s="87"/>
      <c r="GX141" s="87">
        <v>0</v>
      </c>
      <c r="GY141" s="87"/>
      <c r="GZ141" s="87"/>
      <c r="HA141" s="87"/>
      <c r="HB141" s="87"/>
      <c r="HC141" s="87">
        <v>0</v>
      </c>
    </row>
    <row r="142" spans="1:211" ht="48">
      <c r="A142" s="783" t="s">
        <v>666</v>
      </c>
      <c r="B142" s="87" t="s">
        <v>438</v>
      </c>
      <c r="C142" s="783" t="s">
        <v>3777</v>
      </c>
      <c r="D142" s="87" t="s">
        <v>4485</v>
      </c>
      <c r="E142" s="87"/>
      <c r="F142" s="87">
        <v>6441</v>
      </c>
      <c r="G142" s="87" t="s">
        <v>4486</v>
      </c>
      <c r="H142" s="87" t="s">
        <v>4487</v>
      </c>
      <c r="I142" s="87" t="s">
        <v>4488</v>
      </c>
      <c r="J142" s="87" t="s">
        <v>4489</v>
      </c>
      <c r="K142" s="87" t="s">
        <v>3468</v>
      </c>
      <c r="L142" s="87" t="s">
        <v>3468</v>
      </c>
      <c r="M142" s="87">
        <v>15</v>
      </c>
      <c r="N142" s="87"/>
      <c r="O142" s="87"/>
      <c r="P142" s="87">
        <v>1</v>
      </c>
      <c r="Q142" s="87">
        <v>18</v>
      </c>
      <c r="R142" s="87"/>
      <c r="S142" s="87"/>
      <c r="T142" s="87"/>
      <c r="U142" s="87">
        <v>25</v>
      </c>
      <c r="V142" s="87">
        <v>21</v>
      </c>
      <c r="W142" s="87">
        <v>11</v>
      </c>
      <c r="X142" s="87"/>
      <c r="Y142" s="87"/>
      <c r="Z142" s="87"/>
      <c r="AA142" s="87"/>
      <c r="AB142" s="87"/>
      <c r="AC142" s="87"/>
      <c r="AD142" s="87"/>
      <c r="AE142" s="87"/>
      <c r="AF142" s="87"/>
      <c r="AG142" s="87"/>
      <c r="AH142" s="87"/>
      <c r="AI142" s="87"/>
      <c r="AJ142" s="87"/>
      <c r="AK142" s="87"/>
      <c r="AL142" s="87"/>
      <c r="AM142" s="87"/>
      <c r="AN142" s="87"/>
      <c r="AO142" s="87"/>
      <c r="AP142" s="87"/>
      <c r="AQ142" s="87"/>
      <c r="AR142" s="87"/>
      <c r="AS142" s="87"/>
      <c r="AT142" s="87"/>
      <c r="AU142" s="87"/>
      <c r="AV142" s="87"/>
      <c r="AW142" s="87"/>
      <c r="AX142" s="87"/>
      <c r="AY142" s="87"/>
      <c r="AZ142" s="87"/>
      <c r="BA142" s="87"/>
      <c r="BB142" s="87"/>
      <c r="BC142" s="87"/>
      <c r="BD142" s="87"/>
      <c r="BE142" s="87"/>
      <c r="BF142" s="87"/>
      <c r="BG142" s="87"/>
      <c r="BH142" s="87"/>
      <c r="BI142" s="87"/>
      <c r="BJ142" s="87"/>
      <c r="BK142" s="87"/>
      <c r="BL142" s="87"/>
      <c r="BM142" s="87"/>
      <c r="BN142" s="87"/>
      <c r="BO142" s="87"/>
      <c r="BP142" s="87"/>
      <c r="BQ142" s="87"/>
      <c r="BR142" s="87"/>
      <c r="BS142" s="87"/>
      <c r="BT142" s="87"/>
      <c r="BU142" s="87"/>
      <c r="BV142" s="87"/>
      <c r="BW142" s="87"/>
      <c r="BX142" s="87"/>
      <c r="BY142" s="87"/>
      <c r="BZ142" s="87"/>
      <c r="CA142" s="87"/>
      <c r="CB142" s="87"/>
      <c r="CC142" s="87"/>
      <c r="CD142" s="87"/>
      <c r="CE142" s="87"/>
      <c r="CF142" s="87"/>
      <c r="CG142" s="87"/>
      <c r="CH142" s="87"/>
      <c r="CI142" s="87"/>
      <c r="CJ142" s="87"/>
      <c r="CK142" s="87"/>
      <c r="CL142" s="87"/>
      <c r="CM142" s="87"/>
      <c r="CN142" s="87"/>
      <c r="CO142" s="87"/>
      <c r="CP142" s="87"/>
      <c r="CQ142" s="87"/>
      <c r="CR142" s="87"/>
      <c r="CS142" s="87"/>
      <c r="CT142" s="87"/>
      <c r="CU142" s="87"/>
      <c r="CV142" s="87"/>
      <c r="CW142" s="87"/>
      <c r="CX142" s="87"/>
      <c r="CY142" s="87"/>
      <c r="CZ142" s="87"/>
      <c r="DA142" s="87"/>
      <c r="DB142" s="87"/>
      <c r="DC142" s="87"/>
      <c r="DD142" s="87"/>
      <c r="DE142" s="87"/>
      <c r="DF142" s="87"/>
      <c r="DG142" s="87"/>
      <c r="DH142" s="87"/>
      <c r="DI142" s="87"/>
      <c r="DJ142" s="87"/>
      <c r="DK142" s="87"/>
      <c r="DL142" s="87"/>
      <c r="DM142" s="87"/>
      <c r="DN142" s="87"/>
      <c r="DO142" s="87"/>
      <c r="DP142" s="87"/>
      <c r="DQ142" s="87"/>
      <c r="DR142" s="87"/>
      <c r="DS142" s="87"/>
      <c r="DT142" s="87"/>
      <c r="DU142" s="87"/>
      <c r="DV142" s="87"/>
      <c r="DW142" s="87"/>
      <c r="DX142" s="87"/>
      <c r="DY142" s="87"/>
      <c r="DZ142" s="87"/>
      <c r="EA142" s="87"/>
      <c r="EB142" s="87"/>
      <c r="EC142" s="87"/>
      <c r="ED142" s="87"/>
      <c r="EE142" s="87"/>
      <c r="EF142" s="87"/>
      <c r="EG142" s="87"/>
      <c r="EH142" s="87"/>
      <c r="EI142" s="87"/>
      <c r="EJ142" s="87"/>
      <c r="EK142" s="87">
        <v>2</v>
      </c>
      <c r="EL142" s="87"/>
      <c r="EM142" s="87"/>
      <c r="EN142" s="87"/>
      <c r="EO142" s="87"/>
      <c r="EP142" s="87"/>
      <c r="EQ142" s="87"/>
      <c r="ER142" s="87"/>
      <c r="ES142" s="87"/>
      <c r="ET142" s="87"/>
      <c r="EU142" s="87"/>
      <c r="EV142" s="87"/>
      <c r="EW142" s="87"/>
      <c r="EX142" s="87"/>
      <c r="EY142" s="87"/>
      <c r="EZ142" s="87"/>
      <c r="FA142" s="87"/>
      <c r="FB142" s="87"/>
      <c r="FC142" s="87"/>
      <c r="FD142" s="87"/>
      <c r="FE142" s="87"/>
      <c r="FF142" s="87"/>
      <c r="FG142" s="87"/>
      <c r="FH142" s="87"/>
      <c r="FI142" s="87"/>
      <c r="FJ142" s="87"/>
      <c r="FK142" s="87"/>
      <c r="FL142" s="87"/>
      <c r="FM142" s="87"/>
      <c r="FN142" s="87"/>
      <c r="FO142" s="87"/>
      <c r="FP142" s="87"/>
      <c r="FQ142" s="87"/>
      <c r="FR142" s="87"/>
      <c r="FS142" s="87"/>
      <c r="FT142" s="87"/>
      <c r="FU142" s="87"/>
      <c r="FV142" s="87">
        <v>3</v>
      </c>
      <c r="FW142" s="87">
        <v>3</v>
      </c>
      <c r="FX142" s="87">
        <v>6</v>
      </c>
      <c r="FY142" s="87"/>
      <c r="FZ142" s="87"/>
      <c r="GA142" s="87"/>
      <c r="GB142" s="87">
        <v>6</v>
      </c>
      <c r="GC142" s="87">
        <v>6</v>
      </c>
      <c r="GD142" s="87"/>
      <c r="GE142" s="87"/>
      <c r="GF142" s="87">
        <v>0</v>
      </c>
      <c r="GG142" s="87"/>
      <c r="GH142" s="87"/>
      <c r="GI142" s="87"/>
      <c r="GJ142" s="87"/>
      <c r="GK142" s="87"/>
      <c r="GL142" s="87"/>
      <c r="GM142" s="87">
        <v>0</v>
      </c>
      <c r="GN142" s="87"/>
      <c r="GO142" s="87"/>
      <c r="GP142" s="87">
        <v>0</v>
      </c>
      <c r="GQ142" s="87"/>
      <c r="GR142" s="87"/>
      <c r="GS142" s="87"/>
      <c r="GT142" s="87"/>
      <c r="GU142" s="87">
        <v>0</v>
      </c>
      <c r="GV142" s="87"/>
      <c r="GW142" s="87"/>
      <c r="GX142" s="87">
        <v>0</v>
      </c>
      <c r="GY142" s="87"/>
      <c r="GZ142" s="87"/>
      <c r="HA142" s="87"/>
      <c r="HB142" s="87"/>
      <c r="HC142" s="87">
        <v>0</v>
      </c>
    </row>
    <row r="143" spans="1:211" ht="60">
      <c r="A143" s="783" t="s">
        <v>667</v>
      </c>
      <c r="B143" s="87" t="s">
        <v>439</v>
      </c>
      <c r="C143" s="783" t="s">
        <v>4012</v>
      </c>
      <c r="D143" s="87" t="s">
        <v>4490</v>
      </c>
      <c r="E143" s="87" t="s">
        <v>3295</v>
      </c>
      <c r="F143" s="87">
        <v>3236</v>
      </c>
      <c r="G143" s="87" t="s">
        <v>3296</v>
      </c>
      <c r="H143" s="87" t="s">
        <v>3297</v>
      </c>
      <c r="I143" s="87" t="s">
        <v>4491</v>
      </c>
      <c r="J143" s="87" t="s">
        <v>4492</v>
      </c>
      <c r="K143" s="87" t="s">
        <v>3469</v>
      </c>
      <c r="L143" s="87" t="s">
        <v>4493</v>
      </c>
      <c r="M143" s="87">
        <v>65</v>
      </c>
      <c r="N143" s="87"/>
      <c r="O143" s="87"/>
      <c r="P143" s="87"/>
      <c r="Q143" s="87">
        <v>28</v>
      </c>
      <c r="R143" s="87"/>
      <c r="S143" s="87"/>
      <c r="T143" s="87"/>
      <c r="U143" s="87">
        <v>66</v>
      </c>
      <c r="V143" s="87">
        <v>41</v>
      </c>
      <c r="W143" s="87">
        <v>22</v>
      </c>
      <c r="X143" s="87"/>
      <c r="Y143" s="87"/>
      <c r="Z143" s="87"/>
      <c r="AA143" s="87"/>
      <c r="AB143" s="87"/>
      <c r="AC143" s="87"/>
      <c r="AD143" s="87"/>
      <c r="AE143" s="87"/>
      <c r="AF143" s="87"/>
      <c r="AG143" s="87"/>
      <c r="AH143" s="87"/>
      <c r="AI143" s="87"/>
      <c r="AJ143" s="87"/>
      <c r="AK143" s="87"/>
      <c r="AL143" s="87"/>
      <c r="AM143" s="87"/>
      <c r="AN143" s="87"/>
      <c r="AO143" s="87"/>
      <c r="AP143" s="87"/>
      <c r="AQ143" s="87"/>
      <c r="AR143" s="87"/>
      <c r="AS143" s="87"/>
      <c r="AT143" s="87"/>
      <c r="AU143" s="87"/>
      <c r="AV143" s="87"/>
      <c r="AW143" s="87"/>
      <c r="AX143" s="87"/>
      <c r="AY143" s="87"/>
      <c r="AZ143" s="87"/>
      <c r="BA143" s="87"/>
      <c r="BB143" s="87"/>
      <c r="BC143" s="87"/>
      <c r="BD143" s="87"/>
      <c r="BE143" s="87"/>
      <c r="BF143" s="87"/>
      <c r="BG143" s="87"/>
      <c r="BH143" s="87"/>
      <c r="BI143" s="87"/>
      <c r="BJ143" s="87"/>
      <c r="BK143" s="87"/>
      <c r="BL143" s="87"/>
      <c r="BM143" s="87"/>
      <c r="BN143" s="87"/>
      <c r="BO143" s="87"/>
      <c r="BP143" s="87"/>
      <c r="BQ143" s="87"/>
      <c r="BR143" s="87"/>
      <c r="BS143" s="87"/>
      <c r="BT143" s="87"/>
      <c r="BU143" s="87"/>
      <c r="BV143" s="87"/>
      <c r="BW143" s="87"/>
      <c r="BX143" s="87"/>
      <c r="BY143" s="87"/>
      <c r="BZ143" s="87"/>
      <c r="CA143" s="87"/>
      <c r="CB143" s="87"/>
      <c r="CC143" s="87"/>
      <c r="CD143" s="87"/>
      <c r="CE143" s="87"/>
      <c r="CF143" s="87"/>
      <c r="CG143" s="87"/>
      <c r="CH143" s="87"/>
      <c r="CI143" s="87"/>
      <c r="CJ143" s="87"/>
      <c r="CK143" s="87"/>
      <c r="CL143" s="87"/>
      <c r="CM143" s="87"/>
      <c r="CN143" s="87"/>
      <c r="CO143" s="87"/>
      <c r="CP143" s="87"/>
      <c r="CQ143" s="87"/>
      <c r="CR143" s="87"/>
      <c r="CS143" s="87"/>
      <c r="CT143" s="87"/>
      <c r="CU143" s="87"/>
      <c r="CV143" s="87"/>
      <c r="CW143" s="87"/>
      <c r="CX143" s="87"/>
      <c r="CY143" s="87"/>
      <c r="CZ143" s="87"/>
      <c r="DA143" s="87"/>
      <c r="DB143" s="87"/>
      <c r="DC143" s="87"/>
      <c r="DD143" s="87"/>
      <c r="DE143" s="87"/>
      <c r="DF143" s="87"/>
      <c r="DG143" s="87"/>
      <c r="DH143" s="87"/>
      <c r="DI143" s="87"/>
      <c r="DJ143" s="87"/>
      <c r="DK143" s="87"/>
      <c r="DL143" s="87"/>
      <c r="DM143" s="87"/>
      <c r="DN143" s="87"/>
      <c r="DO143" s="87"/>
      <c r="DP143" s="87"/>
      <c r="DQ143" s="87"/>
      <c r="DR143" s="87"/>
      <c r="DS143" s="87"/>
      <c r="DT143" s="87"/>
      <c r="DU143" s="87"/>
      <c r="DV143" s="87"/>
      <c r="DW143" s="87"/>
      <c r="DX143" s="87"/>
      <c r="DY143" s="87"/>
      <c r="DZ143" s="87"/>
      <c r="EA143" s="87"/>
      <c r="EB143" s="87"/>
      <c r="EC143" s="87"/>
      <c r="ED143" s="87"/>
      <c r="EE143" s="87"/>
      <c r="EF143" s="87"/>
      <c r="EG143" s="87"/>
      <c r="EH143" s="87"/>
      <c r="EI143" s="87"/>
      <c r="EJ143" s="87"/>
      <c r="EK143" s="87">
        <v>1</v>
      </c>
      <c r="EL143" s="87"/>
      <c r="EM143" s="87"/>
      <c r="EN143" s="87"/>
      <c r="EO143" s="87"/>
      <c r="EP143" s="87"/>
      <c r="EQ143" s="87"/>
      <c r="ER143" s="87"/>
      <c r="ES143" s="87"/>
      <c r="ET143" s="87"/>
      <c r="EU143" s="87"/>
      <c r="EV143" s="87"/>
      <c r="EW143" s="87">
        <v>0</v>
      </c>
      <c r="EX143" s="87"/>
      <c r="EY143" s="87"/>
      <c r="EZ143" s="87"/>
      <c r="FA143" s="87"/>
      <c r="FB143" s="87"/>
      <c r="FC143" s="87"/>
      <c r="FD143" s="87"/>
      <c r="FE143" s="87"/>
      <c r="FF143" s="87"/>
      <c r="FG143" s="87"/>
      <c r="FH143" s="87"/>
      <c r="FI143" s="87"/>
      <c r="FJ143" s="87"/>
      <c r="FK143" s="87"/>
      <c r="FL143" s="87"/>
      <c r="FM143" s="87"/>
      <c r="FN143" s="87"/>
      <c r="FO143" s="87"/>
      <c r="FP143" s="87"/>
      <c r="FQ143" s="87"/>
      <c r="FR143" s="87"/>
      <c r="FS143" s="87"/>
      <c r="FT143" s="87"/>
      <c r="FU143" s="87"/>
      <c r="FV143" s="87">
        <v>4</v>
      </c>
      <c r="FW143" s="87">
        <v>36</v>
      </c>
      <c r="FX143" s="87">
        <v>40</v>
      </c>
      <c r="FY143" s="87">
        <v>6</v>
      </c>
      <c r="FZ143" s="87"/>
      <c r="GA143" s="87">
        <v>7</v>
      </c>
      <c r="GB143" s="87">
        <v>27</v>
      </c>
      <c r="GC143" s="87">
        <v>40</v>
      </c>
      <c r="GD143" s="87"/>
      <c r="GE143" s="87"/>
      <c r="GF143" s="87">
        <v>0</v>
      </c>
      <c r="GG143" s="87"/>
      <c r="GH143" s="87"/>
      <c r="GI143" s="87"/>
      <c r="GJ143" s="87"/>
      <c r="GK143" s="87"/>
      <c r="GL143" s="87"/>
      <c r="GM143" s="87">
        <v>0</v>
      </c>
      <c r="GN143" s="87">
        <v>0</v>
      </c>
      <c r="GO143" s="87">
        <v>7</v>
      </c>
      <c r="GP143" s="87">
        <v>7</v>
      </c>
      <c r="GQ143" s="87">
        <v>7</v>
      </c>
      <c r="GR143" s="87"/>
      <c r="GS143" s="87"/>
      <c r="GT143" s="87"/>
      <c r="GU143" s="87">
        <v>7</v>
      </c>
      <c r="GV143" s="87"/>
      <c r="GW143" s="87"/>
      <c r="GX143" s="87">
        <v>0</v>
      </c>
      <c r="GY143" s="87"/>
      <c r="GZ143" s="87"/>
      <c r="HA143" s="87"/>
      <c r="HB143" s="87"/>
      <c r="HC143" s="87">
        <v>0</v>
      </c>
    </row>
    <row r="144" spans="1:211" ht="36">
      <c r="A144" s="783" t="s">
        <v>668</v>
      </c>
      <c r="B144" s="87" t="s">
        <v>440</v>
      </c>
      <c r="C144" s="783" t="s">
        <v>2976</v>
      </c>
      <c r="D144" s="87" t="s">
        <v>3778</v>
      </c>
      <c r="E144" s="87" t="s">
        <v>3470</v>
      </c>
      <c r="F144" s="87">
        <v>4544</v>
      </c>
      <c r="G144" s="87" t="s">
        <v>3298</v>
      </c>
      <c r="H144" s="87" t="s">
        <v>3299</v>
      </c>
      <c r="I144" s="87" t="s">
        <v>4494</v>
      </c>
      <c r="J144" s="87" t="s">
        <v>4495</v>
      </c>
      <c r="K144" s="87" t="s">
        <v>3300</v>
      </c>
      <c r="L144" s="87"/>
      <c r="M144" s="87">
        <v>7</v>
      </c>
      <c r="N144" s="87"/>
      <c r="O144" s="87"/>
      <c r="P144" s="87"/>
      <c r="Q144" s="87">
        <v>2</v>
      </c>
      <c r="R144" s="87"/>
      <c r="S144" s="87"/>
      <c r="T144" s="87"/>
      <c r="U144" s="87">
        <v>18</v>
      </c>
      <c r="V144" s="87">
        <v>8</v>
      </c>
      <c r="W144" s="87">
        <v>1</v>
      </c>
      <c r="X144" s="87"/>
      <c r="Y144" s="87"/>
      <c r="Z144" s="87"/>
      <c r="AA144" s="87"/>
      <c r="AB144" s="87"/>
      <c r="AC144" s="87"/>
      <c r="AD144" s="87"/>
      <c r="AE144" s="87"/>
      <c r="AF144" s="87"/>
      <c r="AG144" s="87"/>
      <c r="AH144" s="87"/>
      <c r="AI144" s="87"/>
      <c r="AJ144" s="87"/>
      <c r="AK144" s="87"/>
      <c r="AL144" s="87"/>
      <c r="AM144" s="87"/>
      <c r="AN144" s="87"/>
      <c r="AO144" s="87"/>
      <c r="AP144" s="87"/>
      <c r="AQ144" s="87"/>
      <c r="AR144" s="87"/>
      <c r="AS144" s="87"/>
      <c r="AT144" s="87"/>
      <c r="AU144" s="87"/>
      <c r="AV144" s="87"/>
      <c r="AW144" s="87"/>
      <c r="AX144" s="87"/>
      <c r="AY144" s="87"/>
      <c r="AZ144" s="87"/>
      <c r="BA144" s="87"/>
      <c r="BB144" s="87"/>
      <c r="BC144" s="87"/>
      <c r="BD144" s="87"/>
      <c r="BE144" s="87"/>
      <c r="BF144" s="87"/>
      <c r="BG144" s="87"/>
      <c r="BH144" s="87"/>
      <c r="BI144" s="87"/>
      <c r="BJ144" s="87"/>
      <c r="BK144" s="87"/>
      <c r="BL144" s="87"/>
      <c r="BM144" s="87"/>
      <c r="BN144" s="87"/>
      <c r="BO144" s="87"/>
      <c r="BP144" s="87"/>
      <c r="BQ144" s="87"/>
      <c r="BR144" s="87"/>
      <c r="BS144" s="87"/>
      <c r="BT144" s="87"/>
      <c r="BU144" s="87"/>
      <c r="BV144" s="87"/>
      <c r="BW144" s="87"/>
      <c r="BX144" s="87"/>
      <c r="BY144" s="87"/>
      <c r="BZ144" s="87"/>
      <c r="CA144" s="87"/>
      <c r="CB144" s="87"/>
      <c r="CC144" s="87"/>
      <c r="CD144" s="87"/>
      <c r="CE144" s="87"/>
      <c r="CF144" s="87"/>
      <c r="CG144" s="87"/>
      <c r="CH144" s="87"/>
      <c r="CI144" s="87"/>
      <c r="CJ144" s="87"/>
      <c r="CK144" s="87"/>
      <c r="CL144" s="87"/>
      <c r="CM144" s="87"/>
      <c r="CN144" s="87"/>
      <c r="CO144" s="87"/>
      <c r="CP144" s="87"/>
      <c r="CQ144" s="87"/>
      <c r="CR144" s="87"/>
      <c r="CS144" s="87"/>
      <c r="CT144" s="87"/>
      <c r="CU144" s="87"/>
      <c r="CV144" s="87"/>
      <c r="CW144" s="87"/>
      <c r="CX144" s="87"/>
      <c r="CY144" s="87"/>
      <c r="CZ144" s="87"/>
      <c r="DA144" s="87"/>
      <c r="DB144" s="87"/>
      <c r="DC144" s="87"/>
      <c r="DD144" s="87"/>
      <c r="DE144" s="87"/>
      <c r="DF144" s="87"/>
      <c r="DG144" s="87"/>
      <c r="DH144" s="87"/>
      <c r="DI144" s="87"/>
      <c r="DJ144" s="87"/>
      <c r="DK144" s="87"/>
      <c r="DL144" s="87"/>
      <c r="DM144" s="87"/>
      <c r="DN144" s="87"/>
      <c r="DO144" s="87"/>
      <c r="DP144" s="87"/>
      <c r="DQ144" s="87"/>
      <c r="DR144" s="87"/>
      <c r="DS144" s="87"/>
      <c r="DT144" s="87"/>
      <c r="DU144" s="87"/>
      <c r="DV144" s="87"/>
      <c r="DW144" s="87"/>
      <c r="DX144" s="87"/>
      <c r="DY144" s="87"/>
      <c r="DZ144" s="87"/>
      <c r="EA144" s="87"/>
      <c r="EB144" s="87"/>
      <c r="EC144" s="87"/>
      <c r="ED144" s="87"/>
      <c r="EE144" s="87"/>
      <c r="EF144" s="87"/>
      <c r="EG144" s="87"/>
      <c r="EH144" s="87"/>
      <c r="EI144" s="87"/>
      <c r="EJ144" s="87"/>
      <c r="EK144" s="87"/>
      <c r="EL144" s="87">
        <v>1</v>
      </c>
      <c r="EM144" s="87"/>
      <c r="EN144" s="87"/>
      <c r="EO144" s="87"/>
      <c r="EP144" s="87"/>
      <c r="EQ144" s="87"/>
      <c r="ER144" s="87"/>
      <c r="ES144" s="87"/>
      <c r="ET144" s="87"/>
      <c r="EU144" s="87"/>
      <c r="EV144" s="87"/>
      <c r="EW144" s="87"/>
      <c r="EX144" s="87"/>
      <c r="EY144" s="87"/>
      <c r="EZ144" s="87"/>
      <c r="FA144" s="87"/>
      <c r="FB144" s="87"/>
      <c r="FC144" s="87"/>
      <c r="FD144" s="87"/>
      <c r="FE144" s="87"/>
      <c r="FF144" s="87"/>
      <c r="FG144" s="87"/>
      <c r="FH144" s="87"/>
      <c r="FI144" s="87"/>
      <c r="FJ144" s="87"/>
      <c r="FK144" s="87"/>
      <c r="FL144" s="87"/>
      <c r="FM144" s="87"/>
      <c r="FN144" s="87"/>
      <c r="FO144" s="87"/>
      <c r="FP144" s="87"/>
      <c r="FQ144" s="87"/>
      <c r="FR144" s="87"/>
      <c r="FS144" s="87"/>
      <c r="FT144" s="87"/>
      <c r="FU144" s="87"/>
      <c r="FV144" s="87">
        <v>2</v>
      </c>
      <c r="FW144" s="87">
        <v>4</v>
      </c>
      <c r="FX144" s="87">
        <v>6</v>
      </c>
      <c r="FY144" s="87">
        <v>2</v>
      </c>
      <c r="FZ144" s="87"/>
      <c r="GA144" s="87">
        <v>1</v>
      </c>
      <c r="GB144" s="87">
        <v>3</v>
      </c>
      <c r="GC144" s="87">
        <v>6</v>
      </c>
      <c r="GD144" s="87"/>
      <c r="GE144" s="87">
        <v>1</v>
      </c>
      <c r="GF144" s="87">
        <v>1</v>
      </c>
      <c r="GG144" s="87"/>
      <c r="GH144" s="87"/>
      <c r="GI144" s="87"/>
      <c r="GJ144" s="87"/>
      <c r="GK144" s="87"/>
      <c r="GL144" s="87">
        <v>1</v>
      </c>
      <c r="GM144" s="87">
        <v>1</v>
      </c>
      <c r="GN144" s="87"/>
      <c r="GO144" s="87">
        <v>1</v>
      </c>
      <c r="GP144" s="87">
        <v>1</v>
      </c>
      <c r="GQ144" s="87">
        <v>1</v>
      </c>
      <c r="GR144" s="87"/>
      <c r="GS144" s="87"/>
      <c r="GT144" s="87"/>
      <c r="GU144" s="87">
        <v>1</v>
      </c>
      <c r="GV144" s="87"/>
      <c r="GW144" s="87"/>
      <c r="GX144" s="87">
        <v>0</v>
      </c>
      <c r="GY144" s="87"/>
      <c r="GZ144" s="87"/>
      <c r="HA144" s="87"/>
      <c r="HB144" s="87"/>
      <c r="HC144" s="87">
        <v>0</v>
      </c>
    </row>
    <row r="145" spans="1:211" ht="48">
      <c r="A145" s="783" t="s">
        <v>669</v>
      </c>
      <c r="B145" s="87" t="s">
        <v>441</v>
      </c>
      <c r="C145" s="783" t="s">
        <v>2976</v>
      </c>
      <c r="D145" s="87" t="s">
        <v>4496</v>
      </c>
      <c r="E145" s="87" t="s">
        <v>3550</v>
      </c>
      <c r="F145" s="87">
        <v>3439</v>
      </c>
      <c r="G145" s="87" t="s">
        <v>3301</v>
      </c>
      <c r="H145" s="87" t="s">
        <v>4013</v>
      </c>
      <c r="I145" s="87" t="s">
        <v>4497</v>
      </c>
      <c r="J145" s="87" t="s">
        <v>4498</v>
      </c>
      <c r="K145" s="87" t="s">
        <v>3302</v>
      </c>
      <c r="L145" s="87" t="s">
        <v>4499</v>
      </c>
      <c r="M145" s="87">
        <v>63</v>
      </c>
      <c r="N145" s="87"/>
      <c r="O145" s="87">
        <v>10</v>
      </c>
      <c r="P145" s="87">
        <v>4</v>
      </c>
      <c r="Q145" s="87">
        <v>38</v>
      </c>
      <c r="R145" s="87"/>
      <c r="S145" s="87"/>
      <c r="T145" s="87"/>
      <c r="U145" s="87">
        <v>148</v>
      </c>
      <c r="V145" s="87">
        <v>34</v>
      </c>
      <c r="W145" s="87">
        <v>23</v>
      </c>
      <c r="X145" s="87"/>
      <c r="Y145" s="87"/>
      <c r="Z145" s="87"/>
      <c r="AA145" s="87"/>
      <c r="AB145" s="87"/>
      <c r="AC145" s="87"/>
      <c r="AD145" s="87"/>
      <c r="AE145" s="87"/>
      <c r="AF145" s="87"/>
      <c r="AG145" s="87"/>
      <c r="AH145" s="87"/>
      <c r="AI145" s="87"/>
      <c r="AJ145" s="87" t="s">
        <v>344</v>
      </c>
      <c r="AK145" s="87" t="s">
        <v>4015</v>
      </c>
      <c r="AL145" s="87" t="s">
        <v>4500</v>
      </c>
      <c r="AM145" s="87"/>
      <c r="AN145" s="87"/>
      <c r="AO145" s="87"/>
      <c r="AP145" s="87"/>
      <c r="AQ145" s="87"/>
      <c r="AR145" s="87"/>
      <c r="AS145" s="87"/>
      <c r="AT145" s="87"/>
      <c r="AU145" s="87"/>
      <c r="AV145" s="87"/>
      <c r="AW145" s="87"/>
      <c r="AX145" s="87"/>
      <c r="AY145" s="87"/>
      <c r="AZ145" s="87"/>
      <c r="BA145" s="87"/>
      <c r="BB145" s="87"/>
      <c r="BC145" s="87"/>
      <c r="BD145" s="87"/>
      <c r="BE145" s="87"/>
      <c r="BF145" s="87"/>
      <c r="BG145" s="87"/>
      <c r="BH145" s="87"/>
      <c r="BI145" s="87"/>
      <c r="BJ145" s="87"/>
      <c r="BK145" s="87"/>
      <c r="BL145" s="87"/>
      <c r="BM145" s="87"/>
      <c r="BN145" s="87"/>
      <c r="BO145" s="87"/>
      <c r="BP145" s="87"/>
      <c r="BQ145" s="87"/>
      <c r="BR145" s="87"/>
      <c r="BS145" s="87"/>
      <c r="BT145" s="87"/>
      <c r="BU145" s="87"/>
      <c r="BV145" s="87"/>
      <c r="BW145" s="87"/>
      <c r="BX145" s="87"/>
      <c r="BY145" s="87"/>
      <c r="BZ145" s="87"/>
      <c r="CA145" s="87"/>
      <c r="CB145" s="87"/>
      <c r="CC145" s="87"/>
      <c r="CD145" s="87"/>
      <c r="CE145" s="87"/>
      <c r="CF145" s="87"/>
      <c r="CG145" s="87"/>
      <c r="CH145" s="87"/>
      <c r="CI145" s="87"/>
      <c r="CJ145" s="87"/>
      <c r="CK145" s="87"/>
      <c r="CL145" s="87"/>
      <c r="CM145" s="87"/>
      <c r="CN145" s="87"/>
      <c r="CO145" s="87"/>
      <c r="CP145" s="87"/>
      <c r="CQ145" s="87"/>
      <c r="CR145" s="87"/>
      <c r="CS145" s="87"/>
      <c r="CT145" s="87"/>
      <c r="CU145" s="87"/>
      <c r="CV145" s="87"/>
      <c r="CW145" s="87"/>
      <c r="CX145" s="87"/>
      <c r="CY145" s="87"/>
      <c r="CZ145" s="87"/>
      <c r="DA145" s="87"/>
      <c r="DB145" s="87"/>
      <c r="DC145" s="87"/>
      <c r="DD145" s="87"/>
      <c r="DE145" s="87"/>
      <c r="DF145" s="87"/>
      <c r="DG145" s="87"/>
      <c r="DH145" s="87"/>
      <c r="DI145" s="87"/>
      <c r="DJ145" s="87"/>
      <c r="DK145" s="87"/>
      <c r="DL145" s="87"/>
      <c r="DM145" s="87"/>
      <c r="DN145" s="87"/>
      <c r="DO145" s="87"/>
      <c r="DP145" s="87"/>
      <c r="DQ145" s="87"/>
      <c r="DR145" s="87"/>
      <c r="DS145" s="87"/>
      <c r="DT145" s="87"/>
      <c r="DU145" s="87"/>
      <c r="DV145" s="87"/>
      <c r="DW145" s="87"/>
      <c r="DX145" s="87"/>
      <c r="DY145" s="87"/>
      <c r="DZ145" s="87"/>
      <c r="EA145" s="87"/>
      <c r="EB145" s="87"/>
      <c r="EC145" s="87"/>
      <c r="ED145" s="87"/>
      <c r="EE145" s="87"/>
      <c r="EF145" s="87"/>
      <c r="EG145" s="87"/>
      <c r="EH145" s="87"/>
      <c r="EI145" s="87"/>
      <c r="EJ145" s="87"/>
      <c r="EK145" s="87">
        <v>5</v>
      </c>
      <c r="EL145" s="87"/>
      <c r="EM145" s="87">
        <v>2</v>
      </c>
      <c r="EN145" s="87"/>
      <c r="EO145" s="87">
        <v>3</v>
      </c>
      <c r="EP145" s="87"/>
      <c r="EQ145" s="87"/>
      <c r="ER145" s="87"/>
      <c r="ES145" s="87"/>
      <c r="ET145" s="87"/>
      <c r="EU145" s="87"/>
      <c r="EV145" s="87"/>
      <c r="EW145" s="87"/>
      <c r="EX145" s="87"/>
      <c r="EY145" s="87"/>
      <c r="EZ145" s="87"/>
      <c r="FA145" s="87"/>
      <c r="FB145" s="87"/>
      <c r="FC145" s="87"/>
      <c r="FD145" s="87"/>
      <c r="FE145" s="87"/>
      <c r="FF145" s="87"/>
      <c r="FG145" s="87"/>
      <c r="FH145" s="87"/>
      <c r="FI145" s="87"/>
      <c r="FJ145" s="87"/>
      <c r="FK145" s="87"/>
      <c r="FL145" s="87"/>
      <c r="FM145" s="87"/>
      <c r="FN145" s="87"/>
      <c r="FO145" s="87"/>
      <c r="FP145" s="87"/>
      <c r="FQ145" s="87"/>
      <c r="FR145" s="87"/>
      <c r="FS145" s="87"/>
      <c r="FT145" s="87"/>
      <c r="FU145" s="87"/>
      <c r="FV145" s="87">
        <v>22</v>
      </c>
      <c r="FW145" s="87">
        <v>25</v>
      </c>
      <c r="FX145" s="87">
        <v>47</v>
      </c>
      <c r="FY145" s="87">
        <v>12</v>
      </c>
      <c r="FZ145" s="87"/>
      <c r="GA145" s="87">
        <v>27</v>
      </c>
      <c r="GB145" s="87">
        <v>10</v>
      </c>
      <c r="GC145" s="87">
        <v>49</v>
      </c>
      <c r="GD145" s="87"/>
      <c r="GE145" s="87"/>
      <c r="GF145" s="87">
        <v>0</v>
      </c>
      <c r="GG145" s="87"/>
      <c r="GH145" s="87"/>
      <c r="GI145" s="87"/>
      <c r="GJ145" s="87"/>
      <c r="GK145" s="87"/>
      <c r="GL145" s="87"/>
      <c r="GM145" s="87">
        <v>0</v>
      </c>
      <c r="GN145" s="87">
        <v>2</v>
      </c>
      <c r="GO145" s="87">
        <v>25</v>
      </c>
      <c r="GP145" s="87">
        <v>27</v>
      </c>
      <c r="GQ145" s="87">
        <v>26</v>
      </c>
      <c r="GR145" s="87">
        <v>26</v>
      </c>
      <c r="GS145" s="87">
        <v>25</v>
      </c>
      <c r="GT145" s="87"/>
      <c r="GU145" s="87">
        <v>77</v>
      </c>
      <c r="GV145" s="87"/>
      <c r="GW145" s="87"/>
      <c r="GX145" s="87">
        <v>0</v>
      </c>
      <c r="GY145" s="87"/>
      <c r="GZ145" s="87"/>
      <c r="HA145" s="87"/>
      <c r="HB145" s="87"/>
      <c r="HC145" s="87">
        <v>0</v>
      </c>
    </row>
    <row r="146" spans="1:211" ht="60">
      <c r="A146" s="783" t="s">
        <v>670</v>
      </c>
      <c r="B146" s="87" t="s">
        <v>442</v>
      </c>
      <c r="C146" s="783" t="s">
        <v>4501</v>
      </c>
      <c r="D146" s="87" t="s">
        <v>4502</v>
      </c>
      <c r="E146" s="87"/>
      <c r="F146" s="87"/>
      <c r="G146" s="87" t="s">
        <v>3303</v>
      </c>
      <c r="H146" s="87" t="s">
        <v>3304</v>
      </c>
      <c r="I146" s="87" t="s">
        <v>4017</v>
      </c>
      <c r="J146" s="87" t="s">
        <v>4018</v>
      </c>
      <c r="K146" s="87" t="s">
        <v>3305</v>
      </c>
      <c r="L146" s="87" t="s">
        <v>4019</v>
      </c>
      <c r="M146" s="87">
        <v>6</v>
      </c>
      <c r="N146" s="87"/>
      <c r="O146" s="87">
        <v>5</v>
      </c>
      <c r="P146" s="87">
        <v>3</v>
      </c>
      <c r="Q146" s="87">
        <v>10</v>
      </c>
      <c r="R146" s="87">
        <v>0</v>
      </c>
      <c r="S146" s="87">
        <v>0</v>
      </c>
      <c r="T146" s="87">
        <v>0</v>
      </c>
      <c r="U146" s="87">
        <v>30</v>
      </c>
      <c r="V146" s="87">
        <v>10</v>
      </c>
      <c r="W146" s="87">
        <v>4</v>
      </c>
      <c r="X146" s="87"/>
      <c r="Y146" s="87"/>
      <c r="Z146" s="87"/>
      <c r="AA146" s="87"/>
      <c r="AB146" s="87"/>
      <c r="AC146" s="87"/>
      <c r="AD146" s="87"/>
      <c r="AE146" s="87"/>
      <c r="AF146" s="87"/>
      <c r="AG146" s="87"/>
      <c r="AH146" s="87"/>
      <c r="AI146" s="87"/>
      <c r="AJ146" s="87"/>
      <c r="AK146" s="87"/>
      <c r="AL146" s="87"/>
      <c r="AM146" s="87"/>
      <c r="AN146" s="87"/>
      <c r="AO146" s="87"/>
      <c r="AP146" s="87"/>
      <c r="AQ146" s="87"/>
      <c r="AR146" s="87"/>
      <c r="AS146" s="87"/>
      <c r="AT146" s="87"/>
      <c r="AU146" s="87"/>
      <c r="AV146" s="87"/>
      <c r="AW146" s="87"/>
      <c r="AX146" s="87"/>
      <c r="AY146" s="87"/>
      <c r="AZ146" s="87"/>
      <c r="BA146" s="87"/>
      <c r="BB146" s="87"/>
      <c r="BC146" s="87"/>
      <c r="BD146" s="87"/>
      <c r="BE146" s="87"/>
      <c r="BF146" s="87"/>
      <c r="BG146" s="87"/>
      <c r="BH146" s="87"/>
      <c r="BI146" s="87"/>
      <c r="BJ146" s="87"/>
      <c r="BK146" s="87"/>
      <c r="BL146" s="87"/>
      <c r="BM146" s="87"/>
      <c r="BN146" s="87"/>
      <c r="BO146" s="87"/>
      <c r="BP146" s="87"/>
      <c r="BQ146" s="87"/>
      <c r="BR146" s="87"/>
      <c r="BS146" s="87"/>
      <c r="BT146" s="87"/>
      <c r="BU146" s="87"/>
      <c r="BV146" s="87"/>
      <c r="BW146" s="87"/>
      <c r="BX146" s="87"/>
      <c r="BY146" s="87"/>
      <c r="BZ146" s="87"/>
      <c r="CA146" s="87"/>
      <c r="CB146" s="87"/>
      <c r="CC146" s="87"/>
      <c r="CD146" s="87"/>
      <c r="CE146" s="87"/>
      <c r="CF146" s="87"/>
      <c r="CG146" s="87"/>
      <c r="CH146" s="87"/>
      <c r="CI146" s="87"/>
      <c r="CJ146" s="87"/>
      <c r="CK146" s="87"/>
      <c r="CL146" s="87"/>
      <c r="CM146" s="87"/>
      <c r="CN146" s="87"/>
      <c r="CO146" s="87"/>
      <c r="CP146" s="87"/>
      <c r="CQ146" s="87"/>
      <c r="CR146" s="87"/>
      <c r="CS146" s="87"/>
      <c r="CT146" s="87"/>
      <c r="CU146" s="87"/>
      <c r="CV146" s="87"/>
      <c r="CW146" s="87"/>
      <c r="CX146" s="87"/>
      <c r="CY146" s="87"/>
      <c r="CZ146" s="87"/>
      <c r="DA146" s="87"/>
      <c r="DB146" s="87"/>
      <c r="DC146" s="87"/>
      <c r="DD146" s="87"/>
      <c r="DE146" s="87"/>
      <c r="DF146" s="87"/>
      <c r="DG146" s="87"/>
      <c r="DH146" s="87"/>
      <c r="DI146" s="87"/>
      <c r="DJ146" s="87"/>
      <c r="DK146" s="87"/>
      <c r="DL146" s="87"/>
      <c r="DM146" s="87"/>
      <c r="DN146" s="87"/>
      <c r="DO146" s="87"/>
      <c r="DP146" s="87"/>
      <c r="DQ146" s="87"/>
      <c r="DR146" s="87"/>
      <c r="DS146" s="87"/>
      <c r="DT146" s="87"/>
      <c r="DU146" s="87"/>
      <c r="DV146" s="87"/>
      <c r="DW146" s="87"/>
      <c r="DX146" s="87"/>
      <c r="DY146" s="87"/>
      <c r="DZ146" s="87"/>
      <c r="EA146" s="87"/>
      <c r="EB146" s="87"/>
      <c r="EC146" s="87"/>
      <c r="ED146" s="87"/>
      <c r="EE146" s="87"/>
      <c r="EF146" s="87"/>
      <c r="EG146" s="87"/>
      <c r="EH146" s="87"/>
      <c r="EI146" s="87"/>
      <c r="EJ146" s="87"/>
      <c r="EK146" s="87"/>
      <c r="EL146" s="87"/>
      <c r="EM146" s="87"/>
      <c r="EN146" s="87"/>
      <c r="EO146" s="87"/>
      <c r="EP146" s="87"/>
      <c r="EQ146" s="87"/>
      <c r="ER146" s="87"/>
      <c r="ES146" s="87"/>
      <c r="ET146" s="87"/>
      <c r="EU146" s="87"/>
      <c r="EV146" s="87"/>
      <c r="EW146" s="87"/>
      <c r="EX146" s="87"/>
      <c r="EY146" s="87"/>
      <c r="EZ146" s="87"/>
      <c r="FA146" s="87"/>
      <c r="FB146" s="87"/>
      <c r="FC146" s="87"/>
      <c r="FD146" s="87"/>
      <c r="FE146" s="87"/>
      <c r="FF146" s="87"/>
      <c r="FG146" s="87"/>
      <c r="FH146" s="87"/>
      <c r="FI146" s="87"/>
      <c r="FJ146" s="87"/>
      <c r="FK146" s="87"/>
      <c r="FL146" s="87"/>
      <c r="FM146" s="87"/>
      <c r="FN146" s="87"/>
      <c r="FO146" s="87"/>
      <c r="FP146" s="87"/>
      <c r="FQ146" s="87"/>
      <c r="FR146" s="87"/>
      <c r="FS146" s="87"/>
      <c r="FT146" s="87"/>
      <c r="FU146" s="87"/>
      <c r="FV146" s="87">
        <v>0</v>
      </c>
      <c r="FW146" s="87"/>
      <c r="FX146" s="87">
        <v>0</v>
      </c>
      <c r="FY146" s="87"/>
      <c r="FZ146" s="87"/>
      <c r="GA146" s="87"/>
      <c r="GB146" s="87"/>
      <c r="GC146" s="87">
        <v>0</v>
      </c>
      <c r="GD146" s="87"/>
      <c r="GE146" s="87"/>
      <c r="GF146" s="87">
        <v>0</v>
      </c>
      <c r="GG146" s="87"/>
      <c r="GH146" s="87"/>
      <c r="GI146" s="87"/>
      <c r="GJ146" s="87"/>
      <c r="GK146" s="87"/>
      <c r="GL146" s="87"/>
      <c r="GM146" s="87">
        <v>0</v>
      </c>
      <c r="GN146" s="87"/>
      <c r="GO146" s="87"/>
      <c r="GP146" s="87">
        <v>0</v>
      </c>
      <c r="GQ146" s="87"/>
      <c r="GR146" s="87"/>
      <c r="GS146" s="87"/>
      <c r="GT146" s="87"/>
      <c r="GU146" s="87">
        <v>0</v>
      </c>
      <c r="GV146" s="87"/>
      <c r="GW146" s="87"/>
      <c r="GX146" s="87">
        <v>0</v>
      </c>
      <c r="GY146" s="87"/>
      <c r="GZ146" s="87"/>
      <c r="HA146" s="87"/>
      <c r="HB146" s="87"/>
      <c r="HC146" s="87">
        <v>0</v>
      </c>
    </row>
    <row r="147" spans="1:211" ht="60">
      <c r="A147" s="783" t="s">
        <v>671</v>
      </c>
      <c r="B147" s="87" t="s">
        <v>443</v>
      </c>
      <c r="C147" s="783" t="s">
        <v>4503</v>
      </c>
      <c r="D147" s="87" t="s">
        <v>4504</v>
      </c>
      <c r="E147" s="87" t="s">
        <v>4505</v>
      </c>
      <c r="F147" s="87">
        <v>2421</v>
      </c>
      <c r="G147" s="87" t="s">
        <v>3306</v>
      </c>
      <c r="H147" s="87" t="s">
        <v>3307</v>
      </c>
      <c r="I147" s="87" t="s">
        <v>4506</v>
      </c>
      <c r="J147" s="87" t="s">
        <v>4507</v>
      </c>
      <c r="K147" s="87" t="s">
        <v>3308</v>
      </c>
      <c r="L147" s="87" t="s">
        <v>4508</v>
      </c>
      <c r="M147" s="87">
        <v>1</v>
      </c>
      <c r="N147" s="87">
        <v>0</v>
      </c>
      <c r="O147" s="87">
        <v>15</v>
      </c>
      <c r="P147" s="87">
        <v>1</v>
      </c>
      <c r="Q147" s="87">
        <v>23</v>
      </c>
      <c r="R147" s="87">
        <v>0</v>
      </c>
      <c r="S147" s="87">
        <v>0</v>
      </c>
      <c r="T147" s="87">
        <v>0</v>
      </c>
      <c r="U147" s="87">
        <v>24</v>
      </c>
      <c r="V147" s="87">
        <v>18</v>
      </c>
      <c r="W147" s="87"/>
      <c r="X147" s="87"/>
      <c r="Y147" s="87"/>
      <c r="Z147" s="87"/>
      <c r="AA147" s="87"/>
      <c r="AB147" s="87"/>
      <c r="AC147" s="87"/>
      <c r="AD147" s="87"/>
      <c r="AE147" s="87"/>
      <c r="AF147" s="87"/>
      <c r="AG147" s="87"/>
      <c r="AH147" s="87"/>
      <c r="AI147" s="87"/>
      <c r="AJ147" s="87"/>
      <c r="AK147" s="87"/>
      <c r="AL147" s="87"/>
      <c r="AM147" s="87"/>
      <c r="AN147" s="87"/>
      <c r="AO147" s="87"/>
      <c r="AP147" s="87"/>
      <c r="AQ147" s="87"/>
      <c r="AR147" s="87"/>
      <c r="AS147" s="87"/>
      <c r="AT147" s="87"/>
      <c r="AU147" s="87"/>
      <c r="AV147" s="87"/>
      <c r="AW147" s="87"/>
      <c r="AX147" s="87"/>
      <c r="AY147" s="87"/>
      <c r="AZ147" s="87"/>
      <c r="BA147" s="87"/>
      <c r="BB147" s="87"/>
      <c r="BC147" s="87"/>
      <c r="BD147" s="87"/>
      <c r="BE147" s="87"/>
      <c r="BF147" s="87"/>
      <c r="BG147" s="87"/>
      <c r="BH147" s="87"/>
      <c r="BI147" s="87"/>
      <c r="BJ147" s="87"/>
      <c r="BK147" s="87"/>
      <c r="BL147" s="87"/>
      <c r="BM147" s="87"/>
      <c r="BN147" s="87"/>
      <c r="BO147" s="87"/>
      <c r="BP147" s="87"/>
      <c r="BQ147" s="87"/>
      <c r="BR147" s="87"/>
      <c r="BS147" s="87"/>
      <c r="BT147" s="87"/>
      <c r="BU147" s="87"/>
      <c r="BV147" s="87"/>
      <c r="BW147" s="87"/>
      <c r="BX147" s="87"/>
      <c r="BY147" s="87"/>
      <c r="BZ147" s="87"/>
      <c r="CA147" s="87"/>
      <c r="CB147" s="87"/>
      <c r="CC147" s="87"/>
      <c r="CD147" s="87"/>
      <c r="CE147" s="87"/>
      <c r="CF147" s="87"/>
      <c r="CG147" s="87"/>
      <c r="CH147" s="87"/>
      <c r="CI147" s="87"/>
      <c r="CJ147" s="87"/>
      <c r="CK147" s="87"/>
      <c r="CL147" s="87"/>
      <c r="CM147" s="87"/>
      <c r="CN147" s="87"/>
      <c r="CO147" s="87"/>
      <c r="CP147" s="87"/>
      <c r="CQ147" s="87"/>
      <c r="CR147" s="87"/>
      <c r="CS147" s="87"/>
      <c r="CT147" s="87"/>
      <c r="CU147" s="87"/>
      <c r="CV147" s="87"/>
      <c r="CW147" s="87"/>
      <c r="CX147" s="87"/>
      <c r="CY147" s="87"/>
      <c r="CZ147" s="87"/>
      <c r="DA147" s="87"/>
      <c r="DB147" s="87"/>
      <c r="DC147" s="87"/>
      <c r="DD147" s="87"/>
      <c r="DE147" s="87"/>
      <c r="DF147" s="87"/>
      <c r="DG147" s="87"/>
      <c r="DH147" s="87"/>
      <c r="DI147" s="87"/>
      <c r="DJ147" s="87"/>
      <c r="DK147" s="87"/>
      <c r="DL147" s="87"/>
      <c r="DM147" s="87"/>
      <c r="DN147" s="87"/>
      <c r="DO147" s="87"/>
      <c r="DP147" s="87"/>
      <c r="DQ147" s="87"/>
      <c r="DR147" s="87"/>
      <c r="DS147" s="87"/>
      <c r="DT147" s="87"/>
      <c r="DU147" s="87"/>
      <c r="DV147" s="87"/>
      <c r="DW147" s="87"/>
      <c r="DX147" s="87"/>
      <c r="DY147" s="87"/>
      <c r="DZ147" s="87"/>
      <c r="EA147" s="87"/>
      <c r="EB147" s="87"/>
      <c r="EC147" s="87"/>
      <c r="ED147" s="87"/>
      <c r="EE147" s="87"/>
      <c r="EF147" s="87"/>
      <c r="EG147" s="87"/>
      <c r="EH147" s="87"/>
      <c r="EI147" s="87"/>
      <c r="EJ147" s="87"/>
      <c r="EK147" s="87"/>
      <c r="EL147" s="87"/>
      <c r="EM147" s="87"/>
      <c r="EN147" s="87"/>
      <c r="EO147" s="87"/>
      <c r="EP147" s="87">
        <v>2</v>
      </c>
      <c r="EQ147" s="87"/>
      <c r="ER147" s="87"/>
      <c r="ES147" s="87"/>
      <c r="ET147" s="87"/>
      <c r="EU147" s="87"/>
      <c r="EV147" s="87"/>
      <c r="EW147" s="87"/>
      <c r="EX147" s="87"/>
      <c r="EY147" s="87"/>
      <c r="EZ147" s="87"/>
      <c r="FA147" s="87"/>
      <c r="FB147" s="87"/>
      <c r="FC147" s="87"/>
      <c r="FD147" s="87"/>
      <c r="FE147" s="87"/>
      <c r="FF147" s="87"/>
      <c r="FG147" s="87"/>
      <c r="FH147" s="87"/>
      <c r="FI147" s="87"/>
      <c r="FJ147" s="87"/>
      <c r="FK147" s="87"/>
      <c r="FL147" s="87"/>
      <c r="FM147" s="87"/>
      <c r="FN147" s="87"/>
      <c r="FO147" s="87"/>
      <c r="FP147" s="87"/>
      <c r="FQ147" s="87"/>
      <c r="FR147" s="87"/>
      <c r="FS147" s="87"/>
      <c r="FT147" s="87"/>
      <c r="FU147" s="87"/>
      <c r="FV147" s="87">
        <v>0</v>
      </c>
      <c r="FW147" s="87">
        <v>6</v>
      </c>
      <c r="FX147" s="87">
        <v>6</v>
      </c>
      <c r="FY147" s="87"/>
      <c r="FZ147" s="87">
        <v>0</v>
      </c>
      <c r="GA147" s="87">
        <v>4</v>
      </c>
      <c r="GB147" s="87">
        <v>3</v>
      </c>
      <c r="GC147" s="87">
        <v>7</v>
      </c>
      <c r="GD147" s="87">
        <v>4</v>
      </c>
      <c r="GE147" s="87">
        <v>19</v>
      </c>
      <c r="GF147" s="87">
        <v>23</v>
      </c>
      <c r="GG147" s="87">
        <v>7</v>
      </c>
      <c r="GH147" s="87">
        <v>0</v>
      </c>
      <c r="GI147" s="87">
        <v>9</v>
      </c>
      <c r="GJ147" s="87">
        <v>8</v>
      </c>
      <c r="GK147" s="87">
        <v>0</v>
      </c>
      <c r="GL147" s="87">
        <v>3</v>
      </c>
      <c r="GM147" s="87">
        <v>27</v>
      </c>
      <c r="GN147" s="87">
        <v>0</v>
      </c>
      <c r="GO147" s="87">
        <v>3</v>
      </c>
      <c r="GP147" s="87">
        <v>3</v>
      </c>
      <c r="GQ147" s="87">
        <v>4</v>
      </c>
      <c r="GR147" s="87"/>
      <c r="GS147" s="87"/>
      <c r="GT147" s="87"/>
      <c r="GU147" s="87">
        <v>4</v>
      </c>
      <c r="GV147" s="87"/>
      <c r="GW147" s="87"/>
      <c r="GX147" s="87">
        <v>0</v>
      </c>
      <c r="GY147" s="87"/>
      <c r="GZ147" s="87"/>
      <c r="HA147" s="87"/>
      <c r="HB147" s="87"/>
      <c r="HC147" s="87">
        <v>0</v>
      </c>
    </row>
    <row r="148" spans="1:211" ht="60">
      <c r="A148" s="783" t="s">
        <v>672</v>
      </c>
      <c r="B148" s="87" t="s">
        <v>444</v>
      </c>
      <c r="C148" s="783" t="s">
        <v>2976</v>
      </c>
      <c r="D148" s="87" t="s">
        <v>4509</v>
      </c>
      <c r="E148" s="87" t="s">
        <v>3408</v>
      </c>
      <c r="F148" s="87" t="s">
        <v>4510</v>
      </c>
      <c r="G148" s="87" t="s">
        <v>3409</v>
      </c>
      <c r="H148" s="87" t="s">
        <v>3410</v>
      </c>
      <c r="I148" s="87" t="s">
        <v>4511</v>
      </c>
      <c r="J148" s="87" t="s">
        <v>3779</v>
      </c>
      <c r="K148" s="87" t="s">
        <v>3780</v>
      </c>
      <c r="L148" s="87" t="s">
        <v>4020</v>
      </c>
      <c r="M148" s="87">
        <v>8</v>
      </c>
      <c r="N148" s="87"/>
      <c r="O148" s="87"/>
      <c r="P148" s="87"/>
      <c r="Q148" s="87">
        <v>4</v>
      </c>
      <c r="R148" s="87"/>
      <c r="S148" s="87"/>
      <c r="T148" s="87"/>
      <c r="U148" s="87">
        <v>13</v>
      </c>
      <c r="V148" s="87">
        <v>10</v>
      </c>
      <c r="W148" s="87">
        <v>3</v>
      </c>
      <c r="X148" s="87"/>
      <c r="Y148" s="87"/>
      <c r="Z148" s="87"/>
      <c r="AA148" s="87"/>
      <c r="AB148" s="87"/>
      <c r="AC148" s="87"/>
      <c r="AD148" s="87"/>
      <c r="AE148" s="87"/>
      <c r="AF148" s="87"/>
      <c r="AG148" s="87"/>
      <c r="AH148" s="87"/>
      <c r="AI148" s="87"/>
      <c r="AJ148" s="87"/>
      <c r="AK148" s="87"/>
      <c r="AL148" s="87"/>
      <c r="AM148" s="87"/>
      <c r="AN148" s="87"/>
      <c r="AO148" s="87"/>
      <c r="AP148" s="87"/>
      <c r="AQ148" s="87"/>
      <c r="AR148" s="87"/>
      <c r="AS148" s="87"/>
      <c r="AT148" s="87"/>
      <c r="AU148" s="87"/>
      <c r="AV148" s="87"/>
      <c r="AW148" s="87"/>
      <c r="AX148" s="87"/>
      <c r="AY148" s="87"/>
      <c r="AZ148" s="87"/>
      <c r="BA148" s="87"/>
      <c r="BB148" s="87"/>
      <c r="BC148" s="87"/>
      <c r="BD148" s="87"/>
      <c r="BE148" s="87"/>
      <c r="BF148" s="87"/>
      <c r="BG148" s="87"/>
      <c r="BH148" s="87"/>
      <c r="BI148" s="87"/>
      <c r="BJ148" s="87"/>
      <c r="BK148" s="87"/>
      <c r="BL148" s="87"/>
      <c r="BM148" s="87"/>
      <c r="BN148" s="87"/>
      <c r="BO148" s="87"/>
      <c r="BP148" s="87"/>
      <c r="BQ148" s="87"/>
      <c r="BR148" s="87"/>
      <c r="BS148" s="87"/>
      <c r="BT148" s="87"/>
      <c r="BU148" s="87"/>
      <c r="BV148" s="87"/>
      <c r="BW148" s="87"/>
      <c r="BX148" s="87"/>
      <c r="BY148" s="87"/>
      <c r="BZ148" s="87"/>
      <c r="CA148" s="87"/>
      <c r="CB148" s="87"/>
      <c r="CC148" s="87"/>
      <c r="CD148" s="87"/>
      <c r="CE148" s="87"/>
      <c r="CF148" s="87"/>
      <c r="CG148" s="87"/>
      <c r="CH148" s="87"/>
      <c r="CI148" s="87"/>
      <c r="CJ148" s="87"/>
      <c r="CK148" s="87"/>
      <c r="CL148" s="87"/>
      <c r="CM148" s="87"/>
      <c r="CN148" s="87"/>
      <c r="CO148" s="87"/>
      <c r="CP148" s="87"/>
      <c r="CQ148" s="87"/>
      <c r="CR148" s="87"/>
      <c r="CS148" s="87"/>
      <c r="CT148" s="87"/>
      <c r="CU148" s="87"/>
      <c r="CV148" s="87"/>
      <c r="CW148" s="87"/>
      <c r="CX148" s="87"/>
      <c r="CY148" s="87"/>
      <c r="CZ148" s="87"/>
      <c r="DA148" s="87"/>
      <c r="DB148" s="87"/>
      <c r="DC148" s="87"/>
      <c r="DD148" s="87"/>
      <c r="DE148" s="87"/>
      <c r="DF148" s="87"/>
      <c r="DG148" s="87"/>
      <c r="DH148" s="87"/>
      <c r="DI148" s="87"/>
      <c r="DJ148" s="87"/>
      <c r="DK148" s="87"/>
      <c r="DL148" s="87"/>
      <c r="DM148" s="87"/>
      <c r="DN148" s="87"/>
      <c r="DO148" s="87"/>
      <c r="DP148" s="87"/>
      <c r="DQ148" s="87"/>
      <c r="DR148" s="87"/>
      <c r="DS148" s="87"/>
      <c r="DT148" s="87"/>
      <c r="DU148" s="87"/>
      <c r="DV148" s="87"/>
      <c r="DW148" s="87"/>
      <c r="DX148" s="87"/>
      <c r="DY148" s="87"/>
      <c r="DZ148" s="87"/>
      <c r="EA148" s="87"/>
      <c r="EB148" s="87"/>
      <c r="EC148" s="87"/>
      <c r="ED148" s="87"/>
      <c r="EE148" s="87"/>
      <c r="EF148" s="87"/>
      <c r="EG148" s="87"/>
      <c r="EH148" s="87"/>
      <c r="EI148" s="87"/>
      <c r="EJ148" s="87"/>
      <c r="EK148" s="87">
        <v>1</v>
      </c>
      <c r="EL148" s="87"/>
      <c r="EM148" s="87"/>
      <c r="EN148" s="87"/>
      <c r="EO148" s="87"/>
      <c r="EP148" s="87"/>
      <c r="EQ148" s="87"/>
      <c r="ER148" s="87"/>
      <c r="ES148" s="87"/>
      <c r="ET148" s="87"/>
      <c r="EU148" s="87"/>
      <c r="EV148" s="87"/>
      <c r="EW148" s="87"/>
      <c r="EX148" s="87"/>
      <c r="EY148" s="87"/>
      <c r="EZ148" s="87"/>
      <c r="FA148" s="87"/>
      <c r="FB148" s="87"/>
      <c r="FC148" s="87"/>
      <c r="FD148" s="87"/>
      <c r="FE148" s="87"/>
      <c r="FF148" s="87"/>
      <c r="FG148" s="87"/>
      <c r="FH148" s="87"/>
      <c r="FI148" s="87"/>
      <c r="FJ148" s="87"/>
      <c r="FK148" s="87"/>
      <c r="FL148" s="87"/>
      <c r="FM148" s="87"/>
      <c r="FN148" s="87"/>
      <c r="FO148" s="87"/>
      <c r="FP148" s="87"/>
      <c r="FQ148" s="87"/>
      <c r="FR148" s="87"/>
      <c r="FS148" s="87"/>
      <c r="FT148" s="87"/>
      <c r="FU148" s="87"/>
      <c r="FV148" s="87"/>
      <c r="FW148" s="87">
        <v>1</v>
      </c>
      <c r="FX148" s="87">
        <v>1</v>
      </c>
      <c r="FY148" s="87"/>
      <c r="FZ148" s="87"/>
      <c r="GA148" s="87">
        <v>1</v>
      </c>
      <c r="GB148" s="87"/>
      <c r="GC148" s="87">
        <v>1</v>
      </c>
      <c r="GD148" s="87"/>
      <c r="GE148" s="87"/>
      <c r="GF148" s="87">
        <v>0</v>
      </c>
      <c r="GG148" s="87"/>
      <c r="GH148" s="87"/>
      <c r="GI148" s="87"/>
      <c r="GJ148" s="87"/>
      <c r="GK148" s="87"/>
      <c r="GL148" s="87"/>
      <c r="GM148" s="87">
        <v>0</v>
      </c>
      <c r="GN148" s="87"/>
      <c r="GO148" s="87">
        <v>1</v>
      </c>
      <c r="GP148" s="87">
        <v>1</v>
      </c>
      <c r="GQ148" s="87">
        <v>1</v>
      </c>
      <c r="GR148" s="87">
        <v>1</v>
      </c>
      <c r="GS148" s="87">
        <v>1</v>
      </c>
      <c r="GT148" s="87"/>
      <c r="GU148" s="87">
        <v>3</v>
      </c>
      <c r="GV148" s="87"/>
      <c r="GW148" s="87"/>
      <c r="GX148" s="87">
        <v>0</v>
      </c>
      <c r="GY148" s="87"/>
      <c r="GZ148" s="87"/>
      <c r="HA148" s="87"/>
      <c r="HB148" s="87"/>
      <c r="HC148" s="87">
        <v>0</v>
      </c>
    </row>
    <row r="149" spans="1:211" ht="60">
      <c r="A149" s="783" t="s">
        <v>673</v>
      </c>
      <c r="B149" s="87" t="s">
        <v>445</v>
      </c>
      <c r="C149" s="783" t="s">
        <v>4512</v>
      </c>
      <c r="D149" s="87" t="s">
        <v>4513</v>
      </c>
      <c r="E149" s="87"/>
      <c r="F149" s="87">
        <v>1872</v>
      </c>
      <c r="G149" s="87" t="s">
        <v>3309</v>
      </c>
      <c r="H149" s="87" t="s">
        <v>4514</v>
      </c>
      <c r="I149" s="87" t="s">
        <v>4515</v>
      </c>
      <c r="J149" s="87" t="s">
        <v>4516</v>
      </c>
      <c r="K149" s="87" t="s">
        <v>4517</v>
      </c>
      <c r="L149" s="87" t="s">
        <v>4518</v>
      </c>
      <c r="M149" s="87">
        <v>66</v>
      </c>
      <c r="N149" s="87">
        <v>0</v>
      </c>
      <c r="O149" s="87">
        <v>0</v>
      </c>
      <c r="P149" s="87">
        <v>2</v>
      </c>
      <c r="Q149" s="87">
        <v>25</v>
      </c>
      <c r="R149" s="87">
        <v>0</v>
      </c>
      <c r="S149" s="87">
        <v>0</v>
      </c>
      <c r="T149" s="87">
        <v>0</v>
      </c>
      <c r="U149" s="87">
        <v>73</v>
      </c>
      <c r="V149" s="87">
        <v>51</v>
      </c>
      <c r="W149" s="87">
        <v>19</v>
      </c>
      <c r="X149" s="87"/>
      <c r="Y149" s="87"/>
      <c r="Z149" s="87"/>
      <c r="AA149" s="87"/>
      <c r="AB149" s="87"/>
      <c r="AC149" s="87"/>
      <c r="AD149" s="87"/>
      <c r="AE149" s="87"/>
      <c r="AF149" s="87"/>
      <c r="AG149" s="87"/>
      <c r="AH149" s="87"/>
      <c r="AI149" s="87"/>
      <c r="AJ149" s="87"/>
      <c r="AK149" s="87"/>
      <c r="AL149" s="87"/>
      <c r="AM149" s="87"/>
      <c r="AN149" s="87"/>
      <c r="AO149" s="87"/>
      <c r="AP149" s="87"/>
      <c r="AQ149" s="87"/>
      <c r="AR149" s="87"/>
      <c r="AS149" s="87"/>
      <c r="AT149" s="87"/>
      <c r="AU149" s="87"/>
      <c r="AV149" s="87"/>
      <c r="AW149" s="87"/>
      <c r="AX149" s="87"/>
      <c r="AY149" s="87"/>
      <c r="AZ149" s="87"/>
      <c r="BA149" s="87"/>
      <c r="BB149" s="87"/>
      <c r="BC149" s="87"/>
      <c r="BD149" s="87"/>
      <c r="BE149" s="87"/>
      <c r="BF149" s="87"/>
      <c r="BG149" s="87"/>
      <c r="BH149" s="87"/>
      <c r="BI149" s="87"/>
      <c r="BJ149" s="87"/>
      <c r="BK149" s="87"/>
      <c r="BL149" s="87"/>
      <c r="BM149" s="87"/>
      <c r="BN149" s="87"/>
      <c r="BO149" s="87"/>
      <c r="BP149" s="87"/>
      <c r="BQ149" s="87"/>
      <c r="BR149" s="87"/>
      <c r="BS149" s="87"/>
      <c r="BT149" s="87"/>
      <c r="BU149" s="87"/>
      <c r="BV149" s="87"/>
      <c r="BW149" s="87"/>
      <c r="BX149" s="87"/>
      <c r="BY149" s="87"/>
      <c r="BZ149" s="87"/>
      <c r="CA149" s="87"/>
      <c r="CB149" s="87"/>
      <c r="CC149" s="87"/>
      <c r="CD149" s="87"/>
      <c r="CE149" s="87"/>
      <c r="CF149" s="87"/>
      <c r="CG149" s="87"/>
      <c r="CH149" s="87"/>
      <c r="CI149" s="87"/>
      <c r="CJ149" s="87"/>
      <c r="CK149" s="87"/>
      <c r="CL149" s="87"/>
      <c r="CM149" s="87"/>
      <c r="CN149" s="87"/>
      <c r="CO149" s="87"/>
      <c r="CP149" s="87"/>
      <c r="CQ149" s="87"/>
      <c r="CR149" s="87"/>
      <c r="CS149" s="87"/>
      <c r="CT149" s="87"/>
      <c r="CU149" s="87"/>
      <c r="CV149" s="87"/>
      <c r="CW149" s="87"/>
      <c r="CX149" s="87"/>
      <c r="CY149" s="87"/>
      <c r="CZ149" s="87"/>
      <c r="DA149" s="87"/>
      <c r="DB149" s="87"/>
      <c r="DC149" s="87"/>
      <c r="DD149" s="87"/>
      <c r="DE149" s="87"/>
      <c r="DF149" s="87"/>
      <c r="DG149" s="87"/>
      <c r="DH149" s="87"/>
      <c r="DI149" s="87"/>
      <c r="DJ149" s="87"/>
      <c r="DK149" s="87"/>
      <c r="DL149" s="87"/>
      <c r="DM149" s="87"/>
      <c r="DN149" s="87"/>
      <c r="DO149" s="87"/>
      <c r="DP149" s="87"/>
      <c r="DQ149" s="87"/>
      <c r="DR149" s="87"/>
      <c r="DS149" s="87"/>
      <c r="DT149" s="87"/>
      <c r="DU149" s="87"/>
      <c r="DV149" s="87"/>
      <c r="DW149" s="87"/>
      <c r="DX149" s="87"/>
      <c r="DY149" s="87"/>
      <c r="DZ149" s="87"/>
      <c r="EA149" s="87"/>
      <c r="EB149" s="87"/>
      <c r="EC149" s="87"/>
      <c r="ED149" s="87"/>
      <c r="EE149" s="87"/>
      <c r="EF149" s="87"/>
      <c r="EG149" s="87"/>
      <c r="EH149" s="87"/>
      <c r="EI149" s="87"/>
      <c r="EJ149" s="87"/>
      <c r="EK149" s="87">
        <v>3</v>
      </c>
      <c r="EL149" s="87">
        <v>0</v>
      </c>
      <c r="EM149" s="87">
        <v>1</v>
      </c>
      <c r="EN149" s="87"/>
      <c r="EO149" s="87">
        <v>1</v>
      </c>
      <c r="EP149" s="87"/>
      <c r="EQ149" s="87"/>
      <c r="ER149" s="87"/>
      <c r="ES149" s="87"/>
      <c r="ET149" s="87"/>
      <c r="EU149" s="87"/>
      <c r="EV149" s="87"/>
      <c r="EW149" s="87"/>
      <c r="EX149" s="87"/>
      <c r="EY149" s="87"/>
      <c r="EZ149" s="87"/>
      <c r="FA149" s="87"/>
      <c r="FB149" s="87"/>
      <c r="FC149" s="87"/>
      <c r="FD149" s="87"/>
      <c r="FE149" s="87"/>
      <c r="FF149" s="87"/>
      <c r="FG149" s="87"/>
      <c r="FH149" s="87"/>
      <c r="FI149" s="87"/>
      <c r="FJ149" s="87"/>
      <c r="FK149" s="87"/>
      <c r="FL149" s="87"/>
      <c r="FM149" s="87"/>
      <c r="FN149" s="87"/>
      <c r="FO149" s="87"/>
      <c r="FP149" s="87"/>
      <c r="FQ149" s="87"/>
      <c r="FR149" s="87"/>
      <c r="FS149" s="87"/>
      <c r="FT149" s="87"/>
      <c r="FU149" s="87"/>
      <c r="FV149" s="87">
        <v>13</v>
      </c>
      <c r="FW149" s="87">
        <v>10</v>
      </c>
      <c r="FX149" s="87">
        <v>23</v>
      </c>
      <c r="FY149" s="87">
        <v>17</v>
      </c>
      <c r="FZ149" s="87">
        <v>0</v>
      </c>
      <c r="GA149" s="87"/>
      <c r="GB149" s="87">
        <v>5</v>
      </c>
      <c r="GC149" s="87">
        <v>22</v>
      </c>
      <c r="GD149" s="87"/>
      <c r="GE149" s="87"/>
      <c r="GF149" s="87">
        <v>0</v>
      </c>
      <c r="GG149" s="87"/>
      <c r="GH149" s="87"/>
      <c r="GI149" s="87"/>
      <c r="GJ149" s="87"/>
      <c r="GK149" s="87"/>
      <c r="GL149" s="87"/>
      <c r="GM149" s="87">
        <v>0</v>
      </c>
      <c r="GN149" s="87"/>
      <c r="GO149" s="87"/>
      <c r="GP149" s="87">
        <v>0</v>
      </c>
      <c r="GQ149" s="87"/>
      <c r="GR149" s="87"/>
      <c r="GS149" s="87"/>
      <c r="GT149" s="87"/>
      <c r="GU149" s="87">
        <v>0</v>
      </c>
      <c r="GV149" s="87"/>
      <c r="GW149" s="87"/>
      <c r="GX149" s="87">
        <v>0</v>
      </c>
      <c r="GY149" s="87"/>
      <c r="GZ149" s="87"/>
      <c r="HA149" s="87"/>
      <c r="HB149" s="87"/>
      <c r="HC149" s="87">
        <v>0</v>
      </c>
    </row>
    <row r="150" spans="1:211" ht="72">
      <c r="A150" s="783" t="s">
        <v>674</v>
      </c>
      <c r="B150" s="87" t="s">
        <v>446</v>
      </c>
      <c r="C150" s="783" t="s">
        <v>3128</v>
      </c>
      <c r="D150" s="87" t="s">
        <v>3781</v>
      </c>
      <c r="E150" s="87" t="s">
        <v>3310</v>
      </c>
      <c r="F150" s="87" t="s">
        <v>4519</v>
      </c>
      <c r="G150" s="87" t="s">
        <v>3311</v>
      </c>
      <c r="H150" s="87" t="s">
        <v>3312</v>
      </c>
      <c r="I150" s="87" t="s">
        <v>4520</v>
      </c>
      <c r="J150" s="87" t="s">
        <v>4521</v>
      </c>
      <c r="K150" s="87" t="s">
        <v>4522</v>
      </c>
      <c r="L150" s="87" t="s">
        <v>4523</v>
      </c>
      <c r="M150" s="87">
        <v>30</v>
      </c>
      <c r="N150" s="87"/>
      <c r="O150" s="87"/>
      <c r="P150" s="87">
        <v>2</v>
      </c>
      <c r="Q150" s="87">
        <v>3</v>
      </c>
      <c r="R150" s="87"/>
      <c r="S150" s="87"/>
      <c r="T150" s="87"/>
      <c r="U150" s="87">
        <v>44</v>
      </c>
      <c r="V150" s="87">
        <v>27</v>
      </c>
      <c r="W150" s="87"/>
      <c r="X150" s="87"/>
      <c r="Y150" s="87"/>
      <c r="Z150" s="87"/>
      <c r="AA150" s="87"/>
      <c r="AB150" s="87"/>
      <c r="AC150" s="87"/>
      <c r="AD150" s="87"/>
      <c r="AE150" s="87"/>
      <c r="AF150" s="87"/>
      <c r="AG150" s="87"/>
      <c r="AH150" s="87"/>
      <c r="AI150" s="87"/>
      <c r="AJ150" s="87"/>
      <c r="AK150" s="87"/>
      <c r="AL150" s="87"/>
      <c r="AM150" s="87"/>
      <c r="AN150" s="87"/>
      <c r="AO150" s="87"/>
      <c r="AP150" s="87"/>
      <c r="AQ150" s="87"/>
      <c r="AR150" s="87"/>
      <c r="AS150" s="87"/>
      <c r="AT150" s="87"/>
      <c r="AU150" s="87"/>
      <c r="AV150" s="87"/>
      <c r="AW150" s="87"/>
      <c r="AX150" s="87"/>
      <c r="AY150" s="87"/>
      <c r="AZ150" s="87"/>
      <c r="BA150" s="87"/>
      <c r="BB150" s="87"/>
      <c r="BC150" s="87"/>
      <c r="BD150" s="87"/>
      <c r="BE150" s="87"/>
      <c r="BF150" s="87"/>
      <c r="BG150" s="87"/>
      <c r="BH150" s="87"/>
      <c r="BI150" s="87"/>
      <c r="BJ150" s="87"/>
      <c r="BK150" s="87"/>
      <c r="BL150" s="87"/>
      <c r="BM150" s="87"/>
      <c r="BN150" s="87"/>
      <c r="BO150" s="87"/>
      <c r="BP150" s="87"/>
      <c r="BQ150" s="87"/>
      <c r="BR150" s="87"/>
      <c r="BS150" s="87"/>
      <c r="BT150" s="87"/>
      <c r="BU150" s="87"/>
      <c r="BV150" s="87"/>
      <c r="BW150" s="87"/>
      <c r="BX150" s="87"/>
      <c r="BY150" s="87"/>
      <c r="BZ150" s="87"/>
      <c r="CA150" s="87"/>
      <c r="CB150" s="87"/>
      <c r="CC150" s="87"/>
      <c r="CD150" s="87"/>
      <c r="CE150" s="87"/>
      <c r="CF150" s="87"/>
      <c r="CG150" s="87"/>
      <c r="CH150" s="87"/>
      <c r="CI150" s="87"/>
      <c r="CJ150" s="87"/>
      <c r="CK150" s="87"/>
      <c r="CL150" s="87"/>
      <c r="CM150" s="87"/>
      <c r="CN150" s="87"/>
      <c r="CO150" s="87"/>
      <c r="CP150" s="87"/>
      <c r="CQ150" s="87"/>
      <c r="CR150" s="87"/>
      <c r="CS150" s="87"/>
      <c r="CT150" s="87"/>
      <c r="CU150" s="87"/>
      <c r="CV150" s="87"/>
      <c r="CW150" s="87"/>
      <c r="CX150" s="87"/>
      <c r="CY150" s="87"/>
      <c r="CZ150" s="87"/>
      <c r="DA150" s="87"/>
      <c r="DB150" s="87"/>
      <c r="DC150" s="87"/>
      <c r="DD150" s="87"/>
      <c r="DE150" s="87"/>
      <c r="DF150" s="87"/>
      <c r="DG150" s="87"/>
      <c r="DH150" s="87"/>
      <c r="DI150" s="87"/>
      <c r="DJ150" s="87"/>
      <c r="DK150" s="87"/>
      <c r="DL150" s="87"/>
      <c r="DM150" s="87"/>
      <c r="DN150" s="87"/>
      <c r="DO150" s="87"/>
      <c r="DP150" s="87"/>
      <c r="DQ150" s="87"/>
      <c r="DR150" s="87"/>
      <c r="DS150" s="87"/>
      <c r="DT150" s="87"/>
      <c r="DU150" s="87"/>
      <c r="DV150" s="87"/>
      <c r="DW150" s="87"/>
      <c r="DX150" s="87"/>
      <c r="DY150" s="87"/>
      <c r="DZ150" s="87"/>
      <c r="EA150" s="87"/>
      <c r="EB150" s="87"/>
      <c r="EC150" s="87"/>
      <c r="ED150" s="87"/>
      <c r="EE150" s="87"/>
      <c r="EF150" s="87"/>
      <c r="EG150" s="87"/>
      <c r="EH150" s="87"/>
      <c r="EI150" s="87"/>
      <c r="EJ150" s="87"/>
      <c r="EK150" s="87">
        <v>2</v>
      </c>
      <c r="EL150" s="87"/>
      <c r="EM150" s="87"/>
      <c r="EN150" s="87"/>
      <c r="EO150" s="87"/>
      <c r="EP150" s="87"/>
      <c r="EQ150" s="87"/>
      <c r="ER150" s="87"/>
      <c r="ES150" s="87"/>
      <c r="ET150" s="87"/>
      <c r="EU150" s="87"/>
      <c r="EV150" s="87"/>
      <c r="EW150" s="87"/>
      <c r="EX150" s="87"/>
      <c r="EY150" s="87"/>
      <c r="EZ150" s="87"/>
      <c r="FA150" s="87"/>
      <c r="FB150" s="87"/>
      <c r="FC150" s="87"/>
      <c r="FD150" s="87"/>
      <c r="FE150" s="87"/>
      <c r="FF150" s="87"/>
      <c r="FG150" s="87"/>
      <c r="FH150" s="87"/>
      <c r="FI150" s="87"/>
      <c r="FJ150" s="87"/>
      <c r="FK150" s="87"/>
      <c r="FL150" s="87"/>
      <c r="FM150" s="87"/>
      <c r="FN150" s="87"/>
      <c r="FO150" s="87"/>
      <c r="FP150" s="87"/>
      <c r="FQ150" s="87"/>
      <c r="FR150" s="87"/>
      <c r="FS150" s="87"/>
      <c r="FT150" s="87"/>
      <c r="FU150" s="87"/>
      <c r="FV150" s="87">
        <v>6</v>
      </c>
      <c r="FW150" s="87">
        <v>7</v>
      </c>
      <c r="FX150" s="87">
        <v>13</v>
      </c>
      <c r="FY150" s="87">
        <v>6</v>
      </c>
      <c r="FZ150" s="87"/>
      <c r="GA150" s="87"/>
      <c r="GB150" s="87">
        <v>7</v>
      </c>
      <c r="GC150" s="87">
        <v>13</v>
      </c>
      <c r="GD150" s="87"/>
      <c r="GE150" s="87">
        <v>3</v>
      </c>
      <c r="GF150" s="87">
        <v>3</v>
      </c>
      <c r="GG150" s="87"/>
      <c r="GH150" s="87"/>
      <c r="GI150" s="87"/>
      <c r="GJ150" s="87">
        <v>3</v>
      </c>
      <c r="GK150" s="87"/>
      <c r="GL150" s="87">
        <v>2</v>
      </c>
      <c r="GM150" s="87">
        <v>5</v>
      </c>
      <c r="GN150" s="87"/>
      <c r="GO150" s="87"/>
      <c r="GP150" s="87">
        <v>0</v>
      </c>
      <c r="GQ150" s="87"/>
      <c r="GR150" s="87"/>
      <c r="GS150" s="87"/>
      <c r="GT150" s="87"/>
      <c r="GU150" s="87">
        <v>0</v>
      </c>
      <c r="GV150" s="87"/>
      <c r="GW150" s="87"/>
      <c r="GX150" s="87">
        <v>0</v>
      </c>
      <c r="GY150" s="87"/>
      <c r="GZ150" s="87"/>
      <c r="HA150" s="87"/>
      <c r="HB150" s="87"/>
      <c r="HC150" s="87">
        <v>0</v>
      </c>
    </row>
    <row r="151" spans="1:211" ht="36">
      <c r="A151" s="783" t="s">
        <v>675</v>
      </c>
      <c r="B151" s="87" t="s">
        <v>447</v>
      </c>
      <c r="C151" s="783" t="s">
        <v>3471</v>
      </c>
      <c r="D151" s="87" t="s">
        <v>4524</v>
      </c>
      <c r="E151" s="87" t="s">
        <v>3313</v>
      </c>
      <c r="F151" s="87">
        <v>2356</v>
      </c>
      <c r="G151" s="87" t="s">
        <v>3314</v>
      </c>
      <c r="H151" s="87" t="s">
        <v>3315</v>
      </c>
      <c r="I151" s="87" t="s">
        <v>4525</v>
      </c>
      <c r="J151" s="87" t="s">
        <v>4526</v>
      </c>
      <c r="K151" s="87" t="s">
        <v>3472</v>
      </c>
      <c r="L151" s="87" t="s">
        <v>4527</v>
      </c>
      <c r="M151" s="87">
        <v>127</v>
      </c>
      <c r="N151" s="87">
        <v>0</v>
      </c>
      <c r="O151" s="87">
        <v>1</v>
      </c>
      <c r="P151" s="87">
        <v>0</v>
      </c>
      <c r="Q151" s="87">
        <v>43</v>
      </c>
      <c r="R151" s="87">
        <v>0</v>
      </c>
      <c r="S151" s="87">
        <v>0</v>
      </c>
      <c r="T151" s="87"/>
      <c r="U151" s="87">
        <v>89</v>
      </c>
      <c r="V151" s="87">
        <v>82</v>
      </c>
      <c r="W151" s="87">
        <v>10</v>
      </c>
      <c r="X151" s="87"/>
      <c r="Y151" s="87"/>
      <c r="Z151" s="87"/>
      <c r="AA151" s="87"/>
      <c r="AB151" s="87"/>
      <c r="AC151" s="87"/>
      <c r="AD151" s="87"/>
      <c r="AE151" s="87"/>
      <c r="AF151" s="87"/>
      <c r="AG151" s="87"/>
      <c r="AH151" s="87"/>
      <c r="AI151" s="87"/>
      <c r="AJ151" s="87"/>
      <c r="AK151" s="87"/>
      <c r="AL151" s="87"/>
      <c r="AM151" s="87"/>
      <c r="AN151" s="87"/>
      <c r="AO151" s="87"/>
      <c r="AP151" s="87"/>
      <c r="AQ151" s="87"/>
      <c r="AR151" s="87"/>
      <c r="AS151" s="87"/>
      <c r="AT151" s="87"/>
      <c r="AU151" s="87"/>
      <c r="AV151" s="87"/>
      <c r="AW151" s="87"/>
      <c r="AX151" s="87"/>
      <c r="AY151" s="87"/>
      <c r="AZ151" s="87"/>
      <c r="BA151" s="87"/>
      <c r="BB151" s="87"/>
      <c r="BC151" s="87"/>
      <c r="BD151" s="87"/>
      <c r="BE151" s="87"/>
      <c r="BF151" s="87"/>
      <c r="BG151" s="87"/>
      <c r="BH151" s="87"/>
      <c r="BI151" s="87"/>
      <c r="BJ151" s="87"/>
      <c r="BK151" s="87"/>
      <c r="BL151" s="87"/>
      <c r="BM151" s="87"/>
      <c r="BN151" s="87"/>
      <c r="BO151" s="87"/>
      <c r="BP151" s="87"/>
      <c r="BQ151" s="87"/>
      <c r="BR151" s="87"/>
      <c r="BS151" s="87"/>
      <c r="BT151" s="87"/>
      <c r="BU151" s="87"/>
      <c r="BV151" s="87"/>
      <c r="BW151" s="87"/>
      <c r="BX151" s="87"/>
      <c r="BY151" s="87"/>
      <c r="BZ151" s="87"/>
      <c r="CA151" s="87"/>
      <c r="CB151" s="87"/>
      <c r="CC151" s="87"/>
      <c r="CD151" s="87"/>
      <c r="CE151" s="87"/>
      <c r="CF151" s="87"/>
      <c r="CG151" s="87"/>
      <c r="CH151" s="87"/>
      <c r="CI151" s="87"/>
      <c r="CJ151" s="87"/>
      <c r="CK151" s="87"/>
      <c r="CL151" s="87"/>
      <c r="CM151" s="87"/>
      <c r="CN151" s="87"/>
      <c r="CO151" s="87"/>
      <c r="CP151" s="87"/>
      <c r="CQ151" s="87"/>
      <c r="CR151" s="87"/>
      <c r="CS151" s="87"/>
      <c r="CT151" s="87"/>
      <c r="CU151" s="87"/>
      <c r="CV151" s="87"/>
      <c r="CW151" s="87"/>
      <c r="CX151" s="87"/>
      <c r="CY151" s="87"/>
      <c r="CZ151" s="87"/>
      <c r="DA151" s="87"/>
      <c r="DB151" s="87"/>
      <c r="DC151" s="87"/>
      <c r="DD151" s="87"/>
      <c r="DE151" s="87"/>
      <c r="DF151" s="87"/>
      <c r="DG151" s="87"/>
      <c r="DH151" s="87"/>
      <c r="DI151" s="87"/>
      <c r="DJ151" s="87"/>
      <c r="DK151" s="87"/>
      <c r="DL151" s="87"/>
      <c r="DM151" s="87"/>
      <c r="DN151" s="87"/>
      <c r="DO151" s="87"/>
      <c r="DP151" s="87"/>
      <c r="DQ151" s="87"/>
      <c r="DR151" s="87"/>
      <c r="DS151" s="87"/>
      <c r="DT151" s="87"/>
      <c r="DU151" s="87"/>
      <c r="DV151" s="87"/>
      <c r="DW151" s="87"/>
      <c r="DX151" s="87"/>
      <c r="DY151" s="87"/>
      <c r="DZ151" s="87"/>
      <c r="EA151" s="87"/>
      <c r="EB151" s="87"/>
      <c r="EC151" s="87"/>
      <c r="ED151" s="87"/>
      <c r="EE151" s="87"/>
      <c r="EF151" s="87"/>
      <c r="EG151" s="87"/>
      <c r="EH151" s="87"/>
      <c r="EI151" s="87"/>
      <c r="EJ151" s="87"/>
      <c r="EK151" s="87">
        <v>3</v>
      </c>
      <c r="EL151" s="87"/>
      <c r="EM151" s="87"/>
      <c r="EN151" s="87"/>
      <c r="EO151" s="87"/>
      <c r="EP151" s="87"/>
      <c r="EQ151" s="87"/>
      <c r="ER151" s="87"/>
      <c r="ES151" s="87"/>
      <c r="ET151" s="87"/>
      <c r="EU151" s="87"/>
      <c r="EV151" s="87"/>
      <c r="EW151" s="87"/>
      <c r="EX151" s="87"/>
      <c r="EY151" s="87"/>
      <c r="EZ151" s="87"/>
      <c r="FA151" s="87"/>
      <c r="FB151" s="87"/>
      <c r="FC151" s="87"/>
      <c r="FD151" s="87"/>
      <c r="FE151" s="87"/>
      <c r="FF151" s="87"/>
      <c r="FG151" s="87"/>
      <c r="FH151" s="87"/>
      <c r="FI151" s="87"/>
      <c r="FJ151" s="87"/>
      <c r="FK151" s="87"/>
      <c r="FL151" s="87"/>
      <c r="FM151" s="87"/>
      <c r="FN151" s="87"/>
      <c r="FO151" s="87"/>
      <c r="FP151" s="87"/>
      <c r="FQ151" s="87"/>
      <c r="FR151" s="87"/>
      <c r="FS151" s="87"/>
      <c r="FT151" s="87"/>
      <c r="FU151" s="87"/>
      <c r="FV151" s="87">
        <v>2</v>
      </c>
      <c r="FW151" s="87">
        <v>55</v>
      </c>
      <c r="FX151" s="87">
        <v>57</v>
      </c>
      <c r="FY151" s="87">
        <v>15</v>
      </c>
      <c r="FZ151" s="87"/>
      <c r="GA151" s="87">
        <v>8</v>
      </c>
      <c r="GB151" s="87">
        <v>34</v>
      </c>
      <c r="GC151" s="87">
        <v>57</v>
      </c>
      <c r="GD151" s="87"/>
      <c r="GE151" s="87"/>
      <c r="GF151" s="87">
        <v>0</v>
      </c>
      <c r="GG151" s="87"/>
      <c r="GH151" s="87"/>
      <c r="GI151" s="87"/>
      <c r="GJ151" s="87"/>
      <c r="GK151" s="87"/>
      <c r="GL151" s="87"/>
      <c r="GM151" s="87">
        <v>0</v>
      </c>
      <c r="GN151" s="87"/>
      <c r="GO151" s="87">
        <v>8</v>
      </c>
      <c r="GP151" s="87">
        <v>8</v>
      </c>
      <c r="GQ151" s="87">
        <v>8</v>
      </c>
      <c r="GR151" s="87"/>
      <c r="GS151" s="87"/>
      <c r="GT151" s="87"/>
      <c r="GU151" s="87">
        <v>8</v>
      </c>
      <c r="GV151" s="87"/>
      <c r="GW151" s="87"/>
      <c r="GX151" s="87">
        <v>0</v>
      </c>
      <c r="GY151" s="87"/>
      <c r="GZ151" s="87"/>
      <c r="HA151" s="87"/>
      <c r="HB151" s="87"/>
      <c r="HC151" s="87">
        <v>0</v>
      </c>
    </row>
    <row r="152" spans="1:211" ht="36">
      <c r="A152" s="783" t="s">
        <v>676</v>
      </c>
      <c r="B152" s="87" t="s">
        <v>448</v>
      </c>
      <c r="C152" s="783" t="s">
        <v>3316</v>
      </c>
      <c r="D152" s="87" t="s">
        <v>4528</v>
      </c>
      <c r="E152" s="87" t="s">
        <v>4021</v>
      </c>
      <c r="F152" s="87">
        <v>4281</v>
      </c>
      <c r="G152" s="87" t="s">
        <v>3317</v>
      </c>
      <c r="H152" s="87" t="s">
        <v>3318</v>
      </c>
      <c r="I152" s="87" t="s">
        <v>3782</v>
      </c>
      <c r="J152" s="87" t="s">
        <v>3783</v>
      </c>
      <c r="K152" s="87" t="s">
        <v>3319</v>
      </c>
      <c r="L152" s="87" t="s">
        <v>3784</v>
      </c>
      <c r="M152" s="87">
        <v>12</v>
      </c>
      <c r="N152" s="87">
        <v>0</v>
      </c>
      <c r="O152" s="87"/>
      <c r="P152" s="87"/>
      <c r="Q152" s="87">
        <v>15</v>
      </c>
      <c r="R152" s="87"/>
      <c r="S152" s="87"/>
      <c r="T152" s="87"/>
      <c r="U152" s="87">
        <v>21</v>
      </c>
      <c r="V152" s="87">
        <v>2</v>
      </c>
      <c r="W152" s="87">
        <v>2</v>
      </c>
      <c r="X152" s="87"/>
      <c r="Y152" s="87"/>
      <c r="Z152" s="87"/>
      <c r="AA152" s="87"/>
      <c r="AB152" s="87"/>
      <c r="AC152" s="87"/>
      <c r="AD152" s="87"/>
      <c r="AE152" s="87"/>
      <c r="AF152" s="87"/>
      <c r="AG152" s="87"/>
      <c r="AH152" s="87"/>
      <c r="AI152" s="87"/>
      <c r="AJ152" s="87"/>
      <c r="AK152" s="87"/>
      <c r="AL152" s="87"/>
      <c r="AM152" s="87"/>
      <c r="AN152" s="87"/>
      <c r="AO152" s="87"/>
      <c r="AP152" s="87"/>
      <c r="AQ152" s="87"/>
      <c r="AR152" s="87"/>
      <c r="AS152" s="87"/>
      <c r="AT152" s="87"/>
      <c r="AU152" s="87"/>
      <c r="AV152" s="87"/>
      <c r="AW152" s="87"/>
      <c r="AX152" s="87"/>
      <c r="AY152" s="87"/>
      <c r="AZ152" s="87"/>
      <c r="BA152" s="87"/>
      <c r="BB152" s="87"/>
      <c r="BC152" s="87"/>
      <c r="BD152" s="87"/>
      <c r="BE152" s="87"/>
      <c r="BF152" s="87"/>
      <c r="BG152" s="87"/>
      <c r="BH152" s="87"/>
      <c r="BI152" s="87"/>
      <c r="BJ152" s="87"/>
      <c r="BK152" s="87"/>
      <c r="BL152" s="87"/>
      <c r="BM152" s="87"/>
      <c r="BN152" s="87"/>
      <c r="BO152" s="87"/>
      <c r="BP152" s="87"/>
      <c r="BQ152" s="87"/>
      <c r="BR152" s="87"/>
      <c r="BS152" s="87"/>
      <c r="BT152" s="87"/>
      <c r="BU152" s="87"/>
      <c r="BV152" s="87"/>
      <c r="BW152" s="87"/>
      <c r="BX152" s="87"/>
      <c r="BY152" s="87"/>
      <c r="BZ152" s="87"/>
      <c r="CA152" s="87"/>
      <c r="CB152" s="87"/>
      <c r="CC152" s="87"/>
      <c r="CD152" s="87"/>
      <c r="CE152" s="87"/>
      <c r="CF152" s="87"/>
      <c r="CG152" s="87"/>
      <c r="CH152" s="87"/>
      <c r="CI152" s="87"/>
      <c r="CJ152" s="87"/>
      <c r="CK152" s="87"/>
      <c r="CL152" s="87"/>
      <c r="CM152" s="87"/>
      <c r="CN152" s="87"/>
      <c r="CO152" s="87"/>
      <c r="CP152" s="87"/>
      <c r="CQ152" s="87"/>
      <c r="CR152" s="87"/>
      <c r="CS152" s="87"/>
      <c r="CT152" s="87"/>
      <c r="CU152" s="87"/>
      <c r="CV152" s="87"/>
      <c r="CW152" s="87"/>
      <c r="CX152" s="87"/>
      <c r="CY152" s="87"/>
      <c r="CZ152" s="87"/>
      <c r="DA152" s="87"/>
      <c r="DB152" s="87"/>
      <c r="DC152" s="87"/>
      <c r="DD152" s="87"/>
      <c r="DE152" s="87"/>
      <c r="DF152" s="87"/>
      <c r="DG152" s="87"/>
      <c r="DH152" s="87"/>
      <c r="DI152" s="87"/>
      <c r="DJ152" s="87"/>
      <c r="DK152" s="87"/>
      <c r="DL152" s="87"/>
      <c r="DM152" s="87"/>
      <c r="DN152" s="87"/>
      <c r="DO152" s="87"/>
      <c r="DP152" s="87"/>
      <c r="DQ152" s="87"/>
      <c r="DR152" s="87"/>
      <c r="DS152" s="87"/>
      <c r="DT152" s="87"/>
      <c r="DU152" s="87"/>
      <c r="DV152" s="87"/>
      <c r="DW152" s="87"/>
      <c r="DX152" s="87"/>
      <c r="DY152" s="87"/>
      <c r="DZ152" s="87"/>
      <c r="EA152" s="87"/>
      <c r="EB152" s="87"/>
      <c r="EC152" s="87"/>
      <c r="ED152" s="87"/>
      <c r="EE152" s="87"/>
      <c r="EF152" s="87"/>
      <c r="EG152" s="87"/>
      <c r="EH152" s="87"/>
      <c r="EI152" s="87"/>
      <c r="EJ152" s="87"/>
      <c r="EK152" s="87">
        <v>0</v>
      </c>
      <c r="EL152" s="87"/>
      <c r="EM152" s="87"/>
      <c r="EN152" s="87"/>
      <c r="EO152" s="87"/>
      <c r="EP152" s="87"/>
      <c r="EQ152" s="87"/>
      <c r="ER152" s="87"/>
      <c r="ES152" s="87"/>
      <c r="ET152" s="87"/>
      <c r="EU152" s="87"/>
      <c r="EV152" s="87"/>
      <c r="EW152" s="87"/>
      <c r="EX152" s="87"/>
      <c r="EY152" s="87"/>
      <c r="EZ152" s="87"/>
      <c r="FA152" s="87"/>
      <c r="FB152" s="87"/>
      <c r="FC152" s="87"/>
      <c r="FD152" s="87"/>
      <c r="FE152" s="87"/>
      <c r="FF152" s="87"/>
      <c r="FG152" s="87"/>
      <c r="FH152" s="87"/>
      <c r="FI152" s="87"/>
      <c r="FJ152" s="87"/>
      <c r="FK152" s="87"/>
      <c r="FL152" s="87"/>
      <c r="FM152" s="87"/>
      <c r="FN152" s="87"/>
      <c r="FO152" s="87"/>
      <c r="FP152" s="87"/>
      <c r="FQ152" s="87"/>
      <c r="FR152" s="87"/>
      <c r="FS152" s="87"/>
      <c r="FT152" s="87"/>
      <c r="FU152" s="87"/>
      <c r="FV152" s="87"/>
      <c r="FW152" s="87">
        <v>1</v>
      </c>
      <c r="FX152" s="87">
        <v>1</v>
      </c>
      <c r="FY152" s="87">
        <v>1</v>
      </c>
      <c r="FZ152" s="87"/>
      <c r="GA152" s="87"/>
      <c r="GB152" s="87"/>
      <c r="GC152" s="87">
        <v>1</v>
      </c>
      <c r="GD152" s="87"/>
      <c r="GE152" s="87"/>
      <c r="GF152" s="87">
        <v>0</v>
      </c>
      <c r="GG152" s="87"/>
      <c r="GH152" s="87"/>
      <c r="GI152" s="87"/>
      <c r="GJ152" s="87"/>
      <c r="GK152" s="87"/>
      <c r="GL152" s="87"/>
      <c r="GM152" s="87">
        <v>0</v>
      </c>
      <c r="GN152" s="87"/>
      <c r="GO152" s="87"/>
      <c r="GP152" s="87">
        <v>0</v>
      </c>
      <c r="GQ152" s="87"/>
      <c r="GR152" s="87"/>
      <c r="GS152" s="87"/>
      <c r="GT152" s="87"/>
      <c r="GU152" s="87">
        <v>0</v>
      </c>
      <c r="GV152" s="87"/>
      <c r="GW152" s="87"/>
      <c r="GX152" s="87">
        <v>0</v>
      </c>
      <c r="GY152" s="87"/>
      <c r="GZ152" s="87"/>
      <c r="HA152" s="87"/>
      <c r="HB152" s="87"/>
      <c r="HC152" s="87">
        <v>0</v>
      </c>
    </row>
    <row r="153" spans="1:211" ht="36">
      <c r="A153" s="783" t="s">
        <v>677</v>
      </c>
      <c r="B153" s="87" t="s">
        <v>449</v>
      </c>
      <c r="C153" s="783" t="s">
        <v>2976</v>
      </c>
      <c r="D153" s="87" t="s">
        <v>3320</v>
      </c>
      <c r="E153" s="87" t="s">
        <v>3321</v>
      </c>
      <c r="F153" s="87" t="s">
        <v>4529</v>
      </c>
      <c r="G153" s="87" t="s">
        <v>3322</v>
      </c>
      <c r="H153" s="87" t="s">
        <v>3323</v>
      </c>
      <c r="I153" s="87" t="s">
        <v>4530</v>
      </c>
      <c r="J153" s="87" t="s">
        <v>4531</v>
      </c>
      <c r="K153" s="87" t="s">
        <v>3324</v>
      </c>
      <c r="L153" s="87" t="s">
        <v>4532</v>
      </c>
      <c r="M153" s="87">
        <v>17</v>
      </c>
      <c r="N153" s="87"/>
      <c r="O153" s="87"/>
      <c r="P153" s="87"/>
      <c r="Q153" s="87"/>
      <c r="R153" s="87"/>
      <c r="S153" s="87"/>
      <c r="T153" s="87"/>
      <c r="U153" s="87">
        <v>30</v>
      </c>
      <c r="V153" s="87">
        <v>13</v>
      </c>
      <c r="W153" s="87">
        <v>2</v>
      </c>
      <c r="X153" s="87"/>
      <c r="Y153" s="87"/>
      <c r="Z153" s="87"/>
      <c r="AA153" s="87"/>
      <c r="AB153" s="87"/>
      <c r="AC153" s="87"/>
      <c r="AD153" s="87"/>
      <c r="AE153" s="87"/>
      <c r="AF153" s="87"/>
      <c r="AG153" s="87"/>
      <c r="AH153" s="87"/>
      <c r="AI153" s="87"/>
      <c r="AJ153" s="87"/>
      <c r="AK153" s="87"/>
      <c r="AL153" s="87"/>
      <c r="AM153" s="87"/>
      <c r="AN153" s="87"/>
      <c r="AO153" s="87"/>
      <c r="AP153" s="87"/>
      <c r="AQ153" s="87"/>
      <c r="AR153" s="87"/>
      <c r="AS153" s="87"/>
      <c r="AT153" s="87"/>
      <c r="AU153" s="87"/>
      <c r="AV153" s="87"/>
      <c r="AW153" s="87"/>
      <c r="AX153" s="87"/>
      <c r="AY153" s="87"/>
      <c r="AZ153" s="87"/>
      <c r="BA153" s="87"/>
      <c r="BB153" s="87"/>
      <c r="BC153" s="87"/>
      <c r="BD153" s="87"/>
      <c r="BE153" s="87"/>
      <c r="BF153" s="87"/>
      <c r="BG153" s="87"/>
      <c r="BH153" s="87"/>
      <c r="BI153" s="87"/>
      <c r="BJ153" s="87"/>
      <c r="BK153" s="87"/>
      <c r="BL153" s="87"/>
      <c r="BM153" s="87"/>
      <c r="BN153" s="87"/>
      <c r="BO153" s="87"/>
      <c r="BP153" s="87"/>
      <c r="BQ153" s="87"/>
      <c r="BR153" s="87"/>
      <c r="BS153" s="87"/>
      <c r="BT153" s="87"/>
      <c r="BU153" s="87"/>
      <c r="BV153" s="87"/>
      <c r="BW153" s="87"/>
      <c r="BX153" s="87"/>
      <c r="BY153" s="87"/>
      <c r="BZ153" s="87"/>
      <c r="CA153" s="87"/>
      <c r="CB153" s="87"/>
      <c r="CC153" s="87"/>
      <c r="CD153" s="87"/>
      <c r="CE153" s="87"/>
      <c r="CF153" s="87"/>
      <c r="CG153" s="87"/>
      <c r="CH153" s="87"/>
      <c r="CI153" s="87"/>
      <c r="CJ153" s="87"/>
      <c r="CK153" s="87"/>
      <c r="CL153" s="87"/>
      <c r="CM153" s="87"/>
      <c r="CN153" s="87"/>
      <c r="CO153" s="87"/>
      <c r="CP153" s="87"/>
      <c r="CQ153" s="87"/>
      <c r="CR153" s="87"/>
      <c r="CS153" s="87"/>
      <c r="CT153" s="87"/>
      <c r="CU153" s="87"/>
      <c r="CV153" s="87"/>
      <c r="CW153" s="87"/>
      <c r="CX153" s="87"/>
      <c r="CY153" s="87"/>
      <c r="CZ153" s="87"/>
      <c r="DA153" s="87"/>
      <c r="DB153" s="87"/>
      <c r="DC153" s="87"/>
      <c r="DD153" s="87"/>
      <c r="DE153" s="87"/>
      <c r="DF153" s="87"/>
      <c r="DG153" s="87"/>
      <c r="DH153" s="87"/>
      <c r="DI153" s="87"/>
      <c r="DJ153" s="87"/>
      <c r="DK153" s="87"/>
      <c r="DL153" s="87"/>
      <c r="DM153" s="87"/>
      <c r="DN153" s="87"/>
      <c r="DO153" s="87"/>
      <c r="DP153" s="87"/>
      <c r="DQ153" s="87"/>
      <c r="DR153" s="87"/>
      <c r="DS153" s="87"/>
      <c r="DT153" s="87"/>
      <c r="DU153" s="87"/>
      <c r="DV153" s="87"/>
      <c r="DW153" s="87"/>
      <c r="DX153" s="87"/>
      <c r="DY153" s="87"/>
      <c r="DZ153" s="87"/>
      <c r="EA153" s="87"/>
      <c r="EB153" s="87"/>
      <c r="EC153" s="87"/>
      <c r="ED153" s="87"/>
      <c r="EE153" s="87"/>
      <c r="EF153" s="87"/>
      <c r="EG153" s="87"/>
      <c r="EH153" s="87"/>
      <c r="EI153" s="87"/>
      <c r="EJ153" s="87"/>
      <c r="EK153" s="87"/>
      <c r="EL153" s="87"/>
      <c r="EM153" s="87"/>
      <c r="EN153" s="87"/>
      <c r="EO153" s="87"/>
      <c r="EP153" s="87"/>
      <c r="EQ153" s="87"/>
      <c r="ER153" s="87"/>
      <c r="ES153" s="87"/>
      <c r="ET153" s="87"/>
      <c r="EU153" s="87"/>
      <c r="EV153" s="87"/>
      <c r="EW153" s="87"/>
      <c r="EX153" s="87"/>
      <c r="EY153" s="87"/>
      <c r="EZ153" s="87"/>
      <c r="FA153" s="87"/>
      <c r="FB153" s="87"/>
      <c r="FC153" s="87"/>
      <c r="FD153" s="87"/>
      <c r="FE153" s="87"/>
      <c r="FF153" s="87"/>
      <c r="FG153" s="87"/>
      <c r="FH153" s="87"/>
      <c r="FI153" s="87"/>
      <c r="FJ153" s="87"/>
      <c r="FK153" s="87"/>
      <c r="FL153" s="87"/>
      <c r="FM153" s="87"/>
      <c r="FN153" s="87"/>
      <c r="FO153" s="87"/>
      <c r="FP153" s="87"/>
      <c r="FQ153" s="87"/>
      <c r="FR153" s="87"/>
      <c r="FS153" s="87"/>
      <c r="FT153" s="87"/>
      <c r="FU153" s="87"/>
      <c r="FV153" s="87">
        <v>8</v>
      </c>
      <c r="FW153" s="87"/>
      <c r="FX153" s="87">
        <v>8</v>
      </c>
      <c r="FY153" s="87"/>
      <c r="FZ153" s="87"/>
      <c r="GA153" s="87"/>
      <c r="GB153" s="87">
        <v>8</v>
      </c>
      <c r="GC153" s="87">
        <v>8</v>
      </c>
      <c r="GD153" s="87"/>
      <c r="GE153" s="87"/>
      <c r="GF153" s="87">
        <v>0</v>
      </c>
      <c r="GG153" s="87"/>
      <c r="GH153" s="87"/>
      <c r="GI153" s="87"/>
      <c r="GJ153" s="87"/>
      <c r="GK153" s="87"/>
      <c r="GL153" s="87"/>
      <c r="GM153" s="87">
        <v>0</v>
      </c>
      <c r="GN153" s="87"/>
      <c r="GO153" s="87"/>
      <c r="GP153" s="87">
        <v>0</v>
      </c>
      <c r="GQ153" s="87"/>
      <c r="GR153" s="87"/>
      <c r="GS153" s="87"/>
      <c r="GT153" s="87"/>
      <c r="GU153" s="87">
        <v>0</v>
      </c>
      <c r="GV153" s="87"/>
      <c r="GW153" s="87"/>
      <c r="GX153" s="87">
        <v>0</v>
      </c>
      <c r="GY153" s="87"/>
      <c r="GZ153" s="87"/>
      <c r="HA153" s="87"/>
      <c r="HB153" s="87"/>
      <c r="HC153" s="87">
        <v>0</v>
      </c>
    </row>
    <row r="154" spans="1:211" ht="48">
      <c r="A154" s="783" t="s">
        <v>678</v>
      </c>
      <c r="B154" s="87" t="s">
        <v>450</v>
      </c>
      <c r="C154" s="783" t="s">
        <v>3473</v>
      </c>
      <c r="D154" s="87" t="s">
        <v>4533</v>
      </c>
      <c r="E154" s="87" t="s">
        <v>3785</v>
      </c>
      <c r="F154" s="87">
        <v>35405</v>
      </c>
      <c r="G154" s="87" t="s">
        <v>3786</v>
      </c>
      <c r="H154" s="87" t="s">
        <v>4534</v>
      </c>
      <c r="I154" s="87" t="s">
        <v>4535</v>
      </c>
      <c r="J154" s="87" t="s">
        <v>4536</v>
      </c>
      <c r="K154" s="87" t="s">
        <v>3325</v>
      </c>
      <c r="L154" s="87" t="s">
        <v>4537</v>
      </c>
      <c r="M154" s="87">
        <v>122</v>
      </c>
      <c r="N154" s="87">
        <v>0</v>
      </c>
      <c r="O154" s="87">
        <v>6</v>
      </c>
      <c r="P154" s="87">
        <v>4</v>
      </c>
      <c r="Q154" s="87">
        <v>31</v>
      </c>
      <c r="R154" s="87">
        <v>0</v>
      </c>
      <c r="S154" s="87">
        <v>0</v>
      </c>
      <c r="T154" s="87">
        <v>0</v>
      </c>
      <c r="U154" s="87">
        <v>79</v>
      </c>
      <c r="V154" s="87">
        <v>62</v>
      </c>
      <c r="W154" s="87">
        <v>11</v>
      </c>
      <c r="X154" s="87"/>
      <c r="Y154" s="87"/>
      <c r="Z154" s="87"/>
      <c r="AA154" s="87"/>
      <c r="AB154" s="87"/>
      <c r="AC154" s="87"/>
      <c r="AD154" s="87"/>
      <c r="AE154" s="87"/>
      <c r="AF154" s="87"/>
      <c r="AG154" s="87"/>
      <c r="AH154" s="87"/>
      <c r="AI154" s="87"/>
      <c r="AJ154" s="87"/>
      <c r="AK154" s="87"/>
      <c r="AL154" s="87"/>
      <c r="AM154" s="87"/>
      <c r="AN154" s="87"/>
      <c r="AO154" s="87"/>
      <c r="AP154" s="87"/>
      <c r="AQ154" s="87"/>
      <c r="AR154" s="87"/>
      <c r="AS154" s="87"/>
      <c r="AT154" s="87"/>
      <c r="AU154" s="87"/>
      <c r="AV154" s="87"/>
      <c r="AW154" s="87"/>
      <c r="AX154" s="87"/>
      <c r="AY154" s="87"/>
      <c r="AZ154" s="87"/>
      <c r="BA154" s="87"/>
      <c r="BB154" s="87"/>
      <c r="BC154" s="87"/>
      <c r="BD154" s="87"/>
      <c r="BE154" s="87"/>
      <c r="BF154" s="87"/>
      <c r="BG154" s="87"/>
      <c r="BH154" s="87"/>
      <c r="BI154" s="87"/>
      <c r="BJ154" s="87"/>
      <c r="BK154" s="87"/>
      <c r="BL154" s="87"/>
      <c r="BM154" s="87"/>
      <c r="BN154" s="87"/>
      <c r="BO154" s="87"/>
      <c r="BP154" s="87"/>
      <c r="BQ154" s="87"/>
      <c r="BR154" s="87"/>
      <c r="BS154" s="87"/>
      <c r="BT154" s="87"/>
      <c r="BU154" s="87"/>
      <c r="BV154" s="87"/>
      <c r="BW154" s="87"/>
      <c r="BX154" s="87"/>
      <c r="BY154" s="87"/>
      <c r="BZ154" s="87"/>
      <c r="CA154" s="87"/>
      <c r="CB154" s="87"/>
      <c r="CC154" s="87"/>
      <c r="CD154" s="87"/>
      <c r="CE154" s="87"/>
      <c r="CF154" s="87"/>
      <c r="CG154" s="87"/>
      <c r="CH154" s="87"/>
      <c r="CI154" s="87"/>
      <c r="CJ154" s="87"/>
      <c r="CK154" s="87"/>
      <c r="CL154" s="87"/>
      <c r="CM154" s="87"/>
      <c r="CN154" s="87"/>
      <c r="CO154" s="87"/>
      <c r="CP154" s="87"/>
      <c r="CQ154" s="87"/>
      <c r="CR154" s="87"/>
      <c r="CS154" s="87"/>
      <c r="CT154" s="87"/>
      <c r="CU154" s="87"/>
      <c r="CV154" s="87"/>
      <c r="CW154" s="87"/>
      <c r="CX154" s="87"/>
      <c r="CY154" s="87"/>
      <c r="CZ154" s="87"/>
      <c r="DA154" s="87"/>
      <c r="DB154" s="87"/>
      <c r="DC154" s="87"/>
      <c r="DD154" s="87"/>
      <c r="DE154" s="87"/>
      <c r="DF154" s="87"/>
      <c r="DG154" s="87"/>
      <c r="DH154" s="87"/>
      <c r="DI154" s="87"/>
      <c r="DJ154" s="87"/>
      <c r="DK154" s="87"/>
      <c r="DL154" s="87"/>
      <c r="DM154" s="87"/>
      <c r="DN154" s="87"/>
      <c r="DO154" s="87"/>
      <c r="DP154" s="87"/>
      <c r="DQ154" s="87"/>
      <c r="DR154" s="87"/>
      <c r="DS154" s="87"/>
      <c r="DT154" s="87"/>
      <c r="DU154" s="87"/>
      <c r="DV154" s="87"/>
      <c r="DW154" s="87"/>
      <c r="DX154" s="87"/>
      <c r="DY154" s="87"/>
      <c r="DZ154" s="87"/>
      <c r="EA154" s="87"/>
      <c r="EB154" s="87"/>
      <c r="EC154" s="87"/>
      <c r="ED154" s="87"/>
      <c r="EE154" s="87"/>
      <c r="EF154" s="87"/>
      <c r="EG154" s="87"/>
      <c r="EH154" s="87"/>
      <c r="EI154" s="87"/>
      <c r="EJ154" s="87"/>
      <c r="EK154" s="87">
        <v>4</v>
      </c>
      <c r="EL154" s="87">
        <v>0</v>
      </c>
      <c r="EM154" s="87"/>
      <c r="EN154" s="87"/>
      <c r="EO154" s="87">
        <v>1</v>
      </c>
      <c r="EP154" s="87"/>
      <c r="EQ154" s="87"/>
      <c r="ER154" s="87"/>
      <c r="ES154" s="87"/>
      <c r="ET154" s="87"/>
      <c r="EU154" s="87"/>
      <c r="EV154" s="87"/>
      <c r="EW154" s="87"/>
      <c r="EX154" s="87"/>
      <c r="EY154" s="87"/>
      <c r="EZ154" s="87"/>
      <c r="FA154" s="87"/>
      <c r="FB154" s="87"/>
      <c r="FC154" s="87"/>
      <c r="FD154" s="87"/>
      <c r="FE154" s="87"/>
      <c r="FF154" s="87"/>
      <c r="FG154" s="87"/>
      <c r="FH154" s="87"/>
      <c r="FI154" s="87"/>
      <c r="FJ154" s="87"/>
      <c r="FK154" s="87"/>
      <c r="FL154" s="87"/>
      <c r="FM154" s="87"/>
      <c r="FN154" s="87"/>
      <c r="FO154" s="87"/>
      <c r="FP154" s="87"/>
      <c r="FQ154" s="87"/>
      <c r="FR154" s="87"/>
      <c r="FS154" s="87"/>
      <c r="FT154" s="87"/>
      <c r="FU154" s="87"/>
      <c r="FV154" s="87">
        <v>7</v>
      </c>
      <c r="FW154" s="87">
        <v>18</v>
      </c>
      <c r="FX154" s="87">
        <v>25</v>
      </c>
      <c r="FY154" s="87">
        <v>8</v>
      </c>
      <c r="FZ154" s="87"/>
      <c r="GA154" s="87">
        <v>1</v>
      </c>
      <c r="GB154" s="87">
        <v>16</v>
      </c>
      <c r="GC154" s="87">
        <v>25</v>
      </c>
      <c r="GD154" s="87">
        <v>0</v>
      </c>
      <c r="GE154" s="87">
        <v>0</v>
      </c>
      <c r="GF154" s="87">
        <v>0</v>
      </c>
      <c r="GG154" s="87">
        <v>0</v>
      </c>
      <c r="GH154" s="87">
        <v>0</v>
      </c>
      <c r="GI154" s="87">
        <v>0</v>
      </c>
      <c r="GJ154" s="87">
        <v>0</v>
      </c>
      <c r="GK154" s="87">
        <v>0</v>
      </c>
      <c r="GL154" s="87">
        <v>0</v>
      </c>
      <c r="GM154" s="87">
        <v>0</v>
      </c>
      <c r="GN154" s="87"/>
      <c r="GO154" s="87">
        <v>1</v>
      </c>
      <c r="GP154" s="87">
        <v>1</v>
      </c>
      <c r="GQ154" s="87">
        <v>1</v>
      </c>
      <c r="GR154" s="87"/>
      <c r="GS154" s="87"/>
      <c r="GT154" s="87"/>
      <c r="GU154" s="87">
        <v>1</v>
      </c>
      <c r="GV154" s="87"/>
      <c r="GW154" s="87"/>
      <c r="GX154" s="87">
        <v>0</v>
      </c>
      <c r="GY154" s="87"/>
      <c r="GZ154" s="87"/>
      <c r="HA154" s="87"/>
      <c r="HB154" s="87"/>
      <c r="HC154" s="87">
        <v>0</v>
      </c>
    </row>
    <row r="155" spans="1:211" ht="60">
      <c r="A155" s="783" t="s">
        <v>679</v>
      </c>
      <c r="B155" s="87" t="s">
        <v>451</v>
      </c>
      <c r="C155" s="783" t="s">
        <v>4538</v>
      </c>
      <c r="D155" s="87" t="s">
        <v>4539</v>
      </c>
      <c r="E155" s="87" t="s">
        <v>3326</v>
      </c>
      <c r="F155" s="87">
        <v>2436</v>
      </c>
      <c r="G155" s="87" t="s">
        <v>3327</v>
      </c>
      <c r="H155" s="87" t="s">
        <v>3328</v>
      </c>
      <c r="I155" s="87" t="s">
        <v>4540</v>
      </c>
      <c r="J155" s="87" t="s">
        <v>4541</v>
      </c>
      <c r="K155" s="87" t="s">
        <v>3329</v>
      </c>
      <c r="L155" s="87" t="s">
        <v>4542</v>
      </c>
      <c r="M155" s="87">
        <v>27</v>
      </c>
      <c r="N155" s="87">
        <v>1</v>
      </c>
      <c r="O155" s="87">
        <v>0</v>
      </c>
      <c r="P155" s="87">
        <v>0</v>
      </c>
      <c r="Q155" s="87">
        <v>14</v>
      </c>
      <c r="R155" s="87">
        <v>0</v>
      </c>
      <c r="S155" s="87">
        <v>0</v>
      </c>
      <c r="T155" s="87"/>
      <c r="U155" s="87">
        <v>14</v>
      </c>
      <c r="V155" s="87">
        <v>23</v>
      </c>
      <c r="W155" s="87">
        <v>2</v>
      </c>
      <c r="X155" s="87"/>
      <c r="Y155" s="87"/>
      <c r="Z155" s="87"/>
      <c r="AA155" s="87"/>
      <c r="AB155" s="87"/>
      <c r="AC155" s="87"/>
      <c r="AD155" s="87"/>
      <c r="AE155" s="87"/>
      <c r="AF155" s="87"/>
      <c r="AG155" s="87"/>
      <c r="AH155" s="87"/>
      <c r="AI155" s="87"/>
      <c r="AJ155" s="87"/>
      <c r="AK155" s="87"/>
      <c r="AL155" s="87"/>
      <c r="AM155" s="87"/>
      <c r="AN155" s="87"/>
      <c r="AO155" s="87"/>
      <c r="AP155" s="87"/>
      <c r="AQ155" s="87"/>
      <c r="AR155" s="87"/>
      <c r="AS155" s="87"/>
      <c r="AT155" s="87"/>
      <c r="AU155" s="87"/>
      <c r="AV155" s="87"/>
      <c r="AW155" s="87"/>
      <c r="AX155" s="87"/>
      <c r="AY155" s="87"/>
      <c r="AZ155" s="87"/>
      <c r="BA155" s="87"/>
      <c r="BB155" s="87"/>
      <c r="BC155" s="87"/>
      <c r="BD155" s="87"/>
      <c r="BE155" s="87"/>
      <c r="BF155" s="87"/>
      <c r="BG155" s="87"/>
      <c r="BH155" s="87"/>
      <c r="BI155" s="87"/>
      <c r="BJ155" s="87"/>
      <c r="BK155" s="87"/>
      <c r="BL155" s="87"/>
      <c r="BM155" s="87"/>
      <c r="BN155" s="87"/>
      <c r="BO155" s="87"/>
      <c r="BP155" s="87"/>
      <c r="BQ155" s="87"/>
      <c r="BR155" s="87"/>
      <c r="BS155" s="87"/>
      <c r="BT155" s="87"/>
      <c r="BU155" s="87"/>
      <c r="BV155" s="87"/>
      <c r="BW155" s="87"/>
      <c r="BX155" s="87"/>
      <c r="BY155" s="87"/>
      <c r="BZ155" s="87"/>
      <c r="CA155" s="87"/>
      <c r="CB155" s="87"/>
      <c r="CC155" s="87"/>
      <c r="CD155" s="87"/>
      <c r="CE155" s="87"/>
      <c r="CF155" s="87"/>
      <c r="CG155" s="87"/>
      <c r="CH155" s="87"/>
      <c r="CI155" s="87"/>
      <c r="CJ155" s="87"/>
      <c r="CK155" s="87"/>
      <c r="CL155" s="87"/>
      <c r="CM155" s="87"/>
      <c r="CN155" s="87"/>
      <c r="CO155" s="87"/>
      <c r="CP155" s="87"/>
      <c r="CQ155" s="87"/>
      <c r="CR155" s="87"/>
      <c r="CS155" s="87"/>
      <c r="CT155" s="87"/>
      <c r="CU155" s="87"/>
      <c r="CV155" s="87"/>
      <c r="CW155" s="87"/>
      <c r="CX155" s="87"/>
      <c r="CY155" s="87"/>
      <c r="CZ155" s="87"/>
      <c r="DA155" s="87"/>
      <c r="DB155" s="87"/>
      <c r="DC155" s="87"/>
      <c r="DD155" s="87"/>
      <c r="DE155" s="87"/>
      <c r="DF155" s="87"/>
      <c r="DG155" s="87"/>
      <c r="DH155" s="87"/>
      <c r="DI155" s="87"/>
      <c r="DJ155" s="87"/>
      <c r="DK155" s="87"/>
      <c r="DL155" s="87"/>
      <c r="DM155" s="87"/>
      <c r="DN155" s="87"/>
      <c r="DO155" s="87"/>
      <c r="DP155" s="87"/>
      <c r="DQ155" s="87"/>
      <c r="DR155" s="87"/>
      <c r="DS155" s="87"/>
      <c r="DT155" s="87"/>
      <c r="DU155" s="87"/>
      <c r="DV155" s="87"/>
      <c r="DW155" s="87"/>
      <c r="DX155" s="87"/>
      <c r="DY155" s="87"/>
      <c r="DZ155" s="87"/>
      <c r="EA155" s="87"/>
      <c r="EB155" s="87"/>
      <c r="EC155" s="87"/>
      <c r="ED155" s="87"/>
      <c r="EE155" s="87"/>
      <c r="EF155" s="87"/>
      <c r="EG155" s="87"/>
      <c r="EH155" s="87"/>
      <c r="EI155" s="87"/>
      <c r="EJ155" s="87"/>
      <c r="EK155" s="87">
        <v>2</v>
      </c>
      <c r="EL155" s="87"/>
      <c r="EM155" s="87"/>
      <c r="EN155" s="87"/>
      <c r="EO155" s="87"/>
      <c r="EP155" s="87"/>
      <c r="EQ155" s="87"/>
      <c r="ER155" s="87"/>
      <c r="ES155" s="87"/>
      <c r="ET155" s="87"/>
      <c r="EU155" s="87"/>
      <c r="EV155" s="87"/>
      <c r="EW155" s="87"/>
      <c r="EX155" s="87"/>
      <c r="EY155" s="87"/>
      <c r="EZ155" s="87"/>
      <c r="FA155" s="87"/>
      <c r="FB155" s="87"/>
      <c r="FC155" s="87"/>
      <c r="FD155" s="87"/>
      <c r="FE155" s="87"/>
      <c r="FF155" s="87"/>
      <c r="FG155" s="87"/>
      <c r="FH155" s="87"/>
      <c r="FI155" s="87"/>
      <c r="FJ155" s="87"/>
      <c r="FK155" s="87"/>
      <c r="FL155" s="87"/>
      <c r="FM155" s="87"/>
      <c r="FN155" s="87"/>
      <c r="FO155" s="87"/>
      <c r="FP155" s="87"/>
      <c r="FQ155" s="87"/>
      <c r="FR155" s="87"/>
      <c r="FS155" s="87"/>
      <c r="FT155" s="87"/>
      <c r="FU155" s="87"/>
      <c r="FV155" s="87"/>
      <c r="FW155" s="87">
        <v>4</v>
      </c>
      <c r="FX155" s="87">
        <v>4</v>
      </c>
      <c r="FY155" s="87">
        <v>1</v>
      </c>
      <c r="FZ155" s="87"/>
      <c r="GA155" s="87"/>
      <c r="GB155" s="87">
        <v>3</v>
      </c>
      <c r="GC155" s="87">
        <v>4</v>
      </c>
      <c r="GD155" s="87"/>
      <c r="GE155" s="87"/>
      <c r="GF155" s="87">
        <v>0</v>
      </c>
      <c r="GG155" s="87"/>
      <c r="GH155" s="87"/>
      <c r="GI155" s="87"/>
      <c r="GJ155" s="87"/>
      <c r="GK155" s="87"/>
      <c r="GL155" s="87"/>
      <c r="GM155" s="87">
        <v>0</v>
      </c>
      <c r="GN155" s="87"/>
      <c r="GO155" s="87"/>
      <c r="GP155" s="87">
        <v>0</v>
      </c>
      <c r="GQ155" s="87"/>
      <c r="GR155" s="87"/>
      <c r="GS155" s="87"/>
      <c r="GT155" s="87"/>
      <c r="GU155" s="87">
        <v>0</v>
      </c>
      <c r="GV155" s="87"/>
      <c r="GW155" s="87"/>
      <c r="GX155" s="87">
        <v>0</v>
      </c>
      <c r="GY155" s="87"/>
      <c r="GZ155" s="87"/>
      <c r="HA155" s="87"/>
      <c r="HB155" s="87"/>
      <c r="HC155" s="87">
        <v>0</v>
      </c>
    </row>
    <row r="156" spans="1:211" ht="48">
      <c r="A156" s="783" t="s">
        <v>680</v>
      </c>
      <c r="B156" s="87" t="s">
        <v>452</v>
      </c>
      <c r="C156" s="783" t="s">
        <v>3474</v>
      </c>
      <c r="D156" s="87" t="s">
        <v>3551</v>
      </c>
      <c r="E156" s="87" t="s">
        <v>3475</v>
      </c>
      <c r="F156" s="87">
        <v>3117</v>
      </c>
      <c r="G156" s="87" t="s">
        <v>3330</v>
      </c>
      <c r="H156" s="87" t="s">
        <v>3552</v>
      </c>
      <c r="I156" s="87" t="s">
        <v>4022</v>
      </c>
      <c r="J156" s="87" t="s">
        <v>4023</v>
      </c>
      <c r="K156" s="87" t="s">
        <v>3331</v>
      </c>
      <c r="L156" s="87" t="s">
        <v>4543</v>
      </c>
      <c r="M156" s="87">
        <v>153</v>
      </c>
      <c r="N156" s="87">
        <v>0</v>
      </c>
      <c r="O156" s="87">
        <v>1</v>
      </c>
      <c r="P156" s="87">
        <v>2</v>
      </c>
      <c r="Q156" s="87">
        <v>14</v>
      </c>
      <c r="R156" s="87">
        <v>0</v>
      </c>
      <c r="S156" s="87">
        <v>0</v>
      </c>
      <c r="T156" s="87">
        <v>0</v>
      </c>
      <c r="U156" s="87">
        <v>84</v>
      </c>
      <c r="V156" s="87">
        <v>99</v>
      </c>
      <c r="W156" s="87">
        <v>40</v>
      </c>
      <c r="X156" s="87"/>
      <c r="Y156" s="87"/>
      <c r="Z156" s="87"/>
      <c r="AA156" s="87"/>
      <c r="AB156" s="87"/>
      <c r="AC156" s="87"/>
      <c r="AD156" s="87"/>
      <c r="AE156" s="87"/>
      <c r="AF156" s="87"/>
      <c r="AG156" s="87"/>
      <c r="AH156" s="87"/>
      <c r="AI156" s="87"/>
      <c r="AJ156" s="87"/>
      <c r="AK156" s="87"/>
      <c r="AL156" s="87"/>
      <c r="AM156" s="87"/>
      <c r="AN156" s="87"/>
      <c r="AO156" s="87"/>
      <c r="AP156" s="87"/>
      <c r="AQ156" s="87"/>
      <c r="AR156" s="87"/>
      <c r="AS156" s="87"/>
      <c r="AT156" s="87"/>
      <c r="AU156" s="87"/>
      <c r="AV156" s="87"/>
      <c r="AW156" s="87"/>
      <c r="AX156" s="87"/>
      <c r="AY156" s="87"/>
      <c r="AZ156" s="87"/>
      <c r="BA156" s="87"/>
      <c r="BB156" s="87"/>
      <c r="BC156" s="87"/>
      <c r="BD156" s="87"/>
      <c r="BE156" s="87"/>
      <c r="BF156" s="87"/>
      <c r="BG156" s="87"/>
      <c r="BH156" s="87"/>
      <c r="BI156" s="87"/>
      <c r="BJ156" s="87"/>
      <c r="BK156" s="87"/>
      <c r="BL156" s="87"/>
      <c r="BM156" s="87"/>
      <c r="BN156" s="87"/>
      <c r="BO156" s="87"/>
      <c r="BP156" s="87"/>
      <c r="BQ156" s="87"/>
      <c r="BR156" s="87"/>
      <c r="BS156" s="87"/>
      <c r="BT156" s="87"/>
      <c r="BU156" s="87"/>
      <c r="BV156" s="87"/>
      <c r="BW156" s="87"/>
      <c r="BX156" s="87"/>
      <c r="BY156" s="87"/>
      <c r="BZ156" s="87"/>
      <c r="CA156" s="87"/>
      <c r="CB156" s="87"/>
      <c r="CC156" s="87"/>
      <c r="CD156" s="87"/>
      <c r="CE156" s="87"/>
      <c r="CF156" s="87"/>
      <c r="CG156" s="87"/>
      <c r="CH156" s="87"/>
      <c r="CI156" s="87"/>
      <c r="CJ156" s="87"/>
      <c r="CK156" s="87"/>
      <c r="CL156" s="87"/>
      <c r="CM156" s="87"/>
      <c r="CN156" s="87"/>
      <c r="CO156" s="87"/>
      <c r="CP156" s="87"/>
      <c r="CQ156" s="87"/>
      <c r="CR156" s="87"/>
      <c r="CS156" s="87"/>
      <c r="CT156" s="87"/>
      <c r="CU156" s="87"/>
      <c r="CV156" s="87"/>
      <c r="CW156" s="87"/>
      <c r="CX156" s="87"/>
      <c r="CY156" s="87"/>
      <c r="CZ156" s="87"/>
      <c r="DA156" s="87"/>
      <c r="DB156" s="87"/>
      <c r="DC156" s="87"/>
      <c r="DD156" s="87"/>
      <c r="DE156" s="87"/>
      <c r="DF156" s="87"/>
      <c r="DG156" s="87"/>
      <c r="DH156" s="87"/>
      <c r="DI156" s="87"/>
      <c r="DJ156" s="87"/>
      <c r="DK156" s="87"/>
      <c r="DL156" s="87"/>
      <c r="DM156" s="87"/>
      <c r="DN156" s="87"/>
      <c r="DO156" s="87"/>
      <c r="DP156" s="87"/>
      <c r="DQ156" s="87"/>
      <c r="DR156" s="87"/>
      <c r="DS156" s="87"/>
      <c r="DT156" s="87"/>
      <c r="DU156" s="87"/>
      <c r="DV156" s="87"/>
      <c r="DW156" s="87"/>
      <c r="DX156" s="87"/>
      <c r="DY156" s="87"/>
      <c r="DZ156" s="87"/>
      <c r="EA156" s="87"/>
      <c r="EB156" s="87"/>
      <c r="EC156" s="87"/>
      <c r="ED156" s="87"/>
      <c r="EE156" s="87"/>
      <c r="EF156" s="87"/>
      <c r="EG156" s="87"/>
      <c r="EH156" s="87"/>
      <c r="EI156" s="87"/>
      <c r="EJ156" s="87"/>
      <c r="EK156" s="87">
        <v>2</v>
      </c>
      <c r="EL156" s="87">
        <v>0</v>
      </c>
      <c r="EM156" s="87">
        <v>0</v>
      </c>
      <c r="EN156" s="87">
        <v>0</v>
      </c>
      <c r="EO156" s="87">
        <v>1</v>
      </c>
      <c r="EP156" s="87">
        <v>0</v>
      </c>
      <c r="EQ156" s="87"/>
      <c r="ER156" s="87"/>
      <c r="ES156" s="87"/>
      <c r="ET156" s="87"/>
      <c r="EU156" s="87"/>
      <c r="EV156" s="87"/>
      <c r="EW156" s="87"/>
      <c r="EX156" s="87"/>
      <c r="EY156" s="87"/>
      <c r="EZ156" s="87"/>
      <c r="FA156" s="87"/>
      <c r="FB156" s="87"/>
      <c r="FC156" s="87"/>
      <c r="FD156" s="87"/>
      <c r="FE156" s="87"/>
      <c r="FF156" s="87"/>
      <c r="FG156" s="87"/>
      <c r="FH156" s="87"/>
      <c r="FI156" s="87"/>
      <c r="FJ156" s="87"/>
      <c r="FK156" s="87"/>
      <c r="FL156" s="87"/>
      <c r="FM156" s="87"/>
      <c r="FN156" s="87"/>
      <c r="FO156" s="87"/>
      <c r="FP156" s="87"/>
      <c r="FQ156" s="87"/>
      <c r="FR156" s="87"/>
      <c r="FS156" s="87"/>
      <c r="FT156" s="87"/>
      <c r="FU156" s="87"/>
      <c r="FV156" s="87">
        <v>12</v>
      </c>
      <c r="FW156" s="87">
        <v>5</v>
      </c>
      <c r="FX156" s="87">
        <v>17</v>
      </c>
      <c r="FY156" s="87">
        <v>5</v>
      </c>
      <c r="FZ156" s="87">
        <v>0</v>
      </c>
      <c r="GA156" s="87">
        <v>0</v>
      </c>
      <c r="GB156" s="87">
        <v>12</v>
      </c>
      <c r="GC156" s="87">
        <v>17</v>
      </c>
      <c r="GD156" s="87">
        <v>0</v>
      </c>
      <c r="GE156" s="87">
        <v>0</v>
      </c>
      <c r="GF156" s="87">
        <v>0</v>
      </c>
      <c r="GG156" s="87">
        <v>0</v>
      </c>
      <c r="GH156" s="87">
        <v>0</v>
      </c>
      <c r="GI156" s="87">
        <v>0</v>
      </c>
      <c r="GJ156" s="87">
        <v>0</v>
      </c>
      <c r="GK156" s="87">
        <v>0</v>
      </c>
      <c r="GL156" s="87">
        <v>0</v>
      </c>
      <c r="GM156" s="87">
        <v>0</v>
      </c>
      <c r="GN156" s="87">
        <v>0</v>
      </c>
      <c r="GO156" s="87">
        <v>0</v>
      </c>
      <c r="GP156" s="87">
        <v>0</v>
      </c>
      <c r="GQ156" s="87">
        <v>0</v>
      </c>
      <c r="GR156" s="87">
        <v>0</v>
      </c>
      <c r="GS156" s="87">
        <v>0</v>
      </c>
      <c r="GT156" s="87">
        <v>0</v>
      </c>
      <c r="GU156" s="87">
        <v>0</v>
      </c>
      <c r="GV156" s="87">
        <v>0</v>
      </c>
      <c r="GW156" s="87">
        <v>0</v>
      </c>
      <c r="GX156" s="87">
        <v>0</v>
      </c>
      <c r="GY156" s="87">
        <v>0</v>
      </c>
      <c r="GZ156" s="87">
        <v>0</v>
      </c>
      <c r="HA156" s="87">
        <v>0</v>
      </c>
      <c r="HB156" s="87">
        <v>0</v>
      </c>
      <c r="HC156" s="87">
        <v>0</v>
      </c>
    </row>
    <row r="157" spans="1:211" ht="48">
      <c r="A157" s="783" t="s">
        <v>681</v>
      </c>
      <c r="B157" s="87" t="s">
        <v>453</v>
      </c>
      <c r="C157" s="783" t="s">
        <v>4544</v>
      </c>
      <c r="D157" s="87" t="s">
        <v>4024</v>
      </c>
      <c r="E157" s="87" t="s">
        <v>3332</v>
      </c>
      <c r="F157" s="87">
        <v>1515</v>
      </c>
      <c r="G157" s="87" t="s">
        <v>4025</v>
      </c>
      <c r="H157" s="87" t="s">
        <v>3333</v>
      </c>
      <c r="I157" s="87" t="s">
        <v>4545</v>
      </c>
      <c r="J157" s="87" t="s">
        <v>4546</v>
      </c>
      <c r="K157" s="87" t="s">
        <v>4026</v>
      </c>
      <c r="L157" s="87" t="s">
        <v>4026</v>
      </c>
      <c r="M157" s="87">
        <v>17</v>
      </c>
      <c r="N157" s="87"/>
      <c r="O157" s="87">
        <v>3</v>
      </c>
      <c r="P157" s="87">
        <v>2</v>
      </c>
      <c r="Q157" s="87">
        <v>13</v>
      </c>
      <c r="R157" s="87"/>
      <c r="S157" s="87"/>
      <c r="T157" s="87"/>
      <c r="U157" s="87">
        <v>53</v>
      </c>
      <c r="V157" s="87">
        <v>24</v>
      </c>
      <c r="W157" s="87">
        <v>2</v>
      </c>
      <c r="X157" s="87"/>
      <c r="Y157" s="87"/>
      <c r="Z157" s="87"/>
      <c r="AA157" s="87"/>
      <c r="AB157" s="87"/>
      <c r="AC157" s="87"/>
      <c r="AD157" s="87"/>
      <c r="AE157" s="87"/>
      <c r="AF157" s="87"/>
      <c r="AG157" s="87"/>
      <c r="AH157" s="87"/>
      <c r="AI157" s="87"/>
      <c r="AJ157" s="87"/>
      <c r="AK157" s="87"/>
      <c r="AL157" s="87"/>
      <c r="AM157" s="87"/>
      <c r="AN157" s="87"/>
      <c r="AO157" s="87"/>
      <c r="AP157" s="87"/>
      <c r="AQ157" s="87"/>
      <c r="AR157" s="87"/>
      <c r="AS157" s="87"/>
      <c r="AT157" s="87"/>
      <c r="AU157" s="87"/>
      <c r="AV157" s="87"/>
      <c r="AW157" s="87"/>
      <c r="AX157" s="87"/>
      <c r="AY157" s="87"/>
      <c r="AZ157" s="87"/>
      <c r="BA157" s="87"/>
      <c r="BB157" s="87"/>
      <c r="BC157" s="87"/>
      <c r="BD157" s="87"/>
      <c r="BE157" s="87"/>
      <c r="BF157" s="87"/>
      <c r="BG157" s="87"/>
      <c r="BH157" s="87"/>
      <c r="BI157" s="87"/>
      <c r="BJ157" s="87"/>
      <c r="BK157" s="87"/>
      <c r="BL157" s="87"/>
      <c r="BM157" s="87"/>
      <c r="BN157" s="87"/>
      <c r="BO157" s="87"/>
      <c r="BP157" s="87"/>
      <c r="BQ157" s="87"/>
      <c r="BR157" s="87"/>
      <c r="BS157" s="87"/>
      <c r="BT157" s="87"/>
      <c r="BU157" s="87"/>
      <c r="BV157" s="87"/>
      <c r="BW157" s="87"/>
      <c r="BX157" s="87"/>
      <c r="BY157" s="87"/>
      <c r="BZ157" s="87"/>
      <c r="CA157" s="87"/>
      <c r="CB157" s="87"/>
      <c r="CC157" s="87"/>
      <c r="CD157" s="87"/>
      <c r="CE157" s="87"/>
      <c r="CF157" s="87"/>
      <c r="CG157" s="87"/>
      <c r="CH157" s="87"/>
      <c r="CI157" s="87"/>
      <c r="CJ157" s="87"/>
      <c r="CK157" s="87"/>
      <c r="CL157" s="87"/>
      <c r="CM157" s="87"/>
      <c r="CN157" s="87"/>
      <c r="CO157" s="87"/>
      <c r="CP157" s="87"/>
      <c r="CQ157" s="87"/>
      <c r="CR157" s="87"/>
      <c r="CS157" s="87"/>
      <c r="CT157" s="87"/>
      <c r="CU157" s="87"/>
      <c r="CV157" s="87"/>
      <c r="CW157" s="87"/>
      <c r="CX157" s="87"/>
      <c r="CY157" s="87"/>
      <c r="CZ157" s="87"/>
      <c r="DA157" s="87"/>
      <c r="DB157" s="87"/>
      <c r="DC157" s="87"/>
      <c r="DD157" s="87"/>
      <c r="DE157" s="87"/>
      <c r="DF157" s="87"/>
      <c r="DG157" s="87"/>
      <c r="DH157" s="87"/>
      <c r="DI157" s="87"/>
      <c r="DJ157" s="87"/>
      <c r="DK157" s="87"/>
      <c r="DL157" s="87"/>
      <c r="DM157" s="87"/>
      <c r="DN157" s="87"/>
      <c r="DO157" s="87"/>
      <c r="DP157" s="87"/>
      <c r="DQ157" s="87"/>
      <c r="DR157" s="87"/>
      <c r="DS157" s="87"/>
      <c r="DT157" s="87"/>
      <c r="DU157" s="87"/>
      <c r="DV157" s="87"/>
      <c r="DW157" s="87"/>
      <c r="DX157" s="87"/>
      <c r="DY157" s="87"/>
      <c r="DZ157" s="87"/>
      <c r="EA157" s="87"/>
      <c r="EB157" s="87"/>
      <c r="EC157" s="87"/>
      <c r="ED157" s="87"/>
      <c r="EE157" s="87"/>
      <c r="EF157" s="87"/>
      <c r="EG157" s="87"/>
      <c r="EH157" s="87"/>
      <c r="EI157" s="87"/>
      <c r="EJ157" s="87"/>
      <c r="EK157" s="87"/>
      <c r="EL157" s="87"/>
      <c r="EM157" s="87"/>
      <c r="EN157" s="87"/>
      <c r="EO157" s="87">
        <v>2</v>
      </c>
      <c r="EP157" s="87"/>
      <c r="EQ157" s="87"/>
      <c r="ER157" s="87"/>
      <c r="ES157" s="87"/>
      <c r="ET157" s="87"/>
      <c r="EU157" s="87"/>
      <c r="EV157" s="87"/>
      <c r="EW157" s="87"/>
      <c r="EX157" s="87"/>
      <c r="EY157" s="87"/>
      <c r="EZ157" s="87"/>
      <c r="FA157" s="87"/>
      <c r="FB157" s="87"/>
      <c r="FC157" s="87"/>
      <c r="FD157" s="87"/>
      <c r="FE157" s="87"/>
      <c r="FF157" s="87"/>
      <c r="FG157" s="87"/>
      <c r="FH157" s="87"/>
      <c r="FI157" s="87"/>
      <c r="FJ157" s="87"/>
      <c r="FK157" s="87"/>
      <c r="FL157" s="87"/>
      <c r="FM157" s="87"/>
      <c r="FN157" s="87"/>
      <c r="FO157" s="87"/>
      <c r="FP157" s="87"/>
      <c r="FQ157" s="87"/>
      <c r="FR157" s="87"/>
      <c r="FS157" s="87"/>
      <c r="FT157" s="87"/>
      <c r="FU157" s="87"/>
      <c r="FV157" s="87">
        <v>8</v>
      </c>
      <c r="FW157" s="87"/>
      <c r="FX157" s="87">
        <v>8</v>
      </c>
      <c r="FY157" s="87">
        <v>4</v>
      </c>
      <c r="FZ157" s="87"/>
      <c r="GA157" s="87"/>
      <c r="GB157" s="87">
        <v>4</v>
      </c>
      <c r="GC157" s="87">
        <v>8</v>
      </c>
      <c r="GD157" s="87"/>
      <c r="GE157" s="87"/>
      <c r="GF157" s="87">
        <v>0</v>
      </c>
      <c r="GG157" s="87"/>
      <c r="GH157" s="87"/>
      <c r="GI157" s="87"/>
      <c r="GJ157" s="87"/>
      <c r="GK157" s="87"/>
      <c r="GL157" s="87"/>
      <c r="GM157" s="87">
        <v>0</v>
      </c>
      <c r="GN157" s="87"/>
      <c r="GO157" s="87"/>
      <c r="GP157" s="87">
        <v>0</v>
      </c>
      <c r="GQ157" s="87"/>
      <c r="GR157" s="87"/>
      <c r="GS157" s="87"/>
      <c r="GT157" s="87"/>
      <c r="GU157" s="87">
        <v>0</v>
      </c>
      <c r="GV157" s="87"/>
      <c r="GW157" s="87"/>
      <c r="GX157" s="87">
        <v>0</v>
      </c>
      <c r="GY157" s="87"/>
      <c r="GZ157" s="87"/>
      <c r="HA157" s="87"/>
      <c r="HB157" s="87"/>
      <c r="HC157" s="87">
        <v>0</v>
      </c>
    </row>
    <row r="158" spans="1:211" ht="60">
      <c r="A158" s="783" t="s">
        <v>682</v>
      </c>
      <c r="B158" s="87" t="s">
        <v>454</v>
      </c>
      <c r="C158" s="783" t="s">
        <v>3787</v>
      </c>
      <c r="D158" s="87" t="s">
        <v>4547</v>
      </c>
      <c r="E158" s="87" t="s">
        <v>4548</v>
      </c>
      <c r="F158" s="87">
        <v>2384</v>
      </c>
      <c r="G158" s="87" t="s">
        <v>3334</v>
      </c>
      <c r="H158" s="87" t="s">
        <v>3335</v>
      </c>
      <c r="I158" s="87" t="s">
        <v>4549</v>
      </c>
      <c r="J158" s="87" t="s">
        <v>4550</v>
      </c>
      <c r="K158" s="87" t="s">
        <v>3336</v>
      </c>
      <c r="L158" s="87" t="s">
        <v>4551</v>
      </c>
      <c r="M158" s="87">
        <v>90</v>
      </c>
      <c r="N158" s="87"/>
      <c r="O158" s="87"/>
      <c r="P158" s="87"/>
      <c r="Q158" s="87">
        <v>33</v>
      </c>
      <c r="R158" s="87"/>
      <c r="S158" s="87"/>
      <c r="T158" s="87"/>
      <c r="U158" s="87">
        <v>79</v>
      </c>
      <c r="V158" s="87">
        <v>68</v>
      </c>
      <c r="W158" s="87">
        <v>38</v>
      </c>
      <c r="X158" s="87"/>
      <c r="Y158" s="87"/>
      <c r="Z158" s="87"/>
      <c r="AA158" s="87"/>
      <c r="AB158" s="87"/>
      <c r="AC158" s="87"/>
      <c r="AD158" s="87"/>
      <c r="AE158" s="87"/>
      <c r="AF158" s="87"/>
      <c r="AG158" s="87"/>
      <c r="AH158" s="87"/>
      <c r="AI158" s="87"/>
      <c r="AJ158" s="87"/>
      <c r="AK158" s="87"/>
      <c r="AL158" s="87"/>
      <c r="AM158" s="87"/>
      <c r="AN158" s="87"/>
      <c r="AO158" s="87"/>
      <c r="AP158" s="87"/>
      <c r="AQ158" s="87"/>
      <c r="AR158" s="87"/>
      <c r="AS158" s="87"/>
      <c r="AT158" s="87"/>
      <c r="AU158" s="87"/>
      <c r="AV158" s="87"/>
      <c r="AW158" s="87"/>
      <c r="AX158" s="87"/>
      <c r="AY158" s="87"/>
      <c r="AZ158" s="87"/>
      <c r="BA158" s="87"/>
      <c r="BB158" s="87"/>
      <c r="BC158" s="87"/>
      <c r="BD158" s="87"/>
      <c r="BE158" s="87"/>
      <c r="BF158" s="87"/>
      <c r="BG158" s="87"/>
      <c r="BH158" s="87"/>
      <c r="BI158" s="87"/>
      <c r="BJ158" s="87"/>
      <c r="BK158" s="87"/>
      <c r="BL158" s="87"/>
      <c r="BM158" s="87"/>
      <c r="BN158" s="87"/>
      <c r="BO158" s="87"/>
      <c r="BP158" s="87"/>
      <c r="BQ158" s="87"/>
      <c r="BR158" s="87"/>
      <c r="BS158" s="87"/>
      <c r="BT158" s="87"/>
      <c r="BU158" s="87"/>
      <c r="BV158" s="87"/>
      <c r="BW158" s="87"/>
      <c r="BX158" s="87"/>
      <c r="BY158" s="87"/>
      <c r="BZ158" s="87"/>
      <c r="CA158" s="87"/>
      <c r="CB158" s="87"/>
      <c r="CC158" s="87"/>
      <c r="CD158" s="87"/>
      <c r="CE158" s="87"/>
      <c r="CF158" s="87"/>
      <c r="CG158" s="87"/>
      <c r="CH158" s="87"/>
      <c r="CI158" s="87"/>
      <c r="CJ158" s="87"/>
      <c r="CK158" s="87"/>
      <c r="CL158" s="87"/>
      <c r="CM158" s="87"/>
      <c r="CN158" s="87"/>
      <c r="CO158" s="87"/>
      <c r="CP158" s="87"/>
      <c r="CQ158" s="87"/>
      <c r="CR158" s="87"/>
      <c r="CS158" s="87"/>
      <c r="CT158" s="87"/>
      <c r="CU158" s="87"/>
      <c r="CV158" s="87"/>
      <c r="CW158" s="87"/>
      <c r="CX158" s="87"/>
      <c r="CY158" s="87"/>
      <c r="CZ158" s="87"/>
      <c r="DA158" s="87"/>
      <c r="DB158" s="87"/>
      <c r="DC158" s="87"/>
      <c r="DD158" s="87"/>
      <c r="DE158" s="87"/>
      <c r="DF158" s="87"/>
      <c r="DG158" s="87"/>
      <c r="DH158" s="87"/>
      <c r="DI158" s="87"/>
      <c r="DJ158" s="87"/>
      <c r="DK158" s="87"/>
      <c r="DL158" s="87"/>
      <c r="DM158" s="87"/>
      <c r="DN158" s="87"/>
      <c r="DO158" s="87"/>
      <c r="DP158" s="87"/>
      <c r="DQ158" s="87"/>
      <c r="DR158" s="87"/>
      <c r="DS158" s="87"/>
      <c r="DT158" s="87"/>
      <c r="DU158" s="87"/>
      <c r="DV158" s="87"/>
      <c r="DW158" s="87"/>
      <c r="DX158" s="87"/>
      <c r="DY158" s="87"/>
      <c r="DZ158" s="87"/>
      <c r="EA158" s="87"/>
      <c r="EB158" s="87"/>
      <c r="EC158" s="87"/>
      <c r="ED158" s="87"/>
      <c r="EE158" s="87"/>
      <c r="EF158" s="87"/>
      <c r="EG158" s="87"/>
      <c r="EH158" s="87"/>
      <c r="EI158" s="87"/>
      <c r="EJ158" s="87"/>
      <c r="EK158" s="87"/>
      <c r="EL158" s="87"/>
      <c r="EM158" s="87"/>
      <c r="EN158" s="87"/>
      <c r="EO158" s="87"/>
      <c r="EP158" s="87"/>
      <c r="EQ158" s="87"/>
      <c r="ER158" s="87"/>
      <c r="ES158" s="87"/>
      <c r="ET158" s="87"/>
      <c r="EU158" s="87"/>
      <c r="EV158" s="87"/>
      <c r="EW158" s="87"/>
      <c r="EX158" s="87"/>
      <c r="EY158" s="87"/>
      <c r="EZ158" s="87"/>
      <c r="FA158" s="87"/>
      <c r="FB158" s="87"/>
      <c r="FC158" s="87"/>
      <c r="FD158" s="87"/>
      <c r="FE158" s="87"/>
      <c r="FF158" s="87"/>
      <c r="FG158" s="87"/>
      <c r="FH158" s="87"/>
      <c r="FI158" s="87"/>
      <c r="FJ158" s="87"/>
      <c r="FK158" s="87"/>
      <c r="FL158" s="87"/>
      <c r="FM158" s="87"/>
      <c r="FN158" s="87"/>
      <c r="FO158" s="87"/>
      <c r="FP158" s="87"/>
      <c r="FQ158" s="87"/>
      <c r="FR158" s="87"/>
      <c r="FS158" s="87"/>
      <c r="FT158" s="87"/>
      <c r="FU158" s="87"/>
      <c r="FV158" s="87">
        <v>25</v>
      </c>
      <c r="FW158" s="87">
        <v>16</v>
      </c>
      <c r="FX158" s="87">
        <v>41</v>
      </c>
      <c r="FY158" s="87">
        <v>40</v>
      </c>
      <c r="FZ158" s="87"/>
      <c r="GA158" s="87"/>
      <c r="GB158" s="87">
        <v>1</v>
      </c>
      <c r="GC158" s="87">
        <v>41</v>
      </c>
      <c r="GD158" s="87"/>
      <c r="GE158" s="87"/>
      <c r="GF158" s="87">
        <v>0</v>
      </c>
      <c r="GG158" s="87"/>
      <c r="GH158" s="87"/>
      <c r="GI158" s="87"/>
      <c r="GJ158" s="87"/>
      <c r="GK158" s="87"/>
      <c r="GL158" s="87"/>
      <c r="GM158" s="87">
        <v>0</v>
      </c>
      <c r="GN158" s="87"/>
      <c r="GO158" s="87"/>
      <c r="GP158" s="87">
        <v>0</v>
      </c>
      <c r="GQ158" s="87"/>
      <c r="GR158" s="87"/>
      <c r="GS158" s="87"/>
      <c r="GT158" s="87"/>
      <c r="GU158" s="87">
        <v>0</v>
      </c>
      <c r="GV158" s="87"/>
      <c r="GW158" s="87"/>
      <c r="GX158" s="87">
        <v>0</v>
      </c>
      <c r="GY158" s="87"/>
      <c r="GZ158" s="87"/>
      <c r="HA158" s="87"/>
      <c r="HB158" s="87"/>
      <c r="HC158" s="87">
        <v>0</v>
      </c>
    </row>
    <row r="159" spans="1:211" ht="36">
      <c r="A159" s="783" t="s">
        <v>683</v>
      </c>
      <c r="B159" s="87" t="s">
        <v>455</v>
      </c>
      <c r="C159" s="783" t="s">
        <v>3553</v>
      </c>
      <c r="D159" s="87" t="s">
        <v>3788</v>
      </c>
      <c r="E159" s="87" t="s">
        <v>4552</v>
      </c>
      <c r="F159" s="87" t="s">
        <v>4553</v>
      </c>
      <c r="G159" s="87" t="s">
        <v>4554</v>
      </c>
      <c r="H159" s="87" t="s">
        <v>4555</v>
      </c>
      <c r="I159" s="87" t="s">
        <v>4556</v>
      </c>
      <c r="J159" s="87" t="s">
        <v>4557</v>
      </c>
      <c r="K159" s="87" t="s">
        <v>3554</v>
      </c>
      <c r="L159" s="87" t="s">
        <v>3554</v>
      </c>
      <c r="M159" s="87">
        <v>29</v>
      </c>
      <c r="N159" s="87"/>
      <c r="O159" s="87"/>
      <c r="P159" s="87"/>
      <c r="Q159" s="87">
        <v>8</v>
      </c>
      <c r="R159" s="87"/>
      <c r="S159" s="87"/>
      <c r="T159" s="87"/>
      <c r="U159" s="87">
        <v>27</v>
      </c>
      <c r="V159" s="87">
        <v>20</v>
      </c>
      <c r="W159" s="87">
        <v>6</v>
      </c>
      <c r="X159" s="87"/>
      <c r="Y159" s="87"/>
      <c r="Z159" s="87"/>
      <c r="AA159" s="87"/>
      <c r="AB159" s="87"/>
      <c r="AC159" s="87"/>
      <c r="AD159" s="87"/>
      <c r="AE159" s="87"/>
      <c r="AF159" s="87"/>
      <c r="AG159" s="87"/>
      <c r="AH159" s="87"/>
      <c r="AI159" s="87"/>
      <c r="AJ159" s="87"/>
      <c r="AK159" s="87"/>
      <c r="AL159" s="87"/>
      <c r="AM159" s="87"/>
      <c r="AN159" s="87"/>
      <c r="AO159" s="87"/>
      <c r="AP159" s="87"/>
      <c r="AQ159" s="87"/>
      <c r="AR159" s="87"/>
      <c r="AS159" s="87"/>
      <c r="AT159" s="87"/>
      <c r="AU159" s="87"/>
      <c r="AV159" s="87"/>
      <c r="AW159" s="87"/>
      <c r="AX159" s="87"/>
      <c r="AY159" s="87"/>
      <c r="AZ159" s="87"/>
      <c r="BA159" s="87"/>
      <c r="BB159" s="87"/>
      <c r="BC159" s="87"/>
      <c r="BD159" s="87"/>
      <c r="BE159" s="87"/>
      <c r="BF159" s="87"/>
      <c r="BG159" s="87"/>
      <c r="BH159" s="87"/>
      <c r="BI159" s="87"/>
      <c r="BJ159" s="87"/>
      <c r="BK159" s="87"/>
      <c r="BL159" s="87"/>
      <c r="BM159" s="87"/>
      <c r="BN159" s="87"/>
      <c r="BO159" s="87"/>
      <c r="BP159" s="87"/>
      <c r="BQ159" s="87"/>
      <c r="BR159" s="87"/>
      <c r="BS159" s="87"/>
      <c r="BT159" s="87"/>
      <c r="BU159" s="87"/>
      <c r="BV159" s="87"/>
      <c r="BW159" s="87"/>
      <c r="BX159" s="87"/>
      <c r="BY159" s="87"/>
      <c r="BZ159" s="87"/>
      <c r="CA159" s="87"/>
      <c r="CB159" s="87"/>
      <c r="CC159" s="87"/>
      <c r="CD159" s="87"/>
      <c r="CE159" s="87"/>
      <c r="CF159" s="87"/>
      <c r="CG159" s="87"/>
      <c r="CH159" s="87"/>
      <c r="CI159" s="87"/>
      <c r="CJ159" s="87"/>
      <c r="CK159" s="87"/>
      <c r="CL159" s="87"/>
      <c r="CM159" s="87"/>
      <c r="CN159" s="87"/>
      <c r="CO159" s="87"/>
      <c r="CP159" s="87"/>
      <c r="CQ159" s="87"/>
      <c r="CR159" s="87"/>
      <c r="CS159" s="87"/>
      <c r="CT159" s="87"/>
      <c r="CU159" s="87"/>
      <c r="CV159" s="87"/>
      <c r="CW159" s="87"/>
      <c r="CX159" s="87"/>
      <c r="CY159" s="87"/>
      <c r="CZ159" s="87"/>
      <c r="DA159" s="87"/>
      <c r="DB159" s="87"/>
      <c r="DC159" s="87"/>
      <c r="DD159" s="87"/>
      <c r="DE159" s="87"/>
      <c r="DF159" s="87"/>
      <c r="DG159" s="87"/>
      <c r="DH159" s="87"/>
      <c r="DI159" s="87"/>
      <c r="DJ159" s="87"/>
      <c r="DK159" s="87"/>
      <c r="DL159" s="87"/>
      <c r="DM159" s="87"/>
      <c r="DN159" s="87"/>
      <c r="DO159" s="87"/>
      <c r="DP159" s="87"/>
      <c r="DQ159" s="87"/>
      <c r="DR159" s="87"/>
      <c r="DS159" s="87"/>
      <c r="DT159" s="87"/>
      <c r="DU159" s="87"/>
      <c r="DV159" s="87"/>
      <c r="DW159" s="87"/>
      <c r="DX159" s="87"/>
      <c r="DY159" s="87"/>
      <c r="DZ159" s="87"/>
      <c r="EA159" s="87"/>
      <c r="EB159" s="87"/>
      <c r="EC159" s="87"/>
      <c r="ED159" s="87"/>
      <c r="EE159" s="87"/>
      <c r="EF159" s="87"/>
      <c r="EG159" s="87"/>
      <c r="EH159" s="87"/>
      <c r="EI159" s="87"/>
      <c r="EJ159" s="87"/>
      <c r="EK159" s="87"/>
      <c r="EL159" s="87"/>
      <c r="EM159" s="87"/>
      <c r="EN159" s="87"/>
      <c r="EO159" s="87"/>
      <c r="EP159" s="87"/>
      <c r="EQ159" s="87"/>
      <c r="ER159" s="87"/>
      <c r="ES159" s="87"/>
      <c r="ET159" s="87"/>
      <c r="EU159" s="87"/>
      <c r="EV159" s="87"/>
      <c r="EW159" s="87"/>
      <c r="EX159" s="87"/>
      <c r="EY159" s="87"/>
      <c r="EZ159" s="87"/>
      <c r="FA159" s="87"/>
      <c r="FB159" s="87"/>
      <c r="FC159" s="87"/>
      <c r="FD159" s="87"/>
      <c r="FE159" s="87"/>
      <c r="FF159" s="87"/>
      <c r="FG159" s="87"/>
      <c r="FH159" s="87"/>
      <c r="FI159" s="87"/>
      <c r="FJ159" s="87"/>
      <c r="FK159" s="87"/>
      <c r="FL159" s="87"/>
      <c r="FM159" s="87"/>
      <c r="FN159" s="87"/>
      <c r="FO159" s="87"/>
      <c r="FP159" s="87"/>
      <c r="FQ159" s="87"/>
      <c r="FR159" s="87"/>
      <c r="FS159" s="87"/>
      <c r="FT159" s="87"/>
      <c r="FU159" s="87"/>
      <c r="FV159" s="87">
        <v>0</v>
      </c>
      <c r="FW159" s="87">
        <v>10</v>
      </c>
      <c r="FX159" s="87">
        <v>10</v>
      </c>
      <c r="FY159" s="87">
        <v>3</v>
      </c>
      <c r="FZ159" s="87"/>
      <c r="GA159" s="87">
        <v>2</v>
      </c>
      <c r="GB159" s="87">
        <v>7</v>
      </c>
      <c r="GC159" s="87">
        <v>12</v>
      </c>
      <c r="GD159" s="87"/>
      <c r="GE159" s="87">
        <v>1</v>
      </c>
      <c r="GF159" s="87">
        <v>1</v>
      </c>
      <c r="GG159" s="87"/>
      <c r="GH159" s="87"/>
      <c r="GI159" s="87"/>
      <c r="GJ159" s="87">
        <v>1</v>
      </c>
      <c r="GK159" s="87"/>
      <c r="GL159" s="87"/>
      <c r="GM159" s="87">
        <v>1</v>
      </c>
      <c r="GN159" s="87"/>
      <c r="GO159" s="87">
        <v>2</v>
      </c>
      <c r="GP159" s="87">
        <v>2</v>
      </c>
      <c r="GQ159" s="87">
        <v>2</v>
      </c>
      <c r="GR159" s="87"/>
      <c r="GS159" s="87"/>
      <c r="GT159" s="87"/>
      <c r="GU159" s="87">
        <v>2</v>
      </c>
      <c r="GV159" s="87"/>
      <c r="GW159" s="87"/>
      <c r="GX159" s="87">
        <v>0</v>
      </c>
      <c r="GY159" s="87"/>
      <c r="GZ159" s="87"/>
      <c r="HA159" s="87"/>
      <c r="HB159" s="87"/>
      <c r="HC159" s="87">
        <v>0</v>
      </c>
    </row>
    <row r="160" spans="1:211" ht="48">
      <c r="A160" s="783" t="s">
        <v>684</v>
      </c>
      <c r="B160" s="87" t="s">
        <v>456</v>
      </c>
      <c r="C160" s="783" t="s">
        <v>3555</v>
      </c>
      <c r="D160" s="87" t="s">
        <v>3337</v>
      </c>
      <c r="E160" s="87" t="s">
        <v>3338</v>
      </c>
      <c r="F160" s="87">
        <v>2629</v>
      </c>
      <c r="G160" s="87" t="s">
        <v>3339</v>
      </c>
      <c r="H160" s="87" t="s">
        <v>3340</v>
      </c>
      <c r="I160" s="87" t="s">
        <v>4027</v>
      </c>
      <c r="J160" s="87" t="s">
        <v>4028</v>
      </c>
      <c r="K160" s="87" t="s">
        <v>3341</v>
      </c>
      <c r="L160" s="87" t="s">
        <v>4029</v>
      </c>
      <c r="M160" s="87">
        <v>123</v>
      </c>
      <c r="N160" s="87">
        <v>0</v>
      </c>
      <c r="O160" s="87">
        <v>0</v>
      </c>
      <c r="P160" s="87">
        <v>6</v>
      </c>
      <c r="Q160" s="87">
        <v>30</v>
      </c>
      <c r="R160" s="87">
        <v>1</v>
      </c>
      <c r="S160" s="87">
        <v>0</v>
      </c>
      <c r="T160" s="87">
        <v>0</v>
      </c>
      <c r="U160" s="87">
        <v>94</v>
      </c>
      <c r="V160" s="87">
        <v>41</v>
      </c>
      <c r="W160" s="87">
        <v>14</v>
      </c>
      <c r="X160" s="87"/>
      <c r="Y160" s="87"/>
      <c r="Z160" s="87"/>
      <c r="AA160" s="87"/>
      <c r="AB160" s="87"/>
      <c r="AC160" s="87"/>
      <c r="AD160" s="87"/>
      <c r="AE160" s="87"/>
      <c r="AF160" s="87"/>
      <c r="AG160" s="87"/>
      <c r="AH160" s="87"/>
      <c r="AI160" s="87"/>
      <c r="AJ160" s="87"/>
      <c r="AK160" s="87"/>
      <c r="AL160" s="87"/>
      <c r="AM160" s="87"/>
      <c r="AN160" s="87"/>
      <c r="AO160" s="87"/>
      <c r="AP160" s="87"/>
      <c r="AQ160" s="87"/>
      <c r="AR160" s="87"/>
      <c r="AS160" s="87"/>
      <c r="AT160" s="87"/>
      <c r="AU160" s="87"/>
      <c r="AV160" s="87"/>
      <c r="AW160" s="87"/>
      <c r="AX160" s="87"/>
      <c r="AY160" s="87"/>
      <c r="AZ160" s="87"/>
      <c r="BA160" s="87"/>
      <c r="BB160" s="87"/>
      <c r="BC160" s="87"/>
      <c r="BD160" s="87"/>
      <c r="BE160" s="87"/>
      <c r="BF160" s="87"/>
      <c r="BG160" s="87"/>
      <c r="BH160" s="87"/>
      <c r="BI160" s="87"/>
      <c r="BJ160" s="87"/>
      <c r="BK160" s="87"/>
      <c r="BL160" s="87"/>
      <c r="BM160" s="87"/>
      <c r="BN160" s="87"/>
      <c r="BO160" s="87"/>
      <c r="BP160" s="87"/>
      <c r="BQ160" s="87"/>
      <c r="BR160" s="87"/>
      <c r="BS160" s="87"/>
      <c r="BT160" s="87"/>
      <c r="BU160" s="87"/>
      <c r="BV160" s="87"/>
      <c r="BW160" s="87"/>
      <c r="BX160" s="87"/>
      <c r="BY160" s="87"/>
      <c r="BZ160" s="87"/>
      <c r="CA160" s="87"/>
      <c r="CB160" s="87"/>
      <c r="CC160" s="87"/>
      <c r="CD160" s="87"/>
      <c r="CE160" s="87"/>
      <c r="CF160" s="87"/>
      <c r="CG160" s="87"/>
      <c r="CH160" s="87"/>
      <c r="CI160" s="87"/>
      <c r="CJ160" s="87"/>
      <c r="CK160" s="87"/>
      <c r="CL160" s="87"/>
      <c r="CM160" s="87"/>
      <c r="CN160" s="87"/>
      <c r="CO160" s="87"/>
      <c r="CP160" s="87"/>
      <c r="CQ160" s="87"/>
      <c r="CR160" s="87"/>
      <c r="CS160" s="87"/>
      <c r="CT160" s="87"/>
      <c r="CU160" s="87"/>
      <c r="CV160" s="87"/>
      <c r="CW160" s="87"/>
      <c r="CX160" s="87"/>
      <c r="CY160" s="87"/>
      <c r="CZ160" s="87"/>
      <c r="DA160" s="87"/>
      <c r="DB160" s="87"/>
      <c r="DC160" s="87"/>
      <c r="DD160" s="87"/>
      <c r="DE160" s="87"/>
      <c r="DF160" s="87"/>
      <c r="DG160" s="87"/>
      <c r="DH160" s="87"/>
      <c r="DI160" s="87"/>
      <c r="DJ160" s="87"/>
      <c r="DK160" s="87"/>
      <c r="DL160" s="87"/>
      <c r="DM160" s="87"/>
      <c r="DN160" s="87"/>
      <c r="DO160" s="87"/>
      <c r="DP160" s="87"/>
      <c r="DQ160" s="87"/>
      <c r="DR160" s="87"/>
      <c r="DS160" s="87"/>
      <c r="DT160" s="87"/>
      <c r="DU160" s="87"/>
      <c r="DV160" s="87"/>
      <c r="DW160" s="87"/>
      <c r="DX160" s="87"/>
      <c r="DY160" s="87"/>
      <c r="DZ160" s="87"/>
      <c r="EA160" s="87"/>
      <c r="EB160" s="87"/>
      <c r="EC160" s="87"/>
      <c r="ED160" s="87"/>
      <c r="EE160" s="87"/>
      <c r="EF160" s="87"/>
      <c r="EG160" s="87"/>
      <c r="EH160" s="87"/>
      <c r="EI160" s="87"/>
      <c r="EJ160" s="87"/>
      <c r="EK160" s="87">
        <v>2</v>
      </c>
      <c r="EL160" s="87"/>
      <c r="EM160" s="87"/>
      <c r="EN160" s="87"/>
      <c r="EO160" s="87">
        <v>3</v>
      </c>
      <c r="EP160" s="87"/>
      <c r="EQ160" s="87"/>
      <c r="ER160" s="87"/>
      <c r="ES160" s="87"/>
      <c r="ET160" s="87"/>
      <c r="EU160" s="87"/>
      <c r="EV160" s="87"/>
      <c r="EW160" s="87"/>
      <c r="EX160" s="87"/>
      <c r="EY160" s="87"/>
      <c r="EZ160" s="87"/>
      <c r="FA160" s="87"/>
      <c r="FB160" s="87"/>
      <c r="FC160" s="87"/>
      <c r="FD160" s="87"/>
      <c r="FE160" s="87"/>
      <c r="FF160" s="87"/>
      <c r="FG160" s="87"/>
      <c r="FH160" s="87"/>
      <c r="FI160" s="87"/>
      <c r="FJ160" s="87"/>
      <c r="FK160" s="87"/>
      <c r="FL160" s="87"/>
      <c r="FM160" s="87"/>
      <c r="FN160" s="87"/>
      <c r="FO160" s="87"/>
      <c r="FP160" s="87"/>
      <c r="FQ160" s="87"/>
      <c r="FR160" s="87"/>
      <c r="FS160" s="87"/>
      <c r="FT160" s="87"/>
      <c r="FU160" s="87"/>
      <c r="FV160" s="87">
        <v>20</v>
      </c>
      <c r="FW160" s="87"/>
      <c r="FX160" s="87">
        <v>20</v>
      </c>
      <c r="FY160" s="87">
        <v>20</v>
      </c>
      <c r="FZ160" s="87"/>
      <c r="GA160" s="87"/>
      <c r="GB160" s="87"/>
      <c r="GC160" s="87">
        <v>20</v>
      </c>
      <c r="GD160" s="87"/>
      <c r="GE160" s="87"/>
      <c r="GF160" s="87">
        <v>0</v>
      </c>
      <c r="GG160" s="87"/>
      <c r="GH160" s="87"/>
      <c r="GI160" s="87"/>
      <c r="GJ160" s="87"/>
      <c r="GK160" s="87"/>
      <c r="GL160" s="87"/>
      <c r="GM160" s="87">
        <v>0</v>
      </c>
      <c r="GN160" s="87"/>
      <c r="GO160" s="87"/>
      <c r="GP160" s="87">
        <v>0</v>
      </c>
      <c r="GQ160" s="87"/>
      <c r="GR160" s="87"/>
      <c r="GS160" s="87"/>
      <c r="GT160" s="87"/>
      <c r="GU160" s="87">
        <v>0</v>
      </c>
      <c r="GV160" s="87"/>
      <c r="GW160" s="87"/>
      <c r="GX160" s="87">
        <v>0</v>
      </c>
      <c r="GY160" s="87"/>
      <c r="GZ160" s="87"/>
      <c r="HA160" s="87"/>
      <c r="HB160" s="87"/>
      <c r="HC160" s="87">
        <v>0</v>
      </c>
    </row>
    <row r="161" spans="1:211" ht="48">
      <c r="A161" s="783" t="s">
        <v>685</v>
      </c>
      <c r="B161" s="87" t="s">
        <v>457</v>
      </c>
      <c r="C161" s="783" t="s">
        <v>4558</v>
      </c>
      <c r="D161" s="87" t="s">
        <v>3557</v>
      </c>
      <c r="E161" s="87" t="s">
        <v>3342</v>
      </c>
      <c r="F161" s="87">
        <v>5802</v>
      </c>
      <c r="G161" s="87" t="s">
        <v>3343</v>
      </c>
      <c r="H161" s="87" t="s">
        <v>3344</v>
      </c>
      <c r="I161" s="87" t="s">
        <v>4559</v>
      </c>
      <c r="J161" s="87" t="s">
        <v>4560</v>
      </c>
      <c r="K161" s="87" t="s">
        <v>3345</v>
      </c>
      <c r="L161" s="87" t="s">
        <v>3345</v>
      </c>
      <c r="M161" s="87">
        <v>17</v>
      </c>
      <c r="N161" s="87"/>
      <c r="O161" s="87"/>
      <c r="P161" s="87"/>
      <c r="Q161" s="87">
        <v>11</v>
      </c>
      <c r="R161" s="87"/>
      <c r="S161" s="87"/>
      <c r="T161" s="87"/>
      <c r="U161" s="87">
        <v>20</v>
      </c>
      <c r="V161" s="87">
        <v>25</v>
      </c>
      <c r="W161" s="87">
        <v>1</v>
      </c>
      <c r="X161" s="87"/>
      <c r="Y161" s="87"/>
      <c r="Z161" s="87"/>
      <c r="AA161" s="87"/>
      <c r="AB161" s="87"/>
      <c r="AC161" s="87"/>
      <c r="AD161" s="87"/>
      <c r="AE161" s="87"/>
      <c r="AF161" s="87"/>
      <c r="AG161" s="87"/>
      <c r="AH161" s="87"/>
      <c r="AI161" s="87"/>
      <c r="AJ161" s="87"/>
      <c r="AK161" s="87"/>
      <c r="AL161" s="87"/>
      <c r="AM161" s="87"/>
      <c r="AN161" s="87"/>
      <c r="AO161" s="87"/>
      <c r="AP161" s="87"/>
      <c r="AQ161" s="87"/>
      <c r="AR161" s="87"/>
      <c r="AS161" s="87"/>
      <c r="AT161" s="87"/>
      <c r="AU161" s="87"/>
      <c r="AV161" s="87"/>
      <c r="AW161" s="87"/>
      <c r="AX161" s="87"/>
      <c r="AY161" s="87"/>
      <c r="AZ161" s="87"/>
      <c r="BA161" s="87"/>
      <c r="BB161" s="87"/>
      <c r="BC161" s="87"/>
      <c r="BD161" s="87"/>
      <c r="BE161" s="87"/>
      <c r="BF161" s="87"/>
      <c r="BG161" s="87"/>
      <c r="BH161" s="87"/>
      <c r="BI161" s="87"/>
      <c r="BJ161" s="87"/>
      <c r="BK161" s="87"/>
      <c r="BL161" s="87"/>
      <c r="BM161" s="87"/>
      <c r="BN161" s="87"/>
      <c r="BO161" s="87"/>
      <c r="BP161" s="87"/>
      <c r="BQ161" s="87"/>
      <c r="BR161" s="87"/>
      <c r="BS161" s="87"/>
      <c r="BT161" s="87"/>
      <c r="BU161" s="87"/>
      <c r="BV161" s="87"/>
      <c r="BW161" s="87"/>
      <c r="BX161" s="87"/>
      <c r="BY161" s="87"/>
      <c r="BZ161" s="87"/>
      <c r="CA161" s="87"/>
      <c r="CB161" s="87"/>
      <c r="CC161" s="87"/>
      <c r="CD161" s="87"/>
      <c r="CE161" s="87"/>
      <c r="CF161" s="87"/>
      <c r="CG161" s="87"/>
      <c r="CH161" s="87"/>
      <c r="CI161" s="87"/>
      <c r="CJ161" s="87"/>
      <c r="CK161" s="87"/>
      <c r="CL161" s="87"/>
      <c r="CM161" s="87"/>
      <c r="CN161" s="87"/>
      <c r="CO161" s="87"/>
      <c r="CP161" s="87"/>
      <c r="CQ161" s="87"/>
      <c r="CR161" s="87"/>
      <c r="CS161" s="87"/>
      <c r="CT161" s="87"/>
      <c r="CU161" s="87"/>
      <c r="CV161" s="87"/>
      <c r="CW161" s="87"/>
      <c r="CX161" s="87"/>
      <c r="CY161" s="87"/>
      <c r="CZ161" s="87"/>
      <c r="DA161" s="87"/>
      <c r="DB161" s="87"/>
      <c r="DC161" s="87"/>
      <c r="DD161" s="87"/>
      <c r="DE161" s="87"/>
      <c r="DF161" s="87"/>
      <c r="DG161" s="87"/>
      <c r="DH161" s="87"/>
      <c r="DI161" s="87"/>
      <c r="DJ161" s="87"/>
      <c r="DK161" s="87"/>
      <c r="DL161" s="87"/>
      <c r="DM161" s="87"/>
      <c r="DN161" s="87"/>
      <c r="DO161" s="87"/>
      <c r="DP161" s="87"/>
      <c r="DQ161" s="87"/>
      <c r="DR161" s="87"/>
      <c r="DS161" s="87"/>
      <c r="DT161" s="87"/>
      <c r="DU161" s="87"/>
      <c r="DV161" s="87"/>
      <c r="DW161" s="87"/>
      <c r="DX161" s="87"/>
      <c r="DY161" s="87"/>
      <c r="DZ161" s="87"/>
      <c r="EA161" s="87"/>
      <c r="EB161" s="87"/>
      <c r="EC161" s="87"/>
      <c r="ED161" s="87"/>
      <c r="EE161" s="87"/>
      <c r="EF161" s="87"/>
      <c r="EG161" s="87"/>
      <c r="EH161" s="87"/>
      <c r="EI161" s="87"/>
      <c r="EJ161" s="87"/>
      <c r="EK161" s="87"/>
      <c r="EL161" s="87"/>
      <c r="EM161" s="87"/>
      <c r="EN161" s="87"/>
      <c r="EO161" s="87">
        <v>1</v>
      </c>
      <c r="EP161" s="87"/>
      <c r="EQ161" s="87"/>
      <c r="ER161" s="87"/>
      <c r="ES161" s="87"/>
      <c r="ET161" s="87"/>
      <c r="EU161" s="87"/>
      <c r="EV161" s="87"/>
      <c r="EW161" s="87"/>
      <c r="EX161" s="87"/>
      <c r="EY161" s="87"/>
      <c r="EZ161" s="87"/>
      <c r="FA161" s="87"/>
      <c r="FB161" s="87"/>
      <c r="FC161" s="87"/>
      <c r="FD161" s="87"/>
      <c r="FE161" s="87"/>
      <c r="FF161" s="87"/>
      <c r="FG161" s="87"/>
      <c r="FH161" s="87"/>
      <c r="FI161" s="87"/>
      <c r="FJ161" s="87"/>
      <c r="FK161" s="87"/>
      <c r="FL161" s="87"/>
      <c r="FM161" s="87"/>
      <c r="FN161" s="87"/>
      <c r="FO161" s="87"/>
      <c r="FP161" s="87"/>
      <c r="FQ161" s="87"/>
      <c r="FR161" s="87"/>
      <c r="FS161" s="87"/>
      <c r="FT161" s="87"/>
      <c r="FU161" s="87"/>
      <c r="FV161" s="87">
        <v>3</v>
      </c>
      <c r="FW161" s="87">
        <v>5</v>
      </c>
      <c r="FX161" s="87">
        <v>8</v>
      </c>
      <c r="FY161" s="87">
        <v>8</v>
      </c>
      <c r="FZ161" s="87"/>
      <c r="GA161" s="87"/>
      <c r="GB161" s="87"/>
      <c r="GC161" s="87">
        <v>8</v>
      </c>
      <c r="GD161" s="87"/>
      <c r="GE161" s="87">
        <v>12</v>
      </c>
      <c r="GF161" s="87">
        <v>12</v>
      </c>
      <c r="GG161" s="87"/>
      <c r="GH161" s="87"/>
      <c r="GI161" s="87"/>
      <c r="GJ161" s="87">
        <v>12</v>
      </c>
      <c r="GK161" s="87"/>
      <c r="GL161" s="87"/>
      <c r="GM161" s="87">
        <v>12</v>
      </c>
      <c r="GN161" s="87"/>
      <c r="GO161" s="87"/>
      <c r="GP161" s="87">
        <v>0</v>
      </c>
      <c r="GQ161" s="87"/>
      <c r="GR161" s="87"/>
      <c r="GS161" s="87"/>
      <c r="GT161" s="87"/>
      <c r="GU161" s="87">
        <v>0</v>
      </c>
      <c r="GV161" s="87"/>
      <c r="GW161" s="87"/>
      <c r="GX161" s="87">
        <v>0</v>
      </c>
      <c r="GY161" s="87"/>
      <c r="GZ161" s="87"/>
      <c r="HA161" s="87"/>
      <c r="HB161" s="87"/>
      <c r="HC161" s="87">
        <v>0</v>
      </c>
    </row>
    <row r="162" spans="1:211" ht="60">
      <c r="A162" s="783" t="s">
        <v>686</v>
      </c>
      <c r="B162" s="87" t="s">
        <v>458</v>
      </c>
      <c r="C162" s="783" t="s">
        <v>4561</v>
      </c>
      <c r="D162" s="87" t="s">
        <v>4562</v>
      </c>
      <c r="E162" s="87"/>
      <c r="F162" s="87"/>
      <c r="G162" s="87" t="s">
        <v>3346</v>
      </c>
      <c r="H162" s="87" t="s">
        <v>3347</v>
      </c>
      <c r="I162" s="87" t="s">
        <v>4563</v>
      </c>
      <c r="J162" s="87" t="s">
        <v>4564</v>
      </c>
      <c r="K162" s="87" t="s">
        <v>3348</v>
      </c>
      <c r="L162" s="87" t="s">
        <v>4565</v>
      </c>
      <c r="M162" s="87">
        <v>39</v>
      </c>
      <c r="N162" s="87"/>
      <c r="O162" s="87"/>
      <c r="P162" s="87"/>
      <c r="Q162" s="87">
        <v>10</v>
      </c>
      <c r="R162" s="87"/>
      <c r="S162" s="87"/>
      <c r="T162" s="87"/>
      <c r="U162" s="87">
        <v>50</v>
      </c>
      <c r="V162" s="87">
        <v>7</v>
      </c>
      <c r="W162" s="87">
        <v>4</v>
      </c>
      <c r="X162" s="87"/>
      <c r="Y162" s="87"/>
      <c r="Z162" s="87"/>
      <c r="AA162" s="87"/>
      <c r="AB162" s="87"/>
      <c r="AC162" s="87"/>
      <c r="AD162" s="87"/>
      <c r="AE162" s="87"/>
      <c r="AF162" s="87"/>
      <c r="AG162" s="87"/>
      <c r="AH162" s="87"/>
      <c r="AI162" s="87"/>
      <c r="AJ162" s="87"/>
      <c r="AK162" s="87"/>
      <c r="AL162" s="87"/>
      <c r="AM162" s="87"/>
      <c r="AN162" s="87"/>
      <c r="AO162" s="87"/>
      <c r="AP162" s="87"/>
      <c r="AQ162" s="87"/>
      <c r="AR162" s="87"/>
      <c r="AS162" s="87"/>
      <c r="AT162" s="87"/>
      <c r="AU162" s="87"/>
      <c r="AV162" s="87"/>
      <c r="AW162" s="87"/>
      <c r="AX162" s="87"/>
      <c r="AY162" s="87"/>
      <c r="AZ162" s="87"/>
      <c r="BA162" s="87"/>
      <c r="BB162" s="87"/>
      <c r="BC162" s="87"/>
      <c r="BD162" s="87"/>
      <c r="BE162" s="87"/>
      <c r="BF162" s="87"/>
      <c r="BG162" s="87"/>
      <c r="BH162" s="87"/>
      <c r="BI162" s="87"/>
      <c r="BJ162" s="87"/>
      <c r="BK162" s="87"/>
      <c r="BL162" s="87"/>
      <c r="BM162" s="87"/>
      <c r="BN162" s="87"/>
      <c r="BO162" s="87"/>
      <c r="BP162" s="87"/>
      <c r="BQ162" s="87"/>
      <c r="BR162" s="87"/>
      <c r="BS162" s="87"/>
      <c r="BT162" s="87"/>
      <c r="BU162" s="87"/>
      <c r="BV162" s="87"/>
      <c r="BW162" s="87"/>
      <c r="BX162" s="87"/>
      <c r="BY162" s="87"/>
      <c r="BZ162" s="87"/>
      <c r="CA162" s="87"/>
      <c r="CB162" s="87"/>
      <c r="CC162" s="87"/>
      <c r="CD162" s="87"/>
      <c r="CE162" s="87"/>
      <c r="CF162" s="87"/>
      <c r="CG162" s="87"/>
      <c r="CH162" s="87"/>
      <c r="CI162" s="87"/>
      <c r="CJ162" s="87"/>
      <c r="CK162" s="87"/>
      <c r="CL162" s="87"/>
      <c r="CM162" s="87"/>
      <c r="CN162" s="87"/>
      <c r="CO162" s="87"/>
      <c r="CP162" s="87"/>
      <c r="CQ162" s="87"/>
      <c r="CR162" s="87"/>
      <c r="CS162" s="87"/>
      <c r="CT162" s="87"/>
      <c r="CU162" s="87"/>
      <c r="CV162" s="87"/>
      <c r="CW162" s="87"/>
      <c r="CX162" s="87"/>
      <c r="CY162" s="87"/>
      <c r="CZ162" s="87"/>
      <c r="DA162" s="87"/>
      <c r="DB162" s="87"/>
      <c r="DC162" s="87"/>
      <c r="DD162" s="87"/>
      <c r="DE162" s="87"/>
      <c r="DF162" s="87"/>
      <c r="DG162" s="87"/>
      <c r="DH162" s="87"/>
      <c r="DI162" s="87"/>
      <c r="DJ162" s="87"/>
      <c r="DK162" s="87"/>
      <c r="DL162" s="87"/>
      <c r="DM162" s="87"/>
      <c r="DN162" s="87"/>
      <c r="DO162" s="87"/>
      <c r="DP162" s="87"/>
      <c r="DQ162" s="87"/>
      <c r="DR162" s="87"/>
      <c r="DS162" s="87"/>
      <c r="DT162" s="87"/>
      <c r="DU162" s="87"/>
      <c r="DV162" s="87"/>
      <c r="DW162" s="87"/>
      <c r="DX162" s="87"/>
      <c r="DY162" s="87"/>
      <c r="DZ162" s="87"/>
      <c r="EA162" s="87"/>
      <c r="EB162" s="87"/>
      <c r="EC162" s="87"/>
      <c r="ED162" s="87"/>
      <c r="EE162" s="87"/>
      <c r="EF162" s="87"/>
      <c r="EG162" s="87"/>
      <c r="EH162" s="87"/>
      <c r="EI162" s="87"/>
      <c r="EJ162" s="87"/>
      <c r="EK162" s="87">
        <v>8</v>
      </c>
      <c r="EL162" s="87"/>
      <c r="EM162" s="87"/>
      <c r="EN162" s="87"/>
      <c r="EO162" s="87"/>
      <c r="EP162" s="87"/>
      <c r="EQ162" s="87"/>
      <c r="ER162" s="87"/>
      <c r="ES162" s="87"/>
      <c r="ET162" s="87"/>
      <c r="EU162" s="87"/>
      <c r="EV162" s="87"/>
      <c r="EW162" s="87"/>
      <c r="EX162" s="87"/>
      <c r="EY162" s="87"/>
      <c r="EZ162" s="87"/>
      <c r="FA162" s="87"/>
      <c r="FB162" s="87"/>
      <c r="FC162" s="87"/>
      <c r="FD162" s="87"/>
      <c r="FE162" s="87"/>
      <c r="FF162" s="87"/>
      <c r="FG162" s="87"/>
      <c r="FH162" s="87"/>
      <c r="FI162" s="87"/>
      <c r="FJ162" s="87"/>
      <c r="FK162" s="87"/>
      <c r="FL162" s="87"/>
      <c r="FM162" s="87"/>
      <c r="FN162" s="87"/>
      <c r="FO162" s="87"/>
      <c r="FP162" s="87"/>
      <c r="FQ162" s="87"/>
      <c r="FR162" s="87"/>
      <c r="FS162" s="87"/>
      <c r="FT162" s="87"/>
      <c r="FU162" s="87"/>
      <c r="FV162" s="87">
        <v>3</v>
      </c>
      <c r="FW162" s="87">
        <v>57</v>
      </c>
      <c r="FX162" s="87">
        <v>60</v>
      </c>
      <c r="FY162" s="87">
        <v>30</v>
      </c>
      <c r="FZ162" s="87">
        <v>9</v>
      </c>
      <c r="GA162" s="87">
        <v>5</v>
      </c>
      <c r="GB162" s="87">
        <v>18</v>
      </c>
      <c r="GC162" s="87">
        <v>62</v>
      </c>
      <c r="GD162" s="87"/>
      <c r="GE162" s="87"/>
      <c r="GF162" s="87">
        <v>0</v>
      </c>
      <c r="GG162" s="87"/>
      <c r="GH162" s="87"/>
      <c r="GI162" s="87"/>
      <c r="GJ162" s="87"/>
      <c r="GK162" s="87"/>
      <c r="GL162" s="87"/>
      <c r="GM162" s="87">
        <v>0</v>
      </c>
      <c r="GN162" s="87"/>
      <c r="GO162" s="87">
        <v>5</v>
      </c>
      <c r="GP162" s="87">
        <v>5</v>
      </c>
      <c r="GQ162" s="87">
        <v>5</v>
      </c>
      <c r="GR162" s="87"/>
      <c r="GS162" s="87"/>
      <c r="GT162" s="87"/>
      <c r="GU162" s="87">
        <v>5</v>
      </c>
      <c r="GV162" s="87"/>
      <c r="GW162" s="87"/>
      <c r="GX162" s="87">
        <v>0</v>
      </c>
      <c r="GY162" s="87"/>
      <c r="GZ162" s="87"/>
      <c r="HA162" s="87"/>
      <c r="HB162" s="87"/>
      <c r="HC162" s="87">
        <v>0</v>
      </c>
    </row>
    <row r="163" spans="1:211" ht="48">
      <c r="A163" s="783" t="s">
        <v>687</v>
      </c>
      <c r="B163" s="87" t="s">
        <v>459</v>
      </c>
      <c r="C163" s="783" t="s">
        <v>2976</v>
      </c>
      <c r="D163" s="87" t="s">
        <v>3476</v>
      </c>
      <c r="E163" s="87" t="s">
        <v>3349</v>
      </c>
      <c r="F163" s="87">
        <v>2403</v>
      </c>
      <c r="G163" s="87" t="s">
        <v>3350</v>
      </c>
      <c r="H163" s="87" t="s">
        <v>3351</v>
      </c>
      <c r="I163" s="87" t="s">
        <v>4566</v>
      </c>
      <c r="J163" s="87" t="s">
        <v>4567</v>
      </c>
      <c r="K163" s="87" t="s">
        <v>3352</v>
      </c>
      <c r="L163" s="87" t="s">
        <v>4568</v>
      </c>
      <c r="M163" s="87">
        <v>6</v>
      </c>
      <c r="N163" s="87"/>
      <c r="O163" s="87"/>
      <c r="P163" s="87"/>
      <c r="Q163" s="87">
        <v>5</v>
      </c>
      <c r="R163" s="87"/>
      <c r="S163" s="87"/>
      <c r="T163" s="87"/>
      <c r="U163" s="87">
        <v>3</v>
      </c>
      <c r="V163" s="87"/>
      <c r="W163" s="87"/>
      <c r="X163" s="87"/>
      <c r="Y163" s="87"/>
      <c r="Z163" s="87"/>
      <c r="AA163" s="87"/>
      <c r="AB163" s="87"/>
      <c r="AC163" s="87"/>
      <c r="AD163" s="87"/>
      <c r="AE163" s="87"/>
      <c r="AF163" s="87"/>
      <c r="AG163" s="87"/>
      <c r="AH163" s="87"/>
      <c r="AI163" s="87"/>
      <c r="AJ163" s="87"/>
      <c r="AK163" s="87"/>
      <c r="AL163" s="87"/>
      <c r="AM163" s="87"/>
      <c r="AN163" s="87"/>
      <c r="AO163" s="87"/>
      <c r="AP163" s="87"/>
      <c r="AQ163" s="87"/>
      <c r="AR163" s="87"/>
      <c r="AS163" s="87"/>
      <c r="AT163" s="87"/>
      <c r="AU163" s="87"/>
      <c r="AV163" s="87"/>
      <c r="AW163" s="87"/>
      <c r="AX163" s="87"/>
      <c r="AY163" s="87"/>
      <c r="AZ163" s="87"/>
      <c r="BA163" s="87"/>
      <c r="BB163" s="87"/>
      <c r="BC163" s="87"/>
      <c r="BD163" s="87"/>
      <c r="BE163" s="87"/>
      <c r="BF163" s="87"/>
      <c r="BG163" s="87"/>
      <c r="BH163" s="87"/>
      <c r="BI163" s="87"/>
      <c r="BJ163" s="87"/>
      <c r="BK163" s="87"/>
      <c r="BL163" s="87"/>
      <c r="BM163" s="87"/>
      <c r="BN163" s="87"/>
      <c r="BO163" s="87"/>
      <c r="BP163" s="87"/>
      <c r="BQ163" s="87"/>
      <c r="BR163" s="87"/>
      <c r="BS163" s="87"/>
      <c r="BT163" s="87"/>
      <c r="BU163" s="87"/>
      <c r="BV163" s="87"/>
      <c r="BW163" s="87"/>
      <c r="BX163" s="87"/>
      <c r="BY163" s="87"/>
      <c r="BZ163" s="87"/>
      <c r="CA163" s="87"/>
      <c r="CB163" s="87"/>
      <c r="CC163" s="87"/>
      <c r="CD163" s="87"/>
      <c r="CE163" s="87"/>
      <c r="CF163" s="87"/>
      <c r="CG163" s="87"/>
      <c r="CH163" s="87"/>
      <c r="CI163" s="87"/>
      <c r="CJ163" s="87"/>
      <c r="CK163" s="87"/>
      <c r="CL163" s="87"/>
      <c r="CM163" s="87"/>
      <c r="CN163" s="87"/>
      <c r="CO163" s="87"/>
      <c r="CP163" s="87"/>
      <c r="CQ163" s="87"/>
      <c r="CR163" s="87"/>
      <c r="CS163" s="87"/>
      <c r="CT163" s="87"/>
      <c r="CU163" s="87"/>
      <c r="CV163" s="87"/>
      <c r="CW163" s="87"/>
      <c r="CX163" s="87"/>
      <c r="CY163" s="87"/>
      <c r="CZ163" s="87"/>
      <c r="DA163" s="87"/>
      <c r="DB163" s="87"/>
      <c r="DC163" s="87"/>
      <c r="DD163" s="87"/>
      <c r="DE163" s="87"/>
      <c r="DF163" s="87"/>
      <c r="DG163" s="87"/>
      <c r="DH163" s="87"/>
      <c r="DI163" s="87"/>
      <c r="DJ163" s="87"/>
      <c r="DK163" s="87"/>
      <c r="DL163" s="87"/>
      <c r="DM163" s="87"/>
      <c r="DN163" s="87"/>
      <c r="DO163" s="87"/>
      <c r="DP163" s="87"/>
      <c r="DQ163" s="87"/>
      <c r="DR163" s="87"/>
      <c r="DS163" s="87"/>
      <c r="DT163" s="87"/>
      <c r="DU163" s="87"/>
      <c r="DV163" s="87"/>
      <c r="DW163" s="87"/>
      <c r="DX163" s="87"/>
      <c r="DY163" s="87"/>
      <c r="DZ163" s="87"/>
      <c r="EA163" s="87"/>
      <c r="EB163" s="87"/>
      <c r="EC163" s="87"/>
      <c r="ED163" s="87"/>
      <c r="EE163" s="87"/>
      <c r="EF163" s="87"/>
      <c r="EG163" s="87"/>
      <c r="EH163" s="87"/>
      <c r="EI163" s="87"/>
      <c r="EJ163" s="87"/>
      <c r="EK163" s="87"/>
      <c r="EL163" s="87"/>
      <c r="EM163" s="87">
        <v>2</v>
      </c>
      <c r="EN163" s="87"/>
      <c r="EO163" s="87"/>
      <c r="EP163" s="87"/>
      <c r="EQ163" s="87"/>
      <c r="ER163" s="87"/>
      <c r="ES163" s="87"/>
      <c r="ET163" s="87"/>
      <c r="EU163" s="87"/>
      <c r="EV163" s="87"/>
      <c r="EW163" s="87"/>
      <c r="EX163" s="87"/>
      <c r="EY163" s="87"/>
      <c r="EZ163" s="87"/>
      <c r="FA163" s="87"/>
      <c r="FB163" s="87"/>
      <c r="FC163" s="87"/>
      <c r="FD163" s="87"/>
      <c r="FE163" s="87"/>
      <c r="FF163" s="87"/>
      <c r="FG163" s="87"/>
      <c r="FH163" s="87"/>
      <c r="FI163" s="87"/>
      <c r="FJ163" s="87"/>
      <c r="FK163" s="87"/>
      <c r="FL163" s="87"/>
      <c r="FM163" s="87"/>
      <c r="FN163" s="87"/>
      <c r="FO163" s="87"/>
      <c r="FP163" s="87"/>
      <c r="FQ163" s="87"/>
      <c r="FR163" s="87"/>
      <c r="FS163" s="87"/>
      <c r="FT163" s="87"/>
      <c r="FU163" s="87"/>
      <c r="FV163" s="87"/>
      <c r="FW163" s="87">
        <v>2</v>
      </c>
      <c r="FX163" s="87">
        <v>2</v>
      </c>
      <c r="FY163" s="87"/>
      <c r="FZ163" s="87"/>
      <c r="GA163" s="87">
        <v>2</v>
      </c>
      <c r="GB163" s="87"/>
      <c r="GC163" s="87">
        <v>2</v>
      </c>
      <c r="GD163" s="87"/>
      <c r="GE163" s="87"/>
      <c r="GF163" s="87">
        <v>0</v>
      </c>
      <c r="GG163" s="87"/>
      <c r="GH163" s="87"/>
      <c r="GI163" s="87"/>
      <c r="GJ163" s="87"/>
      <c r="GK163" s="87"/>
      <c r="GL163" s="87"/>
      <c r="GM163" s="87">
        <v>0</v>
      </c>
      <c r="GN163" s="87"/>
      <c r="GO163" s="87">
        <v>2</v>
      </c>
      <c r="GP163" s="87">
        <v>2</v>
      </c>
      <c r="GQ163" s="87"/>
      <c r="GR163" s="87">
        <v>2</v>
      </c>
      <c r="GS163" s="87"/>
      <c r="GT163" s="87"/>
      <c r="GU163" s="87">
        <v>2</v>
      </c>
      <c r="GV163" s="87"/>
      <c r="GW163" s="87"/>
      <c r="GX163" s="87">
        <v>0</v>
      </c>
      <c r="GY163" s="87"/>
      <c r="GZ163" s="87"/>
      <c r="HA163" s="87"/>
      <c r="HB163" s="87"/>
      <c r="HC163" s="87">
        <v>0</v>
      </c>
    </row>
    <row r="164" spans="1:211">
      <c r="M164">
        <f>SUM(M6:M163)</f>
        <v>6459</v>
      </c>
      <c r="N164">
        <f t="shared" ref="N164:AI164" si="0">SUM(N6:N163)</f>
        <v>2</v>
      </c>
      <c r="O164">
        <f t="shared" si="0"/>
        <v>312</v>
      </c>
      <c r="P164">
        <f t="shared" si="0"/>
        <v>254</v>
      </c>
      <c r="Q164">
        <f t="shared" si="0"/>
        <v>3846</v>
      </c>
      <c r="R164">
        <f t="shared" si="0"/>
        <v>20</v>
      </c>
      <c r="S164">
        <f t="shared" si="0"/>
        <v>1</v>
      </c>
      <c r="T164">
        <f t="shared" si="0"/>
        <v>0</v>
      </c>
      <c r="U164">
        <f t="shared" si="0"/>
        <v>7915</v>
      </c>
      <c r="V164">
        <f t="shared" si="0"/>
        <v>5553</v>
      </c>
      <c r="W164">
        <f t="shared" si="0"/>
        <v>1309</v>
      </c>
      <c r="X164">
        <f t="shared" si="0"/>
        <v>0</v>
      </c>
      <c r="Y164">
        <f t="shared" si="0"/>
        <v>0</v>
      </c>
      <c r="Z164">
        <f t="shared" si="0"/>
        <v>0</v>
      </c>
      <c r="AA164">
        <f t="shared" si="0"/>
        <v>0</v>
      </c>
      <c r="AB164">
        <f t="shared" si="0"/>
        <v>0</v>
      </c>
      <c r="AC164">
        <f t="shared" si="0"/>
        <v>0</v>
      </c>
      <c r="AD164">
        <f t="shared" si="0"/>
        <v>0</v>
      </c>
      <c r="AE164">
        <f t="shared" si="0"/>
        <v>0</v>
      </c>
      <c r="AF164">
        <f t="shared" si="0"/>
        <v>0</v>
      </c>
      <c r="AG164">
        <f t="shared" si="0"/>
        <v>0</v>
      </c>
      <c r="AH164">
        <f t="shared" si="0"/>
        <v>0</v>
      </c>
      <c r="AI164">
        <f t="shared" si="0"/>
        <v>0</v>
      </c>
      <c r="AJ164">
        <f>COUNTA(AJ6:AJ163)</f>
        <v>5</v>
      </c>
      <c r="AK164">
        <f t="shared" ref="AK164:CV164" si="1">COUNTA(AK6:AK163)</f>
        <v>5</v>
      </c>
      <c r="AL164">
        <f t="shared" si="1"/>
        <v>5</v>
      </c>
      <c r="AM164">
        <f t="shared" si="1"/>
        <v>0</v>
      </c>
      <c r="AN164">
        <f t="shared" si="1"/>
        <v>0</v>
      </c>
      <c r="AO164">
        <f t="shared" si="1"/>
        <v>0</v>
      </c>
      <c r="AP164">
        <f t="shared" si="1"/>
        <v>0</v>
      </c>
      <c r="AQ164">
        <f t="shared" si="1"/>
        <v>0</v>
      </c>
      <c r="AR164">
        <f t="shared" si="1"/>
        <v>0</v>
      </c>
      <c r="AS164">
        <f t="shared" si="1"/>
        <v>0</v>
      </c>
      <c r="AT164">
        <f t="shared" si="1"/>
        <v>0</v>
      </c>
      <c r="AU164">
        <f t="shared" si="1"/>
        <v>0</v>
      </c>
      <c r="AV164">
        <f t="shared" si="1"/>
        <v>0</v>
      </c>
      <c r="AW164">
        <f t="shared" si="1"/>
        <v>0</v>
      </c>
      <c r="AX164">
        <f t="shared" si="1"/>
        <v>0</v>
      </c>
      <c r="AY164">
        <f t="shared" si="1"/>
        <v>0</v>
      </c>
      <c r="AZ164">
        <f t="shared" si="1"/>
        <v>0</v>
      </c>
      <c r="BA164">
        <f t="shared" si="1"/>
        <v>0</v>
      </c>
      <c r="BB164">
        <f t="shared" si="1"/>
        <v>0</v>
      </c>
      <c r="BC164">
        <f t="shared" si="1"/>
        <v>0</v>
      </c>
      <c r="BD164">
        <f t="shared" si="1"/>
        <v>0</v>
      </c>
      <c r="BE164">
        <f t="shared" si="1"/>
        <v>0</v>
      </c>
      <c r="BF164">
        <f t="shared" si="1"/>
        <v>0</v>
      </c>
      <c r="BG164">
        <f t="shared" si="1"/>
        <v>0</v>
      </c>
      <c r="BH164">
        <f t="shared" si="1"/>
        <v>0</v>
      </c>
      <c r="BI164">
        <f t="shared" si="1"/>
        <v>0</v>
      </c>
      <c r="BJ164">
        <f t="shared" si="1"/>
        <v>0</v>
      </c>
      <c r="BK164">
        <f t="shared" si="1"/>
        <v>0</v>
      </c>
      <c r="BL164">
        <f t="shared" si="1"/>
        <v>0</v>
      </c>
      <c r="BM164">
        <f t="shared" si="1"/>
        <v>0</v>
      </c>
      <c r="BN164">
        <f t="shared" si="1"/>
        <v>0</v>
      </c>
      <c r="BO164">
        <f t="shared" si="1"/>
        <v>0</v>
      </c>
      <c r="BP164">
        <f t="shared" si="1"/>
        <v>0</v>
      </c>
      <c r="BQ164">
        <f t="shared" si="1"/>
        <v>0</v>
      </c>
      <c r="BR164">
        <f t="shared" si="1"/>
        <v>0</v>
      </c>
      <c r="BS164">
        <f t="shared" si="1"/>
        <v>0</v>
      </c>
      <c r="BT164">
        <f t="shared" si="1"/>
        <v>0</v>
      </c>
      <c r="BU164">
        <f t="shared" si="1"/>
        <v>0</v>
      </c>
      <c r="BV164">
        <f t="shared" si="1"/>
        <v>0</v>
      </c>
      <c r="BW164">
        <f t="shared" si="1"/>
        <v>0</v>
      </c>
      <c r="BX164">
        <f t="shared" si="1"/>
        <v>0</v>
      </c>
      <c r="BY164">
        <f t="shared" si="1"/>
        <v>0</v>
      </c>
      <c r="BZ164">
        <f t="shared" si="1"/>
        <v>0</v>
      </c>
      <c r="CA164">
        <f t="shared" si="1"/>
        <v>0</v>
      </c>
      <c r="CB164">
        <f t="shared" si="1"/>
        <v>0</v>
      </c>
      <c r="CC164">
        <f t="shared" si="1"/>
        <v>0</v>
      </c>
      <c r="CD164">
        <f t="shared" si="1"/>
        <v>0</v>
      </c>
      <c r="CE164">
        <f t="shared" si="1"/>
        <v>0</v>
      </c>
      <c r="CF164">
        <f t="shared" si="1"/>
        <v>0</v>
      </c>
      <c r="CG164">
        <f t="shared" si="1"/>
        <v>0</v>
      </c>
      <c r="CH164">
        <f t="shared" si="1"/>
        <v>0</v>
      </c>
      <c r="CI164">
        <f t="shared" si="1"/>
        <v>0</v>
      </c>
      <c r="CJ164">
        <f t="shared" si="1"/>
        <v>0</v>
      </c>
      <c r="CK164">
        <f t="shared" si="1"/>
        <v>0</v>
      </c>
      <c r="CL164">
        <f t="shared" si="1"/>
        <v>0</v>
      </c>
      <c r="CM164">
        <f t="shared" si="1"/>
        <v>0</v>
      </c>
      <c r="CN164">
        <f t="shared" si="1"/>
        <v>0</v>
      </c>
      <c r="CO164">
        <f t="shared" si="1"/>
        <v>0</v>
      </c>
      <c r="CP164">
        <f t="shared" si="1"/>
        <v>0</v>
      </c>
      <c r="CQ164">
        <f t="shared" si="1"/>
        <v>0</v>
      </c>
      <c r="CR164">
        <f t="shared" si="1"/>
        <v>0</v>
      </c>
      <c r="CS164">
        <f t="shared" si="1"/>
        <v>0</v>
      </c>
      <c r="CT164">
        <f t="shared" si="1"/>
        <v>0</v>
      </c>
      <c r="CU164">
        <f t="shared" si="1"/>
        <v>0</v>
      </c>
      <c r="CV164">
        <f t="shared" si="1"/>
        <v>0</v>
      </c>
      <c r="CW164">
        <f t="shared" ref="CW164:EJ164" si="2">COUNTA(CW6:CW163)</f>
        <v>0</v>
      </c>
      <c r="CX164">
        <f t="shared" si="2"/>
        <v>0</v>
      </c>
      <c r="CY164">
        <f t="shared" si="2"/>
        <v>0</v>
      </c>
      <c r="CZ164">
        <f t="shared" si="2"/>
        <v>0</v>
      </c>
      <c r="DA164">
        <f t="shared" si="2"/>
        <v>0</v>
      </c>
      <c r="DB164">
        <f t="shared" si="2"/>
        <v>0</v>
      </c>
      <c r="DC164">
        <f t="shared" si="2"/>
        <v>0</v>
      </c>
      <c r="DD164">
        <f t="shared" si="2"/>
        <v>0</v>
      </c>
      <c r="DE164">
        <f t="shared" si="2"/>
        <v>0</v>
      </c>
      <c r="DF164">
        <f t="shared" si="2"/>
        <v>0</v>
      </c>
      <c r="DG164">
        <f t="shared" si="2"/>
        <v>0</v>
      </c>
      <c r="DH164">
        <f t="shared" si="2"/>
        <v>0</v>
      </c>
      <c r="DI164">
        <f t="shared" si="2"/>
        <v>0</v>
      </c>
      <c r="DJ164">
        <f t="shared" si="2"/>
        <v>0</v>
      </c>
      <c r="DK164">
        <f t="shared" si="2"/>
        <v>0</v>
      </c>
      <c r="DL164">
        <f t="shared" si="2"/>
        <v>0</v>
      </c>
      <c r="DM164">
        <f t="shared" si="2"/>
        <v>0</v>
      </c>
      <c r="DN164">
        <f t="shared" si="2"/>
        <v>0</v>
      </c>
      <c r="DO164">
        <f t="shared" si="2"/>
        <v>0</v>
      </c>
      <c r="DP164">
        <f t="shared" si="2"/>
        <v>0</v>
      </c>
      <c r="DQ164">
        <f t="shared" si="2"/>
        <v>0</v>
      </c>
      <c r="DR164">
        <f t="shared" si="2"/>
        <v>0</v>
      </c>
      <c r="DS164">
        <f t="shared" si="2"/>
        <v>0</v>
      </c>
      <c r="DT164">
        <f t="shared" si="2"/>
        <v>0</v>
      </c>
      <c r="DU164">
        <f t="shared" si="2"/>
        <v>0</v>
      </c>
      <c r="DV164">
        <f t="shared" si="2"/>
        <v>0</v>
      </c>
      <c r="DW164">
        <f t="shared" si="2"/>
        <v>0</v>
      </c>
      <c r="DX164">
        <f t="shared" si="2"/>
        <v>0</v>
      </c>
      <c r="DY164">
        <f t="shared" si="2"/>
        <v>0</v>
      </c>
      <c r="DZ164">
        <f t="shared" si="2"/>
        <v>0</v>
      </c>
      <c r="EA164">
        <f t="shared" si="2"/>
        <v>0</v>
      </c>
      <c r="EB164">
        <f t="shared" si="2"/>
        <v>0</v>
      </c>
      <c r="EC164">
        <f t="shared" si="2"/>
        <v>0</v>
      </c>
      <c r="ED164">
        <f t="shared" si="2"/>
        <v>0</v>
      </c>
      <c r="EE164">
        <f t="shared" si="2"/>
        <v>0</v>
      </c>
      <c r="EF164">
        <f t="shared" si="2"/>
        <v>0</v>
      </c>
      <c r="EG164">
        <f t="shared" si="2"/>
        <v>0</v>
      </c>
      <c r="EH164">
        <f t="shared" si="2"/>
        <v>0</v>
      </c>
      <c r="EI164">
        <f t="shared" si="2"/>
        <v>0</v>
      </c>
      <c r="EJ164">
        <f t="shared" si="2"/>
        <v>0</v>
      </c>
      <c r="EK164">
        <f t="shared" ref="EK164:GV164" si="3">SUM(EK6:EK163)</f>
        <v>205</v>
      </c>
      <c r="EL164">
        <f t="shared" si="3"/>
        <v>21</v>
      </c>
      <c r="EM164">
        <f t="shared" si="3"/>
        <v>31</v>
      </c>
      <c r="EN164">
        <f t="shared" si="3"/>
        <v>6</v>
      </c>
      <c r="EO164">
        <f t="shared" si="3"/>
        <v>137</v>
      </c>
      <c r="EP164">
        <f t="shared" si="3"/>
        <v>58</v>
      </c>
      <c r="EQ164">
        <f t="shared" si="3"/>
        <v>0</v>
      </c>
      <c r="ER164">
        <f>COUNTA(ER6:ER163)</f>
        <v>1</v>
      </c>
      <c r="ES164">
        <f t="shared" ref="ES164:EV164" si="4">COUNTA(ES6:ES163)</f>
        <v>1</v>
      </c>
      <c r="ET164">
        <f t="shared" si="4"/>
        <v>1</v>
      </c>
      <c r="EU164">
        <f t="shared" si="4"/>
        <v>1</v>
      </c>
      <c r="EV164">
        <f t="shared" si="4"/>
        <v>1</v>
      </c>
      <c r="EW164">
        <f t="shared" si="3"/>
        <v>0</v>
      </c>
      <c r="EX164">
        <f>COUNTA(EX6:EX163)</f>
        <v>1</v>
      </c>
      <c r="EY164">
        <f t="shared" ref="EY164:FU164" si="5">COUNTA(EY6:EY163)</f>
        <v>1</v>
      </c>
      <c r="EZ164">
        <f t="shared" si="5"/>
        <v>1</v>
      </c>
      <c r="FA164">
        <f t="shared" si="5"/>
        <v>1</v>
      </c>
      <c r="FB164">
        <f t="shared" si="5"/>
        <v>0</v>
      </c>
      <c r="FC164">
        <f t="shared" si="5"/>
        <v>0</v>
      </c>
      <c r="FD164">
        <f t="shared" si="5"/>
        <v>0</v>
      </c>
      <c r="FE164">
        <f t="shared" si="5"/>
        <v>0</v>
      </c>
      <c r="FF164">
        <f t="shared" si="5"/>
        <v>0</v>
      </c>
      <c r="FG164">
        <f t="shared" si="5"/>
        <v>0</v>
      </c>
      <c r="FH164">
        <f t="shared" si="5"/>
        <v>0</v>
      </c>
      <c r="FI164">
        <f t="shared" si="5"/>
        <v>0</v>
      </c>
      <c r="FJ164">
        <f t="shared" si="5"/>
        <v>0</v>
      </c>
      <c r="FK164">
        <f t="shared" si="5"/>
        <v>0</v>
      </c>
      <c r="FL164">
        <f t="shared" si="5"/>
        <v>0</v>
      </c>
      <c r="FM164">
        <f t="shared" si="5"/>
        <v>0</v>
      </c>
      <c r="FN164">
        <f t="shared" si="5"/>
        <v>0</v>
      </c>
      <c r="FO164">
        <f t="shared" si="5"/>
        <v>0</v>
      </c>
      <c r="FP164">
        <f t="shared" si="5"/>
        <v>0</v>
      </c>
      <c r="FQ164">
        <f t="shared" si="5"/>
        <v>0</v>
      </c>
      <c r="FR164">
        <f t="shared" si="5"/>
        <v>0</v>
      </c>
      <c r="FS164">
        <f t="shared" si="5"/>
        <v>0</v>
      </c>
      <c r="FT164">
        <f t="shared" si="5"/>
        <v>0</v>
      </c>
      <c r="FU164">
        <f t="shared" si="5"/>
        <v>0</v>
      </c>
      <c r="FV164">
        <f t="shared" si="3"/>
        <v>1630</v>
      </c>
      <c r="FW164">
        <f t="shared" si="3"/>
        <v>3581</v>
      </c>
      <c r="FX164">
        <f t="shared" si="3"/>
        <v>5211</v>
      </c>
      <c r="FY164">
        <f t="shared" si="3"/>
        <v>1375</v>
      </c>
      <c r="FZ164">
        <f t="shared" si="3"/>
        <v>21</v>
      </c>
      <c r="GA164">
        <f t="shared" si="3"/>
        <v>653</v>
      </c>
      <c r="GB164">
        <f t="shared" si="3"/>
        <v>3434</v>
      </c>
      <c r="GC164">
        <f t="shared" si="3"/>
        <v>5483</v>
      </c>
      <c r="GD164">
        <f t="shared" si="3"/>
        <v>67</v>
      </c>
      <c r="GE164">
        <f t="shared" si="3"/>
        <v>753</v>
      </c>
      <c r="GF164">
        <f t="shared" si="3"/>
        <v>820</v>
      </c>
      <c r="GG164">
        <f t="shared" si="3"/>
        <v>24</v>
      </c>
      <c r="GH164">
        <f t="shared" si="3"/>
        <v>0</v>
      </c>
      <c r="GI164">
        <f t="shared" si="3"/>
        <v>202</v>
      </c>
      <c r="GJ164">
        <f t="shared" si="3"/>
        <v>481</v>
      </c>
      <c r="GK164">
        <f t="shared" si="3"/>
        <v>2</v>
      </c>
      <c r="GL164">
        <f t="shared" si="3"/>
        <v>266</v>
      </c>
      <c r="GM164">
        <f t="shared" si="3"/>
        <v>975</v>
      </c>
      <c r="GN164">
        <f t="shared" si="3"/>
        <v>128</v>
      </c>
      <c r="GO164">
        <f t="shared" si="3"/>
        <v>523</v>
      </c>
      <c r="GP164">
        <f t="shared" si="3"/>
        <v>651</v>
      </c>
      <c r="GQ164">
        <f t="shared" si="3"/>
        <v>536</v>
      </c>
      <c r="GR164">
        <f t="shared" si="3"/>
        <v>119</v>
      </c>
      <c r="GS164">
        <f t="shared" si="3"/>
        <v>110</v>
      </c>
      <c r="GT164">
        <f t="shared" si="3"/>
        <v>0</v>
      </c>
      <c r="GU164">
        <f t="shared" si="3"/>
        <v>765</v>
      </c>
      <c r="GV164">
        <f t="shared" si="3"/>
        <v>0</v>
      </c>
      <c r="GW164">
        <f t="shared" ref="GW164:HC164" si="6">SUM(GW6:GW163)</f>
        <v>0</v>
      </c>
      <c r="GX164">
        <f t="shared" si="6"/>
        <v>0</v>
      </c>
      <c r="GY164">
        <f t="shared" si="6"/>
        <v>0</v>
      </c>
      <c r="GZ164">
        <f t="shared" si="6"/>
        <v>0</v>
      </c>
      <c r="HA164">
        <f t="shared" si="6"/>
        <v>0</v>
      </c>
      <c r="HB164">
        <f t="shared" si="6"/>
        <v>0</v>
      </c>
      <c r="HC164">
        <f t="shared" si="6"/>
        <v>0</v>
      </c>
    </row>
  </sheetData>
  <autoFilter ref="A5:HC163" xr:uid="{00000000-0009-0000-0000-000011000000}"/>
  <phoneticPr fontId="5"/>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Sheet19">
    <tabColor rgb="FFFF0000"/>
  </sheetPr>
  <dimension ref="A1:AY164"/>
  <sheetViews>
    <sheetView zoomScale="85" zoomScaleNormal="85" workbookViewId="0">
      <pane xSplit="2" ySplit="5" topLeftCell="C50" activePane="bottomRight" state="frozen"/>
      <selection activeCell="C6" sqref="C6"/>
      <selection pane="topRight" activeCell="C6" sqref="C6"/>
      <selection pane="bottomLeft" activeCell="C6" sqref="C6"/>
      <selection pane="bottomRight" activeCell="A85" sqref="A85"/>
    </sheetView>
  </sheetViews>
  <sheetFormatPr defaultColWidth="9.140625" defaultRowHeight="12"/>
  <cols>
    <col min="1" max="1" width="12.7109375" style="86" bestFit="1" customWidth="1"/>
    <col min="2" max="12" width="12.7109375" bestFit="1" customWidth="1"/>
    <col min="13" max="13" width="12.7109375" customWidth="1"/>
    <col min="14" max="51" width="12.7109375" bestFit="1" customWidth="1"/>
  </cols>
  <sheetData>
    <row r="1" spans="1:51" s="75" customFormat="1">
      <c r="A1" s="82" t="s">
        <v>2622</v>
      </c>
      <c r="B1" s="74"/>
      <c r="C1" s="74" t="s">
        <v>460</v>
      </c>
      <c r="D1" s="74" t="s">
        <v>304</v>
      </c>
      <c r="E1" s="74" t="s">
        <v>304</v>
      </c>
      <c r="F1" s="74" t="s">
        <v>304</v>
      </c>
      <c r="G1" s="74" t="s">
        <v>304</v>
      </c>
      <c r="H1" s="74" t="s">
        <v>304</v>
      </c>
      <c r="I1" s="74" t="s">
        <v>304</v>
      </c>
      <c r="J1" s="74" t="s">
        <v>304</v>
      </c>
      <c r="K1" s="74" t="s">
        <v>304</v>
      </c>
      <c r="L1" s="74" t="s">
        <v>304</v>
      </c>
      <c r="M1" s="74" t="s">
        <v>304</v>
      </c>
      <c r="N1" s="74" t="s">
        <v>304</v>
      </c>
      <c r="O1" s="74" t="s">
        <v>304</v>
      </c>
      <c r="P1" s="74" t="s">
        <v>304</v>
      </c>
      <c r="Q1" s="74" t="s">
        <v>304</v>
      </c>
      <c r="R1" s="74" t="s">
        <v>304</v>
      </c>
      <c r="S1" s="74" t="s">
        <v>304</v>
      </c>
      <c r="T1" s="74" t="s">
        <v>304</v>
      </c>
      <c r="U1" s="74" t="s">
        <v>304</v>
      </c>
      <c r="V1" s="74" t="s">
        <v>304</v>
      </c>
      <c r="W1" s="74" t="s">
        <v>304</v>
      </c>
      <c r="X1" s="74" t="s">
        <v>304</v>
      </c>
      <c r="Y1" s="74" t="s">
        <v>304</v>
      </c>
      <c r="Z1" s="74" t="s">
        <v>304</v>
      </c>
      <c r="AA1" s="74" t="s">
        <v>304</v>
      </c>
      <c r="AB1" s="74" t="s">
        <v>304</v>
      </c>
      <c r="AC1" s="74" t="s">
        <v>304</v>
      </c>
      <c r="AD1" s="74" t="s">
        <v>304</v>
      </c>
      <c r="AE1" s="74" t="s">
        <v>304</v>
      </c>
      <c r="AF1" s="74" t="s">
        <v>304</v>
      </c>
      <c r="AG1" s="74" t="s">
        <v>304</v>
      </c>
      <c r="AH1" s="74" t="s">
        <v>304</v>
      </c>
      <c r="AI1" s="74" t="s">
        <v>304</v>
      </c>
      <c r="AJ1" s="74" t="s">
        <v>304</v>
      </c>
      <c r="AK1" s="74" t="s">
        <v>304</v>
      </c>
      <c r="AL1" s="74" t="s">
        <v>304</v>
      </c>
      <c r="AM1" s="74" t="s">
        <v>304</v>
      </c>
      <c r="AN1" s="74" t="s">
        <v>304</v>
      </c>
      <c r="AO1" s="74" t="s">
        <v>304</v>
      </c>
      <c r="AP1" s="74" t="s">
        <v>304</v>
      </c>
      <c r="AQ1" s="74" t="s">
        <v>304</v>
      </c>
      <c r="AR1" s="74" t="s">
        <v>304</v>
      </c>
      <c r="AS1" s="74" t="s">
        <v>304</v>
      </c>
      <c r="AT1" s="74" t="s">
        <v>304</v>
      </c>
      <c r="AU1" s="74" t="s">
        <v>304</v>
      </c>
      <c r="AV1" s="74" t="s">
        <v>304</v>
      </c>
      <c r="AW1" s="74" t="s">
        <v>304</v>
      </c>
      <c r="AX1" s="74" t="s">
        <v>304</v>
      </c>
      <c r="AY1" s="74" t="s">
        <v>304</v>
      </c>
    </row>
    <row r="2" spans="1:51" s="75" customFormat="1">
      <c r="A2" s="83" t="s">
        <v>2623</v>
      </c>
      <c r="B2" s="76"/>
      <c r="C2" s="76" t="s">
        <v>461</v>
      </c>
      <c r="D2" s="76" t="s">
        <v>304</v>
      </c>
      <c r="E2" s="76" t="s">
        <v>304</v>
      </c>
      <c r="F2" s="76" t="s">
        <v>304</v>
      </c>
      <c r="G2" s="76" t="s">
        <v>304</v>
      </c>
      <c r="H2" s="76" t="s">
        <v>304</v>
      </c>
      <c r="I2" s="76" t="s">
        <v>304</v>
      </c>
      <c r="J2" s="76" t="s">
        <v>304</v>
      </c>
      <c r="K2" s="76" t="s">
        <v>304</v>
      </c>
      <c r="L2" s="76" t="s">
        <v>304</v>
      </c>
      <c r="M2" s="76" t="s">
        <v>304</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304</v>
      </c>
      <c r="AI2" s="76" t="s">
        <v>304</v>
      </c>
      <c r="AJ2" s="76" t="s">
        <v>304</v>
      </c>
      <c r="AK2" s="76" t="s">
        <v>304</v>
      </c>
      <c r="AL2" s="76" t="s">
        <v>304</v>
      </c>
      <c r="AM2" s="76" t="s">
        <v>304</v>
      </c>
      <c r="AN2" s="76" t="s">
        <v>304</v>
      </c>
      <c r="AO2" s="76" t="s">
        <v>304</v>
      </c>
      <c r="AP2" s="76" t="s">
        <v>304</v>
      </c>
      <c r="AQ2" s="76" t="s">
        <v>304</v>
      </c>
      <c r="AR2" s="76" t="s">
        <v>304</v>
      </c>
      <c r="AS2" s="76" t="s">
        <v>304</v>
      </c>
      <c r="AT2" s="76" t="s">
        <v>304</v>
      </c>
      <c r="AU2" s="76" t="s">
        <v>304</v>
      </c>
      <c r="AV2" s="76" t="s">
        <v>304</v>
      </c>
      <c r="AW2" s="76" t="s">
        <v>304</v>
      </c>
      <c r="AX2" s="76" t="s">
        <v>304</v>
      </c>
      <c r="AY2" s="76" t="s">
        <v>304</v>
      </c>
    </row>
    <row r="3" spans="1:51" s="75" customFormat="1">
      <c r="A3" s="84" t="s">
        <v>304</v>
      </c>
      <c r="B3" s="77" t="s">
        <v>304</v>
      </c>
      <c r="C3" s="77" t="s">
        <v>462</v>
      </c>
      <c r="D3" s="77" t="s">
        <v>304</v>
      </c>
      <c r="E3" s="77" t="s">
        <v>304</v>
      </c>
      <c r="F3" s="77" t="s">
        <v>463</v>
      </c>
      <c r="G3" s="77" t="s">
        <v>304</v>
      </c>
      <c r="H3" s="77" t="s">
        <v>304</v>
      </c>
      <c r="I3" s="77" t="s">
        <v>304</v>
      </c>
      <c r="J3" s="77" t="s">
        <v>304</v>
      </c>
      <c r="K3" s="77" t="s">
        <v>304</v>
      </c>
      <c r="L3" s="77" t="s">
        <v>464</v>
      </c>
      <c r="M3" s="77" t="s">
        <v>304</v>
      </c>
      <c r="N3" s="77" t="s">
        <v>304</v>
      </c>
      <c r="O3" s="77" t="s">
        <v>304</v>
      </c>
      <c r="P3" s="77" t="s">
        <v>304</v>
      </c>
      <c r="Q3" s="77" t="s">
        <v>304</v>
      </c>
      <c r="R3" s="77" t="s">
        <v>304</v>
      </c>
      <c r="S3" s="77" t="s">
        <v>304</v>
      </c>
      <c r="T3" s="77" t="s">
        <v>465</v>
      </c>
      <c r="U3" s="77" t="s">
        <v>304</v>
      </c>
      <c r="V3" s="77" t="s">
        <v>304</v>
      </c>
      <c r="W3" s="77" t="s">
        <v>304</v>
      </c>
      <c r="X3" s="77" t="s">
        <v>304</v>
      </c>
      <c r="Y3" s="77" t="s">
        <v>304</v>
      </c>
      <c r="Z3" s="77" t="s">
        <v>304</v>
      </c>
      <c r="AA3" s="77" t="s">
        <v>304</v>
      </c>
      <c r="AB3" s="77" t="s">
        <v>304</v>
      </c>
      <c r="AC3" s="77" t="s">
        <v>466</v>
      </c>
      <c r="AD3" s="77" t="s">
        <v>304</v>
      </c>
      <c r="AE3" s="77" t="s">
        <v>304</v>
      </c>
      <c r="AF3" s="77" t="s">
        <v>304</v>
      </c>
      <c r="AG3" s="77" t="s">
        <v>304</v>
      </c>
      <c r="AH3" s="77" t="s">
        <v>304</v>
      </c>
      <c r="AI3" s="77" t="s">
        <v>304</v>
      </c>
      <c r="AJ3" s="77" t="s">
        <v>304</v>
      </c>
      <c r="AK3" s="77" t="s">
        <v>304</v>
      </c>
      <c r="AL3" s="77" t="s">
        <v>304</v>
      </c>
      <c r="AM3" s="77" t="s">
        <v>304</v>
      </c>
      <c r="AN3" s="77" t="s">
        <v>467</v>
      </c>
      <c r="AO3" s="77" t="s">
        <v>304</v>
      </c>
      <c r="AP3" s="77" t="s">
        <v>304</v>
      </c>
      <c r="AQ3" s="77" t="s">
        <v>304</v>
      </c>
      <c r="AR3" s="77" t="s">
        <v>304</v>
      </c>
      <c r="AS3" s="77" t="s">
        <v>304</v>
      </c>
      <c r="AT3" s="77" t="s">
        <v>304</v>
      </c>
      <c r="AU3" s="77" t="s">
        <v>304</v>
      </c>
      <c r="AV3" s="77" t="s">
        <v>304</v>
      </c>
      <c r="AW3" s="77" t="s">
        <v>304</v>
      </c>
      <c r="AX3" s="77" t="s">
        <v>304</v>
      </c>
      <c r="AY3" s="77" t="s">
        <v>304</v>
      </c>
    </row>
    <row r="4" spans="1:51" s="80" customFormat="1" ht="48" customHeight="1">
      <c r="A4" s="85" t="s">
        <v>3477</v>
      </c>
      <c r="B4" s="78" t="s">
        <v>2627</v>
      </c>
      <c r="C4" s="780" t="s">
        <v>2709</v>
      </c>
      <c r="D4" s="780" t="s">
        <v>2710</v>
      </c>
      <c r="E4" s="780" t="s">
        <v>2711</v>
      </c>
      <c r="F4" s="780" t="s">
        <v>90</v>
      </c>
      <c r="G4" s="780" t="s">
        <v>91</v>
      </c>
      <c r="H4" s="780" t="s">
        <v>92</v>
      </c>
      <c r="I4" s="780" t="s">
        <v>93</v>
      </c>
      <c r="J4" s="780" t="s">
        <v>94</v>
      </c>
      <c r="K4" s="780" t="s">
        <v>95</v>
      </c>
      <c r="L4" s="780" t="s">
        <v>90</v>
      </c>
      <c r="M4" s="780" t="s">
        <v>91</v>
      </c>
      <c r="N4" s="780" t="s">
        <v>105</v>
      </c>
      <c r="O4" s="780" t="s">
        <v>2712</v>
      </c>
      <c r="P4" s="780" t="s">
        <v>92</v>
      </c>
      <c r="Q4" s="780" t="s">
        <v>93</v>
      </c>
      <c r="R4" s="780" t="s">
        <v>107</v>
      </c>
      <c r="S4" s="780" t="s">
        <v>2713</v>
      </c>
      <c r="T4" s="780" t="s">
        <v>468</v>
      </c>
      <c r="U4" s="780" t="s">
        <v>469</v>
      </c>
      <c r="V4" s="780" t="s">
        <v>470</v>
      </c>
      <c r="W4" s="780" t="s">
        <v>471</v>
      </c>
      <c r="X4" s="780" t="s">
        <v>472</v>
      </c>
      <c r="Y4" s="780" t="s">
        <v>473</v>
      </c>
      <c r="Z4" s="780" t="s">
        <v>474</v>
      </c>
      <c r="AA4" s="780" t="s">
        <v>475</v>
      </c>
      <c r="AB4" s="780" t="s">
        <v>476</v>
      </c>
      <c r="AC4" s="780" t="s">
        <v>2714</v>
      </c>
      <c r="AD4" s="780" t="s">
        <v>2715</v>
      </c>
      <c r="AE4" s="780" t="s">
        <v>2716</v>
      </c>
      <c r="AF4" s="780" t="s">
        <v>2717</v>
      </c>
      <c r="AG4" s="780" t="s">
        <v>2718</v>
      </c>
      <c r="AH4" s="780" t="s">
        <v>2719</v>
      </c>
      <c r="AI4" s="780" t="s">
        <v>2720</v>
      </c>
      <c r="AJ4" s="780" t="s">
        <v>2721</v>
      </c>
      <c r="AK4" s="780" t="s">
        <v>2722</v>
      </c>
      <c r="AL4" s="780" t="s">
        <v>2723</v>
      </c>
      <c r="AM4" s="780" t="s">
        <v>2724</v>
      </c>
      <c r="AN4" s="780" t="s">
        <v>477</v>
      </c>
      <c r="AO4" s="780" t="s">
        <v>478</v>
      </c>
      <c r="AP4" s="780" t="s">
        <v>90</v>
      </c>
      <c r="AQ4" s="780" t="s">
        <v>91</v>
      </c>
      <c r="AR4" s="780" t="s">
        <v>479</v>
      </c>
      <c r="AS4" s="780" t="s">
        <v>480</v>
      </c>
      <c r="AT4" s="780" t="s">
        <v>92</v>
      </c>
      <c r="AU4" s="780" t="s">
        <v>93</v>
      </c>
      <c r="AV4" s="780" t="s">
        <v>481</v>
      </c>
      <c r="AW4" s="780" t="s">
        <v>482</v>
      </c>
      <c r="AX4" s="780" t="s">
        <v>94</v>
      </c>
      <c r="AY4" s="780" t="s">
        <v>95</v>
      </c>
    </row>
    <row r="5" spans="1:51">
      <c r="A5" s="781" t="s">
        <v>3478</v>
      </c>
      <c r="B5" s="782" t="s">
        <v>3479</v>
      </c>
      <c r="C5" s="782" t="s">
        <v>483</v>
      </c>
      <c r="D5" s="782" t="s">
        <v>484</v>
      </c>
      <c r="E5" s="782" t="s">
        <v>485</v>
      </c>
      <c r="F5" s="782" t="s">
        <v>486</v>
      </c>
      <c r="G5" s="782" t="s">
        <v>487</v>
      </c>
      <c r="H5" s="782" t="s">
        <v>488</v>
      </c>
      <c r="I5" s="782" t="s">
        <v>489</v>
      </c>
      <c r="J5" s="782" t="s">
        <v>490</v>
      </c>
      <c r="K5" s="782" t="s">
        <v>491</v>
      </c>
      <c r="L5" s="782" t="s">
        <v>492</v>
      </c>
      <c r="M5" s="782" t="s">
        <v>493</v>
      </c>
      <c r="N5" s="782" t="s">
        <v>494</v>
      </c>
      <c r="O5" s="782" t="s">
        <v>495</v>
      </c>
      <c r="P5" s="782" t="s">
        <v>496</v>
      </c>
      <c r="Q5" s="782" t="s">
        <v>497</v>
      </c>
      <c r="R5" s="782" t="s">
        <v>498</v>
      </c>
      <c r="S5" s="782" t="s">
        <v>499</v>
      </c>
      <c r="T5" s="782" t="s">
        <v>500</v>
      </c>
      <c r="U5" s="782" t="s">
        <v>501</v>
      </c>
      <c r="V5" s="782" t="s">
        <v>502</v>
      </c>
      <c r="W5" s="782" t="s">
        <v>503</v>
      </c>
      <c r="X5" s="782" t="s">
        <v>504</v>
      </c>
      <c r="Y5" s="782" t="s">
        <v>505</v>
      </c>
      <c r="Z5" s="782" t="s">
        <v>506</v>
      </c>
      <c r="AA5" s="782" t="s">
        <v>507</v>
      </c>
      <c r="AB5" s="782" t="s">
        <v>508</v>
      </c>
      <c r="AC5" s="782" t="s">
        <v>509</v>
      </c>
      <c r="AD5" s="782" t="s">
        <v>510</v>
      </c>
      <c r="AE5" s="782" t="s">
        <v>511</v>
      </c>
      <c r="AF5" s="782" t="s">
        <v>512</v>
      </c>
      <c r="AG5" s="782" t="s">
        <v>513</v>
      </c>
      <c r="AH5" s="782" t="s">
        <v>514</v>
      </c>
      <c r="AI5" s="782" t="s">
        <v>515</v>
      </c>
      <c r="AJ5" s="782" t="s">
        <v>516</v>
      </c>
      <c r="AK5" s="782" t="s">
        <v>517</v>
      </c>
      <c r="AL5" s="782" t="s">
        <v>518</v>
      </c>
      <c r="AM5" s="782" t="s">
        <v>519</v>
      </c>
      <c r="AN5" s="782" t="s">
        <v>520</v>
      </c>
      <c r="AO5" s="782" t="s">
        <v>521</v>
      </c>
      <c r="AP5" s="782" t="s">
        <v>522</v>
      </c>
      <c r="AQ5" s="782" t="s">
        <v>523</v>
      </c>
      <c r="AR5" s="782" t="s">
        <v>524</v>
      </c>
      <c r="AS5" s="782" t="s">
        <v>525</v>
      </c>
      <c r="AT5" s="782" t="s">
        <v>526</v>
      </c>
      <c r="AU5" s="782" t="s">
        <v>527</v>
      </c>
      <c r="AV5" s="782" t="s">
        <v>528</v>
      </c>
      <c r="AW5" s="782" t="s">
        <v>529</v>
      </c>
      <c r="AX5" s="782" t="s">
        <v>530</v>
      </c>
      <c r="AY5" s="782" t="s">
        <v>531</v>
      </c>
    </row>
    <row r="6" spans="1:51" s="509" customFormat="1">
      <c r="A6" s="508" t="s">
        <v>532</v>
      </c>
      <c r="B6" s="509" t="s">
        <v>303</v>
      </c>
      <c r="V6" s="509">
        <v>0</v>
      </c>
      <c r="Y6" s="509">
        <v>0</v>
      </c>
      <c r="AB6" s="509">
        <v>0</v>
      </c>
    </row>
    <row r="7" spans="1:51" s="509" customFormat="1">
      <c r="A7" s="508" t="s">
        <v>533</v>
      </c>
      <c r="B7" s="509" t="s">
        <v>305</v>
      </c>
      <c r="V7" s="509">
        <v>0</v>
      </c>
      <c r="Y7" s="509">
        <v>0</v>
      </c>
      <c r="AB7" s="509">
        <v>0</v>
      </c>
    </row>
    <row r="8" spans="1:51" s="509" customFormat="1">
      <c r="A8" s="508" t="s">
        <v>534</v>
      </c>
      <c r="B8" s="509" t="s">
        <v>306</v>
      </c>
      <c r="V8" s="509">
        <v>0</v>
      </c>
      <c r="Y8" s="509">
        <v>0</v>
      </c>
      <c r="AB8" s="509">
        <v>0</v>
      </c>
    </row>
    <row r="9" spans="1:51" s="509" customFormat="1">
      <c r="A9" s="508" t="s">
        <v>535</v>
      </c>
      <c r="B9" s="509" t="s">
        <v>307</v>
      </c>
      <c r="V9" s="509">
        <v>0</v>
      </c>
      <c r="Y9" s="509">
        <v>0</v>
      </c>
      <c r="AB9" s="509">
        <v>0</v>
      </c>
    </row>
    <row r="10" spans="1:51" s="509" customFormat="1">
      <c r="A10" s="508" t="s">
        <v>536</v>
      </c>
      <c r="B10" s="509" t="s">
        <v>308</v>
      </c>
      <c r="V10" s="509">
        <v>0</v>
      </c>
      <c r="Y10" s="509">
        <v>0</v>
      </c>
      <c r="AB10" s="509">
        <v>0</v>
      </c>
    </row>
    <row r="11" spans="1:51" s="509" customFormat="1">
      <c r="A11" s="508" t="s">
        <v>537</v>
      </c>
      <c r="B11" s="509" t="s">
        <v>309</v>
      </c>
      <c r="V11" s="509">
        <v>0</v>
      </c>
      <c r="Y11" s="509">
        <v>0</v>
      </c>
      <c r="AB11" s="509">
        <v>0</v>
      </c>
    </row>
    <row r="12" spans="1:51" s="509" customFormat="1">
      <c r="A12" s="508" t="s">
        <v>538</v>
      </c>
      <c r="B12" s="509" t="s">
        <v>310</v>
      </c>
      <c r="V12" s="509">
        <v>0</v>
      </c>
      <c r="Y12" s="509">
        <v>0</v>
      </c>
      <c r="AB12" s="509">
        <v>0</v>
      </c>
    </row>
    <row r="13" spans="1:51" s="509" customFormat="1">
      <c r="A13" s="508" t="s">
        <v>539</v>
      </c>
      <c r="B13" s="509" t="s">
        <v>313</v>
      </c>
      <c r="V13" s="509">
        <v>0</v>
      </c>
      <c r="Y13" s="509">
        <v>0</v>
      </c>
      <c r="AB13" s="509">
        <v>0</v>
      </c>
    </row>
    <row r="14" spans="1:51" s="509" customFormat="1">
      <c r="A14" s="508" t="s">
        <v>540</v>
      </c>
      <c r="B14" s="509" t="s">
        <v>314</v>
      </c>
      <c r="V14" s="509">
        <v>0</v>
      </c>
      <c r="Y14" s="509">
        <v>0</v>
      </c>
      <c r="AB14" s="509">
        <v>0</v>
      </c>
    </row>
    <row r="15" spans="1:51" s="509" customFormat="1">
      <c r="A15" s="508" t="s">
        <v>541</v>
      </c>
      <c r="B15" s="509" t="s">
        <v>315</v>
      </c>
      <c r="V15" s="509">
        <v>0</v>
      </c>
      <c r="Y15" s="509">
        <v>0</v>
      </c>
      <c r="AB15" s="509">
        <v>0</v>
      </c>
    </row>
    <row r="16" spans="1:51" s="509" customFormat="1">
      <c r="A16" s="508" t="s">
        <v>542</v>
      </c>
      <c r="B16" s="509" t="s">
        <v>316</v>
      </c>
      <c r="V16" s="509">
        <v>0</v>
      </c>
      <c r="Y16" s="509">
        <v>0</v>
      </c>
      <c r="AB16" s="509">
        <v>0</v>
      </c>
    </row>
    <row r="17" spans="1:28" s="509" customFormat="1">
      <c r="A17" s="508" t="s">
        <v>543</v>
      </c>
      <c r="B17" s="509" t="s">
        <v>317</v>
      </c>
      <c r="V17" s="509">
        <v>0</v>
      </c>
      <c r="Y17" s="509">
        <v>0</v>
      </c>
      <c r="AB17" s="509">
        <v>0</v>
      </c>
    </row>
    <row r="18" spans="1:28" s="509" customFormat="1">
      <c r="A18" s="508" t="s">
        <v>544</v>
      </c>
      <c r="B18" s="509" t="s">
        <v>318</v>
      </c>
      <c r="V18" s="509">
        <v>0</v>
      </c>
      <c r="Y18" s="509">
        <v>0</v>
      </c>
      <c r="AB18" s="509">
        <v>0</v>
      </c>
    </row>
    <row r="19" spans="1:28" s="509" customFormat="1">
      <c r="A19" s="508" t="s">
        <v>545</v>
      </c>
      <c r="B19" s="509" t="s">
        <v>319</v>
      </c>
      <c r="V19" s="509">
        <v>0</v>
      </c>
      <c r="Y19" s="509">
        <v>0</v>
      </c>
      <c r="AB19" s="509">
        <v>0</v>
      </c>
    </row>
    <row r="20" spans="1:28" s="509" customFormat="1">
      <c r="A20" s="508" t="s">
        <v>546</v>
      </c>
      <c r="B20" s="509" t="s">
        <v>320</v>
      </c>
      <c r="V20" s="509">
        <v>0</v>
      </c>
      <c r="Y20" s="509">
        <v>0</v>
      </c>
      <c r="AB20" s="509">
        <v>0</v>
      </c>
    </row>
    <row r="21" spans="1:28" s="509" customFormat="1">
      <c r="A21" s="508" t="s">
        <v>547</v>
      </c>
      <c r="B21" s="509" t="s">
        <v>321</v>
      </c>
      <c r="V21" s="509">
        <v>0</v>
      </c>
      <c r="Y21" s="509">
        <v>0</v>
      </c>
      <c r="AB21" s="509">
        <v>0</v>
      </c>
    </row>
    <row r="22" spans="1:28" s="509" customFormat="1">
      <c r="A22" s="508" t="s">
        <v>548</v>
      </c>
      <c r="B22" s="509" t="s">
        <v>322</v>
      </c>
      <c r="V22" s="509">
        <v>0</v>
      </c>
      <c r="Y22" s="509">
        <v>0</v>
      </c>
      <c r="AB22" s="509">
        <v>0</v>
      </c>
    </row>
    <row r="23" spans="1:28" s="509" customFormat="1">
      <c r="A23" s="508" t="s">
        <v>549</v>
      </c>
      <c r="B23" s="509" t="s">
        <v>323</v>
      </c>
      <c r="V23" s="509">
        <v>0</v>
      </c>
      <c r="Y23" s="509">
        <v>0</v>
      </c>
      <c r="AB23" s="509">
        <v>0</v>
      </c>
    </row>
    <row r="24" spans="1:28" s="509" customFormat="1">
      <c r="A24" s="508" t="s">
        <v>550</v>
      </c>
      <c r="B24" s="509" t="s">
        <v>324</v>
      </c>
      <c r="V24" s="509">
        <v>0</v>
      </c>
      <c r="Y24" s="509">
        <v>0</v>
      </c>
      <c r="AB24" s="509">
        <v>0</v>
      </c>
    </row>
    <row r="25" spans="1:28" s="509" customFormat="1">
      <c r="A25" s="508" t="s">
        <v>551</v>
      </c>
      <c r="B25" s="509" t="s">
        <v>325</v>
      </c>
      <c r="V25" s="509">
        <v>0</v>
      </c>
      <c r="Y25" s="509">
        <v>0</v>
      </c>
      <c r="AB25" s="509">
        <v>0</v>
      </c>
    </row>
    <row r="26" spans="1:28" s="509" customFormat="1">
      <c r="A26" s="508" t="s">
        <v>552</v>
      </c>
      <c r="B26" s="509" t="s">
        <v>1435</v>
      </c>
      <c r="V26" s="509">
        <v>0</v>
      </c>
      <c r="Y26" s="509">
        <v>0</v>
      </c>
      <c r="AB26" s="509">
        <v>0</v>
      </c>
    </row>
    <row r="27" spans="1:28" s="509" customFormat="1">
      <c r="A27" s="508" t="s">
        <v>553</v>
      </c>
      <c r="B27" s="509" t="s">
        <v>1436</v>
      </c>
      <c r="V27" s="509">
        <v>0</v>
      </c>
      <c r="Y27" s="509">
        <v>0</v>
      </c>
      <c r="AB27" s="509">
        <v>0</v>
      </c>
    </row>
    <row r="28" spans="1:28" s="509" customFormat="1">
      <c r="A28" s="508" t="s">
        <v>554</v>
      </c>
      <c r="B28" s="509" t="s">
        <v>328</v>
      </c>
      <c r="V28" s="509">
        <v>0</v>
      </c>
      <c r="Y28" s="509">
        <v>0</v>
      </c>
      <c r="AB28" s="509">
        <v>0</v>
      </c>
    </row>
    <row r="29" spans="1:28" s="509" customFormat="1">
      <c r="A29" s="508" t="s">
        <v>555</v>
      </c>
      <c r="B29" s="509" t="s">
        <v>329</v>
      </c>
      <c r="V29" s="509">
        <v>0</v>
      </c>
      <c r="Y29" s="509">
        <v>0</v>
      </c>
      <c r="AB29" s="509">
        <v>0</v>
      </c>
    </row>
    <row r="30" spans="1:28" s="509" customFormat="1">
      <c r="A30" s="508" t="s">
        <v>556</v>
      </c>
      <c r="B30" s="509" t="s">
        <v>330</v>
      </c>
      <c r="V30" s="509">
        <v>0</v>
      </c>
      <c r="Y30" s="509">
        <v>0</v>
      </c>
      <c r="AB30" s="509">
        <v>0</v>
      </c>
    </row>
    <row r="31" spans="1:28" s="509" customFormat="1">
      <c r="A31" s="508" t="s">
        <v>557</v>
      </c>
      <c r="B31" s="509" t="s">
        <v>1438</v>
      </c>
      <c r="V31" s="509">
        <v>0</v>
      </c>
      <c r="Y31" s="509">
        <v>0</v>
      </c>
      <c r="AB31" s="509">
        <v>0</v>
      </c>
    </row>
    <row r="32" spans="1:28" s="509" customFormat="1">
      <c r="A32" s="508" t="s">
        <v>558</v>
      </c>
      <c r="B32" s="509" t="s">
        <v>331</v>
      </c>
      <c r="V32" s="509">
        <v>0</v>
      </c>
      <c r="Y32" s="509">
        <v>0</v>
      </c>
      <c r="AB32" s="509">
        <v>0</v>
      </c>
    </row>
    <row r="33" spans="1:28" s="509" customFormat="1">
      <c r="A33" s="508" t="s">
        <v>559</v>
      </c>
      <c r="B33" s="509" t="s">
        <v>1439</v>
      </c>
      <c r="V33" s="509">
        <v>0</v>
      </c>
      <c r="Y33" s="509">
        <v>0</v>
      </c>
      <c r="AB33" s="509">
        <v>0</v>
      </c>
    </row>
    <row r="34" spans="1:28" s="509" customFormat="1">
      <c r="A34" s="508" t="s">
        <v>560</v>
      </c>
      <c r="B34" s="509" t="s">
        <v>333</v>
      </c>
      <c r="V34" s="509">
        <v>0</v>
      </c>
      <c r="Y34" s="509">
        <v>0</v>
      </c>
      <c r="AB34" s="509">
        <v>0</v>
      </c>
    </row>
    <row r="35" spans="1:28" s="509" customFormat="1">
      <c r="A35" s="508" t="s">
        <v>561</v>
      </c>
      <c r="B35" s="509" t="s">
        <v>334</v>
      </c>
      <c r="C35" s="509">
        <v>450</v>
      </c>
      <c r="D35" s="509">
        <v>4040</v>
      </c>
      <c r="E35" s="509">
        <v>14</v>
      </c>
      <c r="V35" s="509">
        <v>0</v>
      </c>
      <c r="Y35" s="509">
        <v>0</v>
      </c>
      <c r="AB35" s="509">
        <v>0</v>
      </c>
    </row>
    <row r="36" spans="1:28" s="509" customFormat="1">
      <c r="A36" s="508" t="s">
        <v>562</v>
      </c>
      <c r="B36" s="509" t="s">
        <v>2778</v>
      </c>
      <c r="C36" s="509">
        <v>58</v>
      </c>
      <c r="D36" s="509">
        <v>784</v>
      </c>
      <c r="V36" s="509">
        <v>0</v>
      </c>
      <c r="Y36" s="509">
        <v>0</v>
      </c>
      <c r="AB36" s="509">
        <v>0</v>
      </c>
    </row>
    <row r="37" spans="1:28" s="509" customFormat="1">
      <c r="A37" s="508" t="s">
        <v>563</v>
      </c>
      <c r="B37" s="509" t="s">
        <v>336</v>
      </c>
      <c r="C37" s="509">
        <v>34</v>
      </c>
      <c r="D37" s="509">
        <v>277</v>
      </c>
      <c r="V37" s="509">
        <v>0</v>
      </c>
      <c r="Y37" s="509">
        <v>0</v>
      </c>
      <c r="AB37" s="509">
        <v>0</v>
      </c>
    </row>
    <row r="38" spans="1:28" s="509" customFormat="1">
      <c r="A38" s="508" t="s">
        <v>564</v>
      </c>
      <c r="B38" s="509" t="s">
        <v>337</v>
      </c>
      <c r="C38" s="509">
        <v>55</v>
      </c>
      <c r="D38" s="509">
        <v>267</v>
      </c>
      <c r="V38" s="509">
        <v>0</v>
      </c>
      <c r="Y38" s="509">
        <v>0</v>
      </c>
      <c r="AB38" s="509">
        <v>0</v>
      </c>
    </row>
    <row r="39" spans="1:28" s="509" customFormat="1">
      <c r="A39" s="508" t="s">
        <v>565</v>
      </c>
      <c r="B39" s="509" t="s">
        <v>338</v>
      </c>
      <c r="C39" s="509">
        <v>16</v>
      </c>
      <c r="D39" s="509">
        <v>247</v>
      </c>
      <c r="E39" s="509">
        <v>0</v>
      </c>
      <c r="V39" s="509">
        <v>0</v>
      </c>
      <c r="Y39" s="509">
        <v>0</v>
      </c>
      <c r="AB39" s="509">
        <v>0</v>
      </c>
    </row>
    <row r="40" spans="1:28" s="509" customFormat="1">
      <c r="A40" s="508" t="s">
        <v>566</v>
      </c>
      <c r="B40" s="509" t="s">
        <v>339</v>
      </c>
      <c r="C40" s="509">
        <v>15</v>
      </c>
      <c r="D40" s="509">
        <v>124</v>
      </c>
      <c r="E40" s="509">
        <v>15</v>
      </c>
      <c r="V40" s="509">
        <v>0</v>
      </c>
      <c r="Y40" s="509">
        <v>0</v>
      </c>
      <c r="AB40" s="509">
        <v>0</v>
      </c>
    </row>
    <row r="41" spans="1:28" s="509" customFormat="1">
      <c r="A41" s="508" t="s">
        <v>567</v>
      </c>
      <c r="B41" s="509" t="s">
        <v>340</v>
      </c>
      <c r="C41" s="509">
        <v>20</v>
      </c>
      <c r="D41" s="509">
        <v>299</v>
      </c>
      <c r="V41" s="509">
        <v>0</v>
      </c>
      <c r="Y41" s="509">
        <v>0</v>
      </c>
      <c r="AB41" s="509">
        <v>0</v>
      </c>
    </row>
    <row r="42" spans="1:28" s="509" customFormat="1">
      <c r="A42" s="508" t="s">
        <v>568</v>
      </c>
      <c r="B42" s="509" t="s">
        <v>3889</v>
      </c>
      <c r="C42" s="509">
        <v>10</v>
      </c>
      <c r="D42" s="509">
        <v>168</v>
      </c>
      <c r="E42" s="509">
        <v>2</v>
      </c>
      <c r="V42" s="509">
        <v>0</v>
      </c>
      <c r="Y42" s="509">
        <v>0</v>
      </c>
      <c r="AB42" s="509">
        <v>0</v>
      </c>
    </row>
    <row r="43" spans="1:28" s="509" customFormat="1">
      <c r="A43" s="508" t="s">
        <v>569</v>
      </c>
      <c r="B43" s="509" t="s">
        <v>3392</v>
      </c>
      <c r="C43" s="509">
        <v>21</v>
      </c>
      <c r="D43" s="509">
        <v>304</v>
      </c>
      <c r="V43" s="509">
        <v>0</v>
      </c>
      <c r="Y43" s="509">
        <v>0</v>
      </c>
      <c r="AB43" s="509">
        <v>0</v>
      </c>
    </row>
    <row r="44" spans="1:28" s="509" customFormat="1">
      <c r="A44" s="508" t="s">
        <v>570</v>
      </c>
      <c r="B44" s="509" t="s">
        <v>343</v>
      </c>
      <c r="C44" s="509">
        <v>156</v>
      </c>
      <c r="D44" s="509">
        <v>1886</v>
      </c>
      <c r="E44" s="509">
        <v>16</v>
      </c>
      <c r="V44" s="509">
        <v>0</v>
      </c>
      <c r="Y44" s="509">
        <v>0</v>
      </c>
      <c r="AB44" s="509">
        <v>0</v>
      </c>
    </row>
    <row r="45" spans="1:28" s="509" customFormat="1">
      <c r="A45" s="508" t="s">
        <v>3394</v>
      </c>
      <c r="B45" s="509" t="s">
        <v>345</v>
      </c>
      <c r="C45" s="509">
        <v>29</v>
      </c>
      <c r="D45" s="509">
        <v>647</v>
      </c>
      <c r="E45" s="509">
        <v>4</v>
      </c>
      <c r="V45" s="509">
        <v>0</v>
      </c>
      <c r="Y45" s="509">
        <v>0</v>
      </c>
      <c r="AB45" s="509">
        <v>0</v>
      </c>
    </row>
    <row r="46" spans="1:28" s="509" customFormat="1">
      <c r="A46" s="508" t="s">
        <v>571</v>
      </c>
      <c r="B46" s="509" t="s">
        <v>346</v>
      </c>
      <c r="C46" s="509">
        <v>70</v>
      </c>
      <c r="D46" s="509">
        <v>274</v>
      </c>
      <c r="E46" s="509">
        <v>3</v>
      </c>
      <c r="V46" s="509">
        <v>0</v>
      </c>
      <c r="Y46" s="509">
        <v>0</v>
      </c>
      <c r="AB46" s="509">
        <v>0</v>
      </c>
    </row>
    <row r="47" spans="1:28" s="509" customFormat="1">
      <c r="A47" s="508" t="s">
        <v>572</v>
      </c>
      <c r="B47" s="509" t="s">
        <v>347</v>
      </c>
      <c r="C47" s="509">
        <v>33</v>
      </c>
      <c r="D47" s="509">
        <v>198</v>
      </c>
      <c r="V47" s="509">
        <v>0</v>
      </c>
      <c r="Y47" s="509">
        <v>0</v>
      </c>
      <c r="AB47" s="509">
        <v>0</v>
      </c>
    </row>
    <row r="48" spans="1:28" s="509" customFormat="1">
      <c r="A48" s="508" t="s">
        <v>573</v>
      </c>
      <c r="B48" s="509" t="s">
        <v>348</v>
      </c>
      <c r="C48" s="509">
        <v>26</v>
      </c>
      <c r="D48" s="509">
        <v>200</v>
      </c>
      <c r="E48" s="509">
        <v>5</v>
      </c>
      <c r="V48" s="509">
        <v>0</v>
      </c>
      <c r="Y48" s="509">
        <v>0</v>
      </c>
      <c r="AB48" s="509">
        <v>0</v>
      </c>
    </row>
    <row r="49" spans="1:28" s="509" customFormat="1">
      <c r="A49" s="508" t="s">
        <v>574</v>
      </c>
      <c r="B49" s="509" t="s">
        <v>349</v>
      </c>
      <c r="C49" s="509">
        <v>4</v>
      </c>
      <c r="D49" s="509">
        <v>15</v>
      </c>
      <c r="V49" s="509">
        <v>0</v>
      </c>
      <c r="Y49" s="509">
        <v>0</v>
      </c>
      <c r="AB49" s="509">
        <v>0</v>
      </c>
    </row>
    <row r="50" spans="1:28" s="509" customFormat="1">
      <c r="A50" s="508" t="s">
        <v>575</v>
      </c>
      <c r="B50" s="509" t="s">
        <v>1441</v>
      </c>
      <c r="C50" s="509">
        <v>79</v>
      </c>
      <c r="D50" s="509">
        <v>384</v>
      </c>
      <c r="E50" s="509">
        <v>7</v>
      </c>
      <c r="V50" s="509">
        <v>0</v>
      </c>
      <c r="Y50" s="509">
        <v>0</v>
      </c>
      <c r="AB50" s="509">
        <v>0</v>
      </c>
    </row>
    <row r="51" spans="1:28" s="509" customFormat="1">
      <c r="A51" s="508" t="s">
        <v>576</v>
      </c>
      <c r="B51" s="509" t="s">
        <v>350</v>
      </c>
      <c r="C51" s="509">
        <v>68</v>
      </c>
      <c r="D51" s="509">
        <v>1122</v>
      </c>
      <c r="E51" s="509">
        <v>3</v>
      </c>
      <c r="V51" s="509">
        <v>0</v>
      </c>
      <c r="Y51" s="509">
        <v>0</v>
      </c>
      <c r="AB51" s="509">
        <v>0</v>
      </c>
    </row>
    <row r="52" spans="1:28" s="509" customFormat="1">
      <c r="A52" s="508" t="s">
        <v>577</v>
      </c>
      <c r="B52" s="509" t="s">
        <v>351</v>
      </c>
      <c r="C52" s="509">
        <v>12</v>
      </c>
      <c r="D52" s="509">
        <v>371</v>
      </c>
      <c r="E52" s="509">
        <v>1</v>
      </c>
      <c r="V52" s="509">
        <v>0</v>
      </c>
      <c r="Y52" s="509">
        <v>0</v>
      </c>
      <c r="AB52" s="509">
        <v>0</v>
      </c>
    </row>
    <row r="53" spans="1:28" s="509" customFormat="1">
      <c r="A53" s="508" t="s">
        <v>578</v>
      </c>
      <c r="B53" s="509" t="s">
        <v>352</v>
      </c>
      <c r="C53" s="509">
        <v>8</v>
      </c>
      <c r="D53" s="509">
        <v>157</v>
      </c>
      <c r="E53" s="509">
        <v>1</v>
      </c>
      <c r="V53" s="509">
        <v>0</v>
      </c>
      <c r="Y53" s="509">
        <v>0</v>
      </c>
      <c r="AB53" s="509">
        <v>0</v>
      </c>
    </row>
    <row r="54" spans="1:28" s="509" customFormat="1">
      <c r="A54" s="508" t="s">
        <v>579</v>
      </c>
      <c r="B54" s="509" t="s">
        <v>353</v>
      </c>
      <c r="C54" s="509">
        <v>1</v>
      </c>
      <c r="D54" s="509">
        <v>143</v>
      </c>
      <c r="V54" s="509">
        <v>0</v>
      </c>
      <c r="Y54" s="509">
        <v>0</v>
      </c>
      <c r="AB54" s="509">
        <v>0</v>
      </c>
    </row>
    <row r="55" spans="1:28" s="509" customFormat="1">
      <c r="A55" s="508" t="s">
        <v>580</v>
      </c>
      <c r="B55" s="509" t="s">
        <v>355</v>
      </c>
      <c r="C55" s="509">
        <v>68</v>
      </c>
      <c r="D55" s="509">
        <v>863</v>
      </c>
      <c r="E55" s="509">
        <v>8</v>
      </c>
      <c r="V55" s="509">
        <v>0</v>
      </c>
      <c r="Y55" s="509">
        <v>0</v>
      </c>
      <c r="AB55" s="509">
        <v>0</v>
      </c>
    </row>
    <row r="56" spans="1:28" s="509" customFormat="1">
      <c r="A56" s="508" t="s">
        <v>581</v>
      </c>
      <c r="B56" s="509" t="s">
        <v>356</v>
      </c>
      <c r="C56" s="509">
        <v>56</v>
      </c>
      <c r="D56" s="509">
        <v>439</v>
      </c>
      <c r="E56" s="509">
        <v>14</v>
      </c>
      <c r="V56" s="509">
        <v>0</v>
      </c>
      <c r="Y56" s="509">
        <v>0</v>
      </c>
      <c r="AB56" s="509">
        <v>0</v>
      </c>
    </row>
    <row r="57" spans="1:28" s="509" customFormat="1">
      <c r="A57" s="508" t="s">
        <v>582</v>
      </c>
      <c r="B57" s="509" t="s">
        <v>357</v>
      </c>
      <c r="V57" s="509">
        <v>0</v>
      </c>
      <c r="Y57" s="509">
        <v>0</v>
      </c>
      <c r="AB57" s="509">
        <v>0</v>
      </c>
    </row>
    <row r="58" spans="1:28" s="509" customFormat="1">
      <c r="A58" s="508" t="s">
        <v>583</v>
      </c>
      <c r="B58" s="509" t="s">
        <v>358</v>
      </c>
      <c r="C58" s="509">
        <v>9</v>
      </c>
      <c r="D58" s="509">
        <v>14</v>
      </c>
      <c r="E58" s="509">
        <v>1</v>
      </c>
      <c r="V58" s="509">
        <v>0</v>
      </c>
      <c r="Y58" s="509">
        <v>0</v>
      </c>
      <c r="AB58" s="509">
        <v>0</v>
      </c>
    </row>
    <row r="59" spans="1:28" s="509" customFormat="1">
      <c r="A59" s="508" t="s">
        <v>584</v>
      </c>
      <c r="B59" s="509" t="s">
        <v>359</v>
      </c>
      <c r="V59" s="509">
        <v>0</v>
      </c>
      <c r="Y59" s="509">
        <v>0</v>
      </c>
      <c r="AB59" s="509">
        <v>0</v>
      </c>
    </row>
    <row r="60" spans="1:28" s="509" customFormat="1">
      <c r="A60" s="508" t="s">
        <v>585</v>
      </c>
      <c r="B60" s="509" t="s">
        <v>360</v>
      </c>
      <c r="V60" s="509">
        <v>0</v>
      </c>
      <c r="Y60" s="509">
        <v>0</v>
      </c>
      <c r="AB60" s="509">
        <v>0</v>
      </c>
    </row>
    <row r="61" spans="1:28" s="509" customFormat="1">
      <c r="A61" s="508" t="s">
        <v>586</v>
      </c>
      <c r="B61" s="509" t="s">
        <v>361</v>
      </c>
      <c r="V61" s="509">
        <v>0</v>
      </c>
      <c r="Y61" s="509">
        <v>0</v>
      </c>
      <c r="AB61" s="509">
        <v>0</v>
      </c>
    </row>
    <row r="62" spans="1:28" s="509" customFormat="1">
      <c r="A62" s="508" t="s">
        <v>587</v>
      </c>
      <c r="B62" s="509" t="s">
        <v>362</v>
      </c>
      <c r="V62" s="509">
        <v>0</v>
      </c>
      <c r="Y62" s="509">
        <v>0</v>
      </c>
      <c r="AB62" s="509">
        <v>0</v>
      </c>
    </row>
    <row r="63" spans="1:28" s="509" customFormat="1">
      <c r="A63" s="508" t="s">
        <v>588</v>
      </c>
      <c r="B63" s="509" t="s">
        <v>363</v>
      </c>
      <c r="V63" s="509">
        <v>0</v>
      </c>
      <c r="Y63" s="509">
        <v>0</v>
      </c>
      <c r="AB63" s="509">
        <v>0</v>
      </c>
    </row>
    <row r="64" spans="1:28" s="509" customFormat="1">
      <c r="A64" s="508" t="s">
        <v>589</v>
      </c>
      <c r="B64" s="509" t="s">
        <v>364</v>
      </c>
      <c r="V64" s="509">
        <v>0</v>
      </c>
      <c r="Y64" s="509">
        <v>0</v>
      </c>
      <c r="AB64" s="509">
        <v>0</v>
      </c>
    </row>
    <row r="65" spans="1:28" s="509" customFormat="1">
      <c r="A65" s="508" t="s">
        <v>590</v>
      </c>
      <c r="B65" s="509" t="s">
        <v>365</v>
      </c>
      <c r="V65" s="509">
        <v>0</v>
      </c>
      <c r="Y65" s="509">
        <v>0</v>
      </c>
      <c r="AB65" s="509">
        <v>0</v>
      </c>
    </row>
    <row r="66" spans="1:28" s="509" customFormat="1">
      <c r="A66" s="508" t="s">
        <v>591</v>
      </c>
      <c r="B66" s="509" t="s">
        <v>366</v>
      </c>
      <c r="V66" s="509">
        <v>0</v>
      </c>
      <c r="Y66" s="509">
        <v>0</v>
      </c>
      <c r="AB66" s="509">
        <v>0</v>
      </c>
    </row>
    <row r="67" spans="1:28" s="509" customFormat="1">
      <c r="A67" s="508" t="s">
        <v>592</v>
      </c>
      <c r="B67" s="509" t="s">
        <v>367</v>
      </c>
      <c r="V67" s="509">
        <v>0</v>
      </c>
      <c r="Y67" s="509">
        <v>0</v>
      </c>
      <c r="AB67" s="509">
        <v>0</v>
      </c>
    </row>
    <row r="68" spans="1:28" s="509" customFormat="1">
      <c r="A68" s="508" t="s">
        <v>593</v>
      </c>
      <c r="B68" s="509" t="s">
        <v>368</v>
      </c>
      <c r="V68" s="509">
        <v>0</v>
      </c>
      <c r="Y68" s="509">
        <v>0</v>
      </c>
      <c r="AB68" s="509">
        <v>0</v>
      </c>
    </row>
    <row r="69" spans="1:28" s="509" customFormat="1">
      <c r="A69" s="508" t="s">
        <v>594</v>
      </c>
      <c r="B69" s="509" t="s">
        <v>369</v>
      </c>
      <c r="V69" s="509">
        <v>0</v>
      </c>
      <c r="Y69" s="509">
        <v>0</v>
      </c>
      <c r="AB69" s="509">
        <v>0</v>
      </c>
    </row>
    <row r="70" spans="1:28" s="509" customFormat="1">
      <c r="A70" s="508" t="s">
        <v>595</v>
      </c>
      <c r="B70" s="509" t="s">
        <v>370</v>
      </c>
      <c r="V70" s="509">
        <v>0</v>
      </c>
      <c r="Y70" s="509">
        <v>0</v>
      </c>
      <c r="AB70" s="509">
        <v>0</v>
      </c>
    </row>
    <row r="71" spans="1:28" s="509" customFormat="1">
      <c r="A71" s="508" t="s">
        <v>596</v>
      </c>
      <c r="B71" s="509" t="s">
        <v>1392</v>
      </c>
      <c r="V71" s="509">
        <v>0</v>
      </c>
      <c r="Y71" s="509">
        <v>0</v>
      </c>
      <c r="AB71" s="509">
        <v>0</v>
      </c>
    </row>
    <row r="72" spans="1:28" s="509" customFormat="1">
      <c r="A72" s="508" t="s">
        <v>597</v>
      </c>
      <c r="B72" s="509" t="s">
        <v>371</v>
      </c>
      <c r="V72" s="509">
        <v>0</v>
      </c>
      <c r="Y72" s="509">
        <v>0</v>
      </c>
      <c r="AB72" s="509">
        <v>0</v>
      </c>
    </row>
    <row r="73" spans="1:28" s="509" customFormat="1">
      <c r="A73" s="508" t="s">
        <v>598</v>
      </c>
      <c r="B73" s="509" t="s">
        <v>372</v>
      </c>
      <c r="V73" s="509">
        <v>0</v>
      </c>
      <c r="Y73" s="509">
        <v>0</v>
      </c>
      <c r="AB73" s="509">
        <v>0</v>
      </c>
    </row>
    <row r="74" spans="1:28" s="509" customFormat="1">
      <c r="A74" s="508" t="s">
        <v>599</v>
      </c>
      <c r="B74" s="509" t="s">
        <v>373</v>
      </c>
      <c r="V74" s="509">
        <v>0</v>
      </c>
      <c r="Y74" s="509">
        <v>0</v>
      </c>
      <c r="AB74" s="509">
        <v>0</v>
      </c>
    </row>
    <row r="75" spans="1:28" s="509" customFormat="1">
      <c r="A75" s="508" t="s">
        <v>600</v>
      </c>
      <c r="B75" s="509" t="s">
        <v>374</v>
      </c>
      <c r="V75" s="509">
        <v>0</v>
      </c>
      <c r="Y75" s="509">
        <v>0</v>
      </c>
      <c r="AB75" s="509">
        <v>0</v>
      </c>
    </row>
    <row r="76" spans="1:28" s="509" customFormat="1">
      <c r="A76" s="508" t="s">
        <v>601</v>
      </c>
      <c r="B76" s="509" t="s">
        <v>375</v>
      </c>
      <c r="V76" s="509">
        <v>0</v>
      </c>
      <c r="Y76" s="509">
        <v>0</v>
      </c>
      <c r="AB76" s="509">
        <v>0</v>
      </c>
    </row>
    <row r="77" spans="1:28" s="509" customFormat="1">
      <c r="A77" s="508" t="s">
        <v>602</v>
      </c>
      <c r="B77" s="509" t="s">
        <v>376</v>
      </c>
      <c r="V77" s="509">
        <v>0</v>
      </c>
      <c r="Y77" s="509">
        <v>0</v>
      </c>
      <c r="AB77" s="509">
        <v>0</v>
      </c>
    </row>
    <row r="78" spans="1:28" s="509" customFormat="1">
      <c r="A78" s="508" t="s">
        <v>603</v>
      </c>
      <c r="B78" s="509" t="s">
        <v>377</v>
      </c>
      <c r="V78" s="509">
        <v>0</v>
      </c>
      <c r="Y78" s="509">
        <v>0</v>
      </c>
      <c r="AB78" s="509">
        <v>0</v>
      </c>
    </row>
    <row r="79" spans="1:28" s="509" customFormat="1">
      <c r="A79" s="508" t="s">
        <v>604</v>
      </c>
      <c r="B79" s="509" t="s">
        <v>378</v>
      </c>
      <c r="V79" s="509">
        <v>0</v>
      </c>
      <c r="Y79" s="509">
        <v>0</v>
      </c>
      <c r="AB79" s="509">
        <v>0</v>
      </c>
    </row>
    <row r="80" spans="1:28" s="509" customFormat="1">
      <c r="A80" s="508" t="s">
        <v>605</v>
      </c>
      <c r="B80" s="509" t="s">
        <v>4664</v>
      </c>
      <c r="C80" s="509">
        <v>717</v>
      </c>
      <c r="D80" s="509">
        <v>5489</v>
      </c>
      <c r="E80" s="509">
        <v>17</v>
      </c>
      <c r="V80" s="509">
        <v>0</v>
      </c>
      <c r="Y80" s="509">
        <v>0</v>
      </c>
      <c r="AB80" s="509">
        <v>0</v>
      </c>
    </row>
    <row r="81" spans="1:28" s="509" customFormat="1">
      <c r="A81" s="508" t="s">
        <v>606</v>
      </c>
      <c r="B81" s="509" t="s">
        <v>380</v>
      </c>
      <c r="C81" s="509">
        <v>62</v>
      </c>
      <c r="D81" s="509">
        <v>556</v>
      </c>
      <c r="V81" s="509">
        <v>0</v>
      </c>
      <c r="Y81" s="509">
        <v>0</v>
      </c>
      <c r="AB81" s="509">
        <v>0</v>
      </c>
    </row>
    <row r="82" spans="1:28" s="509" customFormat="1">
      <c r="A82" s="508" t="s">
        <v>607</v>
      </c>
      <c r="B82" s="509" t="s">
        <v>381</v>
      </c>
      <c r="V82" s="509">
        <v>0</v>
      </c>
      <c r="Y82" s="509">
        <v>0</v>
      </c>
      <c r="AB82" s="509">
        <v>0</v>
      </c>
    </row>
    <row r="83" spans="1:28" s="509" customFormat="1">
      <c r="A83" s="508" t="s">
        <v>2184</v>
      </c>
      <c r="B83" s="509" t="s">
        <v>1827</v>
      </c>
      <c r="V83" s="509">
        <v>0</v>
      </c>
      <c r="Y83" s="509">
        <v>0</v>
      </c>
      <c r="AB83" s="509">
        <v>0</v>
      </c>
    </row>
    <row r="84" spans="1:28" s="509" customFormat="1">
      <c r="A84" s="508" t="s">
        <v>608</v>
      </c>
      <c r="B84" s="509" t="s">
        <v>382</v>
      </c>
      <c r="V84" s="509">
        <v>0</v>
      </c>
      <c r="Y84" s="509">
        <v>0</v>
      </c>
      <c r="AB84" s="509">
        <v>0</v>
      </c>
    </row>
    <row r="85" spans="1:28" s="509" customFormat="1">
      <c r="A85" s="508" t="s">
        <v>609</v>
      </c>
      <c r="B85" s="509" t="s">
        <v>311</v>
      </c>
      <c r="V85" s="509">
        <v>0</v>
      </c>
      <c r="Y85" s="509">
        <v>0</v>
      </c>
      <c r="AB85" s="509">
        <v>0</v>
      </c>
    </row>
    <row r="86" spans="1:28" s="509" customFormat="1">
      <c r="A86" s="508" t="s">
        <v>610</v>
      </c>
      <c r="B86" s="509" t="s">
        <v>383</v>
      </c>
      <c r="V86" s="509">
        <v>0</v>
      </c>
      <c r="Y86" s="509">
        <v>0</v>
      </c>
      <c r="AB86" s="509">
        <v>0</v>
      </c>
    </row>
    <row r="87" spans="1:28" s="509" customFormat="1">
      <c r="A87" s="508" t="s">
        <v>611</v>
      </c>
      <c r="B87" s="509" t="s">
        <v>384</v>
      </c>
      <c r="C87" s="509">
        <v>1021</v>
      </c>
      <c r="D87" s="509">
        <v>6266</v>
      </c>
      <c r="E87" s="509">
        <v>30</v>
      </c>
      <c r="T87" s="509">
        <v>12</v>
      </c>
      <c r="U87" s="509">
        <v>26</v>
      </c>
      <c r="V87" s="509">
        <v>38</v>
      </c>
      <c r="Y87" s="509">
        <v>0</v>
      </c>
      <c r="Z87" s="509">
        <v>2</v>
      </c>
      <c r="AB87" s="509">
        <v>2</v>
      </c>
    </row>
    <row r="88" spans="1:28" s="509" customFormat="1">
      <c r="A88" s="508" t="s">
        <v>612</v>
      </c>
      <c r="B88" s="509" t="s">
        <v>385</v>
      </c>
      <c r="C88" s="509">
        <v>65</v>
      </c>
      <c r="D88" s="509">
        <v>327</v>
      </c>
      <c r="E88" s="509">
        <v>5</v>
      </c>
      <c r="V88" s="509">
        <v>0</v>
      </c>
      <c r="Y88" s="509">
        <v>0</v>
      </c>
      <c r="AB88" s="509">
        <v>0</v>
      </c>
    </row>
    <row r="89" spans="1:28" s="509" customFormat="1">
      <c r="A89" s="508" t="s">
        <v>613</v>
      </c>
      <c r="B89" s="509" t="s">
        <v>386</v>
      </c>
      <c r="C89" s="509">
        <v>88</v>
      </c>
      <c r="D89" s="509">
        <v>541</v>
      </c>
      <c r="E89" s="509">
        <v>1</v>
      </c>
      <c r="V89" s="509">
        <v>0</v>
      </c>
      <c r="Y89" s="509">
        <v>0</v>
      </c>
      <c r="AB89" s="509">
        <v>0</v>
      </c>
    </row>
    <row r="90" spans="1:28" s="509" customFormat="1">
      <c r="A90" s="508" t="s">
        <v>614</v>
      </c>
      <c r="B90" s="509" t="s">
        <v>1912</v>
      </c>
      <c r="C90" s="509">
        <v>57</v>
      </c>
      <c r="D90" s="509">
        <v>307</v>
      </c>
      <c r="E90" s="509">
        <v>4</v>
      </c>
      <c r="V90" s="509">
        <v>0</v>
      </c>
      <c r="Y90" s="509">
        <v>0</v>
      </c>
      <c r="AB90" s="509">
        <v>0</v>
      </c>
    </row>
    <row r="91" spans="1:28" s="509" customFormat="1">
      <c r="A91" s="508" t="s">
        <v>615</v>
      </c>
      <c r="B91" s="509" t="s">
        <v>388</v>
      </c>
      <c r="C91" s="509">
        <v>52</v>
      </c>
      <c r="D91" s="509">
        <v>346</v>
      </c>
      <c r="V91" s="509">
        <v>0</v>
      </c>
      <c r="Y91" s="509">
        <v>0</v>
      </c>
      <c r="AB91" s="509">
        <v>0</v>
      </c>
    </row>
    <row r="92" spans="1:28" s="509" customFormat="1">
      <c r="A92" s="508" t="s">
        <v>616</v>
      </c>
      <c r="B92" s="509" t="s">
        <v>389</v>
      </c>
      <c r="C92" s="509">
        <v>69</v>
      </c>
      <c r="D92" s="509">
        <v>370</v>
      </c>
      <c r="E92" s="509">
        <v>2</v>
      </c>
      <c r="V92" s="509">
        <v>0</v>
      </c>
      <c r="Y92" s="509">
        <v>0</v>
      </c>
      <c r="AB92" s="509">
        <v>0</v>
      </c>
    </row>
    <row r="93" spans="1:28" s="509" customFormat="1">
      <c r="A93" s="508" t="s">
        <v>617</v>
      </c>
      <c r="B93" s="509" t="s">
        <v>390</v>
      </c>
      <c r="C93" s="509">
        <v>119</v>
      </c>
      <c r="D93" s="509">
        <v>735</v>
      </c>
      <c r="E93" s="509">
        <v>2</v>
      </c>
      <c r="V93" s="509">
        <v>0</v>
      </c>
      <c r="Y93" s="509">
        <v>0</v>
      </c>
      <c r="AB93" s="509">
        <v>0</v>
      </c>
    </row>
    <row r="94" spans="1:28" s="509" customFormat="1">
      <c r="A94" s="508" t="s">
        <v>618</v>
      </c>
      <c r="B94" s="509" t="s">
        <v>391</v>
      </c>
      <c r="C94" s="509">
        <v>553</v>
      </c>
      <c r="D94" s="509">
        <v>3742</v>
      </c>
      <c r="E94" s="509">
        <v>8</v>
      </c>
      <c r="V94" s="509">
        <v>0</v>
      </c>
      <c r="Y94" s="509">
        <v>0</v>
      </c>
      <c r="AB94" s="509">
        <v>0</v>
      </c>
    </row>
    <row r="95" spans="1:28" s="509" customFormat="1">
      <c r="A95" s="508" t="s">
        <v>619</v>
      </c>
      <c r="B95" s="509" t="s">
        <v>392</v>
      </c>
      <c r="C95" s="509">
        <v>109</v>
      </c>
      <c r="D95" s="509">
        <v>787</v>
      </c>
      <c r="E95" s="509">
        <v>7</v>
      </c>
      <c r="V95" s="509">
        <v>0</v>
      </c>
      <c r="Y95" s="509">
        <v>0</v>
      </c>
      <c r="AB95" s="509">
        <v>0</v>
      </c>
    </row>
    <row r="96" spans="1:28" s="509" customFormat="1">
      <c r="A96" s="508" t="s">
        <v>620</v>
      </c>
      <c r="B96" s="509" t="s">
        <v>393</v>
      </c>
      <c r="V96" s="509">
        <v>0</v>
      </c>
      <c r="Y96" s="509">
        <v>0</v>
      </c>
      <c r="AB96" s="509">
        <v>0</v>
      </c>
    </row>
    <row r="97" spans="1:39" s="509" customFormat="1">
      <c r="A97" s="508" t="s">
        <v>621</v>
      </c>
      <c r="B97" s="509" t="s">
        <v>394</v>
      </c>
      <c r="V97" s="509">
        <v>0</v>
      </c>
      <c r="Y97" s="509">
        <v>0</v>
      </c>
      <c r="AB97" s="509">
        <v>0</v>
      </c>
    </row>
    <row r="98" spans="1:39" s="509" customFormat="1">
      <c r="A98" s="508" t="s">
        <v>622</v>
      </c>
      <c r="B98" s="509" t="s">
        <v>395</v>
      </c>
      <c r="C98" s="509">
        <v>120</v>
      </c>
      <c r="D98" s="509">
        <v>1377</v>
      </c>
      <c r="V98" s="509">
        <v>0</v>
      </c>
      <c r="Y98" s="509">
        <v>0</v>
      </c>
      <c r="AB98" s="509">
        <v>0</v>
      </c>
    </row>
    <row r="99" spans="1:39" s="509" customFormat="1">
      <c r="A99" s="508" t="s">
        <v>623</v>
      </c>
      <c r="B99" s="509" t="s">
        <v>396</v>
      </c>
      <c r="C99" s="509">
        <v>21</v>
      </c>
      <c r="D99" s="509">
        <v>789</v>
      </c>
      <c r="V99" s="509">
        <v>0</v>
      </c>
      <c r="Y99" s="509">
        <v>0</v>
      </c>
      <c r="AB99" s="509">
        <v>0</v>
      </c>
    </row>
    <row r="100" spans="1:39" s="509" customFormat="1">
      <c r="A100" s="508" t="s">
        <v>624</v>
      </c>
      <c r="B100" s="509" t="s">
        <v>397</v>
      </c>
      <c r="C100" s="509">
        <v>248</v>
      </c>
      <c r="D100" s="509">
        <v>1229</v>
      </c>
      <c r="E100" s="509">
        <v>5</v>
      </c>
      <c r="V100" s="509">
        <v>0</v>
      </c>
      <c r="Y100" s="509">
        <v>0</v>
      </c>
      <c r="AB100" s="509">
        <v>0</v>
      </c>
    </row>
    <row r="101" spans="1:39" s="509" customFormat="1">
      <c r="A101" s="508" t="s">
        <v>625</v>
      </c>
      <c r="B101" s="509" t="s">
        <v>1825</v>
      </c>
      <c r="C101" s="509">
        <v>24</v>
      </c>
      <c r="D101" s="509">
        <v>17</v>
      </c>
      <c r="V101" s="509">
        <v>0</v>
      </c>
      <c r="Y101" s="509">
        <v>0</v>
      </c>
      <c r="AB101" s="509">
        <v>0</v>
      </c>
    </row>
    <row r="102" spans="1:39" s="509" customFormat="1">
      <c r="A102" s="508" t="s">
        <v>626</v>
      </c>
      <c r="B102" s="509" t="s">
        <v>399</v>
      </c>
      <c r="C102" s="509">
        <v>71</v>
      </c>
      <c r="D102" s="509">
        <v>287</v>
      </c>
      <c r="E102" s="509">
        <v>4</v>
      </c>
      <c r="V102" s="509">
        <v>0</v>
      </c>
      <c r="Y102" s="509">
        <v>0</v>
      </c>
      <c r="AB102" s="509">
        <v>0</v>
      </c>
    </row>
    <row r="103" spans="1:39" s="509" customFormat="1">
      <c r="A103" s="508" t="s">
        <v>627</v>
      </c>
      <c r="B103" s="509" t="s">
        <v>400</v>
      </c>
      <c r="C103" s="509">
        <v>6</v>
      </c>
      <c r="D103" s="509">
        <v>180</v>
      </c>
      <c r="V103" s="509">
        <v>0</v>
      </c>
      <c r="Y103" s="509">
        <v>0</v>
      </c>
      <c r="AB103" s="509">
        <v>0</v>
      </c>
    </row>
    <row r="104" spans="1:39" s="509" customFormat="1">
      <c r="A104" s="508" t="s">
        <v>628</v>
      </c>
      <c r="B104" s="509" t="s">
        <v>401</v>
      </c>
      <c r="C104" s="509">
        <v>2</v>
      </c>
      <c r="D104" s="509">
        <v>68</v>
      </c>
      <c r="V104" s="509">
        <v>0</v>
      </c>
      <c r="Y104" s="509">
        <v>0</v>
      </c>
      <c r="AB104" s="509">
        <v>0</v>
      </c>
    </row>
    <row r="105" spans="1:39" s="509" customFormat="1">
      <c r="A105" s="508" t="s">
        <v>629</v>
      </c>
      <c r="B105" s="509" t="s">
        <v>402</v>
      </c>
      <c r="C105" s="509">
        <v>7</v>
      </c>
      <c r="D105" s="509">
        <v>59</v>
      </c>
      <c r="V105" s="509">
        <v>0</v>
      </c>
      <c r="Y105" s="509">
        <v>0</v>
      </c>
      <c r="AB105" s="509">
        <v>0</v>
      </c>
    </row>
    <row r="106" spans="1:39" s="509" customFormat="1">
      <c r="A106" s="508" t="s">
        <v>630</v>
      </c>
      <c r="B106" s="509" t="s">
        <v>403</v>
      </c>
      <c r="C106" s="509">
        <v>8</v>
      </c>
      <c r="D106" s="509">
        <v>108</v>
      </c>
      <c r="E106" s="509">
        <v>1</v>
      </c>
      <c r="V106" s="509">
        <v>0</v>
      </c>
      <c r="Y106" s="509">
        <v>0</v>
      </c>
      <c r="AB106" s="509">
        <v>0</v>
      </c>
    </row>
    <row r="107" spans="1:39" s="509" customFormat="1">
      <c r="A107" s="508" t="s">
        <v>631</v>
      </c>
      <c r="B107" s="509" t="s">
        <v>404</v>
      </c>
      <c r="C107" s="509">
        <v>17</v>
      </c>
      <c r="D107" s="509">
        <v>89</v>
      </c>
      <c r="V107" s="509">
        <v>0</v>
      </c>
      <c r="Y107" s="509">
        <v>0</v>
      </c>
      <c r="AB107" s="509">
        <v>0</v>
      </c>
    </row>
    <row r="108" spans="1:39" s="509" customFormat="1">
      <c r="A108" s="508" t="s">
        <v>632</v>
      </c>
      <c r="B108" s="509" t="s">
        <v>405</v>
      </c>
      <c r="C108" s="509">
        <v>3</v>
      </c>
      <c r="D108" s="509">
        <v>109</v>
      </c>
      <c r="V108" s="509">
        <v>0</v>
      </c>
      <c r="Y108" s="509">
        <v>0</v>
      </c>
      <c r="AB108" s="509">
        <v>0</v>
      </c>
    </row>
    <row r="109" spans="1:39" s="509" customFormat="1">
      <c r="A109" s="508" t="s">
        <v>633</v>
      </c>
      <c r="B109" s="509" t="s">
        <v>406</v>
      </c>
      <c r="C109" s="509">
        <v>5</v>
      </c>
      <c r="D109" s="509">
        <v>225</v>
      </c>
      <c r="V109" s="509">
        <v>0</v>
      </c>
      <c r="Y109" s="509">
        <v>0</v>
      </c>
      <c r="AB109" s="509">
        <v>0</v>
      </c>
    </row>
    <row r="110" spans="1:39" s="509" customFormat="1">
      <c r="A110" s="508" t="s">
        <v>634</v>
      </c>
      <c r="B110" s="509" t="s">
        <v>407</v>
      </c>
      <c r="C110" s="509">
        <v>1</v>
      </c>
      <c r="D110" s="509">
        <v>118</v>
      </c>
      <c r="E110" s="509">
        <v>1</v>
      </c>
      <c r="T110" s="509">
        <v>0</v>
      </c>
      <c r="U110" s="509">
        <v>0</v>
      </c>
      <c r="V110" s="509">
        <v>0</v>
      </c>
      <c r="W110" s="509">
        <v>0</v>
      </c>
      <c r="X110" s="509">
        <v>0</v>
      </c>
      <c r="Y110" s="509">
        <v>0</v>
      </c>
      <c r="Z110" s="509">
        <v>0</v>
      </c>
      <c r="AA110" s="509">
        <v>0</v>
      </c>
      <c r="AB110" s="509">
        <v>0</v>
      </c>
      <c r="AC110" s="509">
        <v>0</v>
      </c>
      <c r="AD110" s="509">
        <v>0</v>
      </c>
      <c r="AE110" s="509">
        <v>0</v>
      </c>
      <c r="AF110" s="509">
        <v>0</v>
      </c>
      <c r="AG110" s="509">
        <v>0</v>
      </c>
      <c r="AH110" s="509">
        <v>0</v>
      </c>
      <c r="AI110" s="509">
        <v>0</v>
      </c>
      <c r="AJ110" s="509">
        <v>0</v>
      </c>
      <c r="AK110" s="509">
        <v>0</v>
      </c>
      <c r="AL110" s="509">
        <v>0</v>
      </c>
      <c r="AM110" s="509">
        <v>0</v>
      </c>
    </row>
    <row r="111" spans="1:39" s="509" customFormat="1">
      <c r="A111" s="508" t="s">
        <v>635</v>
      </c>
      <c r="B111" s="509" t="s">
        <v>408</v>
      </c>
      <c r="C111" s="509">
        <v>6</v>
      </c>
      <c r="D111" s="509">
        <v>54</v>
      </c>
      <c r="E111" s="509">
        <v>2</v>
      </c>
      <c r="V111" s="509">
        <v>0</v>
      </c>
      <c r="Y111" s="509">
        <v>0</v>
      </c>
      <c r="AB111" s="509">
        <v>0</v>
      </c>
    </row>
    <row r="112" spans="1:39" s="509" customFormat="1">
      <c r="A112" s="508" t="s">
        <v>636</v>
      </c>
      <c r="B112" s="509" t="s">
        <v>409</v>
      </c>
      <c r="C112" s="509">
        <v>523</v>
      </c>
      <c r="D112" s="509">
        <v>3799</v>
      </c>
      <c r="E112" s="509">
        <v>18</v>
      </c>
      <c r="V112" s="509">
        <v>0</v>
      </c>
      <c r="Y112" s="509">
        <v>0</v>
      </c>
      <c r="AB112" s="509">
        <v>0</v>
      </c>
    </row>
    <row r="113" spans="1:28" s="509" customFormat="1">
      <c r="A113" s="508" t="s">
        <v>637</v>
      </c>
      <c r="B113" s="509" t="s">
        <v>410</v>
      </c>
      <c r="C113" s="509">
        <v>80</v>
      </c>
      <c r="D113" s="509">
        <v>771</v>
      </c>
      <c r="E113" s="509">
        <v>0</v>
      </c>
      <c r="V113" s="509">
        <v>0</v>
      </c>
      <c r="Y113" s="509">
        <v>0</v>
      </c>
      <c r="AB113" s="509">
        <v>0</v>
      </c>
    </row>
    <row r="114" spans="1:28" s="509" customFormat="1">
      <c r="A114" s="508" t="s">
        <v>638</v>
      </c>
      <c r="B114" s="509" t="s">
        <v>411</v>
      </c>
      <c r="C114" s="509">
        <v>84</v>
      </c>
      <c r="D114" s="509">
        <v>271</v>
      </c>
      <c r="E114" s="509">
        <v>9</v>
      </c>
      <c r="V114" s="509">
        <v>0</v>
      </c>
      <c r="Y114" s="509">
        <v>0</v>
      </c>
      <c r="AB114" s="509">
        <v>0</v>
      </c>
    </row>
    <row r="115" spans="1:28" s="509" customFormat="1">
      <c r="A115" s="508" t="s">
        <v>639</v>
      </c>
      <c r="B115" s="509" t="s">
        <v>412</v>
      </c>
      <c r="C115" s="509">
        <v>20</v>
      </c>
      <c r="D115" s="509">
        <v>117</v>
      </c>
      <c r="E115" s="509">
        <v>4</v>
      </c>
      <c r="V115" s="509">
        <v>0</v>
      </c>
      <c r="Y115" s="509">
        <v>0</v>
      </c>
      <c r="AB115" s="509">
        <v>0</v>
      </c>
    </row>
    <row r="116" spans="1:28" s="509" customFormat="1">
      <c r="A116" s="508" t="s">
        <v>640</v>
      </c>
      <c r="B116" s="509" t="s">
        <v>413</v>
      </c>
      <c r="C116" s="509">
        <v>18</v>
      </c>
      <c r="D116" s="509">
        <v>37</v>
      </c>
      <c r="E116" s="509">
        <v>0</v>
      </c>
      <c r="V116" s="509">
        <v>0</v>
      </c>
      <c r="Y116" s="509">
        <v>0</v>
      </c>
      <c r="AB116" s="509">
        <v>0</v>
      </c>
    </row>
    <row r="117" spans="1:28" s="509" customFormat="1">
      <c r="A117" s="508" t="s">
        <v>641</v>
      </c>
      <c r="B117" s="509" t="s">
        <v>414</v>
      </c>
      <c r="C117" s="509">
        <v>11</v>
      </c>
      <c r="D117" s="509">
        <v>152</v>
      </c>
      <c r="V117" s="509">
        <v>0</v>
      </c>
      <c r="Y117" s="509">
        <v>0</v>
      </c>
      <c r="AB117" s="509">
        <v>0</v>
      </c>
    </row>
    <row r="118" spans="1:28" s="509" customFormat="1">
      <c r="A118" s="508" t="s">
        <v>642</v>
      </c>
      <c r="B118" s="509" t="s">
        <v>415</v>
      </c>
      <c r="C118" s="509">
        <v>26</v>
      </c>
      <c r="D118" s="509">
        <v>201</v>
      </c>
      <c r="E118" s="509">
        <v>2</v>
      </c>
      <c r="V118" s="509">
        <v>0</v>
      </c>
      <c r="Y118" s="509">
        <v>0</v>
      </c>
      <c r="AB118" s="509">
        <v>0</v>
      </c>
    </row>
    <row r="119" spans="1:28" s="509" customFormat="1">
      <c r="A119" s="508" t="s">
        <v>643</v>
      </c>
      <c r="B119" s="509" t="s">
        <v>1913</v>
      </c>
      <c r="C119" s="509">
        <v>7</v>
      </c>
      <c r="D119" s="509">
        <v>104</v>
      </c>
      <c r="V119" s="509">
        <v>0</v>
      </c>
      <c r="Y119" s="509">
        <v>0</v>
      </c>
      <c r="AB119" s="509">
        <v>0</v>
      </c>
    </row>
    <row r="120" spans="1:28" s="509" customFormat="1">
      <c r="A120" s="508" t="s">
        <v>644</v>
      </c>
      <c r="B120" s="509" t="s">
        <v>417</v>
      </c>
      <c r="C120" s="509">
        <v>366</v>
      </c>
      <c r="D120" s="509">
        <v>2020</v>
      </c>
      <c r="V120" s="509">
        <v>0</v>
      </c>
      <c r="Y120" s="509">
        <v>0</v>
      </c>
      <c r="AB120" s="509">
        <v>0</v>
      </c>
    </row>
    <row r="121" spans="1:28" s="509" customFormat="1">
      <c r="A121" s="508" t="s">
        <v>645</v>
      </c>
      <c r="B121" s="509" t="s">
        <v>418</v>
      </c>
      <c r="C121" s="509">
        <v>31</v>
      </c>
      <c r="D121" s="509">
        <v>280</v>
      </c>
      <c r="V121" s="509">
        <v>0</v>
      </c>
      <c r="Y121" s="509">
        <v>0</v>
      </c>
      <c r="AB121" s="509">
        <v>0</v>
      </c>
    </row>
    <row r="122" spans="1:28" s="509" customFormat="1">
      <c r="A122" s="508" t="s">
        <v>646</v>
      </c>
      <c r="B122" s="509" t="s">
        <v>419</v>
      </c>
      <c r="C122" s="509">
        <v>139</v>
      </c>
      <c r="D122" s="509">
        <v>1138</v>
      </c>
      <c r="E122" s="509">
        <v>6</v>
      </c>
      <c r="V122" s="509">
        <v>0</v>
      </c>
      <c r="Y122" s="509">
        <v>0</v>
      </c>
      <c r="AB122" s="509">
        <v>0</v>
      </c>
    </row>
    <row r="123" spans="1:28" s="509" customFormat="1">
      <c r="A123" s="508" t="s">
        <v>647</v>
      </c>
      <c r="B123" s="509" t="s">
        <v>420</v>
      </c>
      <c r="C123" s="509">
        <v>130</v>
      </c>
      <c r="D123" s="509">
        <v>661</v>
      </c>
      <c r="E123" s="509">
        <v>1</v>
      </c>
      <c r="V123" s="509">
        <v>0</v>
      </c>
      <c r="Y123" s="509">
        <v>0</v>
      </c>
      <c r="AB123" s="509">
        <v>0</v>
      </c>
    </row>
    <row r="124" spans="1:28" s="509" customFormat="1">
      <c r="A124" s="508" t="s">
        <v>648</v>
      </c>
      <c r="B124" s="509" t="s">
        <v>421</v>
      </c>
      <c r="V124" s="509">
        <v>0</v>
      </c>
      <c r="Y124" s="509">
        <v>0</v>
      </c>
      <c r="AB124" s="509">
        <v>0</v>
      </c>
    </row>
    <row r="125" spans="1:28" s="509" customFormat="1">
      <c r="A125" s="508" t="s">
        <v>649</v>
      </c>
      <c r="B125" s="509" t="s">
        <v>422</v>
      </c>
      <c r="V125" s="509">
        <v>0</v>
      </c>
      <c r="Y125" s="509">
        <v>0</v>
      </c>
      <c r="AB125" s="509">
        <v>0</v>
      </c>
    </row>
    <row r="126" spans="1:28" s="509" customFormat="1">
      <c r="A126" s="508" t="s">
        <v>650</v>
      </c>
      <c r="B126" s="509" t="s">
        <v>423</v>
      </c>
      <c r="V126" s="509">
        <v>0</v>
      </c>
      <c r="Y126" s="509">
        <v>0</v>
      </c>
      <c r="AB126" s="509">
        <v>0</v>
      </c>
    </row>
    <row r="127" spans="1:28" s="509" customFormat="1">
      <c r="A127" s="508" t="s">
        <v>651</v>
      </c>
      <c r="B127" s="509" t="s">
        <v>424</v>
      </c>
      <c r="V127" s="509">
        <v>0</v>
      </c>
      <c r="Y127" s="509">
        <v>0</v>
      </c>
      <c r="AB127" s="509">
        <v>0</v>
      </c>
    </row>
    <row r="128" spans="1:28" s="509" customFormat="1">
      <c r="A128" s="508" t="s">
        <v>652</v>
      </c>
      <c r="B128" s="509" t="s">
        <v>425</v>
      </c>
      <c r="C128" s="509">
        <v>323</v>
      </c>
      <c r="D128" s="509">
        <v>2593</v>
      </c>
      <c r="E128" s="509">
        <v>13</v>
      </c>
      <c r="V128" s="509">
        <v>0</v>
      </c>
      <c r="Y128" s="509">
        <v>0</v>
      </c>
      <c r="AB128" s="509">
        <v>0</v>
      </c>
    </row>
    <row r="129" spans="1:28" s="509" customFormat="1">
      <c r="A129" s="508" t="s">
        <v>653</v>
      </c>
      <c r="B129" s="509" t="s">
        <v>426</v>
      </c>
      <c r="C129" s="509">
        <v>137</v>
      </c>
      <c r="D129" s="509">
        <v>917</v>
      </c>
      <c r="E129" s="509">
        <v>2</v>
      </c>
      <c r="V129" s="509">
        <v>0</v>
      </c>
      <c r="Y129" s="509">
        <v>0</v>
      </c>
      <c r="AB129" s="509">
        <v>0</v>
      </c>
    </row>
    <row r="130" spans="1:28" s="509" customFormat="1">
      <c r="A130" s="508" t="s">
        <v>654</v>
      </c>
      <c r="B130" s="509" t="s">
        <v>427</v>
      </c>
      <c r="C130" s="509">
        <v>105</v>
      </c>
      <c r="D130" s="509">
        <v>578</v>
      </c>
      <c r="E130" s="509">
        <v>9</v>
      </c>
      <c r="V130" s="509">
        <v>0</v>
      </c>
      <c r="Y130" s="509">
        <v>0</v>
      </c>
      <c r="AB130" s="509">
        <v>0</v>
      </c>
    </row>
    <row r="131" spans="1:28" s="509" customFormat="1">
      <c r="A131" s="508" t="s">
        <v>655</v>
      </c>
      <c r="B131" s="509" t="s">
        <v>428</v>
      </c>
      <c r="C131" s="509">
        <v>430</v>
      </c>
      <c r="D131" s="509">
        <v>2617</v>
      </c>
      <c r="E131" s="509">
        <v>12</v>
      </c>
      <c r="T131" s="509">
        <v>0</v>
      </c>
      <c r="U131" s="509">
        <v>0</v>
      </c>
      <c r="V131" s="509">
        <v>0</v>
      </c>
      <c r="W131" s="509">
        <v>0</v>
      </c>
      <c r="X131" s="509">
        <v>0</v>
      </c>
      <c r="Y131" s="509">
        <v>0</v>
      </c>
      <c r="Z131" s="509">
        <v>0</v>
      </c>
      <c r="AA131" s="509">
        <v>0</v>
      </c>
      <c r="AB131" s="509">
        <v>0</v>
      </c>
    </row>
    <row r="132" spans="1:28" s="509" customFormat="1">
      <c r="A132" s="508" t="s">
        <v>656</v>
      </c>
      <c r="B132" s="509" t="s">
        <v>429</v>
      </c>
      <c r="C132" s="509">
        <v>55</v>
      </c>
      <c r="D132" s="509">
        <v>876</v>
      </c>
      <c r="E132" s="509">
        <v>8</v>
      </c>
      <c r="V132" s="509">
        <v>0</v>
      </c>
      <c r="Y132" s="509">
        <v>0</v>
      </c>
      <c r="AB132" s="509">
        <v>0</v>
      </c>
    </row>
    <row r="133" spans="1:28" s="509" customFormat="1">
      <c r="A133" s="508" t="s">
        <v>657</v>
      </c>
      <c r="B133" s="509" t="s">
        <v>430</v>
      </c>
      <c r="C133" s="509">
        <v>41</v>
      </c>
      <c r="D133" s="509">
        <v>558</v>
      </c>
      <c r="E133" s="509">
        <v>3</v>
      </c>
      <c r="V133" s="509">
        <v>0</v>
      </c>
      <c r="Y133" s="509">
        <v>0</v>
      </c>
      <c r="AB133" s="509">
        <v>0</v>
      </c>
    </row>
    <row r="134" spans="1:28" s="509" customFormat="1">
      <c r="A134" s="508" t="s">
        <v>658</v>
      </c>
      <c r="B134" s="509" t="s">
        <v>431</v>
      </c>
      <c r="C134" s="509">
        <v>60</v>
      </c>
      <c r="D134" s="509">
        <v>675</v>
      </c>
      <c r="E134" s="509">
        <v>3</v>
      </c>
      <c r="V134" s="509">
        <v>0</v>
      </c>
      <c r="Y134" s="509">
        <v>0</v>
      </c>
      <c r="AB134" s="509">
        <v>0</v>
      </c>
    </row>
    <row r="135" spans="1:28" s="509" customFormat="1">
      <c r="A135" s="508" t="s">
        <v>659</v>
      </c>
      <c r="B135" s="509" t="s">
        <v>432</v>
      </c>
      <c r="C135" s="509">
        <v>309</v>
      </c>
      <c r="D135" s="509">
        <v>2504</v>
      </c>
      <c r="E135" s="509">
        <v>27</v>
      </c>
      <c r="V135" s="509">
        <v>0</v>
      </c>
      <c r="Y135" s="509">
        <v>0</v>
      </c>
      <c r="AB135" s="509">
        <v>0</v>
      </c>
    </row>
    <row r="136" spans="1:28" s="509" customFormat="1">
      <c r="A136" s="508" t="s">
        <v>660</v>
      </c>
      <c r="B136" s="509" t="s">
        <v>433</v>
      </c>
      <c r="C136" s="509">
        <v>49</v>
      </c>
      <c r="D136" s="509">
        <v>333</v>
      </c>
      <c r="E136" s="509">
        <v>2</v>
      </c>
      <c r="V136" s="509">
        <v>0</v>
      </c>
      <c r="Y136" s="509">
        <v>0</v>
      </c>
      <c r="AB136" s="509">
        <v>0</v>
      </c>
    </row>
    <row r="137" spans="1:28" s="509" customFormat="1">
      <c r="A137" s="508" t="s">
        <v>661</v>
      </c>
      <c r="B137" s="509" t="s">
        <v>434</v>
      </c>
      <c r="C137" s="509">
        <v>236</v>
      </c>
      <c r="D137" s="509">
        <v>3058</v>
      </c>
      <c r="E137" s="509">
        <v>8</v>
      </c>
      <c r="V137" s="509">
        <v>0</v>
      </c>
      <c r="Y137" s="509">
        <v>0</v>
      </c>
      <c r="AB137" s="509">
        <v>0</v>
      </c>
    </row>
    <row r="138" spans="1:28" s="509" customFormat="1">
      <c r="A138" s="508" t="s">
        <v>662</v>
      </c>
      <c r="B138" s="509" t="s">
        <v>1915</v>
      </c>
      <c r="C138" s="509">
        <v>101</v>
      </c>
      <c r="D138" s="509">
        <v>619</v>
      </c>
      <c r="E138" s="509">
        <v>1</v>
      </c>
      <c r="V138" s="509">
        <v>0</v>
      </c>
      <c r="Y138" s="509">
        <v>0</v>
      </c>
      <c r="AB138" s="509">
        <v>0</v>
      </c>
    </row>
    <row r="139" spans="1:28" s="509" customFormat="1">
      <c r="A139" s="508" t="s">
        <v>663</v>
      </c>
      <c r="B139" s="509" t="s">
        <v>435</v>
      </c>
      <c r="C139" s="509">
        <v>251</v>
      </c>
      <c r="D139" s="509">
        <v>2210</v>
      </c>
      <c r="E139" s="509">
        <v>20</v>
      </c>
      <c r="V139" s="509">
        <v>0</v>
      </c>
      <c r="Y139" s="509">
        <v>0</v>
      </c>
      <c r="AB139" s="509">
        <v>0</v>
      </c>
    </row>
    <row r="140" spans="1:28" s="509" customFormat="1">
      <c r="A140" s="508" t="s">
        <v>664</v>
      </c>
      <c r="B140" s="509" t="s">
        <v>436</v>
      </c>
      <c r="C140" s="509">
        <v>59</v>
      </c>
      <c r="D140" s="509">
        <v>993</v>
      </c>
      <c r="E140" s="509">
        <v>1</v>
      </c>
      <c r="V140" s="509">
        <v>0</v>
      </c>
      <c r="Y140" s="509">
        <v>0</v>
      </c>
      <c r="AB140" s="509">
        <v>0</v>
      </c>
    </row>
    <row r="141" spans="1:28" s="509" customFormat="1">
      <c r="A141" s="508" t="s">
        <v>665</v>
      </c>
      <c r="B141" s="509" t="s">
        <v>437</v>
      </c>
      <c r="C141" s="509">
        <v>317</v>
      </c>
      <c r="D141" s="509">
        <v>2822</v>
      </c>
      <c r="E141" s="509">
        <v>20</v>
      </c>
      <c r="V141" s="509">
        <v>0</v>
      </c>
      <c r="Y141" s="509">
        <v>0</v>
      </c>
      <c r="AB141" s="509">
        <v>0</v>
      </c>
    </row>
    <row r="142" spans="1:28" s="509" customFormat="1">
      <c r="A142" s="508" t="s">
        <v>666</v>
      </c>
      <c r="B142" s="509" t="s">
        <v>438</v>
      </c>
      <c r="C142" s="509">
        <v>85</v>
      </c>
      <c r="D142" s="509">
        <v>588</v>
      </c>
      <c r="E142" s="509">
        <v>9</v>
      </c>
      <c r="V142" s="509">
        <v>0</v>
      </c>
      <c r="Y142" s="509">
        <v>0</v>
      </c>
      <c r="AB142" s="509">
        <v>0</v>
      </c>
    </row>
    <row r="143" spans="1:28" s="509" customFormat="1">
      <c r="A143" s="508" t="s">
        <v>667</v>
      </c>
      <c r="B143" s="509" t="s">
        <v>439</v>
      </c>
      <c r="V143" s="509">
        <v>0</v>
      </c>
      <c r="Y143" s="509">
        <v>0</v>
      </c>
      <c r="AB143" s="509">
        <v>0</v>
      </c>
    </row>
    <row r="144" spans="1:28" s="509" customFormat="1">
      <c r="A144" s="508" t="s">
        <v>668</v>
      </c>
      <c r="B144" s="509" t="s">
        <v>440</v>
      </c>
      <c r="V144" s="509">
        <v>0</v>
      </c>
      <c r="Y144" s="509">
        <v>0</v>
      </c>
      <c r="AB144" s="509">
        <v>0</v>
      </c>
    </row>
    <row r="145" spans="1:28" s="509" customFormat="1">
      <c r="A145" s="508" t="s">
        <v>669</v>
      </c>
      <c r="B145" s="509" t="s">
        <v>441</v>
      </c>
      <c r="C145" s="509">
        <v>99</v>
      </c>
      <c r="D145" s="509">
        <v>393</v>
      </c>
      <c r="E145" s="509">
        <v>2</v>
      </c>
      <c r="V145" s="509">
        <v>0</v>
      </c>
      <c r="Y145" s="509">
        <v>0</v>
      </c>
      <c r="AB145" s="509">
        <v>0</v>
      </c>
    </row>
    <row r="146" spans="1:28" s="509" customFormat="1">
      <c r="A146" s="508" t="s">
        <v>670</v>
      </c>
      <c r="B146" s="509" t="s">
        <v>442</v>
      </c>
      <c r="C146" s="509">
        <v>53</v>
      </c>
      <c r="D146" s="509">
        <v>155</v>
      </c>
      <c r="E146" s="509">
        <v>6</v>
      </c>
      <c r="V146" s="509">
        <v>0</v>
      </c>
      <c r="Y146" s="509">
        <v>0</v>
      </c>
      <c r="AB146" s="509">
        <v>0</v>
      </c>
    </row>
    <row r="147" spans="1:28" s="509" customFormat="1">
      <c r="A147" s="508" t="s">
        <v>671</v>
      </c>
      <c r="B147" s="509" t="s">
        <v>443</v>
      </c>
      <c r="V147" s="509">
        <v>0</v>
      </c>
      <c r="Y147" s="509">
        <v>0</v>
      </c>
      <c r="AB147" s="509">
        <v>0</v>
      </c>
    </row>
    <row r="148" spans="1:28" s="509" customFormat="1">
      <c r="A148" s="508" t="s">
        <v>672</v>
      </c>
      <c r="B148" s="509" t="s">
        <v>444</v>
      </c>
      <c r="V148" s="509">
        <v>0</v>
      </c>
      <c r="Y148" s="509">
        <v>0</v>
      </c>
      <c r="AB148" s="509">
        <v>0</v>
      </c>
    </row>
    <row r="149" spans="1:28" s="509" customFormat="1">
      <c r="A149" s="508" t="s">
        <v>673</v>
      </c>
      <c r="B149" s="509" t="s">
        <v>445</v>
      </c>
      <c r="V149" s="509">
        <v>0</v>
      </c>
      <c r="Y149" s="509">
        <v>0</v>
      </c>
      <c r="AB149" s="509">
        <v>0</v>
      </c>
    </row>
    <row r="150" spans="1:28" s="509" customFormat="1">
      <c r="A150" s="508" t="s">
        <v>674</v>
      </c>
      <c r="B150" s="509" t="s">
        <v>446</v>
      </c>
      <c r="V150" s="509">
        <v>0</v>
      </c>
      <c r="Y150" s="509">
        <v>0</v>
      </c>
      <c r="AB150" s="509">
        <v>0</v>
      </c>
    </row>
    <row r="151" spans="1:28" s="509" customFormat="1">
      <c r="A151" s="508" t="s">
        <v>675</v>
      </c>
      <c r="B151" s="509" t="s">
        <v>447</v>
      </c>
      <c r="V151" s="509">
        <v>0</v>
      </c>
      <c r="Y151" s="509">
        <v>0</v>
      </c>
      <c r="AB151" s="509">
        <v>0</v>
      </c>
    </row>
    <row r="152" spans="1:28" s="509" customFormat="1">
      <c r="A152" s="508" t="s">
        <v>676</v>
      </c>
      <c r="B152" s="509" t="s">
        <v>448</v>
      </c>
      <c r="V152" s="509">
        <v>0</v>
      </c>
      <c r="Y152" s="509">
        <v>0</v>
      </c>
      <c r="AB152" s="509">
        <v>0</v>
      </c>
    </row>
    <row r="153" spans="1:28" s="509" customFormat="1">
      <c r="A153" s="508" t="s">
        <v>677</v>
      </c>
      <c r="B153" s="509" t="s">
        <v>449</v>
      </c>
      <c r="V153" s="509">
        <v>0</v>
      </c>
      <c r="Y153" s="509">
        <v>0</v>
      </c>
      <c r="AB153" s="509">
        <v>0</v>
      </c>
    </row>
    <row r="154" spans="1:28" s="509" customFormat="1">
      <c r="A154" s="508" t="s">
        <v>678</v>
      </c>
      <c r="B154" s="509" t="s">
        <v>450</v>
      </c>
      <c r="V154" s="509">
        <v>0</v>
      </c>
      <c r="Y154" s="509">
        <v>0</v>
      </c>
      <c r="AB154" s="509">
        <v>0</v>
      </c>
    </row>
    <row r="155" spans="1:28" s="509" customFormat="1">
      <c r="A155" s="508" t="s">
        <v>679</v>
      </c>
      <c r="B155" s="509" t="s">
        <v>451</v>
      </c>
      <c r="V155" s="509">
        <v>0</v>
      </c>
      <c r="Y155" s="509">
        <v>0</v>
      </c>
      <c r="AB155" s="509">
        <v>0</v>
      </c>
    </row>
    <row r="156" spans="1:28" s="509" customFormat="1">
      <c r="A156" s="508" t="s">
        <v>680</v>
      </c>
      <c r="B156" s="509" t="s">
        <v>452</v>
      </c>
      <c r="C156" s="509">
        <v>310</v>
      </c>
      <c r="D156" s="509">
        <v>3233</v>
      </c>
      <c r="E156" s="509">
        <v>7</v>
      </c>
      <c r="V156" s="509">
        <v>0</v>
      </c>
      <c r="Y156" s="509">
        <v>0</v>
      </c>
      <c r="AB156" s="509">
        <v>0</v>
      </c>
    </row>
    <row r="157" spans="1:28" s="509" customFormat="1">
      <c r="A157" s="508" t="s">
        <v>681</v>
      </c>
      <c r="B157" s="509" t="s">
        <v>453</v>
      </c>
      <c r="C157" s="509">
        <v>89</v>
      </c>
      <c r="D157" s="509">
        <v>801</v>
      </c>
      <c r="E157" s="509">
        <v>0</v>
      </c>
      <c r="V157" s="509">
        <v>0</v>
      </c>
      <c r="Y157" s="509">
        <v>0</v>
      </c>
      <c r="AB157" s="509">
        <v>0</v>
      </c>
    </row>
    <row r="158" spans="1:28" s="509" customFormat="1">
      <c r="A158" s="508" t="s">
        <v>682</v>
      </c>
      <c r="B158" s="509" t="s">
        <v>454</v>
      </c>
      <c r="V158" s="509">
        <v>0</v>
      </c>
      <c r="Y158" s="509">
        <v>0</v>
      </c>
      <c r="AB158" s="509">
        <v>0</v>
      </c>
    </row>
    <row r="159" spans="1:28" s="509" customFormat="1">
      <c r="A159" s="508" t="s">
        <v>683</v>
      </c>
      <c r="B159" s="509" t="s">
        <v>455</v>
      </c>
      <c r="V159" s="509">
        <v>0</v>
      </c>
      <c r="Y159" s="509">
        <v>0</v>
      </c>
      <c r="AB159" s="509">
        <v>0</v>
      </c>
    </row>
    <row r="160" spans="1:28" s="509" customFormat="1">
      <c r="A160" s="508" t="s">
        <v>684</v>
      </c>
      <c r="B160" s="509" t="s">
        <v>456</v>
      </c>
      <c r="V160" s="509">
        <v>0</v>
      </c>
      <c r="Y160" s="509">
        <v>0</v>
      </c>
      <c r="AB160" s="509">
        <v>0</v>
      </c>
    </row>
    <row r="161" spans="1:51" s="509" customFormat="1">
      <c r="A161" s="508" t="s">
        <v>685</v>
      </c>
      <c r="B161" s="509" t="s">
        <v>457</v>
      </c>
      <c r="V161" s="509">
        <v>0</v>
      </c>
      <c r="Y161" s="509">
        <v>0</v>
      </c>
      <c r="AB161" s="509">
        <v>0</v>
      </c>
    </row>
    <row r="162" spans="1:51" s="509" customFormat="1">
      <c r="A162" s="508" t="s">
        <v>686</v>
      </c>
      <c r="B162" s="509" t="s">
        <v>458</v>
      </c>
      <c r="V162" s="509">
        <v>0</v>
      </c>
      <c r="Y162" s="509">
        <v>0</v>
      </c>
      <c r="AB162" s="509">
        <v>0</v>
      </c>
    </row>
    <row r="163" spans="1:51" s="509" customFormat="1">
      <c r="A163" s="508" t="s">
        <v>687</v>
      </c>
      <c r="B163" s="509" t="s">
        <v>459</v>
      </c>
      <c r="V163" s="509">
        <v>0</v>
      </c>
      <c r="Y163" s="509">
        <v>0</v>
      </c>
      <c r="AB163" s="509">
        <v>0</v>
      </c>
    </row>
    <row r="164" spans="1:51" s="509" customFormat="1">
      <c r="A164" s="508"/>
      <c r="C164" s="509">
        <f>SUM(C6:C163)</f>
        <v>9293</v>
      </c>
      <c r="D164" s="509">
        <f t="shared" ref="D164:AM164" si="0">SUM(D6:D163)</f>
        <v>73472</v>
      </c>
      <c r="E164" s="509">
        <f t="shared" si="0"/>
        <v>376</v>
      </c>
      <c r="F164" s="509">
        <f>COUNTA(F6:F163)</f>
        <v>0</v>
      </c>
      <c r="G164" s="509">
        <f t="shared" ref="G164:S164" si="1">COUNTA(G6:G163)</f>
        <v>0</v>
      </c>
      <c r="H164" s="509">
        <f t="shared" si="1"/>
        <v>0</v>
      </c>
      <c r="I164" s="509">
        <f t="shared" si="1"/>
        <v>0</v>
      </c>
      <c r="J164" s="509">
        <f t="shared" si="1"/>
        <v>0</v>
      </c>
      <c r="K164" s="509">
        <f t="shared" si="1"/>
        <v>0</v>
      </c>
      <c r="L164" s="509">
        <f t="shared" si="1"/>
        <v>0</v>
      </c>
      <c r="M164" s="509">
        <f t="shared" si="1"/>
        <v>0</v>
      </c>
      <c r="N164" s="509">
        <f t="shared" si="1"/>
        <v>0</v>
      </c>
      <c r="O164" s="509">
        <f t="shared" si="1"/>
        <v>0</v>
      </c>
      <c r="P164" s="509">
        <f t="shared" si="1"/>
        <v>0</v>
      </c>
      <c r="Q164" s="509">
        <f t="shared" si="1"/>
        <v>0</v>
      </c>
      <c r="R164" s="509">
        <f t="shared" si="1"/>
        <v>0</v>
      </c>
      <c r="S164" s="509">
        <f t="shared" si="1"/>
        <v>0</v>
      </c>
      <c r="T164" s="509">
        <f t="shared" si="0"/>
        <v>12</v>
      </c>
      <c r="U164" s="509">
        <f t="shared" si="0"/>
        <v>26</v>
      </c>
      <c r="V164" s="509">
        <f t="shared" si="0"/>
        <v>38</v>
      </c>
      <c r="W164" s="509">
        <f t="shared" si="0"/>
        <v>0</v>
      </c>
      <c r="X164" s="509">
        <f t="shared" si="0"/>
        <v>0</v>
      </c>
      <c r="Y164" s="509">
        <f t="shared" si="0"/>
        <v>0</v>
      </c>
      <c r="Z164" s="509">
        <f t="shared" si="0"/>
        <v>2</v>
      </c>
      <c r="AA164" s="509">
        <f t="shared" si="0"/>
        <v>0</v>
      </c>
      <c r="AB164" s="509">
        <f t="shared" si="0"/>
        <v>2</v>
      </c>
      <c r="AC164" s="509">
        <f t="shared" si="0"/>
        <v>0</v>
      </c>
      <c r="AD164" s="509">
        <f t="shared" si="0"/>
        <v>0</v>
      </c>
      <c r="AE164" s="509">
        <f t="shared" si="0"/>
        <v>0</v>
      </c>
      <c r="AF164" s="509">
        <f t="shared" si="0"/>
        <v>0</v>
      </c>
      <c r="AG164" s="509">
        <f t="shared" si="0"/>
        <v>0</v>
      </c>
      <c r="AH164" s="509">
        <f t="shared" si="0"/>
        <v>0</v>
      </c>
      <c r="AI164" s="509">
        <f t="shared" si="0"/>
        <v>0</v>
      </c>
      <c r="AJ164" s="509">
        <f t="shared" si="0"/>
        <v>0</v>
      </c>
      <c r="AK164" s="509">
        <f t="shared" si="0"/>
        <v>0</v>
      </c>
      <c r="AL164" s="509">
        <f t="shared" si="0"/>
        <v>0</v>
      </c>
      <c r="AM164" s="509">
        <f t="shared" si="0"/>
        <v>0</v>
      </c>
      <c r="AN164" s="509">
        <f>COUNTA(AN6:AN163)</f>
        <v>0</v>
      </c>
      <c r="AO164" s="509">
        <f t="shared" ref="AO164:AY164" si="2">COUNTA(AO6:AO163)</f>
        <v>0</v>
      </c>
      <c r="AP164" s="509">
        <f t="shared" si="2"/>
        <v>0</v>
      </c>
      <c r="AQ164" s="509">
        <f t="shared" si="2"/>
        <v>0</v>
      </c>
      <c r="AR164" s="509">
        <f t="shared" si="2"/>
        <v>0</v>
      </c>
      <c r="AS164" s="509">
        <f t="shared" si="2"/>
        <v>0</v>
      </c>
      <c r="AT164" s="509">
        <f t="shared" si="2"/>
        <v>0</v>
      </c>
      <c r="AU164" s="509">
        <f t="shared" si="2"/>
        <v>0</v>
      </c>
      <c r="AV164" s="509">
        <f t="shared" si="2"/>
        <v>0</v>
      </c>
      <c r="AW164" s="509">
        <f t="shared" si="2"/>
        <v>0</v>
      </c>
      <c r="AX164" s="509">
        <f t="shared" si="2"/>
        <v>0</v>
      </c>
      <c r="AY164" s="509">
        <f t="shared" si="2"/>
        <v>0</v>
      </c>
    </row>
  </sheetData>
  <autoFilter ref="A5:AY163" xr:uid="{00000000-0009-0000-0000-000012000000}"/>
  <phoneticPr fontId="5"/>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Sheet20">
    <tabColor rgb="FFFF0000"/>
  </sheetPr>
  <dimension ref="A1:AV164"/>
  <sheetViews>
    <sheetView zoomScale="85" zoomScaleNormal="85" workbookViewId="0">
      <pane xSplit="2" ySplit="5" topLeftCell="C53" activePane="bottomRight" state="frozen"/>
      <selection activeCell="C6" sqref="C6"/>
      <selection pane="topRight" activeCell="C6" sqref="C6"/>
      <selection pane="bottomLeft" activeCell="C6" sqref="C6"/>
      <selection pane="bottomRight" activeCell="B85" sqref="B85"/>
    </sheetView>
  </sheetViews>
  <sheetFormatPr defaultColWidth="9.140625" defaultRowHeight="12"/>
  <cols>
    <col min="1" max="1" width="12.7109375" style="86" bestFit="1" customWidth="1"/>
    <col min="2" max="12" width="12.7109375" bestFit="1" customWidth="1"/>
    <col min="13" max="13" width="12.7109375" customWidth="1"/>
    <col min="14" max="47" width="12.7109375" bestFit="1" customWidth="1"/>
    <col min="48" max="48" width="12.7109375" customWidth="1"/>
  </cols>
  <sheetData>
    <row r="1" spans="1:48" s="75" customFormat="1">
      <c r="A1" s="82" t="s">
        <v>2622</v>
      </c>
      <c r="B1" s="74"/>
      <c r="C1" s="74" t="s">
        <v>688</v>
      </c>
      <c r="D1" s="74" t="s">
        <v>304</v>
      </c>
      <c r="E1" s="74" t="s">
        <v>304</v>
      </c>
      <c r="F1" s="74" t="s">
        <v>304</v>
      </c>
      <c r="G1" s="74" t="s">
        <v>304</v>
      </c>
      <c r="H1" s="74" t="s">
        <v>304</v>
      </c>
      <c r="I1" s="74" t="s">
        <v>304</v>
      </c>
      <c r="J1" s="74" t="s">
        <v>304</v>
      </c>
      <c r="K1" s="74" t="s">
        <v>304</v>
      </c>
      <c r="L1" s="74" t="s">
        <v>304</v>
      </c>
      <c r="M1" s="74" t="s">
        <v>304</v>
      </c>
      <c r="N1" s="74" t="s">
        <v>304</v>
      </c>
      <c r="O1" s="74" t="s">
        <v>304</v>
      </c>
      <c r="P1" s="74" t="s">
        <v>304</v>
      </c>
      <c r="Q1" s="74" t="s">
        <v>304</v>
      </c>
      <c r="R1" s="74" t="s">
        <v>304</v>
      </c>
      <c r="S1" s="74" t="s">
        <v>304</v>
      </c>
      <c r="T1" s="74" t="s">
        <v>304</v>
      </c>
      <c r="U1" s="74" t="s">
        <v>304</v>
      </c>
      <c r="V1" s="74" t="s">
        <v>304</v>
      </c>
      <c r="W1" s="74" t="s">
        <v>304</v>
      </c>
      <c r="X1" s="74" t="s">
        <v>304</v>
      </c>
      <c r="Y1" s="74" t="s">
        <v>304</v>
      </c>
      <c r="Z1" s="74" t="s">
        <v>304</v>
      </c>
      <c r="AA1" s="74" t="s">
        <v>304</v>
      </c>
      <c r="AB1" s="74" t="s">
        <v>304</v>
      </c>
      <c r="AC1" s="74" t="s">
        <v>304</v>
      </c>
      <c r="AD1" s="74" t="s">
        <v>304</v>
      </c>
      <c r="AE1" s="74" t="s">
        <v>304</v>
      </c>
      <c r="AF1" s="74" t="s">
        <v>304</v>
      </c>
      <c r="AG1" s="74" t="s">
        <v>304</v>
      </c>
      <c r="AH1" s="74" t="s">
        <v>304</v>
      </c>
      <c r="AI1" s="74" t="s">
        <v>304</v>
      </c>
      <c r="AJ1" s="74" t="s">
        <v>304</v>
      </c>
      <c r="AK1" s="74" t="s">
        <v>304</v>
      </c>
      <c r="AL1" s="74" t="s">
        <v>304</v>
      </c>
      <c r="AM1" s="74" t="s">
        <v>304</v>
      </c>
      <c r="AN1" s="74" t="s">
        <v>304</v>
      </c>
      <c r="AO1" s="74" t="s">
        <v>304</v>
      </c>
      <c r="AP1" s="74" t="s">
        <v>304</v>
      </c>
      <c r="AQ1" s="74" t="s">
        <v>304</v>
      </c>
      <c r="AR1" s="74" t="s">
        <v>304</v>
      </c>
      <c r="AS1" s="74" t="s">
        <v>304</v>
      </c>
      <c r="AT1" s="74" t="s">
        <v>304</v>
      </c>
      <c r="AU1" s="74" t="s">
        <v>304</v>
      </c>
      <c r="AV1" s="74" t="s">
        <v>304</v>
      </c>
    </row>
    <row r="2" spans="1:48" s="75" customFormat="1">
      <c r="A2" s="83" t="s">
        <v>2623</v>
      </c>
      <c r="B2" s="76"/>
      <c r="C2" s="76" t="s">
        <v>689</v>
      </c>
      <c r="D2" s="76" t="s">
        <v>2725</v>
      </c>
      <c r="E2" s="76" t="s">
        <v>304</v>
      </c>
      <c r="F2" s="76" t="s">
        <v>304</v>
      </c>
      <c r="G2" s="76" t="s">
        <v>304</v>
      </c>
      <c r="H2" s="76" t="s">
        <v>304</v>
      </c>
      <c r="I2" s="76" t="s">
        <v>304</v>
      </c>
      <c r="J2" s="76" t="s">
        <v>304</v>
      </c>
      <c r="K2" s="76" t="s">
        <v>304</v>
      </c>
      <c r="L2" s="76" t="s">
        <v>304</v>
      </c>
      <c r="M2" s="76" t="s">
        <v>304</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304</v>
      </c>
      <c r="AI2" s="76" t="s">
        <v>304</v>
      </c>
      <c r="AJ2" s="76" t="s">
        <v>304</v>
      </c>
      <c r="AK2" s="76" t="s">
        <v>304</v>
      </c>
      <c r="AL2" s="76" t="s">
        <v>304</v>
      </c>
      <c r="AM2" s="76" t="s">
        <v>304</v>
      </c>
      <c r="AN2" s="76" t="s">
        <v>304</v>
      </c>
      <c r="AO2" s="76" t="s">
        <v>304</v>
      </c>
      <c r="AP2" s="76" t="s">
        <v>304</v>
      </c>
      <c r="AQ2" s="76" t="s">
        <v>304</v>
      </c>
      <c r="AR2" s="76" t="s">
        <v>304</v>
      </c>
      <c r="AS2" s="76" t="s">
        <v>304</v>
      </c>
      <c r="AT2" s="76" t="s">
        <v>304</v>
      </c>
      <c r="AU2" s="76" t="s">
        <v>304</v>
      </c>
      <c r="AV2" s="76" t="s">
        <v>304</v>
      </c>
    </row>
    <row r="3" spans="1:48" s="75" customFormat="1">
      <c r="A3" s="84" t="s">
        <v>304</v>
      </c>
      <c r="B3" s="77" t="s">
        <v>304</v>
      </c>
      <c r="C3" s="77" t="s">
        <v>2726</v>
      </c>
      <c r="D3" s="77" t="s">
        <v>690</v>
      </c>
      <c r="E3" s="77" t="s">
        <v>304</v>
      </c>
      <c r="F3" s="77" t="s">
        <v>304</v>
      </c>
      <c r="G3" s="77" t="s">
        <v>304</v>
      </c>
      <c r="H3" s="77" t="s">
        <v>304</v>
      </c>
      <c r="I3" s="77" t="s">
        <v>304</v>
      </c>
      <c r="J3" s="77" t="s">
        <v>304</v>
      </c>
      <c r="K3" s="77" t="s">
        <v>304</v>
      </c>
      <c r="L3" s="77" t="s">
        <v>304</v>
      </c>
      <c r="M3" s="77" t="s">
        <v>304</v>
      </c>
      <c r="N3" s="77" t="s">
        <v>304</v>
      </c>
      <c r="O3" s="77" t="s">
        <v>304</v>
      </c>
      <c r="P3" s="77" t="s">
        <v>304</v>
      </c>
      <c r="Q3" s="77" t="s">
        <v>304</v>
      </c>
      <c r="R3" s="77" t="s">
        <v>304</v>
      </c>
      <c r="S3" s="77" t="s">
        <v>304</v>
      </c>
      <c r="T3" s="77" t="s">
        <v>304</v>
      </c>
      <c r="U3" s="77" t="s">
        <v>304</v>
      </c>
      <c r="V3" s="77" t="s">
        <v>304</v>
      </c>
      <c r="W3" s="77" t="s">
        <v>304</v>
      </c>
      <c r="X3" s="77" t="s">
        <v>304</v>
      </c>
      <c r="Y3" s="77" t="s">
        <v>691</v>
      </c>
      <c r="Z3" s="77" t="s">
        <v>304</v>
      </c>
      <c r="AA3" s="77" t="s">
        <v>304</v>
      </c>
      <c r="AB3" s="77" t="s">
        <v>304</v>
      </c>
      <c r="AC3" s="77" t="s">
        <v>304</v>
      </c>
      <c r="AD3" s="77" t="s">
        <v>304</v>
      </c>
      <c r="AE3" s="77" t="s">
        <v>692</v>
      </c>
      <c r="AF3" s="77" t="s">
        <v>304</v>
      </c>
      <c r="AG3" s="77" t="s">
        <v>304</v>
      </c>
      <c r="AH3" s="77" t="s">
        <v>304</v>
      </c>
      <c r="AI3" s="77" t="s">
        <v>304</v>
      </c>
      <c r="AJ3" s="77" t="s">
        <v>304</v>
      </c>
      <c r="AK3" s="77" t="s">
        <v>693</v>
      </c>
      <c r="AL3" s="77" t="s">
        <v>304</v>
      </c>
      <c r="AM3" s="77" t="s">
        <v>304</v>
      </c>
      <c r="AN3" s="77" t="s">
        <v>304</v>
      </c>
      <c r="AO3" s="77" t="s">
        <v>304</v>
      </c>
      <c r="AP3" s="77" t="s">
        <v>304</v>
      </c>
      <c r="AQ3" s="77" t="s">
        <v>304</v>
      </c>
      <c r="AR3" s="77" t="s">
        <v>304</v>
      </c>
      <c r="AS3" s="77" t="s">
        <v>304</v>
      </c>
      <c r="AT3" s="77" t="s">
        <v>304</v>
      </c>
      <c r="AU3" s="77" t="s">
        <v>304</v>
      </c>
      <c r="AV3" s="77" t="s">
        <v>304</v>
      </c>
    </row>
    <row r="4" spans="1:48" s="80" customFormat="1" ht="48" customHeight="1">
      <c r="A4" s="85" t="s">
        <v>3477</v>
      </c>
      <c r="B4" s="78" t="s">
        <v>2627</v>
      </c>
      <c r="C4" s="780" t="s">
        <v>304</v>
      </c>
      <c r="D4" s="780" t="s">
        <v>697</v>
      </c>
      <c r="E4" s="780" t="s">
        <v>694</v>
      </c>
      <c r="F4" s="780" t="s">
        <v>695</v>
      </c>
      <c r="G4" s="780" t="s">
        <v>696</v>
      </c>
      <c r="H4" s="780" t="s">
        <v>701</v>
      </c>
      <c r="I4" s="780" t="s">
        <v>698</v>
      </c>
      <c r="J4" s="780" t="s">
        <v>699</v>
      </c>
      <c r="K4" s="780" t="s">
        <v>700</v>
      </c>
      <c r="L4" s="780" t="s">
        <v>702</v>
      </c>
      <c r="M4" s="780" t="s">
        <v>703</v>
      </c>
      <c r="N4" s="780" t="s">
        <v>2727</v>
      </c>
      <c r="O4" s="780" t="s">
        <v>705</v>
      </c>
      <c r="P4" s="780" t="s">
        <v>706</v>
      </c>
      <c r="Q4" s="780" t="s">
        <v>710</v>
      </c>
      <c r="R4" s="780" t="s">
        <v>707</v>
      </c>
      <c r="S4" s="780" t="s">
        <v>708</v>
      </c>
      <c r="T4" s="780" t="s">
        <v>709</v>
      </c>
      <c r="U4" s="780" t="s">
        <v>714</v>
      </c>
      <c r="V4" s="780" t="s">
        <v>711</v>
      </c>
      <c r="W4" s="780" t="s">
        <v>712</v>
      </c>
      <c r="X4" s="780" t="s">
        <v>713</v>
      </c>
      <c r="Y4" s="780" t="s">
        <v>90</v>
      </c>
      <c r="Z4" s="780" t="s">
        <v>91</v>
      </c>
      <c r="AA4" s="780" t="s">
        <v>715</v>
      </c>
      <c r="AB4" s="780" t="s">
        <v>92</v>
      </c>
      <c r="AC4" s="780" t="s">
        <v>93</v>
      </c>
      <c r="AD4" s="780" t="s">
        <v>716</v>
      </c>
      <c r="AE4" s="780" t="s">
        <v>90</v>
      </c>
      <c r="AF4" s="780" t="s">
        <v>91</v>
      </c>
      <c r="AG4" s="780" t="s">
        <v>715</v>
      </c>
      <c r="AH4" s="780" t="s">
        <v>92</v>
      </c>
      <c r="AI4" s="780" t="s">
        <v>93</v>
      </c>
      <c r="AJ4" s="780" t="s">
        <v>716</v>
      </c>
      <c r="AK4" s="780" t="s">
        <v>477</v>
      </c>
      <c r="AL4" s="780" t="s">
        <v>478</v>
      </c>
      <c r="AM4" s="780" t="s">
        <v>90</v>
      </c>
      <c r="AN4" s="780" t="s">
        <v>91</v>
      </c>
      <c r="AO4" s="780" t="s">
        <v>479</v>
      </c>
      <c r="AP4" s="780" t="s">
        <v>480</v>
      </c>
      <c r="AQ4" s="780" t="s">
        <v>92</v>
      </c>
      <c r="AR4" s="780" t="s">
        <v>93</v>
      </c>
      <c r="AS4" s="780" t="s">
        <v>481</v>
      </c>
      <c r="AT4" s="780" t="s">
        <v>482</v>
      </c>
      <c r="AU4" s="780" t="s">
        <v>94</v>
      </c>
      <c r="AV4" s="780" t="s">
        <v>95</v>
      </c>
    </row>
    <row r="5" spans="1:48">
      <c r="A5" s="781" t="s">
        <v>3480</v>
      </c>
      <c r="B5" s="782" t="s">
        <v>3481</v>
      </c>
      <c r="C5" s="782" t="s">
        <v>2728</v>
      </c>
      <c r="D5" s="782" t="s">
        <v>2729</v>
      </c>
      <c r="E5" s="782" t="s">
        <v>2564</v>
      </c>
      <c r="F5" s="782" t="s">
        <v>2565</v>
      </c>
      <c r="G5" s="782" t="s">
        <v>2566</v>
      </c>
      <c r="H5" s="782" t="s">
        <v>2567</v>
      </c>
      <c r="I5" s="782" t="s">
        <v>2568</v>
      </c>
      <c r="J5" s="782" t="s">
        <v>2569</v>
      </c>
      <c r="K5" s="782" t="s">
        <v>2570</v>
      </c>
      <c r="L5" s="782" t="s">
        <v>2571</v>
      </c>
      <c r="M5" s="782" t="s">
        <v>2572</v>
      </c>
      <c r="N5" s="782" t="s">
        <v>2573</v>
      </c>
      <c r="O5" s="782" t="s">
        <v>2574</v>
      </c>
      <c r="P5" s="782" t="s">
        <v>2575</v>
      </c>
      <c r="Q5" s="782" t="s">
        <v>2576</v>
      </c>
      <c r="R5" s="782" t="s">
        <v>2577</v>
      </c>
      <c r="S5" s="782" t="s">
        <v>2578</v>
      </c>
      <c r="T5" s="782" t="s">
        <v>2579</v>
      </c>
      <c r="U5" s="782" t="s">
        <v>2580</v>
      </c>
      <c r="V5" s="782" t="s">
        <v>2581</v>
      </c>
      <c r="W5" s="782" t="s">
        <v>2582</v>
      </c>
      <c r="X5" s="782" t="s">
        <v>2583</v>
      </c>
      <c r="Y5" s="782" t="s">
        <v>2730</v>
      </c>
      <c r="Z5" s="782" t="s">
        <v>2584</v>
      </c>
      <c r="AA5" s="782" t="s">
        <v>2585</v>
      </c>
      <c r="AB5" s="782" t="s">
        <v>2586</v>
      </c>
      <c r="AC5" s="782" t="s">
        <v>2587</v>
      </c>
      <c r="AD5" s="782" t="s">
        <v>2588</v>
      </c>
      <c r="AE5" s="782" t="s">
        <v>2731</v>
      </c>
      <c r="AF5" s="782" t="s">
        <v>2589</v>
      </c>
      <c r="AG5" s="782" t="s">
        <v>2590</v>
      </c>
      <c r="AH5" s="782" t="s">
        <v>2591</v>
      </c>
      <c r="AI5" s="782" t="s">
        <v>2592</v>
      </c>
      <c r="AJ5" s="782" t="s">
        <v>2593</v>
      </c>
      <c r="AK5" s="782" t="s">
        <v>2732</v>
      </c>
      <c r="AL5" s="782" t="s">
        <v>2594</v>
      </c>
      <c r="AM5" s="782" t="s">
        <v>2595</v>
      </c>
      <c r="AN5" s="782" t="s">
        <v>2596</v>
      </c>
      <c r="AO5" s="782" t="s">
        <v>2597</v>
      </c>
      <c r="AP5" s="782" t="s">
        <v>2598</v>
      </c>
      <c r="AQ5" s="782" t="s">
        <v>2599</v>
      </c>
      <c r="AR5" s="782" t="s">
        <v>2600</v>
      </c>
      <c r="AS5" s="782" t="s">
        <v>2601</v>
      </c>
      <c r="AT5" s="782" t="s">
        <v>2602</v>
      </c>
      <c r="AU5" s="782" t="s">
        <v>2603</v>
      </c>
      <c r="AV5" s="782" t="s">
        <v>2604</v>
      </c>
    </row>
    <row r="6" spans="1:48" s="509" customFormat="1">
      <c r="A6" s="508" t="s">
        <v>532</v>
      </c>
      <c r="B6" s="509" t="s">
        <v>303</v>
      </c>
      <c r="L6" s="509">
        <v>0</v>
      </c>
      <c r="S6" s="509">
        <v>0</v>
      </c>
      <c r="W6" s="509">
        <v>0</v>
      </c>
    </row>
    <row r="7" spans="1:48" s="509" customFormat="1">
      <c r="A7" s="508" t="s">
        <v>533</v>
      </c>
      <c r="B7" s="509" t="s">
        <v>305</v>
      </c>
      <c r="L7" s="509">
        <v>0</v>
      </c>
      <c r="S7" s="509">
        <v>0</v>
      </c>
      <c r="W7" s="509">
        <v>0</v>
      </c>
    </row>
    <row r="8" spans="1:48" s="509" customFormat="1">
      <c r="A8" s="508" t="s">
        <v>534</v>
      </c>
      <c r="B8" s="509" t="s">
        <v>306</v>
      </c>
      <c r="L8" s="509">
        <v>0</v>
      </c>
      <c r="S8" s="509">
        <v>0</v>
      </c>
      <c r="W8" s="509">
        <v>0</v>
      </c>
    </row>
    <row r="9" spans="1:48" s="509" customFormat="1">
      <c r="A9" s="508" t="s">
        <v>535</v>
      </c>
      <c r="B9" s="509" t="s">
        <v>307</v>
      </c>
      <c r="L9" s="509">
        <v>0</v>
      </c>
      <c r="S9" s="509">
        <v>0</v>
      </c>
      <c r="W9" s="509">
        <v>0</v>
      </c>
    </row>
    <row r="10" spans="1:48" s="509" customFormat="1">
      <c r="A10" s="508" t="s">
        <v>536</v>
      </c>
      <c r="B10" s="509" t="s">
        <v>308</v>
      </c>
      <c r="L10" s="509">
        <v>0</v>
      </c>
      <c r="S10" s="509">
        <v>0</v>
      </c>
      <c r="W10" s="509">
        <v>0</v>
      </c>
    </row>
    <row r="11" spans="1:48" s="509" customFormat="1">
      <c r="A11" s="508" t="s">
        <v>537</v>
      </c>
      <c r="B11" s="509" t="s">
        <v>309</v>
      </c>
      <c r="L11" s="509">
        <v>0</v>
      </c>
      <c r="S11" s="509">
        <v>0</v>
      </c>
      <c r="W11" s="509">
        <v>0</v>
      </c>
    </row>
    <row r="12" spans="1:48" s="509" customFormat="1">
      <c r="A12" s="508" t="s">
        <v>538</v>
      </c>
      <c r="B12" s="509" t="s">
        <v>310</v>
      </c>
      <c r="L12" s="509">
        <v>0</v>
      </c>
      <c r="S12" s="509">
        <v>0</v>
      </c>
      <c r="W12" s="509">
        <v>0</v>
      </c>
    </row>
    <row r="13" spans="1:48" s="509" customFormat="1">
      <c r="A13" s="508" t="s">
        <v>539</v>
      </c>
      <c r="B13" s="509" t="s">
        <v>313</v>
      </c>
      <c r="L13" s="509">
        <v>0</v>
      </c>
      <c r="S13" s="509">
        <v>0</v>
      </c>
      <c r="W13" s="509">
        <v>0</v>
      </c>
    </row>
    <row r="14" spans="1:48" s="509" customFormat="1">
      <c r="A14" s="508" t="s">
        <v>540</v>
      </c>
      <c r="B14" s="509" t="s">
        <v>314</v>
      </c>
      <c r="L14" s="509">
        <v>0</v>
      </c>
      <c r="S14" s="509">
        <v>0</v>
      </c>
      <c r="W14" s="509">
        <v>0</v>
      </c>
    </row>
    <row r="15" spans="1:48" s="509" customFormat="1">
      <c r="A15" s="508" t="s">
        <v>541</v>
      </c>
      <c r="B15" s="509" t="s">
        <v>315</v>
      </c>
      <c r="L15" s="509">
        <v>0</v>
      </c>
      <c r="S15" s="509">
        <v>0</v>
      </c>
      <c r="W15" s="509">
        <v>0</v>
      </c>
    </row>
    <row r="16" spans="1:48" s="509" customFormat="1">
      <c r="A16" s="508" t="s">
        <v>542</v>
      </c>
      <c r="B16" s="509" t="s">
        <v>316</v>
      </c>
      <c r="L16" s="509">
        <v>0</v>
      </c>
      <c r="S16" s="509">
        <v>0</v>
      </c>
      <c r="W16" s="509">
        <v>0</v>
      </c>
    </row>
    <row r="17" spans="1:23" s="509" customFormat="1">
      <c r="A17" s="508" t="s">
        <v>543</v>
      </c>
      <c r="B17" s="509" t="s">
        <v>317</v>
      </c>
      <c r="L17" s="509">
        <v>0</v>
      </c>
      <c r="S17" s="509">
        <v>0</v>
      </c>
      <c r="W17" s="509">
        <v>0</v>
      </c>
    </row>
    <row r="18" spans="1:23" s="509" customFormat="1">
      <c r="A18" s="508" t="s">
        <v>544</v>
      </c>
      <c r="B18" s="509" t="s">
        <v>318</v>
      </c>
      <c r="L18" s="509">
        <v>0</v>
      </c>
      <c r="S18" s="509">
        <v>0</v>
      </c>
      <c r="W18" s="509">
        <v>0</v>
      </c>
    </row>
    <row r="19" spans="1:23" s="509" customFormat="1">
      <c r="A19" s="508" t="s">
        <v>545</v>
      </c>
      <c r="B19" s="509" t="s">
        <v>319</v>
      </c>
      <c r="L19" s="509">
        <v>0</v>
      </c>
      <c r="S19" s="509">
        <v>0</v>
      </c>
      <c r="W19" s="509">
        <v>0</v>
      </c>
    </row>
    <row r="20" spans="1:23" s="509" customFormat="1">
      <c r="A20" s="508" t="s">
        <v>546</v>
      </c>
      <c r="B20" s="509" t="s">
        <v>320</v>
      </c>
      <c r="L20" s="509">
        <v>0</v>
      </c>
      <c r="S20" s="509">
        <v>0</v>
      </c>
      <c r="W20" s="509">
        <v>0</v>
      </c>
    </row>
    <row r="21" spans="1:23" s="509" customFormat="1">
      <c r="A21" s="508" t="s">
        <v>547</v>
      </c>
      <c r="B21" s="509" t="s">
        <v>321</v>
      </c>
      <c r="L21" s="509">
        <v>0</v>
      </c>
      <c r="S21" s="509">
        <v>0</v>
      </c>
      <c r="W21" s="509">
        <v>0</v>
      </c>
    </row>
    <row r="22" spans="1:23" s="509" customFormat="1">
      <c r="A22" s="508" t="s">
        <v>548</v>
      </c>
      <c r="B22" s="509" t="s">
        <v>322</v>
      </c>
      <c r="L22" s="509">
        <v>0</v>
      </c>
      <c r="S22" s="509">
        <v>0</v>
      </c>
      <c r="W22" s="509">
        <v>0</v>
      </c>
    </row>
    <row r="23" spans="1:23" s="509" customFormat="1">
      <c r="A23" s="508" t="s">
        <v>549</v>
      </c>
      <c r="B23" s="509" t="s">
        <v>323</v>
      </c>
      <c r="L23" s="509">
        <v>0</v>
      </c>
      <c r="S23" s="509">
        <v>0</v>
      </c>
      <c r="W23" s="509">
        <v>0</v>
      </c>
    </row>
    <row r="24" spans="1:23" s="509" customFormat="1">
      <c r="A24" s="508" t="s">
        <v>550</v>
      </c>
      <c r="B24" s="509" t="s">
        <v>324</v>
      </c>
      <c r="L24" s="509">
        <v>0</v>
      </c>
      <c r="S24" s="509">
        <v>0</v>
      </c>
      <c r="W24" s="509">
        <v>0</v>
      </c>
    </row>
    <row r="25" spans="1:23" s="509" customFormat="1">
      <c r="A25" s="508" t="s">
        <v>551</v>
      </c>
      <c r="B25" s="509" t="s">
        <v>325</v>
      </c>
      <c r="L25" s="509">
        <v>0</v>
      </c>
      <c r="S25" s="509">
        <v>0</v>
      </c>
      <c r="W25" s="509">
        <v>0</v>
      </c>
    </row>
    <row r="26" spans="1:23" s="509" customFormat="1">
      <c r="A26" s="508" t="s">
        <v>552</v>
      </c>
      <c r="B26" s="509" t="s">
        <v>1435</v>
      </c>
      <c r="L26" s="509">
        <v>0</v>
      </c>
      <c r="S26" s="509">
        <v>0</v>
      </c>
      <c r="W26" s="509">
        <v>0</v>
      </c>
    </row>
    <row r="27" spans="1:23" s="509" customFormat="1">
      <c r="A27" s="508" t="s">
        <v>553</v>
      </c>
      <c r="B27" s="509" t="s">
        <v>1436</v>
      </c>
      <c r="L27" s="509">
        <v>0</v>
      </c>
      <c r="S27" s="509">
        <v>0</v>
      </c>
      <c r="W27" s="509">
        <v>0</v>
      </c>
    </row>
    <row r="28" spans="1:23" s="509" customFormat="1">
      <c r="A28" s="508" t="s">
        <v>554</v>
      </c>
      <c r="B28" s="509" t="s">
        <v>328</v>
      </c>
      <c r="L28" s="509">
        <v>0</v>
      </c>
      <c r="S28" s="509">
        <v>0</v>
      </c>
      <c r="W28" s="509">
        <v>0</v>
      </c>
    </row>
    <row r="29" spans="1:23" s="509" customFormat="1">
      <c r="A29" s="508" t="s">
        <v>555</v>
      </c>
      <c r="B29" s="509" t="s">
        <v>329</v>
      </c>
      <c r="L29" s="509">
        <v>0</v>
      </c>
      <c r="S29" s="509">
        <v>0</v>
      </c>
      <c r="W29" s="509">
        <v>0</v>
      </c>
    </row>
    <row r="30" spans="1:23" s="509" customFormat="1">
      <c r="A30" s="508" t="s">
        <v>556</v>
      </c>
      <c r="B30" s="509" t="s">
        <v>330</v>
      </c>
      <c r="L30" s="509">
        <v>0</v>
      </c>
      <c r="S30" s="509">
        <v>0</v>
      </c>
      <c r="W30" s="509">
        <v>0</v>
      </c>
    </row>
    <row r="31" spans="1:23" s="509" customFormat="1">
      <c r="A31" s="508" t="s">
        <v>557</v>
      </c>
      <c r="B31" s="509" t="s">
        <v>1438</v>
      </c>
      <c r="L31" s="509">
        <v>0</v>
      </c>
      <c r="S31" s="509">
        <v>0</v>
      </c>
      <c r="W31" s="509">
        <v>0</v>
      </c>
    </row>
    <row r="32" spans="1:23" s="509" customFormat="1">
      <c r="A32" s="508" t="s">
        <v>558</v>
      </c>
      <c r="B32" s="509" t="s">
        <v>331</v>
      </c>
      <c r="L32" s="509">
        <v>0</v>
      </c>
      <c r="S32" s="509">
        <v>0</v>
      </c>
      <c r="W32" s="509">
        <v>0</v>
      </c>
    </row>
    <row r="33" spans="1:23" s="509" customFormat="1">
      <c r="A33" s="508" t="s">
        <v>559</v>
      </c>
      <c r="B33" s="509" t="s">
        <v>1439</v>
      </c>
      <c r="L33" s="509">
        <v>0</v>
      </c>
      <c r="S33" s="509">
        <v>0</v>
      </c>
      <c r="W33" s="509">
        <v>0</v>
      </c>
    </row>
    <row r="34" spans="1:23" s="509" customFormat="1">
      <c r="A34" s="508" t="s">
        <v>560</v>
      </c>
      <c r="B34" s="509" t="s">
        <v>333</v>
      </c>
      <c r="L34" s="509">
        <v>0</v>
      </c>
      <c r="S34" s="509">
        <v>0</v>
      </c>
      <c r="W34" s="509">
        <v>0</v>
      </c>
    </row>
    <row r="35" spans="1:23" s="509" customFormat="1">
      <c r="A35" s="508" t="s">
        <v>561</v>
      </c>
      <c r="B35" s="509" t="s">
        <v>334</v>
      </c>
      <c r="L35" s="509">
        <v>0</v>
      </c>
      <c r="S35" s="509">
        <v>0</v>
      </c>
      <c r="W35" s="509">
        <v>0</v>
      </c>
    </row>
    <row r="36" spans="1:23" s="509" customFormat="1">
      <c r="A36" s="508" t="s">
        <v>562</v>
      </c>
      <c r="B36" s="509" t="s">
        <v>2778</v>
      </c>
      <c r="L36" s="509">
        <v>0</v>
      </c>
      <c r="S36" s="509">
        <v>0</v>
      </c>
      <c r="W36" s="509">
        <v>0</v>
      </c>
    </row>
    <row r="37" spans="1:23" s="509" customFormat="1">
      <c r="A37" s="508" t="s">
        <v>563</v>
      </c>
      <c r="B37" s="509" t="s">
        <v>336</v>
      </c>
      <c r="L37" s="509">
        <v>0</v>
      </c>
      <c r="S37" s="509">
        <v>0</v>
      </c>
      <c r="W37" s="509">
        <v>0</v>
      </c>
    </row>
    <row r="38" spans="1:23" s="509" customFormat="1">
      <c r="A38" s="508" t="s">
        <v>564</v>
      </c>
      <c r="B38" s="509" t="s">
        <v>337</v>
      </c>
      <c r="L38" s="509">
        <v>0</v>
      </c>
      <c r="S38" s="509">
        <v>0</v>
      </c>
      <c r="W38" s="509">
        <v>0</v>
      </c>
    </row>
    <row r="39" spans="1:23" s="509" customFormat="1">
      <c r="A39" s="508" t="s">
        <v>565</v>
      </c>
      <c r="B39" s="509" t="s">
        <v>338</v>
      </c>
      <c r="L39" s="509">
        <v>0</v>
      </c>
      <c r="S39" s="509">
        <v>0</v>
      </c>
      <c r="W39" s="509">
        <v>0</v>
      </c>
    </row>
    <row r="40" spans="1:23" s="509" customFormat="1">
      <c r="A40" s="508" t="s">
        <v>566</v>
      </c>
      <c r="B40" s="509" t="s">
        <v>339</v>
      </c>
      <c r="L40" s="509">
        <v>0</v>
      </c>
      <c r="S40" s="509">
        <v>0</v>
      </c>
      <c r="W40" s="509">
        <v>0</v>
      </c>
    </row>
    <row r="41" spans="1:23" s="509" customFormat="1">
      <c r="A41" s="508" t="s">
        <v>567</v>
      </c>
      <c r="B41" s="509" t="s">
        <v>340</v>
      </c>
      <c r="L41" s="509">
        <v>0</v>
      </c>
      <c r="S41" s="509">
        <v>0</v>
      </c>
      <c r="W41" s="509">
        <v>0</v>
      </c>
    </row>
    <row r="42" spans="1:23" s="509" customFormat="1">
      <c r="A42" s="508" t="s">
        <v>568</v>
      </c>
      <c r="B42" s="509" t="s">
        <v>3889</v>
      </c>
      <c r="L42" s="509">
        <v>0</v>
      </c>
      <c r="S42" s="509">
        <v>0</v>
      </c>
      <c r="W42" s="509">
        <v>0</v>
      </c>
    </row>
    <row r="43" spans="1:23" s="509" customFormat="1">
      <c r="A43" s="508" t="s">
        <v>569</v>
      </c>
      <c r="B43" s="509" t="s">
        <v>3392</v>
      </c>
      <c r="L43" s="509">
        <v>0</v>
      </c>
      <c r="S43" s="509">
        <v>0</v>
      </c>
      <c r="W43" s="509">
        <v>0</v>
      </c>
    </row>
    <row r="44" spans="1:23" s="509" customFormat="1">
      <c r="A44" s="508" t="s">
        <v>570</v>
      </c>
      <c r="B44" s="509" t="s">
        <v>343</v>
      </c>
      <c r="L44" s="509">
        <v>0</v>
      </c>
      <c r="S44" s="509">
        <v>0</v>
      </c>
      <c r="W44" s="509">
        <v>0</v>
      </c>
    </row>
    <row r="45" spans="1:23" s="509" customFormat="1">
      <c r="A45" s="508" t="s">
        <v>3394</v>
      </c>
      <c r="B45" s="509" t="s">
        <v>345</v>
      </c>
      <c r="L45" s="509">
        <v>0</v>
      </c>
      <c r="S45" s="509">
        <v>0</v>
      </c>
      <c r="W45" s="509">
        <v>0</v>
      </c>
    </row>
    <row r="46" spans="1:23" s="509" customFormat="1">
      <c r="A46" s="508" t="s">
        <v>571</v>
      </c>
      <c r="B46" s="509" t="s">
        <v>346</v>
      </c>
      <c r="L46" s="509">
        <v>0</v>
      </c>
      <c r="S46" s="509">
        <v>0</v>
      </c>
      <c r="W46" s="509">
        <v>0</v>
      </c>
    </row>
    <row r="47" spans="1:23" s="509" customFormat="1">
      <c r="A47" s="508" t="s">
        <v>572</v>
      </c>
      <c r="B47" s="509" t="s">
        <v>347</v>
      </c>
      <c r="L47" s="509">
        <v>0</v>
      </c>
      <c r="S47" s="509">
        <v>0</v>
      </c>
      <c r="W47" s="509">
        <v>0</v>
      </c>
    </row>
    <row r="48" spans="1:23" s="509" customFormat="1">
      <c r="A48" s="508" t="s">
        <v>573</v>
      </c>
      <c r="B48" s="509" t="s">
        <v>348</v>
      </c>
      <c r="L48" s="509">
        <v>0</v>
      </c>
      <c r="S48" s="509">
        <v>0</v>
      </c>
      <c r="W48" s="509">
        <v>0</v>
      </c>
    </row>
    <row r="49" spans="1:23" s="509" customFormat="1">
      <c r="A49" s="508" t="s">
        <v>574</v>
      </c>
      <c r="B49" s="509" t="s">
        <v>349</v>
      </c>
      <c r="L49" s="509">
        <v>0</v>
      </c>
      <c r="S49" s="509">
        <v>0</v>
      </c>
      <c r="W49" s="509">
        <v>0</v>
      </c>
    </row>
    <row r="50" spans="1:23" s="509" customFormat="1">
      <c r="A50" s="508" t="s">
        <v>575</v>
      </c>
      <c r="B50" s="509" t="s">
        <v>1441</v>
      </c>
      <c r="L50" s="509">
        <v>0</v>
      </c>
      <c r="S50" s="509">
        <v>0</v>
      </c>
      <c r="W50" s="509">
        <v>0</v>
      </c>
    </row>
    <row r="51" spans="1:23" s="509" customFormat="1">
      <c r="A51" s="508" t="s">
        <v>576</v>
      </c>
      <c r="B51" s="509" t="s">
        <v>350</v>
      </c>
      <c r="L51" s="509">
        <v>0</v>
      </c>
      <c r="S51" s="509">
        <v>0</v>
      </c>
      <c r="W51" s="509">
        <v>0</v>
      </c>
    </row>
    <row r="52" spans="1:23" s="509" customFormat="1">
      <c r="A52" s="508" t="s">
        <v>577</v>
      </c>
      <c r="B52" s="509" t="s">
        <v>351</v>
      </c>
      <c r="L52" s="509">
        <v>0</v>
      </c>
      <c r="S52" s="509">
        <v>0</v>
      </c>
      <c r="W52" s="509">
        <v>0</v>
      </c>
    </row>
    <row r="53" spans="1:23" s="509" customFormat="1">
      <c r="A53" s="508" t="s">
        <v>578</v>
      </c>
      <c r="B53" s="509" t="s">
        <v>352</v>
      </c>
      <c r="L53" s="509">
        <v>0</v>
      </c>
      <c r="S53" s="509">
        <v>0</v>
      </c>
      <c r="W53" s="509">
        <v>0</v>
      </c>
    </row>
    <row r="54" spans="1:23" s="509" customFormat="1">
      <c r="A54" s="508" t="s">
        <v>579</v>
      </c>
      <c r="B54" s="509" t="s">
        <v>353</v>
      </c>
      <c r="L54" s="509">
        <v>0</v>
      </c>
      <c r="S54" s="509">
        <v>0</v>
      </c>
      <c r="W54" s="509">
        <v>0</v>
      </c>
    </row>
    <row r="55" spans="1:23" s="509" customFormat="1">
      <c r="A55" s="508" t="s">
        <v>580</v>
      </c>
      <c r="B55" s="509" t="s">
        <v>355</v>
      </c>
      <c r="L55" s="509">
        <v>0</v>
      </c>
      <c r="S55" s="509">
        <v>0</v>
      </c>
      <c r="W55" s="509">
        <v>0</v>
      </c>
    </row>
    <row r="56" spans="1:23" s="509" customFormat="1">
      <c r="A56" s="508" t="s">
        <v>581</v>
      </c>
      <c r="B56" s="509" t="s">
        <v>356</v>
      </c>
      <c r="L56" s="509">
        <v>0</v>
      </c>
      <c r="S56" s="509">
        <v>0</v>
      </c>
      <c r="W56" s="509">
        <v>0</v>
      </c>
    </row>
    <row r="57" spans="1:23" s="509" customFormat="1">
      <c r="A57" s="508" t="s">
        <v>582</v>
      </c>
      <c r="B57" s="509" t="s">
        <v>357</v>
      </c>
      <c r="L57" s="509">
        <v>0</v>
      </c>
      <c r="S57" s="509">
        <v>0</v>
      </c>
      <c r="W57" s="509">
        <v>0</v>
      </c>
    </row>
    <row r="58" spans="1:23" s="509" customFormat="1">
      <c r="A58" s="508" t="s">
        <v>583</v>
      </c>
      <c r="B58" s="509" t="s">
        <v>358</v>
      </c>
      <c r="L58" s="509">
        <v>0</v>
      </c>
      <c r="S58" s="509">
        <v>0</v>
      </c>
      <c r="W58" s="509">
        <v>0</v>
      </c>
    </row>
    <row r="59" spans="1:23" s="509" customFormat="1">
      <c r="A59" s="508" t="s">
        <v>584</v>
      </c>
      <c r="B59" s="509" t="s">
        <v>359</v>
      </c>
      <c r="L59" s="509">
        <v>0</v>
      </c>
      <c r="S59" s="509">
        <v>0</v>
      </c>
      <c r="W59" s="509">
        <v>0</v>
      </c>
    </row>
    <row r="60" spans="1:23" s="509" customFormat="1">
      <c r="A60" s="508" t="s">
        <v>585</v>
      </c>
      <c r="B60" s="509" t="s">
        <v>360</v>
      </c>
      <c r="L60" s="509">
        <v>0</v>
      </c>
      <c r="S60" s="509">
        <v>0</v>
      </c>
      <c r="W60" s="509">
        <v>0</v>
      </c>
    </row>
    <row r="61" spans="1:23" s="509" customFormat="1">
      <c r="A61" s="508" t="s">
        <v>586</v>
      </c>
      <c r="B61" s="509" t="s">
        <v>361</v>
      </c>
      <c r="L61" s="509">
        <v>0</v>
      </c>
      <c r="S61" s="509">
        <v>0</v>
      </c>
      <c r="W61" s="509">
        <v>0</v>
      </c>
    </row>
    <row r="62" spans="1:23" s="509" customFormat="1">
      <c r="A62" s="508" t="s">
        <v>587</v>
      </c>
      <c r="B62" s="509" t="s">
        <v>362</v>
      </c>
      <c r="L62" s="509">
        <v>0</v>
      </c>
      <c r="S62" s="509">
        <v>0</v>
      </c>
      <c r="W62" s="509">
        <v>0</v>
      </c>
    </row>
    <row r="63" spans="1:23" s="509" customFormat="1">
      <c r="A63" s="508" t="s">
        <v>588</v>
      </c>
      <c r="B63" s="509" t="s">
        <v>363</v>
      </c>
      <c r="L63" s="509">
        <v>0</v>
      </c>
      <c r="S63" s="509">
        <v>0</v>
      </c>
      <c r="W63" s="509">
        <v>0</v>
      </c>
    </row>
    <row r="64" spans="1:23" s="509" customFormat="1">
      <c r="A64" s="508" t="s">
        <v>589</v>
      </c>
      <c r="B64" s="509" t="s">
        <v>364</v>
      </c>
      <c r="L64" s="509">
        <v>0</v>
      </c>
      <c r="S64" s="509">
        <v>0</v>
      </c>
      <c r="W64" s="509">
        <v>0</v>
      </c>
    </row>
    <row r="65" spans="1:23" s="509" customFormat="1">
      <c r="A65" s="508" t="s">
        <v>590</v>
      </c>
      <c r="B65" s="509" t="s">
        <v>365</v>
      </c>
      <c r="L65" s="509">
        <v>0</v>
      </c>
      <c r="S65" s="509">
        <v>0</v>
      </c>
      <c r="W65" s="509">
        <v>0</v>
      </c>
    </row>
    <row r="66" spans="1:23" s="509" customFormat="1">
      <c r="A66" s="508" t="s">
        <v>591</v>
      </c>
      <c r="B66" s="509" t="s">
        <v>366</v>
      </c>
      <c r="L66" s="509">
        <v>0</v>
      </c>
      <c r="S66" s="509">
        <v>0</v>
      </c>
      <c r="W66" s="509">
        <v>0</v>
      </c>
    </row>
    <row r="67" spans="1:23" s="509" customFormat="1">
      <c r="A67" s="508" t="s">
        <v>592</v>
      </c>
      <c r="B67" s="509" t="s">
        <v>367</v>
      </c>
      <c r="L67" s="509">
        <v>0</v>
      </c>
      <c r="S67" s="509">
        <v>0</v>
      </c>
      <c r="W67" s="509">
        <v>0</v>
      </c>
    </row>
    <row r="68" spans="1:23" s="509" customFormat="1">
      <c r="A68" s="508" t="s">
        <v>593</v>
      </c>
      <c r="B68" s="509" t="s">
        <v>368</v>
      </c>
      <c r="L68" s="509">
        <v>0</v>
      </c>
      <c r="S68" s="509">
        <v>0</v>
      </c>
      <c r="W68" s="509">
        <v>0</v>
      </c>
    </row>
    <row r="69" spans="1:23" s="509" customFormat="1">
      <c r="A69" s="508" t="s">
        <v>594</v>
      </c>
      <c r="B69" s="509" t="s">
        <v>369</v>
      </c>
      <c r="L69" s="509">
        <v>0</v>
      </c>
      <c r="S69" s="509">
        <v>0</v>
      </c>
      <c r="W69" s="509">
        <v>0</v>
      </c>
    </row>
    <row r="70" spans="1:23" s="509" customFormat="1">
      <c r="A70" s="508" t="s">
        <v>595</v>
      </c>
      <c r="B70" s="509" t="s">
        <v>370</v>
      </c>
      <c r="L70" s="509">
        <v>0</v>
      </c>
      <c r="S70" s="509">
        <v>0</v>
      </c>
      <c r="W70" s="509">
        <v>0</v>
      </c>
    </row>
    <row r="71" spans="1:23" s="509" customFormat="1">
      <c r="A71" s="508" t="s">
        <v>596</v>
      </c>
      <c r="B71" s="509" t="s">
        <v>1392</v>
      </c>
      <c r="L71" s="509">
        <v>0</v>
      </c>
      <c r="S71" s="509">
        <v>0</v>
      </c>
      <c r="W71" s="509">
        <v>0</v>
      </c>
    </row>
    <row r="72" spans="1:23" s="509" customFormat="1">
      <c r="A72" s="508" t="s">
        <v>597</v>
      </c>
      <c r="B72" s="509" t="s">
        <v>371</v>
      </c>
      <c r="L72" s="509">
        <v>0</v>
      </c>
      <c r="S72" s="509">
        <v>0</v>
      </c>
      <c r="W72" s="509">
        <v>0</v>
      </c>
    </row>
    <row r="73" spans="1:23" s="509" customFormat="1">
      <c r="A73" s="508" t="s">
        <v>598</v>
      </c>
      <c r="B73" s="509" t="s">
        <v>372</v>
      </c>
      <c r="L73" s="509">
        <v>0</v>
      </c>
      <c r="S73" s="509">
        <v>0</v>
      </c>
      <c r="W73" s="509">
        <v>0</v>
      </c>
    </row>
    <row r="74" spans="1:23" s="509" customFormat="1">
      <c r="A74" s="508" t="s">
        <v>599</v>
      </c>
      <c r="B74" s="509" t="s">
        <v>373</v>
      </c>
      <c r="L74" s="509">
        <v>0</v>
      </c>
      <c r="S74" s="509">
        <v>0</v>
      </c>
      <c r="W74" s="509">
        <v>0</v>
      </c>
    </row>
    <row r="75" spans="1:23" s="509" customFormat="1">
      <c r="A75" s="508" t="s">
        <v>600</v>
      </c>
      <c r="B75" s="509" t="s">
        <v>374</v>
      </c>
      <c r="L75" s="509">
        <v>0</v>
      </c>
      <c r="S75" s="509">
        <v>0</v>
      </c>
      <c r="W75" s="509">
        <v>0</v>
      </c>
    </row>
    <row r="76" spans="1:23" s="509" customFormat="1">
      <c r="A76" s="508" t="s">
        <v>601</v>
      </c>
      <c r="B76" s="509" t="s">
        <v>375</v>
      </c>
      <c r="L76" s="509">
        <v>0</v>
      </c>
      <c r="S76" s="509">
        <v>0</v>
      </c>
      <c r="W76" s="509">
        <v>0</v>
      </c>
    </row>
    <row r="77" spans="1:23" s="509" customFormat="1">
      <c r="A77" s="508" t="s">
        <v>602</v>
      </c>
      <c r="B77" s="509" t="s">
        <v>376</v>
      </c>
      <c r="L77" s="509">
        <v>0</v>
      </c>
      <c r="S77" s="509">
        <v>0</v>
      </c>
      <c r="W77" s="509">
        <v>0</v>
      </c>
    </row>
    <row r="78" spans="1:23" s="509" customFormat="1">
      <c r="A78" s="508" t="s">
        <v>603</v>
      </c>
      <c r="B78" s="509" t="s">
        <v>377</v>
      </c>
      <c r="L78" s="509">
        <v>0</v>
      </c>
      <c r="S78" s="509">
        <v>0</v>
      </c>
      <c r="W78" s="509">
        <v>0</v>
      </c>
    </row>
    <row r="79" spans="1:23" s="509" customFormat="1">
      <c r="A79" s="508" t="s">
        <v>604</v>
      </c>
      <c r="B79" s="509" t="s">
        <v>378</v>
      </c>
      <c r="L79" s="509">
        <v>0</v>
      </c>
      <c r="S79" s="509">
        <v>0</v>
      </c>
      <c r="W79" s="509">
        <v>0</v>
      </c>
    </row>
    <row r="80" spans="1:23" s="509" customFormat="1">
      <c r="A80" s="508" t="s">
        <v>605</v>
      </c>
      <c r="B80" s="509" t="s">
        <v>379</v>
      </c>
      <c r="L80" s="509">
        <v>0</v>
      </c>
      <c r="S80" s="509">
        <v>0</v>
      </c>
      <c r="W80" s="509">
        <v>0</v>
      </c>
    </row>
    <row r="81" spans="1:23" s="509" customFormat="1">
      <c r="A81" s="508" t="s">
        <v>606</v>
      </c>
      <c r="B81" s="509" t="s">
        <v>380</v>
      </c>
      <c r="L81" s="509">
        <v>0</v>
      </c>
      <c r="S81" s="509">
        <v>0</v>
      </c>
      <c r="W81" s="509">
        <v>0</v>
      </c>
    </row>
    <row r="82" spans="1:23" s="509" customFormat="1">
      <c r="A82" s="508" t="s">
        <v>607</v>
      </c>
      <c r="B82" s="509" t="s">
        <v>381</v>
      </c>
      <c r="L82" s="509">
        <v>0</v>
      </c>
      <c r="S82" s="509">
        <v>0</v>
      </c>
      <c r="W82" s="509">
        <v>0</v>
      </c>
    </row>
    <row r="83" spans="1:23" s="509" customFormat="1">
      <c r="A83" s="508" t="s">
        <v>2184</v>
      </c>
      <c r="B83" s="509" t="s">
        <v>1827</v>
      </c>
      <c r="L83" s="509">
        <v>0</v>
      </c>
      <c r="S83" s="509">
        <v>0</v>
      </c>
      <c r="W83" s="509">
        <v>0</v>
      </c>
    </row>
    <row r="84" spans="1:23" s="509" customFormat="1">
      <c r="A84" s="508" t="s">
        <v>608</v>
      </c>
      <c r="B84" s="509" t="s">
        <v>382</v>
      </c>
      <c r="L84" s="509">
        <v>0</v>
      </c>
      <c r="S84" s="509">
        <v>0</v>
      </c>
      <c r="W84" s="509">
        <v>0</v>
      </c>
    </row>
    <row r="85" spans="1:23" s="509" customFormat="1">
      <c r="A85" s="508" t="s">
        <v>609</v>
      </c>
      <c r="B85" s="509" t="s">
        <v>311</v>
      </c>
      <c r="L85" s="509">
        <v>0</v>
      </c>
      <c r="S85" s="509">
        <v>0</v>
      </c>
      <c r="W85" s="509">
        <v>0</v>
      </c>
    </row>
    <row r="86" spans="1:23" s="509" customFormat="1">
      <c r="A86" s="508" t="s">
        <v>610</v>
      </c>
      <c r="B86" s="509" t="s">
        <v>383</v>
      </c>
      <c r="L86" s="509">
        <v>0</v>
      </c>
      <c r="S86" s="509">
        <v>0</v>
      </c>
      <c r="W86" s="509">
        <v>0</v>
      </c>
    </row>
    <row r="87" spans="1:23" s="509" customFormat="1">
      <c r="A87" s="508" t="s">
        <v>611</v>
      </c>
      <c r="B87" s="509" t="s">
        <v>384</v>
      </c>
      <c r="L87" s="509">
        <v>0</v>
      </c>
      <c r="S87" s="509">
        <v>0</v>
      </c>
      <c r="W87" s="509">
        <v>0</v>
      </c>
    </row>
    <row r="88" spans="1:23" s="509" customFormat="1">
      <c r="A88" s="508" t="s">
        <v>612</v>
      </c>
      <c r="B88" s="509" t="s">
        <v>385</v>
      </c>
      <c r="L88" s="509">
        <v>0</v>
      </c>
      <c r="S88" s="509">
        <v>0</v>
      </c>
      <c r="W88" s="509">
        <v>0</v>
      </c>
    </row>
    <row r="89" spans="1:23" s="509" customFormat="1">
      <c r="A89" s="508" t="s">
        <v>613</v>
      </c>
      <c r="B89" s="509" t="s">
        <v>386</v>
      </c>
      <c r="L89" s="509">
        <v>0</v>
      </c>
      <c r="S89" s="509">
        <v>0</v>
      </c>
      <c r="W89" s="509">
        <v>0</v>
      </c>
    </row>
    <row r="90" spans="1:23" s="509" customFormat="1">
      <c r="A90" s="508" t="s">
        <v>614</v>
      </c>
      <c r="B90" s="509" t="s">
        <v>1912</v>
      </c>
      <c r="L90" s="509">
        <v>0</v>
      </c>
      <c r="S90" s="509">
        <v>0</v>
      </c>
      <c r="W90" s="509">
        <v>0</v>
      </c>
    </row>
    <row r="91" spans="1:23" s="509" customFormat="1">
      <c r="A91" s="508" t="s">
        <v>615</v>
      </c>
      <c r="B91" s="509" t="s">
        <v>388</v>
      </c>
      <c r="L91" s="509">
        <v>0</v>
      </c>
      <c r="S91" s="509">
        <v>0</v>
      </c>
      <c r="W91" s="509">
        <v>0</v>
      </c>
    </row>
    <row r="92" spans="1:23" s="509" customFormat="1">
      <c r="A92" s="508" t="s">
        <v>616</v>
      </c>
      <c r="B92" s="509" t="s">
        <v>389</v>
      </c>
      <c r="L92" s="509">
        <v>0</v>
      </c>
      <c r="S92" s="509">
        <v>0</v>
      </c>
      <c r="W92" s="509">
        <v>0</v>
      </c>
    </row>
    <row r="93" spans="1:23" s="509" customFormat="1">
      <c r="A93" s="508" t="s">
        <v>617</v>
      </c>
      <c r="B93" s="509" t="s">
        <v>390</v>
      </c>
      <c r="L93" s="509">
        <v>0</v>
      </c>
      <c r="S93" s="509">
        <v>0</v>
      </c>
      <c r="W93" s="509">
        <v>0</v>
      </c>
    </row>
    <row r="94" spans="1:23" s="509" customFormat="1">
      <c r="A94" s="508" t="s">
        <v>618</v>
      </c>
      <c r="B94" s="509" t="s">
        <v>391</v>
      </c>
      <c r="L94" s="509">
        <v>0</v>
      </c>
      <c r="S94" s="509">
        <v>0</v>
      </c>
      <c r="W94" s="509">
        <v>0</v>
      </c>
    </row>
    <row r="95" spans="1:23" s="509" customFormat="1">
      <c r="A95" s="508" t="s">
        <v>619</v>
      </c>
      <c r="B95" s="509" t="s">
        <v>392</v>
      </c>
      <c r="L95" s="509">
        <v>0</v>
      </c>
      <c r="S95" s="509">
        <v>0</v>
      </c>
      <c r="W95" s="509">
        <v>0</v>
      </c>
    </row>
    <row r="96" spans="1:23" s="509" customFormat="1">
      <c r="A96" s="508" t="s">
        <v>620</v>
      </c>
      <c r="B96" s="509" t="s">
        <v>393</v>
      </c>
      <c r="L96" s="509">
        <v>0</v>
      </c>
      <c r="S96" s="509">
        <v>0</v>
      </c>
      <c r="W96" s="509">
        <v>0</v>
      </c>
    </row>
    <row r="97" spans="1:24" s="509" customFormat="1">
      <c r="A97" s="508" t="s">
        <v>621</v>
      </c>
      <c r="B97" s="509" t="s">
        <v>394</v>
      </c>
      <c r="L97" s="509">
        <v>0</v>
      </c>
      <c r="S97" s="509">
        <v>0</v>
      </c>
      <c r="W97" s="509">
        <v>0</v>
      </c>
    </row>
    <row r="98" spans="1:24" s="509" customFormat="1">
      <c r="A98" s="508" t="s">
        <v>622</v>
      </c>
      <c r="B98" s="509" t="s">
        <v>395</v>
      </c>
      <c r="D98" s="509">
        <v>4</v>
      </c>
      <c r="E98" s="509">
        <v>4</v>
      </c>
      <c r="H98" s="509">
        <v>7</v>
      </c>
      <c r="I98" s="509">
        <v>7</v>
      </c>
      <c r="L98" s="509">
        <v>0</v>
      </c>
      <c r="N98" s="509">
        <v>7</v>
      </c>
      <c r="O98" s="509">
        <v>9</v>
      </c>
      <c r="Q98" s="509">
        <v>526</v>
      </c>
      <c r="R98" s="509">
        <v>526</v>
      </c>
      <c r="S98" s="509">
        <v>0</v>
      </c>
      <c r="U98" s="509">
        <v>768</v>
      </c>
      <c r="V98" s="509">
        <v>768</v>
      </c>
      <c r="W98" s="509">
        <v>0</v>
      </c>
    </row>
    <row r="99" spans="1:24" s="509" customFormat="1">
      <c r="A99" s="508" t="s">
        <v>623</v>
      </c>
      <c r="B99" s="509" t="s">
        <v>396</v>
      </c>
      <c r="H99" s="509">
        <v>1</v>
      </c>
      <c r="I99" s="509">
        <v>1</v>
      </c>
      <c r="L99" s="509">
        <v>0</v>
      </c>
      <c r="Q99" s="509">
        <v>237</v>
      </c>
      <c r="R99" s="509">
        <v>237</v>
      </c>
      <c r="S99" s="509">
        <v>0</v>
      </c>
      <c r="U99" s="509">
        <v>222</v>
      </c>
      <c r="V99" s="509">
        <v>222</v>
      </c>
      <c r="W99" s="509">
        <v>0</v>
      </c>
    </row>
    <row r="100" spans="1:24" s="509" customFormat="1">
      <c r="A100" s="508" t="s">
        <v>624</v>
      </c>
      <c r="B100" s="509" t="s">
        <v>397</v>
      </c>
      <c r="D100" s="509">
        <v>19</v>
      </c>
      <c r="E100" s="509">
        <v>16</v>
      </c>
      <c r="G100" s="509">
        <v>3</v>
      </c>
      <c r="H100" s="509">
        <v>23</v>
      </c>
      <c r="I100" s="509">
        <v>21</v>
      </c>
      <c r="K100" s="509">
        <v>2</v>
      </c>
      <c r="L100" s="509">
        <v>0</v>
      </c>
      <c r="N100" s="509">
        <v>21</v>
      </c>
      <c r="O100" s="509">
        <v>13</v>
      </c>
      <c r="P100" s="509">
        <v>2</v>
      </c>
      <c r="Q100" s="509">
        <v>2159</v>
      </c>
      <c r="R100" s="509">
        <v>2156</v>
      </c>
      <c r="S100" s="509">
        <v>0</v>
      </c>
      <c r="T100" s="509">
        <v>3</v>
      </c>
      <c r="U100" s="509">
        <v>3130</v>
      </c>
      <c r="V100" s="509">
        <v>3128</v>
      </c>
      <c r="W100" s="509">
        <v>0</v>
      </c>
      <c r="X100" s="509">
        <v>2</v>
      </c>
    </row>
    <row r="101" spans="1:24" s="509" customFormat="1">
      <c r="A101" s="508" t="s">
        <v>625</v>
      </c>
      <c r="B101" s="509" t="s">
        <v>1825</v>
      </c>
      <c r="D101" s="509">
        <v>2</v>
      </c>
      <c r="E101" s="509">
        <v>2</v>
      </c>
      <c r="F101" s="509">
        <v>0</v>
      </c>
      <c r="H101" s="509">
        <v>1</v>
      </c>
      <c r="I101" s="509">
        <v>1</v>
      </c>
      <c r="L101" s="509">
        <v>0</v>
      </c>
      <c r="M101" s="509">
        <v>1</v>
      </c>
      <c r="N101" s="509">
        <v>2</v>
      </c>
      <c r="O101" s="509">
        <v>3</v>
      </c>
      <c r="Q101" s="509">
        <v>130</v>
      </c>
      <c r="R101" s="509">
        <v>130</v>
      </c>
      <c r="S101" s="509">
        <v>0</v>
      </c>
      <c r="U101" s="509">
        <v>230</v>
      </c>
      <c r="V101" s="509">
        <v>230</v>
      </c>
      <c r="W101" s="509">
        <v>0</v>
      </c>
    </row>
    <row r="102" spans="1:24" s="509" customFormat="1">
      <c r="A102" s="508" t="s">
        <v>626</v>
      </c>
      <c r="B102" s="509" t="s">
        <v>399</v>
      </c>
      <c r="D102" s="509">
        <v>7</v>
      </c>
      <c r="E102" s="509">
        <v>7</v>
      </c>
      <c r="H102" s="509">
        <v>10</v>
      </c>
      <c r="I102" s="509">
        <v>10</v>
      </c>
      <c r="L102" s="509">
        <v>0</v>
      </c>
      <c r="M102" s="509">
        <v>0</v>
      </c>
      <c r="N102" s="509">
        <v>10</v>
      </c>
      <c r="O102" s="509">
        <v>2</v>
      </c>
      <c r="P102" s="509">
        <v>2</v>
      </c>
      <c r="S102" s="509">
        <v>0</v>
      </c>
      <c r="W102" s="509">
        <v>0</v>
      </c>
    </row>
    <row r="103" spans="1:24" s="509" customFormat="1">
      <c r="A103" s="508" t="s">
        <v>627</v>
      </c>
      <c r="B103" s="509" t="s">
        <v>400</v>
      </c>
      <c r="L103" s="509">
        <v>0</v>
      </c>
      <c r="S103" s="509">
        <v>0</v>
      </c>
      <c r="W103" s="509">
        <v>0</v>
      </c>
    </row>
    <row r="104" spans="1:24" s="509" customFormat="1">
      <c r="A104" s="508" t="s">
        <v>628</v>
      </c>
      <c r="B104" s="509" t="s">
        <v>401</v>
      </c>
      <c r="L104" s="509">
        <v>0</v>
      </c>
      <c r="S104" s="509">
        <v>0</v>
      </c>
      <c r="W104" s="509">
        <v>0</v>
      </c>
    </row>
    <row r="105" spans="1:24" s="509" customFormat="1">
      <c r="A105" s="508" t="s">
        <v>629</v>
      </c>
      <c r="B105" s="509" t="s">
        <v>402</v>
      </c>
      <c r="L105" s="509">
        <v>0</v>
      </c>
      <c r="Q105" s="509">
        <v>2</v>
      </c>
      <c r="R105" s="509">
        <v>2</v>
      </c>
      <c r="S105" s="509">
        <v>0</v>
      </c>
      <c r="U105" s="509">
        <v>5</v>
      </c>
      <c r="V105" s="509">
        <v>5</v>
      </c>
      <c r="W105" s="509">
        <v>0</v>
      </c>
    </row>
    <row r="106" spans="1:24" s="509" customFormat="1">
      <c r="A106" s="508" t="s">
        <v>630</v>
      </c>
      <c r="B106" s="509" t="s">
        <v>403</v>
      </c>
      <c r="D106" s="509">
        <v>3</v>
      </c>
      <c r="E106" s="509">
        <v>2</v>
      </c>
      <c r="G106" s="509">
        <v>1</v>
      </c>
      <c r="H106" s="509">
        <v>5</v>
      </c>
      <c r="I106" s="509">
        <v>4</v>
      </c>
      <c r="K106" s="509">
        <v>1</v>
      </c>
      <c r="L106" s="509">
        <v>0</v>
      </c>
      <c r="N106" s="509">
        <v>2</v>
      </c>
      <c r="O106" s="509">
        <v>1</v>
      </c>
      <c r="Q106" s="509">
        <v>148</v>
      </c>
      <c r="R106" s="509">
        <v>147</v>
      </c>
      <c r="S106" s="509">
        <v>0</v>
      </c>
      <c r="T106" s="509">
        <v>1</v>
      </c>
      <c r="U106" s="509">
        <v>236</v>
      </c>
      <c r="V106" s="509">
        <v>235</v>
      </c>
      <c r="W106" s="509">
        <v>0</v>
      </c>
      <c r="X106" s="509">
        <v>1</v>
      </c>
    </row>
    <row r="107" spans="1:24" s="509" customFormat="1">
      <c r="A107" s="508" t="s">
        <v>631</v>
      </c>
      <c r="B107" s="509" t="s">
        <v>404</v>
      </c>
      <c r="D107" s="509">
        <v>3</v>
      </c>
      <c r="E107" s="509">
        <v>3</v>
      </c>
      <c r="H107" s="509">
        <v>3</v>
      </c>
      <c r="I107" s="509">
        <v>3</v>
      </c>
      <c r="L107" s="509">
        <v>0</v>
      </c>
      <c r="N107" s="509">
        <v>4</v>
      </c>
      <c r="O107" s="509">
        <v>5</v>
      </c>
      <c r="Q107" s="509">
        <v>31</v>
      </c>
      <c r="R107" s="509">
        <v>31</v>
      </c>
      <c r="S107" s="509">
        <v>0</v>
      </c>
      <c r="U107" s="509">
        <v>35</v>
      </c>
      <c r="V107" s="509">
        <v>35</v>
      </c>
      <c r="W107" s="509">
        <v>0</v>
      </c>
    </row>
    <row r="108" spans="1:24" s="509" customFormat="1">
      <c r="A108" s="508" t="s">
        <v>632</v>
      </c>
      <c r="B108" s="509" t="s">
        <v>405</v>
      </c>
      <c r="L108" s="509">
        <v>0</v>
      </c>
      <c r="S108" s="509">
        <v>0</v>
      </c>
      <c r="W108" s="509">
        <v>0</v>
      </c>
    </row>
    <row r="109" spans="1:24" s="509" customFormat="1">
      <c r="A109" s="508" t="s">
        <v>633</v>
      </c>
      <c r="B109" s="509" t="s">
        <v>406</v>
      </c>
      <c r="L109" s="509">
        <v>0</v>
      </c>
      <c r="S109" s="509">
        <v>0</v>
      </c>
      <c r="W109" s="509">
        <v>0</v>
      </c>
    </row>
    <row r="110" spans="1:24" s="509" customFormat="1">
      <c r="A110" s="508" t="s">
        <v>634</v>
      </c>
      <c r="B110" s="509" t="s">
        <v>407</v>
      </c>
      <c r="E110" s="509">
        <v>0</v>
      </c>
      <c r="F110" s="509">
        <v>0</v>
      </c>
      <c r="G110" s="509">
        <v>0</v>
      </c>
      <c r="H110" s="509">
        <v>0</v>
      </c>
      <c r="I110" s="509">
        <v>0</v>
      </c>
      <c r="J110" s="509">
        <v>0</v>
      </c>
      <c r="K110" s="509">
        <v>0</v>
      </c>
      <c r="L110" s="509">
        <v>0</v>
      </c>
      <c r="M110" s="509">
        <v>0</v>
      </c>
      <c r="N110" s="509">
        <v>0</v>
      </c>
      <c r="O110" s="509">
        <v>0</v>
      </c>
      <c r="P110" s="509">
        <v>0</v>
      </c>
      <c r="Q110" s="509">
        <v>1</v>
      </c>
      <c r="R110" s="509">
        <v>1</v>
      </c>
      <c r="S110" s="509">
        <v>0</v>
      </c>
      <c r="T110" s="509">
        <v>0</v>
      </c>
      <c r="U110" s="509">
        <v>0</v>
      </c>
      <c r="V110" s="509">
        <v>0</v>
      </c>
      <c r="W110" s="509">
        <v>0</v>
      </c>
      <c r="X110" s="509">
        <v>0</v>
      </c>
    </row>
    <row r="111" spans="1:24" s="509" customFormat="1">
      <c r="A111" s="508" t="s">
        <v>635</v>
      </c>
      <c r="B111" s="509" t="s">
        <v>408</v>
      </c>
      <c r="L111" s="509">
        <v>0</v>
      </c>
      <c r="S111" s="509">
        <v>0</v>
      </c>
      <c r="W111" s="509">
        <v>0</v>
      </c>
    </row>
    <row r="112" spans="1:24" s="509" customFormat="1">
      <c r="A112" s="508" t="s">
        <v>636</v>
      </c>
      <c r="B112" s="509" t="s">
        <v>409</v>
      </c>
      <c r="D112" s="509">
        <v>24</v>
      </c>
      <c r="E112" s="509">
        <v>19</v>
      </c>
      <c r="G112" s="509">
        <v>5</v>
      </c>
      <c r="H112" s="509">
        <v>48</v>
      </c>
      <c r="I112" s="509">
        <v>42</v>
      </c>
      <c r="K112" s="509">
        <v>6</v>
      </c>
      <c r="L112" s="509">
        <v>0</v>
      </c>
      <c r="M112" s="509">
        <v>8</v>
      </c>
      <c r="N112" s="509">
        <v>43</v>
      </c>
      <c r="O112" s="509">
        <v>36</v>
      </c>
      <c r="P112" s="509">
        <v>3</v>
      </c>
      <c r="Q112" s="509">
        <v>3939</v>
      </c>
      <c r="R112" s="509">
        <v>3934</v>
      </c>
      <c r="S112" s="509">
        <v>0</v>
      </c>
      <c r="T112" s="509">
        <v>5</v>
      </c>
      <c r="U112" s="509">
        <v>4864</v>
      </c>
      <c r="V112" s="509">
        <v>4858</v>
      </c>
      <c r="W112" s="509">
        <v>0</v>
      </c>
      <c r="X112" s="509">
        <v>6</v>
      </c>
    </row>
    <row r="113" spans="1:24" s="509" customFormat="1">
      <c r="A113" s="508" t="s">
        <v>637</v>
      </c>
      <c r="B113" s="509" t="s">
        <v>410</v>
      </c>
      <c r="D113" s="509">
        <v>2</v>
      </c>
      <c r="E113" s="509">
        <v>2</v>
      </c>
      <c r="H113" s="509">
        <v>7</v>
      </c>
      <c r="I113" s="509">
        <v>7</v>
      </c>
      <c r="L113" s="509">
        <v>0</v>
      </c>
      <c r="N113" s="509">
        <v>8</v>
      </c>
      <c r="O113" s="509">
        <v>1</v>
      </c>
      <c r="P113" s="509">
        <v>1</v>
      </c>
      <c r="Q113" s="509">
        <v>488</v>
      </c>
      <c r="R113" s="509">
        <v>488</v>
      </c>
      <c r="S113" s="509">
        <v>0</v>
      </c>
      <c r="U113" s="509">
        <v>736</v>
      </c>
      <c r="V113" s="509">
        <v>736</v>
      </c>
      <c r="W113" s="509">
        <v>0</v>
      </c>
    </row>
    <row r="114" spans="1:24" s="509" customFormat="1">
      <c r="A114" s="508" t="s">
        <v>638</v>
      </c>
      <c r="B114" s="509" t="s">
        <v>411</v>
      </c>
      <c r="D114" s="509">
        <v>7</v>
      </c>
      <c r="E114" s="509">
        <v>5</v>
      </c>
      <c r="G114" s="509">
        <v>2</v>
      </c>
      <c r="H114" s="509">
        <v>15</v>
      </c>
      <c r="I114" s="509">
        <v>12</v>
      </c>
      <c r="K114" s="509">
        <v>3</v>
      </c>
      <c r="L114" s="509">
        <v>0</v>
      </c>
      <c r="N114" s="509">
        <v>14</v>
      </c>
      <c r="O114" s="509">
        <v>4</v>
      </c>
      <c r="P114" s="509">
        <v>1</v>
      </c>
      <c r="S114" s="509">
        <v>0</v>
      </c>
      <c r="W114" s="509">
        <v>0</v>
      </c>
    </row>
    <row r="115" spans="1:24" s="509" customFormat="1">
      <c r="A115" s="508" t="s">
        <v>639</v>
      </c>
      <c r="B115" s="509" t="s">
        <v>412</v>
      </c>
      <c r="D115" s="509">
        <v>1</v>
      </c>
      <c r="E115" s="509">
        <v>1</v>
      </c>
      <c r="H115" s="509">
        <v>12</v>
      </c>
      <c r="I115" s="509">
        <v>12</v>
      </c>
      <c r="L115" s="509">
        <v>0</v>
      </c>
      <c r="N115" s="509">
        <v>3</v>
      </c>
      <c r="O115" s="509">
        <v>2</v>
      </c>
      <c r="S115" s="509">
        <v>0</v>
      </c>
      <c r="W115" s="509">
        <v>0</v>
      </c>
    </row>
    <row r="116" spans="1:24" s="509" customFormat="1">
      <c r="A116" s="508" t="s">
        <v>640</v>
      </c>
      <c r="B116" s="509" t="s">
        <v>413</v>
      </c>
      <c r="D116" s="509">
        <v>0</v>
      </c>
      <c r="E116" s="509">
        <v>0</v>
      </c>
      <c r="H116" s="509">
        <v>1</v>
      </c>
      <c r="K116" s="509">
        <v>1</v>
      </c>
      <c r="L116" s="509">
        <v>0</v>
      </c>
      <c r="N116" s="509">
        <v>5</v>
      </c>
      <c r="Q116" s="509">
        <v>7</v>
      </c>
      <c r="R116" s="509">
        <v>7</v>
      </c>
      <c r="S116" s="509">
        <v>0</v>
      </c>
      <c r="U116" s="509">
        <v>22</v>
      </c>
      <c r="V116" s="509">
        <v>21</v>
      </c>
      <c r="W116" s="509">
        <v>0</v>
      </c>
      <c r="X116" s="509">
        <v>1</v>
      </c>
    </row>
    <row r="117" spans="1:24" s="509" customFormat="1">
      <c r="A117" s="508" t="s">
        <v>641</v>
      </c>
      <c r="B117" s="509" t="s">
        <v>414</v>
      </c>
      <c r="L117" s="509">
        <v>0</v>
      </c>
      <c r="M117" s="509">
        <v>1</v>
      </c>
      <c r="N117" s="509">
        <v>2</v>
      </c>
      <c r="Q117" s="509">
        <v>7</v>
      </c>
      <c r="R117" s="509">
        <v>7</v>
      </c>
      <c r="S117" s="509">
        <v>0</v>
      </c>
      <c r="U117" s="509">
        <v>10</v>
      </c>
      <c r="V117" s="509">
        <v>10</v>
      </c>
      <c r="W117" s="509">
        <v>0</v>
      </c>
    </row>
    <row r="118" spans="1:24" s="509" customFormat="1">
      <c r="A118" s="508" t="s">
        <v>642</v>
      </c>
      <c r="B118" s="509" t="s">
        <v>415</v>
      </c>
      <c r="L118" s="509">
        <v>0</v>
      </c>
      <c r="S118" s="509">
        <v>0</v>
      </c>
      <c r="W118" s="509">
        <v>0</v>
      </c>
    </row>
    <row r="119" spans="1:24" s="509" customFormat="1">
      <c r="A119" s="508" t="s">
        <v>643</v>
      </c>
      <c r="B119" s="509" t="s">
        <v>1913</v>
      </c>
      <c r="L119" s="509">
        <v>0</v>
      </c>
      <c r="S119" s="509">
        <v>0</v>
      </c>
      <c r="W119" s="509">
        <v>0</v>
      </c>
    </row>
    <row r="120" spans="1:24" s="509" customFormat="1">
      <c r="A120" s="508" t="s">
        <v>644</v>
      </c>
      <c r="B120" s="509" t="s">
        <v>417</v>
      </c>
      <c r="D120" s="509">
        <v>1</v>
      </c>
      <c r="E120" s="509">
        <v>1</v>
      </c>
      <c r="H120" s="509">
        <v>3</v>
      </c>
      <c r="I120" s="509">
        <v>3</v>
      </c>
      <c r="L120" s="509">
        <v>0</v>
      </c>
      <c r="N120" s="509">
        <v>2</v>
      </c>
      <c r="O120" s="509">
        <v>2</v>
      </c>
      <c r="P120" s="509">
        <v>1</v>
      </c>
      <c r="Q120" s="509">
        <v>296</v>
      </c>
      <c r="R120" s="509">
        <v>296</v>
      </c>
      <c r="S120" s="509">
        <v>0</v>
      </c>
      <c r="U120" s="509">
        <v>277</v>
      </c>
      <c r="V120" s="509">
        <v>277</v>
      </c>
      <c r="W120" s="509">
        <v>0</v>
      </c>
    </row>
    <row r="121" spans="1:24" s="509" customFormat="1">
      <c r="A121" s="508" t="s">
        <v>645</v>
      </c>
      <c r="B121" s="509" t="s">
        <v>418</v>
      </c>
      <c r="L121" s="509">
        <v>0</v>
      </c>
      <c r="N121" s="509">
        <v>5</v>
      </c>
      <c r="Q121" s="509">
        <v>37</v>
      </c>
      <c r="R121" s="509">
        <v>37</v>
      </c>
      <c r="S121" s="509">
        <v>0</v>
      </c>
      <c r="U121" s="509">
        <v>34</v>
      </c>
      <c r="V121" s="509">
        <v>34</v>
      </c>
      <c r="W121" s="509">
        <v>0</v>
      </c>
    </row>
    <row r="122" spans="1:24" s="509" customFormat="1">
      <c r="A122" s="508" t="s">
        <v>646</v>
      </c>
      <c r="B122" s="509" t="s">
        <v>419</v>
      </c>
      <c r="D122" s="509">
        <v>5</v>
      </c>
      <c r="E122" s="509">
        <v>5</v>
      </c>
      <c r="H122" s="509">
        <v>5</v>
      </c>
      <c r="I122" s="509">
        <v>5</v>
      </c>
      <c r="L122" s="509">
        <v>0</v>
      </c>
      <c r="N122" s="509">
        <v>9</v>
      </c>
      <c r="O122" s="509">
        <v>9</v>
      </c>
      <c r="P122" s="509">
        <v>2</v>
      </c>
      <c r="Q122" s="509">
        <v>432</v>
      </c>
      <c r="R122" s="509">
        <v>432</v>
      </c>
      <c r="S122" s="509">
        <v>0</v>
      </c>
      <c r="U122" s="509">
        <v>456</v>
      </c>
      <c r="V122" s="509">
        <v>456</v>
      </c>
      <c r="W122" s="509">
        <v>0</v>
      </c>
    </row>
    <row r="123" spans="1:24" s="509" customFormat="1">
      <c r="A123" s="508" t="s">
        <v>647</v>
      </c>
      <c r="B123" s="509" t="s">
        <v>420</v>
      </c>
      <c r="D123" s="509">
        <v>2</v>
      </c>
      <c r="E123" s="509">
        <v>2</v>
      </c>
      <c r="H123" s="509">
        <v>5</v>
      </c>
      <c r="I123" s="509">
        <v>5</v>
      </c>
      <c r="L123" s="509">
        <v>0</v>
      </c>
      <c r="N123" s="509">
        <v>7</v>
      </c>
      <c r="O123" s="509">
        <v>3</v>
      </c>
      <c r="P123" s="509">
        <v>3</v>
      </c>
      <c r="Q123" s="509">
        <v>115</v>
      </c>
      <c r="R123" s="509">
        <v>115</v>
      </c>
      <c r="S123" s="509">
        <v>0</v>
      </c>
      <c r="U123" s="509">
        <v>176</v>
      </c>
      <c r="V123" s="509">
        <v>176</v>
      </c>
      <c r="W123" s="509">
        <v>0</v>
      </c>
    </row>
    <row r="124" spans="1:24" s="509" customFormat="1">
      <c r="A124" s="508" t="s">
        <v>648</v>
      </c>
      <c r="B124" s="509" t="s">
        <v>421</v>
      </c>
      <c r="L124" s="509">
        <v>0</v>
      </c>
      <c r="S124" s="509">
        <v>0</v>
      </c>
      <c r="W124" s="509">
        <v>0</v>
      </c>
    </row>
    <row r="125" spans="1:24" s="509" customFormat="1">
      <c r="A125" s="508" t="s">
        <v>649</v>
      </c>
      <c r="B125" s="509" t="s">
        <v>422</v>
      </c>
      <c r="L125" s="509">
        <v>0</v>
      </c>
      <c r="S125" s="509">
        <v>0</v>
      </c>
      <c r="W125" s="509">
        <v>0</v>
      </c>
    </row>
    <row r="126" spans="1:24" s="509" customFormat="1">
      <c r="A126" s="508" t="s">
        <v>650</v>
      </c>
      <c r="B126" s="509" t="s">
        <v>423</v>
      </c>
      <c r="L126" s="509">
        <v>0</v>
      </c>
      <c r="S126" s="509">
        <v>0</v>
      </c>
      <c r="W126" s="509">
        <v>0</v>
      </c>
    </row>
    <row r="127" spans="1:24" s="509" customFormat="1">
      <c r="A127" s="508" t="s">
        <v>651</v>
      </c>
      <c r="B127" s="509" t="s">
        <v>424</v>
      </c>
      <c r="L127" s="509">
        <v>0</v>
      </c>
      <c r="S127" s="509">
        <v>0</v>
      </c>
      <c r="W127" s="509">
        <v>0</v>
      </c>
    </row>
    <row r="128" spans="1:24" s="509" customFormat="1">
      <c r="A128" s="508" t="s">
        <v>652</v>
      </c>
      <c r="B128" s="509" t="s">
        <v>425</v>
      </c>
      <c r="D128" s="509">
        <v>19</v>
      </c>
      <c r="E128" s="509">
        <v>16</v>
      </c>
      <c r="G128" s="509">
        <v>3</v>
      </c>
      <c r="H128" s="509">
        <v>16</v>
      </c>
      <c r="I128" s="509">
        <v>16</v>
      </c>
      <c r="L128" s="509">
        <v>0</v>
      </c>
      <c r="M128" s="509">
        <v>1</v>
      </c>
      <c r="N128" s="509">
        <v>22</v>
      </c>
      <c r="O128" s="509">
        <v>25</v>
      </c>
      <c r="Q128" s="509">
        <v>1942</v>
      </c>
      <c r="R128" s="509">
        <v>1939</v>
      </c>
      <c r="S128" s="509">
        <v>0</v>
      </c>
      <c r="T128" s="509">
        <v>3</v>
      </c>
      <c r="U128" s="509">
        <v>1611</v>
      </c>
      <c r="V128" s="509">
        <v>1611</v>
      </c>
      <c r="W128" s="509">
        <v>0</v>
      </c>
    </row>
    <row r="129" spans="1:24" s="509" customFormat="1">
      <c r="A129" s="508" t="s">
        <v>653</v>
      </c>
      <c r="B129" s="509" t="s">
        <v>426</v>
      </c>
      <c r="D129" s="509">
        <v>3</v>
      </c>
      <c r="E129" s="509">
        <v>3</v>
      </c>
      <c r="H129" s="509">
        <v>4</v>
      </c>
      <c r="I129" s="509">
        <v>4</v>
      </c>
      <c r="L129" s="509">
        <v>0</v>
      </c>
      <c r="M129" s="509">
        <v>3</v>
      </c>
      <c r="N129" s="509">
        <v>18</v>
      </c>
      <c r="O129" s="509">
        <v>6</v>
      </c>
      <c r="P129" s="509">
        <v>1</v>
      </c>
      <c r="Q129" s="509">
        <v>208</v>
      </c>
      <c r="R129" s="509">
        <v>208</v>
      </c>
      <c r="S129" s="509">
        <v>0</v>
      </c>
      <c r="U129" s="509">
        <v>271</v>
      </c>
      <c r="V129" s="509">
        <v>271</v>
      </c>
      <c r="W129" s="509">
        <v>0</v>
      </c>
    </row>
    <row r="130" spans="1:24" s="509" customFormat="1">
      <c r="A130" s="508" t="s">
        <v>654</v>
      </c>
      <c r="B130" s="509" t="s">
        <v>427</v>
      </c>
      <c r="D130" s="509">
        <v>6</v>
      </c>
      <c r="E130" s="509">
        <v>5</v>
      </c>
      <c r="G130" s="509">
        <v>1</v>
      </c>
      <c r="H130" s="509">
        <v>32</v>
      </c>
      <c r="I130" s="509">
        <v>31</v>
      </c>
      <c r="K130" s="509">
        <v>1</v>
      </c>
      <c r="L130" s="509">
        <v>0</v>
      </c>
      <c r="N130" s="509">
        <v>18</v>
      </c>
      <c r="O130" s="509">
        <v>17</v>
      </c>
      <c r="Q130" s="509">
        <v>252</v>
      </c>
      <c r="R130" s="509">
        <v>251</v>
      </c>
      <c r="S130" s="509">
        <v>0</v>
      </c>
      <c r="T130" s="509">
        <v>1</v>
      </c>
      <c r="U130" s="509">
        <v>493</v>
      </c>
      <c r="V130" s="509">
        <v>492</v>
      </c>
      <c r="W130" s="509">
        <v>0</v>
      </c>
      <c r="X130" s="509">
        <v>1</v>
      </c>
    </row>
    <row r="131" spans="1:24" s="509" customFormat="1">
      <c r="A131" s="508" t="s">
        <v>655</v>
      </c>
      <c r="B131" s="509" t="s">
        <v>428</v>
      </c>
      <c r="D131" s="509">
        <v>11</v>
      </c>
      <c r="E131" s="509">
        <v>11</v>
      </c>
      <c r="H131" s="509">
        <v>16</v>
      </c>
      <c r="I131" s="509">
        <v>14</v>
      </c>
      <c r="K131" s="509">
        <v>2</v>
      </c>
      <c r="L131" s="509">
        <v>0</v>
      </c>
      <c r="M131" s="509">
        <v>1</v>
      </c>
      <c r="N131" s="509">
        <v>29</v>
      </c>
      <c r="O131" s="509">
        <v>12</v>
      </c>
      <c r="P131" s="509">
        <v>7</v>
      </c>
      <c r="Q131" s="509">
        <v>1425</v>
      </c>
      <c r="R131" s="509">
        <v>1378</v>
      </c>
      <c r="S131" s="509">
        <v>0</v>
      </c>
      <c r="U131" s="509">
        <v>1315</v>
      </c>
      <c r="V131" s="509">
        <v>1298</v>
      </c>
      <c r="W131" s="509">
        <v>0</v>
      </c>
    </row>
    <row r="132" spans="1:24" s="509" customFormat="1">
      <c r="A132" s="508" t="s">
        <v>656</v>
      </c>
      <c r="B132" s="509" t="s">
        <v>429</v>
      </c>
      <c r="D132" s="509">
        <v>2</v>
      </c>
      <c r="E132" s="509">
        <v>1</v>
      </c>
      <c r="G132" s="509">
        <v>1</v>
      </c>
      <c r="H132" s="509">
        <v>4</v>
      </c>
      <c r="I132" s="509">
        <v>4</v>
      </c>
      <c r="L132" s="509">
        <v>0</v>
      </c>
      <c r="N132" s="509">
        <v>6</v>
      </c>
      <c r="O132" s="509">
        <v>2</v>
      </c>
      <c r="P132" s="509">
        <v>1</v>
      </c>
      <c r="Q132" s="509">
        <v>219</v>
      </c>
      <c r="R132" s="509">
        <v>218</v>
      </c>
      <c r="S132" s="509">
        <v>0</v>
      </c>
      <c r="T132" s="509">
        <v>1</v>
      </c>
      <c r="U132" s="509">
        <v>339</v>
      </c>
      <c r="V132" s="509">
        <v>339</v>
      </c>
      <c r="W132" s="509">
        <v>0</v>
      </c>
    </row>
    <row r="133" spans="1:24" s="509" customFormat="1">
      <c r="A133" s="508" t="s">
        <v>657</v>
      </c>
      <c r="B133" s="509" t="s">
        <v>430</v>
      </c>
      <c r="D133" s="509">
        <v>2</v>
      </c>
      <c r="E133" s="509">
        <v>2</v>
      </c>
      <c r="H133" s="509">
        <v>2</v>
      </c>
      <c r="I133" s="509">
        <v>2</v>
      </c>
      <c r="L133" s="509">
        <v>0</v>
      </c>
      <c r="M133" s="509">
        <v>2</v>
      </c>
      <c r="N133" s="509">
        <v>2</v>
      </c>
      <c r="O133" s="509">
        <v>1</v>
      </c>
      <c r="Q133" s="509">
        <v>6</v>
      </c>
      <c r="R133" s="509">
        <v>6</v>
      </c>
      <c r="S133" s="509">
        <v>0</v>
      </c>
      <c r="U133" s="509">
        <v>18</v>
      </c>
      <c r="V133" s="509">
        <v>18</v>
      </c>
      <c r="W133" s="509">
        <v>0</v>
      </c>
    </row>
    <row r="134" spans="1:24" s="509" customFormat="1">
      <c r="A134" s="508" t="s">
        <v>658</v>
      </c>
      <c r="B134" s="509" t="s">
        <v>431</v>
      </c>
      <c r="D134" s="509">
        <v>4</v>
      </c>
      <c r="E134" s="509">
        <v>3</v>
      </c>
      <c r="G134" s="509">
        <v>1</v>
      </c>
      <c r="H134" s="509">
        <v>6</v>
      </c>
      <c r="I134" s="509">
        <v>4</v>
      </c>
      <c r="K134" s="509">
        <v>2</v>
      </c>
      <c r="L134" s="509">
        <v>0</v>
      </c>
      <c r="N134" s="509">
        <v>6</v>
      </c>
      <c r="O134" s="509">
        <v>6</v>
      </c>
      <c r="S134" s="509">
        <v>0</v>
      </c>
      <c r="W134" s="509">
        <v>0</v>
      </c>
    </row>
    <row r="135" spans="1:24" s="509" customFormat="1">
      <c r="A135" s="508" t="s">
        <v>659</v>
      </c>
      <c r="B135" s="509" t="s">
        <v>432</v>
      </c>
      <c r="D135" s="509">
        <v>29</v>
      </c>
      <c r="E135" s="509">
        <v>24</v>
      </c>
      <c r="G135" s="509">
        <v>5</v>
      </c>
      <c r="H135" s="509">
        <v>54</v>
      </c>
      <c r="I135" s="509">
        <v>40</v>
      </c>
      <c r="K135" s="509">
        <v>14</v>
      </c>
      <c r="L135" s="509">
        <v>0</v>
      </c>
      <c r="M135" s="509">
        <v>1</v>
      </c>
      <c r="N135" s="509">
        <v>34</v>
      </c>
      <c r="O135" s="509">
        <v>17</v>
      </c>
      <c r="P135" s="509">
        <v>2</v>
      </c>
      <c r="Q135" s="509">
        <v>1721</v>
      </c>
      <c r="R135" s="509">
        <v>1716</v>
      </c>
      <c r="S135" s="509">
        <v>0</v>
      </c>
      <c r="T135" s="509">
        <v>5</v>
      </c>
      <c r="U135" s="509">
        <v>2035</v>
      </c>
      <c r="V135" s="509">
        <v>2021</v>
      </c>
      <c r="W135" s="509">
        <v>0</v>
      </c>
      <c r="X135" s="509">
        <v>14</v>
      </c>
    </row>
    <row r="136" spans="1:24" s="509" customFormat="1">
      <c r="A136" s="508" t="s">
        <v>660</v>
      </c>
      <c r="B136" s="509" t="s">
        <v>433</v>
      </c>
      <c r="D136" s="509">
        <v>5</v>
      </c>
      <c r="E136" s="509">
        <v>5</v>
      </c>
      <c r="H136" s="509">
        <v>5</v>
      </c>
      <c r="I136" s="509">
        <v>5</v>
      </c>
      <c r="L136" s="509">
        <v>0</v>
      </c>
      <c r="M136" s="509">
        <v>1</v>
      </c>
      <c r="N136" s="509">
        <v>6</v>
      </c>
      <c r="O136" s="509">
        <v>5</v>
      </c>
      <c r="Q136" s="509">
        <v>75</v>
      </c>
      <c r="R136" s="509">
        <v>75</v>
      </c>
      <c r="S136" s="509">
        <v>0</v>
      </c>
      <c r="U136" s="509">
        <v>116</v>
      </c>
      <c r="V136" s="509">
        <v>116</v>
      </c>
      <c r="W136" s="509">
        <v>0</v>
      </c>
    </row>
    <row r="137" spans="1:24" s="509" customFormat="1">
      <c r="A137" s="508" t="s">
        <v>661</v>
      </c>
      <c r="B137" s="509" t="s">
        <v>434</v>
      </c>
      <c r="D137" s="509">
        <v>20</v>
      </c>
      <c r="E137" s="509">
        <v>18</v>
      </c>
      <c r="G137" s="509">
        <v>2</v>
      </c>
      <c r="H137" s="509">
        <v>22</v>
      </c>
      <c r="I137" s="509">
        <v>21</v>
      </c>
      <c r="K137" s="509">
        <v>1</v>
      </c>
      <c r="L137" s="509">
        <v>1</v>
      </c>
      <c r="M137" s="509">
        <v>1</v>
      </c>
      <c r="N137" s="509">
        <v>20</v>
      </c>
      <c r="O137" s="509">
        <v>16</v>
      </c>
      <c r="P137" s="509">
        <v>7</v>
      </c>
      <c r="Q137" s="509">
        <v>995</v>
      </c>
      <c r="R137" s="509">
        <v>993</v>
      </c>
      <c r="S137" s="509">
        <v>0</v>
      </c>
      <c r="T137" s="509">
        <v>2</v>
      </c>
      <c r="U137" s="509">
        <v>1268</v>
      </c>
      <c r="V137" s="509">
        <v>1267</v>
      </c>
      <c r="W137" s="509">
        <v>0</v>
      </c>
      <c r="X137" s="509">
        <v>1</v>
      </c>
    </row>
    <row r="138" spans="1:24" s="509" customFormat="1">
      <c r="A138" s="508" t="s">
        <v>662</v>
      </c>
      <c r="B138" s="509" t="s">
        <v>1915</v>
      </c>
      <c r="D138" s="509">
        <v>6</v>
      </c>
      <c r="E138" s="509">
        <v>6</v>
      </c>
      <c r="H138" s="509">
        <v>10</v>
      </c>
      <c r="I138" s="509">
        <v>10</v>
      </c>
      <c r="L138" s="509">
        <v>0</v>
      </c>
      <c r="N138" s="509">
        <v>4</v>
      </c>
      <c r="O138" s="509">
        <v>4</v>
      </c>
      <c r="P138" s="509">
        <v>0</v>
      </c>
      <c r="Q138" s="509">
        <v>81</v>
      </c>
      <c r="R138" s="509">
        <v>81</v>
      </c>
      <c r="S138" s="509">
        <v>0</v>
      </c>
      <c r="U138" s="509">
        <v>167</v>
      </c>
      <c r="V138" s="509">
        <v>167</v>
      </c>
      <c r="W138" s="509">
        <v>0</v>
      </c>
    </row>
    <row r="139" spans="1:24" s="509" customFormat="1">
      <c r="A139" s="508" t="s">
        <v>663</v>
      </c>
      <c r="B139" s="509" t="s">
        <v>435</v>
      </c>
      <c r="D139" s="509">
        <v>16</v>
      </c>
      <c r="E139" s="509">
        <v>14</v>
      </c>
      <c r="G139" s="509">
        <v>2</v>
      </c>
      <c r="H139" s="509">
        <v>10</v>
      </c>
      <c r="I139" s="509">
        <v>9</v>
      </c>
      <c r="K139" s="509">
        <v>1</v>
      </c>
      <c r="L139" s="509">
        <v>0</v>
      </c>
      <c r="M139" s="509">
        <v>2</v>
      </c>
      <c r="N139" s="509">
        <v>47</v>
      </c>
      <c r="O139" s="509">
        <v>7</v>
      </c>
      <c r="P139" s="509">
        <v>7</v>
      </c>
      <c r="Q139" s="509">
        <v>1186</v>
      </c>
      <c r="R139" s="509">
        <v>1184</v>
      </c>
      <c r="S139" s="509">
        <v>0</v>
      </c>
      <c r="T139" s="509">
        <v>2</v>
      </c>
      <c r="U139" s="509">
        <v>879</v>
      </c>
      <c r="V139" s="509">
        <v>878</v>
      </c>
      <c r="W139" s="509">
        <v>0</v>
      </c>
      <c r="X139" s="509">
        <v>1</v>
      </c>
    </row>
    <row r="140" spans="1:24" s="509" customFormat="1">
      <c r="A140" s="508" t="s">
        <v>664</v>
      </c>
      <c r="B140" s="509" t="s">
        <v>436</v>
      </c>
      <c r="D140" s="509">
        <v>2</v>
      </c>
      <c r="E140" s="509">
        <v>2</v>
      </c>
      <c r="H140" s="509">
        <v>2</v>
      </c>
      <c r="I140" s="509">
        <v>2</v>
      </c>
      <c r="L140" s="509">
        <v>0</v>
      </c>
      <c r="N140" s="509">
        <v>8</v>
      </c>
      <c r="O140" s="509">
        <v>2</v>
      </c>
      <c r="P140" s="509">
        <v>2</v>
      </c>
      <c r="Q140" s="509">
        <v>46</v>
      </c>
      <c r="R140" s="509">
        <v>46</v>
      </c>
      <c r="S140" s="509">
        <v>0</v>
      </c>
      <c r="U140" s="509">
        <v>63</v>
      </c>
      <c r="V140" s="509">
        <v>63</v>
      </c>
      <c r="W140" s="509">
        <v>0</v>
      </c>
    </row>
    <row r="141" spans="1:24" s="509" customFormat="1">
      <c r="A141" s="508" t="s">
        <v>665</v>
      </c>
      <c r="B141" s="509" t="s">
        <v>437</v>
      </c>
      <c r="D141" s="509">
        <v>14</v>
      </c>
      <c r="E141" s="509">
        <v>14</v>
      </c>
      <c r="H141" s="509">
        <v>31</v>
      </c>
      <c r="I141" s="509">
        <v>31</v>
      </c>
      <c r="L141" s="509">
        <v>0</v>
      </c>
      <c r="N141" s="509">
        <v>12</v>
      </c>
      <c r="O141" s="509">
        <v>14</v>
      </c>
      <c r="Q141" s="509">
        <v>1098</v>
      </c>
      <c r="R141" s="509">
        <v>1098</v>
      </c>
      <c r="S141" s="509">
        <v>0</v>
      </c>
      <c r="U141" s="509">
        <v>1972</v>
      </c>
      <c r="V141" s="509">
        <v>1972</v>
      </c>
      <c r="W141" s="509">
        <v>0</v>
      </c>
    </row>
    <row r="142" spans="1:24" s="509" customFormat="1">
      <c r="A142" s="508" t="s">
        <v>666</v>
      </c>
      <c r="B142" s="509" t="s">
        <v>438</v>
      </c>
      <c r="D142" s="509">
        <v>2</v>
      </c>
      <c r="E142" s="509">
        <v>2</v>
      </c>
      <c r="H142" s="509">
        <v>11</v>
      </c>
      <c r="I142" s="509">
        <v>11</v>
      </c>
      <c r="L142" s="509">
        <v>0</v>
      </c>
      <c r="N142" s="509">
        <v>12</v>
      </c>
      <c r="O142" s="509">
        <v>5</v>
      </c>
      <c r="P142" s="509">
        <v>2</v>
      </c>
      <c r="Q142" s="509">
        <v>98</v>
      </c>
      <c r="R142" s="509">
        <v>98</v>
      </c>
      <c r="S142" s="509">
        <v>0</v>
      </c>
      <c r="U142" s="509">
        <v>215</v>
      </c>
      <c r="V142" s="509">
        <v>215</v>
      </c>
      <c r="W142" s="509">
        <v>0</v>
      </c>
    </row>
    <row r="143" spans="1:24" s="509" customFormat="1">
      <c r="A143" s="508" t="s">
        <v>667</v>
      </c>
      <c r="B143" s="509" t="s">
        <v>439</v>
      </c>
      <c r="L143" s="509">
        <v>0</v>
      </c>
      <c r="S143" s="509">
        <v>0</v>
      </c>
      <c r="W143" s="509">
        <v>0</v>
      </c>
    </row>
    <row r="144" spans="1:24" s="509" customFormat="1">
      <c r="A144" s="508" t="s">
        <v>668</v>
      </c>
      <c r="B144" s="509" t="s">
        <v>440</v>
      </c>
      <c r="L144" s="509">
        <v>0</v>
      </c>
      <c r="S144" s="509">
        <v>0</v>
      </c>
      <c r="W144" s="509">
        <v>0</v>
      </c>
    </row>
    <row r="145" spans="1:24" s="509" customFormat="1">
      <c r="A145" s="508" t="s">
        <v>669</v>
      </c>
      <c r="B145" s="509" t="s">
        <v>441</v>
      </c>
      <c r="D145" s="509">
        <v>3</v>
      </c>
      <c r="E145" s="509">
        <v>3</v>
      </c>
      <c r="H145" s="509">
        <v>2</v>
      </c>
      <c r="I145" s="509">
        <v>2</v>
      </c>
      <c r="L145" s="509">
        <v>0</v>
      </c>
      <c r="N145" s="509">
        <v>4</v>
      </c>
      <c r="O145" s="509">
        <v>3</v>
      </c>
      <c r="P145" s="509">
        <v>2</v>
      </c>
      <c r="Q145" s="509">
        <v>162</v>
      </c>
      <c r="R145" s="509">
        <v>162</v>
      </c>
      <c r="S145" s="509">
        <v>0</v>
      </c>
      <c r="U145" s="509">
        <v>165</v>
      </c>
      <c r="V145" s="509">
        <v>165</v>
      </c>
      <c r="W145" s="509">
        <v>0</v>
      </c>
    </row>
    <row r="146" spans="1:24" s="509" customFormat="1">
      <c r="A146" s="508" t="s">
        <v>670</v>
      </c>
      <c r="B146" s="509" t="s">
        <v>442</v>
      </c>
      <c r="D146" s="509">
        <v>7</v>
      </c>
      <c r="E146" s="509">
        <v>7</v>
      </c>
      <c r="H146" s="509">
        <v>16</v>
      </c>
      <c r="I146" s="509">
        <v>16</v>
      </c>
      <c r="L146" s="509">
        <v>0</v>
      </c>
      <c r="N146" s="509">
        <v>21</v>
      </c>
      <c r="O146" s="509">
        <v>1</v>
      </c>
      <c r="P146" s="509">
        <v>1</v>
      </c>
      <c r="S146" s="509">
        <v>0</v>
      </c>
      <c r="W146" s="509">
        <v>0</v>
      </c>
    </row>
    <row r="147" spans="1:24" s="509" customFormat="1">
      <c r="A147" s="508" t="s">
        <v>671</v>
      </c>
      <c r="B147" s="509" t="s">
        <v>443</v>
      </c>
      <c r="L147" s="509">
        <v>0</v>
      </c>
      <c r="S147" s="509">
        <v>0</v>
      </c>
      <c r="W147" s="509">
        <v>0</v>
      </c>
    </row>
    <row r="148" spans="1:24" s="509" customFormat="1">
      <c r="A148" s="508" t="s">
        <v>672</v>
      </c>
      <c r="B148" s="509" t="s">
        <v>444</v>
      </c>
      <c r="L148" s="509">
        <v>0</v>
      </c>
      <c r="S148" s="509">
        <v>0</v>
      </c>
      <c r="W148" s="509">
        <v>0</v>
      </c>
    </row>
    <row r="149" spans="1:24" s="509" customFormat="1">
      <c r="A149" s="508" t="s">
        <v>673</v>
      </c>
      <c r="B149" s="509" t="s">
        <v>445</v>
      </c>
      <c r="L149" s="509">
        <v>0</v>
      </c>
      <c r="S149" s="509">
        <v>0</v>
      </c>
      <c r="W149" s="509">
        <v>0</v>
      </c>
    </row>
    <row r="150" spans="1:24" s="509" customFormat="1">
      <c r="A150" s="508" t="s">
        <v>674</v>
      </c>
      <c r="B150" s="509" t="s">
        <v>446</v>
      </c>
      <c r="L150" s="509">
        <v>0</v>
      </c>
      <c r="S150" s="509">
        <v>0</v>
      </c>
      <c r="W150" s="509">
        <v>0</v>
      </c>
    </row>
    <row r="151" spans="1:24" s="509" customFormat="1">
      <c r="A151" s="508" t="s">
        <v>675</v>
      </c>
      <c r="B151" s="509" t="s">
        <v>447</v>
      </c>
      <c r="L151" s="509">
        <v>0</v>
      </c>
      <c r="S151" s="509">
        <v>0</v>
      </c>
      <c r="W151" s="509">
        <v>0</v>
      </c>
    </row>
    <row r="152" spans="1:24" s="509" customFormat="1">
      <c r="A152" s="508" t="s">
        <v>676</v>
      </c>
      <c r="B152" s="509" t="s">
        <v>448</v>
      </c>
      <c r="L152" s="509">
        <v>0</v>
      </c>
      <c r="S152" s="509">
        <v>0</v>
      </c>
      <c r="W152" s="509">
        <v>0</v>
      </c>
    </row>
    <row r="153" spans="1:24" s="509" customFormat="1">
      <c r="A153" s="508" t="s">
        <v>677</v>
      </c>
      <c r="B153" s="509" t="s">
        <v>449</v>
      </c>
      <c r="L153" s="509">
        <v>0</v>
      </c>
      <c r="S153" s="509">
        <v>0</v>
      </c>
      <c r="W153" s="509">
        <v>0</v>
      </c>
    </row>
    <row r="154" spans="1:24" s="509" customFormat="1">
      <c r="A154" s="508" t="s">
        <v>678</v>
      </c>
      <c r="B154" s="509" t="s">
        <v>450</v>
      </c>
      <c r="L154" s="509">
        <v>0</v>
      </c>
      <c r="S154" s="509">
        <v>0</v>
      </c>
      <c r="W154" s="509">
        <v>0</v>
      </c>
    </row>
    <row r="155" spans="1:24" s="509" customFormat="1">
      <c r="A155" s="508" t="s">
        <v>679</v>
      </c>
      <c r="B155" s="509" t="s">
        <v>451</v>
      </c>
      <c r="L155" s="509">
        <v>0</v>
      </c>
      <c r="S155" s="509">
        <v>0</v>
      </c>
      <c r="W155" s="509">
        <v>0</v>
      </c>
    </row>
    <row r="156" spans="1:24" s="509" customFormat="1">
      <c r="A156" s="508" t="s">
        <v>680</v>
      </c>
      <c r="B156" s="509" t="s">
        <v>452</v>
      </c>
      <c r="D156" s="509">
        <v>11</v>
      </c>
      <c r="E156" s="509">
        <v>11</v>
      </c>
      <c r="F156" s="509">
        <v>0</v>
      </c>
      <c r="G156" s="509">
        <v>1</v>
      </c>
      <c r="H156" s="509">
        <v>5</v>
      </c>
      <c r="I156" s="509">
        <v>5</v>
      </c>
      <c r="J156" s="509">
        <v>0</v>
      </c>
      <c r="K156" s="509">
        <v>0</v>
      </c>
      <c r="L156" s="509">
        <v>0</v>
      </c>
      <c r="M156" s="509">
        <v>0</v>
      </c>
      <c r="N156" s="509">
        <v>20</v>
      </c>
      <c r="O156" s="509">
        <v>3</v>
      </c>
      <c r="P156" s="509">
        <v>1</v>
      </c>
      <c r="Q156" s="509">
        <v>766</v>
      </c>
      <c r="R156" s="509">
        <v>765</v>
      </c>
      <c r="S156" s="509">
        <v>0</v>
      </c>
      <c r="T156" s="509">
        <v>1</v>
      </c>
      <c r="U156" s="509">
        <v>695</v>
      </c>
      <c r="V156" s="509">
        <v>695</v>
      </c>
      <c r="W156" s="509">
        <v>0</v>
      </c>
      <c r="X156" s="509">
        <v>0</v>
      </c>
    </row>
    <row r="157" spans="1:24" s="509" customFormat="1">
      <c r="A157" s="508" t="s">
        <v>681</v>
      </c>
      <c r="B157" s="509" t="s">
        <v>453</v>
      </c>
      <c r="D157" s="509">
        <v>6</v>
      </c>
      <c r="E157" s="509">
        <v>6</v>
      </c>
      <c r="F157" s="509">
        <v>0</v>
      </c>
      <c r="H157" s="509">
        <v>10</v>
      </c>
      <c r="I157" s="509">
        <v>10</v>
      </c>
      <c r="L157" s="509">
        <v>0</v>
      </c>
      <c r="N157" s="509">
        <v>11</v>
      </c>
      <c r="O157" s="509">
        <v>7</v>
      </c>
      <c r="Q157" s="509">
        <v>242</v>
      </c>
      <c r="R157" s="509">
        <v>242</v>
      </c>
      <c r="S157" s="509">
        <v>0</v>
      </c>
      <c r="U157" s="509">
        <v>345</v>
      </c>
      <c r="V157" s="509">
        <v>345</v>
      </c>
      <c r="W157" s="509">
        <v>0</v>
      </c>
    </row>
    <row r="158" spans="1:24" s="509" customFormat="1">
      <c r="A158" s="508" t="s">
        <v>682</v>
      </c>
      <c r="B158" s="509" t="s">
        <v>454</v>
      </c>
      <c r="L158" s="509">
        <v>0</v>
      </c>
      <c r="S158" s="509">
        <v>0</v>
      </c>
      <c r="W158" s="509">
        <v>0</v>
      </c>
    </row>
    <row r="159" spans="1:24" s="509" customFormat="1">
      <c r="A159" s="508" t="s">
        <v>683</v>
      </c>
      <c r="B159" s="509" t="s">
        <v>455</v>
      </c>
      <c r="L159" s="509">
        <v>0</v>
      </c>
      <c r="S159" s="509">
        <v>0</v>
      </c>
      <c r="W159" s="509">
        <v>0</v>
      </c>
    </row>
    <row r="160" spans="1:24" s="509" customFormat="1">
      <c r="A160" s="508" t="s">
        <v>684</v>
      </c>
      <c r="B160" s="509" t="s">
        <v>456</v>
      </c>
      <c r="L160" s="509">
        <v>0</v>
      </c>
      <c r="S160" s="509">
        <v>0</v>
      </c>
      <c r="W160" s="509">
        <v>0</v>
      </c>
    </row>
    <row r="161" spans="1:48" s="509" customFormat="1">
      <c r="A161" s="508" t="s">
        <v>685</v>
      </c>
      <c r="B161" s="509" t="s">
        <v>457</v>
      </c>
      <c r="L161" s="509">
        <v>0</v>
      </c>
      <c r="S161" s="509">
        <v>0</v>
      </c>
      <c r="W161" s="509">
        <v>0</v>
      </c>
    </row>
    <row r="162" spans="1:48" s="509" customFormat="1">
      <c r="A162" s="508" t="s">
        <v>686</v>
      </c>
      <c r="B162" s="509" t="s">
        <v>458</v>
      </c>
      <c r="L162" s="509">
        <v>0</v>
      </c>
      <c r="S162" s="509">
        <v>0</v>
      </c>
      <c r="W162" s="509">
        <v>0</v>
      </c>
    </row>
    <row r="163" spans="1:48" s="509" customFormat="1">
      <c r="A163" s="508" t="s">
        <v>687</v>
      </c>
      <c r="B163" s="509" t="s">
        <v>459</v>
      </c>
      <c r="L163" s="509">
        <v>0</v>
      </c>
      <c r="S163" s="509">
        <v>0</v>
      </c>
      <c r="W163" s="509">
        <v>0</v>
      </c>
    </row>
    <row r="164" spans="1:48">
      <c r="C164">
        <f>SUM(C6:C163)</f>
        <v>0</v>
      </c>
      <c r="D164">
        <f t="shared" ref="D164:AD164" si="0">SUM(D6:D163)</f>
        <v>248</v>
      </c>
      <c r="E164">
        <f t="shared" si="0"/>
        <v>222</v>
      </c>
      <c r="F164">
        <f t="shared" si="0"/>
        <v>0</v>
      </c>
      <c r="G164">
        <f t="shared" si="0"/>
        <v>27</v>
      </c>
      <c r="H164">
        <f t="shared" si="0"/>
        <v>404</v>
      </c>
      <c r="I164">
        <f t="shared" si="0"/>
        <v>370</v>
      </c>
      <c r="J164">
        <f t="shared" si="0"/>
        <v>0</v>
      </c>
      <c r="K164">
        <f t="shared" si="0"/>
        <v>34</v>
      </c>
      <c r="L164">
        <f t="shared" si="0"/>
        <v>1</v>
      </c>
      <c r="M164">
        <f t="shared" si="0"/>
        <v>22</v>
      </c>
      <c r="N164">
        <f t="shared" si="0"/>
        <v>444</v>
      </c>
      <c r="O164">
        <f t="shared" si="0"/>
        <v>243</v>
      </c>
      <c r="P164">
        <f t="shared" si="0"/>
        <v>48</v>
      </c>
      <c r="Q164">
        <f t="shared" si="0"/>
        <v>19077</v>
      </c>
      <c r="R164">
        <f t="shared" si="0"/>
        <v>19006</v>
      </c>
      <c r="S164">
        <f t="shared" si="0"/>
        <v>0</v>
      </c>
      <c r="T164">
        <f t="shared" si="0"/>
        <v>24</v>
      </c>
      <c r="U164">
        <f t="shared" si="0"/>
        <v>23168</v>
      </c>
      <c r="V164">
        <f t="shared" si="0"/>
        <v>23124</v>
      </c>
      <c r="W164">
        <f t="shared" si="0"/>
        <v>0</v>
      </c>
      <c r="X164">
        <f t="shared" si="0"/>
        <v>27</v>
      </c>
      <c r="Y164">
        <f t="shared" si="0"/>
        <v>0</v>
      </c>
      <c r="Z164">
        <f t="shared" si="0"/>
        <v>0</v>
      </c>
      <c r="AA164">
        <f t="shared" si="0"/>
        <v>0</v>
      </c>
      <c r="AB164">
        <f t="shared" si="0"/>
        <v>0</v>
      </c>
      <c r="AC164">
        <f t="shared" si="0"/>
        <v>0</v>
      </c>
      <c r="AD164">
        <f t="shared" si="0"/>
        <v>0</v>
      </c>
      <c r="AE164">
        <f>COUNTA(AE6:AE163)</f>
        <v>0</v>
      </c>
      <c r="AF164">
        <f t="shared" ref="AF164:AV164" si="1">COUNTA(AF6:AF163)</f>
        <v>0</v>
      </c>
      <c r="AG164">
        <f t="shared" si="1"/>
        <v>0</v>
      </c>
      <c r="AH164">
        <f t="shared" si="1"/>
        <v>0</v>
      </c>
      <c r="AI164">
        <f t="shared" si="1"/>
        <v>0</v>
      </c>
      <c r="AJ164">
        <f t="shared" si="1"/>
        <v>0</v>
      </c>
      <c r="AK164">
        <f t="shared" si="1"/>
        <v>0</v>
      </c>
      <c r="AL164">
        <f t="shared" si="1"/>
        <v>0</v>
      </c>
      <c r="AM164">
        <f t="shared" si="1"/>
        <v>0</v>
      </c>
      <c r="AN164">
        <f t="shared" si="1"/>
        <v>0</v>
      </c>
      <c r="AO164">
        <f t="shared" si="1"/>
        <v>0</v>
      </c>
      <c r="AP164">
        <f t="shared" si="1"/>
        <v>0</v>
      </c>
      <c r="AQ164">
        <f t="shared" si="1"/>
        <v>0</v>
      </c>
      <c r="AR164">
        <f t="shared" si="1"/>
        <v>0</v>
      </c>
      <c r="AS164">
        <f t="shared" si="1"/>
        <v>0</v>
      </c>
      <c r="AT164">
        <f t="shared" si="1"/>
        <v>0</v>
      </c>
      <c r="AU164">
        <f t="shared" si="1"/>
        <v>0</v>
      </c>
      <c r="AV164">
        <f t="shared" si="1"/>
        <v>0</v>
      </c>
    </row>
  </sheetData>
  <autoFilter ref="A5:AV5" xr:uid="{00000000-0009-0000-0000-000013000000}"/>
  <phoneticPr fontId="5"/>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Sheet21">
    <tabColor rgb="FFFF0000"/>
  </sheetPr>
  <dimension ref="A1:BQ164"/>
  <sheetViews>
    <sheetView zoomScale="85" zoomScaleNormal="85" workbookViewId="0">
      <pane xSplit="2" ySplit="5" topLeftCell="C63" activePane="bottomRight" state="frozen"/>
      <selection activeCell="C6" sqref="C6"/>
      <selection pane="topRight" activeCell="C6" sqref="C6"/>
      <selection pane="bottomLeft" activeCell="C6" sqref="C6"/>
      <selection pane="bottomRight" activeCell="B85" sqref="B85"/>
    </sheetView>
  </sheetViews>
  <sheetFormatPr defaultColWidth="9.140625" defaultRowHeight="12"/>
  <cols>
    <col min="1" max="1" width="12.7109375" style="86" bestFit="1" customWidth="1"/>
    <col min="2" max="12" width="12.7109375" bestFit="1" customWidth="1"/>
    <col min="13" max="13" width="12.7109375" customWidth="1"/>
    <col min="14" max="69" width="12.7109375" bestFit="1" customWidth="1"/>
  </cols>
  <sheetData>
    <row r="1" spans="1:69" s="75" customFormat="1">
      <c r="A1" s="82" t="s">
        <v>2622</v>
      </c>
      <c r="B1" s="74"/>
      <c r="C1" s="74" t="s">
        <v>717</v>
      </c>
      <c r="D1" s="74" t="s">
        <v>304</v>
      </c>
      <c r="E1" s="74" t="s">
        <v>304</v>
      </c>
      <c r="F1" s="74" t="s">
        <v>304</v>
      </c>
      <c r="G1" s="74" t="s">
        <v>304</v>
      </c>
      <c r="H1" s="74" t="s">
        <v>304</v>
      </c>
      <c r="I1" s="74" t="s">
        <v>304</v>
      </c>
      <c r="J1" s="74" t="s">
        <v>304</v>
      </c>
      <c r="K1" s="74" t="s">
        <v>304</v>
      </c>
      <c r="L1" s="74" t="s">
        <v>304</v>
      </c>
      <c r="M1" s="74" t="s">
        <v>304</v>
      </c>
      <c r="N1" s="74" t="s">
        <v>304</v>
      </c>
      <c r="O1" s="74" t="s">
        <v>304</v>
      </c>
      <c r="P1" s="74" t="s">
        <v>304</v>
      </c>
      <c r="Q1" s="74" t="s">
        <v>304</v>
      </c>
      <c r="R1" s="74" t="s">
        <v>304</v>
      </c>
      <c r="S1" s="74" t="s">
        <v>304</v>
      </c>
      <c r="T1" s="74" t="s">
        <v>304</v>
      </c>
      <c r="U1" s="74" t="s">
        <v>304</v>
      </c>
      <c r="V1" s="74" t="s">
        <v>304</v>
      </c>
      <c r="W1" s="74" t="s">
        <v>304</v>
      </c>
      <c r="X1" s="74" t="s">
        <v>304</v>
      </c>
      <c r="Y1" s="74" t="s">
        <v>304</v>
      </c>
      <c r="Z1" s="74" t="s">
        <v>304</v>
      </c>
      <c r="AA1" s="74" t="s">
        <v>304</v>
      </c>
      <c r="AB1" s="74" t="s">
        <v>304</v>
      </c>
      <c r="AC1" s="74" t="s">
        <v>304</v>
      </c>
      <c r="AD1" s="74" t="s">
        <v>304</v>
      </c>
      <c r="AE1" s="74" t="s">
        <v>304</v>
      </c>
      <c r="AF1" s="74" t="s">
        <v>304</v>
      </c>
      <c r="AG1" s="74" t="s">
        <v>304</v>
      </c>
      <c r="AH1" s="74" t="s">
        <v>304</v>
      </c>
      <c r="AI1" s="74" t="s">
        <v>304</v>
      </c>
      <c r="AJ1" s="74" t="s">
        <v>304</v>
      </c>
      <c r="AK1" s="74" t="s">
        <v>304</v>
      </c>
      <c r="AL1" s="74" t="s">
        <v>304</v>
      </c>
      <c r="AM1" s="74" t="s">
        <v>304</v>
      </c>
      <c r="AN1" s="74" t="s">
        <v>304</v>
      </c>
      <c r="AO1" s="74" t="s">
        <v>304</v>
      </c>
      <c r="AP1" s="74" t="s">
        <v>304</v>
      </c>
      <c r="AQ1" s="74" t="s">
        <v>304</v>
      </c>
      <c r="AR1" s="74" t="s">
        <v>304</v>
      </c>
      <c r="AS1" s="74" t="s">
        <v>304</v>
      </c>
      <c r="AT1" s="74" t="s">
        <v>304</v>
      </c>
      <c r="AU1" s="74" t="s">
        <v>304</v>
      </c>
      <c r="AV1" s="74" t="s">
        <v>304</v>
      </c>
      <c r="AW1" s="74" t="s">
        <v>304</v>
      </c>
      <c r="AX1" s="74" t="s">
        <v>304</v>
      </c>
      <c r="AY1" s="74" t="s">
        <v>304</v>
      </c>
      <c r="AZ1" s="74" t="s">
        <v>304</v>
      </c>
      <c r="BA1" s="74" t="s">
        <v>304</v>
      </c>
      <c r="BB1" s="74" t="s">
        <v>304</v>
      </c>
      <c r="BC1" s="74" t="s">
        <v>304</v>
      </c>
      <c r="BD1" s="74" t="s">
        <v>304</v>
      </c>
      <c r="BE1" s="74" t="s">
        <v>304</v>
      </c>
      <c r="BF1" s="74" t="s">
        <v>304</v>
      </c>
      <c r="BG1" s="74" t="s">
        <v>304</v>
      </c>
      <c r="BH1" s="74" t="s">
        <v>304</v>
      </c>
      <c r="BI1" s="74" t="s">
        <v>304</v>
      </c>
      <c r="BJ1" s="74" t="s">
        <v>304</v>
      </c>
      <c r="BK1" s="74" t="s">
        <v>304</v>
      </c>
      <c r="BL1" s="74" t="s">
        <v>304</v>
      </c>
      <c r="BM1" s="74" t="s">
        <v>304</v>
      </c>
      <c r="BN1" s="74" t="s">
        <v>304</v>
      </c>
      <c r="BO1" s="74" t="s">
        <v>304</v>
      </c>
      <c r="BP1" s="74" t="s">
        <v>304</v>
      </c>
      <c r="BQ1" s="74" t="s">
        <v>304</v>
      </c>
    </row>
    <row r="2" spans="1:69" s="75" customFormat="1">
      <c r="A2" s="83" t="s">
        <v>2623</v>
      </c>
      <c r="B2" s="76"/>
      <c r="C2" s="76" t="s">
        <v>718</v>
      </c>
      <c r="D2" s="76" t="s">
        <v>719</v>
      </c>
      <c r="E2" s="76" t="s">
        <v>304</v>
      </c>
      <c r="F2" s="76" t="s">
        <v>304</v>
      </c>
      <c r="G2" s="76" t="s">
        <v>304</v>
      </c>
      <c r="H2" s="76" t="s">
        <v>304</v>
      </c>
      <c r="I2" s="76" t="s">
        <v>304</v>
      </c>
      <c r="J2" s="76" t="s">
        <v>304</v>
      </c>
      <c r="K2" s="76" t="s">
        <v>304</v>
      </c>
      <c r="L2" s="76" t="s">
        <v>304</v>
      </c>
      <c r="M2" s="76" t="s">
        <v>304</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720</v>
      </c>
      <c r="AI2" s="76" t="s">
        <v>304</v>
      </c>
      <c r="AJ2" s="76" t="s">
        <v>304</v>
      </c>
      <c r="AK2" s="76" t="s">
        <v>304</v>
      </c>
      <c r="AL2" s="76" t="s">
        <v>304</v>
      </c>
      <c r="AM2" s="76" t="s">
        <v>304</v>
      </c>
      <c r="AN2" s="76" t="s">
        <v>304</v>
      </c>
      <c r="AO2" s="76" t="s">
        <v>304</v>
      </c>
      <c r="AP2" s="76" t="s">
        <v>304</v>
      </c>
      <c r="AQ2" s="76" t="s">
        <v>304</v>
      </c>
      <c r="AR2" s="76" t="s">
        <v>304</v>
      </c>
      <c r="AS2" s="76" t="s">
        <v>304</v>
      </c>
      <c r="AT2" s="76" t="s">
        <v>304</v>
      </c>
      <c r="AU2" s="76" t="s">
        <v>304</v>
      </c>
      <c r="AV2" s="76" t="s">
        <v>304</v>
      </c>
      <c r="AW2" s="76" t="s">
        <v>304</v>
      </c>
      <c r="AX2" s="76" t="s">
        <v>304</v>
      </c>
      <c r="AY2" s="76" t="s">
        <v>304</v>
      </c>
      <c r="AZ2" s="76" t="s">
        <v>304</v>
      </c>
      <c r="BA2" s="76" t="s">
        <v>304</v>
      </c>
      <c r="BB2" s="76" t="s">
        <v>304</v>
      </c>
      <c r="BC2" s="76" t="s">
        <v>304</v>
      </c>
      <c r="BD2" s="76" t="s">
        <v>304</v>
      </c>
      <c r="BE2" s="76" t="s">
        <v>304</v>
      </c>
      <c r="BF2" s="76" t="s">
        <v>304</v>
      </c>
      <c r="BG2" s="76" t="s">
        <v>304</v>
      </c>
      <c r="BH2" s="76" t="s">
        <v>304</v>
      </c>
      <c r="BI2" s="76" t="s">
        <v>304</v>
      </c>
      <c r="BJ2" s="76" t="s">
        <v>304</v>
      </c>
      <c r="BK2" s="76" t="s">
        <v>304</v>
      </c>
      <c r="BL2" s="76" t="s">
        <v>304</v>
      </c>
      <c r="BM2" s="76" t="s">
        <v>304</v>
      </c>
      <c r="BN2" s="76" t="s">
        <v>304</v>
      </c>
      <c r="BO2" s="76" t="s">
        <v>304</v>
      </c>
      <c r="BP2" s="76" t="s">
        <v>304</v>
      </c>
      <c r="BQ2" s="76" t="s">
        <v>304</v>
      </c>
    </row>
    <row r="3" spans="1:69" s="75" customFormat="1">
      <c r="A3" s="84" t="s">
        <v>304</v>
      </c>
      <c r="B3" s="77" t="s">
        <v>304</v>
      </c>
      <c r="C3" s="77" t="s">
        <v>304</v>
      </c>
      <c r="D3" s="77" t="s">
        <v>726</v>
      </c>
      <c r="E3" s="77" t="s">
        <v>727</v>
      </c>
      <c r="F3" s="77" t="s">
        <v>728</v>
      </c>
      <c r="G3" s="77" t="s">
        <v>729</v>
      </c>
      <c r="H3" s="77" t="s">
        <v>730</v>
      </c>
      <c r="I3" s="77" t="s">
        <v>731</v>
      </c>
      <c r="J3" s="77" t="s">
        <v>732</v>
      </c>
      <c r="K3" s="77" t="s">
        <v>733</v>
      </c>
      <c r="L3" s="77" t="s">
        <v>734</v>
      </c>
      <c r="M3" s="77" t="s">
        <v>735</v>
      </c>
      <c r="N3" s="77" t="s">
        <v>736</v>
      </c>
      <c r="O3" s="77" t="s">
        <v>737</v>
      </c>
      <c r="P3" s="77" t="s">
        <v>738</v>
      </c>
      <c r="Q3" s="77" t="s">
        <v>739</v>
      </c>
      <c r="R3" s="77" t="s">
        <v>740</v>
      </c>
      <c r="S3" s="77" t="s">
        <v>741</v>
      </c>
      <c r="T3" s="77" t="s">
        <v>742</v>
      </c>
      <c r="U3" s="77" t="s">
        <v>743</v>
      </c>
      <c r="V3" s="77" t="s">
        <v>744</v>
      </c>
      <c r="W3" s="77" t="s">
        <v>745</v>
      </c>
      <c r="X3" s="77" t="s">
        <v>746</v>
      </c>
      <c r="Y3" s="77" t="s">
        <v>747</v>
      </c>
      <c r="Z3" s="77" t="s">
        <v>748</v>
      </c>
      <c r="AA3" s="77" t="s">
        <v>749</v>
      </c>
      <c r="AB3" s="77" t="s">
        <v>750</v>
      </c>
      <c r="AC3" s="77" t="s">
        <v>751</v>
      </c>
      <c r="AD3" s="77" t="s">
        <v>752</v>
      </c>
      <c r="AE3" s="77" t="s">
        <v>753</v>
      </c>
      <c r="AF3" s="77" t="s">
        <v>754</v>
      </c>
      <c r="AG3" s="77" t="s">
        <v>755</v>
      </c>
      <c r="AH3" s="77" t="s">
        <v>2733</v>
      </c>
      <c r="AI3" s="77" t="s">
        <v>304</v>
      </c>
      <c r="AJ3" s="77" t="s">
        <v>304</v>
      </c>
      <c r="AK3" s="77" t="s">
        <v>304</v>
      </c>
      <c r="AL3" s="77" t="s">
        <v>304</v>
      </c>
      <c r="AM3" s="77" t="s">
        <v>304</v>
      </c>
      <c r="AN3" s="77" t="s">
        <v>304</v>
      </c>
      <c r="AO3" s="77" t="s">
        <v>304</v>
      </c>
      <c r="AP3" s="77" t="s">
        <v>304</v>
      </c>
      <c r="AQ3" s="77" t="s">
        <v>304</v>
      </c>
      <c r="AR3" s="77" t="s">
        <v>304</v>
      </c>
      <c r="AS3" s="77" t="s">
        <v>304</v>
      </c>
      <c r="AT3" s="77" t="s">
        <v>722</v>
      </c>
      <c r="AU3" s="77" t="s">
        <v>304</v>
      </c>
      <c r="AV3" s="77" t="s">
        <v>304</v>
      </c>
      <c r="AW3" s="77" t="s">
        <v>304</v>
      </c>
      <c r="AX3" s="77" t="s">
        <v>304</v>
      </c>
      <c r="AY3" s="77" t="s">
        <v>304</v>
      </c>
      <c r="AZ3" s="77" t="s">
        <v>304</v>
      </c>
      <c r="BA3" s="77" t="s">
        <v>304</v>
      </c>
      <c r="BB3" s="77" t="s">
        <v>304</v>
      </c>
      <c r="BC3" s="77" t="s">
        <v>723</v>
      </c>
      <c r="BD3" s="77" t="s">
        <v>304</v>
      </c>
      <c r="BE3" s="77" t="s">
        <v>304</v>
      </c>
      <c r="BF3" s="77" t="s">
        <v>304</v>
      </c>
      <c r="BG3" s="77" t="s">
        <v>304</v>
      </c>
      <c r="BH3" s="77" t="s">
        <v>304</v>
      </c>
      <c r="BI3" s="77" t="s">
        <v>724</v>
      </c>
      <c r="BJ3" s="77" t="s">
        <v>304</v>
      </c>
      <c r="BK3" s="77" t="s">
        <v>304</v>
      </c>
      <c r="BL3" s="77" t="s">
        <v>304</v>
      </c>
      <c r="BM3" s="77" t="s">
        <v>304</v>
      </c>
      <c r="BN3" s="77" t="s">
        <v>304</v>
      </c>
      <c r="BO3" s="77" t="s">
        <v>304</v>
      </c>
      <c r="BP3" s="77" t="s">
        <v>304</v>
      </c>
      <c r="BQ3" s="77" t="s">
        <v>304</v>
      </c>
    </row>
    <row r="4" spans="1:69" s="80" customFormat="1" ht="48" customHeight="1">
      <c r="A4" s="85" t="s">
        <v>3477</v>
      </c>
      <c r="B4" s="78" t="s">
        <v>2627</v>
      </c>
      <c r="C4" s="780" t="s">
        <v>725</v>
      </c>
      <c r="D4" s="780" t="s">
        <v>304</v>
      </c>
      <c r="E4" s="780" t="s">
        <v>304</v>
      </c>
      <c r="F4" s="780" t="s">
        <v>304</v>
      </c>
      <c r="G4" s="780" t="s">
        <v>304</v>
      </c>
      <c r="H4" s="780" t="s">
        <v>304</v>
      </c>
      <c r="I4" s="780" t="s">
        <v>304</v>
      </c>
      <c r="J4" s="780" t="s">
        <v>304</v>
      </c>
      <c r="K4" s="780" t="s">
        <v>304</v>
      </c>
      <c r="L4" s="780" t="s">
        <v>304</v>
      </c>
      <c r="M4" s="780" t="s">
        <v>304</v>
      </c>
      <c r="N4" s="780" t="s">
        <v>304</v>
      </c>
      <c r="O4" s="780" t="s">
        <v>304</v>
      </c>
      <c r="P4" s="780" t="s">
        <v>304</v>
      </c>
      <c r="Q4" s="780" t="s">
        <v>304</v>
      </c>
      <c r="R4" s="780" t="s">
        <v>304</v>
      </c>
      <c r="S4" s="780" t="s">
        <v>304</v>
      </c>
      <c r="T4" s="780" t="s">
        <v>304</v>
      </c>
      <c r="U4" s="780" t="s">
        <v>304</v>
      </c>
      <c r="V4" s="780" t="s">
        <v>304</v>
      </c>
      <c r="W4" s="780" t="s">
        <v>304</v>
      </c>
      <c r="X4" s="780" t="s">
        <v>304</v>
      </c>
      <c r="Y4" s="780" t="s">
        <v>304</v>
      </c>
      <c r="Z4" s="780" t="s">
        <v>304</v>
      </c>
      <c r="AA4" s="780" t="s">
        <v>304</v>
      </c>
      <c r="AB4" s="780" t="s">
        <v>304</v>
      </c>
      <c r="AC4" s="780" t="s">
        <v>304</v>
      </c>
      <c r="AD4" s="780" t="s">
        <v>304</v>
      </c>
      <c r="AE4" s="780" t="s">
        <v>304</v>
      </c>
      <c r="AF4" s="780" t="s">
        <v>304</v>
      </c>
      <c r="AG4" s="780" t="s">
        <v>304</v>
      </c>
      <c r="AH4" s="780" t="s">
        <v>2734</v>
      </c>
      <c r="AI4" s="780" t="s">
        <v>2735</v>
      </c>
      <c r="AJ4" s="780" t="s">
        <v>2736</v>
      </c>
      <c r="AK4" s="780" t="s">
        <v>2737</v>
      </c>
      <c r="AL4" s="780" t="s">
        <v>2738</v>
      </c>
      <c r="AM4" s="780" t="s">
        <v>2739</v>
      </c>
      <c r="AN4" s="780" t="s">
        <v>2740</v>
      </c>
      <c r="AO4" s="780" t="s">
        <v>2741</v>
      </c>
      <c r="AP4" s="780" t="s">
        <v>2742</v>
      </c>
      <c r="AQ4" s="780" t="s">
        <v>2743</v>
      </c>
      <c r="AR4" s="780" t="s">
        <v>2744</v>
      </c>
      <c r="AS4" s="780" t="s">
        <v>2745</v>
      </c>
      <c r="AT4" s="780" t="s">
        <v>765</v>
      </c>
      <c r="AU4" s="780" t="s">
        <v>766</v>
      </c>
      <c r="AV4" s="780" t="s">
        <v>767</v>
      </c>
      <c r="AW4" s="780" t="s">
        <v>768</v>
      </c>
      <c r="AX4" s="780" t="s">
        <v>769</v>
      </c>
      <c r="AY4" s="780" t="s">
        <v>770</v>
      </c>
      <c r="AZ4" s="780" t="s">
        <v>771</v>
      </c>
      <c r="BA4" s="780" t="s">
        <v>772</v>
      </c>
      <c r="BB4" s="780" t="s">
        <v>773</v>
      </c>
      <c r="BC4" s="780" t="s">
        <v>774</v>
      </c>
      <c r="BD4" s="780" t="s">
        <v>775</v>
      </c>
      <c r="BE4" s="780" t="s">
        <v>776</v>
      </c>
      <c r="BF4" s="780" t="s">
        <v>777</v>
      </c>
      <c r="BG4" s="780" t="s">
        <v>778</v>
      </c>
      <c r="BH4" s="780" t="s">
        <v>779</v>
      </c>
      <c r="BI4" s="780" t="s">
        <v>477</v>
      </c>
      <c r="BJ4" s="780" t="s">
        <v>478</v>
      </c>
      <c r="BK4" s="780" t="s">
        <v>91</v>
      </c>
      <c r="BL4" s="780" t="s">
        <v>479</v>
      </c>
      <c r="BM4" s="780" t="s">
        <v>480</v>
      </c>
      <c r="BN4" s="780" t="s">
        <v>93</v>
      </c>
      <c r="BO4" s="780" t="s">
        <v>481</v>
      </c>
      <c r="BP4" s="780" t="s">
        <v>482</v>
      </c>
      <c r="BQ4" s="780" t="s">
        <v>95</v>
      </c>
    </row>
    <row r="5" spans="1:69">
      <c r="A5" s="781" t="s">
        <v>3482</v>
      </c>
      <c r="B5" s="782" t="s">
        <v>3483</v>
      </c>
      <c r="C5" s="782" t="s">
        <v>780</v>
      </c>
      <c r="D5" s="782" t="s">
        <v>781</v>
      </c>
      <c r="E5" s="782" t="s">
        <v>782</v>
      </c>
      <c r="F5" s="782" t="s">
        <v>783</v>
      </c>
      <c r="G5" s="782" t="s">
        <v>784</v>
      </c>
      <c r="H5" s="782" t="s">
        <v>785</v>
      </c>
      <c r="I5" s="782" t="s">
        <v>786</v>
      </c>
      <c r="J5" s="782" t="s">
        <v>787</v>
      </c>
      <c r="K5" s="782" t="s">
        <v>788</v>
      </c>
      <c r="L5" s="782" t="s">
        <v>789</v>
      </c>
      <c r="M5" s="782" t="s">
        <v>790</v>
      </c>
      <c r="N5" s="782" t="s">
        <v>791</v>
      </c>
      <c r="O5" s="782" t="s">
        <v>792</v>
      </c>
      <c r="P5" s="782" t="s">
        <v>793</v>
      </c>
      <c r="Q5" s="782" t="s">
        <v>794</v>
      </c>
      <c r="R5" s="782" t="s">
        <v>795</v>
      </c>
      <c r="S5" s="782" t="s">
        <v>796</v>
      </c>
      <c r="T5" s="782" t="s">
        <v>797</v>
      </c>
      <c r="U5" s="782" t="s">
        <v>798</v>
      </c>
      <c r="V5" s="782" t="s">
        <v>799</v>
      </c>
      <c r="W5" s="782" t="s">
        <v>800</v>
      </c>
      <c r="X5" s="782" t="s">
        <v>801</v>
      </c>
      <c r="Y5" s="782" t="s">
        <v>802</v>
      </c>
      <c r="Z5" s="782" t="s">
        <v>803</v>
      </c>
      <c r="AA5" s="782" t="s">
        <v>804</v>
      </c>
      <c r="AB5" s="782" t="s">
        <v>805</v>
      </c>
      <c r="AC5" s="782" t="s">
        <v>806</v>
      </c>
      <c r="AD5" s="782" t="s">
        <v>807</v>
      </c>
      <c r="AE5" s="782" t="s">
        <v>808</v>
      </c>
      <c r="AF5" s="782" t="s">
        <v>809</v>
      </c>
      <c r="AG5" s="782" t="s">
        <v>810</v>
      </c>
      <c r="AH5" s="782" t="s">
        <v>811</v>
      </c>
      <c r="AI5" s="782" t="s">
        <v>812</v>
      </c>
      <c r="AJ5" s="782" t="s">
        <v>813</v>
      </c>
      <c r="AK5" s="782" t="s">
        <v>814</v>
      </c>
      <c r="AL5" s="782" t="s">
        <v>815</v>
      </c>
      <c r="AM5" s="782" t="s">
        <v>816</v>
      </c>
      <c r="AN5" s="782" t="s">
        <v>817</v>
      </c>
      <c r="AO5" s="782" t="s">
        <v>818</v>
      </c>
      <c r="AP5" s="782" t="s">
        <v>819</v>
      </c>
      <c r="AQ5" s="782" t="s">
        <v>820</v>
      </c>
      <c r="AR5" s="782" t="s">
        <v>821</v>
      </c>
      <c r="AS5" s="782" t="s">
        <v>822</v>
      </c>
      <c r="AT5" s="782" t="s">
        <v>823</v>
      </c>
      <c r="AU5" s="782" t="s">
        <v>824</v>
      </c>
      <c r="AV5" s="782" t="s">
        <v>825</v>
      </c>
      <c r="AW5" s="782" t="s">
        <v>826</v>
      </c>
      <c r="AX5" s="782" t="s">
        <v>827</v>
      </c>
      <c r="AY5" s="782" t="s">
        <v>828</v>
      </c>
      <c r="AZ5" s="782" t="s">
        <v>829</v>
      </c>
      <c r="BA5" s="782" t="s">
        <v>830</v>
      </c>
      <c r="BB5" s="782" t="s">
        <v>831</v>
      </c>
      <c r="BC5" s="782" t="s">
        <v>832</v>
      </c>
      <c r="BD5" s="782" t="s">
        <v>833</v>
      </c>
      <c r="BE5" s="782" t="s">
        <v>834</v>
      </c>
      <c r="BF5" s="782" t="s">
        <v>835</v>
      </c>
      <c r="BG5" s="782" t="s">
        <v>836</v>
      </c>
      <c r="BH5" s="782" t="s">
        <v>837</v>
      </c>
      <c r="BI5" s="782" t="s">
        <v>838</v>
      </c>
      <c r="BJ5" s="782" t="s">
        <v>839</v>
      </c>
      <c r="BK5" s="782" t="s">
        <v>840</v>
      </c>
      <c r="BL5" s="782" t="s">
        <v>841</v>
      </c>
      <c r="BM5" s="782" t="s">
        <v>842</v>
      </c>
      <c r="BN5" s="782" t="s">
        <v>843</v>
      </c>
      <c r="BO5" s="782" t="s">
        <v>844</v>
      </c>
      <c r="BP5" s="782" t="s">
        <v>845</v>
      </c>
      <c r="BQ5" s="782" t="s">
        <v>846</v>
      </c>
    </row>
    <row r="6" spans="1:69" s="509" customFormat="1">
      <c r="A6" s="508" t="s">
        <v>532</v>
      </c>
      <c r="B6" s="509" t="s">
        <v>303</v>
      </c>
      <c r="AL6" s="509">
        <v>0</v>
      </c>
      <c r="AO6" s="509">
        <v>0</v>
      </c>
      <c r="AS6" s="509">
        <v>0</v>
      </c>
    </row>
    <row r="7" spans="1:69" s="509" customFormat="1">
      <c r="A7" s="508" t="s">
        <v>533</v>
      </c>
      <c r="B7" s="509" t="s">
        <v>305</v>
      </c>
      <c r="AL7" s="509">
        <v>0</v>
      </c>
      <c r="AO7" s="509">
        <v>0</v>
      </c>
      <c r="AS7" s="509">
        <v>0</v>
      </c>
    </row>
    <row r="8" spans="1:69" s="509" customFormat="1">
      <c r="A8" s="508" t="s">
        <v>534</v>
      </c>
      <c r="B8" s="509" t="s">
        <v>306</v>
      </c>
      <c r="AL8" s="509">
        <v>0</v>
      </c>
      <c r="AO8" s="509">
        <v>0</v>
      </c>
      <c r="AS8" s="509">
        <v>0</v>
      </c>
    </row>
    <row r="9" spans="1:69" s="509" customFormat="1">
      <c r="A9" s="508" t="s">
        <v>535</v>
      </c>
      <c r="B9" s="509" t="s">
        <v>307</v>
      </c>
      <c r="AL9" s="509">
        <v>0</v>
      </c>
      <c r="AO9" s="509">
        <v>0</v>
      </c>
      <c r="AS9" s="509">
        <v>0</v>
      </c>
    </row>
    <row r="10" spans="1:69" s="509" customFormat="1">
      <c r="A10" s="508" t="s">
        <v>536</v>
      </c>
      <c r="B10" s="509" t="s">
        <v>308</v>
      </c>
      <c r="AL10" s="509">
        <v>0</v>
      </c>
      <c r="AO10" s="509">
        <v>0</v>
      </c>
      <c r="AS10" s="509">
        <v>0</v>
      </c>
    </row>
    <row r="11" spans="1:69" s="509" customFormat="1">
      <c r="A11" s="508" t="s">
        <v>537</v>
      </c>
      <c r="B11" s="509" t="s">
        <v>309</v>
      </c>
      <c r="AL11" s="509">
        <v>0</v>
      </c>
      <c r="AO11" s="509">
        <v>0</v>
      </c>
      <c r="AS11" s="509">
        <v>0</v>
      </c>
    </row>
    <row r="12" spans="1:69" s="509" customFormat="1">
      <c r="A12" s="508" t="s">
        <v>538</v>
      </c>
      <c r="B12" s="509" t="s">
        <v>310</v>
      </c>
      <c r="AL12" s="509">
        <v>0</v>
      </c>
      <c r="AO12" s="509">
        <v>0</v>
      </c>
      <c r="AS12" s="509">
        <v>0</v>
      </c>
    </row>
    <row r="13" spans="1:69" s="509" customFormat="1">
      <c r="A13" s="508" t="s">
        <v>539</v>
      </c>
      <c r="B13" s="509" t="s">
        <v>313</v>
      </c>
      <c r="AL13" s="509">
        <v>0</v>
      </c>
      <c r="AO13" s="509">
        <v>0</v>
      </c>
      <c r="AS13" s="509">
        <v>0</v>
      </c>
    </row>
    <row r="14" spans="1:69" s="509" customFormat="1">
      <c r="A14" s="508" t="s">
        <v>540</v>
      </c>
      <c r="B14" s="509" t="s">
        <v>314</v>
      </c>
      <c r="AL14" s="509">
        <v>0</v>
      </c>
      <c r="AO14" s="509">
        <v>0</v>
      </c>
      <c r="AS14" s="509">
        <v>0</v>
      </c>
    </row>
    <row r="15" spans="1:69" s="509" customFormat="1">
      <c r="A15" s="508" t="s">
        <v>541</v>
      </c>
      <c r="B15" s="509" t="s">
        <v>315</v>
      </c>
      <c r="C15" s="509" t="s">
        <v>847</v>
      </c>
      <c r="G15" s="509">
        <v>2</v>
      </c>
      <c r="I15" s="509">
        <v>1</v>
      </c>
      <c r="AJ15" s="509">
        <v>4</v>
      </c>
      <c r="AL15" s="509">
        <v>4</v>
      </c>
      <c r="AO15" s="509">
        <v>0</v>
      </c>
      <c r="AS15" s="509">
        <v>0</v>
      </c>
    </row>
    <row r="16" spans="1:69" s="509" customFormat="1">
      <c r="A16" s="508" t="s">
        <v>542</v>
      </c>
      <c r="B16" s="509" t="s">
        <v>316</v>
      </c>
      <c r="AL16" s="509">
        <v>0</v>
      </c>
      <c r="AO16" s="509">
        <v>0</v>
      </c>
      <c r="AS16" s="509">
        <v>0</v>
      </c>
    </row>
    <row r="17" spans="1:45" s="509" customFormat="1">
      <c r="A17" s="508" t="s">
        <v>543</v>
      </c>
      <c r="B17" s="509" t="s">
        <v>317</v>
      </c>
      <c r="C17" s="509" t="s">
        <v>848</v>
      </c>
      <c r="D17" s="509">
        <v>6</v>
      </c>
      <c r="F17" s="509">
        <v>1</v>
      </c>
      <c r="G17" s="509">
        <v>6</v>
      </c>
      <c r="H17" s="509">
        <v>1</v>
      </c>
      <c r="S17" s="509">
        <v>5</v>
      </c>
      <c r="T17" s="509">
        <v>1</v>
      </c>
      <c r="V17" s="509">
        <v>3</v>
      </c>
      <c r="W17" s="509">
        <v>1</v>
      </c>
      <c r="Y17" s="509">
        <v>1</v>
      </c>
      <c r="AA17" s="509">
        <v>1</v>
      </c>
      <c r="AJ17" s="509">
        <v>17</v>
      </c>
      <c r="AL17" s="509">
        <v>17</v>
      </c>
      <c r="AM17" s="509">
        <v>6</v>
      </c>
      <c r="AN17" s="509">
        <v>11</v>
      </c>
      <c r="AO17" s="509">
        <v>17</v>
      </c>
      <c r="AP17" s="509">
        <v>8</v>
      </c>
      <c r="AR17" s="509">
        <v>9</v>
      </c>
      <c r="AS17" s="509">
        <v>17</v>
      </c>
    </row>
    <row r="18" spans="1:45" s="509" customFormat="1">
      <c r="A18" s="508" t="s">
        <v>544</v>
      </c>
      <c r="B18" s="509" t="s">
        <v>318</v>
      </c>
      <c r="C18" s="509" t="s">
        <v>848</v>
      </c>
      <c r="AL18" s="509">
        <v>0</v>
      </c>
      <c r="AO18" s="509">
        <v>0</v>
      </c>
      <c r="AS18" s="509">
        <v>0</v>
      </c>
    </row>
    <row r="19" spans="1:45" s="509" customFormat="1">
      <c r="A19" s="508" t="s">
        <v>545</v>
      </c>
      <c r="B19" s="509" t="s">
        <v>319</v>
      </c>
      <c r="AL19" s="509">
        <v>0</v>
      </c>
      <c r="AO19" s="509">
        <v>0</v>
      </c>
      <c r="AS19" s="509">
        <v>0</v>
      </c>
    </row>
    <row r="20" spans="1:45" s="509" customFormat="1">
      <c r="A20" s="508" t="s">
        <v>546</v>
      </c>
      <c r="B20" s="509" t="s">
        <v>320</v>
      </c>
      <c r="AL20" s="509">
        <v>0</v>
      </c>
      <c r="AO20" s="509">
        <v>0</v>
      </c>
      <c r="AS20" s="509">
        <v>0</v>
      </c>
    </row>
    <row r="21" spans="1:45" s="509" customFormat="1">
      <c r="A21" s="508" t="s">
        <v>547</v>
      </c>
      <c r="B21" s="509" t="s">
        <v>321</v>
      </c>
      <c r="AL21" s="509">
        <v>0</v>
      </c>
      <c r="AO21" s="509">
        <v>0</v>
      </c>
      <c r="AS21" s="509">
        <v>0</v>
      </c>
    </row>
    <row r="22" spans="1:45" s="509" customFormat="1">
      <c r="A22" s="508" t="s">
        <v>548</v>
      </c>
      <c r="B22" s="509" t="s">
        <v>322</v>
      </c>
      <c r="AL22" s="509">
        <v>0</v>
      </c>
      <c r="AO22" s="509">
        <v>0</v>
      </c>
      <c r="AS22" s="509">
        <v>0</v>
      </c>
    </row>
    <row r="23" spans="1:45" s="509" customFormat="1">
      <c r="A23" s="508" t="s">
        <v>549</v>
      </c>
      <c r="B23" s="509" t="s">
        <v>323</v>
      </c>
      <c r="AL23" s="509">
        <v>0</v>
      </c>
      <c r="AO23" s="509">
        <v>0</v>
      </c>
      <c r="AS23" s="509">
        <v>0</v>
      </c>
    </row>
    <row r="24" spans="1:45" s="509" customFormat="1">
      <c r="A24" s="508" t="s">
        <v>550</v>
      </c>
      <c r="B24" s="509" t="s">
        <v>324</v>
      </c>
      <c r="AL24" s="509">
        <v>0</v>
      </c>
      <c r="AO24" s="509">
        <v>0</v>
      </c>
      <c r="AS24" s="509">
        <v>0</v>
      </c>
    </row>
    <row r="25" spans="1:45" s="509" customFormat="1">
      <c r="A25" s="508" t="s">
        <v>551</v>
      </c>
      <c r="B25" s="509" t="s">
        <v>325</v>
      </c>
      <c r="C25" s="509" t="s">
        <v>849</v>
      </c>
      <c r="D25" s="509">
        <v>12</v>
      </c>
      <c r="E25" s="509">
        <v>2</v>
      </c>
      <c r="G25" s="509">
        <v>11</v>
      </c>
      <c r="H25" s="509">
        <v>3</v>
      </c>
      <c r="J25" s="509">
        <v>0</v>
      </c>
      <c r="K25" s="509">
        <v>0</v>
      </c>
      <c r="M25" s="509">
        <v>0</v>
      </c>
      <c r="N25" s="509">
        <v>0</v>
      </c>
      <c r="P25" s="509">
        <v>0</v>
      </c>
      <c r="Q25" s="509">
        <v>0</v>
      </c>
      <c r="S25" s="509">
        <v>20</v>
      </c>
      <c r="T25" s="509">
        <v>2</v>
      </c>
      <c r="V25" s="509">
        <v>15</v>
      </c>
      <c r="W25" s="509">
        <v>2</v>
      </c>
      <c r="Y25" s="509">
        <v>0</v>
      </c>
      <c r="Z25" s="509">
        <v>0</v>
      </c>
      <c r="AJ25" s="509">
        <v>18</v>
      </c>
      <c r="AL25" s="509">
        <v>18</v>
      </c>
      <c r="AM25" s="509">
        <v>21</v>
      </c>
      <c r="AN25" s="509">
        <v>3</v>
      </c>
      <c r="AO25" s="509">
        <v>24</v>
      </c>
      <c r="AP25" s="509">
        <v>5</v>
      </c>
      <c r="AQ25" s="509">
        <v>0</v>
      </c>
      <c r="AR25" s="509">
        <v>21</v>
      </c>
      <c r="AS25" s="509">
        <v>26</v>
      </c>
    </row>
    <row r="26" spans="1:45" s="509" customFormat="1">
      <c r="A26" s="508" t="s">
        <v>552</v>
      </c>
      <c r="B26" s="509" t="s">
        <v>1435</v>
      </c>
      <c r="AL26" s="509">
        <v>0</v>
      </c>
      <c r="AO26" s="509">
        <v>0</v>
      </c>
      <c r="AS26" s="509">
        <v>0</v>
      </c>
    </row>
    <row r="27" spans="1:45" s="509" customFormat="1">
      <c r="A27" s="508" t="s">
        <v>553</v>
      </c>
      <c r="B27" s="509" t="s">
        <v>1436</v>
      </c>
      <c r="C27" s="509" t="s">
        <v>849</v>
      </c>
      <c r="D27" s="509">
        <v>60</v>
      </c>
      <c r="G27" s="509">
        <v>17</v>
      </c>
      <c r="S27" s="509">
        <v>18</v>
      </c>
      <c r="V27" s="509">
        <v>63</v>
      </c>
      <c r="Y27" s="509">
        <v>1</v>
      </c>
      <c r="AJ27" s="509">
        <v>5</v>
      </c>
      <c r="AL27" s="509">
        <v>5</v>
      </c>
      <c r="AM27" s="509">
        <v>2</v>
      </c>
      <c r="AO27" s="509">
        <v>2</v>
      </c>
      <c r="AP27" s="509">
        <v>2</v>
      </c>
      <c r="AS27" s="509">
        <v>2</v>
      </c>
    </row>
    <row r="28" spans="1:45" s="509" customFormat="1">
      <c r="A28" s="508" t="s">
        <v>554</v>
      </c>
      <c r="B28" s="509" t="s">
        <v>328</v>
      </c>
      <c r="C28" s="509" t="s">
        <v>849</v>
      </c>
      <c r="AL28" s="509">
        <v>0</v>
      </c>
      <c r="AO28" s="509">
        <v>0</v>
      </c>
      <c r="AS28" s="509">
        <v>0</v>
      </c>
    </row>
    <row r="29" spans="1:45" s="509" customFormat="1">
      <c r="A29" s="508" t="s">
        <v>555</v>
      </c>
      <c r="B29" s="509" t="s">
        <v>329</v>
      </c>
      <c r="AL29" s="509">
        <v>0</v>
      </c>
      <c r="AO29" s="509">
        <v>0</v>
      </c>
      <c r="AS29" s="509">
        <v>0</v>
      </c>
    </row>
    <row r="30" spans="1:45" s="509" customFormat="1">
      <c r="A30" s="508" t="s">
        <v>556</v>
      </c>
      <c r="B30" s="509" t="s">
        <v>330</v>
      </c>
      <c r="AL30" s="509">
        <v>0</v>
      </c>
      <c r="AO30" s="509">
        <v>0</v>
      </c>
      <c r="AS30" s="509">
        <v>0</v>
      </c>
    </row>
    <row r="31" spans="1:45" s="509" customFormat="1">
      <c r="A31" s="508" t="s">
        <v>557</v>
      </c>
      <c r="B31" s="509" t="s">
        <v>1438</v>
      </c>
      <c r="AL31" s="509">
        <v>0</v>
      </c>
      <c r="AO31" s="509">
        <v>0</v>
      </c>
      <c r="AS31" s="509">
        <v>0</v>
      </c>
    </row>
    <row r="32" spans="1:45" s="509" customFormat="1">
      <c r="A32" s="508" t="s">
        <v>558</v>
      </c>
      <c r="B32" s="509" t="s">
        <v>331</v>
      </c>
      <c r="AL32" s="509">
        <v>0</v>
      </c>
      <c r="AO32" s="509">
        <v>0</v>
      </c>
      <c r="AS32" s="509">
        <v>0</v>
      </c>
    </row>
    <row r="33" spans="1:45" s="509" customFormat="1">
      <c r="A33" s="508" t="s">
        <v>559</v>
      </c>
      <c r="B33" s="509" t="s">
        <v>1439</v>
      </c>
      <c r="AL33" s="509">
        <v>0</v>
      </c>
      <c r="AO33" s="509">
        <v>0</v>
      </c>
      <c r="AS33" s="509">
        <v>0</v>
      </c>
    </row>
    <row r="34" spans="1:45" s="509" customFormat="1">
      <c r="A34" s="508" t="s">
        <v>560</v>
      </c>
      <c r="B34" s="509" t="s">
        <v>333</v>
      </c>
      <c r="AL34" s="509">
        <v>0</v>
      </c>
      <c r="AO34" s="509">
        <v>0</v>
      </c>
      <c r="AS34" s="509">
        <v>0</v>
      </c>
    </row>
    <row r="35" spans="1:45" s="509" customFormat="1">
      <c r="A35" s="508" t="s">
        <v>561</v>
      </c>
      <c r="B35" s="509" t="s">
        <v>334</v>
      </c>
      <c r="AL35" s="509">
        <v>0</v>
      </c>
      <c r="AO35" s="509">
        <v>0</v>
      </c>
      <c r="AS35" s="509">
        <v>0</v>
      </c>
    </row>
    <row r="36" spans="1:45" s="509" customFormat="1">
      <c r="A36" s="508" t="s">
        <v>562</v>
      </c>
      <c r="B36" s="509" t="s">
        <v>2778</v>
      </c>
      <c r="AL36" s="509">
        <v>0</v>
      </c>
      <c r="AO36" s="509">
        <v>0</v>
      </c>
      <c r="AS36" s="509">
        <v>0</v>
      </c>
    </row>
    <row r="37" spans="1:45" s="509" customFormat="1">
      <c r="A37" s="508" t="s">
        <v>563</v>
      </c>
      <c r="B37" s="509" t="s">
        <v>336</v>
      </c>
      <c r="AL37" s="509">
        <v>0</v>
      </c>
      <c r="AO37" s="509">
        <v>0</v>
      </c>
      <c r="AS37" s="509">
        <v>0</v>
      </c>
    </row>
    <row r="38" spans="1:45" s="509" customFormat="1">
      <c r="A38" s="508" t="s">
        <v>564</v>
      </c>
      <c r="B38" s="509" t="s">
        <v>337</v>
      </c>
      <c r="AL38" s="509">
        <v>0</v>
      </c>
      <c r="AO38" s="509">
        <v>0</v>
      </c>
      <c r="AS38" s="509">
        <v>0</v>
      </c>
    </row>
    <row r="39" spans="1:45" s="509" customFormat="1">
      <c r="A39" s="508" t="s">
        <v>565</v>
      </c>
      <c r="B39" s="509" t="s">
        <v>338</v>
      </c>
      <c r="AL39" s="509">
        <v>0</v>
      </c>
      <c r="AO39" s="509">
        <v>0</v>
      </c>
      <c r="AS39" s="509">
        <v>0</v>
      </c>
    </row>
    <row r="40" spans="1:45" s="509" customFormat="1">
      <c r="A40" s="508" t="s">
        <v>566</v>
      </c>
      <c r="B40" s="509" t="s">
        <v>339</v>
      </c>
      <c r="AL40" s="509">
        <v>0</v>
      </c>
      <c r="AO40" s="509">
        <v>0</v>
      </c>
      <c r="AS40" s="509">
        <v>0</v>
      </c>
    </row>
    <row r="41" spans="1:45" s="509" customFormat="1">
      <c r="A41" s="508" t="s">
        <v>567</v>
      </c>
      <c r="B41" s="509" t="s">
        <v>340</v>
      </c>
      <c r="AL41" s="509">
        <v>0</v>
      </c>
      <c r="AO41" s="509">
        <v>0</v>
      </c>
      <c r="AS41" s="509">
        <v>0</v>
      </c>
    </row>
    <row r="42" spans="1:45" s="509" customFormat="1">
      <c r="A42" s="508" t="s">
        <v>568</v>
      </c>
      <c r="B42" s="509" t="s">
        <v>3889</v>
      </c>
      <c r="AL42" s="509">
        <v>0</v>
      </c>
      <c r="AO42" s="509">
        <v>0</v>
      </c>
      <c r="AS42" s="509">
        <v>0</v>
      </c>
    </row>
    <row r="43" spans="1:45" s="509" customFormat="1">
      <c r="A43" s="508" t="s">
        <v>569</v>
      </c>
      <c r="B43" s="509" t="s">
        <v>3392</v>
      </c>
      <c r="AL43" s="509">
        <v>0</v>
      </c>
      <c r="AO43" s="509">
        <v>0</v>
      </c>
      <c r="AS43" s="509">
        <v>0</v>
      </c>
    </row>
    <row r="44" spans="1:45" s="509" customFormat="1">
      <c r="A44" s="508" t="s">
        <v>570</v>
      </c>
      <c r="B44" s="509" t="s">
        <v>343</v>
      </c>
      <c r="C44" s="509" t="s">
        <v>850</v>
      </c>
      <c r="D44" s="509">
        <v>6</v>
      </c>
      <c r="G44" s="509">
        <v>10</v>
      </c>
      <c r="H44" s="509">
        <v>1</v>
      </c>
      <c r="S44" s="509">
        <v>21</v>
      </c>
      <c r="T44" s="509">
        <v>6</v>
      </c>
      <c r="V44" s="509">
        <v>10</v>
      </c>
      <c r="W44" s="509">
        <v>3</v>
      </c>
      <c r="AJ44" s="509">
        <v>36</v>
      </c>
      <c r="AL44" s="509">
        <v>36</v>
      </c>
      <c r="AM44" s="509">
        <v>7</v>
      </c>
      <c r="AN44" s="509">
        <v>14</v>
      </c>
      <c r="AO44" s="509">
        <v>21</v>
      </c>
      <c r="AP44" s="509">
        <v>9</v>
      </c>
      <c r="AR44" s="509">
        <v>16</v>
      </c>
      <c r="AS44" s="509">
        <v>25</v>
      </c>
    </row>
    <row r="45" spans="1:45" s="509" customFormat="1">
      <c r="A45" s="508" t="s">
        <v>3394</v>
      </c>
      <c r="B45" s="509" t="s">
        <v>345</v>
      </c>
      <c r="C45" s="509" t="s">
        <v>850</v>
      </c>
      <c r="S45" s="509">
        <v>3</v>
      </c>
      <c r="AJ45" s="509">
        <v>13</v>
      </c>
      <c r="AL45" s="509">
        <v>13</v>
      </c>
      <c r="AO45" s="509">
        <v>0</v>
      </c>
      <c r="AS45" s="509">
        <v>0</v>
      </c>
    </row>
    <row r="46" spans="1:45" s="509" customFormat="1">
      <c r="A46" s="508" t="s">
        <v>571</v>
      </c>
      <c r="B46" s="509" t="s">
        <v>346</v>
      </c>
      <c r="AL46" s="509">
        <v>0</v>
      </c>
      <c r="AO46" s="509">
        <v>0</v>
      </c>
      <c r="AS46" s="509">
        <v>0</v>
      </c>
    </row>
    <row r="47" spans="1:45" s="509" customFormat="1">
      <c r="A47" s="508" t="s">
        <v>572</v>
      </c>
      <c r="B47" s="509" t="s">
        <v>347</v>
      </c>
      <c r="C47" s="509" t="s">
        <v>850</v>
      </c>
      <c r="T47" s="509">
        <v>1</v>
      </c>
      <c r="W47" s="509">
        <v>1</v>
      </c>
      <c r="AJ47" s="509">
        <v>8</v>
      </c>
      <c r="AL47" s="509">
        <v>8</v>
      </c>
      <c r="AM47" s="509">
        <v>4</v>
      </c>
      <c r="AO47" s="509">
        <v>4</v>
      </c>
      <c r="AR47" s="509">
        <v>4</v>
      </c>
      <c r="AS47" s="509">
        <v>4</v>
      </c>
    </row>
    <row r="48" spans="1:45" s="509" customFormat="1">
      <c r="A48" s="508" t="s">
        <v>573</v>
      </c>
      <c r="B48" s="509" t="s">
        <v>348</v>
      </c>
      <c r="C48" s="509" t="s">
        <v>851</v>
      </c>
      <c r="AL48" s="509">
        <v>0</v>
      </c>
      <c r="AO48" s="509">
        <v>0</v>
      </c>
      <c r="AS48" s="509">
        <v>0</v>
      </c>
    </row>
    <row r="49" spans="1:45" s="509" customFormat="1">
      <c r="A49" s="508" t="s">
        <v>574</v>
      </c>
      <c r="B49" s="509" t="s">
        <v>349</v>
      </c>
      <c r="C49" s="509" t="s">
        <v>851</v>
      </c>
      <c r="D49" s="509">
        <v>10</v>
      </c>
      <c r="E49" s="509">
        <v>0</v>
      </c>
      <c r="G49" s="509">
        <v>3</v>
      </c>
      <c r="H49" s="509">
        <v>0</v>
      </c>
      <c r="S49" s="509">
        <v>14</v>
      </c>
      <c r="T49" s="509">
        <v>2</v>
      </c>
      <c r="V49" s="509">
        <v>6</v>
      </c>
      <c r="W49" s="509">
        <v>2</v>
      </c>
      <c r="Y49" s="509">
        <v>5</v>
      </c>
      <c r="Z49" s="509">
        <v>0</v>
      </c>
      <c r="AJ49" s="509">
        <v>42</v>
      </c>
      <c r="AK49" s="509">
        <v>0</v>
      </c>
      <c r="AL49" s="509">
        <v>42</v>
      </c>
      <c r="AM49" s="509">
        <v>13</v>
      </c>
      <c r="AO49" s="509">
        <v>13</v>
      </c>
      <c r="AP49" s="509">
        <v>13</v>
      </c>
      <c r="AS49" s="509">
        <v>13</v>
      </c>
    </row>
    <row r="50" spans="1:45" s="509" customFormat="1">
      <c r="A50" s="508" t="s">
        <v>575</v>
      </c>
      <c r="B50" s="509" t="s">
        <v>1441</v>
      </c>
      <c r="AL50" s="509">
        <v>0</v>
      </c>
      <c r="AO50" s="509">
        <v>0</v>
      </c>
      <c r="AS50" s="509">
        <v>0</v>
      </c>
    </row>
    <row r="51" spans="1:45" s="509" customFormat="1">
      <c r="A51" s="508" t="s">
        <v>576</v>
      </c>
      <c r="B51" s="509" t="s">
        <v>350</v>
      </c>
      <c r="AL51" s="509">
        <v>0</v>
      </c>
      <c r="AO51" s="509">
        <v>0</v>
      </c>
      <c r="AS51" s="509">
        <v>0</v>
      </c>
    </row>
    <row r="52" spans="1:45" s="509" customFormat="1">
      <c r="A52" s="508" t="s">
        <v>577</v>
      </c>
      <c r="B52" s="509" t="s">
        <v>351</v>
      </c>
      <c r="AL52" s="509">
        <v>0</v>
      </c>
      <c r="AO52" s="509">
        <v>0</v>
      </c>
      <c r="AS52" s="509">
        <v>0</v>
      </c>
    </row>
    <row r="53" spans="1:45" s="509" customFormat="1">
      <c r="A53" s="508" t="s">
        <v>578</v>
      </c>
      <c r="B53" s="509" t="s">
        <v>352</v>
      </c>
      <c r="AL53" s="509">
        <v>0</v>
      </c>
      <c r="AO53" s="509">
        <v>0</v>
      </c>
      <c r="AS53" s="509">
        <v>0</v>
      </c>
    </row>
    <row r="54" spans="1:45" s="509" customFormat="1">
      <c r="A54" s="508" t="s">
        <v>579</v>
      </c>
      <c r="B54" s="509" t="s">
        <v>353</v>
      </c>
      <c r="AL54" s="509">
        <v>0</v>
      </c>
      <c r="AO54" s="509">
        <v>0</v>
      </c>
      <c r="AS54" s="509">
        <v>0</v>
      </c>
    </row>
    <row r="55" spans="1:45" s="509" customFormat="1">
      <c r="A55" s="508" t="s">
        <v>580</v>
      </c>
      <c r="B55" s="509" t="s">
        <v>355</v>
      </c>
      <c r="AL55" s="509">
        <v>0</v>
      </c>
      <c r="AO55" s="509">
        <v>0</v>
      </c>
      <c r="AS55" s="509">
        <v>0</v>
      </c>
    </row>
    <row r="56" spans="1:45" s="509" customFormat="1">
      <c r="A56" s="508" t="s">
        <v>581</v>
      </c>
      <c r="B56" s="509" t="s">
        <v>356</v>
      </c>
      <c r="AL56" s="509">
        <v>0</v>
      </c>
      <c r="AO56" s="509">
        <v>0</v>
      </c>
      <c r="AS56" s="509">
        <v>0</v>
      </c>
    </row>
    <row r="57" spans="1:45" s="509" customFormat="1">
      <c r="A57" s="508" t="s">
        <v>582</v>
      </c>
      <c r="B57" s="509" t="s">
        <v>357</v>
      </c>
      <c r="AL57" s="509">
        <v>0</v>
      </c>
      <c r="AO57" s="509">
        <v>0</v>
      </c>
      <c r="AS57" s="509">
        <v>0</v>
      </c>
    </row>
    <row r="58" spans="1:45" s="509" customFormat="1">
      <c r="A58" s="508" t="s">
        <v>583</v>
      </c>
      <c r="B58" s="509" t="s">
        <v>358</v>
      </c>
      <c r="AL58" s="509">
        <v>0</v>
      </c>
      <c r="AO58" s="509">
        <v>0</v>
      </c>
      <c r="AS58" s="509">
        <v>0</v>
      </c>
    </row>
    <row r="59" spans="1:45" s="509" customFormat="1">
      <c r="A59" s="508" t="s">
        <v>584</v>
      </c>
      <c r="B59" s="509" t="s">
        <v>359</v>
      </c>
      <c r="AL59" s="509">
        <v>0</v>
      </c>
      <c r="AO59" s="509">
        <v>0</v>
      </c>
      <c r="AS59" s="509">
        <v>0</v>
      </c>
    </row>
    <row r="60" spans="1:45" s="509" customFormat="1">
      <c r="A60" s="508" t="s">
        <v>585</v>
      </c>
      <c r="B60" s="509" t="s">
        <v>360</v>
      </c>
      <c r="AL60" s="509">
        <v>0</v>
      </c>
      <c r="AO60" s="509">
        <v>0</v>
      </c>
      <c r="AS60" s="509">
        <v>0</v>
      </c>
    </row>
    <row r="61" spans="1:45" s="509" customFormat="1">
      <c r="A61" s="508" t="s">
        <v>586</v>
      </c>
      <c r="B61" s="509" t="s">
        <v>361</v>
      </c>
      <c r="AL61" s="509">
        <v>0</v>
      </c>
      <c r="AO61" s="509">
        <v>0</v>
      </c>
      <c r="AS61" s="509">
        <v>0</v>
      </c>
    </row>
    <row r="62" spans="1:45" s="509" customFormat="1">
      <c r="A62" s="508" t="s">
        <v>587</v>
      </c>
      <c r="B62" s="509" t="s">
        <v>362</v>
      </c>
      <c r="AL62" s="509">
        <v>0</v>
      </c>
      <c r="AO62" s="509">
        <v>0</v>
      </c>
      <c r="AS62" s="509">
        <v>0</v>
      </c>
    </row>
    <row r="63" spans="1:45" s="509" customFormat="1">
      <c r="A63" s="508" t="s">
        <v>588</v>
      </c>
      <c r="B63" s="509" t="s">
        <v>363</v>
      </c>
      <c r="AL63" s="509">
        <v>0</v>
      </c>
      <c r="AO63" s="509">
        <v>0</v>
      </c>
      <c r="AS63" s="509">
        <v>0</v>
      </c>
    </row>
    <row r="64" spans="1:45" s="509" customFormat="1">
      <c r="A64" s="508" t="s">
        <v>589</v>
      </c>
      <c r="B64" s="509" t="s">
        <v>364</v>
      </c>
      <c r="AL64" s="509">
        <v>0</v>
      </c>
      <c r="AO64" s="509">
        <v>0</v>
      </c>
      <c r="AS64" s="509">
        <v>0</v>
      </c>
    </row>
    <row r="65" spans="1:45" s="509" customFormat="1">
      <c r="A65" s="508" t="s">
        <v>590</v>
      </c>
      <c r="B65" s="509" t="s">
        <v>365</v>
      </c>
      <c r="AL65" s="509">
        <v>0</v>
      </c>
      <c r="AO65" s="509">
        <v>0</v>
      </c>
      <c r="AS65" s="509">
        <v>0</v>
      </c>
    </row>
    <row r="66" spans="1:45" s="509" customFormat="1">
      <c r="A66" s="508" t="s">
        <v>591</v>
      </c>
      <c r="B66" s="509" t="s">
        <v>366</v>
      </c>
      <c r="AL66" s="509">
        <v>0</v>
      </c>
      <c r="AO66" s="509">
        <v>0</v>
      </c>
      <c r="AS66" s="509">
        <v>0</v>
      </c>
    </row>
    <row r="67" spans="1:45" s="509" customFormat="1">
      <c r="A67" s="508" t="s">
        <v>592</v>
      </c>
      <c r="B67" s="509" t="s">
        <v>367</v>
      </c>
      <c r="AL67" s="509">
        <v>0</v>
      </c>
      <c r="AO67" s="509">
        <v>0</v>
      </c>
      <c r="AS67" s="509">
        <v>0</v>
      </c>
    </row>
    <row r="68" spans="1:45" s="509" customFormat="1">
      <c r="A68" s="508" t="s">
        <v>593</v>
      </c>
      <c r="B68" s="509" t="s">
        <v>368</v>
      </c>
      <c r="AL68" s="509">
        <v>0</v>
      </c>
      <c r="AO68" s="509">
        <v>0</v>
      </c>
      <c r="AS68" s="509">
        <v>0</v>
      </c>
    </row>
    <row r="69" spans="1:45" s="509" customFormat="1">
      <c r="A69" s="508" t="s">
        <v>594</v>
      </c>
      <c r="B69" s="509" t="s">
        <v>369</v>
      </c>
      <c r="AL69" s="509">
        <v>0</v>
      </c>
      <c r="AO69" s="509">
        <v>0</v>
      </c>
      <c r="AS69" s="509">
        <v>0</v>
      </c>
    </row>
    <row r="70" spans="1:45" s="509" customFormat="1">
      <c r="A70" s="508" t="s">
        <v>595</v>
      </c>
      <c r="B70" s="509" t="s">
        <v>370</v>
      </c>
      <c r="AL70" s="509">
        <v>0</v>
      </c>
      <c r="AO70" s="509">
        <v>0</v>
      </c>
      <c r="AS70" s="509">
        <v>0</v>
      </c>
    </row>
    <row r="71" spans="1:45" s="509" customFormat="1">
      <c r="A71" s="508" t="s">
        <v>596</v>
      </c>
      <c r="B71" s="509" t="s">
        <v>1392</v>
      </c>
      <c r="AL71" s="509">
        <v>0</v>
      </c>
      <c r="AO71" s="509">
        <v>0</v>
      </c>
      <c r="AS71" s="509">
        <v>0</v>
      </c>
    </row>
    <row r="72" spans="1:45" s="509" customFormat="1">
      <c r="A72" s="508" t="s">
        <v>597</v>
      </c>
      <c r="B72" s="509" t="s">
        <v>371</v>
      </c>
      <c r="AL72" s="509">
        <v>0</v>
      </c>
      <c r="AO72" s="509">
        <v>0</v>
      </c>
      <c r="AS72" s="509">
        <v>0</v>
      </c>
    </row>
    <row r="73" spans="1:45" s="509" customFormat="1">
      <c r="A73" s="508" t="s">
        <v>598</v>
      </c>
      <c r="B73" s="509" t="s">
        <v>372</v>
      </c>
      <c r="AL73" s="509">
        <v>0</v>
      </c>
      <c r="AO73" s="509">
        <v>0</v>
      </c>
      <c r="AS73" s="509">
        <v>0</v>
      </c>
    </row>
    <row r="74" spans="1:45" s="509" customFormat="1">
      <c r="A74" s="508" t="s">
        <v>599</v>
      </c>
      <c r="B74" s="509" t="s">
        <v>373</v>
      </c>
      <c r="AL74" s="509">
        <v>0</v>
      </c>
      <c r="AO74" s="509">
        <v>0</v>
      </c>
      <c r="AS74" s="509">
        <v>0</v>
      </c>
    </row>
    <row r="75" spans="1:45" s="509" customFormat="1">
      <c r="A75" s="508" t="s">
        <v>600</v>
      </c>
      <c r="B75" s="509" t="s">
        <v>374</v>
      </c>
      <c r="AL75" s="509">
        <v>0</v>
      </c>
      <c r="AO75" s="509">
        <v>0</v>
      </c>
      <c r="AS75" s="509">
        <v>0</v>
      </c>
    </row>
    <row r="76" spans="1:45" s="509" customFormat="1">
      <c r="A76" s="508" t="s">
        <v>601</v>
      </c>
      <c r="B76" s="509" t="s">
        <v>375</v>
      </c>
      <c r="AL76" s="509">
        <v>0</v>
      </c>
      <c r="AO76" s="509">
        <v>0</v>
      </c>
      <c r="AS76" s="509">
        <v>0</v>
      </c>
    </row>
    <row r="77" spans="1:45" s="509" customFormat="1">
      <c r="A77" s="508" t="s">
        <v>602</v>
      </c>
      <c r="B77" s="509" t="s">
        <v>376</v>
      </c>
      <c r="C77" s="509" t="s">
        <v>4052</v>
      </c>
      <c r="D77" s="509">
        <v>0</v>
      </c>
      <c r="G77" s="509">
        <v>2</v>
      </c>
      <c r="J77" s="509">
        <v>0</v>
      </c>
      <c r="M77" s="509">
        <v>0</v>
      </c>
      <c r="P77" s="509">
        <v>0</v>
      </c>
      <c r="S77" s="509">
        <v>7</v>
      </c>
      <c r="V77" s="509">
        <v>0</v>
      </c>
      <c r="Y77" s="509">
        <v>0</v>
      </c>
      <c r="AB77" s="509">
        <v>0</v>
      </c>
      <c r="AC77" s="509">
        <v>0</v>
      </c>
      <c r="AD77" s="509">
        <v>0</v>
      </c>
      <c r="AE77" s="509">
        <v>0</v>
      </c>
      <c r="AF77" s="509">
        <v>0</v>
      </c>
      <c r="AG77" s="509">
        <v>0</v>
      </c>
      <c r="AJ77" s="509">
        <v>35</v>
      </c>
      <c r="AL77" s="509">
        <v>35</v>
      </c>
      <c r="AM77" s="509">
        <v>5</v>
      </c>
      <c r="AN77" s="509">
        <v>4</v>
      </c>
      <c r="AO77" s="509">
        <v>9</v>
      </c>
      <c r="AP77" s="509">
        <v>5</v>
      </c>
      <c r="AS77" s="509">
        <v>5</v>
      </c>
    </row>
    <row r="78" spans="1:45" s="509" customFormat="1">
      <c r="A78" s="508" t="s">
        <v>603</v>
      </c>
      <c r="B78" s="509" t="s">
        <v>377</v>
      </c>
      <c r="AL78" s="509">
        <v>0</v>
      </c>
      <c r="AO78" s="509">
        <v>0</v>
      </c>
      <c r="AS78" s="509">
        <v>0</v>
      </c>
    </row>
    <row r="79" spans="1:45" s="509" customFormat="1">
      <c r="A79" s="508" t="s">
        <v>604</v>
      </c>
      <c r="B79" s="509" t="s">
        <v>378</v>
      </c>
      <c r="AL79" s="509">
        <v>0</v>
      </c>
      <c r="AO79" s="509">
        <v>0</v>
      </c>
      <c r="AS79" s="509">
        <v>0</v>
      </c>
    </row>
    <row r="80" spans="1:45" s="509" customFormat="1">
      <c r="A80" s="508" t="s">
        <v>605</v>
      </c>
      <c r="B80" s="509" t="s">
        <v>379</v>
      </c>
      <c r="AL80" s="509">
        <v>0</v>
      </c>
      <c r="AO80" s="509">
        <v>0</v>
      </c>
      <c r="AS80" s="509">
        <v>0</v>
      </c>
    </row>
    <row r="81" spans="1:45" s="509" customFormat="1">
      <c r="A81" s="508" t="s">
        <v>606</v>
      </c>
      <c r="B81" s="509" t="s">
        <v>380</v>
      </c>
      <c r="AL81" s="509">
        <v>0</v>
      </c>
      <c r="AO81" s="509">
        <v>0</v>
      </c>
      <c r="AS81" s="509">
        <v>0</v>
      </c>
    </row>
    <row r="82" spans="1:45" s="509" customFormat="1">
      <c r="A82" s="508" t="s">
        <v>607</v>
      </c>
      <c r="B82" s="509" t="s">
        <v>381</v>
      </c>
      <c r="AL82" s="509">
        <v>0</v>
      </c>
      <c r="AO82" s="509">
        <v>0</v>
      </c>
      <c r="AS82" s="509">
        <v>0</v>
      </c>
    </row>
    <row r="83" spans="1:45" s="509" customFormat="1">
      <c r="A83" s="508" t="s">
        <v>2184</v>
      </c>
      <c r="B83" s="509" t="s">
        <v>1827</v>
      </c>
      <c r="AL83" s="509">
        <v>0</v>
      </c>
      <c r="AO83" s="509">
        <v>0</v>
      </c>
      <c r="AS83" s="509">
        <v>0</v>
      </c>
    </row>
    <row r="84" spans="1:45" s="509" customFormat="1">
      <c r="A84" s="508" t="s">
        <v>608</v>
      </c>
      <c r="B84" s="509" t="s">
        <v>382</v>
      </c>
      <c r="AL84" s="509">
        <v>0</v>
      </c>
      <c r="AO84" s="509">
        <v>0</v>
      </c>
      <c r="AS84" s="509">
        <v>0</v>
      </c>
    </row>
    <row r="85" spans="1:45" s="509" customFormat="1">
      <c r="A85" s="508" t="s">
        <v>609</v>
      </c>
      <c r="B85" s="509" t="s">
        <v>311</v>
      </c>
      <c r="AL85" s="509">
        <v>0</v>
      </c>
      <c r="AO85" s="509">
        <v>0</v>
      </c>
      <c r="AS85" s="509">
        <v>0</v>
      </c>
    </row>
    <row r="86" spans="1:45" s="509" customFormat="1">
      <c r="A86" s="508" t="s">
        <v>610</v>
      </c>
      <c r="B86" s="509" t="s">
        <v>383</v>
      </c>
      <c r="AL86" s="509">
        <v>0</v>
      </c>
      <c r="AO86" s="509">
        <v>0</v>
      </c>
      <c r="AS86" s="509">
        <v>0</v>
      </c>
    </row>
    <row r="87" spans="1:45" s="509" customFormat="1">
      <c r="A87" s="508" t="s">
        <v>611</v>
      </c>
      <c r="B87" s="509" t="s">
        <v>384</v>
      </c>
      <c r="AL87" s="509">
        <v>0</v>
      </c>
      <c r="AO87" s="509">
        <v>0</v>
      </c>
      <c r="AS87" s="509">
        <v>0</v>
      </c>
    </row>
    <row r="88" spans="1:45" s="509" customFormat="1">
      <c r="A88" s="508" t="s">
        <v>612</v>
      </c>
      <c r="B88" s="509" t="s">
        <v>385</v>
      </c>
      <c r="AL88" s="509">
        <v>0</v>
      </c>
      <c r="AO88" s="509">
        <v>0</v>
      </c>
      <c r="AS88" s="509">
        <v>0</v>
      </c>
    </row>
    <row r="89" spans="1:45" s="509" customFormat="1">
      <c r="A89" s="508" t="s">
        <v>613</v>
      </c>
      <c r="B89" s="509" t="s">
        <v>386</v>
      </c>
      <c r="AL89" s="509">
        <v>0</v>
      </c>
      <c r="AO89" s="509">
        <v>0</v>
      </c>
      <c r="AS89" s="509">
        <v>0</v>
      </c>
    </row>
    <row r="90" spans="1:45" s="509" customFormat="1">
      <c r="A90" s="508" t="s">
        <v>614</v>
      </c>
      <c r="B90" s="509" t="s">
        <v>1912</v>
      </c>
      <c r="AL90" s="509">
        <v>0</v>
      </c>
      <c r="AO90" s="509">
        <v>0</v>
      </c>
      <c r="AS90" s="509">
        <v>0</v>
      </c>
    </row>
    <row r="91" spans="1:45" s="509" customFormat="1">
      <c r="A91" s="508" t="s">
        <v>615</v>
      </c>
      <c r="B91" s="509" t="s">
        <v>388</v>
      </c>
      <c r="AL91" s="509">
        <v>0</v>
      </c>
      <c r="AO91" s="509">
        <v>0</v>
      </c>
      <c r="AS91" s="509">
        <v>0</v>
      </c>
    </row>
    <row r="92" spans="1:45" s="509" customFormat="1">
      <c r="A92" s="508" t="s">
        <v>616</v>
      </c>
      <c r="B92" s="509" t="s">
        <v>389</v>
      </c>
      <c r="AL92" s="509">
        <v>0</v>
      </c>
      <c r="AO92" s="509">
        <v>0</v>
      </c>
      <c r="AS92" s="509">
        <v>0</v>
      </c>
    </row>
    <row r="93" spans="1:45" s="509" customFormat="1">
      <c r="A93" s="508" t="s">
        <v>617</v>
      </c>
      <c r="B93" s="509" t="s">
        <v>390</v>
      </c>
      <c r="AL93" s="509">
        <v>0</v>
      </c>
      <c r="AO93" s="509">
        <v>0</v>
      </c>
      <c r="AS93" s="509">
        <v>0</v>
      </c>
    </row>
    <row r="94" spans="1:45" s="509" customFormat="1">
      <c r="A94" s="508" t="s">
        <v>618</v>
      </c>
      <c r="B94" s="509" t="s">
        <v>391</v>
      </c>
      <c r="AL94" s="509">
        <v>0</v>
      </c>
      <c r="AO94" s="509">
        <v>0</v>
      </c>
      <c r="AS94" s="509">
        <v>0</v>
      </c>
    </row>
    <row r="95" spans="1:45" s="509" customFormat="1">
      <c r="A95" s="508" t="s">
        <v>619</v>
      </c>
      <c r="B95" s="509" t="s">
        <v>392</v>
      </c>
      <c r="AL95" s="509">
        <v>0</v>
      </c>
      <c r="AO95" s="509">
        <v>0</v>
      </c>
      <c r="AS95" s="509">
        <v>0</v>
      </c>
    </row>
    <row r="96" spans="1:45" s="509" customFormat="1">
      <c r="A96" s="508" t="s">
        <v>620</v>
      </c>
      <c r="B96" s="509" t="s">
        <v>393</v>
      </c>
      <c r="C96" s="509" t="s">
        <v>852</v>
      </c>
      <c r="D96" s="509">
        <v>136</v>
      </c>
      <c r="E96" s="509">
        <v>2</v>
      </c>
      <c r="G96" s="509">
        <v>109</v>
      </c>
      <c r="H96" s="509">
        <v>10</v>
      </c>
      <c r="S96" s="509">
        <v>138</v>
      </c>
      <c r="T96" s="509">
        <v>8</v>
      </c>
      <c r="V96" s="509">
        <v>87</v>
      </c>
      <c r="W96" s="509">
        <v>5</v>
      </c>
      <c r="Y96" s="509">
        <v>20</v>
      </c>
      <c r="Z96" s="509">
        <v>1</v>
      </c>
      <c r="AL96" s="509">
        <v>0</v>
      </c>
      <c r="AM96" s="509">
        <v>69</v>
      </c>
      <c r="AN96" s="509">
        <v>1</v>
      </c>
      <c r="AO96" s="509">
        <v>70</v>
      </c>
      <c r="AP96" s="509">
        <v>19</v>
      </c>
      <c r="AR96" s="509">
        <v>51</v>
      </c>
      <c r="AS96" s="509">
        <v>70</v>
      </c>
    </row>
    <row r="97" spans="1:45" s="509" customFormat="1">
      <c r="A97" s="508" t="s">
        <v>621</v>
      </c>
      <c r="B97" s="509" t="s">
        <v>394</v>
      </c>
      <c r="C97" s="509" t="s">
        <v>852</v>
      </c>
      <c r="D97" s="509">
        <v>13</v>
      </c>
      <c r="G97" s="509">
        <v>7</v>
      </c>
      <c r="S97" s="509">
        <v>4</v>
      </c>
      <c r="V97" s="509">
        <v>9</v>
      </c>
      <c r="Y97" s="509">
        <v>1</v>
      </c>
      <c r="AL97" s="509">
        <v>0</v>
      </c>
      <c r="AO97" s="509">
        <v>0</v>
      </c>
      <c r="AS97" s="509">
        <v>0</v>
      </c>
    </row>
    <row r="98" spans="1:45" s="509" customFormat="1">
      <c r="A98" s="508" t="s">
        <v>622</v>
      </c>
      <c r="B98" s="509" t="s">
        <v>395</v>
      </c>
      <c r="AL98" s="509">
        <v>0</v>
      </c>
      <c r="AO98" s="509">
        <v>0</v>
      </c>
      <c r="AS98" s="509">
        <v>0</v>
      </c>
    </row>
    <row r="99" spans="1:45" s="509" customFormat="1">
      <c r="A99" s="508" t="s">
        <v>623</v>
      </c>
      <c r="B99" s="509" t="s">
        <v>396</v>
      </c>
      <c r="AL99" s="509">
        <v>0</v>
      </c>
      <c r="AO99" s="509">
        <v>0</v>
      </c>
      <c r="AS99" s="509">
        <v>0</v>
      </c>
    </row>
    <row r="100" spans="1:45" s="509" customFormat="1">
      <c r="A100" s="508" t="s">
        <v>624</v>
      </c>
      <c r="B100" s="509" t="s">
        <v>397</v>
      </c>
      <c r="AL100" s="509">
        <v>0</v>
      </c>
      <c r="AO100" s="509">
        <v>0</v>
      </c>
      <c r="AS100" s="509">
        <v>0</v>
      </c>
    </row>
    <row r="101" spans="1:45" s="509" customFormat="1">
      <c r="A101" s="508" t="s">
        <v>625</v>
      </c>
      <c r="B101" s="509" t="s">
        <v>1825</v>
      </c>
      <c r="AL101" s="509">
        <v>0</v>
      </c>
      <c r="AO101" s="509">
        <v>0</v>
      </c>
      <c r="AS101" s="509">
        <v>0</v>
      </c>
    </row>
    <row r="102" spans="1:45" s="509" customFormat="1">
      <c r="A102" s="508" t="s">
        <v>626</v>
      </c>
      <c r="B102" s="509" t="s">
        <v>399</v>
      </c>
      <c r="AL102" s="509">
        <v>0</v>
      </c>
      <c r="AO102" s="509">
        <v>0</v>
      </c>
      <c r="AS102" s="509">
        <v>0</v>
      </c>
    </row>
    <row r="103" spans="1:45" s="509" customFormat="1">
      <c r="A103" s="508" t="s">
        <v>627</v>
      </c>
      <c r="B103" s="509" t="s">
        <v>400</v>
      </c>
      <c r="AL103" s="509">
        <v>0</v>
      </c>
      <c r="AO103" s="509">
        <v>0</v>
      </c>
      <c r="AS103" s="509">
        <v>0</v>
      </c>
    </row>
    <row r="104" spans="1:45" s="509" customFormat="1">
      <c r="A104" s="508" t="s">
        <v>628</v>
      </c>
      <c r="B104" s="509" t="s">
        <v>401</v>
      </c>
      <c r="AL104" s="509">
        <v>0</v>
      </c>
      <c r="AO104" s="509">
        <v>0</v>
      </c>
      <c r="AS104" s="509">
        <v>0</v>
      </c>
    </row>
    <row r="105" spans="1:45" s="509" customFormat="1">
      <c r="A105" s="508" t="s">
        <v>629</v>
      </c>
      <c r="B105" s="509" t="s">
        <v>402</v>
      </c>
      <c r="AL105" s="509">
        <v>0</v>
      </c>
      <c r="AO105" s="509">
        <v>0</v>
      </c>
      <c r="AS105" s="509">
        <v>0</v>
      </c>
    </row>
    <row r="106" spans="1:45" s="509" customFormat="1">
      <c r="A106" s="508" t="s">
        <v>630</v>
      </c>
      <c r="B106" s="509" t="s">
        <v>403</v>
      </c>
      <c r="AL106" s="509">
        <v>0</v>
      </c>
      <c r="AO106" s="509">
        <v>0</v>
      </c>
      <c r="AS106" s="509">
        <v>0</v>
      </c>
    </row>
    <row r="107" spans="1:45" s="509" customFormat="1">
      <c r="A107" s="508" t="s">
        <v>631</v>
      </c>
      <c r="B107" s="509" t="s">
        <v>404</v>
      </c>
      <c r="AL107" s="509">
        <v>0</v>
      </c>
      <c r="AO107" s="509">
        <v>0</v>
      </c>
      <c r="AS107" s="509">
        <v>0</v>
      </c>
    </row>
    <row r="108" spans="1:45" s="509" customFormat="1">
      <c r="A108" s="508" t="s">
        <v>632</v>
      </c>
      <c r="B108" s="509" t="s">
        <v>405</v>
      </c>
      <c r="AL108" s="509">
        <v>0</v>
      </c>
      <c r="AO108" s="509">
        <v>0</v>
      </c>
      <c r="AS108" s="509">
        <v>0</v>
      </c>
    </row>
    <row r="109" spans="1:45" s="509" customFormat="1">
      <c r="A109" s="508" t="s">
        <v>633</v>
      </c>
      <c r="B109" s="509" t="s">
        <v>406</v>
      </c>
      <c r="AL109" s="509">
        <v>0</v>
      </c>
      <c r="AO109" s="509">
        <v>0</v>
      </c>
      <c r="AS109" s="509">
        <v>0</v>
      </c>
    </row>
    <row r="110" spans="1:45" s="509" customFormat="1">
      <c r="A110" s="508" t="s">
        <v>634</v>
      </c>
      <c r="B110" s="509" t="s">
        <v>407</v>
      </c>
      <c r="AL110" s="509">
        <v>0</v>
      </c>
      <c r="AO110" s="509">
        <v>0</v>
      </c>
      <c r="AS110" s="509">
        <v>0</v>
      </c>
    </row>
    <row r="111" spans="1:45" s="509" customFormat="1">
      <c r="A111" s="508" t="s">
        <v>635</v>
      </c>
      <c r="B111" s="509" t="s">
        <v>408</v>
      </c>
      <c r="AL111" s="509">
        <v>0</v>
      </c>
      <c r="AO111" s="509">
        <v>0</v>
      </c>
      <c r="AS111" s="509">
        <v>0</v>
      </c>
    </row>
    <row r="112" spans="1:45" s="509" customFormat="1">
      <c r="A112" s="508" t="s">
        <v>636</v>
      </c>
      <c r="B112" s="509" t="s">
        <v>409</v>
      </c>
      <c r="AL112" s="509">
        <v>0</v>
      </c>
      <c r="AO112" s="509">
        <v>0</v>
      </c>
      <c r="AS112" s="509">
        <v>0</v>
      </c>
    </row>
    <row r="113" spans="1:45" s="509" customFormat="1">
      <c r="A113" s="508" t="s">
        <v>637</v>
      </c>
      <c r="B113" s="509" t="s">
        <v>410</v>
      </c>
      <c r="AL113" s="509">
        <v>0</v>
      </c>
      <c r="AO113" s="509">
        <v>0</v>
      </c>
      <c r="AS113" s="509">
        <v>0</v>
      </c>
    </row>
    <row r="114" spans="1:45" s="509" customFormat="1">
      <c r="A114" s="508" t="s">
        <v>638</v>
      </c>
      <c r="B114" s="509" t="s">
        <v>411</v>
      </c>
      <c r="AL114" s="509">
        <v>0</v>
      </c>
      <c r="AO114" s="509">
        <v>0</v>
      </c>
      <c r="AS114" s="509">
        <v>0</v>
      </c>
    </row>
    <row r="115" spans="1:45" s="509" customFormat="1">
      <c r="A115" s="508" t="s">
        <v>639</v>
      </c>
      <c r="B115" s="509" t="s">
        <v>412</v>
      </c>
      <c r="AL115" s="509">
        <v>0</v>
      </c>
      <c r="AO115" s="509">
        <v>0</v>
      </c>
      <c r="AS115" s="509">
        <v>0</v>
      </c>
    </row>
    <row r="116" spans="1:45" s="509" customFormat="1">
      <c r="A116" s="508" t="s">
        <v>640</v>
      </c>
      <c r="B116" s="509" t="s">
        <v>413</v>
      </c>
      <c r="AL116" s="509">
        <v>0</v>
      </c>
      <c r="AO116" s="509">
        <v>0</v>
      </c>
      <c r="AS116" s="509">
        <v>0</v>
      </c>
    </row>
    <row r="117" spans="1:45" s="509" customFormat="1">
      <c r="A117" s="508" t="s">
        <v>641</v>
      </c>
      <c r="B117" s="509" t="s">
        <v>414</v>
      </c>
      <c r="AL117" s="509">
        <v>0</v>
      </c>
      <c r="AO117" s="509">
        <v>0</v>
      </c>
      <c r="AS117" s="509">
        <v>0</v>
      </c>
    </row>
    <row r="118" spans="1:45" s="509" customFormat="1">
      <c r="A118" s="508" t="s">
        <v>642</v>
      </c>
      <c r="B118" s="509" t="s">
        <v>415</v>
      </c>
      <c r="AL118" s="509">
        <v>0</v>
      </c>
      <c r="AO118" s="509">
        <v>0</v>
      </c>
      <c r="AS118" s="509">
        <v>0</v>
      </c>
    </row>
    <row r="119" spans="1:45" s="509" customFormat="1">
      <c r="A119" s="508" t="s">
        <v>643</v>
      </c>
      <c r="B119" s="509" t="s">
        <v>1913</v>
      </c>
      <c r="AL119" s="509">
        <v>0</v>
      </c>
      <c r="AO119" s="509">
        <v>0</v>
      </c>
      <c r="AS119" s="509">
        <v>0</v>
      </c>
    </row>
    <row r="120" spans="1:45" s="509" customFormat="1">
      <c r="A120" s="508" t="s">
        <v>644</v>
      </c>
      <c r="B120" s="509" t="s">
        <v>417</v>
      </c>
      <c r="AL120" s="509">
        <v>0</v>
      </c>
      <c r="AO120" s="509">
        <v>0</v>
      </c>
      <c r="AS120" s="509">
        <v>0</v>
      </c>
    </row>
    <row r="121" spans="1:45" s="509" customFormat="1">
      <c r="A121" s="508" t="s">
        <v>645</v>
      </c>
      <c r="B121" s="509" t="s">
        <v>418</v>
      </c>
      <c r="AL121" s="509">
        <v>0</v>
      </c>
      <c r="AO121" s="509">
        <v>0</v>
      </c>
      <c r="AS121" s="509">
        <v>0</v>
      </c>
    </row>
    <row r="122" spans="1:45" s="509" customFormat="1">
      <c r="A122" s="508" t="s">
        <v>646</v>
      </c>
      <c r="B122" s="509" t="s">
        <v>419</v>
      </c>
      <c r="AL122" s="509">
        <v>0</v>
      </c>
      <c r="AO122" s="509">
        <v>0</v>
      </c>
      <c r="AS122" s="509">
        <v>0</v>
      </c>
    </row>
    <row r="123" spans="1:45" s="509" customFormat="1">
      <c r="A123" s="508" t="s">
        <v>647</v>
      </c>
      <c r="B123" s="509" t="s">
        <v>420</v>
      </c>
      <c r="AL123" s="509">
        <v>0</v>
      </c>
      <c r="AO123" s="509">
        <v>0</v>
      </c>
      <c r="AS123" s="509">
        <v>0</v>
      </c>
    </row>
    <row r="124" spans="1:45" s="509" customFormat="1">
      <c r="A124" s="508" t="s">
        <v>648</v>
      </c>
      <c r="B124" s="509" t="s">
        <v>421</v>
      </c>
      <c r="C124" s="509" t="s">
        <v>853</v>
      </c>
      <c r="D124" s="509">
        <v>4</v>
      </c>
      <c r="G124" s="509">
        <v>2</v>
      </c>
      <c r="S124" s="509">
        <v>5</v>
      </c>
      <c r="T124" s="509">
        <v>2</v>
      </c>
      <c r="V124" s="509">
        <v>3</v>
      </c>
      <c r="Y124" s="509">
        <v>1</v>
      </c>
      <c r="AJ124" s="509">
        <v>15</v>
      </c>
      <c r="AL124" s="509">
        <v>15</v>
      </c>
      <c r="AM124" s="509">
        <v>5</v>
      </c>
      <c r="AO124" s="509">
        <v>5</v>
      </c>
      <c r="AP124" s="509">
        <v>5</v>
      </c>
      <c r="AS124" s="509">
        <v>5</v>
      </c>
    </row>
    <row r="125" spans="1:45" s="509" customFormat="1">
      <c r="A125" s="508" t="s">
        <v>649</v>
      </c>
      <c r="B125" s="509" t="s">
        <v>422</v>
      </c>
      <c r="AL125" s="509">
        <v>0</v>
      </c>
      <c r="AO125" s="509">
        <v>0</v>
      </c>
      <c r="AS125" s="509">
        <v>0</v>
      </c>
    </row>
    <row r="126" spans="1:45" s="509" customFormat="1">
      <c r="A126" s="508" t="s">
        <v>650</v>
      </c>
      <c r="B126" s="509" t="s">
        <v>423</v>
      </c>
      <c r="C126" s="509" t="s">
        <v>854</v>
      </c>
      <c r="D126" s="509">
        <v>20</v>
      </c>
      <c r="E126" s="509">
        <v>0</v>
      </c>
      <c r="F126" s="509">
        <v>0</v>
      </c>
      <c r="G126" s="509">
        <v>3</v>
      </c>
      <c r="H126" s="509">
        <v>0</v>
      </c>
      <c r="I126" s="509">
        <v>0</v>
      </c>
      <c r="J126" s="509">
        <v>0</v>
      </c>
      <c r="K126" s="509">
        <v>0</v>
      </c>
      <c r="L126" s="509">
        <v>0</v>
      </c>
      <c r="M126" s="509">
        <v>0</v>
      </c>
      <c r="N126" s="509">
        <v>0</v>
      </c>
      <c r="O126" s="509">
        <v>0</v>
      </c>
      <c r="P126" s="509">
        <v>0</v>
      </c>
      <c r="Q126" s="509">
        <v>0</v>
      </c>
      <c r="R126" s="509">
        <v>0</v>
      </c>
      <c r="S126" s="509">
        <v>6</v>
      </c>
      <c r="T126" s="509">
        <v>1</v>
      </c>
      <c r="U126" s="509">
        <v>1</v>
      </c>
      <c r="V126" s="509">
        <v>5</v>
      </c>
      <c r="W126" s="509">
        <v>0</v>
      </c>
      <c r="X126" s="509">
        <v>0</v>
      </c>
      <c r="Y126" s="509">
        <v>1</v>
      </c>
      <c r="Z126" s="509">
        <v>0</v>
      </c>
      <c r="AA126" s="509">
        <v>0</v>
      </c>
      <c r="AB126" s="509">
        <v>0</v>
      </c>
      <c r="AC126" s="509">
        <v>0</v>
      </c>
      <c r="AD126" s="509">
        <v>0</v>
      </c>
      <c r="AE126" s="509">
        <v>0</v>
      </c>
      <c r="AF126" s="509">
        <v>0</v>
      </c>
      <c r="AG126" s="509">
        <v>0</v>
      </c>
      <c r="AL126" s="509">
        <v>0</v>
      </c>
      <c r="AO126" s="509">
        <v>0</v>
      </c>
      <c r="AS126" s="509">
        <v>0</v>
      </c>
    </row>
    <row r="127" spans="1:45" s="509" customFormat="1">
      <c r="A127" s="508" t="s">
        <v>651</v>
      </c>
      <c r="B127" s="509" t="s">
        <v>424</v>
      </c>
      <c r="C127" s="509" t="s">
        <v>854</v>
      </c>
      <c r="S127" s="509">
        <v>1</v>
      </c>
      <c r="V127" s="509">
        <v>1</v>
      </c>
      <c r="AL127" s="509">
        <v>0</v>
      </c>
      <c r="AO127" s="509">
        <v>0</v>
      </c>
      <c r="AS127" s="509">
        <v>0</v>
      </c>
    </row>
    <row r="128" spans="1:45" s="509" customFormat="1">
      <c r="A128" s="508" t="s">
        <v>652</v>
      </c>
      <c r="B128" s="509" t="s">
        <v>425</v>
      </c>
      <c r="C128" s="509" t="s">
        <v>855</v>
      </c>
      <c r="AL128" s="509">
        <v>0</v>
      </c>
      <c r="AO128" s="509">
        <v>0</v>
      </c>
      <c r="AS128" s="509">
        <v>0</v>
      </c>
    </row>
    <row r="129" spans="1:45" s="509" customFormat="1">
      <c r="A129" s="508" t="s">
        <v>653</v>
      </c>
      <c r="B129" s="509" t="s">
        <v>426</v>
      </c>
      <c r="C129" s="509" t="s">
        <v>855</v>
      </c>
      <c r="D129" s="509">
        <v>20</v>
      </c>
      <c r="G129" s="509">
        <v>12</v>
      </c>
      <c r="S129" s="509">
        <v>51</v>
      </c>
      <c r="T129" s="509">
        <v>7</v>
      </c>
      <c r="U129" s="509">
        <v>1</v>
      </c>
      <c r="V129" s="509">
        <v>24</v>
      </c>
      <c r="Y129" s="509">
        <v>1</v>
      </c>
      <c r="Z129" s="509">
        <v>2</v>
      </c>
      <c r="AJ129" s="509">
        <v>53</v>
      </c>
      <c r="AL129" s="509">
        <v>53</v>
      </c>
      <c r="AM129" s="509">
        <v>4</v>
      </c>
      <c r="AN129" s="509">
        <v>2</v>
      </c>
      <c r="AO129" s="509">
        <v>6</v>
      </c>
      <c r="AP129" s="509">
        <v>4</v>
      </c>
      <c r="AR129" s="509">
        <v>2</v>
      </c>
      <c r="AS129" s="509">
        <v>6</v>
      </c>
    </row>
    <row r="130" spans="1:45" s="509" customFormat="1">
      <c r="A130" s="508" t="s">
        <v>654</v>
      </c>
      <c r="B130" s="509" t="s">
        <v>427</v>
      </c>
      <c r="C130" s="509" t="s">
        <v>855</v>
      </c>
      <c r="D130" s="509">
        <v>3</v>
      </c>
      <c r="G130" s="509">
        <v>1</v>
      </c>
      <c r="S130" s="509">
        <v>9</v>
      </c>
      <c r="V130" s="509">
        <v>2</v>
      </c>
      <c r="AL130" s="509">
        <v>0</v>
      </c>
      <c r="AO130" s="509">
        <v>0</v>
      </c>
      <c r="AS130" s="509">
        <v>0</v>
      </c>
    </row>
    <row r="131" spans="1:45" s="509" customFormat="1">
      <c r="A131" s="508" t="s">
        <v>655</v>
      </c>
      <c r="B131" s="509" t="s">
        <v>428</v>
      </c>
      <c r="AL131" s="509">
        <v>0</v>
      </c>
      <c r="AO131" s="509">
        <v>0</v>
      </c>
      <c r="AS131" s="509">
        <v>0</v>
      </c>
    </row>
    <row r="132" spans="1:45" s="509" customFormat="1">
      <c r="A132" s="508" t="s">
        <v>656</v>
      </c>
      <c r="B132" s="509" t="s">
        <v>429</v>
      </c>
      <c r="AL132" s="509">
        <v>0</v>
      </c>
      <c r="AO132" s="509">
        <v>0</v>
      </c>
      <c r="AS132" s="509">
        <v>0</v>
      </c>
    </row>
    <row r="133" spans="1:45" s="509" customFormat="1">
      <c r="A133" s="508" t="s">
        <v>657</v>
      </c>
      <c r="B133" s="509" t="s">
        <v>430</v>
      </c>
      <c r="AL133" s="509">
        <v>0</v>
      </c>
      <c r="AO133" s="509">
        <v>0</v>
      </c>
      <c r="AS133" s="509">
        <v>0</v>
      </c>
    </row>
    <row r="134" spans="1:45" s="509" customFormat="1">
      <c r="A134" s="508" t="s">
        <v>658</v>
      </c>
      <c r="B134" s="509" t="s">
        <v>431</v>
      </c>
      <c r="AL134" s="509">
        <v>0</v>
      </c>
      <c r="AO134" s="509">
        <v>0</v>
      </c>
      <c r="AS134" s="509">
        <v>0</v>
      </c>
    </row>
    <row r="135" spans="1:45" s="509" customFormat="1">
      <c r="A135" s="508" t="s">
        <v>659</v>
      </c>
      <c r="B135" s="509" t="s">
        <v>432</v>
      </c>
      <c r="AL135" s="509">
        <v>0</v>
      </c>
      <c r="AO135" s="509">
        <v>0</v>
      </c>
      <c r="AS135" s="509">
        <v>0</v>
      </c>
    </row>
    <row r="136" spans="1:45" s="509" customFormat="1">
      <c r="A136" s="508" t="s">
        <v>660</v>
      </c>
      <c r="B136" s="509" t="s">
        <v>433</v>
      </c>
      <c r="AL136" s="509">
        <v>0</v>
      </c>
      <c r="AO136" s="509">
        <v>0</v>
      </c>
      <c r="AS136" s="509">
        <v>0</v>
      </c>
    </row>
    <row r="137" spans="1:45" s="509" customFormat="1">
      <c r="A137" s="508" t="s">
        <v>661</v>
      </c>
      <c r="B137" s="509" t="s">
        <v>434</v>
      </c>
      <c r="AL137" s="509">
        <v>0</v>
      </c>
      <c r="AO137" s="509">
        <v>0</v>
      </c>
      <c r="AS137" s="509">
        <v>0</v>
      </c>
    </row>
    <row r="138" spans="1:45" s="509" customFormat="1">
      <c r="A138" s="508" t="s">
        <v>662</v>
      </c>
      <c r="B138" s="509" t="s">
        <v>1915</v>
      </c>
      <c r="AL138" s="509">
        <v>0</v>
      </c>
      <c r="AO138" s="509">
        <v>0</v>
      </c>
      <c r="AS138" s="509">
        <v>0</v>
      </c>
    </row>
    <row r="139" spans="1:45" s="509" customFormat="1">
      <c r="A139" s="508" t="s">
        <v>663</v>
      </c>
      <c r="B139" s="509" t="s">
        <v>435</v>
      </c>
      <c r="AL139" s="509">
        <v>0</v>
      </c>
      <c r="AO139" s="509">
        <v>0</v>
      </c>
      <c r="AS139" s="509">
        <v>0</v>
      </c>
    </row>
    <row r="140" spans="1:45" s="509" customFormat="1">
      <c r="A140" s="508" t="s">
        <v>664</v>
      </c>
      <c r="B140" s="509" t="s">
        <v>436</v>
      </c>
      <c r="AL140" s="509">
        <v>0</v>
      </c>
      <c r="AO140" s="509">
        <v>0</v>
      </c>
      <c r="AS140" s="509">
        <v>0</v>
      </c>
    </row>
    <row r="141" spans="1:45" s="509" customFormat="1">
      <c r="A141" s="508" t="s">
        <v>665</v>
      </c>
      <c r="B141" s="509" t="s">
        <v>437</v>
      </c>
      <c r="AL141" s="509">
        <v>0</v>
      </c>
      <c r="AO141" s="509">
        <v>0</v>
      </c>
      <c r="AS141" s="509">
        <v>0</v>
      </c>
    </row>
    <row r="142" spans="1:45" s="509" customFormat="1">
      <c r="A142" s="508" t="s">
        <v>666</v>
      </c>
      <c r="B142" s="509" t="s">
        <v>438</v>
      </c>
      <c r="AL142" s="509">
        <v>0</v>
      </c>
      <c r="AO142" s="509">
        <v>0</v>
      </c>
      <c r="AS142" s="509">
        <v>0</v>
      </c>
    </row>
    <row r="143" spans="1:45" s="509" customFormat="1">
      <c r="A143" s="508" t="s">
        <v>667</v>
      </c>
      <c r="B143" s="509" t="s">
        <v>439</v>
      </c>
      <c r="AL143" s="509">
        <v>0</v>
      </c>
      <c r="AO143" s="509">
        <v>0</v>
      </c>
      <c r="AS143" s="509">
        <v>0</v>
      </c>
    </row>
    <row r="144" spans="1:45" s="509" customFormat="1">
      <c r="A144" s="508" t="s">
        <v>668</v>
      </c>
      <c r="B144" s="509" t="s">
        <v>440</v>
      </c>
      <c r="AL144" s="509">
        <v>0</v>
      </c>
      <c r="AO144" s="509">
        <v>0</v>
      </c>
      <c r="AS144" s="509">
        <v>0</v>
      </c>
    </row>
    <row r="145" spans="1:45" s="509" customFormat="1">
      <c r="A145" s="508" t="s">
        <v>669</v>
      </c>
      <c r="B145" s="509" t="s">
        <v>441</v>
      </c>
      <c r="AL145" s="509">
        <v>0</v>
      </c>
      <c r="AO145" s="509">
        <v>0</v>
      </c>
      <c r="AS145" s="509">
        <v>0</v>
      </c>
    </row>
    <row r="146" spans="1:45" s="509" customFormat="1">
      <c r="A146" s="508" t="s">
        <v>670</v>
      </c>
      <c r="B146" s="509" t="s">
        <v>442</v>
      </c>
      <c r="AL146" s="509">
        <v>0</v>
      </c>
      <c r="AO146" s="509">
        <v>0</v>
      </c>
      <c r="AS146" s="509">
        <v>0</v>
      </c>
    </row>
    <row r="147" spans="1:45" s="509" customFormat="1">
      <c r="A147" s="508" t="s">
        <v>671</v>
      </c>
      <c r="B147" s="509" t="s">
        <v>443</v>
      </c>
      <c r="AL147" s="509">
        <v>0</v>
      </c>
      <c r="AO147" s="509">
        <v>0</v>
      </c>
      <c r="AS147" s="509">
        <v>0</v>
      </c>
    </row>
    <row r="148" spans="1:45" s="509" customFormat="1">
      <c r="A148" s="508" t="s">
        <v>672</v>
      </c>
      <c r="B148" s="509" t="s">
        <v>444</v>
      </c>
      <c r="AL148" s="509">
        <v>0</v>
      </c>
      <c r="AO148" s="509">
        <v>0</v>
      </c>
      <c r="AS148" s="509">
        <v>0</v>
      </c>
    </row>
    <row r="149" spans="1:45" s="509" customFormat="1">
      <c r="A149" s="508" t="s">
        <v>673</v>
      </c>
      <c r="B149" s="509" t="s">
        <v>445</v>
      </c>
      <c r="AL149" s="509">
        <v>0</v>
      </c>
      <c r="AO149" s="509">
        <v>0</v>
      </c>
      <c r="AS149" s="509">
        <v>0</v>
      </c>
    </row>
    <row r="150" spans="1:45" s="509" customFormat="1">
      <c r="A150" s="508" t="s">
        <v>674</v>
      </c>
      <c r="B150" s="509" t="s">
        <v>446</v>
      </c>
      <c r="AL150" s="509">
        <v>0</v>
      </c>
      <c r="AO150" s="509">
        <v>0</v>
      </c>
      <c r="AS150" s="509">
        <v>0</v>
      </c>
    </row>
    <row r="151" spans="1:45" s="509" customFormat="1">
      <c r="A151" s="508" t="s">
        <v>675</v>
      </c>
      <c r="B151" s="509" t="s">
        <v>447</v>
      </c>
      <c r="AL151" s="509">
        <v>0</v>
      </c>
      <c r="AO151" s="509">
        <v>0</v>
      </c>
      <c r="AS151" s="509">
        <v>0</v>
      </c>
    </row>
    <row r="152" spans="1:45" s="509" customFormat="1">
      <c r="A152" s="508" t="s">
        <v>676</v>
      </c>
      <c r="B152" s="509" t="s">
        <v>448</v>
      </c>
      <c r="AL152" s="509">
        <v>0</v>
      </c>
      <c r="AO152" s="509">
        <v>0</v>
      </c>
      <c r="AS152" s="509">
        <v>0</v>
      </c>
    </row>
    <row r="153" spans="1:45" s="509" customFormat="1">
      <c r="A153" s="508" t="s">
        <v>677</v>
      </c>
      <c r="B153" s="509" t="s">
        <v>449</v>
      </c>
      <c r="AL153" s="509">
        <v>0</v>
      </c>
      <c r="AO153" s="509">
        <v>0</v>
      </c>
      <c r="AS153" s="509">
        <v>0</v>
      </c>
    </row>
    <row r="154" spans="1:45" s="509" customFormat="1">
      <c r="A154" s="508" t="s">
        <v>678</v>
      </c>
      <c r="B154" s="509" t="s">
        <v>450</v>
      </c>
      <c r="AL154" s="509">
        <v>0</v>
      </c>
      <c r="AO154" s="509">
        <v>0</v>
      </c>
      <c r="AS154" s="509">
        <v>0</v>
      </c>
    </row>
    <row r="155" spans="1:45" s="509" customFormat="1">
      <c r="A155" s="508" t="s">
        <v>679</v>
      </c>
      <c r="B155" s="509" t="s">
        <v>451</v>
      </c>
      <c r="AL155" s="509">
        <v>0</v>
      </c>
      <c r="AO155" s="509">
        <v>0</v>
      </c>
      <c r="AS155" s="509">
        <v>0</v>
      </c>
    </row>
    <row r="156" spans="1:45" s="509" customFormat="1">
      <c r="A156" s="508" t="s">
        <v>680</v>
      </c>
      <c r="B156" s="509" t="s">
        <v>452</v>
      </c>
      <c r="AL156" s="509">
        <v>0</v>
      </c>
      <c r="AO156" s="509">
        <v>0</v>
      </c>
      <c r="AS156" s="509">
        <v>0</v>
      </c>
    </row>
    <row r="157" spans="1:45" s="509" customFormat="1">
      <c r="A157" s="508" t="s">
        <v>681</v>
      </c>
      <c r="B157" s="509" t="s">
        <v>453</v>
      </c>
      <c r="AL157" s="509">
        <v>0</v>
      </c>
      <c r="AO157" s="509">
        <v>0</v>
      </c>
      <c r="AS157" s="509">
        <v>0</v>
      </c>
    </row>
    <row r="158" spans="1:45" s="509" customFormat="1">
      <c r="A158" s="508" t="s">
        <v>682</v>
      </c>
      <c r="B158" s="509" t="s">
        <v>454</v>
      </c>
      <c r="AL158" s="509">
        <v>0</v>
      </c>
      <c r="AO158" s="509">
        <v>0</v>
      </c>
      <c r="AS158" s="509">
        <v>0</v>
      </c>
    </row>
    <row r="159" spans="1:45" s="509" customFormat="1">
      <c r="A159" s="508" t="s">
        <v>683</v>
      </c>
      <c r="B159" s="509" t="s">
        <v>455</v>
      </c>
      <c r="AL159" s="509">
        <v>0</v>
      </c>
      <c r="AO159" s="509">
        <v>0</v>
      </c>
      <c r="AS159" s="509">
        <v>0</v>
      </c>
    </row>
    <row r="160" spans="1:45" s="509" customFormat="1">
      <c r="A160" s="508" t="s">
        <v>684</v>
      </c>
      <c r="B160" s="509" t="s">
        <v>456</v>
      </c>
      <c r="AL160" s="509">
        <v>0</v>
      </c>
      <c r="AO160" s="509">
        <v>0</v>
      </c>
      <c r="AS160" s="509">
        <v>0</v>
      </c>
    </row>
    <row r="161" spans="1:69" s="509" customFormat="1">
      <c r="A161" s="508" t="s">
        <v>685</v>
      </c>
      <c r="B161" s="509" t="s">
        <v>457</v>
      </c>
      <c r="AL161" s="509">
        <v>0</v>
      </c>
      <c r="AO161" s="509">
        <v>0</v>
      </c>
      <c r="AS161" s="509">
        <v>0</v>
      </c>
    </row>
    <row r="162" spans="1:69" s="509" customFormat="1">
      <c r="A162" s="508" t="s">
        <v>686</v>
      </c>
      <c r="B162" s="509" t="s">
        <v>458</v>
      </c>
      <c r="AL162" s="509">
        <v>0</v>
      </c>
      <c r="AO162" s="509">
        <v>0</v>
      </c>
      <c r="AS162" s="509">
        <v>0</v>
      </c>
    </row>
    <row r="163" spans="1:69" s="509" customFormat="1">
      <c r="A163" s="508" t="s">
        <v>687</v>
      </c>
      <c r="B163" s="509" t="s">
        <v>459</v>
      </c>
      <c r="AL163" s="509">
        <v>0</v>
      </c>
      <c r="AO163" s="509">
        <v>0</v>
      </c>
      <c r="AS163" s="509">
        <v>0</v>
      </c>
    </row>
    <row r="164" spans="1:69">
      <c r="C164">
        <f>COUNTA(C6:C163)</f>
        <v>20</v>
      </c>
      <c r="D164">
        <f t="shared" ref="D164:BH164" si="0">SUM(D6:D163)</f>
        <v>290</v>
      </c>
      <c r="E164">
        <f t="shared" si="0"/>
        <v>4</v>
      </c>
      <c r="F164">
        <f t="shared" si="0"/>
        <v>1</v>
      </c>
      <c r="G164">
        <f t="shared" si="0"/>
        <v>185</v>
      </c>
      <c r="H164">
        <f t="shared" si="0"/>
        <v>15</v>
      </c>
      <c r="I164">
        <f t="shared" si="0"/>
        <v>1</v>
      </c>
      <c r="J164">
        <f t="shared" si="0"/>
        <v>0</v>
      </c>
      <c r="K164">
        <f t="shared" si="0"/>
        <v>0</v>
      </c>
      <c r="L164">
        <f t="shared" si="0"/>
        <v>0</v>
      </c>
      <c r="M164">
        <f t="shared" si="0"/>
        <v>0</v>
      </c>
      <c r="N164">
        <f t="shared" si="0"/>
        <v>0</v>
      </c>
      <c r="O164">
        <f t="shared" si="0"/>
        <v>0</v>
      </c>
      <c r="P164">
        <f t="shared" si="0"/>
        <v>0</v>
      </c>
      <c r="Q164">
        <f t="shared" si="0"/>
        <v>0</v>
      </c>
      <c r="R164">
        <f t="shared" si="0"/>
        <v>0</v>
      </c>
      <c r="S164">
        <f t="shared" si="0"/>
        <v>302</v>
      </c>
      <c r="T164">
        <f t="shared" si="0"/>
        <v>30</v>
      </c>
      <c r="U164">
        <f t="shared" si="0"/>
        <v>2</v>
      </c>
      <c r="V164">
        <f t="shared" si="0"/>
        <v>228</v>
      </c>
      <c r="W164">
        <f t="shared" si="0"/>
        <v>14</v>
      </c>
      <c r="X164">
        <f t="shared" si="0"/>
        <v>0</v>
      </c>
      <c r="Y164">
        <f t="shared" si="0"/>
        <v>31</v>
      </c>
      <c r="Z164">
        <f t="shared" si="0"/>
        <v>3</v>
      </c>
      <c r="AA164">
        <f t="shared" si="0"/>
        <v>1</v>
      </c>
      <c r="AB164">
        <f t="shared" si="0"/>
        <v>0</v>
      </c>
      <c r="AC164">
        <f t="shared" si="0"/>
        <v>0</v>
      </c>
      <c r="AD164">
        <f t="shared" si="0"/>
        <v>0</v>
      </c>
      <c r="AE164">
        <f t="shared" si="0"/>
        <v>0</v>
      </c>
      <c r="AF164">
        <f t="shared" si="0"/>
        <v>0</v>
      </c>
      <c r="AG164">
        <f t="shared" si="0"/>
        <v>0</v>
      </c>
      <c r="AH164">
        <f t="shared" si="0"/>
        <v>0</v>
      </c>
      <c r="AI164">
        <f t="shared" si="0"/>
        <v>0</v>
      </c>
      <c r="AJ164">
        <f t="shared" si="0"/>
        <v>246</v>
      </c>
      <c r="AK164">
        <f t="shared" si="0"/>
        <v>0</v>
      </c>
      <c r="AL164">
        <f t="shared" si="0"/>
        <v>246</v>
      </c>
      <c r="AM164">
        <f t="shared" si="0"/>
        <v>136</v>
      </c>
      <c r="AN164">
        <f t="shared" si="0"/>
        <v>35</v>
      </c>
      <c r="AO164">
        <f t="shared" si="0"/>
        <v>171</v>
      </c>
      <c r="AP164">
        <f t="shared" si="0"/>
        <v>70</v>
      </c>
      <c r="AQ164">
        <f t="shared" si="0"/>
        <v>0</v>
      </c>
      <c r="AR164">
        <f t="shared" si="0"/>
        <v>103</v>
      </c>
      <c r="AS164">
        <f t="shared" si="0"/>
        <v>173</v>
      </c>
      <c r="AT164">
        <f>COUNTA(AT6:AT163)</f>
        <v>0</v>
      </c>
      <c r="AU164">
        <f t="shared" ref="AU164:BB164" si="1">COUNTA(AU6:AU163)</f>
        <v>0</v>
      </c>
      <c r="AV164">
        <f t="shared" si="1"/>
        <v>0</v>
      </c>
      <c r="AW164">
        <f t="shared" si="1"/>
        <v>0</v>
      </c>
      <c r="AX164">
        <f t="shared" si="1"/>
        <v>0</v>
      </c>
      <c r="AY164">
        <f t="shared" si="1"/>
        <v>0</v>
      </c>
      <c r="AZ164">
        <f t="shared" si="1"/>
        <v>0</v>
      </c>
      <c r="BA164">
        <f t="shared" si="1"/>
        <v>0</v>
      </c>
      <c r="BB164">
        <f t="shared" si="1"/>
        <v>0</v>
      </c>
      <c r="BC164">
        <f t="shared" si="0"/>
        <v>0</v>
      </c>
      <c r="BD164">
        <f t="shared" si="0"/>
        <v>0</v>
      </c>
      <c r="BE164">
        <f t="shared" si="0"/>
        <v>0</v>
      </c>
      <c r="BF164">
        <f t="shared" si="0"/>
        <v>0</v>
      </c>
      <c r="BG164">
        <f t="shared" si="0"/>
        <v>0</v>
      </c>
      <c r="BH164">
        <f t="shared" si="0"/>
        <v>0</v>
      </c>
      <c r="BI164">
        <f>COUNTA(BI6:BI163)</f>
        <v>0</v>
      </c>
      <c r="BJ164">
        <f t="shared" ref="BJ164:BQ164" si="2">COUNTA(BJ6:BJ163)</f>
        <v>0</v>
      </c>
      <c r="BK164">
        <f t="shared" si="2"/>
        <v>0</v>
      </c>
      <c r="BL164">
        <f t="shared" si="2"/>
        <v>0</v>
      </c>
      <c r="BM164">
        <f t="shared" si="2"/>
        <v>0</v>
      </c>
      <c r="BN164">
        <f t="shared" si="2"/>
        <v>0</v>
      </c>
      <c r="BO164">
        <f t="shared" si="2"/>
        <v>0</v>
      </c>
      <c r="BP164">
        <f t="shared" si="2"/>
        <v>0</v>
      </c>
      <c r="BQ164">
        <f t="shared" si="2"/>
        <v>0</v>
      </c>
    </row>
  </sheetData>
  <autoFilter ref="A5:BQ5" xr:uid="{00000000-0001-0000-1400-000000000000}"/>
  <phoneticPr fontId="5"/>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Sheet22">
    <tabColor rgb="FFFF0000"/>
  </sheetPr>
  <dimension ref="A1:CZ164"/>
  <sheetViews>
    <sheetView zoomScale="85" zoomScaleNormal="85" workbookViewId="0">
      <pane xSplit="2" ySplit="5" topLeftCell="G6" activePane="bottomRight" state="frozen"/>
      <selection activeCell="C6" sqref="C6"/>
      <selection pane="topRight" activeCell="C6" sqref="C6"/>
      <selection pane="bottomLeft" activeCell="C6" sqref="C6"/>
      <selection pane="bottomRight" activeCell="B4" sqref="B4"/>
    </sheetView>
  </sheetViews>
  <sheetFormatPr defaultColWidth="9.140625" defaultRowHeight="12"/>
  <cols>
    <col min="1" max="1" width="12.7109375" style="86" bestFit="1" customWidth="1"/>
    <col min="2" max="2" width="12.7109375" bestFit="1" customWidth="1"/>
    <col min="3" max="3" width="15.42578125" bestFit="1" customWidth="1"/>
    <col min="4" max="12" width="12.7109375" bestFit="1" customWidth="1"/>
    <col min="13" max="13" width="12.7109375" customWidth="1"/>
    <col min="14" max="69" width="12.7109375" bestFit="1" customWidth="1"/>
    <col min="70" max="70" width="11.5703125" customWidth="1"/>
  </cols>
  <sheetData>
    <row r="1" spans="1:104" s="75" customFormat="1">
      <c r="A1" s="82" t="s">
        <v>2622</v>
      </c>
      <c r="B1" s="74"/>
      <c r="C1" s="74" t="s">
        <v>856</v>
      </c>
      <c r="D1" s="74" t="s">
        <v>304</v>
      </c>
      <c r="E1" s="74" t="s">
        <v>304</v>
      </c>
      <c r="F1" s="74" t="s">
        <v>304</v>
      </c>
      <c r="G1" s="74" t="s">
        <v>304</v>
      </c>
      <c r="H1" s="74" t="s">
        <v>304</v>
      </c>
      <c r="I1" s="74" t="s">
        <v>304</v>
      </c>
      <c r="J1" s="74" t="s">
        <v>304</v>
      </c>
      <c r="K1" s="74" t="s">
        <v>304</v>
      </c>
      <c r="L1" s="74" t="s">
        <v>304</v>
      </c>
      <c r="M1" s="74" t="s">
        <v>304</v>
      </c>
      <c r="N1" s="74" t="s">
        <v>304</v>
      </c>
      <c r="O1" s="74" t="s">
        <v>304</v>
      </c>
      <c r="P1" s="74" t="s">
        <v>304</v>
      </c>
      <c r="Q1" s="74" t="s">
        <v>304</v>
      </c>
      <c r="R1" s="74" t="s">
        <v>304</v>
      </c>
      <c r="S1" s="74" t="s">
        <v>304</v>
      </c>
      <c r="T1" s="74" t="s">
        <v>304</v>
      </c>
      <c r="U1" s="74" t="s">
        <v>304</v>
      </c>
      <c r="V1" s="74" t="s">
        <v>304</v>
      </c>
      <c r="W1" s="74" t="s">
        <v>304</v>
      </c>
      <c r="X1" s="74" t="s">
        <v>304</v>
      </c>
      <c r="Y1" s="74" t="s">
        <v>304</v>
      </c>
      <c r="Z1" s="74" t="s">
        <v>304</v>
      </c>
      <c r="AA1" s="74" t="s">
        <v>304</v>
      </c>
      <c r="AB1" s="74" t="s">
        <v>304</v>
      </c>
      <c r="AC1" s="74" t="s">
        <v>304</v>
      </c>
      <c r="AD1" s="74" t="s">
        <v>304</v>
      </c>
      <c r="AE1" s="74" t="s">
        <v>304</v>
      </c>
      <c r="AF1" s="74" t="s">
        <v>304</v>
      </c>
      <c r="AG1" s="74" t="s">
        <v>304</v>
      </c>
      <c r="AH1" s="74" t="s">
        <v>304</v>
      </c>
      <c r="AI1" s="74" t="s">
        <v>304</v>
      </c>
      <c r="AJ1" s="74" t="s">
        <v>304</v>
      </c>
      <c r="AK1" s="74" t="s">
        <v>304</v>
      </c>
      <c r="AL1" s="74" t="s">
        <v>304</v>
      </c>
      <c r="AM1" s="74" t="s">
        <v>304</v>
      </c>
      <c r="AN1" s="74" t="s">
        <v>304</v>
      </c>
      <c r="AO1" s="74" t="s">
        <v>304</v>
      </c>
      <c r="AP1" s="74" t="s">
        <v>304</v>
      </c>
      <c r="AQ1" s="74" t="s">
        <v>304</v>
      </c>
      <c r="AR1" s="74" t="s">
        <v>304</v>
      </c>
      <c r="AS1" s="74" t="s">
        <v>304</v>
      </c>
      <c r="AT1" s="74" t="s">
        <v>304</v>
      </c>
      <c r="AU1" s="74" t="s">
        <v>304</v>
      </c>
      <c r="AV1" s="74" t="s">
        <v>304</v>
      </c>
      <c r="AW1" s="74" t="s">
        <v>304</v>
      </c>
      <c r="AX1" s="74" t="s">
        <v>304</v>
      </c>
      <c r="AY1" s="74" t="s">
        <v>304</v>
      </c>
      <c r="AZ1" s="74" t="s">
        <v>304</v>
      </c>
      <c r="BA1" s="74" t="s">
        <v>304</v>
      </c>
      <c r="BB1" s="74" t="s">
        <v>304</v>
      </c>
      <c r="BC1" s="74" t="s">
        <v>304</v>
      </c>
      <c r="BD1" s="74" t="s">
        <v>304</v>
      </c>
      <c r="BE1" s="74" t="s">
        <v>304</v>
      </c>
      <c r="BF1" s="74" t="s">
        <v>304</v>
      </c>
      <c r="BG1" s="74" t="s">
        <v>304</v>
      </c>
      <c r="BH1" s="74" t="s">
        <v>304</v>
      </c>
      <c r="BI1" s="74" t="s">
        <v>304</v>
      </c>
      <c r="BJ1" s="74" t="s">
        <v>304</v>
      </c>
      <c r="BK1" s="74" t="s">
        <v>304</v>
      </c>
      <c r="BL1" s="74" t="s">
        <v>304</v>
      </c>
      <c r="BM1" s="74" t="s">
        <v>304</v>
      </c>
      <c r="BN1" s="74" t="s">
        <v>304</v>
      </c>
      <c r="BO1" s="74" t="s">
        <v>304</v>
      </c>
      <c r="BP1" s="74" t="s">
        <v>304</v>
      </c>
      <c r="BQ1" s="74" t="s">
        <v>304</v>
      </c>
      <c r="BR1" s="74" t="s">
        <v>304</v>
      </c>
      <c r="BS1" s="74" t="s">
        <v>304</v>
      </c>
      <c r="BT1" s="74" t="s">
        <v>304</v>
      </c>
      <c r="BU1" s="74" t="s">
        <v>304</v>
      </c>
      <c r="BV1" s="74" t="s">
        <v>304</v>
      </c>
      <c r="BW1" s="74" t="s">
        <v>304</v>
      </c>
      <c r="BX1" s="74" t="s">
        <v>304</v>
      </c>
      <c r="BY1" s="74" t="s">
        <v>304</v>
      </c>
      <c r="BZ1" s="74" t="s">
        <v>304</v>
      </c>
      <c r="CA1" s="74" t="s">
        <v>304</v>
      </c>
      <c r="CB1" s="74" t="s">
        <v>304</v>
      </c>
      <c r="CC1" s="74" t="s">
        <v>304</v>
      </c>
      <c r="CD1" s="74" t="s">
        <v>304</v>
      </c>
      <c r="CE1" s="74" t="s">
        <v>304</v>
      </c>
      <c r="CF1" s="74" t="s">
        <v>304</v>
      </c>
      <c r="CG1" s="74" t="s">
        <v>304</v>
      </c>
      <c r="CH1" s="74" t="s">
        <v>304</v>
      </c>
      <c r="CI1" s="74" t="s">
        <v>304</v>
      </c>
      <c r="CJ1" s="74" t="s">
        <v>304</v>
      </c>
      <c r="CK1" s="74" t="s">
        <v>304</v>
      </c>
      <c r="CL1" s="74" t="s">
        <v>304</v>
      </c>
      <c r="CM1" s="74" t="s">
        <v>304</v>
      </c>
      <c r="CN1" s="74" t="s">
        <v>304</v>
      </c>
      <c r="CO1" s="74" t="s">
        <v>304</v>
      </c>
      <c r="CP1" s="74" t="s">
        <v>304</v>
      </c>
      <c r="CQ1" s="74" t="s">
        <v>304</v>
      </c>
      <c r="CR1" s="74" t="s">
        <v>304</v>
      </c>
      <c r="CS1" s="74" t="s">
        <v>304</v>
      </c>
      <c r="CT1" s="74" t="s">
        <v>304</v>
      </c>
      <c r="CU1" s="74" t="s">
        <v>304</v>
      </c>
      <c r="CV1" s="74" t="s">
        <v>304</v>
      </c>
      <c r="CW1" s="74" t="s">
        <v>304</v>
      </c>
      <c r="CX1" s="74" t="s">
        <v>304</v>
      </c>
      <c r="CY1" s="74" t="s">
        <v>304</v>
      </c>
      <c r="CZ1" s="74" t="s">
        <v>304</v>
      </c>
    </row>
    <row r="2" spans="1:104" s="75" customFormat="1">
      <c r="A2" s="83" t="s">
        <v>2623</v>
      </c>
      <c r="B2" s="76"/>
      <c r="C2" s="76" t="s">
        <v>857</v>
      </c>
      <c r="D2" s="76"/>
      <c r="E2" s="76"/>
      <c r="F2" s="76" t="s">
        <v>304</v>
      </c>
      <c r="G2" s="76" t="s">
        <v>304</v>
      </c>
      <c r="H2" s="76" t="s">
        <v>304</v>
      </c>
      <c r="I2" s="76"/>
      <c r="J2" s="76"/>
      <c r="K2" s="76"/>
      <c r="L2" s="76"/>
      <c r="M2" s="76"/>
      <c r="N2" s="76"/>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304</v>
      </c>
      <c r="AI2" s="76" t="s">
        <v>304</v>
      </c>
      <c r="AJ2" s="76" t="s">
        <v>304</v>
      </c>
      <c r="AK2" s="76" t="s">
        <v>304</v>
      </c>
      <c r="AL2" s="76" t="s">
        <v>304</v>
      </c>
      <c r="AM2" s="76" t="s">
        <v>304</v>
      </c>
      <c r="AN2" s="76" t="s">
        <v>304</v>
      </c>
      <c r="AO2" s="76" t="s">
        <v>304</v>
      </c>
      <c r="AP2" s="76" t="s">
        <v>304</v>
      </c>
      <c r="AQ2" s="76" t="s">
        <v>304</v>
      </c>
      <c r="AR2" s="76" t="s">
        <v>304</v>
      </c>
      <c r="AS2" s="76" t="s">
        <v>304</v>
      </c>
      <c r="AT2" s="76" t="s">
        <v>304</v>
      </c>
      <c r="AU2" s="76" t="s">
        <v>304</v>
      </c>
      <c r="AV2" s="76" t="s">
        <v>304</v>
      </c>
      <c r="AW2" s="76" t="s">
        <v>304</v>
      </c>
      <c r="AX2" s="76" t="s">
        <v>304</v>
      </c>
      <c r="AY2" s="76" t="s">
        <v>304</v>
      </c>
      <c r="AZ2" s="76" t="s">
        <v>304</v>
      </c>
      <c r="BA2" s="76" t="s">
        <v>304</v>
      </c>
      <c r="BB2" s="76" t="s">
        <v>304</v>
      </c>
      <c r="BC2" s="76" t="s">
        <v>304</v>
      </c>
      <c r="BD2" s="76" t="s">
        <v>304</v>
      </c>
      <c r="BE2" s="76" t="s">
        <v>304</v>
      </c>
      <c r="BF2" s="76" t="s">
        <v>304</v>
      </c>
      <c r="BG2" s="76" t="s">
        <v>304</v>
      </c>
      <c r="BH2" s="76" t="s">
        <v>304</v>
      </c>
      <c r="BI2" s="76" t="s">
        <v>304</v>
      </c>
      <c r="BJ2" s="76" t="s">
        <v>304</v>
      </c>
      <c r="BK2" s="76" t="s">
        <v>304</v>
      </c>
      <c r="BL2" s="76" t="s">
        <v>304</v>
      </c>
      <c r="BM2" s="76" t="s">
        <v>304</v>
      </c>
      <c r="BN2" s="76" t="s">
        <v>304</v>
      </c>
      <c r="BO2" s="76" t="s">
        <v>304</v>
      </c>
      <c r="BP2" s="76" t="s">
        <v>304</v>
      </c>
      <c r="BQ2" s="76" t="s">
        <v>304</v>
      </c>
      <c r="BR2" s="76" t="s">
        <v>304</v>
      </c>
      <c r="BS2" s="76" t="s">
        <v>304</v>
      </c>
      <c r="BT2" s="76" t="s">
        <v>304</v>
      </c>
      <c r="BU2" s="76" t="s">
        <v>304</v>
      </c>
      <c r="BV2" s="76" t="s">
        <v>304</v>
      </c>
      <c r="BW2" s="76" t="s">
        <v>304</v>
      </c>
      <c r="BX2" s="76" t="s">
        <v>304</v>
      </c>
      <c r="BY2" s="76" t="s">
        <v>304</v>
      </c>
      <c r="BZ2" s="76" t="s">
        <v>304</v>
      </c>
      <c r="CA2" s="76" t="s">
        <v>304</v>
      </c>
      <c r="CB2" s="76" t="s">
        <v>304</v>
      </c>
      <c r="CC2" s="76" t="s">
        <v>304</v>
      </c>
      <c r="CD2" s="76" t="s">
        <v>304</v>
      </c>
      <c r="CE2" s="76" t="s">
        <v>304</v>
      </c>
      <c r="CF2" s="76" t="s">
        <v>304</v>
      </c>
      <c r="CG2" s="76" t="s">
        <v>304</v>
      </c>
      <c r="CH2" s="76" t="s">
        <v>304</v>
      </c>
      <c r="CI2" s="76" t="s">
        <v>304</v>
      </c>
      <c r="CJ2" s="76" t="s">
        <v>304</v>
      </c>
      <c r="CK2" s="76" t="s">
        <v>304</v>
      </c>
      <c r="CL2" s="76" t="s">
        <v>304</v>
      </c>
      <c r="CM2" s="76" t="s">
        <v>304</v>
      </c>
      <c r="CN2" s="76" t="s">
        <v>304</v>
      </c>
      <c r="CO2" s="76" t="s">
        <v>304</v>
      </c>
      <c r="CP2" s="76" t="s">
        <v>304</v>
      </c>
      <c r="CQ2" s="76" t="s">
        <v>304</v>
      </c>
      <c r="CR2" s="76" t="s">
        <v>304</v>
      </c>
      <c r="CS2" s="76" t="s">
        <v>304</v>
      </c>
      <c r="CT2" s="76" t="s">
        <v>304</v>
      </c>
      <c r="CU2" s="76" t="s">
        <v>304</v>
      </c>
      <c r="CV2" s="76" t="s">
        <v>304</v>
      </c>
      <c r="CW2" s="76" t="s">
        <v>304</v>
      </c>
      <c r="CX2" s="76" t="s">
        <v>304</v>
      </c>
      <c r="CY2" s="76" t="s">
        <v>304</v>
      </c>
      <c r="CZ2" s="76" t="s">
        <v>304</v>
      </c>
    </row>
    <row r="3" spans="1:104" s="75" customFormat="1">
      <c r="A3" s="84" t="s">
        <v>304</v>
      </c>
      <c r="B3" s="77" t="s">
        <v>304</v>
      </c>
      <c r="C3" s="77" t="s">
        <v>2746</v>
      </c>
      <c r="D3" s="77"/>
      <c r="E3" s="77"/>
      <c r="F3" s="77"/>
      <c r="G3" s="77" t="s">
        <v>304</v>
      </c>
      <c r="H3" s="77" t="s">
        <v>304</v>
      </c>
      <c r="I3" s="77"/>
      <c r="J3" s="77"/>
      <c r="K3" s="77"/>
      <c r="L3" s="77"/>
      <c r="M3" s="77"/>
      <c r="N3" s="77"/>
      <c r="O3" s="77" t="s">
        <v>304</v>
      </c>
      <c r="P3" s="77" t="s">
        <v>304</v>
      </c>
      <c r="Q3" s="77" t="s">
        <v>304</v>
      </c>
      <c r="R3" s="77" t="s">
        <v>304</v>
      </c>
      <c r="S3" s="77" t="s">
        <v>304</v>
      </c>
      <c r="T3" s="77" t="s">
        <v>304</v>
      </c>
      <c r="U3" s="77" t="s">
        <v>304</v>
      </c>
      <c r="V3" s="77" t="s">
        <v>304</v>
      </c>
      <c r="W3" s="77" t="s">
        <v>304</v>
      </c>
      <c r="X3" s="77" t="s">
        <v>304</v>
      </c>
      <c r="Y3" s="77" t="s">
        <v>304</v>
      </c>
      <c r="Z3" s="77" t="s">
        <v>304</v>
      </c>
      <c r="AA3" s="77" t="s">
        <v>304</v>
      </c>
      <c r="AB3" s="77" t="s">
        <v>304</v>
      </c>
      <c r="AC3" s="77" t="s">
        <v>304</v>
      </c>
      <c r="AD3" s="77" t="s">
        <v>304</v>
      </c>
      <c r="AE3" s="77" t="s">
        <v>304</v>
      </c>
      <c r="AF3" s="77" t="s">
        <v>304</v>
      </c>
      <c r="AG3" s="77" t="s">
        <v>304</v>
      </c>
      <c r="AH3" s="77" t="s">
        <v>304</v>
      </c>
      <c r="AI3" s="77" t="s">
        <v>304</v>
      </c>
      <c r="AJ3" s="77" t="s">
        <v>304</v>
      </c>
      <c r="AK3" s="77" t="s">
        <v>304</v>
      </c>
      <c r="AL3" s="77" t="s">
        <v>304</v>
      </c>
      <c r="AM3" s="77" t="s">
        <v>304</v>
      </c>
      <c r="AN3" s="77" t="s">
        <v>304</v>
      </c>
      <c r="AO3" s="77" t="s">
        <v>304</v>
      </c>
      <c r="AP3" s="77" t="s">
        <v>304</v>
      </c>
      <c r="AQ3" s="77" t="s">
        <v>304</v>
      </c>
      <c r="AR3" s="77" t="s">
        <v>304</v>
      </c>
      <c r="AS3" s="77" t="s">
        <v>304</v>
      </c>
      <c r="AT3" s="77" t="s">
        <v>304</v>
      </c>
      <c r="AU3" s="77" t="s">
        <v>304</v>
      </c>
      <c r="AV3" s="77" t="s">
        <v>304</v>
      </c>
      <c r="AW3" s="77" t="s">
        <v>304</v>
      </c>
      <c r="AX3" s="77" t="s">
        <v>304</v>
      </c>
      <c r="AY3" s="77" t="s">
        <v>304</v>
      </c>
      <c r="AZ3" s="77" t="s">
        <v>304</v>
      </c>
      <c r="BA3" s="77" t="s">
        <v>304</v>
      </c>
      <c r="BB3" s="77" t="s">
        <v>304</v>
      </c>
      <c r="BC3" s="77" t="s">
        <v>304</v>
      </c>
      <c r="BD3" s="77" t="s">
        <v>304</v>
      </c>
      <c r="BE3" s="77" t="s">
        <v>304</v>
      </c>
      <c r="BF3" s="77" t="s">
        <v>304</v>
      </c>
      <c r="BG3" s="77" t="s">
        <v>304</v>
      </c>
      <c r="BH3" s="77" t="s">
        <v>304</v>
      </c>
      <c r="BI3" s="77" t="s">
        <v>304</v>
      </c>
      <c r="BJ3" s="77" t="s">
        <v>304</v>
      </c>
      <c r="BK3" s="77" t="s">
        <v>304</v>
      </c>
      <c r="BL3" s="77" t="s">
        <v>304</v>
      </c>
      <c r="BM3" s="77" t="s">
        <v>304</v>
      </c>
      <c r="BN3" s="77" t="s">
        <v>304</v>
      </c>
      <c r="BO3" s="77" t="s">
        <v>304</v>
      </c>
      <c r="BP3" s="77" t="s">
        <v>304</v>
      </c>
      <c r="BQ3" s="77" t="s">
        <v>2747</v>
      </c>
      <c r="BR3" s="77"/>
      <c r="BS3" s="77" t="s">
        <v>304</v>
      </c>
      <c r="BT3" s="77" t="s">
        <v>304</v>
      </c>
      <c r="BU3" s="77" t="s">
        <v>304</v>
      </c>
      <c r="BV3" s="77" t="s">
        <v>304</v>
      </c>
      <c r="BW3" s="77" t="s">
        <v>858</v>
      </c>
      <c r="BX3" s="77"/>
      <c r="BY3" s="77" t="s">
        <v>304</v>
      </c>
      <c r="BZ3" s="77" t="s">
        <v>304</v>
      </c>
      <c r="CA3" s="77" t="s">
        <v>304</v>
      </c>
      <c r="CB3" s="77" t="s">
        <v>304</v>
      </c>
      <c r="CC3" s="77" t="s">
        <v>304</v>
      </c>
      <c r="CD3" s="77" t="s">
        <v>304</v>
      </c>
      <c r="CE3" s="77" t="s">
        <v>304</v>
      </c>
      <c r="CF3" s="77" t="s">
        <v>304</v>
      </c>
      <c r="CG3" s="77" t="s">
        <v>304</v>
      </c>
      <c r="CH3" s="77" t="s">
        <v>304</v>
      </c>
      <c r="CI3" s="77" t="s">
        <v>304</v>
      </c>
      <c r="CJ3" s="77" t="s">
        <v>304</v>
      </c>
      <c r="CK3" s="77" t="s">
        <v>304</v>
      </c>
      <c r="CL3" s="77" t="s">
        <v>304</v>
      </c>
      <c r="CM3" s="77" t="s">
        <v>304</v>
      </c>
      <c r="CN3" s="77" t="s">
        <v>304</v>
      </c>
      <c r="CO3" s="77" t="s">
        <v>304</v>
      </c>
      <c r="CP3" s="77" t="s">
        <v>304</v>
      </c>
      <c r="CQ3" s="77" t="s">
        <v>304</v>
      </c>
      <c r="CR3" s="77" t="s">
        <v>304</v>
      </c>
      <c r="CS3" s="77" t="s">
        <v>304</v>
      </c>
      <c r="CT3" s="77" t="s">
        <v>304</v>
      </c>
      <c r="CU3" s="77" t="s">
        <v>4646</v>
      </c>
      <c r="CV3" s="77"/>
      <c r="CW3" s="77" t="s">
        <v>304</v>
      </c>
      <c r="CX3" s="77" t="s">
        <v>304</v>
      </c>
      <c r="CY3" s="77" t="s">
        <v>304</v>
      </c>
      <c r="CZ3" s="77" t="s">
        <v>304</v>
      </c>
    </row>
    <row r="4" spans="1:104" s="80" customFormat="1" ht="48" customHeight="1">
      <c r="A4" s="85" t="s">
        <v>3477</v>
      </c>
      <c r="B4" s="78" t="s">
        <v>2627</v>
      </c>
      <c r="C4" s="87" t="s">
        <v>4647</v>
      </c>
      <c r="D4" s="87" t="s">
        <v>4648</v>
      </c>
      <c r="E4" s="87" t="s">
        <v>4649</v>
      </c>
      <c r="F4" s="87" t="s">
        <v>4650</v>
      </c>
      <c r="G4" s="87" t="s">
        <v>4651</v>
      </c>
      <c r="H4" s="87" t="s">
        <v>4652</v>
      </c>
      <c r="I4" s="87" t="s">
        <v>4653</v>
      </c>
      <c r="J4" s="87" t="s">
        <v>4654</v>
      </c>
      <c r="K4" s="87" t="s">
        <v>4655</v>
      </c>
      <c r="L4" s="87" t="s">
        <v>4656</v>
      </c>
      <c r="M4" s="87" t="s">
        <v>4657</v>
      </c>
      <c r="N4" s="87" t="s">
        <v>4658</v>
      </c>
      <c r="O4" s="87" t="s">
        <v>865</v>
      </c>
      <c r="P4" s="87" t="s">
        <v>866</v>
      </c>
      <c r="Q4" s="87" t="s">
        <v>867</v>
      </c>
      <c r="R4" s="87" t="s">
        <v>868</v>
      </c>
      <c r="S4" s="87" t="s">
        <v>869</v>
      </c>
      <c r="T4" s="87" t="s">
        <v>870</v>
      </c>
      <c r="U4" s="87" t="s">
        <v>877</v>
      </c>
      <c r="V4" s="87" t="s">
        <v>878</v>
      </c>
      <c r="W4" s="87" t="s">
        <v>879</v>
      </c>
      <c r="X4" s="87" t="s">
        <v>880</v>
      </c>
      <c r="Y4" s="87" t="s">
        <v>881</v>
      </c>
      <c r="Z4" s="87" t="s">
        <v>882</v>
      </c>
      <c r="AA4" s="87" t="s">
        <v>883</v>
      </c>
      <c r="AB4" s="87" t="s">
        <v>884</v>
      </c>
      <c r="AC4" s="87" t="s">
        <v>885</v>
      </c>
      <c r="AD4" s="87" t="s">
        <v>886</v>
      </c>
      <c r="AE4" s="87" t="s">
        <v>887</v>
      </c>
      <c r="AF4" s="87" t="s">
        <v>888</v>
      </c>
      <c r="AG4" s="87" t="s">
        <v>889</v>
      </c>
      <c r="AH4" s="87" t="s">
        <v>2748</v>
      </c>
      <c r="AI4" s="87" t="s">
        <v>2749</v>
      </c>
      <c r="AJ4" s="87" t="s">
        <v>2750</v>
      </c>
      <c r="AK4" s="87" t="s">
        <v>2751</v>
      </c>
      <c r="AL4" s="87" t="s">
        <v>2752</v>
      </c>
      <c r="AM4" s="87" t="s">
        <v>2753</v>
      </c>
      <c r="AN4" s="87" t="s">
        <v>890</v>
      </c>
      <c r="AO4" s="87" t="s">
        <v>891</v>
      </c>
      <c r="AP4" s="87" t="s">
        <v>892</v>
      </c>
      <c r="AQ4" s="87" t="s">
        <v>893</v>
      </c>
      <c r="AR4" s="87" t="s">
        <v>894</v>
      </c>
      <c r="AS4" s="87" t="s">
        <v>2754</v>
      </c>
      <c r="AT4" s="87" t="s">
        <v>2755</v>
      </c>
      <c r="AU4" s="87" t="s">
        <v>2756</v>
      </c>
      <c r="AV4" s="87" t="s">
        <v>2757</v>
      </c>
      <c r="AW4" s="87" t="s">
        <v>2758</v>
      </c>
      <c r="AX4" s="87" t="s">
        <v>2759</v>
      </c>
      <c r="AY4" s="87" t="s">
        <v>912</v>
      </c>
      <c r="AZ4" s="87" t="s">
        <v>895</v>
      </c>
      <c r="BA4" s="87" t="s">
        <v>896</v>
      </c>
      <c r="BB4" s="87" t="s">
        <v>897</v>
      </c>
      <c r="BC4" s="87" t="s">
        <v>898</v>
      </c>
      <c r="BD4" s="87" t="s">
        <v>899</v>
      </c>
      <c r="BE4" s="87" t="s">
        <v>900</v>
      </c>
      <c r="BF4" s="87" t="s">
        <v>901</v>
      </c>
      <c r="BG4" s="87" t="s">
        <v>902</v>
      </c>
      <c r="BH4" s="87" t="s">
        <v>903</v>
      </c>
      <c r="BI4" s="87" t="s">
        <v>904</v>
      </c>
      <c r="BJ4" s="87" t="s">
        <v>905</v>
      </c>
      <c r="BK4" s="87" t="s">
        <v>906</v>
      </c>
      <c r="BL4" s="87" t="s">
        <v>907</v>
      </c>
      <c r="BM4" s="87" t="s">
        <v>908</v>
      </c>
      <c r="BN4" s="87" t="s">
        <v>909</v>
      </c>
      <c r="BO4" s="87" t="s">
        <v>910</v>
      </c>
      <c r="BP4" s="87" t="s">
        <v>911</v>
      </c>
      <c r="BQ4" s="87" t="s">
        <v>912</v>
      </c>
      <c r="BR4" s="87" t="s">
        <v>895</v>
      </c>
      <c r="BS4" s="87" t="s">
        <v>896</v>
      </c>
      <c r="BT4" s="87" t="s">
        <v>897</v>
      </c>
      <c r="BU4" s="87" t="s">
        <v>898</v>
      </c>
      <c r="BV4" s="87" t="s">
        <v>899</v>
      </c>
      <c r="BW4" s="87" t="s">
        <v>913</v>
      </c>
      <c r="BX4" s="87" t="s">
        <v>914</v>
      </c>
      <c r="BY4" s="87" t="s">
        <v>915</v>
      </c>
      <c r="BZ4" s="87" t="s">
        <v>916</v>
      </c>
      <c r="CA4" s="87" t="s">
        <v>917</v>
      </c>
      <c r="CB4" s="87" t="s">
        <v>918</v>
      </c>
      <c r="CC4" s="87" t="s">
        <v>859</v>
      </c>
      <c r="CD4" s="87" t="s">
        <v>860</v>
      </c>
      <c r="CE4" s="87" t="s">
        <v>861</v>
      </c>
      <c r="CF4" s="87" t="s">
        <v>862</v>
      </c>
      <c r="CG4" s="87" t="s">
        <v>863</v>
      </c>
      <c r="CH4" s="87" t="s">
        <v>864</v>
      </c>
      <c r="CI4" s="87" t="s">
        <v>871</v>
      </c>
      <c r="CJ4" s="87" t="s">
        <v>872</v>
      </c>
      <c r="CK4" s="87" t="s">
        <v>873</v>
      </c>
      <c r="CL4" s="87" t="s">
        <v>874</v>
      </c>
      <c r="CM4" s="87" t="s">
        <v>875</v>
      </c>
      <c r="CN4" s="87" t="s">
        <v>876</v>
      </c>
      <c r="CO4" s="87" t="s">
        <v>919</v>
      </c>
      <c r="CP4" s="87" t="s">
        <v>920</v>
      </c>
      <c r="CQ4" s="87" t="s">
        <v>921</v>
      </c>
      <c r="CR4" s="87" t="s">
        <v>922</v>
      </c>
      <c r="CS4" s="87" t="s">
        <v>923</v>
      </c>
      <c r="CT4" s="87" t="s">
        <v>924</v>
      </c>
      <c r="CU4" s="87" t="s">
        <v>925</v>
      </c>
      <c r="CV4" s="87" t="s">
        <v>926</v>
      </c>
      <c r="CW4" s="87" t="s">
        <v>927</v>
      </c>
      <c r="CX4" s="87" t="s">
        <v>928</v>
      </c>
      <c r="CY4" s="87" t="s">
        <v>929</v>
      </c>
      <c r="CZ4" s="87" t="s">
        <v>930</v>
      </c>
    </row>
    <row r="5" spans="1:104">
      <c r="A5" s="781" t="s">
        <v>3484</v>
      </c>
      <c r="B5" s="782" t="s">
        <v>3485</v>
      </c>
      <c r="C5" s="782" t="s">
        <v>4635</v>
      </c>
      <c r="D5" s="782" t="s">
        <v>931</v>
      </c>
      <c r="E5" s="782" t="s">
        <v>932</v>
      </c>
      <c r="F5" s="782" t="s">
        <v>933</v>
      </c>
      <c r="G5" s="782" t="s">
        <v>934</v>
      </c>
      <c r="H5" s="782" t="s">
        <v>935</v>
      </c>
      <c r="I5" s="782" t="s">
        <v>936</v>
      </c>
      <c r="J5" s="782" t="s">
        <v>937</v>
      </c>
      <c r="K5" s="782" t="s">
        <v>938</v>
      </c>
      <c r="L5" s="782" t="s">
        <v>939</v>
      </c>
      <c r="M5" s="782" t="s">
        <v>940</v>
      </c>
      <c r="N5" s="782" t="s">
        <v>941</v>
      </c>
      <c r="O5" s="782" t="s">
        <v>942</v>
      </c>
      <c r="P5" s="782" t="s">
        <v>943</v>
      </c>
      <c r="Q5" s="782" t="s">
        <v>944</v>
      </c>
      <c r="R5" s="782" t="s">
        <v>945</v>
      </c>
      <c r="S5" s="782" t="s">
        <v>946</v>
      </c>
      <c r="T5" s="782" t="s">
        <v>947</v>
      </c>
      <c r="U5" s="782" t="s">
        <v>948</v>
      </c>
      <c r="V5" s="782" t="s">
        <v>949</v>
      </c>
      <c r="W5" s="782" t="s">
        <v>950</v>
      </c>
      <c r="X5" s="782" t="s">
        <v>951</v>
      </c>
      <c r="Y5" s="782" t="s">
        <v>952</v>
      </c>
      <c r="Z5" s="782" t="s">
        <v>953</v>
      </c>
      <c r="AA5" s="782" t="s">
        <v>954</v>
      </c>
      <c r="AB5" s="782" t="s">
        <v>955</v>
      </c>
      <c r="AC5" s="782" t="s">
        <v>956</v>
      </c>
      <c r="AD5" s="782" t="s">
        <v>957</v>
      </c>
      <c r="AE5" s="782" t="s">
        <v>958</v>
      </c>
      <c r="AF5" s="782" t="s">
        <v>959</v>
      </c>
      <c r="AG5" s="782" t="s">
        <v>960</v>
      </c>
      <c r="AH5" s="782" t="s">
        <v>961</v>
      </c>
      <c r="AI5" s="782" t="s">
        <v>962</v>
      </c>
      <c r="AJ5" s="782" t="s">
        <v>963</v>
      </c>
      <c r="AK5" s="782" t="s">
        <v>964</v>
      </c>
      <c r="AL5" s="782" t="s">
        <v>965</v>
      </c>
      <c r="AM5" s="782" t="s">
        <v>966</v>
      </c>
      <c r="AN5" s="782" t="s">
        <v>967</v>
      </c>
      <c r="AO5" s="782" t="s">
        <v>968</v>
      </c>
      <c r="AP5" s="782" t="s">
        <v>969</v>
      </c>
      <c r="AQ5" s="782" t="s">
        <v>970</v>
      </c>
      <c r="AR5" s="782" t="s">
        <v>971</v>
      </c>
      <c r="AS5" s="782" t="s">
        <v>972</v>
      </c>
      <c r="AT5" s="782" t="s">
        <v>973</v>
      </c>
      <c r="AU5" s="782" t="s">
        <v>974</v>
      </c>
      <c r="AV5" s="782" t="s">
        <v>975</v>
      </c>
      <c r="AW5" s="782" t="s">
        <v>976</v>
      </c>
      <c r="AX5" s="782" t="s">
        <v>977</v>
      </c>
      <c r="AY5" s="782" t="s">
        <v>978</v>
      </c>
      <c r="AZ5" s="782" t="s">
        <v>979</v>
      </c>
      <c r="BA5" s="782" t="s">
        <v>980</v>
      </c>
      <c r="BB5" s="782" t="s">
        <v>981</v>
      </c>
      <c r="BC5" s="782" t="s">
        <v>982</v>
      </c>
      <c r="BD5" s="782" t="s">
        <v>983</v>
      </c>
      <c r="BE5" s="782" t="s">
        <v>984</v>
      </c>
      <c r="BF5" s="782" t="s">
        <v>985</v>
      </c>
      <c r="BG5" s="782" t="s">
        <v>986</v>
      </c>
      <c r="BH5" s="782" t="s">
        <v>987</v>
      </c>
      <c r="BI5" s="782" t="s">
        <v>988</v>
      </c>
      <c r="BJ5" s="782" t="s">
        <v>989</v>
      </c>
      <c r="BK5" s="782" t="s">
        <v>990</v>
      </c>
      <c r="BL5" s="782" t="s">
        <v>4716</v>
      </c>
      <c r="BM5" s="782" t="s">
        <v>4717</v>
      </c>
      <c r="BN5" s="782" t="s">
        <v>4718</v>
      </c>
      <c r="BO5" s="782" t="s">
        <v>4719</v>
      </c>
      <c r="BP5" s="782" t="s">
        <v>4720</v>
      </c>
      <c r="BQ5" s="782" t="s">
        <v>4659</v>
      </c>
      <c r="BR5" s="782" t="s">
        <v>4636</v>
      </c>
      <c r="BS5" s="782" t="s">
        <v>4637</v>
      </c>
      <c r="BT5" s="782" t="s">
        <v>4638</v>
      </c>
      <c r="BU5" s="782" t="s">
        <v>4639</v>
      </c>
      <c r="BV5" s="782" t="s">
        <v>4640</v>
      </c>
      <c r="BW5" s="782" t="s">
        <v>991</v>
      </c>
      <c r="BX5" s="782" t="s">
        <v>992</v>
      </c>
      <c r="BY5" s="782" t="s">
        <v>993</v>
      </c>
      <c r="BZ5" s="782" t="s">
        <v>994</v>
      </c>
      <c r="CA5" s="782" t="s">
        <v>995</v>
      </c>
      <c r="CB5" s="782" t="s">
        <v>996</v>
      </c>
      <c r="CC5" s="782" t="s">
        <v>4721</v>
      </c>
      <c r="CD5" s="782" t="s">
        <v>997</v>
      </c>
      <c r="CE5" s="782" t="s">
        <v>998</v>
      </c>
      <c r="CF5" s="782" t="s">
        <v>999</v>
      </c>
      <c r="CG5" s="782" t="s">
        <v>1000</v>
      </c>
      <c r="CH5" s="782" t="s">
        <v>1001</v>
      </c>
      <c r="CI5" s="782" t="s">
        <v>1002</v>
      </c>
      <c r="CJ5" s="782" t="s">
        <v>1003</v>
      </c>
      <c r="CK5" s="782" t="s">
        <v>1004</v>
      </c>
      <c r="CL5" s="782" t="s">
        <v>1005</v>
      </c>
      <c r="CM5" s="782" t="s">
        <v>1006</v>
      </c>
      <c r="CN5" s="782" t="s">
        <v>1007</v>
      </c>
      <c r="CO5" s="782" t="s">
        <v>1008</v>
      </c>
      <c r="CP5" s="782" t="s">
        <v>1009</v>
      </c>
      <c r="CQ5" s="782" t="s">
        <v>1010</v>
      </c>
      <c r="CR5" s="782" t="s">
        <v>1011</v>
      </c>
      <c r="CS5" s="782" t="s">
        <v>1012</v>
      </c>
      <c r="CT5" s="782" t="s">
        <v>1013</v>
      </c>
      <c r="CU5" s="782" t="s">
        <v>4660</v>
      </c>
      <c r="CV5" s="782" t="s">
        <v>4641</v>
      </c>
      <c r="CW5" s="782" t="s">
        <v>4642</v>
      </c>
      <c r="CX5" s="782" t="s">
        <v>4643</v>
      </c>
      <c r="CY5" s="782" t="s">
        <v>4644</v>
      </c>
      <c r="CZ5" s="782" t="s">
        <v>4645</v>
      </c>
    </row>
    <row r="6" spans="1:104" s="509" customFormat="1">
      <c r="A6" s="508" t="s">
        <v>532</v>
      </c>
      <c r="B6" s="509" t="s">
        <v>303</v>
      </c>
      <c r="C6" s="509">
        <v>29</v>
      </c>
      <c r="D6" s="509">
        <v>1</v>
      </c>
      <c r="E6" s="509">
        <v>498</v>
      </c>
      <c r="G6" s="509">
        <v>527</v>
      </c>
      <c r="H6" s="509">
        <v>1</v>
      </c>
      <c r="I6" s="509">
        <v>26</v>
      </c>
      <c r="J6" s="509">
        <v>1</v>
      </c>
      <c r="K6" s="509">
        <v>94</v>
      </c>
      <c r="L6" s="509">
        <v>2</v>
      </c>
      <c r="M6" s="509">
        <v>120</v>
      </c>
      <c r="N6" s="509">
        <v>3</v>
      </c>
      <c r="O6" s="509">
        <v>1</v>
      </c>
      <c r="Q6" s="509">
        <v>0</v>
      </c>
      <c r="S6" s="509">
        <v>1</v>
      </c>
      <c r="U6" s="509">
        <v>0</v>
      </c>
      <c r="W6" s="509">
        <v>0</v>
      </c>
      <c r="Y6" s="509">
        <v>0</v>
      </c>
      <c r="AE6" s="509">
        <v>0</v>
      </c>
      <c r="AI6" s="509">
        <v>0</v>
      </c>
      <c r="AK6" s="509">
        <v>0</v>
      </c>
      <c r="AQ6" s="509">
        <v>0</v>
      </c>
      <c r="AW6" s="509">
        <v>0</v>
      </c>
      <c r="AY6" s="509">
        <v>2</v>
      </c>
      <c r="BA6" s="509">
        <v>6</v>
      </c>
      <c r="BB6" s="509">
        <v>1</v>
      </c>
      <c r="BC6" s="509">
        <v>8</v>
      </c>
      <c r="BD6" s="509">
        <v>1</v>
      </c>
      <c r="BE6" s="509">
        <v>5</v>
      </c>
      <c r="BG6" s="509">
        <v>0</v>
      </c>
      <c r="BI6" s="509">
        <v>5</v>
      </c>
      <c r="BK6" s="509">
        <v>194</v>
      </c>
      <c r="BL6" s="509">
        <v>3</v>
      </c>
      <c r="BM6" s="509">
        <v>225</v>
      </c>
      <c r="BN6" s="509">
        <v>15</v>
      </c>
      <c r="BO6" s="509">
        <v>419</v>
      </c>
      <c r="BP6" s="509">
        <v>18</v>
      </c>
      <c r="BQ6" s="509">
        <v>2</v>
      </c>
      <c r="BS6" s="509">
        <v>7</v>
      </c>
      <c r="BU6" s="509">
        <v>9</v>
      </c>
      <c r="CA6" s="509">
        <v>0</v>
      </c>
      <c r="CC6" s="509">
        <v>4</v>
      </c>
      <c r="CE6" s="509">
        <v>4</v>
      </c>
      <c r="CG6" s="509">
        <v>8</v>
      </c>
      <c r="CM6" s="509">
        <v>0</v>
      </c>
      <c r="CS6" s="509">
        <v>0</v>
      </c>
      <c r="CY6" s="509">
        <v>0</v>
      </c>
    </row>
    <row r="7" spans="1:104" s="509" customFormat="1">
      <c r="A7" s="508" t="s">
        <v>533</v>
      </c>
      <c r="B7" s="509" t="s">
        <v>305</v>
      </c>
      <c r="E7" s="509">
        <v>2</v>
      </c>
      <c r="G7" s="509">
        <v>2</v>
      </c>
      <c r="K7" s="509">
        <v>1</v>
      </c>
      <c r="M7" s="509">
        <v>1</v>
      </c>
      <c r="Q7" s="509">
        <v>0</v>
      </c>
      <c r="S7" s="509">
        <v>0</v>
      </c>
      <c r="U7" s="509">
        <v>0</v>
      </c>
      <c r="W7" s="509">
        <v>0</v>
      </c>
      <c r="Y7" s="509">
        <v>0</v>
      </c>
      <c r="AE7" s="509">
        <v>0</v>
      </c>
      <c r="AI7" s="509">
        <v>0</v>
      </c>
      <c r="AK7" s="509">
        <v>0</v>
      </c>
      <c r="AQ7" s="509">
        <v>0</v>
      </c>
      <c r="AW7" s="509">
        <v>0</v>
      </c>
      <c r="BC7" s="509">
        <v>0</v>
      </c>
      <c r="BE7" s="509">
        <v>1</v>
      </c>
      <c r="BG7" s="509">
        <v>0</v>
      </c>
      <c r="BI7" s="509">
        <v>1</v>
      </c>
      <c r="BK7" s="509">
        <v>5</v>
      </c>
      <c r="BO7" s="509">
        <v>5</v>
      </c>
      <c r="BU7" s="509">
        <v>0</v>
      </c>
      <c r="CA7" s="509">
        <v>0</v>
      </c>
      <c r="CC7" s="509">
        <v>0</v>
      </c>
      <c r="CG7" s="509">
        <v>0</v>
      </c>
      <c r="CM7" s="509">
        <v>0</v>
      </c>
      <c r="CS7" s="509">
        <v>0</v>
      </c>
      <c r="CY7" s="509">
        <v>0</v>
      </c>
    </row>
    <row r="8" spans="1:104" s="509" customFormat="1">
      <c r="A8" s="508" t="s">
        <v>534</v>
      </c>
      <c r="B8" s="509" t="s">
        <v>306</v>
      </c>
      <c r="G8" s="509">
        <v>0</v>
      </c>
      <c r="M8" s="509">
        <v>0</v>
      </c>
      <c r="Q8" s="509">
        <v>0</v>
      </c>
      <c r="S8" s="509">
        <v>0</v>
      </c>
      <c r="U8" s="509">
        <v>0</v>
      </c>
      <c r="W8" s="509">
        <v>0</v>
      </c>
      <c r="Y8" s="509">
        <v>0</v>
      </c>
      <c r="AE8" s="509">
        <v>0</v>
      </c>
      <c r="AI8" s="509">
        <v>0</v>
      </c>
      <c r="AK8" s="509">
        <v>0</v>
      </c>
      <c r="AQ8" s="509">
        <v>0</v>
      </c>
      <c r="AW8" s="509">
        <v>0</v>
      </c>
      <c r="BC8" s="509">
        <v>0</v>
      </c>
      <c r="BG8" s="509">
        <v>0</v>
      </c>
      <c r="BI8" s="509">
        <v>0</v>
      </c>
      <c r="BK8" s="509">
        <v>21</v>
      </c>
      <c r="BL8" s="509">
        <v>4</v>
      </c>
      <c r="BM8" s="509">
        <v>14</v>
      </c>
      <c r="BO8" s="509">
        <v>35</v>
      </c>
      <c r="BP8" s="509">
        <v>4</v>
      </c>
      <c r="BU8" s="509">
        <v>0</v>
      </c>
      <c r="CA8" s="509">
        <v>0</v>
      </c>
      <c r="CC8" s="509">
        <v>0</v>
      </c>
      <c r="CE8" s="509">
        <v>1</v>
      </c>
      <c r="CG8" s="509">
        <v>1</v>
      </c>
      <c r="CM8" s="509">
        <v>0</v>
      </c>
      <c r="CS8" s="509">
        <v>0</v>
      </c>
      <c r="CY8" s="509">
        <v>0</v>
      </c>
    </row>
    <row r="9" spans="1:104" s="509" customFormat="1">
      <c r="A9" s="508" t="s">
        <v>535</v>
      </c>
      <c r="B9" s="509" t="s">
        <v>307</v>
      </c>
      <c r="C9" s="509">
        <v>1</v>
      </c>
      <c r="E9" s="509">
        <v>3</v>
      </c>
      <c r="G9" s="509">
        <v>4</v>
      </c>
      <c r="K9" s="509">
        <v>1</v>
      </c>
      <c r="M9" s="509">
        <v>1</v>
      </c>
      <c r="Q9" s="509">
        <v>0</v>
      </c>
      <c r="S9" s="509">
        <v>0</v>
      </c>
      <c r="U9" s="509">
        <v>0</v>
      </c>
      <c r="W9" s="509">
        <v>0</v>
      </c>
      <c r="Y9" s="509">
        <v>0</v>
      </c>
      <c r="AE9" s="509">
        <v>0</v>
      </c>
      <c r="AI9" s="509">
        <v>0</v>
      </c>
      <c r="AK9" s="509">
        <v>0</v>
      </c>
      <c r="AQ9" s="509">
        <v>0</v>
      </c>
      <c r="AW9" s="509">
        <v>0</v>
      </c>
      <c r="AY9" s="509">
        <v>1</v>
      </c>
      <c r="BC9" s="509">
        <v>1</v>
      </c>
      <c r="BG9" s="509">
        <v>0</v>
      </c>
      <c r="BI9" s="509">
        <v>0</v>
      </c>
      <c r="BK9" s="509">
        <v>2</v>
      </c>
      <c r="BO9" s="509">
        <v>2</v>
      </c>
      <c r="BQ9" s="509">
        <v>1</v>
      </c>
      <c r="BU9" s="509">
        <v>1</v>
      </c>
      <c r="CA9" s="509">
        <v>0</v>
      </c>
      <c r="CC9" s="509">
        <v>0</v>
      </c>
      <c r="CG9" s="509">
        <v>0</v>
      </c>
      <c r="CM9" s="509">
        <v>0</v>
      </c>
      <c r="CS9" s="509">
        <v>0</v>
      </c>
      <c r="CY9" s="509">
        <v>0</v>
      </c>
    </row>
    <row r="10" spans="1:104" s="509" customFormat="1">
      <c r="A10" s="508" t="s">
        <v>536</v>
      </c>
      <c r="B10" s="509" t="s">
        <v>308</v>
      </c>
      <c r="C10" s="509">
        <v>16</v>
      </c>
      <c r="E10" s="509">
        <v>790</v>
      </c>
      <c r="F10" s="509">
        <v>3</v>
      </c>
      <c r="G10" s="509">
        <v>806</v>
      </c>
      <c r="H10" s="509">
        <v>3</v>
      </c>
      <c r="I10" s="509">
        <v>1</v>
      </c>
      <c r="K10" s="509">
        <v>231</v>
      </c>
      <c r="M10" s="509">
        <v>232</v>
      </c>
      <c r="Q10" s="509">
        <v>0</v>
      </c>
      <c r="S10" s="509">
        <v>0</v>
      </c>
      <c r="U10" s="509">
        <v>0</v>
      </c>
      <c r="W10" s="509">
        <v>0</v>
      </c>
      <c r="Y10" s="509">
        <v>0</v>
      </c>
      <c r="AE10" s="509">
        <v>0</v>
      </c>
      <c r="AI10" s="509">
        <v>0</v>
      </c>
      <c r="AK10" s="509">
        <v>0</v>
      </c>
      <c r="AQ10" s="509">
        <v>0</v>
      </c>
      <c r="AW10" s="509">
        <v>0</v>
      </c>
      <c r="AY10" s="509">
        <v>4</v>
      </c>
      <c r="AZ10" s="509">
        <v>3</v>
      </c>
      <c r="BA10" s="509">
        <v>7</v>
      </c>
      <c r="BB10" s="509">
        <v>5</v>
      </c>
      <c r="BC10" s="509">
        <v>11</v>
      </c>
      <c r="BD10" s="509">
        <v>8</v>
      </c>
      <c r="BG10" s="509">
        <v>0</v>
      </c>
      <c r="BI10" s="509">
        <v>0</v>
      </c>
      <c r="BK10" s="509">
        <v>48</v>
      </c>
      <c r="BL10" s="509">
        <v>4</v>
      </c>
      <c r="BM10" s="509">
        <v>126</v>
      </c>
      <c r="BO10" s="509">
        <v>174</v>
      </c>
      <c r="BP10" s="509">
        <v>4</v>
      </c>
      <c r="BQ10" s="509">
        <v>5</v>
      </c>
      <c r="BR10" s="509">
        <v>4</v>
      </c>
      <c r="BS10" s="509">
        <v>7</v>
      </c>
      <c r="BT10" s="509">
        <v>5</v>
      </c>
      <c r="BU10" s="509">
        <v>12</v>
      </c>
      <c r="BV10" s="509">
        <v>9</v>
      </c>
      <c r="CA10" s="509">
        <v>0</v>
      </c>
      <c r="CC10" s="509">
        <v>1</v>
      </c>
      <c r="CE10" s="509">
        <v>1</v>
      </c>
      <c r="CG10" s="509">
        <v>2</v>
      </c>
      <c r="CM10" s="509">
        <v>0</v>
      </c>
      <c r="CS10" s="509">
        <v>0</v>
      </c>
      <c r="CY10" s="509">
        <v>0</v>
      </c>
    </row>
    <row r="11" spans="1:104" s="509" customFormat="1">
      <c r="A11" s="508" t="s">
        <v>537</v>
      </c>
      <c r="B11" s="509" t="s">
        <v>309</v>
      </c>
      <c r="E11" s="509">
        <v>2</v>
      </c>
      <c r="G11" s="509">
        <v>2</v>
      </c>
      <c r="M11" s="509">
        <v>0</v>
      </c>
      <c r="Q11" s="509">
        <v>0</v>
      </c>
      <c r="S11" s="509">
        <v>0</v>
      </c>
      <c r="U11" s="509">
        <v>0</v>
      </c>
      <c r="W11" s="509">
        <v>0</v>
      </c>
      <c r="Y11" s="509">
        <v>0</v>
      </c>
      <c r="AE11" s="509">
        <v>0</v>
      </c>
      <c r="AI11" s="509">
        <v>0</v>
      </c>
      <c r="AK11" s="509">
        <v>0</v>
      </c>
      <c r="AQ11" s="509">
        <v>0</v>
      </c>
      <c r="AW11" s="509">
        <v>0</v>
      </c>
      <c r="BC11" s="509">
        <v>0</v>
      </c>
      <c r="BG11" s="509">
        <v>0</v>
      </c>
      <c r="BI11" s="509">
        <v>0</v>
      </c>
      <c r="BK11" s="509">
        <v>5</v>
      </c>
      <c r="BM11" s="509">
        <v>11</v>
      </c>
      <c r="BO11" s="509">
        <v>16</v>
      </c>
      <c r="BU11" s="509">
        <v>0</v>
      </c>
      <c r="CA11" s="509">
        <v>0</v>
      </c>
      <c r="CC11" s="509">
        <v>0</v>
      </c>
      <c r="CE11" s="509">
        <v>2</v>
      </c>
      <c r="CG11" s="509">
        <v>2</v>
      </c>
      <c r="CM11" s="509">
        <v>0</v>
      </c>
      <c r="CS11" s="509">
        <v>0</v>
      </c>
      <c r="CY11" s="509">
        <v>0</v>
      </c>
    </row>
    <row r="12" spans="1:104" s="509" customFormat="1">
      <c r="A12" s="508" t="s">
        <v>538</v>
      </c>
      <c r="B12" s="509" t="s">
        <v>310</v>
      </c>
      <c r="C12" s="509">
        <v>1</v>
      </c>
      <c r="E12" s="509">
        <v>6</v>
      </c>
      <c r="G12" s="509">
        <v>7</v>
      </c>
      <c r="M12" s="509">
        <v>0</v>
      </c>
      <c r="Q12" s="509">
        <v>0</v>
      </c>
      <c r="S12" s="509">
        <v>0</v>
      </c>
      <c r="U12" s="509">
        <v>0</v>
      </c>
      <c r="W12" s="509">
        <v>0</v>
      </c>
      <c r="Y12" s="509">
        <v>0</v>
      </c>
      <c r="AE12" s="509">
        <v>0</v>
      </c>
      <c r="AI12" s="509">
        <v>0</v>
      </c>
      <c r="AK12" s="509">
        <v>0</v>
      </c>
      <c r="AQ12" s="509">
        <v>0</v>
      </c>
      <c r="AW12" s="509">
        <v>0</v>
      </c>
      <c r="BC12" s="509">
        <v>0</v>
      </c>
      <c r="BG12" s="509">
        <v>0</v>
      </c>
      <c r="BI12" s="509">
        <v>0</v>
      </c>
      <c r="BO12" s="509">
        <v>0</v>
      </c>
      <c r="BU12" s="509">
        <v>0</v>
      </c>
      <c r="CA12" s="509">
        <v>0</v>
      </c>
      <c r="CC12" s="509">
        <v>0</v>
      </c>
      <c r="CG12" s="509">
        <v>0</v>
      </c>
      <c r="CM12" s="509">
        <v>0</v>
      </c>
      <c r="CS12" s="509">
        <v>0</v>
      </c>
      <c r="CY12" s="509">
        <v>0</v>
      </c>
    </row>
    <row r="13" spans="1:104" s="509" customFormat="1">
      <c r="A13" s="508" t="s">
        <v>539</v>
      </c>
      <c r="B13" s="509" t="s">
        <v>313</v>
      </c>
      <c r="C13" s="509">
        <v>16</v>
      </c>
      <c r="E13" s="509">
        <v>754</v>
      </c>
      <c r="G13" s="509">
        <v>770</v>
      </c>
      <c r="M13" s="509">
        <v>0</v>
      </c>
      <c r="Q13" s="509">
        <v>0</v>
      </c>
      <c r="S13" s="509">
        <v>0</v>
      </c>
      <c r="U13" s="509">
        <v>0</v>
      </c>
      <c r="W13" s="509">
        <v>0</v>
      </c>
      <c r="Y13" s="509">
        <v>0</v>
      </c>
      <c r="AE13" s="509">
        <v>0</v>
      </c>
      <c r="AI13" s="509">
        <v>0</v>
      </c>
      <c r="AK13" s="509">
        <v>0</v>
      </c>
      <c r="AQ13" s="509">
        <v>0</v>
      </c>
      <c r="AU13" s="509">
        <v>1</v>
      </c>
      <c r="AW13" s="509">
        <v>1</v>
      </c>
      <c r="AY13" s="509">
        <v>10</v>
      </c>
      <c r="AZ13" s="509">
        <v>1</v>
      </c>
      <c r="BA13" s="509">
        <v>20</v>
      </c>
      <c r="BB13" s="509">
        <v>7</v>
      </c>
      <c r="BC13" s="509">
        <v>30</v>
      </c>
      <c r="BD13" s="509">
        <v>8</v>
      </c>
      <c r="BI13" s="509">
        <v>0</v>
      </c>
      <c r="BK13" s="509">
        <v>60</v>
      </c>
      <c r="BM13" s="509">
        <v>150</v>
      </c>
      <c r="BO13" s="509">
        <v>210</v>
      </c>
      <c r="BQ13" s="509">
        <v>3</v>
      </c>
      <c r="BR13" s="509">
        <v>1</v>
      </c>
      <c r="BS13" s="509">
        <v>14</v>
      </c>
      <c r="BT13" s="509">
        <v>7</v>
      </c>
      <c r="BU13" s="509">
        <v>17</v>
      </c>
      <c r="BV13" s="509">
        <v>8</v>
      </c>
      <c r="CA13" s="509">
        <v>0</v>
      </c>
      <c r="CC13" s="509">
        <v>3</v>
      </c>
      <c r="CE13" s="509">
        <v>32</v>
      </c>
      <c r="CG13" s="509">
        <v>35</v>
      </c>
      <c r="CM13" s="509">
        <v>0</v>
      </c>
      <c r="CS13" s="509">
        <v>0</v>
      </c>
      <c r="CY13" s="509">
        <v>0</v>
      </c>
    </row>
    <row r="14" spans="1:104" s="509" customFormat="1">
      <c r="A14" s="508" t="s">
        <v>540</v>
      </c>
      <c r="B14" s="509" t="s">
        <v>314</v>
      </c>
      <c r="C14" s="509">
        <v>2</v>
      </c>
      <c r="E14" s="509">
        <v>41</v>
      </c>
      <c r="G14" s="509">
        <v>43</v>
      </c>
      <c r="M14" s="509">
        <v>0</v>
      </c>
      <c r="Q14" s="509">
        <v>0</v>
      </c>
      <c r="S14" s="509">
        <v>0</v>
      </c>
      <c r="U14" s="509">
        <v>0</v>
      </c>
      <c r="W14" s="509">
        <v>0</v>
      </c>
      <c r="Y14" s="509">
        <v>0</v>
      </c>
      <c r="AE14" s="509">
        <v>0</v>
      </c>
      <c r="AI14" s="509">
        <v>0</v>
      </c>
      <c r="AK14" s="509">
        <v>0</v>
      </c>
      <c r="AQ14" s="509">
        <v>0</v>
      </c>
      <c r="AW14" s="509">
        <v>0</v>
      </c>
      <c r="AY14" s="509">
        <v>1</v>
      </c>
      <c r="BC14" s="509">
        <v>1</v>
      </c>
      <c r="BG14" s="509">
        <v>0</v>
      </c>
      <c r="BI14" s="509">
        <v>0</v>
      </c>
      <c r="BK14" s="509">
        <v>1</v>
      </c>
      <c r="BO14" s="509">
        <v>1</v>
      </c>
      <c r="BQ14" s="509">
        <v>1</v>
      </c>
      <c r="BU14" s="509">
        <v>1</v>
      </c>
      <c r="CA14" s="509">
        <v>0</v>
      </c>
      <c r="CC14" s="509">
        <v>0</v>
      </c>
      <c r="CG14" s="509">
        <v>0</v>
      </c>
      <c r="CM14" s="509">
        <v>0</v>
      </c>
      <c r="CS14" s="509">
        <v>0</v>
      </c>
      <c r="CY14" s="509">
        <v>0</v>
      </c>
    </row>
    <row r="15" spans="1:104" s="509" customFormat="1">
      <c r="A15" s="508" t="s">
        <v>4673</v>
      </c>
      <c r="B15" s="509" t="s">
        <v>4674</v>
      </c>
      <c r="C15" s="509">
        <v>17</v>
      </c>
      <c r="D15" s="509">
        <v>2</v>
      </c>
      <c r="E15" s="509">
        <v>481</v>
      </c>
      <c r="F15" s="509">
        <v>6</v>
      </c>
      <c r="G15" s="509">
        <v>498</v>
      </c>
      <c r="H15" s="509">
        <v>8</v>
      </c>
      <c r="I15" s="509">
        <v>0</v>
      </c>
      <c r="J15" s="509">
        <v>0</v>
      </c>
      <c r="K15" s="509">
        <v>398</v>
      </c>
      <c r="L15" s="509">
        <v>5</v>
      </c>
      <c r="M15" s="509">
        <v>398</v>
      </c>
      <c r="N15" s="509">
        <v>5</v>
      </c>
      <c r="O15" s="509">
        <v>0</v>
      </c>
      <c r="P15" s="509">
        <v>0</v>
      </c>
      <c r="Q15" s="509">
        <v>0</v>
      </c>
      <c r="R15" s="509">
        <v>0</v>
      </c>
      <c r="S15" s="509">
        <v>0</v>
      </c>
      <c r="T15" s="509">
        <v>0</v>
      </c>
      <c r="U15" s="509">
        <v>0</v>
      </c>
      <c r="V15" s="509">
        <v>0</v>
      </c>
      <c r="W15" s="509">
        <v>0</v>
      </c>
      <c r="X15" s="509">
        <v>0</v>
      </c>
      <c r="Y15" s="509">
        <v>0</v>
      </c>
      <c r="Z15" s="509">
        <v>0</v>
      </c>
      <c r="AA15" s="509">
        <v>0</v>
      </c>
      <c r="AB15" s="509">
        <v>0</v>
      </c>
      <c r="AC15" s="509">
        <v>0</v>
      </c>
      <c r="AD15" s="509">
        <v>0</v>
      </c>
      <c r="AE15" s="509">
        <v>0</v>
      </c>
      <c r="AF15" s="509">
        <v>0</v>
      </c>
      <c r="AY15" s="509">
        <v>6</v>
      </c>
      <c r="AZ15" s="509">
        <v>2</v>
      </c>
      <c r="BA15" s="509">
        <v>6</v>
      </c>
      <c r="BB15" s="509">
        <v>2</v>
      </c>
      <c r="BC15" s="509">
        <v>12</v>
      </c>
      <c r="BD15" s="509">
        <v>4</v>
      </c>
      <c r="BE15" s="509">
        <v>2</v>
      </c>
      <c r="BF15" s="509">
        <v>0</v>
      </c>
      <c r="BG15" s="509">
        <v>1</v>
      </c>
      <c r="BH15" s="509">
        <v>0</v>
      </c>
      <c r="BI15" s="509">
        <v>3</v>
      </c>
      <c r="BJ15" s="509">
        <v>0</v>
      </c>
      <c r="BK15" s="509">
        <v>107</v>
      </c>
      <c r="BL15" s="509">
        <v>0</v>
      </c>
      <c r="BM15" s="509">
        <v>214</v>
      </c>
      <c r="BN15" s="509">
        <v>0</v>
      </c>
      <c r="BO15" s="509">
        <v>321</v>
      </c>
      <c r="BP15" s="509">
        <v>0</v>
      </c>
      <c r="BQ15" s="509">
        <v>7</v>
      </c>
      <c r="BR15" s="509" t="s">
        <v>4675</v>
      </c>
      <c r="BS15" s="509">
        <v>3</v>
      </c>
      <c r="BT15" s="509" t="s">
        <v>4676</v>
      </c>
      <c r="BU15" s="509">
        <v>10</v>
      </c>
      <c r="BV15" s="509" t="s">
        <v>4676</v>
      </c>
      <c r="BX15" s="509" t="s">
        <v>4722</v>
      </c>
      <c r="BZ15" s="509" t="s">
        <v>4723</v>
      </c>
      <c r="CA15" s="509">
        <v>0</v>
      </c>
      <c r="CB15" s="509" t="s">
        <v>4722</v>
      </c>
      <c r="CC15" s="509">
        <v>0</v>
      </c>
      <c r="CD15" s="509" t="s">
        <v>4722</v>
      </c>
      <c r="CF15" s="509" t="s">
        <v>4723</v>
      </c>
      <c r="CG15" s="509">
        <v>0</v>
      </c>
      <c r="CH15" s="509" t="s">
        <v>4723</v>
      </c>
      <c r="CJ15" s="509" t="s">
        <v>4723</v>
      </c>
      <c r="CL15" s="509" t="s">
        <v>4723</v>
      </c>
      <c r="CM15" s="509">
        <v>0</v>
      </c>
      <c r="CN15" s="509" t="s">
        <v>4723</v>
      </c>
      <c r="CP15" s="509" t="s">
        <v>4723</v>
      </c>
      <c r="CR15" s="509" t="s">
        <v>4723</v>
      </c>
      <c r="CS15" s="509">
        <v>0</v>
      </c>
      <c r="CT15" s="509" t="s">
        <v>4723</v>
      </c>
      <c r="CV15" s="509" t="s">
        <v>4724</v>
      </c>
      <c r="CX15" s="509" t="s">
        <v>4724</v>
      </c>
      <c r="CY15" s="509">
        <v>0</v>
      </c>
      <c r="CZ15" s="509" t="s">
        <v>4724</v>
      </c>
    </row>
    <row r="16" spans="1:104" s="509" customFormat="1">
      <c r="A16" s="508" t="s">
        <v>542</v>
      </c>
      <c r="B16" s="509" t="s">
        <v>316</v>
      </c>
      <c r="G16" s="509">
        <v>0</v>
      </c>
      <c r="K16" s="509">
        <v>11</v>
      </c>
      <c r="M16" s="509">
        <v>11</v>
      </c>
      <c r="Q16" s="509">
        <v>0</v>
      </c>
      <c r="S16" s="509">
        <v>0</v>
      </c>
      <c r="U16" s="509">
        <v>0</v>
      </c>
      <c r="W16" s="509">
        <v>0</v>
      </c>
      <c r="Y16" s="509">
        <v>0</v>
      </c>
      <c r="AE16" s="509">
        <v>0</v>
      </c>
      <c r="AI16" s="509">
        <v>0</v>
      </c>
      <c r="AK16" s="509">
        <v>0</v>
      </c>
      <c r="AQ16" s="509">
        <v>0</v>
      </c>
      <c r="AW16" s="509">
        <v>0</v>
      </c>
      <c r="BA16" s="509">
        <v>7</v>
      </c>
      <c r="BB16" s="509">
        <v>1</v>
      </c>
      <c r="BC16" s="509">
        <v>7</v>
      </c>
      <c r="BD16" s="509">
        <v>1</v>
      </c>
      <c r="BE16" s="509">
        <v>1</v>
      </c>
      <c r="BG16" s="509">
        <v>0</v>
      </c>
      <c r="BI16" s="509">
        <v>1</v>
      </c>
      <c r="BK16" s="509">
        <v>14</v>
      </c>
      <c r="BM16" s="509">
        <v>17</v>
      </c>
      <c r="BO16" s="509">
        <v>31</v>
      </c>
      <c r="BS16" s="509">
        <v>7</v>
      </c>
      <c r="BT16" s="509">
        <v>1</v>
      </c>
      <c r="BU16" s="509">
        <v>7</v>
      </c>
      <c r="BV16" s="509">
        <v>1</v>
      </c>
      <c r="CA16" s="509">
        <v>0</v>
      </c>
      <c r="CC16" s="509">
        <v>0</v>
      </c>
      <c r="CG16" s="509">
        <v>0</v>
      </c>
      <c r="CM16" s="509">
        <v>0</v>
      </c>
      <c r="CS16" s="509">
        <v>0</v>
      </c>
      <c r="CY16" s="509">
        <v>0</v>
      </c>
    </row>
    <row r="17" spans="1:103" s="509" customFormat="1">
      <c r="A17" s="508" t="s">
        <v>543</v>
      </c>
      <c r="B17" s="509" t="s">
        <v>317</v>
      </c>
      <c r="C17" s="509">
        <v>14</v>
      </c>
      <c r="D17" s="509">
        <v>2</v>
      </c>
      <c r="E17" s="509">
        <v>208</v>
      </c>
      <c r="G17" s="509">
        <v>222</v>
      </c>
      <c r="H17" s="509">
        <v>2</v>
      </c>
      <c r="K17" s="509">
        <v>110</v>
      </c>
      <c r="M17" s="509">
        <v>110</v>
      </c>
      <c r="O17" s="509">
        <v>12</v>
      </c>
      <c r="Q17" s="509">
        <v>0</v>
      </c>
      <c r="S17" s="509">
        <v>12</v>
      </c>
      <c r="U17" s="509">
        <v>0</v>
      </c>
      <c r="W17" s="509">
        <v>0</v>
      </c>
      <c r="Y17" s="509">
        <v>0</v>
      </c>
      <c r="AE17" s="509">
        <v>0</v>
      </c>
      <c r="AI17" s="509">
        <v>0</v>
      </c>
      <c r="AK17" s="509">
        <v>0</v>
      </c>
      <c r="AQ17" s="509">
        <v>0</v>
      </c>
      <c r="AW17" s="509">
        <v>0</v>
      </c>
      <c r="AY17" s="509">
        <v>10</v>
      </c>
      <c r="AZ17" s="509">
        <v>1</v>
      </c>
      <c r="BA17" s="509">
        <v>6</v>
      </c>
      <c r="BC17" s="509">
        <v>16</v>
      </c>
      <c r="BD17" s="509">
        <v>1</v>
      </c>
      <c r="BE17" s="509">
        <v>3</v>
      </c>
      <c r="BG17" s="509">
        <v>0</v>
      </c>
      <c r="BI17" s="509">
        <v>3</v>
      </c>
      <c r="BK17" s="509">
        <v>112</v>
      </c>
      <c r="BL17" s="509">
        <v>6</v>
      </c>
      <c r="BM17" s="509">
        <v>95</v>
      </c>
      <c r="BO17" s="509">
        <v>207</v>
      </c>
      <c r="BP17" s="509">
        <v>6</v>
      </c>
      <c r="BQ17" s="509">
        <v>10</v>
      </c>
      <c r="BR17" s="509">
        <v>1</v>
      </c>
      <c r="BS17" s="509">
        <v>6</v>
      </c>
      <c r="BU17" s="509">
        <v>16</v>
      </c>
      <c r="BV17" s="509">
        <v>1</v>
      </c>
      <c r="CA17" s="509">
        <v>0</v>
      </c>
      <c r="CC17" s="509">
        <v>0</v>
      </c>
      <c r="CG17" s="509">
        <v>0</v>
      </c>
      <c r="CM17" s="509">
        <v>0</v>
      </c>
      <c r="CS17" s="509">
        <v>0</v>
      </c>
      <c r="CY17" s="509">
        <v>0</v>
      </c>
    </row>
    <row r="18" spans="1:103" s="509" customFormat="1">
      <c r="A18" s="508" t="s">
        <v>544</v>
      </c>
      <c r="B18" s="509" t="s">
        <v>318</v>
      </c>
      <c r="G18" s="509">
        <v>0</v>
      </c>
      <c r="M18" s="509">
        <v>0</v>
      </c>
      <c r="Q18" s="509">
        <v>0</v>
      </c>
      <c r="S18" s="509">
        <v>0</v>
      </c>
      <c r="U18" s="509">
        <v>0</v>
      </c>
      <c r="W18" s="509">
        <v>0</v>
      </c>
      <c r="Y18" s="509">
        <v>0</v>
      </c>
      <c r="AE18" s="509">
        <v>0</v>
      </c>
      <c r="AI18" s="509">
        <v>0</v>
      </c>
      <c r="AK18" s="509">
        <v>0</v>
      </c>
      <c r="AQ18" s="509">
        <v>0</v>
      </c>
      <c r="AW18" s="509">
        <v>0</v>
      </c>
      <c r="AY18" s="509">
        <v>1</v>
      </c>
      <c r="BA18" s="509">
        <v>1</v>
      </c>
      <c r="BC18" s="509">
        <v>2</v>
      </c>
      <c r="BG18" s="509">
        <v>0</v>
      </c>
      <c r="BI18" s="509">
        <v>0</v>
      </c>
      <c r="BK18" s="509">
        <v>6</v>
      </c>
      <c r="BO18" s="509">
        <v>6</v>
      </c>
      <c r="BQ18" s="509">
        <v>1</v>
      </c>
      <c r="BS18" s="509">
        <v>1</v>
      </c>
      <c r="BU18" s="509">
        <v>2</v>
      </c>
      <c r="CA18" s="509">
        <v>0</v>
      </c>
      <c r="CC18" s="509">
        <v>0</v>
      </c>
      <c r="CG18" s="509">
        <v>0</v>
      </c>
      <c r="CM18" s="509">
        <v>0</v>
      </c>
      <c r="CS18" s="509">
        <v>0</v>
      </c>
      <c r="CY18" s="509">
        <v>0</v>
      </c>
    </row>
    <row r="19" spans="1:103" s="509" customFormat="1">
      <c r="A19" s="508" t="s">
        <v>545</v>
      </c>
      <c r="B19" s="509" t="s">
        <v>319</v>
      </c>
      <c r="C19" s="509">
        <v>7</v>
      </c>
      <c r="E19" s="509">
        <v>197</v>
      </c>
      <c r="G19" s="509">
        <v>204</v>
      </c>
      <c r="I19" s="509">
        <v>3</v>
      </c>
      <c r="K19" s="509">
        <v>121</v>
      </c>
      <c r="M19" s="509">
        <v>124</v>
      </c>
      <c r="Q19" s="509">
        <v>0</v>
      </c>
      <c r="S19" s="509">
        <v>0</v>
      </c>
      <c r="U19" s="509">
        <v>0</v>
      </c>
      <c r="W19" s="509">
        <v>0</v>
      </c>
      <c r="Y19" s="509">
        <v>0</v>
      </c>
      <c r="AE19" s="509">
        <v>0</v>
      </c>
      <c r="AI19" s="509">
        <v>0</v>
      </c>
      <c r="AK19" s="509">
        <v>0</v>
      </c>
      <c r="AQ19" s="509">
        <v>0</v>
      </c>
      <c r="AW19" s="509">
        <v>0</v>
      </c>
      <c r="AY19" s="509">
        <v>19</v>
      </c>
      <c r="BA19" s="509">
        <v>10</v>
      </c>
      <c r="BC19" s="509">
        <v>29</v>
      </c>
      <c r="BG19" s="509">
        <v>0</v>
      </c>
      <c r="BI19" s="509">
        <v>0</v>
      </c>
      <c r="BK19" s="509">
        <v>68</v>
      </c>
      <c r="BM19" s="509">
        <v>118</v>
      </c>
      <c r="BO19" s="509">
        <v>186</v>
      </c>
      <c r="BQ19" s="509">
        <v>19</v>
      </c>
      <c r="BS19" s="509">
        <v>10</v>
      </c>
      <c r="BU19" s="509">
        <v>29</v>
      </c>
      <c r="CA19" s="509">
        <v>0</v>
      </c>
      <c r="CC19" s="509">
        <v>0</v>
      </c>
      <c r="CG19" s="509">
        <v>0</v>
      </c>
      <c r="CM19" s="509">
        <v>0</v>
      </c>
      <c r="CS19" s="509">
        <v>0</v>
      </c>
      <c r="CY19" s="509">
        <v>0</v>
      </c>
    </row>
    <row r="20" spans="1:103" s="509" customFormat="1">
      <c r="A20" s="508" t="s">
        <v>546</v>
      </c>
      <c r="B20" s="509" t="s">
        <v>320</v>
      </c>
      <c r="C20" s="509">
        <v>1</v>
      </c>
      <c r="E20" s="509">
        <v>4</v>
      </c>
      <c r="G20" s="509">
        <v>5</v>
      </c>
      <c r="M20" s="509">
        <v>0</v>
      </c>
      <c r="Q20" s="509">
        <v>0</v>
      </c>
      <c r="S20" s="509">
        <v>0</v>
      </c>
      <c r="U20" s="509">
        <v>0</v>
      </c>
      <c r="W20" s="509">
        <v>0</v>
      </c>
      <c r="Y20" s="509">
        <v>0</v>
      </c>
      <c r="AE20" s="509">
        <v>0</v>
      </c>
      <c r="AI20" s="509">
        <v>0</v>
      </c>
      <c r="AK20" s="509">
        <v>0</v>
      </c>
      <c r="AQ20" s="509">
        <v>0</v>
      </c>
      <c r="AW20" s="509">
        <v>0</v>
      </c>
      <c r="AY20" s="509">
        <v>3</v>
      </c>
      <c r="BA20" s="509">
        <v>4</v>
      </c>
      <c r="BC20" s="509">
        <v>7</v>
      </c>
      <c r="BG20" s="509">
        <v>0</v>
      </c>
      <c r="BI20" s="509">
        <v>0</v>
      </c>
      <c r="BK20" s="509">
        <v>26</v>
      </c>
      <c r="BM20" s="509">
        <v>25</v>
      </c>
      <c r="BO20" s="509">
        <v>51</v>
      </c>
      <c r="BQ20" s="509">
        <v>3</v>
      </c>
      <c r="BS20" s="509">
        <v>4</v>
      </c>
      <c r="BU20" s="509">
        <v>7</v>
      </c>
      <c r="CA20" s="509">
        <v>0</v>
      </c>
      <c r="CC20" s="509">
        <v>0</v>
      </c>
      <c r="CG20" s="509">
        <v>0</v>
      </c>
      <c r="CM20" s="509">
        <v>0</v>
      </c>
      <c r="CS20" s="509">
        <v>0</v>
      </c>
      <c r="CY20" s="509">
        <v>0</v>
      </c>
    </row>
    <row r="21" spans="1:103" s="509" customFormat="1">
      <c r="A21" s="508" t="s">
        <v>547</v>
      </c>
      <c r="B21" s="509" t="s">
        <v>321</v>
      </c>
      <c r="C21" s="509">
        <v>11</v>
      </c>
      <c r="E21" s="509">
        <v>549</v>
      </c>
      <c r="G21" s="509">
        <v>560</v>
      </c>
      <c r="I21" s="509">
        <v>4</v>
      </c>
      <c r="K21" s="509">
        <v>192</v>
      </c>
      <c r="M21" s="509">
        <v>196</v>
      </c>
      <c r="S21" s="509">
        <v>0</v>
      </c>
      <c r="Y21" s="509">
        <v>0</v>
      </c>
      <c r="AA21" s="509">
        <v>2</v>
      </c>
      <c r="AE21" s="509">
        <v>2</v>
      </c>
      <c r="AK21" s="509">
        <v>0</v>
      </c>
      <c r="AO21" s="509">
        <v>2</v>
      </c>
      <c r="AQ21" s="509">
        <v>2</v>
      </c>
      <c r="AU21" s="509">
        <v>5</v>
      </c>
      <c r="AW21" s="509">
        <v>5</v>
      </c>
      <c r="AY21" s="509">
        <v>10</v>
      </c>
      <c r="BA21" s="509">
        <v>5</v>
      </c>
      <c r="BC21" s="509">
        <v>15</v>
      </c>
      <c r="BI21" s="509">
        <v>0</v>
      </c>
      <c r="BK21" s="509">
        <v>82</v>
      </c>
      <c r="BM21" s="509">
        <v>199</v>
      </c>
      <c r="BO21" s="509">
        <v>281</v>
      </c>
      <c r="BQ21" s="509">
        <v>10</v>
      </c>
      <c r="BS21" s="509">
        <v>5</v>
      </c>
      <c r="BU21" s="509">
        <v>15</v>
      </c>
      <c r="CA21" s="509">
        <v>0</v>
      </c>
      <c r="CC21" s="509">
        <v>2</v>
      </c>
      <c r="CE21" s="509">
        <v>25</v>
      </c>
      <c r="CG21" s="509">
        <v>27</v>
      </c>
      <c r="CM21" s="509">
        <v>0</v>
      </c>
      <c r="CS21" s="509">
        <v>0</v>
      </c>
      <c r="CY21" s="509">
        <v>0</v>
      </c>
    </row>
    <row r="22" spans="1:103" s="509" customFormat="1">
      <c r="A22" s="508" t="s">
        <v>548</v>
      </c>
      <c r="B22" s="509" t="s">
        <v>322</v>
      </c>
      <c r="G22" s="509">
        <v>0</v>
      </c>
      <c r="M22" s="509">
        <v>0</v>
      </c>
      <c r="Q22" s="509">
        <v>0</v>
      </c>
      <c r="S22" s="509">
        <v>0</v>
      </c>
      <c r="U22" s="509">
        <v>0</v>
      </c>
      <c r="W22" s="509">
        <v>0</v>
      </c>
      <c r="Y22" s="509">
        <v>0</v>
      </c>
      <c r="AE22" s="509">
        <v>0</v>
      </c>
      <c r="AI22" s="509">
        <v>0</v>
      </c>
      <c r="AK22" s="509">
        <v>0</v>
      </c>
      <c r="AQ22" s="509">
        <v>0</v>
      </c>
      <c r="AW22" s="509">
        <v>0</v>
      </c>
      <c r="AY22" s="509">
        <v>2</v>
      </c>
      <c r="BC22" s="509">
        <v>2</v>
      </c>
      <c r="BG22" s="509">
        <v>0</v>
      </c>
      <c r="BI22" s="509">
        <v>0</v>
      </c>
      <c r="BK22" s="509">
        <v>41</v>
      </c>
      <c r="BM22" s="509">
        <v>25</v>
      </c>
      <c r="BO22" s="509">
        <v>66</v>
      </c>
      <c r="BQ22" s="509">
        <v>2</v>
      </c>
      <c r="BU22" s="509">
        <v>2</v>
      </c>
      <c r="CA22" s="509">
        <v>0</v>
      </c>
      <c r="CC22" s="509">
        <v>0</v>
      </c>
      <c r="CG22" s="509">
        <v>0</v>
      </c>
      <c r="CM22" s="509">
        <v>0</v>
      </c>
      <c r="CS22" s="509">
        <v>0</v>
      </c>
      <c r="CY22" s="509">
        <v>0</v>
      </c>
    </row>
    <row r="23" spans="1:103" s="509" customFormat="1">
      <c r="A23" s="508" t="s">
        <v>549</v>
      </c>
      <c r="B23" s="509" t="s">
        <v>323</v>
      </c>
      <c r="E23" s="509">
        <v>1</v>
      </c>
      <c r="G23" s="509">
        <v>1</v>
      </c>
      <c r="M23" s="509">
        <v>0</v>
      </c>
      <c r="Q23" s="509">
        <v>0</v>
      </c>
      <c r="S23" s="509">
        <v>0</v>
      </c>
      <c r="U23" s="509">
        <v>0</v>
      </c>
      <c r="W23" s="509">
        <v>0</v>
      </c>
      <c r="Y23" s="509">
        <v>0</v>
      </c>
      <c r="AE23" s="509">
        <v>0</v>
      </c>
      <c r="AI23" s="509">
        <v>0</v>
      </c>
      <c r="AK23" s="509">
        <v>0</v>
      </c>
      <c r="AQ23" s="509">
        <v>0</v>
      </c>
      <c r="AS23" s="509">
        <v>1</v>
      </c>
      <c r="AU23" s="509">
        <v>1</v>
      </c>
      <c r="AW23" s="509">
        <v>2</v>
      </c>
      <c r="AY23" s="509">
        <v>6</v>
      </c>
      <c r="BA23" s="509">
        <v>5</v>
      </c>
      <c r="BC23" s="509">
        <v>11</v>
      </c>
      <c r="BG23" s="509">
        <v>0</v>
      </c>
      <c r="BI23" s="509">
        <v>0</v>
      </c>
      <c r="BK23" s="509">
        <v>15</v>
      </c>
      <c r="BM23" s="509">
        <v>25</v>
      </c>
      <c r="BO23" s="509">
        <v>40</v>
      </c>
      <c r="BQ23" s="509">
        <v>6</v>
      </c>
      <c r="BS23" s="509">
        <v>1</v>
      </c>
      <c r="BU23" s="509">
        <v>7</v>
      </c>
      <c r="CA23" s="509">
        <v>0</v>
      </c>
      <c r="CC23" s="509">
        <v>0</v>
      </c>
      <c r="CG23" s="509">
        <v>0</v>
      </c>
      <c r="CM23" s="509">
        <v>0</v>
      </c>
      <c r="CS23" s="509">
        <v>0</v>
      </c>
      <c r="CY23" s="509">
        <v>0</v>
      </c>
    </row>
    <row r="24" spans="1:103" s="509" customFormat="1">
      <c r="A24" s="508" t="s">
        <v>550</v>
      </c>
      <c r="B24" s="509" t="s">
        <v>324</v>
      </c>
      <c r="C24" s="509">
        <v>1</v>
      </c>
      <c r="E24" s="509">
        <v>22</v>
      </c>
      <c r="G24" s="509">
        <v>23</v>
      </c>
      <c r="M24" s="509">
        <v>0</v>
      </c>
      <c r="Q24" s="509">
        <v>0</v>
      </c>
      <c r="S24" s="509">
        <v>0</v>
      </c>
      <c r="U24" s="509">
        <v>0</v>
      </c>
      <c r="W24" s="509">
        <v>0</v>
      </c>
      <c r="Y24" s="509">
        <v>0</v>
      </c>
      <c r="AE24" s="509">
        <v>0</v>
      </c>
      <c r="AI24" s="509">
        <v>0</v>
      </c>
      <c r="AK24" s="509">
        <v>0</v>
      </c>
      <c r="AQ24" s="509">
        <v>0</v>
      </c>
      <c r="AW24" s="509">
        <v>0</v>
      </c>
      <c r="AY24" s="509">
        <v>3</v>
      </c>
      <c r="BA24" s="509">
        <v>5</v>
      </c>
      <c r="BC24" s="509">
        <v>8</v>
      </c>
      <c r="BG24" s="509">
        <v>0</v>
      </c>
      <c r="BI24" s="509">
        <v>0</v>
      </c>
      <c r="BK24" s="509">
        <v>13</v>
      </c>
      <c r="BM24" s="509">
        <v>21</v>
      </c>
      <c r="BO24" s="509">
        <v>34</v>
      </c>
      <c r="BQ24" s="509">
        <v>3</v>
      </c>
      <c r="BS24" s="509">
        <v>5</v>
      </c>
      <c r="BU24" s="509">
        <v>8</v>
      </c>
      <c r="CA24" s="509">
        <v>0</v>
      </c>
      <c r="CC24" s="509">
        <v>1</v>
      </c>
      <c r="CE24" s="509">
        <v>0</v>
      </c>
      <c r="CG24" s="509">
        <v>1</v>
      </c>
      <c r="CM24" s="509">
        <v>0</v>
      </c>
      <c r="CS24" s="509">
        <v>0</v>
      </c>
      <c r="CY24" s="509">
        <v>0</v>
      </c>
    </row>
    <row r="25" spans="1:103" s="509" customFormat="1">
      <c r="A25" s="508" t="s">
        <v>551</v>
      </c>
      <c r="B25" s="509" t="s">
        <v>325</v>
      </c>
      <c r="C25" s="509">
        <v>15</v>
      </c>
      <c r="E25" s="509">
        <v>1233</v>
      </c>
      <c r="G25" s="509">
        <v>1248</v>
      </c>
      <c r="K25" s="509">
        <v>106</v>
      </c>
      <c r="M25" s="509">
        <v>106</v>
      </c>
      <c r="Q25" s="509">
        <v>0</v>
      </c>
      <c r="S25" s="509">
        <v>0</v>
      </c>
      <c r="U25" s="509">
        <v>0</v>
      </c>
      <c r="W25" s="509">
        <v>0</v>
      </c>
      <c r="Y25" s="509">
        <v>0</v>
      </c>
      <c r="AE25" s="509">
        <v>0</v>
      </c>
      <c r="AI25" s="509">
        <v>0</v>
      </c>
      <c r="AK25" s="509">
        <v>0</v>
      </c>
      <c r="AQ25" s="509">
        <v>0</v>
      </c>
      <c r="AS25" s="509">
        <v>1</v>
      </c>
      <c r="AT25" s="509">
        <v>1</v>
      </c>
      <c r="AU25" s="509">
        <v>3</v>
      </c>
      <c r="AW25" s="509">
        <v>4</v>
      </c>
      <c r="AY25" s="509">
        <v>20</v>
      </c>
      <c r="AZ25" s="509">
        <v>6</v>
      </c>
      <c r="BA25" s="509">
        <v>41</v>
      </c>
      <c r="BB25" s="509">
        <v>4</v>
      </c>
      <c r="BC25" s="509">
        <v>61</v>
      </c>
      <c r="BD25" s="509">
        <v>10</v>
      </c>
      <c r="BE25" s="509">
        <v>4</v>
      </c>
      <c r="BG25" s="509">
        <v>0</v>
      </c>
      <c r="BI25" s="509">
        <v>4</v>
      </c>
      <c r="BK25" s="509">
        <v>13</v>
      </c>
      <c r="BL25" s="509">
        <v>4</v>
      </c>
      <c r="BM25" s="509">
        <v>327</v>
      </c>
      <c r="BN25" s="509">
        <v>2</v>
      </c>
      <c r="BO25" s="509">
        <v>340</v>
      </c>
      <c r="BP25" s="509">
        <v>6</v>
      </c>
      <c r="BQ25" s="509">
        <v>23</v>
      </c>
      <c r="BR25" s="509">
        <v>9</v>
      </c>
      <c r="BS25" s="509">
        <v>44</v>
      </c>
      <c r="BT25" s="509">
        <v>6</v>
      </c>
      <c r="BU25" s="509">
        <v>67</v>
      </c>
      <c r="BV25" s="509">
        <v>15</v>
      </c>
      <c r="CA25" s="509">
        <v>0</v>
      </c>
      <c r="CC25" s="509">
        <v>1</v>
      </c>
      <c r="CE25" s="509">
        <v>3</v>
      </c>
      <c r="CG25" s="509">
        <v>4</v>
      </c>
      <c r="CM25" s="509">
        <v>0</v>
      </c>
      <c r="CS25" s="509">
        <v>0</v>
      </c>
      <c r="CY25" s="509">
        <v>0</v>
      </c>
    </row>
    <row r="26" spans="1:103" s="509" customFormat="1">
      <c r="A26" s="508" t="s">
        <v>552</v>
      </c>
      <c r="B26" s="509" t="s">
        <v>1435</v>
      </c>
      <c r="E26" s="509">
        <v>55</v>
      </c>
      <c r="G26" s="509">
        <v>55</v>
      </c>
      <c r="M26" s="509">
        <v>0</v>
      </c>
      <c r="Q26" s="509">
        <v>0</v>
      </c>
      <c r="S26" s="509">
        <v>0</v>
      </c>
      <c r="U26" s="509">
        <v>0</v>
      </c>
      <c r="W26" s="509">
        <v>0</v>
      </c>
      <c r="Y26" s="509">
        <v>0</v>
      </c>
      <c r="AE26" s="509">
        <v>0</v>
      </c>
      <c r="AI26" s="509">
        <v>0</v>
      </c>
      <c r="AK26" s="509">
        <v>0</v>
      </c>
      <c r="AQ26" s="509">
        <v>0</v>
      </c>
      <c r="AW26" s="509">
        <v>0</v>
      </c>
      <c r="BC26" s="509">
        <v>0</v>
      </c>
      <c r="BG26" s="509">
        <v>0</v>
      </c>
      <c r="BI26" s="509">
        <v>0</v>
      </c>
      <c r="BO26" s="509">
        <v>0</v>
      </c>
      <c r="BS26" s="509">
        <v>1</v>
      </c>
      <c r="BU26" s="509">
        <v>1</v>
      </c>
      <c r="CA26" s="509">
        <v>0</v>
      </c>
      <c r="CC26" s="509">
        <v>0</v>
      </c>
      <c r="CG26" s="509">
        <v>0</v>
      </c>
      <c r="CM26" s="509">
        <v>0</v>
      </c>
      <c r="CS26" s="509">
        <v>0</v>
      </c>
      <c r="CY26" s="509">
        <v>0</v>
      </c>
    </row>
    <row r="27" spans="1:103" s="509" customFormat="1">
      <c r="A27" s="508" t="s">
        <v>553</v>
      </c>
      <c r="B27" s="509" t="s">
        <v>1436</v>
      </c>
      <c r="G27" s="509">
        <v>0</v>
      </c>
      <c r="M27" s="509">
        <v>0</v>
      </c>
      <c r="Q27" s="509">
        <v>0</v>
      </c>
      <c r="S27" s="509">
        <v>0</v>
      </c>
      <c r="U27" s="509">
        <v>0</v>
      </c>
      <c r="W27" s="509">
        <v>0</v>
      </c>
      <c r="Y27" s="509">
        <v>0</v>
      </c>
      <c r="AE27" s="509">
        <v>0</v>
      </c>
      <c r="AI27" s="509">
        <v>0</v>
      </c>
      <c r="AK27" s="509">
        <v>0</v>
      </c>
      <c r="AQ27" s="509">
        <v>0</v>
      </c>
      <c r="AW27" s="509">
        <v>0</v>
      </c>
      <c r="AY27" s="509">
        <v>1</v>
      </c>
      <c r="BC27" s="509">
        <v>1</v>
      </c>
      <c r="BG27" s="509">
        <v>0</v>
      </c>
      <c r="BI27" s="509">
        <v>0</v>
      </c>
      <c r="BK27" s="509">
        <v>5</v>
      </c>
      <c r="BM27" s="509">
        <v>2</v>
      </c>
      <c r="BO27" s="509">
        <v>7</v>
      </c>
      <c r="BQ27" s="509">
        <v>1</v>
      </c>
      <c r="BU27" s="509">
        <v>1</v>
      </c>
      <c r="CA27" s="509">
        <v>0</v>
      </c>
      <c r="CC27" s="509">
        <v>0</v>
      </c>
      <c r="CG27" s="509">
        <v>0</v>
      </c>
      <c r="CM27" s="509">
        <v>0</v>
      </c>
      <c r="CS27" s="509">
        <v>0</v>
      </c>
      <c r="CY27" s="509">
        <v>0</v>
      </c>
    </row>
    <row r="28" spans="1:103" s="509" customFormat="1">
      <c r="A28" s="508" t="s">
        <v>554</v>
      </c>
      <c r="B28" s="509" t="s">
        <v>328</v>
      </c>
      <c r="C28" s="509">
        <v>17</v>
      </c>
      <c r="E28" s="509">
        <v>993</v>
      </c>
      <c r="G28" s="509">
        <v>1010</v>
      </c>
      <c r="I28" s="509">
        <v>1</v>
      </c>
      <c r="K28" s="509">
        <v>881</v>
      </c>
      <c r="M28" s="509">
        <v>882</v>
      </c>
      <c r="O28" s="509">
        <v>1</v>
      </c>
      <c r="Q28" s="509">
        <v>2</v>
      </c>
      <c r="S28" s="509">
        <v>3</v>
      </c>
      <c r="W28" s="509">
        <v>0</v>
      </c>
      <c r="Y28" s="509">
        <v>0</v>
      </c>
      <c r="AA28" s="509">
        <v>1</v>
      </c>
      <c r="AE28" s="509">
        <v>1</v>
      </c>
      <c r="AI28" s="509">
        <v>0</v>
      </c>
      <c r="AK28" s="509">
        <v>0</v>
      </c>
      <c r="AO28" s="509">
        <v>2</v>
      </c>
      <c r="AQ28" s="509">
        <v>2</v>
      </c>
      <c r="AW28" s="509">
        <v>0</v>
      </c>
      <c r="AY28" s="509">
        <v>36</v>
      </c>
      <c r="BA28" s="509">
        <v>35</v>
      </c>
      <c r="BC28" s="509">
        <v>71</v>
      </c>
      <c r="BE28" s="509">
        <v>6</v>
      </c>
      <c r="BG28" s="509">
        <v>0</v>
      </c>
      <c r="BI28" s="509">
        <v>6</v>
      </c>
      <c r="BK28" s="509">
        <v>185</v>
      </c>
      <c r="BM28" s="509">
        <v>182</v>
      </c>
      <c r="BO28" s="509">
        <v>367</v>
      </c>
      <c r="BQ28" s="509">
        <v>36</v>
      </c>
      <c r="BS28" s="509">
        <v>35</v>
      </c>
      <c r="BU28" s="509">
        <v>71</v>
      </c>
      <c r="CA28" s="509">
        <v>0</v>
      </c>
      <c r="CC28" s="509">
        <v>1</v>
      </c>
      <c r="CG28" s="509">
        <v>1</v>
      </c>
      <c r="CM28" s="509">
        <v>0</v>
      </c>
      <c r="CS28" s="509">
        <v>0</v>
      </c>
      <c r="CY28" s="509">
        <v>0</v>
      </c>
    </row>
    <row r="29" spans="1:103" s="509" customFormat="1">
      <c r="A29" s="508" t="s">
        <v>555</v>
      </c>
      <c r="B29" s="509" t="s">
        <v>329</v>
      </c>
      <c r="G29" s="509">
        <v>0</v>
      </c>
      <c r="M29" s="509">
        <v>0</v>
      </c>
      <c r="Q29" s="509">
        <v>0</v>
      </c>
      <c r="S29" s="509">
        <v>0</v>
      </c>
      <c r="U29" s="509">
        <v>0</v>
      </c>
      <c r="W29" s="509">
        <v>0</v>
      </c>
      <c r="Y29" s="509">
        <v>0</v>
      </c>
      <c r="AE29" s="509">
        <v>0</v>
      </c>
      <c r="AI29" s="509">
        <v>0</v>
      </c>
      <c r="AK29" s="509">
        <v>0</v>
      </c>
      <c r="AQ29" s="509">
        <v>0</v>
      </c>
      <c r="AW29" s="509">
        <v>0</v>
      </c>
      <c r="AY29" s="509">
        <v>1</v>
      </c>
      <c r="BA29" s="509">
        <v>2</v>
      </c>
      <c r="BC29" s="509">
        <v>3</v>
      </c>
      <c r="BG29" s="509">
        <v>0</v>
      </c>
      <c r="BI29" s="509">
        <v>0</v>
      </c>
      <c r="BK29" s="509">
        <v>1</v>
      </c>
      <c r="BO29" s="509">
        <v>1</v>
      </c>
      <c r="BQ29" s="509">
        <v>1</v>
      </c>
      <c r="BU29" s="509">
        <v>1</v>
      </c>
      <c r="CA29" s="509">
        <v>0</v>
      </c>
      <c r="CC29" s="509">
        <v>1</v>
      </c>
      <c r="CG29" s="509">
        <v>1</v>
      </c>
      <c r="CM29" s="509">
        <v>0</v>
      </c>
      <c r="CS29" s="509">
        <v>0</v>
      </c>
      <c r="CY29" s="509">
        <v>0</v>
      </c>
    </row>
    <row r="30" spans="1:103" s="509" customFormat="1">
      <c r="A30" s="508" t="s">
        <v>556</v>
      </c>
      <c r="B30" s="509" t="s">
        <v>330</v>
      </c>
      <c r="C30" s="509">
        <v>11</v>
      </c>
      <c r="E30" s="509">
        <v>106</v>
      </c>
      <c r="G30" s="509">
        <v>117</v>
      </c>
      <c r="I30" s="509">
        <v>1</v>
      </c>
      <c r="K30" s="509">
        <v>24</v>
      </c>
      <c r="M30" s="509">
        <v>25</v>
      </c>
      <c r="Q30" s="509">
        <v>0</v>
      </c>
      <c r="S30" s="509">
        <v>0</v>
      </c>
      <c r="U30" s="509">
        <v>0</v>
      </c>
      <c r="W30" s="509">
        <v>0</v>
      </c>
      <c r="Y30" s="509">
        <v>0</v>
      </c>
      <c r="AE30" s="509">
        <v>0</v>
      </c>
      <c r="AI30" s="509">
        <v>0</v>
      </c>
      <c r="AK30" s="509">
        <v>0</v>
      </c>
      <c r="AQ30" s="509">
        <v>0</v>
      </c>
      <c r="AW30" s="509">
        <v>0</v>
      </c>
      <c r="AY30" s="509">
        <v>14</v>
      </c>
      <c r="BA30" s="509">
        <v>18</v>
      </c>
      <c r="BC30" s="509">
        <v>32</v>
      </c>
      <c r="BG30" s="509">
        <v>0</v>
      </c>
      <c r="BI30" s="509">
        <v>0</v>
      </c>
      <c r="BK30" s="509">
        <v>145</v>
      </c>
      <c r="BM30" s="509">
        <v>172</v>
      </c>
      <c r="BO30" s="509">
        <v>317</v>
      </c>
      <c r="BQ30" s="509">
        <v>14</v>
      </c>
      <c r="BS30" s="509">
        <v>18</v>
      </c>
      <c r="BU30" s="509">
        <v>32</v>
      </c>
      <c r="CA30" s="509">
        <v>0</v>
      </c>
      <c r="CC30" s="509">
        <v>11</v>
      </c>
      <c r="CE30" s="509">
        <v>106</v>
      </c>
      <c r="CG30" s="509">
        <v>117</v>
      </c>
      <c r="CM30" s="509">
        <v>0</v>
      </c>
      <c r="CS30" s="509">
        <v>0</v>
      </c>
      <c r="CY30" s="509">
        <v>0</v>
      </c>
    </row>
    <row r="31" spans="1:103" s="509" customFormat="1">
      <c r="A31" s="508" t="s">
        <v>557</v>
      </c>
      <c r="B31" s="509" t="s">
        <v>1438</v>
      </c>
      <c r="C31" s="509">
        <v>4</v>
      </c>
      <c r="E31" s="509">
        <v>104</v>
      </c>
      <c r="G31" s="509">
        <v>108</v>
      </c>
      <c r="I31" s="509">
        <v>1</v>
      </c>
      <c r="K31" s="509">
        <v>29</v>
      </c>
      <c r="M31" s="509">
        <v>30</v>
      </c>
      <c r="Q31" s="509">
        <v>0</v>
      </c>
      <c r="S31" s="509">
        <v>0</v>
      </c>
      <c r="U31" s="509">
        <v>0</v>
      </c>
      <c r="W31" s="509">
        <v>0</v>
      </c>
      <c r="Y31" s="509">
        <v>0</v>
      </c>
      <c r="AE31" s="509">
        <v>0</v>
      </c>
      <c r="AI31" s="509">
        <v>0</v>
      </c>
      <c r="AK31" s="509">
        <v>0</v>
      </c>
      <c r="AQ31" s="509">
        <v>0</v>
      </c>
      <c r="AW31" s="509">
        <v>0</v>
      </c>
      <c r="AY31" s="509">
        <v>1</v>
      </c>
      <c r="BA31" s="509">
        <v>2</v>
      </c>
      <c r="BC31" s="509">
        <v>3</v>
      </c>
      <c r="BG31" s="509">
        <v>0</v>
      </c>
      <c r="BI31" s="509">
        <v>0</v>
      </c>
      <c r="BK31" s="509">
        <v>3</v>
      </c>
      <c r="BM31" s="509">
        <v>4</v>
      </c>
      <c r="BO31" s="509">
        <v>7</v>
      </c>
      <c r="BQ31" s="509">
        <v>1</v>
      </c>
      <c r="BS31" s="509">
        <v>2</v>
      </c>
      <c r="BU31" s="509">
        <v>3</v>
      </c>
      <c r="CA31" s="509">
        <v>0</v>
      </c>
      <c r="CC31" s="509">
        <v>4</v>
      </c>
      <c r="CE31" s="509">
        <v>104</v>
      </c>
      <c r="CG31" s="509">
        <v>108</v>
      </c>
      <c r="CM31" s="509">
        <v>0</v>
      </c>
      <c r="CS31" s="509">
        <v>0</v>
      </c>
      <c r="CY31" s="509">
        <v>0</v>
      </c>
    </row>
    <row r="32" spans="1:103" s="509" customFormat="1">
      <c r="A32" s="508" t="s">
        <v>558</v>
      </c>
      <c r="B32" s="509" t="s">
        <v>331</v>
      </c>
      <c r="C32" s="509">
        <v>0</v>
      </c>
      <c r="E32" s="509">
        <v>41</v>
      </c>
      <c r="G32" s="509">
        <v>41</v>
      </c>
      <c r="M32" s="509">
        <v>0</v>
      </c>
      <c r="Q32" s="509">
        <v>0</v>
      </c>
      <c r="S32" s="509">
        <v>0</v>
      </c>
      <c r="U32" s="509">
        <v>0</v>
      </c>
      <c r="W32" s="509">
        <v>0</v>
      </c>
      <c r="Y32" s="509">
        <v>0</v>
      </c>
      <c r="AE32" s="509">
        <v>0</v>
      </c>
      <c r="AI32" s="509">
        <v>0</v>
      </c>
      <c r="AK32" s="509">
        <v>0</v>
      </c>
      <c r="AQ32" s="509">
        <v>0</v>
      </c>
      <c r="AW32" s="509">
        <v>0</v>
      </c>
      <c r="AY32" s="509">
        <v>3</v>
      </c>
      <c r="BA32" s="509">
        <v>12</v>
      </c>
      <c r="BC32" s="509">
        <v>15</v>
      </c>
      <c r="BG32" s="509">
        <v>0</v>
      </c>
      <c r="BI32" s="509">
        <v>0</v>
      </c>
      <c r="BK32" s="509">
        <v>3</v>
      </c>
      <c r="BM32" s="509">
        <v>3</v>
      </c>
      <c r="BO32" s="509">
        <v>6</v>
      </c>
      <c r="BQ32" s="509">
        <v>3</v>
      </c>
      <c r="BS32" s="509">
        <v>12</v>
      </c>
      <c r="BU32" s="509">
        <v>15</v>
      </c>
      <c r="CA32" s="509">
        <v>0</v>
      </c>
      <c r="CC32" s="509">
        <v>0</v>
      </c>
      <c r="CE32" s="509">
        <v>41</v>
      </c>
      <c r="CG32" s="509">
        <v>41</v>
      </c>
      <c r="CM32" s="509">
        <v>0</v>
      </c>
      <c r="CS32" s="509">
        <v>0</v>
      </c>
      <c r="CY32" s="509">
        <v>0</v>
      </c>
    </row>
    <row r="33" spans="1:103" s="509" customFormat="1">
      <c r="A33" s="508" t="s">
        <v>559</v>
      </c>
      <c r="B33" s="509" t="s">
        <v>1439</v>
      </c>
      <c r="C33" s="509">
        <v>0</v>
      </c>
      <c r="E33" s="509">
        <v>15</v>
      </c>
      <c r="G33" s="509">
        <v>15</v>
      </c>
      <c r="K33" s="509">
        <v>6</v>
      </c>
      <c r="M33" s="509">
        <v>6</v>
      </c>
      <c r="Q33" s="509">
        <v>0</v>
      </c>
      <c r="S33" s="509">
        <v>0</v>
      </c>
      <c r="U33" s="509">
        <v>0</v>
      </c>
      <c r="W33" s="509">
        <v>0</v>
      </c>
      <c r="Y33" s="509">
        <v>0</v>
      </c>
      <c r="AE33" s="509">
        <v>0</v>
      </c>
      <c r="AI33" s="509">
        <v>0</v>
      </c>
      <c r="AK33" s="509">
        <v>0</v>
      </c>
      <c r="AQ33" s="509">
        <v>0</v>
      </c>
      <c r="AW33" s="509">
        <v>0</v>
      </c>
      <c r="AY33" s="509">
        <v>10</v>
      </c>
      <c r="BA33" s="509">
        <v>6</v>
      </c>
      <c r="BC33" s="509">
        <v>16</v>
      </c>
      <c r="BG33" s="509">
        <v>0</v>
      </c>
      <c r="BI33" s="509">
        <v>0</v>
      </c>
      <c r="BO33" s="509">
        <v>0</v>
      </c>
      <c r="BQ33" s="509">
        <v>10</v>
      </c>
      <c r="BS33" s="509">
        <v>6</v>
      </c>
      <c r="BU33" s="509">
        <v>16</v>
      </c>
      <c r="CA33" s="509">
        <v>0</v>
      </c>
      <c r="CC33" s="509">
        <v>0</v>
      </c>
      <c r="CE33" s="509">
        <v>15</v>
      </c>
      <c r="CG33" s="509">
        <v>15</v>
      </c>
      <c r="CM33" s="509">
        <v>0</v>
      </c>
      <c r="CS33" s="509">
        <v>0</v>
      </c>
      <c r="CY33" s="509">
        <v>0</v>
      </c>
    </row>
    <row r="34" spans="1:103" s="509" customFormat="1">
      <c r="A34" s="508" t="s">
        <v>560</v>
      </c>
      <c r="B34" s="509" t="s">
        <v>333</v>
      </c>
      <c r="E34" s="509">
        <v>9</v>
      </c>
      <c r="G34" s="509">
        <v>9</v>
      </c>
      <c r="K34" s="509">
        <v>4</v>
      </c>
      <c r="M34" s="509">
        <v>4</v>
      </c>
      <c r="Q34" s="509">
        <v>0</v>
      </c>
      <c r="S34" s="509">
        <v>0</v>
      </c>
      <c r="U34" s="509">
        <v>0</v>
      </c>
      <c r="W34" s="509">
        <v>0</v>
      </c>
      <c r="Y34" s="509">
        <v>0</v>
      </c>
      <c r="AE34" s="509">
        <v>0</v>
      </c>
      <c r="AI34" s="509">
        <v>0</v>
      </c>
      <c r="AK34" s="509">
        <v>0</v>
      </c>
      <c r="AQ34" s="509">
        <v>0</v>
      </c>
      <c r="AW34" s="509">
        <v>0</v>
      </c>
      <c r="AY34" s="509">
        <v>6</v>
      </c>
      <c r="BA34" s="509">
        <v>2</v>
      </c>
      <c r="BC34" s="509">
        <v>8</v>
      </c>
      <c r="BG34" s="509">
        <v>0</v>
      </c>
      <c r="BI34" s="509">
        <v>0</v>
      </c>
      <c r="BK34" s="509">
        <v>1</v>
      </c>
      <c r="BM34" s="509">
        <v>2</v>
      </c>
      <c r="BO34" s="509">
        <v>3</v>
      </c>
      <c r="BQ34" s="509">
        <v>6</v>
      </c>
      <c r="BS34" s="509">
        <v>2</v>
      </c>
      <c r="BU34" s="509">
        <v>8</v>
      </c>
      <c r="CA34" s="509">
        <v>0</v>
      </c>
      <c r="CC34" s="509">
        <v>0</v>
      </c>
      <c r="CE34" s="509">
        <v>13</v>
      </c>
      <c r="CG34" s="509">
        <v>13</v>
      </c>
      <c r="CM34" s="509">
        <v>0</v>
      </c>
      <c r="CS34" s="509">
        <v>0</v>
      </c>
      <c r="CY34" s="509">
        <v>0</v>
      </c>
    </row>
    <row r="35" spans="1:103" s="509" customFormat="1">
      <c r="A35" s="508" t="s">
        <v>561</v>
      </c>
      <c r="B35" s="509" t="s">
        <v>334</v>
      </c>
      <c r="C35" s="509">
        <v>0</v>
      </c>
      <c r="E35" s="509">
        <v>373</v>
      </c>
      <c r="G35" s="509">
        <v>373</v>
      </c>
      <c r="K35" s="509">
        <v>158</v>
      </c>
      <c r="M35" s="509">
        <v>158</v>
      </c>
      <c r="O35" s="509">
        <v>1</v>
      </c>
      <c r="Q35" s="509">
        <v>0</v>
      </c>
      <c r="S35" s="509">
        <v>1</v>
      </c>
      <c r="U35" s="509">
        <v>0</v>
      </c>
      <c r="W35" s="509">
        <v>0</v>
      </c>
      <c r="Y35" s="509">
        <v>0</v>
      </c>
      <c r="AE35" s="509">
        <v>0</v>
      </c>
      <c r="AI35" s="509">
        <v>0</v>
      </c>
      <c r="AK35" s="509">
        <v>0</v>
      </c>
      <c r="AO35" s="509">
        <v>1</v>
      </c>
      <c r="AQ35" s="509">
        <v>1</v>
      </c>
      <c r="AW35" s="509">
        <v>0</v>
      </c>
      <c r="AY35" s="509">
        <v>16</v>
      </c>
      <c r="BA35" s="509">
        <v>70</v>
      </c>
      <c r="BC35" s="509">
        <v>86</v>
      </c>
      <c r="BG35" s="509">
        <v>0</v>
      </c>
      <c r="BI35" s="509">
        <v>0</v>
      </c>
      <c r="BK35" s="509">
        <v>4</v>
      </c>
      <c r="BM35" s="509">
        <v>11</v>
      </c>
      <c r="BO35" s="509">
        <v>15</v>
      </c>
      <c r="BQ35" s="509">
        <v>13</v>
      </c>
      <c r="BS35" s="509">
        <v>62</v>
      </c>
      <c r="BU35" s="509">
        <v>75</v>
      </c>
      <c r="BW35" s="509">
        <v>0</v>
      </c>
      <c r="CA35" s="509">
        <v>0</v>
      </c>
      <c r="CC35" s="509">
        <v>0</v>
      </c>
      <c r="CE35" s="509">
        <v>104</v>
      </c>
      <c r="CG35" s="509">
        <v>104</v>
      </c>
      <c r="CK35" s="509">
        <v>1</v>
      </c>
      <c r="CM35" s="509">
        <v>1</v>
      </c>
      <c r="CS35" s="509">
        <v>0</v>
      </c>
      <c r="CY35" s="509">
        <v>0</v>
      </c>
    </row>
    <row r="36" spans="1:103" s="509" customFormat="1">
      <c r="A36" s="508" t="s">
        <v>562</v>
      </c>
      <c r="B36" s="509" t="s">
        <v>2778</v>
      </c>
      <c r="C36" s="509">
        <v>1</v>
      </c>
      <c r="E36" s="509">
        <v>3</v>
      </c>
      <c r="G36" s="509">
        <v>4</v>
      </c>
      <c r="M36" s="509">
        <v>0</v>
      </c>
      <c r="Q36" s="509">
        <v>0</v>
      </c>
      <c r="S36" s="509">
        <v>0</v>
      </c>
      <c r="U36" s="509">
        <v>0</v>
      </c>
      <c r="W36" s="509">
        <v>0</v>
      </c>
      <c r="Y36" s="509">
        <v>0</v>
      </c>
      <c r="AE36" s="509">
        <v>0</v>
      </c>
      <c r="AI36" s="509">
        <v>0</v>
      </c>
      <c r="AK36" s="509">
        <v>0</v>
      </c>
      <c r="AQ36" s="509">
        <v>0</v>
      </c>
      <c r="AW36" s="509">
        <v>0</v>
      </c>
      <c r="AY36" s="509">
        <v>2</v>
      </c>
      <c r="BA36" s="509">
        <v>8</v>
      </c>
      <c r="BC36" s="509">
        <v>10</v>
      </c>
      <c r="BG36" s="509">
        <v>0</v>
      </c>
      <c r="BI36" s="509">
        <v>0</v>
      </c>
      <c r="BO36" s="509">
        <v>0</v>
      </c>
      <c r="BQ36" s="509">
        <v>2</v>
      </c>
      <c r="BS36" s="509">
        <v>8</v>
      </c>
      <c r="BU36" s="509">
        <v>10</v>
      </c>
      <c r="CA36" s="509">
        <v>0</v>
      </c>
      <c r="CC36" s="509">
        <v>0</v>
      </c>
      <c r="CG36" s="509">
        <v>0</v>
      </c>
      <c r="CM36" s="509">
        <v>0</v>
      </c>
      <c r="CS36" s="509">
        <v>0</v>
      </c>
      <c r="CY36" s="509">
        <v>0</v>
      </c>
    </row>
    <row r="37" spans="1:103" s="509" customFormat="1">
      <c r="A37" s="508" t="s">
        <v>563</v>
      </c>
      <c r="B37" s="509" t="s">
        <v>336</v>
      </c>
      <c r="E37" s="509">
        <v>6</v>
      </c>
      <c r="G37" s="509">
        <v>6</v>
      </c>
      <c r="K37" s="509">
        <v>1</v>
      </c>
      <c r="M37" s="509">
        <v>1</v>
      </c>
      <c r="Q37" s="509">
        <v>0</v>
      </c>
      <c r="S37" s="509">
        <v>0</v>
      </c>
      <c r="U37" s="509">
        <v>0</v>
      </c>
      <c r="W37" s="509">
        <v>0</v>
      </c>
      <c r="Y37" s="509">
        <v>0</v>
      </c>
      <c r="AE37" s="509">
        <v>0</v>
      </c>
      <c r="AI37" s="509">
        <v>0</v>
      </c>
      <c r="AK37" s="509">
        <v>0</v>
      </c>
      <c r="AQ37" s="509">
        <v>0</v>
      </c>
      <c r="AW37" s="509">
        <v>0</v>
      </c>
      <c r="BA37" s="509">
        <v>2</v>
      </c>
      <c r="BC37" s="509">
        <v>2</v>
      </c>
      <c r="BG37" s="509">
        <v>0</v>
      </c>
      <c r="BI37" s="509">
        <v>0</v>
      </c>
      <c r="BO37" s="509">
        <v>0</v>
      </c>
      <c r="BS37" s="509">
        <v>2</v>
      </c>
      <c r="BU37" s="509">
        <v>2</v>
      </c>
      <c r="CA37" s="509">
        <v>0</v>
      </c>
      <c r="CC37" s="509">
        <v>0</v>
      </c>
      <c r="CG37" s="509">
        <v>0</v>
      </c>
      <c r="CM37" s="509">
        <v>0</v>
      </c>
      <c r="CS37" s="509">
        <v>0</v>
      </c>
      <c r="CY37" s="509">
        <v>0</v>
      </c>
    </row>
    <row r="38" spans="1:103" s="509" customFormat="1">
      <c r="A38" s="508" t="s">
        <v>564</v>
      </c>
      <c r="B38" s="509" t="s">
        <v>337</v>
      </c>
      <c r="E38" s="509">
        <v>39</v>
      </c>
      <c r="G38" s="509">
        <v>39</v>
      </c>
      <c r="M38" s="509">
        <v>0</v>
      </c>
      <c r="Q38" s="509">
        <v>0</v>
      </c>
      <c r="S38" s="509">
        <v>0</v>
      </c>
      <c r="U38" s="509">
        <v>0</v>
      </c>
      <c r="W38" s="509">
        <v>0</v>
      </c>
      <c r="Y38" s="509">
        <v>0</v>
      </c>
      <c r="AE38" s="509">
        <v>0</v>
      </c>
      <c r="AI38" s="509">
        <v>0</v>
      </c>
      <c r="AK38" s="509">
        <v>0</v>
      </c>
      <c r="AQ38" s="509">
        <v>0</v>
      </c>
      <c r="AW38" s="509">
        <v>0</v>
      </c>
      <c r="AY38" s="509">
        <v>2</v>
      </c>
      <c r="BC38" s="509">
        <v>2</v>
      </c>
      <c r="BG38" s="509">
        <v>0</v>
      </c>
      <c r="BI38" s="509">
        <v>0</v>
      </c>
      <c r="BK38" s="509">
        <v>1</v>
      </c>
      <c r="BO38" s="509">
        <v>1</v>
      </c>
      <c r="BQ38" s="509">
        <v>2</v>
      </c>
      <c r="BU38" s="509">
        <v>2</v>
      </c>
      <c r="CA38" s="509">
        <v>0</v>
      </c>
      <c r="CC38" s="509">
        <v>0</v>
      </c>
      <c r="CE38" s="509">
        <v>18</v>
      </c>
      <c r="CG38" s="509">
        <v>18</v>
      </c>
      <c r="CM38" s="509">
        <v>0</v>
      </c>
      <c r="CS38" s="509">
        <v>0</v>
      </c>
      <c r="CY38" s="509">
        <v>0</v>
      </c>
    </row>
    <row r="39" spans="1:103" s="509" customFormat="1">
      <c r="A39" s="508" t="s">
        <v>565</v>
      </c>
      <c r="B39" s="509" t="s">
        <v>338</v>
      </c>
      <c r="G39" s="509">
        <v>0</v>
      </c>
      <c r="M39" s="509">
        <v>0</v>
      </c>
      <c r="Q39" s="509">
        <v>0</v>
      </c>
      <c r="S39" s="509">
        <v>0</v>
      </c>
      <c r="U39" s="509">
        <v>0</v>
      </c>
      <c r="W39" s="509">
        <v>0</v>
      </c>
      <c r="Y39" s="509">
        <v>0</v>
      </c>
      <c r="AE39" s="509">
        <v>0</v>
      </c>
      <c r="AI39" s="509">
        <v>0</v>
      </c>
      <c r="AK39" s="509">
        <v>0</v>
      </c>
      <c r="AQ39" s="509">
        <v>0</v>
      </c>
      <c r="AW39" s="509">
        <v>0</v>
      </c>
      <c r="BA39" s="509">
        <v>8</v>
      </c>
      <c r="BC39" s="509">
        <v>8</v>
      </c>
      <c r="BG39" s="509">
        <v>0</v>
      </c>
      <c r="BI39" s="509">
        <v>0</v>
      </c>
      <c r="BO39" s="509">
        <v>0</v>
      </c>
      <c r="BS39" s="509">
        <v>8</v>
      </c>
      <c r="BU39" s="509">
        <v>8</v>
      </c>
      <c r="CA39" s="509">
        <v>0</v>
      </c>
      <c r="CC39" s="509">
        <v>0</v>
      </c>
      <c r="CG39" s="509">
        <v>0</v>
      </c>
      <c r="CM39" s="509">
        <v>0</v>
      </c>
      <c r="CS39" s="509">
        <v>0</v>
      </c>
      <c r="CY39" s="509">
        <v>0</v>
      </c>
    </row>
    <row r="40" spans="1:103" s="509" customFormat="1">
      <c r="A40" s="508" t="s">
        <v>566</v>
      </c>
      <c r="B40" s="509" t="s">
        <v>339</v>
      </c>
      <c r="G40" s="509">
        <v>0</v>
      </c>
      <c r="M40" s="509">
        <v>0</v>
      </c>
      <c r="Q40" s="509">
        <v>0</v>
      </c>
      <c r="S40" s="509">
        <v>0</v>
      </c>
      <c r="U40" s="509">
        <v>0</v>
      </c>
      <c r="W40" s="509">
        <v>0</v>
      </c>
      <c r="Y40" s="509">
        <v>0</v>
      </c>
      <c r="AE40" s="509">
        <v>0</v>
      </c>
      <c r="AI40" s="509">
        <v>0</v>
      </c>
      <c r="AK40" s="509">
        <v>0</v>
      </c>
      <c r="AQ40" s="509">
        <v>0</v>
      </c>
      <c r="AW40" s="509">
        <v>0</v>
      </c>
      <c r="AY40" s="509">
        <v>2</v>
      </c>
      <c r="BA40" s="509">
        <v>1</v>
      </c>
      <c r="BC40" s="509">
        <v>3</v>
      </c>
      <c r="BG40" s="509">
        <v>0</v>
      </c>
      <c r="BI40" s="509">
        <v>0</v>
      </c>
      <c r="BO40" s="509">
        <v>0</v>
      </c>
      <c r="BQ40" s="509">
        <v>2</v>
      </c>
      <c r="BS40" s="509">
        <v>1</v>
      </c>
      <c r="BU40" s="509">
        <v>3</v>
      </c>
      <c r="CA40" s="509">
        <v>0</v>
      </c>
      <c r="CC40" s="509">
        <v>0</v>
      </c>
      <c r="CG40" s="509">
        <v>0</v>
      </c>
      <c r="CM40" s="509">
        <v>0</v>
      </c>
      <c r="CS40" s="509">
        <v>0</v>
      </c>
      <c r="CY40" s="509">
        <v>0</v>
      </c>
    </row>
    <row r="41" spans="1:103" s="509" customFormat="1">
      <c r="A41" s="508" t="s">
        <v>567</v>
      </c>
      <c r="B41" s="509" t="s">
        <v>340</v>
      </c>
      <c r="G41" s="509">
        <v>0</v>
      </c>
      <c r="M41" s="509">
        <v>0</v>
      </c>
      <c r="Q41" s="509">
        <v>0</v>
      </c>
      <c r="S41" s="509">
        <v>0</v>
      </c>
      <c r="U41" s="509">
        <v>0</v>
      </c>
      <c r="W41" s="509">
        <v>0</v>
      </c>
      <c r="Y41" s="509">
        <v>0</v>
      </c>
      <c r="AE41" s="509">
        <v>0</v>
      </c>
      <c r="AI41" s="509">
        <v>0</v>
      </c>
      <c r="AK41" s="509">
        <v>0</v>
      </c>
      <c r="AQ41" s="509">
        <v>0</v>
      </c>
      <c r="AW41" s="509">
        <v>0</v>
      </c>
      <c r="AY41" s="509">
        <v>1</v>
      </c>
      <c r="BC41" s="509">
        <v>1</v>
      </c>
      <c r="BG41" s="509">
        <v>0</v>
      </c>
      <c r="BI41" s="509">
        <v>0</v>
      </c>
      <c r="BO41" s="509">
        <v>0</v>
      </c>
      <c r="BQ41" s="509">
        <v>1</v>
      </c>
      <c r="BU41" s="509">
        <v>1</v>
      </c>
      <c r="CA41" s="509">
        <v>0</v>
      </c>
      <c r="CC41" s="509">
        <v>0</v>
      </c>
      <c r="CG41" s="509">
        <v>0</v>
      </c>
      <c r="CM41" s="509">
        <v>0</v>
      </c>
      <c r="CS41" s="509">
        <v>0</v>
      </c>
      <c r="CY41" s="509">
        <v>0</v>
      </c>
    </row>
    <row r="42" spans="1:103" s="509" customFormat="1">
      <c r="A42" s="508" t="s">
        <v>568</v>
      </c>
      <c r="B42" s="509" t="s">
        <v>3889</v>
      </c>
      <c r="G42" s="509">
        <v>0</v>
      </c>
      <c r="M42" s="509">
        <v>0</v>
      </c>
      <c r="Q42" s="509">
        <v>0</v>
      </c>
      <c r="S42" s="509">
        <v>0</v>
      </c>
      <c r="U42" s="509">
        <v>0</v>
      </c>
      <c r="W42" s="509">
        <v>0</v>
      </c>
      <c r="Y42" s="509">
        <v>0</v>
      </c>
      <c r="AE42" s="509">
        <v>0</v>
      </c>
      <c r="AI42" s="509">
        <v>0</v>
      </c>
      <c r="AK42" s="509">
        <v>0</v>
      </c>
      <c r="AQ42" s="509">
        <v>0</v>
      </c>
      <c r="AW42" s="509">
        <v>0</v>
      </c>
      <c r="BC42" s="509">
        <v>0</v>
      </c>
      <c r="BG42" s="509">
        <v>0</v>
      </c>
      <c r="BI42" s="509">
        <v>0</v>
      </c>
      <c r="BO42" s="509">
        <v>0</v>
      </c>
      <c r="BU42" s="509">
        <v>0</v>
      </c>
      <c r="CA42" s="509">
        <v>0</v>
      </c>
      <c r="CC42" s="509">
        <v>0</v>
      </c>
      <c r="CG42" s="509">
        <v>0</v>
      </c>
      <c r="CM42" s="509">
        <v>0</v>
      </c>
      <c r="CS42" s="509">
        <v>0</v>
      </c>
      <c r="CY42" s="509">
        <v>0</v>
      </c>
    </row>
    <row r="43" spans="1:103" s="509" customFormat="1">
      <c r="A43" s="508" t="s">
        <v>569</v>
      </c>
      <c r="B43" s="509" t="s">
        <v>3392</v>
      </c>
      <c r="G43" s="509">
        <v>0</v>
      </c>
      <c r="M43" s="509">
        <v>0</v>
      </c>
      <c r="Q43" s="509">
        <v>0</v>
      </c>
      <c r="S43" s="509">
        <v>0</v>
      </c>
      <c r="U43" s="509">
        <v>0</v>
      </c>
      <c r="W43" s="509">
        <v>0</v>
      </c>
      <c r="Y43" s="509">
        <v>0</v>
      </c>
      <c r="AE43" s="509">
        <v>0</v>
      </c>
      <c r="AI43" s="509">
        <v>0</v>
      </c>
      <c r="AK43" s="509">
        <v>0</v>
      </c>
      <c r="AQ43" s="509">
        <v>0</v>
      </c>
      <c r="AW43" s="509">
        <v>0</v>
      </c>
      <c r="BC43" s="509">
        <v>0</v>
      </c>
      <c r="BG43" s="509">
        <v>0</v>
      </c>
      <c r="BI43" s="509">
        <v>0</v>
      </c>
      <c r="BO43" s="509">
        <v>0</v>
      </c>
      <c r="BU43" s="509">
        <v>0</v>
      </c>
      <c r="CA43" s="509">
        <v>0</v>
      </c>
      <c r="CC43" s="509">
        <v>0</v>
      </c>
      <c r="CG43" s="509">
        <v>0</v>
      </c>
      <c r="CM43" s="509">
        <v>0</v>
      </c>
      <c r="CS43" s="509">
        <v>0</v>
      </c>
      <c r="CY43" s="509">
        <v>0</v>
      </c>
    </row>
    <row r="44" spans="1:103" s="509" customFormat="1">
      <c r="A44" s="508" t="s">
        <v>570</v>
      </c>
      <c r="B44" s="509" t="s">
        <v>343</v>
      </c>
      <c r="C44" s="509">
        <v>5</v>
      </c>
      <c r="E44" s="509">
        <v>555</v>
      </c>
      <c r="G44" s="509">
        <v>560</v>
      </c>
      <c r="I44" s="509">
        <v>0</v>
      </c>
      <c r="K44" s="509">
        <v>227</v>
      </c>
      <c r="M44" s="509">
        <v>227</v>
      </c>
      <c r="Q44" s="509">
        <v>0</v>
      </c>
      <c r="S44" s="509">
        <v>0</v>
      </c>
      <c r="U44" s="509">
        <v>0</v>
      </c>
      <c r="W44" s="509">
        <v>0</v>
      </c>
      <c r="Y44" s="509">
        <v>0</v>
      </c>
      <c r="AA44" s="509">
        <v>1</v>
      </c>
      <c r="AE44" s="509">
        <v>1</v>
      </c>
      <c r="AI44" s="509">
        <v>0</v>
      </c>
      <c r="AK44" s="509">
        <v>0</v>
      </c>
      <c r="AQ44" s="509">
        <v>0</v>
      </c>
      <c r="AU44" s="509">
        <v>3</v>
      </c>
      <c r="AW44" s="509">
        <v>3</v>
      </c>
      <c r="AY44" s="509">
        <v>8</v>
      </c>
      <c r="AZ44" s="509">
        <v>1</v>
      </c>
      <c r="BA44" s="509">
        <v>15</v>
      </c>
      <c r="BB44" s="509">
        <v>2</v>
      </c>
      <c r="BC44" s="509">
        <v>23</v>
      </c>
      <c r="BD44" s="509">
        <v>3</v>
      </c>
      <c r="BG44" s="509">
        <v>0</v>
      </c>
      <c r="BI44" s="509">
        <v>0</v>
      </c>
      <c r="BK44" s="509">
        <v>27</v>
      </c>
      <c r="BM44" s="509">
        <v>73</v>
      </c>
      <c r="BO44" s="509">
        <v>100</v>
      </c>
      <c r="BQ44" s="509">
        <v>7</v>
      </c>
      <c r="BS44" s="509">
        <v>13</v>
      </c>
      <c r="BU44" s="509">
        <v>20</v>
      </c>
      <c r="CA44" s="509">
        <v>0</v>
      </c>
      <c r="CC44" s="509">
        <v>1</v>
      </c>
      <c r="CG44" s="509">
        <v>1</v>
      </c>
      <c r="CM44" s="509">
        <v>0</v>
      </c>
      <c r="CS44" s="509">
        <v>0</v>
      </c>
      <c r="CY44" s="509">
        <v>0</v>
      </c>
    </row>
    <row r="45" spans="1:103" s="509" customFormat="1">
      <c r="A45" s="508" t="s">
        <v>3394</v>
      </c>
      <c r="B45" s="509" t="s">
        <v>345</v>
      </c>
      <c r="E45" s="509">
        <v>11</v>
      </c>
      <c r="G45" s="509">
        <v>11</v>
      </c>
      <c r="K45" s="509">
        <v>14</v>
      </c>
      <c r="M45" s="509">
        <v>14</v>
      </c>
      <c r="Q45" s="509">
        <v>0</v>
      </c>
      <c r="S45" s="509">
        <v>0</v>
      </c>
      <c r="U45" s="509">
        <v>0</v>
      </c>
      <c r="W45" s="509">
        <v>0</v>
      </c>
      <c r="Y45" s="509">
        <v>0</v>
      </c>
      <c r="AE45" s="509">
        <v>0</v>
      </c>
      <c r="AI45" s="509">
        <v>0</v>
      </c>
      <c r="AK45" s="509">
        <v>0</v>
      </c>
      <c r="AQ45" s="509">
        <v>0</v>
      </c>
      <c r="AS45" s="509">
        <v>1</v>
      </c>
      <c r="AT45" s="509">
        <v>1</v>
      </c>
      <c r="AU45" s="509">
        <v>2</v>
      </c>
      <c r="AV45" s="509">
        <v>1</v>
      </c>
      <c r="AW45" s="509">
        <v>3</v>
      </c>
      <c r="AX45" s="509">
        <v>2</v>
      </c>
      <c r="AY45" s="509">
        <v>2</v>
      </c>
      <c r="AZ45" s="509">
        <v>2</v>
      </c>
      <c r="BA45" s="509">
        <v>1</v>
      </c>
      <c r="BC45" s="509">
        <v>3</v>
      </c>
      <c r="BD45" s="509">
        <v>2</v>
      </c>
      <c r="BG45" s="509">
        <v>0</v>
      </c>
      <c r="BI45" s="509">
        <v>0</v>
      </c>
      <c r="BO45" s="509">
        <v>0</v>
      </c>
      <c r="BQ45" s="509">
        <v>2</v>
      </c>
      <c r="BR45" s="509">
        <v>2</v>
      </c>
      <c r="BS45" s="509">
        <v>0</v>
      </c>
      <c r="BT45" s="509">
        <v>0</v>
      </c>
      <c r="BU45" s="509">
        <v>2</v>
      </c>
      <c r="BV45" s="509">
        <v>2</v>
      </c>
      <c r="BW45" s="509">
        <v>1</v>
      </c>
      <c r="CA45" s="509">
        <v>1</v>
      </c>
      <c r="CC45" s="509">
        <v>0</v>
      </c>
      <c r="CE45" s="509">
        <v>11</v>
      </c>
      <c r="CG45" s="509">
        <v>11</v>
      </c>
      <c r="CM45" s="509">
        <v>0</v>
      </c>
      <c r="CS45" s="509">
        <v>0</v>
      </c>
      <c r="CY45" s="509">
        <v>0</v>
      </c>
    </row>
    <row r="46" spans="1:103" s="509" customFormat="1">
      <c r="A46" s="508" t="s">
        <v>571</v>
      </c>
      <c r="B46" s="509" t="s">
        <v>346</v>
      </c>
      <c r="G46" s="509">
        <v>0</v>
      </c>
      <c r="M46" s="509">
        <v>0</v>
      </c>
      <c r="Q46" s="509">
        <v>0</v>
      </c>
      <c r="S46" s="509">
        <v>0</v>
      </c>
      <c r="U46" s="509">
        <v>0</v>
      </c>
      <c r="W46" s="509">
        <v>0</v>
      </c>
      <c r="Y46" s="509">
        <v>0</v>
      </c>
      <c r="AE46" s="509">
        <v>0</v>
      </c>
      <c r="AI46" s="509">
        <v>0</v>
      </c>
      <c r="AK46" s="509">
        <v>0</v>
      </c>
      <c r="AQ46" s="509">
        <v>0</v>
      </c>
      <c r="AU46" s="509">
        <v>1</v>
      </c>
      <c r="AW46" s="509">
        <v>1</v>
      </c>
      <c r="BC46" s="509">
        <v>0</v>
      </c>
      <c r="BG46" s="509">
        <v>0</v>
      </c>
      <c r="BI46" s="509">
        <v>0</v>
      </c>
      <c r="BO46" s="509">
        <v>0</v>
      </c>
      <c r="BQ46" s="509">
        <v>1</v>
      </c>
      <c r="BU46" s="509">
        <v>1</v>
      </c>
      <c r="CA46" s="509">
        <v>0</v>
      </c>
      <c r="CC46" s="509">
        <v>0</v>
      </c>
      <c r="CG46" s="509">
        <v>0</v>
      </c>
      <c r="CM46" s="509">
        <v>0</v>
      </c>
      <c r="CS46" s="509">
        <v>0</v>
      </c>
      <c r="CY46" s="509">
        <v>0</v>
      </c>
    </row>
    <row r="47" spans="1:103" s="509" customFormat="1">
      <c r="A47" s="508" t="s">
        <v>572</v>
      </c>
      <c r="B47" s="509" t="s">
        <v>347</v>
      </c>
      <c r="G47" s="509">
        <v>0</v>
      </c>
      <c r="M47" s="509">
        <v>0</v>
      </c>
      <c r="Q47" s="509">
        <v>0</v>
      </c>
      <c r="S47" s="509">
        <v>0</v>
      </c>
      <c r="U47" s="509">
        <v>0</v>
      </c>
      <c r="W47" s="509">
        <v>0</v>
      </c>
      <c r="Y47" s="509">
        <v>0</v>
      </c>
      <c r="AE47" s="509">
        <v>0</v>
      </c>
      <c r="AI47" s="509">
        <v>0</v>
      </c>
      <c r="AK47" s="509">
        <v>0</v>
      </c>
      <c r="AQ47" s="509">
        <v>0</v>
      </c>
      <c r="AW47" s="509">
        <v>0</v>
      </c>
      <c r="BC47" s="509">
        <v>0</v>
      </c>
      <c r="BG47" s="509">
        <v>0</v>
      </c>
      <c r="BI47" s="509">
        <v>0</v>
      </c>
      <c r="BO47" s="509">
        <v>0</v>
      </c>
      <c r="BU47" s="509">
        <v>0</v>
      </c>
      <c r="CA47" s="509">
        <v>0</v>
      </c>
      <c r="CC47" s="509">
        <v>0</v>
      </c>
      <c r="CG47" s="509">
        <v>0</v>
      </c>
      <c r="CM47" s="509">
        <v>0</v>
      </c>
      <c r="CS47" s="509">
        <v>0</v>
      </c>
      <c r="CY47" s="509">
        <v>0</v>
      </c>
    </row>
    <row r="48" spans="1:103" s="509" customFormat="1">
      <c r="A48" s="508" t="s">
        <v>573</v>
      </c>
      <c r="B48" s="509" t="s">
        <v>348</v>
      </c>
      <c r="G48" s="509">
        <v>0</v>
      </c>
      <c r="M48" s="509">
        <v>0</v>
      </c>
      <c r="Q48" s="509">
        <v>0</v>
      </c>
      <c r="S48" s="509">
        <v>0</v>
      </c>
      <c r="U48" s="509">
        <v>0</v>
      </c>
      <c r="W48" s="509">
        <v>0</v>
      </c>
      <c r="Y48" s="509">
        <v>0</v>
      </c>
      <c r="AE48" s="509">
        <v>0</v>
      </c>
      <c r="AI48" s="509">
        <v>0</v>
      </c>
      <c r="AK48" s="509">
        <v>0</v>
      </c>
      <c r="AQ48" s="509">
        <v>0</v>
      </c>
      <c r="AW48" s="509">
        <v>0</v>
      </c>
      <c r="BA48" s="509">
        <v>2</v>
      </c>
      <c r="BB48" s="509">
        <v>0</v>
      </c>
      <c r="BC48" s="509">
        <v>2</v>
      </c>
      <c r="BD48" s="509">
        <v>0</v>
      </c>
      <c r="BG48" s="509">
        <v>0</v>
      </c>
      <c r="BI48" s="509">
        <v>0</v>
      </c>
      <c r="BO48" s="509">
        <v>0</v>
      </c>
      <c r="BS48" s="509">
        <v>2</v>
      </c>
      <c r="BT48" s="509">
        <v>0</v>
      </c>
      <c r="BU48" s="509">
        <v>2</v>
      </c>
      <c r="BV48" s="509">
        <v>0</v>
      </c>
      <c r="CA48" s="509">
        <v>0</v>
      </c>
      <c r="CC48" s="509">
        <v>0</v>
      </c>
      <c r="CG48" s="509">
        <v>0</v>
      </c>
      <c r="CM48" s="509">
        <v>0</v>
      </c>
      <c r="CS48" s="509">
        <v>0</v>
      </c>
      <c r="CY48" s="509">
        <v>0</v>
      </c>
    </row>
    <row r="49" spans="1:103" s="509" customFormat="1">
      <c r="A49" s="508" t="s">
        <v>574</v>
      </c>
      <c r="B49" s="509" t="s">
        <v>349</v>
      </c>
      <c r="C49" s="509">
        <v>1</v>
      </c>
      <c r="G49" s="509">
        <v>1</v>
      </c>
      <c r="M49" s="509">
        <v>0</v>
      </c>
      <c r="Q49" s="509">
        <v>0</v>
      </c>
      <c r="S49" s="509">
        <v>0</v>
      </c>
      <c r="U49" s="509">
        <v>0</v>
      </c>
      <c r="W49" s="509">
        <v>0</v>
      </c>
      <c r="Y49" s="509">
        <v>0</v>
      </c>
      <c r="AE49" s="509">
        <v>0</v>
      </c>
      <c r="AI49" s="509">
        <v>0</v>
      </c>
      <c r="AK49" s="509">
        <v>0</v>
      </c>
      <c r="AQ49" s="509">
        <v>0</v>
      </c>
      <c r="AW49" s="509">
        <v>0</v>
      </c>
      <c r="BA49" s="509">
        <v>4</v>
      </c>
      <c r="BC49" s="509">
        <v>4</v>
      </c>
      <c r="BG49" s="509">
        <v>0</v>
      </c>
      <c r="BI49" s="509">
        <v>0</v>
      </c>
      <c r="BO49" s="509">
        <v>0</v>
      </c>
      <c r="BS49" s="509">
        <v>4</v>
      </c>
      <c r="BU49" s="509">
        <v>4</v>
      </c>
      <c r="CA49" s="509">
        <v>0</v>
      </c>
      <c r="CC49" s="509">
        <v>0</v>
      </c>
      <c r="CG49" s="509">
        <v>0</v>
      </c>
      <c r="CM49" s="509">
        <v>0</v>
      </c>
      <c r="CS49" s="509">
        <v>0</v>
      </c>
      <c r="CY49" s="509">
        <v>0</v>
      </c>
    </row>
    <row r="50" spans="1:103" s="509" customFormat="1">
      <c r="A50" s="508" t="s">
        <v>575</v>
      </c>
      <c r="B50" s="509" t="s">
        <v>1441</v>
      </c>
      <c r="E50" s="509">
        <v>17</v>
      </c>
      <c r="G50" s="509">
        <v>17</v>
      </c>
      <c r="M50" s="509">
        <v>0</v>
      </c>
      <c r="Q50" s="509">
        <v>0</v>
      </c>
      <c r="S50" s="509">
        <v>0</v>
      </c>
      <c r="U50" s="509">
        <v>0</v>
      </c>
      <c r="W50" s="509">
        <v>0</v>
      </c>
      <c r="Y50" s="509">
        <v>0</v>
      </c>
      <c r="AE50" s="509">
        <v>0</v>
      </c>
      <c r="AI50" s="509">
        <v>0</v>
      </c>
      <c r="AK50" s="509">
        <v>0</v>
      </c>
      <c r="AQ50" s="509">
        <v>0</v>
      </c>
      <c r="AW50" s="509">
        <v>0</v>
      </c>
      <c r="BC50" s="509">
        <v>0</v>
      </c>
      <c r="BG50" s="509">
        <v>0</v>
      </c>
      <c r="BI50" s="509">
        <v>0</v>
      </c>
      <c r="BO50" s="509">
        <v>0</v>
      </c>
      <c r="BU50" s="509">
        <v>0</v>
      </c>
      <c r="CA50" s="509">
        <v>0</v>
      </c>
      <c r="CC50" s="509">
        <v>0</v>
      </c>
      <c r="CG50" s="509">
        <v>0</v>
      </c>
      <c r="CM50" s="509">
        <v>0</v>
      </c>
      <c r="CS50" s="509">
        <v>0</v>
      </c>
      <c r="CY50" s="509">
        <v>0</v>
      </c>
    </row>
    <row r="51" spans="1:103" s="509" customFormat="1">
      <c r="A51" s="508" t="s">
        <v>576</v>
      </c>
      <c r="B51" s="509" t="s">
        <v>350</v>
      </c>
      <c r="E51" s="509">
        <v>5</v>
      </c>
      <c r="G51" s="509">
        <v>5</v>
      </c>
      <c r="K51" s="509">
        <v>6</v>
      </c>
      <c r="M51" s="509">
        <v>6</v>
      </c>
      <c r="Q51" s="509">
        <v>0</v>
      </c>
      <c r="S51" s="509">
        <v>0</v>
      </c>
      <c r="U51" s="509">
        <v>0</v>
      </c>
      <c r="W51" s="509">
        <v>0</v>
      </c>
      <c r="Y51" s="509">
        <v>0</v>
      </c>
      <c r="AC51" s="509">
        <v>1</v>
      </c>
      <c r="AE51" s="509">
        <v>1</v>
      </c>
      <c r="AI51" s="509">
        <v>0</v>
      </c>
      <c r="AK51" s="509">
        <v>0</v>
      </c>
      <c r="AQ51" s="509">
        <v>0</v>
      </c>
      <c r="AU51" s="509">
        <v>9</v>
      </c>
      <c r="AW51" s="509">
        <v>9</v>
      </c>
      <c r="BA51" s="509">
        <v>283</v>
      </c>
      <c r="BC51" s="509">
        <v>283</v>
      </c>
      <c r="BG51" s="509">
        <v>0</v>
      </c>
      <c r="BI51" s="509">
        <v>0</v>
      </c>
      <c r="BK51" s="509">
        <v>1</v>
      </c>
      <c r="BM51" s="509">
        <v>22</v>
      </c>
      <c r="BO51" s="509">
        <v>23</v>
      </c>
      <c r="BS51" s="509">
        <v>283</v>
      </c>
      <c r="BU51" s="509">
        <v>283</v>
      </c>
      <c r="CA51" s="509">
        <v>0</v>
      </c>
      <c r="CC51" s="509">
        <v>0</v>
      </c>
      <c r="CE51" s="509">
        <v>5</v>
      </c>
      <c r="CG51" s="509">
        <v>5</v>
      </c>
      <c r="CM51" s="509">
        <v>0</v>
      </c>
      <c r="CS51" s="509">
        <v>0</v>
      </c>
      <c r="CY51" s="509">
        <v>0</v>
      </c>
    </row>
    <row r="52" spans="1:103" s="509" customFormat="1">
      <c r="A52" s="508" t="s">
        <v>577</v>
      </c>
      <c r="B52" s="509" t="s">
        <v>351</v>
      </c>
      <c r="E52" s="509">
        <v>1</v>
      </c>
      <c r="G52" s="509">
        <v>1</v>
      </c>
      <c r="M52" s="509">
        <v>0</v>
      </c>
      <c r="Q52" s="509">
        <v>0</v>
      </c>
      <c r="S52" s="509">
        <v>0</v>
      </c>
      <c r="U52" s="509">
        <v>0</v>
      </c>
      <c r="W52" s="509">
        <v>0</v>
      </c>
      <c r="Y52" s="509">
        <v>0</v>
      </c>
      <c r="AE52" s="509">
        <v>0</v>
      </c>
      <c r="AI52" s="509">
        <v>0</v>
      </c>
      <c r="AK52" s="509">
        <v>0</v>
      </c>
      <c r="AQ52" s="509">
        <v>0</v>
      </c>
      <c r="AW52" s="509">
        <v>0</v>
      </c>
      <c r="BA52" s="509">
        <v>3</v>
      </c>
      <c r="BC52" s="509">
        <v>3</v>
      </c>
      <c r="BG52" s="509">
        <v>0</v>
      </c>
      <c r="BI52" s="509">
        <v>0</v>
      </c>
      <c r="BO52" s="509">
        <v>0</v>
      </c>
      <c r="BS52" s="509">
        <v>3</v>
      </c>
      <c r="BU52" s="509">
        <v>3</v>
      </c>
      <c r="CA52" s="509">
        <v>0</v>
      </c>
      <c r="CC52" s="509">
        <v>0</v>
      </c>
      <c r="CE52" s="509">
        <v>1</v>
      </c>
      <c r="CG52" s="509">
        <v>1</v>
      </c>
      <c r="CM52" s="509">
        <v>0</v>
      </c>
      <c r="CS52" s="509">
        <v>0</v>
      </c>
      <c r="CY52" s="509">
        <v>0</v>
      </c>
    </row>
    <row r="53" spans="1:103" s="509" customFormat="1">
      <c r="A53" s="508" t="s">
        <v>578</v>
      </c>
      <c r="B53" s="509" t="s">
        <v>352</v>
      </c>
      <c r="E53" s="509">
        <v>1</v>
      </c>
      <c r="G53" s="509">
        <v>1</v>
      </c>
      <c r="M53" s="509">
        <v>0</v>
      </c>
      <c r="Q53" s="509">
        <v>0</v>
      </c>
      <c r="S53" s="509">
        <v>0</v>
      </c>
      <c r="U53" s="509">
        <v>0</v>
      </c>
      <c r="W53" s="509">
        <v>0</v>
      </c>
      <c r="Y53" s="509">
        <v>0</v>
      </c>
      <c r="AE53" s="509">
        <v>0</v>
      </c>
      <c r="AI53" s="509">
        <v>0</v>
      </c>
      <c r="AK53" s="509">
        <v>0</v>
      </c>
      <c r="AQ53" s="509">
        <v>0</v>
      </c>
      <c r="AW53" s="509">
        <v>0</v>
      </c>
      <c r="BA53" s="509">
        <v>2</v>
      </c>
      <c r="BC53" s="509">
        <v>2</v>
      </c>
      <c r="BG53" s="509">
        <v>0</v>
      </c>
      <c r="BI53" s="509">
        <v>0</v>
      </c>
      <c r="BO53" s="509">
        <v>0</v>
      </c>
      <c r="BS53" s="509">
        <v>2</v>
      </c>
      <c r="BU53" s="509">
        <v>2</v>
      </c>
      <c r="CA53" s="509">
        <v>0</v>
      </c>
      <c r="CC53" s="509">
        <v>0</v>
      </c>
      <c r="CE53" s="509">
        <v>1</v>
      </c>
      <c r="CG53" s="509">
        <v>1</v>
      </c>
      <c r="CM53" s="509">
        <v>0</v>
      </c>
      <c r="CS53" s="509">
        <v>0</v>
      </c>
      <c r="CY53" s="509">
        <v>0</v>
      </c>
    </row>
    <row r="54" spans="1:103" s="509" customFormat="1">
      <c r="A54" s="508" t="s">
        <v>579</v>
      </c>
      <c r="B54" s="509" t="s">
        <v>353</v>
      </c>
      <c r="C54" s="509">
        <v>4</v>
      </c>
      <c r="E54" s="509">
        <v>25</v>
      </c>
      <c r="G54" s="509">
        <v>29</v>
      </c>
      <c r="I54" s="509">
        <v>3</v>
      </c>
      <c r="K54" s="509">
        <v>18</v>
      </c>
      <c r="M54" s="509">
        <v>21</v>
      </c>
      <c r="Q54" s="509">
        <v>0</v>
      </c>
      <c r="S54" s="509">
        <v>0</v>
      </c>
      <c r="U54" s="509">
        <v>0</v>
      </c>
      <c r="W54" s="509">
        <v>0</v>
      </c>
      <c r="Y54" s="509">
        <v>0</v>
      </c>
      <c r="AE54" s="509">
        <v>0</v>
      </c>
      <c r="AI54" s="509">
        <v>0</v>
      </c>
      <c r="AK54" s="509">
        <v>0</v>
      </c>
      <c r="AQ54" s="509">
        <v>0</v>
      </c>
      <c r="AW54" s="509">
        <v>0</v>
      </c>
      <c r="AY54" s="509">
        <v>4</v>
      </c>
      <c r="AZ54" s="509">
        <v>2</v>
      </c>
      <c r="BA54" s="509">
        <v>11</v>
      </c>
      <c r="BB54" s="509">
        <v>6</v>
      </c>
      <c r="BC54" s="509">
        <v>15</v>
      </c>
      <c r="BD54" s="509">
        <v>8</v>
      </c>
      <c r="BE54" s="509">
        <v>1</v>
      </c>
      <c r="BG54" s="509">
        <v>0</v>
      </c>
      <c r="BI54" s="509">
        <v>1</v>
      </c>
      <c r="BK54" s="509">
        <v>78</v>
      </c>
      <c r="BM54" s="509">
        <v>1111</v>
      </c>
      <c r="BO54" s="509">
        <v>1189</v>
      </c>
      <c r="BQ54" s="509">
        <v>4</v>
      </c>
      <c r="BR54" s="509">
        <v>2</v>
      </c>
      <c r="BS54" s="509">
        <v>12</v>
      </c>
      <c r="BT54" s="509">
        <v>6</v>
      </c>
      <c r="BU54" s="509">
        <v>16</v>
      </c>
      <c r="BV54" s="509">
        <v>8</v>
      </c>
      <c r="CA54" s="509">
        <v>0</v>
      </c>
      <c r="CC54" s="509">
        <v>0</v>
      </c>
      <c r="CG54" s="509">
        <v>0</v>
      </c>
      <c r="CM54" s="509">
        <v>0</v>
      </c>
      <c r="CS54" s="509">
        <v>0</v>
      </c>
      <c r="CY54" s="509">
        <v>0</v>
      </c>
    </row>
    <row r="55" spans="1:103" s="509" customFormat="1">
      <c r="A55" s="508" t="s">
        <v>580</v>
      </c>
      <c r="B55" s="509" t="s">
        <v>355</v>
      </c>
      <c r="E55" s="509">
        <v>7</v>
      </c>
      <c r="G55" s="509">
        <v>7</v>
      </c>
      <c r="K55" s="509">
        <v>1</v>
      </c>
      <c r="M55" s="509">
        <v>1</v>
      </c>
      <c r="Q55" s="509">
        <v>0</v>
      </c>
      <c r="S55" s="509">
        <v>0</v>
      </c>
      <c r="U55" s="509">
        <v>0</v>
      </c>
      <c r="W55" s="509">
        <v>0</v>
      </c>
      <c r="Y55" s="509">
        <v>0</v>
      </c>
      <c r="AE55" s="509">
        <v>0</v>
      </c>
      <c r="AI55" s="509">
        <v>0</v>
      </c>
      <c r="AK55" s="509">
        <v>0</v>
      </c>
      <c r="AQ55" s="509">
        <v>0</v>
      </c>
      <c r="AU55" s="509">
        <v>2</v>
      </c>
      <c r="AW55" s="509">
        <v>2</v>
      </c>
      <c r="AY55" s="509">
        <v>2</v>
      </c>
      <c r="BA55" s="509">
        <v>20</v>
      </c>
      <c r="BC55" s="509">
        <v>22</v>
      </c>
      <c r="BG55" s="509">
        <v>0</v>
      </c>
      <c r="BI55" s="509">
        <v>0</v>
      </c>
      <c r="BK55" s="509">
        <v>1</v>
      </c>
      <c r="BO55" s="509">
        <v>1</v>
      </c>
      <c r="BQ55" s="509">
        <v>2</v>
      </c>
      <c r="BS55" s="509">
        <v>20</v>
      </c>
      <c r="BU55" s="509">
        <v>22</v>
      </c>
      <c r="CA55" s="509">
        <v>0</v>
      </c>
      <c r="CC55" s="509">
        <v>0</v>
      </c>
      <c r="CG55" s="509">
        <v>0</v>
      </c>
      <c r="CM55" s="509">
        <v>0</v>
      </c>
      <c r="CS55" s="509">
        <v>0</v>
      </c>
      <c r="CY55" s="509">
        <v>0</v>
      </c>
    </row>
    <row r="56" spans="1:103" s="509" customFormat="1">
      <c r="A56" s="508" t="s">
        <v>4689</v>
      </c>
      <c r="B56" s="509" t="s">
        <v>4690</v>
      </c>
      <c r="E56" s="509">
        <v>3</v>
      </c>
      <c r="G56" s="509">
        <v>3</v>
      </c>
      <c r="K56" s="509">
        <v>1</v>
      </c>
      <c r="M56" s="509">
        <v>1</v>
      </c>
      <c r="Q56" s="509">
        <v>0</v>
      </c>
      <c r="S56" s="509">
        <v>0</v>
      </c>
      <c r="U56" s="509">
        <v>0</v>
      </c>
      <c r="W56" s="509">
        <v>0</v>
      </c>
      <c r="Y56" s="509">
        <v>0</v>
      </c>
      <c r="AE56" s="509">
        <v>0</v>
      </c>
      <c r="AI56" s="509">
        <v>0</v>
      </c>
      <c r="AK56" s="509">
        <v>0</v>
      </c>
      <c r="AQ56" s="509">
        <v>0</v>
      </c>
      <c r="AW56" s="509">
        <v>0</v>
      </c>
      <c r="AY56" s="509">
        <v>0</v>
      </c>
      <c r="BA56" s="509">
        <v>17</v>
      </c>
      <c r="BC56" s="509">
        <v>17</v>
      </c>
      <c r="BG56" s="509">
        <v>0</v>
      </c>
      <c r="BI56" s="509">
        <v>0</v>
      </c>
      <c r="BM56" s="509">
        <v>1</v>
      </c>
      <c r="BO56" s="509">
        <v>1</v>
      </c>
      <c r="BQ56" s="509">
        <v>4</v>
      </c>
      <c r="BS56" s="509">
        <v>0</v>
      </c>
      <c r="BU56" s="509">
        <v>4</v>
      </c>
      <c r="CA56" s="509">
        <v>0</v>
      </c>
      <c r="CC56" s="509">
        <v>0</v>
      </c>
      <c r="CE56" s="509">
        <v>4</v>
      </c>
      <c r="CG56" s="509">
        <v>4</v>
      </c>
      <c r="CM56" s="509">
        <v>0</v>
      </c>
      <c r="CS56" s="509">
        <v>0</v>
      </c>
      <c r="CY56" s="509">
        <v>0</v>
      </c>
    </row>
    <row r="57" spans="1:103" s="509" customFormat="1">
      <c r="A57" s="508" t="s">
        <v>582</v>
      </c>
      <c r="B57" s="509" t="s">
        <v>357</v>
      </c>
      <c r="E57" s="509">
        <v>3</v>
      </c>
      <c r="G57" s="509">
        <v>3</v>
      </c>
      <c r="K57" s="509">
        <v>1</v>
      </c>
      <c r="M57" s="509">
        <v>1</v>
      </c>
      <c r="Q57" s="509">
        <v>0</v>
      </c>
      <c r="S57" s="509">
        <v>0</v>
      </c>
      <c r="U57" s="509">
        <v>0</v>
      </c>
      <c r="W57" s="509">
        <v>0</v>
      </c>
      <c r="Y57" s="509">
        <v>0</v>
      </c>
      <c r="AE57" s="509">
        <v>0</v>
      </c>
      <c r="AI57" s="509">
        <v>0</v>
      </c>
      <c r="AK57" s="509">
        <v>0</v>
      </c>
      <c r="AQ57" s="509">
        <v>0</v>
      </c>
      <c r="AU57" s="509">
        <v>1</v>
      </c>
      <c r="AW57" s="509">
        <v>1</v>
      </c>
      <c r="AY57" s="509">
        <v>1</v>
      </c>
      <c r="BA57" s="509">
        <v>7</v>
      </c>
      <c r="BC57" s="509">
        <v>8</v>
      </c>
      <c r="BG57" s="509">
        <v>0</v>
      </c>
      <c r="BI57" s="509">
        <v>0</v>
      </c>
      <c r="BM57" s="509">
        <v>2</v>
      </c>
      <c r="BO57" s="509">
        <v>2</v>
      </c>
      <c r="BQ57" s="509">
        <v>1</v>
      </c>
      <c r="BS57" s="509">
        <v>7</v>
      </c>
      <c r="BU57" s="509">
        <v>8</v>
      </c>
      <c r="CA57" s="509">
        <v>0</v>
      </c>
      <c r="CC57" s="509">
        <v>0</v>
      </c>
      <c r="CG57" s="509">
        <v>0</v>
      </c>
      <c r="CM57" s="509">
        <v>0</v>
      </c>
      <c r="CS57" s="509">
        <v>0</v>
      </c>
      <c r="CY57" s="509">
        <v>0</v>
      </c>
    </row>
    <row r="58" spans="1:103" s="509" customFormat="1">
      <c r="A58" s="508" t="s">
        <v>583</v>
      </c>
      <c r="B58" s="509" t="s">
        <v>358</v>
      </c>
      <c r="E58" s="509">
        <v>1</v>
      </c>
      <c r="G58" s="509">
        <v>1</v>
      </c>
      <c r="M58" s="509">
        <v>0</v>
      </c>
      <c r="Q58" s="509">
        <v>0</v>
      </c>
      <c r="S58" s="509">
        <v>0</v>
      </c>
      <c r="U58" s="509">
        <v>0</v>
      </c>
      <c r="W58" s="509">
        <v>0</v>
      </c>
      <c r="Y58" s="509">
        <v>0</v>
      </c>
      <c r="AE58" s="509">
        <v>0</v>
      </c>
      <c r="AI58" s="509">
        <v>0</v>
      </c>
      <c r="AK58" s="509">
        <v>0</v>
      </c>
      <c r="AQ58" s="509">
        <v>0</v>
      </c>
      <c r="AW58" s="509">
        <v>0</v>
      </c>
      <c r="BC58" s="509">
        <v>0</v>
      </c>
      <c r="BG58" s="509">
        <v>0</v>
      </c>
      <c r="BI58" s="509">
        <v>0</v>
      </c>
      <c r="BM58" s="509">
        <v>1</v>
      </c>
      <c r="BO58" s="509">
        <v>1</v>
      </c>
      <c r="BU58" s="509">
        <v>0</v>
      </c>
      <c r="CA58" s="509">
        <v>0</v>
      </c>
      <c r="CC58" s="509">
        <v>0</v>
      </c>
      <c r="CG58" s="509">
        <v>0</v>
      </c>
      <c r="CM58" s="509">
        <v>0</v>
      </c>
      <c r="CS58" s="509">
        <v>0</v>
      </c>
      <c r="CY58" s="509">
        <v>0</v>
      </c>
    </row>
    <row r="59" spans="1:103" s="509" customFormat="1">
      <c r="A59" s="508" t="s">
        <v>584</v>
      </c>
      <c r="B59" s="509" t="s">
        <v>359</v>
      </c>
      <c r="C59" s="509">
        <v>1</v>
      </c>
      <c r="E59" s="509">
        <v>7</v>
      </c>
      <c r="G59" s="509">
        <v>8</v>
      </c>
      <c r="I59" s="509">
        <v>0</v>
      </c>
      <c r="K59" s="509">
        <v>2</v>
      </c>
      <c r="M59" s="509">
        <v>2</v>
      </c>
      <c r="Q59" s="509">
        <v>0</v>
      </c>
      <c r="S59" s="509">
        <v>0</v>
      </c>
      <c r="U59" s="509">
        <v>0</v>
      </c>
      <c r="W59" s="509">
        <v>0</v>
      </c>
      <c r="Y59" s="509">
        <v>0</v>
      </c>
      <c r="AE59" s="509">
        <v>0</v>
      </c>
      <c r="AI59" s="509">
        <v>0</v>
      </c>
      <c r="AK59" s="509">
        <v>0</v>
      </c>
      <c r="AQ59" s="509">
        <v>0</v>
      </c>
      <c r="AU59" s="509">
        <v>3</v>
      </c>
      <c r="AW59" s="509">
        <v>3</v>
      </c>
      <c r="BA59" s="509">
        <v>8</v>
      </c>
      <c r="BC59" s="509">
        <v>8</v>
      </c>
      <c r="BG59" s="509">
        <v>0</v>
      </c>
      <c r="BI59" s="509">
        <v>0</v>
      </c>
      <c r="BO59" s="509">
        <v>0</v>
      </c>
      <c r="BS59" s="509">
        <v>8</v>
      </c>
      <c r="BU59" s="509">
        <v>8</v>
      </c>
      <c r="CA59" s="509">
        <v>0</v>
      </c>
      <c r="CC59" s="509">
        <v>0</v>
      </c>
      <c r="CG59" s="509">
        <v>0</v>
      </c>
      <c r="CM59" s="509">
        <v>0</v>
      </c>
      <c r="CS59" s="509">
        <v>0</v>
      </c>
      <c r="CY59" s="509">
        <v>0</v>
      </c>
    </row>
    <row r="60" spans="1:103" s="509" customFormat="1">
      <c r="A60" s="508" t="s">
        <v>585</v>
      </c>
      <c r="B60" s="509" t="s">
        <v>360</v>
      </c>
      <c r="C60" s="509">
        <v>4</v>
      </c>
      <c r="E60" s="509">
        <v>5</v>
      </c>
      <c r="G60" s="509">
        <v>9</v>
      </c>
      <c r="I60" s="509">
        <v>0</v>
      </c>
      <c r="K60" s="509">
        <v>10</v>
      </c>
      <c r="M60" s="509">
        <v>10</v>
      </c>
      <c r="Q60" s="509">
        <v>0</v>
      </c>
      <c r="S60" s="509">
        <v>0</v>
      </c>
      <c r="U60" s="509">
        <v>0</v>
      </c>
      <c r="W60" s="509">
        <v>0</v>
      </c>
      <c r="Y60" s="509">
        <v>0</v>
      </c>
      <c r="AE60" s="509">
        <v>0</v>
      </c>
      <c r="AI60" s="509">
        <v>0</v>
      </c>
      <c r="AK60" s="509">
        <v>0</v>
      </c>
      <c r="AQ60" s="509">
        <v>0</v>
      </c>
      <c r="AW60" s="509">
        <v>0</v>
      </c>
      <c r="AY60" s="509">
        <v>1</v>
      </c>
      <c r="AZ60" s="509">
        <v>1</v>
      </c>
      <c r="BA60" s="509">
        <v>2</v>
      </c>
      <c r="BC60" s="509">
        <v>3</v>
      </c>
      <c r="BD60" s="509">
        <v>1</v>
      </c>
      <c r="BG60" s="509">
        <v>0</v>
      </c>
      <c r="BI60" s="509">
        <v>0</v>
      </c>
      <c r="BO60" s="509">
        <v>0</v>
      </c>
      <c r="BQ60" s="509">
        <v>1</v>
      </c>
      <c r="BR60" s="509">
        <v>1</v>
      </c>
      <c r="BS60" s="509">
        <v>2</v>
      </c>
      <c r="BU60" s="509">
        <v>3</v>
      </c>
      <c r="BV60" s="509">
        <v>1</v>
      </c>
      <c r="CA60" s="509">
        <v>0</v>
      </c>
      <c r="CG60" s="509">
        <v>0</v>
      </c>
      <c r="CM60" s="509">
        <v>0</v>
      </c>
      <c r="CS60" s="509">
        <v>0</v>
      </c>
      <c r="CY60" s="509">
        <v>0</v>
      </c>
    </row>
    <row r="61" spans="1:103" s="509" customFormat="1">
      <c r="A61" s="508" t="s">
        <v>586</v>
      </c>
      <c r="B61" s="509" t="s">
        <v>361</v>
      </c>
      <c r="G61" s="509">
        <v>0</v>
      </c>
      <c r="M61" s="509">
        <v>0</v>
      </c>
      <c r="Q61" s="509">
        <v>0</v>
      </c>
      <c r="S61" s="509">
        <v>0</v>
      </c>
      <c r="U61" s="509">
        <v>0</v>
      </c>
      <c r="W61" s="509">
        <v>0</v>
      </c>
      <c r="Y61" s="509">
        <v>0</v>
      </c>
      <c r="AE61" s="509">
        <v>0</v>
      </c>
      <c r="AI61" s="509">
        <v>0</v>
      </c>
      <c r="AK61" s="509">
        <v>0</v>
      </c>
      <c r="AQ61" s="509">
        <v>0</v>
      </c>
      <c r="AW61" s="509">
        <v>0</v>
      </c>
      <c r="BC61" s="509">
        <v>0</v>
      </c>
      <c r="BG61" s="509">
        <v>0</v>
      </c>
      <c r="BI61" s="509">
        <v>0</v>
      </c>
      <c r="BK61" s="509">
        <v>1</v>
      </c>
      <c r="BO61" s="509">
        <v>1</v>
      </c>
      <c r="BU61" s="509">
        <v>0</v>
      </c>
      <c r="CA61" s="509">
        <v>0</v>
      </c>
      <c r="CC61" s="509">
        <v>0</v>
      </c>
      <c r="CG61" s="509">
        <v>0</v>
      </c>
      <c r="CM61" s="509">
        <v>0</v>
      </c>
      <c r="CS61" s="509">
        <v>0</v>
      </c>
      <c r="CY61" s="509">
        <v>0</v>
      </c>
    </row>
    <row r="62" spans="1:103" s="509" customFormat="1">
      <c r="A62" s="508" t="s">
        <v>587</v>
      </c>
      <c r="B62" s="509" t="s">
        <v>362</v>
      </c>
      <c r="E62" s="509">
        <v>1</v>
      </c>
      <c r="G62" s="509">
        <v>1</v>
      </c>
      <c r="K62" s="509">
        <v>3</v>
      </c>
      <c r="M62" s="509">
        <v>3</v>
      </c>
      <c r="Q62" s="509">
        <v>0</v>
      </c>
      <c r="S62" s="509">
        <v>0</v>
      </c>
      <c r="U62" s="509">
        <v>0</v>
      </c>
      <c r="W62" s="509">
        <v>0</v>
      </c>
      <c r="Y62" s="509">
        <v>0</v>
      </c>
      <c r="AE62" s="509">
        <v>0</v>
      </c>
      <c r="AI62" s="509">
        <v>0</v>
      </c>
      <c r="AK62" s="509">
        <v>0</v>
      </c>
      <c r="AQ62" s="509">
        <v>0</v>
      </c>
      <c r="AW62" s="509">
        <v>0</v>
      </c>
      <c r="BA62" s="509">
        <v>3</v>
      </c>
      <c r="BC62" s="509">
        <v>3</v>
      </c>
      <c r="BG62" s="509">
        <v>0</v>
      </c>
      <c r="BI62" s="509">
        <v>0</v>
      </c>
      <c r="BO62" s="509">
        <v>0</v>
      </c>
      <c r="BS62" s="509">
        <v>3</v>
      </c>
      <c r="BU62" s="509">
        <v>3</v>
      </c>
      <c r="CA62" s="509">
        <v>0</v>
      </c>
      <c r="CC62" s="509">
        <v>0</v>
      </c>
      <c r="CE62" s="509">
        <v>1</v>
      </c>
      <c r="CG62" s="509">
        <v>1</v>
      </c>
      <c r="CM62" s="509">
        <v>0</v>
      </c>
      <c r="CS62" s="509">
        <v>0</v>
      </c>
      <c r="CY62" s="509">
        <v>0</v>
      </c>
    </row>
    <row r="63" spans="1:103" s="509" customFormat="1">
      <c r="A63" s="508" t="s">
        <v>588</v>
      </c>
      <c r="B63" s="509" t="s">
        <v>363</v>
      </c>
      <c r="C63" s="509">
        <v>1</v>
      </c>
      <c r="E63" s="509">
        <v>9</v>
      </c>
      <c r="G63" s="509">
        <v>10</v>
      </c>
      <c r="M63" s="509">
        <v>0</v>
      </c>
      <c r="Q63" s="509">
        <v>0</v>
      </c>
      <c r="S63" s="509">
        <v>0</v>
      </c>
      <c r="U63" s="509">
        <v>0</v>
      </c>
      <c r="W63" s="509">
        <v>0</v>
      </c>
      <c r="Y63" s="509">
        <v>0</v>
      </c>
      <c r="AE63" s="509">
        <v>0</v>
      </c>
      <c r="AI63" s="509">
        <v>0</v>
      </c>
      <c r="AK63" s="509">
        <v>0</v>
      </c>
      <c r="AQ63" s="509">
        <v>0</v>
      </c>
      <c r="AW63" s="509">
        <v>0</v>
      </c>
      <c r="BA63" s="509">
        <v>6</v>
      </c>
      <c r="BB63" s="509">
        <v>6</v>
      </c>
      <c r="BC63" s="509">
        <v>6</v>
      </c>
      <c r="BD63" s="509">
        <v>6</v>
      </c>
      <c r="BG63" s="509">
        <v>0</v>
      </c>
      <c r="BI63" s="509">
        <v>0</v>
      </c>
      <c r="BK63" s="509">
        <v>1</v>
      </c>
      <c r="BM63" s="509">
        <v>12</v>
      </c>
      <c r="BO63" s="509">
        <v>13</v>
      </c>
      <c r="BS63" s="509">
        <v>6</v>
      </c>
      <c r="BT63" s="509">
        <v>6</v>
      </c>
      <c r="BU63" s="509">
        <v>6</v>
      </c>
      <c r="BV63" s="509">
        <v>6</v>
      </c>
      <c r="CA63" s="509">
        <v>0</v>
      </c>
      <c r="CC63" s="509">
        <v>0</v>
      </c>
      <c r="CG63" s="509">
        <v>0</v>
      </c>
      <c r="CM63" s="509">
        <v>0</v>
      </c>
      <c r="CS63" s="509">
        <v>0</v>
      </c>
      <c r="CY63" s="509">
        <v>0</v>
      </c>
    </row>
    <row r="64" spans="1:103" s="509" customFormat="1">
      <c r="A64" s="508" t="s">
        <v>589</v>
      </c>
      <c r="B64" s="509" t="s">
        <v>364</v>
      </c>
      <c r="G64" s="509">
        <v>0</v>
      </c>
      <c r="M64" s="509">
        <v>0</v>
      </c>
      <c r="Q64" s="509">
        <v>0</v>
      </c>
      <c r="S64" s="509">
        <v>0</v>
      </c>
      <c r="U64" s="509">
        <v>0</v>
      </c>
      <c r="W64" s="509">
        <v>0</v>
      </c>
      <c r="Y64" s="509">
        <v>0</v>
      </c>
      <c r="AE64" s="509">
        <v>0</v>
      </c>
      <c r="AI64" s="509">
        <v>0</v>
      </c>
      <c r="AK64" s="509">
        <v>0</v>
      </c>
      <c r="AQ64" s="509">
        <v>0</v>
      </c>
      <c r="AW64" s="509">
        <v>0</v>
      </c>
      <c r="BC64" s="509">
        <v>0</v>
      </c>
      <c r="BG64" s="509">
        <v>0</v>
      </c>
      <c r="BI64" s="509">
        <v>0</v>
      </c>
      <c r="BO64" s="509">
        <v>0</v>
      </c>
      <c r="BU64" s="509">
        <v>0</v>
      </c>
      <c r="CA64" s="509">
        <v>0</v>
      </c>
      <c r="CC64" s="509">
        <v>0</v>
      </c>
      <c r="CG64" s="509">
        <v>0</v>
      </c>
      <c r="CM64" s="509">
        <v>0</v>
      </c>
      <c r="CS64" s="509">
        <v>0</v>
      </c>
      <c r="CY64" s="509">
        <v>0</v>
      </c>
    </row>
    <row r="65" spans="1:104" s="509" customFormat="1">
      <c r="A65" s="508" t="s">
        <v>590</v>
      </c>
      <c r="B65" s="509" t="s">
        <v>365</v>
      </c>
      <c r="C65" s="509">
        <v>7</v>
      </c>
      <c r="E65" s="509">
        <v>166</v>
      </c>
      <c r="G65" s="509">
        <v>173</v>
      </c>
      <c r="K65" s="509">
        <v>65</v>
      </c>
      <c r="M65" s="509">
        <v>65</v>
      </c>
      <c r="O65" s="509">
        <v>1</v>
      </c>
      <c r="Q65" s="509">
        <v>0</v>
      </c>
      <c r="S65" s="509">
        <v>1</v>
      </c>
      <c r="U65" s="509">
        <v>0</v>
      </c>
      <c r="W65" s="509">
        <v>0</v>
      </c>
      <c r="Y65" s="509">
        <v>0</v>
      </c>
      <c r="AE65" s="509">
        <v>0</v>
      </c>
      <c r="AI65" s="509">
        <v>0</v>
      </c>
      <c r="AK65" s="509">
        <v>0</v>
      </c>
      <c r="AQ65" s="509">
        <v>0</v>
      </c>
      <c r="AW65" s="509">
        <v>0</v>
      </c>
      <c r="AY65" s="509">
        <v>29</v>
      </c>
      <c r="BA65" s="509">
        <v>60</v>
      </c>
      <c r="BC65" s="509">
        <v>89</v>
      </c>
      <c r="BG65" s="509">
        <v>0</v>
      </c>
      <c r="BI65" s="509">
        <v>0</v>
      </c>
      <c r="BK65" s="509">
        <v>20</v>
      </c>
      <c r="BM65" s="509">
        <v>385</v>
      </c>
      <c r="BO65" s="509">
        <v>405</v>
      </c>
      <c r="BQ65" s="509">
        <v>29</v>
      </c>
      <c r="BS65" s="509">
        <v>60</v>
      </c>
      <c r="BU65" s="509">
        <v>89</v>
      </c>
      <c r="CA65" s="509">
        <v>0</v>
      </c>
      <c r="CC65" s="509">
        <v>0</v>
      </c>
      <c r="CG65" s="509">
        <v>0</v>
      </c>
      <c r="CM65" s="509">
        <v>0</v>
      </c>
      <c r="CS65" s="509">
        <v>0</v>
      </c>
      <c r="CY65" s="509">
        <v>0</v>
      </c>
    </row>
    <row r="66" spans="1:104" s="509" customFormat="1">
      <c r="A66" s="508" t="s">
        <v>591</v>
      </c>
      <c r="B66" s="509" t="s">
        <v>366</v>
      </c>
      <c r="E66" s="509">
        <v>147</v>
      </c>
      <c r="G66" s="509">
        <v>147</v>
      </c>
      <c r="M66" s="509">
        <v>0</v>
      </c>
      <c r="Q66" s="509">
        <v>0</v>
      </c>
      <c r="S66" s="509">
        <v>0</v>
      </c>
      <c r="U66" s="509">
        <v>0</v>
      </c>
      <c r="W66" s="509">
        <v>0</v>
      </c>
      <c r="Y66" s="509">
        <v>0</v>
      </c>
      <c r="AE66" s="509">
        <v>0</v>
      </c>
      <c r="AI66" s="509">
        <v>0</v>
      </c>
      <c r="AK66" s="509">
        <v>0</v>
      </c>
      <c r="AQ66" s="509">
        <v>0</v>
      </c>
      <c r="AW66" s="509">
        <v>0</v>
      </c>
      <c r="AY66" s="509">
        <v>2</v>
      </c>
      <c r="BA66" s="509">
        <v>4</v>
      </c>
      <c r="BC66" s="509">
        <v>6</v>
      </c>
      <c r="BG66" s="509">
        <v>0</v>
      </c>
      <c r="BI66" s="509">
        <v>0</v>
      </c>
      <c r="BK66" s="509">
        <v>7</v>
      </c>
      <c r="BM66" s="509">
        <v>9</v>
      </c>
      <c r="BO66" s="509">
        <v>16</v>
      </c>
      <c r="BQ66" s="509">
        <v>2</v>
      </c>
      <c r="BS66" s="509">
        <v>4</v>
      </c>
      <c r="BU66" s="509">
        <v>6</v>
      </c>
      <c r="CA66" s="509">
        <v>0</v>
      </c>
      <c r="CC66" s="509">
        <v>0</v>
      </c>
      <c r="CG66" s="509">
        <v>0</v>
      </c>
      <c r="CM66" s="509">
        <v>0</v>
      </c>
      <c r="CS66" s="509">
        <v>0</v>
      </c>
      <c r="CY66" s="509">
        <v>0</v>
      </c>
    </row>
    <row r="67" spans="1:104" s="509" customFormat="1">
      <c r="A67" s="508" t="s">
        <v>592</v>
      </c>
      <c r="B67" s="509" t="s">
        <v>367</v>
      </c>
      <c r="E67" s="509">
        <v>4</v>
      </c>
      <c r="G67" s="509">
        <v>4</v>
      </c>
      <c r="K67" s="509">
        <v>19</v>
      </c>
      <c r="M67" s="509">
        <v>19</v>
      </c>
      <c r="Q67" s="509">
        <v>0</v>
      </c>
      <c r="S67" s="509">
        <v>0</v>
      </c>
      <c r="U67" s="509">
        <v>0</v>
      </c>
      <c r="W67" s="509">
        <v>0</v>
      </c>
      <c r="Y67" s="509">
        <v>0</v>
      </c>
      <c r="AE67" s="509">
        <v>0</v>
      </c>
      <c r="AI67" s="509">
        <v>0</v>
      </c>
      <c r="AK67" s="509">
        <v>0</v>
      </c>
      <c r="AQ67" s="509">
        <v>0</v>
      </c>
      <c r="AW67" s="509">
        <v>0</v>
      </c>
      <c r="BA67" s="509">
        <v>9</v>
      </c>
      <c r="BC67" s="509">
        <v>9</v>
      </c>
      <c r="BG67" s="509">
        <v>0</v>
      </c>
      <c r="BI67" s="509">
        <v>0</v>
      </c>
      <c r="BK67" s="509">
        <v>6</v>
      </c>
      <c r="BM67" s="509">
        <v>2</v>
      </c>
      <c r="BO67" s="509">
        <v>8</v>
      </c>
      <c r="BS67" s="509">
        <v>9</v>
      </c>
      <c r="BU67" s="509">
        <v>9</v>
      </c>
      <c r="CA67" s="509">
        <v>0</v>
      </c>
      <c r="CC67" s="509">
        <v>0</v>
      </c>
      <c r="CG67" s="509">
        <v>0</v>
      </c>
      <c r="CM67" s="509">
        <v>0</v>
      </c>
      <c r="CS67" s="509">
        <v>0</v>
      </c>
      <c r="CY67" s="509">
        <v>0</v>
      </c>
    </row>
    <row r="68" spans="1:104" s="509" customFormat="1">
      <c r="A68" s="508" t="s">
        <v>593</v>
      </c>
      <c r="B68" s="509" t="s">
        <v>368</v>
      </c>
      <c r="G68" s="509">
        <v>0</v>
      </c>
      <c r="M68" s="509">
        <v>0</v>
      </c>
      <c r="Q68" s="509">
        <v>0</v>
      </c>
      <c r="S68" s="509">
        <v>0</v>
      </c>
      <c r="U68" s="509">
        <v>0</v>
      </c>
      <c r="W68" s="509">
        <v>0</v>
      </c>
      <c r="Y68" s="509">
        <v>0</v>
      </c>
      <c r="AE68" s="509">
        <v>0</v>
      </c>
      <c r="AI68" s="509">
        <v>0</v>
      </c>
      <c r="AK68" s="509">
        <v>0</v>
      </c>
      <c r="AQ68" s="509">
        <v>0</v>
      </c>
      <c r="AW68" s="509">
        <v>0</v>
      </c>
      <c r="AY68" s="509">
        <v>2</v>
      </c>
      <c r="BA68" s="509">
        <v>4</v>
      </c>
      <c r="BC68" s="509">
        <v>6</v>
      </c>
      <c r="BG68" s="509">
        <v>0</v>
      </c>
      <c r="BI68" s="509">
        <v>0</v>
      </c>
      <c r="BK68" s="509">
        <v>2</v>
      </c>
      <c r="BM68" s="509">
        <v>15</v>
      </c>
      <c r="BO68" s="509">
        <v>17</v>
      </c>
      <c r="BQ68" s="509">
        <v>2</v>
      </c>
      <c r="BS68" s="509">
        <v>4</v>
      </c>
      <c r="BU68" s="509">
        <v>6</v>
      </c>
      <c r="CA68" s="509">
        <v>0</v>
      </c>
      <c r="CC68" s="509">
        <v>0</v>
      </c>
      <c r="CG68" s="509">
        <v>0</v>
      </c>
      <c r="CM68" s="509">
        <v>0</v>
      </c>
      <c r="CS68" s="509">
        <v>0</v>
      </c>
      <c r="CY68" s="509">
        <v>0</v>
      </c>
    </row>
    <row r="69" spans="1:104" s="509" customFormat="1">
      <c r="A69" s="508" t="s">
        <v>594</v>
      </c>
      <c r="B69" s="509" t="s">
        <v>369</v>
      </c>
      <c r="C69" s="509">
        <v>3</v>
      </c>
      <c r="E69" s="509">
        <v>166</v>
      </c>
      <c r="G69" s="509">
        <v>169</v>
      </c>
      <c r="I69" s="509">
        <v>1</v>
      </c>
      <c r="K69" s="509">
        <v>72</v>
      </c>
      <c r="M69" s="509">
        <v>73</v>
      </c>
      <c r="Q69" s="509">
        <v>0</v>
      </c>
      <c r="S69" s="509">
        <v>0</v>
      </c>
      <c r="U69" s="509">
        <v>0</v>
      </c>
      <c r="W69" s="509">
        <v>0</v>
      </c>
      <c r="Y69" s="509">
        <v>0</v>
      </c>
      <c r="AA69" s="509">
        <v>2</v>
      </c>
      <c r="AB69" s="509">
        <v>2</v>
      </c>
      <c r="AE69" s="509">
        <v>2</v>
      </c>
      <c r="AF69" s="509">
        <v>2</v>
      </c>
      <c r="AG69" s="509">
        <v>1</v>
      </c>
      <c r="AH69" s="509">
        <v>1</v>
      </c>
      <c r="AI69" s="509">
        <v>0</v>
      </c>
      <c r="AK69" s="509">
        <v>1</v>
      </c>
      <c r="AL69" s="509">
        <v>1</v>
      </c>
      <c r="AQ69" s="509">
        <v>0</v>
      </c>
      <c r="AW69" s="509">
        <v>0</v>
      </c>
      <c r="AY69" s="509">
        <v>21</v>
      </c>
      <c r="AZ69" s="509">
        <v>8</v>
      </c>
      <c r="BA69" s="509">
        <v>13</v>
      </c>
      <c r="BB69" s="509">
        <v>3</v>
      </c>
      <c r="BC69" s="509">
        <v>34</v>
      </c>
      <c r="BD69" s="509">
        <v>9</v>
      </c>
      <c r="BG69" s="509">
        <v>0</v>
      </c>
      <c r="BI69" s="509">
        <v>0</v>
      </c>
      <c r="BK69" s="509">
        <v>24</v>
      </c>
      <c r="BM69" s="509">
        <v>35</v>
      </c>
      <c r="BO69" s="509">
        <v>59</v>
      </c>
      <c r="BQ69" s="509">
        <v>21</v>
      </c>
      <c r="BR69" s="509">
        <v>8</v>
      </c>
      <c r="BS69" s="509">
        <v>13</v>
      </c>
      <c r="BT69" s="509">
        <v>3</v>
      </c>
      <c r="BU69" s="509">
        <v>34</v>
      </c>
      <c r="BV69" s="509">
        <v>11</v>
      </c>
      <c r="CA69" s="509">
        <v>0</v>
      </c>
      <c r="CC69" s="509">
        <v>0</v>
      </c>
      <c r="CG69" s="509">
        <v>0</v>
      </c>
      <c r="CM69" s="509">
        <v>0</v>
      </c>
      <c r="CS69" s="509">
        <v>0</v>
      </c>
      <c r="CY69" s="509">
        <v>0</v>
      </c>
    </row>
    <row r="70" spans="1:104" s="509" customFormat="1">
      <c r="A70" s="508" t="s">
        <v>595</v>
      </c>
      <c r="B70" s="509" t="s">
        <v>370</v>
      </c>
      <c r="C70" s="509">
        <v>1</v>
      </c>
      <c r="E70" s="509">
        <v>5</v>
      </c>
      <c r="G70" s="509">
        <v>6</v>
      </c>
      <c r="K70" s="509">
        <v>12</v>
      </c>
      <c r="M70" s="509">
        <v>12</v>
      </c>
      <c r="Q70" s="509">
        <v>0</v>
      </c>
      <c r="S70" s="509">
        <v>0</v>
      </c>
      <c r="U70" s="509">
        <v>0</v>
      </c>
      <c r="W70" s="509">
        <v>0</v>
      </c>
      <c r="Y70" s="509">
        <v>0</v>
      </c>
      <c r="AE70" s="509">
        <v>0</v>
      </c>
      <c r="AI70" s="509">
        <v>0</v>
      </c>
      <c r="AK70" s="509">
        <v>0</v>
      </c>
      <c r="AQ70" s="509">
        <v>0</v>
      </c>
      <c r="AW70" s="509">
        <v>0</v>
      </c>
      <c r="AY70" s="509">
        <v>4</v>
      </c>
      <c r="BA70" s="509">
        <v>1</v>
      </c>
      <c r="BC70" s="509">
        <v>5</v>
      </c>
      <c r="BG70" s="509">
        <v>0</v>
      </c>
      <c r="BI70" s="509">
        <v>0</v>
      </c>
      <c r="BK70" s="509">
        <v>4</v>
      </c>
      <c r="BM70" s="509">
        <v>15</v>
      </c>
      <c r="BO70" s="509">
        <v>19</v>
      </c>
      <c r="BQ70" s="509">
        <v>4</v>
      </c>
      <c r="BS70" s="509">
        <v>1</v>
      </c>
      <c r="BU70" s="509">
        <v>5</v>
      </c>
      <c r="CA70" s="509">
        <v>0</v>
      </c>
      <c r="CC70" s="509">
        <v>1</v>
      </c>
      <c r="CE70" s="509">
        <v>17</v>
      </c>
      <c r="CG70" s="509">
        <v>18</v>
      </c>
      <c r="CM70" s="509">
        <v>0</v>
      </c>
      <c r="CS70" s="509">
        <v>0</v>
      </c>
      <c r="CY70" s="509">
        <v>0</v>
      </c>
    </row>
    <row r="71" spans="1:104" s="509" customFormat="1">
      <c r="A71" s="508" t="s">
        <v>596</v>
      </c>
      <c r="B71" s="509" t="s">
        <v>1392</v>
      </c>
      <c r="C71" s="509">
        <v>2</v>
      </c>
      <c r="E71" s="509">
        <v>219</v>
      </c>
      <c r="G71" s="509">
        <v>221</v>
      </c>
      <c r="K71" s="509">
        <v>128</v>
      </c>
      <c r="M71" s="509">
        <v>128</v>
      </c>
      <c r="O71" s="509">
        <v>1</v>
      </c>
      <c r="Q71" s="509">
        <v>0</v>
      </c>
      <c r="S71" s="509">
        <v>1</v>
      </c>
      <c r="U71" s="509">
        <v>0</v>
      </c>
      <c r="W71" s="509">
        <v>0</v>
      </c>
      <c r="Y71" s="509">
        <v>0</v>
      </c>
      <c r="AE71" s="509">
        <v>0</v>
      </c>
      <c r="AI71" s="509">
        <v>0</v>
      </c>
      <c r="AK71" s="509">
        <v>0</v>
      </c>
      <c r="AQ71" s="509">
        <v>0</v>
      </c>
      <c r="AW71" s="509">
        <v>0</v>
      </c>
      <c r="AY71" s="509">
        <v>15</v>
      </c>
      <c r="BA71" s="509">
        <v>11</v>
      </c>
      <c r="BC71" s="509">
        <v>26</v>
      </c>
      <c r="BE71" s="509">
        <v>3</v>
      </c>
      <c r="BG71" s="509">
        <v>0</v>
      </c>
      <c r="BI71" s="509">
        <v>3</v>
      </c>
      <c r="BK71" s="509">
        <v>73</v>
      </c>
      <c r="BM71" s="509">
        <v>105</v>
      </c>
      <c r="BO71" s="509">
        <v>178</v>
      </c>
      <c r="BQ71" s="509">
        <v>15</v>
      </c>
      <c r="BS71" s="509">
        <v>11</v>
      </c>
      <c r="BU71" s="509">
        <v>26</v>
      </c>
      <c r="CA71" s="509">
        <v>0</v>
      </c>
      <c r="CC71" s="509">
        <v>1</v>
      </c>
      <c r="CE71" s="509">
        <v>39</v>
      </c>
      <c r="CG71" s="509">
        <v>40</v>
      </c>
      <c r="CM71" s="509">
        <v>0</v>
      </c>
      <c r="CS71" s="509">
        <v>0</v>
      </c>
      <c r="CY71" s="509">
        <v>0</v>
      </c>
    </row>
    <row r="72" spans="1:104" s="509" customFormat="1">
      <c r="A72" s="508" t="s">
        <v>597</v>
      </c>
      <c r="B72" s="509" t="s">
        <v>371</v>
      </c>
      <c r="G72" s="509">
        <v>0</v>
      </c>
      <c r="M72" s="509">
        <v>0</v>
      </c>
      <c r="Q72" s="509">
        <v>0</v>
      </c>
      <c r="S72" s="509">
        <v>0</v>
      </c>
      <c r="U72" s="509">
        <v>0</v>
      </c>
      <c r="W72" s="509">
        <v>0</v>
      </c>
      <c r="Y72" s="509">
        <v>0</v>
      </c>
      <c r="AE72" s="509">
        <v>0</v>
      </c>
      <c r="AI72" s="509">
        <v>0</v>
      </c>
      <c r="AK72" s="509">
        <v>0</v>
      </c>
      <c r="AQ72" s="509">
        <v>0</v>
      </c>
      <c r="AW72" s="509">
        <v>0</v>
      </c>
      <c r="AY72" s="509">
        <v>4</v>
      </c>
      <c r="BA72" s="509">
        <v>4</v>
      </c>
      <c r="BC72" s="509">
        <v>8</v>
      </c>
      <c r="BG72" s="509">
        <v>0</v>
      </c>
      <c r="BI72" s="509">
        <v>0</v>
      </c>
      <c r="BK72" s="509">
        <v>6</v>
      </c>
      <c r="BM72" s="509">
        <v>8</v>
      </c>
      <c r="BO72" s="509">
        <v>14</v>
      </c>
      <c r="BQ72" s="509">
        <v>4</v>
      </c>
      <c r="BU72" s="509">
        <v>4</v>
      </c>
      <c r="CA72" s="509">
        <v>0</v>
      </c>
      <c r="CC72" s="509">
        <v>0</v>
      </c>
      <c r="CG72" s="509">
        <v>0</v>
      </c>
      <c r="CM72" s="509">
        <v>0</v>
      </c>
      <c r="CS72" s="509">
        <v>0</v>
      </c>
      <c r="CY72" s="509">
        <v>0</v>
      </c>
    </row>
    <row r="73" spans="1:104" s="509" customFormat="1">
      <c r="A73" s="508" t="s">
        <v>598</v>
      </c>
      <c r="B73" s="509" t="s">
        <v>372</v>
      </c>
      <c r="C73" s="509">
        <v>0</v>
      </c>
      <c r="E73" s="509">
        <v>8</v>
      </c>
      <c r="G73" s="509">
        <v>8</v>
      </c>
      <c r="K73" s="509">
        <v>18</v>
      </c>
      <c r="M73" s="509">
        <v>18</v>
      </c>
      <c r="Q73" s="509">
        <v>0</v>
      </c>
      <c r="S73" s="509">
        <v>0</v>
      </c>
      <c r="U73" s="509">
        <v>0</v>
      </c>
      <c r="W73" s="509">
        <v>0</v>
      </c>
      <c r="Y73" s="509">
        <v>0</v>
      </c>
      <c r="AC73" s="509">
        <v>1</v>
      </c>
      <c r="AE73" s="509">
        <v>1</v>
      </c>
      <c r="AI73" s="509">
        <v>0</v>
      </c>
      <c r="AK73" s="509">
        <v>0</v>
      </c>
      <c r="AQ73" s="509">
        <v>0</v>
      </c>
      <c r="AW73" s="509">
        <v>0</v>
      </c>
      <c r="AY73" s="509">
        <v>8</v>
      </c>
      <c r="BA73" s="509">
        <v>4</v>
      </c>
      <c r="BC73" s="509">
        <v>12</v>
      </c>
      <c r="BG73" s="509">
        <v>0</v>
      </c>
      <c r="BI73" s="509">
        <v>0</v>
      </c>
      <c r="BK73" s="509">
        <v>10</v>
      </c>
      <c r="BM73" s="509">
        <v>55</v>
      </c>
      <c r="BO73" s="509">
        <v>65</v>
      </c>
      <c r="BQ73" s="509">
        <v>8</v>
      </c>
      <c r="BS73" s="509">
        <v>1</v>
      </c>
      <c r="BU73" s="509">
        <v>9</v>
      </c>
      <c r="CA73" s="509">
        <v>0</v>
      </c>
      <c r="CC73" s="509">
        <v>0</v>
      </c>
      <c r="CG73" s="509">
        <v>0</v>
      </c>
      <c r="CM73" s="509">
        <v>0</v>
      </c>
      <c r="CS73" s="509">
        <v>0</v>
      </c>
      <c r="CY73" s="509">
        <v>0</v>
      </c>
    </row>
    <row r="74" spans="1:104" s="509" customFormat="1">
      <c r="A74" s="508" t="s">
        <v>599</v>
      </c>
      <c r="B74" s="509" t="s">
        <v>373</v>
      </c>
      <c r="E74" s="509">
        <v>4</v>
      </c>
      <c r="G74" s="509">
        <v>4</v>
      </c>
      <c r="M74" s="509">
        <v>0</v>
      </c>
      <c r="Q74" s="509">
        <v>0</v>
      </c>
      <c r="S74" s="509">
        <v>0</v>
      </c>
      <c r="U74" s="509">
        <v>1</v>
      </c>
      <c r="W74" s="509">
        <v>0</v>
      </c>
      <c r="Y74" s="509">
        <v>1</v>
      </c>
      <c r="AE74" s="509">
        <v>0</v>
      </c>
      <c r="AI74" s="509">
        <v>0</v>
      </c>
      <c r="AK74" s="509">
        <v>0</v>
      </c>
      <c r="AQ74" s="509">
        <v>0</v>
      </c>
      <c r="AW74" s="509">
        <v>0</v>
      </c>
      <c r="AY74" s="509">
        <v>3</v>
      </c>
      <c r="BA74" s="509">
        <v>7</v>
      </c>
      <c r="BC74" s="509">
        <v>10</v>
      </c>
      <c r="BG74" s="509">
        <v>0</v>
      </c>
      <c r="BI74" s="509">
        <v>0</v>
      </c>
      <c r="BK74" s="509">
        <v>6</v>
      </c>
      <c r="BM74" s="509">
        <v>1</v>
      </c>
      <c r="BO74" s="509">
        <v>7</v>
      </c>
      <c r="BQ74" s="509">
        <v>3</v>
      </c>
      <c r="BS74" s="509">
        <v>7</v>
      </c>
      <c r="BU74" s="509">
        <v>10</v>
      </c>
      <c r="CA74" s="509">
        <v>0</v>
      </c>
      <c r="CC74" s="509">
        <v>0</v>
      </c>
      <c r="CG74" s="509">
        <v>0</v>
      </c>
      <c r="CM74" s="509">
        <v>0</v>
      </c>
      <c r="CS74" s="509">
        <v>0</v>
      </c>
      <c r="CY74" s="509">
        <v>0</v>
      </c>
    </row>
    <row r="75" spans="1:104" s="509" customFormat="1">
      <c r="A75" s="508" t="s">
        <v>600</v>
      </c>
      <c r="B75" s="509" t="s">
        <v>374</v>
      </c>
      <c r="C75" s="509">
        <v>1</v>
      </c>
      <c r="E75" s="509">
        <v>16</v>
      </c>
      <c r="G75" s="509">
        <v>17</v>
      </c>
      <c r="I75" s="509">
        <v>0</v>
      </c>
      <c r="K75" s="509">
        <v>24</v>
      </c>
      <c r="M75" s="509">
        <v>24</v>
      </c>
      <c r="Q75" s="509">
        <v>0</v>
      </c>
      <c r="S75" s="509">
        <v>0</v>
      </c>
      <c r="U75" s="509">
        <v>1</v>
      </c>
      <c r="V75" s="509">
        <v>1</v>
      </c>
      <c r="W75" s="509">
        <v>1</v>
      </c>
      <c r="X75" s="509">
        <v>1</v>
      </c>
      <c r="Y75" s="509">
        <v>2</v>
      </c>
      <c r="Z75" s="509">
        <v>2</v>
      </c>
      <c r="AA75" s="509">
        <v>1</v>
      </c>
      <c r="AB75" s="509">
        <v>1</v>
      </c>
      <c r="AC75" s="509">
        <v>1</v>
      </c>
      <c r="AD75" s="509">
        <v>1</v>
      </c>
      <c r="AE75" s="509">
        <v>2</v>
      </c>
      <c r="AF75" s="509">
        <v>2</v>
      </c>
      <c r="AI75" s="509">
        <v>0</v>
      </c>
      <c r="AK75" s="509">
        <v>0</v>
      </c>
      <c r="AQ75" s="509">
        <v>0</v>
      </c>
      <c r="AU75" s="509">
        <v>4</v>
      </c>
      <c r="AW75" s="509">
        <v>4</v>
      </c>
      <c r="AY75" s="509">
        <v>9</v>
      </c>
      <c r="BA75" s="509">
        <v>14</v>
      </c>
      <c r="BC75" s="509">
        <v>23</v>
      </c>
      <c r="BI75" s="509">
        <v>0</v>
      </c>
      <c r="BK75" s="509">
        <v>6</v>
      </c>
      <c r="BM75" s="509">
        <v>193</v>
      </c>
      <c r="BO75" s="509">
        <v>199</v>
      </c>
      <c r="BU75" s="509">
        <v>0</v>
      </c>
      <c r="CA75" s="509">
        <v>0</v>
      </c>
      <c r="CC75" s="509">
        <v>0</v>
      </c>
      <c r="CG75" s="509">
        <v>0</v>
      </c>
      <c r="CM75" s="509">
        <v>0</v>
      </c>
      <c r="CS75" s="509">
        <v>0</v>
      </c>
      <c r="CY75" s="509">
        <v>0</v>
      </c>
    </row>
    <row r="76" spans="1:104" s="509" customFormat="1">
      <c r="A76" s="508" t="s">
        <v>601</v>
      </c>
      <c r="B76" s="509" t="s">
        <v>375</v>
      </c>
      <c r="E76" s="509">
        <v>5</v>
      </c>
      <c r="G76" s="509">
        <v>5</v>
      </c>
      <c r="M76" s="509">
        <v>0</v>
      </c>
      <c r="Q76" s="509">
        <v>0</v>
      </c>
      <c r="S76" s="509">
        <v>0</v>
      </c>
      <c r="U76" s="509">
        <v>0</v>
      </c>
      <c r="W76" s="509">
        <v>0</v>
      </c>
      <c r="Y76" s="509">
        <v>0</v>
      </c>
      <c r="AE76" s="509">
        <v>0</v>
      </c>
      <c r="AI76" s="509">
        <v>0</v>
      </c>
      <c r="AK76" s="509">
        <v>0</v>
      </c>
      <c r="AQ76" s="509">
        <v>0</v>
      </c>
      <c r="AW76" s="509">
        <v>0</v>
      </c>
      <c r="AY76" s="509">
        <v>6</v>
      </c>
      <c r="BA76" s="509">
        <v>5</v>
      </c>
      <c r="BC76" s="509">
        <v>11</v>
      </c>
      <c r="BG76" s="509">
        <v>0</v>
      </c>
      <c r="BI76" s="509">
        <v>0</v>
      </c>
      <c r="BK76" s="509">
        <v>1</v>
      </c>
      <c r="BM76" s="509">
        <v>3</v>
      </c>
      <c r="BO76" s="509">
        <v>4</v>
      </c>
      <c r="BQ76" s="509">
        <v>6</v>
      </c>
      <c r="BS76" s="509">
        <v>5</v>
      </c>
      <c r="BU76" s="509">
        <v>11</v>
      </c>
      <c r="CA76" s="509">
        <v>0</v>
      </c>
      <c r="CC76" s="509">
        <v>0</v>
      </c>
      <c r="CG76" s="509">
        <v>0</v>
      </c>
      <c r="CM76" s="509">
        <v>0</v>
      </c>
      <c r="CS76" s="509">
        <v>0</v>
      </c>
      <c r="CY76" s="509">
        <v>0</v>
      </c>
    </row>
    <row r="77" spans="1:104" s="509" customFormat="1">
      <c r="A77" s="508" t="s">
        <v>602</v>
      </c>
      <c r="B77" s="509" t="s">
        <v>376</v>
      </c>
      <c r="C77" s="509">
        <v>4</v>
      </c>
      <c r="D77" s="509">
        <v>0</v>
      </c>
      <c r="E77" s="509">
        <v>110</v>
      </c>
      <c r="F77" s="509">
        <v>0</v>
      </c>
      <c r="G77" s="509">
        <v>114</v>
      </c>
      <c r="H77" s="509">
        <v>0</v>
      </c>
      <c r="I77" s="509">
        <v>0</v>
      </c>
      <c r="J77" s="509">
        <v>0</v>
      </c>
      <c r="K77" s="509">
        <v>69</v>
      </c>
      <c r="L77" s="509">
        <v>0</v>
      </c>
      <c r="M77" s="509">
        <v>69</v>
      </c>
      <c r="N77" s="509">
        <v>0</v>
      </c>
      <c r="O77" s="509">
        <v>0</v>
      </c>
      <c r="P77" s="509">
        <v>0</v>
      </c>
      <c r="Q77" s="509">
        <v>0</v>
      </c>
      <c r="R77" s="509">
        <v>0</v>
      </c>
      <c r="S77" s="509">
        <v>0</v>
      </c>
      <c r="T77" s="509">
        <v>0</v>
      </c>
      <c r="U77" s="509">
        <v>0</v>
      </c>
      <c r="V77" s="509">
        <v>0</v>
      </c>
      <c r="W77" s="509">
        <v>0</v>
      </c>
      <c r="X77" s="509">
        <v>0</v>
      </c>
      <c r="Y77" s="509">
        <v>0</v>
      </c>
      <c r="Z77" s="509">
        <v>0</v>
      </c>
      <c r="AA77" s="509">
        <v>0</v>
      </c>
      <c r="AB77" s="509">
        <v>0</v>
      </c>
      <c r="AC77" s="509">
        <v>0</v>
      </c>
      <c r="AD77" s="509">
        <v>0</v>
      </c>
      <c r="AE77" s="509">
        <v>0</v>
      </c>
      <c r="AF77" s="509">
        <v>0</v>
      </c>
      <c r="AG77" s="509">
        <v>0</v>
      </c>
      <c r="AH77" s="509">
        <v>0</v>
      </c>
      <c r="AI77" s="509">
        <v>0</v>
      </c>
      <c r="AJ77" s="509">
        <v>0</v>
      </c>
      <c r="AK77" s="509">
        <v>0</v>
      </c>
      <c r="AL77" s="509">
        <v>0</v>
      </c>
      <c r="AM77" s="509">
        <v>0</v>
      </c>
      <c r="AN77" s="509">
        <v>0</v>
      </c>
      <c r="AO77" s="509">
        <v>0</v>
      </c>
      <c r="AP77" s="509">
        <v>0</v>
      </c>
      <c r="AQ77" s="509">
        <v>0</v>
      </c>
      <c r="AR77" s="509">
        <v>0</v>
      </c>
      <c r="AS77" s="509">
        <v>0</v>
      </c>
      <c r="AT77" s="509">
        <v>0</v>
      </c>
      <c r="AU77" s="509">
        <v>0</v>
      </c>
      <c r="AV77" s="509">
        <v>0</v>
      </c>
      <c r="AW77" s="509">
        <v>0</v>
      </c>
      <c r="AX77" s="509">
        <v>0</v>
      </c>
      <c r="AY77" s="509">
        <v>25</v>
      </c>
      <c r="AZ77" s="509">
        <v>0</v>
      </c>
      <c r="BA77" s="509">
        <v>67</v>
      </c>
      <c r="BB77" s="509">
        <v>0</v>
      </c>
      <c r="BC77" s="509">
        <v>92</v>
      </c>
      <c r="BD77" s="509">
        <v>0</v>
      </c>
      <c r="BE77" s="509">
        <v>18</v>
      </c>
      <c r="BF77" s="509">
        <v>0</v>
      </c>
      <c r="BG77" s="509">
        <v>0</v>
      </c>
      <c r="BH77" s="509">
        <v>0</v>
      </c>
      <c r="BI77" s="509">
        <v>18</v>
      </c>
      <c r="BJ77" s="509">
        <v>0</v>
      </c>
      <c r="BK77" s="509">
        <v>174</v>
      </c>
      <c r="BL77" s="509">
        <v>0</v>
      </c>
      <c r="BM77" s="509">
        <v>916</v>
      </c>
      <c r="BN77" s="509">
        <v>0</v>
      </c>
      <c r="BO77" s="509">
        <v>1090</v>
      </c>
      <c r="BP77" s="509">
        <v>0</v>
      </c>
      <c r="BQ77" s="509">
        <v>25</v>
      </c>
      <c r="BR77" s="509">
        <v>0</v>
      </c>
      <c r="BS77" s="509">
        <v>67</v>
      </c>
      <c r="BT77" s="509">
        <v>0</v>
      </c>
      <c r="BU77" s="509">
        <v>92</v>
      </c>
      <c r="BV77" s="509">
        <v>0</v>
      </c>
      <c r="BW77" s="509">
        <v>0</v>
      </c>
      <c r="BX77" s="509">
        <v>0</v>
      </c>
      <c r="BY77" s="509">
        <v>0</v>
      </c>
      <c r="BZ77" s="509">
        <v>0</v>
      </c>
      <c r="CA77" s="509">
        <v>0</v>
      </c>
      <c r="CB77" s="509">
        <v>0</v>
      </c>
      <c r="CC77" s="509">
        <v>0</v>
      </c>
      <c r="CD77" s="509">
        <v>0</v>
      </c>
      <c r="CE77" s="509">
        <v>14</v>
      </c>
      <c r="CF77" s="509">
        <v>0</v>
      </c>
      <c r="CG77" s="509">
        <v>14</v>
      </c>
      <c r="CH77" s="509">
        <v>0</v>
      </c>
      <c r="CI77" s="509">
        <v>0</v>
      </c>
      <c r="CJ77" s="509">
        <v>0</v>
      </c>
      <c r="CK77" s="509">
        <v>0</v>
      </c>
      <c r="CL77" s="509">
        <v>0</v>
      </c>
      <c r="CM77" s="509">
        <v>0</v>
      </c>
      <c r="CN77" s="509">
        <v>0</v>
      </c>
      <c r="CO77" s="509">
        <v>0</v>
      </c>
      <c r="CP77" s="509">
        <v>0</v>
      </c>
      <c r="CQ77" s="509">
        <v>0</v>
      </c>
      <c r="CR77" s="509">
        <v>0</v>
      </c>
      <c r="CS77" s="509">
        <v>0</v>
      </c>
      <c r="CT77" s="509">
        <v>0</v>
      </c>
      <c r="CU77" s="509">
        <v>0</v>
      </c>
      <c r="CV77" s="509">
        <v>0</v>
      </c>
      <c r="CW77" s="509">
        <v>0</v>
      </c>
      <c r="CX77" s="509">
        <v>0</v>
      </c>
      <c r="CY77" s="509">
        <v>0</v>
      </c>
      <c r="CZ77" s="509">
        <v>0</v>
      </c>
    </row>
    <row r="78" spans="1:104" s="509" customFormat="1">
      <c r="A78" s="508" t="s">
        <v>603</v>
      </c>
      <c r="B78" s="509" t="s">
        <v>377</v>
      </c>
      <c r="G78" s="509">
        <v>0</v>
      </c>
      <c r="M78" s="509">
        <v>0</v>
      </c>
      <c r="Q78" s="509">
        <v>0</v>
      </c>
      <c r="S78" s="509">
        <v>0</v>
      </c>
      <c r="U78" s="509">
        <v>0</v>
      </c>
      <c r="W78" s="509">
        <v>0</v>
      </c>
      <c r="Y78" s="509">
        <v>0</v>
      </c>
      <c r="AE78" s="509">
        <v>0</v>
      </c>
      <c r="AI78" s="509">
        <v>0</v>
      </c>
      <c r="AK78" s="509">
        <v>0</v>
      </c>
      <c r="AQ78" s="509">
        <v>0</v>
      </c>
      <c r="AW78" s="509">
        <v>0</v>
      </c>
      <c r="AY78" s="509">
        <v>12</v>
      </c>
      <c r="BA78" s="509">
        <v>1</v>
      </c>
      <c r="BC78" s="509">
        <v>13</v>
      </c>
      <c r="BG78" s="509">
        <v>0</v>
      </c>
      <c r="BI78" s="509">
        <v>0</v>
      </c>
      <c r="BK78" s="509">
        <v>3</v>
      </c>
      <c r="BO78" s="509">
        <v>3</v>
      </c>
      <c r="BQ78" s="509">
        <v>12</v>
      </c>
      <c r="BS78" s="509">
        <v>1</v>
      </c>
      <c r="BU78" s="509">
        <v>13</v>
      </c>
      <c r="CA78" s="509">
        <v>0</v>
      </c>
      <c r="CC78" s="509">
        <v>0</v>
      </c>
      <c r="CG78" s="509">
        <v>0</v>
      </c>
      <c r="CM78" s="509">
        <v>0</v>
      </c>
      <c r="CS78" s="509">
        <v>0</v>
      </c>
      <c r="CY78" s="509">
        <v>0</v>
      </c>
    </row>
    <row r="79" spans="1:104" s="509" customFormat="1">
      <c r="A79" s="508" t="s">
        <v>604</v>
      </c>
      <c r="B79" s="509" t="s">
        <v>378</v>
      </c>
      <c r="C79" s="509">
        <v>0</v>
      </c>
      <c r="E79" s="509">
        <v>10</v>
      </c>
      <c r="G79" s="509">
        <v>10</v>
      </c>
      <c r="M79" s="509">
        <v>0</v>
      </c>
      <c r="Q79" s="509">
        <v>0</v>
      </c>
      <c r="S79" s="509">
        <v>0</v>
      </c>
      <c r="U79" s="509">
        <v>0</v>
      </c>
      <c r="W79" s="509">
        <v>0</v>
      </c>
      <c r="Y79" s="509">
        <v>0</v>
      </c>
      <c r="AE79" s="509">
        <v>0</v>
      </c>
      <c r="AI79" s="509">
        <v>0</v>
      </c>
      <c r="AK79" s="509">
        <v>0</v>
      </c>
      <c r="AQ79" s="509">
        <v>0</v>
      </c>
      <c r="AW79" s="509">
        <v>0</v>
      </c>
      <c r="AY79" s="509">
        <v>2</v>
      </c>
      <c r="BA79" s="509">
        <v>6</v>
      </c>
      <c r="BC79" s="509">
        <v>8</v>
      </c>
      <c r="BG79" s="509">
        <v>0</v>
      </c>
      <c r="BI79" s="509">
        <v>0</v>
      </c>
      <c r="BK79" s="509">
        <v>12</v>
      </c>
      <c r="BM79" s="509">
        <v>216</v>
      </c>
      <c r="BO79" s="509">
        <v>228</v>
      </c>
      <c r="BQ79" s="509">
        <v>2</v>
      </c>
      <c r="BS79" s="509">
        <v>6</v>
      </c>
      <c r="BU79" s="509">
        <v>8</v>
      </c>
      <c r="CA79" s="509">
        <v>0</v>
      </c>
      <c r="CC79" s="509">
        <v>0</v>
      </c>
      <c r="CG79" s="509">
        <v>0</v>
      </c>
      <c r="CM79" s="509">
        <v>0</v>
      </c>
      <c r="CS79" s="509">
        <v>0</v>
      </c>
      <c r="CY79" s="509">
        <v>0</v>
      </c>
    </row>
    <row r="80" spans="1:104" s="509" customFormat="1">
      <c r="A80" s="508" t="s">
        <v>605</v>
      </c>
      <c r="B80" s="509" t="s">
        <v>379</v>
      </c>
      <c r="C80" s="509">
        <v>3</v>
      </c>
      <c r="E80" s="509">
        <v>240</v>
      </c>
      <c r="G80" s="509">
        <v>243</v>
      </c>
      <c r="I80" s="509">
        <v>1</v>
      </c>
      <c r="K80" s="509">
        <v>524</v>
      </c>
      <c r="M80" s="509">
        <v>525</v>
      </c>
      <c r="O80" s="509">
        <v>1</v>
      </c>
      <c r="Q80" s="509">
        <v>0</v>
      </c>
      <c r="S80" s="509">
        <v>1</v>
      </c>
      <c r="U80" s="509">
        <v>0</v>
      </c>
      <c r="W80" s="509">
        <v>0</v>
      </c>
      <c r="Y80" s="509">
        <v>0</v>
      </c>
      <c r="AE80" s="509">
        <v>0</v>
      </c>
      <c r="AI80" s="509">
        <v>0</v>
      </c>
      <c r="AK80" s="509">
        <v>0</v>
      </c>
      <c r="AQ80" s="509">
        <v>0</v>
      </c>
      <c r="AW80" s="509">
        <v>0</v>
      </c>
      <c r="AY80" s="509">
        <v>22</v>
      </c>
      <c r="BA80" s="509">
        <v>28</v>
      </c>
      <c r="BC80" s="509">
        <v>50</v>
      </c>
      <c r="BG80" s="509">
        <v>0</v>
      </c>
      <c r="BI80" s="509">
        <v>0</v>
      </c>
      <c r="BO80" s="509">
        <v>0</v>
      </c>
      <c r="BQ80" s="509">
        <v>22</v>
      </c>
      <c r="BS80" s="509">
        <v>28</v>
      </c>
      <c r="BU80" s="509">
        <v>50</v>
      </c>
      <c r="CA80" s="509">
        <v>0</v>
      </c>
      <c r="CC80" s="509">
        <v>3</v>
      </c>
      <c r="CE80" s="509">
        <v>240</v>
      </c>
      <c r="CG80" s="509">
        <v>243</v>
      </c>
      <c r="CM80" s="509">
        <v>0</v>
      </c>
      <c r="CS80" s="509">
        <v>0</v>
      </c>
      <c r="CY80" s="509">
        <v>0</v>
      </c>
    </row>
    <row r="81" spans="1:103" s="509" customFormat="1">
      <c r="A81" s="508" t="s">
        <v>606</v>
      </c>
      <c r="B81" s="509" t="s">
        <v>380</v>
      </c>
      <c r="C81" s="509">
        <v>1</v>
      </c>
      <c r="E81" s="509">
        <v>2</v>
      </c>
      <c r="G81" s="509">
        <v>3</v>
      </c>
      <c r="K81" s="509">
        <v>13</v>
      </c>
      <c r="M81" s="509">
        <v>13</v>
      </c>
      <c r="Q81" s="509">
        <v>0</v>
      </c>
      <c r="S81" s="509">
        <v>0</v>
      </c>
      <c r="U81" s="509">
        <v>0</v>
      </c>
      <c r="W81" s="509">
        <v>0</v>
      </c>
      <c r="Y81" s="509">
        <v>0</v>
      </c>
      <c r="AE81" s="509">
        <v>0</v>
      </c>
      <c r="AI81" s="509">
        <v>0</v>
      </c>
      <c r="AK81" s="509">
        <v>0</v>
      </c>
      <c r="AQ81" s="509">
        <v>0</v>
      </c>
      <c r="AW81" s="509">
        <v>0</v>
      </c>
      <c r="AY81" s="509">
        <v>3</v>
      </c>
      <c r="BA81" s="509">
        <v>3</v>
      </c>
      <c r="BC81" s="509">
        <v>6</v>
      </c>
      <c r="BG81" s="509">
        <v>0</v>
      </c>
      <c r="BI81" s="509">
        <v>0</v>
      </c>
      <c r="BM81" s="509">
        <v>6</v>
      </c>
      <c r="BO81" s="509">
        <v>6</v>
      </c>
      <c r="BQ81" s="509">
        <v>3</v>
      </c>
      <c r="BS81" s="509">
        <v>3</v>
      </c>
      <c r="BU81" s="509">
        <v>6</v>
      </c>
      <c r="CA81" s="509">
        <v>0</v>
      </c>
      <c r="CC81" s="509">
        <v>1</v>
      </c>
      <c r="CE81" s="509">
        <v>2</v>
      </c>
      <c r="CG81" s="509">
        <v>3</v>
      </c>
      <c r="CM81" s="509">
        <v>0</v>
      </c>
      <c r="CS81" s="509">
        <v>0</v>
      </c>
      <c r="CY81" s="509">
        <v>0</v>
      </c>
    </row>
    <row r="82" spans="1:103" s="509" customFormat="1">
      <c r="A82" s="508" t="s">
        <v>607</v>
      </c>
      <c r="B82" s="509" t="s">
        <v>381</v>
      </c>
      <c r="C82" s="509">
        <v>6</v>
      </c>
      <c r="E82" s="509">
        <v>178</v>
      </c>
      <c r="G82" s="509">
        <v>184</v>
      </c>
      <c r="I82" s="509">
        <v>0</v>
      </c>
      <c r="K82" s="509">
        <v>55</v>
      </c>
      <c r="M82" s="509">
        <v>55</v>
      </c>
      <c r="O82" s="509">
        <v>0</v>
      </c>
      <c r="Q82" s="509">
        <v>0</v>
      </c>
      <c r="S82" s="509">
        <v>0</v>
      </c>
      <c r="U82" s="509">
        <v>0</v>
      </c>
      <c r="W82" s="509">
        <v>0</v>
      </c>
      <c r="Y82" s="509">
        <v>0</v>
      </c>
      <c r="AA82" s="509">
        <v>0</v>
      </c>
      <c r="AC82" s="509">
        <v>0</v>
      </c>
      <c r="AE82" s="509">
        <v>0</v>
      </c>
      <c r="AG82" s="509">
        <v>0</v>
      </c>
      <c r="AI82" s="509">
        <v>0</v>
      </c>
      <c r="AK82" s="509">
        <v>0</v>
      </c>
      <c r="AO82" s="509">
        <v>0</v>
      </c>
      <c r="AQ82" s="509">
        <v>0</v>
      </c>
      <c r="AS82" s="509">
        <v>0</v>
      </c>
      <c r="AU82" s="509">
        <v>0</v>
      </c>
      <c r="AW82" s="509">
        <v>0</v>
      </c>
      <c r="AY82" s="509">
        <v>27</v>
      </c>
      <c r="BA82" s="509">
        <v>21</v>
      </c>
      <c r="BC82" s="509">
        <v>48</v>
      </c>
      <c r="BE82" s="509">
        <v>0</v>
      </c>
      <c r="BG82" s="509">
        <v>0</v>
      </c>
      <c r="BI82" s="509">
        <v>0</v>
      </c>
      <c r="BK82" s="509">
        <v>103</v>
      </c>
      <c r="BM82" s="509">
        <v>177</v>
      </c>
      <c r="BO82" s="509">
        <v>280</v>
      </c>
      <c r="BQ82" s="509">
        <v>26</v>
      </c>
      <c r="BS82" s="509">
        <v>19</v>
      </c>
      <c r="BU82" s="509">
        <v>45</v>
      </c>
      <c r="CA82" s="509">
        <v>0</v>
      </c>
      <c r="CC82" s="509">
        <v>3</v>
      </c>
      <c r="CE82" s="509">
        <v>16</v>
      </c>
      <c r="CG82" s="509">
        <v>19</v>
      </c>
      <c r="CM82" s="509">
        <v>0</v>
      </c>
      <c r="CO82" s="509">
        <v>0</v>
      </c>
      <c r="CS82" s="509">
        <v>0</v>
      </c>
      <c r="CY82" s="509">
        <v>0</v>
      </c>
    </row>
    <row r="83" spans="1:103" s="509" customFormat="1">
      <c r="A83" s="508" t="s">
        <v>2184</v>
      </c>
      <c r="B83" s="509" t="s">
        <v>1827</v>
      </c>
      <c r="C83" s="509">
        <v>2</v>
      </c>
      <c r="E83" s="509">
        <v>50</v>
      </c>
      <c r="G83" s="509">
        <v>52</v>
      </c>
      <c r="M83" s="509">
        <v>0</v>
      </c>
      <c r="Q83" s="509">
        <v>0</v>
      </c>
      <c r="S83" s="509">
        <v>0</v>
      </c>
      <c r="U83" s="509">
        <v>0</v>
      </c>
      <c r="W83" s="509">
        <v>0</v>
      </c>
      <c r="Y83" s="509">
        <v>0</v>
      </c>
      <c r="AE83" s="509">
        <v>0</v>
      </c>
      <c r="AI83" s="509">
        <v>0</v>
      </c>
      <c r="AK83" s="509">
        <v>0</v>
      </c>
      <c r="AQ83" s="509">
        <v>0</v>
      </c>
      <c r="AW83" s="509">
        <v>0</v>
      </c>
      <c r="AY83" s="509">
        <v>1</v>
      </c>
      <c r="AZ83" s="509">
        <v>1</v>
      </c>
      <c r="BA83" s="509">
        <v>5</v>
      </c>
      <c r="BB83" s="509">
        <v>4</v>
      </c>
      <c r="BC83" s="509">
        <v>6</v>
      </c>
      <c r="BD83" s="509">
        <v>5</v>
      </c>
      <c r="BG83" s="509">
        <v>0</v>
      </c>
      <c r="BI83" s="509">
        <v>0</v>
      </c>
      <c r="BK83" s="509">
        <v>3</v>
      </c>
      <c r="BL83" s="509">
        <v>1</v>
      </c>
      <c r="BM83" s="509">
        <v>20</v>
      </c>
      <c r="BO83" s="509">
        <v>23</v>
      </c>
      <c r="BP83" s="509">
        <v>1</v>
      </c>
      <c r="BQ83" s="509">
        <v>1</v>
      </c>
      <c r="BR83" s="509">
        <v>1</v>
      </c>
      <c r="BS83" s="509">
        <v>5</v>
      </c>
      <c r="BT83" s="509">
        <v>4</v>
      </c>
      <c r="BU83" s="509">
        <v>6</v>
      </c>
      <c r="BV83" s="509">
        <v>5</v>
      </c>
      <c r="CA83" s="509">
        <v>0</v>
      </c>
      <c r="CC83" s="509">
        <v>0</v>
      </c>
      <c r="CG83" s="509">
        <v>0</v>
      </c>
      <c r="CM83" s="509">
        <v>0</v>
      </c>
      <c r="CS83" s="509">
        <v>0</v>
      </c>
      <c r="CY83" s="509">
        <v>0</v>
      </c>
    </row>
    <row r="84" spans="1:103" s="509" customFormat="1">
      <c r="A84" s="508" t="s">
        <v>608</v>
      </c>
      <c r="B84" s="509" t="s">
        <v>382</v>
      </c>
      <c r="E84" s="509">
        <v>28</v>
      </c>
      <c r="G84" s="509">
        <v>28</v>
      </c>
      <c r="K84" s="509">
        <v>48</v>
      </c>
      <c r="M84" s="509">
        <v>48</v>
      </c>
      <c r="Q84" s="509">
        <v>0</v>
      </c>
      <c r="S84" s="509">
        <v>0</v>
      </c>
      <c r="U84" s="509">
        <v>0</v>
      </c>
      <c r="W84" s="509">
        <v>0</v>
      </c>
      <c r="Y84" s="509">
        <v>0</v>
      </c>
      <c r="AE84" s="509">
        <v>0</v>
      </c>
      <c r="AI84" s="509">
        <v>0</v>
      </c>
      <c r="AK84" s="509">
        <v>0</v>
      </c>
      <c r="AQ84" s="509">
        <v>0</v>
      </c>
      <c r="AW84" s="509">
        <v>0</v>
      </c>
      <c r="AY84" s="509">
        <v>19</v>
      </c>
      <c r="AZ84" s="509">
        <v>5</v>
      </c>
      <c r="BA84" s="509">
        <v>7</v>
      </c>
      <c r="BB84" s="509">
        <v>1</v>
      </c>
      <c r="BC84" s="509">
        <v>26</v>
      </c>
      <c r="BD84" s="509">
        <v>6</v>
      </c>
      <c r="BG84" s="509">
        <v>0</v>
      </c>
      <c r="BI84" s="509">
        <v>0</v>
      </c>
      <c r="BK84" s="509">
        <v>3</v>
      </c>
      <c r="BM84" s="509">
        <v>3</v>
      </c>
      <c r="BO84" s="509">
        <v>6</v>
      </c>
      <c r="BQ84" s="509">
        <v>19</v>
      </c>
      <c r="BR84" s="509">
        <v>5</v>
      </c>
      <c r="BS84" s="509">
        <v>7</v>
      </c>
      <c r="BT84" s="509">
        <v>1</v>
      </c>
      <c r="BU84" s="509">
        <v>26</v>
      </c>
      <c r="BV84" s="509">
        <v>6</v>
      </c>
      <c r="CA84" s="509">
        <v>0</v>
      </c>
      <c r="CC84" s="509">
        <v>0</v>
      </c>
      <c r="CE84" s="509">
        <v>28</v>
      </c>
      <c r="CG84" s="509">
        <v>28</v>
      </c>
      <c r="CM84" s="509">
        <v>0</v>
      </c>
      <c r="CS84" s="509">
        <v>0</v>
      </c>
      <c r="CY84" s="509">
        <v>0</v>
      </c>
    </row>
    <row r="85" spans="1:103" s="509" customFormat="1">
      <c r="A85" s="508" t="s">
        <v>609</v>
      </c>
      <c r="B85" s="509" t="s">
        <v>311</v>
      </c>
      <c r="E85" s="509">
        <v>7</v>
      </c>
      <c r="G85" s="509">
        <v>7</v>
      </c>
      <c r="M85" s="509">
        <v>0</v>
      </c>
      <c r="Q85" s="509">
        <v>0</v>
      </c>
      <c r="S85" s="509">
        <v>0</v>
      </c>
      <c r="U85" s="509">
        <v>0</v>
      </c>
      <c r="W85" s="509">
        <v>0</v>
      </c>
      <c r="Y85" s="509">
        <v>0</v>
      </c>
      <c r="AE85" s="509">
        <v>0</v>
      </c>
      <c r="AI85" s="509">
        <v>0</v>
      </c>
      <c r="AK85" s="509">
        <v>0</v>
      </c>
      <c r="AQ85" s="509">
        <v>0</v>
      </c>
      <c r="AW85" s="509">
        <v>0</v>
      </c>
      <c r="AY85" s="509">
        <v>4</v>
      </c>
      <c r="BC85" s="509">
        <v>4</v>
      </c>
      <c r="BG85" s="509">
        <v>0</v>
      </c>
      <c r="BI85" s="509">
        <v>0</v>
      </c>
      <c r="BO85" s="509">
        <v>0</v>
      </c>
      <c r="BQ85" s="509">
        <v>4</v>
      </c>
      <c r="BU85" s="509">
        <v>4</v>
      </c>
      <c r="CA85" s="509">
        <v>0</v>
      </c>
      <c r="CC85" s="509">
        <v>0</v>
      </c>
      <c r="CG85" s="509">
        <v>0</v>
      </c>
      <c r="CM85" s="509">
        <v>0</v>
      </c>
      <c r="CS85" s="509">
        <v>0</v>
      </c>
      <c r="CY85" s="509">
        <v>0</v>
      </c>
    </row>
    <row r="86" spans="1:103" s="509" customFormat="1">
      <c r="A86" s="508" t="s">
        <v>610</v>
      </c>
      <c r="B86" s="509" t="s">
        <v>383</v>
      </c>
      <c r="G86" s="509">
        <v>0</v>
      </c>
      <c r="M86" s="509">
        <v>0</v>
      </c>
      <c r="Q86" s="509">
        <v>0</v>
      </c>
      <c r="S86" s="509">
        <v>0</v>
      </c>
      <c r="U86" s="509">
        <v>0</v>
      </c>
      <c r="W86" s="509">
        <v>0</v>
      </c>
      <c r="Y86" s="509">
        <v>0</v>
      </c>
      <c r="AE86" s="509">
        <v>0</v>
      </c>
      <c r="AI86" s="509">
        <v>0</v>
      </c>
      <c r="AK86" s="509">
        <v>0</v>
      </c>
      <c r="AQ86" s="509">
        <v>0</v>
      </c>
      <c r="AW86" s="509">
        <v>0</v>
      </c>
      <c r="BA86" s="509">
        <v>3</v>
      </c>
      <c r="BC86" s="509">
        <v>3</v>
      </c>
      <c r="BG86" s="509">
        <v>0</v>
      </c>
      <c r="BI86" s="509">
        <v>0</v>
      </c>
      <c r="BO86" s="509">
        <v>0</v>
      </c>
      <c r="BS86" s="509">
        <v>3</v>
      </c>
      <c r="BU86" s="509">
        <v>3</v>
      </c>
      <c r="CA86" s="509">
        <v>0</v>
      </c>
      <c r="CC86" s="509">
        <v>0</v>
      </c>
      <c r="CG86" s="509">
        <v>0</v>
      </c>
      <c r="CM86" s="509">
        <v>0</v>
      </c>
      <c r="CS86" s="509">
        <v>0</v>
      </c>
      <c r="CY86" s="509">
        <v>0</v>
      </c>
    </row>
    <row r="87" spans="1:103" s="509" customFormat="1">
      <c r="A87" s="508" t="s">
        <v>611</v>
      </c>
      <c r="B87" s="509" t="s">
        <v>384</v>
      </c>
      <c r="C87" s="509">
        <v>21</v>
      </c>
      <c r="E87" s="509">
        <v>294</v>
      </c>
      <c r="G87" s="509">
        <v>315</v>
      </c>
      <c r="K87" s="509">
        <v>426</v>
      </c>
      <c r="M87" s="509">
        <v>426</v>
      </c>
      <c r="Q87" s="509">
        <v>0</v>
      </c>
      <c r="S87" s="509">
        <v>0</v>
      </c>
      <c r="U87" s="509">
        <v>0</v>
      </c>
      <c r="W87" s="509">
        <v>0</v>
      </c>
      <c r="Y87" s="509">
        <v>0</v>
      </c>
      <c r="AE87" s="509">
        <v>0</v>
      </c>
      <c r="AI87" s="509">
        <v>0</v>
      </c>
      <c r="AK87" s="509">
        <v>0</v>
      </c>
      <c r="AO87" s="509">
        <v>1</v>
      </c>
      <c r="AQ87" s="509">
        <v>1</v>
      </c>
      <c r="AW87" s="509">
        <v>0</v>
      </c>
      <c r="AY87" s="509">
        <v>63</v>
      </c>
      <c r="BA87" s="509">
        <v>53</v>
      </c>
      <c r="BC87" s="509">
        <v>116</v>
      </c>
      <c r="BG87" s="509">
        <v>0</v>
      </c>
      <c r="BI87" s="509">
        <v>0</v>
      </c>
      <c r="BK87" s="509">
        <v>28</v>
      </c>
      <c r="BM87" s="509">
        <v>42</v>
      </c>
      <c r="BO87" s="509">
        <v>70</v>
      </c>
      <c r="BQ87" s="509">
        <v>66</v>
      </c>
      <c r="BS87" s="509">
        <v>8</v>
      </c>
      <c r="BU87" s="509">
        <v>74</v>
      </c>
      <c r="CA87" s="509">
        <v>0</v>
      </c>
      <c r="CC87" s="509">
        <v>15</v>
      </c>
      <c r="CG87" s="509">
        <v>15</v>
      </c>
      <c r="CM87" s="509">
        <v>0</v>
      </c>
      <c r="CS87" s="509">
        <v>0</v>
      </c>
      <c r="CY87" s="509">
        <v>0</v>
      </c>
    </row>
    <row r="88" spans="1:103" s="509" customFormat="1">
      <c r="A88" s="508" t="s">
        <v>612</v>
      </c>
      <c r="B88" s="509" t="s">
        <v>385</v>
      </c>
      <c r="E88" s="509">
        <v>2</v>
      </c>
      <c r="G88" s="509">
        <v>2</v>
      </c>
      <c r="M88" s="509">
        <v>0</v>
      </c>
      <c r="Q88" s="509">
        <v>0</v>
      </c>
      <c r="S88" s="509">
        <v>0</v>
      </c>
      <c r="U88" s="509">
        <v>0</v>
      </c>
      <c r="W88" s="509">
        <v>0</v>
      </c>
      <c r="Y88" s="509">
        <v>0</v>
      </c>
      <c r="AE88" s="509">
        <v>0</v>
      </c>
      <c r="AI88" s="509">
        <v>0</v>
      </c>
      <c r="AK88" s="509">
        <v>0</v>
      </c>
      <c r="AQ88" s="509">
        <v>0</v>
      </c>
      <c r="AW88" s="509">
        <v>0</v>
      </c>
      <c r="AY88" s="509">
        <v>4</v>
      </c>
      <c r="BA88" s="509">
        <v>22</v>
      </c>
      <c r="BC88" s="509">
        <v>26</v>
      </c>
      <c r="BG88" s="509">
        <v>0</v>
      </c>
      <c r="BI88" s="509">
        <v>0</v>
      </c>
      <c r="BO88" s="509">
        <v>0</v>
      </c>
      <c r="BQ88" s="509">
        <v>4</v>
      </c>
      <c r="BS88" s="509">
        <v>22</v>
      </c>
      <c r="BU88" s="509">
        <v>26</v>
      </c>
      <c r="CA88" s="509">
        <v>0</v>
      </c>
      <c r="CC88" s="509">
        <v>0</v>
      </c>
      <c r="CG88" s="509">
        <v>0</v>
      </c>
      <c r="CM88" s="509">
        <v>0</v>
      </c>
      <c r="CS88" s="509">
        <v>0</v>
      </c>
      <c r="CY88" s="509">
        <v>0</v>
      </c>
    </row>
    <row r="89" spans="1:103" s="509" customFormat="1">
      <c r="A89" s="508" t="s">
        <v>613</v>
      </c>
      <c r="B89" s="509" t="s">
        <v>386</v>
      </c>
      <c r="C89" s="509">
        <v>7</v>
      </c>
      <c r="E89" s="509">
        <v>44</v>
      </c>
      <c r="G89" s="509">
        <v>51</v>
      </c>
      <c r="K89" s="509">
        <v>82</v>
      </c>
      <c r="M89" s="509">
        <v>82</v>
      </c>
      <c r="Q89" s="509">
        <v>0</v>
      </c>
      <c r="S89" s="509">
        <v>0</v>
      </c>
      <c r="U89" s="509">
        <v>0</v>
      </c>
      <c r="W89" s="509">
        <v>0</v>
      </c>
      <c r="Y89" s="509">
        <v>0</v>
      </c>
      <c r="AE89" s="509">
        <v>0</v>
      </c>
      <c r="AI89" s="509">
        <v>0</v>
      </c>
      <c r="AK89" s="509">
        <v>0</v>
      </c>
      <c r="AQ89" s="509">
        <v>0</v>
      </c>
      <c r="AW89" s="509">
        <v>0</v>
      </c>
      <c r="AY89" s="509">
        <v>1</v>
      </c>
      <c r="BA89" s="509">
        <v>5</v>
      </c>
      <c r="BC89" s="509">
        <v>6</v>
      </c>
      <c r="BG89" s="509">
        <v>0</v>
      </c>
      <c r="BI89" s="509">
        <v>0</v>
      </c>
      <c r="BO89" s="509">
        <v>0</v>
      </c>
      <c r="BQ89" s="509">
        <v>1</v>
      </c>
      <c r="BS89" s="509">
        <v>5</v>
      </c>
      <c r="BU89" s="509">
        <v>6</v>
      </c>
      <c r="CA89" s="509">
        <v>0</v>
      </c>
      <c r="CC89" s="509">
        <v>7</v>
      </c>
      <c r="CE89" s="509">
        <v>43</v>
      </c>
      <c r="CG89" s="509">
        <v>50</v>
      </c>
      <c r="CM89" s="509">
        <v>0</v>
      </c>
      <c r="CS89" s="509">
        <v>0</v>
      </c>
      <c r="CY89" s="509">
        <v>0</v>
      </c>
    </row>
    <row r="90" spans="1:103" s="509" customFormat="1">
      <c r="A90" s="508" t="s">
        <v>614</v>
      </c>
      <c r="B90" s="509" t="s">
        <v>1912</v>
      </c>
      <c r="C90" s="509">
        <v>2</v>
      </c>
      <c r="D90" s="509">
        <v>1</v>
      </c>
      <c r="E90" s="509">
        <v>1</v>
      </c>
      <c r="F90" s="509">
        <v>1</v>
      </c>
      <c r="G90" s="509">
        <v>3</v>
      </c>
      <c r="H90" s="509">
        <v>2</v>
      </c>
      <c r="K90" s="509">
        <v>5</v>
      </c>
      <c r="M90" s="509">
        <v>5</v>
      </c>
      <c r="Q90" s="509">
        <v>0</v>
      </c>
      <c r="S90" s="509">
        <v>0</v>
      </c>
      <c r="U90" s="509">
        <v>0</v>
      </c>
      <c r="W90" s="509">
        <v>0</v>
      </c>
      <c r="Y90" s="509">
        <v>0</v>
      </c>
      <c r="AE90" s="509">
        <v>0</v>
      </c>
      <c r="AI90" s="509">
        <v>0</v>
      </c>
      <c r="AK90" s="509">
        <v>0</v>
      </c>
      <c r="AQ90" s="509">
        <v>0</v>
      </c>
      <c r="AW90" s="509">
        <v>0</v>
      </c>
      <c r="AY90" s="509">
        <v>1</v>
      </c>
      <c r="AZ90" s="509">
        <v>1</v>
      </c>
      <c r="BA90" s="509">
        <v>3</v>
      </c>
      <c r="BB90" s="509">
        <v>1</v>
      </c>
      <c r="BC90" s="509">
        <v>4</v>
      </c>
      <c r="BD90" s="509">
        <v>2</v>
      </c>
      <c r="BG90" s="509">
        <v>0</v>
      </c>
      <c r="BI90" s="509">
        <v>0</v>
      </c>
      <c r="BO90" s="509">
        <v>0</v>
      </c>
      <c r="BQ90" s="509">
        <v>1</v>
      </c>
      <c r="BR90" s="509">
        <v>1</v>
      </c>
      <c r="BS90" s="509">
        <v>3</v>
      </c>
      <c r="BT90" s="509">
        <v>1</v>
      </c>
      <c r="BU90" s="509">
        <v>4</v>
      </c>
      <c r="BV90" s="509">
        <v>2</v>
      </c>
      <c r="CA90" s="509">
        <v>0</v>
      </c>
      <c r="CC90" s="509">
        <v>2</v>
      </c>
      <c r="CD90" s="509">
        <v>1</v>
      </c>
      <c r="CE90" s="509">
        <v>1</v>
      </c>
      <c r="CF90" s="509">
        <v>1</v>
      </c>
      <c r="CG90" s="509">
        <v>3</v>
      </c>
      <c r="CH90" s="509">
        <v>2</v>
      </c>
      <c r="CM90" s="509">
        <v>0</v>
      </c>
      <c r="CS90" s="509">
        <v>0</v>
      </c>
      <c r="CY90" s="509">
        <v>0</v>
      </c>
    </row>
    <row r="91" spans="1:103" s="509" customFormat="1">
      <c r="A91" s="508" t="s">
        <v>615</v>
      </c>
      <c r="B91" s="509" t="s">
        <v>388</v>
      </c>
      <c r="E91" s="509">
        <v>2</v>
      </c>
      <c r="G91" s="509">
        <v>2</v>
      </c>
      <c r="K91" s="509">
        <v>1</v>
      </c>
      <c r="M91" s="509">
        <v>1</v>
      </c>
      <c r="Q91" s="509">
        <v>0</v>
      </c>
      <c r="S91" s="509">
        <v>0</v>
      </c>
      <c r="U91" s="509">
        <v>0</v>
      </c>
      <c r="W91" s="509">
        <v>0</v>
      </c>
      <c r="Y91" s="509">
        <v>0</v>
      </c>
      <c r="AE91" s="509">
        <v>0</v>
      </c>
      <c r="AI91" s="509">
        <v>0</v>
      </c>
      <c r="AK91" s="509">
        <v>0</v>
      </c>
      <c r="AQ91" s="509">
        <v>0</v>
      </c>
      <c r="AW91" s="509">
        <v>0</v>
      </c>
      <c r="BA91" s="509">
        <v>1</v>
      </c>
      <c r="BC91" s="509">
        <v>1</v>
      </c>
      <c r="BG91" s="509">
        <v>0</v>
      </c>
      <c r="BI91" s="509">
        <v>0</v>
      </c>
      <c r="BK91" s="509">
        <v>1</v>
      </c>
      <c r="BO91" s="509">
        <v>1</v>
      </c>
      <c r="BS91" s="509">
        <v>1</v>
      </c>
      <c r="BU91" s="509">
        <v>1</v>
      </c>
      <c r="CA91" s="509">
        <v>0</v>
      </c>
      <c r="CC91" s="509">
        <v>0</v>
      </c>
      <c r="CE91" s="509">
        <v>2</v>
      </c>
      <c r="CG91" s="509">
        <v>2</v>
      </c>
      <c r="CM91" s="509">
        <v>0</v>
      </c>
      <c r="CS91" s="509">
        <v>0</v>
      </c>
      <c r="CY91" s="509">
        <v>0</v>
      </c>
    </row>
    <row r="92" spans="1:103" s="509" customFormat="1">
      <c r="A92" s="508" t="s">
        <v>616</v>
      </c>
      <c r="B92" s="509" t="s">
        <v>389</v>
      </c>
      <c r="G92" s="509">
        <v>0</v>
      </c>
      <c r="M92" s="509">
        <v>0</v>
      </c>
      <c r="Q92" s="509">
        <v>0</v>
      </c>
      <c r="S92" s="509">
        <v>0</v>
      </c>
      <c r="U92" s="509">
        <v>0</v>
      </c>
      <c r="W92" s="509">
        <v>0</v>
      </c>
      <c r="Y92" s="509">
        <v>0</v>
      </c>
      <c r="AE92" s="509">
        <v>0</v>
      </c>
      <c r="AI92" s="509">
        <v>0</v>
      </c>
      <c r="AK92" s="509">
        <v>0</v>
      </c>
      <c r="AM92" s="509">
        <v>1</v>
      </c>
      <c r="AQ92" s="509">
        <v>1</v>
      </c>
      <c r="AW92" s="509">
        <v>0</v>
      </c>
      <c r="AY92" s="509">
        <v>2</v>
      </c>
      <c r="BA92" s="509">
        <v>6</v>
      </c>
      <c r="BC92" s="509">
        <v>8</v>
      </c>
      <c r="BG92" s="509">
        <v>0</v>
      </c>
      <c r="BI92" s="509">
        <v>0</v>
      </c>
      <c r="BO92" s="509">
        <v>0</v>
      </c>
      <c r="BQ92" s="509">
        <v>3</v>
      </c>
      <c r="BU92" s="509">
        <v>3</v>
      </c>
      <c r="CA92" s="509">
        <v>0</v>
      </c>
      <c r="CC92" s="509">
        <v>0</v>
      </c>
      <c r="CG92" s="509">
        <v>0</v>
      </c>
      <c r="CM92" s="509">
        <v>0</v>
      </c>
      <c r="CS92" s="509">
        <v>0</v>
      </c>
      <c r="CY92" s="509">
        <v>0</v>
      </c>
    </row>
    <row r="93" spans="1:103" s="509" customFormat="1">
      <c r="A93" s="508" t="s">
        <v>617</v>
      </c>
      <c r="B93" s="509" t="s">
        <v>390</v>
      </c>
      <c r="E93" s="509">
        <v>11</v>
      </c>
      <c r="G93" s="509">
        <v>11</v>
      </c>
      <c r="K93" s="509">
        <v>30</v>
      </c>
      <c r="M93" s="509">
        <v>30</v>
      </c>
      <c r="Q93" s="509">
        <v>0</v>
      </c>
      <c r="S93" s="509">
        <v>0</v>
      </c>
      <c r="U93" s="509">
        <v>0</v>
      </c>
      <c r="W93" s="509">
        <v>0</v>
      </c>
      <c r="Y93" s="509">
        <v>0</v>
      </c>
      <c r="AE93" s="509">
        <v>0</v>
      </c>
      <c r="AI93" s="509">
        <v>0</v>
      </c>
      <c r="AK93" s="509">
        <v>0</v>
      </c>
      <c r="AQ93" s="509">
        <v>0</v>
      </c>
      <c r="AW93" s="509">
        <v>0</v>
      </c>
      <c r="AY93" s="509">
        <v>3</v>
      </c>
      <c r="BA93" s="509">
        <v>4</v>
      </c>
      <c r="BC93" s="509">
        <v>7</v>
      </c>
      <c r="BG93" s="509">
        <v>0</v>
      </c>
      <c r="BI93" s="509">
        <v>0</v>
      </c>
      <c r="BK93" s="509">
        <v>1</v>
      </c>
      <c r="BM93" s="509">
        <v>14</v>
      </c>
      <c r="BO93" s="509">
        <v>15</v>
      </c>
      <c r="BQ93" s="509">
        <v>3</v>
      </c>
      <c r="BS93" s="509">
        <v>4</v>
      </c>
      <c r="BU93" s="509">
        <v>7</v>
      </c>
      <c r="CA93" s="509">
        <v>0</v>
      </c>
      <c r="CC93" s="509">
        <v>0</v>
      </c>
      <c r="CG93" s="509">
        <v>0</v>
      </c>
      <c r="CM93" s="509">
        <v>0</v>
      </c>
      <c r="CS93" s="509">
        <v>0</v>
      </c>
      <c r="CY93" s="509">
        <v>0</v>
      </c>
    </row>
    <row r="94" spans="1:103" s="509" customFormat="1">
      <c r="A94" s="508" t="s">
        <v>618</v>
      </c>
      <c r="B94" s="509" t="s">
        <v>391</v>
      </c>
      <c r="C94" s="509">
        <v>2</v>
      </c>
      <c r="E94" s="509">
        <v>207</v>
      </c>
      <c r="G94" s="509">
        <v>209</v>
      </c>
      <c r="K94" s="509">
        <v>119</v>
      </c>
      <c r="M94" s="509">
        <v>119</v>
      </c>
      <c r="Q94" s="509">
        <v>0</v>
      </c>
      <c r="S94" s="509">
        <v>0</v>
      </c>
      <c r="W94" s="509">
        <v>0</v>
      </c>
      <c r="Y94" s="509">
        <v>0</v>
      </c>
      <c r="AE94" s="509">
        <v>0</v>
      </c>
      <c r="AI94" s="509">
        <v>0</v>
      </c>
      <c r="AK94" s="509">
        <v>0</v>
      </c>
      <c r="AM94" s="509">
        <v>1</v>
      </c>
      <c r="AO94" s="509">
        <v>1</v>
      </c>
      <c r="AQ94" s="509">
        <v>2</v>
      </c>
      <c r="AW94" s="509">
        <v>0</v>
      </c>
      <c r="AY94" s="509">
        <v>14</v>
      </c>
      <c r="AZ94" s="509">
        <v>7</v>
      </c>
      <c r="BA94" s="509">
        <v>13</v>
      </c>
      <c r="BB94" s="509">
        <v>4</v>
      </c>
      <c r="BC94" s="509">
        <v>27</v>
      </c>
      <c r="BD94" s="509">
        <v>11</v>
      </c>
      <c r="BE94" s="509">
        <v>3</v>
      </c>
      <c r="BG94" s="509">
        <v>0</v>
      </c>
      <c r="BI94" s="509">
        <v>3</v>
      </c>
      <c r="BK94" s="509">
        <v>57</v>
      </c>
      <c r="BL94" s="509">
        <v>1</v>
      </c>
      <c r="BM94" s="509">
        <v>102</v>
      </c>
      <c r="BO94" s="509">
        <v>159</v>
      </c>
      <c r="BP94" s="509">
        <v>1</v>
      </c>
      <c r="BQ94" s="509">
        <v>9</v>
      </c>
      <c r="BR94" s="509">
        <v>5</v>
      </c>
      <c r="BS94" s="509">
        <v>29</v>
      </c>
      <c r="BT94" s="509">
        <v>1</v>
      </c>
      <c r="BU94" s="509">
        <v>38</v>
      </c>
      <c r="BV94" s="509">
        <v>6</v>
      </c>
      <c r="CA94" s="509">
        <v>0</v>
      </c>
      <c r="CC94" s="509">
        <v>2</v>
      </c>
      <c r="CD94" s="509">
        <v>1</v>
      </c>
      <c r="CE94" s="509">
        <v>220</v>
      </c>
      <c r="CG94" s="509">
        <v>222</v>
      </c>
      <c r="CH94" s="509">
        <v>1</v>
      </c>
      <c r="CM94" s="509">
        <v>0</v>
      </c>
      <c r="CS94" s="509">
        <v>0</v>
      </c>
      <c r="CY94" s="509">
        <v>0</v>
      </c>
    </row>
    <row r="95" spans="1:103" s="509" customFormat="1">
      <c r="A95" s="508" t="s">
        <v>619</v>
      </c>
      <c r="B95" s="509" t="s">
        <v>392</v>
      </c>
      <c r="G95" s="509">
        <v>0</v>
      </c>
      <c r="M95" s="509">
        <v>0</v>
      </c>
      <c r="Q95" s="509">
        <v>0</v>
      </c>
      <c r="S95" s="509">
        <v>0</v>
      </c>
      <c r="U95" s="509">
        <v>0</v>
      </c>
      <c r="W95" s="509">
        <v>0</v>
      </c>
      <c r="Y95" s="509">
        <v>0</v>
      </c>
      <c r="AE95" s="509">
        <v>0</v>
      </c>
      <c r="AI95" s="509">
        <v>0</v>
      </c>
      <c r="AK95" s="509">
        <v>0</v>
      </c>
      <c r="AQ95" s="509">
        <v>0</v>
      </c>
      <c r="AW95" s="509">
        <v>0</v>
      </c>
      <c r="AY95" s="509">
        <v>1</v>
      </c>
      <c r="BA95" s="509">
        <v>7</v>
      </c>
      <c r="BC95" s="509">
        <v>8</v>
      </c>
      <c r="BG95" s="509">
        <v>0</v>
      </c>
      <c r="BI95" s="509">
        <v>0</v>
      </c>
      <c r="BO95" s="509">
        <v>0</v>
      </c>
      <c r="BQ95" s="509">
        <v>1</v>
      </c>
      <c r="BS95" s="509">
        <v>7</v>
      </c>
      <c r="BU95" s="509">
        <v>8</v>
      </c>
      <c r="CA95" s="509">
        <v>0</v>
      </c>
      <c r="CC95" s="509">
        <v>0</v>
      </c>
      <c r="CG95" s="509">
        <v>0</v>
      </c>
      <c r="CM95" s="509">
        <v>0</v>
      </c>
      <c r="CS95" s="509">
        <v>0</v>
      </c>
      <c r="CY95" s="509">
        <v>0</v>
      </c>
    </row>
    <row r="96" spans="1:103" s="509" customFormat="1">
      <c r="A96" s="508" t="s">
        <v>620</v>
      </c>
      <c r="B96" s="509" t="s">
        <v>393</v>
      </c>
      <c r="C96" s="509">
        <v>3</v>
      </c>
      <c r="E96" s="509">
        <v>45</v>
      </c>
      <c r="G96" s="509">
        <v>48</v>
      </c>
      <c r="K96" s="509">
        <v>78</v>
      </c>
      <c r="M96" s="509">
        <v>78</v>
      </c>
      <c r="Q96" s="509">
        <v>0</v>
      </c>
      <c r="S96" s="509">
        <v>0</v>
      </c>
      <c r="U96" s="509">
        <v>0</v>
      </c>
      <c r="W96" s="509">
        <v>0</v>
      </c>
      <c r="Y96" s="509">
        <v>0</v>
      </c>
      <c r="AE96" s="509">
        <v>0</v>
      </c>
      <c r="AI96" s="509">
        <v>0</v>
      </c>
      <c r="AK96" s="509">
        <v>0</v>
      </c>
      <c r="AQ96" s="509">
        <v>0</v>
      </c>
      <c r="AW96" s="509">
        <v>0</v>
      </c>
      <c r="AY96" s="509">
        <v>8</v>
      </c>
      <c r="BA96" s="509">
        <v>10</v>
      </c>
      <c r="BC96" s="509">
        <v>18</v>
      </c>
      <c r="BG96" s="509">
        <v>0</v>
      </c>
      <c r="BI96" s="509">
        <v>0</v>
      </c>
      <c r="BK96" s="509">
        <v>7</v>
      </c>
      <c r="BM96" s="509">
        <v>11</v>
      </c>
      <c r="BO96" s="509">
        <v>18</v>
      </c>
      <c r="BQ96" s="509">
        <v>7</v>
      </c>
      <c r="BS96" s="509">
        <v>8</v>
      </c>
      <c r="BU96" s="509">
        <v>15</v>
      </c>
      <c r="CA96" s="509">
        <v>0</v>
      </c>
      <c r="CC96" s="509">
        <v>1</v>
      </c>
      <c r="CE96" s="509">
        <v>16</v>
      </c>
      <c r="CG96" s="509">
        <v>17</v>
      </c>
      <c r="CM96" s="509">
        <v>0</v>
      </c>
      <c r="CS96" s="509">
        <v>0</v>
      </c>
      <c r="CY96" s="509">
        <v>0</v>
      </c>
    </row>
    <row r="97" spans="1:103" s="509" customFormat="1">
      <c r="A97" s="508" t="s">
        <v>621</v>
      </c>
      <c r="B97" s="509" t="s">
        <v>394</v>
      </c>
      <c r="E97" s="509">
        <v>2</v>
      </c>
      <c r="G97" s="509">
        <v>2</v>
      </c>
      <c r="M97" s="509">
        <v>0</v>
      </c>
      <c r="Q97" s="509">
        <v>0</v>
      </c>
      <c r="S97" s="509">
        <v>0</v>
      </c>
      <c r="U97" s="509">
        <v>0</v>
      </c>
      <c r="W97" s="509">
        <v>0</v>
      </c>
      <c r="Y97" s="509">
        <v>0</v>
      </c>
      <c r="AE97" s="509">
        <v>0</v>
      </c>
      <c r="AI97" s="509">
        <v>0</v>
      </c>
      <c r="AK97" s="509">
        <v>0</v>
      </c>
      <c r="AQ97" s="509">
        <v>0</v>
      </c>
      <c r="AW97" s="509">
        <v>0</v>
      </c>
      <c r="AY97" s="509">
        <v>2</v>
      </c>
      <c r="BC97" s="509">
        <v>2</v>
      </c>
      <c r="BG97" s="509">
        <v>0</v>
      </c>
      <c r="BI97" s="509">
        <v>0</v>
      </c>
      <c r="BO97" s="509">
        <v>0</v>
      </c>
      <c r="BU97" s="509">
        <v>0</v>
      </c>
      <c r="CA97" s="509">
        <v>0</v>
      </c>
      <c r="CC97" s="509">
        <v>0</v>
      </c>
      <c r="CG97" s="509">
        <v>0</v>
      </c>
      <c r="CM97" s="509">
        <v>0</v>
      </c>
      <c r="CS97" s="509">
        <v>0</v>
      </c>
      <c r="CY97" s="509">
        <v>0</v>
      </c>
    </row>
    <row r="98" spans="1:103" s="509" customFormat="1">
      <c r="A98" s="508" t="s">
        <v>622</v>
      </c>
      <c r="B98" s="509" t="s">
        <v>395</v>
      </c>
      <c r="C98" s="509">
        <v>1</v>
      </c>
      <c r="E98" s="509">
        <v>258</v>
      </c>
      <c r="G98" s="509">
        <v>259</v>
      </c>
      <c r="M98" s="509">
        <v>0</v>
      </c>
      <c r="Q98" s="509">
        <v>0</v>
      </c>
      <c r="S98" s="509">
        <v>0</v>
      </c>
      <c r="U98" s="509">
        <v>0</v>
      </c>
      <c r="W98" s="509">
        <v>0</v>
      </c>
      <c r="Y98" s="509">
        <v>0</v>
      </c>
      <c r="AE98" s="509">
        <v>0</v>
      </c>
      <c r="AI98" s="509">
        <v>0</v>
      </c>
      <c r="AK98" s="509">
        <v>0</v>
      </c>
      <c r="AQ98" s="509">
        <v>0</v>
      </c>
      <c r="AW98" s="509">
        <v>0</v>
      </c>
      <c r="AY98" s="509">
        <v>1</v>
      </c>
      <c r="BA98" s="509">
        <v>1</v>
      </c>
      <c r="BC98" s="509">
        <v>2</v>
      </c>
      <c r="BG98" s="509">
        <v>0</v>
      </c>
      <c r="BI98" s="509">
        <v>0</v>
      </c>
      <c r="BK98" s="509">
        <v>19</v>
      </c>
      <c r="BM98" s="509">
        <v>106</v>
      </c>
      <c r="BO98" s="509">
        <v>125</v>
      </c>
      <c r="BQ98" s="509">
        <v>1</v>
      </c>
      <c r="BS98" s="509">
        <v>1</v>
      </c>
      <c r="BU98" s="509">
        <v>2</v>
      </c>
      <c r="CA98" s="509">
        <v>0</v>
      </c>
      <c r="CC98" s="509">
        <v>1</v>
      </c>
      <c r="CE98" s="509">
        <v>185</v>
      </c>
      <c r="CG98" s="509">
        <v>186</v>
      </c>
      <c r="CM98" s="509">
        <v>0</v>
      </c>
      <c r="CS98" s="509">
        <v>0</v>
      </c>
      <c r="CY98" s="509">
        <v>0</v>
      </c>
    </row>
    <row r="99" spans="1:103" s="509" customFormat="1">
      <c r="A99" s="508" t="s">
        <v>623</v>
      </c>
      <c r="B99" s="509" t="s">
        <v>396</v>
      </c>
      <c r="G99" s="509">
        <v>0</v>
      </c>
      <c r="M99" s="509">
        <v>0</v>
      </c>
      <c r="Q99" s="509">
        <v>0</v>
      </c>
      <c r="S99" s="509">
        <v>0</v>
      </c>
      <c r="U99" s="509">
        <v>0</v>
      </c>
      <c r="W99" s="509">
        <v>0</v>
      </c>
      <c r="Y99" s="509">
        <v>0</v>
      </c>
      <c r="AE99" s="509">
        <v>0</v>
      </c>
      <c r="AI99" s="509">
        <v>0</v>
      </c>
      <c r="AK99" s="509">
        <v>0</v>
      </c>
      <c r="AQ99" s="509">
        <v>0</v>
      </c>
      <c r="AW99" s="509">
        <v>0</v>
      </c>
      <c r="BC99" s="509">
        <v>0</v>
      </c>
      <c r="BG99" s="509">
        <v>0</v>
      </c>
      <c r="BI99" s="509">
        <v>0</v>
      </c>
      <c r="BM99" s="509">
        <v>5</v>
      </c>
      <c r="BO99" s="509">
        <v>5</v>
      </c>
      <c r="BU99" s="509">
        <v>0</v>
      </c>
      <c r="CA99" s="509">
        <v>0</v>
      </c>
      <c r="CC99" s="509">
        <v>0</v>
      </c>
      <c r="CG99" s="509">
        <v>0</v>
      </c>
      <c r="CM99" s="509">
        <v>0</v>
      </c>
      <c r="CS99" s="509">
        <v>0</v>
      </c>
      <c r="CY99" s="509">
        <v>0</v>
      </c>
    </row>
    <row r="100" spans="1:103" s="509" customFormat="1">
      <c r="A100" s="508" t="s">
        <v>624</v>
      </c>
      <c r="B100" s="509" t="s">
        <v>397</v>
      </c>
      <c r="E100" s="509">
        <v>1</v>
      </c>
      <c r="G100" s="509">
        <v>1</v>
      </c>
      <c r="K100" s="509">
        <v>1</v>
      </c>
      <c r="M100" s="509">
        <v>1</v>
      </c>
      <c r="Q100" s="509">
        <v>0</v>
      </c>
      <c r="S100" s="509">
        <v>0</v>
      </c>
      <c r="U100" s="509">
        <v>0</v>
      </c>
      <c r="W100" s="509">
        <v>0</v>
      </c>
      <c r="Y100" s="509">
        <v>0</v>
      </c>
      <c r="AE100" s="509">
        <v>0</v>
      </c>
      <c r="AI100" s="509">
        <v>0</v>
      </c>
      <c r="AK100" s="509">
        <v>0</v>
      </c>
      <c r="AO100" s="509">
        <v>1</v>
      </c>
      <c r="AQ100" s="509">
        <v>1</v>
      </c>
      <c r="AW100" s="509">
        <v>0</v>
      </c>
      <c r="AY100" s="509">
        <v>2</v>
      </c>
      <c r="BA100" s="509">
        <v>13</v>
      </c>
      <c r="BC100" s="509">
        <v>15</v>
      </c>
      <c r="BG100" s="509">
        <v>0</v>
      </c>
      <c r="BI100" s="509">
        <v>0</v>
      </c>
      <c r="BK100" s="509">
        <v>4</v>
      </c>
      <c r="BM100" s="509">
        <v>8</v>
      </c>
      <c r="BO100" s="509">
        <v>12</v>
      </c>
      <c r="BQ100" s="509">
        <v>2</v>
      </c>
      <c r="BS100" s="509">
        <v>6</v>
      </c>
      <c r="BU100" s="509">
        <v>8</v>
      </c>
      <c r="CA100" s="509">
        <v>0</v>
      </c>
      <c r="CC100" s="509">
        <v>0</v>
      </c>
      <c r="CE100" s="509">
        <v>1</v>
      </c>
      <c r="CG100" s="509">
        <v>1</v>
      </c>
      <c r="CM100" s="509">
        <v>0</v>
      </c>
      <c r="CS100" s="509">
        <v>0</v>
      </c>
      <c r="CY100" s="509">
        <v>0</v>
      </c>
    </row>
    <row r="101" spans="1:103" s="509" customFormat="1">
      <c r="A101" s="508" t="s">
        <v>625</v>
      </c>
      <c r="B101" s="509" t="s">
        <v>1825</v>
      </c>
      <c r="G101" s="509">
        <v>0</v>
      </c>
      <c r="M101" s="509">
        <v>0</v>
      </c>
      <c r="Q101" s="509">
        <v>0</v>
      </c>
      <c r="S101" s="509">
        <v>0</v>
      </c>
      <c r="U101" s="509">
        <v>0</v>
      </c>
      <c r="W101" s="509">
        <v>0</v>
      </c>
      <c r="Y101" s="509">
        <v>0</v>
      </c>
      <c r="AE101" s="509">
        <v>0</v>
      </c>
      <c r="AI101" s="509">
        <v>0</v>
      </c>
      <c r="AK101" s="509">
        <v>0</v>
      </c>
      <c r="AQ101" s="509">
        <v>0</v>
      </c>
      <c r="AW101" s="509">
        <v>0</v>
      </c>
      <c r="AY101" s="509">
        <v>1</v>
      </c>
      <c r="BA101" s="509">
        <v>5</v>
      </c>
      <c r="BC101" s="509">
        <v>6</v>
      </c>
      <c r="BG101" s="509">
        <v>0</v>
      </c>
      <c r="BI101" s="509">
        <v>0</v>
      </c>
      <c r="BO101" s="509">
        <v>0</v>
      </c>
      <c r="BQ101" s="509">
        <v>1</v>
      </c>
      <c r="BS101" s="509">
        <v>5</v>
      </c>
      <c r="BU101" s="509">
        <v>6</v>
      </c>
      <c r="CA101" s="509">
        <v>0</v>
      </c>
      <c r="CC101" s="509">
        <v>0</v>
      </c>
      <c r="CG101" s="509">
        <v>0</v>
      </c>
      <c r="CM101" s="509">
        <v>0</v>
      </c>
      <c r="CS101" s="509">
        <v>0</v>
      </c>
      <c r="CY101" s="509">
        <v>0</v>
      </c>
    </row>
    <row r="102" spans="1:103" s="509" customFormat="1">
      <c r="A102" s="508" t="s">
        <v>626</v>
      </c>
      <c r="B102" s="509" t="s">
        <v>399</v>
      </c>
      <c r="E102" s="509">
        <v>23</v>
      </c>
      <c r="G102" s="509">
        <v>23</v>
      </c>
      <c r="M102" s="509">
        <v>0</v>
      </c>
      <c r="Q102" s="509">
        <v>0</v>
      </c>
      <c r="S102" s="509">
        <v>0</v>
      </c>
      <c r="U102" s="509">
        <v>0</v>
      </c>
      <c r="W102" s="509">
        <v>0</v>
      </c>
      <c r="Y102" s="509">
        <v>0</v>
      </c>
      <c r="AE102" s="509">
        <v>0</v>
      </c>
      <c r="AG102" s="509">
        <v>1</v>
      </c>
      <c r="AI102" s="509">
        <v>0</v>
      </c>
      <c r="AK102" s="509">
        <v>1</v>
      </c>
      <c r="AQ102" s="509">
        <v>0</v>
      </c>
      <c r="AW102" s="509">
        <v>0</v>
      </c>
      <c r="AY102" s="509">
        <v>3</v>
      </c>
      <c r="AZ102" s="509">
        <v>1</v>
      </c>
      <c r="BA102" s="509">
        <v>8</v>
      </c>
      <c r="BC102" s="509">
        <v>11</v>
      </c>
      <c r="BD102" s="509">
        <v>1</v>
      </c>
      <c r="BG102" s="509">
        <v>0</v>
      </c>
      <c r="BI102" s="509">
        <v>0</v>
      </c>
      <c r="BO102" s="509">
        <v>0</v>
      </c>
      <c r="BQ102" s="509">
        <v>3</v>
      </c>
      <c r="BR102" s="509">
        <v>1</v>
      </c>
      <c r="BS102" s="509">
        <v>8</v>
      </c>
      <c r="BU102" s="509">
        <v>11</v>
      </c>
      <c r="BV102" s="509">
        <v>1</v>
      </c>
      <c r="CA102" s="509">
        <v>0</v>
      </c>
      <c r="CC102" s="509">
        <v>0</v>
      </c>
      <c r="CG102" s="509">
        <v>0</v>
      </c>
      <c r="CM102" s="509">
        <v>0</v>
      </c>
      <c r="CO102" s="509">
        <v>1</v>
      </c>
      <c r="CS102" s="509">
        <v>1</v>
      </c>
      <c r="CY102" s="509">
        <v>0</v>
      </c>
    </row>
    <row r="103" spans="1:103" s="509" customFormat="1">
      <c r="A103" s="508" t="s">
        <v>627</v>
      </c>
      <c r="B103" s="509" t="s">
        <v>400</v>
      </c>
      <c r="G103" s="509">
        <v>0</v>
      </c>
      <c r="M103" s="509">
        <v>0</v>
      </c>
      <c r="Q103" s="509">
        <v>0</v>
      </c>
      <c r="S103" s="509">
        <v>0</v>
      </c>
      <c r="U103" s="509">
        <v>0</v>
      </c>
      <c r="W103" s="509">
        <v>0</v>
      </c>
      <c r="Y103" s="509">
        <v>0</v>
      </c>
      <c r="AE103" s="509">
        <v>0</v>
      </c>
      <c r="AI103" s="509">
        <v>0</v>
      </c>
      <c r="AK103" s="509">
        <v>0</v>
      </c>
      <c r="AQ103" s="509">
        <v>0</v>
      </c>
      <c r="AW103" s="509">
        <v>0</v>
      </c>
      <c r="BC103" s="509">
        <v>0</v>
      </c>
      <c r="BG103" s="509">
        <v>0</v>
      </c>
      <c r="BI103" s="509">
        <v>0</v>
      </c>
      <c r="BO103" s="509">
        <v>0</v>
      </c>
      <c r="BU103" s="509">
        <v>0</v>
      </c>
      <c r="CA103" s="509">
        <v>0</v>
      </c>
      <c r="CC103" s="509">
        <v>0</v>
      </c>
      <c r="CG103" s="509">
        <v>0</v>
      </c>
      <c r="CM103" s="509">
        <v>0</v>
      </c>
      <c r="CS103" s="509">
        <v>0</v>
      </c>
      <c r="CY103" s="509">
        <v>0</v>
      </c>
    </row>
    <row r="104" spans="1:103" s="509" customFormat="1">
      <c r="A104" s="508" t="s">
        <v>628</v>
      </c>
      <c r="B104" s="509" t="s">
        <v>401</v>
      </c>
      <c r="G104" s="509">
        <v>0</v>
      </c>
      <c r="M104" s="509">
        <v>0</v>
      </c>
      <c r="Q104" s="509">
        <v>0</v>
      </c>
      <c r="S104" s="509">
        <v>0</v>
      </c>
      <c r="U104" s="509">
        <v>0</v>
      </c>
      <c r="W104" s="509">
        <v>0</v>
      </c>
      <c r="Y104" s="509">
        <v>0</v>
      </c>
      <c r="AE104" s="509">
        <v>0</v>
      </c>
      <c r="AI104" s="509">
        <v>0</v>
      </c>
      <c r="AK104" s="509">
        <v>0</v>
      </c>
      <c r="AQ104" s="509">
        <v>0</v>
      </c>
      <c r="AW104" s="509">
        <v>0</v>
      </c>
      <c r="BC104" s="509">
        <v>0</v>
      </c>
      <c r="BG104" s="509">
        <v>0</v>
      </c>
      <c r="BI104" s="509">
        <v>0</v>
      </c>
      <c r="BO104" s="509">
        <v>0</v>
      </c>
      <c r="BU104" s="509">
        <v>0</v>
      </c>
      <c r="CA104" s="509">
        <v>0</v>
      </c>
      <c r="CC104" s="509">
        <v>0</v>
      </c>
      <c r="CG104" s="509">
        <v>0</v>
      </c>
      <c r="CM104" s="509">
        <v>0</v>
      </c>
      <c r="CS104" s="509">
        <v>0</v>
      </c>
      <c r="CY104" s="509">
        <v>0</v>
      </c>
    </row>
    <row r="105" spans="1:103" s="509" customFormat="1">
      <c r="A105" s="508" t="s">
        <v>629</v>
      </c>
      <c r="B105" s="509" t="s">
        <v>402</v>
      </c>
      <c r="G105" s="509">
        <v>0</v>
      </c>
      <c r="M105" s="509">
        <v>0</v>
      </c>
      <c r="Q105" s="509">
        <v>0</v>
      </c>
      <c r="S105" s="509">
        <v>0</v>
      </c>
      <c r="U105" s="509">
        <v>0</v>
      </c>
      <c r="W105" s="509">
        <v>0</v>
      </c>
      <c r="Y105" s="509">
        <v>0</v>
      </c>
      <c r="AE105" s="509">
        <v>0</v>
      </c>
      <c r="AI105" s="509">
        <v>0</v>
      </c>
      <c r="AK105" s="509">
        <v>0</v>
      </c>
      <c r="AQ105" s="509">
        <v>0</v>
      </c>
      <c r="AW105" s="509">
        <v>0</v>
      </c>
      <c r="BC105" s="509">
        <v>0</v>
      </c>
      <c r="BG105" s="509">
        <v>0</v>
      </c>
      <c r="BI105" s="509">
        <v>0</v>
      </c>
      <c r="BO105" s="509">
        <v>0</v>
      </c>
      <c r="BU105" s="509">
        <v>0</v>
      </c>
      <c r="CA105" s="509">
        <v>0</v>
      </c>
      <c r="CC105" s="509">
        <v>0</v>
      </c>
      <c r="CG105" s="509">
        <v>0</v>
      </c>
      <c r="CM105" s="509">
        <v>0</v>
      </c>
      <c r="CS105" s="509">
        <v>0</v>
      </c>
      <c r="CY105" s="509">
        <v>0</v>
      </c>
    </row>
    <row r="106" spans="1:103" s="509" customFormat="1">
      <c r="A106" s="508" t="s">
        <v>630</v>
      </c>
      <c r="B106" s="509" t="s">
        <v>403</v>
      </c>
      <c r="G106" s="509">
        <v>0</v>
      </c>
      <c r="M106" s="509">
        <v>0</v>
      </c>
      <c r="Q106" s="509">
        <v>0</v>
      </c>
      <c r="S106" s="509">
        <v>0</v>
      </c>
      <c r="U106" s="509">
        <v>0</v>
      </c>
      <c r="W106" s="509">
        <v>0</v>
      </c>
      <c r="Y106" s="509">
        <v>0</v>
      </c>
      <c r="AE106" s="509">
        <v>0</v>
      </c>
      <c r="AI106" s="509">
        <v>0</v>
      </c>
      <c r="AK106" s="509">
        <v>0</v>
      </c>
      <c r="AQ106" s="509">
        <v>0</v>
      </c>
      <c r="AW106" s="509">
        <v>0</v>
      </c>
      <c r="BC106" s="509">
        <v>0</v>
      </c>
      <c r="BG106" s="509">
        <v>0</v>
      </c>
      <c r="BI106" s="509">
        <v>0</v>
      </c>
      <c r="BM106" s="509">
        <v>2</v>
      </c>
      <c r="BO106" s="509">
        <v>2</v>
      </c>
      <c r="BU106" s="509">
        <v>0</v>
      </c>
      <c r="CA106" s="509">
        <v>0</v>
      </c>
      <c r="CC106" s="509">
        <v>0</v>
      </c>
      <c r="CG106" s="509">
        <v>0</v>
      </c>
      <c r="CM106" s="509">
        <v>0</v>
      </c>
      <c r="CS106" s="509">
        <v>0</v>
      </c>
      <c r="CY106" s="509">
        <v>0</v>
      </c>
    </row>
    <row r="107" spans="1:103" s="509" customFormat="1">
      <c r="A107" s="508" t="s">
        <v>631</v>
      </c>
      <c r="B107" s="509" t="s">
        <v>404</v>
      </c>
      <c r="G107" s="509">
        <v>0</v>
      </c>
      <c r="K107" s="509">
        <v>3</v>
      </c>
      <c r="M107" s="509">
        <v>3</v>
      </c>
      <c r="Q107" s="509">
        <v>0</v>
      </c>
      <c r="S107" s="509">
        <v>0</v>
      </c>
      <c r="U107" s="509">
        <v>0</v>
      </c>
      <c r="W107" s="509">
        <v>0</v>
      </c>
      <c r="Y107" s="509">
        <v>0</v>
      </c>
      <c r="AE107" s="509">
        <v>0</v>
      </c>
      <c r="AI107" s="509">
        <v>0</v>
      </c>
      <c r="AK107" s="509">
        <v>0</v>
      </c>
      <c r="AQ107" s="509">
        <v>0</v>
      </c>
      <c r="AW107" s="509">
        <v>0</v>
      </c>
      <c r="BC107" s="509">
        <v>0</v>
      </c>
      <c r="BG107" s="509">
        <v>0</v>
      </c>
      <c r="BI107" s="509">
        <v>0</v>
      </c>
      <c r="BO107" s="509">
        <v>0</v>
      </c>
      <c r="BU107" s="509">
        <v>0</v>
      </c>
      <c r="CA107" s="509">
        <v>0</v>
      </c>
      <c r="CC107" s="509">
        <v>0</v>
      </c>
      <c r="CG107" s="509">
        <v>0</v>
      </c>
      <c r="CM107" s="509">
        <v>0</v>
      </c>
      <c r="CS107" s="509">
        <v>0</v>
      </c>
      <c r="CY107" s="509">
        <v>0</v>
      </c>
    </row>
    <row r="108" spans="1:103" s="509" customFormat="1">
      <c r="A108" s="508" t="s">
        <v>632</v>
      </c>
      <c r="B108" s="509" t="s">
        <v>405</v>
      </c>
      <c r="G108" s="509">
        <v>0</v>
      </c>
      <c r="M108" s="509">
        <v>0</v>
      </c>
      <c r="Q108" s="509">
        <v>0</v>
      </c>
      <c r="S108" s="509">
        <v>0</v>
      </c>
      <c r="U108" s="509">
        <v>0</v>
      </c>
      <c r="W108" s="509">
        <v>0</v>
      </c>
      <c r="Y108" s="509">
        <v>0</v>
      </c>
      <c r="AE108" s="509">
        <v>0</v>
      </c>
      <c r="AI108" s="509">
        <v>0</v>
      </c>
      <c r="AK108" s="509">
        <v>0</v>
      </c>
      <c r="AQ108" s="509">
        <v>0</v>
      </c>
      <c r="AW108" s="509">
        <v>0</v>
      </c>
      <c r="BC108" s="509">
        <v>0</v>
      </c>
      <c r="BG108" s="509">
        <v>0</v>
      </c>
      <c r="BI108" s="509">
        <v>0</v>
      </c>
      <c r="BO108" s="509">
        <v>0</v>
      </c>
      <c r="BU108" s="509">
        <v>0</v>
      </c>
      <c r="CA108" s="509">
        <v>0</v>
      </c>
      <c r="CC108" s="509">
        <v>0</v>
      </c>
      <c r="CG108" s="509">
        <v>0</v>
      </c>
      <c r="CM108" s="509">
        <v>0</v>
      </c>
      <c r="CS108" s="509">
        <v>0</v>
      </c>
      <c r="CY108" s="509">
        <v>0</v>
      </c>
    </row>
    <row r="109" spans="1:103" s="509" customFormat="1">
      <c r="A109" s="508" t="s">
        <v>633</v>
      </c>
      <c r="B109" s="509" t="s">
        <v>406</v>
      </c>
      <c r="G109" s="509">
        <v>0</v>
      </c>
      <c r="M109" s="509">
        <v>0</v>
      </c>
      <c r="Q109" s="509">
        <v>0</v>
      </c>
      <c r="S109" s="509">
        <v>0</v>
      </c>
      <c r="U109" s="509">
        <v>0</v>
      </c>
      <c r="W109" s="509">
        <v>0</v>
      </c>
      <c r="Y109" s="509">
        <v>0</v>
      </c>
      <c r="AE109" s="509">
        <v>0</v>
      </c>
      <c r="AI109" s="509">
        <v>0</v>
      </c>
      <c r="AK109" s="509">
        <v>0</v>
      </c>
      <c r="AQ109" s="509">
        <v>0</v>
      </c>
      <c r="AW109" s="509">
        <v>0</v>
      </c>
      <c r="BA109" s="509">
        <v>13</v>
      </c>
      <c r="BC109" s="509">
        <v>13</v>
      </c>
      <c r="BG109" s="509">
        <v>0</v>
      </c>
      <c r="BI109" s="509">
        <v>0</v>
      </c>
      <c r="BO109" s="509">
        <v>0</v>
      </c>
      <c r="BS109" s="509">
        <v>13</v>
      </c>
      <c r="BU109" s="509">
        <v>13</v>
      </c>
      <c r="CA109" s="509">
        <v>0</v>
      </c>
      <c r="CC109" s="509">
        <v>0</v>
      </c>
      <c r="CG109" s="509">
        <v>0</v>
      </c>
      <c r="CM109" s="509">
        <v>0</v>
      </c>
      <c r="CS109" s="509">
        <v>0</v>
      </c>
      <c r="CY109" s="509">
        <v>0</v>
      </c>
    </row>
    <row r="110" spans="1:103" s="509" customFormat="1">
      <c r="A110" s="508" t="s">
        <v>634</v>
      </c>
      <c r="B110" s="509" t="s">
        <v>407</v>
      </c>
      <c r="C110" s="509">
        <v>0</v>
      </c>
      <c r="E110" s="509">
        <v>0</v>
      </c>
      <c r="G110" s="509">
        <v>0</v>
      </c>
      <c r="I110" s="509">
        <v>0</v>
      </c>
      <c r="K110" s="509">
        <v>0</v>
      </c>
      <c r="M110" s="509">
        <v>0</v>
      </c>
      <c r="O110" s="509">
        <v>0</v>
      </c>
      <c r="Q110" s="509">
        <v>0</v>
      </c>
      <c r="S110" s="509">
        <v>0</v>
      </c>
      <c r="U110" s="509">
        <v>0</v>
      </c>
      <c r="W110" s="509">
        <v>0</v>
      </c>
      <c r="Y110" s="509">
        <v>0</v>
      </c>
      <c r="AA110" s="509">
        <v>0</v>
      </c>
      <c r="AC110" s="509">
        <v>0</v>
      </c>
      <c r="AE110" s="509">
        <v>0</v>
      </c>
      <c r="AG110" s="509">
        <v>0</v>
      </c>
      <c r="AI110" s="509">
        <v>0</v>
      </c>
      <c r="AK110" s="509">
        <v>0</v>
      </c>
      <c r="AM110" s="509">
        <v>0</v>
      </c>
      <c r="AO110" s="509">
        <v>0</v>
      </c>
      <c r="AQ110" s="509">
        <v>0</v>
      </c>
      <c r="AS110" s="509">
        <v>0</v>
      </c>
      <c r="AU110" s="509">
        <v>0</v>
      </c>
      <c r="AW110" s="509">
        <v>0</v>
      </c>
      <c r="AY110" s="509">
        <v>0</v>
      </c>
      <c r="BA110" s="509">
        <v>0</v>
      </c>
      <c r="BC110" s="509">
        <v>0</v>
      </c>
      <c r="BE110" s="509">
        <v>0</v>
      </c>
      <c r="BG110" s="509">
        <v>0</v>
      </c>
      <c r="BI110" s="509">
        <v>0</v>
      </c>
      <c r="BK110" s="509">
        <v>0</v>
      </c>
      <c r="BM110" s="509">
        <v>0</v>
      </c>
      <c r="BO110" s="509">
        <v>0</v>
      </c>
      <c r="BQ110" s="509">
        <v>0</v>
      </c>
      <c r="BS110" s="509">
        <v>0</v>
      </c>
      <c r="BU110" s="509">
        <v>0</v>
      </c>
      <c r="BW110" s="509">
        <v>0</v>
      </c>
      <c r="BY110" s="509">
        <v>0</v>
      </c>
      <c r="CA110" s="509">
        <v>0</v>
      </c>
      <c r="CC110" s="509">
        <v>0</v>
      </c>
      <c r="CE110" s="509">
        <v>0</v>
      </c>
      <c r="CG110" s="509">
        <v>0</v>
      </c>
      <c r="CI110" s="509">
        <v>0</v>
      </c>
      <c r="CK110" s="509">
        <v>0</v>
      </c>
      <c r="CM110" s="509">
        <v>0</v>
      </c>
      <c r="CO110" s="509">
        <v>0</v>
      </c>
      <c r="CQ110" s="509">
        <v>0</v>
      </c>
      <c r="CS110" s="509">
        <v>0</v>
      </c>
      <c r="CU110" s="509">
        <v>0</v>
      </c>
      <c r="CW110" s="509">
        <v>0</v>
      </c>
      <c r="CY110" s="509">
        <v>0</v>
      </c>
    </row>
    <row r="111" spans="1:103" s="509" customFormat="1">
      <c r="A111" s="508" t="s">
        <v>635</v>
      </c>
      <c r="B111" s="509" t="s">
        <v>408</v>
      </c>
      <c r="G111" s="509">
        <v>0</v>
      </c>
      <c r="M111" s="509">
        <v>0</v>
      </c>
      <c r="Q111" s="509">
        <v>0</v>
      </c>
      <c r="S111" s="509">
        <v>0</v>
      </c>
      <c r="U111" s="509">
        <v>0</v>
      </c>
      <c r="W111" s="509">
        <v>0</v>
      </c>
      <c r="Y111" s="509">
        <v>0</v>
      </c>
      <c r="AE111" s="509">
        <v>0</v>
      </c>
      <c r="AI111" s="509">
        <v>0</v>
      </c>
      <c r="AK111" s="509">
        <v>0</v>
      </c>
      <c r="AQ111" s="509">
        <v>0</v>
      </c>
      <c r="AW111" s="509">
        <v>0</v>
      </c>
      <c r="BA111" s="509">
        <v>3</v>
      </c>
      <c r="BC111" s="509">
        <v>3</v>
      </c>
      <c r="BG111" s="509">
        <v>0</v>
      </c>
      <c r="BI111" s="509">
        <v>0</v>
      </c>
      <c r="BK111" s="509">
        <v>1</v>
      </c>
      <c r="BO111" s="509">
        <v>1</v>
      </c>
      <c r="BS111" s="509">
        <v>3</v>
      </c>
      <c r="BU111" s="509">
        <v>3</v>
      </c>
      <c r="CA111" s="509">
        <v>0</v>
      </c>
      <c r="CC111" s="509">
        <v>0</v>
      </c>
      <c r="CG111" s="509">
        <v>0</v>
      </c>
      <c r="CM111" s="509">
        <v>0</v>
      </c>
      <c r="CS111" s="509">
        <v>0</v>
      </c>
      <c r="CY111" s="509">
        <v>0</v>
      </c>
    </row>
    <row r="112" spans="1:103" s="509" customFormat="1">
      <c r="A112" s="508" t="s">
        <v>636</v>
      </c>
      <c r="B112" s="509" t="s">
        <v>409</v>
      </c>
      <c r="C112" s="509">
        <v>2</v>
      </c>
      <c r="E112" s="509">
        <v>409</v>
      </c>
      <c r="G112" s="509">
        <v>411</v>
      </c>
      <c r="K112" s="509">
        <v>62</v>
      </c>
      <c r="M112" s="509">
        <v>62</v>
      </c>
      <c r="O112" s="509">
        <v>1</v>
      </c>
      <c r="Q112" s="509">
        <v>0</v>
      </c>
      <c r="S112" s="509">
        <v>1</v>
      </c>
      <c r="U112" s="509">
        <v>0</v>
      </c>
      <c r="W112" s="509">
        <v>0</v>
      </c>
      <c r="Y112" s="509">
        <v>0</v>
      </c>
      <c r="AA112" s="509">
        <v>1</v>
      </c>
      <c r="AC112" s="509">
        <v>1</v>
      </c>
      <c r="AE112" s="509">
        <v>2</v>
      </c>
      <c r="AG112" s="509">
        <v>1</v>
      </c>
      <c r="AI112" s="509">
        <v>0</v>
      </c>
      <c r="AK112" s="509">
        <v>1</v>
      </c>
      <c r="AQ112" s="509">
        <v>0</v>
      </c>
      <c r="AU112" s="509">
        <v>2</v>
      </c>
      <c r="AV112" s="509">
        <v>1</v>
      </c>
      <c r="AW112" s="509">
        <v>2</v>
      </c>
      <c r="AX112" s="509">
        <v>1</v>
      </c>
      <c r="AY112" s="509">
        <v>1</v>
      </c>
      <c r="BA112" s="509">
        <v>17</v>
      </c>
      <c r="BC112" s="509">
        <v>18</v>
      </c>
      <c r="BE112" s="509">
        <v>13</v>
      </c>
      <c r="BG112" s="509">
        <v>1</v>
      </c>
      <c r="BI112" s="509">
        <v>14</v>
      </c>
      <c r="BK112" s="509">
        <v>42</v>
      </c>
      <c r="BM112" s="509">
        <v>786</v>
      </c>
      <c r="BO112" s="509">
        <v>828</v>
      </c>
      <c r="BQ112" s="509">
        <v>2</v>
      </c>
      <c r="BS112" s="509">
        <v>22</v>
      </c>
      <c r="BU112" s="509">
        <v>24</v>
      </c>
      <c r="CA112" s="509">
        <v>0</v>
      </c>
      <c r="CC112" s="509">
        <v>0</v>
      </c>
      <c r="CE112" s="509">
        <v>182</v>
      </c>
      <c r="CG112" s="509">
        <v>182</v>
      </c>
      <c r="CI112" s="509">
        <v>1</v>
      </c>
      <c r="CM112" s="509">
        <v>1</v>
      </c>
      <c r="CO112" s="509">
        <v>1</v>
      </c>
      <c r="CS112" s="509">
        <v>1</v>
      </c>
      <c r="CY112" s="509">
        <v>0</v>
      </c>
    </row>
    <row r="113" spans="1:103" s="509" customFormat="1">
      <c r="A113" s="508" t="s">
        <v>637</v>
      </c>
      <c r="B113" s="509" t="s">
        <v>410</v>
      </c>
      <c r="E113" s="509">
        <v>44</v>
      </c>
      <c r="G113" s="509">
        <v>44</v>
      </c>
      <c r="M113" s="509">
        <v>0</v>
      </c>
      <c r="Q113" s="509">
        <v>0</v>
      </c>
      <c r="S113" s="509">
        <v>0</v>
      </c>
      <c r="U113" s="509">
        <v>0</v>
      </c>
      <c r="W113" s="509">
        <v>0</v>
      </c>
      <c r="Y113" s="509">
        <v>0</v>
      </c>
      <c r="AE113" s="509">
        <v>0</v>
      </c>
      <c r="AI113" s="509">
        <v>0</v>
      </c>
      <c r="AK113" s="509">
        <v>0</v>
      </c>
      <c r="AQ113" s="509">
        <v>0</v>
      </c>
      <c r="AW113" s="509">
        <v>0</v>
      </c>
      <c r="BC113" s="509">
        <v>0</v>
      </c>
      <c r="BG113" s="509">
        <v>0</v>
      </c>
      <c r="BI113" s="509">
        <v>0</v>
      </c>
      <c r="BK113" s="509">
        <v>2</v>
      </c>
      <c r="BM113" s="509">
        <v>22</v>
      </c>
      <c r="BO113" s="509">
        <v>24</v>
      </c>
      <c r="BU113" s="509">
        <v>0</v>
      </c>
      <c r="CA113" s="509">
        <v>0</v>
      </c>
      <c r="CC113" s="509">
        <v>0</v>
      </c>
      <c r="CG113" s="509">
        <v>0</v>
      </c>
      <c r="CM113" s="509">
        <v>0</v>
      </c>
      <c r="CS113" s="509">
        <v>0</v>
      </c>
      <c r="CY113" s="509">
        <v>0</v>
      </c>
    </row>
    <row r="114" spans="1:103" s="509" customFormat="1">
      <c r="A114" s="508" t="s">
        <v>638</v>
      </c>
      <c r="B114" s="509" t="s">
        <v>411</v>
      </c>
      <c r="E114" s="509">
        <v>2</v>
      </c>
      <c r="G114" s="509">
        <v>2</v>
      </c>
      <c r="K114" s="509">
        <v>6</v>
      </c>
      <c r="M114" s="509">
        <v>6</v>
      </c>
      <c r="Q114" s="509">
        <v>1</v>
      </c>
      <c r="S114" s="509">
        <v>1</v>
      </c>
      <c r="U114" s="509">
        <v>0</v>
      </c>
      <c r="W114" s="509">
        <v>0</v>
      </c>
      <c r="Y114" s="509">
        <v>0</v>
      </c>
      <c r="AE114" s="509">
        <v>0</v>
      </c>
      <c r="AI114" s="509">
        <v>0</v>
      </c>
      <c r="AK114" s="509">
        <v>0</v>
      </c>
      <c r="AQ114" s="509">
        <v>0</v>
      </c>
      <c r="AW114" s="509">
        <v>0</v>
      </c>
      <c r="AY114" s="509">
        <v>2</v>
      </c>
      <c r="BA114" s="509">
        <v>4</v>
      </c>
      <c r="BC114" s="509">
        <v>6</v>
      </c>
      <c r="BG114" s="509">
        <v>0</v>
      </c>
      <c r="BI114" s="509">
        <v>0</v>
      </c>
      <c r="BK114" s="509">
        <v>3</v>
      </c>
      <c r="BM114" s="509">
        <v>1</v>
      </c>
      <c r="BO114" s="509">
        <v>4</v>
      </c>
      <c r="BQ114" s="509">
        <v>2</v>
      </c>
      <c r="BS114" s="509">
        <v>4</v>
      </c>
      <c r="BU114" s="509">
        <v>6</v>
      </c>
      <c r="CA114" s="509">
        <v>0</v>
      </c>
      <c r="CC114" s="509">
        <v>0</v>
      </c>
      <c r="CE114" s="509">
        <v>2</v>
      </c>
      <c r="CG114" s="509">
        <v>2</v>
      </c>
      <c r="CM114" s="509">
        <v>0</v>
      </c>
      <c r="CS114" s="509">
        <v>0</v>
      </c>
      <c r="CY114" s="509">
        <v>0</v>
      </c>
    </row>
    <row r="115" spans="1:103" s="509" customFormat="1">
      <c r="A115" s="508" t="s">
        <v>639</v>
      </c>
      <c r="B115" s="509" t="s">
        <v>412</v>
      </c>
      <c r="G115" s="509">
        <v>0</v>
      </c>
      <c r="M115" s="509">
        <v>0</v>
      </c>
      <c r="Q115" s="509">
        <v>0</v>
      </c>
      <c r="S115" s="509">
        <v>0</v>
      </c>
      <c r="U115" s="509">
        <v>0</v>
      </c>
      <c r="W115" s="509">
        <v>0</v>
      </c>
      <c r="Y115" s="509">
        <v>0</v>
      </c>
      <c r="AE115" s="509">
        <v>0</v>
      </c>
      <c r="AG115" s="509">
        <v>1</v>
      </c>
      <c r="AI115" s="509">
        <v>0</v>
      </c>
      <c r="AK115" s="509">
        <v>1</v>
      </c>
      <c r="AQ115" s="509">
        <v>0</v>
      </c>
      <c r="AW115" s="509">
        <v>0</v>
      </c>
      <c r="AY115" s="509">
        <v>1</v>
      </c>
      <c r="BC115" s="509">
        <v>1</v>
      </c>
      <c r="BG115" s="509">
        <v>0</v>
      </c>
      <c r="BI115" s="509">
        <v>0</v>
      </c>
      <c r="BO115" s="509">
        <v>0</v>
      </c>
      <c r="BQ115" s="509">
        <v>1</v>
      </c>
      <c r="BU115" s="509">
        <v>1</v>
      </c>
      <c r="CA115" s="509">
        <v>0</v>
      </c>
      <c r="CC115" s="509">
        <v>0</v>
      </c>
      <c r="CG115" s="509">
        <v>0</v>
      </c>
      <c r="CM115" s="509">
        <v>0</v>
      </c>
      <c r="CO115" s="509">
        <v>1</v>
      </c>
      <c r="CS115" s="509">
        <v>1</v>
      </c>
      <c r="CY115" s="509">
        <v>0</v>
      </c>
    </row>
    <row r="116" spans="1:103" s="509" customFormat="1">
      <c r="A116" s="508" t="s">
        <v>640</v>
      </c>
      <c r="B116" s="509" t="s">
        <v>413</v>
      </c>
      <c r="E116" s="509">
        <v>1</v>
      </c>
      <c r="G116" s="509">
        <v>1</v>
      </c>
      <c r="M116" s="509">
        <v>0</v>
      </c>
      <c r="Q116" s="509">
        <v>0</v>
      </c>
      <c r="S116" s="509">
        <v>0</v>
      </c>
      <c r="U116" s="509">
        <v>0</v>
      </c>
      <c r="W116" s="509">
        <v>0</v>
      </c>
      <c r="Y116" s="509">
        <v>0</v>
      </c>
      <c r="AE116" s="509">
        <v>0</v>
      </c>
      <c r="AI116" s="509">
        <v>0</v>
      </c>
      <c r="AK116" s="509">
        <v>0</v>
      </c>
      <c r="AQ116" s="509">
        <v>0</v>
      </c>
      <c r="AW116" s="509">
        <v>0</v>
      </c>
      <c r="BC116" s="509">
        <v>0</v>
      </c>
      <c r="BG116" s="509">
        <v>0</v>
      </c>
      <c r="BI116" s="509">
        <v>0</v>
      </c>
      <c r="BO116" s="509">
        <v>0</v>
      </c>
      <c r="BU116" s="509">
        <v>0</v>
      </c>
      <c r="CA116" s="509">
        <v>0</v>
      </c>
      <c r="CC116" s="509">
        <v>0</v>
      </c>
      <c r="CG116" s="509">
        <v>0</v>
      </c>
      <c r="CM116" s="509">
        <v>0</v>
      </c>
      <c r="CS116" s="509">
        <v>0</v>
      </c>
      <c r="CY116" s="509">
        <v>0</v>
      </c>
    </row>
    <row r="117" spans="1:103" s="509" customFormat="1">
      <c r="A117" s="508" t="s">
        <v>641</v>
      </c>
      <c r="B117" s="509" t="s">
        <v>414</v>
      </c>
      <c r="G117" s="509">
        <v>0</v>
      </c>
      <c r="M117" s="509">
        <v>0</v>
      </c>
      <c r="Q117" s="509">
        <v>0</v>
      </c>
      <c r="S117" s="509">
        <v>0</v>
      </c>
      <c r="U117" s="509">
        <v>0</v>
      </c>
      <c r="W117" s="509">
        <v>0</v>
      </c>
      <c r="Y117" s="509">
        <v>0</v>
      </c>
      <c r="AE117" s="509">
        <v>0</v>
      </c>
      <c r="AI117" s="509">
        <v>0</v>
      </c>
      <c r="AK117" s="509">
        <v>0</v>
      </c>
      <c r="AQ117" s="509">
        <v>0</v>
      </c>
      <c r="AW117" s="509">
        <v>0</v>
      </c>
      <c r="BC117" s="509">
        <v>0</v>
      </c>
      <c r="BG117" s="509">
        <v>0</v>
      </c>
      <c r="BI117" s="509">
        <v>0</v>
      </c>
      <c r="BO117" s="509">
        <v>0</v>
      </c>
      <c r="BU117" s="509">
        <v>0</v>
      </c>
      <c r="CA117" s="509">
        <v>0</v>
      </c>
      <c r="CC117" s="509">
        <v>0</v>
      </c>
      <c r="CG117" s="509">
        <v>0</v>
      </c>
      <c r="CM117" s="509">
        <v>0</v>
      </c>
      <c r="CS117" s="509">
        <v>0</v>
      </c>
      <c r="CY117" s="509">
        <v>0</v>
      </c>
    </row>
    <row r="118" spans="1:103" s="509" customFormat="1">
      <c r="A118" s="508" t="s">
        <v>642</v>
      </c>
      <c r="B118" s="509" t="s">
        <v>415</v>
      </c>
      <c r="G118" s="509">
        <v>0</v>
      </c>
      <c r="K118" s="509">
        <v>10</v>
      </c>
      <c r="M118" s="509">
        <v>10</v>
      </c>
      <c r="Q118" s="509">
        <v>0</v>
      </c>
      <c r="S118" s="509">
        <v>0</v>
      </c>
      <c r="U118" s="509">
        <v>0</v>
      </c>
      <c r="W118" s="509">
        <v>0</v>
      </c>
      <c r="Y118" s="509">
        <v>0</v>
      </c>
      <c r="AE118" s="509">
        <v>0</v>
      </c>
      <c r="AI118" s="509">
        <v>0</v>
      </c>
      <c r="AK118" s="509">
        <v>0</v>
      </c>
      <c r="AQ118" s="509">
        <v>0</v>
      </c>
      <c r="AW118" s="509">
        <v>0</v>
      </c>
      <c r="BC118" s="509">
        <v>0</v>
      </c>
      <c r="BE118" s="509">
        <v>0</v>
      </c>
      <c r="BG118" s="509">
        <v>0</v>
      </c>
      <c r="BI118" s="509">
        <v>0</v>
      </c>
      <c r="BO118" s="509">
        <v>0</v>
      </c>
      <c r="BU118" s="509">
        <v>0</v>
      </c>
      <c r="CA118" s="509">
        <v>0</v>
      </c>
      <c r="CC118" s="509">
        <v>0</v>
      </c>
      <c r="CG118" s="509">
        <v>0</v>
      </c>
      <c r="CM118" s="509">
        <v>0</v>
      </c>
      <c r="CS118" s="509">
        <v>0</v>
      </c>
      <c r="CY118" s="509">
        <v>0</v>
      </c>
    </row>
    <row r="119" spans="1:103" s="509" customFormat="1">
      <c r="A119" s="508" t="s">
        <v>643</v>
      </c>
      <c r="B119" s="509" t="s">
        <v>1913</v>
      </c>
      <c r="G119" s="509">
        <v>0</v>
      </c>
      <c r="K119" s="509">
        <v>1</v>
      </c>
      <c r="M119" s="509">
        <v>1</v>
      </c>
      <c r="Q119" s="509">
        <v>0</v>
      </c>
      <c r="S119" s="509">
        <v>0</v>
      </c>
      <c r="U119" s="509">
        <v>0</v>
      </c>
      <c r="W119" s="509">
        <v>0</v>
      </c>
      <c r="Y119" s="509">
        <v>0</v>
      </c>
      <c r="AE119" s="509">
        <v>0</v>
      </c>
      <c r="AI119" s="509">
        <v>0</v>
      </c>
      <c r="AK119" s="509">
        <v>0</v>
      </c>
      <c r="AQ119" s="509">
        <v>0</v>
      </c>
      <c r="AW119" s="509">
        <v>0</v>
      </c>
      <c r="BC119" s="509">
        <v>0</v>
      </c>
      <c r="BG119" s="509">
        <v>0</v>
      </c>
      <c r="BI119" s="509">
        <v>0</v>
      </c>
      <c r="BM119" s="509">
        <v>1</v>
      </c>
      <c r="BO119" s="509">
        <v>1</v>
      </c>
      <c r="BU119" s="509">
        <v>0</v>
      </c>
      <c r="CA119" s="509">
        <v>0</v>
      </c>
      <c r="CC119" s="509">
        <v>0</v>
      </c>
      <c r="CG119" s="509">
        <v>0</v>
      </c>
      <c r="CM119" s="509">
        <v>0</v>
      </c>
      <c r="CS119" s="509">
        <v>0</v>
      </c>
      <c r="CY119" s="509">
        <v>0</v>
      </c>
    </row>
    <row r="120" spans="1:103" s="509" customFormat="1">
      <c r="A120" s="508" t="s">
        <v>644</v>
      </c>
      <c r="B120" s="509" t="s">
        <v>417</v>
      </c>
      <c r="G120" s="509">
        <v>0</v>
      </c>
      <c r="M120" s="509">
        <v>0</v>
      </c>
      <c r="Q120" s="509">
        <v>0</v>
      </c>
      <c r="S120" s="509">
        <v>0</v>
      </c>
      <c r="U120" s="509">
        <v>0</v>
      </c>
      <c r="W120" s="509">
        <v>0</v>
      </c>
      <c r="Y120" s="509">
        <v>0</v>
      </c>
      <c r="AE120" s="509">
        <v>0</v>
      </c>
      <c r="AI120" s="509">
        <v>0</v>
      </c>
      <c r="AK120" s="509">
        <v>0</v>
      </c>
      <c r="AQ120" s="509">
        <v>0</v>
      </c>
      <c r="AW120" s="509">
        <v>0</v>
      </c>
      <c r="AY120" s="509">
        <v>6</v>
      </c>
      <c r="BA120" s="509">
        <v>9</v>
      </c>
      <c r="BC120" s="509">
        <v>15</v>
      </c>
      <c r="BG120" s="509">
        <v>0</v>
      </c>
      <c r="BI120" s="509">
        <v>0</v>
      </c>
      <c r="BK120" s="509">
        <v>5</v>
      </c>
      <c r="BM120" s="509">
        <v>72</v>
      </c>
      <c r="BO120" s="509">
        <v>77</v>
      </c>
      <c r="BQ120" s="509">
        <v>6</v>
      </c>
      <c r="BS120" s="509">
        <v>9</v>
      </c>
      <c r="BU120" s="509">
        <v>15</v>
      </c>
      <c r="CA120" s="509">
        <v>0</v>
      </c>
      <c r="CC120" s="509">
        <v>0</v>
      </c>
      <c r="CG120" s="509">
        <v>0</v>
      </c>
      <c r="CM120" s="509">
        <v>0</v>
      </c>
      <c r="CS120" s="509">
        <v>0</v>
      </c>
      <c r="CY120" s="509">
        <v>0</v>
      </c>
    </row>
    <row r="121" spans="1:103" s="509" customFormat="1">
      <c r="A121" s="508" t="s">
        <v>645</v>
      </c>
      <c r="B121" s="509" t="s">
        <v>418</v>
      </c>
      <c r="E121" s="509">
        <v>3</v>
      </c>
      <c r="G121" s="509">
        <v>3</v>
      </c>
      <c r="K121" s="509">
        <v>3</v>
      </c>
      <c r="M121" s="509">
        <v>3</v>
      </c>
      <c r="Q121" s="509">
        <v>0</v>
      </c>
      <c r="S121" s="509">
        <v>0</v>
      </c>
      <c r="U121" s="509">
        <v>0</v>
      </c>
      <c r="W121" s="509">
        <v>0</v>
      </c>
      <c r="Y121" s="509">
        <v>0</v>
      </c>
      <c r="AE121" s="509">
        <v>0</v>
      </c>
      <c r="AI121" s="509">
        <v>0</v>
      </c>
      <c r="AK121" s="509">
        <v>0</v>
      </c>
      <c r="AQ121" s="509">
        <v>0</v>
      </c>
      <c r="AU121" s="509">
        <v>1</v>
      </c>
      <c r="AW121" s="509">
        <v>1</v>
      </c>
      <c r="BC121" s="509">
        <v>0</v>
      </c>
      <c r="BG121" s="509">
        <v>0</v>
      </c>
      <c r="BI121" s="509">
        <v>0</v>
      </c>
      <c r="BM121" s="509">
        <v>1</v>
      </c>
      <c r="BO121" s="509">
        <v>1</v>
      </c>
      <c r="BU121" s="509">
        <v>0</v>
      </c>
      <c r="CA121" s="509">
        <v>0</v>
      </c>
      <c r="CC121" s="509">
        <v>0</v>
      </c>
      <c r="CG121" s="509">
        <v>0</v>
      </c>
      <c r="CM121" s="509">
        <v>0</v>
      </c>
      <c r="CS121" s="509">
        <v>0</v>
      </c>
      <c r="CY121" s="509">
        <v>0</v>
      </c>
    </row>
    <row r="122" spans="1:103" s="509" customFormat="1">
      <c r="A122" s="508" t="s">
        <v>646</v>
      </c>
      <c r="B122" s="509" t="s">
        <v>419</v>
      </c>
      <c r="E122" s="509">
        <v>84</v>
      </c>
      <c r="G122" s="509">
        <v>84</v>
      </c>
      <c r="M122" s="509">
        <v>0</v>
      </c>
      <c r="O122" s="509">
        <v>1</v>
      </c>
      <c r="Q122" s="509">
        <v>0</v>
      </c>
      <c r="S122" s="509">
        <v>1</v>
      </c>
      <c r="U122" s="509">
        <v>0</v>
      </c>
      <c r="W122" s="509">
        <v>0</v>
      </c>
      <c r="Y122" s="509">
        <v>0</v>
      </c>
      <c r="AE122" s="509">
        <v>0</v>
      </c>
      <c r="AI122" s="509">
        <v>0</v>
      </c>
      <c r="AK122" s="509">
        <v>0</v>
      </c>
      <c r="AQ122" s="509">
        <v>0</v>
      </c>
      <c r="AW122" s="509">
        <v>0</v>
      </c>
      <c r="AY122" s="509">
        <v>3</v>
      </c>
      <c r="BA122" s="509">
        <v>3</v>
      </c>
      <c r="BC122" s="509">
        <v>6</v>
      </c>
      <c r="BG122" s="509">
        <v>0</v>
      </c>
      <c r="BI122" s="509">
        <v>0</v>
      </c>
      <c r="BK122" s="509">
        <v>41</v>
      </c>
      <c r="BM122" s="509">
        <v>135</v>
      </c>
      <c r="BO122" s="509">
        <v>176</v>
      </c>
      <c r="BQ122" s="509">
        <v>3</v>
      </c>
      <c r="BS122" s="509">
        <v>3</v>
      </c>
      <c r="BU122" s="509">
        <v>6</v>
      </c>
      <c r="CA122" s="509">
        <v>0</v>
      </c>
      <c r="CC122" s="509">
        <v>0</v>
      </c>
      <c r="CE122" s="509">
        <v>59</v>
      </c>
      <c r="CG122" s="509">
        <v>59</v>
      </c>
      <c r="CM122" s="509">
        <v>0</v>
      </c>
      <c r="CS122" s="509">
        <v>0</v>
      </c>
      <c r="CY122" s="509">
        <v>0</v>
      </c>
    </row>
    <row r="123" spans="1:103" s="509" customFormat="1">
      <c r="A123" s="508" t="s">
        <v>647</v>
      </c>
      <c r="B123" s="509" t="s">
        <v>420</v>
      </c>
      <c r="G123" s="509">
        <v>0</v>
      </c>
      <c r="M123" s="509">
        <v>0</v>
      </c>
      <c r="Q123" s="509">
        <v>0</v>
      </c>
      <c r="S123" s="509">
        <v>0</v>
      </c>
      <c r="U123" s="509">
        <v>0</v>
      </c>
      <c r="W123" s="509">
        <v>0</v>
      </c>
      <c r="Y123" s="509">
        <v>0</v>
      </c>
      <c r="AE123" s="509">
        <v>0</v>
      </c>
      <c r="AI123" s="509">
        <v>0</v>
      </c>
      <c r="AK123" s="509">
        <v>0</v>
      </c>
      <c r="AQ123" s="509">
        <v>0</v>
      </c>
      <c r="AW123" s="509">
        <v>0</v>
      </c>
      <c r="AY123" s="509">
        <v>1</v>
      </c>
      <c r="BA123" s="509">
        <v>5</v>
      </c>
      <c r="BC123" s="509">
        <v>6</v>
      </c>
      <c r="BG123" s="509">
        <v>0</v>
      </c>
      <c r="BI123" s="509">
        <v>0</v>
      </c>
      <c r="BO123" s="509">
        <v>0</v>
      </c>
      <c r="BQ123" s="509">
        <v>1</v>
      </c>
      <c r="BS123" s="509">
        <v>5</v>
      </c>
      <c r="BU123" s="509">
        <v>6</v>
      </c>
      <c r="CA123" s="509">
        <v>0</v>
      </c>
      <c r="CC123" s="509">
        <v>0</v>
      </c>
      <c r="CG123" s="509">
        <v>0</v>
      </c>
      <c r="CM123" s="509">
        <v>0</v>
      </c>
      <c r="CS123" s="509">
        <v>0</v>
      </c>
      <c r="CY123" s="509">
        <v>0</v>
      </c>
    </row>
    <row r="124" spans="1:103" s="509" customFormat="1">
      <c r="A124" s="508" t="s">
        <v>648</v>
      </c>
      <c r="B124" s="509" t="s">
        <v>421</v>
      </c>
      <c r="C124" s="509">
        <v>1</v>
      </c>
      <c r="E124" s="509">
        <v>50</v>
      </c>
      <c r="G124" s="509">
        <v>51</v>
      </c>
      <c r="I124" s="509">
        <v>1</v>
      </c>
      <c r="K124" s="509">
        <v>23</v>
      </c>
      <c r="M124" s="509">
        <v>24</v>
      </c>
      <c r="Q124" s="509">
        <v>0</v>
      </c>
      <c r="S124" s="509">
        <v>0</v>
      </c>
      <c r="U124" s="509">
        <v>0</v>
      </c>
      <c r="W124" s="509">
        <v>0</v>
      </c>
      <c r="Y124" s="509">
        <v>0</v>
      </c>
      <c r="AE124" s="509">
        <v>0</v>
      </c>
      <c r="AI124" s="509">
        <v>0</v>
      </c>
      <c r="AK124" s="509">
        <v>0</v>
      </c>
      <c r="AQ124" s="509">
        <v>0</v>
      </c>
      <c r="AW124" s="509">
        <v>0</v>
      </c>
      <c r="BA124" s="509">
        <v>1</v>
      </c>
      <c r="BC124" s="509">
        <v>1</v>
      </c>
      <c r="BG124" s="509">
        <v>0</v>
      </c>
      <c r="BI124" s="509">
        <v>0</v>
      </c>
      <c r="BK124" s="509">
        <v>10</v>
      </c>
      <c r="BM124" s="509">
        <v>76</v>
      </c>
      <c r="BO124" s="509">
        <v>86</v>
      </c>
      <c r="BS124" s="509">
        <v>1</v>
      </c>
      <c r="BU124" s="509">
        <v>1</v>
      </c>
      <c r="CA124" s="509">
        <v>0</v>
      </c>
      <c r="CC124" s="509">
        <v>0</v>
      </c>
      <c r="CG124" s="509">
        <v>0</v>
      </c>
      <c r="CM124" s="509">
        <v>0</v>
      </c>
      <c r="CS124" s="509">
        <v>0</v>
      </c>
      <c r="CY124" s="509">
        <v>0</v>
      </c>
    </row>
    <row r="125" spans="1:103" s="509" customFormat="1">
      <c r="A125" s="508" t="s">
        <v>649</v>
      </c>
      <c r="B125" s="509" t="s">
        <v>422</v>
      </c>
      <c r="E125" s="509">
        <v>8</v>
      </c>
      <c r="G125" s="509">
        <v>8</v>
      </c>
      <c r="K125" s="509">
        <v>12</v>
      </c>
      <c r="M125" s="509">
        <v>12</v>
      </c>
      <c r="Q125" s="509">
        <v>0</v>
      </c>
      <c r="S125" s="509">
        <v>0</v>
      </c>
      <c r="U125" s="509">
        <v>0</v>
      </c>
      <c r="W125" s="509">
        <v>0</v>
      </c>
      <c r="Y125" s="509">
        <v>0</v>
      </c>
      <c r="AE125" s="509">
        <v>0</v>
      </c>
      <c r="AI125" s="509">
        <v>0</v>
      </c>
      <c r="AK125" s="509">
        <v>0</v>
      </c>
      <c r="AQ125" s="509">
        <v>0</v>
      </c>
      <c r="AW125" s="509">
        <v>0</v>
      </c>
      <c r="AY125" s="509">
        <v>2</v>
      </c>
      <c r="BA125" s="509">
        <v>3</v>
      </c>
      <c r="BC125" s="509">
        <v>5</v>
      </c>
      <c r="BG125" s="509">
        <v>0</v>
      </c>
      <c r="BI125" s="509">
        <v>0</v>
      </c>
      <c r="BK125" s="509">
        <v>3</v>
      </c>
      <c r="BM125" s="509">
        <v>23</v>
      </c>
      <c r="BO125" s="509">
        <v>26</v>
      </c>
      <c r="BQ125" s="509">
        <v>2</v>
      </c>
      <c r="BS125" s="509">
        <v>3</v>
      </c>
      <c r="BU125" s="509">
        <v>5</v>
      </c>
      <c r="CA125" s="509">
        <v>0</v>
      </c>
      <c r="CC125" s="509">
        <v>0</v>
      </c>
      <c r="CG125" s="509">
        <v>0</v>
      </c>
      <c r="CM125" s="509">
        <v>0</v>
      </c>
      <c r="CS125" s="509">
        <v>0</v>
      </c>
      <c r="CY125" s="509">
        <v>0</v>
      </c>
    </row>
    <row r="126" spans="1:103" s="509" customFormat="1">
      <c r="A126" s="508" t="s">
        <v>650</v>
      </c>
      <c r="B126" s="509" t="s">
        <v>423</v>
      </c>
      <c r="C126" s="509">
        <v>4</v>
      </c>
      <c r="D126" s="509">
        <v>1</v>
      </c>
      <c r="E126" s="509">
        <v>31</v>
      </c>
      <c r="G126" s="509">
        <v>35</v>
      </c>
      <c r="H126" s="509">
        <v>1</v>
      </c>
      <c r="I126" s="509">
        <v>2</v>
      </c>
      <c r="K126" s="509">
        <v>70</v>
      </c>
      <c r="L126" s="509">
        <v>2</v>
      </c>
      <c r="M126" s="509">
        <v>72</v>
      </c>
      <c r="N126" s="509">
        <v>2</v>
      </c>
      <c r="O126" s="509">
        <v>0</v>
      </c>
      <c r="Q126" s="509">
        <v>0</v>
      </c>
      <c r="S126" s="509">
        <v>0</v>
      </c>
      <c r="U126" s="509">
        <v>1</v>
      </c>
      <c r="W126" s="509">
        <v>0</v>
      </c>
      <c r="Y126" s="509">
        <v>1</v>
      </c>
      <c r="AA126" s="509">
        <v>0</v>
      </c>
      <c r="AC126" s="509">
        <v>0</v>
      </c>
      <c r="AE126" s="509">
        <v>0</v>
      </c>
      <c r="AG126" s="509">
        <v>0</v>
      </c>
      <c r="AI126" s="509">
        <v>0</v>
      </c>
      <c r="AK126" s="509">
        <v>0</v>
      </c>
      <c r="AM126" s="509">
        <v>0</v>
      </c>
      <c r="AO126" s="509">
        <v>0</v>
      </c>
      <c r="AQ126" s="509">
        <v>0</v>
      </c>
      <c r="AS126" s="509">
        <v>0</v>
      </c>
      <c r="AU126" s="509">
        <v>0</v>
      </c>
      <c r="AW126" s="509">
        <v>0</v>
      </c>
      <c r="AY126" s="509">
        <v>1</v>
      </c>
      <c r="BA126" s="509">
        <v>1</v>
      </c>
      <c r="BC126" s="509">
        <v>2</v>
      </c>
      <c r="BE126" s="509">
        <v>0</v>
      </c>
      <c r="BG126" s="509">
        <v>0</v>
      </c>
      <c r="BI126" s="509">
        <v>0</v>
      </c>
      <c r="BK126" s="509">
        <v>17</v>
      </c>
      <c r="BL126" s="509">
        <v>2</v>
      </c>
      <c r="BM126" s="509">
        <v>54</v>
      </c>
      <c r="BO126" s="509">
        <v>71</v>
      </c>
      <c r="BP126" s="509">
        <v>2</v>
      </c>
      <c r="BQ126" s="509">
        <v>1</v>
      </c>
      <c r="BS126" s="509">
        <v>1</v>
      </c>
      <c r="BU126" s="509">
        <v>2</v>
      </c>
      <c r="CA126" s="509">
        <v>0</v>
      </c>
      <c r="CC126" s="509">
        <v>0</v>
      </c>
      <c r="CG126" s="509">
        <v>0</v>
      </c>
      <c r="CM126" s="509">
        <v>0</v>
      </c>
      <c r="CS126" s="509">
        <v>0</v>
      </c>
      <c r="CY126" s="509">
        <v>0</v>
      </c>
    </row>
    <row r="127" spans="1:103" s="509" customFormat="1">
      <c r="A127" s="508" t="s">
        <v>651</v>
      </c>
      <c r="B127" s="509" t="s">
        <v>424</v>
      </c>
      <c r="G127" s="509">
        <v>0</v>
      </c>
      <c r="M127" s="509">
        <v>0</v>
      </c>
      <c r="Q127" s="509">
        <v>0</v>
      </c>
      <c r="S127" s="509">
        <v>0</v>
      </c>
      <c r="U127" s="509">
        <v>0</v>
      </c>
      <c r="W127" s="509">
        <v>0</v>
      </c>
      <c r="Y127" s="509">
        <v>0</v>
      </c>
      <c r="AE127" s="509">
        <v>0</v>
      </c>
      <c r="AI127" s="509">
        <v>0</v>
      </c>
      <c r="AK127" s="509">
        <v>0</v>
      </c>
      <c r="AQ127" s="509">
        <v>0</v>
      </c>
      <c r="AW127" s="509">
        <v>0</v>
      </c>
      <c r="BC127" s="509">
        <v>0</v>
      </c>
      <c r="BG127" s="509">
        <v>0</v>
      </c>
      <c r="BI127" s="509">
        <v>0</v>
      </c>
      <c r="BO127" s="509">
        <v>0</v>
      </c>
      <c r="BU127" s="509">
        <v>0</v>
      </c>
      <c r="CA127" s="509">
        <v>0</v>
      </c>
      <c r="CC127" s="509">
        <v>0</v>
      </c>
      <c r="CG127" s="509">
        <v>0</v>
      </c>
      <c r="CM127" s="509">
        <v>0</v>
      </c>
      <c r="CS127" s="509">
        <v>0</v>
      </c>
      <c r="CY127" s="509">
        <v>0</v>
      </c>
    </row>
    <row r="128" spans="1:103" s="509" customFormat="1">
      <c r="A128" s="508" t="s">
        <v>652</v>
      </c>
      <c r="B128" s="509" t="s">
        <v>425</v>
      </c>
      <c r="E128" s="509">
        <v>22</v>
      </c>
      <c r="G128" s="509">
        <v>22</v>
      </c>
      <c r="K128" s="509">
        <v>120</v>
      </c>
      <c r="M128" s="509">
        <v>120</v>
      </c>
      <c r="O128" s="509">
        <v>2</v>
      </c>
      <c r="Q128" s="509">
        <v>0</v>
      </c>
      <c r="S128" s="509">
        <v>2</v>
      </c>
      <c r="U128" s="509">
        <v>0</v>
      </c>
      <c r="W128" s="509">
        <v>0</v>
      </c>
      <c r="Y128" s="509">
        <v>0</v>
      </c>
      <c r="AE128" s="509">
        <v>0</v>
      </c>
      <c r="AI128" s="509">
        <v>0</v>
      </c>
      <c r="AK128" s="509">
        <v>0</v>
      </c>
      <c r="AO128" s="509">
        <v>2</v>
      </c>
      <c r="AQ128" s="509">
        <v>2</v>
      </c>
      <c r="AU128" s="509">
        <v>1</v>
      </c>
      <c r="AW128" s="509">
        <v>1</v>
      </c>
      <c r="BA128" s="509">
        <v>3</v>
      </c>
      <c r="BC128" s="509">
        <v>3</v>
      </c>
      <c r="BG128" s="509">
        <v>0</v>
      </c>
      <c r="BI128" s="509">
        <v>0</v>
      </c>
      <c r="BK128" s="509">
        <v>16</v>
      </c>
      <c r="BM128" s="509">
        <v>40</v>
      </c>
      <c r="BO128" s="509">
        <v>56</v>
      </c>
      <c r="BS128" s="509">
        <v>3</v>
      </c>
      <c r="BU128" s="509">
        <v>3</v>
      </c>
      <c r="CA128" s="509">
        <v>0</v>
      </c>
      <c r="CC128" s="509">
        <v>0</v>
      </c>
      <c r="CE128" s="509">
        <v>22</v>
      </c>
      <c r="CG128" s="509">
        <v>22</v>
      </c>
      <c r="CM128" s="509">
        <v>0</v>
      </c>
      <c r="CS128" s="509">
        <v>0</v>
      </c>
      <c r="CY128" s="509">
        <v>0</v>
      </c>
    </row>
    <row r="129" spans="1:103" s="509" customFormat="1">
      <c r="A129" s="508" t="s">
        <v>653</v>
      </c>
      <c r="B129" s="509" t="s">
        <v>426</v>
      </c>
      <c r="E129" s="509">
        <v>3</v>
      </c>
      <c r="G129" s="509">
        <v>3</v>
      </c>
      <c r="K129" s="509">
        <v>10</v>
      </c>
      <c r="M129" s="509">
        <v>10</v>
      </c>
      <c r="Q129" s="509">
        <v>0</v>
      </c>
      <c r="S129" s="509">
        <v>0</v>
      </c>
      <c r="U129" s="509">
        <v>0</v>
      </c>
      <c r="W129" s="509">
        <v>0</v>
      </c>
      <c r="Y129" s="509">
        <v>0</v>
      </c>
      <c r="AE129" s="509">
        <v>0</v>
      </c>
      <c r="AI129" s="509">
        <v>0</v>
      </c>
      <c r="AK129" s="509">
        <v>0</v>
      </c>
      <c r="AQ129" s="509">
        <v>0</v>
      </c>
      <c r="AS129" s="509">
        <v>1</v>
      </c>
      <c r="AW129" s="509">
        <v>1</v>
      </c>
      <c r="AY129" s="509">
        <v>2</v>
      </c>
      <c r="BA129" s="509">
        <v>3</v>
      </c>
      <c r="BC129" s="509">
        <v>5</v>
      </c>
      <c r="BI129" s="509">
        <v>0</v>
      </c>
      <c r="BK129" s="509">
        <v>2</v>
      </c>
      <c r="BM129" s="509">
        <v>4</v>
      </c>
      <c r="BO129" s="509">
        <v>6</v>
      </c>
      <c r="BQ129" s="509">
        <v>2</v>
      </c>
      <c r="BS129" s="509">
        <v>3</v>
      </c>
      <c r="BU129" s="509">
        <v>5</v>
      </c>
      <c r="CA129" s="509">
        <v>0</v>
      </c>
      <c r="CC129" s="509">
        <v>0</v>
      </c>
      <c r="CE129" s="509">
        <v>3</v>
      </c>
      <c r="CG129" s="509">
        <v>3</v>
      </c>
      <c r="CM129" s="509">
        <v>0</v>
      </c>
      <c r="CS129" s="509">
        <v>0</v>
      </c>
      <c r="CY129" s="509">
        <v>0</v>
      </c>
    </row>
    <row r="130" spans="1:103" s="509" customFormat="1">
      <c r="A130" s="508" t="s">
        <v>654</v>
      </c>
      <c r="B130" s="509" t="s">
        <v>427</v>
      </c>
      <c r="E130" s="509">
        <v>1</v>
      </c>
      <c r="G130" s="509">
        <v>1</v>
      </c>
      <c r="K130" s="509">
        <v>4</v>
      </c>
      <c r="M130" s="509">
        <v>4</v>
      </c>
      <c r="Q130" s="509">
        <v>0</v>
      </c>
      <c r="S130" s="509">
        <v>0</v>
      </c>
      <c r="U130" s="509">
        <v>0</v>
      </c>
      <c r="W130" s="509">
        <v>0</v>
      </c>
      <c r="Y130" s="509">
        <v>0</v>
      </c>
      <c r="AE130" s="509">
        <v>0</v>
      </c>
      <c r="AI130" s="509">
        <v>0</v>
      </c>
      <c r="AK130" s="509">
        <v>0</v>
      </c>
      <c r="AQ130" s="509">
        <v>0</v>
      </c>
      <c r="AW130" s="509">
        <v>0</v>
      </c>
      <c r="AY130" s="509">
        <v>2</v>
      </c>
      <c r="BA130" s="509">
        <v>3</v>
      </c>
      <c r="BC130" s="509">
        <v>5</v>
      </c>
      <c r="BG130" s="509">
        <v>0</v>
      </c>
      <c r="BI130" s="509">
        <v>0</v>
      </c>
      <c r="BK130" s="509">
        <v>3</v>
      </c>
      <c r="BM130" s="509">
        <v>2</v>
      </c>
      <c r="BO130" s="509">
        <v>5</v>
      </c>
      <c r="BQ130" s="509">
        <v>3</v>
      </c>
      <c r="BS130" s="509">
        <v>3</v>
      </c>
      <c r="BU130" s="509">
        <v>6</v>
      </c>
      <c r="CA130" s="509">
        <v>0</v>
      </c>
      <c r="CC130" s="509">
        <v>0</v>
      </c>
      <c r="CE130" s="509">
        <v>1</v>
      </c>
      <c r="CG130" s="509">
        <v>1</v>
      </c>
      <c r="CM130" s="509">
        <v>0</v>
      </c>
      <c r="CS130" s="509">
        <v>0</v>
      </c>
      <c r="CY130" s="509">
        <v>0</v>
      </c>
    </row>
    <row r="131" spans="1:103" s="509" customFormat="1">
      <c r="A131" s="508" t="s">
        <v>655</v>
      </c>
      <c r="B131" s="509" t="s">
        <v>428</v>
      </c>
      <c r="C131" s="509">
        <v>3</v>
      </c>
      <c r="E131" s="509">
        <v>253</v>
      </c>
      <c r="G131" s="509">
        <v>256</v>
      </c>
      <c r="K131" s="509">
        <v>22</v>
      </c>
      <c r="M131" s="509">
        <v>22</v>
      </c>
      <c r="Q131" s="509">
        <v>0</v>
      </c>
      <c r="S131" s="509">
        <v>0</v>
      </c>
      <c r="U131" s="509">
        <v>0</v>
      </c>
      <c r="W131" s="509">
        <v>0</v>
      </c>
      <c r="Y131" s="509">
        <v>0</v>
      </c>
      <c r="AE131" s="509">
        <v>0</v>
      </c>
      <c r="AI131" s="509">
        <v>0</v>
      </c>
      <c r="AK131" s="509">
        <v>0</v>
      </c>
      <c r="AQ131" s="509">
        <v>0</v>
      </c>
      <c r="AS131" s="509">
        <v>1</v>
      </c>
      <c r="AW131" s="509">
        <v>1</v>
      </c>
      <c r="AY131" s="509">
        <v>2</v>
      </c>
      <c r="BA131" s="509">
        <v>12</v>
      </c>
      <c r="BC131" s="509">
        <v>14</v>
      </c>
      <c r="BE131" s="509">
        <v>4</v>
      </c>
      <c r="BG131" s="509">
        <v>0</v>
      </c>
      <c r="BI131" s="509">
        <v>4</v>
      </c>
      <c r="BO131" s="509">
        <v>0</v>
      </c>
      <c r="BQ131" s="509">
        <v>2</v>
      </c>
      <c r="BS131" s="509">
        <v>11</v>
      </c>
      <c r="BU131" s="509">
        <v>13</v>
      </c>
      <c r="CA131" s="509">
        <v>0</v>
      </c>
      <c r="CC131" s="509">
        <v>0</v>
      </c>
      <c r="CE131" s="509">
        <v>115</v>
      </c>
      <c r="CG131" s="509">
        <v>115</v>
      </c>
      <c r="CM131" s="509">
        <v>0</v>
      </c>
      <c r="CS131" s="509">
        <v>0</v>
      </c>
      <c r="CY131" s="509">
        <v>0</v>
      </c>
    </row>
    <row r="132" spans="1:103" s="509" customFormat="1">
      <c r="A132" s="508" t="s">
        <v>656</v>
      </c>
      <c r="B132" s="509" t="s">
        <v>429</v>
      </c>
      <c r="E132" s="509">
        <v>3</v>
      </c>
      <c r="G132" s="509">
        <v>3</v>
      </c>
      <c r="K132" s="509">
        <v>3</v>
      </c>
      <c r="M132" s="509">
        <v>3</v>
      </c>
      <c r="Q132" s="509">
        <v>0</v>
      </c>
      <c r="S132" s="509">
        <v>0</v>
      </c>
      <c r="U132" s="509">
        <v>0</v>
      </c>
      <c r="W132" s="509">
        <v>0</v>
      </c>
      <c r="Y132" s="509">
        <v>0</v>
      </c>
      <c r="AE132" s="509">
        <v>0</v>
      </c>
      <c r="AI132" s="509">
        <v>0</v>
      </c>
      <c r="AK132" s="509">
        <v>0</v>
      </c>
      <c r="AQ132" s="509">
        <v>0</v>
      </c>
      <c r="AW132" s="509">
        <v>0</v>
      </c>
      <c r="BA132" s="509">
        <v>12</v>
      </c>
      <c r="BC132" s="509">
        <v>12</v>
      </c>
      <c r="BG132" s="509">
        <v>0</v>
      </c>
      <c r="BI132" s="509">
        <v>0</v>
      </c>
      <c r="BK132" s="509">
        <v>1</v>
      </c>
      <c r="BM132" s="509">
        <v>9</v>
      </c>
      <c r="BO132" s="509">
        <v>10</v>
      </c>
      <c r="BS132" s="509">
        <v>12</v>
      </c>
      <c r="BU132" s="509">
        <v>12</v>
      </c>
      <c r="CA132" s="509">
        <v>0</v>
      </c>
      <c r="CC132" s="509">
        <v>0</v>
      </c>
      <c r="CE132" s="509">
        <v>3</v>
      </c>
      <c r="CG132" s="509">
        <v>3</v>
      </c>
      <c r="CM132" s="509">
        <v>0</v>
      </c>
      <c r="CS132" s="509">
        <v>0</v>
      </c>
      <c r="CY132" s="509">
        <v>0</v>
      </c>
    </row>
    <row r="133" spans="1:103" s="509" customFormat="1">
      <c r="A133" s="508" t="s">
        <v>657</v>
      </c>
      <c r="B133" s="509" t="s">
        <v>430</v>
      </c>
      <c r="G133" s="509">
        <v>0</v>
      </c>
      <c r="M133" s="509">
        <v>0</v>
      </c>
      <c r="Q133" s="509">
        <v>0</v>
      </c>
      <c r="S133" s="509">
        <v>0</v>
      </c>
      <c r="U133" s="509">
        <v>0</v>
      </c>
      <c r="W133" s="509">
        <v>0</v>
      </c>
      <c r="Y133" s="509">
        <v>0</v>
      </c>
      <c r="AE133" s="509">
        <v>0</v>
      </c>
      <c r="AI133" s="509">
        <v>0</v>
      </c>
      <c r="AK133" s="509">
        <v>0</v>
      </c>
      <c r="AQ133" s="509">
        <v>0</v>
      </c>
      <c r="AW133" s="509">
        <v>0</v>
      </c>
      <c r="AY133" s="509">
        <v>3</v>
      </c>
      <c r="BA133" s="509">
        <v>9</v>
      </c>
      <c r="BC133" s="509">
        <v>12</v>
      </c>
      <c r="BG133" s="509">
        <v>0</v>
      </c>
      <c r="BI133" s="509">
        <v>0</v>
      </c>
      <c r="BO133" s="509">
        <v>0</v>
      </c>
      <c r="BQ133" s="509">
        <v>3</v>
      </c>
      <c r="BS133" s="509">
        <v>9</v>
      </c>
      <c r="BU133" s="509">
        <v>12</v>
      </c>
      <c r="CA133" s="509">
        <v>0</v>
      </c>
      <c r="CC133" s="509">
        <v>0</v>
      </c>
      <c r="CE133" s="509">
        <v>11</v>
      </c>
      <c r="CG133" s="509">
        <v>11</v>
      </c>
      <c r="CM133" s="509">
        <v>0</v>
      </c>
      <c r="CS133" s="509">
        <v>0</v>
      </c>
      <c r="CY133" s="509">
        <v>0</v>
      </c>
    </row>
    <row r="134" spans="1:103" s="509" customFormat="1">
      <c r="A134" s="508" t="s">
        <v>658</v>
      </c>
      <c r="B134" s="509" t="s">
        <v>431</v>
      </c>
      <c r="E134" s="509">
        <v>15</v>
      </c>
      <c r="G134" s="509">
        <v>15</v>
      </c>
      <c r="M134" s="509">
        <v>0</v>
      </c>
      <c r="Q134" s="509">
        <v>0</v>
      </c>
      <c r="S134" s="509">
        <v>0</v>
      </c>
      <c r="U134" s="509">
        <v>0</v>
      </c>
      <c r="W134" s="509">
        <v>0</v>
      </c>
      <c r="Y134" s="509">
        <v>0</v>
      </c>
      <c r="AE134" s="509">
        <v>0</v>
      </c>
      <c r="AI134" s="509">
        <v>0</v>
      </c>
      <c r="AK134" s="509">
        <v>0</v>
      </c>
      <c r="AQ134" s="509">
        <v>0</v>
      </c>
      <c r="AW134" s="509">
        <v>0</v>
      </c>
      <c r="BA134" s="509">
        <v>18</v>
      </c>
      <c r="BC134" s="509">
        <v>18</v>
      </c>
      <c r="BG134" s="509">
        <v>0</v>
      </c>
      <c r="BI134" s="509">
        <v>0</v>
      </c>
      <c r="BK134" s="509">
        <v>3</v>
      </c>
      <c r="BM134" s="509">
        <v>5</v>
      </c>
      <c r="BO134" s="509">
        <v>8</v>
      </c>
      <c r="BS134" s="509">
        <v>18</v>
      </c>
      <c r="BU134" s="509">
        <v>18</v>
      </c>
      <c r="CA134" s="509">
        <v>0</v>
      </c>
      <c r="CC134" s="509">
        <v>0</v>
      </c>
      <c r="CE134" s="509">
        <v>6</v>
      </c>
      <c r="CG134" s="509">
        <v>6</v>
      </c>
      <c r="CM134" s="509">
        <v>0</v>
      </c>
      <c r="CS134" s="509">
        <v>0</v>
      </c>
      <c r="CY134" s="509">
        <v>0</v>
      </c>
    </row>
    <row r="135" spans="1:103" s="509" customFormat="1">
      <c r="A135" s="508" t="s">
        <v>659</v>
      </c>
      <c r="B135" s="509" t="s">
        <v>432</v>
      </c>
      <c r="E135" s="509">
        <v>33</v>
      </c>
      <c r="G135" s="509">
        <v>33</v>
      </c>
      <c r="K135" s="509">
        <v>26</v>
      </c>
      <c r="M135" s="509">
        <v>26</v>
      </c>
      <c r="Q135" s="509">
        <v>0</v>
      </c>
      <c r="S135" s="509">
        <v>0</v>
      </c>
      <c r="U135" s="509">
        <v>0</v>
      </c>
      <c r="W135" s="509">
        <v>0</v>
      </c>
      <c r="Y135" s="509">
        <v>0</v>
      </c>
      <c r="AE135" s="509">
        <v>0</v>
      </c>
      <c r="AI135" s="509">
        <v>0</v>
      </c>
      <c r="AK135" s="509">
        <v>0</v>
      </c>
      <c r="AQ135" s="509">
        <v>0</v>
      </c>
      <c r="AU135" s="509">
        <v>1</v>
      </c>
      <c r="AW135" s="509">
        <v>1</v>
      </c>
      <c r="AY135" s="509">
        <v>1</v>
      </c>
      <c r="BA135" s="509">
        <v>7</v>
      </c>
      <c r="BC135" s="509">
        <v>8</v>
      </c>
      <c r="BG135" s="509">
        <v>0</v>
      </c>
      <c r="BI135" s="509">
        <v>0</v>
      </c>
      <c r="BK135" s="509">
        <v>7</v>
      </c>
      <c r="BM135" s="509">
        <v>9</v>
      </c>
      <c r="BO135" s="509">
        <v>16</v>
      </c>
      <c r="BQ135" s="509">
        <v>1</v>
      </c>
      <c r="BS135" s="509">
        <v>7</v>
      </c>
      <c r="BU135" s="509">
        <v>8</v>
      </c>
      <c r="CA135" s="509">
        <v>0</v>
      </c>
      <c r="CC135" s="509">
        <v>0</v>
      </c>
      <c r="CE135" s="509">
        <v>14</v>
      </c>
      <c r="CG135" s="509">
        <v>14</v>
      </c>
      <c r="CM135" s="509">
        <v>0</v>
      </c>
      <c r="CS135" s="509">
        <v>0</v>
      </c>
      <c r="CY135" s="509">
        <v>0</v>
      </c>
    </row>
    <row r="136" spans="1:103" s="509" customFormat="1">
      <c r="A136" s="508" t="s">
        <v>660</v>
      </c>
      <c r="B136" s="509" t="s">
        <v>433</v>
      </c>
      <c r="G136" s="509">
        <v>0</v>
      </c>
      <c r="M136" s="509">
        <v>0</v>
      </c>
      <c r="Q136" s="509">
        <v>0</v>
      </c>
      <c r="S136" s="509">
        <v>0</v>
      </c>
      <c r="U136" s="509">
        <v>0</v>
      </c>
      <c r="W136" s="509">
        <v>0</v>
      </c>
      <c r="Y136" s="509">
        <v>0</v>
      </c>
      <c r="AE136" s="509">
        <v>0</v>
      </c>
      <c r="AI136" s="509">
        <v>0</v>
      </c>
      <c r="AK136" s="509">
        <v>0</v>
      </c>
      <c r="AQ136" s="509">
        <v>0</v>
      </c>
      <c r="AW136" s="509">
        <v>0</v>
      </c>
      <c r="AY136" s="509">
        <v>1</v>
      </c>
      <c r="BC136" s="509">
        <v>1</v>
      </c>
      <c r="BG136" s="509">
        <v>0</v>
      </c>
      <c r="BI136" s="509">
        <v>0</v>
      </c>
      <c r="BK136" s="509">
        <v>6</v>
      </c>
      <c r="BM136" s="509">
        <v>9</v>
      </c>
      <c r="BO136" s="509">
        <v>15</v>
      </c>
      <c r="BQ136" s="509">
        <v>1</v>
      </c>
      <c r="BU136" s="509">
        <v>1</v>
      </c>
      <c r="CA136" s="509">
        <v>0</v>
      </c>
      <c r="CC136" s="509">
        <v>0</v>
      </c>
      <c r="CG136" s="509">
        <v>0</v>
      </c>
      <c r="CM136" s="509">
        <v>0</v>
      </c>
      <c r="CS136" s="509">
        <v>0</v>
      </c>
      <c r="CY136" s="509">
        <v>0</v>
      </c>
    </row>
    <row r="137" spans="1:103" s="509" customFormat="1">
      <c r="A137" s="508" t="s">
        <v>661</v>
      </c>
      <c r="B137" s="509" t="s">
        <v>434</v>
      </c>
      <c r="C137" s="509">
        <v>2</v>
      </c>
      <c r="G137" s="509">
        <v>2</v>
      </c>
      <c r="M137" s="509">
        <v>0</v>
      </c>
      <c r="Q137" s="509">
        <v>0</v>
      </c>
      <c r="S137" s="509">
        <v>0</v>
      </c>
      <c r="U137" s="509">
        <v>1</v>
      </c>
      <c r="W137" s="509">
        <v>5</v>
      </c>
      <c r="Y137" s="509">
        <v>6</v>
      </c>
      <c r="AC137" s="509">
        <v>5</v>
      </c>
      <c r="AE137" s="509">
        <v>5</v>
      </c>
      <c r="AI137" s="509">
        <v>5</v>
      </c>
      <c r="AK137" s="509">
        <v>5</v>
      </c>
      <c r="AO137" s="509">
        <v>5</v>
      </c>
      <c r="AQ137" s="509">
        <v>5</v>
      </c>
      <c r="AW137" s="509">
        <v>0</v>
      </c>
      <c r="BA137" s="509">
        <v>6</v>
      </c>
      <c r="BC137" s="509">
        <v>6</v>
      </c>
      <c r="BG137" s="509">
        <v>0</v>
      </c>
      <c r="BI137" s="509">
        <v>0</v>
      </c>
      <c r="BK137" s="509">
        <v>11</v>
      </c>
      <c r="BM137" s="509">
        <v>15</v>
      </c>
      <c r="BO137" s="509">
        <v>26</v>
      </c>
      <c r="BS137" s="509">
        <v>6</v>
      </c>
      <c r="BU137" s="509">
        <v>6</v>
      </c>
      <c r="CA137" s="509">
        <v>0</v>
      </c>
      <c r="CC137" s="509">
        <v>2</v>
      </c>
      <c r="CG137" s="509">
        <v>2</v>
      </c>
      <c r="CK137" s="509">
        <v>5</v>
      </c>
      <c r="CM137" s="509">
        <v>5</v>
      </c>
      <c r="CQ137" s="509">
        <v>5</v>
      </c>
      <c r="CS137" s="509">
        <v>5</v>
      </c>
      <c r="CY137" s="509">
        <v>0</v>
      </c>
    </row>
    <row r="138" spans="1:103" s="509" customFormat="1">
      <c r="A138" s="508" t="s">
        <v>662</v>
      </c>
      <c r="B138" s="509" t="s">
        <v>1915</v>
      </c>
      <c r="E138" s="509">
        <v>10</v>
      </c>
      <c r="G138" s="509">
        <v>10</v>
      </c>
      <c r="M138" s="509">
        <v>0</v>
      </c>
      <c r="Q138" s="509">
        <v>0</v>
      </c>
      <c r="S138" s="509">
        <v>0</v>
      </c>
      <c r="U138" s="509">
        <v>0</v>
      </c>
      <c r="W138" s="509">
        <v>0</v>
      </c>
      <c r="Y138" s="509">
        <v>0</v>
      </c>
      <c r="AE138" s="509">
        <v>0</v>
      </c>
      <c r="AI138" s="509">
        <v>0</v>
      </c>
      <c r="AK138" s="509">
        <v>0</v>
      </c>
      <c r="AQ138" s="509">
        <v>0</v>
      </c>
      <c r="AW138" s="509">
        <v>0</v>
      </c>
      <c r="BA138" s="509">
        <v>1</v>
      </c>
      <c r="BC138" s="509">
        <v>1</v>
      </c>
      <c r="BI138" s="509">
        <v>0</v>
      </c>
      <c r="BO138" s="509">
        <v>0</v>
      </c>
      <c r="BS138" s="509">
        <v>1</v>
      </c>
      <c r="BU138" s="509">
        <v>1</v>
      </c>
      <c r="CA138" s="509">
        <v>0</v>
      </c>
      <c r="CC138" s="509">
        <v>0</v>
      </c>
      <c r="CG138" s="509">
        <v>0</v>
      </c>
      <c r="CM138" s="509">
        <v>0</v>
      </c>
      <c r="CS138" s="509">
        <v>0</v>
      </c>
      <c r="CY138" s="509">
        <v>0</v>
      </c>
    </row>
    <row r="139" spans="1:103" s="509" customFormat="1">
      <c r="A139" s="508" t="s">
        <v>663</v>
      </c>
      <c r="B139" s="509" t="s">
        <v>435</v>
      </c>
      <c r="C139" s="509">
        <v>2</v>
      </c>
      <c r="E139" s="509">
        <v>259</v>
      </c>
      <c r="G139" s="509">
        <v>261</v>
      </c>
      <c r="K139" s="509">
        <v>250</v>
      </c>
      <c r="M139" s="509">
        <v>250</v>
      </c>
      <c r="Q139" s="509">
        <v>0</v>
      </c>
      <c r="S139" s="509">
        <v>0</v>
      </c>
      <c r="U139" s="509">
        <v>0</v>
      </c>
      <c r="W139" s="509">
        <v>0</v>
      </c>
      <c r="Y139" s="509">
        <v>0</v>
      </c>
      <c r="AA139" s="509">
        <v>1</v>
      </c>
      <c r="AB139" s="509">
        <v>1</v>
      </c>
      <c r="AC139" s="509">
        <v>1</v>
      </c>
      <c r="AE139" s="509">
        <v>2</v>
      </c>
      <c r="AF139" s="509">
        <v>1</v>
      </c>
      <c r="AG139" s="509">
        <v>1</v>
      </c>
      <c r="AH139" s="509">
        <v>1</v>
      </c>
      <c r="AI139" s="509">
        <v>0</v>
      </c>
      <c r="AK139" s="509">
        <v>1</v>
      </c>
      <c r="AL139" s="509">
        <v>1</v>
      </c>
      <c r="AQ139" s="509">
        <v>0</v>
      </c>
      <c r="AS139" s="509">
        <v>1</v>
      </c>
      <c r="AW139" s="509">
        <v>1</v>
      </c>
      <c r="BA139" s="509">
        <v>4</v>
      </c>
      <c r="BC139" s="509">
        <v>4</v>
      </c>
      <c r="BG139" s="509">
        <v>0</v>
      </c>
      <c r="BI139" s="509">
        <v>0</v>
      </c>
      <c r="BK139" s="509">
        <v>15</v>
      </c>
      <c r="BL139" s="509">
        <v>2</v>
      </c>
      <c r="BM139" s="509">
        <v>25</v>
      </c>
      <c r="BO139" s="509">
        <v>40</v>
      </c>
      <c r="BP139" s="509">
        <v>2</v>
      </c>
      <c r="BU139" s="509">
        <v>0</v>
      </c>
      <c r="CA139" s="509">
        <v>0</v>
      </c>
      <c r="CC139" s="509">
        <v>1</v>
      </c>
      <c r="CG139" s="509">
        <v>1</v>
      </c>
      <c r="CM139" s="509">
        <v>0</v>
      </c>
      <c r="CO139" s="509">
        <v>1</v>
      </c>
      <c r="CS139" s="509">
        <v>1</v>
      </c>
      <c r="CY139" s="509">
        <v>0</v>
      </c>
    </row>
    <row r="140" spans="1:103" s="509" customFormat="1">
      <c r="A140" s="508" t="s">
        <v>664</v>
      </c>
      <c r="B140" s="509" t="s">
        <v>436</v>
      </c>
      <c r="E140" s="509">
        <v>44</v>
      </c>
      <c r="G140" s="509">
        <v>44</v>
      </c>
      <c r="K140" s="509">
        <v>54</v>
      </c>
      <c r="M140" s="509">
        <v>54</v>
      </c>
      <c r="Q140" s="509">
        <v>0</v>
      </c>
      <c r="S140" s="509">
        <v>0</v>
      </c>
      <c r="U140" s="509">
        <v>0</v>
      </c>
      <c r="W140" s="509">
        <v>0</v>
      </c>
      <c r="Y140" s="509">
        <v>0</v>
      </c>
      <c r="AE140" s="509">
        <v>0</v>
      </c>
      <c r="AI140" s="509">
        <v>0</v>
      </c>
      <c r="AK140" s="509">
        <v>0</v>
      </c>
      <c r="AQ140" s="509">
        <v>0</v>
      </c>
      <c r="AW140" s="509">
        <v>0</v>
      </c>
      <c r="BA140" s="509">
        <v>3</v>
      </c>
      <c r="BC140" s="509">
        <v>3</v>
      </c>
      <c r="BG140" s="509">
        <v>0</v>
      </c>
      <c r="BI140" s="509">
        <v>0</v>
      </c>
      <c r="BK140" s="509">
        <v>5</v>
      </c>
      <c r="BM140" s="509">
        <v>1</v>
      </c>
      <c r="BO140" s="509">
        <v>6</v>
      </c>
      <c r="BU140" s="509">
        <v>0</v>
      </c>
      <c r="CA140" s="509">
        <v>0</v>
      </c>
      <c r="CC140" s="509">
        <v>0</v>
      </c>
      <c r="CE140" s="509">
        <v>44</v>
      </c>
      <c r="CG140" s="509">
        <v>44</v>
      </c>
      <c r="CM140" s="509">
        <v>0</v>
      </c>
      <c r="CS140" s="509">
        <v>0</v>
      </c>
      <c r="CY140" s="509">
        <v>0</v>
      </c>
    </row>
    <row r="141" spans="1:103" s="509" customFormat="1">
      <c r="A141" s="508" t="s">
        <v>665</v>
      </c>
      <c r="B141" s="509" t="s">
        <v>437</v>
      </c>
      <c r="E141" s="509">
        <v>375</v>
      </c>
      <c r="F141" s="509">
        <v>1</v>
      </c>
      <c r="G141" s="509">
        <v>375</v>
      </c>
      <c r="H141" s="509">
        <v>1</v>
      </c>
      <c r="K141" s="509">
        <v>114</v>
      </c>
      <c r="M141" s="509">
        <v>114</v>
      </c>
      <c r="O141" s="509">
        <v>2</v>
      </c>
      <c r="Q141" s="509">
        <v>0</v>
      </c>
      <c r="S141" s="509">
        <v>2</v>
      </c>
      <c r="U141" s="509">
        <v>0</v>
      </c>
      <c r="W141" s="509">
        <v>0</v>
      </c>
      <c r="Y141" s="509">
        <v>0</v>
      </c>
      <c r="AE141" s="509">
        <v>0</v>
      </c>
      <c r="AI141" s="509">
        <v>0</v>
      </c>
      <c r="AK141" s="509">
        <v>0</v>
      </c>
      <c r="AQ141" s="509">
        <v>0</v>
      </c>
      <c r="AW141" s="509">
        <v>0</v>
      </c>
      <c r="AY141" s="509">
        <v>1</v>
      </c>
      <c r="BA141" s="509">
        <v>6</v>
      </c>
      <c r="BC141" s="509">
        <v>7</v>
      </c>
      <c r="BG141" s="509">
        <v>0</v>
      </c>
      <c r="BI141" s="509">
        <v>0</v>
      </c>
      <c r="BK141" s="509">
        <v>3</v>
      </c>
      <c r="BM141" s="509">
        <v>14</v>
      </c>
      <c r="BO141" s="509">
        <v>17</v>
      </c>
      <c r="BQ141" s="509">
        <v>1</v>
      </c>
      <c r="BS141" s="509">
        <v>6</v>
      </c>
      <c r="BU141" s="509">
        <v>7</v>
      </c>
      <c r="CA141" s="509">
        <v>0</v>
      </c>
      <c r="CC141" s="509">
        <v>0</v>
      </c>
      <c r="CE141" s="509">
        <v>339</v>
      </c>
      <c r="CF141" s="509">
        <v>1</v>
      </c>
      <c r="CG141" s="509">
        <v>339</v>
      </c>
      <c r="CH141" s="509">
        <v>1</v>
      </c>
      <c r="CM141" s="509">
        <v>0</v>
      </c>
      <c r="CS141" s="509">
        <v>0</v>
      </c>
      <c r="CY141" s="509">
        <v>0</v>
      </c>
    </row>
    <row r="142" spans="1:103" s="509" customFormat="1">
      <c r="A142" s="508" t="s">
        <v>666</v>
      </c>
      <c r="B142" s="509" t="s">
        <v>438</v>
      </c>
      <c r="E142" s="509">
        <v>4</v>
      </c>
      <c r="F142" s="509">
        <v>1</v>
      </c>
      <c r="G142" s="509">
        <v>4</v>
      </c>
      <c r="H142" s="509">
        <v>1</v>
      </c>
      <c r="M142" s="509">
        <v>0</v>
      </c>
      <c r="Q142" s="509">
        <v>0</v>
      </c>
      <c r="S142" s="509">
        <v>0</v>
      </c>
      <c r="U142" s="509">
        <v>0</v>
      </c>
      <c r="W142" s="509">
        <v>0</v>
      </c>
      <c r="Y142" s="509">
        <v>0</v>
      </c>
      <c r="AE142" s="509">
        <v>0</v>
      </c>
      <c r="AI142" s="509">
        <v>0</v>
      </c>
      <c r="AK142" s="509">
        <v>0</v>
      </c>
      <c r="AQ142" s="509">
        <v>0</v>
      </c>
      <c r="AW142" s="509">
        <v>0</v>
      </c>
      <c r="BA142" s="509">
        <v>4</v>
      </c>
      <c r="BC142" s="509">
        <v>4</v>
      </c>
      <c r="BG142" s="509">
        <v>0</v>
      </c>
      <c r="BI142" s="509">
        <v>0</v>
      </c>
      <c r="BK142" s="509">
        <v>5</v>
      </c>
      <c r="BM142" s="509">
        <v>5</v>
      </c>
      <c r="BO142" s="509">
        <v>10</v>
      </c>
      <c r="BS142" s="509">
        <v>4</v>
      </c>
      <c r="BU142" s="509">
        <v>4</v>
      </c>
      <c r="CA142" s="509">
        <v>0</v>
      </c>
      <c r="CC142" s="509">
        <v>0</v>
      </c>
      <c r="CE142" s="509">
        <v>1</v>
      </c>
      <c r="CG142" s="509">
        <v>1</v>
      </c>
      <c r="CM142" s="509">
        <v>0</v>
      </c>
      <c r="CS142" s="509">
        <v>0</v>
      </c>
      <c r="CY142" s="509">
        <v>0</v>
      </c>
    </row>
    <row r="143" spans="1:103" s="509" customFormat="1">
      <c r="A143" s="508" t="s">
        <v>667</v>
      </c>
      <c r="B143" s="509" t="s">
        <v>439</v>
      </c>
      <c r="E143" s="509">
        <v>136</v>
      </c>
      <c r="G143" s="509">
        <v>136</v>
      </c>
      <c r="M143" s="509">
        <v>0</v>
      </c>
      <c r="Q143" s="509">
        <v>0</v>
      </c>
      <c r="S143" s="509">
        <v>0</v>
      </c>
      <c r="U143" s="509">
        <v>0</v>
      </c>
      <c r="W143" s="509">
        <v>0</v>
      </c>
      <c r="Y143" s="509">
        <v>0</v>
      </c>
      <c r="AE143" s="509">
        <v>0</v>
      </c>
      <c r="AI143" s="509">
        <v>0</v>
      </c>
      <c r="AK143" s="509">
        <v>0</v>
      </c>
      <c r="AQ143" s="509">
        <v>0</v>
      </c>
      <c r="AU143" s="509">
        <v>1</v>
      </c>
      <c r="AW143" s="509">
        <v>1</v>
      </c>
      <c r="BC143" s="509">
        <v>0</v>
      </c>
      <c r="BG143" s="509">
        <v>0</v>
      </c>
      <c r="BI143" s="509">
        <v>0</v>
      </c>
      <c r="BK143" s="509">
        <v>13</v>
      </c>
      <c r="BM143" s="509">
        <v>25</v>
      </c>
      <c r="BO143" s="509">
        <v>38</v>
      </c>
      <c r="BU143" s="509">
        <v>0</v>
      </c>
      <c r="CA143" s="509">
        <v>0</v>
      </c>
      <c r="CC143" s="509">
        <v>1</v>
      </c>
      <c r="CG143" s="509">
        <v>1</v>
      </c>
      <c r="CM143" s="509">
        <v>0</v>
      </c>
      <c r="CS143" s="509">
        <v>0</v>
      </c>
      <c r="CY143" s="509">
        <v>0</v>
      </c>
    </row>
    <row r="144" spans="1:103" s="509" customFormat="1">
      <c r="A144" s="508" t="s">
        <v>668</v>
      </c>
      <c r="B144" s="509" t="s">
        <v>440</v>
      </c>
      <c r="E144" s="509">
        <v>1</v>
      </c>
      <c r="G144" s="509">
        <v>1</v>
      </c>
      <c r="I144" s="509">
        <v>1</v>
      </c>
      <c r="K144" s="509">
        <v>2</v>
      </c>
      <c r="M144" s="509">
        <v>3</v>
      </c>
      <c r="Q144" s="509">
        <v>0</v>
      </c>
      <c r="S144" s="509">
        <v>0</v>
      </c>
      <c r="U144" s="509">
        <v>0</v>
      </c>
      <c r="W144" s="509">
        <v>0</v>
      </c>
      <c r="Y144" s="509">
        <v>0</v>
      </c>
      <c r="AE144" s="509">
        <v>0</v>
      </c>
      <c r="AI144" s="509">
        <v>0</v>
      </c>
      <c r="AK144" s="509">
        <v>0</v>
      </c>
      <c r="AQ144" s="509">
        <v>0</v>
      </c>
      <c r="AW144" s="509">
        <v>0</v>
      </c>
      <c r="BA144" s="509">
        <v>3</v>
      </c>
      <c r="BC144" s="509">
        <v>3</v>
      </c>
      <c r="BG144" s="509">
        <v>0</v>
      </c>
      <c r="BI144" s="509">
        <v>0</v>
      </c>
      <c r="BK144" s="509">
        <v>2</v>
      </c>
      <c r="BO144" s="509">
        <v>2</v>
      </c>
      <c r="BS144" s="509">
        <v>3</v>
      </c>
      <c r="BU144" s="509">
        <v>3</v>
      </c>
      <c r="CA144" s="509">
        <v>0</v>
      </c>
      <c r="CC144" s="509">
        <v>0</v>
      </c>
      <c r="CG144" s="509">
        <v>0</v>
      </c>
      <c r="CM144" s="509">
        <v>0</v>
      </c>
      <c r="CS144" s="509">
        <v>0</v>
      </c>
      <c r="CY144" s="509">
        <v>0</v>
      </c>
    </row>
    <row r="145" spans="1:103" s="509" customFormat="1">
      <c r="A145" s="508" t="s">
        <v>669</v>
      </c>
      <c r="B145" s="509" t="s">
        <v>441</v>
      </c>
      <c r="C145" s="509">
        <v>4</v>
      </c>
      <c r="E145" s="509">
        <v>200</v>
      </c>
      <c r="G145" s="509">
        <v>204</v>
      </c>
      <c r="I145" s="509">
        <v>1</v>
      </c>
      <c r="K145" s="509">
        <v>127</v>
      </c>
      <c r="M145" s="509">
        <v>128</v>
      </c>
      <c r="Q145" s="509">
        <v>0</v>
      </c>
      <c r="S145" s="509">
        <v>0</v>
      </c>
      <c r="U145" s="509">
        <v>0</v>
      </c>
      <c r="W145" s="509">
        <v>0</v>
      </c>
      <c r="Y145" s="509">
        <v>0</v>
      </c>
      <c r="AE145" s="509">
        <v>0</v>
      </c>
      <c r="AI145" s="509">
        <v>0</v>
      </c>
      <c r="AK145" s="509">
        <v>0</v>
      </c>
      <c r="AQ145" s="509">
        <v>0</v>
      </c>
      <c r="AW145" s="509">
        <v>0</v>
      </c>
      <c r="AY145" s="509">
        <v>7</v>
      </c>
      <c r="BA145" s="509">
        <v>11</v>
      </c>
      <c r="BC145" s="509">
        <v>18</v>
      </c>
      <c r="BG145" s="509">
        <v>0</v>
      </c>
      <c r="BI145" s="509">
        <v>0</v>
      </c>
      <c r="BK145" s="509">
        <v>35</v>
      </c>
      <c r="BM145" s="509">
        <v>26</v>
      </c>
      <c r="BO145" s="509">
        <v>61</v>
      </c>
      <c r="BQ145" s="509">
        <v>7</v>
      </c>
      <c r="BS145" s="509">
        <v>11</v>
      </c>
      <c r="BU145" s="509">
        <v>18</v>
      </c>
      <c r="CA145" s="509">
        <v>0</v>
      </c>
      <c r="CC145" s="509">
        <v>1</v>
      </c>
      <c r="CG145" s="509">
        <v>1</v>
      </c>
      <c r="CM145" s="509">
        <v>0</v>
      </c>
      <c r="CS145" s="509">
        <v>0</v>
      </c>
      <c r="CY145" s="509">
        <v>0</v>
      </c>
    </row>
    <row r="146" spans="1:103" s="509" customFormat="1">
      <c r="A146" s="508" t="s">
        <v>670</v>
      </c>
      <c r="B146" s="509" t="s">
        <v>442</v>
      </c>
      <c r="E146" s="509">
        <v>2</v>
      </c>
      <c r="G146" s="509">
        <v>2</v>
      </c>
      <c r="M146" s="509">
        <v>0</v>
      </c>
      <c r="Q146" s="509">
        <v>0</v>
      </c>
      <c r="S146" s="509">
        <v>0</v>
      </c>
      <c r="U146" s="509">
        <v>0</v>
      </c>
      <c r="W146" s="509">
        <v>0</v>
      </c>
      <c r="Y146" s="509">
        <v>0</v>
      </c>
      <c r="AE146" s="509">
        <v>0</v>
      </c>
      <c r="AI146" s="509">
        <v>0</v>
      </c>
      <c r="AK146" s="509">
        <v>0</v>
      </c>
      <c r="AQ146" s="509">
        <v>0</v>
      </c>
      <c r="AU146" s="509">
        <v>1</v>
      </c>
      <c r="AW146" s="509">
        <v>1</v>
      </c>
      <c r="AY146" s="509">
        <v>1</v>
      </c>
      <c r="BA146" s="509">
        <v>3</v>
      </c>
      <c r="BC146" s="509">
        <v>4</v>
      </c>
      <c r="BG146" s="509">
        <v>0</v>
      </c>
      <c r="BI146" s="509">
        <v>0</v>
      </c>
      <c r="BO146" s="509">
        <v>0</v>
      </c>
      <c r="BQ146" s="509">
        <v>4</v>
      </c>
      <c r="BS146" s="509">
        <v>3</v>
      </c>
      <c r="BU146" s="509">
        <v>7</v>
      </c>
      <c r="CA146" s="509">
        <v>0</v>
      </c>
      <c r="CC146" s="509">
        <v>0</v>
      </c>
      <c r="CG146" s="509">
        <v>0</v>
      </c>
      <c r="CM146" s="509">
        <v>0</v>
      </c>
      <c r="CS146" s="509">
        <v>0</v>
      </c>
      <c r="CY146" s="509">
        <v>0</v>
      </c>
    </row>
    <row r="147" spans="1:103" s="509" customFormat="1">
      <c r="A147" s="508" t="s">
        <v>671</v>
      </c>
      <c r="B147" s="509" t="s">
        <v>443</v>
      </c>
      <c r="G147" s="509">
        <v>0</v>
      </c>
      <c r="K147" s="509">
        <v>14</v>
      </c>
      <c r="M147" s="509">
        <v>14</v>
      </c>
      <c r="Q147" s="509">
        <v>0</v>
      </c>
      <c r="S147" s="509">
        <v>0</v>
      </c>
      <c r="U147" s="509">
        <v>0</v>
      </c>
      <c r="W147" s="509">
        <v>0</v>
      </c>
      <c r="Y147" s="509">
        <v>0</v>
      </c>
      <c r="AE147" s="509">
        <v>0</v>
      </c>
      <c r="AI147" s="509">
        <v>0</v>
      </c>
      <c r="AK147" s="509">
        <v>0</v>
      </c>
      <c r="AQ147" s="509">
        <v>0</v>
      </c>
      <c r="AW147" s="509">
        <v>0</v>
      </c>
      <c r="AY147" s="509">
        <v>1</v>
      </c>
      <c r="BC147" s="509">
        <v>1</v>
      </c>
      <c r="BG147" s="509">
        <v>0</v>
      </c>
      <c r="BI147" s="509">
        <v>0</v>
      </c>
      <c r="BK147" s="509">
        <v>1</v>
      </c>
      <c r="BM147" s="509">
        <v>1</v>
      </c>
      <c r="BO147" s="509">
        <v>2</v>
      </c>
      <c r="BQ147" s="509">
        <v>1</v>
      </c>
      <c r="BU147" s="509">
        <v>1</v>
      </c>
      <c r="CA147" s="509">
        <v>0</v>
      </c>
      <c r="CC147" s="509">
        <v>0</v>
      </c>
      <c r="CG147" s="509">
        <v>0</v>
      </c>
      <c r="CM147" s="509">
        <v>0</v>
      </c>
      <c r="CS147" s="509">
        <v>0</v>
      </c>
      <c r="CY147" s="509">
        <v>0</v>
      </c>
    </row>
    <row r="148" spans="1:103" s="509" customFormat="1">
      <c r="A148" s="508" t="s">
        <v>672</v>
      </c>
      <c r="B148" s="509" t="s">
        <v>444</v>
      </c>
      <c r="E148" s="509">
        <v>5</v>
      </c>
      <c r="G148" s="509">
        <v>5</v>
      </c>
      <c r="K148" s="509">
        <v>25</v>
      </c>
      <c r="M148" s="509">
        <v>25</v>
      </c>
      <c r="Q148" s="509">
        <v>0</v>
      </c>
      <c r="S148" s="509">
        <v>0</v>
      </c>
      <c r="U148" s="509">
        <v>0</v>
      </c>
      <c r="W148" s="509">
        <v>0</v>
      </c>
      <c r="Y148" s="509">
        <v>0</v>
      </c>
      <c r="AE148" s="509">
        <v>0</v>
      </c>
      <c r="AI148" s="509">
        <v>0</v>
      </c>
      <c r="AK148" s="509">
        <v>0</v>
      </c>
      <c r="AQ148" s="509">
        <v>0</v>
      </c>
      <c r="AW148" s="509">
        <v>0</v>
      </c>
      <c r="AY148" s="509">
        <v>1</v>
      </c>
      <c r="BA148" s="509">
        <v>3</v>
      </c>
      <c r="BC148" s="509">
        <v>4</v>
      </c>
      <c r="BG148" s="509">
        <v>0</v>
      </c>
      <c r="BI148" s="509">
        <v>0</v>
      </c>
      <c r="BK148" s="509">
        <v>1</v>
      </c>
      <c r="BM148" s="509">
        <v>2</v>
      </c>
      <c r="BO148" s="509">
        <v>3</v>
      </c>
      <c r="BQ148" s="509">
        <v>1</v>
      </c>
      <c r="BS148" s="509">
        <v>3</v>
      </c>
      <c r="BU148" s="509">
        <v>4</v>
      </c>
      <c r="CA148" s="509">
        <v>0</v>
      </c>
      <c r="CC148" s="509">
        <v>0</v>
      </c>
      <c r="CE148" s="509">
        <v>5</v>
      </c>
      <c r="CG148" s="509">
        <v>5</v>
      </c>
      <c r="CM148" s="509">
        <v>0</v>
      </c>
      <c r="CS148" s="509">
        <v>0</v>
      </c>
      <c r="CY148" s="509">
        <v>0</v>
      </c>
    </row>
    <row r="149" spans="1:103" s="509" customFormat="1">
      <c r="A149" s="508" t="s">
        <v>673</v>
      </c>
      <c r="B149" s="509" t="s">
        <v>445</v>
      </c>
      <c r="C149" s="509">
        <v>3</v>
      </c>
      <c r="E149" s="509">
        <v>203</v>
      </c>
      <c r="G149" s="509">
        <v>206</v>
      </c>
      <c r="K149" s="509">
        <v>170</v>
      </c>
      <c r="M149" s="509">
        <v>170</v>
      </c>
      <c r="Q149" s="509">
        <v>0</v>
      </c>
      <c r="S149" s="509">
        <v>0</v>
      </c>
      <c r="U149" s="509">
        <v>0</v>
      </c>
      <c r="W149" s="509">
        <v>0</v>
      </c>
      <c r="Y149" s="509">
        <v>0</v>
      </c>
      <c r="AE149" s="509">
        <v>0</v>
      </c>
      <c r="AI149" s="509">
        <v>0</v>
      </c>
      <c r="AK149" s="509">
        <v>0</v>
      </c>
      <c r="AQ149" s="509">
        <v>0</v>
      </c>
      <c r="AW149" s="509">
        <v>0</v>
      </c>
      <c r="AY149" s="509">
        <v>4</v>
      </c>
      <c r="BA149" s="509">
        <v>4</v>
      </c>
      <c r="BC149" s="509">
        <v>8</v>
      </c>
      <c r="BE149" s="509">
        <v>1</v>
      </c>
      <c r="BG149" s="509">
        <v>0</v>
      </c>
      <c r="BI149" s="509">
        <v>1</v>
      </c>
      <c r="BK149" s="509">
        <v>27</v>
      </c>
      <c r="BM149" s="509">
        <v>46</v>
      </c>
      <c r="BO149" s="509">
        <v>73</v>
      </c>
      <c r="BQ149" s="509">
        <v>3</v>
      </c>
      <c r="BS149" s="509">
        <v>4</v>
      </c>
      <c r="BU149" s="509">
        <v>7</v>
      </c>
      <c r="CA149" s="509">
        <v>0</v>
      </c>
      <c r="CC149" s="509">
        <v>3</v>
      </c>
      <c r="CE149" s="509">
        <v>46</v>
      </c>
      <c r="CG149" s="509">
        <v>49</v>
      </c>
      <c r="CM149" s="509">
        <v>0</v>
      </c>
      <c r="CS149" s="509">
        <v>0</v>
      </c>
      <c r="CY149" s="509">
        <v>0</v>
      </c>
    </row>
    <row r="150" spans="1:103" s="509" customFormat="1">
      <c r="A150" s="508" t="s">
        <v>674</v>
      </c>
      <c r="B150" s="509" t="s">
        <v>446</v>
      </c>
      <c r="E150" s="509">
        <v>2</v>
      </c>
      <c r="G150" s="509">
        <v>2</v>
      </c>
      <c r="K150" s="509">
        <v>3</v>
      </c>
      <c r="M150" s="509">
        <v>3</v>
      </c>
      <c r="Q150" s="509">
        <v>0</v>
      </c>
      <c r="S150" s="509">
        <v>0</v>
      </c>
      <c r="U150" s="509">
        <v>1</v>
      </c>
      <c r="V150" s="509">
        <v>1</v>
      </c>
      <c r="W150" s="509">
        <v>0</v>
      </c>
      <c r="Y150" s="509">
        <v>1</v>
      </c>
      <c r="Z150" s="509">
        <v>1</v>
      </c>
      <c r="AA150" s="509">
        <v>1</v>
      </c>
      <c r="AB150" s="509">
        <v>1</v>
      </c>
      <c r="AE150" s="509">
        <v>1</v>
      </c>
      <c r="AF150" s="509">
        <v>1</v>
      </c>
      <c r="AG150" s="509">
        <v>1</v>
      </c>
      <c r="AH150" s="509">
        <v>1</v>
      </c>
      <c r="AI150" s="509">
        <v>0</v>
      </c>
      <c r="AK150" s="509">
        <v>1</v>
      </c>
      <c r="AL150" s="509">
        <v>1</v>
      </c>
      <c r="AM150" s="509">
        <v>2</v>
      </c>
      <c r="AN150" s="509">
        <v>2</v>
      </c>
      <c r="AO150" s="509">
        <v>3</v>
      </c>
      <c r="AP150" s="509">
        <v>3</v>
      </c>
      <c r="AQ150" s="509">
        <v>5</v>
      </c>
      <c r="AR150" s="509">
        <v>5</v>
      </c>
      <c r="AS150" s="509">
        <v>2</v>
      </c>
      <c r="AT150" s="509">
        <v>2</v>
      </c>
      <c r="AU150" s="509">
        <v>3</v>
      </c>
      <c r="AV150" s="509">
        <v>3</v>
      </c>
      <c r="AW150" s="509">
        <v>5</v>
      </c>
      <c r="AX150" s="509">
        <v>5</v>
      </c>
      <c r="AY150" s="509">
        <v>3</v>
      </c>
      <c r="AZ150" s="509">
        <v>2</v>
      </c>
      <c r="BA150" s="509">
        <v>2</v>
      </c>
      <c r="BB150" s="509">
        <v>2</v>
      </c>
      <c r="BC150" s="509">
        <v>5</v>
      </c>
      <c r="BD150" s="509">
        <v>4</v>
      </c>
      <c r="BE150" s="509">
        <v>4</v>
      </c>
      <c r="BG150" s="509">
        <v>0</v>
      </c>
      <c r="BI150" s="509">
        <v>4</v>
      </c>
      <c r="BK150" s="509">
        <v>8</v>
      </c>
      <c r="BL150" s="509">
        <v>5</v>
      </c>
      <c r="BM150" s="509">
        <v>73</v>
      </c>
      <c r="BN150" s="509">
        <v>6</v>
      </c>
      <c r="BO150" s="509">
        <v>81</v>
      </c>
      <c r="BP150" s="509">
        <v>11</v>
      </c>
      <c r="BQ150" s="509">
        <v>3</v>
      </c>
      <c r="BR150" s="509">
        <v>2</v>
      </c>
      <c r="BS150" s="509">
        <v>2</v>
      </c>
      <c r="BT150" s="509">
        <v>2</v>
      </c>
      <c r="BU150" s="509">
        <v>5</v>
      </c>
      <c r="BV150" s="509">
        <v>4</v>
      </c>
      <c r="CA150" s="509">
        <v>0</v>
      </c>
      <c r="CC150" s="509">
        <v>0</v>
      </c>
      <c r="CE150" s="509">
        <v>5</v>
      </c>
      <c r="CG150" s="509">
        <v>5</v>
      </c>
      <c r="CI150" s="509">
        <v>1</v>
      </c>
      <c r="CJ150" s="509">
        <v>1</v>
      </c>
      <c r="CM150" s="509">
        <v>1</v>
      </c>
      <c r="CN150" s="509">
        <v>1</v>
      </c>
      <c r="CO150" s="509">
        <v>1</v>
      </c>
      <c r="CP150" s="509">
        <v>1</v>
      </c>
      <c r="CS150" s="509">
        <v>1</v>
      </c>
      <c r="CT150" s="509">
        <v>1</v>
      </c>
      <c r="CY150" s="509">
        <v>0</v>
      </c>
    </row>
    <row r="151" spans="1:103" s="509" customFormat="1">
      <c r="A151" s="508" t="s">
        <v>675</v>
      </c>
      <c r="B151" s="509" t="s">
        <v>447</v>
      </c>
      <c r="C151" s="509">
        <v>5</v>
      </c>
      <c r="E151" s="509">
        <v>397</v>
      </c>
      <c r="F151" s="509">
        <v>3</v>
      </c>
      <c r="G151" s="509">
        <v>402</v>
      </c>
      <c r="H151" s="509">
        <v>3</v>
      </c>
      <c r="I151" s="509">
        <v>0</v>
      </c>
      <c r="K151" s="509">
        <v>399</v>
      </c>
      <c r="L151" s="509">
        <v>3</v>
      </c>
      <c r="M151" s="509">
        <v>399</v>
      </c>
      <c r="N151" s="509">
        <v>3</v>
      </c>
      <c r="Q151" s="509">
        <v>0</v>
      </c>
      <c r="S151" s="509">
        <v>0</v>
      </c>
      <c r="U151" s="509">
        <v>0</v>
      </c>
      <c r="W151" s="509">
        <v>0</v>
      </c>
      <c r="Y151" s="509">
        <v>0</v>
      </c>
      <c r="AE151" s="509">
        <v>0</v>
      </c>
      <c r="AI151" s="509">
        <v>0</v>
      </c>
      <c r="AK151" s="509">
        <v>0</v>
      </c>
      <c r="AQ151" s="509">
        <v>0</v>
      </c>
      <c r="AW151" s="509">
        <v>0</v>
      </c>
      <c r="BC151" s="509">
        <v>0</v>
      </c>
      <c r="BG151" s="509">
        <v>0</v>
      </c>
      <c r="BI151" s="509">
        <v>0</v>
      </c>
      <c r="BK151" s="509">
        <v>23</v>
      </c>
      <c r="BL151" s="509">
        <v>4</v>
      </c>
      <c r="BM151" s="509">
        <v>50</v>
      </c>
      <c r="BN151" s="509">
        <v>1</v>
      </c>
      <c r="BO151" s="509">
        <v>73</v>
      </c>
      <c r="BP151" s="509">
        <v>5</v>
      </c>
      <c r="BU151" s="509">
        <v>0</v>
      </c>
      <c r="CA151" s="509">
        <v>0</v>
      </c>
      <c r="CC151" s="509">
        <v>2</v>
      </c>
      <c r="CE151" s="509">
        <v>355</v>
      </c>
      <c r="CG151" s="509">
        <v>357</v>
      </c>
      <c r="CM151" s="509">
        <v>0</v>
      </c>
      <c r="CS151" s="509">
        <v>0</v>
      </c>
      <c r="CY151" s="509">
        <v>0</v>
      </c>
    </row>
    <row r="152" spans="1:103" s="509" customFormat="1">
      <c r="A152" s="508" t="s">
        <v>676</v>
      </c>
      <c r="B152" s="509" t="s">
        <v>448</v>
      </c>
      <c r="E152" s="509">
        <v>6</v>
      </c>
      <c r="G152" s="509">
        <v>6</v>
      </c>
      <c r="K152" s="509">
        <v>30</v>
      </c>
      <c r="M152" s="509">
        <v>30</v>
      </c>
      <c r="Q152" s="509">
        <v>0</v>
      </c>
      <c r="S152" s="509">
        <v>0</v>
      </c>
      <c r="U152" s="509">
        <v>0</v>
      </c>
      <c r="W152" s="509">
        <v>0</v>
      </c>
      <c r="Y152" s="509">
        <v>0</v>
      </c>
      <c r="AE152" s="509">
        <v>0</v>
      </c>
      <c r="AI152" s="509">
        <v>0</v>
      </c>
      <c r="AK152" s="509">
        <v>0</v>
      </c>
      <c r="AQ152" s="509">
        <v>0</v>
      </c>
      <c r="AW152" s="509">
        <v>0</v>
      </c>
      <c r="BC152" s="509">
        <v>0</v>
      </c>
      <c r="BG152" s="509">
        <v>0</v>
      </c>
      <c r="BI152" s="509">
        <v>0</v>
      </c>
      <c r="BK152" s="509">
        <v>3</v>
      </c>
      <c r="BM152" s="509">
        <v>2</v>
      </c>
      <c r="BO152" s="509">
        <v>5</v>
      </c>
      <c r="BU152" s="509">
        <v>0</v>
      </c>
      <c r="CA152" s="509">
        <v>0</v>
      </c>
      <c r="CC152" s="509">
        <v>0</v>
      </c>
      <c r="CE152" s="509">
        <v>1</v>
      </c>
      <c r="CG152" s="509">
        <v>1</v>
      </c>
      <c r="CM152" s="509">
        <v>0</v>
      </c>
      <c r="CS152" s="509">
        <v>0</v>
      </c>
      <c r="CY152" s="509">
        <v>0</v>
      </c>
    </row>
    <row r="153" spans="1:103" s="509" customFormat="1">
      <c r="A153" s="508" t="s">
        <v>677</v>
      </c>
      <c r="B153" s="509" t="s">
        <v>449</v>
      </c>
      <c r="E153" s="509">
        <v>3</v>
      </c>
      <c r="G153" s="509">
        <v>3</v>
      </c>
      <c r="K153" s="509">
        <v>60</v>
      </c>
      <c r="M153" s="509">
        <v>60</v>
      </c>
      <c r="Q153" s="509">
        <v>0</v>
      </c>
      <c r="S153" s="509">
        <v>0</v>
      </c>
      <c r="U153" s="509">
        <v>0</v>
      </c>
      <c r="W153" s="509">
        <v>0</v>
      </c>
      <c r="Y153" s="509">
        <v>0</v>
      </c>
      <c r="AE153" s="509">
        <v>0</v>
      </c>
      <c r="AI153" s="509">
        <v>0</v>
      </c>
      <c r="AK153" s="509">
        <v>0</v>
      </c>
      <c r="AQ153" s="509">
        <v>0</v>
      </c>
      <c r="AW153" s="509">
        <v>0</v>
      </c>
      <c r="BC153" s="509">
        <v>0</v>
      </c>
      <c r="BG153" s="509">
        <v>0</v>
      </c>
      <c r="BI153" s="509">
        <v>0</v>
      </c>
      <c r="BK153" s="509">
        <v>4</v>
      </c>
      <c r="BM153" s="509">
        <v>3</v>
      </c>
      <c r="BO153" s="509">
        <v>7</v>
      </c>
      <c r="BU153" s="509">
        <v>0</v>
      </c>
      <c r="CA153" s="509">
        <v>0</v>
      </c>
      <c r="CC153" s="509">
        <v>0</v>
      </c>
      <c r="CE153" s="509">
        <v>1</v>
      </c>
      <c r="CG153" s="509">
        <v>1</v>
      </c>
      <c r="CM153" s="509">
        <v>0</v>
      </c>
      <c r="CS153" s="509">
        <v>0</v>
      </c>
      <c r="CY153" s="509">
        <v>0</v>
      </c>
    </row>
    <row r="154" spans="1:103" s="509" customFormat="1">
      <c r="A154" s="508" t="s">
        <v>678</v>
      </c>
      <c r="B154" s="509" t="s">
        <v>450</v>
      </c>
      <c r="C154" s="509">
        <v>13</v>
      </c>
      <c r="E154" s="509">
        <v>846</v>
      </c>
      <c r="G154" s="509">
        <v>859</v>
      </c>
      <c r="M154" s="509">
        <v>0</v>
      </c>
      <c r="Q154" s="509">
        <v>0</v>
      </c>
      <c r="S154" s="509">
        <v>0</v>
      </c>
      <c r="U154" s="509">
        <v>0</v>
      </c>
      <c r="W154" s="509">
        <v>0</v>
      </c>
      <c r="Y154" s="509">
        <v>0</v>
      </c>
      <c r="AE154" s="509">
        <v>0</v>
      </c>
      <c r="AI154" s="509">
        <v>0</v>
      </c>
      <c r="AK154" s="509">
        <v>0</v>
      </c>
      <c r="AQ154" s="509">
        <v>0</v>
      </c>
      <c r="AW154" s="509">
        <v>0</v>
      </c>
      <c r="BA154" s="509">
        <v>5</v>
      </c>
      <c r="BC154" s="509">
        <v>5</v>
      </c>
      <c r="BG154" s="509">
        <v>0</v>
      </c>
      <c r="BI154" s="509">
        <v>0</v>
      </c>
      <c r="BO154" s="509">
        <v>0</v>
      </c>
      <c r="BS154" s="509">
        <v>5</v>
      </c>
      <c r="BU154" s="509">
        <v>5</v>
      </c>
      <c r="CA154" s="509">
        <v>0</v>
      </c>
      <c r="CC154" s="509">
        <v>11</v>
      </c>
      <c r="CE154" s="509">
        <v>392</v>
      </c>
      <c r="CG154" s="509">
        <v>403</v>
      </c>
      <c r="CM154" s="509">
        <v>0</v>
      </c>
      <c r="CS154" s="509">
        <v>0</v>
      </c>
      <c r="CY154" s="509">
        <v>0</v>
      </c>
    </row>
    <row r="155" spans="1:103" s="509" customFormat="1">
      <c r="A155" s="508" t="s">
        <v>679</v>
      </c>
      <c r="B155" s="509" t="s">
        <v>451</v>
      </c>
      <c r="C155" s="509">
        <v>2</v>
      </c>
      <c r="E155" s="509">
        <v>56</v>
      </c>
      <c r="G155" s="509">
        <v>58</v>
      </c>
      <c r="K155" s="509">
        <v>40</v>
      </c>
      <c r="M155" s="509">
        <v>40</v>
      </c>
      <c r="Q155" s="509">
        <v>0</v>
      </c>
      <c r="S155" s="509">
        <v>0</v>
      </c>
      <c r="U155" s="509">
        <v>0</v>
      </c>
      <c r="W155" s="509">
        <v>0</v>
      </c>
      <c r="Y155" s="509">
        <v>0</v>
      </c>
      <c r="AE155" s="509">
        <v>0</v>
      </c>
      <c r="AI155" s="509">
        <v>0</v>
      </c>
      <c r="AK155" s="509">
        <v>0</v>
      </c>
      <c r="AQ155" s="509">
        <v>0</v>
      </c>
      <c r="AW155" s="509">
        <v>0</v>
      </c>
      <c r="BA155" s="509">
        <v>5</v>
      </c>
      <c r="BC155" s="509">
        <v>5</v>
      </c>
      <c r="BG155" s="509">
        <v>0</v>
      </c>
      <c r="BI155" s="509">
        <v>0</v>
      </c>
      <c r="BO155" s="509">
        <v>0</v>
      </c>
      <c r="BS155" s="509">
        <v>5</v>
      </c>
      <c r="BU155" s="509">
        <v>5</v>
      </c>
      <c r="CA155" s="509">
        <v>0</v>
      </c>
      <c r="CC155" s="509">
        <v>2</v>
      </c>
      <c r="CE155" s="509">
        <v>56</v>
      </c>
      <c r="CG155" s="509">
        <v>58</v>
      </c>
      <c r="CM155" s="509">
        <v>0</v>
      </c>
      <c r="CS155" s="509">
        <v>0</v>
      </c>
      <c r="CY155" s="509">
        <v>0</v>
      </c>
    </row>
    <row r="156" spans="1:103" s="509" customFormat="1">
      <c r="A156" s="508" t="s">
        <v>680</v>
      </c>
      <c r="B156" s="509" t="s">
        <v>452</v>
      </c>
      <c r="C156" s="509">
        <v>3</v>
      </c>
      <c r="E156" s="509">
        <v>149</v>
      </c>
      <c r="G156" s="509">
        <v>152</v>
      </c>
      <c r="K156" s="509">
        <v>107</v>
      </c>
      <c r="M156" s="509">
        <v>107</v>
      </c>
      <c r="O156" s="509">
        <v>0</v>
      </c>
      <c r="Q156" s="509">
        <v>0</v>
      </c>
      <c r="S156" s="509">
        <v>0</v>
      </c>
      <c r="U156" s="509">
        <v>0</v>
      </c>
      <c r="W156" s="509">
        <v>0</v>
      </c>
      <c r="Y156" s="509">
        <v>0</v>
      </c>
      <c r="AA156" s="509">
        <v>0</v>
      </c>
      <c r="AE156" s="509">
        <v>0</v>
      </c>
      <c r="AG156" s="509">
        <v>0</v>
      </c>
      <c r="AI156" s="509">
        <v>0</v>
      </c>
      <c r="AK156" s="509">
        <v>0</v>
      </c>
      <c r="AM156" s="509">
        <v>0</v>
      </c>
      <c r="AQ156" s="509">
        <v>0</v>
      </c>
      <c r="AS156" s="509">
        <v>0</v>
      </c>
      <c r="AW156" s="509">
        <v>0</v>
      </c>
      <c r="AY156" s="509">
        <v>2</v>
      </c>
      <c r="BA156" s="509">
        <v>4</v>
      </c>
      <c r="BC156" s="509">
        <v>6</v>
      </c>
      <c r="BG156" s="509">
        <v>0</v>
      </c>
      <c r="BI156" s="509">
        <v>0</v>
      </c>
      <c r="BK156" s="509">
        <v>103</v>
      </c>
      <c r="BM156" s="509">
        <v>1720</v>
      </c>
      <c r="BO156" s="509">
        <v>1823</v>
      </c>
      <c r="BQ156" s="509">
        <v>2</v>
      </c>
      <c r="BS156" s="509">
        <v>4</v>
      </c>
      <c r="BU156" s="509">
        <v>6</v>
      </c>
      <c r="CA156" s="509">
        <v>0</v>
      </c>
      <c r="CC156" s="509">
        <v>3</v>
      </c>
      <c r="CE156" s="509">
        <v>126</v>
      </c>
      <c r="CG156" s="509">
        <v>129</v>
      </c>
      <c r="CM156" s="509">
        <v>0</v>
      </c>
      <c r="CS156" s="509">
        <v>0</v>
      </c>
      <c r="CY156" s="509">
        <v>0</v>
      </c>
    </row>
    <row r="157" spans="1:103" s="509" customFormat="1">
      <c r="A157" s="508" t="s">
        <v>681</v>
      </c>
      <c r="B157" s="509" t="s">
        <v>453</v>
      </c>
      <c r="E157" s="509">
        <v>8</v>
      </c>
      <c r="G157" s="509">
        <v>8</v>
      </c>
      <c r="M157" s="509">
        <v>0</v>
      </c>
      <c r="Q157" s="509">
        <v>0</v>
      </c>
      <c r="S157" s="509">
        <v>0</v>
      </c>
      <c r="U157" s="509">
        <v>0</v>
      </c>
      <c r="W157" s="509">
        <v>0</v>
      </c>
      <c r="Y157" s="509">
        <v>0</v>
      </c>
      <c r="AE157" s="509">
        <v>0</v>
      </c>
      <c r="AI157" s="509">
        <v>0</v>
      </c>
      <c r="AK157" s="509">
        <v>0</v>
      </c>
      <c r="AQ157" s="509">
        <v>0</v>
      </c>
      <c r="AW157" s="509">
        <v>0</v>
      </c>
      <c r="BA157" s="509">
        <v>4</v>
      </c>
      <c r="BC157" s="509">
        <v>4</v>
      </c>
      <c r="BG157" s="509">
        <v>0</v>
      </c>
      <c r="BI157" s="509">
        <v>0</v>
      </c>
      <c r="BK157" s="509">
        <v>3</v>
      </c>
      <c r="BM157" s="509">
        <v>12</v>
      </c>
      <c r="BO157" s="509">
        <v>15</v>
      </c>
      <c r="BS157" s="509">
        <v>4</v>
      </c>
      <c r="BU157" s="509">
        <v>4</v>
      </c>
      <c r="CA157" s="509">
        <v>0</v>
      </c>
      <c r="CC157" s="509">
        <v>0</v>
      </c>
      <c r="CG157" s="509">
        <v>0</v>
      </c>
      <c r="CM157" s="509">
        <v>0</v>
      </c>
      <c r="CS157" s="509">
        <v>0</v>
      </c>
      <c r="CY157" s="509">
        <v>0</v>
      </c>
    </row>
    <row r="158" spans="1:103" s="509" customFormat="1">
      <c r="A158" s="508" t="s">
        <v>682</v>
      </c>
      <c r="B158" s="509" t="s">
        <v>454</v>
      </c>
      <c r="C158" s="509">
        <v>31</v>
      </c>
      <c r="D158" s="509">
        <v>0</v>
      </c>
      <c r="E158" s="509">
        <v>489</v>
      </c>
      <c r="F158" s="509">
        <v>5</v>
      </c>
      <c r="G158" s="509">
        <v>520</v>
      </c>
      <c r="H158" s="509">
        <v>5</v>
      </c>
      <c r="I158" s="509">
        <v>1</v>
      </c>
      <c r="J158" s="509">
        <v>1</v>
      </c>
      <c r="K158" s="509">
        <v>248</v>
      </c>
      <c r="L158" s="509">
        <v>4</v>
      </c>
      <c r="M158" s="509">
        <v>249</v>
      </c>
      <c r="N158" s="509">
        <v>5</v>
      </c>
      <c r="Q158" s="509">
        <v>0</v>
      </c>
      <c r="S158" s="509">
        <v>0</v>
      </c>
      <c r="U158" s="509">
        <v>0</v>
      </c>
      <c r="W158" s="509">
        <v>0</v>
      </c>
      <c r="Y158" s="509">
        <v>0</v>
      </c>
      <c r="AE158" s="509">
        <v>0</v>
      </c>
      <c r="AI158" s="509">
        <v>0</v>
      </c>
      <c r="AK158" s="509">
        <v>0</v>
      </c>
      <c r="AQ158" s="509">
        <v>0</v>
      </c>
      <c r="AW158" s="509">
        <v>0</v>
      </c>
      <c r="AY158" s="509">
        <v>1</v>
      </c>
      <c r="AZ158" s="509">
        <v>1</v>
      </c>
      <c r="BC158" s="509">
        <v>1</v>
      </c>
      <c r="BD158" s="509">
        <v>1</v>
      </c>
      <c r="BG158" s="509">
        <v>0</v>
      </c>
      <c r="BI158" s="509">
        <v>0</v>
      </c>
      <c r="BK158" s="509">
        <v>22</v>
      </c>
      <c r="BL158" s="509">
        <v>9</v>
      </c>
      <c r="BM158" s="509">
        <v>692</v>
      </c>
      <c r="BN158" s="509">
        <v>2</v>
      </c>
      <c r="BO158" s="509">
        <v>714</v>
      </c>
      <c r="BP158" s="509">
        <v>11</v>
      </c>
      <c r="BQ158" s="509">
        <v>2</v>
      </c>
      <c r="BR158" s="509">
        <v>1</v>
      </c>
      <c r="BS158" s="509">
        <v>2</v>
      </c>
      <c r="BU158" s="509">
        <v>4</v>
      </c>
      <c r="BV158" s="509">
        <v>1</v>
      </c>
      <c r="CA158" s="509">
        <v>0</v>
      </c>
      <c r="CC158" s="509">
        <v>2</v>
      </c>
      <c r="CE158" s="509">
        <v>5</v>
      </c>
      <c r="CG158" s="509">
        <v>7</v>
      </c>
      <c r="CM158" s="509">
        <v>0</v>
      </c>
      <c r="CS158" s="509">
        <v>0</v>
      </c>
      <c r="CY158" s="509">
        <v>0</v>
      </c>
    </row>
    <row r="159" spans="1:103" s="509" customFormat="1">
      <c r="A159" s="508" t="s">
        <v>683</v>
      </c>
      <c r="B159" s="509" t="s">
        <v>455</v>
      </c>
      <c r="E159" s="509">
        <v>4</v>
      </c>
      <c r="G159" s="509">
        <v>4</v>
      </c>
      <c r="K159" s="509">
        <v>44</v>
      </c>
      <c r="M159" s="509">
        <v>44</v>
      </c>
      <c r="Q159" s="509">
        <v>0</v>
      </c>
      <c r="S159" s="509">
        <v>0</v>
      </c>
      <c r="U159" s="509">
        <v>0</v>
      </c>
      <c r="W159" s="509">
        <v>0</v>
      </c>
      <c r="Y159" s="509">
        <v>0</v>
      </c>
      <c r="AE159" s="509">
        <v>0</v>
      </c>
      <c r="AI159" s="509">
        <v>0</v>
      </c>
      <c r="AK159" s="509">
        <v>0</v>
      </c>
      <c r="AQ159" s="509">
        <v>0</v>
      </c>
      <c r="AS159" s="509">
        <v>1</v>
      </c>
      <c r="AU159" s="509">
        <v>1</v>
      </c>
      <c r="AW159" s="509">
        <v>2</v>
      </c>
      <c r="AY159" s="509">
        <v>1</v>
      </c>
      <c r="BA159" s="509">
        <v>2</v>
      </c>
      <c r="BC159" s="509">
        <v>3</v>
      </c>
      <c r="BG159" s="509">
        <v>0</v>
      </c>
      <c r="BI159" s="509">
        <v>0</v>
      </c>
      <c r="BK159" s="509">
        <v>4</v>
      </c>
      <c r="BM159" s="509">
        <v>5</v>
      </c>
      <c r="BO159" s="509">
        <v>9</v>
      </c>
      <c r="BQ159" s="509">
        <v>1</v>
      </c>
      <c r="BS159" s="509">
        <v>2</v>
      </c>
      <c r="BU159" s="509">
        <v>3</v>
      </c>
      <c r="CA159" s="509">
        <v>0</v>
      </c>
      <c r="CC159" s="509">
        <v>0</v>
      </c>
      <c r="CG159" s="509">
        <v>0</v>
      </c>
      <c r="CM159" s="509">
        <v>0</v>
      </c>
      <c r="CS159" s="509">
        <v>0</v>
      </c>
      <c r="CY159" s="509">
        <v>0</v>
      </c>
    </row>
    <row r="160" spans="1:103" s="509" customFormat="1">
      <c r="A160" s="508" t="s">
        <v>684</v>
      </c>
      <c r="B160" s="509" t="s">
        <v>456</v>
      </c>
      <c r="C160" s="509">
        <v>70</v>
      </c>
      <c r="E160" s="509">
        <v>977</v>
      </c>
      <c r="G160" s="509">
        <v>1047</v>
      </c>
      <c r="I160" s="509">
        <v>1</v>
      </c>
      <c r="K160" s="509">
        <v>228</v>
      </c>
      <c r="M160" s="509">
        <v>229</v>
      </c>
      <c r="O160" s="509">
        <v>4</v>
      </c>
      <c r="Q160" s="509">
        <v>0</v>
      </c>
      <c r="S160" s="509">
        <v>4</v>
      </c>
      <c r="U160" s="509">
        <v>0</v>
      </c>
      <c r="W160" s="509">
        <v>0</v>
      </c>
      <c r="Y160" s="509">
        <v>0</v>
      </c>
      <c r="AE160" s="509">
        <v>0</v>
      </c>
      <c r="AI160" s="509">
        <v>0</v>
      </c>
      <c r="AK160" s="509">
        <v>0</v>
      </c>
      <c r="AQ160" s="509">
        <v>0</v>
      </c>
      <c r="AW160" s="509">
        <v>0</v>
      </c>
      <c r="AY160" s="509">
        <v>6</v>
      </c>
      <c r="BA160" s="509">
        <v>4</v>
      </c>
      <c r="BC160" s="509">
        <v>10</v>
      </c>
      <c r="BG160" s="509">
        <v>0</v>
      </c>
      <c r="BI160" s="509">
        <v>0</v>
      </c>
      <c r="BK160" s="509">
        <v>63</v>
      </c>
      <c r="BM160" s="509">
        <v>56</v>
      </c>
      <c r="BO160" s="509">
        <v>119</v>
      </c>
      <c r="BQ160" s="509">
        <v>6</v>
      </c>
      <c r="BS160" s="509">
        <v>4</v>
      </c>
      <c r="BU160" s="509">
        <v>10</v>
      </c>
      <c r="CA160" s="509">
        <v>0</v>
      </c>
      <c r="CC160" s="509">
        <v>7</v>
      </c>
      <c r="CE160" s="509">
        <v>203</v>
      </c>
      <c r="CG160" s="509">
        <v>210</v>
      </c>
      <c r="CM160" s="509">
        <v>0</v>
      </c>
      <c r="CS160" s="509">
        <v>0</v>
      </c>
      <c r="CY160" s="509">
        <v>0</v>
      </c>
    </row>
    <row r="161" spans="1:104" s="509" customFormat="1">
      <c r="A161" s="508" t="s">
        <v>685</v>
      </c>
      <c r="B161" s="509" t="s">
        <v>457</v>
      </c>
      <c r="E161" s="509">
        <v>4</v>
      </c>
      <c r="G161" s="509">
        <v>4</v>
      </c>
      <c r="K161" s="509">
        <v>22</v>
      </c>
      <c r="M161" s="509">
        <v>22</v>
      </c>
      <c r="Q161" s="509">
        <v>0</v>
      </c>
      <c r="S161" s="509">
        <v>0</v>
      </c>
      <c r="U161" s="509">
        <v>0</v>
      </c>
      <c r="W161" s="509">
        <v>0</v>
      </c>
      <c r="Y161" s="509">
        <v>0</v>
      </c>
      <c r="AE161" s="509">
        <v>0</v>
      </c>
      <c r="AI161" s="509">
        <v>0</v>
      </c>
      <c r="AK161" s="509">
        <v>0</v>
      </c>
      <c r="AQ161" s="509">
        <v>0</v>
      </c>
      <c r="AW161" s="509">
        <v>0</v>
      </c>
      <c r="BA161" s="509">
        <v>3</v>
      </c>
      <c r="BC161" s="509">
        <v>3</v>
      </c>
      <c r="BG161" s="509">
        <v>0</v>
      </c>
      <c r="BI161" s="509">
        <v>0</v>
      </c>
      <c r="BK161" s="509">
        <v>5</v>
      </c>
      <c r="BM161" s="509">
        <v>4</v>
      </c>
      <c r="BO161" s="509">
        <v>9</v>
      </c>
      <c r="BS161" s="509">
        <v>3</v>
      </c>
      <c r="BU161" s="509">
        <v>3</v>
      </c>
      <c r="CA161" s="509">
        <v>0</v>
      </c>
      <c r="CC161" s="509">
        <v>0</v>
      </c>
      <c r="CE161" s="509">
        <v>2</v>
      </c>
      <c r="CG161" s="509">
        <v>2</v>
      </c>
      <c r="CM161" s="509">
        <v>0</v>
      </c>
      <c r="CS161" s="509">
        <v>0</v>
      </c>
      <c r="CY161" s="509">
        <v>0</v>
      </c>
    </row>
    <row r="162" spans="1:104" s="509" customFormat="1">
      <c r="A162" s="508" t="s">
        <v>686</v>
      </c>
      <c r="B162" s="509" t="s">
        <v>458</v>
      </c>
      <c r="C162" s="509">
        <v>20</v>
      </c>
      <c r="D162" s="509">
        <v>4</v>
      </c>
      <c r="E162" s="509">
        <v>149</v>
      </c>
      <c r="F162" s="509">
        <v>9</v>
      </c>
      <c r="G162" s="509">
        <v>169</v>
      </c>
      <c r="H162" s="509">
        <v>13</v>
      </c>
      <c r="I162" s="509">
        <v>0</v>
      </c>
      <c r="K162" s="509">
        <v>30</v>
      </c>
      <c r="L162" s="509">
        <v>3</v>
      </c>
      <c r="M162" s="509">
        <v>30</v>
      </c>
      <c r="N162" s="509">
        <v>3</v>
      </c>
      <c r="Q162" s="509">
        <v>0</v>
      </c>
      <c r="S162" s="509">
        <v>0</v>
      </c>
      <c r="U162" s="509">
        <v>0</v>
      </c>
      <c r="W162" s="509">
        <v>0</v>
      </c>
      <c r="Y162" s="509">
        <v>0</v>
      </c>
      <c r="AE162" s="509">
        <v>0</v>
      </c>
      <c r="AI162" s="509">
        <v>0</v>
      </c>
      <c r="AK162" s="509">
        <v>0</v>
      </c>
      <c r="AQ162" s="509">
        <v>0</v>
      </c>
      <c r="AW162" s="509">
        <v>0</v>
      </c>
      <c r="BC162" s="509">
        <v>0</v>
      </c>
      <c r="BG162" s="509">
        <v>0</v>
      </c>
      <c r="BI162" s="509">
        <v>0</v>
      </c>
      <c r="BK162" s="509">
        <v>6</v>
      </c>
      <c r="BL162" s="509">
        <v>3</v>
      </c>
      <c r="BM162" s="509">
        <v>1</v>
      </c>
      <c r="BN162" s="509">
        <v>1</v>
      </c>
      <c r="BO162" s="509">
        <v>7</v>
      </c>
      <c r="BP162" s="509">
        <v>4</v>
      </c>
      <c r="BU162" s="509">
        <v>0</v>
      </c>
      <c r="CA162" s="509">
        <v>0</v>
      </c>
      <c r="CC162" s="509">
        <v>6</v>
      </c>
      <c r="CD162" s="509">
        <v>1</v>
      </c>
      <c r="CE162" s="509">
        <v>21</v>
      </c>
      <c r="CF162" s="509">
        <v>8</v>
      </c>
      <c r="CG162" s="509">
        <v>27</v>
      </c>
      <c r="CH162" s="509">
        <v>9</v>
      </c>
      <c r="CM162" s="509">
        <v>0</v>
      </c>
      <c r="CS162" s="509">
        <v>0</v>
      </c>
      <c r="CY162" s="509">
        <v>0</v>
      </c>
    </row>
    <row r="163" spans="1:104" s="509" customFormat="1">
      <c r="A163" s="508" t="s">
        <v>687</v>
      </c>
      <c r="B163" s="509" t="s">
        <v>459</v>
      </c>
      <c r="G163" s="509">
        <v>0</v>
      </c>
      <c r="M163" s="509">
        <v>0</v>
      </c>
      <c r="Q163" s="509">
        <v>0</v>
      </c>
      <c r="S163" s="509">
        <v>0</v>
      </c>
      <c r="U163" s="509">
        <v>0</v>
      </c>
      <c r="W163" s="509">
        <v>0</v>
      </c>
      <c r="Y163" s="509">
        <v>0</v>
      </c>
      <c r="AE163" s="509">
        <v>0</v>
      </c>
      <c r="AI163" s="509">
        <v>0</v>
      </c>
      <c r="AK163" s="509">
        <v>0</v>
      </c>
      <c r="AQ163" s="509">
        <v>0</v>
      </c>
      <c r="AW163" s="509">
        <v>0</v>
      </c>
      <c r="BC163" s="509">
        <v>0</v>
      </c>
      <c r="BG163" s="509">
        <v>0</v>
      </c>
      <c r="BI163" s="509">
        <v>0</v>
      </c>
      <c r="BK163" s="509">
        <v>2</v>
      </c>
      <c r="BO163" s="509">
        <v>2</v>
      </c>
      <c r="BU163" s="509">
        <v>0</v>
      </c>
      <c r="CA163" s="509">
        <v>0</v>
      </c>
      <c r="CC163" s="509">
        <v>0</v>
      </c>
      <c r="CG163" s="509">
        <v>0</v>
      </c>
      <c r="CM163" s="509">
        <v>0</v>
      </c>
      <c r="CS163" s="509">
        <v>0</v>
      </c>
      <c r="CY163" s="509">
        <v>0</v>
      </c>
    </row>
    <row r="164" spans="1:104">
      <c r="C164">
        <f>SUM(C6:C163)</f>
        <v>411</v>
      </c>
      <c r="D164">
        <f t="shared" ref="D164:BO164" si="0">SUM(D6:D163)</f>
        <v>11</v>
      </c>
      <c r="E164">
        <f t="shared" si="0"/>
        <v>14732</v>
      </c>
      <c r="F164">
        <f t="shared" si="0"/>
        <v>29</v>
      </c>
      <c r="G164">
        <f t="shared" si="0"/>
        <v>15143</v>
      </c>
      <c r="H164">
        <f t="shared" si="0"/>
        <v>40</v>
      </c>
      <c r="I164">
        <f t="shared" si="0"/>
        <v>49</v>
      </c>
      <c r="J164">
        <f t="shared" si="0"/>
        <v>2</v>
      </c>
      <c r="K164">
        <f t="shared" si="0"/>
        <v>6782</v>
      </c>
      <c r="L164">
        <f t="shared" si="0"/>
        <v>19</v>
      </c>
      <c r="M164">
        <f t="shared" si="0"/>
        <v>6831</v>
      </c>
      <c r="N164">
        <f t="shared" si="0"/>
        <v>21</v>
      </c>
      <c r="O164">
        <f t="shared" si="0"/>
        <v>28</v>
      </c>
      <c r="P164">
        <f t="shared" si="0"/>
        <v>0</v>
      </c>
      <c r="Q164">
        <f t="shared" si="0"/>
        <v>3</v>
      </c>
      <c r="R164">
        <f t="shared" si="0"/>
        <v>0</v>
      </c>
      <c r="S164">
        <f t="shared" si="0"/>
        <v>31</v>
      </c>
      <c r="T164">
        <f t="shared" si="0"/>
        <v>0</v>
      </c>
      <c r="U164">
        <f t="shared" si="0"/>
        <v>5</v>
      </c>
      <c r="V164">
        <f t="shared" si="0"/>
        <v>2</v>
      </c>
      <c r="W164">
        <f t="shared" si="0"/>
        <v>6</v>
      </c>
      <c r="X164">
        <f t="shared" si="0"/>
        <v>1</v>
      </c>
      <c r="Y164">
        <f t="shared" si="0"/>
        <v>11</v>
      </c>
      <c r="Z164">
        <f t="shared" si="0"/>
        <v>3</v>
      </c>
      <c r="AA164">
        <f t="shared" si="0"/>
        <v>10</v>
      </c>
      <c r="AB164">
        <f t="shared" si="0"/>
        <v>5</v>
      </c>
      <c r="AC164">
        <f t="shared" si="0"/>
        <v>10</v>
      </c>
      <c r="AD164">
        <f t="shared" si="0"/>
        <v>1</v>
      </c>
      <c r="AE164">
        <f t="shared" si="0"/>
        <v>20</v>
      </c>
      <c r="AF164">
        <f t="shared" si="0"/>
        <v>6</v>
      </c>
      <c r="AG164">
        <f t="shared" si="0"/>
        <v>6</v>
      </c>
      <c r="AH164">
        <f t="shared" si="0"/>
        <v>3</v>
      </c>
      <c r="AI164">
        <f t="shared" si="0"/>
        <v>5</v>
      </c>
      <c r="AJ164">
        <f t="shared" si="0"/>
        <v>0</v>
      </c>
      <c r="AK164">
        <f t="shared" si="0"/>
        <v>11</v>
      </c>
      <c r="AL164">
        <f t="shared" si="0"/>
        <v>3</v>
      </c>
      <c r="AM164">
        <f t="shared" si="0"/>
        <v>4</v>
      </c>
      <c r="AN164">
        <f t="shared" si="0"/>
        <v>2</v>
      </c>
      <c r="AO164">
        <f t="shared" si="0"/>
        <v>18</v>
      </c>
      <c r="AP164">
        <f t="shared" si="0"/>
        <v>3</v>
      </c>
      <c r="AQ164">
        <f t="shared" si="0"/>
        <v>22</v>
      </c>
      <c r="AR164">
        <f t="shared" si="0"/>
        <v>5</v>
      </c>
      <c r="AS164">
        <f t="shared" si="0"/>
        <v>9</v>
      </c>
      <c r="AT164">
        <f t="shared" si="0"/>
        <v>4</v>
      </c>
      <c r="AU164">
        <f t="shared" si="0"/>
        <v>46</v>
      </c>
      <c r="AV164">
        <f t="shared" si="0"/>
        <v>5</v>
      </c>
      <c r="AW164">
        <f t="shared" si="0"/>
        <v>55</v>
      </c>
      <c r="AX164">
        <f t="shared" si="0"/>
        <v>8</v>
      </c>
      <c r="AY164">
        <f t="shared" si="0"/>
        <v>591</v>
      </c>
      <c r="AZ164">
        <f t="shared" si="0"/>
        <v>45</v>
      </c>
      <c r="BA164">
        <f t="shared" si="0"/>
        <v>1304</v>
      </c>
      <c r="BB164">
        <f t="shared" si="0"/>
        <v>49</v>
      </c>
      <c r="BC164">
        <f t="shared" si="0"/>
        <v>1895</v>
      </c>
      <c r="BD164">
        <f t="shared" si="0"/>
        <v>92</v>
      </c>
      <c r="BE164">
        <f t="shared" si="0"/>
        <v>69</v>
      </c>
      <c r="BF164">
        <f t="shared" si="0"/>
        <v>0</v>
      </c>
      <c r="BG164">
        <f t="shared" si="0"/>
        <v>2</v>
      </c>
      <c r="BH164">
        <f t="shared" si="0"/>
        <v>0</v>
      </c>
      <c r="BI164">
        <f t="shared" si="0"/>
        <v>71</v>
      </c>
      <c r="BJ164">
        <f t="shared" si="0"/>
        <v>0</v>
      </c>
      <c r="BK164">
        <f t="shared" si="0"/>
        <v>2396</v>
      </c>
      <c r="BL164">
        <f t="shared" si="0"/>
        <v>48</v>
      </c>
      <c r="BM164">
        <f t="shared" si="0"/>
        <v>9671</v>
      </c>
      <c r="BN164">
        <f t="shared" si="0"/>
        <v>27</v>
      </c>
      <c r="BO164">
        <f t="shared" si="0"/>
        <v>12067</v>
      </c>
      <c r="BP164">
        <f t="shared" ref="BP164:CZ164" si="1">SUM(BP6:BP163)</f>
        <v>75</v>
      </c>
      <c r="BQ164">
        <f t="shared" si="1"/>
        <v>581</v>
      </c>
      <c r="BR164">
        <f t="shared" si="1"/>
        <v>44</v>
      </c>
      <c r="BS164">
        <f t="shared" si="1"/>
        <v>1199</v>
      </c>
      <c r="BT164">
        <f t="shared" si="1"/>
        <v>43</v>
      </c>
      <c r="BU164">
        <f t="shared" si="1"/>
        <v>1780</v>
      </c>
      <c r="BV164">
        <f t="shared" si="1"/>
        <v>87</v>
      </c>
      <c r="BW164">
        <f t="shared" si="1"/>
        <v>1</v>
      </c>
      <c r="BX164">
        <f t="shared" si="1"/>
        <v>0</v>
      </c>
      <c r="BY164">
        <f t="shared" si="1"/>
        <v>0</v>
      </c>
      <c r="BZ164">
        <f t="shared" si="1"/>
        <v>0</v>
      </c>
      <c r="CA164">
        <f t="shared" si="1"/>
        <v>1</v>
      </c>
      <c r="CB164">
        <f t="shared" si="1"/>
        <v>0</v>
      </c>
      <c r="CC164">
        <f t="shared" si="1"/>
        <v>108</v>
      </c>
      <c r="CD164">
        <f t="shared" si="1"/>
        <v>3</v>
      </c>
      <c r="CE164">
        <f t="shared" si="1"/>
        <v>3336</v>
      </c>
      <c r="CF164">
        <f t="shared" si="1"/>
        <v>10</v>
      </c>
      <c r="CG164">
        <f t="shared" si="1"/>
        <v>3444</v>
      </c>
      <c r="CH164">
        <f t="shared" si="1"/>
        <v>13</v>
      </c>
      <c r="CI164">
        <f t="shared" si="1"/>
        <v>2</v>
      </c>
      <c r="CJ164">
        <f t="shared" si="1"/>
        <v>1</v>
      </c>
      <c r="CK164">
        <f t="shared" si="1"/>
        <v>6</v>
      </c>
      <c r="CL164">
        <f t="shared" si="1"/>
        <v>0</v>
      </c>
      <c r="CM164">
        <f t="shared" si="1"/>
        <v>8</v>
      </c>
      <c r="CN164">
        <f t="shared" si="1"/>
        <v>1</v>
      </c>
      <c r="CO164">
        <f t="shared" si="1"/>
        <v>5</v>
      </c>
      <c r="CP164">
        <f t="shared" si="1"/>
        <v>1</v>
      </c>
      <c r="CQ164">
        <f t="shared" si="1"/>
        <v>5</v>
      </c>
      <c r="CR164">
        <f t="shared" si="1"/>
        <v>0</v>
      </c>
      <c r="CS164">
        <f t="shared" si="1"/>
        <v>10</v>
      </c>
      <c r="CT164">
        <f t="shared" si="1"/>
        <v>1</v>
      </c>
      <c r="CU164">
        <f t="shared" si="1"/>
        <v>0</v>
      </c>
      <c r="CV164">
        <f t="shared" si="1"/>
        <v>0</v>
      </c>
      <c r="CW164">
        <f t="shared" si="1"/>
        <v>0</v>
      </c>
      <c r="CX164">
        <f t="shared" si="1"/>
        <v>0</v>
      </c>
      <c r="CY164">
        <f t="shared" si="1"/>
        <v>0</v>
      </c>
      <c r="CZ164">
        <f t="shared" si="1"/>
        <v>0</v>
      </c>
    </row>
  </sheetData>
  <phoneticPr fontId="5"/>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Sheet24">
    <tabColor rgb="FFFF0000"/>
    <pageSetUpPr fitToPage="1"/>
  </sheetPr>
  <dimension ref="A1:K16596"/>
  <sheetViews>
    <sheetView zoomScaleNormal="100" workbookViewId="0">
      <pane xSplit="2" ySplit="5" topLeftCell="C8282" activePane="bottomRight" state="frozen"/>
      <selection activeCell="C6" sqref="C6"/>
      <selection pane="topRight" activeCell="C6" sqref="C6"/>
      <selection pane="bottomLeft" activeCell="C6" sqref="C6"/>
      <selection pane="bottomRight" activeCell="C8296" sqref="C8296"/>
    </sheetView>
  </sheetViews>
  <sheetFormatPr defaultColWidth="9.140625" defaultRowHeight="12"/>
  <cols>
    <col min="1" max="1" width="12.7109375" style="86" bestFit="1" customWidth="1"/>
    <col min="2" max="2" width="12.7109375" bestFit="1" customWidth="1"/>
    <col min="3" max="3" width="12.7109375" customWidth="1"/>
    <col min="4" max="9" width="12.7109375" bestFit="1" customWidth="1"/>
    <col min="10" max="10" width="12.7109375" customWidth="1"/>
    <col min="11" max="11" width="12.7109375" bestFit="1" customWidth="1"/>
  </cols>
  <sheetData>
    <row r="1" spans="1:11" s="75" customFormat="1">
      <c r="A1" s="1099" t="s">
        <v>2622</v>
      </c>
      <c r="B1" s="74"/>
      <c r="C1" s="74"/>
      <c r="D1" s="74"/>
      <c r="E1" s="74"/>
      <c r="F1" s="74"/>
      <c r="G1" s="74"/>
      <c r="H1" s="74"/>
      <c r="I1" s="74"/>
      <c r="J1" s="74"/>
      <c r="K1" s="74"/>
    </row>
    <row r="2" spans="1:11" s="75" customFormat="1">
      <c r="A2" s="1097" t="s">
        <v>2623</v>
      </c>
      <c r="B2" s="76"/>
      <c r="C2" s="76" t="s">
        <v>1014</v>
      </c>
      <c r="D2" s="76" t="s">
        <v>304</v>
      </c>
      <c r="E2" s="76" t="s">
        <v>304</v>
      </c>
      <c r="F2" s="76" t="s">
        <v>304</v>
      </c>
      <c r="G2" s="76" t="s">
        <v>304</v>
      </c>
      <c r="H2" s="76" t="s">
        <v>304</v>
      </c>
      <c r="I2" s="76" t="s">
        <v>304</v>
      </c>
      <c r="J2" s="76" t="s">
        <v>304</v>
      </c>
      <c r="K2" s="76" t="s">
        <v>304</v>
      </c>
    </row>
    <row r="3" spans="1:11" s="75" customFormat="1">
      <c r="A3" s="84" t="s">
        <v>304</v>
      </c>
      <c r="B3" s="77" t="s">
        <v>304</v>
      </c>
      <c r="C3" s="77" t="s">
        <v>304</v>
      </c>
      <c r="D3" s="77" t="s">
        <v>304</v>
      </c>
      <c r="E3" s="77" t="s">
        <v>304</v>
      </c>
      <c r="F3" s="77" t="s">
        <v>304</v>
      </c>
      <c r="G3" s="77" t="s">
        <v>304</v>
      </c>
      <c r="H3" s="77" t="s">
        <v>304</v>
      </c>
      <c r="I3" s="77" t="s">
        <v>304</v>
      </c>
      <c r="J3" s="77" t="s">
        <v>304</v>
      </c>
      <c r="K3" s="77" t="s">
        <v>304</v>
      </c>
    </row>
    <row r="4" spans="1:11" s="80" customFormat="1" ht="48" customHeight="1">
      <c r="A4" s="1098" t="s">
        <v>2626</v>
      </c>
      <c r="B4" s="78" t="s">
        <v>2627</v>
      </c>
      <c r="C4" s="1100" t="s">
        <v>2760</v>
      </c>
      <c r="D4" s="87" t="s">
        <v>2761</v>
      </c>
      <c r="E4" s="87" t="s">
        <v>2762</v>
      </c>
      <c r="F4" s="87" t="s">
        <v>2763</v>
      </c>
      <c r="G4" s="87" t="s">
        <v>2764</v>
      </c>
      <c r="H4" s="87" t="s">
        <v>2765</v>
      </c>
      <c r="I4" s="87" t="s">
        <v>2766</v>
      </c>
      <c r="J4" s="87" t="s">
        <v>2767</v>
      </c>
      <c r="K4" s="87" t="s">
        <v>2768</v>
      </c>
    </row>
    <row r="5" spans="1:11">
      <c r="A5" s="781" t="s">
        <v>2769</v>
      </c>
      <c r="B5" s="782" t="s">
        <v>3486</v>
      </c>
      <c r="C5" s="782" t="s">
        <v>2770</v>
      </c>
      <c r="D5" s="782" t="s">
        <v>1015</v>
      </c>
      <c r="E5" s="782" t="s">
        <v>1016</v>
      </c>
      <c r="F5" s="782" t="s">
        <v>1017</v>
      </c>
      <c r="G5" s="782" t="s">
        <v>1018</v>
      </c>
      <c r="H5" s="782" t="s">
        <v>1019</v>
      </c>
      <c r="I5" s="782" t="s">
        <v>1020</v>
      </c>
      <c r="J5" s="782" t="s">
        <v>1021</v>
      </c>
      <c r="K5" s="782" t="s">
        <v>1022</v>
      </c>
    </row>
    <row r="6" spans="1:11" s="509" customFormat="1">
      <c r="A6" s="508" t="s">
        <v>532</v>
      </c>
      <c r="B6" s="509" t="s">
        <v>303</v>
      </c>
      <c r="C6" s="509">
        <v>1</v>
      </c>
      <c r="D6" s="509">
        <v>5</v>
      </c>
      <c r="G6" s="509">
        <v>1</v>
      </c>
      <c r="K6" s="509">
        <v>6</v>
      </c>
    </row>
    <row r="7" spans="1:11" s="509" customFormat="1">
      <c r="A7" s="508" t="s">
        <v>532</v>
      </c>
      <c r="B7" s="509" t="s">
        <v>303</v>
      </c>
      <c r="C7" s="509" t="s">
        <v>1023</v>
      </c>
      <c r="D7" s="509">
        <v>35</v>
      </c>
      <c r="G7" s="509">
        <v>646</v>
      </c>
      <c r="H7" s="509">
        <v>1</v>
      </c>
      <c r="K7" s="509">
        <v>681</v>
      </c>
    </row>
    <row r="8" spans="1:11" s="509" customFormat="1">
      <c r="A8" s="508" t="s">
        <v>532</v>
      </c>
      <c r="B8" s="509" t="s">
        <v>303</v>
      </c>
      <c r="C8" s="509">
        <v>2</v>
      </c>
      <c r="D8" s="509">
        <v>33</v>
      </c>
      <c r="E8" s="509">
        <v>6</v>
      </c>
      <c r="G8" s="509">
        <v>91</v>
      </c>
      <c r="H8" s="509">
        <v>1</v>
      </c>
      <c r="K8" s="509">
        <v>124</v>
      </c>
    </row>
    <row r="9" spans="1:11" s="509" customFormat="1">
      <c r="A9" s="508" t="s">
        <v>532</v>
      </c>
      <c r="B9" s="509" t="s">
        <v>303</v>
      </c>
      <c r="C9" s="509">
        <v>3</v>
      </c>
      <c r="D9" s="509">
        <v>126</v>
      </c>
      <c r="G9" s="509">
        <v>779</v>
      </c>
      <c r="K9" s="509">
        <v>905</v>
      </c>
    </row>
    <row r="10" spans="1:11" s="509" customFormat="1">
      <c r="A10" s="508" t="s">
        <v>532</v>
      </c>
      <c r="B10" s="509" t="s">
        <v>303</v>
      </c>
      <c r="C10" s="509">
        <v>4</v>
      </c>
      <c r="D10" s="509">
        <v>38</v>
      </c>
      <c r="G10" s="509">
        <v>64</v>
      </c>
      <c r="K10" s="509">
        <v>102</v>
      </c>
    </row>
    <row r="11" spans="1:11" s="509" customFormat="1">
      <c r="A11" s="508" t="s">
        <v>532</v>
      </c>
      <c r="B11" s="509" t="s">
        <v>303</v>
      </c>
      <c r="C11" s="509">
        <v>5</v>
      </c>
      <c r="D11" s="509">
        <v>2</v>
      </c>
      <c r="G11" s="509">
        <v>11</v>
      </c>
      <c r="K11" s="509">
        <v>13</v>
      </c>
    </row>
    <row r="12" spans="1:11" s="509" customFormat="1">
      <c r="A12" s="508" t="s">
        <v>532</v>
      </c>
      <c r="B12" s="509" t="s">
        <v>303</v>
      </c>
      <c r="C12" s="509">
        <v>6</v>
      </c>
      <c r="K12" s="509">
        <v>0</v>
      </c>
    </row>
    <row r="13" spans="1:11" s="509" customFormat="1">
      <c r="A13" s="508" t="s">
        <v>532</v>
      </c>
      <c r="B13" s="509" t="s">
        <v>303</v>
      </c>
      <c r="C13" s="509">
        <v>7</v>
      </c>
      <c r="D13" s="509">
        <v>8</v>
      </c>
      <c r="K13" s="509">
        <v>8</v>
      </c>
    </row>
    <row r="14" spans="1:11" s="509" customFormat="1">
      <c r="A14" s="508" t="s">
        <v>532</v>
      </c>
      <c r="B14" s="509" t="s">
        <v>303</v>
      </c>
      <c r="C14" s="509">
        <v>8</v>
      </c>
      <c r="D14" s="509">
        <v>2</v>
      </c>
      <c r="G14" s="509">
        <v>10</v>
      </c>
      <c r="K14" s="509">
        <v>12</v>
      </c>
    </row>
    <row r="15" spans="1:11" s="509" customFormat="1">
      <c r="A15" s="508" t="s">
        <v>532</v>
      </c>
      <c r="B15" s="509" t="s">
        <v>303</v>
      </c>
      <c r="C15" s="509">
        <v>9</v>
      </c>
      <c r="D15" s="509">
        <v>4</v>
      </c>
      <c r="G15" s="509">
        <v>2</v>
      </c>
      <c r="K15" s="509">
        <v>6</v>
      </c>
    </row>
    <row r="16" spans="1:11" s="509" customFormat="1">
      <c r="A16" s="508" t="s">
        <v>532</v>
      </c>
      <c r="B16" s="509" t="s">
        <v>303</v>
      </c>
      <c r="C16" s="509">
        <v>10</v>
      </c>
      <c r="D16" s="509">
        <v>23</v>
      </c>
      <c r="G16" s="509">
        <v>45</v>
      </c>
      <c r="K16" s="509">
        <v>68</v>
      </c>
    </row>
    <row r="17" spans="1:11" s="509" customFormat="1">
      <c r="A17" s="508" t="s">
        <v>532</v>
      </c>
      <c r="B17" s="509" t="s">
        <v>303</v>
      </c>
      <c r="C17" s="509">
        <v>11</v>
      </c>
      <c r="D17" s="509">
        <v>22</v>
      </c>
      <c r="E17" s="509">
        <v>1</v>
      </c>
      <c r="G17" s="509">
        <v>24</v>
      </c>
      <c r="K17" s="509">
        <v>46</v>
      </c>
    </row>
    <row r="18" spans="1:11" s="509" customFormat="1">
      <c r="A18" s="508" t="s">
        <v>532</v>
      </c>
      <c r="B18" s="509" t="s">
        <v>303</v>
      </c>
      <c r="C18" s="509">
        <v>12</v>
      </c>
      <c r="D18" s="509">
        <v>6</v>
      </c>
      <c r="G18" s="509">
        <v>7</v>
      </c>
      <c r="K18" s="509">
        <v>13</v>
      </c>
    </row>
    <row r="19" spans="1:11" s="509" customFormat="1">
      <c r="A19" s="508" t="s">
        <v>532</v>
      </c>
      <c r="B19" s="509" t="s">
        <v>303</v>
      </c>
      <c r="C19" s="509">
        <v>13</v>
      </c>
      <c r="D19" s="509">
        <v>1</v>
      </c>
      <c r="K19" s="509">
        <v>1</v>
      </c>
    </row>
    <row r="20" spans="1:11" s="509" customFormat="1">
      <c r="A20" s="508" t="s">
        <v>532</v>
      </c>
      <c r="B20" s="509" t="s">
        <v>303</v>
      </c>
      <c r="C20" s="509">
        <v>14</v>
      </c>
      <c r="D20" s="509">
        <v>14</v>
      </c>
      <c r="G20" s="509">
        <v>3</v>
      </c>
      <c r="K20" s="509">
        <v>17</v>
      </c>
    </row>
    <row r="21" spans="1:11" s="509" customFormat="1">
      <c r="A21" s="508" t="s">
        <v>532</v>
      </c>
      <c r="B21" s="509" t="s">
        <v>303</v>
      </c>
      <c r="C21" s="509">
        <v>15</v>
      </c>
      <c r="D21" s="509">
        <v>1</v>
      </c>
      <c r="K21" s="509">
        <v>1</v>
      </c>
    </row>
    <row r="22" spans="1:11" s="509" customFormat="1">
      <c r="A22" s="508" t="s">
        <v>532</v>
      </c>
      <c r="B22" s="509" t="s">
        <v>303</v>
      </c>
      <c r="C22" s="509">
        <v>16</v>
      </c>
      <c r="D22" s="509">
        <v>1</v>
      </c>
      <c r="G22" s="509">
        <v>42</v>
      </c>
      <c r="K22" s="509">
        <v>43</v>
      </c>
    </row>
    <row r="23" spans="1:11" s="509" customFormat="1">
      <c r="A23" s="508" t="s">
        <v>532</v>
      </c>
      <c r="B23" s="509" t="s">
        <v>303</v>
      </c>
      <c r="C23" s="509">
        <v>17</v>
      </c>
      <c r="D23" s="509">
        <v>6</v>
      </c>
      <c r="G23" s="509">
        <v>91</v>
      </c>
      <c r="K23" s="509">
        <v>97</v>
      </c>
    </row>
    <row r="24" spans="1:11" s="509" customFormat="1">
      <c r="A24" s="508" t="s">
        <v>532</v>
      </c>
      <c r="B24" s="509" t="s">
        <v>303</v>
      </c>
      <c r="C24" s="509">
        <v>18</v>
      </c>
      <c r="K24" s="509">
        <v>0</v>
      </c>
    </row>
    <row r="25" spans="1:11" s="509" customFormat="1">
      <c r="A25" s="508" t="s">
        <v>532</v>
      </c>
      <c r="B25" s="509" t="s">
        <v>303</v>
      </c>
      <c r="C25" s="509" t="s">
        <v>1024</v>
      </c>
      <c r="D25" s="509">
        <v>8</v>
      </c>
      <c r="G25" s="509">
        <v>4</v>
      </c>
      <c r="K25" s="509">
        <v>12</v>
      </c>
    </row>
    <row r="26" spans="1:11" s="509" customFormat="1">
      <c r="A26" s="508" t="s">
        <v>532</v>
      </c>
      <c r="B26" s="509" t="s">
        <v>303</v>
      </c>
      <c r="C26" s="509" t="s">
        <v>1025</v>
      </c>
      <c r="K26" s="509">
        <v>0</v>
      </c>
    </row>
    <row r="27" spans="1:11" s="509" customFormat="1">
      <c r="A27" s="508" t="s">
        <v>532</v>
      </c>
      <c r="B27" s="509" t="s">
        <v>303</v>
      </c>
      <c r="C27" s="509">
        <v>19</v>
      </c>
      <c r="K27" s="509">
        <v>0</v>
      </c>
    </row>
    <row r="28" spans="1:11" s="509" customFormat="1">
      <c r="A28" s="508" t="s">
        <v>532</v>
      </c>
      <c r="B28" s="509" t="s">
        <v>303</v>
      </c>
      <c r="C28" s="509">
        <v>20</v>
      </c>
      <c r="G28" s="509">
        <v>2</v>
      </c>
      <c r="K28" s="509">
        <v>2</v>
      </c>
    </row>
    <row r="29" spans="1:11" s="509" customFormat="1">
      <c r="A29" s="508" t="s">
        <v>532</v>
      </c>
      <c r="B29" s="509" t="s">
        <v>303</v>
      </c>
      <c r="C29" s="509">
        <v>21</v>
      </c>
      <c r="K29" s="509">
        <v>0</v>
      </c>
    </row>
    <row r="30" spans="1:11" s="509" customFormat="1">
      <c r="A30" s="508" t="s">
        <v>532</v>
      </c>
      <c r="B30" s="509" t="s">
        <v>303</v>
      </c>
      <c r="C30" s="509" t="s">
        <v>1026</v>
      </c>
      <c r="G30" s="509">
        <v>1</v>
      </c>
      <c r="K30" s="509">
        <v>1</v>
      </c>
    </row>
    <row r="31" spans="1:11" s="509" customFormat="1">
      <c r="A31" s="508" t="s">
        <v>532</v>
      </c>
      <c r="B31" s="509" t="s">
        <v>303</v>
      </c>
      <c r="C31" s="509" t="s">
        <v>1027</v>
      </c>
      <c r="D31" s="509">
        <v>2</v>
      </c>
      <c r="G31" s="509">
        <v>7</v>
      </c>
      <c r="K31" s="509">
        <v>9</v>
      </c>
    </row>
    <row r="32" spans="1:11" s="509" customFormat="1">
      <c r="A32" s="508" t="s">
        <v>532</v>
      </c>
      <c r="B32" s="509" t="s">
        <v>303</v>
      </c>
      <c r="C32" s="509" t="s">
        <v>1028</v>
      </c>
      <c r="G32" s="509">
        <v>1</v>
      </c>
      <c r="K32" s="509">
        <v>1</v>
      </c>
    </row>
    <row r="33" spans="1:11" s="509" customFormat="1">
      <c r="A33" s="508" t="s">
        <v>532</v>
      </c>
      <c r="B33" s="509" t="s">
        <v>303</v>
      </c>
      <c r="C33" s="509">
        <v>22</v>
      </c>
      <c r="D33" s="509">
        <v>1</v>
      </c>
      <c r="G33" s="509">
        <v>18</v>
      </c>
      <c r="H33" s="509">
        <v>6</v>
      </c>
      <c r="K33" s="509">
        <v>19</v>
      </c>
    </row>
    <row r="34" spans="1:11" s="509" customFormat="1">
      <c r="A34" s="508" t="s">
        <v>532</v>
      </c>
      <c r="B34" s="509" t="s">
        <v>303</v>
      </c>
      <c r="C34" s="509">
        <v>23</v>
      </c>
      <c r="D34" s="509">
        <v>10</v>
      </c>
      <c r="G34" s="509">
        <v>1</v>
      </c>
      <c r="K34" s="509">
        <v>11</v>
      </c>
    </row>
    <row r="35" spans="1:11" s="509" customFormat="1">
      <c r="A35" s="508" t="s">
        <v>532</v>
      </c>
      <c r="B35" s="509" t="s">
        <v>303</v>
      </c>
      <c r="C35" s="509" t="s">
        <v>1029</v>
      </c>
      <c r="G35" s="509">
        <v>11</v>
      </c>
      <c r="H35" s="509">
        <v>3</v>
      </c>
      <c r="K35" s="509">
        <v>11</v>
      </c>
    </row>
    <row r="36" spans="1:11" s="509" customFormat="1">
      <c r="A36" s="508" t="s">
        <v>532</v>
      </c>
      <c r="B36" s="509" t="s">
        <v>303</v>
      </c>
      <c r="C36" s="509">
        <v>24</v>
      </c>
      <c r="D36" s="509">
        <v>1</v>
      </c>
      <c r="E36" s="509">
        <v>1</v>
      </c>
      <c r="G36" s="509">
        <v>1</v>
      </c>
      <c r="K36" s="509">
        <v>2</v>
      </c>
    </row>
    <row r="37" spans="1:11" s="509" customFormat="1">
      <c r="A37" s="508" t="s">
        <v>532</v>
      </c>
      <c r="B37" s="509" t="s">
        <v>303</v>
      </c>
      <c r="C37" s="509">
        <v>25</v>
      </c>
    </row>
    <row r="38" spans="1:11" s="509" customFormat="1">
      <c r="A38" s="508" t="s">
        <v>532</v>
      </c>
      <c r="B38" s="509" t="s">
        <v>303</v>
      </c>
      <c r="C38" s="509">
        <v>26</v>
      </c>
      <c r="G38" s="509">
        <v>1</v>
      </c>
      <c r="H38" s="509">
        <v>1</v>
      </c>
      <c r="K38" s="509">
        <v>1</v>
      </c>
    </row>
    <row r="39" spans="1:11" s="509" customFormat="1">
      <c r="A39" s="508" t="s">
        <v>532</v>
      </c>
      <c r="B39" s="509" t="s">
        <v>303</v>
      </c>
      <c r="C39" s="509">
        <v>27</v>
      </c>
      <c r="D39" s="509">
        <v>2</v>
      </c>
      <c r="G39" s="509">
        <v>4</v>
      </c>
      <c r="H39" s="509">
        <v>2</v>
      </c>
      <c r="K39" s="509">
        <v>6</v>
      </c>
    </row>
    <row r="40" spans="1:11" s="509" customFormat="1">
      <c r="A40" s="508" t="s">
        <v>532</v>
      </c>
      <c r="B40" s="509" t="s">
        <v>303</v>
      </c>
      <c r="C40" s="509">
        <v>28</v>
      </c>
      <c r="K40" s="509">
        <v>0</v>
      </c>
    </row>
    <row r="41" spans="1:11" s="509" customFormat="1">
      <c r="A41" s="508" t="s">
        <v>532</v>
      </c>
      <c r="B41" s="509" t="s">
        <v>303</v>
      </c>
      <c r="C41" s="509">
        <v>29</v>
      </c>
      <c r="K41" s="509">
        <v>0</v>
      </c>
    </row>
    <row r="42" spans="1:11" s="509" customFormat="1">
      <c r="A42" s="508" t="s">
        <v>532</v>
      </c>
      <c r="B42" s="509" t="s">
        <v>303</v>
      </c>
      <c r="C42" s="509">
        <v>30</v>
      </c>
      <c r="D42" s="509">
        <v>2</v>
      </c>
      <c r="G42" s="509">
        <v>2</v>
      </c>
      <c r="K42" s="509">
        <v>4</v>
      </c>
    </row>
    <row r="43" spans="1:11" s="509" customFormat="1">
      <c r="A43" s="508" t="s">
        <v>532</v>
      </c>
      <c r="B43" s="509" t="s">
        <v>303</v>
      </c>
      <c r="C43" s="509">
        <v>31</v>
      </c>
      <c r="D43" s="509">
        <v>1</v>
      </c>
      <c r="K43" s="509">
        <v>1</v>
      </c>
    </row>
    <row r="44" spans="1:11" s="509" customFormat="1">
      <c r="A44" s="508" t="s">
        <v>532</v>
      </c>
      <c r="B44" s="509" t="s">
        <v>303</v>
      </c>
      <c r="C44" s="509">
        <v>32</v>
      </c>
      <c r="K44" s="509">
        <v>0</v>
      </c>
    </row>
    <row r="45" spans="1:11" s="509" customFormat="1">
      <c r="A45" s="508" t="s">
        <v>532</v>
      </c>
      <c r="B45" s="509" t="s">
        <v>303</v>
      </c>
      <c r="C45" s="509">
        <v>33</v>
      </c>
      <c r="D45" s="509">
        <v>5</v>
      </c>
      <c r="E45" s="509">
        <v>1</v>
      </c>
      <c r="G45" s="509">
        <v>1</v>
      </c>
      <c r="K45" s="509">
        <v>6</v>
      </c>
    </row>
    <row r="46" spans="1:11" s="509" customFormat="1">
      <c r="A46" s="508" t="s">
        <v>532</v>
      </c>
      <c r="B46" s="509" t="s">
        <v>303</v>
      </c>
      <c r="C46" s="509">
        <v>34</v>
      </c>
      <c r="K46" s="509">
        <v>0</v>
      </c>
    </row>
    <row r="47" spans="1:11" s="509" customFormat="1">
      <c r="A47" s="508" t="s">
        <v>532</v>
      </c>
      <c r="B47" s="509" t="s">
        <v>303</v>
      </c>
      <c r="C47" s="509">
        <v>35</v>
      </c>
      <c r="K47" s="509">
        <v>0</v>
      </c>
    </row>
    <row r="48" spans="1:11" s="509" customFormat="1">
      <c r="A48" s="508" t="s">
        <v>532</v>
      </c>
      <c r="B48" s="509" t="s">
        <v>303</v>
      </c>
      <c r="C48" s="509">
        <v>36</v>
      </c>
      <c r="G48" s="509">
        <v>1</v>
      </c>
      <c r="H48" s="509">
        <v>1</v>
      </c>
      <c r="K48" s="509">
        <v>1</v>
      </c>
    </row>
    <row r="49" spans="1:11" s="509" customFormat="1">
      <c r="A49" s="508" t="s">
        <v>532</v>
      </c>
      <c r="B49" s="509" t="s">
        <v>303</v>
      </c>
      <c r="C49" s="509">
        <v>37</v>
      </c>
      <c r="K49" s="509">
        <v>0</v>
      </c>
    </row>
    <row r="50" spans="1:11" s="509" customFormat="1">
      <c r="A50" s="508" t="s">
        <v>532</v>
      </c>
      <c r="B50" s="509" t="s">
        <v>303</v>
      </c>
      <c r="C50" s="509">
        <v>38</v>
      </c>
      <c r="K50" s="509">
        <v>0</v>
      </c>
    </row>
    <row r="51" spans="1:11" s="509" customFormat="1">
      <c r="A51" s="508" t="s">
        <v>532</v>
      </c>
      <c r="B51" s="509" t="s">
        <v>303</v>
      </c>
      <c r="C51" s="509" t="s">
        <v>1030</v>
      </c>
      <c r="K51" s="509">
        <v>0</v>
      </c>
    </row>
    <row r="52" spans="1:11" s="509" customFormat="1">
      <c r="A52" s="508" t="s">
        <v>532</v>
      </c>
      <c r="B52" s="509" t="s">
        <v>303</v>
      </c>
      <c r="C52" s="509">
        <v>39</v>
      </c>
      <c r="K52" s="509">
        <v>0</v>
      </c>
    </row>
    <row r="53" spans="1:11" s="509" customFormat="1">
      <c r="A53" s="508" t="s">
        <v>532</v>
      </c>
      <c r="B53" s="509" t="s">
        <v>303</v>
      </c>
      <c r="C53" s="509">
        <v>40</v>
      </c>
      <c r="K53" s="509">
        <v>0</v>
      </c>
    </row>
    <row r="54" spans="1:11" s="509" customFormat="1">
      <c r="A54" s="508" t="s">
        <v>532</v>
      </c>
      <c r="B54" s="509" t="s">
        <v>303</v>
      </c>
      <c r="C54" s="509">
        <v>41</v>
      </c>
      <c r="G54" s="509">
        <v>2</v>
      </c>
      <c r="K54" s="509">
        <v>2</v>
      </c>
    </row>
    <row r="55" spans="1:11" s="509" customFormat="1">
      <c r="A55" s="508" t="s">
        <v>532</v>
      </c>
      <c r="B55" s="509" t="s">
        <v>303</v>
      </c>
      <c r="C55" s="509">
        <v>42</v>
      </c>
      <c r="K55" s="509">
        <v>0</v>
      </c>
    </row>
    <row r="56" spans="1:11" s="509" customFormat="1">
      <c r="A56" s="508" t="s">
        <v>532</v>
      </c>
      <c r="B56" s="509" t="s">
        <v>303</v>
      </c>
      <c r="C56" s="509">
        <v>43</v>
      </c>
      <c r="K56" s="509">
        <v>0</v>
      </c>
    </row>
    <row r="57" spans="1:11" s="509" customFormat="1">
      <c r="A57" s="508" t="s">
        <v>532</v>
      </c>
      <c r="B57" s="509" t="s">
        <v>303</v>
      </c>
      <c r="C57" s="509">
        <v>44</v>
      </c>
      <c r="K57" s="509">
        <v>0</v>
      </c>
    </row>
    <row r="58" spans="1:11" s="509" customFormat="1">
      <c r="A58" s="508" t="s">
        <v>532</v>
      </c>
      <c r="B58" s="509" t="s">
        <v>303</v>
      </c>
      <c r="C58" s="509">
        <v>45</v>
      </c>
      <c r="K58" s="509">
        <v>0</v>
      </c>
    </row>
    <row r="59" spans="1:11" s="509" customFormat="1">
      <c r="A59" s="508" t="s">
        <v>532</v>
      </c>
      <c r="B59" s="509" t="s">
        <v>303</v>
      </c>
      <c r="C59" s="509">
        <v>46</v>
      </c>
      <c r="D59" s="509">
        <v>2</v>
      </c>
      <c r="E59" s="509">
        <v>1</v>
      </c>
      <c r="G59" s="509">
        <v>4</v>
      </c>
      <c r="H59" s="509">
        <v>1</v>
      </c>
      <c r="K59" s="509">
        <v>6</v>
      </c>
    </row>
    <row r="60" spans="1:11" s="509" customFormat="1">
      <c r="A60" s="508" t="s">
        <v>532</v>
      </c>
      <c r="B60" s="509" t="s">
        <v>303</v>
      </c>
      <c r="C60" s="509">
        <v>47</v>
      </c>
      <c r="D60" s="509">
        <v>1</v>
      </c>
      <c r="G60" s="509">
        <v>3</v>
      </c>
      <c r="H60" s="509">
        <v>1</v>
      </c>
      <c r="K60" s="509">
        <v>4</v>
      </c>
    </row>
    <row r="61" spans="1:11" s="509" customFormat="1">
      <c r="A61" s="508" t="s">
        <v>532</v>
      </c>
      <c r="B61" s="509" t="s">
        <v>303</v>
      </c>
      <c r="C61" s="509">
        <v>48</v>
      </c>
      <c r="D61" s="509">
        <v>1</v>
      </c>
      <c r="K61" s="509">
        <v>1</v>
      </c>
    </row>
    <row r="62" spans="1:11" s="509" customFormat="1">
      <c r="A62" s="508" t="s">
        <v>532</v>
      </c>
      <c r="B62" s="509" t="s">
        <v>303</v>
      </c>
      <c r="C62" s="509">
        <v>49</v>
      </c>
      <c r="G62" s="509">
        <v>3</v>
      </c>
      <c r="H62" s="509">
        <v>3</v>
      </c>
      <c r="K62" s="509">
        <v>3</v>
      </c>
    </row>
    <row r="63" spans="1:11" s="509" customFormat="1">
      <c r="A63" s="508" t="s">
        <v>532</v>
      </c>
      <c r="B63" s="509" t="s">
        <v>303</v>
      </c>
      <c r="C63" s="509">
        <v>50</v>
      </c>
      <c r="D63" s="509">
        <v>1</v>
      </c>
      <c r="E63" s="509">
        <v>1</v>
      </c>
      <c r="K63" s="509">
        <v>1</v>
      </c>
    </row>
    <row r="64" spans="1:11" s="509" customFormat="1">
      <c r="A64" s="508" t="s">
        <v>532</v>
      </c>
      <c r="B64" s="509" t="s">
        <v>303</v>
      </c>
      <c r="C64" s="509">
        <v>51</v>
      </c>
      <c r="D64" s="509">
        <v>1</v>
      </c>
      <c r="K64" s="509">
        <v>1</v>
      </c>
    </row>
    <row r="65" spans="1:11" s="509" customFormat="1">
      <c r="A65" s="508" t="s">
        <v>532</v>
      </c>
      <c r="B65" s="509" t="s">
        <v>303</v>
      </c>
      <c r="C65" s="509" t="s">
        <v>1031</v>
      </c>
      <c r="G65" s="509">
        <v>3</v>
      </c>
      <c r="H65" s="509">
        <v>3</v>
      </c>
      <c r="K65" s="509">
        <v>3</v>
      </c>
    </row>
    <row r="66" spans="1:11" s="509" customFormat="1">
      <c r="A66" s="508" t="s">
        <v>532</v>
      </c>
      <c r="B66" s="509" t="s">
        <v>303</v>
      </c>
      <c r="C66" s="509" t="s">
        <v>1032</v>
      </c>
      <c r="K66" s="509">
        <v>0</v>
      </c>
    </row>
    <row r="67" spans="1:11" s="509" customFormat="1">
      <c r="A67" s="508" t="s">
        <v>532</v>
      </c>
      <c r="B67" s="509" t="s">
        <v>303</v>
      </c>
      <c r="C67" s="509">
        <v>52</v>
      </c>
      <c r="G67" s="509">
        <v>1</v>
      </c>
      <c r="K67" s="509">
        <v>1</v>
      </c>
    </row>
    <row r="68" spans="1:11" s="509" customFormat="1">
      <c r="A68" s="508" t="s">
        <v>532</v>
      </c>
      <c r="B68" s="509" t="s">
        <v>303</v>
      </c>
      <c r="C68" s="509">
        <v>53</v>
      </c>
      <c r="D68" s="509">
        <v>4</v>
      </c>
      <c r="E68" s="509">
        <v>3</v>
      </c>
      <c r="G68" s="509">
        <v>5</v>
      </c>
      <c r="H68" s="509">
        <v>2</v>
      </c>
      <c r="K68" s="509">
        <v>9</v>
      </c>
    </row>
    <row r="69" spans="1:11" s="509" customFormat="1">
      <c r="A69" s="508" t="s">
        <v>532</v>
      </c>
      <c r="B69" s="509" t="s">
        <v>303</v>
      </c>
      <c r="C69" s="509">
        <v>54</v>
      </c>
      <c r="D69" s="509">
        <v>2</v>
      </c>
      <c r="G69" s="509">
        <v>61</v>
      </c>
      <c r="K69" s="509">
        <v>63</v>
      </c>
    </row>
    <row r="70" spans="1:11" s="509" customFormat="1">
      <c r="A70" s="508" t="s">
        <v>532</v>
      </c>
      <c r="B70" s="509" t="s">
        <v>303</v>
      </c>
      <c r="C70" s="509">
        <v>55</v>
      </c>
      <c r="D70" s="509">
        <v>43</v>
      </c>
      <c r="G70" s="509">
        <v>207</v>
      </c>
      <c r="K70" s="509">
        <v>250</v>
      </c>
    </row>
    <row r="71" spans="1:11" s="509" customFormat="1">
      <c r="A71" s="508" t="s">
        <v>532</v>
      </c>
      <c r="B71" s="509" t="s">
        <v>303</v>
      </c>
      <c r="C71" s="509">
        <v>56</v>
      </c>
      <c r="G71" s="509">
        <v>1</v>
      </c>
      <c r="K71" s="509">
        <v>1</v>
      </c>
    </row>
    <row r="72" spans="1:11" s="509" customFormat="1">
      <c r="A72" s="508" t="s">
        <v>532</v>
      </c>
      <c r="B72" s="509" t="s">
        <v>303</v>
      </c>
      <c r="C72" s="509">
        <v>57</v>
      </c>
      <c r="K72" s="509">
        <v>0</v>
      </c>
    </row>
    <row r="73" spans="1:11" s="509" customFormat="1">
      <c r="A73" s="508" t="s">
        <v>532</v>
      </c>
      <c r="B73" s="509" t="s">
        <v>303</v>
      </c>
      <c r="C73" s="509">
        <v>58</v>
      </c>
      <c r="K73" s="509">
        <v>0</v>
      </c>
    </row>
    <row r="74" spans="1:11" s="509" customFormat="1">
      <c r="A74" s="508" t="s">
        <v>532</v>
      </c>
      <c r="B74" s="509" t="s">
        <v>303</v>
      </c>
      <c r="C74" s="509">
        <v>59</v>
      </c>
      <c r="D74" s="509">
        <v>2</v>
      </c>
      <c r="G74" s="509">
        <v>33</v>
      </c>
      <c r="K74" s="509">
        <v>35</v>
      </c>
    </row>
    <row r="75" spans="1:11" s="509" customFormat="1">
      <c r="A75" s="508" t="s">
        <v>532</v>
      </c>
      <c r="B75" s="509" t="s">
        <v>303</v>
      </c>
      <c r="C75" s="509">
        <v>60</v>
      </c>
      <c r="D75" s="509">
        <v>7</v>
      </c>
      <c r="G75" s="509">
        <v>116</v>
      </c>
      <c r="K75" s="509">
        <v>123</v>
      </c>
    </row>
    <row r="76" spans="1:11" s="509" customFormat="1">
      <c r="A76" s="508" t="s">
        <v>532</v>
      </c>
      <c r="B76" s="509" t="s">
        <v>303</v>
      </c>
      <c r="C76" s="509">
        <v>61</v>
      </c>
      <c r="D76" s="509">
        <v>5</v>
      </c>
      <c r="E76" s="509">
        <v>1</v>
      </c>
      <c r="G76" s="509">
        <v>2</v>
      </c>
      <c r="K76" s="509">
        <v>7</v>
      </c>
    </row>
    <row r="77" spans="1:11" s="509" customFormat="1">
      <c r="A77" s="508" t="s">
        <v>532</v>
      </c>
      <c r="B77" s="509" t="s">
        <v>303</v>
      </c>
      <c r="C77" s="509">
        <v>62</v>
      </c>
      <c r="D77" s="509">
        <v>1</v>
      </c>
      <c r="E77" s="509">
        <v>1</v>
      </c>
      <c r="G77" s="509">
        <v>1</v>
      </c>
      <c r="H77" s="509">
        <v>1</v>
      </c>
      <c r="K77" s="509">
        <v>2</v>
      </c>
    </row>
    <row r="78" spans="1:11" s="509" customFormat="1">
      <c r="A78" s="508" t="s">
        <v>532</v>
      </c>
      <c r="B78" s="509" t="s">
        <v>303</v>
      </c>
      <c r="C78" s="509">
        <v>63</v>
      </c>
      <c r="D78" s="509">
        <v>1</v>
      </c>
      <c r="G78" s="509">
        <v>9</v>
      </c>
      <c r="H78" s="509">
        <v>7</v>
      </c>
      <c r="K78" s="509">
        <v>10</v>
      </c>
    </row>
    <row r="79" spans="1:11" s="509" customFormat="1">
      <c r="A79" s="508" t="s">
        <v>532</v>
      </c>
      <c r="B79" s="509" t="s">
        <v>303</v>
      </c>
      <c r="C79" s="509" t="s">
        <v>1033</v>
      </c>
      <c r="K79" s="509">
        <v>0</v>
      </c>
    </row>
    <row r="80" spans="1:11" s="509" customFormat="1">
      <c r="A80" s="508" t="s">
        <v>532</v>
      </c>
      <c r="B80" s="509" t="s">
        <v>303</v>
      </c>
      <c r="C80" s="509" t="s">
        <v>1034</v>
      </c>
      <c r="D80" s="509">
        <v>1</v>
      </c>
      <c r="K80" s="509">
        <v>1</v>
      </c>
    </row>
    <row r="81" spans="1:11" s="509" customFormat="1">
      <c r="A81" s="508" t="s">
        <v>532</v>
      </c>
      <c r="B81" s="509" t="s">
        <v>303</v>
      </c>
      <c r="C81" s="509">
        <v>64</v>
      </c>
      <c r="K81" s="509">
        <v>0</v>
      </c>
    </row>
    <row r="82" spans="1:11" s="509" customFormat="1">
      <c r="A82" s="508" t="s">
        <v>532</v>
      </c>
      <c r="B82" s="509" t="s">
        <v>303</v>
      </c>
      <c r="C82" s="509" t="s">
        <v>1035</v>
      </c>
      <c r="D82" s="509">
        <v>32</v>
      </c>
      <c r="E82" s="509">
        <v>1</v>
      </c>
      <c r="G82" s="509">
        <v>2</v>
      </c>
      <c r="K82" s="509">
        <v>34</v>
      </c>
    </row>
    <row r="83" spans="1:11" s="509" customFormat="1">
      <c r="A83" s="508" t="s">
        <v>532</v>
      </c>
      <c r="B83" s="509" t="s">
        <v>303</v>
      </c>
      <c r="C83" s="509">
        <v>65</v>
      </c>
      <c r="D83" s="509">
        <v>8</v>
      </c>
      <c r="E83" s="509">
        <v>4</v>
      </c>
      <c r="G83" s="509">
        <v>32</v>
      </c>
      <c r="H83" s="509">
        <v>23</v>
      </c>
      <c r="K83" s="509">
        <v>40</v>
      </c>
    </row>
    <row r="84" spans="1:11" s="509" customFormat="1">
      <c r="A84" s="508" t="s">
        <v>532</v>
      </c>
      <c r="B84" s="509" t="s">
        <v>303</v>
      </c>
      <c r="C84" s="509">
        <v>66</v>
      </c>
      <c r="D84" s="509">
        <v>1</v>
      </c>
      <c r="E84" s="509">
        <v>1</v>
      </c>
      <c r="G84" s="509">
        <v>9</v>
      </c>
      <c r="H84" s="509">
        <v>8</v>
      </c>
      <c r="K84" s="509">
        <v>10</v>
      </c>
    </row>
    <row r="85" spans="1:11" s="509" customFormat="1">
      <c r="A85" s="508" t="s">
        <v>532</v>
      </c>
      <c r="B85" s="509" t="s">
        <v>303</v>
      </c>
      <c r="C85" s="509" t="s">
        <v>1036</v>
      </c>
      <c r="K85" s="509">
        <v>0</v>
      </c>
    </row>
    <row r="86" spans="1:11" s="509" customFormat="1">
      <c r="A86" s="508" t="s">
        <v>532</v>
      </c>
      <c r="B86" s="509" t="s">
        <v>303</v>
      </c>
      <c r="C86" s="509" t="s">
        <v>1037</v>
      </c>
      <c r="D86" s="509">
        <v>237</v>
      </c>
      <c r="G86" s="509">
        <v>917</v>
      </c>
      <c r="H86" s="509">
        <v>1</v>
      </c>
      <c r="I86" s="509">
        <v>1</v>
      </c>
      <c r="K86" s="509">
        <v>1154</v>
      </c>
    </row>
    <row r="87" spans="1:11" s="509" customFormat="1">
      <c r="A87" s="508" t="s">
        <v>532</v>
      </c>
      <c r="B87" s="509" t="s">
        <v>303</v>
      </c>
      <c r="C87" s="509" t="s">
        <v>1038</v>
      </c>
      <c r="G87" s="509">
        <v>15</v>
      </c>
      <c r="K87" s="509">
        <v>15</v>
      </c>
    </row>
    <row r="88" spans="1:11" s="509" customFormat="1">
      <c r="A88" s="508" t="s">
        <v>532</v>
      </c>
      <c r="B88" s="509" t="s">
        <v>303</v>
      </c>
      <c r="C88" s="509" t="s">
        <v>1039</v>
      </c>
      <c r="D88" s="509">
        <v>2</v>
      </c>
      <c r="G88" s="509">
        <v>1</v>
      </c>
      <c r="K88" s="509">
        <v>3</v>
      </c>
    </row>
    <row r="89" spans="1:11" s="509" customFormat="1">
      <c r="A89" s="508" t="s">
        <v>532</v>
      </c>
      <c r="B89" s="509" t="s">
        <v>303</v>
      </c>
      <c r="C89" s="509" t="s">
        <v>1040</v>
      </c>
      <c r="D89" s="509">
        <v>44</v>
      </c>
      <c r="G89" s="509">
        <v>30</v>
      </c>
      <c r="K89" s="509">
        <v>74</v>
      </c>
    </row>
    <row r="90" spans="1:11" s="509" customFormat="1">
      <c r="A90" s="508" t="s">
        <v>532</v>
      </c>
      <c r="B90" s="509" t="s">
        <v>303</v>
      </c>
      <c r="C90" s="509" t="s">
        <v>1041</v>
      </c>
      <c r="K90" s="509">
        <v>0</v>
      </c>
    </row>
    <row r="91" spans="1:11" s="509" customFormat="1">
      <c r="A91" s="508" t="s">
        <v>532</v>
      </c>
      <c r="B91" s="509" t="s">
        <v>303</v>
      </c>
      <c r="C91" s="509" t="s">
        <v>1042</v>
      </c>
      <c r="D91" s="509">
        <v>2</v>
      </c>
      <c r="K91" s="509">
        <v>2</v>
      </c>
    </row>
    <row r="92" spans="1:11" s="509" customFormat="1">
      <c r="A92" s="508" t="s">
        <v>532</v>
      </c>
      <c r="B92" s="509" t="s">
        <v>303</v>
      </c>
      <c r="C92" s="509">
        <v>67</v>
      </c>
      <c r="D92" s="509">
        <v>10</v>
      </c>
      <c r="E92" s="509">
        <v>1</v>
      </c>
      <c r="G92" s="509">
        <v>141</v>
      </c>
      <c r="H92" s="509">
        <v>20</v>
      </c>
      <c r="K92" s="509">
        <v>151</v>
      </c>
    </row>
    <row r="93" spans="1:11" s="509" customFormat="1">
      <c r="A93" s="508" t="s">
        <v>532</v>
      </c>
      <c r="B93" s="509" t="s">
        <v>303</v>
      </c>
      <c r="C93" s="509">
        <v>68</v>
      </c>
      <c r="G93" s="509">
        <v>29</v>
      </c>
      <c r="H93" s="509">
        <v>15</v>
      </c>
      <c r="K93" s="509">
        <v>29</v>
      </c>
    </row>
    <row r="94" spans="1:11" s="509" customFormat="1">
      <c r="A94" s="508" t="s">
        <v>532</v>
      </c>
      <c r="B94" s="509" t="s">
        <v>303</v>
      </c>
      <c r="C94" s="509" t="s">
        <v>1043</v>
      </c>
      <c r="D94" s="509">
        <v>2</v>
      </c>
      <c r="G94" s="509">
        <v>2</v>
      </c>
      <c r="K94" s="509">
        <v>4</v>
      </c>
    </row>
    <row r="95" spans="1:11" s="509" customFormat="1">
      <c r="A95" s="508" t="s">
        <v>532</v>
      </c>
      <c r="B95" s="509" t="s">
        <v>303</v>
      </c>
      <c r="C95" s="509">
        <v>69</v>
      </c>
      <c r="D95" s="509">
        <v>15</v>
      </c>
      <c r="G95" s="509">
        <v>8</v>
      </c>
      <c r="K95" s="509">
        <v>23</v>
      </c>
    </row>
    <row r="96" spans="1:11" s="509" customFormat="1">
      <c r="A96" s="508" t="s">
        <v>532</v>
      </c>
      <c r="B96" s="509" t="s">
        <v>303</v>
      </c>
      <c r="C96" s="509" t="s">
        <v>1044</v>
      </c>
      <c r="D96" s="509">
        <v>1</v>
      </c>
      <c r="K96" s="509">
        <v>1</v>
      </c>
    </row>
    <row r="97" spans="1:11" s="509" customFormat="1">
      <c r="A97" s="508" t="s">
        <v>532</v>
      </c>
      <c r="B97" s="509" t="s">
        <v>303</v>
      </c>
      <c r="C97" s="509" t="s">
        <v>1045</v>
      </c>
      <c r="K97" s="509">
        <v>0</v>
      </c>
    </row>
    <row r="98" spans="1:11" s="509" customFormat="1">
      <c r="A98" s="508" t="s">
        <v>532</v>
      </c>
      <c r="B98" s="509" t="s">
        <v>303</v>
      </c>
      <c r="C98" s="509">
        <v>70</v>
      </c>
      <c r="G98" s="509">
        <v>2</v>
      </c>
      <c r="K98" s="509">
        <v>2</v>
      </c>
    </row>
    <row r="99" spans="1:11" s="509" customFormat="1">
      <c r="A99" s="508" t="s">
        <v>532</v>
      </c>
      <c r="B99" s="509" t="s">
        <v>303</v>
      </c>
      <c r="C99" s="509" t="s">
        <v>1046</v>
      </c>
      <c r="G99" s="509">
        <v>16</v>
      </c>
      <c r="H99" s="509">
        <v>1</v>
      </c>
      <c r="K99" s="509">
        <v>16</v>
      </c>
    </row>
    <row r="100" spans="1:11" s="509" customFormat="1">
      <c r="A100" s="508" t="s">
        <v>532</v>
      </c>
      <c r="B100" s="509" t="s">
        <v>303</v>
      </c>
      <c r="C100" s="509">
        <v>71</v>
      </c>
      <c r="D100" s="509">
        <v>2</v>
      </c>
      <c r="G100" s="509">
        <v>273</v>
      </c>
      <c r="K100" s="509">
        <v>275</v>
      </c>
    </row>
    <row r="101" spans="1:11" s="509" customFormat="1">
      <c r="A101" s="508" t="s">
        <v>532</v>
      </c>
      <c r="B101" s="509" t="s">
        <v>303</v>
      </c>
      <c r="C101" s="509" t="s">
        <v>1047</v>
      </c>
      <c r="D101" s="509">
        <v>16</v>
      </c>
      <c r="E101" s="509">
        <v>10</v>
      </c>
      <c r="G101" s="509">
        <v>70</v>
      </c>
      <c r="H101" s="509">
        <v>36</v>
      </c>
      <c r="K101" s="509">
        <v>86</v>
      </c>
    </row>
    <row r="102" spans="1:11" s="509" customFormat="1">
      <c r="A102" s="508" t="s">
        <v>532</v>
      </c>
      <c r="B102" s="509" t="s">
        <v>303</v>
      </c>
      <c r="C102" s="509" t="s">
        <v>1048</v>
      </c>
      <c r="D102" s="509">
        <v>2</v>
      </c>
      <c r="G102" s="509">
        <v>20</v>
      </c>
      <c r="K102" s="509">
        <v>22</v>
      </c>
    </row>
    <row r="103" spans="1:11" s="509" customFormat="1">
      <c r="A103" s="508" t="s">
        <v>532</v>
      </c>
      <c r="B103" s="509" t="s">
        <v>303</v>
      </c>
      <c r="C103" s="509" t="s">
        <v>1049</v>
      </c>
      <c r="D103" s="509">
        <v>6</v>
      </c>
      <c r="E103" s="509">
        <v>2</v>
      </c>
      <c r="G103" s="509">
        <v>16</v>
      </c>
      <c r="H103" s="509">
        <v>1</v>
      </c>
      <c r="K103" s="509">
        <v>22</v>
      </c>
    </row>
    <row r="104" spans="1:11" s="509" customFormat="1">
      <c r="A104" s="508" t="s">
        <v>532</v>
      </c>
      <c r="B104" s="509" t="s">
        <v>303</v>
      </c>
      <c r="C104" s="509" t="s">
        <v>1050</v>
      </c>
      <c r="K104" s="509">
        <v>0</v>
      </c>
    </row>
    <row r="105" spans="1:11" s="509" customFormat="1">
      <c r="A105" s="508" t="s">
        <v>532</v>
      </c>
      <c r="B105" s="509" t="s">
        <v>303</v>
      </c>
      <c r="C105" s="509" t="s">
        <v>1051</v>
      </c>
      <c r="K105" s="509">
        <v>0</v>
      </c>
    </row>
    <row r="106" spans="1:11" s="509" customFormat="1">
      <c r="A106" s="508" t="s">
        <v>532</v>
      </c>
      <c r="B106" s="509" t="s">
        <v>303</v>
      </c>
      <c r="C106" s="509">
        <v>72</v>
      </c>
      <c r="D106" s="509">
        <v>171</v>
      </c>
      <c r="G106" s="509">
        <v>14</v>
      </c>
      <c r="K106" s="509">
        <v>185</v>
      </c>
    </row>
    <row r="107" spans="1:11" s="509" customFormat="1">
      <c r="A107" s="508" t="s">
        <v>532</v>
      </c>
      <c r="B107" s="509" t="s">
        <v>303</v>
      </c>
      <c r="C107" s="509">
        <v>73</v>
      </c>
      <c r="D107" s="509">
        <v>182</v>
      </c>
      <c r="G107" s="509">
        <v>2</v>
      </c>
      <c r="K107" s="509">
        <v>184</v>
      </c>
    </row>
    <row r="108" spans="1:11" s="509" customFormat="1">
      <c r="A108" s="508" t="s">
        <v>532</v>
      </c>
      <c r="B108" s="509" t="s">
        <v>303</v>
      </c>
      <c r="C108" s="509">
        <v>74</v>
      </c>
      <c r="D108" s="509">
        <v>22</v>
      </c>
      <c r="E108" s="509">
        <v>2</v>
      </c>
      <c r="G108" s="509">
        <v>10</v>
      </c>
      <c r="H108" s="509">
        <v>1</v>
      </c>
      <c r="K108" s="509">
        <v>32</v>
      </c>
    </row>
    <row r="109" spans="1:11" s="509" customFormat="1">
      <c r="A109" s="508" t="s">
        <v>532</v>
      </c>
      <c r="B109" s="509" t="s">
        <v>303</v>
      </c>
      <c r="C109" s="509" t="s">
        <v>4569</v>
      </c>
      <c r="K109" s="509">
        <v>0</v>
      </c>
    </row>
    <row r="110" spans="1:11" s="509" customFormat="1">
      <c r="A110" s="508" t="s">
        <v>532</v>
      </c>
      <c r="B110" s="509" t="s">
        <v>303</v>
      </c>
      <c r="C110" s="509" t="s">
        <v>1406</v>
      </c>
      <c r="D110" s="509">
        <v>1186</v>
      </c>
      <c r="E110" s="509">
        <v>37</v>
      </c>
      <c r="F110" s="509">
        <v>0</v>
      </c>
      <c r="G110" s="509">
        <v>3931</v>
      </c>
      <c r="H110" s="509">
        <v>139</v>
      </c>
      <c r="I110" s="509">
        <v>1</v>
      </c>
      <c r="J110" s="509">
        <v>59</v>
      </c>
      <c r="K110" s="509">
        <v>5117</v>
      </c>
    </row>
    <row r="111" spans="1:11" s="509" customFormat="1">
      <c r="A111" s="508" t="s">
        <v>533</v>
      </c>
      <c r="B111" s="509" t="s">
        <v>305</v>
      </c>
      <c r="C111" s="509">
        <v>1</v>
      </c>
      <c r="D111" s="509">
        <v>1</v>
      </c>
      <c r="K111" s="509">
        <v>1</v>
      </c>
    </row>
    <row r="112" spans="1:11" s="509" customFormat="1">
      <c r="A112" s="508" t="s">
        <v>533</v>
      </c>
      <c r="B112" s="509" t="s">
        <v>305</v>
      </c>
      <c r="C112" s="509" t="s">
        <v>1023</v>
      </c>
      <c r="D112" s="509">
        <v>1</v>
      </c>
      <c r="E112" s="509">
        <v>1</v>
      </c>
      <c r="G112" s="509">
        <v>4</v>
      </c>
      <c r="H112" s="509">
        <v>1</v>
      </c>
      <c r="K112" s="509">
        <v>5</v>
      </c>
    </row>
    <row r="113" spans="1:11" s="509" customFormat="1">
      <c r="A113" s="508" t="s">
        <v>533</v>
      </c>
      <c r="B113" s="509" t="s">
        <v>305</v>
      </c>
      <c r="C113" s="509">
        <v>2</v>
      </c>
      <c r="D113" s="509">
        <v>1</v>
      </c>
      <c r="K113" s="509">
        <v>1</v>
      </c>
    </row>
    <row r="114" spans="1:11" s="509" customFormat="1">
      <c r="A114" s="508" t="s">
        <v>533</v>
      </c>
      <c r="B114" s="509" t="s">
        <v>305</v>
      </c>
      <c r="C114" s="509">
        <v>3</v>
      </c>
      <c r="K114" s="509">
        <v>0</v>
      </c>
    </row>
    <row r="115" spans="1:11" s="509" customFormat="1">
      <c r="A115" s="508" t="s">
        <v>533</v>
      </c>
      <c r="B115" s="509" t="s">
        <v>305</v>
      </c>
      <c r="C115" s="509">
        <v>4</v>
      </c>
      <c r="G115" s="509">
        <v>1</v>
      </c>
      <c r="K115" s="509">
        <v>1</v>
      </c>
    </row>
    <row r="116" spans="1:11" s="509" customFormat="1">
      <c r="A116" s="508" t="s">
        <v>533</v>
      </c>
      <c r="B116" s="509" t="s">
        <v>305</v>
      </c>
      <c r="C116" s="509">
        <v>5</v>
      </c>
      <c r="K116" s="509">
        <v>0</v>
      </c>
    </row>
    <row r="117" spans="1:11" s="509" customFormat="1">
      <c r="A117" s="508" t="s">
        <v>533</v>
      </c>
      <c r="B117" s="509" t="s">
        <v>305</v>
      </c>
      <c r="C117" s="509">
        <v>6</v>
      </c>
      <c r="K117" s="509">
        <v>0</v>
      </c>
    </row>
    <row r="118" spans="1:11" s="509" customFormat="1">
      <c r="A118" s="508" t="s">
        <v>533</v>
      </c>
      <c r="B118" s="509" t="s">
        <v>305</v>
      </c>
      <c r="C118" s="509">
        <v>7</v>
      </c>
      <c r="K118" s="509">
        <v>0</v>
      </c>
    </row>
    <row r="119" spans="1:11" s="509" customFormat="1">
      <c r="A119" s="508" t="s">
        <v>533</v>
      </c>
      <c r="B119" s="509" t="s">
        <v>305</v>
      </c>
      <c r="C119" s="509">
        <v>8</v>
      </c>
      <c r="K119" s="509">
        <v>0</v>
      </c>
    </row>
    <row r="120" spans="1:11" s="509" customFormat="1">
      <c r="A120" s="508" t="s">
        <v>533</v>
      </c>
      <c r="B120" s="509" t="s">
        <v>305</v>
      </c>
      <c r="C120" s="509">
        <v>9</v>
      </c>
      <c r="K120" s="509">
        <v>0</v>
      </c>
    </row>
    <row r="121" spans="1:11" s="509" customFormat="1">
      <c r="A121" s="508" t="s">
        <v>533</v>
      </c>
      <c r="B121" s="509" t="s">
        <v>305</v>
      </c>
      <c r="C121" s="509">
        <v>10</v>
      </c>
      <c r="D121" s="509">
        <v>2</v>
      </c>
      <c r="E121" s="509">
        <v>1</v>
      </c>
      <c r="G121" s="509">
        <v>2</v>
      </c>
      <c r="K121" s="509">
        <v>4</v>
      </c>
    </row>
    <row r="122" spans="1:11" s="509" customFormat="1">
      <c r="A122" s="508" t="s">
        <v>533</v>
      </c>
      <c r="B122" s="509" t="s">
        <v>305</v>
      </c>
      <c r="C122" s="509">
        <v>11</v>
      </c>
      <c r="D122" s="509">
        <v>1</v>
      </c>
      <c r="G122" s="509">
        <v>1</v>
      </c>
      <c r="K122" s="509">
        <v>2</v>
      </c>
    </row>
    <row r="123" spans="1:11" s="509" customFormat="1">
      <c r="A123" s="508" t="s">
        <v>533</v>
      </c>
      <c r="B123" s="509" t="s">
        <v>305</v>
      </c>
      <c r="C123" s="509">
        <v>12</v>
      </c>
      <c r="K123" s="509">
        <v>0</v>
      </c>
    </row>
    <row r="124" spans="1:11" s="509" customFormat="1">
      <c r="A124" s="508" t="s">
        <v>533</v>
      </c>
      <c r="B124" s="509" t="s">
        <v>305</v>
      </c>
      <c r="C124" s="509">
        <v>13</v>
      </c>
      <c r="K124" s="509">
        <v>0</v>
      </c>
    </row>
    <row r="125" spans="1:11" s="509" customFormat="1">
      <c r="A125" s="508" t="s">
        <v>533</v>
      </c>
      <c r="B125" s="509" t="s">
        <v>305</v>
      </c>
      <c r="C125" s="509">
        <v>14</v>
      </c>
      <c r="K125" s="509">
        <v>0</v>
      </c>
    </row>
    <row r="126" spans="1:11" s="509" customFormat="1">
      <c r="A126" s="508" t="s">
        <v>533</v>
      </c>
      <c r="B126" s="509" t="s">
        <v>305</v>
      </c>
      <c r="C126" s="509">
        <v>15</v>
      </c>
      <c r="K126" s="509">
        <v>0</v>
      </c>
    </row>
    <row r="127" spans="1:11" s="509" customFormat="1">
      <c r="A127" s="508" t="s">
        <v>533</v>
      </c>
      <c r="B127" s="509" t="s">
        <v>305</v>
      </c>
      <c r="C127" s="509">
        <v>16</v>
      </c>
      <c r="K127" s="509">
        <v>0</v>
      </c>
    </row>
    <row r="128" spans="1:11" s="509" customFormat="1">
      <c r="A128" s="508" t="s">
        <v>533</v>
      </c>
      <c r="B128" s="509" t="s">
        <v>305</v>
      </c>
      <c r="C128" s="509">
        <v>17</v>
      </c>
      <c r="K128" s="509">
        <v>0</v>
      </c>
    </row>
    <row r="129" spans="1:11" s="509" customFormat="1">
      <c r="A129" s="508" t="s">
        <v>533</v>
      </c>
      <c r="B129" s="509" t="s">
        <v>305</v>
      </c>
      <c r="C129" s="509">
        <v>18</v>
      </c>
      <c r="K129" s="509">
        <v>0</v>
      </c>
    </row>
    <row r="130" spans="1:11" s="509" customFormat="1">
      <c r="A130" s="508" t="s">
        <v>533</v>
      </c>
      <c r="B130" s="509" t="s">
        <v>305</v>
      </c>
      <c r="C130" s="509" t="s">
        <v>1024</v>
      </c>
      <c r="K130" s="509">
        <v>0</v>
      </c>
    </row>
    <row r="131" spans="1:11" s="509" customFormat="1">
      <c r="A131" s="508" t="s">
        <v>533</v>
      </c>
      <c r="B131" s="509" t="s">
        <v>305</v>
      </c>
      <c r="C131" s="509" t="s">
        <v>1025</v>
      </c>
      <c r="K131" s="509">
        <v>0</v>
      </c>
    </row>
    <row r="132" spans="1:11" s="509" customFormat="1">
      <c r="A132" s="508" t="s">
        <v>533</v>
      </c>
      <c r="B132" s="509" t="s">
        <v>305</v>
      </c>
      <c r="C132" s="509">
        <v>19</v>
      </c>
      <c r="K132" s="509">
        <v>0</v>
      </c>
    </row>
    <row r="133" spans="1:11" s="509" customFormat="1">
      <c r="A133" s="508" t="s">
        <v>533</v>
      </c>
      <c r="B133" s="509" t="s">
        <v>305</v>
      </c>
      <c r="C133" s="509">
        <v>20</v>
      </c>
      <c r="K133" s="509">
        <v>0</v>
      </c>
    </row>
    <row r="134" spans="1:11" s="509" customFormat="1">
      <c r="A134" s="508" t="s">
        <v>533</v>
      </c>
      <c r="B134" s="509" t="s">
        <v>305</v>
      </c>
      <c r="C134" s="509">
        <v>21</v>
      </c>
      <c r="K134" s="509">
        <v>0</v>
      </c>
    </row>
    <row r="135" spans="1:11" s="509" customFormat="1">
      <c r="A135" s="508" t="s">
        <v>533</v>
      </c>
      <c r="B135" s="509" t="s">
        <v>305</v>
      </c>
      <c r="C135" s="509" t="s">
        <v>1026</v>
      </c>
      <c r="K135" s="509">
        <v>0</v>
      </c>
    </row>
    <row r="136" spans="1:11" s="509" customFormat="1">
      <c r="A136" s="508" t="s">
        <v>533</v>
      </c>
      <c r="B136" s="509" t="s">
        <v>305</v>
      </c>
      <c r="C136" s="509" t="s">
        <v>1027</v>
      </c>
      <c r="K136" s="509">
        <v>0</v>
      </c>
    </row>
    <row r="137" spans="1:11" s="509" customFormat="1">
      <c r="A137" s="508" t="s">
        <v>533</v>
      </c>
      <c r="B137" s="509" t="s">
        <v>305</v>
      </c>
      <c r="C137" s="509" t="s">
        <v>1028</v>
      </c>
      <c r="K137" s="509">
        <v>0</v>
      </c>
    </row>
    <row r="138" spans="1:11" s="509" customFormat="1">
      <c r="A138" s="508" t="s">
        <v>533</v>
      </c>
      <c r="B138" s="509" t="s">
        <v>305</v>
      </c>
      <c r="C138" s="509">
        <v>22</v>
      </c>
      <c r="K138" s="509">
        <v>0</v>
      </c>
    </row>
    <row r="139" spans="1:11" s="509" customFormat="1">
      <c r="A139" s="508" t="s">
        <v>533</v>
      </c>
      <c r="B139" s="509" t="s">
        <v>305</v>
      </c>
      <c r="C139" s="509">
        <v>23</v>
      </c>
      <c r="K139" s="509">
        <v>0</v>
      </c>
    </row>
    <row r="140" spans="1:11" s="509" customFormat="1">
      <c r="A140" s="508" t="s">
        <v>533</v>
      </c>
      <c r="B140" s="509" t="s">
        <v>305</v>
      </c>
      <c r="C140" s="509" t="s">
        <v>1029</v>
      </c>
      <c r="G140" s="509">
        <v>1</v>
      </c>
      <c r="K140" s="509">
        <v>1</v>
      </c>
    </row>
    <row r="141" spans="1:11" s="509" customFormat="1">
      <c r="A141" s="508" t="s">
        <v>533</v>
      </c>
      <c r="B141" s="509" t="s">
        <v>305</v>
      </c>
      <c r="C141" s="509">
        <v>24</v>
      </c>
      <c r="K141" s="509">
        <v>0</v>
      </c>
    </row>
    <row r="142" spans="1:11" s="509" customFormat="1">
      <c r="A142" s="508" t="s">
        <v>533</v>
      </c>
      <c r="B142" s="509" t="s">
        <v>305</v>
      </c>
      <c r="C142" s="509">
        <v>25</v>
      </c>
    </row>
    <row r="143" spans="1:11" s="509" customFormat="1">
      <c r="A143" s="508" t="s">
        <v>533</v>
      </c>
      <c r="B143" s="509" t="s">
        <v>305</v>
      </c>
      <c r="C143" s="509">
        <v>26</v>
      </c>
      <c r="K143" s="509">
        <v>0</v>
      </c>
    </row>
    <row r="144" spans="1:11" s="509" customFormat="1">
      <c r="A144" s="508" t="s">
        <v>533</v>
      </c>
      <c r="B144" s="509" t="s">
        <v>305</v>
      </c>
      <c r="C144" s="509">
        <v>27</v>
      </c>
      <c r="K144" s="509">
        <v>0</v>
      </c>
    </row>
    <row r="145" spans="1:11" s="509" customFormat="1">
      <c r="A145" s="508" t="s">
        <v>533</v>
      </c>
      <c r="B145" s="509" t="s">
        <v>305</v>
      </c>
      <c r="C145" s="509">
        <v>28</v>
      </c>
      <c r="K145" s="509">
        <v>0</v>
      </c>
    </row>
    <row r="146" spans="1:11" s="509" customFormat="1">
      <c r="A146" s="508" t="s">
        <v>533</v>
      </c>
      <c r="B146" s="509" t="s">
        <v>305</v>
      </c>
      <c r="C146" s="509">
        <v>29</v>
      </c>
      <c r="K146" s="509">
        <v>0</v>
      </c>
    </row>
    <row r="147" spans="1:11" s="509" customFormat="1">
      <c r="A147" s="508" t="s">
        <v>533</v>
      </c>
      <c r="B147" s="509" t="s">
        <v>305</v>
      </c>
      <c r="C147" s="509">
        <v>30</v>
      </c>
      <c r="K147" s="509">
        <v>0</v>
      </c>
    </row>
    <row r="148" spans="1:11" s="509" customFormat="1">
      <c r="A148" s="508" t="s">
        <v>533</v>
      </c>
      <c r="B148" s="509" t="s">
        <v>305</v>
      </c>
      <c r="C148" s="509">
        <v>31</v>
      </c>
      <c r="K148" s="509">
        <v>0</v>
      </c>
    </row>
    <row r="149" spans="1:11" s="509" customFormat="1">
      <c r="A149" s="508" t="s">
        <v>533</v>
      </c>
      <c r="B149" s="509" t="s">
        <v>305</v>
      </c>
      <c r="C149" s="509">
        <v>32</v>
      </c>
      <c r="K149" s="509">
        <v>0</v>
      </c>
    </row>
    <row r="150" spans="1:11" s="509" customFormat="1">
      <c r="A150" s="508" t="s">
        <v>533</v>
      </c>
      <c r="B150" s="509" t="s">
        <v>305</v>
      </c>
      <c r="C150" s="509">
        <v>33</v>
      </c>
      <c r="K150" s="509">
        <v>0</v>
      </c>
    </row>
    <row r="151" spans="1:11" s="509" customFormat="1">
      <c r="A151" s="508" t="s">
        <v>533</v>
      </c>
      <c r="B151" s="509" t="s">
        <v>305</v>
      </c>
      <c r="C151" s="509">
        <v>34</v>
      </c>
      <c r="K151" s="509">
        <v>0</v>
      </c>
    </row>
    <row r="152" spans="1:11" s="509" customFormat="1">
      <c r="A152" s="508" t="s">
        <v>533</v>
      </c>
      <c r="B152" s="509" t="s">
        <v>305</v>
      </c>
      <c r="C152" s="509">
        <v>35</v>
      </c>
      <c r="K152" s="509">
        <v>0</v>
      </c>
    </row>
    <row r="153" spans="1:11" s="509" customFormat="1">
      <c r="A153" s="508" t="s">
        <v>533</v>
      </c>
      <c r="B153" s="509" t="s">
        <v>305</v>
      </c>
      <c r="C153" s="509">
        <v>36</v>
      </c>
      <c r="K153" s="509">
        <v>0</v>
      </c>
    </row>
    <row r="154" spans="1:11" s="509" customFormat="1">
      <c r="A154" s="508" t="s">
        <v>533</v>
      </c>
      <c r="B154" s="509" t="s">
        <v>305</v>
      </c>
      <c r="C154" s="509">
        <v>37</v>
      </c>
      <c r="K154" s="509">
        <v>0</v>
      </c>
    </row>
    <row r="155" spans="1:11" s="509" customFormat="1">
      <c r="A155" s="508" t="s">
        <v>533</v>
      </c>
      <c r="B155" s="509" t="s">
        <v>305</v>
      </c>
      <c r="C155" s="509">
        <v>38</v>
      </c>
      <c r="K155" s="509">
        <v>0</v>
      </c>
    </row>
    <row r="156" spans="1:11" s="509" customFormat="1">
      <c r="A156" s="508" t="s">
        <v>533</v>
      </c>
      <c r="B156" s="509" t="s">
        <v>305</v>
      </c>
      <c r="C156" s="509" t="s">
        <v>1030</v>
      </c>
      <c r="K156" s="509">
        <v>0</v>
      </c>
    </row>
    <row r="157" spans="1:11" s="509" customFormat="1">
      <c r="A157" s="508" t="s">
        <v>533</v>
      </c>
      <c r="B157" s="509" t="s">
        <v>305</v>
      </c>
      <c r="C157" s="509">
        <v>39</v>
      </c>
      <c r="K157" s="509">
        <v>0</v>
      </c>
    </row>
    <row r="158" spans="1:11" s="509" customFormat="1">
      <c r="A158" s="508" t="s">
        <v>533</v>
      </c>
      <c r="B158" s="509" t="s">
        <v>305</v>
      </c>
      <c r="C158" s="509">
        <v>40</v>
      </c>
      <c r="K158" s="509">
        <v>0</v>
      </c>
    </row>
    <row r="159" spans="1:11" s="509" customFormat="1">
      <c r="A159" s="508" t="s">
        <v>533</v>
      </c>
      <c r="B159" s="509" t="s">
        <v>305</v>
      </c>
      <c r="C159" s="509">
        <v>41</v>
      </c>
      <c r="K159" s="509">
        <v>0</v>
      </c>
    </row>
    <row r="160" spans="1:11" s="509" customFormat="1">
      <c r="A160" s="508" t="s">
        <v>533</v>
      </c>
      <c r="B160" s="509" t="s">
        <v>305</v>
      </c>
      <c r="C160" s="509">
        <v>42</v>
      </c>
      <c r="K160" s="509">
        <v>0</v>
      </c>
    </row>
    <row r="161" spans="1:11" s="509" customFormat="1">
      <c r="A161" s="508" t="s">
        <v>533</v>
      </c>
      <c r="B161" s="509" t="s">
        <v>305</v>
      </c>
      <c r="C161" s="509">
        <v>43</v>
      </c>
      <c r="K161" s="509">
        <v>0</v>
      </c>
    </row>
    <row r="162" spans="1:11" s="509" customFormat="1">
      <c r="A162" s="508" t="s">
        <v>533</v>
      </c>
      <c r="B162" s="509" t="s">
        <v>305</v>
      </c>
      <c r="C162" s="509">
        <v>44</v>
      </c>
      <c r="K162" s="509">
        <v>0</v>
      </c>
    </row>
    <row r="163" spans="1:11" s="509" customFormat="1">
      <c r="A163" s="508" t="s">
        <v>533</v>
      </c>
      <c r="B163" s="509" t="s">
        <v>305</v>
      </c>
      <c r="C163" s="509">
        <v>45</v>
      </c>
      <c r="K163" s="509">
        <v>0</v>
      </c>
    </row>
    <row r="164" spans="1:11" s="509" customFormat="1">
      <c r="A164" s="508" t="s">
        <v>533</v>
      </c>
      <c r="B164" s="509" t="s">
        <v>305</v>
      </c>
      <c r="C164" s="509">
        <v>46</v>
      </c>
      <c r="K164" s="509">
        <v>0</v>
      </c>
    </row>
    <row r="165" spans="1:11" s="509" customFormat="1">
      <c r="A165" s="508" t="s">
        <v>533</v>
      </c>
      <c r="B165" s="509" t="s">
        <v>305</v>
      </c>
      <c r="C165" s="509">
        <v>47</v>
      </c>
      <c r="K165" s="509">
        <v>0</v>
      </c>
    </row>
    <row r="166" spans="1:11" s="509" customFormat="1">
      <c r="A166" s="508" t="s">
        <v>533</v>
      </c>
      <c r="B166" s="509" t="s">
        <v>305</v>
      </c>
      <c r="C166" s="509">
        <v>48</v>
      </c>
      <c r="K166" s="509">
        <v>0</v>
      </c>
    </row>
    <row r="167" spans="1:11" s="509" customFormat="1">
      <c r="A167" s="508" t="s">
        <v>533</v>
      </c>
      <c r="B167" s="509" t="s">
        <v>305</v>
      </c>
      <c r="C167" s="509">
        <v>49</v>
      </c>
      <c r="K167" s="509">
        <v>0</v>
      </c>
    </row>
    <row r="168" spans="1:11" s="509" customFormat="1">
      <c r="A168" s="508" t="s">
        <v>533</v>
      </c>
      <c r="B168" s="509" t="s">
        <v>305</v>
      </c>
      <c r="C168" s="509">
        <v>50</v>
      </c>
      <c r="K168" s="509">
        <v>0</v>
      </c>
    </row>
    <row r="169" spans="1:11" s="509" customFormat="1">
      <c r="A169" s="508" t="s">
        <v>533</v>
      </c>
      <c r="B169" s="509" t="s">
        <v>305</v>
      </c>
      <c r="C169" s="509">
        <v>51</v>
      </c>
      <c r="K169" s="509">
        <v>0</v>
      </c>
    </row>
    <row r="170" spans="1:11" s="509" customFormat="1">
      <c r="A170" s="508" t="s">
        <v>533</v>
      </c>
      <c r="B170" s="509" t="s">
        <v>305</v>
      </c>
      <c r="C170" s="509" t="s">
        <v>1031</v>
      </c>
      <c r="K170" s="509">
        <v>0</v>
      </c>
    </row>
    <row r="171" spans="1:11" s="509" customFormat="1">
      <c r="A171" s="508" t="s">
        <v>533</v>
      </c>
      <c r="B171" s="509" t="s">
        <v>305</v>
      </c>
      <c r="C171" s="509" t="s">
        <v>1032</v>
      </c>
      <c r="K171" s="509">
        <v>0</v>
      </c>
    </row>
    <row r="172" spans="1:11" s="509" customFormat="1">
      <c r="A172" s="508" t="s">
        <v>533</v>
      </c>
      <c r="B172" s="509" t="s">
        <v>305</v>
      </c>
      <c r="C172" s="509">
        <v>52</v>
      </c>
      <c r="K172" s="509">
        <v>0</v>
      </c>
    </row>
    <row r="173" spans="1:11" s="509" customFormat="1">
      <c r="A173" s="508" t="s">
        <v>533</v>
      </c>
      <c r="B173" s="509" t="s">
        <v>305</v>
      </c>
      <c r="C173" s="509">
        <v>53</v>
      </c>
      <c r="K173" s="509">
        <v>0</v>
      </c>
    </row>
    <row r="174" spans="1:11" s="509" customFormat="1">
      <c r="A174" s="508" t="s">
        <v>533</v>
      </c>
      <c r="B174" s="509" t="s">
        <v>305</v>
      </c>
      <c r="C174" s="509">
        <v>54</v>
      </c>
      <c r="G174" s="509">
        <v>1</v>
      </c>
      <c r="K174" s="509">
        <v>1</v>
      </c>
    </row>
    <row r="175" spans="1:11" s="509" customFormat="1">
      <c r="A175" s="508" t="s">
        <v>533</v>
      </c>
      <c r="B175" s="509" t="s">
        <v>305</v>
      </c>
      <c r="C175" s="509">
        <v>55</v>
      </c>
      <c r="D175" s="509">
        <v>2</v>
      </c>
      <c r="G175" s="509">
        <v>10</v>
      </c>
      <c r="K175" s="509">
        <v>12</v>
      </c>
    </row>
    <row r="176" spans="1:11" s="509" customFormat="1">
      <c r="A176" s="508" t="s">
        <v>533</v>
      </c>
      <c r="B176" s="509" t="s">
        <v>305</v>
      </c>
      <c r="C176" s="509">
        <v>56</v>
      </c>
      <c r="K176" s="509">
        <v>0</v>
      </c>
    </row>
    <row r="177" spans="1:11" s="509" customFormat="1">
      <c r="A177" s="508" t="s">
        <v>533</v>
      </c>
      <c r="B177" s="509" t="s">
        <v>305</v>
      </c>
      <c r="C177" s="509">
        <v>57</v>
      </c>
      <c r="K177" s="509">
        <v>0</v>
      </c>
    </row>
    <row r="178" spans="1:11" s="509" customFormat="1">
      <c r="A178" s="508" t="s">
        <v>533</v>
      </c>
      <c r="B178" s="509" t="s">
        <v>305</v>
      </c>
      <c r="C178" s="509">
        <v>58</v>
      </c>
      <c r="K178" s="509">
        <v>0</v>
      </c>
    </row>
    <row r="179" spans="1:11" s="509" customFormat="1">
      <c r="A179" s="508" t="s">
        <v>533</v>
      </c>
      <c r="B179" s="509" t="s">
        <v>305</v>
      </c>
      <c r="C179" s="509">
        <v>59</v>
      </c>
      <c r="G179" s="509">
        <v>3</v>
      </c>
      <c r="K179" s="509">
        <v>3</v>
      </c>
    </row>
    <row r="180" spans="1:11" s="509" customFormat="1">
      <c r="A180" s="508" t="s">
        <v>533</v>
      </c>
      <c r="B180" s="509" t="s">
        <v>305</v>
      </c>
      <c r="C180" s="509">
        <v>60</v>
      </c>
      <c r="G180" s="509">
        <v>1</v>
      </c>
      <c r="K180" s="509">
        <v>1</v>
      </c>
    </row>
    <row r="181" spans="1:11" s="509" customFormat="1">
      <c r="A181" s="508" t="s">
        <v>533</v>
      </c>
      <c r="B181" s="509" t="s">
        <v>305</v>
      </c>
      <c r="C181" s="509">
        <v>61</v>
      </c>
      <c r="D181" s="509">
        <v>1</v>
      </c>
      <c r="K181" s="509">
        <v>1</v>
      </c>
    </row>
    <row r="182" spans="1:11" s="509" customFormat="1">
      <c r="A182" s="508" t="s">
        <v>533</v>
      </c>
      <c r="B182" s="509" t="s">
        <v>305</v>
      </c>
      <c r="C182" s="509">
        <v>62</v>
      </c>
      <c r="K182" s="509">
        <v>0</v>
      </c>
    </row>
    <row r="183" spans="1:11" s="509" customFormat="1">
      <c r="A183" s="508" t="s">
        <v>533</v>
      </c>
      <c r="B183" s="509" t="s">
        <v>305</v>
      </c>
      <c r="C183" s="509">
        <v>63</v>
      </c>
      <c r="K183" s="509">
        <v>0</v>
      </c>
    </row>
    <row r="184" spans="1:11" s="509" customFormat="1">
      <c r="A184" s="508" t="s">
        <v>533</v>
      </c>
      <c r="B184" s="509" t="s">
        <v>305</v>
      </c>
      <c r="C184" s="509" t="s">
        <v>1033</v>
      </c>
      <c r="K184" s="509">
        <v>0</v>
      </c>
    </row>
    <row r="185" spans="1:11" s="509" customFormat="1">
      <c r="A185" s="508" t="s">
        <v>533</v>
      </c>
      <c r="B185" s="509" t="s">
        <v>305</v>
      </c>
      <c r="C185" s="509" t="s">
        <v>1034</v>
      </c>
      <c r="K185" s="509">
        <v>0</v>
      </c>
    </row>
    <row r="186" spans="1:11" s="509" customFormat="1">
      <c r="A186" s="508" t="s">
        <v>533</v>
      </c>
      <c r="B186" s="509" t="s">
        <v>305</v>
      </c>
      <c r="C186" s="509">
        <v>64</v>
      </c>
      <c r="K186" s="509">
        <v>0</v>
      </c>
    </row>
    <row r="187" spans="1:11" s="509" customFormat="1">
      <c r="A187" s="508" t="s">
        <v>533</v>
      </c>
      <c r="B187" s="509" t="s">
        <v>305</v>
      </c>
      <c r="C187" s="509" t="s">
        <v>1035</v>
      </c>
      <c r="D187" s="509">
        <v>4</v>
      </c>
      <c r="G187" s="509">
        <v>1</v>
      </c>
      <c r="K187" s="509">
        <v>5</v>
      </c>
    </row>
    <row r="188" spans="1:11" s="509" customFormat="1">
      <c r="A188" s="508" t="s">
        <v>533</v>
      </c>
      <c r="B188" s="509" t="s">
        <v>305</v>
      </c>
      <c r="C188" s="509">
        <v>65</v>
      </c>
      <c r="K188" s="509">
        <v>0</v>
      </c>
    </row>
    <row r="189" spans="1:11" s="509" customFormat="1">
      <c r="A189" s="508" t="s">
        <v>533</v>
      </c>
      <c r="B189" s="509" t="s">
        <v>305</v>
      </c>
      <c r="C189" s="509">
        <v>66</v>
      </c>
      <c r="K189" s="509">
        <v>0</v>
      </c>
    </row>
    <row r="190" spans="1:11" s="509" customFormat="1">
      <c r="A190" s="508" t="s">
        <v>533</v>
      </c>
      <c r="B190" s="509" t="s">
        <v>305</v>
      </c>
      <c r="C190" s="509" t="s">
        <v>1036</v>
      </c>
      <c r="K190" s="509">
        <v>0</v>
      </c>
    </row>
    <row r="191" spans="1:11" s="509" customFormat="1">
      <c r="A191" s="508" t="s">
        <v>533</v>
      </c>
      <c r="B191" s="509" t="s">
        <v>305</v>
      </c>
      <c r="C191" s="509" t="s">
        <v>1037</v>
      </c>
      <c r="D191" s="509">
        <v>5</v>
      </c>
      <c r="G191" s="509">
        <v>2</v>
      </c>
      <c r="K191" s="509">
        <v>7</v>
      </c>
    </row>
    <row r="192" spans="1:11" s="509" customFormat="1">
      <c r="A192" s="508" t="s">
        <v>533</v>
      </c>
      <c r="B192" s="509" t="s">
        <v>305</v>
      </c>
      <c r="C192" s="509" t="s">
        <v>1038</v>
      </c>
      <c r="K192" s="509">
        <v>0</v>
      </c>
    </row>
    <row r="193" spans="1:11" s="509" customFormat="1">
      <c r="A193" s="508" t="s">
        <v>533</v>
      </c>
      <c r="B193" s="509" t="s">
        <v>305</v>
      </c>
      <c r="C193" s="509" t="s">
        <v>1039</v>
      </c>
      <c r="D193" s="509">
        <v>3</v>
      </c>
      <c r="G193" s="509">
        <v>2</v>
      </c>
      <c r="K193" s="509">
        <v>5</v>
      </c>
    </row>
    <row r="194" spans="1:11" s="509" customFormat="1">
      <c r="A194" s="508" t="s">
        <v>533</v>
      </c>
      <c r="B194" s="509" t="s">
        <v>305</v>
      </c>
      <c r="C194" s="509" t="s">
        <v>1040</v>
      </c>
      <c r="K194" s="509">
        <v>0</v>
      </c>
    </row>
    <row r="195" spans="1:11" s="509" customFormat="1">
      <c r="A195" s="508" t="s">
        <v>533</v>
      </c>
      <c r="B195" s="509" t="s">
        <v>305</v>
      </c>
      <c r="C195" s="509" t="s">
        <v>1041</v>
      </c>
      <c r="K195" s="509">
        <v>0</v>
      </c>
    </row>
    <row r="196" spans="1:11" s="509" customFormat="1">
      <c r="A196" s="508" t="s">
        <v>533</v>
      </c>
      <c r="B196" s="509" t="s">
        <v>305</v>
      </c>
      <c r="C196" s="509" t="s">
        <v>1042</v>
      </c>
      <c r="K196" s="509">
        <v>0</v>
      </c>
    </row>
    <row r="197" spans="1:11" s="509" customFormat="1">
      <c r="A197" s="508" t="s">
        <v>533</v>
      </c>
      <c r="B197" s="509" t="s">
        <v>305</v>
      </c>
      <c r="C197" s="509">
        <v>67</v>
      </c>
      <c r="K197" s="509">
        <v>0</v>
      </c>
    </row>
    <row r="198" spans="1:11" s="509" customFormat="1">
      <c r="A198" s="508" t="s">
        <v>533</v>
      </c>
      <c r="B198" s="509" t="s">
        <v>305</v>
      </c>
      <c r="C198" s="509">
        <v>68</v>
      </c>
      <c r="K198" s="509">
        <v>0</v>
      </c>
    </row>
    <row r="199" spans="1:11" s="509" customFormat="1">
      <c r="A199" s="508" t="s">
        <v>533</v>
      </c>
      <c r="B199" s="509" t="s">
        <v>305</v>
      </c>
      <c r="C199" s="509" t="s">
        <v>1043</v>
      </c>
      <c r="D199" s="509">
        <v>1</v>
      </c>
      <c r="K199" s="509">
        <v>1</v>
      </c>
    </row>
    <row r="200" spans="1:11" s="509" customFormat="1">
      <c r="A200" s="508" t="s">
        <v>533</v>
      </c>
      <c r="B200" s="509" t="s">
        <v>305</v>
      </c>
      <c r="C200" s="509">
        <v>69</v>
      </c>
      <c r="K200" s="509">
        <v>0</v>
      </c>
    </row>
    <row r="201" spans="1:11" s="509" customFormat="1">
      <c r="A201" s="508" t="s">
        <v>533</v>
      </c>
      <c r="B201" s="509" t="s">
        <v>305</v>
      </c>
      <c r="C201" s="509" t="s">
        <v>1044</v>
      </c>
      <c r="K201" s="509">
        <v>0</v>
      </c>
    </row>
    <row r="202" spans="1:11" s="509" customFormat="1">
      <c r="A202" s="508" t="s">
        <v>533</v>
      </c>
      <c r="B202" s="509" t="s">
        <v>305</v>
      </c>
      <c r="C202" s="509" t="s">
        <v>1045</v>
      </c>
      <c r="K202" s="509">
        <v>0</v>
      </c>
    </row>
    <row r="203" spans="1:11" s="509" customFormat="1">
      <c r="A203" s="508" t="s">
        <v>533</v>
      </c>
      <c r="B203" s="509" t="s">
        <v>305</v>
      </c>
      <c r="C203" s="509">
        <v>70</v>
      </c>
      <c r="K203" s="509">
        <v>0</v>
      </c>
    </row>
    <row r="204" spans="1:11" s="509" customFormat="1">
      <c r="A204" s="508" t="s">
        <v>533</v>
      </c>
      <c r="B204" s="509" t="s">
        <v>305</v>
      </c>
      <c r="C204" s="509" t="s">
        <v>1046</v>
      </c>
      <c r="G204" s="509">
        <v>1</v>
      </c>
      <c r="K204" s="509">
        <v>1</v>
      </c>
    </row>
    <row r="205" spans="1:11" s="509" customFormat="1">
      <c r="A205" s="508" t="s">
        <v>533</v>
      </c>
      <c r="B205" s="509" t="s">
        <v>305</v>
      </c>
      <c r="C205" s="509">
        <v>71</v>
      </c>
      <c r="D205" s="509">
        <v>3</v>
      </c>
      <c r="G205" s="509">
        <v>6</v>
      </c>
      <c r="K205" s="509">
        <v>9</v>
      </c>
    </row>
    <row r="206" spans="1:11" s="509" customFormat="1">
      <c r="A206" s="508" t="s">
        <v>533</v>
      </c>
      <c r="B206" s="509" t="s">
        <v>305</v>
      </c>
      <c r="C206" s="509" t="s">
        <v>1047</v>
      </c>
      <c r="D206" s="509">
        <v>2</v>
      </c>
      <c r="K206" s="509">
        <v>2</v>
      </c>
    </row>
    <row r="207" spans="1:11" s="509" customFormat="1">
      <c r="A207" s="508" t="s">
        <v>533</v>
      </c>
      <c r="B207" s="509" t="s">
        <v>305</v>
      </c>
      <c r="C207" s="509" t="s">
        <v>1048</v>
      </c>
      <c r="K207" s="509">
        <v>0</v>
      </c>
    </row>
    <row r="208" spans="1:11" s="509" customFormat="1">
      <c r="A208" s="508" t="s">
        <v>533</v>
      </c>
      <c r="B208" s="509" t="s">
        <v>305</v>
      </c>
      <c r="C208" s="509" t="s">
        <v>1049</v>
      </c>
      <c r="D208" s="509">
        <v>1</v>
      </c>
      <c r="G208" s="509">
        <v>2</v>
      </c>
      <c r="K208" s="509">
        <v>3</v>
      </c>
    </row>
    <row r="209" spans="1:11" s="509" customFormat="1">
      <c r="A209" s="508" t="s">
        <v>533</v>
      </c>
      <c r="B209" s="509" t="s">
        <v>305</v>
      </c>
      <c r="C209" s="509" t="s">
        <v>1050</v>
      </c>
      <c r="K209" s="509">
        <v>0</v>
      </c>
    </row>
    <row r="210" spans="1:11" s="509" customFormat="1">
      <c r="A210" s="508" t="s">
        <v>533</v>
      </c>
      <c r="B210" s="509" t="s">
        <v>305</v>
      </c>
      <c r="C210" s="509" t="s">
        <v>1051</v>
      </c>
      <c r="K210" s="509">
        <v>0</v>
      </c>
    </row>
    <row r="211" spans="1:11" s="509" customFormat="1">
      <c r="A211" s="508" t="s">
        <v>533</v>
      </c>
      <c r="B211" s="509" t="s">
        <v>305</v>
      </c>
      <c r="C211" s="509">
        <v>72</v>
      </c>
      <c r="D211" s="509">
        <v>7</v>
      </c>
      <c r="K211" s="509">
        <v>7</v>
      </c>
    </row>
    <row r="212" spans="1:11" s="509" customFormat="1">
      <c r="A212" s="508" t="s">
        <v>533</v>
      </c>
      <c r="B212" s="509" t="s">
        <v>305</v>
      </c>
      <c r="C212" s="509">
        <v>73</v>
      </c>
      <c r="D212" s="509">
        <v>9</v>
      </c>
      <c r="K212" s="509">
        <v>9</v>
      </c>
    </row>
    <row r="213" spans="1:11" s="509" customFormat="1">
      <c r="A213" s="508" t="s">
        <v>533</v>
      </c>
      <c r="B213" s="509" t="s">
        <v>305</v>
      </c>
      <c r="C213" s="509">
        <v>74</v>
      </c>
      <c r="G213" s="509">
        <v>1</v>
      </c>
      <c r="K213" s="509">
        <v>1</v>
      </c>
    </row>
    <row r="214" spans="1:11" s="509" customFormat="1">
      <c r="A214" s="508" t="s">
        <v>533</v>
      </c>
      <c r="B214" s="509" t="s">
        <v>305</v>
      </c>
      <c r="C214" s="509" t="s">
        <v>4570</v>
      </c>
      <c r="K214" s="509">
        <v>0</v>
      </c>
    </row>
    <row r="215" spans="1:11" s="509" customFormat="1">
      <c r="A215" s="508" t="s">
        <v>533</v>
      </c>
      <c r="B215" s="509" t="s">
        <v>305</v>
      </c>
      <c r="C215" s="509" t="s">
        <v>4571</v>
      </c>
      <c r="D215" s="509">
        <v>44</v>
      </c>
      <c r="E215" s="509">
        <v>2</v>
      </c>
      <c r="F215" s="509">
        <v>0</v>
      </c>
      <c r="G215" s="509">
        <v>39</v>
      </c>
      <c r="H215" s="509">
        <v>1</v>
      </c>
      <c r="I215" s="509">
        <v>0</v>
      </c>
      <c r="J215" s="509">
        <v>97</v>
      </c>
      <c r="K215" s="509">
        <v>83</v>
      </c>
    </row>
    <row r="216" spans="1:11" s="509" customFormat="1">
      <c r="A216" s="508" t="s">
        <v>534</v>
      </c>
      <c r="B216" s="509" t="s">
        <v>306</v>
      </c>
      <c r="C216" s="509">
        <v>1</v>
      </c>
      <c r="K216" s="509">
        <v>0</v>
      </c>
    </row>
    <row r="217" spans="1:11" s="509" customFormat="1">
      <c r="A217" s="508" t="s">
        <v>534</v>
      </c>
      <c r="B217" s="509" t="s">
        <v>306</v>
      </c>
      <c r="C217" s="509" t="s">
        <v>1023</v>
      </c>
      <c r="G217" s="509">
        <v>1</v>
      </c>
      <c r="K217" s="509">
        <v>1</v>
      </c>
    </row>
    <row r="218" spans="1:11" s="509" customFormat="1">
      <c r="A218" s="508" t="s">
        <v>534</v>
      </c>
      <c r="B218" s="509" t="s">
        <v>306</v>
      </c>
      <c r="C218" s="509">
        <v>2</v>
      </c>
      <c r="D218" s="509">
        <v>2</v>
      </c>
      <c r="K218" s="509">
        <v>2</v>
      </c>
    </row>
    <row r="219" spans="1:11" s="509" customFormat="1">
      <c r="A219" s="508" t="s">
        <v>534</v>
      </c>
      <c r="B219" s="509" t="s">
        <v>306</v>
      </c>
      <c r="C219" s="509">
        <v>3</v>
      </c>
      <c r="D219" s="509">
        <v>5</v>
      </c>
      <c r="G219" s="509">
        <v>33</v>
      </c>
      <c r="K219" s="509">
        <v>38</v>
      </c>
    </row>
    <row r="220" spans="1:11" s="509" customFormat="1">
      <c r="A220" s="508" t="s">
        <v>534</v>
      </c>
      <c r="B220" s="509" t="s">
        <v>306</v>
      </c>
      <c r="C220" s="509">
        <v>4</v>
      </c>
      <c r="D220" s="509">
        <v>1</v>
      </c>
      <c r="G220" s="509">
        <v>4</v>
      </c>
      <c r="K220" s="509">
        <v>5</v>
      </c>
    </row>
    <row r="221" spans="1:11" s="509" customFormat="1">
      <c r="A221" s="508" t="s">
        <v>534</v>
      </c>
      <c r="B221" s="509" t="s">
        <v>306</v>
      </c>
      <c r="C221" s="509">
        <v>5</v>
      </c>
      <c r="K221" s="509">
        <v>0</v>
      </c>
    </row>
    <row r="222" spans="1:11" s="509" customFormat="1">
      <c r="A222" s="508" t="s">
        <v>534</v>
      </c>
      <c r="B222" s="509" t="s">
        <v>306</v>
      </c>
      <c r="C222" s="509">
        <v>6</v>
      </c>
      <c r="K222" s="509">
        <v>0</v>
      </c>
    </row>
    <row r="223" spans="1:11" s="509" customFormat="1">
      <c r="A223" s="508" t="s">
        <v>534</v>
      </c>
      <c r="B223" s="509" t="s">
        <v>306</v>
      </c>
      <c r="C223" s="509">
        <v>7</v>
      </c>
      <c r="K223" s="509">
        <v>0</v>
      </c>
    </row>
    <row r="224" spans="1:11" s="509" customFormat="1">
      <c r="A224" s="508" t="s">
        <v>534</v>
      </c>
      <c r="B224" s="509" t="s">
        <v>306</v>
      </c>
      <c r="C224" s="509">
        <v>8</v>
      </c>
      <c r="K224" s="509">
        <v>0</v>
      </c>
    </row>
    <row r="225" spans="1:11" s="509" customFormat="1">
      <c r="A225" s="508" t="s">
        <v>534</v>
      </c>
      <c r="B225" s="509" t="s">
        <v>306</v>
      </c>
      <c r="C225" s="509">
        <v>9</v>
      </c>
      <c r="K225" s="509">
        <v>0</v>
      </c>
    </row>
    <row r="226" spans="1:11" s="509" customFormat="1">
      <c r="A226" s="508" t="s">
        <v>534</v>
      </c>
      <c r="B226" s="509" t="s">
        <v>306</v>
      </c>
      <c r="C226" s="509">
        <v>10</v>
      </c>
      <c r="G226" s="509">
        <v>2</v>
      </c>
      <c r="K226" s="509">
        <v>2</v>
      </c>
    </row>
    <row r="227" spans="1:11" s="509" customFormat="1">
      <c r="A227" s="508" t="s">
        <v>534</v>
      </c>
      <c r="B227" s="509" t="s">
        <v>306</v>
      </c>
      <c r="C227" s="509">
        <v>11</v>
      </c>
      <c r="K227" s="509">
        <v>0</v>
      </c>
    </row>
    <row r="228" spans="1:11" s="509" customFormat="1">
      <c r="A228" s="508" t="s">
        <v>534</v>
      </c>
      <c r="B228" s="509" t="s">
        <v>306</v>
      </c>
      <c r="C228" s="509">
        <v>12</v>
      </c>
      <c r="D228" s="509">
        <v>1</v>
      </c>
      <c r="K228" s="509">
        <v>1</v>
      </c>
    </row>
    <row r="229" spans="1:11" s="509" customFormat="1">
      <c r="A229" s="508" t="s">
        <v>534</v>
      </c>
      <c r="B229" s="509" t="s">
        <v>306</v>
      </c>
      <c r="C229" s="509">
        <v>13</v>
      </c>
      <c r="K229" s="509">
        <v>0</v>
      </c>
    </row>
    <row r="230" spans="1:11" s="509" customFormat="1">
      <c r="A230" s="508" t="s">
        <v>534</v>
      </c>
      <c r="B230" s="509" t="s">
        <v>306</v>
      </c>
      <c r="C230" s="509">
        <v>14</v>
      </c>
      <c r="K230" s="509">
        <v>0</v>
      </c>
    </row>
    <row r="231" spans="1:11" s="509" customFormat="1">
      <c r="A231" s="508" t="s">
        <v>534</v>
      </c>
      <c r="B231" s="509" t="s">
        <v>306</v>
      </c>
      <c r="C231" s="509">
        <v>15</v>
      </c>
      <c r="K231" s="509">
        <v>0</v>
      </c>
    </row>
    <row r="232" spans="1:11" s="509" customFormat="1">
      <c r="A232" s="508" t="s">
        <v>534</v>
      </c>
      <c r="B232" s="509" t="s">
        <v>306</v>
      </c>
      <c r="C232" s="509">
        <v>16</v>
      </c>
      <c r="G232" s="509">
        <v>1</v>
      </c>
      <c r="K232" s="509">
        <v>1</v>
      </c>
    </row>
    <row r="233" spans="1:11" s="509" customFormat="1">
      <c r="A233" s="508" t="s">
        <v>534</v>
      </c>
      <c r="B233" s="509" t="s">
        <v>306</v>
      </c>
      <c r="C233" s="509">
        <v>17</v>
      </c>
      <c r="G233" s="509">
        <v>5</v>
      </c>
      <c r="K233" s="509">
        <v>5</v>
      </c>
    </row>
    <row r="234" spans="1:11" s="509" customFormat="1">
      <c r="A234" s="508" t="s">
        <v>534</v>
      </c>
      <c r="B234" s="509" t="s">
        <v>306</v>
      </c>
      <c r="C234" s="509">
        <v>18</v>
      </c>
      <c r="K234" s="509">
        <v>0</v>
      </c>
    </row>
    <row r="235" spans="1:11" s="509" customFormat="1">
      <c r="A235" s="508" t="s">
        <v>534</v>
      </c>
      <c r="B235" s="509" t="s">
        <v>306</v>
      </c>
      <c r="C235" s="509" t="s">
        <v>1024</v>
      </c>
      <c r="K235" s="509">
        <v>0</v>
      </c>
    </row>
    <row r="236" spans="1:11" s="509" customFormat="1">
      <c r="A236" s="508" t="s">
        <v>534</v>
      </c>
      <c r="B236" s="509" t="s">
        <v>306</v>
      </c>
      <c r="C236" s="509" t="s">
        <v>1025</v>
      </c>
      <c r="K236" s="509">
        <v>0</v>
      </c>
    </row>
    <row r="237" spans="1:11" s="509" customFormat="1">
      <c r="A237" s="508" t="s">
        <v>534</v>
      </c>
      <c r="B237" s="509" t="s">
        <v>306</v>
      </c>
      <c r="C237" s="509">
        <v>19</v>
      </c>
      <c r="K237" s="509">
        <v>0</v>
      </c>
    </row>
    <row r="238" spans="1:11" s="509" customFormat="1">
      <c r="A238" s="508" t="s">
        <v>534</v>
      </c>
      <c r="B238" s="509" t="s">
        <v>306</v>
      </c>
      <c r="C238" s="509">
        <v>20</v>
      </c>
      <c r="K238" s="509">
        <v>0</v>
      </c>
    </row>
    <row r="239" spans="1:11" s="509" customFormat="1">
      <c r="A239" s="508" t="s">
        <v>534</v>
      </c>
      <c r="B239" s="509" t="s">
        <v>306</v>
      </c>
      <c r="C239" s="509">
        <v>21</v>
      </c>
      <c r="K239" s="509">
        <v>0</v>
      </c>
    </row>
    <row r="240" spans="1:11" s="509" customFormat="1">
      <c r="A240" s="508" t="s">
        <v>534</v>
      </c>
      <c r="B240" s="509" t="s">
        <v>306</v>
      </c>
      <c r="C240" s="509" t="s">
        <v>1026</v>
      </c>
      <c r="K240" s="509">
        <v>0</v>
      </c>
    </row>
    <row r="241" spans="1:11" s="509" customFormat="1">
      <c r="A241" s="508" t="s">
        <v>534</v>
      </c>
      <c r="B241" s="509" t="s">
        <v>306</v>
      </c>
      <c r="C241" s="509" t="s">
        <v>1027</v>
      </c>
      <c r="K241" s="509">
        <v>0</v>
      </c>
    </row>
    <row r="242" spans="1:11" s="509" customFormat="1">
      <c r="A242" s="508" t="s">
        <v>534</v>
      </c>
      <c r="B242" s="509" t="s">
        <v>306</v>
      </c>
      <c r="C242" s="509" t="s">
        <v>1028</v>
      </c>
      <c r="K242" s="509">
        <v>0</v>
      </c>
    </row>
    <row r="243" spans="1:11" s="509" customFormat="1">
      <c r="A243" s="508" t="s">
        <v>534</v>
      </c>
      <c r="B243" s="509" t="s">
        <v>306</v>
      </c>
      <c r="C243" s="509">
        <v>22</v>
      </c>
      <c r="K243" s="509">
        <v>0</v>
      </c>
    </row>
    <row r="244" spans="1:11" s="509" customFormat="1">
      <c r="A244" s="508" t="s">
        <v>534</v>
      </c>
      <c r="B244" s="509" t="s">
        <v>306</v>
      </c>
      <c r="C244" s="509">
        <v>23</v>
      </c>
      <c r="K244" s="509">
        <v>0</v>
      </c>
    </row>
    <row r="245" spans="1:11" s="509" customFormat="1">
      <c r="A245" s="508" t="s">
        <v>534</v>
      </c>
      <c r="B245" s="509" t="s">
        <v>306</v>
      </c>
      <c r="C245" s="509" t="s">
        <v>1029</v>
      </c>
      <c r="K245" s="509">
        <v>0</v>
      </c>
    </row>
    <row r="246" spans="1:11" s="509" customFormat="1">
      <c r="A246" s="508" t="s">
        <v>534</v>
      </c>
      <c r="B246" s="509" t="s">
        <v>306</v>
      </c>
      <c r="C246" s="509">
        <v>24</v>
      </c>
      <c r="K246" s="509">
        <v>0</v>
      </c>
    </row>
    <row r="247" spans="1:11" s="509" customFormat="1">
      <c r="A247" s="508" t="s">
        <v>534</v>
      </c>
      <c r="B247" s="509" t="s">
        <v>306</v>
      </c>
      <c r="C247" s="509">
        <v>25</v>
      </c>
    </row>
    <row r="248" spans="1:11" s="509" customFormat="1">
      <c r="A248" s="508" t="s">
        <v>534</v>
      </c>
      <c r="B248" s="509" t="s">
        <v>306</v>
      </c>
      <c r="C248" s="509">
        <v>26</v>
      </c>
      <c r="K248" s="509">
        <v>0</v>
      </c>
    </row>
    <row r="249" spans="1:11" s="509" customFormat="1">
      <c r="A249" s="508" t="s">
        <v>534</v>
      </c>
      <c r="B249" s="509" t="s">
        <v>306</v>
      </c>
      <c r="C249" s="509">
        <v>27</v>
      </c>
      <c r="K249" s="509">
        <v>0</v>
      </c>
    </row>
    <row r="250" spans="1:11" s="509" customFormat="1">
      <c r="A250" s="508" t="s">
        <v>534</v>
      </c>
      <c r="B250" s="509" t="s">
        <v>306</v>
      </c>
      <c r="C250" s="509">
        <v>28</v>
      </c>
      <c r="K250" s="509">
        <v>0</v>
      </c>
    </row>
    <row r="251" spans="1:11" s="509" customFormat="1">
      <c r="A251" s="508" t="s">
        <v>534</v>
      </c>
      <c r="B251" s="509" t="s">
        <v>306</v>
      </c>
      <c r="C251" s="509">
        <v>29</v>
      </c>
      <c r="K251" s="509">
        <v>0</v>
      </c>
    </row>
    <row r="252" spans="1:11" s="509" customFormat="1">
      <c r="A252" s="508" t="s">
        <v>534</v>
      </c>
      <c r="B252" s="509" t="s">
        <v>306</v>
      </c>
      <c r="C252" s="509">
        <v>30</v>
      </c>
      <c r="K252" s="509">
        <v>0</v>
      </c>
    </row>
    <row r="253" spans="1:11" s="509" customFormat="1">
      <c r="A253" s="508" t="s">
        <v>534</v>
      </c>
      <c r="B253" s="509" t="s">
        <v>306</v>
      </c>
      <c r="C253" s="509">
        <v>31</v>
      </c>
      <c r="K253" s="509">
        <v>0</v>
      </c>
    </row>
    <row r="254" spans="1:11" s="509" customFormat="1">
      <c r="A254" s="508" t="s">
        <v>534</v>
      </c>
      <c r="B254" s="509" t="s">
        <v>306</v>
      </c>
      <c r="C254" s="509">
        <v>32</v>
      </c>
      <c r="K254" s="509">
        <v>0</v>
      </c>
    </row>
    <row r="255" spans="1:11" s="509" customFormat="1">
      <c r="A255" s="508" t="s">
        <v>534</v>
      </c>
      <c r="B255" s="509" t="s">
        <v>306</v>
      </c>
      <c r="C255" s="509">
        <v>33</v>
      </c>
      <c r="K255" s="509">
        <v>0</v>
      </c>
    </row>
    <row r="256" spans="1:11" s="509" customFormat="1">
      <c r="A256" s="508" t="s">
        <v>534</v>
      </c>
      <c r="B256" s="509" t="s">
        <v>306</v>
      </c>
      <c r="C256" s="509">
        <v>34</v>
      </c>
      <c r="K256" s="509">
        <v>0</v>
      </c>
    </row>
    <row r="257" spans="1:11" s="509" customFormat="1">
      <c r="A257" s="508" t="s">
        <v>534</v>
      </c>
      <c r="B257" s="509" t="s">
        <v>306</v>
      </c>
      <c r="C257" s="509">
        <v>35</v>
      </c>
      <c r="K257" s="509">
        <v>0</v>
      </c>
    </row>
    <row r="258" spans="1:11" s="509" customFormat="1">
      <c r="A258" s="508" t="s">
        <v>534</v>
      </c>
      <c r="B258" s="509" t="s">
        <v>306</v>
      </c>
      <c r="C258" s="509">
        <v>36</v>
      </c>
      <c r="K258" s="509">
        <v>0</v>
      </c>
    </row>
    <row r="259" spans="1:11" s="509" customFormat="1">
      <c r="A259" s="508" t="s">
        <v>534</v>
      </c>
      <c r="B259" s="509" t="s">
        <v>306</v>
      </c>
      <c r="C259" s="509">
        <v>37</v>
      </c>
      <c r="K259" s="509">
        <v>0</v>
      </c>
    </row>
    <row r="260" spans="1:11" s="509" customFormat="1">
      <c r="A260" s="508" t="s">
        <v>534</v>
      </c>
      <c r="B260" s="509" t="s">
        <v>306</v>
      </c>
      <c r="C260" s="509">
        <v>38</v>
      </c>
      <c r="K260" s="509">
        <v>0</v>
      </c>
    </row>
    <row r="261" spans="1:11" s="509" customFormat="1">
      <c r="A261" s="508" t="s">
        <v>534</v>
      </c>
      <c r="B261" s="509" t="s">
        <v>306</v>
      </c>
      <c r="C261" s="509" t="s">
        <v>1030</v>
      </c>
      <c r="K261" s="509">
        <v>0</v>
      </c>
    </row>
    <row r="262" spans="1:11" s="509" customFormat="1">
      <c r="A262" s="508" t="s">
        <v>534</v>
      </c>
      <c r="B262" s="509" t="s">
        <v>306</v>
      </c>
      <c r="C262" s="509">
        <v>39</v>
      </c>
      <c r="K262" s="509">
        <v>0</v>
      </c>
    </row>
    <row r="263" spans="1:11" s="509" customFormat="1">
      <c r="A263" s="508" t="s">
        <v>534</v>
      </c>
      <c r="B263" s="509" t="s">
        <v>306</v>
      </c>
      <c r="C263" s="509">
        <v>40</v>
      </c>
      <c r="K263" s="509">
        <v>0</v>
      </c>
    </row>
    <row r="264" spans="1:11" s="509" customFormat="1">
      <c r="A264" s="508" t="s">
        <v>534</v>
      </c>
      <c r="B264" s="509" t="s">
        <v>306</v>
      </c>
      <c r="C264" s="509">
        <v>41</v>
      </c>
      <c r="K264" s="509">
        <v>0</v>
      </c>
    </row>
    <row r="265" spans="1:11" s="509" customFormat="1">
      <c r="A265" s="508" t="s">
        <v>534</v>
      </c>
      <c r="B265" s="509" t="s">
        <v>306</v>
      </c>
      <c r="C265" s="509">
        <v>42</v>
      </c>
      <c r="K265" s="509">
        <v>0</v>
      </c>
    </row>
    <row r="266" spans="1:11" s="509" customFormat="1">
      <c r="A266" s="508" t="s">
        <v>534</v>
      </c>
      <c r="B266" s="509" t="s">
        <v>306</v>
      </c>
      <c r="C266" s="509">
        <v>43</v>
      </c>
      <c r="K266" s="509">
        <v>0</v>
      </c>
    </row>
    <row r="267" spans="1:11" s="509" customFormat="1">
      <c r="A267" s="508" t="s">
        <v>534</v>
      </c>
      <c r="B267" s="509" t="s">
        <v>306</v>
      </c>
      <c r="C267" s="509">
        <v>44</v>
      </c>
      <c r="K267" s="509">
        <v>0</v>
      </c>
    </row>
    <row r="268" spans="1:11" s="509" customFormat="1">
      <c r="A268" s="508" t="s">
        <v>534</v>
      </c>
      <c r="B268" s="509" t="s">
        <v>306</v>
      </c>
      <c r="C268" s="509">
        <v>45</v>
      </c>
      <c r="K268" s="509">
        <v>0</v>
      </c>
    </row>
    <row r="269" spans="1:11" s="509" customFormat="1">
      <c r="A269" s="508" t="s">
        <v>534</v>
      </c>
      <c r="B269" s="509" t="s">
        <v>306</v>
      </c>
      <c r="C269" s="509">
        <v>46</v>
      </c>
      <c r="K269" s="509">
        <v>0</v>
      </c>
    </row>
    <row r="270" spans="1:11" s="509" customFormat="1">
      <c r="A270" s="508" t="s">
        <v>534</v>
      </c>
      <c r="B270" s="509" t="s">
        <v>306</v>
      </c>
      <c r="C270" s="509">
        <v>47</v>
      </c>
      <c r="K270" s="509">
        <v>0</v>
      </c>
    </row>
    <row r="271" spans="1:11" s="509" customFormat="1">
      <c r="A271" s="508" t="s">
        <v>534</v>
      </c>
      <c r="B271" s="509" t="s">
        <v>306</v>
      </c>
      <c r="C271" s="509">
        <v>48</v>
      </c>
      <c r="K271" s="509">
        <v>0</v>
      </c>
    </row>
    <row r="272" spans="1:11" s="509" customFormat="1">
      <c r="A272" s="508" t="s">
        <v>534</v>
      </c>
      <c r="B272" s="509" t="s">
        <v>306</v>
      </c>
      <c r="C272" s="509">
        <v>49</v>
      </c>
      <c r="G272" s="509">
        <v>1</v>
      </c>
      <c r="H272" s="509">
        <v>1</v>
      </c>
      <c r="K272" s="509">
        <v>1</v>
      </c>
    </row>
    <row r="273" spans="1:11" s="509" customFormat="1">
      <c r="A273" s="508" t="s">
        <v>534</v>
      </c>
      <c r="B273" s="509" t="s">
        <v>306</v>
      </c>
      <c r="C273" s="509">
        <v>50</v>
      </c>
      <c r="K273" s="509">
        <v>0</v>
      </c>
    </row>
    <row r="274" spans="1:11" s="509" customFormat="1">
      <c r="A274" s="508" t="s">
        <v>534</v>
      </c>
      <c r="B274" s="509" t="s">
        <v>306</v>
      </c>
      <c r="C274" s="509">
        <v>51</v>
      </c>
      <c r="K274" s="509">
        <v>0</v>
      </c>
    </row>
    <row r="275" spans="1:11" s="509" customFormat="1">
      <c r="A275" s="508" t="s">
        <v>534</v>
      </c>
      <c r="B275" s="509" t="s">
        <v>306</v>
      </c>
      <c r="C275" s="509" t="s">
        <v>1031</v>
      </c>
      <c r="K275" s="509">
        <v>0</v>
      </c>
    </row>
    <row r="276" spans="1:11" s="509" customFormat="1">
      <c r="A276" s="508" t="s">
        <v>534</v>
      </c>
      <c r="B276" s="509" t="s">
        <v>306</v>
      </c>
      <c r="C276" s="509" t="s">
        <v>1032</v>
      </c>
      <c r="K276" s="509">
        <v>0</v>
      </c>
    </row>
    <row r="277" spans="1:11" s="509" customFormat="1">
      <c r="A277" s="508" t="s">
        <v>534</v>
      </c>
      <c r="B277" s="509" t="s">
        <v>306</v>
      </c>
      <c r="C277" s="509">
        <v>52</v>
      </c>
      <c r="K277" s="509">
        <v>0</v>
      </c>
    </row>
    <row r="278" spans="1:11" s="509" customFormat="1">
      <c r="A278" s="508" t="s">
        <v>534</v>
      </c>
      <c r="B278" s="509" t="s">
        <v>306</v>
      </c>
      <c r="C278" s="509">
        <v>53</v>
      </c>
      <c r="K278" s="509">
        <v>0</v>
      </c>
    </row>
    <row r="279" spans="1:11" s="509" customFormat="1">
      <c r="A279" s="508" t="s">
        <v>534</v>
      </c>
      <c r="B279" s="509" t="s">
        <v>306</v>
      </c>
      <c r="C279" s="509">
        <v>54</v>
      </c>
      <c r="K279" s="509">
        <v>0</v>
      </c>
    </row>
    <row r="280" spans="1:11" s="509" customFormat="1">
      <c r="A280" s="508" t="s">
        <v>534</v>
      </c>
      <c r="B280" s="509" t="s">
        <v>306</v>
      </c>
      <c r="C280" s="509">
        <v>55</v>
      </c>
      <c r="G280" s="509">
        <v>2</v>
      </c>
      <c r="K280" s="509">
        <v>2</v>
      </c>
    </row>
    <row r="281" spans="1:11" s="509" customFormat="1">
      <c r="A281" s="508" t="s">
        <v>534</v>
      </c>
      <c r="B281" s="509" t="s">
        <v>306</v>
      </c>
      <c r="C281" s="509">
        <v>56</v>
      </c>
      <c r="K281" s="509">
        <v>0</v>
      </c>
    </row>
    <row r="282" spans="1:11" s="509" customFormat="1">
      <c r="A282" s="508" t="s">
        <v>534</v>
      </c>
      <c r="B282" s="509" t="s">
        <v>306</v>
      </c>
      <c r="C282" s="509">
        <v>57</v>
      </c>
      <c r="K282" s="509">
        <v>0</v>
      </c>
    </row>
    <row r="283" spans="1:11" s="509" customFormat="1">
      <c r="A283" s="508" t="s">
        <v>534</v>
      </c>
      <c r="B283" s="509" t="s">
        <v>306</v>
      </c>
      <c r="C283" s="509">
        <v>58</v>
      </c>
      <c r="K283" s="509">
        <v>0</v>
      </c>
    </row>
    <row r="284" spans="1:11" s="509" customFormat="1">
      <c r="A284" s="508" t="s">
        <v>534</v>
      </c>
      <c r="B284" s="509" t="s">
        <v>306</v>
      </c>
      <c r="C284" s="509">
        <v>59</v>
      </c>
      <c r="K284" s="509">
        <v>0</v>
      </c>
    </row>
    <row r="285" spans="1:11" s="509" customFormat="1">
      <c r="A285" s="508" t="s">
        <v>534</v>
      </c>
      <c r="B285" s="509" t="s">
        <v>306</v>
      </c>
      <c r="C285" s="509">
        <v>60</v>
      </c>
      <c r="G285" s="509">
        <v>1</v>
      </c>
      <c r="K285" s="509">
        <v>1</v>
      </c>
    </row>
    <row r="286" spans="1:11" s="509" customFormat="1">
      <c r="A286" s="508" t="s">
        <v>534</v>
      </c>
      <c r="B286" s="509" t="s">
        <v>306</v>
      </c>
      <c r="C286" s="509">
        <v>61</v>
      </c>
      <c r="K286" s="509">
        <v>0</v>
      </c>
    </row>
    <row r="287" spans="1:11" s="509" customFormat="1">
      <c r="A287" s="508" t="s">
        <v>534</v>
      </c>
      <c r="B287" s="509" t="s">
        <v>306</v>
      </c>
      <c r="C287" s="509">
        <v>62</v>
      </c>
      <c r="K287" s="509">
        <v>0</v>
      </c>
    </row>
    <row r="288" spans="1:11" s="509" customFormat="1">
      <c r="A288" s="508" t="s">
        <v>534</v>
      </c>
      <c r="B288" s="509" t="s">
        <v>306</v>
      </c>
      <c r="C288" s="509">
        <v>63</v>
      </c>
      <c r="K288" s="509">
        <v>0</v>
      </c>
    </row>
    <row r="289" spans="1:11" s="509" customFormat="1">
      <c r="A289" s="508" t="s">
        <v>534</v>
      </c>
      <c r="B289" s="509" t="s">
        <v>306</v>
      </c>
      <c r="C289" s="509" t="s">
        <v>1033</v>
      </c>
      <c r="K289" s="509">
        <v>0</v>
      </c>
    </row>
    <row r="290" spans="1:11" s="509" customFormat="1">
      <c r="A290" s="508" t="s">
        <v>534</v>
      </c>
      <c r="B290" s="509" t="s">
        <v>306</v>
      </c>
      <c r="C290" s="509" t="s">
        <v>1034</v>
      </c>
      <c r="K290" s="509">
        <v>0</v>
      </c>
    </row>
    <row r="291" spans="1:11" s="509" customFormat="1">
      <c r="A291" s="508" t="s">
        <v>534</v>
      </c>
      <c r="B291" s="509" t="s">
        <v>306</v>
      </c>
      <c r="C291" s="509">
        <v>64</v>
      </c>
      <c r="K291" s="509">
        <v>0</v>
      </c>
    </row>
    <row r="292" spans="1:11" s="509" customFormat="1">
      <c r="A292" s="508" t="s">
        <v>534</v>
      </c>
      <c r="B292" s="509" t="s">
        <v>306</v>
      </c>
      <c r="C292" s="509" t="s">
        <v>1035</v>
      </c>
      <c r="D292" s="509">
        <v>2</v>
      </c>
      <c r="K292" s="509">
        <v>2</v>
      </c>
    </row>
    <row r="293" spans="1:11" s="509" customFormat="1">
      <c r="A293" s="508" t="s">
        <v>534</v>
      </c>
      <c r="B293" s="509" t="s">
        <v>306</v>
      </c>
      <c r="C293" s="509">
        <v>65</v>
      </c>
      <c r="K293" s="509">
        <v>0</v>
      </c>
    </row>
    <row r="294" spans="1:11" s="509" customFormat="1">
      <c r="A294" s="508" t="s">
        <v>534</v>
      </c>
      <c r="B294" s="509" t="s">
        <v>306</v>
      </c>
      <c r="C294" s="509">
        <v>66</v>
      </c>
      <c r="K294" s="509">
        <v>0</v>
      </c>
    </row>
    <row r="295" spans="1:11" s="509" customFormat="1">
      <c r="A295" s="508" t="s">
        <v>534</v>
      </c>
      <c r="B295" s="509" t="s">
        <v>306</v>
      </c>
      <c r="C295" s="509" t="s">
        <v>1036</v>
      </c>
      <c r="K295" s="509">
        <v>0</v>
      </c>
    </row>
    <row r="296" spans="1:11" s="509" customFormat="1">
      <c r="A296" s="508" t="s">
        <v>534</v>
      </c>
      <c r="B296" s="509" t="s">
        <v>306</v>
      </c>
      <c r="C296" s="509" t="s">
        <v>1037</v>
      </c>
      <c r="D296" s="509">
        <v>21</v>
      </c>
      <c r="G296" s="509">
        <v>44</v>
      </c>
      <c r="K296" s="509">
        <v>65</v>
      </c>
    </row>
    <row r="297" spans="1:11" s="509" customFormat="1">
      <c r="A297" s="508" t="s">
        <v>534</v>
      </c>
      <c r="B297" s="509" t="s">
        <v>306</v>
      </c>
      <c r="C297" s="509" t="s">
        <v>1038</v>
      </c>
      <c r="G297" s="509">
        <v>1</v>
      </c>
      <c r="K297" s="509">
        <v>1</v>
      </c>
    </row>
    <row r="298" spans="1:11" s="509" customFormat="1">
      <c r="A298" s="508" t="s">
        <v>534</v>
      </c>
      <c r="B298" s="509" t="s">
        <v>306</v>
      </c>
      <c r="C298" s="509" t="s">
        <v>1039</v>
      </c>
      <c r="G298" s="509">
        <v>1</v>
      </c>
      <c r="K298" s="509">
        <v>1</v>
      </c>
    </row>
    <row r="299" spans="1:11" s="509" customFormat="1">
      <c r="A299" s="508" t="s">
        <v>534</v>
      </c>
      <c r="B299" s="509" t="s">
        <v>306</v>
      </c>
      <c r="C299" s="509" t="s">
        <v>1040</v>
      </c>
      <c r="G299" s="509">
        <v>2</v>
      </c>
      <c r="K299" s="509">
        <v>2</v>
      </c>
    </row>
    <row r="300" spans="1:11" s="509" customFormat="1">
      <c r="A300" s="508" t="s">
        <v>534</v>
      </c>
      <c r="B300" s="509" t="s">
        <v>306</v>
      </c>
      <c r="C300" s="509" t="s">
        <v>1041</v>
      </c>
      <c r="K300" s="509">
        <v>0</v>
      </c>
    </row>
    <row r="301" spans="1:11" s="509" customFormat="1">
      <c r="A301" s="508" t="s">
        <v>534</v>
      </c>
      <c r="B301" s="509" t="s">
        <v>306</v>
      </c>
      <c r="C301" s="509" t="s">
        <v>1042</v>
      </c>
      <c r="K301" s="509">
        <v>0</v>
      </c>
    </row>
    <row r="302" spans="1:11" s="509" customFormat="1">
      <c r="A302" s="508" t="s">
        <v>534</v>
      </c>
      <c r="B302" s="509" t="s">
        <v>306</v>
      </c>
      <c r="C302" s="509">
        <v>67</v>
      </c>
      <c r="G302" s="509">
        <v>9</v>
      </c>
      <c r="K302" s="509">
        <v>9</v>
      </c>
    </row>
    <row r="303" spans="1:11" s="509" customFormat="1">
      <c r="A303" s="508" t="s">
        <v>534</v>
      </c>
      <c r="B303" s="509" t="s">
        <v>306</v>
      </c>
      <c r="C303" s="509">
        <v>68</v>
      </c>
      <c r="G303" s="509">
        <v>1</v>
      </c>
      <c r="K303" s="509">
        <v>1</v>
      </c>
    </row>
    <row r="304" spans="1:11" s="509" customFormat="1">
      <c r="A304" s="508" t="s">
        <v>534</v>
      </c>
      <c r="B304" s="509" t="s">
        <v>306</v>
      </c>
      <c r="C304" s="509" t="s">
        <v>1043</v>
      </c>
      <c r="D304" s="509">
        <v>1</v>
      </c>
      <c r="K304" s="509">
        <v>1</v>
      </c>
    </row>
    <row r="305" spans="1:11" s="509" customFormat="1">
      <c r="A305" s="508" t="s">
        <v>534</v>
      </c>
      <c r="B305" s="509" t="s">
        <v>306</v>
      </c>
      <c r="C305" s="509">
        <v>69</v>
      </c>
      <c r="D305" s="509">
        <v>1</v>
      </c>
      <c r="K305" s="509">
        <v>1</v>
      </c>
    </row>
    <row r="306" spans="1:11" s="509" customFormat="1">
      <c r="A306" s="508" t="s">
        <v>534</v>
      </c>
      <c r="B306" s="509" t="s">
        <v>306</v>
      </c>
      <c r="C306" s="509" t="s">
        <v>1044</v>
      </c>
      <c r="D306" s="509">
        <v>1</v>
      </c>
      <c r="K306" s="509">
        <v>1</v>
      </c>
    </row>
    <row r="307" spans="1:11" s="509" customFormat="1">
      <c r="A307" s="508" t="s">
        <v>534</v>
      </c>
      <c r="B307" s="509" t="s">
        <v>306</v>
      </c>
      <c r="C307" s="509" t="s">
        <v>1045</v>
      </c>
      <c r="K307" s="509">
        <v>0</v>
      </c>
    </row>
    <row r="308" spans="1:11" s="509" customFormat="1">
      <c r="A308" s="508" t="s">
        <v>534</v>
      </c>
      <c r="B308" s="509" t="s">
        <v>306</v>
      </c>
      <c r="C308" s="509">
        <v>70</v>
      </c>
      <c r="K308" s="509">
        <v>0</v>
      </c>
    </row>
    <row r="309" spans="1:11" s="509" customFormat="1">
      <c r="A309" s="508" t="s">
        <v>534</v>
      </c>
      <c r="B309" s="509" t="s">
        <v>306</v>
      </c>
      <c r="C309" s="509" t="s">
        <v>1046</v>
      </c>
      <c r="G309" s="509">
        <v>2</v>
      </c>
      <c r="K309" s="509">
        <v>2</v>
      </c>
    </row>
    <row r="310" spans="1:11" s="509" customFormat="1">
      <c r="A310" s="508" t="s">
        <v>534</v>
      </c>
      <c r="B310" s="509" t="s">
        <v>306</v>
      </c>
      <c r="C310" s="509">
        <v>71</v>
      </c>
      <c r="G310" s="509">
        <v>28</v>
      </c>
      <c r="K310" s="509">
        <v>28</v>
      </c>
    </row>
    <row r="311" spans="1:11" s="509" customFormat="1">
      <c r="A311" s="508" t="s">
        <v>534</v>
      </c>
      <c r="B311" s="509" t="s">
        <v>306</v>
      </c>
      <c r="C311" s="509" t="s">
        <v>1047</v>
      </c>
      <c r="D311" s="509">
        <v>1</v>
      </c>
      <c r="E311" s="509">
        <v>1</v>
      </c>
      <c r="G311" s="509">
        <v>3</v>
      </c>
      <c r="K311" s="509">
        <v>4</v>
      </c>
    </row>
    <row r="312" spans="1:11" s="509" customFormat="1">
      <c r="A312" s="508" t="s">
        <v>534</v>
      </c>
      <c r="B312" s="509" t="s">
        <v>306</v>
      </c>
      <c r="C312" s="509" t="s">
        <v>1048</v>
      </c>
      <c r="K312" s="509">
        <v>0</v>
      </c>
    </row>
    <row r="313" spans="1:11" s="509" customFormat="1">
      <c r="A313" s="508" t="s">
        <v>534</v>
      </c>
      <c r="B313" s="509" t="s">
        <v>306</v>
      </c>
      <c r="C313" s="509" t="s">
        <v>1049</v>
      </c>
      <c r="G313" s="509">
        <v>2</v>
      </c>
      <c r="H313" s="509">
        <v>1</v>
      </c>
      <c r="K313" s="509">
        <v>2</v>
      </c>
    </row>
    <row r="314" spans="1:11" s="509" customFormat="1">
      <c r="A314" s="508" t="s">
        <v>534</v>
      </c>
      <c r="B314" s="509" t="s">
        <v>306</v>
      </c>
      <c r="C314" s="509" t="s">
        <v>1050</v>
      </c>
      <c r="K314" s="509">
        <v>0</v>
      </c>
    </row>
    <row r="315" spans="1:11" s="509" customFormat="1">
      <c r="A315" s="508" t="s">
        <v>534</v>
      </c>
      <c r="B315" s="509" t="s">
        <v>306</v>
      </c>
      <c r="C315" s="509" t="s">
        <v>1051</v>
      </c>
      <c r="K315" s="509">
        <v>0</v>
      </c>
    </row>
    <row r="316" spans="1:11" s="509" customFormat="1">
      <c r="A316" s="508" t="s">
        <v>534</v>
      </c>
      <c r="B316" s="509" t="s">
        <v>306</v>
      </c>
      <c r="C316" s="509">
        <v>72</v>
      </c>
      <c r="D316" s="509">
        <v>3</v>
      </c>
      <c r="G316" s="509">
        <v>2</v>
      </c>
      <c r="K316" s="509">
        <v>5</v>
      </c>
    </row>
    <row r="317" spans="1:11" s="509" customFormat="1">
      <c r="A317" s="508" t="s">
        <v>534</v>
      </c>
      <c r="B317" s="509" t="s">
        <v>306</v>
      </c>
      <c r="C317" s="509">
        <v>73</v>
      </c>
      <c r="D317" s="509">
        <v>2</v>
      </c>
      <c r="K317" s="509">
        <v>2</v>
      </c>
    </row>
    <row r="318" spans="1:11" s="509" customFormat="1">
      <c r="A318" s="508" t="s">
        <v>534</v>
      </c>
      <c r="B318" s="509" t="s">
        <v>306</v>
      </c>
      <c r="C318" s="509">
        <v>74</v>
      </c>
      <c r="K318" s="509">
        <v>0</v>
      </c>
    </row>
    <row r="319" spans="1:11" s="509" customFormat="1">
      <c r="A319" s="508" t="s">
        <v>534</v>
      </c>
      <c r="B319" s="509" t="s">
        <v>306</v>
      </c>
      <c r="C319" s="509" t="s">
        <v>4570</v>
      </c>
      <c r="K319" s="509">
        <v>0</v>
      </c>
    </row>
    <row r="320" spans="1:11" s="509" customFormat="1">
      <c r="A320" s="508" t="s">
        <v>534</v>
      </c>
      <c r="B320" s="509" t="s">
        <v>306</v>
      </c>
      <c r="C320" s="509" t="s">
        <v>4571</v>
      </c>
      <c r="D320" s="509">
        <v>41</v>
      </c>
      <c r="E320" s="509">
        <v>1</v>
      </c>
      <c r="F320" s="509">
        <v>0</v>
      </c>
      <c r="G320" s="509">
        <v>145</v>
      </c>
      <c r="H320" s="509">
        <v>2</v>
      </c>
      <c r="I320" s="509">
        <v>0</v>
      </c>
      <c r="J320" s="509">
        <v>22</v>
      </c>
      <c r="K320" s="509">
        <v>186</v>
      </c>
    </row>
    <row r="321" spans="1:11" s="509" customFormat="1">
      <c r="A321" s="508" t="s">
        <v>535</v>
      </c>
      <c r="B321" s="509" t="s">
        <v>307</v>
      </c>
      <c r="C321" s="509">
        <v>1</v>
      </c>
      <c r="K321" s="509">
        <v>0</v>
      </c>
    </row>
    <row r="322" spans="1:11" s="509" customFormat="1">
      <c r="A322" s="508" t="s">
        <v>535</v>
      </c>
      <c r="B322" s="509" t="s">
        <v>307</v>
      </c>
      <c r="C322" s="509" t="s">
        <v>1023</v>
      </c>
      <c r="D322" s="509">
        <v>1</v>
      </c>
      <c r="G322" s="509">
        <v>20</v>
      </c>
      <c r="K322" s="509">
        <v>21</v>
      </c>
    </row>
    <row r="323" spans="1:11" s="509" customFormat="1">
      <c r="A323" s="508" t="s">
        <v>535</v>
      </c>
      <c r="B323" s="509" t="s">
        <v>307</v>
      </c>
      <c r="C323" s="509">
        <v>2</v>
      </c>
      <c r="D323" s="509">
        <v>1</v>
      </c>
      <c r="E323" s="509">
        <v>1</v>
      </c>
      <c r="G323" s="509">
        <v>3</v>
      </c>
      <c r="K323" s="509">
        <v>4</v>
      </c>
    </row>
    <row r="324" spans="1:11" s="509" customFormat="1">
      <c r="A324" s="508" t="s">
        <v>535</v>
      </c>
      <c r="B324" s="509" t="s">
        <v>307</v>
      </c>
      <c r="C324" s="509">
        <v>3</v>
      </c>
      <c r="G324" s="509">
        <v>1</v>
      </c>
      <c r="K324" s="509">
        <v>1</v>
      </c>
    </row>
    <row r="325" spans="1:11" s="509" customFormat="1">
      <c r="A325" s="508" t="s">
        <v>535</v>
      </c>
      <c r="B325" s="509" t="s">
        <v>307</v>
      </c>
      <c r="C325" s="509">
        <v>4</v>
      </c>
      <c r="G325" s="509">
        <v>3</v>
      </c>
      <c r="K325" s="509">
        <v>3</v>
      </c>
    </row>
    <row r="326" spans="1:11" s="509" customFormat="1">
      <c r="A326" s="508" t="s">
        <v>535</v>
      </c>
      <c r="B326" s="509" t="s">
        <v>307</v>
      </c>
      <c r="C326" s="509">
        <v>5</v>
      </c>
      <c r="D326" s="509">
        <v>1</v>
      </c>
      <c r="K326" s="509">
        <v>1</v>
      </c>
    </row>
    <row r="327" spans="1:11" s="509" customFormat="1">
      <c r="A327" s="508" t="s">
        <v>535</v>
      </c>
      <c r="B327" s="509" t="s">
        <v>307</v>
      </c>
      <c r="C327" s="509">
        <v>6</v>
      </c>
      <c r="K327" s="509">
        <v>0</v>
      </c>
    </row>
    <row r="328" spans="1:11" s="509" customFormat="1">
      <c r="A328" s="508" t="s">
        <v>535</v>
      </c>
      <c r="B328" s="509" t="s">
        <v>307</v>
      </c>
      <c r="C328" s="509">
        <v>7</v>
      </c>
      <c r="K328" s="509">
        <v>0</v>
      </c>
    </row>
    <row r="329" spans="1:11" s="509" customFormat="1">
      <c r="A329" s="508" t="s">
        <v>535</v>
      </c>
      <c r="B329" s="509" t="s">
        <v>307</v>
      </c>
      <c r="C329" s="509">
        <v>8</v>
      </c>
      <c r="K329" s="509">
        <v>0</v>
      </c>
    </row>
    <row r="330" spans="1:11" s="509" customFormat="1">
      <c r="A330" s="508" t="s">
        <v>535</v>
      </c>
      <c r="B330" s="509" t="s">
        <v>307</v>
      </c>
      <c r="C330" s="509">
        <v>9</v>
      </c>
      <c r="K330" s="509">
        <v>0</v>
      </c>
    </row>
    <row r="331" spans="1:11" s="509" customFormat="1">
      <c r="A331" s="508" t="s">
        <v>535</v>
      </c>
      <c r="B331" s="509" t="s">
        <v>307</v>
      </c>
      <c r="C331" s="509">
        <v>10</v>
      </c>
      <c r="D331" s="509">
        <v>1</v>
      </c>
      <c r="K331" s="509">
        <v>1</v>
      </c>
    </row>
    <row r="332" spans="1:11" s="509" customFormat="1">
      <c r="A332" s="508" t="s">
        <v>535</v>
      </c>
      <c r="B332" s="509" t="s">
        <v>307</v>
      </c>
      <c r="C332" s="509">
        <v>11</v>
      </c>
      <c r="K332" s="509">
        <v>0</v>
      </c>
    </row>
    <row r="333" spans="1:11" s="509" customFormat="1">
      <c r="A333" s="508" t="s">
        <v>535</v>
      </c>
      <c r="B333" s="509" t="s">
        <v>307</v>
      </c>
      <c r="C333" s="509">
        <v>12</v>
      </c>
      <c r="K333" s="509">
        <v>0</v>
      </c>
    </row>
    <row r="334" spans="1:11" s="509" customFormat="1">
      <c r="A334" s="508" t="s">
        <v>535</v>
      </c>
      <c r="B334" s="509" t="s">
        <v>307</v>
      </c>
      <c r="C334" s="509">
        <v>13</v>
      </c>
      <c r="K334" s="509">
        <v>0</v>
      </c>
    </row>
    <row r="335" spans="1:11" s="509" customFormat="1">
      <c r="A335" s="508" t="s">
        <v>535</v>
      </c>
      <c r="B335" s="509" t="s">
        <v>307</v>
      </c>
      <c r="C335" s="509">
        <v>14</v>
      </c>
      <c r="K335" s="509">
        <v>0</v>
      </c>
    </row>
    <row r="336" spans="1:11" s="509" customFormat="1">
      <c r="A336" s="508" t="s">
        <v>535</v>
      </c>
      <c r="B336" s="509" t="s">
        <v>307</v>
      </c>
      <c r="C336" s="509">
        <v>15</v>
      </c>
      <c r="K336" s="509">
        <v>0</v>
      </c>
    </row>
    <row r="337" spans="1:11" s="509" customFormat="1">
      <c r="A337" s="508" t="s">
        <v>535</v>
      </c>
      <c r="B337" s="509" t="s">
        <v>307</v>
      </c>
      <c r="C337" s="509">
        <v>16</v>
      </c>
      <c r="K337" s="509">
        <v>0</v>
      </c>
    </row>
    <row r="338" spans="1:11" s="509" customFormat="1">
      <c r="A338" s="508" t="s">
        <v>535</v>
      </c>
      <c r="B338" s="509" t="s">
        <v>307</v>
      </c>
      <c r="C338" s="509">
        <v>17</v>
      </c>
      <c r="G338" s="509">
        <v>2</v>
      </c>
      <c r="K338" s="509">
        <v>2</v>
      </c>
    </row>
    <row r="339" spans="1:11" s="509" customFormat="1">
      <c r="A339" s="508" t="s">
        <v>535</v>
      </c>
      <c r="B339" s="509" t="s">
        <v>307</v>
      </c>
      <c r="C339" s="509">
        <v>18</v>
      </c>
      <c r="K339" s="509">
        <v>0</v>
      </c>
    </row>
    <row r="340" spans="1:11" s="509" customFormat="1">
      <c r="A340" s="508" t="s">
        <v>535</v>
      </c>
      <c r="B340" s="509" t="s">
        <v>307</v>
      </c>
      <c r="C340" s="509" t="s">
        <v>1024</v>
      </c>
      <c r="K340" s="509">
        <v>0</v>
      </c>
    </row>
    <row r="341" spans="1:11" s="509" customFormat="1">
      <c r="A341" s="508" t="s">
        <v>535</v>
      </c>
      <c r="B341" s="509" t="s">
        <v>307</v>
      </c>
      <c r="C341" s="509" t="s">
        <v>1025</v>
      </c>
      <c r="K341" s="509">
        <v>0</v>
      </c>
    </row>
    <row r="342" spans="1:11" s="509" customFormat="1">
      <c r="A342" s="508" t="s">
        <v>535</v>
      </c>
      <c r="B342" s="509" t="s">
        <v>307</v>
      </c>
      <c r="C342" s="509">
        <v>19</v>
      </c>
      <c r="K342" s="509">
        <v>0</v>
      </c>
    </row>
    <row r="343" spans="1:11" s="509" customFormat="1">
      <c r="A343" s="508" t="s">
        <v>535</v>
      </c>
      <c r="B343" s="509" t="s">
        <v>307</v>
      </c>
      <c r="C343" s="509">
        <v>20</v>
      </c>
      <c r="K343" s="509">
        <v>0</v>
      </c>
    </row>
    <row r="344" spans="1:11" s="509" customFormat="1">
      <c r="A344" s="508" t="s">
        <v>535</v>
      </c>
      <c r="B344" s="509" t="s">
        <v>307</v>
      </c>
      <c r="C344" s="509">
        <v>21</v>
      </c>
      <c r="K344" s="509">
        <v>0</v>
      </c>
    </row>
    <row r="345" spans="1:11" s="509" customFormat="1">
      <c r="A345" s="508" t="s">
        <v>535</v>
      </c>
      <c r="B345" s="509" t="s">
        <v>307</v>
      </c>
      <c r="C345" s="509" t="s">
        <v>1026</v>
      </c>
      <c r="K345" s="509">
        <v>0</v>
      </c>
    </row>
    <row r="346" spans="1:11" s="509" customFormat="1">
      <c r="A346" s="508" t="s">
        <v>535</v>
      </c>
      <c r="B346" s="509" t="s">
        <v>307</v>
      </c>
      <c r="C346" s="509" t="s">
        <v>1027</v>
      </c>
      <c r="G346" s="509">
        <v>1</v>
      </c>
      <c r="K346" s="509">
        <v>1</v>
      </c>
    </row>
    <row r="347" spans="1:11" s="509" customFormat="1">
      <c r="A347" s="508" t="s">
        <v>535</v>
      </c>
      <c r="B347" s="509" t="s">
        <v>307</v>
      </c>
      <c r="C347" s="509" t="s">
        <v>1028</v>
      </c>
      <c r="K347" s="509">
        <v>0</v>
      </c>
    </row>
    <row r="348" spans="1:11" s="509" customFormat="1">
      <c r="A348" s="508" t="s">
        <v>535</v>
      </c>
      <c r="B348" s="509" t="s">
        <v>307</v>
      </c>
      <c r="C348" s="509">
        <v>22</v>
      </c>
      <c r="G348" s="509">
        <v>1</v>
      </c>
      <c r="K348" s="509">
        <v>1</v>
      </c>
    </row>
    <row r="349" spans="1:11" s="509" customFormat="1">
      <c r="A349" s="508" t="s">
        <v>535</v>
      </c>
      <c r="B349" s="509" t="s">
        <v>307</v>
      </c>
      <c r="C349" s="509">
        <v>23</v>
      </c>
      <c r="D349" s="509">
        <v>1</v>
      </c>
      <c r="E349" s="509">
        <v>1</v>
      </c>
      <c r="K349" s="509">
        <v>1</v>
      </c>
    </row>
    <row r="350" spans="1:11" s="509" customFormat="1">
      <c r="A350" s="508" t="s">
        <v>535</v>
      </c>
      <c r="B350" s="509" t="s">
        <v>307</v>
      </c>
      <c r="C350" s="509" t="s">
        <v>1029</v>
      </c>
      <c r="G350" s="509">
        <v>1</v>
      </c>
      <c r="K350" s="509">
        <v>1</v>
      </c>
    </row>
    <row r="351" spans="1:11" s="509" customFormat="1">
      <c r="A351" s="508" t="s">
        <v>535</v>
      </c>
      <c r="B351" s="509" t="s">
        <v>307</v>
      </c>
      <c r="C351" s="509">
        <v>24</v>
      </c>
      <c r="K351" s="509">
        <v>0</v>
      </c>
    </row>
    <row r="352" spans="1:11" s="509" customFormat="1">
      <c r="A352" s="508" t="s">
        <v>535</v>
      </c>
      <c r="B352" s="509" t="s">
        <v>307</v>
      </c>
      <c r="C352" s="509">
        <v>25</v>
      </c>
    </row>
    <row r="353" spans="1:11" s="509" customFormat="1">
      <c r="A353" s="508" t="s">
        <v>535</v>
      </c>
      <c r="B353" s="509" t="s">
        <v>307</v>
      </c>
      <c r="C353" s="509">
        <v>26</v>
      </c>
      <c r="K353" s="509">
        <v>0</v>
      </c>
    </row>
    <row r="354" spans="1:11" s="509" customFormat="1">
      <c r="A354" s="508" t="s">
        <v>535</v>
      </c>
      <c r="B354" s="509" t="s">
        <v>307</v>
      </c>
      <c r="C354" s="509">
        <v>27</v>
      </c>
      <c r="K354" s="509">
        <v>0</v>
      </c>
    </row>
    <row r="355" spans="1:11" s="509" customFormat="1">
      <c r="A355" s="508" t="s">
        <v>535</v>
      </c>
      <c r="B355" s="509" t="s">
        <v>307</v>
      </c>
      <c r="C355" s="509">
        <v>28</v>
      </c>
      <c r="K355" s="509">
        <v>0</v>
      </c>
    </row>
    <row r="356" spans="1:11" s="509" customFormat="1">
      <c r="A356" s="508" t="s">
        <v>535</v>
      </c>
      <c r="B356" s="509" t="s">
        <v>307</v>
      </c>
      <c r="C356" s="509">
        <v>29</v>
      </c>
      <c r="K356" s="509">
        <v>0</v>
      </c>
    </row>
    <row r="357" spans="1:11" s="509" customFormat="1">
      <c r="A357" s="508" t="s">
        <v>535</v>
      </c>
      <c r="B357" s="509" t="s">
        <v>307</v>
      </c>
      <c r="C357" s="509">
        <v>30</v>
      </c>
      <c r="K357" s="509">
        <v>0</v>
      </c>
    </row>
    <row r="358" spans="1:11" s="509" customFormat="1">
      <c r="A358" s="508" t="s">
        <v>535</v>
      </c>
      <c r="B358" s="509" t="s">
        <v>307</v>
      </c>
      <c r="C358" s="509">
        <v>31</v>
      </c>
      <c r="K358" s="509">
        <v>0</v>
      </c>
    </row>
    <row r="359" spans="1:11" s="509" customFormat="1">
      <c r="A359" s="508" t="s">
        <v>535</v>
      </c>
      <c r="B359" s="509" t="s">
        <v>307</v>
      </c>
      <c r="C359" s="509">
        <v>32</v>
      </c>
      <c r="K359" s="509">
        <v>0</v>
      </c>
    </row>
    <row r="360" spans="1:11" s="509" customFormat="1">
      <c r="A360" s="508" t="s">
        <v>535</v>
      </c>
      <c r="B360" s="509" t="s">
        <v>307</v>
      </c>
      <c r="C360" s="509">
        <v>33</v>
      </c>
      <c r="K360" s="509">
        <v>0</v>
      </c>
    </row>
    <row r="361" spans="1:11" s="509" customFormat="1">
      <c r="A361" s="508" t="s">
        <v>535</v>
      </c>
      <c r="B361" s="509" t="s">
        <v>307</v>
      </c>
      <c r="C361" s="509">
        <v>34</v>
      </c>
      <c r="K361" s="509">
        <v>0</v>
      </c>
    </row>
    <row r="362" spans="1:11" s="509" customFormat="1">
      <c r="A362" s="508" t="s">
        <v>535</v>
      </c>
      <c r="B362" s="509" t="s">
        <v>307</v>
      </c>
      <c r="C362" s="509">
        <v>35</v>
      </c>
      <c r="K362" s="509">
        <v>0</v>
      </c>
    </row>
    <row r="363" spans="1:11" s="509" customFormat="1">
      <c r="A363" s="508" t="s">
        <v>535</v>
      </c>
      <c r="B363" s="509" t="s">
        <v>307</v>
      </c>
      <c r="C363" s="509">
        <v>36</v>
      </c>
      <c r="K363" s="509">
        <v>0</v>
      </c>
    </row>
    <row r="364" spans="1:11" s="509" customFormat="1">
      <c r="A364" s="508" t="s">
        <v>535</v>
      </c>
      <c r="B364" s="509" t="s">
        <v>307</v>
      </c>
      <c r="C364" s="509">
        <v>37</v>
      </c>
      <c r="K364" s="509">
        <v>0</v>
      </c>
    </row>
    <row r="365" spans="1:11" s="509" customFormat="1">
      <c r="A365" s="508" t="s">
        <v>535</v>
      </c>
      <c r="B365" s="509" t="s">
        <v>307</v>
      </c>
      <c r="C365" s="509">
        <v>38</v>
      </c>
      <c r="K365" s="509">
        <v>0</v>
      </c>
    </row>
    <row r="366" spans="1:11" s="509" customFormat="1">
      <c r="A366" s="508" t="s">
        <v>535</v>
      </c>
      <c r="B366" s="509" t="s">
        <v>307</v>
      </c>
      <c r="C366" s="509" t="s">
        <v>1030</v>
      </c>
      <c r="K366" s="509">
        <v>0</v>
      </c>
    </row>
    <row r="367" spans="1:11" s="509" customFormat="1">
      <c r="A367" s="508" t="s">
        <v>535</v>
      </c>
      <c r="B367" s="509" t="s">
        <v>307</v>
      </c>
      <c r="C367" s="509">
        <v>39</v>
      </c>
      <c r="K367" s="509">
        <v>0</v>
      </c>
    </row>
    <row r="368" spans="1:11" s="509" customFormat="1">
      <c r="A368" s="508" t="s">
        <v>535</v>
      </c>
      <c r="B368" s="509" t="s">
        <v>307</v>
      </c>
      <c r="C368" s="509">
        <v>40</v>
      </c>
      <c r="K368" s="509">
        <v>0</v>
      </c>
    </row>
    <row r="369" spans="1:11" s="509" customFormat="1">
      <c r="A369" s="508" t="s">
        <v>535</v>
      </c>
      <c r="B369" s="509" t="s">
        <v>307</v>
      </c>
      <c r="C369" s="509">
        <v>41</v>
      </c>
      <c r="K369" s="509">
        <v>0</v>
      </c>
    </row>
    <row r="370" spans="1:11" s="509" customFormat="1">
      <c r="A370" s="508" t="s">
        <v>535</v>
      </c>
      <c r="B370" s="509" t="s">
        <v>307</v>
      </c>
      <c r="C370" s="509">
        <v>42</v>
      </c>
      <c r="K370" s="509">
        <v>0</v>
      </c>
    </row>
    <row r="371" spans="1:11" s="509" customFormat="1">
      <c r="A371" s="508" t="s">
        <v>535</v>
      </c>
      <c r="B371" s="509" t="s">
        <v>307</v>
      </c>
      <c r="C371" s="509">
        <v>43</v>
      </c>
      <c r="K371" s="509">
        <v>0</v>
      </c>
    </row>
    <row r="372" spans="1:11" s="509" customFormat="1">
      <c r="A372" s="508" t="s">
        <v>535</v>
      </c>
      <c r="B372" s="509" t="s">
        <v>307</v>
      </c>
      <c r="C372" s="509">
        <v>44</v>
      </c>
      <c r="K372" s="509">
        <v>0</v>
      </c>
    </row>
    <row r="373" spans="1:11" s="509" customFormat="1">
      <c r="A373" s="508" t="s">
        <v>535</v>
      </c>
      <c r="B373" s="509" t="s">
        <v>307</v>
      </c>
      <c r="C373" s="509">
        <v>45</v>
      </c>
      <c r="K373" s="509">
        <v>0</v>
      </c>
    </row>
    <row r="374" spans="1:11" s="509" customFormat="1">
      <c r="A374" s="508" t="s">
        <v>535</v>
      </c>
      <c r="B374" s="509" t="s">
        <v>307</v>
      </c>
      <c r="C374" s="509">
        <v>46</v>
      </c>
      <c r="K374" s="509">
        <v>0</v>
      </c>
    </row>
    <row r="375" spans="1:11" s="509" customFormat="1">
      <c r="A375" s="508" t="s">
        <v>535</v>
      </c>
      <c r="B375" s="509" t="s">
        <v>307</v>
      </c>
      <c r="C375" s="509">
        <v>47</v>
      </c>
      <c r="K375" s="509">
        <v>0</v>
      </c>
    </row>
    <row r="376" spans="1:11" s="509" customFormat="1">
      <c r="A376" s="508" t="s">
        <v>535</v>
      </c>
      <c r="B376" s="509" t="s">
        <v>307</v>
      </c>
      <c r="C376" s="509">
        <v>48</v>
      </c>
      <c r="K376" s="509">
        <v>0</v>
      </c>
    </row>
    <row r="377" spans="1:11" s="509" customFormat="1">
      <c r="A377" s="508" t="s">
        <v>535</v>
      </c>
      <c r="B377" s="509" t="s">
        <v>307</v>
      </c>
      <c r="C377" s="509">
        <v>49</v>
      </c>
      <c r="K377" s="509">
        <v>0</v>
      </c>
    </row>
    <row r="378" spans="1:11" s="509" customFormat="1">
      <c r="A378" s="508" t="s">
        <v>535</v>
      </c>
      <c r="B378" s="509" t="s">
        <v>307</v>
      </c>
      <c r="C378" s="509">
        <v>50</v>
      </c>
      <c r="K378" s="509">
        <v>0</v>
      </c>
    </row>
    <row r="379" spans="1:11" s="509" customFormat="1">
      <c r="A379" s="508" t="s">
        <v>535</v>
      </c>
      <c r="B379" s="509" t="s">
        <v>307</v>
      </c>
      <c r="C379" s="509">
        <v>51</v>
      </c>
      <c r="K379" s="509">
        <v>0</v>
      </c>
    </row>
    <row r="380" spans="1:11" s="509" customFormat="1">
      <c r="A380" s="508" t="s">
        <v>535</v>
      </c>
      <c r="B380" s="509" t="s">
        <v>307</v>
      </c>
      <c r="C380" s="509" t="s">
        <v>1031</v>
      </c>
      <c r="K380" s="509">
        <v>0</v>
      </c>
    </row>
    <row r="381" spans="1:11" s="509" customFormat="1">
      <c r="A381" s="508" t="s">
        <v>535</v>
      </c>
      <c r="B381" s="509" t="s">
        <v>307</v>
      </c>
      <c r="C381" s="509" t="s">
        <v>1032</v>
      </c>
      <c r="K381" s="509">
        <v>0</v>
      </c>
    </row>
    <row r="382" spans="1:11" s="509" customFormat="1">
      <c r="A382" s="508" t="s">
        <v>535</v>
      </c>
      <c r="B382" s="509" t="s">
        <v>307</v>
      </c>
      <c r="C382" s="509">
        <v>52</v>
      </c>
      <c r="K382" s="509">
        <v>0</v>
      </c>
    </row>
    <row r="383" spans="1:11" s="509" customFormat="1">
      <c r="A383" s="508" t="s">
        <v>535</v>
      </c>
      <c r="B383" s="509" t="s">
        <v>307</v>
      </c>
      <c r="C383" s="509">
        <v>53</v>
      </c>
      <c r="K383" s="509">
        <v>0</v>
      </c>
    </row>
    <row r="384" spans="1:11" s="509" customFormat="1">
      <c r="A384" s="508" t="s">
        <v>535</v>
      </c>
      <c r="B384" s="509" t="s">
        <v>307</v>
      </c>
      <c r="C384" s="509">
        <v>54</v>
      </c>
      <c r="K384" s="509">
        <v>0</v>
      </c>
    </row>
    <row r="385" spans="1:11" s="509" customFormat="1">
      <c r="A385" s="508" t="s">
        <v>535</v>
      </c>
      <c r="B385" s="509" t="s">
        <v>307</v>
      </c>
      <c r="C385" s="509">
        <v>55</v>
      </c>
      <c r="G385" s="509">
        <v>7</v>
      </c>
      <c r="K385" s="509">
        <v>7</v>
      </c>
    </row>
    <row r="386" spans="1:11" s="509" customFormat="1">
      <c r="A386" s="508" t="s">
        <v>535</v>
      </c>
      <c r="B386" s="509" t="s">
        <v>307</v>
      </c>
      <c r="C386" s="509">
        <v>56</v>
      </c>
      <c r="K386" s="509">
        <v>0</v>
      </c>
    </row>
    <row r="387" spans="1:11" s="509" customFormat="1">
      <c r="A387" s="508" t="s">
        <v>535</v>
      </c>
      <c r="B387" s="509" t="s">
        <v>307</v>
      </c>
      <c r="C387" s="509">
        <v>57</v>
      </c>
      <c r="K387" s="509">
        <v>0</v>
      </c>
    </row>
    <row r="388" spans="1:11" s="509" customFormat="1">
      <c r="A388" s="508" t="s">
        <v>535</v>
      </c>
      <c r="B388" s="509" t="s">
        <v>307</v>
      </c>
      <c r="C388" s="509">
        <v>58</v>
      </c>
      <c r="K388" s="509">
        <v>0</v>
      </c>
    </row>
    <row r="389" spans="1:11" s="509" customFormat="1">
      <c r="A389" s="508" t="s">
        <v>535</v>
      </c>
      <c r="B389" s="509" t="s">
        <v>307</v>
      </c>
      <c r="C389" s="509">
        <v>59</v>
      </c>
      <c r="K389" s="509">
        <v>0</v>
      </c>
    </row>
    <row r="390" spans="1:11" s="509" customFormat="1">
      <c r="A390" s="508" t="s">
        <v>535</v>
      </c>
      <c r="B390" s="509" t="s">
        <v>307</v>
      </c>
      <c r="C390" s="509">
        <v>60</v>
      </c>
      <c r="G390" s="509">
        <v>1</v>
      </c>
      <c r="K390" s="509">
        <v>1</v>
      </c>
    </row>
    <row r="391" spans="1:11" s="509" customFormat="1">
      <c r="A391" s="508" t="s">
        <v>535</v>
      </c>
      <c r="B391" s="509" t="s">
        <v>307</v>
      </c>
      <c r="C391" s="509">
        <v>61</v>
      </c>
      <c r="K391" s="509">
        <v>0</v>
      </c>
    </row>
    <row r="392" spans="1:11" s="509" customFormat="1">
      <c r="A392" s="508" t="s">
        <v>535</v>
      </c>
      <c r="B392" s="509" t="s">
        <v>307</v>
      </c>
      <c r="C392" s="509">
        <v>62</v>
      </c>
      <c r="K392" s="509">
        <v>0</v>
      </c>
    </row>
    <row r="393" spans="1:11" s="509" customFormat="1">
      <c r="A393" s="508" t="s">
        <v>535</v>
      </c>
      <c r="B393" s="509" t="s">
        <v>307</v>
      </c>
      <c r="C393" s="509">
        <v>63</v>
      </c>
      <c r="K393" s="509">
        <v>0</v>
      </c>
    </row>
    <row r="394" spans="1:11" s="509" customFormat="1">
      <c r="A394" s="508" t="s">
        <v>535</v>
      </c>
      <c r="B394" s="509" t="s">
        <v>307</v>
      </c>
      <c r="C394" s="509" t="s">
        <v>1033</v>
      </c>
      <c r="K394" s="509">
        <v>0</v>
      </c>
    </row>
    <row r="395" spans="1:11" s="509" customFormat="1">
      <c r="A395" s="508" t="s">
        <v>535</v>
      </c>
      <c r="B395" s="509" t="s">
        <v>307</v>
      </c>
      <c r="C395" s="509" t="s">
        <v>1034</v>
      </c>
      <c r="K395" s="509">
        <v>0</v>
      </c>
    </row>
    <row r="396" spans="1:11" s="509" customFormat="1">
      <c r="A396" s="508" t="s">
        <v>535</v>
      </c>
      <c r="B396" s="509" t="s">
        <v>307</v>
      </c>
      <c r="C396" s="509">
        <v>64</v>
      </c>
      <c r="K396" s="509">
        <v>0</v>
      </c>
    </row>
    <row r="397" spans="1:11" s="509" customFormat="1">
      <c r="A397" s="508" t="s">
        <v>535</v>
      </c>
      <c r="B397" s="509" t="s">
        <v>307</v>
      </c>
      <c r="C397" s="509" t="s">
        <v>1035</v>
      </c>
      <c r="D397" s="509">
        <v>1</v>
      </c>
      <c r="K397" s="509">
        <v>1</v>
      </c>
    </row>
    <row r="398" spans="1:11" s="509" customFormat="1">
      <c r="A398" s="508" t="s">
        <v>535</v>
      </c>
      <c r="B398" s="509" t="s">
        <v>307</v>
      </c>
      <c r="C398" s="509">
        <v>65</v>
      </c>
      <c r="D398" s="509">
        <v>1</v>
      </c>
      <c r="E398" s="509">
        <v>1</v>
      </c>
      <c r="K398" s="509">
        <v>1</v>
      </c>
    </row>
    <row r="399" spans="1:11" s="509" customFormat="1">
      <c r="A399" s="508" t="s">
        <v>535</v>
      </c>
      <c r="B399" s="509" t="s">
        <v>307</v>
      </c>
      <c r="C399" s="509">
        <v>66</v>
      </c>
      <c r="K399" s="509">
        <v>0</v>
      </c>
    </row>
    <row r="400" spans="1:11" s="509" customFormat="1">
      <c r="A400" s="508" t="s">
        <v>535</v>
      </c>
      <c r="B400" s="509" t="s">
        <v>307</v>
      </c>
      <c r="C400" s="509" t="s">
        <v>1036</v>
      </c>
      <c r="K400" s="509">
        <v>0</v>
      </c>
    </row>
    <row r="401" spans="1:11" s="509" customFormat="1">
      <c r="A401" s="508" t="s">
        <v>535</v>
      </c>
      <c r="B401" s="509" t="s">
        <v>307</v>
      </c>
      <c r="C401" s="509" t="s">
        <v>1037</v>
      </c>
      <c r="D401" s="509">
        <v>3</v>
      </c>
      <c r="G401" s="509">
        <v>61</v>
      </c>
      <c r="K401" s="509">
        <v>64</v>
      </c>
    </row>
    <row r="402" spans="1:11" s="509" customFormat="1">
      <c r="A402" s="508" t="s">
        <v>535</v>
      </c>
      <c r="B402" s="509" t="s">
        <v>307</v>
      </c>
      <c r="C402" s="509" t="s">
        <v>1038</v>
      </c>
      <c r="K402" s="509">
        <v>0</v>
      </c>
    </row>
    <row r="403" spans="1:11" s="509" customFormat="1">
      <c r="A403" s="508" t="s">
        <v>535</v>
      </c>
      <c r="B403" s="509" t="s">
        <v>307</v>
      </c>
      <c r="C403" s="509" t="s">
        <v>1039</v>
      </c>
      <c r="D403" s="509">
        <v>1</v>
      </c>
      <c r="K403" s="509">
        <v>1</v>
      </c>
    </row>
    <row r="404" spans="1:11" s="509" customFormat="1">
      <c r="A404" s="508" t="s">
        <v>535</v>
      </c>
      <c r="B404" s="509" t="s">
        <v>307</v>
      </c>
      <c r="C404" s="509" t="s">
        <v>1040</v>
      </c>
      <c r="D404" s="509">
        <v>1</v>
      </c>
      <c r="G404" s="509">
        <v>2</v>
      </c>
      <c r="K404" s="509">
        <v>3</v>
      </c>
    </row>
    <row r="405" spans="1:11" s="509" customFormat="1">
      <c r="A405" s="508" t="s">
        <v>535</v>
      </c>
      <c r="B405" s="509" t="s">
        <v>307</v>
      </c>
      <c r="C405" s="509" t="s">
        <v>1041</v>
      </c>
      <c r="K405" s="509">
        <v>0</v>
      </c>
    </row>
    <row r="406" spans="1:11" s="509" customFormat="1">
      <c r="A406" s="508" t="s">
        <v>535</v>
      </c>
      <c r="B406" s="509" t="s">
        <v>307</v>
      </c>
      <c r="C406" s="509" t="s">
        <v>1042</v>
      </c>
      <c r="K406" s="509">
        <v>0</v>
      </c>
    </row>
    <row r="407" spans="1:11" s="509" customFormat="1">
      <c r="A407" s="508" t="s">
        <v>535</v>
      </c>
      <c r="B407" s="509" t="s">
        <v>307</v>
      </c>
      <c r="C407" s="509">
        <v>67</v>
      </c>
      <c r="G407" s="509">
        <v>9</v>
      </c>
      <c r="K407" s="509">
        <v>9</v>
      </c>
    </row>
    <row r="408" spans="1:11" s="509" customFormat="1">
      <c r="A408" s="508" t="s">
        <v>535</v>
      </c>
      <c r="B408" s="509" t="s">
        <v>307</v>
      </c>
      <c r="C408" s="509">
        <v>68</v>
      </c>
      <c r="G408" s="509">
        <v>1</v>
      </c>
      <c r="K408" s="509">
        <v>1</v>
      </c>
    </row>
    <row r="409" spans="1:11" s="509" customFormat="1">
      <c r="A409" s="508" t="s">
        <v>535</v>
      </c>
      <c r="B409" s="509" t="s">
        <v>307</v>
      </c>
      <c r="C409" s="509" t="s">
        <v>1043</v>
      </c>
      <c r="K409" s="509">
        <v>0</v>
      </c>
    </row>
    <row r="410" spans="1:11" s="509" customFormat="1">
      <c r="A410" s="508" t="s">
        <v>535</v>
      </c>
      <c r="B410" s="509" t="s">
        <v>307</v>
      </c>
      <c r="C410" s="509">
        <v>69</v>
      </c>
      <c r="D410" s="509">
        <v>1</v>
      </c>
      <c r="K410" s="509">
        <v>1</v>
      </c>
    </row>
    <row r="411" spans="1:11" s="509" customFormat="1">
      <c r="A411" s="508" t="s">
        <v>535</v>
      </c>
      <c r="B411" s="509" t="s">
        <v>307</v>
      </c>
      <c r="C411" s="509" t="s">
        <v>1044</v>
      </c>
      <c r="K411" s="509">
        <v>0</v>
      </c>
    </row>
    <row r="412" spans="1:11" s="509" customFormat="1">
      <c r="A412" s="508" t="s">
        <v>535</v>
      </c>
      <c r="B412" s="509" t="s">
        <v>307</v>
      </c>
      <c r="C412" s="509" t="s">
        <v>1045</v>
      </c>
      <c r="K412" s="509">
        <v>0</v>
      </c>
    </row>
    <row r="413" spans="1:11" s="509" customFormat="1">
      <c r="A413" s="508" t="s">
        <v>535</v>
      </c>
      <c r="B413" s="509" t="s">
        <v>307</v>
      </c>
      <c r="C413" s="509">
        <v>70</v>
      </c>
      <c r="K413" s="509">
        <v>0</v>
      </c>
    </row>
    <row r="414" spans="1:11" s="509" customFormat="1">
      <c r="A414" s="508" t="s">
        <v>535</v>
      </c>
      <c r="B414" s="509" t="s">
        <v>307</v>
      </c>
      <c r="C414" s="509" t="s">
        <v>1046</v>
      </c>
      <c r="G414" s="509">
        <v>3</v>
      </c>
      <c r="K414" s="509">
        <v>3</v>
      </c>
    </row>
    <row r="415" spans="1:11" s="509" customFormat="1">
      <c r="A415" s="508" t="s">
        <v>535</v>
      </c>
      <c r="B415" s="509" t="s">
        <v>307</v>
      </c>
      <c r="C415" s="509">
        <v>71</v>
      </c>
      <c r="G415" s="509">
        <v>11</v>
      </c>
      <c r="K415" s="509">
        <v>11</v>
      </c>
    </row>
    <row r="416" spans="1:11" s="509" customFormat="1">
      <c r="A416" s="508" t="s">
        <v>535</v>
      </c>
      <c r="B416" s="509" t="s">
        <v>307</v>
      </c>
      <c r="C416" s="509" t="s">
        <v>1047</v>
      </c>
      <c r="D416" s="509">
        <v>1</v>
      </c>
      <c r="E416" s="509">
        <v>1</v>
      </c>
      <c r="G416" s="509">
        <v>3</v>
      </c>
      <c r="H416" s="509">
        <v>2</v>
      </c>
      <c r="K416" s="509">
        <v>4</v>
      </c>
    </row>
    <row r="417" spans="1:11" s="509" customFormat="1">
      <c r="A417" s="508" t="s">
        <v>535</v>
      </c>
      <c r="B417" s="509" t="s">
        <v>307</v>
      </c>
      <c r="C417" s="509" t="s">
        <v>1048</v>
      </c>
      <c r="K417" s="509">
        <v>0</v>
      </c>
    </row>
    <row r="418" spans="1:11" s="509" customFormat="1">
      <c r="A418" s="508" t="s">
        <v>535</v>
      </c>
      <c r="B418" s="509" t="s">
        <v>307</v>
      </c>
      <c r="C418" s="509" t="s">
        <v>1049</v>
      </c>
      <c r="G418" s="509">
        <v>1</v>
      </c>
      <c r="K418" s="509">
        <v>1</v>
      </c>
    </row>
    <row r="419" spans="1:11" s="509" customFormat="1">
      <c r="A419" s="508" t="s">
        <v>535</v>
      </c>
      <c r="B419" s="509" t="s">
        <v>307</v>
      </c>
      <c r="C419" s="509" t="s">
        <v>1050</v>
      </c>
      <c r="K419" s="509">
        <v>0</v>
      </c>
    </row>
    <row r="420" spans="1:11" s="509" customFormat="1">
      <c r="A420" s="508" t="s">
        <v>535</v>
      </c>
      <c r="B420" s="509" t="s">
        <v>307</v>
      </c>
      <c r="C420" s="509" t="s">
        <v>1051</v>
      </c>
      <c r="K420" s="509">
        <v>0</v>
      </c>
    </row>
    <row r="421" spans="1:11" s="509" customFormat="1">
      <c r="A421" s="508" t="s">
        <v>535</v>
      </c>
      <c r="B421" s="509" t="s">
        <v>307</v>
      </c>
      <c r="C421" s="509">
        <v>72</v>
      </c>
      <c r="D421" s="509">
        <v>9</v>
      </c>
      <c r="G421" s="509">
        <v>1</v>
      </c>
      <c r="K421" s="509">
        <v>10</v>
      </c>
    </row>
    <row r="422" spans="1:11" s="509" customFormat="1">
      <c r="A422" s="508" t="s">
        <v>535</v>
      </c>
      <c r="B422" s="509" t="s">
        <v>307</v>
      </c>
      <c r="C422" s="509">
        <v>73</v>
      </c>
      <c r="D422" s="509">
        <v>1</v>
      </c>
      <c r="K422" s="509">
        <v>1</v>
      </c>
    </row>
    <row r="423" spans="1:11" s="509" customFormat="1">
      <c r="A423" s="508" t="s">
        <v>535</v>
      </c>
      <c r="B423" s="509" t="s">
        <v>307</v>
      </c>
      <c r="C423" s="509">
        <v>74</v>
      </c>
      <c r="K423" s="509">
        <v>0</v>
      </c>
    </row>
    <row r="424" spans="1:11" s="509" customFormat="1">
      <c r="A424" s="508" t="s">
        <v>535</v>
      </c>
      <c r="B424" s="509" t="s">
        <v>307</v>
      </c>
      <c r="C424" s="509" t="s">
        <v>4570</v>
      </c>
      <c r="K424" s="509">
        <v>0</v>
      </c>
    </row>
    <row r="425" spans="1:11" s="509" customFormat="1">
      <c r="A425" s="508" t="s">
        <v>535</v>
      </c>
      <c r="B425" s="509" t="s">
        <v>307</v>
      </c>
      <c r="C425" s="509" t="s">
        <v>4571</v>
      </c>
      <c r="D425" s="509">
        <v>24</v>
      </c>
      <c r="E425" s="509">
        <v>4</v>
      </c>
      <c r="F425" s="509">
        <v>0</v>
      </c>
      <c r="G425" s="509">
        <v>132</v>
      </c>
      <c r="H425" s="509">
        <v>2</v>
      </c>
      <c r="I425" s="509">
        <v>0</v>
      </c>
      <c r="J425" s="509">
        <v>28</v>
      </c>
      <c r="K425" s="509">
        <v>156</v>
      </c>
    </row>
    <row r="426" spans="1:11" s="509" customFormat="1">
      <c r="A426" s="508" t="s">
        <v>536</v>
      </c>
      <c r="B426" s="509" t="s">
        <v>308</v>
      </c>
      <c r="C426" s="509">
        <v>1</v>
      </c>
      <c r="D426" s="509">
        <v>1</v>
      </c>
      <c r="E426" s="509">
        <v>0</v>
      </c>
      <c r="F426" s="509">
        <v>0</v>
      </c>
      <c r="G426" s="509">
        <v>0</v>
      </c>
      <c r="H426" s="509">
        <v>0</v>
      </c>
      <c r="I426" s="509">
        <v>0</v>
      </c>
      <c r="K426" s="509">
        <v>1</v>
      </c>
    </row>
    <row r="427" spans="1:11" s="509" customFormat="1">
      <c r="A427" s="508" t="s">
        <v>536</v>
      </c>
      <c r="B427" s="509" t="s">
        <v>308</v>
      </c>
      <c r="C427" s="509" t="s">
        <v>1023</v>
      </c>
      <c r="D427" s="509">
        <v>17</v>
      </c>
      <c r="E427" s="509">
        <v>0</v>
      </c>
      <c r="F427" s="509">
        <v>0</v>
      </c>
      <c r="G427" s="509">
        <v>1025</v>
      </c>
      <c r="H427" s="509">
        <v>0</v>
      </c>
      <c r="I427" s="509">
        <v>0</v>
      </c>
      <c r="K427" s="509">
        <v>1042</v>
      </c>
    </row>
    <row r="428" spans="1:11" s="509" customFormat="1">
      <c r="A428" s="508" t="s">
        <v>536</v>
      </c>
      <c r="B428" s="509" t="s">
        <v>308</v>
      </c>
      <c r="C428" s="509">
        <v>2</v>
      </c>
      <c r="D428" s="509">
        <v>11</v>
      </c>
      <c r="E428" s="509">
        <v>0</v>
      </c>
      <c r="F428" s="509">
        <v>0</v>
      </c>
      <c r="G428" s="509">
        <v>43</v>
      </c>
      <c r="H428" s="509">
        <v>0</v>
      </c>
      <c r="I428" s="509">
        <v>0</v>
      </c>
      <c r="K428" s="509">
        <v>54</v>
      </c>
    </row>
    <row r="429" spans="1:11" s="509" customFormat="1">
      <c r="A429" s="508" t="s">
        <v>536</v>
      </c>
      <c r="B429" s="509" t="s">
        <v>308</v>
      </c>
      <c r="C429" s="509">
        <v>3</v>
      </c>
      <c r="D429" s="509">
        <v>9</v>
      </c>
      <c r="E429" s="509">
        <v>0</v>
      </c>
      <c r="F429" s="509">
        <v>0</v>
      </c>
      <c r="G429" s="509">
        <v>66</v>
      </c>
      <c r="H429" s="509">
        <v>0</v>
      </c>
      <c r="I429" s="509">
        <v>0</v>
      </c>
      <c r="K429" s="509">
        <v>75</v>
      </c>
    </row>
    <row r="430" spans="1:11" s="509" customFormat="1">
      <c r="A430" s="508" t="s">
        <v>536</v>
      </c>
      <c r="B430" s="509" t="s">
        <v>308</v>
      </c>
      <c r="C430" s="509">
        <v>4</v>
      </c>
      <c r="D430" s="509">
        <v>6</v>
      </c>
      <c r="E430" s="509">
        <v>0</v>
      </c>
      <c r="F430" s="509">
        <v>0</v>
      </c>
      <c r="G430" s="509">
        <v>76</v>
      </c>
      <c r="H430" s="509">
        <v>0</v>
      </c>
      <c r="I430" s="509">
        <v>0</v>
      </c>
      <c r="K430" s="509">
        <v>82</v>
      </c>
    </row>
    <row r="431" spans="1:11" s="509" customFormat="1">
      <c r="A431" s="508" t="s">
        <v>536</v>
      </c>
      <c r="B431" s="509" t="s">
        <v>308</v>
      </c>
      <c r="C431" s="509">
        <v>5</v>
      </c>
      <c r="D431" s="509">
        <v>3</v>
      </c>
      <c r="E431" s="509">
        <v>1</v>
      </c>
      <c r="F431" s="509">
        <v>0</v>
      </c>
      <c r="G431" s="509">
        <v>55</v>
      </c>
      <c r="H431" s="509">
        <v>0</v>
      </c>
      <c r="I431" s="509">
        <v>0</v>
      </c>
      <c r="K431" s="509">
        <v>58</v>
      </c>
    </row>
    <row r="432" spans="1:11" s="509" customFormat="1">
      <c r="A432" s="508" t="s">
        <v>536</v>
      </c>
      <c r="B432" s="509" t="s">
        <v>308</v>
      </c>
      <c r="C432" s="509">
        <v>6</v>
      </c>
      <c r="D432" s="509">
        <v>0</v>
      </c>
      <c r="E432" s="509">
        <v>0</v>
      </c>
      <c r="F432" s="509">
        <v>0</v>
      </c>
      <c r="G432" s="509">
        <v>0</v>
      </c>
      <c r="H432" s="509">
        <v>0</v>
      </c>
      <c r="I432" s="509">
        <v>0</v>
      </c>
      <c r="K432" s="509">
        <v>0</v>
      </c>
    </row>
    <row r="433" spans="1:11" s="509" customFormat="1">
      <c r="A433" s="508" t="s">
        <v>536</v>
      </c>
      <c r="B433" s="509" t="s">
        <v>308</v>
      </c>
      <c r="C433" s="509">
        <v>7</v>
      </c>
      <c r="D433" s="509">
        <v>0</v>
      </c>
      <c r="E433" s="509">
        <v>0</v>
      </c>
      <c r="F433" s="509">
        <v>0</v>
      </c>
      <c r="G433" s="509">
        <v>0</v>
      </c>
      <c r="H433" s="509">
        <v>0</v>
      </c>
      <c r="I433" s="509">
        <v>0</v>
      </c>
      <c r="K433" s="509">
        <v>0</v>
      </c>
    </row>
    <row r="434" spans="1:11" s="509" customFormat="1">
      <c r="A434" s="508" t="s">
        <v>536</v>
      </c>
      <c r="B434" s="509" t="s">
        <v>308</v>
      </c>
      <c r="C434" s="509">
        <v>8</v>
      </c>
      <c r="D434" s="509">
        <v>0</v>
      </c>
      <c r="E434" s="509">
        <v>0</v>
      </c>
      <c r="F434" s="509">
        <v>0</v>
      </c>
      <c r="G434" s="509">
        <v>13</v>
      </c>
      <c r="H434" s="509">
        <v>0</v>
      </c>
      <c r="I434" s="509">
        <v>0</v>
      </c>
      <c r="K434" s="509">
        <v>13</v>
      </c>
    </row>
    <row r="435" spans="1:11" s="509" customFormat="1">
      <c r="A435" s="508" t="s">
        <v>536</v>
      </c>
      <c r="B435" s="509" t="s">
        <v>308</v>
      </c>
      <c r="C435" s="509">
        <v>9</v>
      </c>
      <c r="D435" s="509">
        <v>0</v>
      </c>
      <c r="E435" s="509">
        <v>0</v>
      </c>
      <c r="F435" s="509">
        <v>0</v>
      </c>
      <c r="G435" s="509">
        <v>3</v>
      </c>
      <c r="H435" s="509">
        <v>0</v>
      </c>
      <c r="I435" s="509">
        <v>0</v>
      </c>
      <c r="K435" s="509">
        <v>3</v>
      </c>
    </row>
    <row r="436" spans="1:11" s="509" customFormat="1">
      <c r="A436" s="508" t="s">
        <v>536</v>
      </c>
      <c r="B436" s="509" t="s">
        <v>308</v>
      </c>
      <c r="C436" s="509">
        <v>10</v>
      </c>
      <c r="D436" s="509">
        <v>11</v>
      </c>
      <c r="E436" s="509">
        <v>0</v>
      </c>
      <c r="F436" s="509">
        <v>0</v>
      </c>
      <c r="G436" s="509">
        <v>124</v>
      </c>
      <c r="H436" s="509">
        <v>0</v>
      </c>
      <c r="I436" s="509">
        <v>0</v>
      </c>
      <c r="K436" s="509">
        <v>135</v>
      </c>
    </row>
    <row r="437" spans="1:11" s="509" customFormat="1">
      <c r="A437" s="508" t="s">
        <v>536</v>
      </c>
      <c r="B437" s="509" t="s">
        <v>308</v>
      </c>
      <c r="C437" s="509">
        <v>11</v>
      </c>
      <c r="D437" s="509">
        <v>3</v>
      </c>
      <c r="E437" s="509">
        <v>0</v>
      </c>
      <c r="F437" s="509">
        <v>0</v>
      </c>
      <c r="G437" s="509">
        <v>5</v>
      </c>
      <c r="H437" s="509">
        <v>0</v>
      </c>
      <c r="I437" s="509">
        <v>0</v>
      </c>
      <c r="K437" s="509">
        <v>8</v>
      </c>
    </row>
    <row r="438" spans="1:11" s="509" customFormat="1">
      <c r="A438" s="508" t="s">
        <v>536</v>
      </c>
      <c r="B438" s="509" t="s">
        <v>308</v>
      </c>
      <c r="C438" s="509">
        <v>12</v>
      </c>
      <c r="D438" s="509">
        <v>0</v>
      </c>
      <c r="E438" s="509">
        <v>0</v>
      </c>
      <c r="F438" s="509">
        <v>0</v>
      </c>
      <c r="G438" s="509">
        <v>2</v>
      </c>
      <c r="H438" s="509">
        <v>0</v>
      </c>
      <c r="I438" s="509">
        <v>0</v>
      </c>
      <c r="K438" s="509">
        <v>2</v>
      </c>
    </row>
    <row r="439" spans="1:11" s="509" customFormat="1">
      <c r="A439" s="508" t="s">
        <v>536</v>
      </c>
      <c r="B439" s="509" t="s">
        <v>308</v>
      </c>
      <c r="C439" s="509">
        <v>13</v>
      </c>
      <c r="D439" s="509">
        <v>0</v>
      </c>
      <c r="E439" s="509">
        <v>0</v>
      </c>
      <c r="F439" s="509">
        <v>0</v>
      </c>
      <c r="G439" s="509">
        <v>0</v>
      </c>
      <c r="H439" s="509">
        <v>0</v>
      </c>
      <c r="I439" s="509">
        <v>0</v>
      </c>
      <c r="K439" s="509">
        <v>0</v>
      </c>
    </row>
    <row r="440" spans="1:11" s="509" customFormat="1">
      <c r="A440" s="508" t="s">
        <v>536</v>
      </c>
      <c r="B440" s="509" t="s">
        <v>308</v>
      </c>
      <c r="C440" s="509">
        <v>14</v>
      </c>
      <c r="D440" s="509">
        <v>0</v>
      </c>
      <c r="E440" s="509">
        <v>0</v>
      </c>
      <c r="F440" s="509">
        <v>0</v>
      </c>
      <c r="G440" s="509">
        <v>1</v>
      </c>
      <c r="H440" s="509">
        <v>0</v>
      </c>
      <c r="I440" s="509">
        <v>0</v>
      </c>
      <c r="K440" s="509">
        <v>1</v>
      </c>
    </row>
    <row r="441" spans="1:11" s="509" customFormat="1">
      <c r="A441" s="508" t="s">
        <v>536</v>
      </c>
      <c r="B441" s="509" t="s">
        <v>308</v>
      </c>
      <c r="C441" s="509">
        <v>15</v>
      </c>
      <c r="D441" s="509">
        <v>0</v>
      </c>
      <c r="E441" s="509">
        <v>0</v>
      </c>
      <c r="F441" s="509">
        <v>0</v>
      </c>
      <c r="G441" s="509">
        <v>0</v>
      </c>
      <c r="H441" s="509">
        <v>0</v>
      </c>
      <c r="I441" s="509">
        <v>0</v>
      </c>
      <c r="K441" s="509">
        <v>0</v>
      </c>
    </row>
    <row r="442" spans="1:11" s="509" customFormat="1">
      <c r="A442" s="508" t="s">
        <v>536</v>
      </c>
      <c r="B442" s="509" t="s">
        <v>308</v>
      </c>
      <c r="C442" s="509">
        <v>16</v>
      </c>
      <c r="D442" s="509">
        <v>2</v>
      </c>
      <c r="E442" s="509">
        <v>0</v>
      </c>
      <c r="F442" s="509">
        <v>0</v>
      </c>
      <c r="G442" s="509">
        <v>48</v>
      </c>
      <c r="H442" s="509">
        <v>0</v>
      </c>
      <c r="I442" s="509">
        <v>0</v>
      </c>
      <c r="K442" s="509">
        <v>50</v>
      </c>
    </row>
    <row r="443" spans="1:11" s="509" customFormat="1">
      <c r="A443" s="508" t="s">
        <v>536</v>
      </c>
      <c r="B443" s="509" t="s">
        <v>308</v>
      </c>
      <c r="C443" s="509">
        <v>17</v>
      </c>
      <c r="D443" s="509">
        <v>3</v>
      </c>
      <c r="E443" s="509">
        <v>0</v>
      </c>
      <c r="F443" s="509">
        <v>0</v>
      </c>
      <c r="G443" s="509">
        <v>132</v>
      </c>
      <c r="H443" s="509">
        <v>0</v>
      </c>
      <c r="I443" s="509">
        <v>0</v>
      </c>
      <c r="K443" s="509">
        <v>135</v>
      </c>
    </row>
    <row r="444" spans="1:11" s="509" customFormat="1">
      <c r="A444" s="508" t="s">
        <v>536</v>
      </c>
      <c r="B444" s="509" t="s">
        <v>308</v>
      </c>
      <c r="C444" s="509">
        <v>18</v>
      </c>
      <c r="D444" s="509">
        <v>0</v>
      </c>
      <c r="E444" s="509">
        <v>0</v>
      </c>
      <c r="F444" s="509">
        <v>0</v>
      </c>
      <c r="G444" s="509">
        <v>0</v>
      </c>
      <c r="H444" s="509">
        <v>0</v>
      </c>
      <c r="I444" s="509">
        <v>0</v>
      </c>
      <c r="K444" s="509">
        <v>0</v>
      </c>
    </row>
    <row r="445" spans="1:11" s="509" customFormat="1">
      <c r="A445" s="508" t="s">
        <v>536</v>
      </c>
      <c r="B445" s="509" t="s">
        <v>308</v>
      </c>
      <c r="C445" s="509" t="s">
        <v>1024</v>
      </c>
      <c r="D445" s="509">
        <v>2</v>
      </c>
      <c r="E445" s="509">
        <v>0</v>
      </c>
      <c r="F445" s="509">
        <v>0</v>
      </c>
      <c r="G445" s="509">
        <v>4</v>
      </c>
      <c r="H445" s="509">
        <v>0</v>
      </c>
      <c r="I445" s="509">
        <v>0</v>
      </c>
      <c r="K445" s="509">
        <v>6</v>
      </c>
    </row>
    <row r="446" spans="1:11" s="509" customFormat="1">
      <c r="A446" s="508" t="s">
        <v>536</v>
      </c>
      <c r="B446" s="509" t="s">
        <v>308</v>
      </c>
      <c r="C446" s="509" t="s">
        <v>1025</v>
      </c>
      <c r="D446" s="509">
        <v>0</v>
      </c>
      <c r="E446" s="509">
        <v>0</v>
      </c>
      <c r="F446" s="509">
        <v>0</v>
      </c>
      <c r="G446" s="509">
        <v>0</v>
      </c>
      <c r="H446" s="509">
        <v>0</v>
      </c>
      <c r="I446" s="509">
        <v>0</v>
      </c>
      <c r="K446" s="509">
        <v>0</v>
      </c>
    </row>
    <row r="447" spans="1:11" s="509" customFormat="1">
      <c r="A447" s="508" t="s">
        <v>536</v>
      </c>
      <c r="B447" s="509" t="s">
        <v>308</v>
      </c>
      <c r="C447" s="509">
        <v>19</v>
      </c>
      <c r="D447" s="509">
        <v>0</v>
      </c>
      <c r="E447" s="509">
        <v>0</v>
      </c>
      <c r="F447" s="509">
        <v>0</v>
      </c>
      <c r="G447" s="509">
        <v>2</v>
      </c>
      <c r="H447" s="509">
        <v>0</v>
      </c>
      <c r="I447" s="509">
        <v>0</v>
      </c>
      <c r="K447" s="509">
        <v>2</v>
      </c>
    </row>
    <row r="448" spans="1:11" s="509" customFormat="1">
      <c r="A448" s="508" t="s">
        <v>536</v>
      </c>
      <c r="B448" s="509" t="s">
        <v>308</v>
      </c>
      <c r="C448" s="509">
        <v>20</v>
      </c>
      <c r="D448" s="509">
        <v>0</v>
      </c>
      <c r="E448" s="509">
        <v>0</v>
      </c>
      <c r="F448" s="509">
        <v>0</v>
      </c>
      <c r="G448" s="509">
        <v>0</v>
      </c>
      <c r="H448" s="509">
        <v>0</v>
      </c>
      <c r="I448" s="509">
        <v>0</v>
      </c>
      <c r="K448" s="509">
        <v>0</v>
      </c>
    </row>
    <row r="449" spans="1:11" s="509" customFormat="1">
      <c r="A449" s="508" t="s">
        <v>536</v>
      </c>
      <c r="B449" s="509" t="s">
        <v>308</v>
      </c>
      <c r="C449" s="509">
        <v>21</v>
      </c>
      <c r="D449" s="509">
        <v>0</v>
      </c>
      <c r="E449" s="509">
        <v>0</v>
      </c>
      <c r="F449" s="509">
        <v>0</v>
      </c>
      <c r="G449" s="509">
        <v>0</v>
      </c>
      <c r="H449" s="509">
        <v>0</v>
      </c>
      <c r="I449" s="509">
        <v>0</v>
      </c>
      <c r="K449" s="509">
        <v>0</v>
      </c>
    </row>
    <row r="450" spans="1:11" s="509" customFormat="1">
      <c r="A450" s="508" t="s">
        <v>536</v>
      </c>
      <c r="B450" s="509" t="s">
        <v>308</v>
      </c>
      <c r="C450" s="509" t="s">
        <v>1026</v>
      </c>
      <c r="D450" s="509">
        <v>0</v>
      </c>
      <c r="E450" s="509">
        <v>0</v>
      </c>
      <c r="F450" s="509">
        <v>0</v>
      </c>
      <c r="G450" s="509">
        <v>0</v>
      </c>
      <c r="H450" s="509">
        <v>0</v>
      </c>
      <c r="I450" s="509">
        <v>0</v>
      </c>
      <c r="K450" s="509">
        <v>0</v>
      </c>
    </row>
    <row r="451" spans="1:11" s="509" customFormat="1">
      <c r="A451" s="508" t="s">
        <v>536</v>
      </c>
      <c r="B451" s="509" t="s">
        <v>308</v>
      </c>
      <c r="C451" s="509" t="s">
        <v>1027</v>
      </c>
      <c r="D451" s="509">
        <v>0</v>
      </c>
      <c r="E451" s="509">
        <v>0</v>
      </c>
      <c r="F451" s="509">
        <v>0</v>
      </c>
      <c r="G451" s="509">
        <v>0</v>
      </c>
      <c r="H451" s="509">
        <v>0</v>
      </c>
      <c r="I451" s="509">
        <v>0</v>
      </c>
      <c r="K451" s="509">
        <v>0</v>
      </c>
    </row>
    <row r="452" spans="1:11" s="509" customFormat="1">
      <c r="A452" s="508" t="s">
        <v>536</v>
      </c>
      <c r="B452" s="509" t="s">
        <v>308</v>
      </c>
      <c r="C452" s="509" t="s">
        <v>1028</v>
      </c>
      <c r="D452" s="509">
        <v>0</v>
      </c>
      <c r="E452" s="509">
        <v>0</v>
      </c>
      <c r="F452" s="509">
        <v>0</v>
      </c>
      <c r="G452" s="509">
        <v>0</v>
      </c>
      <c r="H452" s="509">
        <v>0</v>
      </c>
      <c r="I452" s="509">
        <v>0</v>
      </c>
      <c r="K452" s="509">
        <v>0</v>
      </c>
    </row>
    <row r="453" spans="1:11" s="509" customFormat="1">
      <c r="A453" s="508" t="s">
        <v>536</v>
      </c>
      <c r="B453" s="509" t="s">
        <v>308</v>
      </c>
      <c r="C453" s="509">
        <v>22</v>
      </c>
      <c r="D453" s="509">
        <v>0</v>
      </c>
      <c r="E453" s="509">
        <v>0</v>
      </c>
      <c r="F453" s="509">
        <v>0</v>
      </c>
      <c r="G453" s="509">
        <v>2</v>
      </c>
      <c r="H453" s="509">
        <v>1</v>
      </c>
      <c r="I453" s="509">
        <v>0</v>
      </c>
      <c r="K453" s="509">
        <v>2</v>
      </c>
    </row>
    <row r="454" spans="1:11" s="509" customFormat="1">
      <c r="A454" s="508" t="s">
        <v>536</v>
      </c>
      <c r="B454" s="509" t="s">
        <v>308</v>
      </c>
      <c r="C454" s="509">
        <v>23</v>
      </c>
      <c r="D454" s="509">
        <v>1</v>
      </c>
      <c r="E454" s="509">
        <v>0</v>
      </c>
      <c r="F454" s="509">
        <v>0</v>
      </c>
      <c r="G454" s="509">
        <v>0</v>
      </c>
      <c r="H454" s="509">
        <v>0</v>
      </c>
      <c r="I454" s="509">
        <v>0</v>
      </c>
      <c r="K454" s="509">
        <v>1</v>
      </c>
    </row>
    <row r="455" spans="1:11" s="509" customFormat="1">
      <c r="A455" s="508" t="s">
        <v>536</v>
      </c>
      <c r="B455" s="509" t="s">
        <v>308</v>
      </c>
      <c r="C455" s="509" t="s">
        <v>1029</v>
      </c>
      <c r="D455" s="509">
        <v>0</v>
      </c>
      <c r="E455" s="509">
        <v>0</v>
      </c>
      <c r="F455" s="509">
        <v>0</v>
      </c>
      <c r="G455" s="509">
        <v>2</v>
      </c>
      <c r="H455" s="509">
        <v>0</v>
      </c>
      <c r="I455" s="509">
        <v>0</v>
      </c>
      <c r="K455" s="509">
        <v>2</v>
      </c>
    </row>
    <row r="456" spans="1:11" s="509" customFormat="1">
      <c r="A456" s="508" t="s">
        <v>536</v>
      </c>
      <c r="B456" s="509" t="s">
        <v>308</v>
      </c>
      <c r="C456" s="509">
        <v>24</v>
      </c>
      <c r="D456" s="509">
        <v>0</v>
      </c>
      <c r="E456" s="509">
        <v>0</v>
      </c>
      <c r="F456" s="509">
        <v>0</v>
      </c>
      <c r="G456" s="509">
        <v>0</v>
      </c>
      <c r="H456" s="509">
        <v>0</v>
      </c>
      <c r="I456" s="509">
        <v>0</v>
      </c>
      <c r="K456" s="509">
        <v>0</v>
      </c>
    </row>
    <row r="457" spans="1:11" s="509" customFormat="1">
      <c r="A457" s="508" t="s">
        <v>536</v>
      </c>
      <c r="B457" s="509" t="s">
        <v>308</v>
      </c>
      <c r="C457" s="509">
        <v>25</v>
      </c>
    </row>
    <row r="458" spans="1:11" s="509" customFormat="1">
      <c r="A458" s="508" t="s">
        <v>536</v>
      </c>
      <c r="B458" s="509" t="s">
        <v>308</v>
      </c>
      <c r="C458" s="509">
        <v>26</v>
      </c>
      <c r="D458" s="509">
        <v>0</v>
      </c>
      <c r="E458" s="509">
        <v>0</v>
      </c>
      <c r="F458" s="509">
        <v>0</v>
      </c>
      <c r="G458" s="509">
        <v>0</v>
      </c>
      <c r="H458" s="509">
        <v>0</v>
      </c>
      <c r="I458" s="509">
        <v>0</v>
      </c>
      <c r="K458" s="509">
        <v>0</v>
      </c>
    </row>
    <row r="459" spans="1:11" s="509" customFormat="1">
      <c r="A459" s="508" t="s">
        <v>536</v>
      </c>
      <c r="B459" s="509" t="s">
        <v>308</v>
      </c>
      <c r="C459" s="509">
        <v>27</v>
      </c>
      <c r="D459" s="509">
        <v>0</v>
      </c>
      <c r="E459" s="509">
        <v>0</v>
      </c>
      <c r="F459" s="509">
        <v>0</v>
      </c>
      <c r="G459" s="509">
        <v>0</v>
      </c>
      <c r="H459" s="509">
        <v>0</v>
      </c>
      <c r="I459" s="509">
        <v>0</v>
      </c>
      <c r="K459" s="509">
        <v>0</v>
      </c>
    </row>
    <row r="460" spans="1:11" s="509" customFormat="1">
      <c r="A460" s="508" t="s">
        <v>536</v>
      </c>
      <c r="B460" s="509" t="s">
        <v>308</v>
      </c>
      <c r="C460" s="509">
        <v>28</v>
      </c>
      <c r="D460" s="509">
        <v>0</v>
      </c>
      <c r="E460" s="509">
        <v>0</v>
      </c>
      <c r="F460" s="509">
        <v>0</v>
      </c>
      <c r="G460" s="509">
        <v>0</v>
      </c>
      <c r="H460" s="509">
        <v>0</v>
      </c>
      <c r="I460" s="509">
        <v>0</v>
      </c>
      <c r="K460" s="509">
        <v>0</v>
      </c>
    </row>
    <row r="461" spans="1:11" s="509" customFormat="1">
      <c r="A461" s="508" t="s">
        <v>536</v>
      </c>
      <c r="B461" s="509" t="s">
        <v>308</v>
      </c>
      <c r="C461" s="509">
        <v>29</v>
      </c>
      <c r="D461" s="509">
        <v>0</v>
      </c>
      <c r="E461" s="509">
        <v>0</v>
      </c>
      <c r="F461" s="509">
        <v>0</v>
      </c>
      <c r="G461" s="509">
        <v>0</v>
      </c>
      <c r="H461" s="509">
        <v>0</v>
      </c>
      <c r="I461" s="509">
        <v>0</v>
      </c>
      <c r="K461" s="509">
        <v>0</v>
      </c>
    </row>
    <row r="462" spans="1:11" s="509" customFormat="1">
      <c r="A462" s="508" t="s">
        <v>536</v>
      </c>
      <c r="B462" s="509" t="s">
        <v>308</v>
      </c>
      <c r="C462" s="509">
        <v>30</v>
      </c>
      <c r="D462" s="509">
        <v>0</v>
      </c>
      <c r="E462" s="509">
        <v>0</v>
      </c>
      <c r="F462" s="509">
        <v>0</v>
      </c>
      <c r="G462" s="509">
        <v>0</v>
      </c>
      <c r="H462" s="509">
        <v>0</v>
      </c>
      <c r="I462" s="509">
        <v>0</v>
      </c>
      <c r="K462" s="509">
        <v>0</v>
      </c>
    </row>
    <row r="463" spans="1:11" s="509" customFormat="1">
      <c r="A463" s="508" t="s">
        <v>536</v>
      </c>
      <c r="B463" s="509" t="s">
        <v>308</v>
      </c>
      <c r="C463" s="509">
        <v>31</v>
      </c>
      <c r="D463" s="509">
        <v>0</v>
      </c>
      <c r="E463" s="509">
        <v>0</v>
      </c>
      <c r="F463" s="509">
        <v>0</v>
      </c>
      <c r="G463" s="509">
        <v>0</v>
      </c>
      <c r="H463" s="509">
        <v>0</v>
      </c>
      <c r="I463" s="509">
        <v>0</v>
      </c>
      <c r="K463" s="509">
        <v>0</v>
      </c>
    </row>
    <row r="464" spans="1:11" s="509" customFormat="1">
      <c r="A464" s="508" t="s">
        <v>536</v>
      </c>
      <c r="B464" s="509" t="s">
        <v>308</v>
      </c>
      <c r="C464" s="509">
        <v>32</v>
      </c>
      <c r="D464" s="509">
        <v>0</v>
      </c>
      <c r="E464" s="509">
        <v>0</v>
      </c>
      <c r="F464" s="509">
        <v>0</v>
      </c>
      <c r="G464" s="509">
        <v>0</v>
      </c>
      <c r="H464" s="509">
        <v>0</v>
      </c>
      <c r="I464" s="509">
        <v>0</v>
      </c>
      <c r="K464" s="509">
        <v>0</v>
      </c>
    </row>
    <row r="465" spans="1:11" s="509" customFormat="1">
      <c r="A465" s="508" t="s">
        <v>536</v>
      </c>
      <c r="B465" s="509" t="s">
        <v>308</v>
      </c>
      <c r="C465" s="509">
        <v>33</v>
      </c>
      <c r="D465" s="509">
        <v>0</v>
      </c>
      <c r="E465" s="509">
        <v>0</v>
      </c>
      <c r="F465" s="509">
        <v>0</v>
      </c>
      <c r="G465" s="509">
        <v>0</v>
      </c>
      <c r="H465" s="509">
        <v>0</v>
      </c>
      <c r="I465" s="509">
        <v>0</v>
      </c>
      <c r="K465" s="509">
        <v>0</v>
      </c>
    </row>
    <row r="466" spans="1:11" s="509" customFormat="1">
      <c r="A466" s="508" t="s">
        <v>536</v>
      </c>
      <c r="B466" s="509" t="s">
        <v>308</v>
      </c>
      <c r="C466" s="509">
        <v>34</v>
      </c>
      <c r="D466" s="509">
        <v>0</v>
      </c>
      <c r="E466" s="509">
        <v>0</v>
      </c>
      <c r="F466" s="509">
        <v>0</v>
      </c>
      <c r="G466" s="509">
        <v>0</v>
      </c>
      <c r="H466" s="509">
        <v>0</v>
      </c>
      <c r="I466" s="509">
        <v>0</v>
      </c>
      <c r="K466" s="509">
        <v>0</v>
      </c>
    </row>
    <row r="467" spans="1:11" s="509" customFormat="1">
      <c r="A467" s="508" t="s">
        <v>536</v>
      </c>
      <c r="B467" s="509" t="s">
        <v>308</v>
      </c>
      <c r="C467" s="509">
        <v>35</v>
      </c>
      <c r="D467" s="509">
        <v>0</v>
      </c>
      <c r="E467" s="509">
        <v>0</v>
      </c>
      <c r="F467" s="509">
        <v>0</v>
      </c>
      <c r="G467" s="509">
        <v>0</v>
      </c>
      <c r="H467" s="509">
        <v>0</v>
      </c>
      <c r="I467" s="509">
        <v>0</v>
      </c>
      <c r="K467" s="509">
        <v>0</v>
      </c>
    </row>
    <row r="468" spans="1:11" s="509" customFormat="1">
      <c r="A468" s="508" t="s">
        <v>536</v>
      </c>
      <c r="B468" s="509" t="s">
        <v>308</v>
      </c>
      <c r="C468" s="509">
        <v>36</v>
      </c>
      <c r="D468" s="509">
        <v>0</v>
      </c>
      <c r="E468" s="509">
        <v>0</v>
      </c>
      <c r="F468" s="509">
        <v>0</v>
      </c>
      <c r="G468" s="509">
        <v>0</v>
      </c>
      <c r="H468" s="509">
        <v>0</v>
      </c>
      <c r="I468" s="509">
        <v>0</v>
      </c>
      <c r="K468" s="509">
        <v>0</v>
      </c>
    </row>
    <row r="469" spans="1:11" s="509" customFormat="1">
      <c r="A469" s="508" t="s">
        <v>536</v>
      </c>
      <c r="B469" s="509" t="s">
        <v>308</v>
      </c>
      <c r="C469" s="509">
        <v>37</v>
      </c>
      <c r="D469" s="509">
        <v>0</v>
      </c>
      <c r="E469" s="509">
        <v>0</v>
      </c>
      <c r="F469" s="509">
        <v>0</v>
      </c>
      <c r="G469" s="509">
        <v>0</v>
      </c>
      <c r="H469" s="509">
        <v>0</v>
      </c>
      <c r="I469" s="509">
        <v>0</v>
      </c>
      <c r="K469" s="509">
        <v>0</v>
      </c>
    </row>
    <row r="470" spans="1:11" s="509" customFormat="1">
      <c r="A470" s="508" t="s">
        <v>536</v>
      </c>
      <c r="B470" s="509" t="s">
        <v>308</v>
      </c>
      <c r="C470" s="509">
        <v>38</v>
      </c>
      <c r="D470" s="509">
        <v>0</v>
      </c>
      <c r="E470" s="509">
        <v>0</v>
      </c>
      <c r="F470" s="509">
        <v>0</v>
      </c>
      <c r="G470" s="509">
        <v>0</v>
      </c>
      <c r="H470" s="509">
        <v>0</v>
      </c>
      <c r="I470" s="509">
        <v>0</v>
      </c>
      <c r="K470" s="509">
        <v>0</v>
      </c>
    </row>
    <row r="471" spans="1:11" s="509" customFormat="1">
      <c r="A471" s="508" t="s">
        <v>536</v>
      </c>
      <c r="B471" s="509" t="s">
        <v>308</v>
      </c>
      <c r="C471" s="509" t="s">
        <v>1030</v>
      </c>
      <c r="D471" s="509">
        <v>0</v>
      </c>
      <c r="E471" s="509">
        <v>0</v>
      </c>
      <c r="F471" s="509">
        <v>0</v>
      </c>
      <c r="G471" s="509">
        <v>0</v>
      </c>
      <c r="H471" s="509">
        <v>0</v>
      </c>
      <c r="I471" s="509">
        <v>0</v>
      </c>
      <c r="K471" s="509">
        <v>0</v>
      </c>
    </row>
    <row r="472" spans="1:11" s="509" customFormat="1">
      <c r="A472" s="508" t="s">
        <v>536</v>
      </c>
      <c r="B472" s="509" t="s">
        <v>308</v>
      </c>
      <c r="C472" s="509">
        <v>39</v>
      </c>
      <c r="D472" s="509">
        <v>0</v>
      </c>
      <c r="E472" s="509">
        <v>0</v>
      </c>
      <c r="F472" s="509">
        <v>0</v>
      </c>
      <c r="G472" s="509">
        <v>0</v>
      </c>
      <c r="H472" s="509">
        <v>0</v>
      </c>
      <c r="I472" s="509">
        <v>0</v>
      </c>
      <c r="K472" s="509">
        <v>0</v>
      </c>
    </row>
    <row r="473" spans="1:11" s="509" customFormat="1">
      <c r="A473" s="508" t="s">
        <v>536</v>
      </c>
      <c r="B473" s="509" t="s">
        <v>308</v>
      </c>
      <c r="C473" s="509">
        <v>40</v>
      </c>
      <c r="D473" s="509">
        <v>0</v>
      </c>
      <c r="E473" s="509">
        <v>0</v>
      </c>
      <c r="F473" s="509">
        <v>0</v>
      </c>
      <c r="G473" s="509">
        <v>0</v>
      </c>
      <c r="H473" s="509">
        <v>0</v>
      </c>
      <c r="I473" s="509">
        <v>0</v>
      </c>
      <c r="K473" s="509">
        <v>0</v>
      </c>
    </row>
    <row r="474" spans="1:11" s="509" customFormat="1">
      <c r="A474" s="508" t="s">
        <v>536</v>
      </c>
      <c r="B474" s="509" t="s">
        <v>308</v>
      </c>
      <c r="C474" s="509">
        <v>41</v>
      </c>
      <c r="D474" s="509">
        <v>0</v>
      </c>
      <c r="E474" s="509">
        <v>0</v>
      </c>
      <c r="F474" s="509">
        <v>0</v>
      </c>
      <c r="G474" s="509">
        <v>0</v>
      </c>
      <c r="H474" s="509">
        <v>0</v>
      </c>
      <c r="I474" s="509">
        <v>0</v>
      </c>
      <c r="K474" s="509">
        <v>0</v>
      </c>
    </row>
    <row r="475" spans="1:11" s="509" customFormat="1">
      <c r="A475" s="508" t="s">
        <v>536</v>
      </c>
      <c r="B475" s="509" t="s">
        <v>308</v>
      </c>
      <c r="C475" s="509">
        <v>42</v>
      </c>
      <c r="D475" s="509">
        <v>0</v>
      </c>
      <c r="E475" s="509">
        <v>0</v>
      </c>
      <c r="F475" s="509">
        <v>0</v>
      </c>
      <c r="G475" s="509">
        <v>0</v>
      </c>
      <c r="H475" s="509">
        <v>0</v>
      </c>
      <c r="I475" s="509">
        <v>0</v>
      </c>
      <c r="K475" s="509">
        <v>0</v>
      </c>
    </row>
    <row r="476" spans="1:11" s="509" customFormat="1">
      <c r="A476" s="508" t="s">
        <v>536</v>
      </c>
      <c r="B476" s="509" t="s">
        <v>308</v>
      </c>
      <c r="C476" s="509">
        <v>43</v>
      </c>
      <c r="D476" s="509">
        <v>0</v>
      </c>
      <c r="E476" s="509">
        <v>0</v>
      </c>
      <c r="F476" s="509">
        <v>0</v>
      </c>
      <c r="G476" s="509">
        <v>0</v>
      </c>
      <c r="H476" s="509">
        <v>0</v>
      </c>
      <c r="I476" s="509">
        <v>0</v>
      </c>
      <c r="K476" s="509">
        <v>0</v>
      </c>
    </row>
    <row r="477" spans="1:11" s="509" customFormat="1">
      <c r="A477" s="508" t="s">
        <v>536</v>
      </c>
      <c r="B477" s="509" t="s">
        <v>308</v>
      </c>
      <c r="C477" s="509">
        <v>44</v>
      </c>
      <c r="D477" s="509">
        <v>0</v>
      </c>
      <c r="E477" s="509">
        <v>0</v>
      </c>
      <c r="F477" s="509">
        <v>0</v>
      </c>
      <c r="G477" s="509">
        <v>0</v>
      </c>
      <c r="H477" s="509">
        <v>0</v>
      </c>
      <c r="I477" s="509">
        <v>0</v>
      </c>
      <c r="K477" s="509">
        <v>0</v>
      </c>
    </row>
    <row r="478" spans="1:11" s="509" customFormat="1">
      <c r="A478" s="508" t="s">
        <v>536</v>
      </c>
      <c r="B478" s="509" t="s">
        <v>308</v>
      </c>
      <c r="C478" s="509">
        <v>45</v>
      </c>
      <c r="D478" s="509">
        <v>0</v>
      </c>
      <c r="E478" s="509">
        <v>0</v>
      </c>
      <c r="F478" s="509">
        <v>0</v>
      </c>
      <c r="G478" s="509">
        <v>0</v>
      </c>
      <c r="H478" s="509">
        <v>0</v>
      </c>
      <c r="I478" s="509">
        <v>0</v>
      </c>
      <c r="K478" s="509">
        <v>0</v>
      </c>
    </row>
    <row r="479" spans="1:11" s="509" customFormat="1">
      <c r="A479" s="508" t="s">
        <v>536</v>
      </c>
      <c r="B479" s="509" t="s">
        <v>308</v>
      </c>
      <c r="C479" s="509">
        <v>46</v>
      </c>
      <c r="D479" s="509">
        <v>0</v>
      </c>
      <c r="E479" s="509">
        <v>0</v>
      </c>
      <c r="F479" s="509">
        <v>0</v>
      </c>
      <c r="G479" s="509">
        <v>0</v>
      </c>
      <c r="H479" s="509">
        <v>0</v>
      </c>
      <c r="I479" s="509">
        <v>0</v>
      </c>
      <c r="K479" s="509">
        <v>0</v>
      </c>
    </row>
    <row r="480" spans="1:11" s="509" customFormat="1">
      <c r="A480" s="508" t="s">
        <v>536</v>
      </c>
      <c r="B480" s="509" t="s">
        <v>308</v>
      </c>
      <c r="C480" s="509">
        <v>47</v>
      </c>
      <c r="D480" s="509">
        <v>1</v>
      </c>
      <c r="E480" s="509">
        <v>1</v>
      </c>
      <c r="F480" s="509">
        <v>0</v>
      </c>
      <c r="G480" s="509">
        <v>0</v>
      </c>
      <c r="H480" s="509">
        <v>0</v>
      </c>
      <c r="I480" s="509">
        <v>0</v>
      </c>
      <c r="K480" s="509">
        <v>1</v>
      </c>
    </row>
    <row r="481" spans="1:11" s="509" customFormat="1">
      <c r="A481" s="508" t="s">
        <v>536</v>
      </c>
      <c r="B481" s="509" t="s">
        <v>308</v>
      </c>
      <c r="C481" s="509">
        <v>48</v>
      </c>
      <c r="D481" s="509">
        <v>0</v>
      </c>
      <c r="E481" s="509">
        <v>0</v>
      </c>
      <c r="F481" s="509">
        <v>0</v>
      </c>
      <c r="G481" s="509">
        <v>0</v>
      </c>
      <c r="H481" s="509">
        <v>0</v>
      </c>
      <c r="I481" s="509">
        <v>0</v>
      </c>
      <c r="K481" s="509">
        <v>0</v>
      </c>
    </row>
    <row r="482" spans="1:11" s="509" customFormat="1">
      <c r="A482" s="508" t="s">
        <v>536</v>
      </c>
      <c r="B482" s="509" t="s">
        <v>308</v>
      </c>
      <c r="C482" s="509">
        <v>49</v>
      </c>
      <c r="D482" s="509">
        <v>0</v>
      </c>
      <c r="E482" s="509">
        <v>0</v>
      </c>
      <c r="F482" s="509">
        <v>0</v>
      </c>
      <c r="G482" s="509">
        <v>0</v>
      </c>
      <c r="H482" s="509">
        <v>0</v>
      </c>
      <c r="I482" s="509">
        <v>0</v>
      </c>
      <c r="K482" s="509">
        <v>0</v>
      </c>
    </row>
    <row r="483" spans="1:11" s="509" customFormat="1">
      <c r="A483" s="508" t="s">
        <v>536</v>
      </c>
      <c r="B483" s="509" t="s">
        <v>308</v>
      </c>
      <c r="C483" s="509">
        <v>50</v>
      </c>
      <c r="D483" s="509">
        <v>0</v>
      </c>
      <c r="E483" s="509">
        <v>0</v>
      </c>
      <c r="F483" s="509">
        <v>0</v>
      </c>
      <c r="G483" s="509">
        <v>0</v>
      </c>
      <c r="H483" s="509">
        <v>0</v>
      </c>
      <c r="I483" s="509">
        <v>0</v>
      </c>
      <c r="K483" s="509">
        <v>0</v>
      </c>
    </row>
    <row r="484" spans="1:11" s="509" customFormat="1">
      <c r="A484" s="508" t="s">
        <v>536</v>
      </c>
      <c r="B484" s="509" t="s">
        <v>308</v>
      </c>
      <c r="C484" s="509">
        <v>51</v>
      </c>
      <c r="D484" s="509">
        <v>0</v>
      </c>
      <c r="E484" s="509">
        <v>0</v>
      </c>
      <c r="F484" s="509">
        <v>0</v>
      </c>
      <c r="G484" s="509">
        <v>0</v>
      </c>
      <c r="H484" s="509">
        <v>0</v>
      </c>
      <c r="I484" s="509">
        <v>0</v>
      </c>
      <c r="K484" s="509">
        <v>0</v>
      </c>
    </row>
    <row r="485" spans="1:11" s="509" customFormat="1">
      <c r="A485" s="508" t="s">
        <v>536</v>
      </c>
      <c r="B485" s="509" t="s">
        <v>308</v>
      </c>
      <c r="C485" s="509" t="s">
        <v>1031</v>
      </c>
      <c r="D485" s="509">
        <v>0</v>
      </c>
      <c r="E485" s="509">
        <v>0</v>
      </c>
      <c r="F485" s="509">
        <v>0</v>
      </c>
      <c r="G485" s="509">
        <v>0</v>
      </c>
      <c r="H485" s="509">
        <v>0</v>
      </c>
      <c r="I485" s="509">
        <v>0</v>
      </c>
      <c r="K485" s="509">
        <v>0</v>
      </c>
    </row>
    <row r="486" spans="1:11" s="509" customFormat="1">
      <c r="A486" s="508" t="s">
        <v>536</v>
      </c>
      <c r="B486" s="509" t="s">
        <v>308</v>
      </c>
      <c r="C486" s="509" t="s">
        <v>1032</v>
      </c>
      <c r="D486" s="509">
        <v>0</v>
      </c>
      <c r="E486" s="509">
        <v>0</v>
      </c>
      <c r="F486" s="509">
        <v>0</v>
      </c>
      <c r="G486" s="509">
        <v>0</v>
      </c>
      <c r="H486" s="509">
        <v>0</v>
      </c>
      <c r="I486" s="509">
        <v>0</v>
      </c>
      <c r="K486" s="509">
        <v>0</v>
      </c>
    </row>
    <row r="487" spans="1:11" s="509" customFormat="1">
      <c r="A487" s="508" t="s">
        <v>536</v>
      </c>
      <c r="B487" s="509" t="s">
        <v>308</v>
      </c>
      <c r="C487" s="509">
        <v>52</v>
      </c>
      <c r="D487" s="509">
        <v>0</v>
      </c>
      <c r="E487" s="509">
        <v>0</v>
      </c>
      <c r="F487" s="509">
        <v>0</v>
      </c>
      <c r="G487" s="509">
        <v>0</v>
      </c>
      <c r="H487" s="509">
        <v>0</v>
      </c>
      <c r="I487" s="509">
        <v>0</v>
      </c>
      <c r="K487" s="509">
        <v>0</v>
      </c>
    </row>
    <row r="488" spans="1:11" s="509" customFormat="1">
      <c r="A488" s="508" t="s">
        <v>536</v>
      </c>
      <c r="B488" s="509" t="s">
        <v>308</v>
      </c>
      <c r="C488" s="509">
        <v>53</v>
      </c>
      <c r="D488" s="509">
        <v>0</v>
      </c>
      <c r="E488" s="509">
        <v>0</v>
      </c>
      <c r="F488" s="509">
        <v>0</v>
      </c>
      <c r="G488" s="509">
        <v>5</v>
      </c>
      <c r="H488" s="509">
        <v>3</v>
      </c>
      <c r="I488" s="509">
        <v>0</v>
      </c>
      <c r="K488" s="509">
        <v>5</v>
      </c>
    </row>
    <row r="489" spans="1:11" s="509" customFormat="1">
      <c r="A489" s="508" t="s">
        <v>536</v>
      </c>
      <c r="B489" s="509" t="s">
        <v>308</v>
      </c>
      <c r="C489" s="509">
        <v>54</v>
      </c>
      <c r="D489" s="509">
        <v>0</v>
      </c>
      <c r="E489" s="509">
        <v>0</v>
      </c>
      <c r="F489" s="509">
        <v>0</v>
      </c>
      <c r="G489" s="509">
        <v>19</v>
      </c>
      <c r="H489" s="509">
        <v>0</v>
      </c>
      <c r="I489" s="509">
        <v>0</v>
      </c>
      <c r="K489" s="509">
        <v>19</v>
      </c>
    </row>
    <row r="490" spans="1:11" s="509" customFormat="1">
      <c r="A490" s="508" t="s">
        <v>536</v>
      </c>
      <c r="B490" s="509" t="s">
        <v>308</v>
      </c>
      <c r="C490" s="509">
        <v>55</v>
      </c>
      <c r="D490" s="509">
        <v>1</v>
      </c>
      <c r="E490" s="509">
        <v>0</v>
      </c>
      <c r="F490" s="509">
        <v>0</v>
      </c>
      <c r="G490" s="509">
        <v>50</v>
      </c>
      <c r="H490" s="509">
        <v>0</v>
      </c>
      <c r="I490" s="509">
        <v>0</v>
      </c>
      <c r="K490" s="509">
        <v>51</v>
      </c>
    </row>
    <row r="491" spans="1:11" s="509" customFormat="1">
      <c r="A491" s="508" t="s">
        <v>536</v>
      </c>
      <c r="B491" s="509" t="s">
        <v>308</v>
      </c>
      <c r="C491" s="509">
        <v>56</v>
      </c>
      <c r="D491" s="509">
        <v>0</v>
      </c>
      <c r="E491" s="509">
        <v>0</v>
      </c>
      <c r="F491" s="509">
        <v>0</v>
      </c>
      <c r="G491" s="509">
        <v>0</v>
      </c>
      <c r="H491" s="509">
        <v>0</v>
      </c>
      <c r="I491" s="509">
        <v>0</v>
      </c>
      <c r="K491" s="509">
        <v>0</v>
      </c>
    </row>
    <row r="492" spans="1:11" s="509" customFormat="1">
      <c r="A492" s="508" t="s">
        <v>536</v>
      </c>
      <c r="B492" s="509" t="s">
        <v>308</v>
      </c>
      <c r="C492" s="509">
        <v>57</v>
      </c>
      <c r="D492" s="509">
        <v>0</v>
      </c>
      <c r="E492" s="509">
        <v>0</v>
      </c>
      <c r="F492" s="509">
        <v>0</v>
      </c>
      <c r="G492" s="509">
        <v>0</v>
      </c>
      <c r="H492" s="509">
        <v>0</v>
      </c>
      <c r="I492" s="509">
        <v>0</v>
      </c>
      <c r="K492" s="509">
        <v>0</v>
      </c>
    </row>
    <row r="493" spans="1:11" s="509" customFormat="1">
      <c r="A493" s="508" t="s">
        <v>536</v>
      </c>
      <c r="B493" s="509" t="s">
        <v>308</v>
      </c>
      <c r="C493" s="509">
        <v>58</v>
      </c>
      <c r="D493" s="509">
        <v>0</v>
      </c>
      <c r="E493" s="509">
        <v>0</v>
      </c>
      <c r="F493" s="509">
        <v>0</v>
      </c>
      <c r="G493" s="509">
        <v>0</v>
      </c>
      <c r="H493" s="509">
        <v>0</v>
      </c>
      <c r="I493" s="509">
        <v>0</v>
      </c>
      <c r="K493" s="509">
        <v>0</v>
      </c>
    </row>
    <row r="494" spans="1:11" s="509" customFormat="1">
      <c r="A494" s="508" t="s">
        <v>536</v>
      </c>
      <c r="B494" s="509" t="s">
        <v>308</v>
      </c>
      <c r="C494" s="509">
        <v>59</v>
      </c>
      <c r="D494" s="509">
        <v>2</v>
      </c>
      <c r="E494" s="509">
        <v>0</v>
      </c>
      <c r="F494" s="509">
        <v>0</v>
      </c>
      <c r="G494" s="509">
        <v>4</v>
      </c>
      <c r="H494" s="509">
        <v>0</v>
      </c>
      <c r="I494" s="509">
        <v>0</v>
      </c>
      <c r="K494" s="509">
        <v>6</v>
      </c>
    </row>
    <row r="495" spans="1:11" s="509" customFormat="1">
      <c r="A495" s="508" t="s">
        <v>536</v>
      </c>
      <c r="B495" s="509" t="s">
        <v>308</v>
      </c>
      <c r="C495" s="509">
        <v>60</v>
      </c>
      <c r="D495" s="509">
        <v>1</v>
      </c>
      <c r="E495" s="509">
        <v>0</v>
      </c>
      <c r="F495" s="509">
        <v>0</v>
      </c>
      <c r="G495" s="509">
        <v>33</v>
      </c>
      <c r="H495" s="509">
        <v>0</v>
      </c>
      <c r="I495" s="509">
        <v>0</v>
      </c>
      <c r="K495" s="509">
        <v>34</v>
      </c>
    </row>
    <row r="496" spans="1:11" s="509" customFormat="1">
      <c r="A496" s="508" t="s">
        <v>536</v>
      </c>
      <c r="B496" s="509" t="s">
        <v>308</v>
      </c>
      <c r="C496" s="509">
        <v>61</v>
      </c>
      <c r="D496" s="509">
        <v>0</v>
      </c>
      <c r="E496" s="509">
        <v>0</v>
      </c>
      <c r="F496" s="509">
        <v>0</v>
      </c>
      <c r="G496" s="509">
        <v>0</v>
      </c>
      <c r="H496" s="509">
        <v>0</v>
      </c>
      <c r="I496" s="509">
        <v>0</v>
      </c>
      <c r="K496" s="509">
        <v>0</v>
      </c>
    </row>
    <row r="497" spans="1:11" s="509" customFormat="1">
      <c r="A497" s="508" t="s">
        <v>536</v>
      </c>
      <c r="B497" s="509" t="s">
        <v>308</v>
      </c>
      <c r="C497" s="509">
        <v>62</v>
      </c>
      <c r="D497" s="509">
        <v>1</v>
      </c>
      <c r="E497" s="509">
        <v>0</v>
      </c>
      <c r="F497" s="509">
        <v>0</v>
      </c>
      <c r="G497" s="509">
        <v>0</v>
      </c>
      <c r="H497" s="509">
        <v>0</v>
      </c>
      <c r="I497" s="509">
        <v>0</v>
      </c>
      <c r="K497" s="509">
        <v>1</v>
      </c>
    </row>
    <row r="498" spans="1:11" s="509" customFormat="1">
      <c r="A498" s="508" t="s">
        <v>536</v>
      </c>
      <c r="B498" s="509" t="s">
        <v>308</v>
      </c>
      <c r="C498" s="509">
        <v>63</v>
      </c>
      <c r="D498" s="509">
        <v>2</v>
      </c>
      <c r="E498" s="509">
        <v>2</v>
      </c>
      <c r="F498" s="509">
        <v>0</v>
      </c>
      <c r="G498" s="509">
        <v>0</v>
      </c>
      <c r="H498" s="509">
        <v>0</v>
      </c>
      <c r="I498" s="509">
        <v>0</v>
      </c>
      <c r="K498" s="509">
        <v>2</v>
      </c>
    </row>
    <row r="499" spans="1:11" s="509" customFormat="1">
      <c r="A499" s="508" t="s">
        <v>536</v>
      </c>
      <c r="B499" s="509" t="s">
        <v>308</v>
      </c>
      <c r="C499" s="509" t="s">
        <v>1033</v>
      </c>
      <c r="D499" s="509">
        <v>0</v>
      </c>
      <c r="E499" s="509">
        <v>0</v>
      </c>
      <c r="F499" s="509">
        <v>0</v>
      </c>
      <c r="G499" s="509">
        <v>0</v>
      </c>
      <c r="H499" s="509">
        <v>0</v>
      </c>
      <c r="I499" s="509">
        <v>0</v>
      </c>
      <c r="K499" s="509">
        <v>0</v>
      </c>
    </row>
    <row r="500" spans="1:11" s="509" customFormat="1">
      <c r="A500" s="508" t="s">
        <v>536</v>
      </c>
      <c r="B500" s="509" t="s">
        <v>308</v>
      </c>
      <c r="C500" s="509" t="s">
        <v>1034</v>
      </c>
      <c r="D500" s="509">
        <v>0</v>
      </c>
      <c r="E500" s="509">
        <v>0</v>
      </c>
      <c r="F500" s="509">
        <v>0</v>
      </c>
      <c r="G500" s="509">
        <v>0</v>
      </c>
      <c r="H500" s="509">
        <v>0</v>
      </c>
      <c r="I500" s="509">
        <v>0</v>
      </c>
      <c r="K500" s="509">
        <v>0</v>
      </c>
    </row>
    <row r="501" spans="1:11" s="509" customFormat="1">
      <c r="A501" s="508" t="s">
        <v>536</v>
      </c>
      <c r="B501" s="509" t="s">
        <v>308</v>
      </c>
      <c r="C501" s="509">
        <v>64</v>
      </c>
      <c r="D501" s="509">
        <v>0</v>
      </c>
      <c r="E501" s="509">
        <v>0</v>
      </c>
      <c r="F501" s="509">
        <v>0</v>
      </c>
      <c r="G501" s="509">
        <v>0</v>
      </c>
      <c r="H501" s="509">
        <v>0</v>
      </c>
      <c r="I501" s="509">
        <v>0</v>
      </c>
      <c r="K501" s="509">
        <v>0</v>
      </c>
    </row>
    <row r="502" spans="1:11" s="509" customFormat="1">
      <c r="A502" s="508" t="s">
        <v>536</v>
      </c>
      <c r="B502" s="509" t="s">
        <v>308</v>
      </c>
      <c r="C502" s="509" t="s">
        <v>1035</v>
      </c>
      <c r="D502" s="509">
        <v>4</v>
      </c>
      <c r="E502" s="509">
        <v>0</v>
      </c>
      <c r="F502" s="509">
        <v>0</v>
      </c>
      <c r="G502" s="509">
        <v>0</v>
      </c>
      <c r="H502" s="509">
        <v>0</v>
      </c>
      <c r="I502" s="509">
        <v>0</v>
      </c>
      <c r="K502" s="509">
        <v>4</v>
      </c>
    </row>
    <row r="503" spans="1:11" s="509" customFormat="1">
      <c r="A503" s="508" t="s">
        <v>536</v>
      </c>
      <c r="B503" s="509" t="s">
        <v>308</v>
      </c>
      <c r="C503" s="509">
        <v>65</v>
      </c>
      <c r="D503" s="509">
        <v>4</v>
      </c>
      <c r="E503" s="509">
        <v>3</v>
      </c>
      <c r="F503" s="509">
        <v>0</v>
      </c>
      <c r="G503" s="509">
        <v>14</v>
      </c>
      <c r="H503" s="509">
        <v>9</v>
      </c>
      <c r="I503" s="509">
        <v>0</v>
      </c>
      <c r="K503" s="509">
        <v>18</v>
      </c>
    </row>
    <row r="504" spans="1:11" s="509" customFormat="1">
      <c r="A504" s="508" t="s">
        <v>536</v>
      </c>
      <c r="B504" s="509" t="s">
        <v>308</v>
      </c>
      <c r="C504" s="509">
        <v>66</v>
      </c>
      <c r="D504" s="509">
        <v>1</v>
      </c>
      <c r="E504" s="509">
        <v>1</v>
      </c>
      <c r="F504" s="509">
        <v>0</v>
      </c>
      <c r="G504" s="509">
        <v>3</v>
      </c>
      <c r="H504" s="509">
        <v>3</v>
      </c>
      <c r="I504" s="509">
        <v>0</v>
      </c>
      <c r="K504" s="509">
        <v>4</v>
      </c>
    </row>
    <row r="505" spans="1:11" s="509" customFormat="1">
      <c r="A505" s="508" t="s">
        <v>536</v>
      </c>
      <c r="B505" s="509" t="s">
        <v>308</v>
      </c>
      <c r="C505" s="509" t="s">
        <v>1036</v>
      </c>
      <c r="D505" s="509">
        <v>0</v>
      </c>
      <c r="E505" s="509">
        <v>0</v>
      </c>
      <c r="F505" s="509">
        <v>0</v>
      </c>
      <c r="G505" s="509">
        <v>0</v>
      </c>
      <c r="H505" s="509">
        <v>0</v>
      </c>
      <c r="I505" s="509">
        <v>0</v>
      </c>
      <c r="K505" s="509">
        <v>0</v>
      </c>
    </row>
    <row r="506" spans="1:11" s="509" customFormat="1">
      <c r="A506" s="508" t="s">
        <v>536</v>
      </c>
      <c r="B506" s="509" t="s">
        <v>308</v>
      </c>
      <c r="C506" s="509" t="s">
        <v>1037</v>
      </c>
      <c r="D506" s="509">
        <v>66</v>
      </c>
      <c r="E506" s="509">
        <v>0</v>
      </c>
      <c r="F506" s="509">
        <v>0</v>
      </c>
      <c r="G506" s="509">
        <v>830</v>
      </c>
      <c r="H506" s="509">
        <v>0</v>
      </c>
      <c r="I506" s="509">
        <v>0</v>
      </c>
      <c r="K506" s="509">
        <v>896</v>
      </c>
    </row>
    <row r="507" spans="1:11" s="509" customFormat="1">
      <c r="A507" s="508" t="s">
        <v>536</v>
      </c>
      <c r="B507" s="509" t="s">
        <v>308</v>
      </c>
      <c r="C507" s="509" t="s">
        <v>1038</v>
      </c>
      <c r="D507" s="509">
        <v>5</v>
      </c>
      <c r="E507" s="509">
        <v>0</v>
      </c>
      <c r="F507" s="509">
        <v>0</v>
      </c>
      <c r="G507" s="509">
        <v>18</v>
      </c>
      <c r="H507" s="509">
        <v>0</v>
      </c>
      <c r="I507" s="509">
        <v>0</v>
      </c>
      <c r="K507" s="509">
        <v>23</v>
      </c>
    </row>
    <row r="508" spans="1:11" s="509" customFormat="1">
      <c r="A508" s="508" t="s">
        <v>536</v>
      </c>
      <c r="B508" s="509" t="s">
        <v>308</v>
      </c>
      <c r="C508" s="509" t="s">
        <v>1039</v>
      </c>
      <c r="D508" s="509">
        <v>2</v>
      </c>
      <c r="E508" s="509">
        <v>0</v>
      </c>
      <c r="F508" s="509">
        <v>0</v>
      </c>
      <c r="G508" s="509">
        <v>3</v>
      </c>
      <c r="H508" s="509">
        <v>0</v>
      </c>
      <c r="I508" s="509">
        <v>0</v>
      </c>
      <c r="K508" s="509">
        <v>5</v>
      </c>
    </row>
    <row r="509" spans="1:11" s="509" customFormat="1">
      <c r="A509" s="508" t="s">
        <v>536</v>
      </c>
      <c r="B509" s="509" t="s">
        <v>308</v>
      </c>
      <c r="C509" s="509" t="s">
        <v>1040</v>
      </c>
      <c r="D509" s="509">
        <v>1</v>
      </c>
      <c r="E509" s="509">
        <v>0</v>
      </c>
      <c r="F509" s="509">
        <v>0</v>
      </c>
      <c r="G509" s="509">
        <v>5</v>
      </c>
      <c r="H509" s="509">
        <v>0</v>
      </c>
      <c r="I509" s="509">
        <v>0</v>
      </c>
      <c r="K509" s="509">
        <v>6</v>
      </c>
    </row>
    <row r="510" spans="1:11" s="509" customFormat="1">
      <c r="A510" s="508" t="s">
        <v>536</v>
      </c>
      <c r="B510" s="509" t="s">
        <v>308</v>
      </c>
      <c r="C510" s="509" t="s">
        <v>1041</v>
      </c>
      <c r="D510" s="509">
        <v>0</v>
      </c>
      <c r="E510" s="509">
        <v>0</v>
      </c>
      <c r="F510" s="509">
        <v>0</v>
      </c>
      <c r="G510" s="509">
        <v>1</v>
      </c>
      <c r="H510" s="509">
        <v>0</v>
      </c>
      <c r="I510" s="509">
        <v>0</v>
      </c>
      <c r="K510" s="509">
        <v>1</v>
      </c>
    </row>
    <row r="511" spans="1:11" s="509" customFormat="1">
      <c r="A511" s="508" t="s">
        <v>536</v>
      </c>
      <c r="B511" s="509" t="s">
        <v>308</v>
      </c>
      <c r="C511" s="509" t="s">
        <v>1042</v>
      </c>
      <c r="D511" s="509">
        <v>0</v>
      </c>
      <c r="E511" s="509">
        <v>0</v>
      </c>
      <c r="F511" s="509">
        <v>0</v>
      </c>
      <c r="G511" s="509">
        <v>0</v>
      </c>
      <c r="H511" s="509">
        <v>0</v>
      </c>
      <c r="I511" s="509">
        <v>0</v>
      </c>
      <c r="K511" s="509">
        <v>0</v>
      </c>
    </row>
    <row r="512" spans="1:11" s="509" customFormat="1">
      <c r="A512" s="508" t="s">
        <v>536</v>
      </c>
      <c r="B512" s="509" t="s">
        <v>308</v>
      </c>
      <c r="C512" s="509">
        <v>67</v>
      </c>
      <c r="D512" s="509">
        <v>4</v>
      </c>
      <c r="E512" s="509">
        <v>0</v>
      </c>
      <c r="F512" s="509">
        <v>0</v>
      </c>
      <c r="G512" s="509">
        <v>310</v>
      </c>
      <c r="H512" s="509">
        <v>1</v>
      </c>
      <c r="I512" s="509">
        <v>0</v>
      </c>
      <c r="K512" s="509">
        <v>314</v>
      </c>
    </row>
    <row r="513" spans="1:11" s="509" customFormat="1">
      <c r="A513" s="508" t="s">
        <v>536</v>
      </c>
      <c r="B513" s="509" t="s">
        <v>308</v>
      </c>
      <c r="C513" s="509">
        <v>68</v>
      </c>
      <c r="D513" s="509">
        <v>0</v>
      </c>
      <c r="E513" s="509">
        <v>0</v>
      </c>
      <c r="F513" s="509">
        <v>0</v>
      </c>
      <c r="G513" s="509">
        <v>52</v>
      </c>
      <c r="H513" s="509">
        <v>11</v>
      </c>
      <c r="I513" s="509">
        <v>0</v>
      </c>
      <c r="K513" s="509">
        <v>52</v>
      </c>
    </row>
    <row r="514" spans="1:11" s="509" customFormat="1">
      <c r="A514" s="508" t="s">
        <v>536</v>
      </c>
      <c r="B514" s="509" t="s">
        <v>308</v>
      </c>
      <c r="C514" s="509" t="s">
        <v>1043</v>
      </c>
      <c r="D514" s="509">
        <v>3</v>
      </c>
      <c r="E514" s="509">
        <v>1</v>
      </c>
      <c r="F514" s="509">
        <v>0</v>
      </c>
      <c r="G514" s="509">
        <v>2</v>
      </c>
      <c r="H514" s="509">
        <v>0</v>
      </c>
      <c r="I514" s="509">
        <v>0</v>
      </c>
      <c r="K514" s="509">
        <v>5</v>
      </c>
    </row>
    <row r="515" spans="1:11" s="509" customFormat="1">
      <c r="A515" s="508" t="s">
        <v>536</v>
      </c>
      <c r="B515" s="509" t="s">
        <v>308</v>
      </c>
      <c r="C515" s="509">
        <v>69</v>
      </c>
      <c r="D515" s="509">
        <v>6</v>
      </c>
      <c r="E515" s="509">
        <v>0</v>
      </c>
      <c r="F515" s="509">
        <v>0</v>
      </c>
      <c r="G515" s="509">
        <v>0</v>
      </c>
      <c r="H515" s="509">
        <v>0</v>
      </c>
      <c r="I515" s="509">
        <v>0</v>
      </c>
      <c r="K515" s="509">
        <v>6</v>
      </c>
    </row>
    <row r="516" spans="1:11" s="509" customFormat="1">
      <c r="A516" s="508" t="s">
        <v>536</v>
      </c>
      <c r="B516" s="509" t="s">
        <v>308</v>
      </c>
      <c r="C516" s="509" t="s">
        <v>1044</v>
      </c>
      <c r="D516" s="509">
        <v>0</v>
      </c>
      <c r="E516" s="509">
        <v>0</v>
      </c>
      <c r="F516" s="509">
        <v>0</v>
      </c>
      <c r="G516" s="509">
        <v>1</v>
      </c>
      <c r="H516" s="509">
        <v>0</v>
      </c>
      <c r="I516" s="509">
        <v>0</v>
      </c>
      <c r="K516" s="509">
        <v>1</v>
      </c>
    </row>
    <row r="517" spans="1:11" s="509" customFormat="1">
      <c r="A517" s="508" t="s">
        <v>536</v>
      </c>
      <c r="B517" s="509" t="s">
        <v>308</v>
      </c>
      <c r="C517" s="509" t="s">
        <v>1045</v>
      </c>
      <c r="K517" s="509">
        <v>0</v>
      </c>
    </row>
    <row r="518" spans="1:11" s="509" customFormat="1">
      <c r="A518" s="508" t="s">
        <v>536</v>
      </c>
      <c r="B518" s="509" t="s">
        <v>308</v>
      </c>
      <c r="C518" s="509">
        <v>70</v>
      </c>
      <c r="D518" s="509">
        <v>0</v>
      </c>
      <c r="E518" s="509">
        <v>0</v>
      </c>
      <c r="F518" s="509">
        <v>0</v>
      </c>
      <c r="G518" s="509">
        <v>1</v>
      </c>
      <c r="H518" s="509">
        <v>0</v>
      </c>
      <c r="I518" s="509">
        <v>0</v>
      </c>
      <c r="K518" s="509">
        <v>1</v>
      </c>
    </row>
    <row r="519" spans="1:11" s="509" customFormat="1">
      <c r="A519" s="508" t="s">
        <v>536</v>
      </c>
      <c r="B519" s="509" t="s">
        <v>308</v>
      </c>
      <c r="C519" s="509" t="s">
        <v>1046</v>
      </c>
      <c r="D519" s="509">
        <v>0</v>
      </c>
      <c r="E519" s="509">
        <v>0</v>
      </c>
      <c r="F519" s="509">
        <v>0</v>
      </c>
      <c r="G519" s="509">
        <v>3</v>
      </c>
      <c r="H519" s="509">
        <v>0</v>
      </c>
      <c r="I519" s="509">
        <v>0</v>
      </c>
      <c r="K519" s="509">
        <v>3</v>
      </c>
    </row>
    <row r="520" spans="1:11" s="509" customFormat="1">
      <c r="A520" s="508" t="s">
        <v>536</v>
      </c>
      <c r="B520" s="509" t="s">
        <v>308</v>
      </c>
      <c r="C520" s="509">
        <v>71</v>
      </c>
      <c r="D520" s="509">
        <v>2</v>
      </c>
      <c r="E520" s="509">
        <v>0</v>
      </c>
      <c r="F520" s="509">
        <v>0</v>
      </c>
      <c r="G520" s="509">
        <v>347</v>
      </c>
      <c r="H520" s="509">
        <v>0</v>
      </c>
      <c r="I520" s="509">
        <v>0</v>
      </c>
      <c r="K520" s="509">
        <v>349</v>
      </c>
    </row>
    <row r="521" spans="1:11" s="509" customFormat="1">
      <c r="A521" s="508" t="s">
        <v>536</v>
      </c>
      <c r="B521" s="509" t="s">
        <v>308</v>
      </c>
      <c r="C521" s="509" t="s">
        <v>1047</v>
      </c>
      <c r="D521" s="509">
        <v>4</v>
      </c>
      <c r="E521" s="509">
        <v>2</v>
      </c>
      <c r="F521" s="509">
        <v>0</v>
      </c>
      <c r="G521" s="509">
        <v>37</v>
      </c>
      <c r="H521" s="509">
        <v>14</v>
      </c>
      <c r="I521" s="509">
        <v>0</v>
      </c>
      <c r="K521" s="509">
        <v>41</v>
      </c>
    </row>
    <row r="522" spans="1:11" s="509" customFormat="1">
      <c r="A522" s="508" t="s">
        <v>536</v>
      </c>
      <c r="B522" s="509" t="s">
        <v>308</v>
      </c>
      <c r="C522" s="509" t="s">
        <v>1048</v>
      </c>
      <c r="D522" s="509">
        <v>1</v>
      </c>
      <c r="E522" s="509">
        <v>0</v>
      </c>
      <c r="F522" s="509">
        <v>0</v>
      </c>
      <c r="G522" s="509">
        <v>16</v>
      </c>
      <c r="H522" s="509">
        <v>0</v>
      </c>
      <c r="I522" s="509">
        <v>0</v>
      </c>
      <c r="K522" s="509">
        <v>17</v>
      </c>
    </row>
    <row r="523" spans="1:11" s="509" customFormat="1">
      <c r="A523" s="508" t="s">
        <v>536</v>
      </c>
      <c r="B523" s="509" t="s">
        <v>308</v>
      </c>
      <c r="C523" s="509" t="s">
        <v>1049</v>
      </c>
      <c r="D523" s="509">
        <v>2</v>
      </c>
      <c r="E523" s="509">
        <v>0</v>
      </c>
      <c r="F523" s="509">
        <v>0</v>
      </c>
      <c r="G523" s="509">
        <v>2</v>
      </c>
      <c r="H523" s="509">
        <v>0</v>
      </c>
      <c r="I523" s="509">
        <v>0</v>
      </c>
      <c r="K523" s="509">
        <v>4</v>
      </c>
    </row>
    <row r="524" spans="1:11" s="509" customFormat="1">
      <c r="A524" s="508" t="s">
        <v>536</v>
      </c>
      <c r="B524" s="509" t="s">
        <v>308</v>
      </c>
      <c r="C524" s="509" t="s">
        <v>1050</v>
      </c>
      <c r="D524" s="509">
        <v>0</v>
      </c>
      <c r="E524" s="509">
        <v>0</v>
      </c>
      <c r="F524" s="509">
        <v>0</v>
      </c>
      <c r="G524" s="509">
        <v>1</v>
      </c>
      <c r="H524" s="509">
        <v>1</v>
      </c>
      <c r="I524" s="509">
        <v>0</v>
      </c>
      <c r="K524" s="509">
        <v>1</v>
      </c>
    </row>
    <row r="525" spans="1:11" s="509" customFormat="1">
      <c r="A525" s="508" t="s">
        <v>536</v>
      </c>
      <c r="B525" s="509" t="s">
        <v>308</v>
      </c>
      <c r="C525" s="509" t="s">
        <v>1051</v>
      </c>
      <c r="D525" s="509">
        <v>0</v>
      </c>
      <c r="E525" s="509">
        <v>0</v>
      </c>
      <c r="F525" s="509">
        <v>0</v>
      </c>
      <c r="G525" s="509">
        <v>0</v>
      </c>
      <c r="H525" s="509">
        <v>0</v>
      </c>
      <c r="I525" s="509">
        <v>0</v>
      </c>
      <c r="K525" s="509">
        <v>0</v>
      </c>
    </row>
    <row r="526" spans="1:11" s="509" customFormat="1">
      <c r="A526" s="508" t="s">
        <v>536</v>
      </c>
      <c r="B526" s="509" t="s">
        <v>308</v>
      </c>
      <c r="C526" s="509">
        <v>72</v>
      </c>
      <c r="D526" s="509">
        <v>125</v>
      </c>
      <c r="E526" s="509">
        <v>0</v>
      </c>
      <c r="F526" s="509">
        <v>0</v>
      </c>
      <c r="G526" s="509">
        <v>9</v>
      </c>
      <c r="H526" s="509">
        <v>0</v>
      </c>
      <c r="I526" s="509">
        <v>0</v>
      </c>
      <c r="K526" s="509">
        <v>134</v>
      </c>
    </row>
    <row r="527" spans="1:11" s="509" customFormat="1">
      <c r="A527" s="508" t="s">
        <v>536</v>
      </c>
      <c r="B527" s="509" t="s">
        <v>308</v>
      </c>
      <c r="C527" s="509">
        <v>73</v>
      </c>
      <c r="D527" s="509">
        <v>42</v>
      </c>
      <c r="E527" s="509">
        <v>0</v>
      </c>
      <c r="F527" s="509">
        <v>0</v>
      </c>
      <c r="G527" s="509">
        <v>0</v>
      </c>
      <c r="H527" s="509">
        <v>0</v>
      </c>
      <c r="I527" s="509">
        <v>0</v>
      </c>
      <c r="K527" s="509">
        <v>42</v>
      </c>
    </row>
    <row r="528" spans="1:11" s="509" customFormat="1">
      <c r="A528" s="508" t="s">
        <v>536</v>
      </c>
      <c r="B528" s="509" t="s">
        <v>308</v>
      </c>
      <c r="C528" s="509">
        <v>74</v>
      </c>
      <c r="D528" s="509">
        <v>2</v>
      </c>
      <c r="E528" s="509">
        <v>0</v>
      </c>
      <c r="F528" s="509">
        <v>0</v>
      </c>
      <c r="G528" s="509">
        <v>2</v>
      </c>
      <c r="H528" s="509">
        <v>0</v>
      </c>
      <c r="I528" s="509">
        <v>0</v>
      </c>
      <c r="K528" s="509">
        <v>4</v>
      </c>
    </row>
    <row r="529" spans="1:11" s="509" customFormat="1">
      <c r="A529" s="508" t="s">
        <v>536</v>
      </c>
      <c r="B529" s="509" t="s">
        <v>308</v>
      </c>
      <c r="C529" s="509" t="s">
        <v>4570</v>
      </c>
      <c r="D529" s="509">
        <v>0</v>
      </c>
      <c r="E529" s="509">
        <v>0</v>
      </c>
      <c r="F529" s="509">
        <v>0</v>
      </c>
      <c r="G529" s="509">
        <v>0</v>
      </c>
      <c r="H529" s="509">
        <v>0</v>
      </c>
      <c r="I529" s="509">
        <v>0</v>
      </c>
      <c r="K529" s="509">
        <v>0</v>
      </c>
    </row>
    <row r="530" spans="1:11" s="509" customFormat="1">
      <c r="A530" s="508" t="s">
        <v>536</v>
      </c>
      <c r="B530" s="509" t="s">
        <v>308</v>
      </c>
      <c r="C530" s="509" t="s">
        <v>4571</v>
      </c>
      <c r="D530" s="509">
        <v>351</v>
      </c>
      <c r="E530" s="509">
        <v>11</v>
      </c>
      <c r="F530" s="509">
        <v>0</v>
      </c>
      <c r="G530" s="509">
        <v>3371</v>
      </c>
      <c r="H530" s="509">
        <v>43</v>
      </c>
      <c r="I530" s="509">
        <v>0</v>
      </c>
      <c r="J530" s="509">
        <v>1</v>
      </c>
      <c r="K530" s="509">
        <v>3722</v>
      </c>
    </row>
    <row r="531" spans="1:11" s="509" customFormat="1">
      <c r="A531" s="508" t="s">
        <v>537</v>
      </c>
      <c r="B531" s="509" t="s">
        <v>309</v>
      </c>
      <c r="C531" s="509">
        <v>1</v>
      </c>
      <c r="K531" s="509">
        <v>0</v>
      </c>
    </row>
    <row r="532" spans="1:11" s="509" customFormat="1">
      <c r="A532" s="508" t="s">
        <v>537</v>
      </c>
      <c r="B532" s="509" t="s">
        <v>309</v>
      </c>
      <c r="C532" s="509" t="s">
        <v>1023</v>
      </c>
      <c r="G532" s="509">
        <v>33</v>
      </c>
      <c r="K532" s="509">
        <v>33</v>
      </c>
    </row>
    <row r="533" spans="1:11" s="509" customFormat="1">
      <c r="A533" s="508" t="s">
        <v>537</v>
      </c>
      <c r="B533" s="509" t="s">
        <v>309</v>
      </c>
      <c r="C533" s="509">
        <v>2</v>
      </c>
      <c r="G533" s="509">
        <v>8</v>
      </c>
      <c r="K533" s="509">
        <v>8</v>
      </c>
    </row>
    <row r="534" spans="1:11" s="509" customFormat="1">
      <c r="A534" s="508" t="s">
        <v>537</v>
      </c>
      <c r="B534" s="509" t="s">
        <v>309</v>
      </c>
      <c r="C534" s="509">
        <v>3</v>
      </c>
      <c r="D534" s="509">
        <v>11</v>
      </c>
      <c r="G534" s="509">
        <v>15</v>
      </c>
      <c r="K534" s="509">
        <v>26</v>
      </c>
    </row>
    <row r="535" spans="1:11" s="509" customFormat="1">
      <c r="A535" s="508" t="s">
        <v>537</v>
      </c>
      <c r="B535" s="509" t="s">
        <v>309</v>
      </c>
      <c r="C535" s="509">
        <v>4</v>
      </c>
      <c r="D535" s="509">
        <v>1</v>
      </c>
      <c r="G535" s="509">
        <v>5</v>
      </c>
      <c r="K535" s="509">
        <v>6</v>
      </c>
    </row>
    <row r="536" spans="1:11" s="509" customFormat="1">
      <c r="A536" s="508" t="s">
        <v>537</v>
      </c>
      <c r="B536" s="509" t="s">
        <v>309</v>
      </c>
      <c r="C536" s="509">
        <v>5</v>
      </c>
      <c r="D536" s="509">
        <v>2</v>
      </c>
      <c r="G536" s="509">
        <v>6</v>
      </c>
      <c r="K536" s="509">
        <v>8</v>
      </c>
    </row>
    <row r="537" spans="1:11" s="509" customFormat="1">
      <c r="A537" s="508" t="s">
        <v>537</v>
      </c>
      <c r="B537" s="509" t="s">
        <v>309</v>
      </c>
      <c r="C537" s="509">
        <v>6</v>
      </c>
      <c r="K537" s="509">
        <v>0</v>
      </c>
    </row>
    <row r="538" spans="1:11" s="509" customFormat="1">
      <c r="A538" s="508" t="s">
        <v>537</v>
      </c>
      <c r="B538" s="509" t="s">
        <v>309</v>
      </c>
      <c r="C538" s="509">
        <v>7</v>
      </c>
      <c r="K538" s="509">
        <v>0</v>
      </c>
    </row>
    <row r="539" spans="1:11" s="509" customFormat="1">
      <c r="A539" s="508" t="s">
        <v>537</v>
      </c>
      <c r="B539" s="509" t="s">
        <v>309</v>
      </c>
      <c r="C539" s="509">
        <v>8</v>
      </c>
      <c r="G539" s="509">
        <v>2</v>
      </c>
      <c r="K539" s="509">
        <v>2</v>
      </c>
    </row>
    <row r="540" spans="1:11" s="509" customFormat="1">
      <c r="A540" s="508" t="s">
        <v>537</v>
      </c>
      <c r="B540" s="509" t="s">
        <v>309</v>
      </c>
      <c r="C540" s="509">
        <v>9</v>
      </c>
      <c r="G540" s="509">
        <v>1</v>
      </c>
      <c r="K540" s="509">
        <v>1</v>
      </c>
    </row>
    <row r="541" spans="1:11" s="509" customFormat="1">
      <c r="A541" s="508" t="s">
        <v>537</v>
      </c>
      <c r="B541" s="509" t="s">
        <v>309</v>
      </c>
      <c r="C541" s="509">
        <v>10</v>
      </c>
      <c r="D541" s="509">
        <v>1</v>
      </c>
      <c r="G541" s="509">
        <v>12</v>
      </c>
      <c r="K541" s="509">
        <v>13</v>
      </c>
    </row>
    <row r="542" spans="1:11" s="509" customFormat="1">
      <c r="A542" s="508" t="s">
        <v>537</v>
      </c>
      <c r="B542" s="509" t="s">
        <v>309</v>
      </c>
      <c r="C542" s="509">
        <v>11</v>
      </c>
      <c r="G542" s="509">
        <v>1</v>
      </c>
      <c r="K542" s="509">
        <v>1</v>
      </c>
    </row>
    <row r="543" spans="1:11" s="509" customFormat="1">
      <c r="A543" s="508" t="s">
        <v>537</v>
      </c>
      <c r="B543" s="509" t="s">
        <v>309</v>
      </c>
      <c r="C543" s="509">
        <v>12</v>
      </c>
      <c r="K543" s="509">
        <v>0</v>
      </c>
    </row>
    <row r="544" spans="1:11" s="509" customFormat="1">
      <c r="A544" s="508" t="s">
        <v>537</v>
      </c>
      <c r="B544" s="509" t="s">
        <v>309</v>
      </c>
      <c r="C544" s="509">
        <v>13</v>
      </c>
      <c r="K544" s="509">
        <v>0</v>
      </c>
    </row>
    <row r="545" spans="1:11" s="509" customFormat="1">
      <c r="A545" s="508" t="s">
        <v>537</v>
      </c>
      <c r="B545" s="509" t="s">
        <v>309</v>
      </c>
      <c r="C545" s="509">
        <v>14</v>
      </c>
      <c r="K545" s="509">
        <v>0</v>
      </c>
    </row>
    <row r="546" spans="1:11" s="509" customFormat="1">
      <c r="A546" s="508" t="s">
        <v>537</v>
      </c>
      <c r="B546" s="509" t="s">
        <v>309</v>
      </c>
      <c r="C546" s="509">
        <v>15</v>
      </c>
      <c r="K546" s="509">
        <v>0</v>
      </c>
    </row>
    <row r="547" spans="1:11" s="509" customFormat="1">
      <c r="A547" s="508" t="s">
        <v>537</v>
      </c>
      <c r="B547" s="509" t="s">
        <v>309</v>
      </c>
      <c r="C547" s="509">
        <v>16</v>
      </c>
      <c r="G547" s="509">
        <v>14</v>
      </c>
      <c r="K547" s="509">
        <v>14</v>
      </c>
    </row>
    <row r="548" spans="1:11" s="509" customFormat="1">
      <c r="A548" s="508" t="s">
        <v>537</v>
      </c>
      <c r="B548" s="509" t="s">
        <v>309</v>
      </c>
      <c r="C548" s="509">
        <v>17</v>
      </c>
      <c r="G548" s="509">
        <v>19</v>
      </c>
      <c r="K548" s="509">
        <v>19</v>
      </c>
    </row>
    <row r="549" spans="1:11" s="509" customFormat="1">
      <c r="A549" s="508" t="s">
        <v>537</v>
      </c>
      <c r="B549" s="509" t="s">
        <v>309</v>
      </c>
      <c r="C549" s="509">
        <v>18</v>
      </c>
      <c r="K549" s="509">
        <v>0</v>
      </c>
    </row>
    <row r="550" spans="1:11" s="509" customFormat="1">
      <c r="A550" s="508" t="s">
        <v>537</v>
      </c>
      <c r="B550" s="509" t="s">
        <v>309</v>
      </c>
      <c r="C550" s="509" t="s">
        <v>1024</v>
      </c>
      <c r="G550" s="509">
        <v>1</v>
      </c>
      <c r="K550" s="509">
        <v>1</v>
      </c>
    </row>
    <row r="551" spans="1:11" s="509" customFormat="1">
      <c r="A551" s="508" t="s">
        <v>537</v>
      </c>
      <c r="B551" s="509" t="s">
        <v>309</v>
      </c>
      <c r="C551" s="509" t="s">
        <v>1025</v>
      </c>
      <c r="K551" s="509">
        <v>0</v>
      </c>
    </row>
    <row r="552" spans="1:11" s="509" customFormat="1">
      <c r="A552" s="508" t="s">
        <v>537</v>
      </c>
      <c r="B552" s="509" t="s">
        <v>309</v>
      </c>
      <c r="C552" s="509">
        <v>19</v>
      </c>
      <c r="G552" s="509">
        <v>1</v>
      </c>
      <c r="K552" s="509">
        <v>1</v>
      </c>
    </row>
    <row r="553" spans="1:11" s="509" customFormat="1">
      <c r="A553" s="508" t="s">
        <v>537</v>
      </c>
      <c r="B553" s="509" t="s">
        <v>309</v>
      </c>
      <c r="C553" s="509">
        <v>20</v>
      </c>
      <c r="K553" s="509">
        <v>0</v>
      </c>
    </row>
    <row r="554" spans="1:11" s="509" customFormat="1">
      <c r="A554" s="508" t="s">
        <v>537</v>
      </c>
      <c r="B554" s="509" t="s">
        <v>309</v>
      </c>
      <c r="C554" s="509">
        <v>21</v>
      </c>
      <c r="K554" s="509">
        <v>0</v>
      </c>
    </row>
    <row r="555" spans="1:11" s="509" customFormat="1">
      <c r="A555" s="508" t="s">
        <v>537</v>
      </c>
      <c r="B555" s="509" t="s">
        <v>309</v>
      </c>
      <c r="C555" s="509" t="s">
        <v>1026</v>
      </c>
      <c r="K555" s="509">
        <v>0</v>
      </c>
    </row>
    <row r="556" spans="1:11" s="509" customFormat="1">
      <c r="A556" s="508" t="s">
        <v>537</v>
      </c>
      <c r="B556" s="509" t="s">
        <v>309</v>
      </c>
      <c r="C556" s="509" t="s">
        <v>1027</v>
      </c>
      <c r="K556" s="509">
        <v>0</v>
      </c>
    </row>
    <row r="557" spans="1:11" s="509" customFormat="1">
      <c r="A557" s="508" t="s">
        <v>537</v>
      </c>
      <c r="B557" s="509" t="s">
        <v>309</v>
      </c>
      <c r="C557" s="509" t="s">
        <v>1028</v>
      </c>
      <c r="K557" s="509">
        <v>0</v>
      </c>
    </row>
    <row r="558" spans="1:11" s="509" customFormat="1">
      <c r="A558" s="508" t="s">
        <v>537</v>
      </c>
      <c r="B558" s="509" t="s">
        <v>309</v>
      </c>
      <c r="C558" s="509">
        <v>22</v>
      </c>
      <c r="K558" s="509">
        <v>0</v>
      </c>
    </row>
    <row r="559" spans="1:11" s="509" customFormat="1">
      <c r="A559" s="508" t="s">
        <v>537</v>
      </c>
      <c r="B559" s="509" t="s">
        <v>309</v>
      </c>
      <c r="C559" s="509">
        <v>23</v>
      </c>
      <c r="K559" s="509">
        <v>0</v>
      </c>
    </row>
    <row r="560" spans="1:11" s="509" customFormat="1">
      <c r="A560" s="508" t="s">
        <v>537</v>
      </c>
      <c r="B560" s="509" t="s">
        <v>309</v>
      </c>
      <c r="C560" s="509" t="s">
        <v>1029</v>
      </c>
      <c r="G560" s="509">
        <v>3</v>
      </c>
      <c r="H560" s="509">
        <v>1</v>
      </c>
      <c r="K560" s="509">
        <v>3</v>
      </c>
    </row>
    <row r="561" spans="1:11" s="509" customFormat="1">
      <c r="A561" s="508" t="s">
        <v>537</v>
      </c>
      <c r="B561" s="509" t="s">
        <v>309</v>
      </c>
      <c r="C561" s="509">
        <v>24</v>
      </c>
      <c r="K561" s="509">
        <v>0</v>
      </c>
    </row>
    <row r="562" spans="1:11" s="509" customFormat="1">
      <c r="A562" s="508" t="s">
        <v>537</v>
      </c>
      <c r="B562" s="509" t="s">
        <v>309</v>
      </c>
      <c r="C562" s="509">
        <v>25</v>
      </c>
    </row>
    <row r="563" spans="1:11" s="509" customFormat="1">
      <c r="A563" s="508" t="s">
        <v>537</v>
      </c>
      <c r="B563" s="509" t="s">
        <v>309</v>
      </c>
      <c r="C563" s="509">
        <v>26</v>
      </c>
      <c r="K563" s="509">
        <v>0</v>
      </c>
    </row>
    <row r="564" spans="1:11" s="509" customFormat="1">
      <c r="A564" s="508" t="s">
        <v>537</v>
      </c>
      <c r="B564" s="509" t="s">
        <v>309</v>
      </c>
      <c r="C564" s="509">
        <v>27</v>
      </c>
      <c r="G564" s="509">
        <v>2</v>
      </c>
      <c r="H564" s="509">
        <v>1</v>
      </c>
      <c r="K564" s="509">
        <v>2</v>
      </c>
    </row>
    <row r="565" spans="1:11" s="509" customFormat="1">
      <c r="A565" s="508" t="s">
        <v>537</v>
      </c>
      <c r="B565" s="509" t="s">
        <v>309</v>
      </c>
      <c r="C565" s="509">
        <v>28</v>
      </c>
      <c r="K565" s="509">
        <v>0</v>
      </c>
    </row>
    <row r="566" spans="1:11" s="509" customFormat="1">
      <c r="A566" s="508" t="s">
        <v>537</v>
      </c>
      <c r="B566" s="509" t="s">
        <v>309</v>
      </c>
      <c r="C566" s="509">
        <v>29</v>
      </c>
      <c r="K566" s="509">
        <v>0</v>
      </c>
    </row>
    <row r="567" spans="1:11" s="509" customFormat="1">
      <c r="A567" s="508" t="s">
        <v>537</v>
      </c>
      <c r="B567" s="509" t="s">
        <v>309</v>
      </c>
      <c r="C567" s="509">
        <v>30</v>
      </c>
      <c r="K567" s="509">
        <v>0</v>
      </c>
    </row>
    <row r="568" spans="1:11" s="509" customFormat="1">
      <c r="A568" s="508" t="s">
        <v>537</v>
      </c>
      <c r="B568" s="509" t="s">
        <v>309</v>
      </c>
      <c r="C568" s="509">
        <v>31</v>
      </c>
      <c r="K568" s="509">
        <v>0</v>
      </c>
    </row>
    <row r="569" spans="1:11" s="509" customFormat="1">
      <c r="A569" s="508" t="s">
        <v>537</v>
      </c>
      <c r="B569" s="509" t="s">
        <v>309</v>
      </c>
      <c r="C569" s="509">
        <v>32</v>
      </c>
      <c r="K569" s="509">
        <v>0</v>
      </c>
    </row>
    <row r="570" spans="1:11" s="509" customFormat="1">
      <c r="A570" s="508" t="s">
        <v>537</v>
      </c>
      <c r="B570" s="509" t="s">
        <v>309</v>
      </c>
      <c r="C570" s="509">
        <v>33</v>
      </c>
      <c r="K570" s="509">
        <v>0</v>
      </c>
    </row>
    <row r="571" spans="1:11" s="509" customFormat="1">
      <c r="A571" s="508" t="s">
        <v>537</v>
      </c>
      <c r="B571" s="509" t="s">
        <v>309</v>
      </c>
      <c r="C571" s="509">
        <v>34</v>
      </c>
      <c r="K571" s="509">
        <v>0</v>
      </c>
    </row>
    <row r="572" spans="1:11" s="509" customFormat="1">
      <c r="A572" s="508" t="s">
        <v>537</v>
      </c>
      <c r="B572" s="509" t="s">
        <v>309</v>
      </c>
      <c r="C572" s="509">
        <v>35</v>
      </c>
      <c r="K572" s="509">
        <v>0</v>
      </c>
    </row>
    <row r="573" spans="1:11" s="509" customFormat="1">
      <c r="A573" s="508" t="s">
        <v>537</v>
      </c>
      <c r="B573" s="509" t="s">
        <v>309</v>
      </c>
      <c r="C573" s="509">
        <v>36</v>
      </c>
      <c r="K573" s="509">
        <v>0</v>
      </c>
    </row>
    <row r="574" spans="1:11" s="509" customFormat="1">
      <c r="A574" s="508" t="s">
        <v>537</v>
      </c>
      <c r="B574" s="509" t="s">
        <v>309</v>
      </c>
      <c r="C574" s="509">
        <v>37</v>
      </c>
      <c r="K574" s="509">
        <v>0</v>
      </c>
    </row>
    <row r="575" spans="1:11" s="509" customFormat="1">
      <c r="A575" s="508" t="s">
        <v>537</v>
      </c>
      <c r="B575" s="509" t="s">
        <v>309</v>
      </c>
      <c r="C575" s="509">
        <v>38</v>
      </c>
      <c r="K575" s="509">
        <v>0</v>
      </c>
    </row>
    <row r="576" spans="1:11" s="509" customFormat="1">
      <c r="A576" s="508" t="s">
        <v>537</v>
      </c>
      <c r="B576" s="509" t="s">
        <v>309</v>
      </c>
      <c r="C576" s="509" t="s">
        <v>1030</v>
      </c>
      <c r="K576" s="509">
        <v>0</v>
      </c>
    </row>
    <row r="577" spans="1:11" s="509" customFormat="1">
      <c r="A577" s="508" t="s">
        <v>537</v>
      </c>
      <c r="B577" s="509" t="s">
        <v>309</v>
      </c>
      <c r="C577" s="509">
        <v>39</v>
      </c>
      <c r="K577" s="509">
        <v>0</v>
      </c>
    </row>
    <row r="578" spans="1:11" s="509" customFormat="1">
      <c r="A578" s="508" t="s">
        <v>537</v>
      </c>
      <c r="B578" s="509" t="s">
        <v>309</v>
      </c>
      <c r="C578" s="509">
        <v>40</v>
      </c>
      <c r="K578" s="509">
        <v>0</v>
      </c>
    </row>
    <row r="579" spans="1:11" s="509" customFormat="1">
      <c r="A579" s="508" t="s">
        <v>537</v>
      </c>
      <c r="B579" s="509" t="s">
        <v>309</v>
      </c>
      <c r="C579" s="509">
        <v>41</v>
      </c>
      <c r="K579" s="509">
        <v>0</v>
      </c>
    </row>
    <row r="580" spans="1:11" s="509" customFormat="1">
      <c r="A580" s="508" t="s">
        <v>537</v>
      </c>
      <c r="B580" s="509" t="s">
        <v>309</v>
      </c>
      <c r="C580" s="509">
        <v>42</v>
      </c>
      <c r="K580" s="509">
        <v>0</v>
      </c>
    </row>
    <row r="581" spans="1:11" s="509" customFormat="1">
      <c r="A581" s="508" t="s">
        <v>537</v>
      </c>
      <c r="B581" s="509" t="s">
        <v>309</v>
      </c>
      <c r="C581" s="509">
        <v>43</v>
      </c>
      <c r="K581" s="509">
        <v>0</v>
      </c>
    </row>
    <row r="582" spans="1:11" s="509" customFormat="1">
      <c r="A582" s="508" t="s">
        <v>537</v>
      </c>
      <c r="B582" s="509" t="s">
        <v>309</v>
      </c>
      <c r="C582" s="509">
        <v>44</v>
      </c>
      <c r="K582" s="509">
        <v>0</v>
      </c>
    </row>
    <row r="583" spans="1:11" s="509" customFormat="1">
      <c r="A583" s="508" t="s">
        <v>537</v>
      </c>
      <c r="B583" s="509" t="s">
        <v>309</v>
      </c>
      <c r="C583" s="509">
        <v>45</v>
      </c>
      <c r="K583" s="509">
        <v>0</v>
      </c>
    </row>
    <row r="584" spans="1:11" s="509" customFormat="1">
      <c r="A584" s="508" t="s">
        <v>537</v>
      </c>
      <c r="B584" s="509" t="s">
        <v>309</v>
      </c>
      <c r="C584" s="509">
        <v>46</v>
      </c>
      <c r="K584" s="509">
        <v>0</v>
      </c>
    </row>
    <row r="585" spans="1:11" s="509" customFormat="1">
      <c r="A585" s="508" t="s">
        <v>537</v>
      </c>
      <c r="B585" s="509" t="s">
        <v>309</v>
      </c>
      <c r="C585" s="509">
        <v>47</v>
      </c>
      <c r="K585" s="509">
        <v>0</v>
      </c>
    </row>
    <row r="586" spans="1:11" s="509" customFormat="1">
      <c r="A586" s="508" t="s">
        <v>537</v>
      </c>
      <c r="B586" s="509" t="s">
        <v>309</v>
      </c>
      <c r="C586" s="509">
        <v>48</v>
      </c>
      <c r="K586" s="509">
        <v>0</v>
      </c>
    </row>
    <row r="587" spans="1:11" s="509" customFormat="1">
      <c r="A587" s="508" t="s">
        <v>537</v>
      </c>
      <c r="B587" s="509" t="s">
        <v>309</v>
      </c>
      <c r="C587" s="509">
        <v>49</v>
      </c>
      <c r="K587" s="509">
        <v>0</v>
      </c>
    </row>
    <row r="588" spans="1:11" s="509" customFormat="1">
      <c r="A588" s="508" t="s">
        <v>537</v>
      </c>
      <c r="B588" s="509" t="s">
        <v>309</v>
      </c>
      <c r="C588" s="509">
        <v>50</v>
      </c>
      <c r="K588" s="509">
        <v>0</v>
      </c>
    </row>
    <row r="589" spans="1:11" s="509" customFormat="1">
      <c r="A589" s="508" t="s">
        <v>537</v>
      </c>
      <c r="B589" s="509" t="s">
        <v>309</v>
      </c>
      <c r="C589" s="509">
        <v>51</v>
      </c>
      <c r="K589" s="509">
        <v>0</v>
      </c>
    </row>
    <row r="590" spans="1:11" s="509" customFormat="1">
      <c r="A590" s="508" t="s">
        <v>537</v>
      </c>
      <c r="B590" s="509" t="s">
        <v>309</v>
      </c>
      <c r="C590" s="509" t="s">
        <v>1031</v>
      </c>
      <c r="K590" s="509">
        <v>0</v>
      </c>
    </row>
    <row r="591" spans="1:11" s="509" customFormat="1">
      <c r="A591" s="508" t="s">
        <v>537</v>
      </c>
      <c r="B591" s="509" t="s">
        <v>309</v>
      </c>
      <c r="C591" s="509" t="s">
        <v>1032</v>
      </c>
      <c r="K591" s="509">
        <v>0</v>
      </c>
    </row>
    <row r="592" spans="1:11" s="509" customFormat="1">
      <c r="A592" s="508" t="s">
        <v>537</v>
      </c>
      <c r="B592" s="509" t="s">
        <v>309</v>
      </c>
      <c r="C592" s="509">
        <v>52</v>
      </c>
      <c r="K592" s="509">
        <v>0</v>
      </c>
    </row>
    <row r="593" spans="1:11" s="509" customFormat="1">
      <c r="A593" s="508" t="s">
        <v>537</v>
      </c>
      <c r="B593" s="509" t="s">
        <v>309</v>
      </c>
      <c r="C593" s="509">
        <v>53</v>
      </c>
      <c r="D593" s="509">
        <v>1</v>
      </c>
      <c r="G593" s="509">
        <v>1</v>
      </c>
      <c r="H593" s="509">
        <v>1</v>
      </c>
      <c r="K593" s="509">
        <v>2</v>
      </c>
    </row>
    <row r="594" spans="1:11" s="509" customFormat="1">
      <c r="A594" s="508" t="s">
        <v>537</v>
      </c>
      <c r="B594" s="509" t="s">
        <v>309</v>
      </c>
      <c r="C594" s="509">
        <v>54</v>
      </c>
      <c r="G594" s="509">
        <v>3</v>
      </c>
      <c r="K594" s="509">
        <v>3</v>
      </c>
    </row>
    <row r="595" spans="1:11" s="509" customFormat="1">
      <c r="A595" s="508" t="s">
        <v>537</v>
      </c>
      <c r="B595" s="509" t="s">
        <v>309</v>
      </c>
      <c r="C595" s="509">
        <v>55</v>
      </c>
      <c r="G595" s="509">
        <v>17</v>
      </c>
      <c r="K595" s="509">
        <v>17</v>
      </c>
    </row>
    <row r="596" spans="1:11" s="509" customFormat="1">
      <c r="A596" s="508" t="s">
        <v>537</v>
      </c>
      <c r="B596" s="509" t="s">
        <v>309</v>
      </c>
      <c r="C596" s="509">
        <v>56</v>
      </c>
      <c r="K596" s="509">
        <v>0</v>
      </c>
    </row>
    <row r="597" spans="1:11" s="509" customFormat="1">
      <c r="A597" s="508" t="s">
        <v>537</v>
      </c>
      <c r="B597" s="509" t="s">
        <v>309</v>
      </c>
      <c r="C597" s="509">
        <v>57</v>
      </c>
      <c r="K597" s="509">
        <v>0</v>
      </c>
    </row>
    <row r="598" spans="1:11" s="509" customFormat="1">
      <c r="A598" s="508" t="s">
        <v>537</v>
      </c>
      <c r="B598" s="509" t="s">
        <v>309</v>
      </c>
      <c r="C598" s="509">
        <v>58</v>
      </c>
      <c r="K598" s="509">
        <v>0</v>
      </c>
    </row>
    <row r="599" spans="1:11" s="509" customFormat="1">
      <c r="A599" s="508" t="s">
        <v>537</v>
      </c>
      <c r="B599" s="509" t="s">
        <v>309</v>
      </c>
      <c r="C599" s="509">
        <v>59</v>
      </c>
      <c r="G599" s="509">
        <v>1</v>
      </c>
      <c r="K599" s="509">
        <v>1</v>
      </c>
    </row>
    <row r="600" spans="1:11" s="509" customFormat="1">
      <c r="A600" s="508" t="s">
        <v>537</v>
      </c>
      <c r="B600" s="509" t="s">
        <v>309</v>
      </c>
      <c r="C600" s="509">
        <v>60</v>
      </c>
      <c r="G600" s="509">
        <v>6</v>
      </c>
      <c r="K600" s="509">
        <v>6</v>
      </c>
    </row>
    <row r="601" spans="1:11" s="509" customFormat="1">
      <c r="A601" s="508" t="s">
        <v>537</v>
      </c>
      <c r="B601" s="509" t="s">
        <v>309</v>
      </c>
      <c r="C601" s="509">
        <v>61</v>
      </c>
      <c r="K601" s="509">
        <v>0</v>
      </c>
    </row>
    <row r="602" spans="1:11" s="509" customFormat="1">
      <c r="A602" s="508" t="s">
        <v>537</v>
      </c>
      <c r="B602" s="509" t="s">
        <v>309</v>
      </c>
      <c r="C602" s="509">
        <v>62</v>
      </c>
      <c r="K602" s="509">
        <v>0</v>
      </c>
    </row>
    <row r="603" spans="1:11" s="509" customFormat="1">
      <c r="A603" s="508" t="s">
        <v>537</v>
      </c>
      <c r="B603" s="509" t="s">
        <v>309</v>
      </c>
      <c r="C603" s="509">
        <v>63</v>
      </c>
      <c r="G603" s="509">
        <v>1</v>
      </c>
      <c r="K603" s="509">
        <v>1</v>
      </c>
    </row>
    <row r="604" spans="1:11" s="509" customFormat="1">
      <c r="A604" s="508" t="s">
        <v>537</v>
      </c>
      <c r="B604" s="509" t="s">
        <v>309</v>
      </c>
      <c r="C604" s="509" t="s">
        <v>1033</v>
      </c>
      <c r="K604" s="509">
        <v>0</v>
      </c>
    </row>
    <row r="605" spans="1:11" s="509" customFormat="1">
      <c r="A605" s="508" t="s">
        <v>537</v>
      </c>
      <c r="B605" s="509" t="s">
        <v>309</v>
      </c>
      <c r="C605" s="509" t="s">
        <v>1034</v>
      </c>
      <c r="K605" s="509">
        <v>0</v>
      </c>
    </row>
    <row r="606" spans="1:11" s="509" customFormat="1">
      <c r="A606" s="508" t="s">
        <v>537</v>
      </c>
      <c r="B606" s="509" t="s">
        <v>309</v>
      </c>
      <c r="C606" s="509">
        <v>64</v>
      </c>
      <c r="K606" s="509">
        <v>0</v>
      </c>
    </row>
    <row r="607" spans="1:11" s="509" customFormat="1">
      <c r="A607" s="508" t="s">
        <v>537</v>
      </c>
      <c r="B607" s="509" t="s">
        <v>309</v>
      </c>
      <c r="C607" s="509" t="s">
        <v>1035</v>
      </c>
      <c r="D607" s="509">
        <v>2</v>
      </c>
      <c r="K607" s="509">
        <v>2</v>
      </c>
    </row>
    <row r="608" spans="1:11" s="509" customFormat="1">
      <c r="A608" s="508" t="s">
        <v>537</v>
      </c>
      <c r="B608" s="509" t="s">
        <v>309</v>
      </c>
      <c r="C608" s="509">
        <v>65</v>
      </c>
      <c r="D608" s="509">
        <v>1</v>
      </c>
      <c r="E608" s="509">
        <v>1</v>
      </c>
      <c r="G608" s="509">
        <v>2</v>
      </c>
      <c r="K608" s="509">
        <v>3</v>
      </c>
    </row>
    <row r="609" spans="1:11" s="509" customFormat="1">
      <c r="A609" s="508" t="s">
        <v>537</v>
      </c>
      <c r="B609" s="509" t="s">
        <v>309</v>
      </c>
      <c r="C609" s="509">
        <v>66</v>
      </c>
      <c r="K609" s="509">
        <v>0</v>
      </c>
    </row>
    <row r="610" spans="1:11" s="509" customFormat="1">
      <c r="A610" s="508" t="s">
        <v>537</v>
      </c>
      <c r="B610" s="509" t="s">
        <v>309</v>
      </c>
      <c r="C610" s="509" t="s">
        <v>1036</v>
      </c>
      <c r="K610" s="509">
        <v>0</v>
      </c>
    </row>
    <row r="611" spans="1:11" s="509" customFormat="1">
      <c r="A611" s="508" t="s">
        <v>537</v>
      </c>
      <c r="B611" s="509" t="s">
        <v>309</v>
      </c>
      <c r="C611" s="509" t="s">
        <v>1037</v>
      </c>
      <c r="D611" s="509">
        <v>10</v>
      </c>
      <c r="G611" s="509">
        <v>61</v>
      </c>
      <c r="K611" s="509">
        <v>71</v>
      </c>
    </row>
    <row r="612" spans="1:11" s="509" customFormat="1">
      <c r="A612" s="508" t="s">
        <v>537</v>
      </c>
      <c r="B612" s="509" t="s">
        <v>309</v>
      </c>
      <c r="C612" s="509" t="s">
        <v>1038</v>
      </c>
      <c r="D612" s="509">
        <v>2</v>
      </c>
      <c r="G612" s="509">
        <v>1</v>
      </c>
      <c r="K612" s="509">
        <v>3</v>
      </c>
    </row>
    <row r="613" spans="1:11" s="509" customFormat="1">
      <c r="A613" s="508" t="s">
        <v>537</v>
      </c>
      <c r="B613" s="509" t="s">
        <v>309</v>
      </c>
      <c r="C613" s="509" t="s">
        <v>1039</v>
      </c>
      <c r="D613" s="509">
        <v>4</v>
      </c>
      <c r="G613" s="509">
        <v>9</v>
      </c>
      <c r="K613" s="509">
        <v>13</v>
      </c>
    </row>
    <row r="614" spans="1:11" s="509" customFormat="1">
      <c r="A614" s="508" t="s">
        <v>537</v>
      </c>
      <c r="B614" s="509" t="s">
        <v>309</v>
      </c>
      <c r="C614" s="509" t="s">
        <v>1040</v>
      </c>
      <c r="D614" s="509">
        <v>1</v>
      </c>
      <c r="G614" s="509">
        <v>3</v>
      </c>
      <c r="K614" s="509">
        <v>4</v>
      </c>
    </row>
    <row r="615" spans="1:11" s="509" customFormat="1">
      <c r="A615" s="508" t="s">
        <v>537</v>
      </c>
      <c r="B615" s="509" t="s">
        <v>309</v>
      </c>
      <c r="C615" s="509" t="s">
        <v>1041</v>
      </c>
      <c r="K615" s="509">
        <v>0</v>
      </c>
    </row>
    <row r="616" spans="1:11" s="509" customFormat="1">
      <c r="A616" s="508" t="s">
        <v>537</v>
      </c>
      <c r="B616" s="509" t="s">
        <v>309</v>
      </c>
      <c r="C616" s="509" t="s">
        <v>1042</v>
      </c>
      <c r="K616" s="509">
        <v>0</v>
      </c>
    </row>
    <row r="617" spans="1:11" s="509" customFormat="1">
      <c r="A617" s="508" t="s">
        <v>537</v>
      </c>
      <c r="B617" s="509" t="s">
        <v>309</v>
      </c>
      <c r="C617" s="509">
        <v>67</v>
      </c>
      <c r="D617" s="509">
        <v>1</v>
      </c>
      <c r="G617" s="509">
        <v>106</v>
      </c>
      <c r="K617" s="509">
        <v>107</v>
      </c>
    </row>
    <row r="618" spans="1:11" s="509" customFormat="1">
      <c r="A618" s="508" t="s">
        <v>537</v>
      </c>
      <c r="B618" s="509" t="s">
        <v>309</v>
      </c>
      <c r="C618" s="509">
        <v>68</v>
      </c>
      <c r="G618" s="509">
        <v>13</v>
      </c>
      <c r="H618" s="509">
        <v>3</v>
      </c>
      <c r="K618" s="509">
        <v>13</v>
      </c>
    </row>
    <row r="619" spans="1:11" s="509" customFormat="1">
      <c r="A619" s="508" t="s">
        <v>537</v>
      </c>
      <c r="B619" s="509" t="s">
        <v>309</v>
      </c>
      <c r="C619" s="509" t="s">
        <v>1043</v>
      </c>
      <c r="D619" s="509">
        <v>4</v>
      </c>
      <c r="E619" s="509">
        <v>2</v>
      </c>
      <c r="K619" s="509">
        <v>4</v>
      </c>
    </row>
    <row r="620" spans="1:11" s="509" customFormat="1">
      <c r="A620" s="508" t="s">
        <v>537</v>
      </c>
      <c r="B620" s="509" t="s">
        <v>309</v>
      </c>
      <c r="C620" s="509">
        <v>69</v>
      </c>
      <c r="K620" s="509">
        <v>0</v>
      </c>
    </row>
    <row r="621" spans="1:11" s="509" customFormat="1">
      <c r="A621" s="508" t="s">
        <v>537</v>
      </c>
      <c r="B621" s="509" t="s">
        <v>309</v>
      </c>
      <c r="C621" s="509" t="s">
        <v>1044</v>
      </c>
      <c r="D621" s="509">
        <v>1</v>
      </c>
      <c r="K621" s="509">
        <v>1</v>
      </c>
    </row>
    <row r="622" spans="1:11" s="509" customFormat="1">
      <c r="A622" s="508" t="s">
        <v>537</v>
      </c>
      <c r="B622" s="509" t="s">
        <v>309</v>
      </c>
      <c r="C622" s="509" t="s">
        <v>1045</v>
      </c>
      <c r="K622" s="509">
        <v>0</v>
      </c>
    </row>
    <row r="623" spans="1:11" s="509" customFormat="1">
      <c r="A623" s="508" t="s">
        <v>537</v>
      </c>
      <c r="B623" s="509" t="s">
        <v>309</v>
      </c>
      <c r="C623" s="509">
        <v>70</v>
      </c>
      <c r="K623" s="509">
        <v>0</v>
      </c>
    </row>
    <row r="624" spans="1:11" s="509" customFormat="1">
      <c r="A624" s="508" t="s">
        <v>537</v>
      </c>
      <c r="B624" s="509" t="s">
        <v>309</v>
      </c>
      <c r="C624" s="509" t="s">
        <v>1046</v>
      </c>
      <c r="G624" s="509">
        <v>3</v>
      </c>
      <c r="K624" s="509">
        <v>3</v>
      </c>
    </row>
    <row r="625" spans="1:11" s="509" customFormat="1">
      <c r="A625" s="508" t="s">
        <v>537</v>
      </c>
      <c r="B625" s="509" t="s">
        <v>309</v>
      </c>
      <c r="C625" s="509">
        <v>71</v>
      </c>
      <c r="D625" s="509">
        <v>3</v>
      </c>
      <c r="G625" s="509">
        <v>94</v>
      </c>
      <c r="K625" s="509">
        <v>97</v>
      </c>
    </row>
    <row r="626" spans="1:11" s="509" customFormat="1">
      <c r="A626" s="508" t="s">
        <v>537</v>
      </c>
      <c r="B626" s="509" t="s">
        <v>309</v>
      </c>
      <c r="C626" s="509" t="s">
        <v>1047</v>
      </c>
      <c r="G626" s="509">
        <v>12</v>
      </c>
      <c r="H626" s="509">
        <v>4</v>
      </c>
      <c r="K626" s="509">
        <v>12</v>
      </c>
    </row>
    <row r="627" spans="1:11" s="509" customFormat="1">
      <c r="A627" s="508" t="s">
        <v>537</v>
      </c>
      <c r="B627" s="509" t="s">
        <v>309</v>
      </c>
      <c r="C627" s="509" t="s">
        <v>1048</v>
      </c>
      <c r="G627" s="509">
        <v>2</v>
      </c>
      <c r="K627" s="509">
        <v>2</v>
      </c>
    </row>
    <row r="628" spans="1:11" s="509" customFormat="1">
      <c r="A628" s="508" t="s">
        <v>537</v>
      </c>
      <c r="B628" s="509" t="s">
        <v>309</v>
      </c>
      <c r="C628" s="509" t="s">
        <v>1049</v>
      </c>
      <c r="G628" s="509">
        <v>4</v>
      </c>
      <c r="K628" s="509">
        <v>4</v>
      </c>
    </row>
    <row r="629" spans="1:11" s="509" customFormat="1">
      <c r="A629" s="508" t="s">
        <v>537</v>
      </c>
      <c r="B629" s="509" t="s">
        <v>309</v>
      </c>
      <c r="C629" s="509" t="s">
        <v>1050</v>
      </c>
      <c r="K629" s="509">
        <v>0</v>
      </c>
    </row>
    <row r="630" spans="1:11" s="509" customFormat="1">
      <c r="A630" s="508" t="s">
        <v>537</v>
      </c>
      <c r="B630" s="509" t="s">
        <v>309</v>
      </c>
      <c r="C630" s="509" t="s">
        <v>1051</v>
      </c>
      <c r="K630" s="509">
        <v>0</v>
      </c>
    </row>
    <row r="631" spans="1:11" s="509" customFormat="1">
      <c r="A631" s="508" t="s">
        <v>537</v>
      </c>
      <c r="B631" s="509" t="s">
        <v>309</v>
      </c>
      <c r="C631" s="509">
        <v>72</v>
      </c>
      <c r="D631" s="509">
        <v>26</v>
      </c>
      <c r="K631" s="509">
        <v>26</v>
      </c>
    </row>
    <row r="632" spans="1:11" s="509" customFormat="1">
      <c r="A632" s="508" t="s">
        <v>537</v>
      </c>
      <c r="B632" s="509" t="s">
        <v>309</v>
      </c>
      <c r="C632" s="509">
        <v>73</v>
      </c>
      <c r="D632" s="509">
        <v>2</v>
      </c>
      <c r="K632" s="509">
        <v>2</v>
      </c>
    </row>
    <row r="633" spans="1:11" s="509" customFormat="1">
      <c r="A633" s="508" t="s">
        <v>537</v>
      </c>
      <c r="B633" s="509" t="s">
        <v>309</v>
      </c>
      <c r="C633" s="509">
        <v>74</v>
      </c>
      <c r="K633" s="509">
        <v>0</v>
      </c>
    </row>
    <row r="634" spans="1:11" s="509" customFormat="1">
      <c r="A634" s="508" t="s">
        <v>537</v>
      </c>
      <c r="B634" s="509" t="s">
        <v>309</v>
      </c>
      <c r="C634" s="509" t="s">
        <v>4570</v>
      </c>
      <c r="K634" s="509">
        <v>0</v>
      </c>
    </row>
    <row r="635" spans="1:11" s="509" customFormat="1">
      <c r="A635" s="508" t="s">
        <v>537</v>
      </c>
      <c r="B635" s="509" t="s">
        <v>309</v>
      </c>
      <c r="C635" s="509" t="s">
        <v>4571</v>
      </c>
      <c r="D635" s="509">
        <v>73</v>
      </c>
      <c r="E635" s="509">
        <v>3</v>
      </c>
      <c r="F635" s="509">
        <v>0</v>
      </c>
      <c r="G635" s="509">
        <v>462</v>
      </c>
      <c r="H635" s="509">
        <v>10</v>
      </c>
      <c r="I635" s="509">
        <v>0</v>
      </c>
      <c r="J635" s="509">
        <v>2</v>
      </c>
      <c r="K635" s="509">
        <v>535</v>
      </c>
    </row>
    <row r="636" spans="1:11" s="509" customFormat="1">
      <c r="A636" s="508" t="s">
        <v>538</v>
      </c>
      <c r="B636" s="509" t="s">
        <v>310</v>
      </c>
      <c r="C636" s="509">
        <v>1</v>
      </c>
      <c r="D636" s="509">
        <v>1</v>
      </c>
      <c r="K636" s="509">
        <v>1</v>
      </c>
    </row>
    <row r="637" spans="1:11" s="509" customFormat="1">
      <c r="A637" s="508" t="s">
        <v>538</v>
      </c>
      <c r="B637" s="509" t="s">
        <v>310</v>
      </c>
      <c r="C637" s="509" t="s">
        <v>1023</v>
      </c>
      <c r="D637" s="509">
        <v>1</v>
      </c>
      <c r="G637" s="509">
        <v>6</v>
      </c>
      <c r="K637" s="509">
        <v>7</v>
      </c>
    </row>
    <row r="638" spans="1:11" s="509" customFormat="1">
      <c r="A638" s="508" t="s">
        <v>538</v>
      </c>
      <c r="B638" s="509" t="s">
        <v>310</v>
      </c>
      <c r="C638" s="509">
        <v>2</v>
      </c>
      <c r="D638" s="509">
        <v>1</v>
      </c>
      <c r="G638" s="509">
        <v>2</v>
      </c>
      <c r="K638" s="509">
        <v>3</v>
      </c>
    </row>
    <row r="639" spans="1:11" s="509" customFormat="1">
      <c r="A639" s="508" t="s">
        <v>538</v>
      </c>
      <c r="B639" s="509" t="s">
        <v>310</v>
      </c>
      <c r="C639" s="509">
        <v>3</v>
      </c>
      <c r="D639" s="509">
        <v>25</v>
      </c>
      <c r="G639" s="509">
        <v>26</v>
      </c>
      <c r="K639" s="509">
        <v>51</v>
      </c>
    </row>
    <row r="640" spans="1:11" s="509" customFormat="1">
      <c r="A640" s="508" t="s">
        <v>538</v>
      </c>
      <c r="B640" s="509" t="s">
        <v>310</v>
      </c>
      <c r="C640" s="509">
        <v>4</v>
      </c>
      <c r="G640" s="509">
        <v>1</v>
      </c>
      <c r="K640" s="509">
        <v>1</v>
      </c>
    </row>
    <row r="641" spans="1:11" s="509" customFormat="1">
      <c r="A641" s="508" t="s">
        <v>538</v>
      </c>
      <c r="B641" s="509" t="s">
        <v>310</v>
      </c>
      <c r="C641" s="509">
        <v>5</v>
      </c>
      <c r="G641" s="509">
        <v>1</v>
      </c>
      <c r="K641" s="509">
        <v>1</v>
      </c>
    </row>
    <row r="642" spans="1:11" s="509" customFormat="1">
      <c r="A642" s="508" t="s">
        <v>538</v>
      </c>
      <c r="B642" s="509" t="s">
        <v>310</v>
      </c>
      <c r="C642" s="509">
        <v>6</v>
      </c>
      <c r="K642" s="509">
        <v>0</v>
      </c>
    </row>
    <row r="643" spans="1:11" s="509" customFormat="1">
      <c r="A643" s="508" t="s">
        <v>538</v>
      </c>
      <c r="B643" s="509" t="s">
        <v>310</v>
      </c>
      <c r="C643" s="509">
        <v>7</v>
      </c>
      <c r="K643" s="509">
        <v>0</v>
      </c>
    </row>
    <row r="644" spans="1:11" s="509" customFormat="1">
      <c r="A644" s="508" t="s">
        <v>538</v>
      </c>
      <c r="B644" s="509" t="s">
        <v>310</v>
      </c>
      <c r="C644" s="509">
        <v>8</v>
      </c>
      <c r="K644" s="509">
        <v>0</v>
      </c>
    </row>
    <row r="645" spans="1:11" s="509" customFormat="1">
      <c r="A645" s="508" t="s">
        <v>538</v>
      </c>
      <c r="B645" s="509" t="s">
        <v>310</v>
      </c>
      <c r="C645" s="509">
        <v>9</v>
      </c>
      <c r="K645" s="509">
        <v>0</v>
      </c>
    </row>
    <row r="646" spans="1:11" s="509" customFormat="1">
      <c r="A646" s="508" t="s">
        <v>538</v>
      </c>
      <c r="B646" s="509" t="s">
        <v>310</v>
      </c>
      <c r="C646" s="509">
        <v>10</v>
      </c>
      <c r="D646" s="509">
        <v>2</v>
      </c>
      <c r="G646" s="509">
        <v>6</v>
      </c>
      <c r="K646" s="509">
        <v>8</v>
      </c>
    </row>
    <row r="647" spans="1:11" s="509" customFormat="1">
      <c r="A647" s="508" t="s">
        <v>538</v>
      </c>
      <c r="B647" s="509" t="s">
        <v>310</v>
      </c>
      <c r="C647" s="509">
        <v>11</v>
      </c>
      <c r="D647" s="509">
        <v>5</v>
      </c>
      <c r="E647" s="509">
        <v>1</v>
      </c>
      <c r="G647" s="509">
        <v>2</v>
      </c>
      <c r="H647" s="509">
        <v>1</v>
      </c>
      <c r="K647" s="509">
        <v>7</v>
      </c>
    </row>
    <row r="648" spans="1:11" s="509" customFormat="1">
      <c r="A648" s="508" t="s">
        <v>538</v>
      </c>
      <c r="B648" s="509" t="s">
        <v>310</v>
      </c>
      <c r="C648" s="509">
        <v>12</v>
      </c>
      <c r="D648" s="509">
        <v>2</v>
      </c>
      <c r="G648" s="509">
        <v>1</v>
      </c>
      <c r="K648" s="509">
        <v>3</v>
      </c>
    </row>
    <row r="649" spans="1:11" s="509" customFormat="1">
      <c r="A649" s="508" t="s">
        <v>538</v>
      </c>
      <c r="B649" s="509" t="s">
        <v>310</v>
      </c>
      <c r="C649" s="509">
        <v>13</v>
      </c>
      <c r="K649" s="509">
        <v>0</v>
      </c>
    </row>
    <row r="650" spans="1:11" s="509" customFormat="1">
      <c r="A650" s="508" t="s">
        <v>538</v>
      </c>
      <c r="B650" s="509" t="s">
        <v>310</v>
      </c>
      <c r="C650" s="509">
        <v>14</v>
      </c>
      <c r="K650" s="509">
        <v>0</v>
      </c>
    </row>
    <row r="651" spans="1:11" s="509" customFormat="1">
      <c r="A651" s="508" t="s">
        <v>538</v>
      </c>
      <c r="B651" s="509" t="s">
        <v>310</v>
      </c>
      <c r="C651" s="509">
        <v>15</v>
      </c>
      <c r="K651" s="509">
        <v>0</v>
      </c>
    </row>
    <row r="652" spans="1:11" s="509" customFormat="1">
      <c r="A652" s="508" t="s">
        <v>538</v>
      </c>
      <c r="B652" s="509" t="s">
        <v>310</v>
      </c>
      <c r="C652" s="509">
        <v>16</v>
      </c>
      <c r="G652" s="509">
        <v>8</v>
      </c>
      <c r="K652" s="509">
        <v>8</v>
      </c>
    </row>
    <row r="653" spans="1:11" s="509" customFormat="1">
      <c r="A653" s="508" t="s">
        <v>538</v>
      </c>
      <c r="B653" s="509" t="s">
        <v>310</v>
      </c>
      <c r="C653" s="509">
        <v>17</v>
      </c>
      <c r="G653" s="509">
        <v>4</v>
      </c>
      <c r="K653" s="509">
        <v>4</v>
      </c>
    </row>
    <row r="654" spans="1:11" s="509" customFormat="1">
      <c r="A654" s="508" t="s">
        <v>538</v>
      </c>
      <c r="B654" s="509" t="s">
        <v>310</v>
      </c>
      <c r="C654" s="509">
        <v>18</v>
      </c>
      <c r="K654" s="509">
        <v>0</v>
      </c>
    </row>
    <row r="655" spans="1:11" s="509" customFormat="1">
      <c r="A655" s="508" t="s">
        <v>538</v>
      </c>
      <c r="B655" s="509" t="s">
        <v>310</v>
      </c>
      <c r="C655" s="509" t="s">
        <v>1024</v>
      </c>
      <c r="G655" s="509">
        <v>1</v>
      </c>
      <c r="K655" s="509">
        <v>1</v>
      </c>
    </row>
    <row r="656" spans="1:11" s="509" customFormat="1">
      <c r="A656" s="508" t="s">
        <v>538</v>
      </c>
      <c r="B656" s="509" t="s">
        <v>310</v>
      </c>
      <c r="C656" s="509" t="s">
        <v>1025</v>
      </c>
      <c r="K656" s="509">
        <v>0</v>
      </c>
    </row>
    <row r="657" spans="1:11" s="509" customFormat="1">
      <c r="A657" s="508" t="s">
        <v>538</v>
      </c>
      <c r="B657" s="509" t="s">
        <v>310</v>
      </c>
      <c r="C657" s="509">
        <v>19</v>
      </c>
      <c r="K657" s="509">
        <v>0</v>
      </c>
    </row>
    <row r="658" spans="1:11" s="509" customFormat="1">
      <c r="A658" s="508" t="s">
        <v>538</v>
      </c>
      <c r="B658" s="509" t="s">
        <v>310</v>
      </c>
      <c r="C658" s="509">
        <v>20</v>
      </c>
      <c r="K658" s="509">
        <v>0</v>
      </c>
    </row>
    <row r="659" spans="1:11" s="509" customFormat="1">
      <c r="A659" s="508" t="s">
        <v>538</v>
      </c>
      <c r="B659" s="509" t="s">
        <v>310</v>
      </c>
      <c r="C659" s="509">
        <v>21</v>
      </c>
      <c r="K659" s="509">
        <v>0</v>
      </c>
    </row>
    <row r="660" spans="1:11" s="509" customFormat="1">
      <c r="A660" s="508" t="s">
        <v>538</v>
      </c>
      <c r="B660" s="509" t="s">
        <v>310</v>
      </c>
      <c r="C660" s="509" t="s">
        <v>1026</v>
      </c>
      <c r="K660" s="509">
        <v>0</v>
      </c>
    </row>
    <row r="661" spans="1:11" s="509" customFormat="1">
      <c r="A661" s="508" t="s">
        <v>538</v>
      </c>
      <c r="B661" s="509" t="s">
        <v>310</v>
      </c>
      <c r="C661" s="509" t="s">
        <v>1027</v>
      </c>
      <c r="K661" s="509">
        <v>0</v>
      </c>
    </row>
    <row r="662" spans="1:11" s="509" customFormat="1">
      <c r="A662" s="508" t="s">
        <v>538</v>
      </c>
      <c r="B662" s="509" t="s">
        <v>310</v>
      </c>
      <c r="C662" s="509" t="s">
        <v>1028</v>
      </c>
      <c r="K662" s="509">
        <v>0</v>
      </c>
    </row>
    <row r="663" spans="1:11" s="509" customFormat="1">
      <c r="A663" s="508" t="s">
        <v>538</v>
      </c>
      <c r="B663" s="509" t="s">
        <v>310</v>
      </c>
      <c r="C663" s="509">
        <v>22</v>
      </c>
      <c r="K663" s="509">
        <v>0</v>
      </c>
    </row>
    <row r="664" spans="1:11" s="509" customFormat="1">
      <c r="A664" s="508" t="s">
        <v>538</v>
      </c>
      <c r="B664" s="509" t="s">
        <v>310</v>
      </c>
      <c r="C664" s="509">
        <v>23</v>
      </c>
      <c r="D664" s="509">
        <v>2</v>
      </c>
      <c r="E664" s="509">
        <v>1</v>
      </c>
      <c r="K664" s="509">
        <v>2</v>
      </c>
    </row>
    <row r="665" spans="1:11" s="509" customFormat="1">
      <c r="A665" s="508" t="s">
        <v>538</v>
      </c>
      <c r="B665" s="509" t="s">
        <v>310</v>
      </c>
      <c r="C665" s="509" t="s">
        <v>1029</v>
      </c>
      <c r="K665" s="509">
        <v>0</v>
      </c>
    </row>
    <row r="666" spans="1:11" s="509" customFormat="1">
      <c r="A666" s="508" t="s">
        <v>538</v>
      </c>
      <c r="B666" s="509" t="s">
        <v>310</v>
      </c>
      <c r="C666" s="509">
        <v>24</v>
      </c>
      <c r="K666" s="509">
        <v>0</v>
      </c>
    </row>
    <row r="667" spans="1:11" s="509" customFormat="1">
      <c r="A667" s="508" t="s">
        <v>538</v>
      </c>
      <c r="B667" s="509" t="s">
        <v>310</v>
      </c>
      <c r="C667" s="509">
        <v>25</v>
      </c>
      <c r="K667" s="509">
        <v>0</v>
      </c>
    </row>
    <row r="668" spans="1:11" s="509" customFormat="1">
      <c r="A668" s="508" t="s">
        <v>538</v>
      </c>
      <c r="B668" s="509" t="s">
        <v>310</v>
      </c>
      <c r="C668" s="509">
        <v>26</v>
      </c>
      <c r="K668" s="509">
        <v>0</v>
      </c>
    </row>
    <row r="669" spans="1:11" s="509" customFormat="1">
      <c r="A669" s="508" t="s">
        <v>538</v>
      </c>
      <c r="B669" s="509" t="s">
        <v>310</v>
      </c>
      <c r="C669" s="509">
        <v>27</v>
      </c>
      <c r="G669" s="509">
        <v>1</v>
      </c>
      <c r="K669" s="509">
        <v>1</v>
      </c>
    </row>
    <row r="670" spans="1:11" s="509" customFormat="1">
      <c r="A670" s="508" t="s">
        <v>538</v>
      </c>
      <c r="B670" s="509" t="s">
        <v>310</v>
      </c>
      <c r="C670" s="509">
        <v>28</v>
      </c>
      <c r="G670" s="509">
        <v>1</v>
      </c>
      <c r="K670" s="509">
        <v>1</v>
      </c>
    </row>
    <row r="671" spans="1:11" s="509" customFormat="1">
      <c r="A671" s="508" t="s">
        <v>538</v>
      </c>
      <c r="B671" s="509" t="s">
        <v>310</v>
      </c>
      <c r="C671" s="509">
        <v>29</v>
      </c>
      <c r="K671" s="509">
        <v>0</v>
      </c>
    </row>
    <row r="672" spans="1:11" s="509" customFormat="1">
      <c r="A672" s="508" t="s">
        <v>538</v>
      </c>
      <c r="B672" s="509" t="s">
        <v>310</v>
      </c>
      <c r="C672" s="509">
        <v>30</v>
      </c>
      <c r="D672" s="509">
        <v>1</v>
      </c>
      <c r="E672" s="509">
        <v>1</v>
      </c>
      <c r="K672" s="509">
        <v>1</v>
      </c>
    </row>
    <row r="673" spans="1:11" s="509" customFormat="1">
      <c r="A673" s="508" t="s">
        <v>538</v>
      </c>
      <c r="B673" s="509" t="s">
        <v>310</v>
      </c>
      <c r="C673" s="509">
        <v>31</v>
      </c>
      <c r="K673" s="509">
        <v>0</v>
      </c>
    </row>
    <row r="674" spans="1:11" s="509" customFormat="1">
      <c r="A674" s="508" t="s">
        <v>538</v>
      </c>
      <c r="B674" s="509" t="s">
        <v>310</v>
      </c>
      <c r="C674" s="509">
        <v>32</v>
      </c>
      <c r="K674" s="509">
        <v>0</v>
      </c>
    </row>
    <row r="675" spans="1:11" s="509" customFormat="1">
      <c r="A675" s="508" t="s">
        <v>538</v>
      </c>
      <c r="B675" s="509" t="s">
        <v>310</v>
      </c>
      <c r="C675" s="509">
        <v>33</v>
      </c>
      <c r="K675" s="509">
        <v>0</v>
      </c>
    </row>
    <row r="676" spans="1:11" s="509" customFormat="1">
      <c r="A676" s="508" t="s">
        <v>538</v>
      </c>
      <c r="B676" s="509" t="s">
        <v>310</v>
      </c>
      <c r="C676" s="509">
        <v>34</v>
      </c>
      <c r="K676" s="509">
        <v>0</v>
      </c>
    </row>
    <row r="677" spans="1:11" s="509" customFormat="1">
      <c r="A677" s="508" t="s">
        <v>538</v>
      </c>
      <c r="B677" s="509" t="s">
        <v>310</v>
      </c>
      <c r="C677" s="509">
        <v>35</v>
      </c>
      <c r="K677" s="509">
        <v>0</v>
      </c>
    </row>
    <row r="678" spans="1:11" s="509" customFormat="1">
      <c r="A678" s="508" t="s">
        <v>538</v>
      </c>
      <c r="B678" s="509" t="s">
        <v>310</v>
      </c>
      <c r="C678" s="509">
        <v>36</v>
      </c>
      <c r="K678" s="509">
        <v>0</v>
      </c>
    </row>
    <row r="679" spans="1:11" s="509" customFormat="1">
      <c r="A679" s="508" t="s">
        <v>538</v>
      </c>
      <c r="B679" s="509" t="s">
        <v>310</v>
      </c>
      <c r="C679" s="509">
        <v>37</v>
      </c>
      <c r="K679" s="509">
        <v>0</v>
      </c>
    </row>
    <row r="680" spans="1:11" s="509" customFormat="1">
      <c r="A680" s="508" t="s">
        <v>538</v>
      </c>
      <c r="B680" s="509" t="s">
        <v>310</v>
      </c>
      <c r="C680" s="509">
        <v>38</v>
      </c>
      <c r="K680" s="509">
        <v>0</v>
      </c>
    </row>
    <row r="681" spans="1:11" s="509" customFormat="1">
      <c r="A681" s="508" t="s">
        <v>538</v>
      </c>
      <c r="B681" s="509" t="s">
        <v>310</v>
      </c>
      <c r="C681" s="509" t="s">
        <v>1030</v>
      </c>
      <c r="K681" s="509">
        <v>0</v>
      </c>
    </row>
    <row r="682" spans="1:11" s="509" customFormat="1">
      <c r="A682" s="508" t="s">
        <v>538</v>
      </c>
      <c r="B682" s="509" t="s">
        <v>310</v>
      </c>
      <c r="C682" s="509">
        <v>39</v>
      </c>
      <c r="K682" s="509">
        <v>0</v>
      </c>
    </row>
    <row r="683" spans="1:11" s="509" customFormat="1">
      <c r="A683" s="508" t="s">
        <v>538</v>
      </c>
      <c r="B683" s="509" t="s">
        <v>310</v>
      </c>
      <c r="C683" s="509">
        <v>40</v>
      </c>
      <c r="K683" s="509">
        <v>0</v>
      </c>
    </row>
    <row r="684" spans="1:11" s="509" customFormat="1">
      <c r="A684" s="508" t="s">
        <v>538</v>
      </c>
      <c r="B684" s="509" t="s">
        <v>310</v>
      </c>
      <c r="C684" s="509">
        <v>41</v>
      </c>
      <c r="K684" s="509">
        <v>0</v>
      </c>
    </row>
    <row r="685" spans="1:11" s="509" customFormat="1">
      <c r="A685" s="508" t="s">
        <v>538</v>
      </c>
      <c r="B685" s="509" t="s">
        <v>310</v>
      </c>
      <c r="C685" s="509">
        <v>42</v>
      </c>
      <c r="K685" s="509">
        <v>0</v>
      </c>
    </row>
    <row r="686" spans="1:11" s="509" customFormat="1">
      <c r="A686" s="508" t="s">
        <v>538</v>
      </c>
      <c r="B686" s="509" t="s">
        <v>310</v>
      </c>
      <c r="C686" s="509">
        <v>43</v>
      </c>
      <c r="K686" s="509">
        <v>0</v>
      </c>
    </row>
    <row r="687" spans="1:11" s="509" customFormat="1">
      <c r="A687" s="508" t="s">
        <v>538</v>
      </c>
      <c r="B687" s="509" t="s">
        <v>310</v>
      </c>
      <c r="C687" s="509">
        <v>44</v>
      </c>
      <c r="K687" s="509">
        <v>0</v>
      </c>
    </row>
    <row r="688" spans="1:11" s="509" customFormat="1">
      <c r="A688" s="508" t="s">
        <v>538</v>
      </c>
      <c r="B688" s="509" t="s">
        <v>310</v>
      </c>
      <c r="C688" s="509">
        <v>45</v>
      </c>
      <c r="K688" s="509">
        <v>0</v>
      </c>
    </row>
    <row r="689" spans="1:11" s="509" customFormat="1">
      <c r="A689" s="508" t="s">
        <v>538</v>
      </c>
      <c r="B689" s="509" t="s">
        <v>310</v>
      </c>
      <c r="C689" s="509">
        <v>46</v>
      </c>
      <c r="K689" s="509">
        <v>0</v>
      </c>
    </row>
    <row r="690" spans="1:11" s="509" customFormat="1">
      <c r="A690" s="508" t="s">
        <v>538</v>
      </c>
      <c r="B690" s="509" t="s">
        <v>310</v>
      </c>
      <c r="C690" s="509">
        <v>47</v>
      </c>
      <c r="K690" s="509">
        <v>0</v>
      </c>
    </row>
    <row r="691" spans="1:11" s="509" customFormat="1">
      <c r="A691" s="508" t="s">
        <v>538</v>
      </c>
      <c r="B691" s="509" t="s">
        <v>310</v>
      </c>
      <c r="C691" s="509">
        <v>48</v>
      </c>
      <c r="K691" s="509">
        <v>0</v>
      </c>
    </row>
    <row r="692" spans="1:11" s="509" customFormat="1">
      <c r="A692" s="508" t="s">
        <v>538</v>
      </c>
      <c r="B692" s="509" t="s">
        <v>310</v>
      </c>
      <c r="C692" s="509">
        <v>49</v>
      </c>
      <c r="K692" s="509">
        <v>0</v>
      </c>
    </row>
    <row r="693" spans="1:11" s="509" customFormat="1">
      <c r="A693" s="508" t="s">
        <v>538</v>
      </c>
      <c r="B693" s="509" t="s">
        <v>310</v>
      </c>
      <c r="C693" s="509">
        <v>50</v>
      </c>
      <c r="K693" s="509">
        <v>0</v>
      </c>
    </row>
    <row r="694" spans="1:11" s="509" customFormat="1">
      <c r="A694" s="508" t="s">
        <v>538</v>
      </c>
      <c r="B694" s="509" t="s">
        <v>310</v>
      </c>
      <c r="C694" s="509">
        <v>51</v>
      </c>
      <c r="K694" s="509">
        <v>0</v>
      </c>
    </row>
    <row r="695" spans="1:11" s="509" customFormat="1">
      <c r="A695" s="508" t="s">
        <v>538</v>
      </c>
      <c r="B695" s="509" t="s">
        <v>310</v>
      </c>
      <c r="C695" s="509" t="s">
        <v>1031</v>
      </c>
      <c r="K695" s="509">
        <v>0</v>
      </c>
    </row>
    <row r="696" spans="1:11" s="509" customFormat="1">
      <c r="A696" s="508" t="s">
        <v>538</v>
      </c>
      <c r="B696" s="509" t="s">
        <v>310</v>
      </c>
      <c r="C696" s="509" t="s">
        <v>1032</v>
      </c>
      <c r="K696" s="509">
        <v>0</v>
      </c>
    </row>
    <row r="697" spans="1:11" s="509" customFormat="1">
      <c r="A697" s="508" t="s">
        <v>538</v>
      </c>
      <c r="B697" s="509" t="s">
        <v>310</v>
      </c>
      <c r="C697" s="509">
        <v>52</v>
      </c>
      <c r="K697" s="509">
        <v>0</v>
      </c>
    </row>
    <row r="698" spans="1:11" s="509" customFormat="1">
      <c r="A698" s="508" t="s">
        <v>538</v>
      </c>
      <c r="B698" s="509" t="s">
        <v>310</v>
      </c>
      <c r="C698" s="509">
        <v>53</v>
      </c>
      <c r="D698" s="509">
        <v>1</v>
      </c>
      <c r="E698" s="509">
        <v>1</v>
      </c>
      <c r="K698" s="509">
        <v>1</v>
      </c>
    </row>
    <row r="699" spans="1:11" s="509" customFormat="1">
      <c r="A699" s="508" t="s">
        <v>538</v>
      </c>
      <c r="B699" s="509" t="s">
        <v>310</v>
      </c>
      <c r="C699" s="509">
        <v>54</v>
      </c>
      <c r="G699" s="509">
        <v>2</v>
      </c>
      <c r="K699" s="509">
        <v>2</v>
      </c>
    </row>
    <row r="700" spans="1:11" s="509" customFormat="1">
      <c r="A700" s="508" t="s">
        <v>538</v>
      </c>
      <c r="B700" s="509" t="s">
        <v>310</v>
      </c>
      <c r="C700" s="509">
        <v>55</v>
      </c>
      <c r="G700" s="509">
        <v>5</v>
      </c>
      <c r="K700" s="509">
        <v>5</v>
      </c>
    </row>
    <row r="701" spans="1:11" s="509" customFormat="1">
      <c r="A701" s="508" t="s">
        <v>538</v>
      </c>
      <c r="B701" s="509" t="s">
        <v>310</v>
      </c>
      <c r="C701" s="509">
        <v>56</v>
      </c>
      <c r="K701" s="509">
        <v>0</v>
      </c>
    </row>
    <row r="702" spans="1:11" s="509" customFormat="1">
      <c r="A702" s="508" t="s">
        <v>538</v>
      </c>
      <c r="B702" s="509" t="s">
        <v>310</v>
      </c>
      <c r="C702" s="509">
        <v>57</v>
      </c>
      <c r="K702" s="509">
        <v>0</v>
      </c>
    </row>
    <row r="703" spans="1:11" s="509" customFormat="1">
      <c r="A703" s="508" t="s">
        <v>538</v>
      </c>
      <c r="B703" s="509" t="s">
        <v>310</v>
      </c>
      <c r="C703" s="509">
        <v>58</v>
      </c>
      <c r="K703" s="509">
        <v>0</v>
      </c>
    </row>
    <row r="704" spans="1:11" s="509" customFormat="1">
      <c r="A704" s="508" t="s">
        <v>538</v>
      </c>
      <c r="B704" s="509" t="s">
        <v>310</v>
      </c>
      <c r="C704" s="509">
        <v>59</v>
      </c>
      <c r="G704" s="509">
        <v>1</v>
      </c>
      <c r="K704" s="509">
        <v>1</v>
      </c>
    </row>
    <row r="705" spans="1:11" s="509" customFormat="1">
      <c r="A705" s="508" t="s">
        <v>538</v>
      </c>
      <c r="B705" s="509" t="s">
        <v>310</v>
      </c>
      <c r="C705" s="509">
        <v>60</v>
      </c>
      <c r="K705" s="509">
        <v>0</v>
      </c>
    </row>
    <row r="706" spans="1:11" s="509" customFormat="1">
      <c r="A706" s="508" t="s">
        <v>538</v>
      </c>
      <c r="B706" s="509" t="s">
        <v>310</v>
      </c>
      <c r="C706" s="509">
        <v>61</v>
      </c>
      <c r="D706" s="509">
        <v>1</v>
      </c>
      <c r="E706" s="509">
        <v>1</v>
      </c>
      <c r="K706" s="509">
        <v>1</v>
      </c>
    </row>
    <row r="707" spans="1:11" s="509" customFormat="1">
      <c r="A707" s="508" t="s">
        <v>538</v>
      </c>
      <c r="B707" s="509" t="s">
        <v>310</v>
      </c>
      <c r="C707" s="509">
        <v>62</v>
      </c>
      <c r="D707" s="509">
        <v>2</v>
      </c>
      <c r="E707" s="509">
        <v>1</v>
      </c>
      <c r="G707" s="509">
        <v>1</v>
      </c>
      <c r="K707" s="509">
        <v>3</v>
      </c>
    </row>
    <row r="708" spans="1:11" s="509" customFormat="1">
      <c r="A708" s="508" t="s">
        <v>538</v>
      </c>
      <c r="B708" s="509" t="s">
        <v>310</v>
      </c>
      <c r="C708" s="509">
        <v>63</v>
      </c>
      <c r="K708" s="509">
        <v>0</v>
      </c>
    </row>
    <row r="709" spans="1:11" s="509" customFormat="1">
      <c r="A709" s="508" t="s">
        <v>538</v>
      </c>
      <c r="B709" s="509" t="s">
        <v>310</v>
      </c>
      <c r="C709" s="509" t="s">
        <v>1033</v>
      </c>
      <c r="K709" s="509">
        <v>0</v>
      </c>
    </row>
    <row r="710" spans="1:11" s="509" customFormat="1">
      <c r="A710" s="508" t="s">
        <v>538</v>
      </c>
      <c r="B710" s="509" t="s">
        <v>310</v>
      </c>
      <c r="C710" s="509" t="s">
        <v>1034</v>
      </c>
      <c r="K710" s="509">
        <v>0</v>
      </c>
    </row>
    <row r="711" spans="1:11" s="509" customFormat="1">
      <c r="A711" s="508" t="s">
        <v>538</v>
      </c>
      <c r="B711" s="509" t="s">
        <v>310</v>
      </c>
      <c r="C711" s="509">
        <v>64</v>
      </c>
      <c r="K711" s="509">
        <v>0</v>
      </c>
    </row>
    <row r="712" spans="1:11" s="509" customFormat="1">
      <c r="A712" s="508" t="s">
        <v>538</v>
      </c>
      <c r="B712" s="509" t="s">
        <v>310</v>
      </c>
      <c r="C712" s="509" t="s">
        <v>1035</v>
      </c>
      <c r="D712" s="509">
        <v>1</v>
      </c>
      <c r="E712" s="509">
        <v>1</v>
      </c>
      <c r="K712" s="509">
        <v>1</v>
      </c>
    </row>
    <row r="713" spans="1:11" s="509" customFormat="1">
      <c r="A713" s="508" t="s">
        <v>538</v>
      </c>
      <c r="B713" s="509" t="s">
        <v>310</v>
      </c>
      <c r="C713" s="509">
        <v>65</v>
      </c>
      <c r="D713" s="509">
        <v>2</v>
      </c>
      <c r="E713" s="509">
        <v>1</v>
      </c>
      <c r="G713" s="509">
        <v>5</v>
      </c>
      <c r="H713" s="509">
        <v>3</v>
      </c>
      <c r="K713" s="509">
        <v>7</v>
      </c>
    </row>
    <row r="714" spans="1:11" s="509" customFormat="1">
      <c r="A714" s="508" t="s">
        <v>538</v>
      </c>
      <c r="B714" s="509" t="s">
        <v>310</v>
      </c>
      <c r="C714" s="509">
        <v>66</v>
      </c>
      <c r="G714" s="509">
        <v>1</v>
      </c>
      <c r="H714" s="509">
        <v>1</v>
      </c>
      <c r="K714" s="509">
        <v>1</v>
      </c>
    </row>
    <row r="715" spans="1:11" s="509" customFormat="1">
      <c r="A715" s="508" t="s">
        <v>538</v>
      </c>
      <c r="B715" s="509" t="s">
        <v>310</v>
      </c>
      <c r="C715" s="509" t="s">
        <v>1036</v>
      </c>
      <c r="K715" s="509">
        <v>0</v>
      </c>
    </row>
    <row r="716" spans="1:11" s="509" customFormat="1">
      <c r="A716" s="508" t="s">
        <v>538</v>
      </c>
      <c r="B716" s="509" t="s">
        <v>310</v>
      </c>
      <c r="C716" s="509" t="s">
        <v>1037</v>
      </c>
      <c r="D716" s="509">
        <v>3</v>
      </c>
      <c r="G716" s="509">
        <v>24</v>
      </c>
      <c r="K716" s="509">
        <v>27</v>
      </c>
    </row>
    <row r="717" spans="1:11" s="509" customFormat="1">
      <c r="A717" s="508" t="s">
        <v>538</v>
      </c>
      <c r="B717" s="509" t="s">
        <v>310</v>
      </c>
      <c r="C717" s="509" t="s">
        <v>1038</v>
      </c>
      <c r="D717" s="509">
        <v>3</v>
      </c>
      <c r="K717" s="509">
        <v>3</v>
      </c>
    </row>
    <row r="718" spans="1:11" s="509" customFormat="1">
      <c r="A718" s="508" t="s">
        <v>538</v>
      </c>
      <c r="B718" s="509" t="s">
        <v>310</v>
      </c>
      <c r="C718" s="509" t="s">
        <v>1039</v>
      </c>
      <c r="K718" s="509">
        <v>0</v>
      </c>
    </row>
    <row r="719" spans="1:11" s="509" customFormat="1">
      <c r="A719" s="508" t="s">
        <v>538</v>
      </c>
      <c r="B719" s="509" t="s">
        <v>310</v>
      </c>
      <c r="C719" s="509" t="s">
        <v>1040</v>
      </c>
      <c r="G719" s="509">
        <v>7</v>
      </c>
      <c r="K719" s="509">
        <v>7</v>
      </c>
    </row>
    <row r="720" spans="1:11" s="509" customFormat="1">
      <c r="A720" s="508" t="s">
        <v>538</v>
      </c>
      <c r="B720" s="509" t="s">
        <v>310</v>
      </c>
      <c r="C720" s="509" t="s">
        <v>1041</v>
      </c>
      <c r="K720" s="509">
        <v>0</v>
      </c>
    </row>
    <row r="721" spans="1:11" s="509" customFormat="1">
      <c r="A721" s="508" t="s">
        <v>538</v>
      </c>
      <c r="B721" s="509" t="s">
        <v>310</v>
      </c>
      <c r="C721" s="509" t="s">
        <v>1042</v>
      </c>
      <c r="K721" s="509">
        <v>0</v>
      </c>
    </row>
    <row r="722" spans="1:11" s="509" customFormat="1">
      <c r="A722" s="508" t="s">
        <v>538</v>
      </c>
      <c r="B722" s="509" t="s">
        <v>310</v>
      </c>
      <c r="C722" s="509">
        <v>67</v>
      </c>
      <c r="D722" s="509">
        <v>1</v>
      </c>
      <c r="G722" s="509">
        <v>30</v>
      </c>
      <c r="K722" s="509">
        <v>31</v>
      </c>
    </row>
    <row r="723" spans="1:11" s="509" customFormat="1">
      <c r="A723" s="508" t="s">
        <v>538</v>
      </c>
      <c r="B723" s="509" t="s">
        <v>310</v>
      </c>
      <c r="C723" s="509">
        <v>68</v>
      </c>
      <c r="G723" s="509">
        <v>7</v>
      </c>
      <c r="H723" s="509">
        <v>6</v>
      </c>
      <c r="K723" s="509">
        <v>7</v>
      </c>
    </row>
    <row r="724" spans="1:11" s="509" customFormat="1">
      <c r="A724" s="508" t="s">
        <v>538</v>
      </c>
      <c r="B724" s="509" t="s">
        <v>310</v>
      </c>
      <c r="C724" s="509" t="s">
        <v>1043</v>
      </c>
      <c r="D724" s="509">
        <v>4</v>
      </c>
      <c r="K724" s="509">
        <v>4</v>
      </c>
    </row>
    <row r="725" spans="1:11" s="509" customFormat="1">
      <c r="A725" s="508" t="s">
        <v>538</v>
      </c>
      <c r="B725" s="509" t="s">
        <v>310</v>
      </c>
      <c r="C725" s="509">
        <v>69</v>
      </c>
      <c r="K725" s="509">
        <v>0</v>
      </c>
    </row>
    <row r="726" spans="1:11" s="509" customFormat="1">
      <c r="A726" s="508" t="s">
        <v>538</v>
      </c>
      <c r="B726" s="509" t="s">
        <v>310</v>
      </c>
      <c r="C726" s="509" t="s">
        <v>1044</v>
      </c>
      <c r="D726" s="509">
        <v>1</v>
      </c>
      <c r="G726" s="509">
        <v>2</v>
      </c>
      <c r="K726" s="509">
        <v>3</v>
      </c>
    </row>
    <row r="727" spans="1:11" s="509" customFormat="1">
      <c r="A727" s="508" t="s">
        <v>538</v>
      </c>
      <c r="B727" s="509" t="s">
        <v>310</v>
      </c>
      <c r="C727" s="509" t="s">
        <v>1045</v>
      </c>
      <c r="K727" s="509">
        <v>0</v>
      </c>
    </row>
    <row r="728" spans="1:11" s="509" customFormat="1">
      <c r="A728" s="508" t="s">
        <v>538</v>
      </c>
      <c r="B728" s="509" t="s">
        <v>310</v>
      </c>
      <c r="C728" s="509">
        <v>70</v>
      </c>
      <c r="K728" s="509">
        <v>0</v>
      </c>
    </row>
    <row r="729" spans="1:11" s="509" customFormat="1">
      <c r="A729" s="508" t="s">
        <v>538</v>
      </c>
      <c r="B729" s="509" t="s">
        <v>310</v>
      </c>
      <c r="C729" s="509" t="s">
        <v>1046</v>
      </c>
      <c r="G729" s="509">
        <v>7</v>
      </c>
      <c r="K729" s="509">
        <v>7</v>
      </c>
    </row>
    <row r="730" spans="1:11" s="509" customFormat="1">
      <c r="A730" s="508" t="s">
        <v>538</v>
      </c>
      <c r="B730" s="509" t="s">
        <v>310</v>
      </c>
      <c r="C730" s="509">
        <v>71</v>
      </c>
      <c r="D730" s="509">
        <v>1</v>
      </c>
      <c r="G730" s="509">
        <v>84</v>
      </c>
      <c r="K730" s="509">
        <v>85</v>
      </c>
    </row>
    <row r="731" spans="1:11" s="509" customFormat="1">
      <c r="A731" s="508" t="s">
        <v>538</v>
      </c>
      <c r="B731" s="509" t="s">
        <v>310</v>
      </c>
      <c r="C731" s="509" t="s">
        <v>1047</v>
      </c>
      <c r="D731" s="509">
        <v>3</v>
      </c>
      <c r="E731" s="509">
        <v>3</v>
      </c>
      <c r="G731" s="509">
        <v>11</v>
      </c>
      <c r="H731" s="509">
        <v>6</v>
      </c>
      <c r="K731" s="509">
        <v>14</v>
      </c>
    </row>
    <row r="732" spans="1:11" s="509" customFormat="1">
      <c r="A732" s="508" t="s">
        <v>538</v>
      </c>
      <c r="B732" s="509" t="s">
        <v>310</v>
      </c>
      <c r="C732" s="509" t="s">
        <v>1048</v>
      </c>
      <c r="G732" s="509">
        <v>2</v>
      </c>
      <c r="K732" s="509">
        <v>2</v>
      </c>
    </row>
    <row r="733" spans="1:11" s="509" customFormat="1">
      <c r="A733" s="508" t="s">
        <v>538</v>
      </c>
      <c r="B733" s="509" t="s">
        <v>310</v>
      </c>
      <c r="C733" s="509" t="s">
        <v>1049</v>
      </c>
      <c r="G733" s="509">
        <v>3</v>
      </c>
      <c r="K733" s="509">
        <v>3</v>
      </c>
    </row>
    <row r="734" spans="1:11" s="509" customFormat="1">
      <c r="A734" s="508" t="s">
        <v>538</v>
      </c>
      <c r="B734" s="509" t="s">
        <v>310</v>
      </c>
      <c r="C734" s="509" t="s">
        <v>1050</v>
      </c>
      <c r="K734" s="509">
        <v>0</v>
      </c>
    </row>
    <row r="735" spans="1:11" s="509" customFormat="1">
      <c r="A735" s="508" t="s">
        <v>538</v>
      </c>
      <c r="B735" s="509" t="s">
        <v>310</v>
      </c>
      <c r="C735" s="509" t="s">
        <v>1051</v>
      </c>
      <c r="K735" s="509">
        <v>0</v>
      </c>
    </row>
    <row r="736" spans="1:11" s="509" customFormat="1">
      <c r="A736" s="508" t="s">
        <v>538</v>
      </c>
      <c r="B736" s="509" t="s">
        <v>310</v>
      </c>
      <c r="C736" s="509">
        <v>72</v>
      </c>
      <c r="D736" s="509">
        <v>10</v>
      </c>
      <c r="G736" s="509">
        <v>2</v>
      </c>
      <c r="K736" s="509">
        <v>12</v>
      </c>
    </row>
    <row r="737" spans="1:11" s="509" customFormat="1">
      <c r="A737" s="508" t="s">
        <v>538</v>
      </c>
      <c r="B737" s="509" t="s">
        <v>310</v>
      </c>
      <c r="C737" s="509">
        <v>73</v>
      </c>
      <c r="D737" s="509">
        <v>2</v>
      </c>
      <c r="E737" s="509">
        <v>1</v>
      </c>
      <c r="K737" s="509">
        <v>2</v>
      </c>
    </row>
    <row r="738" spans="1:11" s="509" customFormat="1">
      <c r="A738" s="508" t="s">
        <v>538</v>
      </c>
      <c r="B738" s="509" t="s">
        <v>310</v>
      </c>
      <c r="C738" s="509">
        <v>74</v>
      </c>
      <c r="D738" s="509">
        <v>1</v>
      </c>
      <c r="K738" s="509">
        <v>1</v>
      </c>
    </row>
    <row r="739" spans="1:11" s="509" customFormat="1">
      <c r="A739" s="508" t="s">
        <v>538</v>
      </c>
      <c r="B739" s="509" t="s">
        <v>310</v>
      </c>
      <c r="C739" s="509" t="s">
        <v>4570</v>
      </c>
      <c r="K739" s="509">
        <v>0</v>
      </c>
    </row>
    <row r="740" spans="1:11" s="509" customFormat="1">
      <c r="A740" s="508" t="s">
        <v>538</v>
      </c>
      <c r="B740" s="509" t="s">
        <v>310</v>
      </c>
      <c r="C740" s="509" t="s">
        <v>4571</v>
      </c>
      <c r="D740" s="509">
        <v>76</v>
      </c>
      <c r="E740" s="509">
        <v>12</v>
      </c>
      <c r="F740" s="509">
        <v>0</v>
      </c>
      <c r="G740" s="509">
        <v>254</v>
      </c>
      <c r="H740" s="509">
        <v>17</v>
      </c>
      <c r="I740" s="509">
        <v>0</v>
      </c>
      <c r="J740" s="509">
        <v>8</v>
      </c>
      <c r="K740" s="509">
        <v>330</v>
      </c>
    </row>
    <row r="741" spans="1:11" s="509" customFormat="1">
      <c r="A741" s="508" t="s">
        <v>539</v>
      </c>
      <c r="B741" s="509" t="s">
        <v>313</v>
      </c>
      <c r="C741" s="509">
        <v>1</v>
      </c>
      <c r="D741" s="509">
        <v>4</v>
      </c>
      <c r="G741" s="509">
        <v>3</v>
      </c>
      <c r="K741" s="509">
        <v>7</v>
      </c>
    </row>
    <row r="742" spans="1:11" s="509" customFormat="1">
      <c r="A742" s="508" t="s">
        <v>539</v>
      </c>
      <c r="B742" s="509" t="s">
        <v>313</v>
      </c>
      <c r="C742" s="509" t="s">
        <v>1023</v>
      </c>
      <c r="D742" s="509">
        <v>16</v>
      </c>
      <c r="G742" s="509">
        <v>971</v>
      </c>
      <c r="K742" s="509">
        <v>987</v>
      </c>
    </row>
    <row r="743" spans="1:11" s="509" customFormat="1">
      <c r="A743" s="508" t="s">
        <v>539</v>
      </c>
      <c r="B743" s="509" t="s">
        <v>313</v>
      </c>
      <c r="C743" s="509">
        <v>2</v>
      </c>
      <c r="D743" s="509">
        <v>34</v>
      </c>
      <c r="E743" s="509">
        <v>3</v>
      </c>
      <c r="G743" s="509">
        <v>63</v>
      </c>
      <c r="K743" s="509">
        <v>97</v>
      </c>
    </row>
    <row r="744" spans="1:11" s="509" customFormat="1">
      <c r="A744" s="508" t="s">
        <v>539</v>
      </c>
      <c r="B744" s="509" t="s">
        <v>313</v>
      </c>
      <c r="C744" s="509">
        <v>3</v>
      </c>
      <c r="D744" s="509">
        <v>29</v>
      </c>
      <c r="G744" s="509">
        <v>151</v>
      </c>
      <c r="K744" s="509">
        <v>180</v>
      </c>
    </row>
    <row r="745" spans="1:11" s="509" customFormat="1">
      <c r="A745" s="508" t="s">
        <v>539</v>
      </c>
      <c r="B745" s="509" t="s">
        <v>313</v>
      </c>
      <c r="C745" s="509">
        <v>4</v>
      </c>
      <c r="D745" s="509">
        <v>7</v>
      </c>
      <c r="G745" s="509">
        <v>56</v>
      </c>
      <c r="K745" s="509">
        <v>63</v>
      </c>
    </row>
    <row r="746" spans="1:11" s="509" customFormat="1">
      <c r="A746" s="508" t="s">
        <v>539</v>
      </c>
      <c r="B746" s="509" t="s">
        <v>313</v>
      </c>
      <c r="C746" s="509">
        <v>5</v>
      </c>
      <c r="G746" s="509">
        <v>57</v>
      </c>
      <c r="K746" s="509">
        <v>57</v>
      </c>
    </row>
    <row r="747" spans="1:11" s="509" customFormat="1">
      <c r="A747" s="508" t="s">
        <v>539</v>
      </c>
      <c r="B747" s="509" t="s">
        <v>313</v>
      </c>
      <c r="C747" s="509">
        <v>6</v>
      </c>
      <c r="K747" s="509">
        <v>0</v>
      </c>
    </row>
    <row r="748" spans="1:11" s="509" customFormat="1">
      <c r="A748" s="508" t="s">
        <v>539</v>
      </c>
      <c r="B748" s="509" t="s">
        <v>313</v>
      </c>
      <c r="C748" s="509">
        <v>7</v>
      </c>
      <c r="K748" s="509">
        <v>0</v>
      </c>
    </row>
    <row r="749" spans="1:11" s="509" customFormat="1">
      <c r="A749" s="508" t="s">
        <v>539</v>
      </c>
      <c r="B749" s="509" t="s">
        <v>313</v>
      </c>
      <c r="C749" s="509">
        <v>8</v>
      </c>
      <c r="G749" s="509">
        <v>16</v>
      </c>
      <c r="K749" s="509">
        <v>16</v>
      </c>
    </row>
    <row r="750" spans="1:11" s="509" customFormat="1">
      <c r="A750" s="508" t="s">
        <v>539</v>
      </c>
      <c r="B750" s="509" t="s">
        <v>313</v>
      </c>
      <c r="C750" s="509">
        <v>9</v>
      </c>
      <c r="D750" s="509">
        <v>1</v>
      </c>
      <c r="G750" s="509">
        <v>7</v>
      </c>
      <c r="K750" s="509">
        <v>8</v>
      </c>
    </row>
    <row r="751" spans="1:11" s="509" customFormat="1">
      <c r="A751" s="508" t="s">
        <v>539</v>
      </c>
      <c r="B751" s="509" t="s">
        <v>313</v>
      </c>
      <c r="C751" s="509">
        <v>10</v>
      </c>
      <c r="D751" s="509">
        <v>6</v>
      </c>
      <c r="E751" s="509">
        <v>1</v>
      </c>
      <c r="G751" s="509">
        <v>60</v>
      </c>
      <c r="K751" s="509">
        <v>66</v>
      </c>
    </row>
    <row r="752" spans="1:11" s="509" customFormat="1">
      <c r="A752" s="508" t="s">
        <v>539</v>
      </c>
      <c r="B752" s="509" t="s">
        <v>313</v>
      </c>
      <c r="C752" s="509">
        <v>11</v>
      </c>
      <c r="D752" s="509">
        <v>3</v>
      </c>
      <c r="G752" s="509">
        <v>4</v>
      </c>
      <c r="K752" s="509">
        <v>7</v>
      </c>
    </row>
    <row r="753" spans="1:11" s="509" customFormat="1">
      <c r="A753" s="508" t="s">
        <v>539</v>
      </c>
      <c r="B753" s="509" t="s">
        <v>313</v>
      </c>
      <c r="C753" s="509">
        <v>12</v>
      </c>
      <c r="G753" s="509">
        <v>1</v>
      </c>
      <c r="K753" s="509">
        <v>1</v>
      </c>
    </row>
    <row r="754" spans="1:11" s="509" customFormat="1">
      <c r="A754" s="508" t="s">
        <v>539</v>
      </c>
      <c r="B754" s="509" t="s">
        <v>313</v>
      </c>
      <c r="C754" s="509">
        <v>13</v>
      </c>
      <c r="K754" s="509">
        <v>0</v>
      </c>
    </row>
    <row r="755" spans="1:11" s="509" customFormat="1">
      <c r="A755" s="508" t="s">
        <v>539</v>
      </c>
      <c r="B755" s="509" t="s">
        <v>313</v>
      </c>
      <c r="C755" s="509">
        <v>14</v>
      </c>
      <c r="K755" s="509">
        <v>0</v>
      </c>
    </row>
    <row r="756" spans="1:11" s="509" customFormat="1">
      <c r="A756" s="508" t="s">
        <v>539</v>
      </c>
      <c r="B756" s="509" t="s">
        <v>313</v>
      </c>
      <c r="C756" s="509">
        <v>15</v>
      </c>
      <c r="K756" s="509">
        <v>0</v>
      </c>
    </row>
    <row r="757" spans="1:11" s="509" customFormat="1">
      <c r="A757" s="508" t="s">
        <v>539</v>
      </c>
      <c r="B757" s="509" t="s">
        <v>313</v>
      </c>
      <c r="C757" s="509">
        <v>16</v>
      </c>
      <c r="G757" s="509">
        <v>37</v>
      </c>
      <c r="K757" s="509">
        <v>37</v>
      </c>
    </row>
    <row r="758" spans="1:11" s="509" customFormat="1">
      <c r="A758" s="508" t="s">
        <v>539</v>
      </c>
      <c r="B758" s="509" t="s">
        <v>313</v>
      </c>
      <c r="C758" s="509">
        <v>17</v>
      </c>
      <c r="D758" s="509">
        <v>2</v>
      </c>
      <c r="G758" s="509">
        <v>320</v>
      </c>
      <c r="K758" s="509">
        <v>322</v>
      </c>
    </row>
    <row r="759" spans="1:11" s="509" customFormat="1">
      <c r="A759" s="508" t="s">
        <v>539</v>
      </c>
      <c r="B759" s="509" t="s">
        <v>313</v>
      </c>
      <c r="C759" s="509">
        <v>18</v>
      </c>
      <c r="K759" s="509">
        <v>0</v>
      </c>
    </row>
    <row r="760" spans="1:11" s="509" customFormat="1">
      <c r="A760" s="508" t="s">
        <v>539</v>
      </c>
      <c r="B760" s="509" t="s">
        <v>313</v>
      </c>
      <c r="C760" s="509" t="s">
        <v>1024</v>
      </c>
      <c r="D760" s="509">
        <v>5</v>
      </c>
      <c r="G760" s="509">
        <v>7</v>
      </c>
      <c r="K760" s="509">
        <v>12</v>
      </c>
    </row>
    <row r="761" spans="1:11" s="509" customFormat="1">
      <c r="A761" s="508" t="s">
        <v>539</v>
      </c>
      <c r="B761" s="509" t="s">
        <v>313</v>
      </c>
      <c r="C761" s="509" t="s">
        <v>1025</v>
      </c>
      <c r="K761" s="509">
        <v>0</v>
      </c>
    </row>
    <row r="762" spans="1:11" s="509" customFormat="1">
      <c r="A762" s="508" t="s">
        <v>539</v>
      </c>
      <c r="B762" s="509" t="s">
        <v>313</v>
      </c>
      <c r="C762" s="509">
        <v>19</v>
      </c>
      <c r="G762" s="509">
        <v>7</v>
      </c>
      <c r="H762" s="509">
        <v>1</v>
      </c>
      <c r="K762" s="509">
        <v>7</v>
      </c>
    </row>
    <row r="763" spans="1:11" s="509" customFormat="1">
      <c r="A763" s="508" t="s">
        <v>539</v>
      </c>
      <c r="B763" s="509" t="s">
        <v>313</v>
      </c>
      <c r="C763" s="509">
        <v>20</v>
      </c>
      <c r="G763" s="509">
        <v>1</v>
      </c>
      <c r="K763" s="509">
        <v>1</v>
      </c>
    </row>
    <row r="764" spans="1:11" s="509" customFormat="1">
      <c r="A764" s="508" t="s">
        <v>539</v>
      </c>
      <c r="B764" s="509" t="s">
        <v>313</v>
      </c>
      <c r="C764" s="509">
        <v>21</v>
      </c>
      <c r="K764" s="509">
        <v>0</v>
      </c>
    </row>
    <row r="765" spans="1:11" s="509" customFormat="1">
      <c r="A765" s="508" t="s">
        <v>539</v>
      </c>
      <c r="B765" s="509" t="s">
        <v>313</v>
      </c>
      <c r="C765" s="509" t="s">
        <v>1026</v>
      </c>
      <c r="G765" s="509">
        <v>3</v>
      </c>
      <c r="K765" s="509">
        <v>3</v>
      </c>
    </row>
    <row r="766" spans="1:11" s="509" customFormat="1">
      <c r="A766" s="508" t="s">
        <v>539</v>
      </c>
      <c r="B766" s="509" t="s">
        <v>313</v>
      </c>
      <c r="C766" s="509" t="s">
        <v>1027</v>
      </c>
      <c r="D766" s="509">
        <v>1</v>
      </c>
      <c r="G766" s="509">
        <v>3</v>
      </c>
      <c r="K766" s="509">
        <v>4</v>
      </c>
    </row>
    <row r="767" spans="1:11" s="509" customFormat="1">
      <c r="A767" s="508" t="s">
        <v>539</v>
      </c>
      <c r="B767" s="509" t="s">
        <v>313</v>
      </c>
      <c r="C767" s="509" t="s">
        <v>1028</v>
      </c>
      <c r="G767" s="509">
        <v>3</v>
      </c>
      <c r="K767" s="509">
        <v>3</v>
      </c>
    </row>
    <row r="768" spans="1:11" s="509" customFormat="1">
      <c r="A768" s="508" t="s">
        <v>539</v>
      </c>
      <c r="B768" s="509" t="s">
        <v>313</v>
      </c>
      <c r="C768" s="509">
        <v>22</v>
      </c>
      <c r="D768" s="509">
        <v>1</v>
      </c>
      <c r="E768" s="509">
        <v>1</v>
      </c>
      <c r="G768" s="509">
        <v>9</v>
      </c>
      <c r="K768" s="509">
        <v>10</v>
      </c>
    </row>
    <row r="769" spans="1:11" s="509" customFormat="1">
      <c r="A769" s="508" t="s">
        <v>539</v>
      </c>
      <c r="B769" s="509" t="s">
        <v>313</v>
      </c>
      <c r="C769" s="509">
        <v>23</v>
      </c>
      <c r="D769" s="509">
        <v>2</v>
      </c>
      <c r="K769" s="509">
        <v>2</v>
      </c>
    </row>
    <row r="770" spans="1:11" s="509" customFormat="1">
      <c r="A770" s="508" t="s">
        <v>539</v>
      </c>
      <c r="B770" s="509" t="s">
        <v>313</v>
      </c>
      <c r="C770" s="509" t="s">
        <v>1029</v>
      </c>
      <c r="G770" s="509">
        <v>21</v>
      </c>
      <c r="H770" s="509">
        <v>1</v>
      </c>
      <c r="K770" s="509">
        <v>21</v>
      </c>
    </row>
    <row r="771" spans="1:11" s="509" customFormat="1">
      <c r="A771" s="508" t="s">
        <v>539</v>
      </c>
      <c r="B771" s="509" t="s">
        <v>313</v>
      </c>
      <c r="C771" s="509">
        <v>24</v>
      </c>
      <c r="D771" s="509">
        <v>1</v>
      </c>
      <c r="E771" s="509">
        <v>1</v>
      </c>
      <c r="K771" s="509">
        <v>1</v>
      </c>
    </row>
    <row r="772" spans="1:11" s="509" customFormat="1">
      <c r="A772" s="508" t="s">
        <v>539</v>
      </c>
      <c r="B772" s="509" t="s">
        <v>313</v>
      </c>
      <c r="C772" s="509">
        <v>25</v>
      </c>
    </row>
    <row r="773" spans="1:11" s="509" customFormat="1">
      <c r="A773" s="508" t="s">
        <v>539</v>
      </c>
      <c r="B773" s="509" t="s">
        <v>313</v>
      </c>
      <c r="C773" s="509">
        <v>26</v>
      </c>
      <c r="K773" s="509">
        <v>0</v>
      </c>
    </row>
    <row r="774" spans="1:11" s="509" customFormat="1">
      <c r="A774" s="508" t="s">
        <v>539</v>
      </c>
      <c r="B774" s="509" t="s">
        <v>313</v>
      </c>
      <c r="C774" s="509">
        <v>27</v>
      </c>
      <c r="D774" s="509">
        <v>2</v>
      </c>
      <c r="E774" s="509">
        <v>2</v>
      </c>
      <c r="G774" s="509">
        <v>1</v>
      </c>
      <c r="K774" s="509">
        <v>3</v>
      </c>
    </row>
    <row r="775" spans="1:11" s="509" customFormat="1">
      <c r="A775" s="508" t="s">
        <v>539</v>
      </c>
      <c r="B775" s="509" t="s">
        <v>313</v>
      </c>
      <c r="C775" s="509">
        <v>28</v>
      </c>
      <c r="G775" s="509">
        <v>1</v>
      </c>
      <c r="K775" s="509">
        <v>1</v>
      </c>
    </row>
    <row r="776" spans="1:11" s="509" customFormat="1">
      <c r="A776" s="508" t="s">
        <v>539</v>
      </c>
      <c r="B776" s="509" t="s">
        <v>313</v>
      </c>
      <c r="C776" s="509">
        <v>29</v>
      </c>
      <c r="K776" s="509">
        <v>0</v>
      </c>
    </row>
    <row r="777" spans="1:11" s="509" customFormat="1">
      <c r="A777" s="508" t="s">
        <v>539</v>
      </c>
      <c r="B777" s="509" t="s">
        <v>313</v>
      </c>
      <c r="C777" s="509">
        <v>30</v>
      </c>
      <c r="K777" s="509">
        <v>0</v>
      </c>
    </row>
    <row r="778" spans="1:11" s="509" customFormat="1">
      <c r="A778" s="508" t="s">
        <v>539</v>
      </c>
      <c r="B778" s="509" t="s">
        <v>313</v>
      </c>
      <c r="C778" s="509">
        <v>31</v>
      </c>
      <c r="K778" s="509">
        <v>0</v>
      </c>
    </row>
    <row r="779" spans="1:11" s="509" customFormat="1">
      <c r="A779" s="508" t="s">
        <v>539</v>
      </c>
      <c r="B779" s="509" t="s">
        <v>313</v>
      </c>
      <c r="C779" s="509">
        <v>32</v>
      </c>
      <c r="K779" s="509">
        <v>0</v>
      </c>
    </row>
    <row r="780" spans="1:11" s="509" customFormat="1">
      <c r="A780" s="508" t="s">
        <v>539</v>
      </c>
      <c r="B780" s="509" t="s">
        <v>313</v>
      </c>
      <c r="C780" s="509">
        <v>33</v>
      </c>
      <c r="D780" s="509">
        <v>1</v>
      </c>
      <c r="E780" s="509">
        <v>1</v>
      </c>
      <c r="G780" s="509">
        <v>2</v>
      </c>
      <c r="K780" s="509">
        <v>3</v>
      </c>
    </row>
    <row r="781" spans="1:11" s="509" customFormat="1">
      <c r="A781" s="508" t="s">
        <v>539</v>
      </c>
      <c r="B781" s="509" t="s">
        <v>313</v>
      </c>
      <c r="C781" s="509">
        <v>34</v>
      </c>
      <c r="K781" s="509">
        <v>0</v>
      </c>
    </row>
    <row r="782" spans="1:11" s="509" customFormat="1">
      <c r="A782" s="508" t="s">
        <v>539</v>
      </c>
      <c r="B782" s="509" t="s">
        <v>313</v>
      </c>
      <c r="C782" s="509">
        <v>35</v>
      </c>
      <c r="K782" s="509">
        <v>0</v>
      </c>
    </row>
    <row r="783" spans="1:11" s="509" customFormat="1">
      <c r="A783" s="508" t="s">
        <v>539</v>
      </c>
      <c r="B783" s="509" t="s">
        <v>313</v>
      </c>
      <c r="C783" s="509">
        <v>36</v>
      </c>
      <c r="K783" s="509">
        <v>0</v>
      </c>
    </row>
    <row r="784" spans="1:11" s="509" customFormat="1">
      <c r="A784" s="508" t="s">
        <v>539</v>
      </c>
      <c r="B784" s="509" t="s">
        <v>313</v>
      </c>
      <c r="C784" s="509">
        <v>37</v>
      </c>
      <c r="K784" s="509">
        <v>0</v>
      </c>
    </row>
    <row r="785" spans="1:11" s="509" customFormat="1">
      <c r="A785" s="508" t="s">
        <v>539</v>
      </c>
      <c r="B785" s="509" t="s">
        <v>313</v>
      </c>
      <c r="C785" s="509">
        <v>38</v>
      </c>
      <c r="K785" s="509">
        <v>0</v>
      </c>
    </row>
    <row r="786" spans="1:11" s="509" customFormat="1">
      <c r="A786" s="508" t="s">
        <v>539</v>
      </c>
      <c r="B786" s="509" t="s">
        <v>313</v>
      </c>
      <c r="C786" s="509" t="s">
        <v>1030</v>
      </c>
      <c r="K786" s="509">
        <v>0</v>
      </c>
    </row>
    <row r="787" spans="1:11" s="509" customFormat="1">
      <c r="A787" s="508" t="s">
        <v>539</v>
      </c>
      <c r="B787" s="509" t="s">
        <v>313</v>
      </c>
      <c r="C787" s="509">
        <v>39</v>
      </c>
      <c r="K787" s="509">
        <v>0</v>
      </c>
    </row>
    <row r="788" spans="1:11" s="509" customFormat="1">
      <c r="A788" s="508" t="s">
        <v>539</v>
      </c>
      <c r="B788" s="509" t="s">
        <v>313</v>
      </c>
      <c r="C788" s="509">
        <v>40</v>
      </c>
      <c r="K788" s="509">
        <v>0</v>
      </c>
    </row>
    <row r="789" spans="1:11" s="509" customFormat="1">
      <c r="A789" s="508" t="s">
        <v>539</v>
      </c>
      <c r="B789" s="509" t="s">
        <v>313</v>
      </c>
      <c r="C789" s="509">
        <v>41</v>
      </c>
      <c r="K789" s="509">
        <v>0</v>
      </c>
    </row>
    <row r="790" spans="1:11" s="509" customFormat="1">
      <c r="A790" s="508" t="s">
        <v>539</v>
      </c>
      <c r="B790" s="509" t="s">
        <v>313</v>
      </c>
      <c r="C790" s="509">
        <v>42</v>
      </c>
      <c r="K790" s="509">
        <v>0</v>
      </c>
    </row>
    <row r="791" spans="1:11" s="509" customFormat="1">
      <c r="A791" s="508" t="s">
        <v>539</v>
      </c>
      <c r="B791" s="509" t="s">
        <v>313</v>
      </c>
      <c r="C791" s="509">
        <v>43</v>
      </c>
      <c r="K791" s="509">
        <v>0</v>
      </c>
    </row>
    <row r="792" spans="1:11" s="509" customFormat="1">
      <c r="A792" s="508" t="s">
        <v>539</v>
      </c>
      <c r="B792" s="509" t="s">
        <v>313</v>
      </c>
      <c r="C792" s="509">
        <v>44</v>
      </c>
      <c r="K792" s="509">
        <v>0</v>
      </c>
    </row>
    <row r="793" spans="1:11" s="509" customFormat="1">
      <c r="A793" s="508" t="s">
        <v>539</v>
      </c>
      <c r="B793" s="509" t="s">
        <v>313</v>
      </c>
      <c r="C793" s="509">
        <v>45</v>
      </c>
      <c r="K793" s="509">
        <v>0</v>
      </c>
    </row>
    <row r="794" spans="1:11" s="509" customFormat="1">
      <c r="A794" s="508" t="s">
        <v>539</v>
      </c>
      <c r="B794" s="509" t="s">
        <v>313</v>
      </c>
      <c r="C794" s="509">
        <v>46</v>
      </c>
      <c r="G794" s="509">
        <v>4</v>
      </c>
      <c r="K794" s="509">
        <v>4</v>
      </c>
    </row>
    <row r="795" spans="1:11" s="509" customFormat="1">
      <c r="A795" s="508" t="s">
        <v>539</v>
      </c>
      <c r="B795" s="509" t="s">
        <v>313</v>
      </c>
      <c r="C795" s="509">
        <v>47</v>
      </c>
      <c r="D795" s="509">
        <v>5</v>
      </c>
      <c r="E795" s="509">
        <v>5</v>
      </c>
      <c r="G795" s="509">
        <v>2</v>
      </c>
      <c r="H795" s="509">
        <v>1</v>
      </c>
      <c r="K795" s="509">
        <v>7</v>
      </c>
    </row>
    <row r="796" spans="1:11" s="509" customFormat="1">
      <c r="A796" s="508" t="s">
        <v>539</v>
      </c>
      <c r="B796" s="509" t="s">
        <v>313</v>
      </c>
      <c r="C796" s="509">
        <v>48</v>
      </c>
      <c r="K796" s="509">
        <v>0</v>
      </c>
    </row>
    <row r="797" spans="1:11" s="509" customFormat="1">
      <c r="A797" s="508" t="s">
        <v>539</v>
      </c>
      <c r="B797" s="509" t="s">
        <v>313</v>
      </c>
      <c r="C797" s="509">
        <v>49</v>
      </c>
      <c r="K797" s="509">
        <v>0</v>
      </c>
    </row>
    <row r="798" spans="1:11" s="509" customFormat="1">
      <c r="A798" s="508" t="s">
        <v>539</v>
      </c>
      <c r="B798" s="509" t="s">
        <v>313</v>
      </c>
      <c r="C798" s="509">
        <v>50</v>
      </c>
      <c r="K798" s="509">
        <v>0</v>
      </c>
    </row>
    <row r="799" spans="1:11" s="509" customFormat="1">
      <c r="A799" s="508" t="s">
        <v>539</v>
      </c>
      <c r="B799" s="509" t="s">
        <v>313</v>
      </c>
      <c r="C799" s="509">
        <v>51</v>
      </c>
      <c r="K799" s="509">
        <v>0</v>
      </c>
    </row>
    <row r="800" spans="1:11" s="509" customFormat="1">
      <c r="A800" s="508" t="s">
        <v>539</v>
      </c>
      <c r="B800" s="509" t="s">
        <v>313</v>
      </c>
      <c r="C800" s="509" t="s">
        <v>1031</v>
      </c>
      <c r="D800" s="509">
        <v>1</v>
      </c>
      <c r="E800" s="509">
        <v>1</v>
      </c>
      <c r="K800" s="509">
        <v>1</v>
      </c>
    </row>
    <row r="801" spans="1:11" s="509" customFormat="1">
      <c r="A801" s="508" t="s">
        <v>539</v>
      </c>
      <c r="B801" s="509" t="s">
        <v>313</v>
      </c>
      <c r="C801" s="509" t="s">
        <v>1032</v>
      </c>
      <c r="K801" s="509">
        <v>0</v>
      </c>
    </row>
    <row r="802" spans="1:11" s="509" customFormat="1">
      <c r="A802" s="508" t="s">
        <v>539</v>
      </c>
      <c r="B802" s="509" t="s">
        <v>313</v>
      </c>
      <c r="C802" s="509">
        <v>52</v>
      </c>
      <c r="K802" s="509">
        <v>0</v>
      </c>
    </row>
    <row r="803" spans="1:11" s="509" customFormat="1">
      <c r="A803" s="508" t="s">
        <v>539</v>
      </c>
      <c r="B803" s="509" t="s">
        <v>313</v>
      </c>
      <c r="C803" s="509">
        <v>53</v>
      </c>
      <c r="D803" s="509">
        <v>3</v>
      </c>
      <c r="E803" s="509">
        <v>3</v>
      </c>
      <c r="G803" s="509">
        <v>11</v>
      </c>
      <c r="H803" s="509">
        <v>3</v>
      </c>
      <c r="K803" s="509">
        <v>14</v>
      </c>
    </row>
    <row r="804" spans="1:11" s="509" customFormat="1">
      <c r="A804" s="508" t="s">
        <v>539</v>
      </c>
      <c r="B804" s="509" t="s">
        <v>313</v>
      </c>
      <c r="C804" s="509">
        <v>54</v>
      </c>
      <c r="D804" s="509">
        <v>3</v>
      </c>
      <c r="G804" s="509">
        <v>44</v>
      </c>
      <c r="K804" s="509">
        <v>47</v>
      </c>
    </row>
    <row r="805" spans="1:11" s="509" customFormat="1">
      <c r="A805" s="508" t="s">
        <v>539</v>
      </c>
      <c r="B805" s="509" t="s">
        <v>313</v>
      </c>
      <c r="C805" s="509">
        <v>55</v>
      </c>
      <c r="D805" s="509">
        <v>4</v>
      </c>
      <c r="G805" s="509">
        <v>89</v>
      </c>
      <c r="K805" s="509">
        <v>93</v>
      </c>
    </row>
    <row r="806" spans="1:11" s="509" customFormat="1">
      <c r="A806" s="508" t="s">
        <v>539</v>
      </c>
      <c r="B806" s="509" t="s">
        <v>313</v>
      </c>
      <c r="C806" s="509">
        <v>56</v>
      </c>
      <c r="K806" s="509">
        <v>0</v>
      </c>
    </row>
    <row r="807" spans="1:11" s="509" customFormat="1">
      <c r="A807" s="508" t="s">
        <v>539</v>
      </c>
      <c r="B807" s="509" t="s">
        <v>313</v>
      </c>
      <c r="C807" s="509">
        <v>57</v>
      </c>
      <c r="K807" s="509">
        <v>0</v>
      </c>
    </row>
    <row r="808" spans="1:11" s="509" customFormat="1">
      <c r="A808" s="508" t="s">
        <v>539</v>
      </c>
      <c r="B808" s="509" t="s">
        <v>313</v>
      </c>
      <c r="C808" s="509">
        <v>58</v>
      </c>
      <c r="K808" s="509">
        <v>0</v>
      </c>
    </row>
    <row r="809" spans="1:11" s="509" customFormat="1">
      <c r="A809" s="508" t="s">
        <v>539</v>
      </c>
      <c r="B809" s="509" t="s">
        <v>313</v>
      </c>
      <c r="C809" s="509">
        <v>59</v>
      </c>
      <c r="D809" s="509">
        <v>1</v>
      </c>
      <c r="G809" s="509">
        <v>17</v>
      </c>
      <c r="K809" s="509">
        <v>18</v>
      </c>
    </row>
    <row r="810" spans="1:11" s="509" customFormat="1">
      <c r="A810" s="508" t="s">
        <v>539</v>
      </c>
      <c r="B810" s="509" t="s">
        <v>313</v>
      </c>
      <c r="C810" s="509">
        <v>60</v>
      </c>
      <c r="D810" s="509">
        <v>1</v>
      </c>
      <c r="G810" s="509">
        <v>61</v>
      </c>
      <c r="K810" s="509">
        <v>62</v>
      </c>
    </row>
    <row r="811" spans="1:11" s="509" customFormat="1">
      <c r="A811" s="508" t="s">
        <v>539</v>
      </c>
      <c r="B811" s="509" t="s">
        <v>313</v>
      </c>
      <c r="C811" s="509">
        <v>61</v>
      </c>
      <c r="G811" s="509">
        <v>5</v>
      </c>
      <c r="K811" s="509">
        <v>5</v>
      </c>
    </row>
    <row r="812" spans="1:11" s="509" customFormat="1">
      <c r="A812" s="508" t="s">
        <v>539</v>
      </c>
      <c r="B812" s="509" t="s">
        <v>313</v>
      </c>
      <c r="C812" s="509">
        <v>62</v>
      </c>
      <c r="G812" s="509">
        <v>1</v>
      </c>
      <c r="H812" s="509">
        <v>1</v>
      </c>
      <c r="K812" s="509">
        <v>1</v>
      </c>
    </row>
    <row r="813" spans="1:11" s="509" customFormat="1">
      <c r="A813" s="508" t="s">
        <v>539</v>
      </c>
      <c r="B813" s="509" t="s">
        <v>313</v>
      </c>
      <c r="C813" s="509">
        <v>63</v>
      </c>
      <c r="D813" s="509">
        <v>4</v>
      </c>
      <c r="E813" s="509">
        <v>2</v>
      </c>
      <c r="G813" s="509">
        <v>11</v>
      </c>
      <c r="H813" s="509">
        <v>3</v>
      </c>
      <c r="K813" s="509">
        <v>15</v>
      </c>
    </row>
    <row r="814" spans="1:11" s="509" customFormat="1">
      <c r="A814" s="508" t="s">
        <v>539</v>
      </c>
      <c r="B814" s="509" t="s">
        <v>313</v>
      </c>
      <c r="C814" s="509" t="s">
        <v>1033</v>
      </c>
      <c r="K814" s="509">
        <v>0</v>
      </c>
    </row>
    <row r="815" spans="1:11" s="509" customFormat="1">
      <c r="A815" s="508" t="s">
        <v>539</v>
      </c>
      <c r="B815" s="509" t="s">
        <v>313</v>
      </c>
      <c r="C815" s="509" t="s">
        <v>1034</v>
      </c>
      <c r="G815" s="509">
        <v>1</v>
      </c>
      <c r="K815" s="509">
        <v>1</v>
      </c>
    </row>
    <row r="816" spans="1:11" s="509" customFormat="1">
      <c r="A816" s="508" t="s">
        <v>539</v>
      </c>
      <c r="B816" s="509" t="s">
        <v>313</v>
      </c>
      <c r="C816" s="509">
        <v>64</v>
      </c>
      <c r="K816" s="509">
        <v>0</v>
      </c>
    </row>
    <row r="817" spans="1:11" s="509" customFormat="1">
      <c r="A817" s="508" t="s">
        <v>539</v>
      </c>
      <c r="B817" s="509" t="s">
        <v>313</v>
      </c>
      <c r="C817" s="509" t="s">
        <v>1035</v>
      </c>
      <c r="D817" s="509">
        <v>3</v>
      </c>
      <c r="G817" s="509">
        <v>8</v>
      </c>
      <c r="K817" s="509">
        <v>11</v>
      </c>
    </row>
    <row r="818" spans="1:11" s="509" customFormat="1">
      <c r="A818" s="508" t="s">
        <v>539</v>
      </c>
      <c r="B818" s="509" t="s">
        <v>313</v>
      </c>
      <c r="C818" s="509">
        <v>65</v>
      </c>
      <c r="D818" s="509">
        <v>20</v>
      </c>
      <c r="E818" s="509">
        <v>13</v>
      </c>
      <c r="G818" s="509">
        <v>48</v>
      </c>
      <c r="H818" s="509">
        <v>23</v>
      </c>
      <c r="K818" s="509">
        <v>68</v>
      </c>
    </row>
    <row r="819" spans="1:11" s="509" customFormat="1">
      <c r="A819" s="508" t="s">
        <v>539</v>
      </c>
      <c r="B819" s="509" t="s">
        <v>313</v>
      </c>
      <c r="C819" s="509">
        <v>66</v>
      </c>
      <c r="D819" s="509">
        <v>4</v>
      </c>
      <c r="E819" s="509">
        <v>4</v>
      </c>
      <c r="G819" s="509">
        <v>20</v>
      </c>
      <c r="H819" s="509">
        <v>19</v>
      </c>
      <c r="K819" s="509">
        <v>24</v>
      </c>
    </row>
    <row r="820" spans="1:11" s="509" customFormat="1">
      <c r="A820" s="508" t="s">
        <v>539</v>
      </c>
      <c r="B820" s="509" t="s">
        <v>313</v>
      </c>
      <c r="C820" s="509" t="s">
        <v>1036</v>
      </c>
      <c r="K820" s="509">
        <v>0</v>
      </c>
    </row>
    <row r="821" spans="1:11" s="509" customFormat="1">
      <c r="A821" s="508" t="s">
        <v>539</v>
      </c>
      <c r="B821" s="509" t="s">
        <v>313</v>
      </c>
      <c r="C821" s="509" t="s">
        <v>1037</v>
      </c>
      <c r="D821" s="509">
        <v>108</v>
      </c>
      <c r="G821" s="509">
        <v>888</v>
      </c>
      <c r="K821" s="509">
        <v>996</v>
      </c>
    </row>
    <row r="822" spans="1:11" s="509" customFormat="1">
      <c r="A822" s="508" t="s">
        <v>539</v>
      </c>
      <c r="B822" s="509" t="s">
        <v>313</v>
      </c>
      <c r="C822" s="509" t="s">
        <v>1038</v>
      </c>
      <c r="D822" s="509">
        <v>7</v>
      </c>
      <c r="G822" s="509">
        <v>18</v>
      </c>
      <c r="K822" s="509">
        <v>25</v>
      </c>
    </row>
    <row r="823" spans="1:11" s="509" customFormat="1">
      <c r="A823" s="508" t="s">
        <v>539</v>
      </c>
      <c r="B823" s="509" t="s">
        <v>313</v>
      </c>
      <c r="C823" s="509" t="s">
        <v>1039</v>
      </c>
      <c r="D823" s="509">
        <v>4</v>
      </c>
      <c r="G823" s="509">
        <v>6</v>
      </c>
      <c r="K823" s="509">
        <v>10</v>
      </c>
    </row>
    <row r="824" spans="1:11" s="509" customFormat="1">
      <c r="A824" s="508" t="s">
        <v>539</v>
      </c>
      <c r="B824" s="509" t="s">
        <v>313</v>
      </c>
      <c r="C824" s="509" t="s">
        <v>1040</v>
      </c>
      <c r="D824" s="509">
        <v>14</v>
      </c>
      <c r="G824" s="509">
        <v>26</v>
      </c>
      <c r="K824" s="509">
        <v>40</v>
      </c>
    </row>
    <row r="825" spans="1:11" s="509" customFormat="1">
      <c r="A825" s="508" t="s">
        <v>539</v>
      </c>
      <c r="B825" s="509" t="s">
        <v>313</v>
      </c>
      <c r="C825" s="509" t="s">
        <v>1041</v>
      </c>
      <c r="K825" s="509">
        <v>0</v>
      </c>
    </row>
    <row r="826" spans="1:11" s="509" customFormat="1">
      <c r="A826" s="508" t="s">
        <v>539</v>
      </c>
      <c r="B826" s="509" t="s">
        <v>313</v>
      </c>
      <c r="C826" s="509" t="s">
        <v>1042</v>
      </c>
      <c r="K826" s="509">
        <v>0</v>
      </c>
    </row>
    <row r="827" spans="1:11" s="509" customFormat="1">
      <c r="A827" s="508" t="s">
        <v>539</v>
      </c>
      <c r="B827" s="509" t="s">
        <v>313</v>
      </c>
      <c r="C827" s="509">
        <v>67</v>
      </c>
      <c r="D827" s="509">
        <v>5</v>
      </c>
      <c r="G827" s="509">
        <v>222</v>
      </c>
      <c r="H827" s="509">
        <v>8</v>
      </c>
      <c r="K827" s="509">
        <v>227</v>
      </c>
    </row>
    <row r="828" spans="1:11" s="509" customFormat="1">
      <c r="A828" s="508" t="s">
        <v>539</v>
      </c>
      <c r="B828" s="509" t="s">
        <v>313</v>
      </c>
      <c r="C828" s="509">
        <v>68</v>
      </c>
      <c r="G828" s="509">
        <v>86</v>
      </c>
      <c r="H828" s="509">
        <v>13</v>
      </c>
      <c r="K828" s="509">
        <v>86</v>
      </c>
    </row>
    <row r="829" spans="1:11" s="509" customFormat="1">
      <c r="A829" s="508" t="s">
        <v>539</v>
      </c>
      <c r="B829" s="509" t="s">
        <v>313</v>
      </c>
      <c r="C829" s="509" t="s">
        <v>1043</v>
      </c>
      <c r="D829" s="509">
        <v>8</v>
      </c>
      <c r="G829" s="509">
        <v>4</v>
      </c>
      <c r="H829" s="509">
        <v>1</v>
      </c>
      <c r="K829" s="509">
        <v>12</v>
      </c>
    </row>
    <row r="830" spans="1:11" s="509" customFormat="1">
      <c r="A830" s="508" t="s">
        <v>539</v>
      </c>
      <c r="B830" s="509" t="s">
        <v>313</v>
      </c>
      <c r="C830" s="509">
        <v>69</v>
      </c>
      <c r="D830" s="509">
        <v>2</v>
      </c>
      <c r="K830" s="509">
        <v>2</v>
      </c>
    </row>
    <row r="831" spans="1:11" s="509" customFormat="1">
      <c r="A831" s="508" t="s">
        <v>539</v>
      </c>
      <c r="B831" s="509" t="s">
        <v>313</v>
      </c>
      <c r="C831" s="509" t="s">
        <v>1044</v>
      </c>
      <c r="D831" s="509">
        <v>3</v>
      </c>
      <c r="G831" s="509">
        <v>2</v>
      </c>
      <c r="K831" s="509">
        <v>5</v>
      </c>
    </row>
    <row r="832" spans="1:11" s="509" customFormat="1">
      <c r="A832" s="508" t="s">
        <v>539</v>
      </c>
      <c r="B832" s="509" t="s">
        <v>313</v>
      </c>
      <c r="C832" s="509" t="s">
        <v>1045</v>
      </c>
      <c r="K832" s="509">
        <v>0</v>
      </c>
    </row>
    <row r="833" spans="1:11" s="509" customFormat="1">
      <c r="A833" s="508" t="s">
        <v>539</v>
      </c>
      <c r="B833" s="509" t="s">
        <v>313</v>
      </c>
      <c r="C833" s="509">
        <v>70</v>
      </c>
      <c r="K833" s="509">
        <v>0</v>
      </c>
    </row>
    <row r="834" spans="1:11" s="509" customFormat="1">
      <c r="A834" s="508" t="s">
        <v>539</v>
      </c>
      <c r="B834" s="509" t="s">
        <v>313</v>
      </c>
      <c r="C834" s="509" t="s">
        <v>1046</v>
      </c>
      <c r="G834" s="509">
        <v>6</v>
      </c>
      <c r="K834" s="509">
        <v>6</v>
      </c>
    </row>
    <row r="835" spans="1:11" s="509" customFormat="1">
      <c r="A835" s="508" t="s">
        <v>539</v>
      </c>
      <c r="B835" s="509" t="s">
        <v>313</v>
      </c>
      <c r="C835" s="509">
        <v>71</v>
      </c>
      <c r="G835" s="509">
        <v>522</v>
      </c>
      <c r="K835" s="509">
        <v>522</v>
      </c>
    </row>
    <row r="836" spans="1:11" s="509" customFormat="1">
      <c r="A836" s="508" t="s">
        <v>539</v>
      </c>
      <c r="B836" s="509" t="s">
        <v>313</v>
      </c>
      <c r="C836" s="509" t="s">
        <v>1047</v>
      </c>
      <c r="D836" s="509">
        <v>8</v>
      </c>
      <c r="E836" s="509">
        <v>4</v>
      </c>
      <c r="G836" s="509">
        <v>46</v>
      </c>
      <c r="H836" s="509">
        <v>17</v>
      </c>
      <c r="K836" s="509">
        <v>54</v>
      </c>
    </row>
    <row r="837" spans="1:11" s="509" customFormat="1">
      <c r="A837" s="508" t="s">
        <v>539</v>
      </c>
      <c r="B837" s="509" t="s">
        <v>313</v>
      </c>
      <c r="C837" s="509" t="s">
        <v>1048</v>
      </c>
      <c r="G837" s="509">
        <v>13</v>
      </c>
      <c r="K837" s="509">
        <v>13</v>
      </c>
    </row>
    <row r="838" spans="1:11" s="509" customFormat="1">
      <c r="A838" s="508" t="s">
        <v>539</v>
      </c>
      <c r="B838" s="509" t="s">
        <v>313</v>
      </c>
      <c r="C838" s="509" t="s">
        <v>1049</v>
      </c>
      <c r="D838" s="509">
        <v>2</v>
      </c>
      <c r="G838" s="509">
        <v>5</v>
      </c>
      <c r="K838" s="509">
        <v>7</v>
      </c>
    </row>
    <row r="839" spans="1:11" s="509" customFormat="1">
      <c r="A839" s="508" t="s">
        <v>539</v>
      </c>
      <c r="B839" s="509" t="s">
        <v>313</v>
      </c>
      <c r="C839" s="509" t="s">
        <v>1050</v>
      </c>
      <c r="G839" s="509">
        <v>7</v>
      </c>
      <c r="H839" s="509">
        <v>5</v>
      </c>
      <c r="K839" s="509">
        <v>7</v>
      </c>
    </row>
    <row r="840" spans="1:11" s="509" customFormat="1">
      <c r="A840" s="508" t="s">
        <v>539</v>
      </c>
      <c r="B840" s="509" t="s">
        <v>313</v>
      </c>
      <c r="C840" s="509" t="s">
        <v>1051</v>
      </c>
      <c r="K840" s="509">
        <v>0</v>
      </c>
    </row>
    <row r="841" spans="1:11" s="509" customFormat="1">
      <c r="A841" s="508" t="s">
        <v>539</v>
      </c>
      <c r="B841" s="509" t="s">
        <v>313</v>
      </c>
      <c r="C841" s="509">
        <v>72</v>
      </c>
      <c r="D841" s="509">
        <v>160</v>
      </c>
      <c r="G841" s="509">
        <v>9</v>
      </c>
      <c r="K841" s="509">
        <v>169</v>
      </c>
    </row>
    <row r="842" spans="1:11" s="509" customFormat="1">
      <c r="A842" s="508" t="s">
        <v>539</v>
      </c>
      <c r="B842" s="509" t="s">
        <v>313</v>
      </c>
      <c r="C842" s="509">
        <v>73</v>
      </c>
      <c r="D842" s="509">
        <v>43</v>
      </c>
      <c r="K842" s="509">
        <v>43</v>
      </c>
    </row>
    <row r="843" spans="1:11" s="509" customFormat="1">
      <c r="A843" s="508" t="s">
        <v>539</v>
      </c>
      <c r="B843" s="509" t="s">
        <v>313</v>
      </c>
      <c r="C843" s="509">
        <v>74</v>
      </c>
      <c r="D843" s="509">
        <v>10</v>
      </c>
      <c r="E843" s="509">
        <v>1</v>
      </c>
      <c r="G843" s="509">
        <v>2</v>
      </c>
      <c r="K843" s="509">
        <v>12</v>
      </c>
    </row>
    <row r="844" spans="1:11" s="509" customFormat="1">
      <c r="A844" s="508" t="s">
        <v>539</v>
      </c>
      <c r="B844" s="509" t="s">
        <v>313</v>
      </c>
      <c r="C844" s="509" t="s">
        <v>4570</v>
      </c>
      <c r="K844" s="509">
        <v>0</v>
      </c>
    </row>
    <row r="845" spans="1:11" s="509" customFormat="1">
      <c r="A845" s="508" t="s">
        <v>539</v>
      </c>
      <c r="B845" s="509" t="s">
        <v>313</v>
      </c>
      <c r="C845" s="509" t="s">
        <v>4571</v>
      </c>
      <c r="D845" s="509">
        <v>538</v>
      </c>
      <c r="E845" s="509">
        <v>42</v>
      </c>
      <c r="F845" s="509">
        <v>0</v>
      </c>
      <c r="G845" s="509">
        <v>3988</v>
      </c>
      <c r="H845" s="509">
        <v>96</v>
      </c>
      <c r="I845" s="509">
        <v>0</v>
      </c>
      <c r="K845" s="509">
        <v>4526</v>
      </c>
    </row>
    <row r="846" spans="1:11" s="509" customFormat="1">
      <c r="A846" s="508" t="s">
        <v>540</v>
      </c>
      <c r="B846" s="509" t="s">
        <v>314</v>
      </c>
      <c r="C846" s="509">
        <v>1</v>
      </c>
      <c r="K846" s="509">
        <v>0</v>
      </c>
    </row>
    <row r="847" spans="1:11" s="509" customFormat="1">
      <c r="A847" s="508" t="s">
        <v>540</v>
      </c>
      <c r="B847" s="509" t="s">
        <v>314</v>
      </c>
      <c r="C847" s="509" t="s">
        <v>1023</v>
      </c>
      <c r="D847" s="509">
        <v>2</v>
      </c>
      <c r="G847" s="509">
        <v>41</v>
      </c>
      <c r="K847" s="509">
        <v>43</v>
      </c>
    </row>
    <row r="848" spans="1:11" s="509" customFormat="1">
      <c r="A848" s="508" t="s">
        <v>540</v>
      </c>
      <c r="B848" s="509" t="s">
        <v>314</v>
      </c>
      <c r="C848" s="509">
        <v>2</v>
      </c>
      <c r="D848" s="509">
        <v>3</v>
      </c>
      <c r="E848" s="509">
        <v>1</v>
      </c>
      <c r="G848" s="509">
        <v>4</v>
      </c>
      <c r="K848" s="509">
        <v>7</v>
      </c>
    </row>
    <row r="849" spans="1:11" s="509" customFormat="1">
      <c r="A849" s="508" t="s">
        <v>540</v>
      </c>
      <c r="B849" s="509" t="s">
        <v>314</v>
      </c>
      <c r="C849" s="509">
        <v>3</v>
      </c>
      <c r="D849" s="509">
        <v>1</v>
      </c>
      <c r="G849" s="509">
        <v>3</v>
      </c>
      <c r="K849" s="509">
        <v>4</v>
      </c>
    </row>
    <row r="850" spans="1:11" s="509" customFormat="1">
      <c r="A850" s="508" t="s">
        <v>540</v>
      </c>
      <c r="B850" s="509" t="s">
        <v>314</v>
      </c>
      <c r="C850" s="509">
        <v>4</v>
      </c>
      <c r="G850" s="509">
        <v>3</v>
      </c>
      <c r="K850" s="509">
        <v>3</v>
      </c>
    </row>
    <row r="851" spans="1:11" s="509" customFormat="1">
      <c r="A851" s="508" t="s">
        <v>540</v>
      </c>
      <c r="B851" s="509" t="s">
        <v>314</v>
      </c>
      <c r="C851" s="509">
        <v>5</v>
      </c>
      <c r="G851" s="509">
        <v>4</v>
      </c>
      <c r="K851" s="509">
        <v>4</v>
      </c>
    </row>
    <row r="852" spans="1:11" s="509" customFormat="1">
      <c r="A852" s="508" t="s">
        <v>540</v>
      </c>
      <c r="B852" s="509" t="s">
        <v>314</v>
      </c>
      <c r="C852" s="509">
        <v>6</v>
      </c>
      <c r="K852" s="509">
        <v>0</v>
      </c>
    </row>
    <row r="853" spans="1:11" s="509" customFormat="1">
      <c r="A853" s="508" t="s">
        <v>540</v>
      </c>
      <c r="B853" s="509" t="s">
        <v>314</v>
      </c>
      <c r="C853" s="509">
        <v>7</v>
      </c>
      <c r="K853" s="509">
        <v>0</v>
      </c>
    </row>
    <row r="854" spans="1:11" s="509" customFormat="1">
      <c r="A854" s="508" t="s">
        <v>540</v>
      </c>
      <c r="B854" s="509" t="s">
        <v>314</v>
      </c>
      <c r="C854" s="509">
        <v>8</v>
      </c>
      <c r="K854" s="509">
        <v>0</v>
      </c>
    </row>
    <row r="855" spans="1:11" s="509" customFormat="1">
      <c r="A855" s="508" t="s">
        <v>540</v>
      </c>
      <c r="B855" s="509" t="s">
        <v>314</v>
      </c>
      <c r="C855" s="509">
        <v>9</v>
      </c>
      <c r="G855" s="509">
        <v>1</v>
      </c>
      <c r="K855" s="509">
        <v>1</v>
      </c>
    </row>
    <row r="856" spans="1:11" s="509" customFormat="1">
      <c r="A856" s="508" t="s">
        <v>540</v>
      </c>
      <c r="B856" s="509" t="s">
        <v>314</v>
      </c>
      <c r="C856" s="509">
        <v>10</v>
      </c>
      <c r="G856" s="509">
        <v>8</v>
      </c>
      <c r="K856" s="509">
        <v>8</v>
      </c>
    </row>
    <row r="857" spans="1:11" s="509" customFormat="1">
      <c r="A857" s="508" t="s">
        <v>540</v>
      </c>
      <c r="B857" s="509" t="s">
        <v>314</v>
      </c>
      <c r="C857" s="509">
        <v>11</v>
      </c>
      <c r="G857" s="509">
        <v>1</v>
      </c>
      <c r="K857" s="509">
        <v>1</v>
      </c>
    </row>
    <row r="858" spans="1:11" s="509" customFormat="1">
      <c r="A858" s="508" t="s">
        <v>540</v>
      </c>
      <c r="B858" s="509" t="s">
        <v>314</v>
      </c>
      <c r="C858" s="509">
        <v>12</v>
      </c>
      <c r="K858" s="509">
        <v>0</v>
      </c>
    </row>
    <row r="859" spans="1:11" s="509" customFormat="1">
      <c r="A859" s="508" t="s">
        <v>540</v>
      </c>
      <c r="B859" s="509" t="s">
        <v>314</v>
      </c>
      <c r="C859" s="509">
        <v>13</v>
      </c>
      <c r="K859" s="509">
        <v>0</v>
      </c>
    </row>
    <row r="860" spans="1:11" s="509" customFormat="1">
      <c r="A860" s="508" t="s">
        <v>540</v>
      </c>
      <c r="B860" s="509" t="s">
        <v>314</v>
      </c>
      <c r="C860" s="509">
        <v>14</v>
      </c>
      <c r="K860" s="509">
        <v>0</v>
      </c>
    </row>
    <row r="861" spans="1:11" s="509" customFormat="1">
      <c r="A861" s="508" t="s">
        <v>540</v>
      </c>
      <c r="B861" s="509" t="s">
        <v>314</v>
      </c>
      <c r="C861" s="509">
        <v>15</v>
      </c>
      <c r="K861" s="509">
        <v>0</v>
      </c>
    </row>
    <row r="862" spans="1:11" s="509" customFormat="1">
      <c r="A862" s="508" t="s">
        <v>540</v>
      </c>
      <c r="B862" s="509" t="s">
        <v>314</v>
      </c>
      <c r="C862" s="509">
        <v>16</v>
      </c>
      <c r="D862" s="509">
        <v>2</v>
      </c>
      <c r="G862" s="509">
        <v>8</v>
      </c>
      <c r="K862" s="509">
        <v>10</v>
      </c>
    </row>
    <row r="863" spans="1:11" s="509" customFormat="1">
      <c r="A863" s="508" t="s">
        <v>540</v>
      </c>
      <c r="B863" s="509" t="s">
        <v>314</v>
      </c>
      <c r="C863" s="509">
        <v>17</v>
      </c>
      <c r="D863" s="509">
        <v>1</v>
      </c>
      <c r="G863" s="509">
        <v>13</v>
      </c>
      <c r="K863" s="509">
        <v>14</v>
      </c>
    </row>
    <row r="864" spans="1:11" s="509" customFormat="1">
      <c r="A864" s="508" t="s">
        <v>540</v>
      </c>
      <c r="B864" s="509" t="s">
        <v>314</v>
      </c>
      <c r="C864" s="509">
        <v>18</v>
      </c>
      <c r="K864" s="509">
        <v>0</v>
      </c>
    </row>
    <row r="865" spans="1:11" s="509" customFormat="1">
      <c r="A865" s="508" t="s">
        <v>540</v>
      </c>
      <c r="B865" s="509" t="s">
        <v>314</v>
      </c>
      <c r="C865" s="509" t="s">
        <v>1024</v>
      </c>
      <c r="K865" s="509">
        <v>0</v>
      </c>
    </row>
    <row r="866" spans="1:11" s="509" customFormat="1">
      <c r="A866" s="508" t="s">
        <v>540</v>
      </c>
      <c r="B866" s="509" t="s">
        <v>314</v>
      </c>
      <c r="C866" s="509" t="s">
        <v>1025</v>
      </c>
      <c r="K866" s="509">
        <v>0</v>
      </c>
    </row>
    <row r="867" spans="1:11" s="509" customFormat="1">
      <c r="A867" s="508" t="s">
        <v>540</v>
      </c>
      <c r="B867" s="509" t="s">
        <v>314</v>
      </c>
      <c r="C867" s="509">
        <v>19</v>
      </c>
      <c r="K867" s="509">
        <v>0</v>
      </c>
    </row>
    <row r="868" spans="1:11" s="509" customFormat="1">
      <c r="A868" s="508" t="s">
        <v>540</v>
      </c>
      <c r="B868" s="509" t="s">
        <v>314</v>
      </c>
      <c r="C868" s="509">
        <v>20</v>
      </c>
      <c r="K868" s="509">
        <v>0</v>
      </c>
    </row>
    <row r="869" spans="1:11" s="509" customFormat="1">
      <c r="A869" s="508" t="s">
        <v>540</v>
      </c>
      <c r="B869" s="509" t="s">
        <v>314</v>
      </c>
      <c r="C869" s="509">
        <v>21</v>
      </c>
      <c r="K869" s="509">
        <v>0</v>
      </c>
    </row>
    <row r="870" spans="1:11" s="509" customFormat="1">
      <c r="A870" s="508" t="s">
        <v>540</v>
      </c>
      <c r="B870" s="509" t="s">
        <v>314</v>
      </c>
      <c r="C870" s="509" t="s">
        <v>1026</v>
      </c>
      <c r="K870" s="509">
        <v>0</v>
      </c>
    </row>
    <row r="871" spans="1:11" s="509" customFormat="1">
      <c r="A871" s="508" t="s">
        <v>540</v>
      </c>
      <c r="B871" s="509" t="s">
        <v>314</v>
      </c>
      <c r="C871" s="509" t="s">
        <v>1027</v>
      </c>
      <c r="K871" s="509">
        <v>0</v>
      </c>
    </row>
    <row r="872" spans="1:11" s="509" customFormat="1">
      <c r="A872" s="508" t="s">
        <v>540</v>
      </c>
      <c r="B872" s="509" t="s">
        <v>314</v>
      </c>
      <c r="C872" s="509" t="s">
        <v>1028</v>
      </c>
      <c r="K872" s="509">
        <v>0</v>
      </c>
    </row>
    <row r="873" spans="1:11" s="509" customFormat="1">
      <c r="A873" s="508" t="s">
        <v>540</v>
      </c>
      <c r="B873" s="509" t="s">
        <v>314</v>
      </c>
      <c r="C873" s="509">
        <v>22</v>
      </c>
      <c r="K873" s="509">
        <v>0</v>
      </c>
    </row>
    <row r="874" spans="1:11" s="509" customFormat="1">
      <c r="A874" s="508" t="s">
        <v>540</v>
      </c>
      <c r="B874" s="509" t="s">
        <v>314</v>
      </c>
      <c r="C874" s="509">
        <v>23</v>
      </c>
      <c r="K874" s="509">
        <v>0</v>
      </c>
    </row>
    <row r="875" spans="1:11" s="509" customFormat="1">
      <c r="A875" s="508" t="s">
        <v>540</v>
      </c>
      <c r="B875" s="509" t="s">
        <v>314</v>
      </c>
      <c r="C875" s="509" t="s">
        <v>1029</v>
      </c>
      <c r="G875" s="509">
        <v>11</v>
      </c>
      <c r="H875" s="509">
        <v>3</v>
      </c>
      <c r="K875" s="509">
        <v>11</v>
      </c>
    </row>
    <row r="876" spans="1:11" s="509" customFormat="1">
      <c r="A876" s="508" t="s">
        <v>540</v>
      </c>
      <c r="B876" s="509" t="s">
        <v>314</v>
      </c>
      <c r="C876" s="509">
        <v>24</v>
      </c>
      <c r="K876" s="509">
        <v>0</v>
      </c>
    </row>
    <row r="877" spans="1:11" s="509" customFormat="1">
      <c r="A877" s="508" t="s">
        <v>540</v>
      </c>
      <c r="B877" s="509" t="s">
        <v>314</v>
      </c>
      <c r="C877" s="509">
        <v>25</v>
      </c>
    </row>
    <row r="878" spans="1:11" s="509" customFormat="1">
      <c r="A878" s="508" t="s">
        <v>540</v>
      </c>
      <c r="B878" s="509" t="s">
        <v>314</v>
      </c>
      <c r="C878" s="509">
        <v>26</v>
      </c>
      <c r="K878" s="509">
        <v>0</v>
      </c>
    </row>
    <row r="879" spans="1:11" s="509" customFormat="1">
      <c r="A879" s="508" t="s">
        <v>540</v>
      </c>
      <c r="B879" s="509" t="s">
        <v>314</v>
      </c>
      <c r="C879" s="509">
        <v>27</v>
      </c>
      <c r="K879" s="509">
        <v>0</v>
      </c>
    </row>
    <row r="880" spans="1:11" s="509" customFormat="1">
      <c r="A880" s="508" t="s">
        <v>540</v>
      </c>
      <c r="B880" s="509" t="s">
        <v>314</v>
      </c>
      <c r="C880" s="509">
        <v>28</v>
      </c>
      <c r="K880" s="509">
        <v>0</v>
      </c>
    </row>
    <row r="881" spans="1:11" s="509" customFormat="1">
      <c r="A881" s="508" t="s">
        <v>540</v>
      </c>
      <c r="B881" s="509" t="s">
        <v>314</v>
      </c>
      <c r="C881" s="509">
        <v>29</v>
      </c>
      <c r="K881" s="509">
        <v>0</v>
      </c>
    </row>
    <row r="882" spans="1:11" s="509" customFormat="1">
      <c r="A882" s="508" t="s">
        <v>540</v>
      </c>
      <c r="B882" s="509" t="s">
        <v>314</v>
      </c>
      <c r="C882" s="509">
        <v>30</v>
      </c>
      <c r="K882" s="509">
        <v>0</v>
      </c>
    </row>
    <row r="883" spans="1:11" s="509" customFormat="1">
      <c r="A883" s="508" t="s">
        <v>540</v>
      </c>
      <c r="B883" s="509" t="s">
        <v>314</v>
      </c>
      <c r="C883" s="509">
        <v>31</v>
      </c>
      <c r="K883" s="509">
        <v>0</v>
      </c>
    </row>
    <row r="884" spans="1:11" s="509" customFormat="1">
      <c r="A884" s="508" t="s">
        <v>540</v>
      </c>
      <c r="B884" s="509" t="s">
        <v>314</v>
      </c>
      <c r="C884" s="509">
        <v>32</v>
      </c>
      <c r="K884" s="509">
        <v>0</v>
      </c>
    </row>
    <row r="885" spans="1:11" s="509" customFormat="1">
      <c r="A885" s="508" t="s">
        <v>540</v>
      </c>
      <c r="B885" s="509" t="s">
        <v>314</v>
      </c>
      <c r="C885" s="509">
        <v>33</v>
      </c>
      <c r="K885" s="509">
        <v>0</v>
      </c>
    </row>
    <row r="886" spans="1:11" s="509" customFormat="1">
      <c r="A886" s="508" t="s">
        <v>540</v>
      </c>
      <c r="B886" s="509" t="s">
        <v>314</v>
      </c>
      <c r="C886" s="509">
        <v>34</v>
      </c>
      <c r="K886" s="509">
        <v>0</v>
      </c>
    </row>
    <row r="887" spans="1:11" s="509" customFormat="1">
      <c r="A887" s="508" t="s">
        <v>540</v>
      </c>
      <c r="B887" s="509" t="s">
        <v>314</v>
      </c>
      <c r="C887" s="509">
        <v>35</v>
      </c>
      <c r="K887" s="509">
        <v>0</v>
      </c>
    </row>
    <row r="888" spans="1:11" s="509" customFormat="1">
      <c r="A888" s="508" t="s">
        <v>540</v>
      </c>
      <c r="B888" s="509" t="s">
        <v>314</v>
      </c>
      <c r="C888" s="509">
        <v>36</v>
      </c>
      <c r="K888" s="509">
        <v>0</v>
      </c>
    </row>
    <row r="889" spans="1:11" s="509" customFormat="1">
      <c r="A889" s="508" t="s">
        <v>540</v>
      </c>
      <c r="B889" s="509" t="s">
        <v>314</v>
      </c>
      <c r="C889" s="509">
        <v>37</v>
      </c>
      <c r="K889" s="509">
        <v>0</v>
      </c>
    </row>
    <row r="890" spans="1:11" s="509" customFormat="1">
      <c r="A890" s="508" t="s">
        <v>540</v>
      </c>
      <c r="B890" s="509" t="s">
        <v>314</v>
      </c>
      <c r="C890" s="509">
        <v>38</v>
      </c>
      <c r="K890" s="509">
        <v>0</v>
      </c>
    </row>
    <row r="891" spans="1:11" s="509" customFormat="1">
      <c r="A891" s="508" t="s">
        <v>540</v>
      </c>
      <c r="B891" s="509" t="s">
        <v>314</v>
      </c>
      <c r="C891" s="509" t="s">
        <v>1030</v>
      </c>
      <c r="K891" s="509">
        <v>0</v>
      </c>
    </row>
    <row r="892" spans="1:11" s="509" customFormat="1">
      <c r="A892" s="508" t="s">
        <v>540</v>
      </c>
      <c r="B892" s="509" t="s">
        <v>314</v>
      </c>
      <c r="C892" s="509">
        <v>39</v>
      </c>
      <c r="K892" s="509">
        <v>0</v>
      </c>
    </row>
    <row r="893" spans="1:11" s="509" customFormat="1">
      <c r="A893" s="508" t="s">
        <v>540</v>
      </c>
      <c r="B893" s="509" t="s">
        <v>314</v>
      </c>
      <c r="C893" s="509">
        <v>40</v>
      </c>
      <c r="K893" s="509">
        <v>0</v>
      </c>
    </row>
    <row r="894" spans="1:11" s="509" customFormat="1">
      <c r="A894" s="508" t="s">
        <v>540</v>
      </c>
      <c r="B894" s="509" t="s">
        <v>314</v>
      </c>
      <c r="C894" s="509">
        <v>41</v>
      </c>
      <c r="K894" s="509">
        <v>0</v>
      </c>
    </row>
    <row r="895" spans="1:11" s="509" customFormat="1">
      <c r="A895" s="508" t="s">
        <v>540</v>
      </c>
      <c r="B895" s="509" t="s">
        <v>314</v>
      </c>
      <c r="C895" s="509">
        <v>42</v>
      </c>
      <c r="K895" s="509">
        <v>0</v>
      </c>
    </row>
    <row r="896" spans="1:11" s="509" customFormat="1">
      <c r="A896" s="508" t="s">
        <v>540</v>
      </c>
      <c r="B896" s="509" t="s">
        <v>314</v>
      </c>
      <c r="C896" s="509">
        <v>43</v>
      </c>
      <c r="K896" s="509">
        <v>0</v>
      </c>
    </row>
    <row r="897" spans="1:11" s="509" customFormat="1">
      <c r="A897" s="508" t="s">
        <v>540</v>
      </c>
      <c r="B897" s="509" t="s">
        <v>314</v>
      </c>
      <c r="C897" s="509">
        <v>44</v>
      </c>
      <c r="K897" s="509">
        <v>0</v>
      </c>
    </row>
    <row r="898" spans="1:11" s="509" customFormat="1">
      <c r="A898" s="508" t="s">
        <v>540</v>
      </c>
      <c r="B898" s="509" t="s">
        <v>314</v>
      </c>
      <c r="C898" s="509">
        <v>45</v>
      </c>
      <c r="K898" s="509">
        <v>0</v>
      </c>
    </row>
    <row r="899" spans="1:11" s="509" customFormat="1">
      <c r="A899" s="508" t="s">
        <v>540</v>
      </c>
      <c r="B899" s="509" t="s">
        <v>314</v>
      </c>
      <c r="C899" s="509">
        <v>46</v>
      </c>
      <c r="G899" s="509">
        <v>1</v>
      </c>
      <c r="K899" s="509">
        <v>1</v>
      </c>
    </row>
    <row r="900" spans="1:11" s="509" customFormat="1">
      <c r="A900" s="508" t="s">
        <v>540</v>
      </c>
      <c r="B900" s="509" t="s">
        <v>314</v>
      </c>
      <c r="C900" s="509">
        <v>47</v>
      </c>
      <c r="K900" s="509">
        <v>0</v>
      </c>
    </row>
    <row r="901" spans="1:11" s="509" customFormat="1">
      <c r="A901" s="508" t="s">
        <v>540</v>
      </c>
      <c r="B901" s="509" t="s">
        <v>314</v>
      </c>
      <c r="C901" s="509">
        <v>48</v>
      </c>
      <c r="K901" s="509">
        <v>0</v>
      </c>
    </row>
    <row r="902" spans="1:11" s="509" customFormat="1">
      <c r="A902" s="508" t="s">
        <v>540</v>
      </c>
      <c r="B902" s="509" t="s">
        <v>314</v>
      </c>
      <c r="C902" s="509">
        <v>49</v>
      </c>
      <c r="K902" s="509">
        <v>0</v>
      </c>
    </row>
    <row r="903" spans="1:11" s="509" customFormat="1">
      <c r="A903" s="508" t="s">
        <v>540</v>
      </c>
      <c r="B903" s="509" t="s">
        <v>314</v>
      </c>
      <c r="C903" s="509">
        <v>50</v>
      </c>
      <c r="K903" s="509">
        <v>0</v>
      </c>
    </row>
    <row r="904" spans="1:11" s="509" customFormat="1">
      <c r="A904" s="508" t="s">
        <v>540</v>
      </c>
      <c r="B904" s="509" t="s">
        <v>314</v>
      </c>
      <c r="C904" s="509">
        <v>51</v>
      </c>
      <c r="K904" s="509">
        <v>0</v>
      </c>
    </row>
    <row r="905" spans="1:11" s="509" customFormat="1">
      <c r="A905" s="508" t="s">
        <v>540</v>
      </c>
      <c r="B905" s="509" t="s">
        <v>314</v>
      </c>
      <c r="C905" s="509" t="s">
        <v>1031</v>
      </c>
      <c r="K905" s="509">
        <v>0</v>
      </c>
    </row>
    <row r="906" spans="1:11" s="509" customFormat="1">
      <c r="A906" s="508" t="s">
        <v>540</v>
      </c>
      <c r="B906" s="509" t="s">
        <v>314</v>
      </c>
      <c r="C906" s="509" t="s">
        <v>1032</v>
      </c>
      <c r="K906" s="509">
        <v>0</v>
      </c>
    </row>
    <row r="907" spans="1:11" s="509" customFormat="1">
      <c r="A907" s="508" t="s">
        <v>540</v>
      </c>
      <c r="B907" s="509" t="s">
        <v>314</v>
      </c>
      <c r="C907" s="509">
        <v>52</v>
      </c>
      <c r="K907" s="509">
        <v>0</v>
      </c>
    </row>
    <row r="908" spans="1:11" s="509" customFormat="1">
      <c r="A908" s="508" t="s">
        <v>540</v>
      </c>
      <c r="B908" s="509" t="s">
        <v>314</v>
      </c>
      <c r="C908" s="509">
        <v>53</v>
      </c>
      <c r="K908" s="509">
        <v>0</v>
      </c>
    </row>
    <row r="909" spans="1:11" s="509" customFormat="1">
      <c r="A909" s="508" t="s">
        <v>540</v>
      </c>
      <c r="B909" s="509" t="s">
        <v>314</v>
      </c>
      <c r="C909" s="509">
        <v>54</v>
      </c>
      <c r="G909" s="509">
        <v>6</v>
      </c>
      <c r="K909" s="509">
        <v>6</v>
      </c>
    </row>
    <row r="910" spans="1:11" s="509" customFormat="1">
      <c r="A910" s="508" t="s">
        <v>540</v>
      </c>
      <c r="B910" s="509" t="s">
        <v>314</v>
      </c>
      <c r="C910" s="509">
        <v>55</v>
      </c>
      <c r="G910" s="509">
        <v>5</v>
      </c>
      <c r="K910" s="509">
        <v>5</v>
      </c>
    </row>
    <row r="911" spans="1:11" s="509" customFormat="1">
      <c r="A911" s="508" t="s">
        <v>540</v>
      </c>
      <c r="B911" s="509" t="s">
        <v>314</v>
      </c>
      <c r="C911" s="509">
        <v>56</v>
      </c>
      <c r="K911" s="509">
        <v>0</v>
      </c>
    </row>
    <row r="912" spans="1:11" s="509" customFormat="1">
      <c r="A912" s="508" t="s">
        <v>540</v>
      </c>
      <c r="B912" s="509" t="s">
        <v>314</v>
      </c>
      <c r="C912" s="509">
        <v>57</v>
      </c>
      <c r="K912" s="509">
        <v>0</v>
      </c>
    </row>
    <row r="913" spans="1:11" s="509" customFormat="1">
      <c r="A913" s="508" t="s">
        <v>540</v>
      </c>
      <c r="B913" s="509" t="s">
        <v>314</v>
      </c>
      <c r="C913" s="509">
        <v>58</v>
      </c>
      <c r="K913" s="509">
        <v>0</v>
      </c>
    </row>
    <row r="914" spans="1:11" s="509" customFormat="1">
      <c r="A914" s="508" t="s">
        <v>540</v>
      </c>
      <c r="B914" s="509" t="s">
        <v>314</v>
      </c>
      <c r="C914" s="509">
        <v>59</v>
      </c>
      <c r="G914" s="509">
        <v>1</v>
      </c>
      <c r="K914" s="509">
        <v>1</v>
      </c>
    </row>
    <row r="915" spans="1:11" s="509" customFormat="1">
      <c r="A915" s="508" t="s">
        <v>540</v>
      </c>
      <c r="B915" s="509" t="s">
        <v>314</v>
      </c>
      <c r="C915" s="509">
        <v>60</v>
      </c>
      <c r="G915" s="509">
        <v>11</v>
      </c>
      <c r="K915" s="509">
        <v>11</v>
      </c>
    </row>
    <row r="916" spans="1:11" s="509" customFormat="1">
      <c r="A916" s="508" t="s">
        <v>540</v>
      </c>
      <c r="B916" s="509" t="s">
        <v>314</v>
      </c>
      <c r="C916" s="509">
        <v>61</v>
      </c>
      <c r="G916" s="509">
        <v>1</v>
      </c>
      <c r="K916" s="509">
        <v>1</v>
      </c>
    </row>
    <row r="917" spans="1:11" s="509" customFormat="1">
      <c r="A917" s="508" t="s">
        <v>540</v>
      </c>
      <c r="B917" s="509" t="s">
        <v>314</v>
      </c>
      <c r="C917" s="509">
        <v>62</v>
      </c>
      <c r="K917" s="509">
        <v>0</v>
      </c>
    </row>
    <row r="918" spans="1:11" s="509" customFormat="1">
      <c r="A918" s="508" t="s">
        <v>540</v>
      </c>
      <c r="B918" s="509" t="s">
        <v>314</v>
      </c>
      <c r="C918" s="509">
        <v>63</v>
      </c>
      <c r="K918" s="509">
        <v>0</v>
      </c>
    </row>
    <row r="919" spans="1:11" s="509" customFormat="1">
      <c r="A919" s="508" t="s">
        <v>540</v>
      </c>
      <c r="B919" s="509" t="s">
        <v>314</v>
      </c>
      <c r="C919" s="509" t="s">
        <v>1033</v>
      </c>
      <c r="K919" s="509">
        <v>0</v>
      </c>
    </row>
    <row r="920" spans="1:11" s="509" customFormat="1">
      <c r="A920" s="508" t="s">
        <v>540</v>
      </c>
      <c r="B920" s="509" t="s">
        <v>314</v>
      </c>
      <c r="C920" s="509" t="s">
        <v>1034</v>
      </c>
      <c r="K920" s="509">
        <v>0</v>
      </c>
    </row>
    <row r="921" spans="1:11" s="509" customFormat="1">
      <c r="A921" s="508" t="s">
        <v>540</v>
      </c>
      <c r="B921" s="509" t="s">
        <v>314</v>
      </c>
      <c r="C921" s="509">
        <v>64</v>
      </c>
      <c r="K921" s="509">
        <v>0</v>
      </c>
    </row>
    <row r="922" spans="1:11" s="509" customFormat="1">
      <c r="A922" s="508" t="s">
        <v>540</v>
      </c>
      <c r="B922" s="509" t="s">
        <v>314</v>
      </c>
      <c r="C922" s="509" t="s">
        <v>1035</v>
      </c>
      <c r="D922" s="509">
        <v>3</v>
      </c>
      <c r="G922" s="509">
        <v>1</v>
      </c>
      <c r="K922" s="509">
        <v>4</v>
      </c>
    </row>
    <row r="923" spans="1:11" s="509" customFormat="1">
      <c r="A923" s="508" t="s">
        <v>540</v>
      </c>
      <c r="B923" s="509" t="s">
        <v>314</v>
      </c>
      <c r="C923" s="509">
        <v>65</v>
      </c>
      <c r="G923" s="509">
        <v>3</v>
      </c>
      <c r="H923" s="509">
        <v>1</v>
      </c>
      <c r="K923" s="509">
        <v>3</v>
      </c>
    </row>
    <row r="924" spans="1:11" s="509" customFormat="1">
      <c r="A924" s="508" t="s">
        <v>540</v>
      </c>
      <c r="B924" s="509" t="s">
        <v>314</v>
      </c>
      <c r="C924" s="509">
        <v>66</v>
      </c>
      <c r="D924" s="509">
        <v>1</v>
      </c>
      <c r="E924" s="509">
        <v>1</v>
      </c>
      <c r="K924" s="509">
        <v>1</v>
      </c>
    </row>
    <row r="925" spans="1:11" s="509" customFormat="1">
      <c r="A925" s="508" t="s">
        <v>540</v>
      </c>
      <c r="B925" s="509" t="s">
        <v>314</v>
      </c>
      <c r="C925" s="509" t="s">
        <v>1036</v>
      </c>
      <c r="K925" s="509">
        <v>0</v>
      </c>
    </row>
    <row r="926" spans="1:11" s="509" customFormat="1">
      <c r="A926" s="508" t="s">
        <v>540</v>
      </c>
      <c r="B926" s="509" t="s">
        <v>314</v>
      </c>
      <c r="C926" s="509" t="s">
        <v>1037</v>
      </c>
      <c r="D926" s="509">
        <v>1</v>
      </c>
      <c r="G926" s="509">
        <v>85</v>
      </c>
      <c r="K926" s="509">
        <v>86</v>
      </c>
    </row>
    <row r="927" spans="1:11" s="509" customFormat="1">
      <c r="A927" s="508" t="s">
        <v>540</v>
      </c>
      <c r="B927" s="509" t="s">
        <v>314</v>
      </c>
      <c r="C927" s="509" t="s">
        <v>1038</v>
      </c>
      <c r="D927" s="509">
        <v>1</v>
      </c>
      <c r="K927" s="509">
        <v>1</v>
      </c>
    </row>
    <row r="928" spans="1:11" s="509" customFormat="1">
      <c r="A928" s="508" t="s">
        <v>540</v>
      </c>
      <c r="B928" s="509" t="s">
        <v>314</v>
      </c>
      <c r="C928" s="509" t="s">
        <v>1039</v>
      </c>
      <c r="D928" s="509">
        <v>1</v>
      </c>
      <c r="G928" s="509">
        <v>4</v>
      </c>
      <c r="K928" s="509">
        <v>5</v>
      </c>
    </row>
    <row r="929" spans="1:11" s="509" customFormat="1">
      <c r="A929" s="508" t="s">
        <v>540</v>
      </c>
      <c r="B929" s="509" t="s">
        <v>314</v>
      </c>
      <c r="C929" s="509" t="s">
        <v>1040</v>
      </c>
      <c r="D929" s="509">
        <v>1</v>
      </c>
      <c r="G929" s="509">
        <v>7</v>
      </c>
      <c r="K929" s="509">
        <v>8</v>
      </c>
    </row>
    <row r="930" spans="1:11" s="509" customFormat="1">
      <c r="A930" s="508" t="s">
        <v>540</v>
      </c>
      <c r="B930" s="509" t="s">
        <v>314</v>
      </c>
      <c r="C930" s="509" t="s">
        <v>1041</v>
      </c>
      <c r="K930" s="509">
        <v>0</v>
      </c>
    </row>
    <row r="931" spans="1:11" s="509" customFormat="1">
      <c r="A931" s="508" t="s">
        <v>540</v>
      </c>
      <c r="B931" s="509" t="s">
        <v>314</v>
      </c>
      <c r="C931" s="509" t="s">
        <v>1042</v>
      </c>
      <c r="K931" s="509">
        <v>0</v>
      </c>
    </row>
    <row r="932" spans="1:11" s="509" customFormat="1">
      <c r="A932" s="508" t="s">
        <v>540</v>
      </c>
      <c r="B932" s="509" t="s">
        <v>314</v>
      </c>
      <c r="C932" s="509">
        <v>67</v>
      </c>
      <c r="G932" s="509">
        <v>62</v>
      </c>
      <c r="H932" s="509">
        <v>5</v>
      </c>
      <c r="K932" s="509">
        <v>62</v>
      </c>
    </row>
    <row r="933" spans="1:11" s="509" customFormat="1">
      <c r="A933" s="508" t="s">
        <v>540</v>
      </c>
      <c r="B933" s="509" t="s">
        <v>314</v>
      </c>
      <c r="C933" s="509">
        <v>68</v>
      </c>
      <c r="G933" s="509">
        <v>21</v>
      </c>
      <c r="H933" s="509">
        <v>7</v>
      </c>
      <c r="K933" s="509">
        <v>21</v>
      </c>
    </row>
    <row r="934" spans="1:11" s="509" customFormat="1">
      <c r="A934" s="508" t="s">
        <v>540</v>
      </c>
      <c r="B934" s="509" t="s">
        <v>314</v>
      </c>
      <c r="C934" s="509" t="s">
        <v>1043</v>
      </c>
      <c r="G934" s="509">
        <v>3</v>
      </c>
      <c r="H934" s="509">
        <v>1</v>
      </c>
      <c r="K934" s="509">
        <v>3</v>
      </c>
    </row>
    <row r="935" spans="1:11" s="509" customFormat="1">
      <c r="A935" s="508" t="s">
        <v>540</v>
      </c>
      <c r="B935" s="509" t="s">
        <v>314</v>
      </c>
      <c r="C935" s="509">
        <v>69</v>
      </c>
      <c r="K935" s="509">
        <v>0</v>
      </c>
    </row>
    <row r="936" spans="1:11" s="509" customFormat="1">
      <c r="A936" s="508" t="s">
        <v>540</v>
      </c>
      <c r="B936" s="509" t="s">
        <v>314</v>
      </c>
      <c r="C936" s="509" t="s">
        <v>1044</v>
      </c>
      <c r="G936" s="509">
        <v>1</v>
      </c>
      <c r="K936" s="509">
        <v>1</v>
      </c>
    </row>
    <row r="937" spans="1:11" s="509" customFormat="1">
      <c r="A937" s="508" t="s">
        <v>540</v>
      </c>
      <c r="B937" s="509" t="s">
        <v>314</v>
      </c>
      <c r="C937" s="509" t="s">
        <v>1045</v>
      </c>
      <c r="K937" s="509">
        <v>0</v>
      </c>
    </row>
    <row r="938" spans="1:11" s="509" customFormat="1">
      <c r="A938" s="508" t="s">
        <v>540</v>
      </c>
      <c r="B938" s="509" t="s">
        <v>314</v>
      </c>
      <c r="C938" s="509">
        <v>70</v>
      </c>
      <c r="K938" s="509">
        <v>0</v>
      </c>
    </row>
    <row r="939" spans="1:11" s="509" customFormat="1">
      <c r="A939" s="508" t="s">
        <v>540</v>
      </c>
      <c r="B939" s="509" t="s">
        <v>314</v>
      </c>
      <c r="C939" s="509" t="s">
        <v>1046</v>
      </c>
      <c r="G939" s="509">
        <v>1</v>
      </c>
      <c r="K939" s="509">
        <v>1</v>
      </c>
    </row>
    <row r="940" spans="1:11" s="509" customFormat="1">
      <c r="A940" s="508" t="s">
        <v>540</v>
      </c>
      <c r="B940" s="509" t="s">
        <v>314</v>
      </c>
      <c r="C940" s="509">
        <v>71</v>
      </c>
      <c r="G940" s="509">
        <v>134</v>
      </c>
      <c r="K940" s="509">
        <v>134</v>
      </c>
    </row>
    <row r="941" spans="1:11" s="509" customFormat="1">
      <c r="A941" s="508" t="s">
        <v>540</v>
      </c>
      <c r="B941" s="509" t="s">
        <v>314</v>
      </c>
      <c r="C941" s="509" t="s">
        <v>1047</v>
      </c>
      <c r="D941" s="509">
        <v>3</v>
      </c>
      <c r="E941" s="509">
        <v>3</v>
      </c>
      <c r="G941" s="509">
        <v>24</v>
      </c>
      <c r="H941" s="509">
        <v>23</v>
      </c>
      <c r="I941" s="509">
        <v>1</v>
      </c>
      <c r="K941" s="509">
        <v>27</v>
      </c>
    </row>
    <row r="942" spans="1:11" s="509" customFormat="1">
      <c r="A942" s="508" t="s">
        <v>540</v>
      </c>
      <c r="B942" s="509" t="s">
        <v>314</v>
      </c>
      <c r="C942" s="509" t="s">
        <v>1048</v>
      </c>
      <c r="G942" s="509">
        <v>1</v>
      </c>
      <c r="K942" s="509">
        <v>1</v>
      </c>
    </row>
    <row r="943" spans="1:11" s="509" customFormat="1">
      <c r="A943" s="508" t="s">
        <v>540</v>
      </c>
      <c r="B943" s="509" t="s">
        <v>314</v>
      </c>
      <c r="C943" s="509" t="s">
        <v>1049</v>
      </c>
      <c r="G943" s="509">
        <v>2</v>
      </c>
      <c r="K943" s="509">
        <v>2</v>
      </c>
    </row>
    <row r="944" spans="1:11" s="509" customFormat="1">
      <c r="A944" s="508" t="s">
        <v>540</v>
      </c>
      <c r="B944" s="509" t="s">
        <v>314</v>
      </c>
      <c r="C944" s="509" t="s">
        <v>1050</v>
      </c>
      <c r="G944" s="509">
        <v>1</v>
      </c>
      <c r="H944" s="509">
        <v>1</v>
      </c>
      <c r="K944" s="509">
        <v>1</v>
      </c>
    </row>
    <row r="945" spans="1:11" s="509" customFormat="1">
      <c r="A945" s="508" t="s">
        <v>540</v>
      </c>
      <c r="B945" s="509" t="s">
        <v>314</v>
      </c>
      <c r="C945" s="509" t="s">
        <v>1051</v>
      </c>
      <c r="K945" s="509">
        <v>0</v>
      </c>
    </row>
    <row r="946" spans="1:11" s="509" customFormat="1">
      <c r="A946" s="508" t="s">
        <v>540</v>
      </c>
      <c r="B946" s="509" t="s">
        <v>314</v>
      </c>
      <c r="C946" s="509">
        <v>72</v>
      </c>
      <c r="D946" s="509">
        <v>9</v>
      </c>
      <c r="K946" s="509">
        <v>9</v>
      </c>
    </row>
    <row r="947" spans="1:11" s="509" customFormat="1">
      <c r="A947" s="508" t="s">
        <v>540</v>
      </c>
      <c r="B947" s="509" t="s">
        <v>314</v>
      </c>
      <c r="C947" s="509">
        <v>73</v>
      </c>
      <c r="D947" s="509">
        <v>1</v>
      </c>
      <c r="K947" s="509">
        <v>1</v>
      </c>
    </row>
    <row r="948" spans="1:11" s="509" customFormat="1">
      <c r="A948" s="508" t="s">
        <v>540</v>
      </c>
      <c r="B948" s="509" t="s">
        <v>314</v>
      </c>
      <c r="C948" s="509">
        <v>74</v>
      </c>
      <c r="K948" s="509">
        <v>0</v>
      </c>
    </row>
    <row r="949" spans="1:11" s="509" customFormat="1">
      <c r="A949" s="508" t="s">
        <v>540</v>
      </c>
      <c r="B949" s="509" t="s">
        <v>314</v>
      </c>
      <c r="C949" s="509" t="s">
        <v>4570</v>
      </c>
      <c r="K949" s="509">
        <v>0</v>
      </c>
    </row>
    <row r="950" spans="1:11" s="509" customFormat="1">
      <c r="A950" s="508" t="s">
        <v>540</v>
      </c>
      <c r="B950" s="509" t="s">
        <v>314</v>
      </c>
      <c r="C950" s="509" t="s">
        <v>4571</v>
      </c>
      <c r="D950" s="509">
        <v>30</v>
      </c>
      <c r="E950" s="509">
        <v>5</v>
      </c>
      <c r="F950" s="509">
        <v>0</v>
      </c>
      <c r="G950" s="509">
        <v>472</v>
      </c>
      <c r="H950" s="509">
        <v>41</v>
      </c>
      <c r="I950" s="509">
        <v>1</v>
      </c>
      <c r="J950" s="509">
        <v>8</v>
      </c>
      <c r="K950" s="509">
        <v>502</v>
      </c>
    </row>
    <row r="951" spans="1:11" s="509" customFormat="1">
      <c r="A951" s="508" t="s">
        <v>541</v>
      </c>
      <c r="B951" s="509" t="s">
        <v>315</v>
      </c>
      <c r="C951" s="509">
        <v>1</v>
      </c>
      <c r="D951" s="509">
        <v>0</v>
      </c>
      <c r="E951" s="509">
        <v>0</v>
      </c>
      <c r="F951" s="509">
        <v>0</v>
      </c>
      <c r="G951" s="509">
        <v>0</v>
      </c>
      <c r="H951" s="509">
        <v>0</v>
      </c>
      <c r="I951" s="509">
        <v>0</v>
      </c>
      <c r="K951" s="509">
        <v>0</v>
      </c>
    </row>
    <row r="952" spans="1:11" s="509" customFormat="1">
      <c r="A952" s="508" t="s">
        <v>541</v>
      </c>
      <c r="B952" s="509" t="s">
        <v>315</v>
      </c>
      <c r="C952" s="509" t="s">
        <v>1023</v>
      </c>
      <c r="D952" s="509">
        <v>13</v>
      </c>
      <c r="E952" s="509">
        <v>0</v>
      </c>
      <c r="F952" s="509">
        <v>0</v>
      </c>
      <c r="G952" s="509">
        <v>666</v>
      </c>
      <c r="H952" s="509">
        <v>0</v>
      </c>
      <c r="I952" s="509">
        <v>0</v>
      </c>
      <c r="K952" s="509">
        <v>679</v>
      </c>
    </row>
    <row r="953" spans="1:11" s="509" customFormat="1">
      <c r="A953" s="508" t="s">
        <v>541</v>
      </c>
      <c r="B953" s="509" t="s">
        <v>315</v>
      </c>
      <c r="C953" s="509">
        <v>2</v>
      </c>
      <c r="D953" s="509">
        <v>15</v>
      </c>
      <c r="E953" s="509">
        <v>0</v>
      </c>
      <c r="F953" s="509">
        <v>0</v>
      </c>
      <c r="G953" s="509">
        <v>59</v>
      </c>
      <c r="H953" s="509">
        <v>0</v>
      </c>
      <c r="I953" s="509">
        <v>0</v>
      </c>
      <c r="K953" s="509">
        <v>74</v>
      </c>
    </row>
    <row r="954" spans="1:11" s="509" customFormat="1">
      <c r="A954" s="508" t="s">
        <v>541</v>
      </c>
      <c r="B954" s="509" t="s">
        <v>315</v>
      </c>
      <c r="C954" s="509">
        <v>3</v>
      </c>
      <c r="D954" s="509">
        <v>42</v>
      </c>
      <c r="E954" s="509">
        <v>0</v>
      </c>
      <c r="F954" s="509">
        <v>0</v>
      </c>
      <c r="G954" s="509">
        <v>437</v>
      </c>
      <c r="H954" s="509">
        <v>0</v>
      </c>
      <c r="I954" s="509">
        <v>0</v>
      </c>
      <c r="K954" s="509">
        <v>479</v>
      </c>
    </row>
    <row r="955" spans="1:11" s="509" customFormat="1">
      <c r="A955" s="508" t="s">
        <v>541</v>
      </c>
      <c r="B955" s="509" t="s">
        <v>315</v>
      </c>
      <c r="C955" s="509">
        <v>4</v>
      </c>
      <c r="D955" s="509">
        <v>4</v>
      </c>
      <c r="E955" s="509">
        <v>0</v>
      </c>
      <c r="F955" s="509">
        <v>0</v>
      </c>
      <c r="G955" s="509">
        <v>236</v>
      </c>
      <c r="H955" s="509">
        <v>0</v>
      </c>
      <c r="I955" s="509">
        <v>0</v>
      </c>
      <c r="K955" s="509">
        <v>240</v>
      </c>
    </row>
    <row r="956" spans="1:11" s="509" customFormat="1">
      <c r="A956" s="508" t="s">
        <v>541</v>
      </c>
      <c r="B956" s="509" t="s">
        <v>315</v>
      </c>
      <c r="C956" s="509">
        <v>5</v>
      </c>
      <c r="D956" s="509">
        <v>1</v>
      </c>
      <c r="E956" s="509">
        <v>0</v>
      </c>
      <c r="F956" s="509">
        <v>0</v>
      </c>
      <c r="G956" s="509">
        <v>79</v>
      </c>
      <c r="H956" s="509">
        <v>0</v>
      </c>
      <c r="I956" s="509">
        <v>0</v>
      </c>
      <c r="K956" s="509">
        <v>80</v>
      </c>
    </row>
    <row r="957" spans="1:11" s="509" customFormat="1">
      <c r="A957" s="508" t="s">
        <v>541</v>
      </c>
      <c r="B957" s="509" t="s">
        <v>315</v>
      </c>
      <c r="C957" s="509">
        <v>6</v>
      </c>
      <c r="D957" s="509">
        <v>0</v>
      </c>
      <c r="E957" s="509">
        <v>0</v>
      </c>
      <c r="F957" s="509">
        <v>0</v>
      </c>
      <c r="G957" s="509">
        <v>0</v>
      </c>
      <c r="H957" s="509">
        <v>0</v>
      </c>
      <c r="I957" s="509">
        <v>0</v>
      </c>
      <c r="K957" s="509">
        <v>0</v>
      </c>
    </row>
    <row r="958" spans="1:11" s="509" customFormat="1">
      <c r="A958" s="508" t="s">
        <v>541</v>
      </c>
      <c r="B958" s="509" t="s">
        <v>315</v>
      </c>
      <c r="C958" s="509">
        <v>7</v>
      </c>
      <c r="D958" s="509">
        <v>0</v>
      </c>
      <c r="E958" s="509">
        <v>0</v>
      </c>
      <c r="F958" s="509">
        <v>0</v>
      </c>
      <c r="G958" s="509">
        <v>0</v>
      </c>
      <c r="H958" s="509">
        <v>0</v>
      </c>
      <c r="I958" s="509">
        <v>0</v>
      </c>
      <c r="K958" s="509">
        <v>0</v>
      </c>
    </row>
    <row r="959" spans="1:11" s="509" customFormat="1">
      <c r="A959" s="508" t="s">
        <v>541</v>
      </c>
      <c r="B959" s="509" t="s">
        <v>315</v>
      </c>
      <c r="C959" s="509">
        <v>8</v>
      </c>
      <c r="D959" s="509">
        <v>0</v>
      </c>
      <c r="E959" s="509">
        <v>0</v>
      </c>
      <c r="F959" s="509">
        <v>0</v>
      </c>
      <c r="G959" s="509">
        <v>7</v>
      </c>
      <c r="H959" s="509">
        <v>0</v>
      </c>
      <c r="I959" s="509">
        <v>0</v>
      </c>
      <c r="K959" s="509">
        <v>7</v>
      </c>
    </row>
    <row r="960" spans="1:11" s="509" customFormat="1">
      <c r="A960" s="508" t="s">
        <v>541</v>
      </c>
      <c r="B960" s="509" t="s">
        <v>315</v>
      </c>
      <c r="C960" s="509">
        <v>9</v>
      </c>
      <c r="D960" s="509">
        <v>0</v>
      </c>
      <c r="E960" s="509">
        <v>0</v>
      </c>
      <c r="F960" s="509">
        <v>0</v>
      </c>
      <c r="G960" s="509">
        <v>3</v>
      </c>
      <c r="H960" s="509">
        <v>0</v>
      </c>
      <c r="I960" s="509">
        <v>0</v>
      </c>
      <c r="K960" s="509">
        <v>3</v>
      </c>
    </row>
    <row r="961" spans="1:11" s="509" customFormat="1">
      <c r="A961" s="508" t="s">
        <v>541</v>
      </c>
      <c r="B961" s="509" t="s">
        <v>315</v>
      </c>
      <c r="C961" s="509">
        <v>10</v>
      </c>
      <c r="D961" s="509">
        <v>6</v>
      </c>
      <c r="E961" s="509">
        <v>0</v>
      </c>
      <c r="F961" s="509">
        <v>0</v>
      </c>
      <c r="G961" s="509">
        <v>48</v>
      </c>
      <c r="H961" s="509">
        <v>0</v>
      </c>
      <c r="I961" s="509">
        <v>0</v>
      </c>
      <c r="K961" s="509">
        <v>54</v>
      </c>
    </row>
    <row r="962" spans="1:11" s="509" customFormat="1">
      <c r="A962" s="508" t="s">
        <v>541</v>
      </c>
      <c r="B962" s="509" t="s">
        <v>315</v>
      </c>
      <c r="C962" s="509">
        <v>11</v>
      </c>
      <c r="D962" s="509">
        <v>3</v>
      </c>
      <c r="E962" s="509">
        <v>0</v>
      </c>
      <c r="F962" s="509">
        <v>0</v>
      </c>
      <c r="G962" s="509">
        <v>15</v>
      </c>
      <c r="H962" s="509">
        <v>3</v>
      </c>
      <c r="I962" s="509">
        <v>0</v>
      </c>
      <c r="K962" s="509">
        <v>18</v>
      </c>
    </row>
    <row r="963" spans="1:11" s="509" customFormat="1">
      <c r="A963" s="508" t="s">
        <v>541</v>
      </c>
      <c r="B963" s="509" t="s">
        <v>315</v>
      </c>
      <c r="C963" s="509">
        <v>12</v>
      </c>
      <c r="D963" s="509">
        <v>0</v>
      </c>
      <c r="E963" s="509">
        <v>0</v>
      </c>
      <c r="F963" s="509">
        <v>0</v>
      </c>
      <c r="G963" s="509">
        <v>3</v>
      </c>
      <c r="H963" s="509">
        <v>0</v>
      </c>
      <c r="I963" s="509">
        <v>0</v>
      </c>
      <c r="K963" s="509">
        <v>3</v>
      </c>
    </row>
    <row r="964" spans="1:11" s="509" customFormat="1">
      <c r="A964" s="508" t="s">
        <v>541</v>
      </c>
      <c r="B964" s="509" t="s">
        <v>315</v>
      </c>
      <c r="C964" s="509">
        <v>13</v>
      </c>
      <c r="D964" s="509">
        <v>0</v>
      </c>
      <c r="E964" s="509">
        <v>0</v>
      </c>
      <c r="F964" s="509">
        <v>0</v>
      </c>
      <c r="G964" s="509">
        <v>0</v>
      </c>
      <c r="H964" s="509">
        <v>0</v>
      </c>
      <c r="I964" s="509">
        <v>0</v>
      </c>
      <c r="K964" s="509">
        <v>0</v>
      </c>
    </row>
    <row r="965" spans="1:11" s="509" customFormat="1">
      <c r="A965" s="508" t="s">
        <v>541</v>
      </c>
      <c r="B965" s="509" t="s">
        <v>315</v>
      </c>
      <c r="C965" s="509">
        <v>14</v>
      </c>
      <c r="D965" s="509">
        <v>0</v>
      </c>
      <c r="E965" s="509">
        <v>0</v>
      </c>
      <c r="F965" s="509">
        <v>0</v>
      </c>
      <c r="G965" s="509">
        <v>0</v>
      </c>
      <c r="H965" s="509">
        <v>0</v>
      </c>
      <c r="I965" s="509">
        <v>0</v>
      </c>
      <c r="K965" s="509">
        <v>0</v>
      </c>
    </row>
    <row r="966" spans="1:11" s="509" customFormat="1">
      <c r="A966" s="508" t="s">
        <v>541</v>
      </c>
      <c r="B966" s="509" t="s">
        <v>315</v>
      </c>
      <c r="C966" s="509">
        <v>15</v>
      </c>
      <c r="D966" s="509">
        <v>0</v>
      </c>
      <c r="E966" s="509">
        <v>0</v>
      </c>
      <c r="F966" s="509">
        <v>0</v>
      </c>
      <c r="G966" s="509">
        <v>2</v>
      </c>
      <c r="H966" s="509">
        <v>0</v>
      </c>
      <c r="I966" s="509">
        <v>0</v>
      </c>
      <c r="K966" s="509">
        <v>2</v>
      </c>
    </row>
    <row r="967" spans="1:11" s="509" customFormat="1">
      <c r="A967" s="508" t="s">
        <v>541</v>
      </c>
      <c r="B967" s="509" t="s">
        <v>315</v>
      </c>
      <c r="C967" s="509">
        <v>16</v>
      </c>
      <c r="D967" s="509">
        <v>1</v>
      </c>
      <c r="E967" s="509">
        <v>0</v>
      </c>
      <c r="F967" s="509">
        <v>0</v>
      </c>
      <c r="G967" s="509">
        <v>22</v>
      </c>
      <c r="H967" s="509">
        <v>0</v>
      </c>
      <c r="I967" s="509">
        <v>0</v>
      </c>
      <c r="K967" s="509">
        <v>23</v>
      </c>
    </row>
    <row r="968" spans="1:11" s="509" customFormat="1">
      <c r="A968" s="508" t="s">
        <v>541</v>
      </c>
      <c r="B968" s="509" t="s">
        <v>315</v>
      </c>
      <c r="C968" s="509">
        <v>17</v>
      </c>
      <c r="D968" s="509">
        <v>4</v>
      </c>
      <c r="E968" s="509">
        <v>0</v>
      </c>
      <c r="F968" s="509">
        <v>0</v>
      </c>
      <c r="G968" s="509">
        <v>150</v>
      </c>
      <c r="H968" s="509">
        <v>0</v>
      </c>
      <c r="I968" s="509">
        <v>0</v>
      </c>
      <c r="K968" s="509">
        <v>154</v>
      </c>
    </row>
    <row r="969" spans="1:11" s="509" customFormat="1">
      <c r="A969" s="508" t="s">
        <v>541</v>
      </c>
      <c r="B969" s="509" t="s">
        <v>315</v>
      </c>
      <c r="C969" s="509">
        <v>18</v>
      </c>
      <c r="D969" s="509">
        <v>0</v>
      </c>
      <c r="E969" s="509">
        <v>0</v>
      </c>
      <c r="F969" s="509">
        <v>0</v>
      </c>
      <c r="G969" s="509">
        <v>0</v>
      </c>
      <c r="H969" s="509">
        <v>0</v>
      </c>
      <c r="I969" s="509">
        <v>0</v>
      </c>
      <c r="K969" s="509">
        <v>0</v>
      </c>
    </row>
    <row r="970" spans="1:11" s="509" customFormat="1">
      <c r="A970" s="508" t="s">
        <v>541</v>
      </c>
      <c r="B970" s="509" t="s">
        <v>315</v>
      </c>
      <c r="C970" s="509" t="s">
        <v>1024</v>
      </c>
      <c r="D970" s="509">
        <v>4</v>
      </c>
      <c r="E970" s="509">
        <v>0</v>
      </c>
      <c r="F970" s="509">
        <v>0</v>
      </c>
      <c r="G970" s="509">
        <v>11</v>
      </c>
      <c r="H970" s="509">
        <v>0</v>
      </c>
      <c r="I970" s="509">
        <v>0</v>
      </c>
      <c r="K970" s="509">
        <v>15</v>
      </c>
    </row>
    <row r="971" spans="1:11" s="509" customFormat="1">
      <c r="A971" s="508" t="s">
        <v>541</v>
      </c>
      <c r="B971" s="509" t="s">
        <v>315</v>
      </c>
      <c r="C971" s="509" t="s">
        <v>1025</v>
      </c>
      <c r="D971" s="509">
        <v>0</v>
      </c>
      <c r="E971" s="509">
        <v>0</v>
      </c>
      <c r="F971" s="509">
        <v>0</v>
      </c>
      <c r="G971" s="509">
        <v>0</v>
      </c>
      <c r="H971" s="509">
        <v>0</v>
      </c>
      <c r="I971" s="509">
        <v>0</v>
      </c>
      <c r="K971" s="509">
        <v>0</v>
      </c>
    </row>
    <row r="972" spans="1:11" s="509" customFormat="1">
      <c r="A972" s="508" t="s">
        <v>541</v>
      </c>
      <c r="B972" s="509" t="s">
        <v>315</v>
      </c>
      <c r="C972" s="509">
        <v>19</v>
      </c>
      <c r="D972" s="509">
        <v>0</v>
      </c>
      <c r="E972" s="509">
        <v>0</v>
      </c>
      <c r="F972" s="509">
        <v>0</v>
      </c>
      <c r="G972" s="509">
        <v>3</v>
      </c>
      <c r="H972" s="509">
        <v>0</v>
      </c>
      <c r="I972" s="509">
        <v>0</v>
      </c>
      <c r="K972" s="509">
        <v>3</v>
      </c>
    </row>
    <row r="973" spans="1:11" s="509" customFormat="1">
      <c r="A973" s="508" t="s">
        <v>541</v>
      </c>
      <c r="B973" s="509" t="s">
        <v>315</v>
      </c>
      <c r="C973" s="509">
        <v>20</v>
      </c>
      <c r="D973" s="509">
        <v>0</v>
      </c>
      <c r="E973" s="509">
        <v>0</v>
      </c>
      <c r="F973" s="509">
        <v>0</v>
      </c>
      <c r="G973" s="509">
        <v>0</v>
      </c>
      <c r="H973" s="509">
        <v>0</v>
      </c>
      <c r="I973" s="509">
        <v>0</v>
      </c>
      <c r="K973" s="509">
        <v>0</v>
      </c>
    </row>
    <row r="974" spans="1:11" s="509" customFormat="1">
      <c r="A974" s="508" t="s">
        <v>541</v>
      </c>
      <c r="B974" s="509" t="s">
        <v>315</v>
      </c>
      <c r="C974" s="509">
        <v>21</v>
      </c>
      <c r="D974" s="509">
        <v>0</v>
      </c>
      <c r="E974" s="509">
        <v>0</v>
      </c>
      <c r="F974" s="509">
        <v>0</v>
      </c>
      <c r="G974" s="509">
        <v>0</v>
      </c>
      <c r="H974" s="509">
        <v>0</v>
      </c>
      <c r="I974" s="509">
        <v>0</v>
      </c>
      <c r="K974" s="509">
        <v>0</v>
      </c>
    </row>
    <row r="975" spans="1:11" s="509" customFormat="1">
      <c r="A975" s="508" t="s">
        <v>541</v>
      </c>
      <c r="B975" s="509" t="s">
        <v>315</v>
      </c>
      <c r="C975" s="509" t="s">
        <v>1026</v>
      </c>
      <c r="D975" s="509">
        <v>0</v>
      </c>
      <c r="E975" s="509">
        <v>0</v>
      </c>
      <c r="F975" s="509">
        <v>0</v>
      </c>
      <c r="G975" s="509">
        <v>1</v>
      </c>
      <c r="H975" s="509">
        <v>0</v>
      </c>
      <c r="I975" s="509">
        <v>0</v>
      </c>
      <c r="K975" s="509">
        <v>1</v>
      </c>
    </row>
    <row r="976" spans="1:11" s="509" customFormat="1">
      <c r="A976" s="508" t="s">
        <v>541</v>
      </c>
      <c r="B976" s="509" t="s">
        <v>315</v>
      </c>
      <c r="C976" s="509" t="s">
        <v>1027</v>
      </c>
      <c r="D976" s="509">
        <v>0</v>
      </c>
      <c r="E976" s="509">
        <v>0</v>
      </c>
      <c r="F976" s="509">
        <v>0</v>
      </c>
      <c r="G976" s="509">
        <v>3</v>
      </c>
      <c r="H976" s="509">
        <v>0</v>
      </c>
      <c r="I976" s="509">
        <v>0</v>
      </c>
      <c r="K976" s="509">
        <v>3</v>
      </c>
    </row>
    <row r="977" spans="1:11" s="509" customFormat="1">
      <c r="A977" s="508" t="s">
        <v>541</v>
      </c>
      <c r="B977" s="509" t="s">
        <v>315</v>
      </c>
      <c r="C977" s="509" t="s">
        <v>1028</v>
      </c>
      <c r="D977" s="509">
        <v>1</v>
      </c>
      <c r="E977" s="509">
        <v>0</v>
      </c>
      <c r="F977" s="509">
        <v>0</v>
      </c>
      <c r="G977" s="509">
        <v>0</v>
      </c>
      <c r="H977" s="509">
        <v>0</v>
      </c>
      <c r="I977" s="509">
        <v>0</v>
      </c>
      <c r="K977" s="509">
        <v>1</v>
      </c>
    </row>
    <row r="978" spans="1:11" s="509" customFormat="1">
      <c r="A978" s="508" t="s">
        <v>541</v>
      </c>
      <c r="B978" s="509" t="s">
        <v>315</v>
      </c>
      <c r="C978" s="509">
        <v>22</v>
      </c>
      <c r="D978" s="509">
        <v>0</v>
      </c>
      <c r="E978" s="509">
        <v>0</v>
      </c>
      <c r="F978" s="509">
        <v>0</v>
      </c>
      <c r="G978" s="509">
        <v>4</v>
      </c>
      <c r="H978" s="509">
        <v>2</v>
      </c>
      <c r="I978" s="509">
        <v>0</v>
      </c>
      <c r="K978" s="509">
        <v>4</v>
      </c>
    </row>
    <row r="979" spans="1:11" s="509" customFormat="1">
      <c r="A979" s="508" t="s">
        <v>541</v>
      </c>
      <c r="B979" s="509" t="s">
        <v>315</v>
      </c>
      <c r="C979" s="509">
        <v>23</v>
      </c>
      <c r="D979" s="509">
        <v>0</v>
      </c>
      <c r="E979" s="509">
        <v>0</v>
      </c>
      <c r="F979" s="509">
        <v>0</v>
      </c>
      <c r="G979" s="509">
        <v>0</v>
      </c>
      <c r="H979" s="509">
        <v>0</v>
      </c>
      <c r="I979" s="509">
        <v>0</v>
      </c>
      <c r="K979" s="509">
        <v>0</v>
      </c>
    </row>
    <row r="980" spans="1:11" s="509" customFormat="1">
      <c r="A980" s="508" t="s">
        <v>541</v>
      </c>
      <c r="B980" s="509" t="s">
        <v>315</v>
      </c>
      <c r="C980" s="509" t="s">
        <v>1029</v>
      </c>
      <c r="D980" s="509">
        <v>0</v>
      </c>
      <c r="E980" s="509">
        <v>0</v>
      </c>
      <c r="F980" s="509">
        <v>0</v>
      </c>
      <c r="G980" s="509">
        <v>11</v>
      </c>
      <c r="H980" s="509">
        <v>0</v>
      </c>
      <c r="I980" s="509">
        <v>0</v>
      </c>
      <c r="K980" s="509">
        <v>11</v>
      </c>
    </row>
    <row r="981" spans="1:11" s="509" customFormat="1">
      <c r="A981" s="508" t="s">
        <v>541</v>
      </c>
      <c r="B981" s="509" t="s">
        <v>315</v>
      </c>
      <c r="C981" s="509">
        <v>24</v>
      </c>
      <c r="D981" s="509">
        <v>0</v>
      </c>
      <c r="E981" s="509">
        <v>0</v>
      </c>
      <c r="F981" s="509">
        <v>0</v>
      </c>
      <c r="G981" s="509">
        <v>1</v>
      </c>
      <c r="H981" s="509">
        <v>1</v>
      </c>
      <c r="I981" s="509">
        <v>0</v>
      </c>
      <c r="K981" s="509">
        <v>1</v>
      </c>
    </row>
    <row r="982" spans="1:11" s="509" customFormat="1">
      <c r="A982" s="508" t="s">
        <v>541</v>
      </c>
      <c r="B982" s="509" t="s">
        <v>315</v>
      </c>
      <c r="C982" s="509">
        <v>25</v>
      </c>
    </row>
    <row r="983" spans="1:11" s="509" customFormat="1">
      <c r="A983" s="508" t="s">
        <v>541</v>
      </c>
      <c r="B983" s="509" t="s">
        <v>315</v>
      </c>
      <c r="C983" s="509">
        <v>26</v>
      </c>
      <c r="D983" s="509">
        <v>0</v>
      </c>
      <c r="E983" s="509">
        <v>0</v>
      </c>
      <c r="F983" s="509">
        <v>0</v>
      </c>
      <c r="G983" s="509">
        <v>0</v>
      </c>
      <c r="H983" s="509">
        <v>0</v>
      </c>
      <c r="I983" s="509">
        <v>0</v>
      </c>
      <c r="K983" s="509">
        <v>0</v>
      </c>
    </row>
    <row r="984" spans="1:11" s="509" customFormat="1">
      <c r="A984" s="508" t="s">
        <v>541</v>
      </c>
      <c r="B984" s="509" t="s">
        <v>315</v>
      </c>
      <c r="C984" s="509">
        <v>27</v>
      </c>
      <c r="D984" s="509">
        <v>1</v>
      </c>
      <c r="E984" s="509">
        <v>0</v>
      </c>
      <c r="F984" s="509">
        <v>0</v>
      </c>
      <c r="G984" s="509">
        <v>3</v>
      </c>
      <c r="H984" s="509">
        <v>1</v>
      </c>
      <c r="I984" s="509">
        <v>0</v>
      </c>
      <c r="K984" s="509">
        <v>4</v>
      </c>
    </row>
    <row r="985" spans="1:11" s="509" customFormat="1">
      <c r="A985" s="508" t="s">
        <v>541</v>
      </c>
      <c r="B985" s="509" t="s">
        <v>315</v>
      </c>
      <c r="C985" s="509">
        <v>28</v>
      </c>
      <c r="D985" s="509">
        <v>0</v>
      </c>
      <c r="E985" s="509">
        <v>0</v>
      </c>
      <c r="F985" s="509">
        <v>0</v>
      </c>
      <c r="G985" s="509">
        <v>0</v>
      </c>
      <c r="H985" s="509">
        <v>0</v>
      </c>
      <c r="I985" s="509">
        <v>0</v>
      </c>
      <c r="K985" s="509">
        <v>0</v>
      </c>
    </row>
    <row r="986" spans="1:11" s="509" customFormat="1">
      <c r="A986" s="508" t="s">
        <v>541</v>
      </c>
      <c r="B986" s="509" t="s">
        <v>315</v>
      </c>
      <c r="C986" s="509">
        <v>29</v>
      </c>
      <c r="D986" s="509">
        <v>0</v>
      </c>
      <c r="E986" s="509">
        <v>0</v>
      </c>
      <c r="F986" s="509">
        <v>0</v>
      </c>
      <c r="G986" s="509">
        <v>0</v>
      </c>
      <c r="H986" s="509">
        <v>0</v>
      </c>
      <c r="I986" s="509">
        <v>0</v>
      </c>
      <c r="K986" s="509">
        <v>0</v>
      </c>
    </row>
    <row r="987" spans="1:11" s="509" customFormat="1">
      <c r="A987" s="508" t="s">
        <v>541</v>
      </c>
      <c r="B987" s="509" t="s">
        <v>315</v>
      </c>
      <c r="C987" s="509">
        <v>30</v>
      </c>
      <c r="D987" s="509">
        <v>0</v>
      </c>
      <c r="E987" s="509">
        <v>0</v>
      </c>
      <c r="F987" s="509">
        <v>0</v>
      </c>
      <c r="G987" s="509">
        <v>0</v>
      </c>
      <c r="H987" s="509">
        <v>0</v>
      </c>
      <c r="I987" s="509">
        <v>0</v>
      </c>
      <c r="K987" s="509">
        <v>0</v>
      </c>
    </row>
    <row r="988" spans="1:11" s="509" customFormat="1">
      <c r="A988" s="508" t="s">
        <v>541</v>
      </c>
      <c r="B988" s="509" t="s">
        <v>315</v>
      </c>
      <c r="C988" s="509">
        <v>31</v>
      </c>
      <c r="D988" s="509">
        <v>0</v>
      </c>
      <c r="E988" s="509">
        <v>0</v>
      </c>
      <c r="F988" s="509">
        <v>0</v>
      </c>
      <c r="G988" s="509">
        <v>0</v>
      </c>
      <c r="H988" s="509">
        <v>0</v>
      </c>
      <c r="I988" s="509">
        <v>0</v>
      </c>
      <c r="K988" s="509">
        <v>0</v>
      </c>
    </row>
    <row r="989" spans="1:11" s="509" customFormat="1">
      <c r="A989" s="508" t="s">
        <v>541</v>
      </c>
      <c r="B989" s="509" t="s">
        <v>315</v>
      </c>
      <c r="C989" s="509">
        <v>32</v>
      </c>
      <c r="D989" s="509">
        <v>0</v>
      </c>
      <c r="E989" s="509">
        <v>0</v>
      </c>
      <c r="F989" s="509">
        <v>0</v>
      </c>
      <c r="G989" s="509">
        <v>0</v>
      </c>
      <c r="H989" s="509">
        <v>0</v>
      </c>
      <c r="I989" s="509">
        <v>0</v>
      </c>
      <c r="K989" s="509">
        <v>0</v>
      </c>
    </row>
    <row r="990" spans="1:11" s="509" customFormat="1">
      <c r="A990" s="508" t="s">
        <v>541</v>
      </c>
      <c r="B990" s="509" t="s">
        <v>315</v>
      </c>
      <c r="C990" s="509">
        <v>33</v>
      </c>
      <c r="D990" s="509">
        <v>1</v>
      </c>
      <c r="E990" s="509">
        <v>1</v>
      </c>
      <c r="F990" s="509">
        <v>0</v>
      </c>
      <c r="G990" s="509">
        <v>1</v>
      </c>
      <c r="H990" s="509">
        <v>0</v>
      </c>
      <c r="I990" s="509">
        <v>0</v>
      </c>
      <c r="K990" s="509">
        <v>2</v>
      </c>
    </row>
    <row r="991" spans="1:11" s="509" customFormat="1">
      <c r="A991" s="508" t="s">
        <v>541</v>
      </c>
      <c r="B991" s="509" t="s">
        <v>315</v>
      </c>
      <c r="C991" s="509">
        <v>34</v>
      </c>
      <c r="D991" s="509">
        <v>0</v>
      </c>
      <c r="E991" s="509">
        <v>0</v>
      </c>
      <c r="F991" s="509">
        <v>0</v>
      </c>
      <c r="G991" s="509">
        <v>0</v>
      </c>
      <c r="H991" s="509">
        <v>0</v>
      </c>
      <c r="I991" s="509">
        <v>0</v>
      </c>
      <c r="K991" s="509">
        <v>0</v>
      </c>
    </row>
    <row r="992" spans="1:11" s="509" customFormat="1">
      <c r="A992" s="508" t="s">
        <v>541</v>
      </c>
      <c r="B992" s="509" t="s">
        <v>315</v>
      </c>
      <c r="C992" s="509">
        <v>35</v>
      </c>
      <c r="D992" s="509">
        <v>0</v>
      </c>
      <c r="E992" s="509">
        <v>0</v>
      </c>
      <c r="F992" s="509">
        <v>0</v>
      </c>
      <c r="G992" s="509">
        <v>0</v>
      </c>
      <c r="H992" s="509">
        <v>0</v>
      </c>
      <c r="I992" s="509">
        <v>0</v>
      </c>
      <c r="K992" s="509">
        <v>0</v>
      </c>
    </row>
    <row r="993" spans="1:11" s="509" customFormat="1">
      <c r="A993" s="508" t="s">
        <v>541</v>
      </c>
      <c r="B993" s="509" t="s">
        <v>315</v>
      </c>
      <c r="C993" s="509">
        <v>36</v>
      </c>
      <c r="D993" s="509">
        <v>0</v>
      </c>
      <c r="E993" s="509">
        <v>0</v>
      </c>
      <c r="F993" s="509">
        <v>0</v>
      </c>
      <c r="G993" s="509">
        <v>0</v>
      </c>
      <c r="H993" s="509">
        <v>0</v>
      </c>
      <c r="I993" s="509">
        <v>0</v>
      </c>
      <c r="K993" s="509">
        <v>0</v>
      </c>
    </row>
    <row r="994" spans="1:11" s="509" customFormat="1">
      <c r="A994" s="508" t="s">
        <v>541</v>
      </c>
      <c r="B994" s="509" t="s">
        <v>315</v>
      </c>
      <c r="C994" s="509">
        <v>37</v>
      </c>
      <c r="D994" s="509">
        <v>0</v>
      </c>
      <c r="E994" s="509">
        <v>0</v>
      </c>
      <c r="F994" s="509">
        <v>0</v>
      </c>
      <c r="G994" s="509">
        <v>0</v>
      </c>
      <c r="H994" s="509">
        <v>0</v>
      </c>
      <c r="I994" s="509">
        <v>0</v>
      </c>
      <c r="K994" s="509">
        <v>0</v>
      </c>
    </row>
    <row r="995" spans="1:11" s="509" customFormat="1">
      <c r="A995" s="508" t="s">
        <v>541</v>
      </c>
      <c r="B995" s="509" t="s">
        <v>315</v>
      </c>
      <c r="C995" s="509">
        <v>38</v>
      </c>
      <c r="D995" s="509">
        <v>0</v>
      </c>
      <c r="E995" s="509">
        <v>0</v>
      </c>
      <c r="F995" s="509">
        <v>0</v>
      </c>
      <c r="G995" s="509">
        <v>1</v>
      </c>
      <c r="H995" s="509">
        <v>0</v>
      </c>
      <c r="I995" s="509">
        <v>0</v>
      </c>
      <c r="K995" s="509">
        <v>1</v>
      </c>
    </row>
    <row r="996" spans="1:11" s="509" customFormat="1">
      <c r="A996" s="508" t="s">
        <v>541</v>
      </c>
      <c r="B996" s="509" t="s">
        <v>315</v>
      </c>
      <c r="C996" s="509" t="s">
        <v>1030</v>
      </c>
      <c r="D996" s="509">
        <v>0</v>
      </c>
      <c r="E996" s="509">
        <v>0</v>
      </c>
      <c r="F996" s="509">
        <v>0</v>
      </c>
      <c r="G996" s="509">
        <v>0</v>
      </c>
      <c r="H996" s="509">
        <v>0</v>
      </c>
      <c r="I996" s="509">
        <v>0</v>
      </c>
      <c r="K996" s="509">
        <v>0</v>
      </c>
    </row>
    <row r="997" spans="1:11" s="509" customFormat="1">
      <c r="A997" s="508" t="s">
        <v>541</v>
      </c>
      <c r="B997" s="509" t="s">
        <v>315</v>
      </c>
      <c r="C997" s="509">
        <v>39</v>
      </c>
      <c r="D997" s="509">
        <v>0</v>
      </c>
      <c r="E997" s="509">
        <v>0</v>
      </c>
      <c r="F997" s="509">
        <v>0</v>
      </c>
      <c r="G997" s="509">
        <v>0</v>
      </c>
      <c r="H997" s="509">
        <v>0</v>
      </c>
      <c r="I997" s="509">
        <v>0</v>
      </c>
      <c r="K997" s="509">
        <v>0</v>
      </c>
    </row>
    <row r="998" spans="1:11" s="509" customFormat="1">
      <c r="A998" s="508" t="s">
        <v>541</v>
      </c>
      <c r="B998" s="509" t="s">
        <v>315</v>
      </c>
      <c r="C998" s="509">
        <v>40</v>
      </c>
      <c r="D998" s="509">
        <v>0</v>
      </c>
      <c r="E998" s="509">
        <v>0</v>
      </c>
      <c r="F998" s="509">
        <v>0</v>
      </c>
      <c r="G998" s="509">
        <v>0</v>
      </c>
      <c r="H998" s="509">
        <v>0</v>
      </c>
      <c r="I998" s="509">
        <v>0</v>
      </c>
      <c r="K998" s="509">
        <v>0</v>
      </c>
    </row>
    <row r="999" spans="1:11" s="509" customFormat="1">
      <c r="A999" s="508" t="s">
        <v>541</v>
      </c>
      <c r="B999" s="509" t="s">
        <v>315</v>
      </c>
      <c r="C999" s="509">
        <v>41</v>
      </c>
      <c r="D999" s="509">
        <v>0</v>
      </c>
      <c r="E999" s="509">
        <v>0</v>
      </c>
      <c r="F999" s="509">
        <v>0</v>
      </c>
      <c r="G999" s="509">
        <v>0</v>
      </c>
      <c r="H999" s="509">
        <v>0</v>
      </c>
      <c r="I999" s="509">
        <v>0</v>
      </c>
      <c r="K999" s="509">
        <v>0</v>
      </c>
    </row>
    <row r="1000" spans="1:11" s="509" customFormat="1">
      <c r="A1000" s="508" t="s">
        <v>541</v>
      </c>
      <c r="B1000" s="509" t="s">
        <v>315</v>
      </c>
      <c r="C1000" s="509">
        <v>42</v>
      </c>
      <c r="D1000" s="509">
        <v>0</v>
      </c>
      <c r="E1000" s="509">
        <v>0</v>
      </c>
      <c r="F1000" s="509">
        <v>0</v>
      </c>
      <c r="G1000" s="509">
        <v>0</v>
      </c>
      <c r="H1000" s="509">
        <v>0</v>
      </c>
      <c r="I1000" s="509">
        <v>0</v>
      </c>
      <c r="K1000" s="509">
        <v>0</v>
      </c>
    </row>
    <row r="1001" spans="1:11" s="509" customFormat="1">
      <c r="A1001" s="508" t="s">
        <v>541</v>
      </c>
      <c r="B1001" s="509" t="s">
        <v>315</v>
      </c>
      <c r="C1001" s="509">
        <v>43</v>
      </c>
      <c r="D1001" s="509">
        <v>0</v>
      </c>
      <c r="E1001" s="509">
        <v>0</v>
      </c>
      <c r="F1001" s="509">
        <v>0</v>
      </c>
      <c r="G1001" s="509">
        <v>0</v>
      </c>
      <c r="H1001" s="509">
        <v>0</v>
      </c>
      <c r="I1001" s="509">
        <v>0</v>
      </c>
      <c r="K1001" s="509">
        <v>0</v>
      </c>
    </row>
    <row r="1002" spans="1:11" s="509" customFormat="1">
      <c r="A1002" s="508" t="s">
        <v>541</v>
      </c>
      <c r="B1002" s="509" t="s">
        <v>315</v>
      </c>
      <c r="C1002" s="509">
        <v>44</v>
      </c>
      <c r="D1002" s="509">
        <v>0</v>
      </c>
      <c r="E1002" s="509">
        <v>0</v>
      </c>
      <c r="F1002" s="509">
        <v>0</v>
      </c>
      <c r="G1002" s="509">
        <v>0</v>
      </c>
      <c r="H1002" s="509">
        <v>0</v>
      </c>
      <c r="I1002" s="509">
        <v>0</v>
      </c>
      <c r="K1002" s="509">
        <v>0</v>
      </c>
    </row>
    <row r="1003" spans="1:11" s="509" customFormat="1">
      <c r="A1003" s="508" t="s">
        <v>541</v>
      </c>
      <c r="B1003" s="509" t="s">
        <v>315</v>
      </c>
      <c r="C1003" s="509">
        <v>45</v>
      </c>
      <c r="D1003" s="509">
        <v>0</v>
      </c>
      <c r="E1003" s="509">
        <v>0</v>
      </c>
      <c r="F1003" s="509">
        <v>0</v>
      </c>
      <c r="G1003" s="509">
        <v>0</v>
      </c>
      <c r="H1003" s="509">
        <v>0</v>
      </c>
      <c r="I1003" s="509">
        <v>0</v>
      </c>
      <c r="K1003" s="509">
        <v>0</v>
      </c>
    </row>
    <row r="1004" spans="1:11" s="509" customFormat="1">
      <c r="A1004" s="508" t="s">
        <v>541</v>
      </c>
      <c r="B1004" s="509" t="s">
        <v>315</v>
      </c>
      <c r="C1004" s="509">
        <v>46</v>
      </c>
      <c r="D1004" s="509">
        <v>0</v>
      </c>
      <c r="E1004" s="509">
        <v>0</v>
      </c>
      <c r="F1004" s="509">
        <v>0</v>
      </c>
      <c r="G1004" s="509">
        <v>1</v>
      </c>
      <c r="H1004" s="509">
        <v>0</v>
      </c>
      <c r="I1004" s="509">
        <v>0</v>
      </c>
      <c r="K1004" s="509">
        <v>1</v>
      </c>
    </row>
    <row r="1005" spans="1:11" s="509" customFormat="1">
      <c r="A1005" s="508" t="s">
        <v>541</v>
      </c>
      <c r="B1005" s="509" t="s">
        <v>315</v>
      </c>
      <c r="C1005" s="509">
        <v>47</v>
      </c>
      <c r="D1005" s="509">
        <v>1</v>
      </c>
      <c r="E1005" s="509">
        <v>1</v>
      </c>
      <c r="F1005" s="509">
        <v>0</v>
      </c>
      <c r="G1005" s="509">
        <v>1</v>
      </c>
      <c r="H1005" s="509">
        <v>0</v>
      </c>
      <c r="I1005" s="509">
        <v>0</v>
      </c>
      <c r="K1005" s="509">
        <v>2</v>
      </c>
    </row>
    <row r="1006" spans="1:11" s="509" customFormat="1">
      <c r="A1006" s="508" t="s">
        <v>541</v>
      </c>
      <c r="B1006" s="509" t="s">
        <v>315</v>
      </c>
      <c r="C1006" s="509">
        <v>48</v>
      </c>
      <c r="D1006" s="509">
        <v>0</v>
      </c>
      <c r="E1006" s="509">
        <v>0</v>
      </c>
      <c r="F1006" s="509">
        <v>0</v>
      </c>
      <c r="G1006" s="509">
        <v>0</v>
      </c>
      <c r="H1006" s="509">
        <v>0</v>
      </c>
      <c r="I1006" s="509">
        <v>0</v>
      </c>
      <c r="K1006" s="509">
        <v>0</v>
      </c>
    </row>
    <row r="1007" spans="1:11" s="509" customFormat="1">
      <c r="A1007" s="508" t="s">
        <v>541</v>
      </c>
      <c r="B1007" s="509" t="s">
        <v>315</v>
      </c>
      <c r="C1007" s="509">
        <v>49</v>
      </c>
      <c r="D1007" s="509">
        <v>0</v>
      </c>
      <c r="E1007" s="509">
        <v>0</v>
      </c>
      <c r="F1007" s="509">
        <v>0</v>
      </c>
      <c r="G1007" s="509">
        <v>1</v>
      </c>
      <c r="H1007" s="509">
        <v>1</v>
      </c>
      <c r="I1007" s="509">
        <v>0</v>
      </c>
      <c r="K1007" s="509">
        <v>1</v>
      </c>
    </row>
    <row r="1008" spans="1:11" s="509" customFormat="1">
      <c r="A1008" s="508" t="s">
        <v>541</v>
      </c>
      <c r="B1008" s="509" t="s">
        <v>315</v>
      </c>
      <c r="C1008" s="509">
        <v>50</v>
      </c>
      <c r="D1008" s="509">
        <v>0</v>
      </c>
      <c r="E1008" s="509">
        <v>0</v>
      </c>
      <c r="F1008" s="509">
        <v>0</v>
      </c>
      <c r="G1008" s="509">
        <v>0</v>
      </c>
      <c r="H1008" s="509">
        <v>0</v>
      </c>
      <c r="I1008" s="509">
        <v>0</v>
      </c>
      <c r="K1008" s="509">
        <v>0</v>
      </c>
    </row>
    <row r="1009" spans="1:11" s="509" customFormat="1">
      <c r="A1009" s="508" t="s">
        <v>541</v>
      </c>
      <c r="B1009" s="509" t="s">
        <v>315</v>
      </c>
      <c r="C1009" s="509">
        <v>51</v>
      </c>
      <c r="D1009" s="509">
        <v>0</v>
      </c>
      <c r="E1009" s="509">
        <v>0</v>
      </c>
      <c r="F1009" s="509">
        <v>0</v>
      </c>
      <c r="G1009" s="509">
        <v>0</v>
      </c>
      <c r="H1009" s="509">
        <v>0</v>
      </c>
      <c r="I1009" s="509">
        <v>0</v>
      </c>
      <c r="K1009" s="509">
        <v>0</v>
      </c>
    </row>
    <row r="1010" spans="1:11" s="509" customFormat="1">
      <c r="A1010" s="508" t="s">
        <v>541</v>
      </c>
      <c r="B1010" s="509" t="s">
        <v>315</v>
      </c>
      <c r="C1010" s="509" t="s">
        <v>1031</v>
      </c>
      <c r="D1010" s="509">
        <v>1</v>
      </c>
      <c r="E1010" s="509">
        <v>0</v>
      </c>
      <c r="F1010" s="509">
        <v>0</v>
      </c>
      <c r="G1010" s="509">
        <v>0</v>
      </c>
      <c r="H1010" s="509">
        <v>0</v>
      </c>
      <c r="I1010" s="509">
        <v>0</v>
      </c>
      <c r="K1010" s="509">
        <v>1</v>
      </c>
    </row>
    <row r="1011" spans="1:11" s="509" customFormat="1">
      <c r="A1011" s="508" t="s">
        <v>541</v>
      </c>
      <c r="B1011" s="509" t="s">
        <v>315</v>
      </c>
      <c r="C1011" s="509" t="s">
        <v>1032</v>
      </c>
      <c r="D1011" s="509">
        <v>0</v>
      </c>
      <c r="E1011" s="509">
        <v>0</v>
      </c>
      <c r="F1011" s="509">
        <v>0</v>
      </c>
      <c r="G1011" s="509">
        <v>0</v>
      </c>
      <c r="H1011" s="509">
        <v>0</v>
      </c>
      <c r="I1011" s="509">
        <v>0</v>
      </c>
      <c r="K1011" s="509">
        <v>0</v>
      </c>
    </row>
    <row r="1012" spans="1:11" s="509" customFormat="1">
      <c r="A1012" s="508" t="s">
        <v>541</v>
      </c>
      <c r="B1012" s="509" t="s">
        <v>315</v>
      </c>
      <c r="C1012" s="509">
        <v>52</v>
      </c>
      <c r="D1012" s="509">
        <v>0</v>
      </c>
      <c r="E1012" s="509">
        <v>0</v>
      </c>
      <c r="F1012" s="509">
        <v>0</v>
      </c>
      <c r="G1012" s="509">
        <v>0</v>
      </c>
      <c r="H1012" s="509">
        <v>0</v>
      </c>
      <c r="I1012" s="509">
        <v>0</v>
      </c>
      <c r="K1012" s="509">
        <v>0</v>
      </c>
    </row>
    <row r="1013" spans="1:11" s="509" customFormat="1">
      <c r="A1013" s="508" t="s">
        <v>541</v>
      </c>
      <c r="B1013" s="509" t="s">
        <v>315</v>
      </c>
      <c r="C1013" s="509">
        <v>53</v>
      </c>
      <c r="D1013" s="509">
        <v>1</v>
      </c>
      <c r="E1013" s="509">
        <v>1</v>
      </c>
      <c r="F1013" s="509">
        <v>0</v>
      </c>
      <c r="G1013" s="509">
        <v>4</v>
      </c>
      <c r="H1013" s="509">
        <v>0</v>
      </c>
      <c r="I1013" s="509">
        <v>0</v>
      </c>
      <c r="K1013" s="509">
        <v>5</v>
      </c>
    </row>
    <row r="1014" spans="1:11" s="509" customFormat="1">
      <c r="A1014" s="508" t="s">
        <v>541</v>
      </c>
      <c r="B1014" s="509" t="s">
        <v>315</v>
      </c>
      <c r="C1014" s="509">
        <v>54</v>
      </c>
      <c r="D1014" s="509">
        <v>0</v>
      </c>
      <c r="E1014" s="509">
        <v>0</v>
      </c>
      <c r="F1014" s="509">
        <v>0</v>
      </c>
      <c r="G1014" s="509">
        <v>54</v>
      </c>
      <c r="H1014" s="509">
        <v>0</v>
      </c>
      <c r="I1014" s="509">
        <v>0</v>
      </c>
      <c r="K1014" s="509">
        <v>54</v>
      </c>
    </row>
    <row r="1015" spans="1:11" s="509" customFormat="1">
      <c r="A1015" s="508" t="s">
        <v>541</v>
      </c>
      <c r="B1015" s="509" t="s">
        <v>315</v>
      </c>
      <c r="C1015" s="509">
        <v>55</v>
      </c>
      <c r="D1015" s="509">
        <v>3</v>
      </c>
      <c r="E1015" s="509">
        <v>0</v>
      </c>
      <c r="F1015" s="509">
        <v>0</v>
      </c>
      <c r="G1015" s="509">
        <v>71</v>
      </c>
      <c r="H1015" s="509">
        <v>0</v>
      </c>
      <c r="I1015" s="509">
        <v>0</v>
      </c>
      <c r="K1015" s="509">
        <v>74</v>
      </c>
    </row>
    <row r="1016" spans="1:11" s="509" customFormat="1">
      <c r="A1016" s="508" t="s">
        <v>541</v>
      </c>
      <c r="B1016" s="509" t="s">
        <v>315</v>
      </c>
      <c r="C1016" s="509">
        <v>56</v>
      </c>
      <c r="D1016" s="509">
        <v>0</v>
      </c>
      <c r="E1016" s="509">
        <v>0</v>
      </c>
      <c r="F1016" s="509">
        <v>0</v>
      </c>
      <c r="G1016" s="509">
        <v>0</v>
      </c>
      <c r="H1016" s="509">
        <v>0</v>
      </c>
      <c r="I1016" s="509">
        <v>0</v>
      </c>
      <c r="K1016" s="509">
        <v>0</v>
      </c>
    </row>
    <row r="1017" spans="1:11" s="509" customFormat="1">
      <c r="A1017" s="508" t="s">
        <v>541</v>
      </c>
      <c r="B1017" s="509" t="s">
        <v>315</v>
      </c>
      <c r="C1017" s="509">
        <v>57</v>
      </c>
      <c r="D1017" s="509">
        <v>1</v>
      </c>
      <c r="E1017" s="509">
        <v>0</v>
      </c>
      <c r="F1017" s="509">
        <v>0</v>
      </c>
      <c r="G1017" s="509">
        <v>0</v>
      </c>
      <c r="H1017" s="509">
        <v>0</v>
      </c>
      <c r="I1017" s="509">
        <v>0</v>
      </c>
      <c r="K1017" s="509">
        <v>1</v>
      </c>
    </row>
    <row r="1018" spans="1:11" s="509" customFormat="1">
      <c r="A1018" s="508" t="s">
        <v>541</v>
      </c>
      <c r="B1018" s="509" t="s">
        <v>315</v>
      </c>
      <c r="C1018" s="509">
        <v>58</v>
      </c>
      <c r="D1018" s="509">
        <v>0</v>
      </c>
      <c r="E1018" s="509">
        <v>0</v>
      </c>
      <c r="F1018" s="509">
        <v>0</v>
      </c>
      <c r="G1018" s="509">
        <v>1</v>
      </c>
      <c r="H1018" s="509">
        <v>1</v>
      </c>
      <c r="I1018" s="509">
        <v>0</v>
      </c>
      <c r="K1018" s="509">
        <v>1</v>
      </c>
    </row>
    <row r="1019" spans="1:11" s="509" customFormat="1">
      <c r="A1019" s="508" t="s">
        <v>541</v>
      </c>
      <c r="B1019" s="509" t="s">
        <v>315</v>
      </c>
      <c r="C1019" s="509">
        <v>59</v>
      </c>
      <c r="D1019" s="509">
        <v>0</v>
      </c>
      <c r="E1019" s="509">
        <v>0</v>
      </c>
      <c r="F1019" s="509">
        <v>0</v>
      </c>
      <c r="G1019" s="509">
        <v>9</v>
      </c>
      <c r="H1019" s="509">
        <v>0</v>
      </c>
      <c r="I1019" s="509">
        <v>0</v>
      </c>
      <c r="K1019" s="509">
        <v>9</v>
      </c>
    </row>
    <row r="1020" spans="1:11" s="509" customFormat="1">
      <c r="A1020" s="508" t="s">
        <v>541</v>
      </c>
      <c r="B1020" s="509" t="s">
        <v>315</v>
      </c>
      <c r="C1020" s="509">
        <v>60</v>
      </c>
      <c r="D1020" s="509">
        <v>1</v>
      </c>
      <c r="E1020" s="509">
        <v>0</v>
      </c>
      <c r="F1020" s="509">
        <v>0</v>
      </c>
      <c r="G1020" s="509">
        <v>21</v>
      </c>
      <c r="H1020" s="509">
        <v>0</v>
      </c>
      <c r="I1020" s="509">
        <v>0</v>
      </c>
      <c r="K1020" s="509">
        <v>22</v>
      </c>
    </row>
    <row r="1021" spans="1:11" s="509" customFormat="1">
      <c r="A1021" s="508" t="s">
        <v>541</v>
      </c>
      <c r="B1021" s="509" t="s">
        <v>315</v>
      </c>
      <c r="C1021" s="509">
        <v>61</v>
      </c>
      <c r="D1021" s="509">
        <v>1</v>
      </c>
      <c r="E1021" s="509">
        <v>0</v>
      </c>
      <c r="F1021" s="509">
        <v>0</v>
      </c>
      <c r="G1021" s="509">
        <v>2</v>
      </c>
      <c r="H1021" s="509">
        <v>0</v>
      </c>
      <c r="I1021" s="509">
        <v>0</v>
      </c>
      <c r="K1021" s="509">
        <v>3</v>
      </c>
    </row>
    <row r="1022" spans="1:11" s="509" customFormat="1">
      <c r="A1022" s="508" t="s">
        <v>541</v>
      </c>
      <c r="B1022" s="509" t="s">
        <v>315</v>
      </c>
      <c r="C1022" s="509">
        <v>62</v>
      </c>
      <c r="D1022" s="509">
        <v>0</v>
      </c>
      <c r="E1022" s="509">
        <v>0</v>
      </c>
      <c r="F1022" s="509">
        <v>0</v>
      </c>
      <c r="G1022" s="509">
        <v>3</v>
      </c>
      <c r="H1022" s="509">
        <v>0</v>
      </c>
      <c r="I1022" s="509">
        <v>0</v>
      </c>
      <c r="K1022" s="509">
        <v>3</v>
      </c>
    </row>
    <row r="1023" spans="1:11" s="509" customFormat="1">
      <c r="A1023" s="508" t="s">
        <v>541</v>
      </c>
      <c r="B1023" s="509" t="s">
        <v>315</v>
      </c>
      <c r="C1023" s="509">
        <v>63</v>
      </c>
      <c r="D1023" s="509">
        <v>8</v>
      </c>
      <c r="E1023" s="509">
        <v>6</v>
      </c>
      <c r="F1023" s="509">
        <v>0</v>
      </c>
      <c r="G1023" s="509">
        <v>15</v>
      </c>
      <c r="H1023" s="509">
        <v>8</v>
      </c>
      <c r="I1023" s="509">
        <v>0</v>
      </c>
      <c r="K1023" s="509">
        <v>23</v>
      </c>
    </row>
    <row r="1024" spans="1:11" s="509" customFormat="1">
      <c r="A1024" s="508" t="s">
        <v>541</v>
      </c>
      <c r="B1024" s="509" t="s">
        <v>315</v>
      </c>
      <c r="C1024" s="509" t="s">
        <v>1033</v>
      </c>
      <c r="D1024" s="509">
        <v>0</v>
      </c>
      <c r="E1024" s="509">
        <v>0</v>
      </c>
      <c r="F1024" s="509">
        <v>0</v>
      </c>
      <c r="G1024" s="509">
        <v>0</v>
      </c>
      <c r="H1024" s="509">
        <v>0</v>
      </c>
      <c r="I1024" s="509">
        <v>0</v>
      </c>
      <c r="K1024" s="509">
        <v>0</v>
      </c>
    </row>
    <row r="1025" spans="1:11" s="509" customFormat="1">
      <c r="A1025" s="508" t="s">
        <v>541</v>
      </c>
      <c r="B1025" s="509" t="s">
        <v>315</v>
      </c>
      <c r="C1025" s="509" t="s">
        <v>1034</v>
      </c>
      <c r="D1025" s="509">
        <v>0</v>
      </c>
      <c r="E1025" s="509">
        <v>0</v>
      </c>
      <c r="F1025" s="509">
        <v>0</v>
      </c>
      <c r="G1025" s="509">
        <v>0</v>
      </c>
      <c r="H1025" s="509">
        <v>0</v>
      </c>
      <c r="I1025" s="509">
        <v>0</v>
      </c>
      <c r="K1025" s="509">
        <v>0</v>
      </c>
    </row>
    <row r="1026" spans="1:11" s="509" customFormat="1">
      <c r="A1026" s="508" t="s">
        <v>541</v>
      </c>
      <c r="B1026" s="509" t="s">
        <v>315</v>
      </c>
      <c r="C1026" s="509">
        <v>64</v>
      </c>
      <c r="D1026" s="509">
        <v>0</v>
      </c>
      <c r="E1026" s="509">
        <v>0</v>
      </c>
      <c r="F1026" s="509">
        <v>0</v>
      </c>
      <c r="G1026" s="509">
        <v>0</v>
      </c>
      <c r="H1026" s="509">
        <v>0</v>
      </c>
      <c r="I1026" s="509">
        <v>0</v>
      </c>
      <c r="K1026" s="509">
        <v>0</v>
      </c>
    </row>
    <row r="1027" spans="1:11" s="509" customFormat="1">
      <c r="A1027" s="508" t="s">
        <v>541</v>
      </c>
      <c r="B1027" s="509" t="s">
        <v>315</v>
      </c>
      <c r="C1027" s="509" t="s">
        <v>1035</v>
      </c>
      <c r="D1027" s="509">
        <v>6</v>
      </c>
      <c r="E1027" s="509">
        <v>1</v>
      </c>
      <c r="F1027" s="509">
        <v>0</v>
      </c>
      <c r="G1027" s="509">
        <v>8</v>
      </c>
      <c r="H1027" s="509">
        <v>1</v>
      </c>
      <c r="I1027" s="509">
        <v>0</v>
      </c>
      <c r="K1027" s="509">
        <v>14</v>
      </c>
    </row>
    <row r="1028" spans="1:11" s="509" customFormat="1">
      <c r="A1028" s="508" t="s">
        <v>541</v>
      </c>
      <c r="B1028" s="509" t="s">
        <v>315</v>
      </c>
      <c r="C1028" s="509">
        <v>65</v>
      </c>
      <c r="D1028" s="509">
        <v>29</v>
      </c>
      <c r="E1028" s="509">
        <v>18</v>
      </c>
      <c r="F1028" s="509">
        <v>0</v>
      </c>
      <c r="G1028" s="509">
        <v>53</v>
      </c>
      <c r="H1028" s="509">
        <v>32</v>
      </c>
      <c r="I1028" s="509">
        <v>0</v>
      </c>
      <c r="K1028" s="509">
        <v>82</v>
      </c>
    </row>
    <row r="1029" spans="1:11" s="509" customFormat="1">
      <c r="A1029" s="508" t="s">
        <v>541</v>
      </c>
      <c r="B1029" s="509" t="s">
        <v>315</v>
      </c>
      <c r="C1029" s="509">
        <v>66</v>
      </c>
      <c r="D1029" s="509">
        <v>4</v>
      </c>
      <c r="E1029" s="509">
        <v>4</v>
      </c>
      <c r="F1029" s="509">
        <v>0</v>
      </c>
      <c r="G1029" s="509">
        <v>7</v>
      </c>
      <c r="H1029" s="509">
        <v>6</v>
      </c>
      <c r="I1029" s="509">
        <v>0</v>
      </c>
      <c r="K1029" s="509">
        <v>11</v>
      </c>
    </row>
    <row r="1030" spans="1:11" s="509" customFormat="1">
      <c r="A1030" s="508" t="s">
        <v>541</v>
      </c>
      <c r="B1030" s="509" t="s">
        <v>315</v>
      </c>
      <c r="C1030" s="509" t="s">
        <v>1036</v>
      </c>
      <c r="D1030" s="509">
        <v>0</v>
      </c>
      <c r="E1030" s="509">
        <v>0</v>
      </c>
      <c r="F1030" s="509">
        <v>0</v>
      </c>
      <c r="G1030" s="509">
        <v>0</v>
      </c>
      <c r="H1030" s="509">
        <v>0</v>
      </c>
      <c r="I1030" s="509">
        <v>0</v>
      </c>
      <c r="K1030" s="509">
        <v>0</v>
      </c>
    </row>
    <row r="1031" spans="1:11" s="509" customFormat="1">
      <c r="A1031" s="508" t="s">
        <v>541</v>
      </c>
      <c r="B1031" s="509" t="s">
        <v>315</v>
      </c>
      <c r="C1031" s="509" t="s">
        <v>1037</v>
      </c>
      <c r="D1031" s="509">
        <v>87</v>
      </c>
      <c r="E1031" s="509">
        <v>0</v>
      </c>
      <c r="F1031" s="509">
        <v>0</v>
      </c>
      <c r="G1031" s="509">
        <v>681</v>
      </c>
      <c r="H1031" s="509">
        <v>0</v>
      </c>
      <c r="I1031" s="509">
        <v>0</v>
      </c>
      <c r="K1031" s="509">
        <v>768</v>
      </c>
    </row>
    <row r="1032" spans="1:11" s="509" customFormat="1">
      <c r="A1032" s="508" t="s">
        <v>541</v>
      </c>
      <c r="B1032" s="509" t="s">
        <v>315</v>
      </c>
      <c r="C1032" s="509" t="s">
        <v>1038</v>
      </c>
      <c r="D1032" s="509">
        <v>9</v>
      </c>
      <c r="E1032" s="509">
        <v>0</v>
      </c>
      <c r="F1032" s="509">
        <v>0</v>
      </c>
      <c r="G1032" s="509">
        <v>19</v>
      </c>
      <c r="H1032" s="509">
        <v>0</v>
      </c>
      <c r="I1032" s="509">
        <v>0</v>
      </c>
      <c r="K1032" s="509">
        <v>28</v>
      </c>
    </row>
    <row r="1033" spans="1:11" s="509" customFormat="1">
      <c r="A1033" s="508" t="s">
        <v>541</v>
      </c>
      <c r="B1033" s="509" t="s">
        <v>315</v>
      </c>
      <c r="C1033" s="509" t="s">
        <v>1039</v>
      </c>
      <c r="D1033" s="509">
        <v>2</v>
      </c>
      <c r="E1033" s="509">
        <v>0</v>
      </c>
      <c r="F1033" s="509">
        <v>0</v>
      </c>
      <c r="G1033" s="509">
        <v>8</v>
      </c>
      <c r="H1033" s="509">
        <v>0</v>
      </c>
      <c r="I1033" s="509">
        <v>0</v>
      </c>
      <c r="K1033" s="509">
        <v>10</v>
      </c>
    </row>
    <row r="1034" spans="1:11" s="509" customFormat="1">
      <c r="A1034" s="508" t="s">
        <v>541</v>
      </c>
      <c r="B1034" s="509" t="s">
        <v>315</v>
      </c>
      <c r="C1034" s="509" t="s">
        <v>1040</v>
      </c>
      <c r="D1034" s="509">
        <v>9</v>
      </c>
      <c r="E1034" s="509">
        <v>0</v>
      </c>
      <c r="F1034" s="509">
        <v>0</v>
      </c>
      <c r="G1034" s="509">
        <v>18</v>
      </c>
      <c r="H1034" s="509">
        <v>0</v>
      </c>
      <c r="I1034" s="509">
        <v>0</v>
      </c>
      <c r="K1034" s="509">
        <v>27</v>
      </c>
    </row>
    <row r="1035" spans="1:11" s="509" customFormat="1">
      <c r="A1035" s="508" t="s">
        <v>541</v>
      </c>
      <c r="B1035" s="509" t="s">
        <v>315</v>
      </c>
      <c r="C1035" s="509" t="s">
        <v>1041</v>
      </c>
      <c r="D1035" s="509">
        <v>0</v>
      </c>
      <c r="E1035" s="509">
        <v>0</v>
      </c>
      <c r="F1035" s="509">
        <v>0</v>
      </c>
      <c r="G1035" s="509">
        <v>1</v>
      </c>
      <c r="H1035" s="509">
        <v>0</v>
      </c>
      <c r="I1035" s="509">
        <v>0</v>
      </c>
      <c r="K1035" s="509">
        <v>1</v>
      </c>
    </row>
    <row r="1036" spans="1:11" s="509" customFormat="1">
      <c r="A1036" s="508" t="s">
        <v>541</v>
      </c>
      <c r="B1036" s="509" t="s">
        <v>315</v>
      </c>
      <c r="C1036" s="509" t="s">
        <v>1042</v>
      </c>
      <c r="D1036" s="509">
        <v>0</v>
      </c>
      <c r="E1036" s="509">
        <v>0</v>
      </c>
      <c r="F1036" s="509">
        <v>0</v>
      </c>
      <c r="G1036" s="509">
        <v>0</v>
      </c>
      <c r="H1036" s="509">
        <v>0</v>
      </c>
      <c r="I1036" s="509">
        <v>0</v>
      </c>
      <c r="K1036" s="509">
        <v>0</v>
      </c>
    </row>
    <row r="1037" spans="1:11" s="509" customFormat="1">
      <c r="A1037" s="508" t="s">
        <v>541</v>
      </c>
      <c r="B1037" s="509" t="s">
        <v>315</v>
      </c>
      <c r="C1037" s="509">
        <v>67</v>
      </c>
      <c r="D1037" s="509">
        <v>6</v>
      </c>
      <c r="E1037" s="509">
        <v>1</v>
      </c>
      <c r="F1037" s="509">
        <v>0</v>
      </c>
      <c r="G1037" s="509">
        <v>196</v>
      </c>
      <c r="H1037" s="509">
        <v>5</v>
      </c>
      <c r="I1037" s="509">
        <v>0</v>
      </c>
      <c r="K1037" s="509">
        <v>202</v>
      </c>
    </row>
    <row r="1038" spans="1:11" s="509" customFormat="1">
      <c r="A1038" s="508" t="s">
        <v>541</v>
      </c>
      <c r="B1038" s="509" t="s">
        <v>315</v>
      </c>
      <c r="C1038" s="509">
        <v>68</v>
      </c>
      <c r="D1038" s="509">
        <v>0</v>
      </c>
      <c r="E1038" s="509">
        <v>0</v>
      </c>
      <c r="F1038" s="509">
        <v>0</v>
      </c>
      <c r="G1038" s="509">
        <v>35</v>
      </c>
      <c r="H1038" s="509">
        <v>14</v>
      </c>
      <c r="I1038" s="509">
        <v>0</v>
      </c>
      <c r="K1038" s="509">
        <v>35</v>
      </c>
    </row>
    <row r="1039" spans="1:11" s="509" customFormat="1">
      <c r="A1039" s="508" t="s">
        <v>541</v>
      </c>
      <c r="B1039" s="509" t="s">
        <v>315</v>
      </c>
      <c r="C1039" s="509" t="s">
        <v>1043</v>
      </c>
      <c r="D1039" s="509">
        <v>5</v>
      </c>
      <c r="E1039" s="509">
        <v>1</v>
      </c>
      <c r="F1039" s="509">
        <v>0</v>
      </c>
      <c r="G1039" s="509">
        <v>3</v>
      </c>
      <c r="H1039" s="509">
        <v>0</v>
      </c>
      <c r="I1039" s="509">
        <v>0</v>
      </c>
      <c r="K1039" s="509">
        <v>8</v>
      </c>
    </row>
    <row r="1040" spans="1:11" s="509" customFormat="1">
      <c r="A1040" s="508" t="s">
        <v>541</v>
      </c>
      <c r="B1040" s="509" t="s">
        <v>315</v>
      </c>
      <c r="C1040" s="509">
        <v>69</v>
      </c>
      <c r="D1040" s="509">
        <v>0</v>
      </c>
      <c r="E1040" s="509">
        <v>0</v>
      </c>
      <c r="F1040" s="509">
        <v>0</v>
      </c>
      <c r="G1040" s="509">
        <v>1</v>
      </c>
      <c r="H1040" s="509">
        <v>0</v>
      </c>
      <c r="I1040" s="509">
        <v>0</v>
      </c>
      <c r="K1040" s="509">
        <v>1</v>
      </c>
    </row>
    <row r="1041" spans="1:11" s="509" customFormat="1">
      <c r="A1041" s="508" t="s">
        <v>541</v>
      </c>
      <c r="B1041" s="509" t="s">
        <v>315</v>
      </c>
      <c r="C1041" s="509" t="s">
        <v>1044</v>
      </c>
      <c r="D1041" s="509">
        <v>2</v>
      </c>
      <c r="E1041" s="509">
        <v>0</v>
      </c>
      <c r="F1041" s="509">
        <v>0</v>
      </c>
      <c r="G1041" s="509">
        <v>1</v>
      </c>
      <c r="H1041" s="509">
        <v>0</v>
      </c>
      <c r="I1041" s="509">
        <v>0</v>
      </c>
      <c r="K1041" s="509">
        <v>3</v>
      </c>
    </row>
    <row r="1042" spans="1:11" s="509" customFormat="1">
      <c r="A1042" s="508" t="s">
        <v>541</v>
      </c>
      <c r="B1042" s="509" t="s">
        <v>315</v>
      </c>
      <c r="C1042" s="509" t="s">
        <v>1045</v>
      </c>
      <c r="K1042" s="509">
        <v>0</v>
      </c>
    </row>
    <row r="1043" spans="1:11" s="509" customFormat="1">
      <c r="A1043" s="508" t="s">
        <v>541</v>
      </c>
      <c r="B1043" s="509" t="s">
        <v>315</v>
      </c>
      <c r="C1043" s="509">
        <v>70</v>
      </c>
      <c r="D1043" s="509">
        <v>0</v>
      </c>
      <c r="E1043" s="509">
        <v>0</v>
      </c>
      <c r="F1043" s="509">
        <v>0</v>
      </c>
      <c r="G1043" s="509">
        <v>1</v>
      </c>
      <c r="H1043" s="509">
        <v>0</v>
      </c>
      <c r="I1043" s="509">
        <v>0</v>
      </c>
      <c r="K1043" s="509">
        <v>1</v>
      </c>
    </row>
    <row r="1044" spans="1:11" s="509" customFormat="1">
      <c r="A1044" s="508" t="s">
        <v>541</v>
      </c>
      <c r="B1044" s="509" t="s">
        <v>315</v>
      </c>
      <c r="C1044" s="509" t="s">
        <v>1046</v>
      </c>
      <c r="D1044" s="509">
        <v>0</v>
      </c>
      <c r="E1044" s="509">
        <v>0</v>
      </c>
      <c r="F1044" s="509">
        <v>0</v>
      </c>
      <c r="G1044" s="509">
        <v>3</v>
      </c>
      <c r="H1044" s="509">
        <v>0</v>
      </c>
      <c r="I1044" s="509">
        <v>0</v>
      </c>
      <c r="K1044" s="509">
        <v>3</v>
      </c>
    </row>
    <row r="1045" spans="1:11" s="509" customFormat="1">
      <c r="A1045" s="508" t="s">
        <v>541</v>
      </c>
      <c r="B1045" s="509" t="s">
        <v>315</v>
      </c>
      <c r="C1045" s="509">
        <v>71</v>
      </c>
      <c r="D1045" s="509">
        <v>1</v>
      </c>
      <c r="E1045" s="509">
        <v>0</v>
      </c>
      <c r="F1045" s="509">
        <v>0</v>
      </c>
      <c r="G1045" s="509">
        <v>489</v>
      </c>
      <c r="H1045" s="509">
        <v>0</v>
      </c>
      <c r="I1045" s="509">
        <v>0</v>
      </c>
      <c r="K1045" s="509">
        <v>490</v>
      </c>
    </row>
    <row r="1046" spans="1:11" s="509" customFormat="1">
      <c r="A1046" s="508" t="s">
        <v>541</v>
      </c>
      <c r="B1046" s="509" t="s">
        <v>315</v>
      </c>
      <c r="C1046" s="509" t="s">
        <v>1047</v>
      </c>
      <c r="D1046" s="509">
        <v>7</v>
      </c>
      <c r="E1046" s="509">
        <v>5</v>
      </c>
      <c r="F1046" s="509">
        <v>0</v>
      </c>
      <c r="G1046" s="509">
        <v>45</v>
      </c>
      <c r="H1046" s="509">
        <v>19</v>
      </c>
      <c r="I1046" s="509">
        <v>0</v>
      </c>
      <c r="K1046" s="509">
        <v>52</v>
      </c>
    </row>
    <row r="1047" spans="1:11" s="509" customFormat="1">
      <c r="A1047" s="508" t="s">
        <v>541</v>
      </c>
      <c r="B1047" s="509" t="s">
        <v>315</v>
      </c>
      <c r="C1047" s="509" t="s">
        <v>1048</v>
      </c>
      <c r="D1047" s="509">
        <v>1</v>
      </c>
      <c r="E1047" s="509">
        <v>0</v>
      </c>
      <c r="F1047" s="509">
        <v>0</v>
      </c>
      <c r="G1047" s="509">
        <v>13</v>
      </c>
      <c r="H1047" s="509">
        <v>2</v>
      </c>
      <c r="I1047" s="509">
        <v>0</v>
      </c>
      <c r="K1047" s="509">
        <v>14</v>
      </c>
    </row>
    <row r="1048" spans="1:11" s="509" customFormat="1">
      <c r="A1048" s="508" t="s">
        <v>541</v>
      </c>
      <c r="B1048" s="509" t="s">
        <v>315</v>
      </c>
      <c r="C1048" s="509" t="s">
        <v>1049</v>
      </c>
      <c r="D1048" s="509">
        <v>3</v>
      </c>
      <c r="E1048" s="509">
        <v>0</v>
      </c>
      <c r="F1048" s="509">
        <v>0</v>
      </c>
      <c r="G1048" s="509">
        <v>9</v>
      </c>
      <c r="H1048" s="509">
        <v>0</v>
      </c>
      <c r="I1048" s="509">
        <v>0</v>
      </c>
      <c r="K1048" s="509">
        <v>12</v>
      </c>
    </row>
    <row r="1049" spans="1:11" s="509" customFormat="1">
      <c r="A1049" s="508" t="s">
        <v>541</v>
      </c>
      <c r="B1049" s="509" t="s">
        <v>315</v>
      </c>
      <c r="C1049" s="509" t="s">
        <v>1050</v>
      </c>
      <c r="D1049" s="509">
        <v>1</v>
      </c>
      <c r="E1049" s="509">
        <v>1</v>
      </c>
      <c r="F1049" s="509">
        <v>0</v>
      </c>
      <c r="G1049" s="509">
        <v>13</v>
      </c>
      <c r="H1049" s="509">
        <v>13</v>
      </c>
      <c r="I1049" s="509">
        <v>0</v>
      </c>
      <c r="K1049" s="509">
        <v>14</v>
      </c>
    </row>
    <row r="1050" spans="1:11" s="509" customFormat="1">
      <c r="A1050" s="508" t="s">
        <v>541</v>
      </c>
      <c r="B1050" s="509" t="s">
        <v>315</v>
      </c>
      <c r="C1050" s="509" t="s">
        <v>1051</v>
      </c>
      <c r="D1050" s="509">
        <v>0</v>
      </c>
      <c r="E1050" s="509">
        <v>0</v>
      </c>
      <c r="F1050" s="509">
        <v>0</v>
      </c>
      <c r="G1050" s="509">
        <v>0</v>
      </c>
      <c r="H1050" s="509">
        <v>0</v>
      </c>
      <c r="I1050" s="509">
        <v>0</v>
      </c>
      <c r="K1050" s="509">
        <v>0</v>
      </c>
    </row>
    <row r="1051" spans="1:11" s="509" customFormat="1">
      <c r="A1051" s="508" t="s">
        <v>541</v>
      </c>
      <c r="B1051" s="509" t="s">
        <v>315</v>
      </c>
      <c r="C1051" s="509">
        <v>72</v>
      </c>
      <c r="D1051" s="509">
        <v>125</v>
      </c>
      <c r="E1051" s="509">
        <v>1</v>
      </c>
      <c r="F1051" s="509">
        <v>0</v>
      </c>
      <c r="G1051" s="509">
        <v>18</v>
      </c>
      <c r="H1051" s="509">
        <v>0</v>
      </c>
      <c r="I1051" s="509">
        <v>0</v>
      </c>
      <c r="K1051" s="509">
        <v>143</v>
      </c>
    </row>
    <row r="1052" spans="1:11" s="509" customFormat="1">
      <c r="A1052" s="508" t="s">
        <v>541</v>
      </c>
      <c r="B1052" s="509" t="s">
        <v>315</v>
      </c>
      <c r="C1052" s="509">
        <v>73</v>
      </c>
      <c r="D1052" s="509">
        <v>31</v>
      </c>
      <c r="E1052" s="509">
        <v>0</v>
      </c>
      <c r="F1052" s="509">
        <v>0</v>
      </c>
      <c r="G1052" s="509">
        <v>0</v>
      </c>
      <c r="H1052" s="509">
        <v>0</v>
      </c>
      <c r="I1052" s="509">
        <v>0</v>
      </c>
      <c r="K1052" s="509">
        <v>31</v>
      </c>
    </row>
    <row r="1053" spans="1:11" s="509" customFormat="1">
      <c r="A1053" s="508" t="s">
        <v>541</v>
      </c>
      <c r="B1053" s="509" t="s">
        <v>315</v>
      </c>
      <c r="C1053" s="509">
        <v>74</v>
      </c>
      <c r="D1053" s="509">
        <v>15</v>
      </c>
      <c r="E1053" s="509">
        <v>2</v>
      </c>
      <c r="F1053" s="509">
        <v>0</v>
      </c>
      <c r="G1053" s="509">
        <v>3</v>
      </c>
      <c r="H1053" s="509">
        <v>1</v>
      </c>
      <c r="I1053" s="509">
        <v>0</v>
      </c>
      <c r="K1053" s="509">
        <v>18</v>
      </c>
    </row>
    <row r="1054" spans="1:11" s="509" customFormat="1">
      <c r="A1054" s="508" t="s">
        <v>541</v>
      </c>
      <c r="B1054" s="509" t="s">
        <v>315</v>
      </c>
      <c r="C1054" s="509" t="s">
        <v>4570</v>
      </c>
      <c r="D1054" s="509">
        <v>1</v>
      </c>
      <c r="E1054" s="509">
        <v>0</v>
      </c>
      <c r="F1054" s="509">
        <v>0</v>
      </c>
      <c r="G1054" s="509">
        <v>0</v>
      </c>
      <c r="H1054" s="509">
        <v>0</v>
      </c>
      <c r="I1054" s="509">
        <v>0</v>
      </c>
      <c r="K1054" s="509">
        <v>1</v>
      </c>
    </row>
    <row r="1055" spans="1:11" s="509" customFormat="1">
      <c r="A1055" s="508" t="s">
        <v>541</v>
      </c>
      <c r="B1055" s="509" t="s">
        <v>315</v>
      </c>
      <c r="C1055" s="509" t="s">
        <v>4571</v>
      </c>
      <c r="D1055" s="509">
        <v>457</v>
      </c>
      <c r="E1055" s="509">
        <v>43</v>
      </c>
      <c r="F1055" s="509">
        <v>0</v>
      </c>
      <c r="G1055" s="509">
        <v>3574</v>
      </c>
      <c r="H1055" s="509">
        <v>110</v>
      </c>
      <c r="I1055" s="509">
        <v>0</v>
      </c>
      <c r="K1055" s="509">
        <v>4031</v>
      </c>
    </row>
    <row r="1056" spans="1:11" s="509" customFormat="1">
      <c r="A1056" s="508" t="s">
        <v>542</v>
      </c>
      <c r="B1056" s="509" t="s">
        <v>316</v>
      </c>
      <c r="C1056" s="509">
        <v>1</v>
      </c>
      <c r="K1056" s="509">
        <v>0</v>
      </c>
    </row>
    <row r="1057" spans="1:11" s="509" customFormat="1">
      <c r="A1057" s="508" t="s">
        <v>542</v>
      </c>
      <c r="B1057" s="509" t="s">
        <v>316</v>
      </c>
      <c r="C1057" s="509" t="s">
        <v>1023</v>
      </c>
      <c r="G1057" s="509">
        <v>13</v>
      </c>
      <c r="K1057" s="509">
        <v>13</v>
      </c>
    </row>
    <row r="1058" spans="1:11" s="509" customFormat="1">
      <c r="A1058" s="508" t="s">
        <v>542</v>
      </c>
      <c r="B1058" s="509" t="s">
        <v>316</v>
      </c>
      <c r="C1058" s="509">
        <v>2</v>
      </c>
      <c r="D1058" s="509">
        <v>1</v>
      </c>
      <c r="G1058" s="509">
        <v>10</v>
      </c>
      <c r="K1058" s="509">
        <v>11</v>
      </c>
    </row>
    <row r="1059" spans="1:11" s="509" customFormat="1">
      <c r="A1059" s="508" t="s">
        <v>542</v>
      </c>
      <c r="B1059" s="509" t="s">
        <v>316</v>
      </c>
      <c r="C1059" s="509">
        <v>3</v>
      </c>
      <c r="G1059" s="509">
        <v>7</v>
      </c>
      <c r="K1059" s="509">
        <v>7</v>
      </c>
    </row>
    <row r="1060" spans="1:11" s="509" customFormat="1">
      <c r="A1060" s="508" t="s">
        <v>542</v>
      </c>
      <c r="B1060" s="509" t="s">
        <v>316</v>
      </c>
      <c r="C1060" s="509">
        <v>4</v>
      </c>
      <c r="G1060" s="509">
        <v>4</v>
      </c>
      <c r="K1060" s="509">
        <v>4</v>
      </c>
    </row>
    <row r="1061" spans="1:11" s="509" customFormat="1">
      <c r="A1061" s="508" t="s">
        <v>542</v>
      </c>
      <c r="B1061" s="509" t="s">
        <v>316</v>
      </c>
      <c r="C1061" s="509">
        <v>5</v>
      </c>
      <c r="G1061" s="509">
        <v>2</v>
      </c>
      <c r="K1061" s="509">
        <v>2</v>
      </c>
    </row>
    <row r="1062" spans="1:11" s="509" customFormat="1">
      <c r="A1062" s="508" t="s">
        <v>542</v>
      </c>
      <c r="B1062" s="509" t="s">
        <v>316</v>
      </c>
      <c r="C1062" s="509">
        <v>6</v>
      </c>
      <c r="K1062" s="509">
        <v>0</v>
      </c>
    </row>
    <row r="1063" spans="1:11" s="509" customFormat="1">
      <c r="A1063" s="508" t="s">
        <v>542</v>
      </c>
      <c r="B1063" s="509" t="s">
        <v>316</v>
      </c>
      <c r="C1063" s="509">
        <v>7</v>
      </c>
      <c r="K1063" s="509">
        <v>0</v>
      </c>
    </row>
    <row r="1064" spans="1:11" s="509" customFormat="1">
      <c r="A1064" s="508" t="s">
        <v>542</v>
      </c>
      <c r="B1064" s="509" t="s">
        <v>316</v>
      </c>
      <c r="C1064" s="509">
        <v>8</v>
      </c>
      <c r="G1064" s="509">
        <v>2</v>
      </c>
      <c r="K1064" s="509">
        <v>2</v>
      </c>
    </row>
    <row r="1065" spans="1:11" s="509" customFormat="1">
      <c r="A1065" s="508" t="s">
        <v>542</v>
      </c>
      <c r="B1065" s="509" t="s">
        <v>316</v>
      </c>
      <c r="C1065" s="509">
        <v>9</v>
      </c>
      <c r="K1065" s="509">
        <v>0</v>
      </c>
    </row>
    <row r="1066" spans="1:11" s="509" customFormat="1">
      <c r="A1066" s="508" t="s">
        <v>542</v>
      </c>
      <c r="B1066" s="509" t="s">
        <v>316</v>
      </c>
      <c r="C1066" s="509">
        <v>10</v>
      </c>
      <c r="D1066" s="509">
        <v>2</v>
      </c>
      <c r="G1066" s="509">
        <v>5</v>
      </c>
      <c r="K1066" s="509">
        <v>7</v>
      </c>
    </row>
    <row r="1067" spans="1:11" s="509" customFormat="1">
      <c r="A1067" s="508" t="s">
        <v>542</v>
      </c>
      <c r="B1067" s="509" t="s">
        <v>316</v>
      </c>
      <c r="C1067" s="509">
        <v>11</v>
      </c>
      <c r="G1067" s="509">
        <v>3</v>
      </c>
      <c r="K1067" s="509">
        <v>3</v>
      </c>
    </row>
    <row r="1068" spans="1:11" s="509" customFormat="1">
      <c r="A1068" s="508" t="s">
        <v>542</v>
      </c>
      <c r="B1068" s="509" t="s">
        <v>316</v>
      </c>
      <c r="C1068" s="509">
        <v>12</v>
      </c>
      <c r="K1068" s="509">
        <v>0</v>
      </c>
    </row>
    <row r="1069" spans="1:11" s="509" customFormat="1">
      <c r="A1069" s="508" t="s">
        <v>542</v>
      </c>
      <c r="B1069" s="509" t="s">
        <v>316</v>
      </c>
      <c r="C1069" s="509">
        <v>13</v>
      </c>
      <c r="K1069" s="509">
        <v>0</v>
      </c>
    </row>
    <row r="1070" spans="1:11" s="509" customFormat="1">
      <c r="A1070" s="508" t="s">
        <v>542</v>
      </c>
      <c r="B1070" s="509" t="s">
        <v>316</v>
      </c>
      <c r="C1070" s="509">
        <v>14</v>
      </c>
      <c r="K1070" s="509">
        <v>0</v>
      </c>
    </row>
    <row r="1071" spans="1:11" s="509" customFormat="1">
      <c r="A1071" s="508" t="s">
        <v>542</v>
      </c>
      <c r="B1071" s="509" t="s">
        <v>316</v>
      </c>
      <c r="C1071" s="509">
        <v>15</v>
      </c>
      <c r="K1071" s="509">
        <v>0</v>
      </c>
    </row>
    <row r="1072" spans="1:11" s="509" customFormat="1">
      <c r="A1072" s="508" t="s">
        <v>542</v>
      </c>
      <c r="B1072" s="509" t="s">
        <v>316</v>
      </c>
      <c r="C1072" s="509">
        <v>16</v>
      </c>
      <c r="G1072" s="509">
        <v>3</v>
      </c>
      <c r="K1072" s="509">
        <v>3</v>
      </c>
    </row>
    <row r="1073" spans="1:11" s="509" customFormat="1">
      <c r="A1073" s="508" t="s">
        <v>542</v>
      </c>
      <c r="B1073" s="509" t="s">
        <v>316</v>
      </c>
      <c r="C1073" s="509">
        <v>17</v>
      </c>
      <c r="G1073" s="509">
        <v>18</v>
      </c>
      <c r="K1073" s="509">
        <v>18</v>
      </c>
    </row>
    <row r="1074" spans="1:11" s="509" customFormat="1">
      <c r="A1074" s="508" t="s">
        <v>542</v>
      </c>
      <c r="B1074" s="509" t="s">
        <v>316</v>
      </c>
      <c r="C1074" s="509">
        <v>18</v>
      </c>
      <c r="K1074" s="509">
        <v>0</v>
      </c>
    </row>
    <row r="1075" spans="1:11" s="509" customFormat="1">
      <c r="A1075" s="508" t="s">
        <v>542</v>
      </c>
      <c r="B1075" s="509" t="s">
        <v>316</v>
      </c>
      <c r="C1075" s="509" t="s">
        <v>1024</v>
      </c>
      <c r="K1075" s="509">
        <v>0</v>
      </c>
    </row>
    <row r="1076" spans="1:11" s="509" customFormat="1">
      <c r="A1076" s="508" t="s">
        <v>542</v>
      </c>
      <c r="B1076" s="509" t="s">
        <v>316</v>
      </c>
      <c r="C1076" s="509" t="s">
        <v>1025</v>
      </c>
      <c r="K1076" s="509">
        <v>0</v>
      </c>
    </row>
    <row r="1077" spans="1:11" s="509" customFormat="1">
      <c r="A1077" s="508" t="s">
        <v>542</v>
      </c>
      <c r="B1077" s="509" t="s">
        <v>316</v>
      </c>
      <c r="C1077" s="509">
        <v>19</v>
      </c>
      <c r="G1077" s="509">
        <v>2</v>
      </c>
      <c r="K1077" s="509">
        <v>2</v>
      </c>
    </row>
    <row r="1078" spans="1:11" s="509" customFormat="1">
      <c r="A1078" s="508" t="s">
        <v>542</v>
      </c>
      <c r="B1078" s="509" t="s">
        <v>316</v>
      </c>
      <c r="C1078" s="509">
        <v>20</v>
      </c>
      <c r="K1078" s="509">
        <v>0</v>
      </c>
    </row>
    <row r="1079" spans="1:11" s="509" customFormat="1">
      <c r="A1079" s="508" t="s">
        <v>542</v>
      </c>
      <c r="B1079" s="509" t="s">
        <v>316</v>
      </c>
      <c r="C1079" s="509">
        <v>21</v>
      </c>
      <c r="K1079" s="509">
        <v>0</v>
      </c>
    </row>
    <row r="1080" spans="1:11" s="509" customFormat="1">
      <c r="A1080" s="508" t="s">
        <v>542</v>
      </c>
      <c r="B1080" s="509" t="s">
        <v>316</v>
      </c>
      <c r="C1080" s="509" t="s">
        <v>1026</v>
      </c>
      <c r="K1080" s="509">
        <v>0</v>
      </c>
    </row>
    <row r="1081" spans="1:11" s="509" customFormat="1">
      <c r="A1081" s="508" t="s">
        <v>542</v>
      </c>
      <c r="B1081" s="509" t="s">
        <v>316</v>
      </c>
      <c r="C1081" s="509" t="s">
        <v>1027</v>
      </c>
      <c r="K1081" s="509">
        <v>0</v>
      </c>
    </row>
    <row r="1082" spans="1:11" s="509" customFormat="1">
      <c r="A1082" s="508" t="s">
        <v>542</v>
      </c>
      <c r="B1082" s="509" t="s">
        <v>316</v>
      </c>
      <c r="C1082" s="509" t="s">
        <v>1028</v>
      </c>
      <c r="K1082" s="509">
        <v>0</v>
      </c>
    </row>
    <row r="1083" spans="1:11" s="509" customFormat="1">
      <c r="A1083" s="508" t="s">
        <v>542</v>
      </c>
      <c r="B1083" s="509" t="s">
        <v>316</v>
      </c>
      <c r="C1083" s="509">
        <v>22</v>
      </c>
      <c r="K1083" s="509">
        <v>0</v>
      </c>
    </row>
    <row r="1084" spans="1:11" s="509" customFormat="1">
      <c r="A1084" s="508" t="s">
        <v>542</v>
      </c>
      <c r="B1084" s="509" t="s">
        <v>316</v>
      </c>
      <c r="C1084" s="509">
        <v>23</v>
      </c>
      <c r="K1084" s="509">
        <v>0</v>
      </c>
    </row>
    <row r="1085" spans="1:11" s="509" customFormat="1">
      <c r="A1085" s="508" t="s">
        <v>542</v>
      </c>
      <c r="B1085" s="509" t="s">
        <v>316</v>
      </c>
      <c r="C1085" s="509" t="s">
        <v>1029</v>
      </c>
      <c r="G1085" s="509">
        <v>31</v>
      </c>
      <c r="H1085" s="509">
        <v>4</v>
      </c>
      <c r="K1085" s="509">
        <v>31</v>
      </c>
    </row>
    <row r="1086" spans="1:11" s="509" customFormat="1">
      <c r="A1086" s="508" t="s">
        <v>542</v>
      </c>
      <c r="B1086" s="509" t="s">
        <v>316</v>
      </c>
      <c r="C1086" s="509">
        <v>24</v>
      </c>
      <c r="K1086" s="509">
        <v>0</v>
      </c>
    </row>
    <row r="1087" spans="1:11" s="509" customFormat="1">
      <c r="A1087" s="508" t="s">
        <v>542</v>
      </c>
      <c r="B1087" s="509" t="s">
        <v>316</v>
      </c>
      <c r="C1087" s="509">
        <v>25</v>
      </c>
    </row>
    <row r="1088" spans="1:11" s="509" customFormat="1">
      <c r="A1088" s="508" t="s">
        <v>542</v>
      </c>
      <c r="B1088" s="509" t="s">
        <v>316</v>
      </c>
      <c r="C1088" s="509">
        <v>26</v>
      </c>
      <c r="K1088" s="509">
        <v>0</v>
      </c>
    </row>
    <row r="1089" spans="1:11" s="509" customFormat="1">
      <c r="A1089" s="508" t="s">
        <v>542</v>
      </c>
      <c r="B1089" s="509" t="s">
        <v>316</v>
      </c>
      <c r="C1089" s="509">
        <v>27</v>
      </c>
      <c r="G1089" s="509">
        <v>1</v>
      </c>
      <c r="K1089" s="509">
        <v>1</v>
      </c>
    </row>
    <row r="1090" spans="1:11" s="509" customFormat="1">
      <c r="A1090" s="508" t="s">
        <v>542</v>
      </c>
      <c r="B1090" s="509" t="s">
        <v>316</v>
      </c>
      <c r="C1090" s="509">
        <v>28</v>
      </c>
      <c r="K1090" s="509">
        <v>0</v>
      </c>
    </row>
    <row r="1091" spans="1:11" s="509" customFormat="1">
      <c r="A1091" s="508" t="s">
        <v>542</v>
      </c>
      <c r="B1091" s="509" t="s">
        <v>316</v>
      </c>
      <c r="C1091" s="509">
        <v>29</v>
      </c>
      <c r="K1091" s="509">
        <v>0</v>
      </c>
    </row>
    <row r="1092" spans="1:11" s="509" customFormat="1">
      <c r="A1092" s="508" t="s">
        <v>542</v>
      </c>
      <c r="B1092" s="509" t="s">
        <v>316</v>
      </c>
      <c r="C1092" s="509">
        <v>30</v>
      </c>
      <c r="K1092" s="509">
        <v>0</v>
      </c>
    </row>
    <row r="1093" spans="1:11" s="509" customFormat="1">
      <c r="A1093" s="508" t="s">
        <v>542</v>
      </c>
      <c r="B1093" s="509" t="s">
        <v>316</v>
      </c>
      <c r="C1093" s="509">
        <v>31</v>
      </c>
      <c r="K1093" s="509">
        <v>0</v>
      </c>
    </row>
    <row r="1094" spans="1:11" s="509" customFormat="1">
      <c r="A1094" s="508" t="s">
        <v>542</v>
      </c>
      <c r="B1094" s="509" t="s">
        <v>316</v>
      </c>
      <c r="C1094" s="509">
        <v>32</v>
      </c>
      <c r="K1094" s="509">
        <v>0</v>
      </c>
    </row>
    <row r="1095" spans="1:11" s="509" customFormat="1">
      <c r="A1095" s="508" t="s">
        <v>542</v>
      </c>
      <c r="B1095" s="509" t="s">
        <v>316</v>
      </c>
      <c r="C1095" s="509">
        <v>33</v>
      </c>
      <c r="D1095" s="509">
        <v>1</v>
      </c>
      <c r="K1095" s="509">
        <v>1</v>
      </c>
    </row>
    <row r="1096" spans="1:11" s="509" customFormat="1">
      <c r="A1096" s="508" t="s">
        <v>542</v>
      </c>
      <c r="B1096" s="509" t="s">
        <v>316</v>
      </c>
      <c r="C1096" s="509">
        <v>34</v>
      </c>
      <c r="K1096" s="509">
        <v>0</v>
      </c>
    </row>
    <row r="1097" spans="1:11" s="509" customFormat="1">
      <c r="A1097" s="508" t="s">
        <v>542</v>
      </c>
      <c r="B1097" s="509" t="s">
        <v>316</v>
      </c>
      <c r="C1097" s="509">
        <v>35</v>
      </c>
      <c r="K1097" s="509">
        <v>0</v>
      </c>
    </row>
    <row r="1098" spans="1:11" s="509" customFormat="1">
      <c r="A1098" s="508" t="s">
        <v>542</v>
      </c>
      <c r="B1098" s="509" t="s">
        <v>316</v>
      </c>
      <c r="C1098" s="509">
        <v>36</v>
      </c>
      <c r="K1098" s="509">
        <v>0</v>
      </c>
    </row>
    <row r="1099" spans="1:11" s="509" customFormat="1">
      <c r="A1099" s="508" t="s">
        <v>542</v>
      </c>
      <c r="B1099" s="509" t="s">
        <v>316</v>
      </c>
      <c r="C1099" s="509">
        <v>37</v>
      </c>
      <c r="K1099" s="509">
        <v>0</v>
      </c>
    </row>
    <row r="1100" spans="1:11" s="509" customFormat="1">
      <c r="A1100" s="508" t="s">
        <v>542</v>
      </c>
      <c r="B1100" s="509" t="s">
        <v>316</v>
      </c>
      <c r="C1100" s="509">
        <v>38</v>
      </c>
      <c r="K1100" s="509">
        <v>0</v>
      </c>
    </row>
    <row r="1101" spans="1:11" s="509" customFormat="1">
      <c r="A1101" s="508" t="s">
        <v>542</v>
      </c>
      <c r="B1101" s="509" t="s">
        <v>316</v>
      </c>
      <c r="C1101" s="509" t="s">
        <v>1030</v>
      </c>
      <c r="K1101" s="509">
        <v>0</v>
      </c>
    </row>
    <row r="1102" spans="1:11" s="509" customFormat="1">
      <c r="A1102" s="508" t="s">
        <v>542</v>
      </c>
      <c r="B1102" s="509" t="s">
        <v>316</v>
      </c>
      <c r="C1102" s="509">
        <v>39</v>
      </c>
      <c r="K1102" s="509">
        <v>0</v>
      </c>
    </row>
    <row r="1103" spans="1:11" s="509" customFormat="1">
      <c r="A1103" s="508" t="s">
        <v>542</v>
      </c>
      <c r="B1103" s="509" t="s">
        <v>316</v>
      </c>
      <c r="C1103" s="509">
        <v>40</v>
      </c>
      <c r="K1103" s="509">
        <v>0</v>
      </c>
    </row>
    <row r="1104" spans="1:11" s="509" customFormat="1">
      <c r="A1104" s="508" t="s">
        <v>542</v>
      </c>
      <c r="B1104" s="509" t="s">
        <v>316</v>
      </c>
      <c r="C1104" s="509">
        <v>41</v>
      </c>
      <c r="K1104" s="509">
        <v>0</v>
      </c>
    </row>
    <row r="1105" spans="1:11" s="509" customFormat="1">
      <c r="A1105" s="508" t="s">
        <v>542</v>
      </c>
      <c r="B1105" s="509" t="s">
        <v>316</v>
      </c>
      <c r="C1105" s="509">
        <v>42</v>
      </c>
      <c r="K1105" s="509">
        <v>0</v>
      </c>
    </row>
    <row r="1106" spans="1:11" s="509" customFormat="1">
      <c r="A1106" s="508" t="s">
        <v>542</v>
      </c>
      <c r="B1106" s="509" t="s">
        <v>316</v>
      </c>
      <c r="C1106" s="509">
        <v>43</v>
      </c>
      <c r="K1106" s="509">
        <v>0</v>
      </c>
    </row>
    <row r="1107" spans="1:11" s="509" customFormat="1">
      <c r="A1107" s="508" t="s">
        <v>542</v>
      </c>
      <c r="B1107" s="509" t="s">
        <v>316</v>
      </c>
      <c r="C1107" s="509">
        <v>44</v>
      </c>
      <c r="K1107" s="509">
        <v>0</v>
      </c>
    </row>
    <row r="1108" spans="1:11" s="509" customFormat="1">
      <c r="A1108" s="508" t="s">
        <v>542</v>
      </c>
      <c r="B1108" s="509" t="s">
        <v>316</v>
      </c>
      <c r="C1108" s="509">
        <v>45</v>
      </c>
      <c r="K1108" s="509">
        <v>0</v>
      </c>
    </row>
    <row r="1109" spans="1:11" s="509" customFormat="1">
      <c r="A1109" s="508" t="s">
        <v>542</v>
      </c>
      <c r="B1109" s="509" t="s">
        <v>316</v>
      </c>
      <c r="C1109" s="509">
        <v>46</v>
      </c>
      <c r="K1109" s="509">
        <v>0</v>
      </c>
    </row>
    <row r="1110" spans="1:11" s="509" customFormat="1">
      <c r="A1110" s="508" t="s">
        <v>542</v>
      </c>
      <c r="B1110" s="509" t="s">
        <v>316</v>
      </c>
      <c r="C1110" s="509">
        <v>47</v>
      </c>
      <c r="G1110" s="509">
        <v>1</v>
      </c>
      <c r="K1110" s="509">
        <v>1</v>
      </c>
    </row>
    <row r="1111" spans="1:11" s="509" customFormat="1">
      <c r="A1111" s="508" t="s">
        <v>542</v>
      </c>
      <c r="B1111" s="509" t="s">
        <v>316</v>
      </c>
      <c r="C1111" s="509">
        <v>48</v>
      </c>
      <c r="K1111" s="509">
        <v>0</v>
      </c>
    </row>
    <row r="1112" spans="1:11" s="509" customFormat="1">
      <c r="A1112" s="508" t="s">
        <v>542</v>
      </c>
      <c r="B1112" s="509" t="s">
        <v>316</v>
      </c>
      <c r="C1112" s="509">
        <v>49</v>
      </c>
      <c r="K1112" s="509">
        <v>0</v>
      </c>
    </row>
    <row r="1113" spans="1:11" s="509" customFormat="1">
      <c r="A1113" s="508" t="s">
        <v>542</v>
      </c>
      <c r="B1113" s="509" t="s">
        <v>316</v>
      </c>
      <c r="C1113" s="509">
        <v>50</v>
      </c>
      <c r="K1113" s="509">
        <v>0</v>
      </c>
    </row>
    <row r="1114" spans="1:11" s="509" customFormat="1">
      <c r="A1114" s="508" t="s">
        <v>542</v>
      </c>
      <c r="B1114" s="509" t="s">
        <v>316</v>
      </c>
      <c r="C1114" s="509">
        <v>51</v>
      </c>
      <c r="D1114" s="509">
        <v>1</v>
      </c>
      <c r="K1114" s="509">
        <v>1</v>
      </c>
    </row>
    <row r="1115" spans="1:11" s="509" customFormat="1">
      <c r="A1115" s="508" t="s">
        <v>542</v>
      </c>
      <c r="B1115" s="509" t="s">
        <v>316</v>
      </c>
      <c r="C1115" s="509" t="s">
        <v>1031</v>
      </c>
      <c r="D1115" s="509">
        <v>1</v>
      </c>
      <c r="G1115" s="509">
        <v>1</v>
      </c>
      <c r="K1115" s="509">
        <v>2</v>
      </c>
    </row>
    <row r="1116" spans="1:11" s="509" customFormat="1">
      <c r="A1116" s="508" t="s">
        <v>542</v>
      </c>
      <c r="B1116" s="509" t="s">
        <v>316</v>
      </c>
      <c r="C1116" s="509" t="s">
        <v>1032</v>
      </c>
      <c r="K1116" s="509">
        <v>0</v>
      </c>
    </row>
    <row r="1117" spans="1:11" s="509" customFormat="1">
      <c r="A1117" s="508" t="s">
        <v>542</v>
      </c>
      <c r="B1117" s="509" t="s">
        <v>316</v>
      </c>
      <c r="C1117" s="509">
        <v>52</v>
      </c>
      <c r="K1117" s="509">
        <v>0</v>
      </c>
    </row>
    <row r="1118" spans="1:11" s="509" customFormat="1">
      <c r="A1118" s="508" t="s">
        <v>542</v>
      </c>
      <c r="B1118" s="509" t="s">
        <v>316</v>
      </c>
      <c r="C1118" s="509">
        <v>53</v>
      </c>
      <c r="G1118" s="509">
        <v>4</v>
      </c>
      <c r="K1118" s="509">
        <v>4</v>
      </c>
    </row>
    <row r="1119" spans="1:11" s="509" customFormat="1">
      <c r="A1119" s="508" t="s">
        <v>542</v>
      </c>
      <c r="B1119" s="509" t="s">
        <v>316</v>
      </c>
      <c r="C1119" s="509">
        <v>54</v>
      </c>
      <c r="G1119" s="509">
        <v>1</v>
      </c>
      <c r="K1119" s="509">
        <v>1</v>
      </c>
    </row>
    <row r="1120" spans="1:11" s="509" customFormat="1">
      <c r="A1120" s="508" t="s">
        <v>542</v>
      </c>
      <c r="B1120" s="509" t="s">
        <v>316</v>
      </c>
      <c r="C1120" s="509">
        <v>55</v>
      </c>
      <c r="G1120" s="509">
        <v>13</v>
      </c>
      <c r="K1120" s="509">
        <v>13</v>
      </c>
    </row>
    <row r="1121" spans="1:11" s="509" customFormat="1">
      <c r="A1121" s="508" t="s">
        <v>542</v>
      </c>
      <c r="B1121" s="509" t="s">
        <v>316</v>
      </c>
      <c r="C1121" s="509">
        <v>56</v>
      </c>
      <c r="K1121" s="509">
        <v>0</v>
      </c>
    </row>
    <row r="1122" spans="1:11" s="509" customFormat="1">
      <c r="A1122" s="508" t="s">
        <v>542</v>
      </c>
      <c r="B1122" s="509" t="s">
        <v>316</v>
      </c>
      <c r="C1122" s="509">
        <v>57</v>
      </c>
      <c r="K1122" s="509">
        <v>0</v>
      </c>
    </row>
    <row r="1123" spans="1:11" s="509" customFormat="1">
      <c r="A1123" s="508" t="s">
        <v>542</v>
      </c>
      <c r="B1123" s="509" t="s">
        <v>316</v>
      </c>
      <c r="C1123" s="509">
        <v>58</v>
      </c>
      <c r="K1123" s="509">
        <v>0</v>
      </c>
    </row>
    <row r="1124" spans="1:11" s="509" customFormat="1">
      <c r="A1124" s="508" t="s">
        <v>542</v>
      </c>
      <c r="B1124" s="509" t="s">
        <v>316</v>
      </c>
      <c r="C1124" s="509">
        <v>59</v>
      </c>
      <c r="G1124" s="509">
        <v>1</v>
      </c>
      <c r="K1124" s="509">
        <v>1</v>
      </c>
    </row>
    <row r="1125" spans="1:11" s="509" customFormat="1">
      <c r="A1125" s="508" t="s">
        <v>542</v>
      </c>
      <c r="B1125" s="509" t="s">
        <v>316</v>
      </c>
      <c r="C1125" s="509">
        <v>60</v>
      </c>
      <c r="G1125" s="509">
        <v>1</v>
      </c>
      <c r="K1125" s="509">
        <v>1</v>
      </c>
    </row>
    <row r="1126" spans="1:11" s="509" customFormat="1">
      <c r="A1126" s="508" t="s">
        <v>542</v>
      </c>
      <c r="B1126" s="509" t="s">
        <v>316</v>
      </c>
      <c r="C1126" s="509">
        <v>61</v>
      </c>
      <c r="D1126" s="509">
        <v>1</v>
      </c>
      <c r="E1126" s="509">
        <v>1</v>
      </c>
      <c r="G1126" s="509">
        <v>1</v>
      </c>
      <c r="K1126" s="509">
        <v>2</v>
      </c>
    </row>
    <row r="1127" spans="1:11" s="509" customFormat="1">
      <c r="A1127" s="508" t="s">
        <v>542</v>
      </c>
      <c r="B1127" s="509" t="s">
        <v>316</v>
      </c>
      <c r="C1127" s="509">
        <v>62</v>
      </c>
      <c r="K1127" s="509">
        <v>0</v>
      </c>
    </row>
    <row r="1128" spans="1:11" s="509" customFormat="1">
      <c r="A1128" s="508" t="s">
        <v>542</v>
      </c>
      <c r="B1128" s="509" t="s">
        <v>316</v>
      </c>
      <c r="C1128" s="509">
        <v>63</v>
      </c>
      <c r="G1128" s="509">
        <v>2</v>
      </c>
      <c r="H1128" s="509">
        <v>1</v>
      </c>
      <c r="K1128" s="509">
        <v>2</v>
      </c>
    </row>
    <row r="1129" spans="1:11" s="509" customFormat="1">
      <c r="A1129" s="508" t="s">
        <v>542</v>
      </c>
      <c r="B1129" s="509" t="s">
        <v>316</v>
      </c>
      <c r="C1129" s="509" t="s">
        <v>1033</v>
      </c>
      <c r="K1129" s="509">
        <v>0</v>
      </c>
    </row>
    <row r="1130" spans="1:11" s="509" customFormat="1">
      <c r="A1130" s="508" t="s">
        <v>542</v>
      </c>
      <c r="B1130" s="509" t="s">
        <v>316</v>
      </c>
      <c r="C1130" s="509" t="s">
        <v>1034</v>
      </c>
      <c r="D1130" s="509">
        <v>1</v>
      </c>
      <c r="K1130" s="509">
        <v>1</v>
      </c>
    </row>
    <row r="1131" spans="1:11" s="509" customFormat="1">
      <c r="A1131" s="508" t="s">
        <v>542</v>
      </c>
      <c r="B1131" s="509" t="s">
        <v>316</v>
      </c>
      <c r="C1131" s="509">
        <v>64</v>
      </c>
      <c r="K1131" s="509">
        <v>0</v>
      </c>
    </row>
    <row r="1132" spans="1:11" s="509" customFormat="1">
      <c r="A1132" s="508" t="s">
        <v>542</v>
      </c>
      <c r="B1132" s="509" t="s">
        <v>316</v>
      </c>
      <c r="C1132" s="509" t="s">
        <v>1035</v>
      </c>
      <c r="D1132" s="509">
        <v>5</v>
      </c>
      <c r="K1132" s="509">
        <v>5</v>
      </c>
    </row>
    <row r="1133" spans="1:11" s="509" customFormat="1">
      <c r="A1133" s="508" t="s">
        <v>542</v>
      </c>
      <c r="B1133" s="509" t="s">
        <v>316</v>
      </c>
      <c r="C1133" s="509">
        <v>65</v>
      </c>
      <c r="D1133" s="509">
        <v>1</v>
      </c>
      <c r="E1133" s="509">
        <v>1</v>
      </c>
      <c r="G1133" s="509">
        <v>16</v>
      </c>
      <c r="H1133" s="509">
        <v>5</v>
      </c>
      <c r="K1133" s="509">
        <v>17</v>
      </c>
    </row>
    <row r="1134" spans="1:11" s="509" customFormat="1">
      <c r="A1134" s="508" t="s">
        <v>542</v>
      </c>
      <c r="B1134" s="509" t="s">
        <v>316</v>
      </c>
      <c r="C1134" s="509">
        <v>66</v>
      </c>
      <c r="G1134" s="509">
        <v>3</v>
      </c>
      <c r="H1134" s="509">
        <v>3</v>
      </c>
      <c r="K1134" s="509">
        <v>3</v>
      </c>
    </row>
    <row r="1135" spans="1:11" s="509" customFormat="1">
      <c r="A1135" s="508" t="s">
        <v>542</v>
      </c>
      <c r="B1135" s="509" t="s">
        <v>316</v>
      </c>
      <c r="C1135" s="509" t="s">
        <v>1036</v>
      </c>
      <c r="K1135" s="509">
        <v>0</v>
      </c>
    </row>
    <row r="1136" spans="1:11" s="509" customFormat="1">
      <c r="A1136" s="508" t="s">
        <v>542</v>
      </c>
      <c r="B1136" s="509" t="s">
        <v>316</v>
      </c>
      <c r="C1136" s="509" t="s">
        <v>1037</v>
      </c>
      <c r="D1136" s="509">
        <v>16</v>
      </c>
      <c r="G1136" s="509">
        <v>43</v>
      </c>
      <c r="K1136" s="509">
        <v>59</v>
      </c>
    </row>
    <row r="1137" spans="1:11" s="509" customFormat="1">
      <c r="A1137" s="508" t="s">
        <v>542</v>
      </c>
      <c r="B1137" s="509" t="s">
        <v>316</v>
      </c>
      <c r="C1137" s="509" t="s">
        <v>1038</v>
      </c>
      <c r="G1137" s="509">
        <v>5</v>
      </c>
      <c r="K1137" s="509">
        <v>5</v>
      </c>
    </row>
    <row r="1138" spans="1:11" s="509" customFormat="1">
      <c r="A1138" s="508" t="s">
        <v>542</v>
      </c>
      <c r="B1138" s="509" t="s">
        <v>316</v>
      </c>
      <c r="C1138" s="509" t="s">
        <v>1039</v>
      </c>
      <c r="G1138" s="509">
        <v>9</v>
      </c>
      <c r="K1138" s="509">
        <v>9</v>
      </c>
    </row>
    <row r="1139" spans="1:11" s="509" customFormat="1">
      <c r="A1139" s="508" t="s">
        <v>542</v>
      </c>
      <c r="B1139" s="509" t="s">
        <v>316</v>
      </c>
      <c r="C1139" s="509" t="s">
        <v>1040</v>
      </c>
      <c r="D1139" s="509">
        <v>2</v>
      </c>
      <c r="G1139" s="509">
        <v>15</v>
      </c>
      <c r="K1139" s="509">
        <v>17</v>
      </c>
    </row>
    <row r="1140" spans="1:11" s="509" customFormat="1">
      <c r="A1140" s="508" t="s">
        <v>542</v>
      </c>
      <c r="B1140" s="509" t="s">
        <v>316</v>
      </c>
      <c r="C1140" s="509" t="s">
        <v>1041</v>
      </c>
      <c r="K1140" s="509">
        <v>0</v>
      </c>
    </row>
    <row r="1141" spans="1:11" s="509" customFormat="1">
      <c r="A1141" s="508" t="s">
        <v>542</v>
      </c>
      <c r="B1141" s="509" t="s">
        <v>316</v>
      </c>
      <c r="C1141" s="509" t="s">
        <v>1042</v>
      </c>
      <c r="K1141" s="509">
        <v>0</v>
      </c>
    </row>
    <row r="1142" spans="1:11" s="509" customFormat="1">
      <c r="A1142" s="508" t="s">
        <v>542</v>
      </c>
      <c r="B1142" s="509" t="s">
        <v>316</v>
      </c>
      <c r="C1142" s="509">
        <v>67</v>
      </c>
      <c r="D1142" s="509">
        <v>4</v>
      </c>
      <c r="G1142" s="509">
        <v>53</v>
      </c>
      <c r="K1142" s="509">
        <v>57</v>
      </c>
    </row>
    <row r="1143" spans="1:11" s="509" customFormat="1">
      <c r="A1143" s="508" t="s">
        <v>542</v>
      </c>
      <c r="B1143" s="509" t="s">
        <v>316</v>
      </c>
      <c r="C1143" s="509">
        <v>68</v>
      </c>
      <c r="G1143" s="509">
        <v>29</v>
      </c>
      <c r="K1143" s="509">
        <v>29</v>
      </c>
    </row>
    <row r="1144" spans="1:11" s="509" customFormat="1">
      <c r="A1144" s="508" t="s">
        <v>542</v>
      </c>
      <c r="B1144" s="509" t="s">
        <v>316</v>
      </c>
      <c r="C1144" s="509" t="s">
        <v>1043</v>
      </c>
      <c r="D1144" s="509">
        <v>2</v>
      </c>
      <c r="G1144" s="509">
        <v>7</v>
      </c>
      <c r="H1144" s="509">
        <v>5</v>
      </c>
      <c r="K1144" s="509">
        <v>9</v>
      </c>
    </row>
    <row r="1145" spans="1:11" s="509" customFormat="1">
      <c r="A1145" s="508" t="s">
        <v>542</v>
      </c>
      <c r="B1145" s="509" t="s">
        <v>316</v>
      </c>
      <c r="C1145" s="509">
        <v>69</v>
      </c>
      <c r="G1145" s="509">
        <v>1</v>
      </c>
      <c r="K1145" s="509">
        <v>1</v>
      </c>
    </row>
    <row r="1146" spans="1:11" s="509" customFormat="1">
      <c r="A1146" s="508" t="s">
        <v>542</v>
      </c>
      <c r="B1146" s="509" t="s">
        <v>316</v>
      </c>
      <c r="C1146" s="509" t="s">
        <v>1044</v>
      </c>
      <c r="G1146" s="509">
        <v>1</v>
      </c>
      <c r="K1146" s="509">
        <v>1</v>
      </c>
    </row>
    <row r="1147" spans="1:11" s="509" customFormat="1">
      <c r="A1147" s="508" t="s">
        <v>542</v>
      </c>
      <c r="B1147" s="509" t="s">
        <v>316</v>
      </c>
      <c r="C1147" s="509" t="s">
        <v>1045</v>
      </c>
      <c r="K1147" s="509">
        <v>0</v>
      </c>
    </row>
    <row r="1148" spans="1:11" s="509" customFormat="1">
      <c r="A1148" s="508" t="s">
        <v>542</v>
      </c>
      <c r="B1148" s="509" t="s">
        <v>316</v>
      </c>
      <c r="C1148" s="509">
        <v>70</v>
      </c>
      <c r="K1148" s="509">
        <v>0</v>
      </c>
    </row>
    <row r="1149" spans="1:11" s="509" customFormat="1">
      <c r="A1149" s="508" t="s">
        <v>542</v>
      </c>
      <c r="B1149" s="509" t="s">
        <v>316</v>
      </c>
      <c r="C1149" s="509" t="s">
        <v>1046</v>
      </c>
      <c r="D1149" s="509">
        <v>1</v>
      </c>
      <c r="G1149" s="509">
        <v>16</v>
      </c>
      <c r="K1149" s="509">
        <v>17</v>
      </c>
    </row>
    <row r="1150" spans="1:11" s="509" customFormat="1">
      <c r="A1150" s="508" t="s">
        <v>542</v>
      </c>
      <c r="B1150" s="509" t="s">
        <v>316</v>
      </c>
      <c r="C1150" s="509">
        <v>71</v>
      </c>
      <c r="G1150" s="509">
        <v>309</v>
      </c>
      <c r="K1150" s="509">
        <v>309</v>
      </c>
    </row>
    <row r="1151" spans="1:11" s="509" customFormat="1">
      <c r="A1151" s="508" t="s">
        <v>542</v>
      </c>
      <c r="B1151" s="509" t="s">
        <v>316</v>
      </c>
      <c r="C1151" s="509" t="s">
        <v>1047</v>
      </c>
      <c r="G1151" s="509">
        <v>96</v>
      </c>
      <c r="H1151" s="509">
        <v>44</v>
      </c>
      <c r="K1151" s="509">
        <v>96</v>
      </c>
    </row>
    <row r="1152" spans="1:11" s="509" customFormat="1">
      <c r="A1152" s="508" t="s">
        <v>542</v>
      </c>
      <c r="B1152" s="509" t="s">
        <v>316</v>
      </c>
      <c r="C1152" s="509" t="s">
        <v>1048</v>
      </c>
      <c r="G1152" s="509">
        <v>3</v>
      </c>
      <c r="K1152" s="509">
        <v>3</v>
      </c>
    </row>
    <row r="1153" spans="1:11" s="509" customFormat="1">
      <c r="A1153" s="508" t="s">
        <v>542</v>
      </c>
      <c r="B1153" s="509" t="s">
        <v>316</v>
      </c>
      <c r="C1153" s="509" t="s">
        <v>1049</v>
      </c>
      <c r="G1153" s="509">
        <v>6</v>
      </c>
      <c r="H1153" s="509">
        <v>1</v>
      </c>
      <c r="K1153" s="509">
        <v>6</v>
      </c>
    </row>
    <row r="1154" spans="1:11" s="509" customFormat="1">
      <c r="A1154" s="508" t="s">
        <v>542</v>
      </c>
      <c r="B1154" s="509" t="s">
        <v>316</v>
      </c>
      <c r="C1154" s="509" t="s">
        <v>1050</v>
      </c>
      <c r="G1154" s="509">
        <v>1</v>
      </c>
      <c r="H1154" s="509">
        <v>1</v>
      </c>
      <c r="K1154" s="509">
        <v>1</v>
      </c>
    </row>
    <row r="1155" spans="1:11" s="509" customFormat="1">
      <c r="A1155" s="508" t="s">
        <v>542</v>
      </c>
      <c r="B1155" s="509" t="s">
        <v>316</v>
      </c>
      <c r="C1155" s="509" t="s">
        <v>1051</v>
      </c>
      <c r="K1155" s="509">
        <v>0</v>
      </c>
    </row>
    <row r="1156" spans="1:11" s="509" customFormat="1">
      <c r="A1156" s="508" t="s">
        <v>542</v>
      </c>
      <c r="B1156" s="509" t="s">
        <v>316</v>
      </c>
      <c r="C1156" s="509">
        <v>72</v>
      </c>
      <c r="D1156" s="509">
        <v>14</v>
      </c>
      <c r="K1156" s="509">
        <v>14</v>
      </c>
    </row>
    <row r="1157" spans="1:11" s="509" customFormat="1">
      <c r="A1157" s="508" t="s">
        <v>542</v>
      </c>
      <c r="B1157" s="509" t="s">
        <v>316</v>
      </c>
      <c r="C1157" s="509">
        <v>73</v>
      </c>
      <c r="D1157" s="509">
        <v>5</v>
      </c>
      <c r="K1157" s="509">
        <v>5</v>
      </c>
    </row>
    <row r="1158" spans="1:11" s="509" customFormat="1">
      <c r="A1158" s="508" t="s">
        <v>542</v>
      </c>
      <c r="B1158" s="509" t="s">
        <v>316</v>
      </c>
      <c r="C1158" s="509">
        <v>74</v>
      </c>
      <c r="G1158" s="509">
        <v>1</v>
      </c>
      <c r="K1158" s="509">
        <v>1</v>
      </c>
    </row>
    <row r="1159" spans="1:11" s="509" customFormat="1">
      <c r="A1159" s="508" t="s">
        <v>542</v>
      </c>
      <c r="B1159" s="509" t="s">
        <v>316</v>
      </c>
      <c r="C1159" s="509" t="s">
        <v>4570</v>
      </c>
      <c r="K1159" s="509">
        <v>0</v>
      </c>
    </row>
    <row r="1160" spans="1:11" s="509" customFormat="1">
      <c r="A1160" s="508" t="s">
        <v>542</v>
      </c>
      <c r="B1160" s="509" t="s">
        <v>316</v>
      </c>
      <c r="C1160" s="509" t="s">
        <v>4571</v>
      </c>
      <c r="D1160" s="509">
        <v>58</v>
      </c>
      <c r="E1160" s="509">
        <v>2</v>
      </c>
      <c r="F1160" s="509">
        <v>0</v>
      </c>
      <c r="G1160" s="509">
        <v>740</v>
      </c>
      <c r="H1160" s="509">
        <v>64</v>
      </c>
      <c r="I1160" s="509">
        <v>0</v>
      </c>
      <c r="J1160" s="509">
        <v>35</v>
      </c>
      <c r="K1160" s="509">
        <v>798</v>
      </c>
    </row>
    <row r="1161" spans="1:11" s="509" customFormat="1">
      <c r="A1161" s="508" t="s">
        <v>543</v>
      </c>
      <c r="B1161" s="509" t="s">
        <v>317</v>
      </c>
      <c r="C1161" s="509">
        <v>1</v>
      </c>
      <c r="D1161" s="509">
        <v>12</v>
      </c>
      <c r="E1161" s="509">
        <v>0</v>
      </c>
      <c r="G1161" s="509">
        <v>0</v>
      </c>
      <c r="H1161" s="509">
        <v>0</v>
      </c>
      <c r="I1161" s="509">
        <v>0</v>
      </c>
      <c r="K1161" s="509">
        <v>12</v>
      </c>
    </row>
    <row r="1162" spans="1:11" s="509" customFormat="1">
      <c r="A1162" s="508" t="s">
        <v>543</v>
      </c>
      <c r="B1162" s="509" t="s">
        <v>317</v>
      </c>
      <c r="C1162" s="509" t="s">
        <v>1023</v>
      </c>
      <c r="D1162" s="509">
        <v>14</v>
      </c>
      <c r="E1162" s="509">
        <v>0</v>
      </c>
      <c r="G1162" s="509">
        <v>317</v>
      </c>
      <c r="H1162" s="509">
        <v>0</v>
      </c>
      <c r="I1162" s="509">
        <v>0</v>
      </c>
      <c r="K1162" s="509">
        <v>331</v>
      </c>
    </row>
    <row r="1163" spans="1:11" s="509" customFormat="1">
      <c r="A1163" s="508" t="s">
        <v>543</v>
      </c>
      <c r="B1163" s="509" t="s">
        <v>317</v>
      </c>
      <c r="C1163" s="509">
        <v>2</v>
      </c>
      <c r="D1163" s="509">
        <v>6</v>
      </c>
      <c r="E1163" s="509">
        <v>1</v>
      </c>
      <c r="G1163" s="509">
        <v>50</v>
      </c>
      <c r="H1163" s="509">
        <v>0</v>
      </c>
      <c r="I1163" s="509">
        <v>0</v>
      </c>
      <c r="K1163" s="509">
        <v>56</v>
      </c>
    </row>
    <row r="1164" spans="1:11" s="509" customFormat="1">
      <c r="A1164" s="508" t="s">
        <v>543</v>
      </c>
      <c r="B1164" s="509" t="s">
        <v>317</v>
      </c>
      <c r="C1164" s="509">
        <v>3</v>
      </c>
      <c r="D1164" s="509">
        <v>1</v>
      </c>
      <c r="E1164" s="509">
        <v>0</v>
      </c>
      <c r="G1164" s="509">
        <v>25</v>
      </c>
      <c r="H1164" s="509">
        <v>0</v>
      </c>
      <c r="I1164" s="509">
        <v>0</v>
      </c>
      <c r="K1164" s="509">
        <v>26</v>
      </c>
    </row>
    <row r="1165" spans="1:11" s="509" customFormat="1">
      <c r="A1165" s="508" t="s">
        <v>543</v>
      </c>
      <c r="B1165" s="509" t="s">
        <v>317</v>
      </c>
      <c r="C1165" s="509">
        <v>4</v>
      </c>
      <c r="D1165" s="509">
        <v>7</v>
      </c>
      <c r="E1165" s="509">
        <v>0</v>
      </c>
      <c r="G1165" s="509">
        <v>155</v>
      </c>
      <c r="H1165" s="509">
        <v>0</v>
      </c>
      <c r="I1165" s="509">
        <v>0</v>
      </c>
      <c r="K1165" s="509">
        <v>162</v>
      </c>
    </row>
    <row r="1166" spans="1:11" s="509" customFormat="1">
      <c r="A1166" s="508" t="s">
        <v>543</v>
      </c>
      <c r="B1166" s="509" t="s">
        <v>317</v>
      </c>
      <c r="C1166" s="509">
        <v>5</v>
      </c>
      <c r="D1166" s="509">
        <v>1</v>
      </c>
      <c r="E1166" s="509">
        <v>0</v>
      </c>
      <c r="G1166" s="509">
        <v>66</v>
      </c>
      <c r="H1166" s="509">
        <v>0</v>
      </c>
      <c r="I1166" s="509">
        <v>0</v>
      </c>
      <c r="K1166" s="509">
        <v>67</v>
      </c>
    </row>
    <row r="1167" spans="1:11" s="509" customFormat="1">
      <c r="A1167" s="508" t="s">
        <v>543</v>
      </c>
      <c r="B1167" s="509" t="s">
        <v>317</v>
      </c>
      <c r="C1167" s="509">
        <v>6</v>
      </c>
      <c r="D1167" s="509">
        <v>0</v>
      </c>
      <c r="E1167" s="509">
        <v>0</v>
      </c>
      <c r="G1167" s="509">
        <v>0</v>
      </c>
      <c r="H1167" s="509">
        <v>0</v>
      </c>
      <c r="I1167" s="509">
        <v>0</v>
      </c>
      <c r="K1167" s="509">
        <v>0</v>
      </c>
    </row>
    <row r="1168" spans="1:11" s="509" customFormat="1">
      <c r="A1168" s="508" t="s">
        <v>543</v>
      </c>
      <c r="B1168" s="509" t="s">
        <v>317</v>
      </c>
      <c r="C1168" s="509">
        <v>7</v>
      </c>
      <c r="D1168" s="509">
        <v>0</v>
      </c>
      <c r="E1168" s="509">
        <v>0</v>
      </c>
      <c r="G1168" s="509">
        <v>0</v>
      </c>
      <c r="H1168" s="509">
        <v>0</v>
      </c>
      <c r="I1168" s="509">
        <v>0</v>
      </c>
      <c r="K1168" s="509">
        <v>0</v>
      </c>
    </row>
    <row r="1169" spans="1:11" s="509" customFormat="1">
      <c r="A1169" s="508" t="s">
        <v>543</v>
      </c>
      <c r="B1169" s="509" t="s">
        <v>317</v>
      </c>
      <c r="C1169" s="509">
        <v>8</v>
      </c>
      <c r="D1169" s="509">
        <v>0</v>
      </c>
      <c r="E1169" s="509">
        <v>0</v>
      </c>
      <c r="G1169" s="509">
        <v>9</v>
      </c>
      <c r="H1169" s="509">
        <v>0</v>
      </c>
      <c r="I1169" s="509">
        <v>0</v>
      </c>
      <c r="K1169" s="509">
        <v>9</v>
      </c>
    </row>
    <row r="1170" spans="1:11" s="509" customFormat="1">
      <c r="A1170" s="508" t="s">
        <v>543</v>
      </c>
      <c r="B1170" s="509" t="s">
        <v>317</v>
      </c>
      <c r="C1170" s="509">
        <v>9</v>
      </c>
      <c r="D1170" s="509">
        <v>1</v>
      </c>
      <c r="E1170" s="509">
        <v>0</v>
      </c>
      <c r="G1170" s="509">
        <v>6</v>
      </c>
      <c r="H1170" s="509">
        <v>0</v>
      </c>
      <c r="I1170" s="509">
        <v>0</v>
      </c>
      <c r="K1170" s="509">
        <v>7</v>
      </c>
    </row>
    <row r="1171" spans="1:11" s="509" customFormat="1">
      <c r="A1171" s="508" t="s">
        <v>543</v>
      </c>
      <c r="B1171" s="509" t="s">
        <v>317</v>
      </c>
      <c r="C1171" s="509">
        <v>10</v>
      </c>
      <c r="D1171" s="509">
        <v>5</v>
      </c>
      <c r="E1171" s="509">
        <v>0</v>
      </c>
      <c r="G1171" s="509">
        <v>69</v>
      </c>
      <c r="H1171" s="509">
        <v>0</v>
      </c>
      <c r="I1171" s="509">
        <v>0</v>
      </c>
      <c r="K1171" s="509">
        <v>74</v>
      </c>
    </row>
    <row r="1172" spans="1:11" s="509" customFormat="1">
      <c r="A1172" s="508" t="s">
        <v>543</v>
      </c>
      <c r="B1172" s="509" t="s">
        <v>317</v>
      </c>
      <c r="C1172" s="509">
        <v>11</v>
      </c>
      <c r="D1172" s="509">
        <v>0</v>
      </c>
      <c r="E1172" s="509">
        <v>0</v>
      </c>
      <c r="G1172" s="509">
        <v>0</v>
      </c>
      <c r="H1172" s="509">
        <v>0</v>
      </c>
      <c r="I1172" s="509">
        <v>0</v>
      </c>
      <c r="K1172" s="509">
        <v>0</v>
      </c>
    </row>
    <row r="1173" spans="1:11" s="509" customFormat="1">
      <c r="A1173" s="508" t="s">
        <v>543</v>
      </c>
      <c r="B1173" s="509" t="s">
        <v>317</v>
      </c>
      <c r="C1173" s="509">
        <v>12</v>
      </c>
      <c r="D1173" s="509">
        <v>0</v>
      </c>
      <c r="E1173" s="509">
        <v>0</v>
      </c>
      <c r="G1173" s="509">
        <v>1</v>
      </c>
      <c r="H1173" s="509">
        <v>0</v>
      </c>
      <c r="I1173" s="509">
        <v>0</v>
      </c>
      <c r="K1173" s="509">
        <v>1</v>
      </c>
    </row>
    <row r="1174" spans="1:11" s="509" customFormat="1">
      <c r="A1174" s="508" t="s">
        <v>543</v>
      </c>
      <c r="B1174" s="509" t="s">
        <v>317</v>
      </c>
      <c r="C1174" s="509">
        <v>13</v>
      </c>
      <c r="D1174" s="509">
        <v>0</v>
      </c>
      <c r="E1174" s="509">
        <v>0</v>
      </c>
      <c r="G1174" s="509">
        <v>0</v>
      </c>
      <c r="H1174" s="509">
        <v>0</v>
      </c>
      <c r="I1174" s="509">
        <v>0</v>
      </c>
      <c r="K1174" s="509">
        <v>0</v>
      </c>
    </row>
    <row r="1175" spans="1:11" s="509" customFormat="1">
      <c r="A1175" s="508" t="s">
        <v>543</v>
      </c>
      <c r="B1175" s="509" t="s">
        <v>317</v>
      </c>
      <c r="C1175" s="509">
        <v>14</v>
      </c>
      <c r="D1175" s="509">
        <v>0</v>
      </c>
      <c r="E1175" s="509">
        <v>0</v>
      </c>
      <c r="G1175" s="509">
        <v>0</v>
      </c>
      <c r="H1175" s="509">
        <v>0</v>
      </c>
      <c r="I1175" s="509">
        <v>0</v>
      </c>
      <c r="K1175" s="509">
        <v>0</v>
      </c>
    </row>
    <row r="1176" spans="1:11" s="509" customFormat="1">
      <c r="A1176" s="508" t="s">
        <v>543</v>
      </c>
      <c r="B1176" s="509" t="s">
        <v>317</v>
      </c>
      <c r="C1176" s="509">
        <v>15</v>
      </c>
      <c r="D1176" s="509">
        <v>0</v>
      </c>
      <c r="E1176" s="509">
        <v>0</v>
      </c>
      <c r="G1176" s="509">
        <v>0</v>
      </c>
      <c r="H1176" s="509">
        <v>0</v>
      </c>
      <c r="I1176" s="509">
        <v>0</v>
      </c>
      <c r="K1176" s="509">
        <v>0</v>
      </c>
    </row>
    <row r="1177" spans="1:11" s="509" customFormat="1">
      <c r="A1177" s="508" t="s">
        <v>543</v>
      </c>
      <c r="B1177" s="509" t="s">
        <v>317</v>
      </c>
      <c r="C1177" s="509">
        <v>16</v>
      </c>
      <c r="D1177" s="509">
        <v>1</v>
      </c>
      <c r="E1177" s="509">
        <v>0</v>
      </c>
      <c r="G1177" s="509">
        <v>45</v>
      </c>
      <c r="H1177" s="509">
        <v>0</v>
      </c>
      <c r="I1177" s="509">
        <v>0</v>
      </c>
      <c r="K1177" s="509">
        <v>46</v>
      </c>
    </row>
    <row r="1178" spans="1:11" s="509" customFormat="1">
      <c r="A1178" s="508" t="s">
        <v>543</v>
      </c>
      <c r="B1178" s="509" t="s">
        <v>317</v>
      </c>
      <c r="C1178" s="509">
        <v>17</v>
      </c>
      <c r="D1178" s="509">
        <v>3</v>
      </c>
      <c r="E1178" s="509">
        <v>0</v>
      </c>
      <c r="G1178" s="509">
        <v>88</v>
      </c>
      <c r="H1178" s="509">
        <v>0</v>
      </c>
      <c r="I1178" s="509">
        <v>0</v>
      </c>
      <c r="K1178" s="509">
        <v>91</v>
      </c>
    </row>
    <row r="1179" spans="1:11" s="509" customFormat="1">
      <c r="A1179" s="508" t="s">
        <v>543</v>
      </c>
      <c r="B1179" s="509" t="s">
        <v>317</v>
      </c>
      <c r="C1179" s="509">
        <v>18</v>
      </c>
      <c r="D1179" s="509">
        <v>0</v>
      </c>
      <c r="E1179" s="509">
        <v>0</v>
      </c>
      <c r="G1179" s="509">
        <v>0</v>
      </c>
      <c r="H1179" s="509">
        <v>0</v>
      </c>
      <c r="I1179" s="509">
        <v>0</v>
      </c>
      <c r="K1179" s="509">
        <v>0</v>
      </c>
    </row>
    <row r="1180" spans="1:11" s="509" customFormat="1">
      <c r="A1180" s="508" t="s">
        <v>543</v>
      </c>
      <c r="B1180" s="509" t="s">
        <v>317</v>
      </c>
      <c r="C1180" s="509" t="s">
        <v>1024</v>
      </c>
      <c r="D1180" s="509">
        <v>1</v>
      </c>
      <c r="E1180" s="509">
        <v>0</v>
      </c>
      <c r="G1180" s="509">
        <v>2</v>
      </c>
      <c r="H1180" s="509">
        <v>0</v>
      </c>
      <c r="I1180" s="509">
        <v>0</v>
      </c>
      <c r="K1180" s="509">
        <v>3</v>
      </c>
    </row>
    <row r="1181" spans="1:11" s="509" customFormat="1">
      <c r="A1181" s="508" t="s">
        <v>543</v>
      </c>
      <c r="B1181" s="509" t="s">
        <v>317</v>
      </c>
      <c r="C1181" s="509" t="s">
        <v>1025</v>
      </c>
      <c r="D1181" s="509">
        <v>0</v>
      </c>
      <c r="E1181" s="509">
        <v>0</v>
      </c>
      <c r="G1181" s="509">
        <v>0</v>
      </c>
      <c r="H1181" s="509">
        <v>0</v>
      </c>
      <c r="I1181" s="509">
        <v>0</v>
      </c>
      <c r="K1181" s="509">
        <v>0</v>
      </c>
    </row>
    <row r="1182" spans="1:11" s="509" customFormat="1">
      <c r="A1182" s="508" t="s">
        <v>543</v>
      </c>
      <c r="B1182" s="509" t="s">
        <v>317</v>
      </c>
      <c r="C1182" s="509">
        <v>19</v>
      </c>
      <c r="D1182" s="509">
        <v>1</v>
      </c>
      <c r="E1182" s="509">
        <v>0</v>
      </c>
      <c r="G1182" s="509">
        <v>1</v>
      </c>
      <c r="H1182" s="509">
        <v>0</v>
      </c>
      <c r="I1182" s="509">
        <v>0</v>
      </c>
      <c r="K1182" s="509">
        <v>2</v>
      </c>
    </row>
    <row r="1183" spans="1:11" s="509" customFormat="1">
      <c r="A1183" s="508" t="s">
        <v>543</v>
      </c>
      <c r="B1183" s="509" t="s">
        <v>317</v>
      </c>
      <c r="C1183" s="509">
        <v>20</v>
      </c>
      <c r="D1183" s="509">
        <v>0</v>
      </c>
      <c r="E1183" s="509">
        <v>0</v>
      </c>
      <c r="G1183" s="509">
        <v>0</v>
      </c>
      <c r="H1183" s="509">
        <v>0</v>
      </c>
      <c r="I1183" s="509">
        <v>0</v>
      </c>
      <c r="K1183" s="509">
        <v>0</v>
      </c>
    </row>
    <row r="1184" spans="1:11" s="509" customFormat="1">
      <c r="A1184" s="508" t="s">
        <v>543</v>
      </c>
      <c r="B1184" s="509" t="s">
        <v>317</v>
      </c>
      <c r="C1184" s="509">
        <v>21</v>
      </c>
      <c r="D1184" s="509">
        <v>0</v>
      </c>
      <c r="E1184" s="509">
        <v>0</v>
      </c>
      <c r="G1184" s="509">
        <v>0</v>
      </c>
      <c r="H1184" s="509">
        <v>0</v>
      </c>
      <c r="I1184" s="509">
        <v>0</v>
      </c>
      <c r="K1184" s="509">
        <v>0</v>
      </c>
    </row>
    <row r="1185" spans="1:11" s="509" customFormat="1">
      <c r="A1185" s="508" t="s">
        <v>543</v>
      </c>
      <c r="B1185" s="509" t="s">
        <v>317</v>
      </c>
      <c r="C1185" s="509" t="s">
        <v>1026</v>
      </c>
      <c r="D1185" s="509">
        <v>0</v>
      </c>
      <c r="E1185" s="509">
        <v>0</v>
      </c>
      <c r="G1185" s="509">
        <v>0</v>
      </c>
      <c r="H1185" s="509">
        <v>0</v>
      </c>
      <c r="I1185" s="509">
        <v>0</v>
      </c>
      <c r="K1185" s="509">
        <v>0</v>
      </c>
    </row>
    <row r="1186" spans="1:11" s="509" customFormat="1">
      <c r="A1186" s="508" t="s">
        <v>543</v>
      </c>
      <c r="B1186" s="509" t="s">
        <v>317</v>
      </c>
      <c r="C1186" s="509" t="s">
        <v>1027</v>
      </c>
      <c r="D1186" s="509">
        <v>0</v>
      </c>
      <c r="E1186" s="509">
        <v>0</v>
      </c>
      <c r="G1186" s="509">
        <v>18</v>
      </c>
      <c r="H1186" s="509">
        <v>0</v>
      </c>
      <c r="I1186" s="509">
        <v>0</v>
      </c>
      <c r="K1186" s="509">
        <v>18</v>
      </c>
    </row>
    <row r="1187" spans="1:11" s="509" customFormat="1">
      <c r="A1187" s="508" t="s">
        <v>543</v>
      </c>
      <c r="B1187" s="509" t="s">
        <v>317</v>
      </c>
      <c r="C1187" s="509" t="s">
        <v>1028</v>
      </c>
      <c r="D1187" s="509">
        <v>0</v>
      </c>
      <c r="E1187" s="509">
        <v>0</v>
      </c>
      <c r="G1187" s="509">
        <v>0</v>
      </c>
      <c r="H1187" s="509">
        <v>0</v>
      </c>
      <c r="I1187" s="509">
        <v>0</v>
      </c>
      <c r="K1187" s="509">
        <v>0</v>
      </c>
    </row>
    <row r="1188" spans="1:11" s="509" customFormat="1">
      <c r="A1188" s="508" t="s">
        <v>543</v>
      </c>
      <c r="B1188" s="509" t="s">
        <v>317</v>
      </c>
      <c r="C1188" s="509">
        <v>22</v>
      </c>
      <c r="D1188" s="509">
        <v>0</v>
      </c>
      <c r="E1188" s="509">
        <v>0</v>
      </c>
      <c r="G1188" s="509">
        <v>3</v>
      </c>
      <c r="H1188" s="509">
        <v>0</v>
      </c>
      <c r="I1188" s="509">
        <v>0</v>
      </c>
      <c r="K1188" s="509">
        <v>3</v>
      </c>
    </row>
    <row r="1189" spans="1:11" s="509" customFormat="1">
      <c r="A1189" s="508" t="s">
        <v>543</v>
      </c>
      <c r="B1189" s="509" t="s">
        <v>317</v>
      </c>
      <c r="C1189" s="509">
        <v>23</v>
      </c>
      <c r="D1189" s="509">
        <v>2</v>
      </c>
      <c r="E1189" s="509">
        <v>0</v>
      </c>
      <c r="G1189" s="509">
        <v>0</v>
      </c>
      <c r="H1189" s="509">
        <v>0</v>
      </c>
      <c r="I1189" s="509">
        <v>0</v>
      </c>
      <c r="K1189" s="509">
        <v>2</v>
      </c>
    </row>
    <row r="1190" spans="1:11" s="509" customFormat="1">
      <c r="A1190" s="508" t="s">
        <v>543</v>
      </c>
      <c r="B1190" s="509" t="s">
        <v>317</v>
      </c>
      <c r="C1190" s="509" t="s">
        <v>1029</v>
      </c>
      <c r="D1190" s="509">
        <v>0</v>
      </c>
      <c r="E1190" s="509">
        <v>0</v>
      </c>
      <c r="G1190" s="509">
        <v>18</v>
      </c>
      <c r="H1190" s="509">
        <v>0</v>
      </c>
      <c r="I1190" s="509">
        <v>0</v>
      </c>
      <c r="K1190" s="509">
        <v>18</v>
      </c>
    </row>
    <row r="1191" spans="1:11" s="509" customFormat="1">
      <c r="A1191" s="508" t="s">
        <v>543</v>
      </c>
      <c r="B1191" s="509" t="s">
        <v>317</v>
      </c>
      <c r="C1191" s="509">
        <v>24</v>
      </c>
      <c r="D1191" s="509">
        <v>0</v>
      </c>
      <c r="E1191" s="509">
        <v>0</v>
      </c>
      <c r="G1191" s="509">
        <v>0</v>
      </c>
      <c r="H1191" s="509">
        <v>0</v>
      </c>
      <c r="I1191" s="509">
        <v>0</v>
      </c>
      <c r="K1191" s="509">
        <v>0</v>
      </c>
    </row>
    <row r="1192" spans="1:11" s="509" customFormat="1">
      <c r="A1192" s="508" t="s">
        <v>543</v>
      </c>
      <c r="B1192" s="509" t="s">
        <v>317</v>
      </c>
      <c r="C1192" s="509">
        <v>25</v>
      </c>
      <c r="D1192" s="509">
        <v>0</v>
      </c>
      <c r="E1192" s="509">
        <v>0</v>
      </c>
      <c r="G1192" s="509">
        <v>0</v>
      </c>
      <c r="H1192" s="509">
        <v>0</v>
      </c>
      <c r="I1192" s="509">
        <v>0</v>
      </c>
    </row>
    <row r="1193" spans="1:11" s="509" customFormat="1">
      <c r="A1193" s="508" t="s">
        <v>543</v>
      </c>
      <c r="B1193" s="509" t="s">
        <v>317</v>
      </c>
      <c r="C1193" s="509">
        <v>26</v>
      </c>
      <c r="D1193" s="509">
        <v>0</v>
      </c>
      <c r="E1193" s="509">
        <v>0</v>
      </c>
      <c r="G1193" s="509">
        <v>0</v>
      </c>
      <c r="H1193" s="509">
        <v>0</v>
      </c>
      <c r="I1193" s="509">
        <v>0</v>
      </c>
      <c r="K1193" s="509">
        <v>0</v>
      </c>
    </row>
    <row r="1194" spans="1:11" s="509" customFormat="1">
      <c r="A1194" s="508" t="s">
        <v>543</v>
      </c>
      <c r="B1194" s="509" t="s">
        <v>317</v>
      </c>
      <c r="C1194" s="509">
        <v>27</v>
      </c>
      <c r="D1194" s="509">
        <v>1</v>
      </c>
      <c r="E1194" s="509">
        <v>0</v>
      </c>
      <c r="G1194" s="509">
        <v>1</v>
      </c>
      <c r="H1194" s="509">
        <v>0</v>
      </c>
      <c r="I1194" s="509">
        <v>0</v>
      </c>
      <c r="K1194" s="509">
        <v>2</v>
      </c>
    </row>
    <row r="1195" spans="1:11" s="509" customFormat="1">
      <c r="A1195" s="508" t="s">
        <v>543</v>
      </c>
      <c r="B1195" s="509" t="s">
        <v>317</v>
      </c>
      <c r="C1195" s="509">
        <v>28</v>
      </c>
      <c r="D1195" s="509">
        <v>0</v>
      </c>
      <c r="E1195" s="509">
        <v>0</v>
      </c>
      <c r="G1195" s="509">
        <v>0</v>
      </c>
      <c r="H1195" s="509">
        <v>0</v>
      </c>
      <c r="I1195" s="509">
        <v>0</v>
      </c>
      <c r="K1195" s="509">
        <v>0</v>
      </c>
    </row>
    <row r="1196" spans="1:11" s="509" customFormat="1">
      <c r="A1196" s="508" t="s">
        <v>543</v>
      </c>
      <c r="B1196" s="509" t="s">
        <v>317</v>
      </c>
      <c r="C1196" s="509">
        <v>29</v>
      </c>
      <c r="D1196" s="509">
        <v>0</v>
      </c>
      <c r="E1196" s="509">
        <v>0</v>
      </c>
      <c r="G1196" s="509">
        <v>0</v>
      </c>
      <c r="H1196" s="509">
        <v>0</v>
      </c>
      <c r="I1196" s="509">
        <v>0</v>
      </c>
      <c r="K1196" s="509">
        <v>0</v>
      </c>
    </row>
    <row r="1197" spans="1:11" s="509" customFormat="1">
      <c r="A1197" s="508" t="s">
        <v>543</v>
      </c>
      <c r="B1197" s="509" t="s">
        <v>317</v>
      </c>
      <c r="C1197" s="509">
        <v>30</v>
      </c>
      <c r="D1197" s="509">
        <v>0</v>
      </c>
      <c r="E1197" s="509">
        <v>0</v>
      </c>
      <c r="G1197" s="509">
        <v>1</v>
      </c>
      <c r="H1197" s="509">
        <v>0</v>
      </c>
      <c r="I1197" s="509">
        <v>0</v>
      </c>
      <c r="K1197" s="509">
        <v>1</v>
      </c>
    </row>
    <row r="1198" spans="1:11" s="509" customFormat="1">
      <c r="A1198" s="508" t="s">
        <v>543</v>
      </c>
      <c r="B1198" s="509" t="s">
        <v>317</v>
      </c>
      <c r="C1198" s="509">
        <v>31</v>
      </c>
      <c r="D1198" s="509">
        <v>0</v>
      </c>
      <c r="E1198" s="509">
        <v>0</v>
      </c>
      <c r="G1198" s="509">
        <v>0</v>
      </c>
      <c r="H1198" s="509">
        <v>0</v>
      </c>
      <c r="I1198" s="509">
        <v>0</v>
      </c>
      <c r="K1198" s="509">
        <v>0</v>
      </c>
    </row>
    <row r="1199" spans="1:11" s="509" customFormat="1">
      <c r="A1199" s="508" t="s">
        <v>543</v>
      </c>
      <c r="B1199" s="509" t="s">
        <v>317</v>
      </c>
      <c r="C1199" s="509">
        <v>32</v>
      </c>
      <c r="D1199" s="509">
        <v>0</v>
      </c>
      <c r="E1199" s="509">
        <v>0</v>
      </c>
      <c r="G1199" s="509">
        <v>0</v>
      </c>
      <c r="H1199" s="509">
        <v>0</v>
      </c>
      <c r="I1199" s="509">
        <v>0</v>
      </c>
      <c r="K1199" s="509">
        <v>0</v>
      </c>
    </row>
    <row r="1200" spans="1:11" s="509" customFormat="1">
      <c r="A1200" s="508" t="s">
        <v>543</v>
      </c>
      <c r="B1200" s="509" t="s">
        <v>317</v>
      </c>
      <c r="C1200" s="509">
        <v>33</v>
      </c>
      <c r="D1200" s="509">
        <v>0</v>
      </c>
      <c r="E1200" s="509">
        <v>0</v>
      </c>
      <c r="G1200" s="509">
        <v>1</v>
      </c>
      <c r="H1200" s="509">
        <v>0</v>
      </c>
      <c r="I1200" s="509">
        <v>0</v>
      </c>
      <c r="K1200" s="509">
        <v>1</v>
      </c>
    </row>
    <row r="1201" spans="1:11" s="509" customFormat="1">
      <c r="A1201" s="508" t="s">
        <v>543</v>
      </c>
      <c r="B1201" s="509" t="s">
        <v>317</v>
      </c>
      <c r="C1201" s="509">
        <v>34</v>
      </c>
      <c r="D1201" s="509">
        <v>0</v>
      </c>
      <c r="E1201" s="509">
        <v>0</v>
      </c>
      <c r="G1201" s="509">
        <v>0</v>
      </c>
      <c r="H1201" s="509">
        <v>0</v>
      </c>
      <c r="I1201" s="509">
        <v>0</v>
      </c>
      <c r="K1201" s="509">
        <v>0</v>
      </c>
    </row>
    <row r="1202" spans="1:11" s="509" customFormat="1">
      <c r="A1202" s="508" t="s">
        <v>543</v>
      </c>
      <c r="B1202" s="509" t="s">
        <v>317</v>
      </c>
      <c r="C1202" s="509">
        <v>35</v>
      </c>
      <c r="D1202" s="509">
        <v>0</v>
      </c>
      <c r="E1202" s="509">
        <v>0</v>
      </c>
      <c r="G1202" s="509">
        <v>0</v>
      </c>
      <c r="H1202" s="509">
        <v>0</v>
      </c>
      <c r="I1202" s="509">
        <v>0</v>
      </c>
      <c r="K1202" s="509">
        <v>0</v>
      </c>
    </row>
    <row r="1203" spans="1:11" s="509" customFormat="1">
      <c r="A1203" s="508" t="s">
        <v>543</v>
      </c>
      <c r="B1203" s="509" t="s">
        <v>317</v>
      </c>
      <c r="C1203" s="509">
        <v>36</v>
      </c>
      <c r="D1203" s="509">
        <v>0</v>
      </c>
      <c r="E1203" s="509">
        <v>0</v>
      </c>
      <c r="G1203" s="509">
        <v>0</v>
      </c>
      <c r="H1203" s="509">
        <v>0</v>
      </c>
      <c r="I1203" s="509">
        <v>0</v>
      </c>
      <c r="K1203" s="509">
        <v>0</v>
      </c>
    </row>
    <row r="1204" spans="1:11" s="509" customFormat="1">
      <c r="A1204" s="508" t="s">
        <v>543</v>
      </c>
      <c r="B1204" s="509" t="s">
        <v>317</v>
      </c>
      <c r="C1204" s="509">
        <v>37</v>
      </c>
      <c r="D1204" s="509">
        <v>0</v>
      </c>
      <c r="E1204" s="509">
        <v>0</v>
      </c>
      <c r="G1204" s="509">
        <v>0</v>
      </c>
      <c r="H1204" s="509">
        <v>0</v>
      </c>
      <c r="I1204" s="509">
        <v>0</v>
      </c>
      <c r="K1204" s="509">
        <v>0</v>
      </c>
    </row>
    <row r="1205" spans="1:11" s="509" customFormat="1">
      <c r="A1205" s="508" t="s">
        <v>543</v>
      </c>
      <c r="B1205" s="509" t="s">
        <v>317</v>
      </c>
      <c r="C1205" s="509">
        <v>38</v>
      </c>
      <c r="D1205" s="509">
        <v>0</v>
      </c>
      <c r="E1205" s="509">
        <v>0</v>
      </c>
      <c r="G1205" s="509">
        <v>2</v>
      </c>
      <c r="H1205" s="509">
        <v>0</v>
      </c>
      <c r="I1205" s="509">
        <v>0</v>
      </c>
      <c r="K1205" s="509">
        <v>2</v>
      </c>
    </row>
    <row r="1206" spans="1:11" s="509" customFormat="1">
      <c r="A1206" s="508" t="s">
        <v>543</v>
      </c>
      <c r="B1206" s="509" t="s">
        <v>317</v>
      </c>
      <c r="C1206" s="509" t="s">
        <v>1030</v>
      </c>
      <c r="D1206" s="509">
        <v>0</v>
      </c>
      <c r="E1206" s="509">
        <v>0</v>
      </c>
      <c r="G1206" s="509">
        <v>0</v>
      </c>
      <c r="H1206" s="509">
        <v>0</v>
      </c>
      <c r="I1206" s="509">
        <v>0</v>
      </c>
      <c r="K1206" s="509">
        <v>0</v>
      </c>
    </row>
    <row r="1207" spans="1:11" s="509" customFormat="1">
      <c r="A1207" s="508" t="s">
        <v>543</v>
      </c>
      <c r="B1207" s="509" t="s">
        <v>317</v>
      </c>
      <c r="C1207" s="509">
        <v>39</v>
      </c>
      <c r="D1207" s="509">
        <v>0</v>
      </c>
      <c r="E1207" s="509">
        <v>0</v>
      </c>
      <c r="G1207" s="509">
        <v>0</v>
      </c>
      <c r="H1207" s="509">
        <v>0</v>
      </c>
      <c r="I1207" s="509">
        <v>0</v>
      </c>
      <c r="K1207" s="509">
        <v>0</v>
      </c>
    </row>
    <row r="1208" spans="1:11" s="509" customFormat="1">
      <c r="A1208" s="508" t="s">
        <v>543</v>
      </c>
      <c r="B1208" s="509" t="s">
        <v>317</v>
      </c>
      <c r="C1208" s="509">
        <v>40</v>
      </c>
      <c r="D1208" s="509">
        <v>0</v>
      </c>
      <c r="E1208" s="509">
        <v>0</v>
      </c>
      <c r="G1208" s="509">
        <v>0</v>
      </c>
      <c r="H1208" s="509">
        <v>0</v>
      </c>
      <c r="I1208" s="509">
        <v>0</v>
      </c>
      <c r="K1208" s="509">
        <v>0</v>
      </c>
    </row>
    <row r="1209" spans="1:11" s="509" customFormat="1">
      <c r="A1209" s="508" t="s">
        <v>543</v>
      </c>
      <c r="B1209" s="509" t="s">
        <v>317</v>
      </c>
      <c r="C1209" s="509">
        <v>41</v>
      </c>
      <c r="D1209" s="509">
        <v>0</v>
      </c>
      <c r="E1209" s="509">
        <v>0</v>
      </c>
      <c r="G1209" s="509">
        <v>0</v>
      </c>
      <c r="H1209" s="509">
        <v>0</v>
      </c>
      <c r="I1209" s="509">
        <v>0</v>
      </c>
      <c r="K1209" s="509">
        <v>0</v>
      </c>
    </row>
    <row r="1210" spans="1:11" s="509" customFormat="1">
      <c r="A1210" s="508" t="s">
        <v>543</v>
      </c>
      <c r="B1210" s="509" t="s">
        <v>317</v>
      </c>
      <c r="C1210" s="509">
        <v>42</v>
      </c>
      <c r="D1210" s="509">
        <v>0</v>
      </c>
      <c r="E1210" s="509">
        <v>0</v>
      </c>
      <c r="G1210" s="509">
        <v>0</v>
      </c>
      <c r="H1210" s="509">
        <v>0</v>
      </c>
      <c r="I1210" s="509">
        <v>0</v>
      </c>
      <c r="K1210" s="509">
        <v>0</v>
      </c>
    </row>
    <row r="1211" spans="1:11" s="509" customFormat="1">
      <c r="A1211" s="508" t="s">
        <v>543</v>
      </c>
      <c r="B1211" s="509" t="s">
        <v>317</v>
      </c>
      <c r="C1211" s="509">
        <v>43</v>
      </c>
      <c r="D1211" s="509">
        <v>0</v>
      </c>
      <c r="E1211" s="509">
        <v>0</v>
      </c>
      <c r="G1211" s="509">
        <v>0</v>
      </c>
      <c r="H1211" s="509">
        <v>0</v>
      </c>
      <c r="I1211" s="509">
        <v>0</v>
      </c>
      <c r="K1211" s="509">
        <v>0</v>
      </c>
    </row>
    <row r="1212" spans="1:11" s="509" customFormat="1">
      <c r="A1212" s="508" t="s">
        <v>543</v>
      </c>
      <c r="B1212" s="509" t="s">
        <v>317</v>
      </c>
      <c r="C1212" s="509">
        <v>44</v>
      </c>
      <c r="D1212" s="509">
        <v>0</v>
      </c>
      <c r="E1212" s="509">
        <v>0</v>
      </c>
      <c r="G1212" s="509">
        <v>0</v>
      </c>
      <c r="H1212" s="509">
        <v>0</v>
      </c>
      <c r="I1212" s="509">
        <v>0</v>
      </c>
      <c r="K1212" s="509">
        <v>0</v>
      </c>
    </row>
    <row r="1213" spans="1:11" s="509" customFormat="1">
      <c r="A1213" s="508" t="s">
        <v>543</v>
      </c>
      <c r="B1213" s="509" t="s">
        <v>317</v>
      </c>
      <c r="C1213" s="509">
        <v>45</v>
      </c>
      <c r="D1213" s="509">
        <v>0</v>
      </c>
      <c r="E1213" s="509">
        <v>0</v>
      </c>
      <c r="G1213" s="509">
        <v>0</v>
      </c>
      <c r="H1213" s="509">
        <v>0</v>
      </c>
      <c r="I1213" s="509">
        <v>0</v>
      </c>
      <c r="K1213" s="509">
        <v>0</v>
      </c>
    </row>
    <row r="1214" spans="1:11" s="509" customFormat="1">
      <c r="A1214" s="508" t="s">
        <v>543</v>
      </c>
      <c r="B1214" s="509" t="s">
        <v>317</v>
      </c>
      <c r="C1214" s="509">
        <v>46</v>
      </c>
      <c r="D1214" s="509">
        <v>0</v>
      </c>
      <c r="E1214" s="509">
        <v>0</v>
      </c>
      <c r="G1214" s="509">
        <v>0</v>
      </c>
      <c r="H1214" s="509">
        <v>0</v>
      </c>
      <c r="I1214" s="509">
        <v>0</v>
      </c>
      <c r="K1214" s="509">
        <v>0</v>
      </c>
    </row>
    <row r="1215" spans="1:11" s="509" customFormat="1">
      <c r="A1215" s="508" t="s">
        <v>543</v>
      </c>
      <c r="B1215" s="509" t="s">
        <v>317</v>
      </c>
      <c r="C1215" s="509">
        <v>47</v>
      </c>
      <c r="D1215" s="509">
        <v>2</v>
      </c>
      <c r="E1215" s="509">
        <v>1</v>
      </c>
      <c r="G1215" s="509">
        <v>1</v>
      </c>
      <c r="H1215" s="509">
        <v>0</v>
      </c>
      <c r="I1215" s="509">
        <v>0</v>
      </c>
      <c r="K1215" s="509">
        <v>3</v>
      </c>
    </row>
    <row r="1216" spans="1:11" s="509" customFormat="1">
      <c r="A1216" s="508" t="s">
        <v>543</v>
      </c>
      <c r="B1216" s="509" t="s">
        <v>317</v>
      </c>
      <c r="C1216" s="509">
        <v>48</v>
      </c>
      <c r="D1216" s="509">
        <v>0</v>
      </c>
      <c r="E1216" s="509">
        <v>0</v>
      </c>
      <c r="G1216" s="509">
        <v>0</v>
      </c>
      <c r="H1216" s="509">
        <v>0</v>
      </c>
      <c r="I1216" s="509">
        <v>0</v>
      </c>
      <c r="K1216" s="509">
        <v>0</v>
      </c>
    </row>
    <row r="1217" spans="1:11" s="509" customFormat="1">
      <c r="A1217" s="508" t="s">
        <v>543</v>
      </c>
      <c r="B1217" s="509" t="s">
        <v>317</v>
      </c>
      <c r="C1217" s="509">
        <v>49</v>
      </c>
      <c r="D1217" s="509">
        <v>0</v>
      </c>
      <c r="E1217" s="509">
        <v>0</v>
      </c>
      <c r="G1217" s="509">
        <v>0</v>
      </c>
      <c r="H1217" s="509">
        <v>0</v>
      </c>
      <c r="I1217" s="509">
        <v>0</v>
      </c>
      <c r="K1217" s="509">
        <v>0</v>
      </c>
    </row>
    <row r="1218" spans="1:11" s="509" customFormat="1">
      <c r="A1218" s="508" t="s">
        <v>543</v>
      </c>
      <c r="B1218" s="509" t="s">
        <v>317</v>
      </c>
      <c r="C1218" s="509">
        <v>50</v>
      </c>
      <c r="D1218" s="509">
        <v>0</v>
      </c>
      <c r="E1218" s="509">
        <v>0</v>
      </c>
      <c r="G1218" s="509">
        <v>0</v>
      </c>
      <c r="H1218" s="509">
        <v>0</v>
      </c>
      <c r="I1218" s="509">
        <v>0</v>
      </c>
      <c r="K1218" s="509">
        <v>0</v>
      </c>
    </row>
    <row r="1219" spans="1:11" s="509" customFormat="1">
      <c r="A1219" s="508" t="s">
        <v>543</v>
      </c>
      <c r="B1219" s="509" t="s">
        <v>317</v>
      </c>
      <c r="C1219" s="509">
        <v>51</v>
      </c>
      <c r="D1219" s="509">
        <v>0</v>
      </c>
      <c r="E1219" s="509">
        <v>0</v>
      </c>
      <c r="G1219" s="509">
        <v>0</v>
      </c>
      <c r="H1219" s="509">
        <v>0</v>
      </c>
      <c r="I1219" s="509">
        <v>0</v>
      </c>
      <c r="K1219" s="509">
        <v>0</v>
      </c>
    </row>
    <row r="1220" spans="1:11" s="509" customFormat="1">
      <c r="A1220" s="508" t="s">
        <v>543</v>
      </c>
      <c r="B1220" s="509" t="s">
        <v>317</v>
      </c>
      <c r="C1220" s="509" t="s">
        <v>1031</v>
      </c>
      <c r="D1220" s="509">
        <v>0</v>
      </c>
      <c r="E1220" s="509">
        <v>0</v>
      </c>
      <c r="G1220" s="509">
        <v>0</v>
      </c>
      <c r="H1220" s="509">
        <v>0</v>
      </c>
      <c r="I1220" s="509">
        <v>0</v>
      </c>
      <c r="K1220" s="509">
        <v>0</v>
      </c>
    </row>
    <row r="1221" spans="1:11" s="509" customFormat="1">
      <c r="A1221" s="508" t="s">
        <v>543</v>
      </c>
      <c r="B1221" s="509" t="s">
        <v>317</v>
      </c>
      <c r="C1221" s="509" t="s">
        <v>1032</v>
      </c>
      <c r="D1221" s="509">
        <v>0</v>
      </c>
      <c r="E1221" s="509">
        <v>0</v>
      </c>
      <c r="G1221" s="509">
        <v>0</v>
      </c>
      <c r="H1221" s="509">
        <v>0</v>
      </c>
      <c r="I1221" s="509">
        <v>0</v>
      </c>
      <c r="K1221" s="509">
        <v>0</v>
      </c>
    </row>
    <row r="1222" spans="1:11" s="509" customFormat="1">
      <c r="A1222" s="508" t="s">
        <v>543</v>
      </c>
      <c r="B1222" s="509" t="s">
        <v>317</v>
      </c>
      <c r="C1222" s="509">
        <v>52</v>
      </c>
      <c r="D1222" s="509">
        <v>1</v>
      </c>
      <c r="E1222" s="509">
        <v>0</v>
      </c>
      <c r="G1222" s="509">
        <v>0</v>
      </c>
      <c r="H1222" s="509">
        <v>0</v>
      </c>
      <c r="I1222" s="509">
        <v>0</v>
      </c>
      <c r="K1222" s="509">
        <v>1</v>
      </c>
    </row>
    <row r="1223" spans="1:11" s="509" customFormat="1">
      <c r="A1223" s="508" t="s">
        <v>543</v>
      </c>
      <c r="B1223" s="509" t="s">
        <v>317</v>
      </c>
      <c r="C1223" s="509">
        <v>53</v>
      </c>
      <c r="D1223" s="509">
        <v>6</v>
      </c>
      <c r="E1223" s="509">
        <v>5</v>
      </c>
      <c r="G1223" s="509">
        <v>15</v>
      </c>
      <c r="H1223" s="509">
        <v>5</v>
      </c>
      <c r="I1223" s="509">
        <v>0</v>
      </c>
      <c r="K1223" s="509">
        <v>21</v>
      </c>
    </row>
    <row r="1224" spans="1:11" s="509" customFormat="1">
      <c r="A1224" s="508" t="s">
        <v>543</v>
      </c>
      <c r="B1224" s="509" t="s">
        <v>317</v>
      </c>
      <c r="C1224" s="509">
        <v>54</v>
      </c>
      <c r="D1224" s="509">
        <v>1</v>
      </c>
      <c r="E1224" s="509">
        <v>0</v>
      </c>
      <c r="G1224" s="509">
        <v>26</v>
      </c>
      <c r="H1224" s="509">
        <v>0</v>
      </c>
      <c r="I1224" s="509">
        <v>0</v>
      </c>
      <c r="K1224" s="509">
        <v>27</v>
      </c>
    </row>
    <row r="1225" spans="1:11" s="509" customFormat="1">
      <c r="A1225" s="508" t="s">
        <v>543</v>
      </c>
      <c r="B1225" s="509" t="s">
        <v>317</v>
      </c>
      <c r="C1225" s="509">
        <v>55</v>
      </c>
      <c r="D1225" s="509">
        <v>5</v>
      </c>
      <c r="E1225" s="509">
        <v>0</v>
      </c>
      <c r="G1225" s="509">
        <v>36</v>
      </c>
      <c r="H1225" s="509">
        <v>0</v>
      </c>
      <c r="I1225" s="509">
        <v>0</v>
      </c>
      <c r="K1225" s="509">
        <v>41</v>
      </c>
    </row>
    <row r="1226" spans="1:11" s="509" customFormat="1">
      <c r="A1226" s="508" t="s">
        <v>543</v>
      </c>
      <c r="B1226" s="509" t="s">
        <v>317</v>
      </c>
      <c r="C1226" s="509">
        <v>56</v>
      </c>
      <c r="D1226" s="509">
        <v>0</v>
      </c>
      <c r="E1226" s="509">
        <v>0</v>
      </c>
      <c r="G1226" s="509">
        <v>0</v>
      </c>
      <c r="H1226" s="509">
        <v>0</v>
      </c>
      <c r="I1226" s="509">
        <v>0</v>
      </c>
      <c r="K1226" s="509">
        <v>0</v>
      </c>
    </row>
    <row r="1227" spans="1:11" s="509" customFormat="1">
      <c r="A1227" s="508" t="s">
        <v>543</v>
      </c>
      <c r="B1227" s="509" t="s">
        <v>317</v>
      </c>
      <c r="C1227" s="509">
        <v>57</v>
      </c>
      <c r="D1227" s="509">
        <v>0</v>
      </c>
      <c r="E1227" s="509">
        <v>0</v>
      </c>
      <c r="G1227" s="509">
        <v>0</v>
      </c>
      <c r="H1227" s="509">
        <v>0</v>
      </c>
      <c r="I1227" s="509">
        <v>0</v>
      </c>
      <c r="K1227" s="509">
        <v>0</v>
      </c>
    </row>
    <row r="1228" spans="1:11" s="509" customFormat="1">
      <c r="A1228" s="508" t="s">
        <v>543</v>
      </c>
      <c r="B1228" s="509" t="s">
        <v>317</v>
      </c>
      <c r="C1228" s="509">
        <v>58</v>
      </c>
      <c r="D1228" s="509">
        <v>0</v>
      </c>
      <c r="E1228" s="509">
        <v>0</v>
      </c>
      <c r="G1228" s="509">
        <v>0</v>
      </c>
      <c r="H1228" s="509">
        <v>0</v>
      </c>
      <c r="I1228" s="509">
        <v>0</v>
      </c>
      <c r="K1228" s="509">
        <v>0</v>
      </c>
    </row>
    <row r="1229" spans="1:11" s="509" customFormat="1">
      <c r="A1229" s="508" t="s">
        <v>543</v>
      </c>
      <c r="B1229" s="509" t="s">
        <v>317</v>
      </c>
      <c r="C1229" s="509">
        <v>59</v>
      </c>
      <c r="D1229" s="509">
        <v>4</v>
      </c>
      <c r="E1229" s="509">
        <v>0</v>
      </c>
      <c r="G1229" s="509">
        <v>24</v>
      </c>
      <c r="H1229" s="509">
        <v>0</v>
      </c>
      <c r="I1229" s="509">
        <v>0</v>
      </c>
      <c r="K1229" s="509">
        <v>28</v>
      </c>
    </row>
    <row r="1230" spans="1:11" s="509" customFormat="1">
      <c r="A1230" s="508" t="s">
        <v>543</v>
      </c>
      <c r="B1230" s="509" t="s">
        <v>317</v>
      </c>
      <c r="C1230" s="509">
        <v>60</v>
      </c>
      <c r="D1230" s="509">
        <v>1</v>
      </c>
      <c r="E1230" s="509">
        <v>0</v>
      </c>
      <c r="G1230" s="509">
        <v>31</v>
      </c>
      <c r="H1230" s="509">
        <v>0</v>
      </c>
      <c r="I1230" s="509">
        <v>0</v>
      </c>
      <c r="K1230" s="509">
        <v>32</v>
      </c>
    </row>
    <row r="1231" spans="1:11" s="509" customFormat="1">
      <c r="A1231" s="508" t="s">
        <v>543</v>
      </c>
      <c r="B1231" s="509" t="s">
        <v>317</v>
      </c>
      <c r="C1231" s="509">
        <v>61</v>
      </c>
      <c r="D1231" s="509">
        <v>1</v>
      </c>
      <c r="E1231" s="509">
        <v>0</v>
      </c>
      <c r="G1231" s="509">
        <v>0</v>
      </c>
      <c r="H1231" s="509">
        <v>0</v>
      </c>
      <c r="I1231" s="509">
        <v>0</v>
      </c>
      <c r="K1231" s="509">
        <v>1</v>
      </c>
    </row>
    <row r="1232" spans="1:11" s="509" customFormat="1">
      <c r="A1232" s="508" t="s">
        <v>543</v>
      </c>
      <c r="B1232" s="509" t="s">
        <v>317</v>
      </c>
      <c r="C1232" s="509">
        <v>62</v>
      </c>
      <c r="D1232" s="509">
        <v>1</v>
      </c>
      <c r="E1232" s="509">
        <v>0</v>
      </c>
      <c r="G1232" s="509">
        <v>1</v>
      </c>
      <c r="H1232" s="509">
        <v>1</v>
      </c>
      <c r="I1232" s="509">
        <v>0</v>
      </c>
      <c r="K1232" s="509">
        <v>2</v>
      </c>
    </row>
    <row r="1233" spans="1:11" s="509" customFormat="1">
      <c r="A1233" s="508" t="s">
        <v>543</v>
      </c>
      <c r="B1233" s="509" t="s">
        <v>317</v>
      </c>
      <c r="C1233" s="509">
        <v>63</v>
      </c>
      <c r="D1233" s="509">
        <v>3</v>
      </c>
      <c r="E1233" s="509">
        <v>0</v>
      </c>
      <c r="G1233" s="509">
        <v>6</v>
      </c>
      <c r="H1233" s="509">
        <v>4</v>
      </c>
      <c r="I1233" s="509">
        <v>0</v>
      </c>
      <c r="K1233" s="509">
        <v>9</v>
      </c>
    </row>
    <row r="1234" spans="1:11" s="509" customFormat="1">
      <c r="A1234" s="508" t="s">
        <v>543</v>
      </c>
      <c r="B1234" s="509" t="s">
        <v>317</v>
      </c>
      <c r="C1234" s="509" t="s">
        <v>1033</v>
      </c>
      <c r="D1234" s="509">
        <v>1</v>
      </c>
      <c r="E1234" s="509">
        <v>0</v>
      </c>
      <c r="G1234" s="509">
        <v>2</v>
      </c>
      <c r="H1234" s="509">
        <v>0</v>
      </c>
      <c r="I1234" s="509">
        <v>0</v>
      </c>
      <c r="K1234" s="509">
        <v>3</v>
      </c>
    </row>
    <row r="1235" spans="1:11" s="509" customFormat="1">
      <c r="A1235" s="508" t="s">
        <v>543</v>
      </c>
      <c r="B1235" s="509" t="s">
        <v>317</v>
      </c>
      <c r="C1235" s="509" t="s">
        <v>1034</v>
      </c>
      <c r="D1235" s="509">
        <v>1</v>
      </c>
      <c r="E1235" s="509">
        <v>0</v>
      </c>
      <c r="G1235" s="509">
        <v>0</v>
      </c>
      <c r="H1235" s="509">
        <v>0</v>
      </c>
      <c r="I1235" s="509">
        <v>0</v>
      </c>
      <c r="K1235" s="509">
        <v>1</v>
      </c>
    </row>
    <row r="1236" spans="1:11" s="509" customFormat="1">
      <c r="A1236" s="508" t="s">
        <v>543</v>
      </c>
      <c r="B1236" s="509" t="s">
        <v>317</v>
      </c>
      <c r="C1236" s="509">
        <v>64</v>
      </c>
      <c r="D1236" s="509">
        <v>0</v>
      </c>
      <c r="E1236" s="509">
        <v>0</v>
      </c>
      <c r="G1236" s="509">
        <v>0</v>
      </c>
      <c r="H1236" s="509">
        <v>0</v>
      </c>
      <c r="I1236" s="509">
        <v>0</v>
      </c>
      <c r="K1236" s="509">
        <v>0</v>
      </c>
    </row>
    <row r="1237" spans="1:11" s="509" customFormat="1">
      <c r="A1237" s="508" t="s">
        <v>543</v>
      </c>
      <c r="B1237" s="509" t="s">
        <v>317</v>
      </c>
      <c r="C1237" s="509" t="s">
        <v>1035</v>
      </c>
      <c r="D1237" s="509">
        <v>3</v>
      </c>
      <c r="E1237" s="509">
        <v>0</v>
      </c>
      <c r="G1237" s="509">
        <v>2</v>
      </c>
      <c r="H1237" s="509">
        <v>0</v>
      </c>
      <c r="I1237" s="509">
        <v>0</v>
      </c>
      <c r="K1237" s="509">
        <v>5</v>
      </c>
    </row>
    <row r="1238" spans="1:11" s="509" customFormat="1">
      <c r="A1238" s="508" t="s">
        <v>543</v>
      </c>
      <c r="B1238" s="509" t="s">
        <v>317</v>
      </c>
      <c r="C1238" s="509">
        <v>65</v>
      </c>
      <c r="D1238" s="509">
        <v>14</v>
      </c>
      <c r="E1238" s="509">
        <v>8</v>
      </c>
      <c r="G1238" s="509">
        <v>18</v>
      </c>
      <c r="H1238" s="509">
        <v>9</v>
      </c>
      <c r="I1238" s="509">
        <v>0</v>
      </c>
      <c r="K1238" s="509">
        <v>32</v>
      </c>
    </row>
    <row r="1239" spans="1:11" s="509" customFormat="1">
      <c r="A1239" s="508" t="s">
        <v>543</v>
      </c>
      <c r="B1239" s="509" t="s">
        <v>317</v>
      </c>
      <c r="C1239" s="509">
        <v>66</v>
      </c>
      <c r="D1239" s="509">
        <v>7</v>
      </c>
      <c r="E1239" s="509">
        <v>7</v>
      </c>
      <c r="G1239" s="509">
        <v>6</v>
      </c>
      <c r="H1239" s="509">
        <v>4</v>
      </c>
      <c r="I1239" s="509">
        <v>0</v>
      </c>
      <c r="K1239" s="509">
        <v>13</v>
      </c>
    </row>
    <row r="1240" spans="1:11" s="509" customFormat="1">
      <c r="A1240" s="508" t="s">
        <v>543</v>
      </c>
      <c r="B1240" s="509" t="s">
        <v>317</v>
      </c>
      <c r="C1240" s="509" t="s">
        <v>1036</v>
      </c>
      <c r="D1240" s="509">
        <v>0</v>
      </c>
      <c r="E1240" s="509">
        <v>0</v>
      </c>
      <c r="G1240" s="509">
        <v>0</v>
      </c>
      <c r="H1240" s="509">
        <v>0</v>
      </c>
      <c r="I1240" s="509">
        <v>0</v>
      </c>
      <c r="K1240" s="509">
        <v>0</v>
      </c>
    </row>
    <row r="1241" spans="1:11" s="509" customFormat="1">
      <c r="A1241" s="508" t="s">
        <v>543</v>
      </c>
      <c r="B1241" s="509" t="s">
        <v>317</v>
      </c>
      <c r="C1241" s="509" t="s">
        <v>1037</v>
      </c>
      <c r="D1241" s="509">
        <v>135</v>
      </c>
      <c r="E1241" s="509">
        <v>0</v>
      </c>
      <c r="G1241" s="509">
        <v>561</v>
      </c>
      <c r="H1241" s="509">
        <v>0</v>
      </c>
      <c r="I1241" s="509">
        <v>0</v>
      </c>
      <c r="K1241" s="509">
        <v>696</v>
      </c>
    </row>
    <row r="1242" spans="1:11" s="509" customFormat="1">
      <c r="A1242" s="508" t="s">
        <v>543</v>
      </c>
      <c r="B1242" s="509" t="s">
        <v>317</v>
      </c>
      <c r="C1242" s="509" t="s">
        <v>1038</v>
      </c>
      <c r="D1242" s="509">
        <v>5</v>
      </c>
      <c r="E1242" s="509">
        <v>0</v>
      </c>
      <c r="G1242" s="509">
        <v>11</v>
      </c>
      <c r="H1242" s="509">
        <v>0</v>
      </c>
      <c r="I1242" s="509">
        <v>0</v>
      </c>
      <c r="K1242" s="509">
        <v>16</v>
      </c>
    </row>
    <row r="1243" spans="1:11" s="509" customFormat="1">
      <c r="A1243" s="508" t="s">
        <v>543</v>
      </c>
      <c r="B1243" s="509" t="s">
        <v>317</v>
      </c>
      <c r="C1243" s="509" t="s">
        <v>1039</v>
      </c>
      <c r="D1243" s="509">
        <v>4</v>
      </c>
      <c r="E1243" s="509">
        <v>0</v>
      </c>
      <c r="G1243" s="509">
        <v>0</v>
      </c>
      <c r="H1243" s="509">
        <v>0</v>
      </c>
      <c r="I1243" s="509">
        <v>0</v>
      </c>
      <c r="K1243" s="509">
        <v>4</v>
      </c>
    </row>
    <row r="1244" spans="1:11" s="509" customFormat="1">
      <c r="A1244" s="508" t="s">
        <v>543</v>
      </c>
      <c r="B1244" s="509" t="s">
        <v>317</v>
      </c>
      <c r="C1244" s="509" t="s">
        <v>1040</v>
      </c>
      <c r="D1244" s="509">
        <v>6</v>
      </c>
      <c r="E1244" s="509">
        <v>0</v>
      </c>
      <c r="G1244" s="509">
        <v>12</v>
      </c>
      <c r="H1244" s="509">
        <v>0</v>
      </c>
      <c r="I1244" s="509">
        <v>0</v>
      </c>
      <c r="K1244" s="509">
        <v>18</v>
      </c>
    </row>
    <row r="1245" spans="1:11" s="509" customFormat="1">
      <c r="A1245" s="508" t="s">
        <v>543</v>
      </c>
      <c r="B1245" s="509" t="s">
        <v>317</v>
      </c>
      <c r="C1245" s="509" t="s">
        <v>1041</v>
      </c>
      <c r="D1245" s="509">
        <v>0</v>
      </c>
      <c r="E1245" s="509">
        <v>0</v>
      </c>
      <c r="G1245" s="509">
        <v>0</v>
      </c>
      <c r="H1245" s="509">
        <v>0</v>
      </c>
      <c r="I1245" s="509">
        <v>0</v>
      </c>
      <c r="K1245" s="509">
        <v>0</v>
      </c>
    </row>
    <row r="1246" spans="1:11" s="509" customFormat="1">
      <c r="A1246" s="508" t="s">
        <v>543</v>
      </c>
      <c r="B1246" s="509" t="s">
        <v>317</v>
      </c>
      <c r="C1246" s="509" t="s">
        <v>1042</v>
      </c>
      <c r="D1246" s="509">
        <v>0</v>
      </c>
      <c r="E1246" s="509">
        <v>0</v>
      </c>
      <c r="G1246" s="509">
        <v>0</v>
      </c>
      <c r="H1246" s="509">
        <v>0</v>
      </c>
      <c r="I1246" s="509">
        <v>0</v>
      </c>
      <c r="K1246" s="509">
        <v>0</v>
      </c>
    </row>
    <row r="1247" spans="1:11" s="509" customFormat="1">
      <c r="A1247" s="508" t="s">
        <v>543</v>
      </c>
      <c r="B1247" s="509" t="s">
        <v>317</v>
      </c>
      <c r="C1247" s="509">
        <v>67</v>
      </c>
      <c r="D1247" s="509">
        <v>2</v>
      </c>
      <c r="E1247" s="509">
        <v>0</v>
      </c>
      <c r="G1247" s="509">
        <v>221</v>
      </c>
      <c r="H1247" s="509">
        <v>7</v>
      </c>
      <c r="I1247" s="509">
        <v>0</v>
      </c>
      <c r="K1247" s="509">
        <v>223</v>
      </c>
    </row>
    <row r="1248" spans="1:11" s="509" customFormat="1">
      <c r="A1248" s="508" t="s">
        <v>543</v>
      </c>
      <c r="B1248" s="509" t="s">
        <v>317</v>
      </c>
      <c r="C1248" s="509">
        <v>68</v>
      </c>
      <c r="D1248" s="509">
        <v>0</v>
      </c>
      <c r="E1248" s="509">
        <v>0</v>
      </c>
      <c r="G1248" s="509">
        <v>43</v>
      </c>
      <c r="H1248" s="509">
        <v>18</v>
      </c>
      <c r="I1248" s="509">
        <v>0</v>
      </c>
      <c r="K1248" s="509">
        <v>43</v>
      </c>
    </row>
    <row r="1249" spans="1:11" s="509" customFormat="1">
      <c r="A1249" s="508" t="s">
        <v>543</v>
      </c>
      <c r="B1249" s="509" t="s">
        <v>317</v>
      </c>
      <c r="C1249" s="509" t="s">
        <v>1043</v>
      </c>
      <c r="D1249" s="509">
        <v>8</v>
      </c>
      <c r="E1249" s="509">
        <v>2</v>
      </c>
      <c r="G1249" s="509">
        <v>0</v>
      </c>
      <c r="H1249" s="509">
        <v>0</v>
      </c>
      <c r="I1249" s="509">
        <v>0</v>
      </c>
      <c r="K1249" s="509">
        <v>8</v>
      </c>
    </row>
    <row r="1250" spans="1:11" s="509" customFormat="1">
      <c r="A1250" s="508" t="s">
        <v>543</v>
      </c>
      <c r="B1250" s="509" t="s">
        <v>317</v>
      </c>
      <c r="C1250" s="509">
        <v>69</v>
      </c>
      <c r="D1250" s="509">
        <v>1</v>
      </c>
      <c r="E1250" s="509">
        <v>0</v>
      </c>
      <c r="G1250" s="509">
        <v>2</v>
      </c>
      <c r="H1250" s="509">
        <v>0</v>
      </c>
      <c r="I1250" s="509">
        <v>0</v>
      </c>
      <c r="K1250" s="509">
        <v>3</v>
      </c>
    </row>
    <row r="1251" spans="1:11" s="509" customFormat="1">
      <c r="A1251" s="508" t="s">
        <v>543</v>
      </c>
      <c r="B1251" s="509" t="s">
        <v>317</v>
      </c>
      <c r="C1251" s="509" t="s">
        <v>1044</v>
      </c>
      <c r="D1251" s="509">
        <v>0</v>
      </c>
      <c r="E1251" s="509">
        <v>0</v>
      </c>
      <c r="G1251" s="509">
        <v>2</v>
      </c>
      <c r="H1251" s="509">
        <v>0</v>
      </c>
      <c r="I1251" s="509">
        <v>0</v>
      </c>
      <c r="K1251" s="509">
        <v>2</v>
      </c>
    </row>
    <row r="1252" spans="1:11" s="509" customFormat="1">
      <c r="A1252" s="508" t="s">
        <v>543</v>
      </c>
      <c r="B1252" s="509" t="s">
        <v>317</v>
      </c>
      <c r="C1252" s="509" t="s">
        <v>1045</v>
      </c>
      <c r="D1252" s="509">
        <v>0</v>
      </c>
      <c r="E1252" s="509">
        <v>0</v>
      </c>
      <c r="G1252" s="509">
        <v>0</v>
      </c>
      <c r="H1252" s="509">
        <v>0</v>
      </c>
      <c r="I1252" s="509">
        <v>0</v>
      </c>
      <c r="K1252" s="509">
        <v>0</v>
      </c>
    </row>
    <row r="1253" spans="1:11" s="509" customFormat="1">
      <c r="A1253" s="508" t="s">
        <v>543</v>
      </c>
      <c r="B1253" s="509" t="s">
        <v>317</v>
      </c>
      <c r="C1253" s="509">
        <v>70</v>
      </c>
      <c r="D1253" s="509">
        <v>0</v>
      </c>
      <c r="E1253" s="509">
        <v>0</v>
      </c>
      <c r="G1253" s="509">
        <v>0</v>
      </c>
      <c r="H1253" s="509">
        <v>0</v>
      </c>
      <c r="I1253" s="509">
        <v>0</v>
      </c>
      <c r="K1253" s="509">
        <v>0</v>
      </c>
    </row>
    <row r="1254" spans="1:11" s="509" customFormat="1">
      <c r="A1254" s="508" t="s">
        <v>543</v>
      </c>
      <c r="B1254" s="509" t="s">
        <v>317</v>
      </c>
      <c r="C1254" s="509" t="s">
        <v>1046</v>
      </c>
      <c r="D1254" s="509">
        <v>1</v>
      </c>
      <c r="E1254" s="509">
        <v>0</v>
      </c>
      <c r="G1254" s="509">
        <v>9</v>
      </c>
      <c r="H1254" s="509">
        <v>0</v>
      </c>
      <c r="I1254" s="509">
        <v>0</v>
      </c>
      <c r="K1254" s="509">
        <v>10</v>
      </c>
    </row>
    <row r="1255" spans="1:11" s="509" customFormat="1">
      <c r="A1255" s="508" t="s">
        <v>543</v>
      </c>
      <c r="B1255" s="509" t="s">
        <v>317</v>
      </c>
      <c r="C1255" s="509">
        <v>71</v>
      </c>
      <c r="D1255" s="509">
        <v>0</v>
      </c>
      <c r="E1255" s="509">
        <v>0</v>
      </c>
      <c r="G1255" s="509">
        <v>270</v>
      </c>
      <c r="H1255" s="509">
        <v>0</v>
      </c>
      <c r="I1255" s="509">
        <v>0</v>
      </c>
      <c r="K1255" s="509">
        <v>270</v>
      </c>
    </row>
    <row r="1256" spans="1:11" s="509" customFormat="1">
      <c r="A1256" s="508" t="s">
        <v>543</v>
      </c>
      <c r="B1256" s="509" t="s">
        <v>317</v>
      </c>
      <c r="C1256" s="509" t="s">
        <v>1047</v>
      </c>
      <c r="D1256" s="509">
        <v>6</v>
      </c>
      <c r="E1256" s="509">
        <v>5</v>
      </c>
      <c r="G1256" s="509">
        <v>28</v>
      </c>
      <c r="H1256" s="509">
        <v>7</v>
      </c>
      <c r="I1256" s="509">
        <v>1</v>
      </c>
      <c r="K1256" s="509">
        <v>34</v>
      </c>
    </row>
    <row r="1257" spans="1:11" s="509" customFormat="1">
      <c r="A1257" s="508" t="s">
        <v>543</v>
      </c>
      <c r="B1257" s="509" t="s">
        <v>317</v>
      </c>
      <c r="C1257" s="509" t="s">
        <v>1048</v>
      </c>
      <c r="D1257" s="509">
        <v>1</v>
      </c>
      <c r="E1257" s="509">
        <v>0</v>
      </c>
      <c r="G1257" s="509">
        <v>10</v>
      </c>
      <c r="H1257" s="509">
        <v>0</v>
      </c>
      <c r="I1257" s="509">
        <v>0</v>
      </c>
      <c r="K1257" s="509">
        <v>11</v>
      </c>
    </row>
    <row r="1258" spans="1:11" s="509" customFormat="1">
      <c r="A1258" s="508" t="s">
        <v>543</v>
      </c>
      <c r="B1258" s="509" t="s">
        <v>317</v>
      </c>
      <c r="C1258" s="509" t="s">
        <v>1049</v>
      </c>
      <c r="D1258" s="509">
        <v>3</v>
      </c>
      <c r="E1258" s="509">
        <v>1</v>
      </c>
      <c r="G1258" s="509">
        <v>2</v>
      </c>
      <c r="H1258" s="509">
        <v>0</v>
      </c>
      <c r="I1258" s="509">
        <v>0</v>
      </c>
      <c r="K1258" s="509">
        <v>5</v>
      </c>
    </row>
    <row r="1259" spans="1:11" s="509" customFormat="1">
      <c r="A1259" s="508" t="s">
        <v>543</v>
      </c>
      <c r="B1259" s="509" t="s">
        <v>317</v>
      </c>
      <c r="C1259" s="509" t="s">
        <v>1050</v>
      </c>
      <c r="D1259" s="509">
        <v>1</v>
      </c>
      <c r="E1259" s="509">
        <v>1</v>
      </c>
      <c r="G1259" s="509">
        <v>3</v>
      </c>
      <c r="H1259" s="509">
        <v>3</v>
      </c>
      <c r="I1259" s="509">
        <v>0</v>
      </c>
      <c r="K1259" s="509">
        <v>4</v>
      </c>
    </row>
    <row r="1260" spans="1:11" s="509" customFormat="1">
      <c r="A1260" s="508" t="s">
        <v>543</v>
      </c>
      <c r="B1260" s="509" t="s">
        <v>317</v>
      </c>
      <c r="C1260" s="509" t="s">
        <v>1051</v>
      </c>
      <c r="D1260" s="509">
        <v>0</v>
      </c>
      <c r="E1260" s="509">
        <v>0</v>
      </c>
      <c r="G1260" s="509">
        <v>0</v>
      </c>
      <c r="H1260" s="509">
        <v>0</v>
      </c>
      <c r="I1260" s="509">
        <v>0</v>
      </c>
      <c r="K1260" s="509">
        <v>0</v>
      </c>
    </row>
    <row r="1261" spans="1:11" s="509" customFormat="1">
      <c r="A1261" s="508" t="s">
        <v>543</v>
      </c>
      <c r="B1261" s="509" t="s">
        <v>317</v>
      </c>
      <c r="C1261" s="509">
        <v>72</v>
      </c>
      <c r="D1261" s="509">
        <v>173</v>
      </c>
      <c r="E1261" s="509">
        <v>0</v>
      </c>
      <c r="G1261" s="509">
        <v>7</v>
      </c>
      <c r="H1261" s="509">
        <v>0</v>
      </c>
      <c r="I1261" s="509">
        <v>0</v>
      </c>
      <c r="K1261" s="509">
        <v>180</v>
      </c>
    </row>
    <row r="1262" spans="1:11" s="509" customFormat="1">
      <c r="A1262" s="508" t="s">
        <v>543</v>
      </c>
      <c r="B1262" s="509" t="s">
        <v>317</v>
      </c>
      <c r="C1262" s="509">
        <v>73</v>
      </c>
      <c r="D1262" s="509">
        <v>32</v>
      </c>
      <c r="E1262" s="509">
        <v>0</v>
      </c>
      <c r="G1262" s="509">
        <v>0</v>
      </c>
      <c r="H1262" s="509">
        <v>0</v>
      </c>
      <c r="I1262" s="509">
        <v>0</v>
      </c>
      <c r="K1262" s="509">
        <v>32</v>
      </c>
    </row>
    <row r="1263" spans="1:11" s="509" customFormat="1">
      <c r="A1263" s="508" t="s">
        <v>543</v>
      </c>
      <c r="B1263" s="509" t="s">
        <v>317</v>
      </c>
      <c r="C1263" s="509">
        <v>74</v>
      </c>
      <c r="D1263" s="509">
        <v>6</v>
      </c>
      <c r="E1263" s="509">
        <v>2</v>
      </c>
      <c r="G1263" s="509">
        <v>6</v>
      </c>
      <c r="H1263" s="509">
        <v>0</v>
      </c>
      <c r="I1263" s="509">
        <v>0</v>
      </c>
      <c r="K1263" s="509">
        <v>12</v>
      </c>
    </row>
    <row r="1264" spans="1:11" s="509" customFormat="1">
      <c r="A1264" s="508" t="s">
        <v>543</v>
      </c>
      <c r="B1264" s="509" t="s">
        <v>317</v>
      </c>
      <c r="C1264" s="509" t="s">
        <v>4570</v>
      </c>
      <c r="D1264" s="509">
        <v>5</v>
      </c>
      <c r="E1264" s="509">
        <v>0</v>
      </c>
      <c r="G1264" s="509">
        <v>1</v>
      </c>
      <c r="H1264" s="509">
        <v>0</v>
      </c>
      <c r="I1264" s="509">
        <v>0</v>
      </c>
      <c r="K1264" s="509">
        <v>6</v>
      </c>
    </row>
    <row r="1265" spans="1:11" s="509" customFormat="1">
      <c r="A1265" s="508" t="s">
        <v>543</v>
      </c>
      <c r="B1265" s="509" t="s">
        <v>317</v>
      </c>
      <c r="C1265" s="509" t="s">
        <v>4571</v>
      </c>
      <c r="D1265" s="509">
        <v>496</v>
      </c>
      <c r="E1265" s="509">
        <v>33</v>
      </c>
      <c r="F1265" s="509">
        <v>0</v>
      </c>
      <c r="G1265" s="509">
        <v>2234</v>
      </c>
      <c r="H1265" s="509">
        <v>58</v>
      </c>
      <c r="I1265" s="509">
        <v>1</v>
      </c>
      <c r="K1265" s="509">
        <v>2730</v>
      </c>
    </row>
    <row r="1266" spans="1:11" s="509" customFormat="1">
      <c r="A1266" s="508" t="s">
        <v>544</v>
      </c>
      <c r="B1266" s="509" t="s">
        <v>318</v>
      </c>
      <c r="C1266" s="509">
        <v>1</v>
      </c>
      <c r="K1266" s="509">
        <v>0</v>
      </c>
    </row>
    <row r="1267" spans="1:11" s="509" customFormat="1">
      <c r="A1267" s="508" t="s">
        <v>544</v>
      </c>
      <c r="B1267" s="509" t="s">
        <v>318</v>
      </c>
      <c r="C1267" s="509" t="s">
        <v>1023</v>
      </c>
      <c r="G1267" s="509">
        <v>19</v>
      </c>
      <c r="H1267" s="509">
        <v>1</v>
      </c>
      <c r="K1267" s="509">
        <v>19</v>
      </c>
    </row>
    <row r="1268" spans="1:11" s="509" customFormat="1">
      <c r="A1268" s="508" t="s">
        <v>544</v>
      </c>
      <c r="B1268" s="509" t="s">
        <v>318</v>
      </c>
      <c r="C1268" s="509">
        <v>2</v>
      </c>
      <c r="G1268" s="509">
        <v>2</v>
      </c>
      <c r="K1268" s="509">
        <v>2</v>
      </c>
    </row>
    <row r="1269" spans="1:11" s="509" customFormat="1">
      <c r="A1269" s="508" t="s">
        <v>544</v>
      </c>
      <c r="B1269" s="509" t="s">
        <v>318</v>
      </c>
      <c r="C1269" s="509">
        <v>3</v>
      </c>
      <c r="G1269" s="509">
        <v>1</v>
      </c>
      <c r="K1269" s="509">
        <v>1</v>
      </c>
    </row>
    <row r="1270" spans="1:11" s="509" customFormat="1">
      <c r="A1270" s="508" t="s">
        <v>544</v>
      </c>
      <c r="B1270" s="509" t="s">
        <v>318</v>
      </c>
      <c r="C1270" s="509">
        <v>4</v>
      </c>
      <c r="G1270" s="509">
        <v>2</v>
      </c>
      <c r="K1270" s="509">
        <v>2</v>
      </c>
    </row>
    <row r="1271" spans="1:11" s="509" customFormat="1">
      <c r="A1271" s="508" t="s">
        <v>544</v>
      </c>
      <c r="B1271" s="509" t="s">
        <v>318</v>
      </c>
      <c r="C1271" s="509">
        <v>5</v>
      </c>
      <c r="G1271" s="509">
        <v>6</v>
      </c>
      <c r="K1271" s="509">
        <v>6</v>
      </c>
    </row>
    <row r="1272" spans="1:11" s="509" customFormat="1">
      <c r="A1272" s="508" t="s">
        <v>544</v>
      </c>
      <c r="B1272" s="509" t="s">
        <v>318</v>
      </c>
      <c r="C1272" s="509">
        <v>6</v>
      </c>
      <c r="K1272" s="509">
        <v>0</v>
      </c>
    </row>
    <row r="1273" spans="1:11" s="509" customFormat="1">
      <c r="A1273" s="508" t="s">
        <v>544</v>
      </c>
      <c r="B1273" s="509" t="s">
        <v>318</v>
      </c>
      <c r="C1273" s="509">
        <v>7</v>
      </c>
      <c r="K1273" s="509">
        <v>0</v>
      </c>
    </row>
    <row r="1274" spans="1:11" s="509" customFormat="1">
      <c r="A1274" s="508" t="s">
        <v>544</v>
      </c>
      <c r="B1274" s="509" t="s">
        <v>318</v>
      </c>
      <c r="C1274" s="509">
        <v>8</v>
      </c>
      <c r="D1274" s="509">
        <v>1</v>
      </c>
      <c r="K1274" s="509">
        <v>1</v>
      </c>
    </row>
    <row r="1275" spans="1:11" s="509" customFormat="1">
      <c r="A1275" s="508" t="s">
        <v>544</v>
      </c>
      <c r="B1275" s="509" t="s">
        <v>318</v>
      </c>
      <c r="C1275" s="509">
        <v>9</v>
      </c>
      <c r="D1275" s="509">
        <v>1</v>
      </c>
      <c r="K1275" s="509">
        <v>1</v>
      </c>
    </row>
    <row r="1276" spans="1:11" s="509" customFormat="1">
      <c r="A1276" s="508" t="s">
        <v>544</v>
      </c>
      <c r="B1276" s="509" t="s">
        <v>318</v>
      </c>
      <c r="C1276" s="509">
        <v>10</v>
      </c>
      <c r="G1276" s="509">
        <v>4</v>
      </c>
      <c r="K1276" s="509">
        <v>4</v>
      </c>
    </row>
    <row r="1277" spans="1:11" s="509" customFormat="1">
      <c r="A1277" s="508" t="s">
        <v>544</v>
      </c>
      <c r="B1277" s="509" t="s">
        <v>318</v>
      </c>
      <c r="C1277" s="509">
        <v>11</v>
      </c>
      <c r="G1277" s="509">
        <v>1</v>
      </c>
      <c r="K1277" s="509">
        <v>1</v>
      </c>
    </row>
    <row r="1278" spans="1:11" s="509" customFormat="1">
      <c r="A1278" s="508" t="s">
        <v>544</v>
      </c>
      <c r="B1278" s="509" t="s">
        <v>318</v>
      </c>
      <c r="C1278" s="509">
        <v>12</v>
      </c>
      <c r="K1278" s="509">
        <v>0</v>
      </c>
    </row>
    <row r="1279" spans="1:11" s="509" customFormat="1">
      <c r="A1279" s="508" t="s">
        <v>544</v>
      </c>
      <c r="B1279" s="509" t="s">
        <v>318</v>
      </c>
      <c r="C1279" s="509">
        <v>13</v>
      </c>
      <c r="K1279" s="509">
        <v>0</v>
      </c>
    </row>
    <row r="1280" spans="1:11" s="509" customFormat="1">
      <c r="A1280" s="508" t="s">
        <v>544</v>
      </c>
      <c r="B1280" s="509" t="s">
        <v>318</v>
      </c>
      <c r="C1280" s="509">
        <v>14</v>
      </c>
      <c r="K1280" s="509">
        <v>0</v>
      </c>
    </row>
    <row r="1281" spans="1:11" s="509" customFormat="1">
      <c r="A1281" s="508" t="s">
        <v>544</v>
      </c>
      <c r="B1281" s="509" t="s">
        <v>318</v>
      </c>
      <c r="C1281" s="509">
        <v>15</v>
      </c>
      <c r="K1281" s="509">
        <v>0</v>
      </c>
    </row>
    <row r="1282" spans="1:11" s="509" customFormat="1">
      <c r="A1282" s="508" t="s">
        <v>544</v>
      </c>
      <c r="B1282" s="509" t="s">
        <v>318</v>
      </c>
      <c r="C1282" s="509">
        <v>16</v>
      </c>
      <c r="D1282" s="509">
        <v>1</v>
      </c>
      <c r="G1282" s="509">
        <v>1</v>
      </c>
      <c r="K1282" s="509">
        <v>2</v>
      </c>
    </row>
    <row r="1283" spans="1:11" s="509" customFormat="1">
      <c r="A1283" s="508" t="s">
        <v>544</v>
      </c>
      <c r="B1283" s="509" t="s">
        <v>318</v>
      </c>
      <c r="C1283" s="509">
        <v>17</v>
      </c>
      <c r="G1283" s="509">
        <v>4</v>
      </c>
      <c r="K1283" s="509">
        <v>4</v>
      </c>
    </row>
    <row r="1284" spans="1:11" s="509" customFormat="1">
      <c r="A1284" s="508" t="s">
        <v>544</v>
      </c>
      <c r="B1284" s="509" t="s">
        <v>318</v>
      </c>
      <c r="C1284" s="509">
        <v>18</v>
      </c>
      <c r="K1284" s="509">
        <v>0</v>
      </c>
    </row>
    <row r="1285" spans="1:11" s="509" customFormat="1">
      <c r="A1285" s="508" t="s">
        <v>544</v>
      </c>
      <c r="B1285" s="509" t="s">
        <v>318</v>
      </c>
      <c r="C1285" s="509" t="s">
        <v>1024</v>
      </c>
      <c r="K1285" s="509">
        <v>0</v>
      </c>
    </row>
    <row r="1286" spans="1:11" s="509" customFormat="1">
      <c r="A1286" s="508" t="s">
        <v>544</v>
      </c>
      <c r="B1286" s="509" t="s">
        <v>318</v>
      </c>
      <c r="C1286" s="509" t="s">
        <v>1025</v>
      </c>
      <c r="K1286" s="509">
        <v>0</v>
      </c>
    </row>
    <row r="1287" spans="1:11" s="509" customFormat="1">
      <c r="A1287" s="508" t="s">
        <v>544</v>
      </c>
      <c r="B1287" s="509" t="s">
        <v>318</v>
      </c>
      <c r="C1287" s="509">
        <v>19</v>
      </c>
      <c r="D1287" s="509">
        <v>1</v>
      </c>
      <c r="G1287" s="509">
        <v>1</v>
      </c>
      <c r="K1287" s="509">
        <v>2</v>
      </c>
    </row>
    <row r="1288" spans="1:11" s="509" customFormat="1">
      <c r="A1288" s="508" t="s">
        <v>544</v>
      </c>
      <c r="B1288" s="509" t="s">
        <v>318</v>
      </c>
      <c r="C1288" s="509">
        <v>20</v>
      </c>
      <c r="K1288" s="509">
        <v>0</v>
      </c>
    </row>
    <row r="1289" spans="1:11" s="509" customFormat="1">
      <c r="A1289" s="508" t="s">
        <v>544</v>
      </c>
      <c r="B1289" s="509" t="s">
        <v>318</v>
      </c>
      <c r="C1289" s="509">
        <v>21</v>
      </c>
      <c r="K1289" s="509">
        <v>0</v>
      </c>
    </row>
    <row r="1290" spans="1:11" s="509" customFormat="1">
      <c r="A1290" s="508" t="s">
        <v>544</v>
      </c>
      <c r="B1290" s="509" t="s">
        <v>318</v>
      </c>
      <c r="C1290" s="509" t="s">
        <v>1026</v>
      </c>
      <c r="K1290" s="509">
        <v>0</v>
      </c>
    </row>
    <row r="1291" spans="1:11" s="509" customFormat="1">
      <c r="A1291" s="508" t="s">
        <v>544</v>
      </c>
      <c r="B1291" s="509" t="s">
        <v>318</v>
      </c>
      <c r="C1291" s="509" t="s">
        <v>1027</v>
      </c>
      <c r="D1291" s="509">
        <v>2</v>
      </c>
      <c r="G1291" s="509">
        <v>2</v>
      </c>
      <c r="K1291" s="509">
        <v>4</v>
      </c>
    </row>
    <row r="1292" spans="1:11" s="509" customFormat="1">
      <c r="A1292" s="508" t="s">
        <v>544</v>
      </c>
      <c r="B1292" s="509" t="s">
        <v>318</v>
      </c>
      <c r="C1292" s="509" t="s">
        <v>1028</v>
      </c>
      <c r="K1292" s="509">
        <v>0</v>
      </c>
    </row>
    <row r="1293" spans="1:11" s="509" customFormat="1">
      <c r="A1293" s="508" t="s">
        <v>544</v>
      </c>
      <c r="B1293" s="509" t="s">
        <v>318</v>
      </c>
      <c r="C1293" s="509">
        <v>22</v>
      </c>
      <c r="K1293" s="509">
        <v>0</v>
      </c>
    </row>
    <row r="1294" spans="1:11" s="509" customFormat="1">
      <c r="A1294" s="508" t="s">
        <v>544</v>
      </c>
      <c r="B1294" s="509" t="s">
        <v>318</v>
      </c>
      <c r="C1294" s="509">
        <v>23</v>
      </c>
      <c r="D1294" s="509">
        <v>1</v>
      </c>
      <c r="K1294" s="509">
        <v>1</v>
      </c>
    </row>
    <row r="1295" spans="1:11" s="509" customFormat="1">
      <c r="A1295" s="508" t="s">
        <v>544</v>
      </c>
      <c r="B1295" s="509" t="s">
        <v>318</v>
      </c>
      <c r="C1295" s="509" t="s">
        <v>1029</v>
      </c>
      <c r="G1295" s="509">
        <v>7</v>
      </c>
      <c r="H1295" s="509">
        <v>7</v>
      </c>
      <c r="K1295" s="509">
        <v>7</v>
      </c>
    </row>
    <row r="1296" spans="1:11" s="509" customFormat="1">
      <c r="A1296" s="508" t="s">
        <v>544</v>
      </c>
      <c r="B1296" s="509" t="s">
        <v>318</v>
      </c>
      <c r="C1296" s="509">
        <v>24</v>
      </c>
      <c r="K1296" s="509">
        <v>0</v>
      </c>
    </row>
    <row r="1297" spans="1:11" s="509" customFormat="1">
      <c r="A1297" s="508" t="s">
        <v>544</v>
      </c>
      <c r="B1297" s="509" t="s">
        <v>318</v>
      </c>
      <c r="C1297" s="509">
        <v>25</v>
      </c>
    </row>
    <row r="1298" spans="1:11" s="509" customFormat="1">
      <c r="A1298" s="508" t="s">
        <v>544</v>
      </c>
      <c r="B1298" s="509" t="s">
        <v>318</v>
      </c>
      <c r="C1298" s="509">
        <v>26</v>
      </c>
      <c r="K1298" s="509">
        <v>0</v>
      </c>
    </row>
    <row r="1299" spans="1:11" s="509" customFormat="1">
      <c r="A1299" s="508" t="s">
        <v>544</v>
      </c>
      <c r="B1299" s="509" t="s">
        <v>318</v>
      </c>
      <c r="C1299" s="509">
        <v>27</v>
      </c>
      <c r="D1299" s="509">
        <v>2</v>
      </c>
      <c r="E1299" s="509">
        <v>2</v>
      </c>
      <c r="K1299" s="509">
        <v>2</v>
      </c>
    </row>
    <row r="1300" spans="1:11" s="509" customFormat="1">
      <c r="A1300" s="508" t="s">
        <v>544</v>
      </c>
      <c r="B1300" s="509" t="s">
        <v>318</v>
      </c>
      <c r="C1300" s="509">
        <v>28</v>
      </c>
      <c r="K1300" s="509">
        <v>0</v>
      </c>
    </row>
    <row r="1301" spans="1:11" s="509" customFormat="1">
      <c r="A1301" s="508" t="s">
        <v>544</v>
      </c>
      <c r="B1301" s="509" t="s">
        <v>318</v>
      </c>
      <c r="C1301" s="509">
        <v>29</v>
      </c>
      <c r="K1301" s="509">
        <v>0</v>
      </c>
    </row>
    <row r="1302" spans="1:11" s="509" customFormat="1">
      <c r="A1302" s="508" t="s">
        <v>544</v>
      </c>
      <c r="B1302" s="509" t="s">
        <v>318</v>
      </c>
      <c r="C1302" s="509">
        <v>30</v>
      </c>
      <c r="K1302" s="509">
        <v>0</v>
      </c>
    </row>
    <row r="1303" spans="1:11" s="509" customFormat="1">
      <c r="A1303" s="508" t="s">
        <v>544</v>
      </c>
      <c r="B1303" s="509" t="s">
        <v>318</v>
      </c>
      <c r="C1303" s="509">
        <v>31</v>
      </c>
      <c r="K1303" s="509">
        <v>0</v>
      </c>
    </row>
    <row r="1304" spans="1:11" s="509" customFormat="1">
      <c r="A1304" s="508" t="s">
        <v>544</v>
      </c>
      <c r="B1304" s="509" t="s">
        <v>318</v>
      </c>
      <c r="C1304" s="509">
        <v>32</v>
      </c>
      <c r="K1304" s="509">
        <v>0</v>
      </c>
    </row>
    <row r="1305" spans="1:11" s="509" customFormat="1">
      <c r="A1305" s="508" t="s">
        <v>544</v>
      </c>
      <c r="B1305" s="509" t="s">
        <v>318</v>
      </c>
      <c r="C1305" s="509">
        <v>33</v>
      </c>
      <c r="D1305" s="509">
        <v>2</v>
      </c>
      <c r="K1305" s="509">
        <v>2</v>
      </c>
    </row>
    <row r="1306" spans="1:11" s="509" customFormat="1">
      <c r="A1306" s="508" t="s">
        <v>544</v>
      </c>
      <c r="B1306" s="509" t="s">
        <v>318</v>
      </c>
      <c r="C1306" s="509">
        <v>34</v>
      </c>
      <c r="K1306" s="509">
        <v>0</v>
      </c>
    </row>
    <row r="1307" spans="1:11" s="509" customFormat="1">
      <c r="A1307" s="508" t="s">
        <v>544</v>
      </c>
      <c r="B1307" s="509" t="s">
        <v>318</v>
      </c>
      <c r="C1307" s="509">
        <v>35</v>
      </c>
      <c r="K1307" s="509">
        <v>0</v>
      </c>
    </row>
    <row r="1308" spans="1:11" s="509" customFormat="1">
      <c r="A1308" s="508" t="s">
        <v>544</v>
      </c>
      <c r="B1308" s="509" t="s">
        <v>318</v>
      </c>
      <c r="C1308" s="509">
        <v>36</v>
      </c>
      <c r="K1308" s="509">
        <v>0</v>
      </c>
    </row>
    <row r="1309" spans="1:11" s="509" customFormat="1">
      <c r="A1309" s="508" t="s">
        <v>544</v>
      </c>
      <c r="B1309" s="509" t="s">
        <v>318</v>
      </c>
      <c r="C1309" s="509">
        <v>37</v>
      </c>
      <c r="K1309" s="509">
        <v>0</v>
      </c>
    </row>
    <row r="1310" spans="1:11" s="509" customFormat="1">
      <c r="A1310" s="508" t="s">
        <v>544</v>
      </c>
      <c r="B1310" s="509" t="s">
        <v>318</v>
      </c>
      <c r="C1310" s="509">
        <v>38</v>
      </c>
      <c r="K1310" s="509">
        <v>0</v>
      </c>
    </row>
    <row r="1311" spans="1:11" s="509" customFormat="1">
      <c r="A1311" s="508" t="s">
        <v>544</v>
      </c>
      <c r="B1311" s="509" t="s">
        <v>318</v>
      </c>
      <c r="C1311" s="509" t="s">
        <v>1030</v>
      </c>
      <c r="K1311" s="509">
        <v>0</v>
      </c>
    </row>
    <row r="1312" spans="1:11" s="509" customFormat="1">
      <c r="A1312" s="508" t="s">
        <v>544</v>
      </c>
      <c r="B1312" s="509" t="s">
        <v>318</v>
      </c>
      <c r="C1312" s="509">
        <v>39</v>
      </c>
      <c r="K1312" s="509">
        <v>0</v>
      </c>
    </row>
    <row r="1313" spans="1:11" s="509" customFormat="1">
      <c r="A1313" s="508" t="s">
        <v>544</v>
      </c>
      <c r="B1313" s="509" t="s">
        <v>318</v>
      </c>
      <c r="C1313" s="509">
        <v>40</v>
      </c>
      <c r="K1313" s="509">
        <v>0</v>
      </c>
    </row>
    <row r="1314" spans="1:11" s="509" customFormat="1">
      <c r="A1314" s="508" t="s">
        <v>544</v>
      </c>
      <c r="B1314" s="509" t="s">
        <v>318</v>
      </c>
      <c r="C1314" s="509">
        <v>41</v>
      </c>
      <c r="K1314" s="509">
        <v>0</v>
      </c>
    </row>
    <row r="1315" spans="1:11" s="509" customFormat="1">
      <c r="A1315" s="508" t="s">
        <v>544</v>
      </c>
      <c r="B1315" s="509" t="s">
        <v>318</v>
      </c>
      <c r="C1315" s="509">
        <v>42</v>
      </c>
      <c r="K1315" s="509">
        <v>0</v>
      </c>
    </row>
    <row r="1316" spans="1:11" s="509" customFormat="1">
      <c r="A1316" s="508" t="s">
        <v>544</v>
      </c>
      <c r="B1316" s="509" t="s">
        <v>318</v>
      </c>
      <c r="C1316" s="509">
        <v>43</v>
      </c>
      <c r="K1316" s="509">
        <v>0</v>
      </c>
    </row>
    <row r="1317" spans="1:11" s="509" customFormat="1">
      <c r="A1317" s="508" t="s">
        <v>544</v>
      </c>
      <c r="B1317" s="509" t="s">
        <v>318</v>
      </c>
      <c r="C1317" s="509">
        <v>44</v>
      </c>
      <c r="K1317" s="509">
        <v>0</v>
      </c>
    </row>
    <row r="1318" spans="1:11" s="509" customFormat="1">
      <c r="A1318" s="508" t="s">
        <v>544</v>
      </c>
      <c r="B1318" s="509" t="s">
        <v>318</v>
      </c>
      <c r="C1318" s="509">
        <v>45</v>
      </c>
      <c r="K1318" s="509">
        <v>0</v>
      </c>
    </row>
    <row r="1319" spans="1:11" s="509" customFormat="1">
      <c r="A1319" s="508" t="s">
        <v>544</v>
      </c>
      <c r="B1319" s="509" t="s">
        <v>318</v>
      </c>
      <c r="C1319" s="509">
        <v>46</v>
      </c>
      <c r="K1319" s="509">
        <v>0</v>
      </c>
    </row>
    <row r="1320" spans="1:11" s="509" customFormat="1">
      <c r="A1320" s="508" t="s">
        <v>544</v>
      </c>
      <c r="B1320" s="509" t="s">
        <v>318</v>
      </c>
      <c r="C1320" s="509">
        <v>47</v>
      </c>
      <c r="D1320" s="509">
        <v>1</v>
      </c>
      <c r="E1320" s="509">
        <v>1</v>
      </c>
      <c r="K1320" s="509">
        <v>1</v>
      </c>
    </row>
    <row r="1321" spans="1:11" s="509" customFormat="1">
      <c r="A1321" s="508" t="s">
        <v>544</v>
      </c>
      <c r="B1321" s="509" t="s">
        <v>318</v>
      </c>
      <c r="C1321" s="509">
        <v>48</v>
      </c>
      <c r="K1321" s="509">
        <v>0</v>
      </c>
    </row>
    <row r="1322" spans="1:11" s="509" customFormat="1">
      <c r="A1322" s="508" t="s">
        <v>544</v>
      </c>
      <c r="B1322" s="509" t="s">
        <v>318</v>
      </c>
      <c r="C1322" s="509">
        <v>49</v>
      </c>
      <c r="K1322" s="509">
        <v>0</v>
      </c>
    </row>
    <row r="1323" spans="1:11" s="509" customFormat="1">
      <c r="A1323" s="508" t="s">
        <v>544</v>
      </c>
      <c r="B1323" s="509" t="s">
        <v>318</v>
      </c>
      <c r="C1323" s="509">
        <v>50</v>
      </c>
      <c r="K1323" s="509">
        <v>0</v>
      </c>
    </row>
    <row r="1324" spans="1:11" s="509" customFormat="1">
      <c r="A1324" s="508" t="s">
        <v>544</v>
      </c>
      <c r="B1324" s="509" t="s">
        <v>318</v>
      </c>
      <c r="C1324" s="509">
        <v>51</v>
      </c>
      <c r="K1324" s="509">
        <v>0</v>
      </c>
    </row>
    <row r="1325" spans="1:11" s="509" customFormat="1">
      <c r="A1325" s="508" t="s">
        <v>544</v>
      </c>
      <c r="B1325" s="509" t="s">
        <v>318</v>
      </c>
      <c r="C1325" s="509" t="s">
        <v>1031</v>
      </c>
      <c r="K1325" s="509">
        <v>0</v>
      </c>
    </row>
    <row r="1326" spans="1:11" s="509" customFormat="1">
      <c r="A1326" s="508" t="s">
        <v>544</v>
      </c>
      <c r="B1326" s="509" t="s">
        <v>318</v>
      </c>
      <c r="C1326" s="509" t="s">
        <v>1032</v>
      </c>
      <c r="K1326" s="509">
        <v>0</v>
      </c>
    </row>
    <row r="1327" spans="1:11" s="509" customFormat="1">
      <c r="A1327" s="508" t="s">
        <v>544</v>
      </c>
      <c r="B1327" s="509" t="s">
        <v>318</v>
      </c>
      <c r="C1327" s="509">
        <v>52</v>
      </c>
      <c r="K1327" s="509">
        <v>0</v>
      </c>
    </row>
    <row r="1328" spans="1:11" s="509" customFormat="1">
      <c r="A1328" s="508" t="s">
        <v>544</v>
      </c>
      <c r="B1328" s="509" t="s">
        <v>318</v>
      </c>
      <c r="C1328" s="509">
        <v>53</v>
      </c>
      <c r="D1328" s="509">
        <v>2</v>
      </c>
      <c r="E1328" s="509">
        <v>2</v>
      </c>
      <c r="K1328" s="509">
        <v>2</v>
      </c>
    </row>
    <row r="1329" spans="1:11" s="509" customFormat="1">
      <c r="A1329" s="508" t="s">
        <v>544</v>
      </c>
      <c r="B1329" s="509" t="s">
        <v>318</v>
      </c>
      <c r="C1329" s="509">
        <v>54</v>
      </c>
      <c r="G1329" s="509">
        <v>1</v>
      </c>
      <c r="K1329" s="509">
        <v>1</v>
      </c>
    </row>
    <row r="1330" spans="1:11" s="509" customFormat="1">
      <c r="A1330" s="508" t="s">
        <v>544</v>
      </c>
      <c r="B1330" s="509" t="s">
        <v>318</v>
      </c>
      <c r="C1330" s="509">
        <v>55</v>
      </c>
      <c r="G1330" s="509">
        <v>9</v>
      </c>
      <c r="K1330" s="509">
        <v>9</v>
      </c>
    </row>
    <row r="1331" spans="1:11" s="509" customFormat="1">
      <c r="A1331" s="508" t="s">
        <v>544</v>
      </c>
      <c r="B1331" s="509" t="s">
        <v>318</v>
      </c>
      <c r="C1331" s="509">
        <v>56</v>
      </c>
      <c r="K1331" s="509">
        <v>0</v>
      </c>
    </row>
    <row r="1332" spans="1:11" s="509" customFormat="1">
      <c r="A1332" s="508" t="s">
        <v>544</v>
      </c>
      <c r="B1332" s="509" t="s">
        <v>318</v>
      </c>
      <c r="C1332" s="509">
        <v>57</v>
      </c>
      <c r="K1332" s="509">
        <v>0</v>
      </c>
    </row>
    <row r="1333" spans="1:11" s="509" customFormat="1">
      <c r="A1333" s="508" t="s">
        <v>544</v>
      </c>
      <c r="B1333" s="509" t="s">
        <v>318</v>
      </c>
      <c r="C1333" s="509">
        <v>58</v>
      </c>
      <c r="K1333" s="509">
        <v>0</v>
      </c>
    </row>
    <row r="1334" spans="1:11" s="509" customFormat="1">
      <c r="A1334" s="508" t="s">
        <v>544</v>
      </c>
      <c r="B1334" s="509" t="s">
        <v>318</v>
      </c>
      <c r="C1334" s="509">
        <v>59</v>
      </c>
      <c r="K1334" s="509">
        <v>0</v>
      </c>
    </row>
    <row r="1335" spans="1:11" s="509" customFormat="1">
      <c r="A1335" s="508" t="s">
        <v>544</v>
      </c>
      <c r="B1335" s="509" t="s">
        <v>318</v>
      </c>
      <c r="C1335" s="509">
        <v>60</v>
      </c>
      <c r="G1335" s="509">
        <v>1</v>
      </c>
      <c r="K1335" s="509">
        <v>1</v>
      </c>
    </row>
    <row r="1336" spans="1:11" s="509" customFormat="1">
      <c r="A1336" s="508" t="s">
        <v>544</v>
      </c>
      <c r="B1336" s="509" t="s">
        <v>318</v>
      </c>
      <c r="C1336" s="509">
        <v>61</v>
      </c>
      <c r="D1336" s="509">
        <v>1</v>
      </c>
      <c r="K1336" s="509">
        <v>1</v>
      </c>
    </row>
    <row r="1337" spans="1:11" s="509" customFormat="1">
      <c r="A1337" s="508" t="s">
        <v>544</v>
      </c>
      <c r="B1337" s="509" t="s">
        <v>318</v>
      </c>
      <c r="C1337" s="509">
        <v>62</v>
      </c>
      <c r="D1337" s="509">
        <v>1</v>
      </c>
      <c r="E1337" s="509">
        <v>1</v>
      </c>
      <c r="K1337" s="509">
        <v>1</v>
      </c>
    </row>
    <row r="1338" spans="1:11" s="509" customFormat="1">
      <c r="A1338" s="508" t="s">
        <v>544</v>
      </c>
      <c r="B1338" s="509" t="s">
        <v>318</v>
      </c>
      <c r="C1338" s="509">
        <v>63</v>
      </c>
      <c r="K1338" s="509">
        <v>0</v>
      </c>
    </row>
    <row r="1339" spans="1:11" s="509" customFormat="1">
      <c r="A1339" s="508" t="s">
        <v>544</v>
      </c>
      <c r="B1339" s="509" t="s">
        <v>318</v>
      </c>
      <c r="C1339" s="509" t="s">
        <v>1033</v>
      </c>
      <c r="G1339" s="509">
        <v>3</v>
      </c>
      <c r="K1339" s="509">
        <v>3</v>
      </c>
    </row>
    <row r="1340" spans="1:11" s="509" customFormat="1">
      <c r="A1340" s="508" t="s">
        <v>544</v>
      </c>
      <c r="B1340" s="509" t="s">
        <v>318</v>
      </c>
      <c r="C1340" s="509" t="s">
        <v>1034</v>
      </c>
      <c r="K1340" s="509">
        <v>0</v>
      </c>
    </row>
    <row r="1341" spans="1:11" s="509" customFormat="1">
      <c r="A1341" s="508" t="s">
        <v>544</v>
      </c>
      <c r="B1341" s="509" t="s">
        <v>318</v>
      </c>
      <c r="C1341" s="509">
        <v>64</v>
      </c>
      <c r="K1341" s="509">
        <v>0</v>
      </c>
    </row>
    <row r="1342" spans="1:11" s="509" customFormat="1">
      <c r="A1342" s="508" t="s">
        <v>544</v>
      </c>
      <c r="B1342" s="509" t="s">
        <v>318</v>
      </c>
      <c r="C1342" s="509" t="s">
        <v>1035</v>
      </c>
      <c r="D1342" s="509">
        <v>3</v>
      </c>
      <c r="K1342" s="509">
        <v>3</v>
      </c>
    </row>
    <row r="1343" spans="1:11" s="509" customFormat="1">
      <c r="A1343" s="508" t="s">
        <v>544</v>
      </c>
      <c r="B1343" s="509" t="s">
        <v>318</v>
      </c>
      <c r="C1343" s="509">
        <v>65</v>
      </c>
      <c r="D1343" s="509">
        <v>3</v>
      </c>
      <c r="E1343" s="509">
        <v>3</v>
      </c>
      <c r="G1343" s="509">
        <v>3</v>
      </c>
      <c r="H1343" s="509">
        <v>2</v>
      </c>
      <c r="K1343" s="509">
        <v>6</v>
      </c>
    </row>
    <row r="1344" spans="1:11" s="509" customFormat="1">
      <c r="A1344" s="508" t="s">
        <v>544</v>
      </c>
      <c r="B1344" s="509" t="s">
        <v>318</v>
      </c>
      <c r="C1344" s="509">
        <v>66</v>
      </c>
      <c r="D1344" s="509">
        <v>1</v>
      </c>
      <c r="E1344" s="509">
        <v>1</v>
      </c>
      <c r="G1344" s="509">
        <v>1</v>
      </c>
      <c r="H1344" s="509">
        <v>1</v>
      </c>
      <c r="K1344" s="509">
        <v>2</v>
      </c>
    </row>
    <row r="1345" spans="1:11" s="509" customFormat="1">
      <c r="A1345" s="508" t="s">
        <v>544</v>
      </c>
      <c r="B1345" s="509" t="s">
        <v>318</v>
      </c>
      <c r="C1345" s="509" t="s">
        <v>1036</v>
      </c>
      <c r="K1345" s="509">
        <v>0</v>
      </c>
    </row>
    <row r="1346" spans="1:11" s="509" customFormat="1">
      <c r="A1346" s="508" t="s">
        <v>544</v>
      </c>
      <c r="B1346" s="509" t="s">
        <v>318</v>
      </c>
      <c r="C1346" s="509" t="s">
        <v>1037</v>
      </c>
      <c r="D1346" s="509">
        <v>7</v>
      </c>
      <c r="G1346" s="509">
        <v>23</v>
      </c>
      <c r="K1346" s="509">
        <v>30</v>
      </c>
    </row>
    <row r="1347" spans="1:11" s="509" customFormat="1">
      <c r="A1347" s="508" t="s">
        <v>544</v>
      </c>
      <c r="B1347" s="509" t="s">
        <v>318</v>
      </c>
      <c r="C1347" s="509" t="s">
        <v>1038</v>
      </c>
      <c r="K1347" s="509">
        <v>0</v>
      </c>
    </row>
    <row r="1348" spans="1:11" s="509" customFormat="1">
      <c r="A1348" s="508" t="s">
        <v>544</v>
      </c>
      <c r="B1348" s="509" t="s">
        <v>318</v>
      </c>
      <c r="C1348" s="509" t="s">
        <v>1039</v>
      </c>
      <c r="D1348" s="509">
        <v>1</v>
      </c>
      <c r="K1348" s="509">
        <v>1</v>
      </c>
    </row>
    <row r="1349" spans="1:11" s="509" customFormat="1">
      <c r="A1349" s="508" t="s">
        <v>544</v>
      </c>
      <c r="B1349" s="509" t="s">
        <v>318</v>
      </c>
      <c r="C1349" s="509" t="s">
        <v>1040</v>
      </c>
      <c r="G1349" s="509">
        <v>2</v>
      </c>
      <c r="K1349" s="509">
        <v>2</v>
      </c>
    </row>
    <row r="1350" spans="1:11" s="509" customFormat="1">
      <c r="A1350" s="508" t="s">
        <v>544</v>
      </c>
      <c r="B1350" s="509" t="s">
        <v>318</v>
      </c>
      <c r="C1350" s="509" t="s">
        <v>1041</v>
      </c>
      <c r="K1350" s="509">
        <v>0</v>
      </c>
    </row>
    <row r="1351" spans="1:11" s="509" customFormat="1">
      <c r="A1351" s="508" t="s">
        <v>544</v>
      </c>
      <c r="B1351" s="509" t="s">
        <v>318</v>
      </c>
      <c r="C1351" s="509" t="s">
        <v>1042</v>
      </c>
      <c r="K1351" s="509">
        <v>0</v>
      </c>
    </row>
    <row r="1352" spans="1:11" s="509" customFormat="1">
      <c r="A1352" s="508" t="s">
        <v>544</v>
      </c>
      <c r="B1352" s="509" t="s">
        <v>318</v>
      </c>
      <c r="C1352" s="509">
        <v>67</v>
      </c>
      <c r="D1352" s="509">
        <v>4</v>
      </c>
      <c r="G1352" s="509">
        <v>44</v>
      </c>
      <c r="H1352" s="509">
        <v>4</v>
      </c>
      <c r="K1352" s="509">
        <v>48</v>
      </c>
    </row>
    <row r="1353" spans="1:11" s="509" customFormat="1">
      <c r="A1353" s="508" t="s">
        <v>544</v>
      </c>
      <c r="B1353" s="509" t="s">
        <v>318</v>
      </c>
      <c r="C1353" s="509">
        <v>68</v>
      </c>
      <c r="G1353" s="509">
        <v>14</v>
      </c>
      <c r="H1353" s="509">
        <v>13</v>
      </c>
      <c r="K1353" s="509">
        <v>14</v>
      </c>
    </row>
    <row r="1354" spans="1:11" s="509" customFormat="1">
      <c r="A1354" s="508" t="s">
        <v>544</v>
      </c>
      <c r="B1354" s="509" t="s">
        <v>318</v>
      </c>
      <c r="C1354" s="509" t="s">
        <v>1043</v>
      </c>
      <c r="D1354" s="509">
        <v>2</v>
      </c>
      <c r="G1354" s="509">
        <v>2</v>
      </c>
      <c r="H1354" s="509">
        <v>2</v>
      </c>
      <c r="K1354" s="509">
        <v>4</v>
      </c>
    </row>
    <row r="1355" spans="1:11" s="509" customFormat="1">
      <c r="A1355" s="508" t="s">
        <v>544</v>
      </c>
      <c r="B1355" s="509" t="s">
        <v>318</v>
      </c>
      <c r="C1355" s="509">
        <v>69</v>
      </c>
      <c r="D1355" s="509">
        <v>1</v>
      </c>
      <c r="K1355" s="509">
        <v>1</v>
      </c>
    </row>
    <row r="1356" spans="1:11" s="509" customFormat="1">
      <c r="A1356" s="508" t="s">
        <v>544</v>
      </c>
      <c r="B1356" s="509" t="s">
        <v>318</v>
      </c>
      <c r="C1356" s="509" t="s">
        <v>1044</v>
      </c>
      <c r="D1356" s="509">
        <v>1</v>
      </c>
      <c r="K1356" s="509">
        <v>1</v>
      </c>
    </row>
    <row r="1357" spans="1:11" s="509" customFormat="1">
      <c r="A1357" s="508" t="s">
        <v>544</v>
      </c>
      <c r="B1357" s="509" t="s">
        <v>318</v>
      </c>
      <c r="C1357" s="509" t="s">
        <v>1045</v>
      </c>
      <c r="K1357" s="509">
        <v>0</v>
      </c>
    </row>
    <row r="1358" spans="1:11" s="509" customFormat="1">
      <c r="A1358" s="508" t="s">
        <v>544</v>
      </c>
      <c r="B1358" s="509" t="s">
        <v>318</v>
      </c>
      <c r="C1358" s="509">
        <v>70</v>
      </c>
      <c r="K1358" s="509">
        <v>0</v>
      </c>
    </row>
    <row r="1359" spans="1:11" s="509" customFormat="1">
      <c r="A1359" s="508" t="s">
        <v>544</v>
      </c>
      <c r="B1359" s="509" t="s">
        <v>318</v>
      </c>
      <c r="C1359" s="509" t="s">
        <v>1046</v>
      </c>
      <c r="G1359" s="509">
        <v>7</v>
      </c>
      <c r="K1359" s="509">
        <v>7</v>
      </c>
    </row>
    <row r="1360" spans="1:11" s="509" customFormat="1">
      <c r="A1360" s="508" t="s">
        <v>544</v>
      </c>
      <c r="B1360" s="509" t="s">
        <v>318</v>
      </c>
      <c r="C1360" s="509">
        <v>71</v>
      </c>
      <c r="D1360" s="509">
        <v>1</v>
      </c>
      <c r="G1360" s="509">
        <v>100</v>
      </c>
      <c r="K1360" s="509">
        <v>101</v>
      </c>
    </row>
    <row r="1361" spans="1:11" s="509" customFormat="1">
      <c r="A1361" s="508" t="s">
        <v>544</v>
      </c>
      <c r="B1361" s="509" t="s">
        <v>318</v>
      </c>
      <c r="C1361" s="509" t="s">
        <v>1047</v>
      </c>
      <c r="D1361" s="509">
        <v>1</v>
      </c>
      <c r="E1361" s="509">
        <v>1</v>
      </c>
      <c r="G1361" s="509">
        <v>12</v>
      </c>
      <c r="H1361" s="509">
        <v>9</v>
      </c>
      <c r="K1361" s="509">
        <v>13</v>
      </c>
    </row>
    <row r="1362" spans="1:11" s="509" customFormat="1">
      <c r="A1362" s="508" t="s">
        <v>544</v>
      </c>
      <c r="B1362" s="509" t="s">
        <v>318</v>
      </c>
      <c r="C1362" s="509" t="s">
        <v>1048</v>
      </c>
      <c r="D1362" s="509">
        <v>1</v>
      </c>
      <c r="K1362" s="509">
        <v>1</v>
      </c>
    </row>
    <row r="1363" spans="1:11" s="509" customFormat="1">
      <c r="A1363" s="508" t="s">
        <v>544</v>
      </c>
      <c r="B1363" s="509" t="s">
        <v>318</v>
      </c>
      <c r="C1363" s="509" t="s">
        <v>1049</v>
      </c>
      <c r="G1363" s="509">
        <v>2</v>
      </c>
      <c r="H1363" s="509">
        <v>1</v>
      </c>
      <c r="K1363" s="509">
        <v>2</v>
      </c>
    </row>
    <row r="1364" spans="1:11" s="509" customFormat="1">
      <c r="A1364" s="508" t="s">
        <v>544</v>
      </c>
      <c r="B1364" s="509" t="s">
        <v>318</v>
      </c>
      <c r="C1364" s="509" t="s">
        <v>1050</v>
      </c>
      <c r="K1364" s="509">
        <v>0</v>
      </c>
    </row>
    <row r="1365" spans="1:11" s="509" customFormat="1">
      <c r="A1365" s="508" t="s">
        <v>544</v>
      </c>
      <c r="B1365" s="509" t="s">
        <v>318</v>
      </c>
      <c r="C1365" s="509" t="s">
        <v>1051</v>
      </c>
      <c r="K1365" s="509">
        <v>0</v>
      </c>
    </row>
    <row r="1366" spans="1:11" s="509" customFormat="1">
      <c r="A1366" s="508" t="s">
        <v>544</v>
      </c>
      <c r="B1366" s="509" t="s">
        <v>318</v>
      </c>
      <c r="C1366" s="509">
        <v>72</v>
      </c>
      <c r="D1366" s="509">
        <v>22</v>
      </c>
      <c r="G1366" s="509">
        <v>4</v>
      </c>
      <c r="K1366" s="509">
        <v>26</v>
      </c>
    </row>
    <row r="1367" spans="1:11" s="509" customFormat="1">
      <c r="A1367" s="508" t="s">
        <v>544</v>
      </c>
      <c r="B1367" s="509" t="s">
        <v>318</v>
      </c>
      <c r="C1367" s="509">
        <v>73</v>
      </c>
      <c r="D1367" s="509">
        <v>2</v>
      </c>
      <c r="K1367" s="509">
        <v>2</v>
      </c>
    </row>
    <row r="1368" spans="1:11" s="509" customFormat="1">
      <c r="A1368" s="508" t="s">
        <v>544</v>
      </c>
      <c r="B1368" s="509" t="s">
        <v>318</v>
      </c>
      <c r="C1368" s="509">
        <v>74</v>
      </c>
      <c r="K1368" s="509">
        <v>0</v>
      </c>
    </row>
    <row r="1369" spans="1:11" s="509" customFormat="1">
      <c r="A1369" s="508" t="s">
        <v>544</v>
      </c>
      <c r="B1369" s="509" t="s">
        <v>318</v>
      </c>
      <c r="C1369" s="509" t="s">
        <v>4570</v>
      </c>
      <c r="K1369" s="509">
        <v>0</v>
      </c>
    </row>
    <row r="1370" spans="1:11" s="509" customFormat="1">
      <c r="A1370" s="508" t="s">
        <v>544</v>
      </c>
      <c r="B1370" s="509" t="s">
        <v>318</v>
      </c>
      <c r="C1370" s="509" t="s">
        <v>4571</v>
      </c>
      <c r="D1370" s="509">
        <v>66</v>
      </c>
      <c r="E1370" s="509">
        <v>11</v>
      </c>
      <c r="F1370" s="509">
        <v>0</v>
      </c>
      <c r="G1370" s="509">
        <v>278</v>
      </c>
      <c r="H1370" s="509">
        <v>40</v>
      </c>
      <c r="I1370" s="509">
        <v>0</v>
      </c>
      <c r="J1370" s="509">
        <v>9</v>
      </c>
      <c r="K1370" s="509">
        <v>344</v>
      </c>
    </row>
    <row r="1371" spans="1:11" s="509" customFormat="1">
      <c r="A1371" s="508" t="s">
        <v>545</v>
      </c>
      <c r="B1371" s="509" t="s">
        <v>319</v>
      </c>
      <c r="C1371" s="509">
        <v>1</v>
      </c>
      <c r="D1371" s="509">
        <v>2</v>
      </c>
      <c r="K1371" s="509">
        <v>2</v>
      </c>
    </row>
    <row r="1372" spans="1:11" s="509" customFormat="1">
      <c r="A1372" s="508" t="s">
        <v>545</v>
      </c>
      <c r="B1372" s="509" t="s">
        <v>319</v>
      </c>
      <c r="C1372" s="509" t="s">
        <v>1023</v>
      </c>
      <c r="D1372" s="509">
        <v>9</v>
      </c>
      <c r="G1372" s="509">
        <v>315</v>
      </c>
      <c r="K1372" s="509">
        <v>324</v>
      </c>
    </row>
    <row r="1373" spans="1:11" s="509" customFormat="1">
      <c r="A1373" s="508" t="s">
        <v>545</v>
      </c>
      <c r="B1373" s="509" t="s">
        <v>319</v>
      </c>
      <c r="C1373" s="509">
        <v>2</v>
      </c>
      <c r="D1373" s="509">
        <v>7</v>
      </c>
      <c r="G1373" s="509">
        <v>32</v>
      </c>
      <c r="K1373" s="509">
        <v>39</v>
      </c>
    </row>
    <row r="1374" spans="1:11" s="509" customFormat="1">
      <c r="A1374" s="508" t="s">
        <v>545</v>
      </c>
      <c r="B1374" s="509" t="s">
        <v>319</v>
      </c>
      <c r="C1374" s="509">
        <v>3</v>
      </c>
      <c r="D1374" s="509">
        <v>1</v>
      </c>
      <c r="G1374" s="509">
        <v>5</v>
      </c>
      <c r="K1374" s="509">
        <v>6</v>
      </c>
    </row>
    <row r="1375" spans="1:11" s="509" customFormat="1">
      <c r="A1375" s="508" t="s">
        <v>545</v>
      </c>
      <c r="B1375" s="509" t="s">
        <v>319</v>
      </c>
      <c r="C1375" s="509">
        <v>4</v>
      </c>
      <c r="D1375" s="509">
        <v>27</v>
      </c>
      <c r="G1375" s="509">
        <v>65</v>
      </c>
      <c r="K1375" s="509">
        <v>92</v>
      </c>
    </row>
    <row r="1376" spans="1:11" s="509" customFormat="1">
      <c r="A1376" s="508" t="s">
        <v>545</v>
      </c>
      <c r="B1376" s="509" t="s">
        <v>319</v>
      </c>
      <c r="C1376" s="509">
        <v>5</v>
      </c>
      <c r="D1376" s="509">
        <v>1</v>
      </c>
      <c r="G1376" s="509">
        <v>61</v>
      </c>
      <c r="K1376" s="509">
        <v>62</v>
      </c>
    </row>
    <row r="1377" spans="1:11" s="509" customFormat="1">
      <c r="A1377" s="508" t="s">
        <v>545</v>
      </c>
      <c r="B1377" s="509" t="s">
        <v>319</v>
      </c>
      <c r="C1377" s="509">
        <v>6</v>
      </c>
      <c r="K1377" s="509">
        <v>0</v>
      </c>
    </row>
    <row r="1378" spans="1:11" s="509" customFormat="1">
      <c r="A1378" s="508" t="s">
        <v>545</v>
      </c>
      <c r="B1378" s="509" t="s">
        <v>319</v>
      </c>
      <c r="C1378" s="509">
        <v>7</v>
      </c>
      <c r="K1378" s="509">
        <v>0</v>
      </c>
    </row>
    <row r="1379" spans="1:11" s="509" customFormat="1">
      <c r="A1379" s="508" t="s">
        <v>545</v>
      </c>
      <c r="B1379" s="509" t="s">
        <v>319</v>
      </c>
      <c r="C1379" s="509">
        <v>8</v>
      </c>
      <c r="D1379" s="509">
        <v>1</v>
      </c>
      <c r="G1379" s="509">
        <v>12</v>
      </c>
      <c r="K1379" s="509">
        <v>13</v>
      </c>
    </row>
    <row r="1380" spans="1:11" s="509" customFormat="1">
      <c r="A1380" s="508" t="s">
        <v>545</v>
      </c>
      <c r="B1380" s="509" t="s">
        <v>319</v>
      </c>
      <c r="C1380" s="509">
        <v>9</v>
      </c>
      <c r="D1380" s="509">
        <v>1</v>
      </c>
      <c r="G1380" s="509">
        <v>8</v>
      </c>
      <c r="K1380" s="509">
        <v>9</v>
      </c>
    </row>
    <row r="1381" spans="1:11" s="509" customFormat="1">
      <c r="A1381" s="508" t="s">
        <v>545</v>
      </c>
      <c r="B1381" s="509" t="s">
        <v>319</v>
      </c>
      <c r="C1381" s="509">
        <v>10</v>
      </c>
      <c r="D1381" s="509">
        <v>13</v>
      </c>
      <c r="E1381" s="509">
        <v>2</v>
      </c>
      <c r="G1381" s="509">
        <v>79</v>
      </c>
      <c r="K1381" s="509">
        <v>92</v>
      </c>
    </row>
    <row r="1382" spans="1:11" s="509" customFormat="1">
      <c r="A1382" s="508" t="s">
        <v>545</v>
      </c>
      <c r="B1382" s="509" t="s">
        <v>319</v>
      </c>
      <c r="C1382" s="509">
        <v>11</v>
      </c>
      <c r="G1382" s="509">
        <v>13</v>
      </c>
      <c r="H1382" s="509">
        <v>1</v>
      </c>
      <c r="K1382" s="509">
        <v>13</v>
      </c>
    </row>
    <row r="1383" spans="1:11" s="509" customFormat="1">
      <c r="A1383" s="508" t="s">
        <v>545</v>
      </c>
      <c r="B1383" s="509" t="s">
        <v>319</v>
      </c>
      <c r="C1383" s="509">
        <v>12</v>
      </c>
      <c r="D1383" s="509">
        <v>3</v>
      </c>
      <c r="G1383" s="509">
        <v>4</v>
      </c>
      <c r="K1383" s="509">
        <v>7</v>
      </c>
    </row>
    <row r="1384" spans="1:11" s="509" customFormat="1">
      <c r="A1384" s="508" t="s">
        <v>545</v>
      </c>
      <c r="B1384" s="509" t="s">
        <v>319</v>
      </c>
      <c r="C1384" s="509">
        <v>13</v>
      </c>
      <c r="K1384" s="509">
        <v>0</v>
      </c>
    </row>
    <row r="1385" spans="1:11" s="509" customFormat="1">
      <c r="A1385" s="508" t="s">
        <v>545</v>
      </c>
      <c r="B1385" s="509" t="s">
        <v>319</v>
      </c>
      <c r="C1385" s="509">
        <v>14</v>
      </c>
      <c r="D1385" s="509">
        <v>1</v>
      </c>
      <c r="K1385" s="509">
        <v>1</v>
      </c>
    </row>
    <row r="1386" spans="1:11" s="509" customFormat="1">
      <c r="A1386" s="508" t="s">
        <v>545</v>
      </c>
      <c r="B1386" s="509" t="s">
        <v>319</v>
      </c>
      <c r="C1386" s="509">
        <v>15</v>
      </c>
      <c r="K1386" s="509">
        <v>0</v>
      </c>
    </row>
    <row r="1387" spans="1:11" s="509" customFormat="1">
      <c r="A1387" s="508" t="s">
        <v>545</v>
      </c>
      <c r="B1387" s="509" t="s">
        <v>319</v>
      </c>
      <c r="C1387" s="509">
        <v>16</v>
      </c>
      <c r="G1387" s="509">
        <v>24</v>
      </c>
      <c r="K1387" s="509">
        <v>24</v>
      </c>
    </row>
    <row r="1388" spans="1:11" s="509" customFormat="1">
      <c r="A1388" s="508" t="s">
        <v>545</v>
      </c>
      <c r="B1388" s="509" t="s">
        <v>319</v>
      </c>
      <c r="C1388" s="509">
        <v>17</v>
      </c>
      <c r="D1388" s="509">
        <v>3</v>
      </c>
      <c r="G1388" s="509">
        <v>141</v>
      </c>
      <c r="K1388" s="509">
        <v>144</v>
      </c>
    </row>
    <row r="1389" spans="1:11" s="509" customFormat="1">
      <c r="A1389" s="508" t="s">
        <v>545</v>
      </c>
      <c r="B1389" s="509" t="s">
        <v>319</v>
      </c>
      <c r="C1389" s="509">
        <v>18</v>
      </c>
      <c r="K1389" s="509">
        <v>0</v>
      </c>
    </row>
    <row r="1390" spans="1:11" s="509" customFormat="1">
      <c r="A1390" s="508" t="s">
        <v>545</v>
      </c>
      <c r="B1390" s="509" t="s">
        <v>319</v>
      </c>
      <c r="C1390" s="509" t="s">
        <v>1024</v>
      </c>
      <c r="D1390" s="509">
        <v>8</v>
      </c>
      <c r="G1390" s="509">
        <v>2</v>
      </c>
      <c r="K1390" s="509">
        <v>10</v>
      </c>
    </row>
    <row r="1391" spans="1:11" s="509" customFormat="1">
      <c r="A1391" s="508" t="s">
        <v>545</v>
      </c>
      <c r="B1391" s="509" t="s">
        <v>319</v>
      </c>
      <c r="C1391" s="509" t="s">
        <v>1025</v>
      </c>
      <c r="K1391" s="509">
        <v>0</v>
      </c>
    </row>
    <row r="1392" spans="1:11" s="509" customFormat="1">
      <c r="A1392" s="508" t="s">
        <v>545</v>
      </c>
      <c r="B1392" s="509" t="s">
        <v>319</v>
      </c>
      <c r="C1392" s="509">
        <v>19</v>
      </c>
      <c r="D1392" s="509">
        <v>6</v>
      </c>
      <c r="E1392" s="509">
        <v>2</v>
      </c>
      <c r="G1392" s="509">
        <v>13</v>
      </c>
      <c r="H1392" s="509">
        <v>1</v>
      </c>
      <c r="K1392" s="509">
        <v>19</v>
      </c>
    </row>
    <row r="1393" spans="1:11" s="509" customFormat="1">
      <c r="A1393" s="508" t="s">
        <v>545</v>
      </c>
      <c r="B1393" s="509" t="s">
        <v>319</v>
      </c>
      <c r="C1393" s="509">
        <v>20</v>
      </c>
      <c r="K1393" s="509">
        <v>0</v>
      </c>
    </row>
    <row r="1394" spans="1:11" s="509" customFormat="1">
      <c r="A1394" s="508" t="s">
        <v>545</v>
      </c>
      <c r="B1394" s="509" t="s">
        <v>319</v>
      </c>
      <c r="C1394" s="509">
        <v>21</v>
      </c>
      <c r="G1394" s="509">
        <v>1</v>
      </c>
      <c r="H1394" s="509">
        <v>1</v>
      </c>
      <c r="K1394" s="509">
        <v>1</v>
      </c>
    </row>
    <row r="1395" spans="1:11" s="509" customFormat="1">
      <c r="A1395" s="508" t="s">
        <v>545</v>
      </c>
      <c r="B1395" s="509" t="s">
        <v>319</v>
      </c>
      <c r="C1395" s="509" t="s">
        <v>1026</v>
      </c>
      <c r="K1395" s="509">
        <v>0</v>
      </c>
    </row>
    <row r="1396" spans="1:11" s="509" customFormat="1">
      <c r="A1396" s="508" t="s">
        <v>545</v>
      </c>
      <c r="B1396" s="509" t="s">
        <v>319</v>
      </c>
      <c r="C1396" s="509" t="s">
        <v>1027</v>
      </c>
      <c r="D1396" s="509">
        <v>1</v>
      </c>
      <c r="G1396" s="509">
        <v>1</v>
      </c>
      <c r="K1396" s="509">
        <v>2</v>
      </c>
    </row>
    <row r="1397" spans="1:11" s="509" customFormat="1">
      <c r="A1397" s="508" t="s">
        <v>545</v>
      </c>
      <c r="B1397" s="509" t="s">
        <v>319</v>
      </c>
      <c r="C1397" s="509" t="s">
        <v>1028</v>
      </c>
      <c r="K1397" s="509">
        <v>0</v>
      </c>
    </row>
    <row r="1398" spans="1:11" s="509" customFormat="1">
      <c r="A1398" s="508" t="s">
        <v>545</v>
      </c>
      <c r="B1398" s="509" t="s">
        <v>319</v>
      </c>
      <c r="C1398" s="509">
        <v>22</v>
      </c>
      <c r="K1398" s="509">
        <v>0</v>
      </c>
    </row>
    <row r="1399" spans="1:11" s="509" customFormat="1">
      <c r="A1399" s="508" t="s">
        <v>545</v>
      </c>
      <c r="B1399" s="509" t="s">
        <v>319</v>
      </c>
      <c r="C1399" s="509">
        <v>23</v>
      </c>
      <c r="G1399" s="509">
        <v>2</v>
      </c>
      <c r="K1399" s="509">
        <v>2</v>
      </c>
    </row>
    <row r="1400" spans="1:11" s="509" customFormat="1">
      <c r="A1400" s="508" t="s">
        <v>545</v>
      </c>
      <c r="B1400" s="509" t="s">
        <v>319</v>
      </c>
      <c r="C1400" s="509" t="s">
        <v>1029</v>
      </c>
      <c r="G1400" s="509">
        <v>12</v>
      </c>
      <c r="H1400" s="509">
        <v>1</v>
      </c>
      <c r="K1400" s="509">
        <v>12</v>
      </c>
    </row>
    <row r="1401" spans="1:11" s="509" customFormat="1">
      <c r="A1401" s="508" t="s">
        <v>545</v>
      </c>
      <c r="B1401" s="509" t="s">
        <v>319</v>
      </c>
      <c r="C1401" s="509">
        <v>24</v>
      </c>
      <c r="K1401" s="509">
        <v>0</v>
      </c>
    </row>
    <row r="1402" spans="1:11" s="509" customFormat="1">
      <c r="A1402" s="508" t="s">
        <v>545</v>
      </c>
      <c r="B1402" s="509" t="s">
        <v>319</v>
      </c>
      <c r="C1402" s="509">
        <v>25</v>
      </c>
    </row>
    <row r="1403" spans="1:11" s="509" customFormat="1">
      <c r="A1403" s="508" t="s">
        <v>545</v>
      </c>
      <c r="B1403" s="509" t="s">
        <v>319</v>
      </c>
      <c r="C1403" s="509">
        <v>26</v>
      </c>
      <c r="K1403" s="509">
        <v>0</v>
      </c>
    </row>
    <row r="1404" spans="1:11" s="509" customFormat="1">
      <c r="A1404" s="508" t="s">
        <v>545</v>
      </c>
      <c r="B1404" s="509" t="s">
        <v>319</v>
      </c>
      <c r="C1404" s="509">
        <v>27</v>
      </c>
      <c r="D1404" s="509">
        <v>2</v>
      </c>
      <c r="E1404" s="509">
        <v>2</v>
      </c>
      <c r="K1404" s="509">
        <v>2</v>
      </c>
    </row>
    <row r="1405" spans="1:11" s="509" customFormat="1">
      <c r="A1405" s="508" t="s">
        <v>545</v>
      </c>
      <c r="B1405" s="509" t="s">
        <v>319</v>
      </c>
      <c r="C1405" s="509">
        <v>28</v>
      </c>
      <c r="K1405" s="509">
        <v>0</v>
      </c>
    </row>
    <row r="1406" spans="1:11" s="509" customFormat="1">
      <c r="A1406" s="508" t="s">
        <v>545</v>
      </c>
      <c r="B1406" s="509" t="s">
        <v>319</v>
      </c>
      <c r="C1406" s="509">
        <v>29</v>
      </c>
      <c r="K1406" s="509">
        <v>0</v>
      </c>
    </row>
    <row r="1407" spans="1:11" s="509" customFormat="1">
      <c r="A1407" s="508" t="s">
        <v>545</v>
      </c>
      <c r="B1407" s="509" t="s">
        <v>319</v>
      </c>
      <c r="C1407" s="509">
        <v>30</v>
      </c>
      <c r="D1407" s="509">
        <v>1</v>
      </c>
      <c r="E1407" s="509">
        <v>1</v>
      </c>
      <c r="G1407" s="509">
        <v>1</v>
      </c>
      <c r="K1407" s="509">
        <v>2</v>
      </c>
    </row>
    <row r="1408" spans="1:11" s="509" customFormat="1">
      <c r="A1408" s="508" t="s">
        <v>545</v>
      </c>
      <c r="B1408" s="509" t="s">
        <v>319</v>
      </c>
      <c r="C1408" s="509">
        <v>31</v>
      </c>
      <c r="K1408" s="509">
        <v>0</v>
      </c>
    </row>
    <row r="1409" spans="1:11" s="509" customFormat="1">
      <c r="A1409" s="508" t="s">
        <v>545</v>
      </c>
      <c r="B1409" s="509" t="s">
        <v>319</v>
      </c>
      <c r="C1409" s="509">
        <v>32</v>
      </c>
      <c r="K1409" s="509">
        <v>0</v>
      </c>
    </row>
    <row r="1410" spans="1:11" s="509" customFormat="1">
      <c r="A1410" s="508" t="s">
        <v>545</v>
      </c>
      <c r="B1410" s="509" t="s">
        <v>319</v>
      </c>
      <c r="C1410" s="509">
        <v>33</v>
      </c>
      <c r="K1410" s="509">
        <v>0</v>
      </c>
    </row>
    <row r="1411" spans="1:11" s="509" customFormat="1">
      <c r="A1411" s="508" t="s">
        <v>545</v>
      </c>
      <c r="B1411" s="509" t="s">
        <v>319</v>
      </c>
      <c r="C1411" s="509">
        <v>34</v>
      </c>
      <c r="K1411" s="509">
        <v>0</v>
      </c>
    </row>
    <row r="1412" spans="1:11" s="509" customFormat="1">
      <c r="A1412" s="508" t="s">
        <v>545</v>
      </c>
      <c r="B1412" s="509" t="s">
        <v>319</v>
      </c>
      <c r="C1412" s="509">
        <v>35</v>
      </c>
      <c r="K1412" s="509">
        <v>0</v>
      </c>
    </row>
    <row r="1413" spans="1:11" s="509" customFormat="1">
      <c r="A1413" s="508" t="s">
        <v>545</v>
      </c>
      <c r="B1413" s="509" t="s">
        <v>319</v>
      </c>
      <c r="C1413" s="509">
        <v>36</v>
      </c>
      <c r="K1413" s="509">
        <v>0</v>
      </c>
    </row>
    <row r="1414" spans="1:11" s="509" customFormat="1">
      <c r="A1414" s="508" t="s">
        <v>545</v>
      </c>
      <c r="B1414" s="509" t="s">
        <v>319</v>
      </c>
      <c r="C1414" s="509">
        <v>37</v>
      </c>
      <c r="K1414" s="509">
        <v>0</v>
      </c>
    </row>
    <row r="1415" spans="1:11" s="509" customFormat="1">
      <c r="A1415" s="508" t="s">
        <v>545</v>
      </c>
      <c r="B1415" s="509" t="s">
        <v>319</v>
      </c>
      <c r="C1415" s="509">
        <v>38</v>
      </c>
      <c r="K1415" s="509">
        <v>0</v>
      </c>
    </row>
    <row r="1416" spans="1:11" s="509" customFormat="1">
      <c r="A1416" s="508" t="s">
        <v>545</v>
      </c>
      <c r="B1416" s="509" t="s">
        <v>319</v>
      </c>
      <c r="C1416" s="509" t="s">
        <v>1030</v>
      </c>
      <c r="K1416" s="509">
        <v>0</v>
      </c>
    </row>
    <row r="1417" spans="1:11" s="509" customFormat="1">
      <c r="A1417" s="508" t="s">
        <v>545</v>
      </c>
      <c r="B1417" s="509" t="s">
        <v>319</v>
      </c>
      <c r="C1417" s="509">
        <v>39</v>
      </c>
      <c r="K1417" s="509">
        <v>0</v>
      </c>
    </row>
    <row r="1418" spans="1:11" s="509" customFormat="1">
      <c r="A1418" s="508" t="s">
        <v>545</v>
      </c>
      <c r="B1418" s="509" t="s">
        <v>319</v>
      </c>
      <c r="C1418" s="509">
        <v>40</v>
      </c>
      <c r="K1418" s="509">
        <v>0</v>
      </c>
    </row>
    <row r="1419" spans="1:11" s="509" customFormat="1">
      <c r="A1419" s="508" t="s">
        <v>545</v>
      </c>
      <c r="B1419" s="509" t="s">
        <v>319</v>
      </c>
      <c r="C1419" s="509">
        <v>41</v>
      </c>
      <c r="G1419" s="509">
        <v>2</v>
      </c>
      <c r="K1419" s="509">
        <v>2</v>
      </c>
    </row>
    <row r="1420" spans="1:11" s="509" customFormat="1">
      <c r="A1420" s="508" t="s">
        <v>545</v>
      </c>
      <c r="B1420" s="509" t="s">
        <v>319</v>
      </c>
      <c r="C1420" s="509">
        <v>42</v>
      </c>
      <c r="K1420" s="509">
        <v>0</v>
      </c>
    </row>
    <row r="1421" spans="1:11" s="509" customFormat="1">
      <c r="A1421" s="508" t="s">
        <v>545</v>
      </c>
      <c r="B1421" s="509" t="s">
        <v>319</v>
      </c>
      <c r="C1421" s="509">
        <v>43</v>
      </c>
      <c r="K1421" s="509">
        <v>0</v>
      </c>
    </row>
    <row r="1422" spans="1:11" s="509" customFormat="1">
      <c r="A1422" s="508" t="s">
        <v>545</v>
      </c>
      <c r="B1422" s="509" t="s">
        <v>319</v>
      </c>
      <c r="C1422" s="509">
        <v>44</v>
      </c>
      <c r="K1422" s="509">
        <v>0</v>
      </c>
    </row>
    <row r="1423" spans="1:11" s="509" customFormat="1">
      <c r="A1423" s="508" t="s">
        <v>545</v>
      </c>
      <c r="B1423" s="509" t="s">
        <v>319</v>
      </c>
      <c r="C1423" s="509">
        <v>45</v>
      </c>
      <c r="K1423" s="509">
        <v>0</v>
      </c>
    </row>
    <row r="1424" spans="1:11" s="509" customFormat="1">
      <c r="A1424" s="508" t="s">
        <v>545</v>
      </c>
      <c r="B1424" s="509" t="s">
        <v>319</v>
      </c>
      <c r="C1424" s="509">
        <v>46</v>
      </c>
      <c r="D1424" s="509">
        <v>1</v>
      </c>
      <c r="G1424" s="509">
        <v>1</v>
      </c>
      <c r="K1424" s="509">
        <v>2</v>
      </c>
    </row>
    <row r="1425" spans="1:11" s="509" customFormat="1">
      <c r="A1425" s="508" t="s">
        <v>545</v>
      </c>
      <c r="B1425" s="509" t="s">
        <v>319</v>
      </c>
      <c r="C1425" s="509">
        <v>47</v>
      </c>
      <c r="E1425" s="509">
        <v>1</v>
      </c>
      <c r="G1425" s="509">
        <v>8</v>
      </c>
      <c r="H1425" s="509">
        <v>4</v>
      </c>
      <c r="K1425" s="509">
        <v>8</v>
      </c>
    </row>
    <row r="1426" spans="1:11" s="509" customFormat="1">
      <c r="A1426" s="508" t="s">
        <v>545</v>
      </c>
      <c r="B1426" s="509" t="s">
        <v>319</v>
      </c>
      <c r="C1426" s="509">
        <v>48</v>
      </c>
      <c r="D1426" s="509">
        <v>2</v>
      </c>
      <c r="K1426" s="509">
        <v>2</v>
      </c>
    </row>
    <row r="1427" spans="1:11" s="509" customFormat="1">
      <c r="A1427" s="508" t="s">
        <v>545</v>
      </c>
      <c r="B1427" s="509" t="s">
        <v>319</v>
      </c>
      <c r="C1427" s="509">
        <v>49</v>
      </c>
      <c r="K1427" s="509">
        <v>0</v>
      </c>
    </row>
    <row r="1428" spans="1:11" s="509" customFormat="1">
      <c r="A1428" s="508" t="s">
        <v>545</v>
      </c>
      <c r="B1428" s="509" t="s">
        <v>319</v>
      </c>
      <c r="C1428" s="509">
        <v>50</v>
      </c>
      <c r="K1428" s="509">
        <v>0</v>
      </c>
    </row>
    <row r="1429" spans="1:11" s="509" customFormat="1">
      <c r="A1429" s="508" t="s">
        <v>545</v>
      </c>
      <c r="B1429" s="509" t="s">
        <v>319</v>
      </c>
      <c r="C1429" s="509">
        <v>51</v>
      </c>
      <c r="K1429" s="509">
        <v>0</v>
      </c>
    </row>
    <row r="1430" spans="1:11" s="509" customFormat="1">
      <c r="A1430" s="508" t="s">
        <v>545</v>
      </c>
      <c r="B1430" s="509" t="s">
        <v>319</v>
      </c>
      <c r="C1430" s="509" t="s">
        <v>1031</v>
      </c>
      <c r="D1430" s="509">
        <v>1</v>
      </c>
      <c r="G1430" s="509">
        <v>1</v>
      </c>
      <c r="K1430" s="509">
        <v>2</v>
      </c>
    </row>
    <row r="1431" spans="1:11" s="509" customFormat="1">
      <c r="A1431" s="508" t="s">
        <v>545</v>
      </c>
      <c r="B1431" s="509" t="s">
        <v>319</v>
      </c>
      <c r="C1431" s="509" t="s">
        <v>1032</v>
      </c>
      <c r="K1431" s="509">
        <v>0</v>
      </c>
    </row>
    <row r="1432" spans="1:11" s="509" customFormat="1">
      <c r="A1432" s="508" t="s">
        <v>545</v>
      </c>
      <c r="B1432" s="509" t="s">
        <v>319</v>
      </c>
      <c r="C1432" s="509">
        <v>52</v>
      </c>
      <c r="K1432" s="509">
        <v>0</v>
      </c>
    </row>
    <row r="1433" spans="1:11" s="509" customFormat="1">
      <c r="A1433" s="508" t="s">
        <v>545</v>
      </c>
      <c r="B1433" s="509" t="s">
        <v>319</v>
      </c>
      <c r="C1433" s="509">
        <v>53</v>
      </c>
      <c r="D1433" s="509">
        <v>2</v>
      </c>
      <c r="E1433" s="509">
        <v>2</v>
      </c>
      <c r="G1433" s="509">
        <v>7</v>
      </c>
      <c r="H1433" s="509">
        <v>5</v>
      </c>
      <c r="K1433" s="509">
        <v>9</v>
      </c>
    </row>
    <row r="1434" spans="1:11" s="509" customFormat="1">
      <c r="A1434" s="508" t="s">
        <v>545</v>
      </c>
      <c r="B1434" s="509" t="s">
        <v>319</v>
      </c>
      <c r="C1434" s="509">
        <v>54</v>
      </c>
      <c r="G1434" s="509">
        <v>9</v>
      </c>
      <c r="K1434" s="509">
        <v>9</v>
      </c>
    </row>
    <row r="1435" spans="1:11" s="509" customFormat="1">
      <c r="A1435" s="508" t="s">
        <v>545</v>
      </c>
      <c r="B1435" s="509" t="s">
        <v>319</v>
      </c>
      <c r="C1435" s="509">
        <v>55</v>
      </c>
      <c r="D1435" s="509">
        <v>6</v>
      </c>
      <c r="G1435" s="509">
        <v>37</v>
      </c>
      <c r="K1435" s="509">
        <v>43</v>
      </c>
    </row>
    <row r="1436" spans="1:11" s="509" customFormat="1">
      <c r="A1436" s="508" t="s">
        <v>545</v>
      </c>
      <c r="B1436" s="509" t="s">
        <v>319</v>
      </c>
      <c r="C1436" s="509">
        <v>56</v>
      </c>
      <c r="K1436" s="509">
        <v>0</v>
      </c>
    </row>
    <row r="1437" spans="1:11" s="509" customFormat="1">
      <c r="A1437" s="508" t="s">
        <v>545</v>
      </c>
      <c r="B1437" s="509" t="s">
        <v>319</v>
      </c>
      <c r="C1437" s="509">
        <v>57</v>
      </c>
      <c r="K1437" s="509">
        <v>0</v>
      </c>
    </row>
    <row r="1438" spans="1:11" s="509" customFormat="1">
      <c r="A1438" s="508" t="s">
        <v>545</v>
      </c>
      <c r="B1438" s="509" t="s">
        <v>319</v>
      </c>
      <c r="C1438" s="509">
        <v>58</v>
      </c>
      <c r="D1438" s="509">
        <v>1</v>
      </c>
      <c r="E1438" s="509">
        <v>1</v>
      </c>
      <c r="K1438" s="509">
        <v>1</v>
      </c>
    </row>
    <row r="1439" spans="1:11" s="509" customFormat="1">
      <c r="A1439" s="508" t="s">
        <v>545</v>
      </c>
      <c r="B1439" s="509" t="s">
        <v>319</v>
      </c>
      <c r="C1439" s="509">
        <v>59</v>
      </c>
      <c r="D1439" s="509">
        <v>3</v>
      </c>
      <c r="G1439" s="509">
        <v>8</v>
      </c>
      <c r="K1439" s="509">
        <v>11</v>
      </c>
    </row>
    <row r="1440" spans="1:11" s="509" customFormat="1">
      <c r="A1440" s="508" t="s">
        <v>545</v>
      </c>
      <c r="B1440" s="509" t="s">
        <v>319</v>
      </c>
      <c r="C1440" s="509">
        <v>60</v>
      </c>
      <c r="D1440" s="509">
        <v>3</v>
      </c>
      <c r="G1440" s="509">
        <v>14</v>
      </c>
      <c r="K1440" s="509">
        <v>17</v>
      </c>
    </row>
    <row r="1441" spans="1:11" s="509" customFormat="1">
      <c r="A1441" s="508" t="s">
        <v>545</v>
      </c>
      <c r="B1441" s="509" t="s">
        <v>319</v>
      </c>
      <c r="C1441" s="509">
        <v>61</v>
      </c>
      <c r="G1441" s="509">
        <v>1</v>
      </c>
      <c r="K1441" s="509">
        <v>1</v>
      </c>
    </row>
    <row r="1442" spans="1:11" s="509" customFormat="1">
      <c r="A1442" s="508" t="s">
        <v>545</v>
      </c>
      <c r="B1442" s="509" t="s">
        <v>319</v>
      </c>
      <c r="C1442" s="509">
        <v>62</v>
      </c>
      <c r="D1442" s="509">
        <v>1</v>
      </c>
      <c r="E1442" s="509">
        <v>1</v>
      </c>
      <c r="K1442" s="509">
        <v>1</v>
      </c>
    </row>
    <row r="1443" spans="1:11" s="509" customFormat="1">
      <c r="A1443" s="508" t="s">
        <v>545</v>
      </c>
      <c r="B1443" s="509" t="s">
        <v>319</v>
      </c>
      <c r="C1443" s="509">
        <v>63</v>
      </c>
      <c r="D1443" s="509">
        <v>2</v>
      </c>
      <c r="E1443" s="509">
        <v>2</v>
      </c>
      <c r="G1443" s="509">
        <v>13</v>
      </c>
      <c r="H1443" s="509">
        <v>2</v>
      </c>
      <c r="K1443" s="509">
        <v>15</v>
      </c>
    </row>
    <row r="1444" spans="1:11" s="509" customFormat="1">
      <c r="A1444" s="508" t="s">
        <v>545</v>
      </c>
      <c r="B1444" s="509" t="s">
        <v>319</v>
      </c>
      <c r="C1444" s="509" t="s">
        <v>1033</v>
      </c>
      <c r="G1444" s="509">
        <v>1</v>
      </c>
      <c r="K1444" s="509">
        <v>1</v>
      </c>
    </row>
    <row r="1445" spans="1:11" s="509" customFormat="1">
      <c r="A1445" s="508" t="s">
        <v>545</v>
      </c>
      <c r="B1445" s="509" t="s">
        <v>319</v>
      </c>
      <c r="C1445" s="509" t="s">
        <v>1034</v>
      </c>
      <c r="D1445" s="509">
        <v>1</v>
      </c>
      <c r="K1445" s="509">
        <v>1</v>
      </c>
    </row>
    <row r="1446" spans="1:11" s="509" customFormat="1">
      <c r="A1446" s="508" t="s">
        <v>545</v>
      </c>
      <c r="B1446" s="509" t="s">
        <v>319</v>
      </c>
      <c r="C1446" s="509">
        <v>64</v>
      </c>
      <c r="K1446" s="509">
        <v>0</v>
      </c>
    </row>
    <row r="1447" spans="1:11" s="509" customFormat="1">
      <c r="A1447" s="508" t="s">
        <v>545</v>
      </c>
      <c r="B1447" s="509" t="s">
        <v>319</v>
      </c>
      <c r="C1447" s="509" t="s">
        <v>1035</v>
      </c>
      <c r="D1447" s="509">
        <v>9</v>
      </c>
      <c r="K1447" s="509">
        <v>9</v>
      </c>
    </row>
    <row r="1448" spans="1:11" s="509" customFormat="1">
      <c r="A1448" s="508" t="s">
        <v>545</v>
      </c>
      <c r="B1448" s="509" t="s">
        <v>319</v>
      </c>
      <c r="C1448" s="509">
        <v>65</v>
      </c>
      <c r="D1448" s="509">
        <v>27</v>
      </c>
      <c r="E1448" s="509">
        <v>26</v>
      </c>
      <c r="G1448" s="509">
        <v>73</v>
      </c>
      <c r="H1448" s="509">
        <v>43</v>
      </c>
      <c r="K1448" s="509">
        <v>100</v>
      </c>
    </row>
    <row r="1449" spans="1:11" s="509" customFormat="1">
      <c r="A1449" s="508" t="s">
        <v>545</v>
      </c>
      <c r="B1449" s="509" t="s">
        <v>319</v>
      </c>
      <c r="C1449" s="509">
        <v>66</v>
      </c>
      <c r="D1449" s="509">
        <v>15</v>
      </c>
      <c r="E1449" s="509">
        <v>15</v>
      </c>
      <c r="G1449" s="509">
        <v>10</v>
      </c>
      <c r="H1449" s="509">
        <v>9</v>
      </c>
      <c r="K1449" s="509">
        <v>25</v>
      </c>
    </row>
    <row r="1450" spans="1:11" s="509" customFormat="1">
      <c r="A1450" s="508" t="s">
        <v>545</v>
      </c>
      <c r="B1450" s="509" t="s">
        <v>319</v>
      </c>
      <c r="C1450" s="509" t="s">
        <v>1036</v>
      </c>
      <c r="K1450" s="509">
        <v>0</v>
      </c>
    </row>
    <row r="1451" spans="1:11" s="509" customFormat="1">
      <c r="A1451" s="508" t="s">
        <v>545</v>
      </c>
      <c r="B1451" s="509" t="s">
        <v>319</v>
      </c>
      <c r="C1451" s="509" t="s">
        <v>1037</v>
      </c>
      <c r="D1451" s="509">
        <v>97</v>
      </c>
      <c r="G1451" s="509">
        <v>676</v>
      </c>
      <c r="K1451" s="509">
        <v>773</v>
      </c>
    </row>
    <row r="1452" spans="1:11" s="509" customFormat="1">
      <c r="A1452" s="508" t="s">
        <v>545</v>
      </c>
      <c r="B1452" s="509" t="s">
        <v>319</v>
      </c>
      <c r="C1452" s="509" t="s">
        <v>1038</v>
      </c>
      <c r="D1452" s="509">
        <v>1</v>
      </c>
      <c r="G1452" s="509">
        <v>6</v>
      </c>
      <c r="K1452" s="509">
        <v>7</v>
      </c>
    </row>
    <row r="1453" spans="1:11" s="509" customFormat="1">
      <c r="A1453" s="508" t="s">
        <v>545</v>
      </c>
      <c r="B1453" s="509" t="s">
        <v>319</v>
      </c>
      <c r="C1453" s="509" t="s">
        <v>1039</v>
      </c>
      <c r="D1453" s="509">
        <v>1</v>
      </c>
      <c r="G1453" s="509">
        <v>8</v>
      </c>
      <c r="K1453" s="509">
        <v>9</v>
      </c>
    </row>
    <row r="1454" spans="1:11" s="509" customFormat="1">
      <c r="A1454" s="508" t="s">
        <v>545</v>
      </c>
      <c r="B1454" s="509" t="s">
        <v>319</v>
      </c>
      <c r="C1454" s="509" t="s">
        <v>1040</v>
      </c>
      <c r="D1454" s="509">
        <v>5</v>
      </c>
      <c r="G1454" s="509">
        <v>18</v>
      </c>
      <c r="K1454" s="509">
        <v>23</v>
      </c>
    </row>
    <row r="1455" spans="1:11" s="509" customFormat="1">
      <c r="A1455" s="508" t="s">
        <v>545</v>
      </c>
      <c r="B1455" s="509" t="s">
        <v>319</v>
      </c>
      <c r="C1455" s="509" t="s">
        <v>1041</v>
      </c>
      <c r="K1455" s="509">
        <v>0</v>
      </c>
    </row>
    <row r="1456" spans="1:11" s="509" customFormat="1">
      <c r="A1456" s="508" t="s">
        <v>545</v>
      </c>
      <c r="B1456" s="509" t="s">
        <v>319</v>
      </c>
      <c r="C1456" s="509" t="s">
        <v>1042</v>
      </c>
      <c r="K1456" s="509">
        <v>0</v>
      </c>
    </row>
    <row r="1457" spans="1:11" s="509" customFormat="1">
      <c r="A1457" s="508" t="s">
        <v>545</v>
      </c>
      <c r="B1457" s="509" t="s">
        <v>319</v>
      </c>
      <c r="C1457" s="509">
        <v>67</v>
      </c>
      <c r="D1457" s="509">
        <v>4</v>
      </c>
      <c r="G1457" s="509">
        <v>170</v>
      </c>
      <c r="H1457" s="509">
        <v>2</v>
      </c>
      <c r="K1457" s="509">
        <v>174</v>
      </c>
    </row>
    <row r="1458" spans="1:11" s="509" customFormat="1">
      <c r="A1458" s="508" t="s">
        <v>545</v>
      </c>
      <c r="B1458" s="509" t="s">
        <v>319</v>
      </c>
      <c r="C1458" s="509">
        <v>68</v>
      </c>
      <c r="G1458" s="509">
        <v>36</v>
      </c>
      <c r="H1458" s="509">
        <v>10</v>
      </c>
      <c r="K1458" s="509">
        <v>36</v>
      </c>
    </row>
    <row r="1459" spans="1:11" s="509" customFormat="1">
      <c r="A1459" s="508" t="s">
        <v>545</v>
      </c>
      <c r="B1459" s="509" t="s">
        <v>319</v>
      </c>
      <c r="C1459" s="509" t="s">
        <v>1043</v>
      </c>
      <c r="D1459" s="509">
        <v>3</v>
      </c>
      <c r="E1459" s="509">
        <v>1</v>
      </c>
      <c r="G1459" s="509">
        <v>2</v>
      </c>
      <c r="K1459" s="509">
        <v>5</v>
      </c>
    </row>
    <row r="1460" spans="1:11" s="509" customFormat="1">
      <c r="A1460" s="508" t="s">
        <v>545</v>
      </c>
      <c r="B1460" s="509" t="s">
        <v>319</v>
      </c>
      <c r="C1460" s="509">
        <v>69</v>
      </c>
      <c r="D1460" s="509">
        <v>1</v>
      </c>
      <c r="K1460" s="509">
        <v>1</v>
      </c>
    </row>
    <row r="1461" spans="1:11" s="509" customFormat="1">
      <c r="A1461" s="508" t="s">
        <v>545</v>
      </c>
      <c r="B1461" s="509" t="s">
        <v>319</v>
      </c>
      <c r="C1461" s="509" t="s">
        <v>1044</v>
      </c>
      <c r="K1461" s="509">
        <v>0</v>
      </c>
    </row>
    <row r="1462" spans="1:11" s="509" customFormat="1">
      <c r="A1462" s="508" t="s">
        <v>545</v>
      </c>
      <c r="B1462" s="509" t="s">
        <v>319</v>
      </c>
      <c r="C1462" s="509" t="s">
        <v>1045</v>
      </c>
      <c r="K1462" s="509">
        <v>0</v>
      </c>
    </row>
    <row r="1463" spans="1:11" s="509" customFormat="1">
      <c r="A1463" s="508" t="s">
        <v>545</v>
      </c>
      <c r="B1463" s="509" t="s">
        <v>319</v>
      </c>
      <c r="C1463" s="509">
        <v>70</v>
      </c>
      <c r="K1463" s="509">
        <v>0</v>
      </c>
    </row>
    <row r="1464" spans="1:11" s="509" customFormat="1">
      <c r="A1464" s="508" t="s">
        <v>545</v>
      </c>
      <c r="B1464" s="509" t="s">
        <v>319</v>
      </c>
      <c r="C1464" s="509" t="s">
        <v>1046</v>
      </c>
      <c r="G1464" s="509">
        <v>1</v>
      </c>
      <c r="K1464" s="509">
        <v>1</v>
      </c>
    </row>
    <row r="1465" spans="1:11" s="509" customFormat="1">
      <c r="A1465" s="508" t="s">
        <v>545</v>
      </c>
      <c r="B1465" s="509" t="s">
        <v>319</v>
      </c>
      <c r="C1465" s="509">
        <v>71</v>
      </c>
      <c r="D1465" s="509">
        <v>1</v>
      </c>
      <c r="G1465" s="509">
        <v>360</v>
      </c>
      <c r="K1465" s="509">
        <v>361</v>
      </c>
    </row>
    <row r="1466" spans="1:11" s="509" customFormat="1">
      <c r="A1466" s="508" t="s">
        <v>545</v>
      </c>
      <c r="B1466" s="509" t="s">
        <v>319</v>
      </c>
      <c r="C1466" s="509" t="s">
        <v>1047</v>
      </c>
      <c r="D1466" s="509">
        <v>2</v>
      </c>
      <c r="E1466" s="509">
        <v>1</v>
      </c>
      <c r="G1466" s="509">
        <v>51</v>
      </c>
      <c r="H1466" s="509">
        <v>38</v>
      </c>
      <c r="K1466" s="509">
        <v>53</v>
      </c>
    </row>
    <row r="1467" spans="1:11" s="509" customFormat="1">
      <c r="A1467" s="508" t="s">
        <v>545</v>
      </c>
      <c r="B1467" s="509" t="s">
        <v>319</v>
      </c>
      <c r="C1467" s="509" t="s">
        <v>1048</v>
      </c>
      <c r="G1467" s="509">
        <v>2</v>
      </c>
      <c r="K1467" s="509">
        <v>2</v>
      </c>
    </row>
    <row r="1468" spans="1:11" s="509" customFormat="1">
      <c r="A1468" s="508" t="s">
        <v>545</v>
      </c>
      <c r="B1468" s="509" t="s">
        <v>319</v>
      </c>
      <c r="C1468" s="509" t="s">
        <v>1049</v>
      </c>
      <c r="G1468" s="509">
        <v>7</v>
      </c>
      <c r="H1468" s="509">
        <v>1</v>
      </c>
      <c r="K1468" s="509">
        <v>7</v>
      </c>
    </row>
    <row r="1469" spans="1:11" s="509" customFormat="1">
      <c r="A1469" s="508" t="s">
        <v>545</v>
      </c>
      <c r="B1469" s="509" t="s">
        <v>319</v>
      </c>
      <c r="C1469" s="509" t="s">
        <v>1050</v>
      </c>
      <c r="G1469" s="509">
        <v>8</v>
      </c>
      <c r="H1469" s="509">
        <v>8</v>
      </c>
      <c r="K1469" s="509">
        <v>8</v>
      </c>
    </row>
    <row r="1470" spans="1:11" s="509" customFormat="1">
      <c r="A1470" s="508" t="s">
        <v>545</v>
      </c>
      <c r="B1470" s="509" t="s">
        <v>319</v>
      </c>
      <c r="C1470" s="509" t="s">
        <v>1051</v>
      </c>
      <c r="K1470" s="509">
        <v>0</v>
      </c>
    </row>
    <row r="1471" spans="1:11" s="509" customFormat="1">
      <c r="A1471" s="508" t="s">
        <v>545</v>
      </c>
      <c r="B1471" s="509" t="s">
        <v>319</v>
      </c>
      <c r="C1471" s="509">
        <v>72</v>
      </c>
      <c r="D1471" s="509">
        <v>112</v>
      </c>
      <c r="G1471" s="509">
        <v>8</v>
      </c>
      <c r="H1471" s="509">
        <v>1</v>
      </c>
      <c r="K1471" s="509">
        <v>120</v>
      </c>
    </row>
    <row r="1472" spans="1:11" s="509" customFormat="1">
      <c r="A1472" s="508" t="s">
        <v>545</v>
      </c>
      <c r="B1472" s="509" t="s">
        <v>319</v>
      </c>
      <c r="C1472" s="509">
        <v>73</v>
      </c>
      <c r="D1472" s="509">
        <v>33</v>
      </c>
      <c r="K1472" s="509">
        <v>33</v>
      </c>
    </row>
    <row r="1473" spans="1:11" s="509" customFormat="1">
      <c r="A1473" s="508" t="s">
        <v>545</v>
      </c>
      <c r="B1473" s="509" t="s">
        <v>319</v>
      </c>
      <c r="C1473" s="509">
        <v>74</v>
      </c>
      <c r="D1473" s="509">
        <v>9</v>
      </c>
      <c r="G1473" s="509">
        <v>7</v>
      </c>
      <c r="K1473" s="509">
        <v>16</v>
      </c>
    </row>
    <row r="1474" spans="1:11" s="509" customFormat="1">
      <c r="A1474" s="508" t="s">
        <v>545</v>
      </c>
      <c r="B1474" s="509" t="s">
        <v>319</v>
      </c>
      <c r="C1474" s="509" t="s">
        <v>4570</v>
      </c>
      <c r="K1474" s="509">
        <v>0</v>
      </c>
    </row>
    <row r="1475" spans="1:11" s="509" customFormat="1">
      <c r="A1475" s="508" t="s">
        <v>545</v>
      </c>
      <c r="B1475" s="509" t="s">
        <v>319</v>
      </c>
      <c r="C1475" s="509" t="s">
        <v>4571</v>
      </c>
      <c r="D1475" s="509">
        <v>430</v>
      </c>
      <c r="E1475" s="509">
        <v>57</v>
      </c>
      <c r="F1475" s="509">
        <v>0</v>
      </c>
      <c r="G1475" s="509">
        <v>2336</v>
      </c>
      <c r="H1475" s="509">
        <v>127</v>
      </c>
      <c r="I1475" s="509">
        <v>0</v>
      </c>
      <c r="J1475" s="509">
        <v>2</v>
      </c>
      <c r="K1475" s="509">
        <v>2766</v>
      </c>
    </row>
    <row r="1476" spans="1:11" s="509" customFormat="1">
      <c r="A1476" s="508" t="s">
        <v>546</v>
      </c>
      <c r="B1476" s="509" t="s">
        <v>320</v>
      </c>
      <c r="C1476" s="509">
        <v>1</v>
      </c>
      <c r="D1476" s="509">
        <v>0</v>
      </c>
      <c r="E1476" s="509">
        <v>0</v>
      </c>
      <c r="G1476" s="509">
        <v>0</v>
      </c>
      <c r="H1476" s="509">
        <v>0</v>
      </c>
      <c r="K1476" s="509">
        <v>0</v>
      </c>
    </row>
    <row r="1477" spans="1:11" s="509" customFormat="1">
      <c r="A1477" s="508" t="s">
        <v>546</v>
      </c>
      <c r="B1477" s="509" t="s">
        <v>320</v>
      </c>
      <c r="C1477" s="509" t="s">
        <v>1023</v>
      </c>
      <c r="D1477" s="509">
        <v>1</v>
      </c>
      <c r="E1477" s="509">
        <v>0</v>
      </c>
      <c r="G1477" s="509">
        <v>4</v>
      </c>
      <c r="H1477" s="509">
        <v>0</v>
      </c>
      <c r="K1477" s="509">
        <v>5</v>
      </c>
    </row>
    <row r="1478" spans="1:11" s="509" customFormat="1">
      <c r="A1478" s="508" t="s">
        <v>546</v>
      </c>
      <c r="B1478" s="509" t="s">
        <v>320</v>
      </c>
      <c r="C1478" s="509">
        <v>2</v>
      </c>
      <c r="D1478" s="509">
        <v>2</v>
      </c>
      <c r="E1478" s="509">
        <v>0</v>
      </c>
      <c r="G1478" s="509">
        <v>2</v>
      </c>
      <c r="H1478" s="509">
        <v>0</v>
      </c>
      <c r="K1478" s="509">
        <v>4</v>
      </c>
    </row>
    <row r="1479" spans="1:11" s="509" customFormat="1">
      <c r="A1479" s="508" t="s">
        <v>546</v>
      </c>
      <c r="B1479" s="509" t="s">
        <v>320</v>
      </c>
      <c r="C1479" s="509">
        <v>3</v>
      </c>
      <c r="D1479" s="509">
        <v>0</v>
      </c>
      <c r="E1479" s="509">
        <v>0</v>
      </c>
      <c r="G1479" s="509">
        <v>0</v>
      </c>
      <c r="H1479" s="509">
        <v>0</v>
      </c>
      <c r="K1479" s="509">
        <v>0</v>
      </c>
    </row>
    <row r="1480" spans="1:11" s="509" customFormat="1">
      <c r="A1480" s="508" t="s">
        <v>546</v>
      </c>
      <c r="B1480" s="509" t="s">
        <v>320</v>
      </c>
      <c r="C1480" s="509">
        <v>4</v>
      </c>
      <c r="D1480" s="509">
        <v>1</v>
      </c>
      <c r="E1480" s="509">
        <v>0</v>
      </c>
      <c r="G1480" s="509">
        <v>8</v>
      </c>
      <c r="H1480" s="509">
        <v>0</v>
      </c>
      <c r="K1480" s="509">
        <v>9</v>
      </c>
    </row>
    <row r="1481" spans="1:11" s="509" customFormat="1">
      <c r="A1481" s="508" t="s">
        <v>546</v>
      </c>
      <c r="B1481" s="509" t="s">
        <v>320</v>
      </c>
      <c r="C1481" s="509">
        <v>5</v>
      </c>
      <c r="D1481" s="509">
        <v>0</v>
      </c>
      <c r="E1481" s="509">
        <v>0</v>
      </c>
      <c r="G1481" s="509">
        <v>17</v>
      </c>
      <c r="H1481" s="509">
        <v>0</v>
      </c>
      <c r="K1481" s="509">
        <v>17</v>
      </c>
    </row>
    <row r="1482" spans="1:11" s="509" customFormat="1">
      <c r="A1482" s="508" t="s">
        <v>546</v>
      </c>
      <c r="B1482" s="509" t="s">
        <v>320</v>
      </c>
      <c r="C1482" s="509">
        <v>6</v>
      </c>
      <c r="D1482" s="509">
        <v>0</v>
      </c>
      <c r="E1482" s="509">
        <v>0</v>
      </c>
      <c r="G1482" s="509">
        <v>0</v>
      </c>
      <c r="H1482" s="509">
        <v>0</v>
      </c>
      <c r="K1482" s="509">
        <v>0</v>
      </c>
    </row>
    <row r="1483" spans="1:11" s="509" customFormat="1">
      <c r="A1483" s="508" t="s">
        <v>546</v>
      </c>
      <c r="B1483" s="509" t="s">
        <v>320</v>
      </c>
      <c r="C1483" s="509">
        <v>7</v>
      </c>
      <c r="D1483" s="509">
        <v>0</v>
      </c>
      <c r="E1483" s="509">
        <v>0</v>
      </c>
      <c r="G1483" s="509">
        <v>0</v>
      </c>
      <c r="H1483" s="509">
        <v>0</v>
      </c>
      <c r="K1483" s="509">
        <v>0</v>
      </c>
    </row>
    <row r="1484" spans="1:11" s="509" customFormat="1">
      <c r="A1484" s="508" t="s">
        <v>546</v>
      </c>
      <c r="B1484" s="509" t="s">
        <v>320</v>
      </c>
      <c r="C1484" s="509">
        <v>8</v>
      </c>
      <c r="D1484" s="509">
        <v>0</v>
      </c>
      <c r="E1484" s="509">
        <v>0</v>
      </c>
      <c r="G1484" s="509">
        <v>3</v>
      </c>
      <c r="H1484" s="509">
        <v>0</v>
      </c>
      <c r="K1484" s="509">
        <v>3</v>
      </c>
    </row>
    <row r="1485" spans="1:11" s="509" customFormat="1">
      <c r="A1485" s="508" t="s">
        <v>546</v>
      </c>
      <c r="B1485" s="509" t="s">
        <v>320</v>
      </c>
      <c r="C1485" s="509">
        <v>9</v>
      </c>
      <c r="D1485" s="509">
        <v>0</v>
      </c>
      <c r="E1485" s="509">
        <v>0</v>
      </c>
      <c r="G1485" s="509">
        <v>1</v>
      </c>
      <c r="H1485" s="509">
        <v>0</v>
      </c>
      <c r="K1485" s="509">
        <v>1</v>
      </c>
    </row>
    <row r="1486" spans="1:11" s="509" customFormat="1">
      <c r="A1486" s="508" t="s">
        <v>546</v>
      </c>
      <c r="B1486" s="509" t="s">
        <v>320</v>
      </c>
      <c r="C1486" s="509">
        <v>10</v>
      </c>
      <c r="D1486" s="509">
        <v>1</v>
      </c>
      <c r="E1486" s="509">
        <v>0</v>
      </c>
      <c r="G1486" s="509">
        <v>7</v>
      </c>
      <c r="H1486" s="509">
        <v>0</v>
      </c>
      <c r="K1486" s="509">
        <v>8</v>
      </c>
    </row>
    <row r="1487" spans="1:11" s="509" customFormat="1">
      <c r="A1487" s="508" t="s">
        <v>546</v>
      </c>
      <c r="B1487" s="509" t="s">
        <v>320</v>
      </c>
      <c r="C1487" s="509">
        <v>11</v>
      </c>
      <c r="D1487" s="509">
        <v>0</v>
      </c>
      <c r="E1487" s="509">
        <v>0</v>
      </c>
      <c r="G1487" s="509">
        <v>2</v>
      </c>
      <c r="H1487" s="509">
        <v>0</v>
      </c>
      <c r="K1487" s="509">
        <v>2</v>
      </c>
    </row>
    <row r="1488" spans="1:11" s="509" customFormat="1">
      <c r="A1488" s="508" t="s">
        <v>546</v>
      </c>
      <c r="B1488" s="509" t="s">
        <v>320</v>
      </c>
      <c r="C1488" s="509">
        <v>12</v>
      </c>
      <c r="D1488" s="509">
        <v>0</v>
      </c>
      <c r="E1488" s="509">
        <v>0</v>
      </c>
      <c r="G1488" s="509">
        <v>2</v>
      </c>
      <c r="H1488" s="509">
        <v>0</v>
      </c>
      <c r="K1488" s="509">
        <v>2</v>
      </c>
    </row>
    <row r="1489" spans="1:11" s="509" customFormat="1">
      <c r="A1489" s="508" t="s">
        <v>546</v>
      </c>
      <c r="B1489" s="509" t="s">
        <v>320</v>
      </c>
      <c r="C1489" s="509">
        <v>13</v>
      </c>
      <c r="D1489" s="509">
        <v>0</v>
      </c>
      <c r="E1489" s="509">
        <v>0</v>
      </c>
      <c r="G1489" s="509">
        <v>0</v>
      </c>
      <c r="H1489" s="509">
        <v>0</v>
      </c>
      <c r="K1489" s="509">
        <v>0</v>
      </c>
    </row>
    <row r="1490" spans="1:11" s="509" customFormat="1">
      <c r="A1490" s="508" t="s">
        <v>546</v>
      </c>
      <c r="B1490" s="509" t="s">
        <v>320</v>
      </c>
      <c r="C1490" s="509">
        <v>14</v>
      </c>
      <c r="D1490" s="509">
        <v>0</v>
      </c>
      <c r="E1490" s="509">
        <v>0</v>
      </c>
      <c r="G1490" s="509">
        <v>0</v>
      </c>
      <c r="H1490" s="509">
        <v>0</v>
      </c>
      <c r="K1490" s="509">
        <v>0</v>
      </c>
    </row>
    <row r="1491" spans="1:11" s="509" customFormat="1">
      <c r="A1491" s="508" t="s">
        <v>546</v>
      </c>
      <c r="B1491" s="509" t="s">
        <v>320</v>
      </c>
      <c r="C1491" s="509">
        <v>15</v>
      </c>
      <c r="D1491" s="509">
        <v>0</v>
      </c>
      <c r="E1491" s="509">
        <v>0</v>
      </c>
      <c r="G1491" s="509">
        <v>0</v>
      </c>
      <c r="H1491" s="509">
        <v>0</v>
      </c>
      <c r="K1491" s="509">
        <v>0</v>
      </c>
    </row>
    <row r="1492" spans="1:11" s="509" customFormat="1">
      <c r="A1492" s="508" t="s">
        <v>546</v>
      </c>
      <c r="B1492" s="509" t="s">
        <v>320</v>
      </c>
      <c r="C1492" s="509">
        <v>16</v>
      </c>
      <c r="D1492" s="509">
        <v>1</v>
      </c>
      <c r="E1492" s="509">
        <v>0</v>
      </c>
      <c r="G1492" s="509">
        <v>3</v>
      </c>
      <c r="H1492" s="509">
        <v>0</v>
      </c>
      <c r="K1492" s="509">
        <v>4</v>
      </c>
    </row>
    <row r="1493" spans="1:11" s="509" customFormat="1">
      <c r="A1493" s="508" t="s">
        <v>546</v>
      </c>
      <c r="B1493" s="509" t="s">
        <v>320</v>
      </c>
      <c r="C1493" s="509">
        <v>17</v>
      </c>
      <c r="D1493" s="509">
        <v>2</v>
      </c>
      <c r="E1493" s="509">
        <v>0</v>
      </c>
      <c r="G1493" s="509">
        <v>25</v>
      </c>
      <c r="H1493" s="509">
        <v>0</v>
      </c>
      <c r="K1493" s="509">
        <v>27</v>
      </c>
    </row>
    <row r="1494" spans="1:11" s="509" customFormat="1">
      <c r="A1494" s="508" t="s">
        <v>546</v>
      </c>
      <c r="B1494" s="509" t="s">
        <v>320</v>
      </c>
      <c r="C1494" s="509">
        <v>18</v>
      </c>
      <c r="D1494" s="509">
        <v>0</v>
      </c>
      <c r="E1494" s="509">
        <v>0</v>
      </c>
      <c r="G1494" s="509">
        <v>0</v>
      </c>
      <c r="H1494" s="509">
        <v>0</v>
      </c>
      <c r="K1494" s="509">
        <v>0</v>
      </c>
    </row>
    <row r="1495" spans="1:11" s="509" customFormat="1">
      <c r="A1495" s="508" t="s">
        <v>546</v>
      </c>
      <c r="B1495" s="509" t="s">
        <v>320</v>
      </c>
      <c r="C1495" s="509" t="s">
        <v>1024</v>
      </c>
      <c r="D1495" s="509">
        <v>1</v>
      </c>
      <c r="E1495" s="509">
        <v>0</v>
      </c>
      <c r="G1495" s="509">
        <v>0</v>
      </c>
      <c r="H1495" s="509">
        <v>0</v>
      </c>
      <c r="K1495" s="509">
        <v>1</v>
      </c>
    </row>
    <row r="1496" spans="1:11" s="509" customFormat="1">
      <c r="A1496" s="508" t="s">
        <v>546</v>
      </c>
      <c r="B1496" s="509" t="s">
        <v>320</v>
      </c>
      <c r="C1496" s="509" t="s">
        <v>1025</v>
      </c>
      <c r="D1496" s="509">
        <v>1</v>
      </c>
      <c r="E1496" s="509">
        <v>0</v>
      </c>
      <c r="G1496" s="509">
        <v>0</v>
      </c>
      <c r="H1496" s="509">
        <v>0</v>
      </c>
      <c r="K1496" s="509">
        <v>1</v>
      </c>
    </row>
    <row r="1497" spans="1:11" s="509" customFormat="1">
      <c r="A1497" s="508" t="s">
        <v>546</v>
      </c>
      <c r="B1497" s="509" t="s">
        <v>320</v>
      </c>
      <c r="C1497" s="509">
        <v>19</v>
      </c>
      <c r="D1497" s="509">
        <v>0</v>
      </c>
      <c r="E1497" s="509">
        <v>0</v>
      </c>
      <c r="G1497" s="509">
        <v>2</v>
      </c>
      <c r="H1497" s="509">
        <v>0</v>
      </c>
      <c r="K1497" s="509">
        <v>2</v>
      </c>
    </row>
    <row r="1498" spans="1:11" s="509" customFormat="1">
      <c r="A1498" s="508" t="s">
        <v>546</v>
      </c>
      <c r="B1498" s="509" t="s">
        <v>320</v>
      </c>
      <c r="C1498" s="509">
        <v>20</v>
      </c>
      <c r="D1498" s="509">
        <v>0</v>
      </c>
      <c r="E1498" s="509">
        <v>0</v>
      </c>
      <c r="G1498" s="509">
        <v>0</v>
      </c>
      <c r="H1498" s="509">
        <v>0</v>
      </c>
      <c r="K1498" s="509">
        <v>0</v>
      </c>
    </row>
    <row r="1499" spans="1:11" s="509" customFormat="1">
      <c r="A1499" s="508" t="s">
        <v>546</v>
      </c>
      <c r="B1499" s="509" t="s">
        <v>320</v>
      </c>
      <c r="C1499" s="509">
        <v>21</v>
      </c>
      <c r="D1499" s="509">
        <v>0</v>
      </c>
      <c r="E1499" s="509">
        <v>0</v>
      </c>
      <c r="G1499" s="509">
        <v>0</v>
      </c>
      <c r="H1499" s="509">
        <v>0</v>
      </c>
      <c r="K1499" s="509">
        <v>0</v>
      </c>
    </row>
    <row r="1500" spans="1:11" s="509" customFormat="1">
      <c r="A1500" s="508" t="s">
        <v>546</v>
      </c>
      <c r="B1500" s="509" t="s">
        <v>320</v>
      </c>
      <c r="C1500" s="509" t="s">
        <v>1026</v>
      </c>
      <c r="D1500" s="509">
        <v>0</v>
      </c>
      <c r="E1500" s="509">
        <v>0</v>
      </c>
      <c r="G1500" s="509">
        <v>0</v>
      </c>
      <c r="H1500" s="509">
        <v>0</v>
      </c>
      <c r="K1500" s="509">
        <v>0</v>
      </c>
    </row>
    <row r="1501" spans="1:11" s="509" customFormat="1">
      <c r="A1501" s="508" t="s">
        <v>546</v>
      </c>
      <c r="B1501" s="509" t="s">
        <v>320</v>
      </c>
      <c r="C1501" s="509" t="s">
        <v>1027</v>
      </c>
      <c r="D1501" s="509">
        <v>0</v>
      </c>
      <c r="E1501" s="509">
        <v>0</v>
      </c>
      <c r="G1501" s="509">
        <v>9</v>
      </c>
      <c r="H1501" s="509">
        <v>0</v>
      </c>
      <c r="K1501" s="509">
        <v>9</v>
      </c>
    </row>
    <row r="1502" spans="1:11" s="509" customFormat="1">
      <c r="A1502" s="508" t="s">
        <v>546</v>
      </c>
      <c r="B1502" s="509" t="s">
        <v>320</v>
      </c>
      <c r="C1502" s="509" t="s">
        <v>1028</v>
      </c>
      <c r="D1502" s="509">
        <v>0</v>
      </c>
      <c r="E1502" s="509">
        <v>0</v>
      </c>
      <c r="G1502" s="509">
        <v>0</v>
      </c>
      <c r="H1502" s="509">
        <v>0</v>
      </c>
      <c r="K1502" s="509">
        <v>0</v>
      </c>
    </row>
    <row r="1503" spans="1:11" s="509" customFormat="1">
      <c r="A1503" s="508" t="s">
        <v>546</v>
      </c>
      <c r="B1503" s="509" t="s">
        <v>320</v>
      </c>
      <c r="C1503" s="509">
        <v>22</v>
      </c>
      <c r="D1503" s="509">
        <v>0</v>
      </c>
      <c r="E1503" s="509">
        <v>0</v>
      </c>
      <c r="G1503" s="509">
        <v>0</v>
      </c>
      <c r="H1503" s="509">
        <v>0</v>
      </c>
      <c r="K1503" s="509">
        <v>0</v>
      </c>
    </row>
    <row r="1504" spans="1:11" s="509" customFormat="1">
      <c r="A1504" s="508" t="s">
        <v>546</v>
      </c>
      <c r="B1504" s="509" t="s">
        <v>320</v>
      </c>
      <c r="C1504" s="509">
        <v>23</v>
      </c>
      <c r="D1504" s="509">
        <v>1</v>
      </c>
      <c r="E1504" s="509">
        <v>0</v>
      </c>
      <c r="G1504" s="509">
        <v>4</v>
      </c>
      <c r="H1504" s="509">
        <v>0</v>
      </c>
      <c r="K1504" s="509">
        <v>5</v>
      </c>
    </row>
    <row r="1505" spans="1:11" s="509" customFormat="1">
      <c r="A1505" s="508" t="s">
        <v>546</v>
      </c>
      <c r="B1505" s="509" t="s">
        <v>320</v>
      </c>
      <c r="C1505" s="509" t="s">
        <v>1029</v>
      </c>
      <c r="D1505" s="509">
        <v>0</v>
      </c>
      <c r="E1505" s="509">
        <v>0</v>
      </c>
      <c r="G1505" s="509">
        <v>18</v>
      </c>
      <c r="H1505" s="509">
        <v>0</v>
      </c>
      <c r="K1505" s="509">
        <v>18</v>
      </c>
    </row>
    <row r="1506" spans="1:11" s="509" customFormat="1">
      <c r="A1506" s="508" t="s">
        <v>546</v>
      </c>
      <c r="B1506" s="509" t="s">
        <v>320</v>
      </c>
      <c r="C1506" s="509">
        <v>24</v>
      </c>
      <c r="D1506" s="509">
        <v>0</v>
      </c>
      <c r="E1506" s="509">
        <v>0</v>
      </c>
      <c r="G1506" s="509">
        <v>0</v>
      </c>
      <c r="H1506" s="509">
        <v>0</v>
      </c>
      <c r="K1506" s="509">
        <v>0</v>
      </c>
    </row>
    <row r="1507" spans="1:11" s="509" customFormat="1">
      <c r="A1507" s="508" t="s">
        <v>546</v>
      </c>
      <c r="B1507" s="509" t="s">
        <v>320</v>
      </c>
      <c r="C1507" s="509">
        <v>25</v>
      </c>
    </row>
    <row r="1508" spans="1:11" s="509" customFormat="1">
      <c r="A1508" s="508" t="s">
        <v>546</v>
      </c>
      <c r="B1508" s="509" t="s">
        <v>320</v>
      </c>
      <c r="C1508" s="509">
        <v>26</v>
      </c>
      <c r="D1508" s="509">
        <v>0</v>
      </c>
      <c r="E1508" s="509">
        <v>0</v>
      </c>
      <c r="G1508" s="509">
        <v>0</v>
      </c>
      <c r="H1508" s="509">
        <v>0</v>
      </c>
      <c r="K1508" s="509">
        <v>0</v>
      </c>
    </row>
    <row r="1509" spans="1:11" s="509" customFormat="1">
      <c r="A1509" s="508" t="s">
        <v>546</v>
      </c>
      <c r="B1509" s="509" t="s">
        <v>320</v>
      </c>
      <c r="C1509" s="509">
        <v>27</v>
      </c>
      <c r="D1509" s="509">
        <v>0</v>
      </c>
      <c r="E1509" s="509">
        <v>0</v>
      </c>
      <c r="G1509" s="509">
        <v>0</v>
      </c>
      <c r="H1509" s="509">
        <v>0</v>
      </c>
      <c r="K1509" s="509">
        <v>0</v>
      </c>
    </row>
    <row r="1510" spans="1:11" s="509" customFormat="1">
      <c r="A1510" s="508" t="s">
        <v>546</v>
      </c>
      <c r="B1510" s="509" t="s">
        <v>320</v>
      </c>
      <c r="C1510" s="509">
        <v>28</v>
      </c>
      <c r="D1510" s="509">
        <v>0</v>
      </c>
      <c r="E1510" s="509">
        <v>0</v>
      </c>
      <c r="G1510" s="509">
        <v>0</v>
      </c>
      <c r="H1510" s="509">
        <v>0</v>
      </c>
      <c r="K1510" s="509">
        <v>0</v>
      </c>
    </row>
    <row r="1511" spans="1:11" s="509" customFormat="1">
      <c r="A1511" s="508" t="s">
        <v>546</v>
      </c>
      <c r="B1511" s="509" t="s">
        <v>320</v>
      </c>
      <c r="C1511" s="509">
        <v>29</v>
      </c>
      <c r="D1511" s="509">
        <v>0</v>
      </c>
      <c r="E1511" s="509">
        <v>0</v>
      </c>
      <c r="G1511" s="509">
        <v>0</v>
      </c>
      <c r="H1511" s="509">
        <v>0</v>
      </c>
      <c r="K1511" s="509">
        <v>0</v>
      </c>
    </row>
    <row r="1512" spans="1:11" s="509" customFormat="1">
      <c r="A1512" s="508" t="s">
        <v>546</v>
      </c>
      <c r="B1512" s="509" t="s">
        <v>320</v>
      </c>
      <c r="C1512" s="509">
        <v>30</v>
      </c>
      <c r="D1512" s="509">
        <v>0</v>
      </c>
      <c r="E1512" s="509">
        <v>0</v>
      </c>
      <c r="G1512" s="509">
        <v>0</v>
      </c>
      <c r="H1512" s="509">
        <v>0</v>
      </c>
      <c r="K1512" s="509">
        <v>0</v>
      </c>
    </row>
    <row r="1513" spans="1:11" s="509" customFormat="1">
      <c r="A1513" s="508" t="s">
        <v>546</v>
      </c>
      <c r="B1513" s="509" t="s">
        <v>320</v>
      </c>
      <c r="C1513" s="509">
        <v>31</v>
      </c>
      <c r="D1513" s="509">
        <v>0</v>
      </c>
      <c r="E1513" s="509">
        <v>0</v>
      </c>
      <c r="G1513" s="509">
        <v>0</v>
      </c>
      <c r="H1513" s="509">
        <v>0</v>
      </c>
      <c r="K1513" s="509">
        <v>0</v>
      </c>
    </row>
    <row r="1514" spans="1:11" s="509" customFormat="1">
      <c r="A1514" s="508" t="s">
        <v>546</v>
      </c>
      <c r="B1514" s="509" t="s">
        <v>320</v>
      </c>
      <c r="C1514" s="509">
        <v>32</v>
      </c>
      <c r="D1514" s="509">
        <v>0</v>
      </c>
      <c r="E1514" s="509">
        <v>0</v>
      </c>
      <c r="G1514" s="509">
        <v>0</v>
      </c>
      <c r="H1514" s="509">
        <v>0</v>
      </c>
      <c r="K1514" s="509">
        <v>0</v>
      </c>
    </row>
    <row r="1515" spans="1:11" s="509" customFormat="1">
      <c r="A1515" s="508" t="s">
        <v>546</v>
      </c>
      <c r="B1515" s="509" t="s">
        <v>320</v>
      </c>
      <c r="C1515" s="509">
        <v>33</v>
      </c>
      <c r="D1515" s="509">
        <v>0</v>
      </c>
      <c r="E1515" s="509">
        <v>0</v>
      </c>
      <c r="G1515" s="509">
        <v>0</v>
      </c>
      <c r="H1515" s="509">
        <v>0</v>
      </c>
      <c r="K1515" s="509">
        <v>0</v>
      </c>
    </row>
    <row r="1516" spans="1:11" s="509" customFormat="1">
      <c r="A1516" s="508" t="s">
        <v>546</v>
      </c>
      <c r="B1516" s="509" t="s">
        <v>320</v>
      </c>
      <c r="C1516" s="509">
        <v>34</v>
      </c>
      <c r="D1516" s="509">
        <v>0</v>
      </c>
      <c r="E1516" s="509">
        <v>0</v>
      </c>
      <c r="G1516" s="509">
        <v>0</v>
      </c>
      <c r="H1516" s="509">
        <v>0</v>
      </c>
      <c r="K1516" s="509">
        <v>0</v>
      </c>
    </row>
    <row r="1517" spans="1:11" s="509" customFormat="1">
      <c r="A1517" s="508" t="s">
        <v>546</v>
      </c>
      <c r="B1517" s="509" t="s">
        <v>320</v>
      </c>
      <c r="C1517" s="509">
        <v>35</v>
      </c>
      <c r="D1517" s="509">
        <v>0</v>
      </c>
      <c r="E1517" s="509">
        <v>0</v>
      </c>
      <c r="G1517" s="509">
        <v>0</v>
      </c>
      <c r="H1517" s="509">
        <v>0</v>
      </c>
      <c r="K1517" s="509">
        <v>0</v>
      </c>
    </row>
    <row r="1518" spans="1:11" s="509" customFormat="1">
      <c r="A1518" s="508" t="s">
        <v>546</v>
      </c>
      <c r="B1518" s="509" t="s">
        <v>320</v>
      </c>
      <c r="C1518" s="509">
        <v>36</v>
      </c>
      <c r="D1518" s="509">
        <v>0</v>
      </c>
      <c r="E1518" s="509">
        <v>0</v>
      </c>
      <c r="G1518" s="509">
        <v>0</v>
      </c>
      <c r="H1518" s="509">
        <v>0</v>
      </c>
      <c r="K1518" s="509">
        <v>0</v>
      </c>
    </row>
    <row r="1519" spans="1:11" s="509" customFormat="1">
      <c r="A1519" s="508" t="s">
        <v>546</v>
      </c>
      <c r="B1519" s="509" t="s">
        <v>320</v>
      </c>
      <c r="C1519" s="509">
        <v>37</v>
      </c>
      <c r="D1519" s="509">
        <v>0</v>
      </c>
      <c r="E1519" s="509">
        <v>0</v>
      </c>
      <c r="G1519" s="509">
        <v>0</v>
      </c>
      <c r="H1519" s="509">
        <v>0</v>
      </c>
      <c r="K1519" s="509">
        <v>0</v>
      </c>
    </row>
    <row r="1520" spans="1:11" s="509" customFormat="1">
      <c r="A1520" s="508" t="s">
        <v>546</v>
      </c>
      <c r="B1520" s="509" t="s">
        <v>320</v>
      </c>
      <c r="C1520" s="509">
        <v>38</v>
      </c>
      <c r="D1520" s="509">
        <v>0</v>
      </c>
      <c r="E1520" s="509">
        <v>0</v>
      </c>
      <c r="G1520" s="509">
        <v>0</v>
      </c>
      <c r="H1520" s="509">
        <v>0</v>
      </c>
      <c r="K1520" s="509">
        <v>0</v>
      </c>
    </row>
    <row r="1521" spans="1:11" s="509" customFormat="1">
      <c r="A1521" s="508" t="s">
        <v>546</v>
      </c>
      <c r="B1521" s="509" t="s">
        <v>320</v>
      </c>
      <c r="C1521" s="509" t="s">
        <v>1030</v>
      </c>
      <c r="D1521" s="509">
        <v>0</v>
      </c>
      <c r="E1521" s="509">
        <v>0</v>
      </c>
      <c r="G1521" s="509">
        <v>0</v>
      </c>
      <c r="H1521" s="509">
        <v>0</v>
      </c>
      <c r="K1521" s="509">
        <v>0</v>
      </c>
    </row>
    <row r="1522" spans="1:11" s="509" customFormat="1">
      <c r="A1522" s="508" t="s">
        <v>546</v>
      </c>
      <c r="B1522" s="509" t="s">
        <v>320</v>
      </c>
      <c r="C1522" s="509">
        <v>39</v>
      </c>
      <c r="D1522" s="509">
        <v>0</v>
      </c>
      <c r="E1522" s="509">
        <v>0</v>
      </c>
      <c r="G1522" s="509">
        <v>0</v>
      </c>
      <c r="H1522" s="509">
        <v>0</v>
      </c>
      <c r="K1522" s="509">
        <v>0</v>
      </c>
    </row>
    <row r="1523" spans="1:11" s="509" customFormat="1">
      <c r="A1523" s="508" t="s">
        <v>546</v>
      </c>
      <c r="B1523" s="509" t="s">
        <v>320</v>
      </c>
      <c r="C1523" s="509">
        <v>40</v>
      </c>
      <c r="D1523" s="509">
        <v>0</v>
      </c>
      <c r="E1523" s="509">
        <v>0</v>
      </c>
      <c r="G1523" s="509">
        <v>0</v>
      </c>
      <c r="H1523" s="509">
        <v>0</v>
      </c>
      <c r="K1523" s="509">
        <v>0</v>
      </c>
    </row>
    <row r="1524" spans="1:11" s="509" customFormat="1">
      <c r="A1524" s="508" t="s">
        <v>546</v>
      </c>
      <c r="B1524" s="509" t="s">
        <v>320</v>
      </c>
      <c r="C1524" s="509">
        <v>41</v>
      </c>
      <c r="D1524" s="509">
        <v>0</v>
      </c>
      <c r="E1524" s="509">
        <v>0</v>
      </c>
      <c r="G1524" s="509">
        <v>0</v>
      </c>
      <c r="H1524" s="509">
        <v>0</v>
      </c>
      <c r="K1524" s="509">
        <v>0</v>
      </c>
    </row>
    <row r="1525" spans="1:11" s="509" customFormat="1">
      <c r="A1525" s="508" t="s">
        <v>546</v>
      </c>
      <c r="B1525" s="509" t="s">
        <v>320</v>
      </c>
      <c r="C1525" s="509">
        <v>42</v>
      </c>
      <c r="D1525" s="509">
        <v>0</v>
      </c>
      <c r="E1525" s="509">
        <v>0</v>
      </c>
      <c r="G1525" s="509">
        <v>0</v>
      </c>
      <c r="H1525" s="509">
        <v>0</v>
      </c>
      <c r="K1525" s="509">
        <v>0</v>
      </c>
    </row>
    <row r="1526" spans="1:11" s="509" customFormat="1">
      <c r="A1526" s="508" t="s">
        <v>546</v>
      </c>
      <c r="B1526" s="509" t="s">
        <v>320</v>
      </c>
      <c r="C1526" s="509">
        <v>43</v>
      </c>
      <c r="D1526" s="509">
        <v>0</v>
      </c>
      <c r="E1526" s="509">
        <v>0</v>
      </c>
      <c r="G1526" s="509">
        <v>0</v>
      </c>
      <c r="H1526" s="509">
        <v>0</v>
      </c>
      <c r="K1526" s="509">
        <v>0</v>
      </c>
    </row>
    <row r="1527" spans="1:11" s="509" customFormat="1">
      <c r="A1527" s="508" t="s">
        <v>546</v>
      </c>
      <c r="B1527" s="509" t="s">
        <v>320</v>
      </c>
      <c r="C1527" s="509">
        <v>44</v>
      </c>
      <c r="D1527" s="509">
        <v>0</v>
      </c>
      <c r="E1527" s="509">
        <v>0</v>
      </c>
      <c r="G1527" s="509">
        <v>0</v>
      </c>
      <c r="H1527" s="509">
        <v>0</v>
      </c>
      <c r="K1527" s="509">
        <v>0</v>
      </c>
    </row>
    <row r="1528" spans="1:11" s="509" customFormat="1">
      <c r="A1528" s="508" t="s">
        <v>546</v>
      </c>
      <c r="B1528" s="509" t="s">
        <v>320</v>
      </c>
      <c r="C1528" s="509">
        <v>45</v>
      </c>
      <c r="D1528" s="509">
        <v>0</v>
      </c>
      <c r="E1528" s="509">
        <v>0</v>
      </c>
      <c r="G1528" s="509">
        <v>0</v>
      </c>
      <c r="H1528" s="509">
        <v>0</v>
      </c>
      <c r="K1528" s="509">
        <v>0</v>
      </c>
    </row>
    <row r="1529" spans="1:11" s="509" customFormat="1">
      <c r="A1529" s="508" t="s">
        <v>546</v>
      </c>
      <c r="B1529" s="509" t="s">
        <v>320</v>
      </c>
      <c r="C1529" s="509">
        <v>46</v>
      </c>
      <c r="D1529" s="509">
        <v>0</v>
      </c>
      <c r="E1529" s="509">
        <v>0</v>
      </c>
      <c r="G1529" s="509">
        <v>0</v>
      </c>
      <c r="H1529" s="509">
        <v>0</v>
      </c>
      <c r="K1529" s="509">
        <v>0</v>
      </c>
    </row>
    <row r="1530" spans="1:11" s="509" customFormat="1">
      <c r="A1530" s="508" t="s">
        <v>546</v>
      </c>
      <c r="B1530" s="509" t="s">
        <v>320</v>
      </c>
      <c r="C1530" s="509">
        <v>47</v>
      </c>
      <c r="D1530" s="509">
        <v>0</v>
      </c>
      <c r="E1530" s="509">
        <v>0</v>
      </c>
      <c r="G1530" s="509">
        <v>2</v>
      </c>
      <c r="H1530" s="509">
        <v>0</v>
      </c>
      <c r="K1530" s="509">
        <v>2</v>
      </c>
    </row>
    <row r="1531" spans="1:11" s="509" customFormat="1">
      <c r="A1531" s="508" t="s">
        <v>546</v>
      </c>
      <c r="B1531" s="509" t="s">
        <v>320</v>
      </c>
      <c r="C1531" s="509">
        <v>48</v>
      </c>
      <c r="D1531" s="509">
        <v>0</v>
      </c>
      <c r="E1531" s="509">
        <v>0</v>
      </c>
      <c r="G1531" s="509">
        <v>0</v>
      </c>
      <c r="H1531" s="509">
        <v>0</v>
      </c>
      <c r="K1531" s="509">
        <v>0</v>
      </c>
    </row>
    <row r="1532" spans="1:11" s="509" customFormat="1">
      <c r="A1532" s="508" t="s">
        <v>546</v>
      </c>
      <c r="B1532" s="509" t="s">
        <v>320</v>
      </c>
      <c r="C1532" s="509">
        <v>49</v>
      </c>
      <c r="D1532" s="509">
        <v>0</v>
      </c>
      <c r="E1532" s="509">
        <v>0</v>
      </c>
      <c r="G1532" s="509">
        <v>0</v>
      </c>
      <c r="H1532" s="509">
        <v>0</v>
      </c>
      <c r="K1532" s="509">
        <v>0</v>
      </c>
    </row>
    <row r="1533" spans="1:11" s="509" customFormat="1">
      <c r="A1533" s="508" t="s">
        <v>546</v>
      </c>
      <c r="B1533" s="509" t="s">
        <v>320</v>
      </c>
      <c r="C1533" s="509">
        <v>50</v>
      </c>
      <c r="D1533" s="509">
        <v>0</v>
      </c>
      <c r="E1533" s="509">
        <v>0</v>
      </c>
      <c r="G1533" s="509">
        <v>0</v>
      </c>
      <c r="H1533" s="509">
        <v>0</v>
      </c>
      <c r="K1533" s="509">
        <v>0</v>
      </c>
    </row>
    <row r="1534" spans="1:11" s="509" customFormat="1">
      <c r="A1534" s="508" t="s">
        <v>546</v>
      </c>
      <c r="B1534" s="509" t="s">
        <v>320</v>
      </c>
      <c r="C1534" s="509">
        <v>51</v>
      </c>
      <c r="D1534" s="509">
        <v>0</v>
      </c>
      <c r="E1534" s="509">
        <v>0</v>
      </c>
      <c r="G1534" s="509">
        <v>0</v>
      </c>
      <c r="H1534" s="509">
        <v>0</v>
      </c>
      <c r="K1534" s="509">
        <v>0</v>
      </c>
    </row>
    <row r="1535" spans="1:11" s="509" customFormat="1">
      <c r="A1535" s="508" t="s">
        <v>546</v>
      </c>
      <c r="B1535" s="509" t="s">
        <v>320</v>
      </c>
      <c r="C1535" s="509" t="s">
        <v>1031</v>
      </c>
      <c r="D1535" s="509">
        <v>0</v>
      </c>
      <c r="E1535" s="509">
        <v>0</v>
      </c>
      <c r="G1535" s="509">
        <v>0</v>
      </c>
      <c r="H1535" s="509">
        <v>0</v>
      </c>
      <c r="K1535" s="509">
        <v>0</v>
      </c>
    </row>
    <row r="1536" spans="1:11" s="509" customFormat="1">
      <c r="A1536" s="508" t="s">
        <v>546</v>
      </c>
      <c r="B1536" s="509" t="s">
        <v>320</v>
      </c>
      <c r="C1536" s="509" t="s">
        <v>1032</v>
      </c>
      <c r="D1536" s="509">
        <v>0</v>
      </c>
      <c r="E1536" s="509">
        <v>0</v>
      </c>
      <c r="G1536" s="509">
        <v>0</v>
      </c>
      <c r="H1536" s="509">
        <v>0</v>
      </c>
      <c r="K1536" s="509">
        <v>0</v>
      </c>
    </row>
    <row r="1537" spans="1:11" s="509" customFormat="1">
      <c r="A1537" s="508" t="s">
        <v>546</v>
      </c>
      <c r="B1537" s="509" t="s">
        <v>320</v>
      </c>
      <c r="C1537" s="509">
        <v>52</v>
      </c>
      <c r="D1537" s="509">
        <v>1</v>
      </c>
      <c r="E1537" s="509">
        <v>1</v>
      </c>
      <c r="G1537" s="509">
        <v>0</v>
      </c>
      <c r="H1537" s="509">
        <v>0</v>
      </c>
      <c r="K1537" s="509">
        <v>1</v>
      </c>
    </row>
    <row r="1538" spans="1:11" s="509" customFormat="1">
      <c r="A1538" s="508" t="s">
        <v>546</v>
      </c>
      <c r="B1538" s="509" t="s">
        <v>320</v>
      </c>
      <c r="C1538" s="509">
        <v>53</v>
      </c>
      <c r="D1538" s="509">
        <v>2</v>
      </c>
      <c r="E1538" s="509">
        <v>2</v>
      </c>
      <c r="G1538" s="509">
        <v>5</v>
      </c>
      <c r="H1538" s="509">
        <v>3</v>
      </c>
      <c r="K1538" s="509">
        <v>7</v>
      </c>
    </row>
    <row r="1539" spans="1:11" s="509" customFormat="1">
      <c r="A1539" s="508" t="s">
        <v>546</v>
      </c>
      <c r="B1539" s="509" t="s">
        <v>320</v>
      </c>
      <c r="C1539" s="509">
        <v>54</v>
      </c>
      <c r="D1539" s="509">
        <v>0</v>
      </c>
      <c r="E1539" s="509">
        <v>0</v>
      </c>
      <c r="G1539" s="509">
        <v>5</v>
      </c>
      <c r="H1539" s="509">
        <v>0</v>
      </c>
      <c r="K1539" s="509">
        <v>5</v>
      </c>
    </row>
    <row r="1540" spans="1:11" s="509" customFormat="1">
      <c r="A1540" s="508" t="s">
        <v>546</v>
      </c>
      <c r="B1540" s="509" t="s">
        <v>320</v>
      </c>
      <c r="C1540" s="509">
        <v>55</v>
      </c>
      <c r="D1540" s="509">
        <v>0</v>
      </c>
      <c r="E1540" s="509">
        <v>0</v>
      </c>
      <c r="G1540" s="509">
        <v>5</v>
      </c>
      <c r="H1540" s="509">
        <v>0</v>
      </c>
      <c r="K1540" s="509">
        <v>5</v>
      </c>
    </row>
    <row r="1541" spans="1:11" s="509" customFormat="1">
      <c r="A1541" s="508" t="s">
        <v>546</v>
      </c>
      <c r="B1541" s="509" t="s">
        <v>320</v>
      </c>
      <c r="C1541" s="509">
        <v>56</v>
      </c>
      <c r="D1541" s="509">
        <v>0</v>
      </c>
      <c r="E1541" s="509">
        <v>0</v>
      </c>
      <c r="G1541" s="509">
        <v>0</v>
      </c>
      <c r="H1541" s="509">
        <v>0</v>
      </c>
      <c r="K1541" s="509">
        <v>0</v>
      </c>
    </row>
    <row r="1542" spans="1:11" s="509" customFormat="1">
      <c r="A1542" s="508" t="s">
        <v>546</v>
      </c>
      <c r="B1542" s="509" t="s">
        <v>320</v>
      </c>
      <c r="C1542" s="509">
        <v>57</v>
      </c>
      <c r="D1542" s="509">
        <v>0</v>
      </c>
      <c r="E1542" s="509">
        <v>0</v>
      </c>
      <c r="G1542" s="509">
        <v>0</v>
      </c>
      <c r="H1542" s="509">
        <v>0</v>
      </c>
      <c r="K1542" s="509">
        <v>0</v>
      </c>
    </row>
    <row r="1543" spans="1:11" s="509" customFormat="1">
      <c r="A1543" s="508" t="s">
        <v>546</v>
      </c>
      <c r="B1543" s="509" t="s">
        <v>320</v>
      </c>
      <c r="C1543" s="509">
        <v>58</v>
      </c>
      <c r="D1543" s="509">
        <v>0</v>
      </c>
      <c r="E1543" s="509">
        <v>0</v>
      </c>
      <c r="G1543" s="509">
        <v>0</v>
      </c>
      <c r="H1543" s="509">
        <v>0</v>
      </c>
      <c r="K1543" s="509">
        <v>0</v>
      </c>
    </row>
    <row r="1544" spans="1:11" s="509" customFormat="1">
      <c r="A1544" s="508" t="s">
        <v>546</v>
      </c>
      <c r="B1544" s="509" t="s">
        <v>320</v>
      </c>
      <c r="C1544" s="509">
        <v>59</v>
      </c>
      <c r="D1544" s="509">
        <v>0</v>
      </c>
      <c r="E1544" s="509">
        <v>0</v>
      </c>
      <c r="G1544" s="509">
        <v>0</v>
      </c>
      <c r="H1544" s="509">
        <v>0</v>
      </c>
      <c r="K1544" s="509">
        <v>0</v>
      </c>
    </row>
    <row r="1545" spans="1:11" s="509" customFormat="1">
      <c r="A1545" s="508" t="s">
        <v>546</v>
      </c>
      <c r="B1545" s="509" t="s">
        <v>320</v>
      </c>
      <c r="C1545" s="509">
        <v>60</v>
      </c>
      <c r="D1545" s="509">
        <v>1</v>
      </c>
      <c r="E1545" s="509">
        <v>0</v>
      </c>
      <c r="G1545" s="509">
        <v>0</v>
      </c>
      <c r="H1545" s="509">
        <v>0</v>
      </c>
      <c r="K1545" s="509">
        <v>1</v>
      </c>
    </row>
    <row r="1546" spans="1:11" s="509" customFormat="1">
      <c r="A1546" s="508" t="s">
        <v>546</v>
      </c>
      <c r="B1546" s="509" t="s">
        <v>320</v>
      </c>
      <c r="C1546" s="509">
        <v>61</v>
      </c>
      <c r="D1546" s="509">
        <v>0</v>
      </c>
      <c r="E1546" s="509">
        <v>0</v>
      </c>
      <c r="G1546" s="509">
        <v>7</v>
      </c>
      <c r="H1546" s="509">
        <v>0</v>
      </c>
      <c r="K1546" s="509">
        <v>7</v>
      </c>
    </row>
    <row r="1547" spans="1:11" s="509" customFormat="1">
      <c r="A1547" s="508" t="s">
        <v>546</v>
      </c>
      <c r="B1547" s="509" t="s">
        <v>320</v>
      </c>
      <c r="C1547" s="509">
        <v>62</v>
      </c>
      <c r="D1547" s="509">
        <v>0</v>
      </c>
      <c r="E1547" s="509">
        <v>0</v>
      </c>
      <c r="G1547" s="509">
        <v>0</v>
      </c>
      <c r="H1547" s="509">
        <v>0</v>
      </c>
      <c r="K1547" s="509">
        <v>0</v>
      </c>
    </row>
    <row r="1548" spans="1:11" s="509" customFormat="1">
      <c r="A1548" s="508" t="s">
        <v>546</v>
      </c>
      <c r="B1548" s="509" t="s">
        <v>320</v>
      </c>
      <c r="C1548" s="509">
        <v>63</v>
      </c>
      <c r="D1548" s="509">
        <v>1</v>
      </c>
      <c r="E1548" s="509">
        <v>0</v>
      </c>
      <c r="G1548" s="509">
        <v>5</v>
      </c>
      <c r="H1548" s="509">
        <v>1</v>
      </c>
      <c r="K1548" s="509">
        <v>6</v>
      </c>
    </row>
    <row r="1549" spans="1:11" s="509" customFormat="1">
      <c r="A1549" s="508" t="s">
        <v>546</v>
      </c>
      <c r="B1549" s="509" t="s">
        <v>320</v>
      </c>
      <c r="C1549" s="509" t="s">
        <v>1033</v>
      </c>
      <c r="D1549" s="509">
        <v>0</v>
      </c>
      <c r="E1549" s="509">
        <v>0</v>
      </c>
      <c r="G1549" s="509">
        <v>1</v>
      </c>
      <c r="H1549" s="509">
        <v>0</v>
      </c>
      <c r="K1549" s="509">
        <v>1</v>
      </c>
    </row>
    <row r="1550" spans="1:11" s="509" customFormat="1">
      <c r="A1550" s="508" t="s">
        <v>546</v>
      </c>
      <c r="B1550" s="509" t="s">
        <v>320</v>
      </c>
      <c r="C1550" s="509" t="s">
        <v>1034</v>
      </c>
      <c r="D1550" s="509">
        <v>0</v>
      </c>
      <c r="E1550" s="509">
        <v>0</v>
      </c>
      <c r="G1550" s="509">
        <v>0</v>
      </c>
      <c r="H1550" s="509">
        <v>0</v>
      </c>
      <c r="K1550" s="509">
        <v>0</v>
      </c>
    </row>
    <row r="1551" spans="1:11" s="509" customFormat="1">
      <c r="A1551" s="508" t="s">
        <v>546</v>
      </c>
      <c r="B1551" s="509" t="s">
        <v>320</v>
      </c>
      <c r="C1551" s="509">
        <v>64</v>
      </c>
      <c r="D1551" s="509">
        <v>0</v>
      </c>
      <c r="E1551" s="509">
        <v>0</v>
      </c>
      <c r="G1551" s="509">
        <v>0</v>
      </c>
      <c r="H1551" s="509">
        <v>0</v>
      </c>
      <c r="K1551" s="509">
        <v>0</v>
      </c>
    </row>
    <row r="1552" spans="1:11" s="509" customFormat="1">
      <c r="A1552" s="508" t="s">
        <v>546</v>
      </c>
      <c r="B1552" s="509" t="s">
        <v>320</v>
      </c>
      <c r="C1552" s="509" t="s">
        <v>1035</v>
      </c>
      <c r="D1552" s="509">
        <v>0</v>
      </c>
      <c r="E1552" s="509">
        <v>0</v>
      </c>
      <c r="G1552" s="509">
        <v>0</v>
      </c>
      <c r="H1552" s="509">
        <v>0</v>
      </c>
      <c r="K1552" s="509">
        <v>0</v>
      </c>
    </row>
    <row r="1553" spans="1:11" s="509" customFormat="1">
      <c r="A1553" s="508" t="s">
        <v>546</v>
      </c>
      <c r="B1553" s="509" t="s">
        <v>320</v>
      </c>
      <c r="C1553" s="509">
        <v>65</v>
      </c>
      <c r="D1553" s="509">
        <v>1</v>
      </c>
      <c r="E1553" s="509">
        <v>1</v>
      </c>
      <c r="G1553" s="509">
        <v>6</v>
      </c>
      <c r="H1553" s="509">
        <v>4</v>
      </c>
      <c r="K1553" s="509">
        <v>7</v>
      </c>
    </row>
    <row r="1554" spans="1:11" s="509" customFormat="1">
      <c r="A1554" s="508" t="s">
        <v>546</v>
      </c>
      <c r="B1554" s="509" t="s">
        <v>320</v>
      </c>
      <c r="C1554" s="509">
        <v>66</v>
      </c>
      <c r="D1554" s="509">
        <v>3</v>
      </c>
      <c r="E1554" s="509">
        <v>3</v>
      </c>
      <c r="G1554" s="509">
        <v>4</v>
      </c>
      <c r="H1554" s="509">
        <v>4</v>
      </c>
      <c r="K1554" s="509">
        <v>7</v>
      </c>
    </row>
    <row r="1555" spans="1:11" s="509" customFormat="1">
      <c r="A1555" s="508" t="s">
        <v>546</v>
      </c>
      <c r="B1555" s="509" t="s">
        <v>320</v>
      </c>
      <c r="C1555" s="509" t="s">
        <v>1036</v>
      </c>
      <c r="D1555" s="509">
        <v>0</v>
      </c>
      <c r="E1555" s="509">
        <v>0</v>
      </c>
      <c r="G1555" s="509">
        <v>0</v>
      </c>
      <c r="H1555" s="509">
        <v>0</v>
      </c>
      <c r="K1555" s="509">
        <v>0</v>
      </c>
    </row>
    <row r="1556" spans="1:11" s="509" customFormat="1">
      <c r="A1556" s="508" t="s">
        <v>546</v>
      </c>
      <c r="B1556" s="509" t="s">
        <v>320</v>
      </c>
      <c r="C1556" s="509" t="s">
        <v>1037</v>
      </c>
      <c r="D1556" s="509">
        <v>29</v>
      </c>
      <c r="E1556" s="509">
        <v>0</v>
      </c>
      <c r="G1556" s="509">
        <v>136</v>
      </c>
      <c r="H1556" s="509">
        <v>0</v>
      </c>
      <c r="K1556" s="509">
        <v>165</v>
      </c>
    </row>
    <row r="1557" spans="1:11" s="509" customFormat="1">
      <c r="A1557" s="508" t="s">
        <v>546</v>
      </c>
      <c r="B1557" s="509" t="s">
        <v>320</v>
      </c>
      <c r="C1557" s="509" t="s">
        <v>1038</v>
      </c>
      <c r="D1557" s="509">
        <v>0</v>
      </c>
      <c r="E1557" s="509">
        <v>0</v>
      </c>
      <c r="G1557" s="509">
        <v>2</v>
      </c>
      <c r="H1557" s="509">
        <v>0</v>
      </c>
      <c r="K1557" s="509">
        <v>2</v>
      </c>
    </row>
    <row r="1558" spans="1:11" s="509" customFormat="1">
      <c r="A1558" s="508" t="s">
        <v>546</v>
      </c>
      <c r="B1558" s="509" t="s">
        <v>320</v>
      </c>
      <c r="C1558" s="509" t="s">
        <v>1039</v>
      </c>
      <c r="D1558" s="509">
        <v>0</v>
      </c>
      <c r="E1558" s="509">
        <v>0</v>
      </c>
      <c r="G1558" s="509">
        <v>5</v>
      </c>
      <c r="H1558" s="509">
        <v>0</v>
      </c>
      <c r="K1558" s="509">
        <v>5</v>
      </c>
    </row>
    <row r="1559" spans="1:11" s="509" customFormat="1">
      <c r="A1559" s="508" t="s">
        <v>546</v>
      </c>
      <c r="B1559" s="509" t="s">
        <v>320</v>
      </c>
      <c r="C1559" s="509" t="s">
        <v>1040</v>
      </c>
      <c r="E1559" s="509">
        <v>0</v>
      </c>
      <c r="G1559" s="509">
        <v>2</v>
      </c>
      <c r="H1559" s="509">
        <v>0</v>
      </c>
      <c r="K1559" s="509">
        <v>2</v>
      </c>
    </row>
    <row r="1560" spans="1:11" s="509" customFormat="1">
      <c r="A1560" s="508" t="s">
        <v>546</v>
      </c>
      <c r="B1560" s="509" t="s">
        <v>320</v>
      </c>
      <c r="C1560" s="509" t="s">
        <v>1041</v>
      </c>
      <c r="D1560" s="509">
        <v>0</v>
      </c>
      <c r="E1560" s="509">
        <v>0</v>
      </c>
      <c r="G1560" s="509">
        <v>0</v>
      </c>
      <c r="H1560" s="509">
        <v>0</v>
      </c>
      <c r="K1560" s="509">
        <v>0</v>
      </c>
    </row>
    <row r="1561" spans="1:11" s="509" customFormat="1">
      <c r="A1561" s="508" t="s">
        <v>546</v>
      </c>
      <c r="B1561" s="509" t="s">
        <v>320</v>
      </c>
      <c r="C1561" s="509" t="s">
        <v>1042</v>
      </c>
      <c r="D1561" s="509">
        <v>0</v>
      </c>
      <c r="E1561" s="509">
        <v>0</v>
      </c>
      <c r="G1561" s="509">
        <v>0</v>
      </c>
      <c r="H1561" s="509">
        <v>0</v>
      </c>
      <c r="K1561" s="509">
        <v>0</v>
      </c>
    </row>
    <row r="1562" spans="1:11" s="509" customFormat="1">
      <c r="A1562" s="508" t="s">
        <v>546</v>
      </c>
      <c r="B1562" s="509" t="s">
        <v>320</v>
      </c>
      <c r="C1562" s="509">
        <v>67</v>
      </c>
      <c r="D1562" s="509">
        <v>4</v>
      </c>
      <c r="E1562" s="509">
        <v>0</v>
      </c>
      <c r="G1562" s="509">
        <v>83</v>
      </c>
      <c r="H1562" s="509">
        <v>2</v>
      </c>
      <c r="K1562" s="509">
        <v>87</v>
      </c>
    </row>
    <row r="1563" spans="1:11" s="509" customFormat="1">
      <c r="A1563" s="508" t="s">
        <v>546</v>
      </c>
      <c r="B1563" s="509" t="s">
        <v>320</v>
      </c>
      <c r="C1563" s="509">
        <v>68</v>
      </c>
      <c r="D1563" s="509">
        <v>0</v>
      </c>
      <c r="E1563" s="509">
        <v>0</v>
      </c>
      <c r="G1563" s="509">
        <v>17</v>
      </c>
      <c r="H1563" s="509">
        <v>5</v>
      </c>
      <c r="K1563" s="509">
        <v>17</v>
      </c>
    </row>
    <row r="1564" spans="1:11" s="509" customFormat="1">
      <c r="A1564" s="508" t="s">
        <v>546</v>
      </c>
      <c r="B1564" s="509" t="s">
        <v>320</v>
      </c>
      <c r="C1564" s="509" t="s">
        <v>1043</v>
      </c>
      <c r="D1564" s="509">
        <v>2</v>
      </c>
      <c r="E1564" s="509">
        <v>0</v>
      </c>
      <c r="G1564" s="509">
        <v>2</v>
      </c>
      <c r="H1564" s="509">
        <v>1</v>
      </c>
      <c r="K1564" s="509">
        <v>4</v>
      </c>
    </row>
    <row r="1565" spans="1:11" s="509" customFormat="1">
      <c r="A1565" s="508" t="s">
        <v>546</v>
      </c>
      <c r="B1565" s="509" t="s">
        <v>320</v>
      </c>
      <c r="C1565" s="509">
        <v>69</v>
      </c>
      <c r="D1565" s="509">
        <v>1</v>
      </c>
      <c r="E1565" s="509">
        <v>0</v>
      </c>
      <c r="G1565" s="509">
        <v>0</v>
      </c>
      <c r="H1565" s="509">
        <v>0</v>
      </c>
      <c r="K1565" s="509">
        <v>1</v>
      </c>
    </row>
    <row r="1566" spans="1:11" s="509" customFormat="1">
      <c r="A1566" s="508" t="s">
        <v>546</v>
      </c>
      <c r="B1566" s="509" t="s">
        <v>320</v>
      </c>
      <c r="C1566" s="509" t="s">
        <v>1044</v>
      </c>
      <c r="D1566" s="509">
        <v>0</v>
      </c>
      <c r="E1566" s="509">
        <v>0</v>
      </c>
      <c r="G1566" s="509">
        <v>1</v>
      </c>
      <c r="H1566" s="509">
        <v>0</v>
      </c>
      <c r="K1566" s="509">
        <v>1</v>
      </c>
    </row>
    <row r="1567" spans="1:11" s="509" customFormat="1">
      <c r="A1567" s="508" t="s">
        <v>546</v>
      </c>
      <c r="B1567" s="509" t="s">
        <v>320</v>
      </c>
      <c r="C1567" s="509" t="s">
        <v>1045</v>
      </c>
      <c r="K1567" s="509">
        <v>0</v>
      </c>
    </row>
    <row r="1568" spans="1:11" s="509" customFormat="1">
      <c r="A1568" s="508" t="s">
        <v>546</v>
      </c>
      <c r="B1568" s="509" t="s">
        <v>320</v>
      </c>
      <c r="C1568" s="509">
        <v>70</v>
      </c>
      <c r="D1568" s="509">
        <v>0</v>
      </c>
      <c r="E1568" s="509">
        <v>0</v>
      </c>
      <c r="G1568" s="509">
        <v>0</v>
      </c>
      <c r="H1568" s="509">
        <v>0</v>
      </c>
      <c r="K1568" s="509">
        <v>0</v>
      </c>
    </row>
    <row r="1569" spans="1:11" s="509" customFormat="1">
      <c r="A1569" s="508" t="s">
        <v>546</v>
      </c>
      <c r="B1569" s="509" t="s">
        <v>320</v>
      </c>
      <c r="C1569" s="509" t="s">
        <v>1046</v>
      </c>
      <c r="D1569" s="509">
        <v>1</v>
      </c>
      <c r="E1569" s="509">
        <v>0</v>
      </c>
      <c r="G1569" s="509">
        <v>4</v>
      </c>
      <c r="H1569" s="509">
        <v>0</v>
      </c>
      <c r="K1569" s="509">
        <v>5</v>
      </c>
    </row>
    <row r="1570" spans="1:11" s="509" customFormat="1">
      <c r="A1570" s="508" t="s">
        <v>546</v>
      </c>
      <c r="B1570" s="509" t="s">
        <v>320</v>
      </c>
      <c r="C1570" s="509">
        <v>71</v>
      </c>
      <c r="D1570" s="509">
        <v>0</v>
      </c>
      <c r="E1570" s="509">
        <v>0</v>
      </c>
      <c r="G1570" s="509">
        <v>112</v>
      </c>
      <c r="H1570" s="509">
        <v>0</v>
      </c>
      <c r="K1570" s="509">
        <v>112</v>
      </c>
    </row>
    <row r="1571" spans="1:11" s="509" customFormat="1">
      <c r="A1571" s="508" t="s">
        <v>546</v>
      </c>
      <c r="B1571" s="509" t="s">
        <v>320</v>
      </c>
      <c r="C1571" s="509" t="s">
        <v>1047</v>
      </c>
      <c r="D1571" s="509">
        <v>0</v>
      </c>
      <c r="E1571" s="509">
        <v>0</v>
      </c>
      <c r="G1571" s="509">
        <v>22</v>
      </c>
      <c r="H1571" s="509">
        <v>20</v>
      </c>
      <c r="K1571" s="509">
        <v>22</v>
      </c>
    </row>
    <row r="1572" spans="1:11" s="509" customFormat="1">
      <c r="A1572" s="508" t="s">
        <v>546</v>
      </c>
      <c r="B1572" s="509" t="s">
        <v>320</v>
      </c>
      <c r="C1572" s="509" t="s">
        <v>1048</v>
      </c>
      <c r="D1572" s="509">
        <v>0</v>
      </c>
      <c r="E1572" s="509">
        <v>0</v>
      </c>
      <c r="G1572" s="509">
        <v>1</v>
      </c>
      <c r="H1572" s="509">
        <v>0</v>
      </c>
      <c r="K1572" s="509">
        <v>1</v>
      </c>
    </row>
    <row r="1573" spans="1:11" s="509" customFormat="1">
      <c r="A1573" s="508" t="s">
        <v>546</v>
      </c>
      <c r="B1573" s="509" t="s">
        <v>320</v>
      </c>
      <c r="C1573" s="509" t="s">
        <v>1049</v>
      </c>
      <c r="D1573" s="509">
        <v>0</v>
      </c>
      <c r="E1573" s="509">
        <v>0</v>
      </c>
      <c r="G1573" s="509">
        <v>2</v>
      </c>
      <c r="H1573" s="509">
        <v>0</v>
      </c>
      <c r="K1573" s="509">
        <v>2</v>
      </c>
    </row>
    <row r="1574" spans="1:11" s="509" customFormat="1">
      <c r="A1574" s="508" t="s">
        <v>546</v>
      </c>
      <c r="B1574" s="509" t="s">
        <v>320</v>
      </c>
      <c r="C1574" s="509" t="s">
        <v>1050</v>
      </c>
      <c r="D1574" s="509">
        <v>0</v>
      </c>
      <c r="E1574" s="509">
        <v>0</v>
      </c>
      <c r="G1574" s="509">
        <v>0</v>
      </c>
      <c r="H1574" s="509">
        <v>0</v>
      </c>
      <c r="K1574" s="509">
        <v>0</v>
      </c>
    </row>
    <row r="1575" spans="1:11" s="509" customFormat="1">
      <c r="A1575" s="508" t="s">
        <v>546</v>
      </c>
      <c r="B1575" s="509" t="s">
        <v>320</v>
      </c>
      <c r="C1575" s="509" t="s">
        <v>1051</v>
      </c>
      <c r="D1575" s="509">
        <v>0</v>
      </c>
      <c r="E1575" s="509">
        <v>0</v>
      </c>
      <c r="G1575" s="509">
        <v>0</v>
      </c>
      <c r="H1575" s="509">
        <v>0</v>
      </c>
      <c r="K1575" s="509">
        <v>0</v>
      </c>
    </row>
    <row r="1576" spans="1:11" s="509" customFormat="1">
      <c r="A1576" s="508" t="s">
        <v>546</v>
      </c>
      <c r="B1576" s="509" t="s">
        <v>320</v>
      </c>
      <c r="C1576" s="509">
        <v>72</v>
      </c>
      <c r="D1576" s="509">
        <v>13</v>
      </c>
      <c r="E1576" s="509">
        <v>0</v>
      </c>
      <c r="G1576" s="509">
        <v>1</v>
      </c>
      <c r="H1576" s="509">
        <v>0</v>
      </c>
      <c r="K1576" s="509">
        <v>14</v>
      </c>
    </row>
    <row r="1577" spans="1:11" s="509" customFormat="1">
      <c r="A1577" s="508" t="s">
        <v>546</v>
      </c>
      <c r="B1577" s="509" t="s">
        <v>320</v>
      </c>
      <c r="C1577" s="509">
        <v>73</v>
      </c>
      <c r="D1577" s="509">
        <v>1</v>
      </c>
      <c r="E1577" s="509">
        <v>0</v>
      </c>
      <c r="G1577" s="509">
        <v>0</v>
      </c>
      <c r="H1577" s="509">
        <v>0</v>
      </c>
      <c r="K1577" s="509">
        <v>1</v>
      </c>
    </row>
    <row r="1578" spans="1:11" s="509" customFormat="1">
      <c r="A1578" s="508" t="s">
        <v>546</v>
      </c>
      <c r="B1578" s="509" t="s">
        <v>320</v>
      </c>
      <c r="C1578" s="509">
        <v>74</v>
      </c>
      <c r="D1578" s="509">
        <v>1</v>
      </c>
      <c r="E1578" s="509">
        <v>0</v>
      </c>
      <c r="G1578" s="509">
        <v>0</v>
      </c>
      <c r="H1578" s="509">
        <v>0</v>
      </c>
      <c r="K1578" s="509">
        <v>1</v>
      </c>
    </row>
    <row r="1579" spans="1:11" s="509" customFormat="1">
      <c r="A1579" s="508" t="s">
        <v>546</v>
      </c>
      <c r="B1579" s="509" t="s">
        <v>320</v>
      </c>
      <c r="C1579" s="509" t="s">
        <v>4570</v>
      </c>
      <c r="K1579" s="509">
        <v>0</v>
      </c>
    </row>
    <row r="1580" spans="1:11" s="509" customFormat="1">
      <c r="A1580" s="508" t="s">
        <v>546</v>
      </c>
      <c r="B1580" s="509" t="s">
        <v>320</v>
      </c>
      <c r="C1580" s="509" t="s">
        <v>4571</v>
      </c>
      <c r="D1580" s="509">
        <v>72</v>
      </c>
      <c r="E1580" s="509">
        <v>7</v>
      </c>
      <c r="F1580" s="509">
        <v>0</v>
      </c>
      <c r="G1580" s="509">
        <v>537</v>
      </c>
      <c r="H1580" s="509">
        <v>40</v>
      </c>
      <c r="I1580" s="509">
        <v>0</v>
      </c>
      <c r="J1580" s="509">
        <v>3</v>
      </c>
      <c r="K1580" s="509">
        <v>609</v>
      </c>
    </row>
    <row r="1581" spans="1:11" s="509" customFormat="1">
      <c r="A1581" s="508" t="s">
        <v>547</v>
      </c>
      <c r="B1581" s="509" t="s">
        <v>321</v>
      </c>
      <c r="C1581" s="509">
        <v>1</v>
      </c>
      <c r="D1581" s="509">
        <v>1</v>
      </c>
      <c r="E1581" s="509">
        <v>0</v>
      </c>
      <c r="F1581" s="509">
        <v>0</v>
      </c>
      <c r="G1581" s="509">
        <v>1</v>
      </c>
      <c r="H1581" s="509">
        <v>0</v>
      </c>
      <c r="I1581" s="509">
        <v>0</v>
      </c>
      <c r="K1581" s="509">
        <v>2</v>
      </c>
    </row>
    <row r="1582" spans="1:11" s="509" customFormat="1">
      <c r="A1582" s="508" t="s">
        <v>547</v>
      </c>
      <c r="B1582" s="509" t="s">
        <v>321</v>
      </c>
      <c r="C1582" s="509" t="s">
        <v>1023</v>
      </c>
      <c r="D1582" s="509">
        <v>10</v>
      </c>
      <c r="E1582" s="509">
        <v>1</v>
      </c>
      <c r="F1582" s="509">
        <v>0</v>
      </c>
      <c r="G1582" s="509">
        <v>801</v>
      </c>
      <c r="H1582" s="509">
        <v>0</v>
      </c>
      <c r="I1582" s="509">
        <v>0</v>
      </c>
      <c r="K1582" s="509">
        <v>811</v>
      </c>
    </row>
    <row r="1583" spans="1:11" s="509" customFormat="1">
      <c r="A1583" s="508" t="s">
        <v>547</v>
      </c>
      <c r="B1583" s="509" t="s">
        <v>321</v>
      </c>
      <c r="C1583" s="509">
        <v>2</v>
      </c>
      <c r="D1583" s="509">
        <v>7</v>
      </c>
      <c r="E1583" s="509">
        <v>0</v>
      </c>
      <c r="F1583" s="509">
        <v>0</v>
      </c>
      <c r="G1583" s="509">
        <v>36</v>
      </c>
      <c r="H1583" s="509">
        <v>0</v>
      </c>
      <c r="I1583" s="509">
        <v>0</v>
      </c>
      <c r="K1583" s="509">
        <v>43</v>
      </c>
    </row>
    <row r="1584" spans="1:11" s="509" customFormat="1">
      <c r="A1584" s="508" t="s">
        <v>547</v>
      </c>
      <c r="B1584" s="509" t="s">
        <v>321</v>
      </c>
      <c r="C1584" s="509">
        <v>3</v>
      </c>
      <c r="D1584" s="509">
        <v>1</v>
      </c>
      <c r="E1584" s="509">
        <v>0</v>
      </c>
      <c r="F1584" s="509">
        <v>0</v>
      </c>
      <c r="G1584" s="509">
        <v>32</v>
      </c>
      <c r="H1584" s="509">
        <v>0</v>
      </c>
      <c r="I1584" s="509">
        <v>0</v>
      </c>
      <c r="K1584" s="509">
        <v>33</v>
      </c>
    </row>
    <row r="1585" spans="1:11" s="509" customFormat="1">
      <c r="A1585" s="508" t="s">
        <v>547</v>
      </c>
      <c r="B1585" s="509" t="s">
        <v>321</v>
      </c>
      <c r="C1585" s="509">
        <v>4</v>
      </c>
      <c r="D1585" s="509">
        <v>15</v>
      </c>
      <c r="E1585" s="509">
        <v>0</v>
      </c>
      <c r="F1585" s="509">
        <v>0</v>
      </c>
      <c r="G1585" s="509">
        <v>151</v>
      </c>
      <c r="H1585" s="509">
        <v>0</v>
      </c>
      <c r="I1585" s="509">
        <v>0</v>
      </c>
      <c r="K1585" s="509">
        <v>166</v>
      </c>
    </row>
    <row r="1586" spans="1:11" s="509" customFormat="1">
      <c r="A1586" s="508" t="s">
        <v>547</v>
      </c>
      <c r="B1586" s="509" t="s">
        <v>321</v>
      </c>
      <c r="C1586" s="509">
        <v>5</v>
      </c>
      <c r="D1586" s="509">
        <v>3</v>
      </c>
      <c r="E1586" s="509">
        <v>0</v>
      </c>
      <c r="F1586" s="509">
        <v>0</v>
      </c>
      <c r="G1586" s="509">
        <v>83</v>
      </c>
      <c r="H1586" s="509">
        <v>0</v>
      </c>
      <c r="I1586" s="509">
        <v>0</v>
      </c>
      <c r="K1586" s="509">
        <v>86</v>
      </c>
    </row>
    <row r="1587" spans="1:11" s="509" customFormat="1">
      <c r="A1587" s="508" t="s">
        <v>547</v>
      </c>
      <c r="B1587" s="509" t="s">
        <v>321</v>
      </c>
      <c r="C1587" s="509">
        <v>6</v>
      </c>
      <c r="D1587" s="509">
        <v>0</v>
      </c>
      <c r="E1587" s="509">
        <v>0</v>
      </c>
      <c r="F1587" s="509">
        <v>0</v>
      </c>
      <c r="G1587" s="509">
        <v>0</v>
      </c>
      <c r="H1587" s="509">
        <v>0</v>
      </c>
      <c r="I1587" s="509">
        <v>0</v>
      </c>
      <c r="K1587" s="509">
        <v>0</v>
      </c>
    </row>
    <row r="1588" spans="1:11" s="509" customFormat="1">
      <c r="A1588" s="508" t="s">
        <v>547</v>
      </c>
      <c r="B1588" s="509" t="s">
        <v>321</v>
      </c>
      <c r="C1588" s="509">
        <v>7</v>
      </c>
      <c r="D1588" s="509">
        <v>0</v>
      </c>
      <c r="E1588" s="509">
        <v>0</v>
      </c>
      <c r="F1588" s="509">
        <v>0</v>
      </c>
      <c r="G1588" s="509">
        <v>0</v>
      </c>
      <c r="H1588" s="509">
        <v>0</v>
      </c>
      <c r="I1588" s="509">
        <v>0</v>
      </c>
      <c r="K1588" s="509">
        <v>0</v>
      </c>
    </row>
    <row r="1589" spans="1:11" s="509" customFormat="1">
      <c r="A1589" s="508" t="s">
        <v>547</v>
      </c>
      <c r="B1589" s="509" t="s">
        <v>321</v>
      </c>
      <c r="C1589" s="509">
        <v>8</v>
      </c>
      <c r="D1589" s="509">
        <v>0</v>
      </c>
      <c r="E1589" s="509">
        <v>0</v>
      </c>
      <c r="F1589" s="509">
        <v>0</v>
      </c>
      <c r="G1589" s="509">
        <v>15</v>
      </c>
      <c r="H1589" s="509">
        <v>0</v>
      </c>
      <c r="I1589" s="509">
        <v>0</v>
      </c>
      <c r="K1589" s="509">
        <v>15</v>
      </c>
    </row>
    <row r="1590" spans="1:11" s="509" customFormat="1">
      <c r="A1590" s="508" t="s">
        <v>547</v>
      </c>
      <c r="B1590" s="509" t="s">
        <v>321</v>
      </c>
      <c r="C1590" s="509">
        <v>9</v>
      </c>
      <c r="D1590" s="509">
        <v>2</v>
      </c>
      <c r="E1590" s="509">
        <v>0</v>
      </c>
      <c r="F1590" s="509">
        <v>0</v>
      </c>
      <c r="G1590" s="509">
        <v>3</v>
      </c>
      <c r="H1590" s="509">
        <v>0</v>
      </c>
      <c r="I1590" s="509">
        <v>0</v>
      </c>
      <c r="K1590" s="509">
        <v>5</v>
      </c>
    </row>
    <row r="1591" spans="1:11" s="509" customFormat="1">
      <c r="A1591" s="508" t="s">
        <v>547</v>
      </c>
      <c r="B1591" s="509" t="s">
        <v>321</v>
      </c>
      <c r="C1591" s="509">
        <v>10</v>
      </c>
      <c r="D1591" s="509">
        <v>11</v>
      </c>
      <c r="E1591" s="509">
        <v>0</v>
      </c>
      <c r="F1591" s="509">
        <v>0</v>
      </c>
      <c r="G1591" s="509">
        <v>89</v>
      </c>
      <c r="H1591" s="509">
        <v>0</v>
      </c>
      <c r="I1591" s="509">
        <v>0</v>
      </c>
      <c r="K1591" s="509">
        <v>100</v>
      </c>
    </row>
    <row r="1592" spans="1:11" s="509" customFormat="1">
      <c r="A1592" s="508" t="s">
        <v>547</v>
      </c>
      <c r="B1592" s="509" t="s">
        <v>321</v>
      </c>
      <c r="C1592" s="509">
        <v>11</v>
      </c>
      <c r="D1592" s="509">
        <v>0</v>
      </c>
      <c r="E1592" s="509">
        <v>0</v>
      </c>
      <c r="F1592" s="509">
        <v>0</v>
      </c>
      <c r="G1592" s="509">
        <v>8</v>
      </c>
      <c r="H1592" s="509">
        <v>0</v>
      </c>
      <c r="I1592" s="509">
        <v>0</v>
      </c>
      <c r="K1592" s="509">
        <v>8</v>
      </c>
    </row>
    <row r="1593" spans="1:11" s="509" customFormat="1">
      <c r="A1593" s="508" t="s">
        <v>547</v>
      </c>
      <c r="B1593" s="509" t="s">
        <v>321</v>
      </c>
      <c r="C1593" s="509">
        <v>12</v>
      </c>
      <c r="D1593" s="509">
        <v>0</v>
      </c>
      <c r="E1593" s="509">
        <v>0</v>
      </c>
      <c r="F1593" s="509">
        <v>0</v>
      </c>
      <c r="G1593" s="509">
        <v>2</v>
      </c>
      <c r="H1593" s="509">
        <v>0</v>
      </c>
      <c r="I1593" s="509">
        <v>0</v>
      </c>
      <c r="K1593" s="509">
        <v>2</v>
      </c>
    </row>
    <row r="1594" spans="1:11" s="509" customFormat="1">
      <c r="A1594" s="508" t="s">
        <v>547</v>
      </c>
      <c r="B1594" s="509" t="s">
        <v>321</v>
      </c>
      <c r="C1594" s="509">
        <v>13</v>
      </c>
      <c r="D1594" s="509">
        <v>0</v>
      </c>
      <c r="E1594" s="509">
        <v>0</v>
      </c>
      <c r="F1594" s="509">
        <v>0</v>
      </c>
      <c r="G1594" s="509">
        <v>0</v>
      </c>
      <c r="H1594" s="509">
        <v>0</v>
      </c>
      <c r="I1594" s="509">
        <v>0</v>
      </c>
      <c r="K1594" s="509">
        <v>0</v>
      </c>
    </row>
    <row r="1595" spans="1:11" s="509" customFormat="1">
      <c r="A1595" s="508" t="s">
        <v>547</v>
      </c>
      <c r="B1595" s="509" t="s">
        <v>321</v>
      </c>
      <c r="C1595" s="509">
        <v>14</v>
      </c>
      <c r="D1595" s="509">
        <v>0</v>
      </c>
      <c r="E1595" s="509">
        <v>0</v>
      </c>
      <c r="F1595" s="509">
        <v>0</v>
      </c>
      <c r="G1595" s="509">
        <v>0</v>
      </c>
      <c r="H1595" s="509">
        <v>0</v>
      </c>
      <c r="I1595" s="509">
        <v>0</v>
      </c>
      <c r="K1595" s="509">
        <v>0</v>
      </c>
    </row>
    <row r="1596" spans="1:11" s="509" customFormat="1">
      <c r="A1596" s="508" t="s">
        <v>547</v>
      </c>
      <c r="B1596" s="509" t="s">
        <v>321</v>
      </c>
      <c r="C1596" s="509">
        <v>15</v>
      </c>
      <c r="D1596" s="509">
        <v>0</v>
      </c>
      <c r="E1596" s="509">
        <v>0</v>
      </c>
      <c r="F1596" s="509">
        <v>0</v>
      </c>
      <c r="G1596" s="509">
        <v>0</v>
      </c>
      <c r="H1596" s="509">
        <v>0</v>
      </c>
      <c r="I1596" s="509">
        <v>0</v>
      </c>
      <c r="K1596" s="509">
        <v>0</v>
      </c>
    </row>
    <row r="1597" spans="1:11" s="509" customFormat="1">
      <c r="A1597" s="508" t="s">
        <v>547</v>
      </c>
      <c r="B1597" s="509" t="s">
        <v>321</v>
      </c>
      <c r="C1597" s="509">
        <v>16</v>
      </c>
      <c r="D1597" s="509">
        <v>2</v>
      </c>
      <c r="E1597" s="509">
        <v>0</v>
      </c>
      <c r="F1597" s="509">
        <v>0</v>
      </c>
      <c r="G1597" s="509">
        <v>32</v>
      </c>
      <c r="H1597" s="509">
        <v>0</v>
      </c>
      <c r="I1597" s="509">
        <v>0</v>
      </c>
      <c r="K1597" s="509">
        <v>34</v>
      </c>
    </row>
    <row r="1598" spans="1:11" s="509" customFormat="1">
      <c r="A1598" s="508" t="s">
        <v>547</v>
      </c>
      <c r="B1598" s="509" t="s">
        <v>321</v>
      </c>
      <c r="C1598" s="509">
        <v>17</v>
      </c>
      <c r="D1598" s="509">
        <v>1</v>
      </c>
      <c r="E1598" s="509">
        <v>0</v>
      </c>
      <c r="F1598" s="509">
        <v>0</v>
      </c>
      <c r="G1598" s="509">
        <v>336</v>
      </c>
      <c r="H1598" s="509">
        <v>0</v>
      </c>
      <c r="I1598" s="509">
        <v>0</v>
      </c>
      <c r="K1598" s="509">
        <v>337</v>
      </c>
    </row>
    <row r="1599" spans="1:11" s="509" customFormat="1">
      <c r="A1599" s="508" t="s">
        <v>547</v>
      </c>
      <c r="B1599" s="509" t="s">
        <v>321</v>
      </c>
      <c r="C1599" s="509">
        <v>18</v>
      </c>
      <c r="D1599" s="509">
        <v>0</v>
      </c>
      <c r="E1599" s="509">
        <v>0</v>
      </c>
      <c r="F1599" s="509">
        <v>0</v>
      </c>
      <c r="G1599" s="509">
        <v>0</v>
      </c>
      <c r="H1599" s="509">
        <v>0</v>
      </c>
      <c r="I1599" s="509">
        <v>0</v>
      </c>
      <c r="K1599" s="509">
        <v>0</v>
      </c>
    </row>
    <row r="1600" spans="1:11" s="509" customFormat="1">
      <c r="A1600" s="508" t="s">
        <v>547</v>
      </c>
      <c r="B1600" s="509" t="s">
        <v>321</v>
      </c>
      <c r="C1600" s="509" t="s">
        <v>1024</v>
      </c>
      <c r="D1600" s="509">
        <v>5</v>
      </c>
      <c r="E1600" s="509">
        <v>0</v>
      </c>
      <c r="F1600" s="509">
        <v>0</v>
      </c>
      <c r="G1600" s="509">
        <v>4</v>
      </c>
      <c r="H1600" s="509">
        <v>0</v>
      </c>
      <c r="I1600" s="509">
        <v>0</v>
      </c>
      <c r="K1600" s="509">
        <v>9</v>
      </c>
    </row>
    <row r="1601" spans="1:11" s="509" customFormat="1">
      <c r="A1601" s="508" t="s">
        <v>547</v>
      </c>
      <c r="B1601" s="509" t="s">
        <v>321</v>
      </c>
      <c r="C1601" s="509" t="s">
        <v>1025</v>
      </c>
      <c r="D1601" s="509">
        <v>0</v>
      </c>
      <c r="E1601" s="509">
        <v>0</v>
      </c>
      <c r="F1601" s="509">
        <v>0</v>
      </c>
      <c r="G1601" s="509">
        <v>0</v>
      </c>
      <c r="H1601" s="509">
        <v>0</v>
      </c>
      <c r="I1601" s="509">
        <v>0</v>
      </c>
      <c r="K1601" s="509">
        <v>0</v>
      </c>
    </row>
    <row r="1602" spans="1:11" s="509" customFormat="1">
      <c r="A1602" s="508" t="s">
        <v>547</v>
      </c>
      <c r="B1602" s="509" t="s">
        <v>321</v>
      </c>
      <c r="C1602" s="509">
        <v>19</v>
      </c>
      <c r="D1602" s="509">
        <v>4</v>
      </c>
      <c r="E1602" s="509">
        <v>0</v>
      </c>
      <c r="F1602" s="509">
        <v>0</v>
      </c>
      <c r="G1602" s="509">
        <v>13</v>
      </c>
      <c r="H1602" s="509">
        <v>0</v>
      </c>
      <c r="I1602" s="509">
        <v>0</v>
      </c>
      <c r="K1602" s="509">
        <v>17</v>
      </c>
    </row>
    <row r="1603" spans="1:11" s="509" customFormat="1">
      <c r="A1603" s="508" t="s">
        <v>547</v>
      </c>
      <c r="B1603" s="509" t="s">
        <v>321</v>
      </c>
      <c r="C1603" s="509">
        <v>20</v>
      </c>
      <c r="D1603" s="509">
        <v>0</v>
      </c>
      <c r="E1603" s="509">
        <v>0</v>
      </c>
      <c r="F1603" s="509">
        <v>0</v>
      </c>
      <c r="G1603" s="509">
        <v>0</v>
      </c>
      <c r="H1603" s="509">
        <v>0</v>
      </c>
      <c r="I1603" s="509">
        <v>0</v>
      </c>
      <c r="K1603" s="509">
        <v>0</v>
      </c>
    </row>
    <row r="1604" spans="1:11" s="509" customFormat="1">
      <c r="A1604" s="508" t="s">
        <v>547</v>
      </c>
      <c r="B1604" s="509" t="s">
        <v>321</v>
      </c>
      <c r="C1604" s="509">
        <v>21</v>
      </c>
      <c r="D1604" s="509">
        <v>0</v>
      </c>
      <c r="E1604" s="509">
        <v>0</v>
      </c>
      <c r="F1604" s="509">
        <v>0</v>
      </c>
      <c r="G1604" s="509">
        <v>0</v>
      </c>
      <c r="H1604" s="509">
        <v>0</v>
      </c>
      <c r="I1604" s="509">
        <v>0</v>
      </c>
      <c r="K1604" s="509">
        <v>0</v>
      </c>
    </row>
    <row r="1605" spans="1:11" s="509" customFormat="1">
      <c r="A1605" s="508" t="s">
        <v>547</v>
      </c>
      <c r="B1605" s="509" t="s">
        <v>321</v>
      </c>
      <c r="C1605" s="509" t="s">
        <v>1026</v>
      </c>
      <c r="D1605" s="509">
        <v>0</v>
      </c>
      <c r="E1605" s="509">
        <v>0</v>
      </c>
      <c r="F1605" s="509">
        <v>0</v>
      </c>
      <c r="G1605" s="509">
        <v>4</v>
      </c>
      <c r="H1605" s="509">
        <v>0</v>
      </c>
      <c r="I1605" s="509">
        <v>0</v>
      </c>
      <c r="K1605" s="509">
        <v>4</v>
      </c>
    </row>
    <row r="1606" spans="1:11" s="509" customFormat="1">
      <c r="A1606" s="508" t="s">
        <v>547</v>
      </c>
      <c r="B1606" s="509" t="s">
        <v>321</v>
      </c>
      <c r="C1606" s="509" t="s">
        <v>1027</v>
      </c>
      <c r="D1606" s="509">
        <v>0</v>
      </c>
      <c r="E1606" s="509">
        <v>0</v>
      </c>
      <c r="F1606" s="509">
        <v>0</v>
      </c>
      <c r="G1606" s="509">
        <v>0</v>
      </c>
      <c r="H1606" s="509">
        <v>0</v>
      </c>
      <c r="I1606" s="509">
        <v>0</v>
      </c>
      <c r="K1606" s="509">
        <v>0</v>
      </c>
    </row>
    <row r="1607" spans="1:11" s="509" customFormat="1">
      <c r="A1607" s="508" t="s">
        <v>547</v>
      </c>
      <c r="B1607" s="509" t="s">
        <v>321</v>
      </c>
      <c r="C1607" s="509" t="s">
        <v>1028</v>
      </c>
      <c r="D1607" s="509">
        <v>0</v>
      </c>
      <c r="E1607" s="509">
        <v>0</v>
      </c>
      <c r="F1607" s="509">
        <v>0</v>
      </c>
      <c r="G1607" s="509">
        <v>0</v>
      </c>
      <c r="H1607" s="509">
        <v>0</v>
      </c>
      <c r="I1607" s="509">
        <v>0</v>
      </c>
      <c r="K1607" s="509">
        <v>0</v>
      </c>
    </row>
    <row r="1608" spans="1:11" s="509" customFormat="1">
      <c r="A1608" s="508" t="s">
        <v>547</v>
      </c>
      <c r="B1608" s="509" t="s">
        <v>321</v>
      </c>
      <c r="C1608" s="509">
        <v>22</v>
      </c>
      <c r="D1608" s="509">
        <v>0</v>
      </c>
      <c r="E1608" s="509">
        <v>0</v>
      </c>
      <c r="F1608" s="509">
        <v>0</v>
      </c>
      <c r="G1608" s="509">
        <v>15</v>
      </c>
      <c r="H1608" s="509">
        <v>2</v>
      </c>
      <c r="I1608" s="509">
        <v>0</v>
      </c>
      <c r="K1608" s="509">
        <v>15</v>
      </c>
    </row>
    <row r="1609" spans="1:11" s="509" customFormat="1">
      <c r="A1609" s="508" t="s">
        <v>547</v>
      </c>
      <c r="B1609" s="509" t="s">
        <v>321</v>
      </c>
      <c r="C1609" s="509">
        <v>23</v>
      </c>
      <c r="D1609" s="509">
        <v>3</v>
      </c>
      <c r="E1609" s="509">
        <v>0</v>
      </c>
      <c r="F1609" s="509">
        <v>0</v>
      </c>
      <c r="G1609" s="509">
        <v>0</v>
      </c>
      <c r="H1609" s="509">
        <v>0</v>
      </c>
      <c r="I1609" s="509">
        <v>0</v>
      </c>
      <c r="K1609" s="509">
        <v>3</v>
      </c>
    </row>
    <row r="1610" spans="1:11" s="509" customFormat="1">
      <c r="A1610" s="508" t="s">
        <v>547</v>
      </c>
      <c r="B1610" s="509" t="s">
        <v>321</v>
      </c>
      <c r="C1610" s="509" t="s">
        <v>1029</v>
      </c>
      <c r="D1610" s="509">
        <v>0</v>
      </c>
      <c r="E1610" s="509">
        <v>0</v>
      </c>
      <c r="F1610" s="509">
        <v>0</v>
      </c>
      <c r="G1610" s="509">
        <v>16</v>
      </c>
      <c r="H1610" s="509">
        <v>0</v>
      </c>
      <c r="I1610" s="509">
        <v>0</v>
      </c>
      <c r="K1610" s="509">
        <v>16</v>
      </c>
    </row>
    <row r="1611" spans="1:11" s="509" customFormat="1">
      <c r="A1611" s="508" t="s">
        <v>547</v>
      </c>
      <c r="B1611" s="509" t="s">
        <v>321</v>
      </c>
      <c r="C1611" s="509">
        <v>24</v>
      </c>
      <c r="D1611" s="509">
        <v>0</v>
      </c>
      <c r="E1611" s="509">
        <v>0</v>
      </c>
      <c r="F1611" s="509">
        <v>0</v>
      </c>
      <c r="G1611" s="509">
        <v>2</v>
      </c>
      <c r="H1611" s="509">
        <v>2</v>
      </c>
      <c r="I1611" s="509">
        <v>0</v>
      </c>
      <c r="K1611" s="509">
        <v>2</v>
      </c>
    </row>
    <row r="1612" spans="1:11" s="509" customFormat="1">
      <c r="A1612" s="508" t="s">
        <v>547</v>
      </c>
      <c r="B1612" s="509" t="s">
        <v>321</v>
      </c>
      <c r="C1612" s="509">
        <v>25</v>
      </c>
    </row>
    <row r="1613" spans="1:11" s="509" customFormat="1">
      <c r="A1613" s="508" t="s">
        <v>547</v>
      </c>
      <c r="B1613" s="509" t="s">
        <v>321</v>
      </c>
      <c r="C1613" s="509">
        <v>26</v>
      </c>
      <c r="D1613" s="509">
        <v>1</v>
      </c>
      <c r="E1613" s="509">
        <v>1</v>
      </c>
      <c r="F1613" s="509">
        <v>0</v>
      </c>
      <c r="G1613" s="509">
        <v>0</v>
      </c>
      <c r="H1613" s="509">
        <v>0</v>
      </c>
      <c r="I1613" s="509">
        <v>0</v>
      </c>
      <c r="K1613" s="509">
        <v>1</v>
      </c>
    </row>
    <row r="1614" spans="1:11" s="509" customFormat="1">
      <c r="A1614" s="508" t="s">
        <v>547</v>
      </c>
      <c r="B1614" s="509" t="s">
        <v>321</v>
      </c>
      <c r="C1614" s="509">
        <v>27</v>
      </c>
      <c r="D1614" s="509">
        <v>6</v>
      </c>
      <c r="E1614" s="509">
        <v>4</v>
      </c>
      <c r="F1614" s="509">
        <v>0</v>
      </c>
      <c r="G1614" s="509">
        <v>7</v>
      </c>
      <c r="H1614" s="509">
        <v>1</v>
      </c>
      <c r="I1614" s="509">
        <v>0</v>
      </c>
      <c r="K1614" s="509">
        <v>13</v>
      </c>
    </row>
    <row r="1615" spans="1:11" s="509" customFormat="1">
      <c r="A1615" s="508" t="s">
        <v>547</v>
      </c>
      <c r="B1615" s="509" t="s">
        <v>321</v>
      </c>
      <c r="C1615" s="509">
        <v>28</v>
      </c>
      <c r="D1615" s="509">
        <v>0</v>
      </c>
      <c r="E1615" s="509">
        <v>0</v>
      </c>
      <c r="F1615" s="509">
        <v>0</v>
      </c>
      <c r="G1615" s="509">
        <v>0</v>
      </c>
      <c r="H1615" s="509">
        <v>0</v>
      </c>
      <c r="I1615" s="509">
        <v>0</v>
      </c>
      <c r="K1615" s="509">
        <v>0</v>
      </c>
    </row>
    <row r="1616" spans="1:11" s="509" customFormat="1">
      <c r="A1616" s="508" t="s">
        <v>547</v>
      </c>
      <c r="B1616" s="509" t="s">
        <v>321</v>
      </c>
      <c r="C1616" s="509">
        <v>29</v>
      </c>
      <c r="D1616" s="509">
        <v>0</v>
      </c>
      <c r="E1616" s="509">
        <v>0</v>
      </c>
      <c r="F1616" s="509">
        <v>0</v>
      </c>
      <c r="G1616" s="509">
        <v>0</v>
      </c>
      <c r="H1616" s="509">
        <v>0</v>
      </c>
      <c r="I1616" s="509">
        <v>0</v>
      </c>
      <c r="K1616" s="509">
        <v>0</v>
      </c>
    </row>
    <row r="1617" spans="1:11" s="509" customFormat="1">
      <c r="A1617" s="508" t="s">
        <v>547</v>
      </c>
      <c r="B1617" s="509" t="s">
        <v>321</v>
      </c>
      <c r="C1617" s="509">
        <v>30</v>
      </c>
      <c r="D1617" s="509">
        <v>0</v>
      </c>
      <c r="E1617" s="509">
        <v>0</v>
      </c>
      <c r="F1617" s="509">
        <v>0</v>
      </c>
      <c r="G1617" s="509">
        <v>1</v>
      </c>
      <c r="H1617" s="509">
        <v>1</v>
      </c>
      <c r="I1617" s="509">
        <v>0</v>
      </c>
      <c r="K1617" s="509">
        <v>1</v>
      </c>
    </row>
    <row r="1618" spans="1:11" s="509" customFormat="1">
      <c r="A1618" s="508" t="s">
        <v>547</v>
      </c>
      <c r="B1618" s="509" t="s">
        <v>321</v>
      </c>
      <c r="C1618" s="509">
        <v>31</v>
      </c>
      <c r="D1618" s="509">
        <v>0</v>
      </c>
      <c r="E1618" s="509">
        <v>0</v>
      </c>
      <c r="F1618" s="509">
        <v>0</v>
      </c>
      <c r="G1618" s="509">
        <v>0</v>
      </c>
      <c r="H1618" s="509">
        <v>0</v>
      </c>
      <c r="I1618" s="509">
        <v>0</v>
      </c>
      <c r="K1618" s="509">
        <v>0</v>
      </c>
    </row>
    <row r="1619" spans="1:11" s="509" customFormat="1">
      <c r="A1619" s="508" t="s">
        <v>547</v>
      </c>
      <c r="B1619" s="509" t="s">
        <v>321</v>
      </c>
      <c r="C1619" s="509">
        <v>32</v>
      </c>
      <c r="D1619" s="509">
        <v>1</v>
      </c>
      <c r="E1619" s="509">
        <v>1</v>
      </c>
      <c r="F1619" s="509">
        <v>0</v>
      </c>
      <c r="G1619" s="509">
        <v>0</v>
      </c>
      <c r="H1619" s="509">
        <v>0</v>
      </c>
      <c r="I1619" s="509">
        <v>0</v>
      </c>
      <c r="K1619" s="509">
        <v>1</v>
      </c>
    </row>
    <row r="1620" spans="1:11" s="509" customFormat="1">
      <c r="A1620" s="508" t="s">
        <v>547</v>
      </c>
      <c r="B1620" s="509" t="s">
        <v>321</v>
      </c>
      <c r="C1620" s="509">
        <v>33</v>
      </c>
      <c r="D1620" s="509">
        <v>3</v>
      </c>
      <c r="E1620" s="509">
        <v>1</v>
      </c>
      <c r="F1620" s="509">
        <v>0</v>
      </c>
      <c r="G1620" s="509">
        <v>2</v>
      </c>
      <c r="H1620" s="509">
        <v>0</v>
      </c>
      <c r="I1620" s="509">
        <v>0</v>
      </c>
      <c r="K1620" s="509">
        <v>5</v>
      </c>
    </row>
    <row r="1621" spans="1:11" s="509" customFormat="1">
      <c r="A1621" s="508" t="s">
        <v>547</v>
      </c>
      <c r="B1621" s="509" t="s">
        <v>321</v>
      </c>
      <c r="C1621" s="509">
        <v>34</v>
      </c>
      <c r="D1621" s="509">
        <v>0</v>
      </c>
      <c r="E1621" s="509">
        <v>0</v>
      </c>
      <c r="F1621" s="509">
        <v>0</v>
      </c>
      <c r="G1621" s="509">
        <v>0</v>
      </c>
      <c r="H1621" s="509">
        <v>0</v>
      </c>
      <c r="I1621" s="509">
        <v>0</v>
      </c>
      <c r="K1621" s="509">
        <v>0</v>
      </c>
    </row>
    <row r="1622" spans="1:11" s="509" customFormat="1">
      <c r="A1622" s="508" t="s">
        <v>547</v>
      </c>
      <c r="B1622" s="509" t="s">
        <v>321</v>
      </c>
      <c r="C1622" s="509">
        <v>35</v>
      </c>
      <c r="D1622" s="509">
        <v>2</v>
      </c>
      <c r="E1622" s="509">
        <v>2</v>
      </c>
      <c r="F1622" s="509">
        <v>0</v>
      </c>
      <c r="G1622" s="509">
        <v>0</v>
      </c>
      <c r="H1622" s="509">
        <v>0</v>
      </c>
      <c r="I1622" s="509">
        <v>0</v>
      </c>
      <c r="K1622" s="509">
        <v>2</v>
      </c>
    </row>
    <row r="1623" spans="1:11" s="509" customFormat="1">
      <c r="A1623" s="508" t="s">
        <v>547</v>
      </c>
      <c r="B1623" s="509" t="s">
        <v>321</v>
      </c>
      <c r="C1623" s="509">
        <v>36</v>
      </c>
      <c r="D1623" s="509">
        <v>0</v>
      </c>
      <c r="E1623" s="509">
        <v>0</v>
      </c>
      <c r="F1623" s="509">
        <v>0</v>
      </c>
      <c r="G1623" s="509">
        <v>0</v>
      </c>
      <c r="H1623" s="509">
        <v>0</v>
      </c>
      <c r="I1623" s="509">
        <v>0</v>
      </c>
      <c r="K1623" s="509">
        <v>0</v>
      </c>
    </row>
    <row r="1624" spans="1:11" s="509" customFormat="1">
      <c r="A1624" s="508" t="s">
        <v>547</v>
      </c>
      <c r="B1624" s="509" t="s">
        <v>321</v>
      </c>
      <c r="C1624" s="509">
        <v>37</v>
      </c>
      <c r="D1624" s="509">
        <v>0</v>
      </c>
      <c r="E1624" s="509">
        <v>0</v>
      </c>
      <c r="F1624" s="509">
        <v>0</v>
      </c>
      <c r="G1624" s="509">
        <v>0</v>
      </c>
      <c r="H1624" s="509">
        <v>0</v>
      </c>
      <c r="I1624" s="509">
        <v>0</v>
      </c>
      <c r="K1624" s="509">
        <v>0</v>
      </c>
    </row>
    <row r="1625" spans="1:11" s="509" customFormat="1">
      <c r="A1625" s="508" t="s">
        <v>547</v>
      </c>
      <c r="B1625" s="509" t="s">
        <v>321</v>
      </c>
      <c r="C1625" s="509">
        <v>38</v>
      </c>
      <c r="D1625" s="509">
        <v>0</v>
      </c>
      <c r="E1625" s="509">
        <v>0</v>
      </c>
      <c r="F1625" s="509">
        <v>0</v>
      </c>
      <c r="G1625" s="509">
        <v>0</v>
      </c>
      <c r="H1625" s="509">
        <v>0</v>
      </c>
      <c r="I1625" s="509">
        <v>0</v>
      </c>
      <c r="K1625" s="509">
        <v>0</v>
      </c>
    </row>
    <row r="1626" spans="1:11" s="509" customFormat="1">
      <c r="A1626" s="508" t="s">
        <v>547</v>
      </c>
      <c r="B1626" s="509" t="s">
        <v>321</v>
      </c>
      <c r="C1626" s="509" t="s">
        <v>1030</v>
      </c>
      <c r="D1626" s="509">
        <v>0</v>
      </c>
      <c r="E1626" s="509">
        <v>0</v>
      </c>
      <c r="F1626" s="509">
        <v>0</v>
      </c>
      <c r="G1626" s="509">
        <v>0</v>
      </c>
      <c r="H1626" s="509">
        <v>0</v>
      </c>
      <c r="I1626" s="509">
        <v>0</v>
      </c>
      <c r="K1626" s="509">
        <v>0</v>
      </c>
    </row>
    <row r="1627" spans="1:11" s="509" customFormat="1">
      <c r="A1627" s="508" t="s">
        <v>547</v>
      </c>
      <c r="B1627" s="509" t="s">
        <v>321</v>
      </c>
      <c r="C1627" s="509">
        <v>39</v>
      </c>
      <c r="D1627" s="509">
        <v>0</v>
      </c>
      <c r="E1627" s="509">
        <v>0</v>
      </c>
      <c r="F1627" s="509">
        <v>0</v>
      </c>
      <c r="G1627" s="509">
        <v>0</v>
      </c>
      <c r="H1627" s="509">
        <v>0</v>
      </c>
      <c r="I1627" s="509">
        <v>0</v>
      </c>
      <c r="K1627" s="509">
        <v>0</v>
      </c>
    </row>
    <row r="1628" spans="1:11" s="509" customFormat="1">
      <c r="A1628" s="508" t="s">
        <v>547</v>
      </c>
      <c r="B1628" s="509" t="s">
        <v>321</v>
      </c>
      <c r="C1628" s="509">
        <v>40</v>
      </c>
      <c r="D1628" s="509">
        <v>0</v>
      </c>
      <c r="E1628" s="509">
        <v>0</v>
      </c>
      <c r="F1628" s="509">
        <v>0</v>
      </c>
      <c r="G1628" s="509">
        <v>0</v>
      </c>
      <c r="H1628" s="509">
        <v>0</v>
      </c>
      <c r="I1628" s="509">
        <v>0</v>
      </c>
      <c r="K1628" s="509">
        <v>0</v>
      </c>
    </row>
    <row r="1629" spans="1:11" s="509" customFormat="1">
      <c r="A1629" s="508" t="s">
        <v>547</v>
      </c>
      <c r="B1629" s="509" t="s">
        <v>321</v>
      </c>
      <c r="C1629" s="509">
        <v>41</v>
      </c>
      <c r="D1629" s="509">
        <v>0</v>
      </c>
      <c r="E1629" s="509">
        <v>0</v>
      </c>
      <c r="F1629" s="509">
        <v>0</v>
      </c>
      <c r="G1629" s="509">
        <v>0</v>
      </c>
      <c r="H1629" s="509">
        <v>0</v>
      </c>
      <c r="I1629" s="509">
        <v>0</v>
      </c>
      <c r="K1629" s="509">
        <v>0</v>
      </c>
    </row>
    <row r="1630" spans="1:11" s="509" customFormat="1">
      <c r="A1630" s="508" t="s">
        <v>547</v>
      </c>
      <c r="B1630" s="509" t="s">
        <v>321</v>
      </c>
      <c r="C1630" s="509">
        <v>42</v>
      </c>
      <c r="D1630" s="509">
        <v>0</v>
      </c>
      <c r="E1630" s="509">
        <v>0</v>
      </c>
      <c r="F1630" s="509">
        <v>0</v>
      </c>
      <c r="G1630" s="509">
        <v>0</v>
      </c>
      <c r="H1630" s="509">
        <v>0</v>
      </c>
      <c r="I1630" s="509">
        <v>0</v>
      </c>
      <c r="K1630" s="509">
        <v>0</v>
      </c>
    </row>
    <row r="1631" spans="1:11" s="509" customFormat="1">
      <c r="A1631" s="508" t="s">
        <v>547</v>
      </c>
      <c r="B1631" s="509" t="s">
        <v>321</v>
      </c>
      <c r="C1631" s="509">
        <v>43</v>
      </c>
      <c r="D1631" s="509">
        <v>0</v>
      </c>
      <c r="E1631" s="509">
        <v>0</v>
      </c>
      <c r="F1631" s="509">
        <v>0</v>
      </c>
      <c r="G1631" s="509">
        <v>0</v>
      </c>
      <c r="H1631" s="509">
        <v>0</v>
      </c>
      <c r="I1631" s="509">
        <v>0</v>
      </c>
      <c r="K1631" s="509">
        <v>0</v>
      </c>
    </row>
    <row r="1632" spans="1:11" s="509" customFormat="1">
      <c r="A1632" s="508" t="s">
        <v>547</v>
      </c>
      <c r="B1632" s="509" t="s">
        <v>321</v>
      </c>
      <c r="C1632" s="509">
        <v>44</v>
      </c>
      <c r="D1632" s="509">
        <v>0</v>
      </c>
      <c r="E1632" s="509">
        <v>0</v>
      </c>
      <c r="F1632" s="509">
        <v>0</v>
      </c>
      <c r="G1632" s="509">
        <v>0</v>
      </c>
      <c r="H1632" s="509">
        <v>0</v>
      </c>
      <c r="I1632" s="509">
        <v>0</v>
      </c>
      <c r="K1632" s="509">
        <v>0</v>
      </c>
    </row>
    <row r="1633" spans="1:11" s="509" customFormat="1">
      <c r="A1633" s="508" t="s">
        <v>547</v>
      </c>
      <c r="B1633" s="509" t="s">
        <v>321</v>
      </c>
      <c r="C1633" s="509">
        <v>45</v>
      </c>
      <c r="D1633" s="509">
        <v>0</v>
      </c>
      <c r="E1633" s="509">
        <v>0</v>
      </c>
      <c r="F1633" s="509">
        <v>0</v>
      </c>
      <c r="G1633" s="509">
        <v>0</v>
      </c>
      <c r="H1633" s="509">
        <v>0</v>
      </c>
      <c r="I1633" s="509">
        <v>0</v>
      </c>
      <c r="K1633" s="509">
        <v>0</v>
      </c>
    </row>
    <row r="1634" spans="1:11" s="509" customFormat="1">
      <c r="A1634" s="508" t="s">
        <v>547</v>
      </c>
      <c r="B1634" s="509" t="s">
        <v>321</v>
      </c>
      <c r="C1634" s="509">
        <v>46</v>
      </c>
      <c r="D1634" s="509">
        <v>5</v>
      </c>
      <c r="E1634" s="509">
        <v>3</v>
      </c>
      <c r="F1634" s="509">
        <v>0</v>
      </c>
      <c r="G1634" s="509">
        <v>3</v>
      </c>
      <c r="H1634" s="509">
        <v>0</v>
      </c>
      <c r="I1634" s="509">
        <v>0</v>
      </c>
      <c r="K1634" s="509">
        <v>8</v>
      </c>
    </row>
    <row r="1635" spans="1:11" s="509" customFormat="1">
      <c r="A1635" s="508" t="s">
        <v>547</v>
      </c>
      <c r="B1635" s="509" t="s">
        <v>321</v>
      </c>
      <c r="C1635" s="509">
        <v>47</v>
      </c>
      <c r="D1635" s="509">
        <v>7</v>
      </c>
      <c r="E1635" s="509">
        <v>4</v>
      </c>
      <c r="F1635" s="509">
        <v>0</v>
      </c>
      <c r="G1635" s="509">
        <v>1</v>
      </c>
      <c r="H1635" s="509">
        <v>1</v>
      </c>
      <c r="I1635" s="509">
        <v>0</v>
      </c>
      <c r="K1635" s="509">
        <v>8</v>
      </c>
    </row>
    <row r="1636" spans="1:11" s="509" customFormat="1">
      <c r="A1636" s="508" t="s">
        <v>547</v>
      </c>
      <c r="B1636" s="509" t="s">
        <v>321</v>
      </c>
      <c r="C1636" s="509">
        <v>48</v>
      </c>
      <c r="D1636" s="509">
        <v>1</v>
      </c>
      <c r="E1636" s="509">
        <v>1</v>
      </c>
      <c r="F1636" s="509">
        <v>0</v>
      </c>
      <c r="G1636" s="509">
        <v>0</v>
      </c>
      <c r="H1636" s="509">
        <v>0</v>
      </c>
      <c r="I1636" s="509">
        <v>0</v>
      </c>
      <c r="K1636" s="509">
        <v>1</v>
      </c>
    </row>
    <row r="1637" spans="1:11" s="509" customFormat="1">
      <c r="A1637" s="508" t="s">
        <v>547</v>
      </c>
      <c r="B1637" s="509" t="s">
        <v>321</v>
      </c>
      <c r="C1637" s="509">
        <v>49</v>
      </c>
      <c r="D1637" s="509">
        <v>0</v>
      </c>
      <c r="E1637" s="509">
        <v>0</v>
      </c>
      <c r="F1637" s="509">
        <v>0</v>
      </c>
      <c r="G1637" s="509">
        <v>1</v>
      </c>
      <c r="H1637" s="509">
        <v>1</v>
      </c>
      <c r="I1637" s="509">
        <v>0</v>
      </c>
      <c r="K1637" s="509">
        <v>1</v>
      </c>
    </row>
    <row r="1638" spans="1:11" s="509" customFormat="1">
      <c r="A1638" s="508" t="s">
        <v>547</v>
      </c>
      <c r="B1638" s="509" t="s">
        <v>321</v>
      </c>
      <c r="C1638" s="509">
        <v>50</v>
      </c>
      <c r="D1638" s="509">
        <v>0</v>
      </c>
      <c r="E1638" s="509">
        <v>0</v>
      </c>
      <c r="F1638" s="509">
        <v>0</v>
      </c>
      <c r="G1638" s="509">
        <v>0</v>
      </c>
      <c r="H1638" s="509">
        <v>0</v>
      </c>
      <c r="I1638" s="509">
        <v>0</v>
      </c>
      <c r="K1638" s="509">
        <v>0</v>
      </c>
    </row>
    <row r="1639" spans="1:11" s="509" customFormat="1">
      <c r="A1639" s="508" t="s">
        <v>547</v>
      </c>
      <c r="B1639" s="509" t="s">
        <v>321</v>
      </c>
      <c r="C1639" s="509">
        <v>51</v>
      </c>
      <c r="D1639" s="509">
        <v>0</v>
      </c>
      <c r="E1639" s="509">
        <v>0</v>
      </c>
      <c r="F1639" s="509">
        <v>0</v>
      </c>
      <c r="G1639" s="509">
        <v>0</v>
      </c>
      <c r="H1639" s="509">
        <v>0</v>
      </c>
      <c r="I1639" s="509">
        <v>0</v>
      </c>
      <c r="K1639" s="509">
        <v>0</v>
      </c>
    </row>
    <row r="1640" spans="1:11" s="509" customFormat="1">
      <c r="A1640" s="508" t="s">
        <v>547</v>
      </c>
      <c r="B1640" s="509" t="s">
        <v>321</v>
      </c>
      <c r="C1640" s="509" t="s">
        <v>1031</v>
      </c>
      <c r="D1640" s="509">
        <v>1</v>
      </c>
      <c r="E1640" s="509">
        <v>0</v>
      </c>
      <c r="F1640" s="509">
        <v>0</v>
      </c>
      <c r="G1640" s="509">
        <v>2</v>
      </c>
      <c r="H1640" s="509">
        <v>1</v>
      </c>
      <c r="I1640" s="509">
        <v>0</v>
      </c>
      <c r="K1640" s="509">
        <v>3</v>
      </c>
    </row>
    <row r="1641" spans="1:11" s="509" customFormat="1">
      <c r="A1641" s="508" t="s">
        <v>547</v>
      </c>
      <c r="B1641" s="509" t="s">
        <v>321</v>
      </c>
      <c r="C1641" s="509" t="s">
        <v>1032</v>
      </c>
      <c r="D1641" s="509">
        <v>0</v>
      </c>
      <c r="E1641" s="509">
        <v>0</v>
      </c>
      <c r="F1641" s="509">
        <v>0</v>
      </c>
      <c r="G1641" s="509">
        <v>1</v>
      </c>
      <c r="H1641" s="509">
        <v>0</v>
      </c>
      <c r="I1641" s="509">
        <v>0</v>
      </c>
      <c r="K1641" s="509">
        <v>1</v>
      </c>
    </row>
    <row r="1642" spans="1:11" s="509" customFormat="1">
      <c r="A1642" s="508" t="s">
        <v>547</v>
      </c>
      <c r="B1642" s="509" t="s">
        <v>321</v>
      </c>
      <c r="C1642" s="509">
        <v>52</v>
      </c>
      <c r="D1642" s="509">
        <v>0</v>
      </c>
      <c r="E1642" s="509">
        <v>0</v>
      </c>
      <c r="F1642" s="509">
        <v>0</v>
      </c>
      <c r="G1642" s="509">
        <v>3</v>
      </c>
      <c r="H1642" s="509">
        <v>0</v>
      </c>
      <c r="I1642" s="509">
        <v>0</v>
      </c>
      <c r="K1642" s="509">
        <v>3</v>
      </c>
    </row>
    <row r="1643" spans="1:11" s="509" customFormat="1">
      <c r="A1643" s="508" t="s">
        <v>547</v>
      </c>
      <c r="B1643" s="509" t="s">
        <v>321</v>
      </c>
      <c r="C1643" s="509">
        <v>53</v>
      </c>
      <c r="D1643" s="509">
        <v>4</v>
      </c>
      <c r="E1643" s="509">
        <v>3</v>
      </c>
      <c r="F1643" s="509">
        <v>0</v>
      </c>
      <c r="G1643" s="509">
        <v>44</v>
      </c>
      <c r="H1643" s="509">
        <v>19</v>
      </c>
      <c r="I1643" s="509">
        <v>0</v>
      </c>
      <c r="K1643" s="509">
        <v>48</v>
      </c>
    </row>
    <row r="1644" spans="1:11" s="509" customFormat="1">
      <c r="A1644" s="508" t="s">
        <v>547</v>
      </c>
      <c r="B1644" s="509" t="s">
        <v>321</v>
      </c>
      <c r="C1644" s="509">
        <v>54</v>
      </c>
      <c r="D1644" s="509">
        <v>1</v>
      </c>
      <c r="E1644" s="509">
        <v>0</v>
      </c>
      <c r="F1644" s="509">
        <v>0</v>
      </c>
      <c r="G1644" s="509">
        <v>49</v>
      </c>
      <c r="H1644" s="509">
        <v>0</v>
      </c>
      <c r="I1644" s="509">
        <v>0</v>
      </c>
      <c r="K1644" s="509">
        <v>50</v>
      </c>
    </row>
    <row r="1645" spans="1:11" s="509" customFormat="1">
      <c r="A1645" s="508" t="s">
        <v>547</v>
      </c>
      <c r="B1645" s="509" t="s">
        <v>321</v>
      </c>
      <c r="C1645" s="509">
        <v>55</v>
      </c>
      <c r="D1645" s="509">
        <v>8</v>
      </c>
      <c r="E1645" s="509">
        <v>0</v>
      </c>
      <c r="F1645" s="509">
        <v>0</v>
      </c>
      <c r="G1645" s="509">
        <v>71</v>
      </c>
      <c r="H1645" s="509">
        <v>1</v>
      </c>
      <c r="I1645" s="509">
        <v>0</v>
      </c>
      <c r="K1645" s="509">
        <v>79</v>
      </c>
    </row>
    <row r="1646" spans="1:11" s="509" customFormat="1">
      <c r="A1646" s="508" t="s">
        <v>547</v>
      </c>
      <c r="B1646" s="509" t="s">
        <v>321</v>
      </c>
      <c r="C1646" s="509">
        <v>56</v>
      </c>
      <c r="D1646" s="509">
        <v>0</v>
      </c>
      <c r="E1646" s="509">
        <v>0</v>
      </c>
      <c r="F1646" s="509">
        <v>0</v>
      </c>
      <c r="G1646" s="509">
        <v>1</v>
      </c>
      <c r="H1646" s="509">
        <v>0</v>
      </c>
      <c r="I1646" s="509">
        <v>0</v>
      </c>
      <c r="K1646" s="509">
        <v>1</v>
      </c>
    </row>
    <row r="1647" spans="1:11" s="509" customFormat="1">
      <c r="A1647" s="508" t="s">
        <v>547</v>
      </c>
      <c r="B1647" s="509" t="s">
        <v>321</v>
      </c>
      <c r="C1647" s="509">
        <v>57</v>
      </c>
      <c r="D1647" s="509">
        <v>0</v>
      </c>
      <c r="E1647" s="509">
        <v>0</v>
      </c>
      <c r="F1647" s="509">
        <v>0</v>
      </c>
      <c r="G1647" s="509">
        <v>0</v>
      </c>
      <c r="H1647" s="509">
        <v>0</v>
      </c>
      <c r="I1647" s="509">
        <v>0</v>
      </c>
      <c r="K1647" s="509">
        <v>0</v>
      </c>
    </row>
    <row r="1648" spans="1:11" s="509" customFormat="1">
      <c r="A1648" s="508" t="s">
        <v>547</v>
      </c>
      <c r="B1648" s="509" t="s">
        <v>321</v>
      </c>
      <c r="C1648" s="509">
        <v>58</v>
      </c>
      <c r="D1648" s="509">
        <v>2</v>
      </c>
      <c r="E1648" s="509">
        <v>0</v>
      </c>
      <c r="F1648" s="509">
        <v>0</v>
      </c>
      <c r="G1648" s="509">
        <v>3</v>
      </c>
      <c r="H1648" s="509">
        <v>0</v>
      </c>
      <c r="I1648" s="509">
        <v>0</v>
      </c>
      <c r="K1648" s="509">
        <v>5</v>
      </c>
    </row>
    <row r="1649" spans="1:11" s="509" customFormat="1">
      <c r="A1649" s="508" t="s">
        <v>547</v>
      </c>
      <c r="B1649" s="509" t="s">
        <v>321</v>
      </c>
      <c r="C1649" s="509">
        <v>59</v>
      </c>
      <c r="D1649" s="509">
        <v>0</v>
      </c>
      <c r="E1649" s="509">
        <v>0</v>
      </c>
      <c r="F1649" s="509">
        <v>0</v>
      </c>
      <c r="G1649" s="509">
        <v>29</v>
      </c>
      <c r="H1649" s="509">
        <v>0</v>
      </c>
      <c r="I1649" s="509">
        <v>0</v>
      </c>
      <c r="K1649" s="509">
        <v>29</v>
      </c>
    </row>
    <row r="1650" spans="1:11" s="509" customFormat="1">
      <c r="A1650" s="508" t="s">
        <v>547</v>
      </c>
      <c r="B1650" s="509" t="s">
        <v>321</v>
      </c>
      <c r="C1650" s="509">
        <v>60</v>
      </c>
      <c r="D1650" s="509">
        <v>3</v>
      </c>
      <c r="E1650" s="509">
        <v>0</v>
      </c>
      <c r="F1650" s="509">
        <v>0</v>
      </c>
      <c r="G1650" s="509">
        <v>35</v>
      </c>
      <c r="H1650" s="509">
        <v>0</v>
      </c>
      <c r="I1650" s="509">
        <v>0</v>
      </c>
      <c r="K1650" s="509">
        <v>38</v>
      </c>
    </row>
    <row r="1651" spans="1:11" s="509" customFormat="1">
      <c r="A1651" s="508" t="s">
        <v>547</v>
      </c>
      <c r="B1651" s="509" t="s">
        <v>321</v>
      </c>
      <c r="C1651" s="509">
        <v>61</v>
      </c>
      <c r="D1651" s="509">
        <v>1</v>
      </c>
      <c r="E1651" s="509">
        <v>0</v>
      </c>
      <c r="F1651" s="509">
        <v>0</v>
      </c>
      <c r="G1651" s="509">
        <v>2</v>
      </c>
      <c r="H1651" s="509">
        <v>0</v>
      </c>
      <c r="I1651" s="509">
        <v>0</v>
      </c>
      <c r="K1651" s="509">
        <v>3</v>
      </c>
    </row>
    <row r="1652" spans="1:11" s="509" customFormat="1">
      <c r="A1652" s="508" t="s">
        <v>547</v>
      </c>
      <c r="B1652" s="509" t="s">
        <v>321</v>
      </c>
      <c r="C1652" s="509">
        <v>62</v>
      </c>
      <c r="D1652" s="509">
        <v>4</v>
      </c>
      <c r="E1652" s="509">
        <v>3</v>
      </c>
      <c r="F1652" s="509">
        <v>0</v>
      </c>
      <c r="G1652" s="509">
        <v>8</v>
      </c>
      <c r="H1652" s="509">
        <v>2</v>
      </c>
      <c r="I1652" s="509">
        <v>0</v>
      </c>
      <c r="K1652" s="509">
        <v>12</v>
      </c>
    </row>
    <row r="1653" spans="1:11" s="509" customFormat="1">
      <c r="A1653" s="508" t="s">
        <v>547</v>
      </c>
      <c r="B1653" s="509" t="s">
        <v>321</v>
      </c>
      <c r="C1653" s="509">
        <v>63</v>
      </c>
      <c r="D1653" s="509">
        <v>17</v>
      </c>
      <c r="E1653" s="509">
        <v>11</v>
      </c>
      <c r="F1653" s="509">
        <v>0</v>
      </c>
      <c r="G1653" s="509">
        <v>49</v>
      </c>
      <c r="H1653" s="509">
        <v>7</v>
      </c>
      <c r="I1653" s="509">
        <v>0</v>
      </c>
      <c r="K1653" s="509">
        <v>66</v>
      </c>
    </row>
    <row r="1654" spans="1:11" s="509" customFormat="1">
      <c r="A1654" s="508" t="s">
        <v>547</v>
      </c>
      <c r="B1654" s="509" t="s">
        <v>321</v>
      </c>
      <c r="C1654" s="509" t="s">
        <v>1033</v>
      </c>
      <c r="D1654" s="509">
        <v>0</v>
      </c>
      <c r="E1654" s="509">
        <v>0</v>
      </c>
      <c r="F1654" s="509">
        <v>0</v>
      </c>
      <c r="G1654" s="509">
        <v>1</v>
      </c>
      <c r="H1654" s="509">
        <v>0</v>
      </c>
      <c r="I1654" s="509">
        <v>0</v>
      </c>
      <c r="K1654" s="509">
        <v>1</v>
      </c>
    </row>
    <row r="1655" spans="1:11" s="509" customFormat="1">
      <c r="A1655" s="508" t="s">
        <v>547</v>
      </c>
      <c r="B1655" s="509" t="s">
        <v>321</v>
      </c>
      <c r="C1655" s="509" t="s">
        <v>1034</v>
      </c>
      <c r="D1655" s="509">
        <v>5</v>
      </c>
      <c r="E1655" s="509">
        <v>1</v>
      </c>
      <c r="F1655" s="509">
        <v>0</v>
      </c>
      <c r="G1655" s="509">
        <v>0</v>
      </c>
      <c r="H1655" s="509">
        <v>0</v>
      </c>
      <c r="I1655" s="509">
        <v>0</v>
      </c>
      <c r="K1655" s="509">
        <v>5</v>
      </c>
    </row>
    <row r="1656" spans="1:11" s="509" customFormat="1">
      <c r="A1656" s="508" t="s">
        <v>547</v>
      </c>
      <c r="B1656" s="509" t="s">
        <v>321</v>
      </c>
      <c r="C1656" s="509">
        <v>64</v>
      </c>
      <c r="D1656" s="509">
        <v>0</v>
      </c>
      <c r="E1656" s="509">
        <v>0</v>
      </c>
      <c r="F1656" s="509">
        <v>0</v>
      </c>
      <c r="G1656" s="509">
        <v>0</v>
      </c>
      <c r="H1656" s="509">
        <v>0</v>
      </c>
      <c r="I1656" s="509">
        <v>0</v>
      </c>
      <c r="K1656" s="509">
        <v>0</v>
      </c>
    </row>
    <row r="1657" spans="1:11" s="509" customFormat="1">
      <c r="A1657" s="508" t="s">
        <v>547</v>
      </c>
      <c r="B1657" s="509" t="s">
        <v>321</v>
      </c>
      <c r="C1657" s="509" t="s">
        <v>1035</v>
      </c>
      <c r="D1657" s="509">
        <v>7</v>
      </c>
      <c r="E1657" s="509">
        <v>0</v>
      </c>
      <c r="F1657" s="509">
        <v>0</v>
      </c>
      <c r="G1657" s="509">
        <v>3</v>
      </c>
      <c r="H1657" s="509">
        <v>0</v>
      </c>
      <c r="I1657" s="509">
        <v>0</v>
      </c>
      <c r="K1657" s="509">
        <v>10</v>
      </c>
    </row>
    <row r="1658" spans="1:11" s="509" customFormat="1">
      <c r="A1658" s="508" t="s">
        <v>547</v>
      </c>
      <c r="B1658" s="509" t="s">
        <v>321</v>
      </c>
      <c r="C1658" s="509">
        <v>65</v>
      </c>
      <c r="D1658" s="509">
        <v>27</v>
      </c>
      <c r="E1658" s="509">
        <v>13</v>
      </c>
      <c r="F1658" s="509">
        <v>0</v>
      </c>
      <c r="G1658" s="509">
        <v>89</v>
      </c>
      <c r="H1658" s="509">
        <v>33</v>
      </c>
      <c r="I1658" s="509">
        <v>0</v>
      </c>
      <c r="K1658" s="509">
        <v>116</v>
      </c>
    </row>
    <row r="1659" spans="1:11" s="509" customFormat="1">
      <c r="A1659" s="508" t="s">
        <v>547</v>
      </c>
      <c r="B1659" s="509" t="s">
        <v>321</v>
      </c>
      <c r="C1659" s="509">
        <v>66</v>
      </c>
      <c r="D1659" s="509">
        <v>8</v>
      </c>
      <c r="E1659" s="509">
        <v>8</v>
      </c>
      <c r="F1659" s="509">
        <v>0</v>
      </c>
      <c r="G1659" s="509">
        <v>6</v>
      </c>
      <c r="H1659" s="509">
        <v>4</v>
      </c>
      <c r="I1659" s="509">
        <v>0</v>
      </c>
      <c r="K1659" s="509">
        <v>14</v>
      </c>
    </row>
    <row r="1660" spans="1:11" s="509" customFormat="1">
      <c r="A1660" s="508" t="s">
        <v>547</v>
      </c>
      <c r="B1660" s="509" t="s">
        <v>321</v>
      </c>
      <c r="C1660" s="509" t="s">
        <v>1036</v>
      </c>
      <c r="D1660" s="509">
        <v>0</v>
      </c>
      <c r="E1660" s="509">
        <v>0</v>
      </c>
      <c r="F1660" s="509">
        <v>0</v>
      </c>
      <c r="G1660" s="509">
        <v>0</v>
      </c>
      <c r="H1660" s="509">
        <v>0</v>
      </c>
      <c r="I1660" s="509">
        <v>0</v>
      </c>
      <c r="K1660" s="509">
        <v>0</v>
      </c>
    </row>
    <row r="1661" spans="1:11" s="509" customFormat="1">
      <c r="A1661" s="508" t="s">
        <v>547</v>
      </c>
      <c r="B1661" s="509" t="s">
        <v>321</v>
      </c>
      <c r="C1661" s="509" t="s">
        <v>1037</v>
      </c>
      <c r="D1661" s="509">
        <v>132</v>
      </c>
      <c r="E1661" s="509">
        <v>0</v>
      </c>
      <c r="F1661" s="509">
        <v>0</v>
      </c>
      <c r="G1661" s="509">
        <v>1638</v>
      </c>
      <c r="H1661" s="509">
        <v>0</v>
      </c>
      <c r="I1661" s="509">
        <v>0</v>
      </c>
      <c r="K1661" s="509">
        <v>1770</v>
      </c>
    </row>
    <row r="1662" spans="1:11" s="509" customFormat="1">
      <c r="A1662" s="508" t="s">
        <v>547</v>
      </c>
      <c r="B1662" s="509" t="s">
        <v>321</v>
      </c>
      <c r="C1662" s="509" t="s">
        <v>1038</v>
      </c>
      <c r="D1662" s="509">
        <v>7</v>
      </c>
      <c r="E1662" s="509">
        <v>0</v>
      </c>
      <c r="F1662" s="509">
        <v>0</v>
      </c>
      <c r="G1662" s="509">
        <v>15</v>
      </c>
      <c r="H1662" s="509">
        <v>0</v>
      </c>
      <c r="I1662" s="509">
        <v>0</v>
      </c>
      <c r="K1662" s="509">
        <v>22</v>
      </c>
    </row>
    <row r="1663" spans="1:11" s="509" customFormat="1">
      <c r="A1663" s="508" t="s">
        <v>547</v>
      </c>
      <c r="B1663" s="509" t="s">
        <v>321</v>
      </c>
      <c r="C1663" s="509" t="s">
        <v>1039</v>
      </c>
      <c r="D1663" s="509">
        <v>4</v>
      </c>
      <c r="E1663" s="509">
        <v>0</v>
      </c>
      <c r="F1663" s="509">
        <v>0</v>
      </c>
      <c r="G1663" s="509">
        <v>0</v>
      </c>
      <c r="H1663" s="509">
        <v>0</v>
      </c>
      <c r="I1663" s="509">
        <v>0</v>
      </c>
      <c r="K1663" s="509">
        <v>4</v>
      </c>
    </row>
    <row r="1664" spans="1:11" s="509" customFormat="1">
      <c r="A1664" s="508" t="s">
        <v>547</v>
      </c>
      <c r="B1664" s="509" t="s">
        <v>321</v>
      </c>
      <c r="C1664" s="509" t="s">
        <v>1040</v>
      </c>
      <c r="D1664" s="509">
        <v>17</v>
      </c>
      <c r="E1664" s="509">
        <v>0</v>
      </c>
      <c r="F1664" s="509">
        <v>0</v>
      </c>
      <c r="G1664" s="509">
        <v>34</v>
      </c>
      <c r="H1664" s="509">
        <v>0</v>
      </c>
      <c r="I1664" s="509">
        <v>0</v>
      </c>
      <c r="K1664" s="509">
        <v>51</v>
      </c>
    </row>
    <row r="1665" spans="1:11" s="509" customFormat="1">
      <c r="A1665" s="508" t="s">
        <v>547</v>
      </c>
      <c r="B1665" s="509" t="s">
        <v>321</v>
      </c>
      <c r="C1665" s="509" t="s">
        <v>1041</v>
      </c>
      <c r="D1665" s="509">
        <v>0</v>
      </c>
      <c r="E1665" s="509">
        <v>0</v>
      </c>
      <c r="F1665" s="509">
        <v>0</v>
      </c>
      <c r="G1665" s="509">
        <v>0</v>
      </c>
      <c r="H1665" s="509">
        <v>0</v>
      </c>
      <c r="I1665" s="509">
        <v>0</v>
      </c>
      <c r="K1665" s="509">
        <v>0</v>
      </c>
    </row>
    <row r="1666" spans="1:11" s="509" customFormat="1">
      <c r="A1666" s="508" t="s">
        <v>547</v>
      </c>
      <c r="B1666" s="509" t="s">
        <v>321</v>
      </c>
      <c r="C1666" s="509" t="s">
        <v>1042</v>
      </c>
      <c r="D1666" s="509">
        <v>0</v>
      </c>
      <c r="E1666" s="509">
        <v>0</v>
      </c>
      <c r="F1666" s="509">
        <v>0</v>
      </c>
      <c r="G1666" s="509">
        <v>0</v>
      </c>
      <c r="H1666" s="509">
        <v>0</v>
      </c>
      <c r="I1666" s="509">
        <v>0</v>
      </c>
      <c r="K1666" s="509">
        <v>0</v>
      </c>
    </row>
    <row r="1667" spans="1:11" s="509" customFormat="1">
      <c r="A1667" s="508" t="s">
        <v>547</v>
      </c>
      <c r="B1667" s="509" t="s">
        <v>321</v>
      </c>
      <c r="C1667" s="509">
        <v>67</v>
      </c>
      <c r="D1667" s="509">
        <v>6</v>
      </c>
      <c r="E1667" s="509">
        <v>0</v>
      </c>
      <c r="F1667" s="509">
        <v>0</v>
      </c>
      <c r="G1667" s="509">
        <v>302</v>
      </c>
      <c r="H1667" s="509">
        <v>10</v>
      </c>
      <c r="I1667" s="509">
        <v>0</v>
      </c>
      <c r="K1667" s="509">
        <v>308</v>
      </c>
    </row>
    <row r="1668" spans="1:11" s="509" customFormat="1">
      <c r="A1668" s="508" t="s">
        <v>547</v>
      </c>
      <c r="B1668" s="509" t="s">
        <v>321</v>
      </c>
      <c r="C1668" s="509">
        <v>68</v>
      </c>
      <c r="D1668" s="509">
        <v>0</v>
      </c>
      <c r="E1668" s="509">
        <v>0</v>
      </c>
      <c r="F1668" s="509">
        <v>0</v>
      </c>
      <c r="G1668" s="509">
        <v>64</v>
      </c>
      <c r="H1668" s="509">
        <v>10</v>
      </c>
      <c r="I1668" s="509">
        <v>0</v>
      </c>
      <c r="K1668" s="509">
        <v>64</v>
      </c>
    </row>
    <row r="1669" spans="1:11" s="509" customFormat="1">
      <c r="A1669" s="508" t="s">
        <v>547</v>
      </c>
      <c r="B1669" s="509" t="s">
        <v>321</v>
      </c>
      <c r="C1669" s="509" t="s">
        <v>1043</v>
      </c>
      <c r="D1669" s="509">
        <v>7</v>
      </c>
      <c r="E1669" s="509">
        <v>0</v>
      </c>
      <c r="F1669" s="509">
        <v>0</v>
      </c>
      <c r="G1669" s="509">
        <v>3</v>
      </c>
      <c r="H1669" s="509">
        <v>0</v>
      </c>
      <c r="I1669" s="509">
        <v>0</v>
      </c>
      <c r="K1669" s="509">
        <v>10</v>
      </c>
    </row>
    <row r="1670" spans="1:11" s="509" customFormat="1">
      <c r="A1670" s="508" t="s">
        <v>547</v>
      </c>
      <c r="B1670" s="509" t="s">
        <v>321</v>
      </c>
      <c r="C1670" s="509">
        <v>69</v>
      </c>
      <c r="D1670" s="509">
        <v>2</v>
      </c>
      <c r="E1670" s="509">
        <v>0</v>
      </c>
      <c r="F1670" s="509">
        <v>0</v>
      </c>
      <c r="G1670" s="509">
        <v>4</v>
      </c>
      <c r="H1670" s="509">
        <v>0</v>
      </c>
      <c r="I1670" s="509">
        <v>0</v>
      </c>
      <c r="K1670" s="509">
        <v>6</v>
      </c>
    </row>
    <row r="1671" spans="1:11" s="509" customFormat="1">
      <c r="A1671" s="508" t="s">
        <v>547</v>
      </c>
      <c r="B1671" s="509" t="s">
        <v>321</v>
      </c>
      <c r="C1671" s="509" t="s">
        <v>1044</v>
      </c>
      <c r="D1671" s="509">
        <v>0</v>
      </c>
      <c r="E1671" s="509">
        <v>0</v>
      </c>
      <c r="F1671" s="509">
        <v>0</v>
      </c>
      <c r="G1671" s="509">
        <v>0</v>
      </c>
      <c r="H1671" s="509">
        <v>0</v>
      </c>
      <c r="I1671" s="509">
        <v>0</v>
      </c>
      <c r="K1671" s="509">
        <v>0</v>
      </c>
    </row>
    <row r="1672" spans="1:11" s="509" customFormat="1">
      <c r="A1672" s="508" t="s">
        <v>547</v>
      </c>
      <c r="B1672" s="509" t="s">
        <v>321</v>
      </c>
      <c r="C1672" s="509" t="s">
        <v>1045</v>
      </c>
    </row>
    <row r="1673" spans="1:11" s="509" customFormat="1">
      <c r="A1673" s="508" t="s">
        <v>547</v>
      </c>
      <c r="B1673" s="509" t="s">
        <v>321</v>
      </c>
      <c r="C1673" s="509">
        <v>70</v>
      </c>
      <c r="D1673" s="509">
        <v>0</v>
      </c>
      <c r="E1673" s="509">
        <v>0</v>
      </c>
      <c r="F1673" s="509">
        <v>0</v>
      </c>
      <c r="G1673" s="509">
        <v>0</v>
      </c>
      <c r="H1673" s="509">
        <v>0</v>
      </c>
      <c r="I1673" s="509">
        <v>0</v>
      </c>
      <c r="K1673" s="509">
        <v>0</v>
      </c>
    </row>
    <row r="1674" spans="1:11" s="509" customFormat="1">
      <c r="A1674" s="508" t="s">
        <v>547</v>
      </c>
      <c r="B1674" s="509" t="s">
        <v>321</v>
      </c>
      <c r="C1674" s="509" t="s">
        <v>1046</v>
      </c>
      <c r="D1674" s="509">
        <v>0</v>
      </c>
      <c r="E1674" s="509">
        <v>0</v>
      </c>
      <c r="F1674" s="509">
        <v>0</v>
      </c>
      <c r="G1674" s="509">
        <v>8</v>
      </c>
      <c r="H1674" s="509">
        <v>0</v>
      </c>
      <c r="I1674" s="509">
        <v>0</v>
      </c>
      <c r="K1674" s="509">
        <v>8</v>
      </c>
    </row>
    <row r="1675" spans="1:11" s="509" customFormat="1">
      <c r="A1675" s="508" t="s">
        <v>547</v>
      </c>
      <c r="B1675" s="509" t="s">
        <v>321</v>
      </c>
      <c r="C1675" s="509">
        <v>71</v>
      </c>
      <c r="D1675" s="509">
        <v>1</v>
      </c>
      <c r="E1675" s="509">
        <v>0</v>
      </c>
      <c r="F1675" s="509">
        <v>0</v>
      </c>
      <c r="G1675" s="509">
        <v>438</v>
      </c>
      <c r="H1675" s="509">
        <v>0</v>
      </c>
      <c r="I1675" s="509">
        <v>0</v>
      </c>
      <c r="K1675" s="509">
        <v>439</v>
      </c>
    </row>
    <row r="1676" spans="1:11" s="509" customFormat="1">
      <c r="A1676" s="508" t="s">
        <v>547</v>
      </c>
      <c r="B1676" s="509" t="s">
        <v>321</v>
      </c>
      <c r="C1676" s="509" t="s">
        <v>1047</v>
      </c>
      <c r="D1676" s="509">
        <v>4</v>
      </c>
      <c r="E1676" s="509">
        <v>1</v>
      </c>
      <c r="F1676" s="509">
        <v>0</v>
      </c>
      <c r="G1676" s="509">
        <v>38</v>
      </c>
      <c r="H1676" s="509">
        <v>16</v>
      </c>
      <c r="I1676" s="509">
        <v>0</v>
      </c>
      <c r="K1676" s="509">
        <v>42</v>
      </c>
    </row>
    <row r="1677" spans="1:11" s="509" customFormat="1">
      <c r="A1677" s="508" t="s">
        <v>547</v>
      </c>
      <c r="B1677" s="509" t="s">
        <v>321</v>
      </c>
      <c r="C1677" s="509" t="s">
        <v>1048</v>
      </c>
      <c r="D1677" s="509">
        <v>1</v>
      </c>
      <c r="E1677" s="509">
        <v>0</v>
      </c>
      <c r="F1677" s="509">
        <v>0</v>
      </c>
      <c r="G1677" s="509">
        <v>13</v>
      </c>
      <c r="H1677" s="509">
        <v>0</v>
      </c>
      <c r="I1677" s="509">
        <v>0</v>
      </c>
      <c r="K1677" s="509">
        <v>14</v>
      </c>
    </row>
    <row r="1678" spans="1:11" s="509" customFormat="1">
      <c r="A1678" s="508" t="s">
        <v>547</v>
      </c>
      <c r="B1678" s="509" t="s">
        <v>321</v>
      </c>
      <c r="C1678" s="509" t="s">
        <v>1049</v>
      </c>
      <c r="D1678" s="509">
        <v>1</v>
      </c>
      <c r="E1678" s="509">
        <v>0</v>
      </c>
      <c r="F1678" s="509">
        <v>0</v>
      </c>
      <c r="G1678" s="509">
        <v>8</v>
      </c>
      <c r="H1678" s="509">
        <v>1</v>
      </c>
      <c r="I1678" s="509">
        <v>0</v>
      </c>
      <c r="K1678" s="509">
        <v>9</v>
      </c>
    </row>
    <row r="1679" spans="1:11" s="509" customFormat="1">
      <c r="A1679" s="508" t="s">
        <v>547</v>
      </c>
      <c r="B1679" s="509" t="s">
        <v>321</v>
      </c>
      <c r="C1679" s="509" t="s">
        <v>1050</v>
      </c>
      <c r="D1679" s="509">
        <v>0</v>
      </c>
      <c r="E1679" s="509">
        <v>0</v>
      </c>
      <c r="F1679" s="509">
        <v>0</v>
      </c>
      <c r="G1679" s="509">
        <v>18</v>
      </c>
      <c r="H1679" s="509">
        <v>17</v>
      </c>
      <c r="I1679" s="509">
        <v>0</v>
      </c>
      <c r="K1679" s="509">
        <v>18</v>
      </c>
    </row>
    <row r="1680" spans="1:11" s="509" customFormat="1">
      <c r="A1680" s="508" t="s">
        <v>547</v>
      </c>
      <c r="B1680" s="509" t="s">
        <v>321</v>
      </c>
      <c r="C1680" s="509" t="s">
        <v>1051</v>
      </c>
      <c r="D1680" s="509">
        <v>0</v>
      </c>
      <c r="E1680" s="509">
        <v>0</v>
      </c>
      <c r="F1680" s="509">
        <v>0</v>
      </c>
      <c r="G1680" s="509">
        <v>1</v>
      </c>
      <c r="H1680" s="509">
        <v>1</v>
      </c>
      <c r="I1680" s="509">
        <v>0</v>
      </c>
      <c r="K1680" s="509">
        <v>1</v>
      </c>
    </row>
    <row r="1681" spans="1:11" s="509" customFormat="1">
      <c r="A1681" s="508" t="s">
        <v>547</v>
      </c>
      <c r="B1681" s="509" t="s">
        <v>321</v>
      </c>
      <c r="C1681" s="509">
        <v>72</v>
      </c>
      <c r="D1681" s="509">
        <v>211</v>
      </c>
      <c r="E1681" s="509">
        <v>0</v>
      </c>
      <c r="F1681" s="509">
        <v>0</v>
      </c>
      <c r="G1681" s="509">
        <v>22</v>
      </c>
      <c r="H1681" s="509">
        <v>0</v>
      </c>
      <c r="I1681" s="509">
        <v>0</v>
      </c>
      <c r="K1681" s="509">
        <v>233</v>
      </c>
    </row>
    <row r="1682" spans="1:11" s="509" customFormat="1">
      <c r="A1682" s="508" t="s">
        <v>547</v>
      </c>
      <c r="B1682" s="509" t="s">
        <v>321</v>
      </c>
      <c r="C1682" s="509">
        <v>73</v>
      </c>
      <c r="D1682" s="509">
        <v>53</v>
      </c>
      <c r="E1682" s="509">
        <v>0</v>
      </c>
      <c r="F1682" s="509">
        <v>0</v>
      </c>
      <c r="G1682" s="509">
        <v>0</v>
      </c>
      <c r="H1682" s="509">
        <v>0</v>
      </c>
      <c r="I1682" s="509">
        <v>0</v>
      </c>
      <c r="K1682" s="509">
        <v>53</v>
      </c>
    </row>
    <row r="1683" spans="1:11" s="509" customFormat="1">
      <c r="A1683" s="508" t="s">
        <v>547</v>
      </c>
      <c r="B1683" s="509" t="s">
        <v>321</v>
      </c>
      <c r="C1683" s="509">
        <v>74</v>
      </c>
      <c r="D1683" s="509">
        <v>3</v>
      </c>
      <c r="E1683" s="509">
        <v>0</v>
      </c>
      <c r="F1683" s="509">
        <v>0</v>
      </c>
      <c r="G1683" s="509">
        <v>5</v>
      </c>
      <c r="H1683" s="509">
        <v>0</v>
      </c>
      <c r="I1683" s="509">
        <v>0</v>
      </c>
      <c r="K1683" s="509">
        <v>8</v>
      </c>
    </row>
    <row r="1684" spans="1:11" s="509" customFormat="1">
      <c r="A1684" s="508" t="s">
        <v>547</v>
      </c>
      <c r="B1684" s="509" t="s">
        <v>321</v>
      </c>
      <c r="C1684" s="509" t="s">
        <v>4686</v>
      </c>
      <c r="K1684" s="509">
        <v>0</v>
      </c>
    </row>
    <row r="1685" spans="1:11" s="509" customFormat="1">
      <c r="A1685" s="508" t="s">
        <v>547</v>
      </c>
      <c r="B1685" s="509" t="s">
        <v>321</v>
      </c>
      <c r="C1685" s="509" t="s">
        <v>4683</v>
      </c>
      <c r="D1685" s="509">
        <v>628</v>
      </c>
      <c r="E1685" s="509">
        <v>58</v>
      </c>
      <c r="F1685" s="509">
        <v>0</v>
      </c>
      <c r="G1685" s="509">
        <v>4665</v>
      </c>
      <c r="H1685" s="509">
        <v>130</v>
      </c>
      <c r="I1685" s="509">
        <v>0</v>
      </c>
      <c r="J1685" s="509">
        <v>0</v>
      </c>
      <c r="K1685" s="509">
        <v>5293</v>
      </c>
    </row>
    <row r="1686" spans="1:11" s="509" customFormat="1">
      <c r="A1686" s="508" t="s">
        <v>548</v>
      </c>
      <c r="B1686" s="509" t="s">
        <v>322</v>
      </c>
      <c r="C1686" s="509">
        <v>1</v>
      </c>
      <c r="K1686" s="509">
        <v>0</v>
      </c>
    </row>
    <row r="1687" spans="1:11" s="509" customFormat="1">
      <c r="A1687" s="508" t="s">
        <v>548</v>
      </c>
      <c r="B1687" s="509" t="s">
        <v>322</v>
      </c>
      <c r="C1687" s="509" t="s">
        <v>1023</v>
      </c>
      <c r="G1687" s="509">
        <v>33</v>
      </c>
      <c r="K1687" s="509">
        <v>33</v>
      </c>
    </row>
    <row r="1688" spans="1:11" s="509" customFormat="1">
      <c r="A1688" s="508" t="s">
        <v>548</v>
      </c>
      <c r="B1688" s="509" t="s">
        <v>322</v>
      </c>
      <c r="C1688" s="509">
        <v>2</v>
      </c>
      <c r="D1688" s="509">
        <v>1</v>
      </c>
      <c r="E1688" s="509">
        <v>1</v>
      </c>
      <c r="G1688" s="509">
        <v>3</v>
      </c>
      <c r="K1688" s="509">
        <v>4</v>
      </c>
    </row>
    <row r="1689" spans="1:11" s="509" customFormat="1">
      <c r="A1689" s="508" t="s">
        <v>548</v>
      </c>
      <c r="B1689" s="509" t="s">
        <v>322</v>
      </c>
      <c r="C1689" s="509">
        <v>3</v>
      </c>
      <c r="G1689" s="509">
        <v>2</v>
      </c>
      <c r="K1689" s="509">
        <v>2</v>
      </c>
    </row>
    <row r="1690" spans="1:11" s="509" customFormat="1">
      <c r="A1690" s="508" t="s">
        <v>548</v>
      </c>
      <c r="B1690" s="509" t="s">
        <v>322</v>
      </c>
      <c r="C1690" s="509">
        <v>4</v>
      </c>
      <c r="D1690" s="509">
        <v>4</v>
      </c>
      <c r="G1690" s="509">
        <v>2</v>
      </c>
      <c r="K1690" s="509">
        <v>6</v>
      </c>
    </row>
    <row r="1691" spans="1:11" s="509" customFormat="1">
      <c r="A1691" s="508" t="s">
        <v>548</v>
      </c>
      <c r="B1691" s="509" t="s">
        <v>322</v>
      </c>
      <c r="C1691" s="509">
        <v>5</v>
      </c>
      <c r="D1691" s="509">
        <v>1</v>
      </c>
      <c r="G1691" s="509">
        <v>8</v>
      </c>
      <c r="K1691" s="509">
        <v>9</v>
      </c>
    </row>
    <row r="1692" spans="1:11" s="509" customFormat="1">
      <c r="A1692" s="508" t="s">
        <v>548</v>
      </c>
      <c r="B1692" s="509" t="s">
        <v>322</v>
      </c>
      <c r="C1692" s="509">
        <v>6</v>
      </c>
      <c r="K1692" s="509">
        <v>0</v>
      </c>
    </row>
    <row r="1693" spans="1:11" s="509" customFormat="1">
      <c r="A1693" s="508" t="s">
        <v>548</v>
      </c>
      <c r="B1693" s="509" t="s">
        <v>322</v>
      </c>
      <c r="C1693" s="509">
        <v>7</v>
      </c>
      <c r="K1693" s="509">
        <v>0</v>
      </c>
    </row>
    <row r="1694" spans="1:11" s="509" customFormat="1">
      <c r="A1694" s="508" t="s">
        <v>548</v>
      </c>
      <c r="B1694" s="509" t="s">
        <v>322</v>
      </c>
      <c r="C1694" s="509">
        <v>8</v>
      </c>
      <c r="G1694" s="509">
        <v>3</v>
      </c>
      <c r="K1694" s="509">
        <v>3</v>
      </c>
    </row>
    <row r="1695" spans="1:11" s="509" customFormat="1">
      <c r="A1695" s="508" t="s">
        <v>548</v>
      </c>
      <c r="B1695" s="509" t="s">
        <v>322</v>
      </c>
      <c r="C1695" s="509">
        <v>9</v>
      </c>
      <c r="K1695" s="509">
        <v>0</v>
      </c>
    </row>
    <row r="1696" spans="1:11" s="509" customFormat="1">
      <c r="A1696" s="508" t="s">
        <v>548</v>
      </c>
      <c r="B1696" s="509" t="s">
        <v>322</v>
      </c>
      <c r="C1696" s="509">
        <v>10</v>
      </c>
      <c r="G1696" s="509">
        <v>5</v>
      </c>
      <c r="K1696" s="509">
        <v>5</v>
      </c>
    </row>
    <row r="1697" spans="1:11" s="509" customFormat="1">
      <c r="A1697" s="508" t="s">
        <v>548</v>
      </c>
      <c r="B1697" s="509" t="s">
        <v>322</v>
      </c>
      <c r="C1697" s="509">
        <v>11</v>
      </c>
      <c r="K1697" s="509">
        <v>0</v>
      </c>
    </row>
    <row r="1698" spans="1:11" s="509" customFormat="1">
      <c r="A1698" s="508" t="s">
        <v>548</v>
      </c>
      <c r="B1698" s="509" t="s">
        <v>322</v>
      </c>
      <c r="C1698" s="509">
        <v>12</v>
      </c>
      <c r="G1698" s="509">
        <v>1</v>
      </c>
      <c r="K1698" s="509">
        <v>1</v>
      </c>
    </row>
    <row r="1699" spans="1:11" s="509" customFormat="1">
      <c r="A1699" s="508" t="s">
        <v>548</v>
      </c>
      <c r="B1699" s="509" t="s">
        <v>322</v>
      </c>
      <c r="C1699" s="509">
        <v>13</v>
      </c>
      <c r="K1699" s="509">
        <v>0</v>
      </c>
    </row>
    <row r="1700" spans="1:11" s="509" customFormat="1">
      <c r="A1700" s="508" t="s">
        <v>548</v>
      </c>
      <c r="B1700" s="509" t="s">
        <v>322</v>
      </c>
      <c r="C1700" s="509">
        <v>14</v>
      </c>
      <c r="K1700" s="509">
        <v>0</v>
      </c>
    </row>
    <row r="1701" spans="1:11" s="509" customFormat="1">
      <c r="A1701" s="508" t="s">
        <v>548</v>
      </c>
      <c r="B1701" s="509" t="s">
        <v>322</v>
      </c>
      <c r="C1701" s="509">
        <v>15</v>
      </c>
      <c r="K1701" s="509">
        <v>0</v>
      </c>
    </row>
    <row r="1702" spans="1:11" s="509" customFormat="1">
      <c r="A1702" s="508" t="s">
        <v>548</v>
      </c>
      <c r="B1702" s="509" t="s">
        <v>322</v>
      </c>
      <c r="C1702" s="509">
        <v>16</v>
      </c>
      <c r="D1702" s="509">
        <v>2</v>
      </c>
      <c r="G1702" s="509">
        <v>3</v>
      </c>
      <c r="K1702" s="509">
        <v>5</v>
      </c>
    </row>
    <row r="1703" spans="1:11" s="509" customFormat="1">
      <c r="A1703" s="508" t="s">
        <v>548</v>
      </c>
      <c r="B1703" s="509" t="s">
        <v>322</v>
      </c>
      <c r="C1703" s="509">
        <v>17</v>
      </c>
      <c r="D1703" s="509">
        <v>1</v>
      </c>
      <c r="G1703" s="509">
        <v>94</v>
      </c>
      <c r="K1703" s="509">
        <v>95</v>
      </c>
    </row>
    <row r="1704" spans="1:11" s="509" customFormat="1">
      <c r="A1704" s="508" t="s">
        <v>548</v>
      </c>
      <c r="B1704" s="509" t="s">
        <v>322</v>
      </c>
      <c r="C1704" s="509">
        <v>18</v>
      </c>
      <c r="K1704" s="509">
        <v>0</v>
      </c>
    </row>
    <row r="1705" spans="1:11" s="509" customFormat="1">
      <c r="A1705" s="508" t="s">
        <v>548</v>
      </c>
      <c r="B1705" s="509" t="s">
        <v>322</v>
      </c>
      <c r="C1705" s="509" t="s">
        <v>1024</v>
      </c>
      <c r="D1705" s="509">
        <v>1</v>
      </c>
      <c r="K1705" s="509">
        <v>1</v>
      </c>
    </row>
    <row r="1706" spans="1:11" s="509" customFormat="1">
      <c r="A1706" s="508" t="s">
        <v>548</v>
      </c>
      <c r="B1706" s="509" t="s">
        <v>322</v>
      </c>
      <c r="C1706" s="509" t="s">
        <v>1025</v>
      </c>
      <c r="K1706" s="509">
        <v>0</v>
      </c>
    </row>
    <row r="1707" spans="1:11" s="509" customFormat="1">
      <c r="A1707" s="508" t="s">
        <v>548</v>
      </c>
      <c r="B1707" s="509" t="s">
        <v>322</v>
      </c>
      <c r="C1707" s="509">
        <v>19</v>
      </c>
      <c r="D1707" s="509">
        <v>2</v>
      </c>
      <c r="G1707" s="509">
        <v>1</v>
      </c>
      <c r="K1707" s="509">
        <v>3</v>
      </c>
    </row>
    <row r="1708" spans="1:11" s="509" customFormat="1">
      <c r="A1708" s="508" t="s">
        <v>548</v>
      </c>
      <c r="B1708" s="509" t="s">
        <v>322</v>
      </c>
      <c r="C1708" s="509">
        <v>20</v>
      </c>
      <c r="K1708" s="509">
        <v>0</v>
      </c>
    </row>
    <row r="1709" spans="1:11" s="509" customFormat="1">
      <c r="A1709" s="508" t="s">
        <v>548</v>
      </c>
      <c r="B1709" s="509" t="s">
        <v>322</v>
      </c>
      <c r="C1709" s="509">
        <v>21</v>
      </c>
      <c r="K1709" s="509">
        <v>0</v>
      </c>
    </row>
    <row r="1710" spans="1:11" s="509" customFormat="1">
      <c r="A1710" s="508" t="s">
        <v>548</v>
      </c>
      <c r="B1710" s="509" t="s">
        <v>322</v>
      </c>
      <c r="C1710" s="509" t="s">
        <v>1026</v>
      </c>
      <c r="K1710" s="509">
        <v>0</v>
      </c>
    </row>
    <row r="1711" spans="1:11" s="509" customFormat="1">
      <c r="A1711" s="508" t="s">
        <v>548</v>
      </c>
      <c r="B1711" s="509" t="s">
        <v>322</v>
      </c>
      <c r="C1711" s="509" t="s">
        <v>1027</v>
      </c>
      <c r="K1711" s="509">
        <v>0</v>
      </c>
    </row>
    <row r="1712" spans="1:11" s="509" customFormat="1">
      <c r="A1712" s="508" t="s">
        <v>548</v>
      </c>
      <c r="B1712" s="509" t="s">
        <v>322</v>
      </c>
      <c r="C1712" s="509" t="s">
        <v>1028</v>
      </c>
      <c r="K1712" s="509">
        <v>0</v>
      </c>
    </row>
    <row r="1713" spans="1:11" s="509" customFormat="1">
      <c r="A1713" s="508" t="s">
        <v>548</v>
      </c>
      <c r="B1713" s="509" t="s">
        <v>322</v>
      </c>
      <c r="C1713" s="509">
        <v>22</v>
      </c>
      <c r="G1713" s="509">
        <v>2</v>
      </c>
      <c r="K1713" s="509">
        <v>2</v>
      </c>
    </row>
    <row r="1714" spans="1:11" s="509" customFormat="1">
      <c r="A1714" s="508" t="s">
        <v>548</v>
      </c>
      <c r="B1714" s="509" t="s">
        <v>322</v>
      </c>
      <c r="C1714" s="509">
        <v>23</v>
      </c>
      <c r="K1714" s="509">
        <v>0</v>
      </c>
    </row>
    <row r="1715" spans="1:11" s="509" customFormat="1">
      <c r="A1715" s="508" t="s">
        <v>548</v>
      </c>
      <c r="B1715" s="509" t="s">
        <v>322</v>
      </c>
      <c r="C1715" s="509" t="s">
        <v>1029</v>
      </c>
      <c r="G1715" s="509">
        <v>14</v>
      </c>
      <c r="K1715" s="509">
        <v>14</v>
      </c>
    </row>
    <row r="1716" spans="1:11" s="509" customFormat="1">
      <c r="A1716" s="508" t="s">
        <v>548</v>
      </c>
      <c r="B1716" s="509" t="s">
        <v>322</v>
      </c>
      <c r="C1716" s="509">
        <v>24</v>
      </c>
      <c r="K1716" s="509">
        <v>0</v>
      </c>
    </row>
    <row r="1717" spans="1:11" s="509" customFormat="1">
      <c r="A1717" s="508" t="s">
        <v>548</v>
      </c>
      <c r="B1717" s="509" t="s">
        <v>322</v>
      </c>
      <c r="C1717" s="509">
        <v>25</v>
      </c>
    </row>
    <row r="1718" spans="1:11" s="509" customFormat="1">
      <c r="A1718" s="508" t="s">
        <v>548</v>
      </c>
      <c r="B1718" s="509" t="s">
        <v>322</v>
      </c>
      <c r="C1718" s="509">
        <v>26</v>
      </c>
      <c r="K1718" s="509">
        <v>0</v>
      </c>
    </row>
    <row r="1719" spans="1:11" s="509" customFormat="1">
      <c r="A1719" s="508" t="s">
        <v>548</v>
      </c>
      <c r="B1719" s="509" t="s">
        <v>322</v>
      </c>
      <c r="C1719" s="509">
        <v>27</v>
      </c>
      <c r="K1719" s="509">
        <v>0</v>
      </c>
    </row>
    <row r="1720" spans="1:11" s="509" customFormat="1">
      <c r="A1720" s="508" t="s">
        <v>548</v>
      </c>
      <c r="B1720" s="509" t="s">
        <v>322</v>
      </c>
      <c r="C1720" s="509">
        <v>28</v>
      </c>
      <c r="K1720" s="509">
        <v>0</v>
      </c>
    </row>
    <row r="1721" spans="1:11" s="509" customFormat="1">
      <c r="A1721" s="508" t="s">
        <v>548</v>
      </c>
      <c r="B1721" s="509" t="s">
        <v>322</v>
      </c>
      <c r="C1721" s="509">
        <v>29</v>
      </c>
      <c r="K1721" s="509">
        <v>0</v>
      </c>
    </row>
    <row r="1722" spans="1:11" s="509" customFormat="1">
      <c r="A1722" s="508" t="s">
        <v>548</v>
      </c>
      <c r="B1722" s="509" t="s">
        <v>322</v>
      </c>
      <c r="C1722" s="509">
        <v>30</v>
      </c>
      <c r="K1722" s="509">
        <v>0</v>
      </c>
    </row>
    <row r="1723" spans="1:11" s="509" customFormat="1">
      <c r="A1723" s="508" t="s">
        <v>548</v>
      </c>
      <c r="B1723" s="509" t="s">
        <v>322</v>
      </c>
      <c r="C1723" s="509">
        <v>31</v>
      </c>
      <c r="K1723" s="509">
        <v>0</v>
      </c>
    </row>
    <row r="1724" spans="1:11" s="509" customFormat="1">
      <c r="A1724" s="508" t="s">
        <v>548</v>
      </c>
      <c r="B1724" s="509" t="s">
        <v>322</v>
      </c>
      <c r="C1724" s="509">
        <v>32</v>
      </c>
      <c r="D1724" s="509">
        <v>1</v>
      </c>
      <c r="E1724" s="509">
        <v>1</v>
      </c>
      <c r="K1724" s="509">
        <v>1</v>
      </c>
    </row>
    <row r="1725" spans="1:11" s="509" customFormat="1">
      <c r="A1725" s="508" t="s">
        <v>548</v>
      </c>
      <c r="B1725" s="509" t="s">
        <v>322</v>
      </c>
      <c r="C1725" s="509">
        <v>33</v>
      </c>
      <c r="K1725" s="509">
        <v>0</v>
      </c>
    </row>
    <row r="1726" spans="1:11" s="509" customFormat="1">
      <c r="A1726" s="508" t="s">
        <v>548</v>
      </c>
      <c r="B1726" s="509" t="s">
        <v>322</v>
      </c>
      <c r="C1726" s="509">
        <v>34</v>
      </c>
      <c r="K1726" s="509">
        <v>0</v>
      </c>
    </row>
    <row r="1727" spans="1:11" s="509" customFormat="1">
      <c r="A1727" s="508" t="s">
        <v>548</v>
      </c>
      <c r="B1727" s="509" t="s">
        <v>322</v>
      </c>
      <c r="C1727" s="509">
        <v>35</v>
      </c>
      <c r="K1727" s="509">
        <v>0</v>
      </c>
    </row>
    <row r="1728" spans="1:11" s="509" customFormat="1">
      <c r="A1728" s="508" t="s">
        <v>548</v>
      </c>
      <c r="B1728" s="509" t="s">
        <v>322</v>
      </c>
      <c r="C1728" s="509">
        <v>36</v>
      </c>
      <c r="K1728" s="509">
        <v>0</v>
      </c>
    </row>
    <row r="1729" spans="1:11" s="509" customFormat="1">
      <c r="A1729" s="508" t="s">
        <v>548</v>
      </c>
      <c r="B1729" s="509" t="s">
        <v>322</v>
      </c>
      <c r="C1729" s="509">
        <v>37</v>
      </c>
      <c r="K1729" s="509">
        <v>0</v>
      </c>
    </row>
    <row r="1730" spans="1:11" s="509" customFormat="1">
      <c r="A1730" s="508" t="s">
        <v>548</v>
      </c>
      <c r="B1730" s="509" t="s">
        <v>322</v>
      </c>
      <c r="C1730" s="509">
        <v>38</v>
      </c>
      <c r="K1730" s="509">
        <v>0</v>
      </c>
    </row>
    <row r="1731" spans="1:11" s="509" customFormat="1">
      <c r="A1731" s="508" t="s">
        <v>548</v>
      </c>
      <c r="B1731" s="509" t="s">
        <v>322</v>
      </c>
      <c r="C1731" s="509" t="s">
        <v>1030</v>
      </c>
      <c r="K1731" s="509">
        <v>0</v>
      </c>
    </row>
    <row r="1732" spans="1:11" s="509" customFormat="1">
      <c r="A1732" s="508" t="s">
        <v>548</v>
      </c>
      <c r="B1732" s="509" t="s">
        <v>322</v>
      </c>
      <c r="C1732" s="509">
        <v>39</v>
      </c>
      <c r="K1732" s="509">
        <v>0</v>
      </c>
    </row>
    <row r="1733" spans="1:11" s="509" customFormat="1">
      <c r="A1733" s="508" t="s">
        <v>548</v>
      </c>
      <c r="B1733" s="509" t="s">
        <v>322</v>
      </c>
      <c r="C1733" s="509">
        <v>40</v>
      </c>
      <c r="K1733" s="509">
        <v>0</v>
      </c>
    </row>
    <row r="1734" spans="1:11" s="509" customFormat="1">
      <c r="A1734" s="508" t="s">
        <v>548</v>
      </c>
      <c r="B1734" s="509" t="s">
        <v>322</v>
      </c>
      <c r="C1734" s="509">
        <v>41</v>
      </c>
      <c r="K1734" s="509">
        <v>0</v>
      </c>
    </row>
    <row r="1735" spans="1:11" s="509" customFormat="1">
      <c r="A1735" s="508" t="s">
        <v>548</v>
      </c>
      <c r="B1735" s="509" t="s">
        <v>322</v>
      </c>
      <c r="C1735" s="509">
        <v>42</v>
      </c>
      <c r="K1735" s="509">
        <v>0</v>
      </c>
    </row>
    <row r="1736" spans="1:11" s="509" customFormat="1">
      <c r="A1736" s="508" t="s">
        <v>548</v>
      </c>
      <c r="B1736" s="509" t="s">
        <v>322</v>
      </c>
      <c r="C1736" s="509">
        <v>43</v>
      </c>
      <c r="K1736" s="509">
        <v>0</v>
      </c>
    </row>
    <row r="1737" spans="1:11" s="509" customFormat="1">
      <c r="A1737" s="508" t="s">
        <v>548</v>
      </c>
      <c r="B1737" s="509" t="s">
        <v>322</v>
      </c>
      <c r="C1737" s="509">
        <v>44</v>
      </c>
      <c r="K1737" s="509">
        <v>0</v>
      </c>
    </row>
    <row r="1738" spans="1:11" s="509" customFormat="1">
      <c r="A1738" s="508" t="s">
        <v>548</v>
      </c>
      <c r="B1738" s="509" t="s">
        <v>322</v>
      </c>
      <c r="C1738" s="509">
        <v>45</v>
      </c>
      <c r="K1738" s="509">
        <v>0</v>
      </c>
    </row>
    <row r="1739" spans="1:11" s="509" customFormat="1">
      <c r="A1739" s="508" t="s">
        <v>548</v>
      </c>
      <c r="B1739" s="509" t="s">
        <v>322</v>
      </c>
      <c r="C1739" s="509">
        <v>46</v>
      </c>
      <c r="K1739" s="509">
        <v>0</v>
      </c>
    </row>
    <row r="1740" spans="1:11" s="509" customFormat="1">
      <c r="A1740" s="508" t="s">
        <v>548</v>
      </c>
      <c r="B1740" s="509" t="s">
        <v>322</v>
      </c>
      <c r="C1740" s="509">
        <v>47</v>
      </c>
      <c r="D1740" s="509">
        <v>1</v>
      </c>
      <c r="E1740" s="509">
        <v>1</v>
      </c>
      <c r="G1740" s="509">
        <v>1</v>
      </c>
      <c r="K1740" s="509">
        <v>2</v>
      </c>
    </row>
    <row r="1741" spans="1:11" s="509" customFormat="1">
      <c r="A1741" s="508" t="s">
        <v>548</v>
      </c>
      <c r="B1741" s="509" t="s">
        <v>322</v>
      </c>
      <c r="C1741" s="509">
        <v>48</v>
      </c>
      <c r="K1741" s="509">
        <v>0</v>
      </c>
    </row>
    <row r="1742" spans="1:11" s="509" customFormat="1">
      <c r="A1742" s="508" t="s">
        <v>548</v>
      </c>
      <c r="B1742" s="509" t="s">
        <v>322</v>
      </c>
      <c r="C1742" s="509">
        <v>49</v>
      </c>
      <c r="K1742" s="509">
        <v>0</v>
      </c>
    </row>
    <row r="1743" spans="1:11" s="509" customFormat="1">
      <c r="A1743" s="508" t="s">
        <v>548</v>
      </c>
      <c r="B1743" s="509" t="s">
        <v>322</v>
      </c>
      <c r="C1743" s="509">
        <v>50</v>
      </c>
      <c r="K1743" s="509">
        <v>0</v>
      </c>
    </row>
    <row r="1744" spans="1:11" s="509" customFormat="1">
      <c r="A1744" s="508" t="s">
        <v>548</v>
      </c>
      <c r="B1744" s="509" t="s">
        <v>322</v>
      </c>
      <c r="C1744" s="509">
        <v>51</v>
      </c>
      <c r="K1744" s="509">
        <v>0</v>
      </c>
    </row>
    <row r="1745" spans="1:11" s="509" customFormat="1">
      <c r="A1745" s="508" t="s">
        <v>548</v>
      </c>
      <c r="B1745" s="509" t="s">
        <v>322</v>
      </c>
      <c r="C1745" s="509" t="s">
        <v>1031</v>
      </c>
      <c r="D1745" s="509">
        <v>1</v>
      </c>
      <c r="G1745" s="509">
        <v>1</v>
      </c>
      <c r="K1745" s="509">
        <v>2</v>
      </c>
    </row>
    <row r="1746" spans="1:11" s="509" customFormat="1">
      <c r="A1746" s="508" t="s">
        <v>548</v>
      </c>
      <c r="B1746" s="509" t="s">
        <v>322</v>
      </c>
      <c r="C1746" s="509" t="s">
        <v>1032</v>
      </c>
      <c r="K1746" s="509">
        <v>0</v>
      </c>
    </row>
    <row r="1747" spans="1:11" s="509" customFormat="1">
      <c r="A1747" s="508" t="s">
        <v>548</v>
      </c>
      <c r="B1747" s="509" t="s">
        <v>322</v>
      </c>
      <c r="C1747" s="509">
        <v>52</v>
      </c>
      <c r="K1747" s="509">
        <v>0</v>
      </c>
    </row>
    <row r="1748" spans="1:11" s="509" customFormat="1">
      <c r="A1748" s="508" t="s">
        <v>548</v>
      </c>
      <c r="B1748" s="509" t="s">
        <v>322</v>
      </c>
      <c r="C1748" s="509">
        <v>53</v>
      </c>
      <c r="D1748" s="509">
        <v>1</v>
      </c>
      <c r="E1748" s="509">
        <v>1</v>
      </c>
      <c r="G1748" s="509">
        <v>1</v>
      </c>
      <c r="K1748" s="509">
        <v>2</v>
      </c>
    </row>
    <row r="1749" spans="1:11" s="509" customFormat="1">
      <c r="A1749" s="508" t="s">
        <v>548</v>
      </c>
      <c r="B1749" s="509" t="s">
        <v>322</v>
      </c>
      <c r="C1749" s="509">
        <v>54</v>
      </c>
      <c r="G1749" s="509">
        <v>5</v>
      </c>
      <c r="K1749" s="509">
        <v>5</v>
      </c>
    </row>
    <row r="1750" spans="1:11" s="509" customFormat="1">
      <c r="A1750" s="508" t="s">
        <v>548</v>
      </c>
      <c r="B1750" s="509" t="s">
        <v>322</v>
      </c>
      <c r="C1750" s="509">
        <v>55</v>
      </c>
      <c r="D1750" s="509">
        <v>1</v>
      </c>
      <c r="G1750" s="509">
        <v>10</v>
      </c>
      <c r="K1750" s="509">
        <v>11</v>
      </c>
    </row>
    <row r="1751" spans="1:11" s="509" customFormat="1">
      <c r="A1751" s="508" t="s">
        <v>548</v>
      </c>
      <c r="B1751" s="509" t="s">
        <v>322</v>
      </c>
      <c r="C1751" s="509">
        <v>56</v>
      </c>
      <c r="K1751" s="509">
        <v>0</v>
      </c>
    </row>
    <row r="1752" spans="1:11" s="509" customFormat="1">
      <c r="A1752" s="508" t="s">
        <v>548</v>
      </c>
      <c r="B1752" s="509" t="s">
        <v>322</v>
      </c>
      <c r="C1752" s="509">
        <v>57</v>
      </c>
      <c r="K1752" s="509">
        <v>0</v>
      </c>
    </row>
    <row r="1753" spans="1:11" s="509" customFormat="1">
      <c r="A1753" s="508" t="s">
        <v>548</v>
      </c>
      <c r="B1753" s="509" t="s">
        <v>322</v>
      </c>
      <c r="C1753" s="509">
        <v>58</v>
      </c>
      <c r="K1753" s="509">
        <v>0</v>
      </c>
    </row>
    <row r="1754" spans="1:11" s="509" customFormat="1">
      <c r="A1754" s="508" t="s">
        <v>548</v>
      </c>
      <c r="B1754" s="509" t="s">
        <v>322</v>
      </c>
      <c r="C1754" s="509">
        <v>59</v>
      </c>
      <c r="K1754" s="509">
        <v>0</v>
      </c>
    </row>
    <row r="1755" spans="1:11" s="509" customFormat="1">
      <c r="A1755" s="508" t="s">
        <v>548</v>
      </c>
      <c r="B1755" s="509" t="s">
        <v>322</v>
      </c>
      <c r="C1755" s="509">
        <v>60</v>
      </c>
      <c r="K1755" s="509">
        <v>0</v>
      </c>
    </row>
    <row r="1756" spans="1:11" s="509" customFormat="1">
      <c r="A1756" s="508" t="s">
        <v>548</v>
      </c>
      <c r="B1756" s="509" t="s">
        <v>322</v>
      </c>
      <c r="C1756" s="509">
        <v>61</v>
      </c>
      <c r="D1756" s="509">
        <v>1</v>
      </c>
      <c r="K1756" s="509">
        <v>1</v>
      </c>
    </row>
    <row r="1757" spans="1:11" s="509" customFormat="1">
      <c r="A1757" s="508" t="s">
        <v>548</v>
      </c>
      <c r="B1757" s="509" t="s">
        <v>322</v>
      </c>
      <c r="C1757" s="509">
        <v>62</v>
      </c>
      <c r="G1757" s="509">
        <v>1</v>
      </c>
      <c r="K1757" s="509">
        <v>1</v>
      </c>
    </row>
    <row r="1758" spans="1:11" s="509" customFormat="1">
      <c r="A1758" s="508" t="s">
        <v>548</v>
      </c>
      <c r="B1758" s="509" t="s">
        <v>322</v>
      </c>
      <c r="C1758" s="509">
        <v>63</v>
      </c>
      <c r="D1758" s="509">
        <v>1</v>
      </c>
      <c r="E1758" s="509">
        <v>1</v>
      </c>
      <c r="G1758" s="509">
        <v>2</v>
      </c>
      <c r="K1758" s="509">
        <v>3</v>
      </c>
    </row>
    <row r="1759" spans="1:11" s="509" customFormat="1">
      <c r="A1759" s="508" t="s">
        <v>548</v>
      </c>
      <c r="B1759" s="509" t="s">
        <v>322</v>
      </c>
      <c r="C1759" s="509" t="s">
        <v>1033</v>
      </c>
      <c r="K1759" s="509">
        <v>0</v>
      </c>
    </row>
    <row r="1760" spans="1:11" s="509" customFormat="1">
      <c r="A1760" s="508" t="s">
        <v>548</v>
      </c>
      <c r="B1760" s="509" t="s">
        <v>322</v>
      </c>
      <c r="C1760" s="509" t="s">
        <v>1034</v>
      </c>
      <c r="K1760" s="509">
        <v>0</v>
      </c>
    </row>
    <row r="1761" spans="1:11" s="509" customFormat="1">
      <c r="A1761" s="508" t="s">
        <v>548</v>
      </c>
      <c r="B1761" s="509" t="s">
        <v>322</v>
      </c>
      <c r="C1761" s="509">
        <v>64</v>
      </c>
      <c r="K1761" s="509">
        <v>0</v>
      </c>
    </row>
    <row r="1762" spans="1:11" s="509" customFormat="1">
      <c r="A1762" s="508" t="s">
        <v>548</v>
      </c>
      <c r="B1762" s="509" t="s">
        <v>322</v>
      </c>
      <c r="C1762" s="509" t="s">
        <v>1035</v>
      </c>
      <c r="D1762" s="509">
        <v>1</v>
      </c>
      <c r="K1762" s="509">
        <v>1</v>
      </c>
    </row>
    <row r="1763" spans="1:11" s="509" customFormat="1">
      <c r="A1763" s="508" t="s">
        <v>548</v>
      </c>
      <c r="B1763" s="509" t="s">
        <v>322</v>
      </c>
      <c r="C1763" s="509">
        <v>65</v>
      </c>
      <c r="G1763" s="509">
        <v>7</v>
      </c>
      <c r="K1763" s="509">
        <v>7</v>
      </c>
    </row>
    <row r="1764" spans="1:11" s="509" customFormat="1">
      <c r="A1764" s="508" t="s">
        <v>548</v>
      </c>
      <c r="B1764" s="509" t="s">
        <v>322</v>
      </c>
      <c r="C1764" s="509">
        <v>66</v>
      </c>
      <c r="D1764" s="509">
        <v>2</v>
      </c>
      <c r="E1764" s="509">
        <v>2</v>
      </c>
      <c r="K1764" s="509">
        <v>2</v>
      </c>
    </row>
    <row r="1765" spans="1:11" s="509" customFormat="1">
      <c r="A1765" s="508" t="s">
        <v>548</v>
      </c>
      <c r="B1765" s="509" t="s">
        <v>322</v>
      </c>
      <c r="C1765" s="509" t="s">
        <v>1036</v>
      </c>
      <c r="K1765" s="509">
        <v>0</v>
      </c>
    </row>
    <row r="1766" spans="1:11" s="509" customFormat="1">
      <c r="A1766" s="508" t="s">
        <v>548</v>
      </c>
      <c r="B1766" s="509" t="s">
        <v>322</v>
      </c>
      <c r="C1766" s="509" t="s">
        <v>1037</v>
      </c>
      <c r="D1766" s="509">
        <v>42</v>
      </c>
      <c r="G1766" s="509">
        <v>93</v>
      </c>
      <c r="K1766" s="509">
        <v>135</v>
      </c>
    </row>
    <row r="1767" spans="1:11" s="509" customFormat="1">
      <c r="A1767" s="508" t="s">
        <v>548</v>
      </c>
      <c r="B1767" s="509" t="s">
        <v>322</v>
      </c>
      <c r="C1767" s="509" t="s">
        <v>1038</v>
      </c>
      <c r="D1767" s="509">
        <v>3</v>
      </c>
      <c r="G1767" s="509">
        <v>1</v>
      </c>
      <c r="K1767" s="509">
        <v>4</v>
      </c>
    </row>
    <row r="1768" spans="1:11" s="509" customFormat="1">
      <c r="A1768" s="508" t="s">
        <v>548</v>
      </c>
      <c r="B1768" s="509" t="s">
        <v>322</v>
      </c>
      <c r="C1768" s="509" t="s">
        <v>1039</v>
      </c>
      <c r="G1768" s="509">
        <v>2</v>
      </c>
      <c r="K1768" s="509">
        <v>2</v>
      </c>
    </row>
    <row r="1769" spans="1:11" s="509" customFormat="1">
      <c r="A1769" s="508" t="s">
        <v>548</v>
      </c>
      <c r="B1769" s="509" t="s">
        <v>322</v>
      </c>
      <c r="C1769" s="509" t="s">
        <v>1040</v>
      </c>
      <c r="D1769" s="509">
        <v>2</v>
      </c>
      <c r="G1769" s="509">
        <v>6</v>
      </c>
      <c r="K1769" s="509">
        <v>8</v>
      </c>
    </row>
    <row r="1770" spans="1:11" s="509" customFormat="1">
      <c r="A1770" s="508" t="s">
        <v>548</v>
      </c>
      <c r="B1770" s="509" t="s">
        <v>322</v>
      </c>
      <c r="C1770" s="509" t="s">
        <v>1041</v>
      </c>
      <c r="K1770" s="509">
        <v>0</v>
      </c>
    </row>
    <row r="1771" spans="1:11" s="509" customFormat="1">
      <c r="A1771" s="508" t="s">
        <v>548</v>
      </c>
      <c r="B1771" s="509" t="s">
        <v>322</v>
      </c>
      <c r="C1771" s="509" t="s">
        <v>1042</v>
      </c>
      <c r="K1771" s="509">
        <v>0</v>
      </c>
    </row>
    <row r="1772" spans="1:11" s="509" customFormat="1">
      <c r="A1772" s="508" t="s">
        <v>548</v>
      </c>
      <c r="B1772" s="509" t="s">
        <v>322</v>
      </c>
      <c r="C1772" s="509">
        <v>67</v>
      </c>
      <c r="G1772" s="509">
        <v>41</v>
      </c>
      <c r="H1772" s="509">
        <v>3</v>
      </c>
      <c r="K1772" s="509">
        <v>41</v>
      </c>
    </row>
    <row r="1773" spans="1:11" s="509" customFormat="1">
      <c r="A1773" s="508" t="s">
        <v>548</v>
      </c>
      <c r="B1773" s="509" t="s">
        <v>322</v>
      </c>
      <c r="C1773" s="509">
        <v>68</v>
      </c>
      <c r="G1773" s="509">
        <v>12</v>
      </c>
      <c r="H1773" s="509">
        <v>2</v>
      </c>
      <c r="K1773" s="509">
        <v>12</v>
      </c>
    </row>
    <row r="1774" spans="1:11" s="509" customFormat="1">
      <c r="A1774" s="508" t="s">
        <v>548</v>
      </c>
      <c r="B1774" s="509" t="s">
        <v>322</v>
      </c>
      <c r="C1774" s="509" t="s">
        <v>1043</v>
      </c>
      <c r="K1774" s="509">
        <v>0</v>
      </c>
    </row>
    <row r="1775" spans="1:11" s="509" customFormat="1">
      <c r="A1775" s="508" t="s">
        <v>548</v>
      </c>
      <c r="B1775" s="509" t="s">
        <v>322</v>
      </c>
      <c r="C1775" s="509">
        <v>69</v>
      </c>
      <c r="K1775" s="509">
        <v>0</v>
      </c>
    </row>
    <row r="1776" spans="1:11" s="509" customFormat="1">
      <c r="A1776" s="508" t="s">
        <v>548</v>
      </c>
      <c r="B1776" s="509" t="s">
        <v>322</v>
      </c>
      <c r="C1776" s="509" t="s">
        <v>1044</v>
      </c>
      <c r="G1776" s="509">
        <v>1</v>
      </c>
      <c r="K1776" s="509">
        <v>1</v>
      </c>
    </row>
    <row r="1777" spans="1:11" s="509" customFormat="1">
      <c r="A1777" s="508" t="s">
        <v>548</v>
      </c>
      <c r="B1777" s="509" t="s">
        <v>322</v>
      </c>
      <c r="C1777" s="509" t="s">
        <v>1045</v>
      </c>
      <c r="K1777" s="509">
        <v>0</v>
      </c>
    </row>
    <row r="1778" spans="1:11" s="509" customFormat="1">
      <c r="A1778" s="508" t="s">
        <v>548</v>
      </c>
      <c r="B1778" s="509" t="s">
        <v>322</v>
      </c>
      <c r="C1778" s="509">
        <v>70</v>
      </c>
      <c r="K1778" s="509">
        <v>0</v>
      </c>
    </row>
    <row r="1779" spans="1:11" s="509" customFormat="1">
      <c r="A1779" s="508" t="s">
        <v>548</v>
      </c>
      <c r="B1779" s="509" t="s">
        <v>322</v>
      </c>
      <c r="C1779" s="509" t="s">
        <v>1046</v>
      </c>
      <c r="G1779" s="509">
        <v>4</v>
      </c>
      <c r="K1779" s="509">
        <v>4</v>
      </c>
    </row>
    <row r="1780" spans="1:11" s="509" customFormat="1">
      <c r="A1780" s="508" t="s">
        <v>548</v>
      </c>
      <c r="B1780" s="509" t="s">
        <v>322</v>
      </c>
      <c r="C1780" s="509">
        <v>71</v>
      </c>
      <c r="D1780" s="509">
        <v>1</v>
      </c>
      <c r="G1780" s="509">
        <v>124</v>
      </c>
      <c r="K1780" s="509">
        <v>125</v>
      </c>
    </row>
    <row r="1781" spans="1:11" s="509" customFormat="1">
      <c r="A1781" s="508" t="s">
        <v>548</v>
      </c>
      <c r="B1781" s="509" t="s">
        <v>322</v>
      </c>
      <c r="C1781" s="509" t="s">
        <v>1047</v>
      </c>
      <c r="G1781" s="509">
        <v>17</v>
      </c>
      <c r="H1781" s="509">
        <v>3</v>
      </c>
      <c r="K1781" s="509">
        <v>17</v>
      </c>
    </row>
    <row r="1782" spans="1:11" s="509" customFormat="1">
      <c r="A1782" s="508" t="s">
        <v>548</v>
      </c>
      <c r="B1782" s="509" t="s">
        <v>322</v>
      </c>
      <c r="C1782" s="509" t="s">
        <v>1048</v>
      </c>
      <c r="D1782" s="509">
        <v>1</v>
      </c>
      <c r="E1782" s="509">
        <v>1</v>
      </c>
      <c r="G1782" s="509">
        <v>1</v>
      </c>
      <c r="H1782" s="509">
        <v>1</v>
      </c>
      <c r="K1782" s="509">
        <v>2</v>
      </c>
    </row>
    <row r="1783" spans="1:11" s="509" customFormat="1">
      <c r="A1783" s="508" t="s">
        <v>548</v>
      </c>
      <c r="B1783" s="509" t="s">
        <v>322</v>
      </c>
      <c r="C1783" s="509" t="s">
        <v>1049</v>
      </c>
      <c r="G1783" s="509">
        <v>0</v>
      </c>
      <c r="K1783" s="509">
        <v>0</v>
      </c>
    </row>
    <row r="1784" spans="1:11" s="509" customFormat="1">
      <c r="A1784" s="508" t="s">
        <v>548</v>
      </c>
      <c r="B1784" s="509" t="s">
        <v>322</v>
      </c>
      <c r="C1784" s="509" t="s">
        <v>1050</v>
      </c>
      <c r="G1784" s="509">
        <v>1</v>
      </c>
      <c r="H1784" s="509">
        <v>1</v>
      </c>
      <c r="K1784" s="509">
        <v>1</v>
      </c>
    </row>
    <row r="1785" spans="1:11" s="509" customFormat="1">
      <c r="A1785" s="508" t="s">
        <v>548</v>
      </c>
      <c r="B1785" s="509" t="s">
        <v>322</v>
      </c>
      <c r="C1785" s="509" t="s">
        <v>1051</v>
      </c>
      <c r="K1785" s="509">
        <v>0</v>
      </c>
    </row>
    <row r="1786" spans="1:11" s="509" customFormat="1">
      <c r="A1786" s="508" t="s">
        <v>548</v>
      </c>
      <c r="B1786" s="509" t="s">
        <v>322</v>
      </c>
      <c r="C1786" s="509">
        <v>72</v>
      </c>
      <c r="D1786" s="509">
        <v>18</v>
      </c>
      <c r="G1786" s="509">
        <v>2</v>
      </c>
      <c r="K1786" s="509">
        <v>20</v>
      </c>
    </row>
    <row r="1787" spans="1:11" s="509" customFormat="1">
      <c r="A1787" s="508" t="s">
        <v>548</v>
      </c>
      <c r="B1787" s="509" t="s">
        <v>322</v>
      </c>
      <c r="C1787" s="509">
        <v>73</v>
      </c>
      <c r="D1787" s="509">
        <v>2</v>
      </c>
      <c r="K1787" s="509">
        <v>2</v>
      </c>
    </row>
    <row r="1788" spans="1:11" s="509" customFormat="1">
      <c r="A1788" s="508" t="s">
        <v>548</v>
      </c>
      <c r="B1788" s="509" t="s">
        <v>322</v>
      </c>
      <c r="C1788" s="509">
        <v>74</v>
      </c>
      <c r="D1788" s="509">
        <v>1</v>
      </c>
      <c r="K1788" s="509">
        <v>1</v>
      </c>
    </row>
    <row r="1789" spans="1:11" s="509" customFormat="1">
      <c r="A1789" s="508" t="s">
        <v>548</v>
      </c>
      <c r="B1789" s="509" t="s">
        <v>322</v>
      </c>
      <c r="C1789" s="509" t="s">
        <v>4570</v>
      </c>
      <c r="D1789" s="509">
        <v>4</v>
      </c>
      <c r="E1789" s="509">
        <v>4</v>
      </c>
      <c r="K1789" s="509">
        <v>4</v>
      </c>
    </row>
    <row r="1790" spans="1:11" s="509" customFormat="1">
      <c r="A1790" s="508" t="s">
        <v>548</v>
      </c>
      <c r="B1790" s="509" t="s">
        <v>322</v>
      </c>
      <c r="C1790" s="509" t="s">
        <v>4571</v>
      </c>
      <c r="D1790" s="509">
        <v>96</v>
      </c>
      <c r="E1790" s="509">
        <v>12</v>
      </c>
      <c r="F1790" s="509">
        <v>0</v>
      </c>
      <c r="G1790" s="509">
        <v>504</v>
      </c>
      <c r="H1790" s="509">
        <v>10</v>
      </c>
      <c r="J1790" s="509">
        <v>2</v>
      </c>
      <c r="K1790" s="509">
        <v>600</v>
      </c>
    </row>
    <row r="1791" spans="1:11" s="509" customFormat="1">
      <c r="A1791" s="508" t="s">
        <v>549</v>
      </c>
      <c r="B1791" s="509" t="s">
        <v>323</v>
      </c>
      <c r="C1791" s="509">
        <v>1</v>
      </c>
      <c r="K1791" s="509">
        <v>0</v>
      </c>
    </row>
    <row r="1792" spans="1:11" s="509" customFormat="1">
      <c r="A1792" s="508" t="s">
        <v>549</v>
      </c>
      <c r="B1792" s="509" t="s">
        <v>323</v>
      </c>
      <c r="C1792" s="509" t="s">
        <v>1023</v>
      </c>
      <c r="G1792" s="509">
        <v>33</v>
      </c>
      <c r="K1792" s="509">
        <v>33</v>
      </c>
    </row>
    <row r="1793" spans="1:11" s="509" customFormat="1">
      <c r="A1793" s="508" t="s">
        <v>549</v>
      </c>
      <c r="B1793" s="509" t="s">
        <v>323</v>
      </c>
      <c r="C1793" s="509">
        <v>2</v>
      </c>
      <c r="D1793" s="509">
        <v>1</v>
      </c>
      <c r="G1793" s="509">
        <v>3</v>
      </c>
      <c r="K1793" s="509">
        <v>4</v>
      </c>
    </row>
    <row r="1794" spans="1:11" s="509" customFormat="1">
      <c r="A1794" s="508" t="s">
        <v>549</v>
      </c>
      <c r="B1794" s="509" t="s">
        <v>323</v>
      </c>
      <c r="C1794" s="509">
        <v>3</v>
      </c>
      <c r="G1794" s="509">
        <v>2</v>
      </c>
      <c r="K1794" s="509">
        <v>2</v>
      </c>
    </row>
    <row r="1795" spans="1:11" s="509" customFormat="1">
      <c r="A1795" s="508" t="s">
        <v>549</v>
      </c>
      <c r="B1795" s="509" t="s">
        <v>323</v>
      </c>
      <c r="C1795" s="509">
        <v>4</v>
      </c>
      <c r="G1795" s="509">
        <v>4</v>
      </c>
      <c r="K1795" s="509">
        <v>4</v>
      </c>
    </row>
    <row r="1796" spans="1:11" s="509" customFormat="1">
      <c r="A1796" s="508" t="s">
        <v>549</v>
      </c>
      <c r="B1796" s="509" t="s">
        <v>323</v>
      </c>
      <c r="C1796" s="509">
        <v>5</v>
      </c>
      <c r="G1796" s="509">
        <v>10</v>
      </c>
      <c r="K1796" s="509">
        <v>10</v>
      </c>
    </row>
    <row r="1797" spans="1:11" s="509" customFormat="1">
      <c r="A1797" s="508" t="s">
        <v>549</v>
      </c>
      <c r="B1797" s="509" t="s">
        <v>323</v>
      </c>
      <c r="C1797" s="509">
        <v>6</v>
      </c>
      <c r="K1797" s="509">
        <v>0</v>
      </c>
    </row>
    <row r="1798" spans="1:11" s="509" customFormat="1">
      <c r="A1798" s="508" t="s">
        <v>549</v>
      </c>
      <c r="B1798" s="509" t="s">
        <v>323</v>
      </c>
      <c r="C1798" s="509">
        <v>7</v>
      </c>
      <c r="K1798" s="509">
        <v>0</v>
      </c>
    </row>
    <row r="1799" spans="1:11" s="509" customFormat="1">
      <c r="A1799" s="508" t="s">
        <v>549</v>
      </c>
      <c r="B1799" s="509" t="s">
        <v>323</v>
      </c>
      <c r="C1799" s="509">
        <v>8</v>
      </c>
      <c r="D1799" s="509">
        <v>3</v>
      </c>
      <c r="G1799" s="509">
        <v>1</v>
      </c>
      <c r="K1799" s="509">
        <v>4</v>
      </c>
    </row>
    <row r="1800" spans="1:11" s="509" customFormat="1">
      <c r="A1800" s="508" t="s">
        <v>549</v>
      </c>
      <c r="B1800" s="509" t="s">
        <v>323</v>
      </c>
      <c r="C1800" s="509">
        <v>9</v>
      </c>
      <c r="K1800" s="509">
        <v>0</v>
      </c>
    </row>
    <row r="1801" spans="1:11" s="509" customFormat="1">
      <c r="A1801" s="508" t="s">
        <v>549</v>
      </c>
      <c r="B1801" s="509" t="s">
        <v>323</v>
      </c>
      <c r="C1801" s="509">
        <v>10</v>
      </c>
      <c r="G1801" s="509">
        <v>8</v>
      </c>
      <c r="K1801" s="509">
        <v>8</v>
      </c>
    </row>
    <row r="1802" spans="1:11" s="509" customFormat="1">
      <c r="A1802" s="508" t="s">
        <v>549</v>
      </c>
      <c r="B1802" s="509" t="s">
        <v>323</v>
      </c>
      <c r="C1802" s="509">
        <v>11</v>
      </c>
      <c r="G1802" s="509">
        <v>2</v>
      </c>
      <c r="K1802" s="509">
        <v>2</v>
      </c>
    </row>
    <row r="1803" spans="1:11" s="509" customFormat="1">
      <c r="A1803" s="508" t="s">
        <v>549</v>
      </c>
      <c r="B1803" s="509" t="s">
        <v>323</v>
      </c>
      <c r="C1803" s="509">
        <v>12</v>
      </c>
      <c r="D1803" s="509">
        <v>1</v>
      </c>
      <c r="G1803" s="509">
        <v>1</v>
      </c>
      <c r="K1803" s="509">
        <v>2</v>
      </c>
    </row>
    <row r="1804" spans="1:11" s="509" customFormat="1">
      <c r="A1804" s="508" t="s">
        <v>549</v>
      </c>
      <c r="B1804" s="509" t="s">
        <v>323</v>
      </c>
      <c r="C1804" s="509">
        <v>13</v>
      </c>
      <c r="K1804" s="509">
        <v>0</v>
      </c>
    </row>
    <row r="1805" spans="1:11" s="509" customFormat="1">
      <c r="A1805" s="508" t="s">
        <v>549</v>
      </c>
      <c r="B1805" s="509" t="s">
        <v>323</v>
      </c>
      <c r="C1805" s="509">
        <v>14</v>
      </c>
      <c r="K1805" s="509">
        <v>0</v>
      </c>
    </row>
    <row r="1806" spans="1:11" s="509" customFormat="1">
      <c r="A1806" s="508" t="s">
        <v>549</v>
      </c>
      <c r="B1806" s="509" t="s">
        <v>323</v>
      </c>
      <c r="C1806" s="509">
        <v>15</v>
      </c>
      <c r="K1806" s="509">
        <v>0</v>
      </c>
    </row>
    <row r="1807" spans="1:11" s="509" customFormat="1">
      <c r="A1807" s="508" t="s">
        <v>549</v>
      </c>
      <c r="B1807" s="509" t="s">
        <v>323</v>
      </c>
      <c r="C1807" s="509">
        <v>16</v>
      </c>
      <c r="G1807" s="509">
        <v>4</v>
      </c>
      <c r="K1807" s="509">
        <v>4</v>
      </c>
    </row>
    <row r="1808" spans="1:11" s="509" customFormat="1">
      <c r="A1808" s="508" t="s">
        <v>549</v>
      </c>
      <c r="B1808" s="509" t="s">
        <v>323</v>
      </c>
      <c r="C1808" s="509">
        <v>17</v>
      </c>
      <c r="D1808" s="509">
        <v>2</v>
      </c>
      <c r="G1808" s="509">
        <v>24</v>
      </c>
      <c r="K1808" s="509">
        <v>26</v>
      </c>
    </row>
    <row r="1809" spans="1:11" s="509" customFormat="1">
      <c r="A1809" s="508" t="s">
        <v>549</v>
      </c>
      <c r="B1809" s="509" t="s">
        <v>323</v>
      </c>
      <c r="C1809" s="509">
        <v>18</v>
      </c>
      <c r="K1809" s="509">
        <v>0</v>
      </c>
    </row>
    <row r="1810" spans="1:11" s="509" customFormat="1">
      <c r="A1810" s="508" t="s">
        <v>549</v>
      </c>
      <c r="B1810" s="509" t="s">
        <v>323</v>
      </c>
      <c r="C1810" s="509" t="s">
        <v>1024</v>
      </c>
      <c r="G1810" s="509">
        <v>1</v>
      </c>
      <c r="K1810" s="509">
        <v>1</v>
      </c>
    </row>
    <row r="1811" spans="1:11" s="509" customFormat="1">
      <c r="A1811" s="508" t="s">
        <v>549</v>
      </c>
      <c r="B1811" s="509" t="s">
        <v>323</v>
      </c>
      <c r="C1811" s="509" t="s">
        <v>1025</v>
      </c>
      <c r="K1811" s="509">
        <v>0</v>
      </c>
    </row>
    <row r="1812" spans="1:11" s="509" customFormat="1">
      <c r="A1812" s="508" t="s">
        <v>549</v>
      </c>
      <c r="B1812" s="509" t="s">
        <v>323</v>
      </c>
      <c r="C1812" s="509">
        <v>19</v>
      </c>
      <c r="G1812" s="509">
        <v>2</v>
      </c>
      <c r="K1812" s="509">
        <v>2</v>
      </c>
    </row>
    <row r="1813" spans="1:11" s="509" customFormat="1">
      <c r="A1813" s="508" t="s">
        <v>549</v>
      </c>
      <c r="B1813" s="509" t="s">
        <v>323</v>
      </c>
      <c r="C1813" s="509">
        <v>20</v>
      </c>
      <c r="K1813" s="509">
        <v>0</v>
      </c>
    </row>
    <row r="1814" spans="1:11" s="509" customFormat="1">
      <c r="A1814" s="508" t="s">
        <v>549</v>
      </c>
      <c r="B1814" s="509" t="s">
        <v>323</v>
      </c>
      <c r="C1814" s="509">
        <v>21</v>
      </c>
      <c r="K1814" s="509">
        <v>0</v>
      </c>
    </row>
    <row r="1815" spans="1:11" s="509" customFormat="1">
      <c r="A1815" s="508" t="s">
        <v>549</v>
      </c>
      <c r="B1815" s="509" t="s">
        <v>323</v>
      </c>
      <c r="C1815" s="509" t="s">
        <v>1026</v>
      </c>
      <c r="K1815" s="509">
        <v>0</v>
      </c>
    </row>
    <row r="1816" spans="1:11" s="509" customFormat="1">
      <c r="A1816" s="508" t="s">
        <v>549</v>
      </c>
      <c r="B1816" s="509" t="s">
        <v>323</v>
      </c>
      <c r="C1816" s="509" t="s">
        <v>1027</v>
      </c>
      <c r="G1816" s="509">
        <v>1</v>
      </c>
      <c r="K1816" s="509">
        <v>1</v>
      </c>
    </row>
    <row r="1817" spans="1:11" s="509" customFormat="1">
      <c r="A1817" s="508" t="s">
        <v>549</v>
      </c>
      <c r="B1817" s="509" t="s">
        <v>323</v>
      </c>
      <c r="C1817" s="509" t="s">
        <v>1028</v>
      </c>
      <c r="K1817" s="509">
        <v>0</v>
      </c>
    </row>
    <row r="1818" spans="1:11" s="509" customFormat="1">
      <c r="A1818" s="508" t="s">
        <v>549</v>
      </c>
      <c r="B1818" s="509" t="s">
        <v>323</v>
      </c>
      <c r="C1818" s="509">
        <v>22</v>
      </c>
      <c r="G1818" s="509">
        <v>3</v>
      </c>
      <c r="K1818" s="509">
        <v>3</v>
      </c>
    </row>
    <row r="1819" spans="1:11" s="509" customFormat="1">
      <c r="A1819" s="508" t="s">
        <v>549</v>
      </c>
      <c r="B1819" s="509" t="s">
        <v>323</v>
      </c>
      <c r="C1819" s="509">
        <v>23</v>
      </c>
      <c r="K1819" s="509">
        <v>0</v>
      </c>
    </row>
    <row r="1820" spans="1:11" s="509" customFormat="1">
      <c r="A1820" s="508" t="s">
        <v>549</v>
      </c>
      <c r="B1820" s="509" t="s">
        <v>323</v>
      </c>
      <c r="C1820" s="509" t="s">
        <v>1029</v>
      </c>
      <c r="G1820" s="509">
        <v>9</v>
      </c>
      <c r="H1820" s="509">
        <v>1</v>
      </c>
      <c r="K1820" s="509">
        <v>9</v>
      </c>
    </row>
    <row r="1821" spans="1:11" s="509" customFormat="1">
      <c r="A1821" s="508" t="s">
        <v>549</v>
      </c>
      <c r="B1821" s="509" t="s">
        <v>323</v>
      </c>
      <c r="C1821" s="509">
        <v>24</v>
      </c>
      <c r="D1821" s="509">
        <v>1</v>
      </c>
      <c r="E1821" s="509">
        <v>1</v>
      </c>
      <c r="K1821" s="509">
        <v>1</v>
      </c>
    </row>
    <row r="1822" spans="1:11" s="509" customFormat="1">
      <c r="A1822" s="508" t="s">
        <v>549</v>
      </c>
      <c r="B1822" s="509" t="s">
        <v>323</v>
      </c>
      <c r="C1822" s="509">
        <v>25</v>
      </c>
    </row>
    <row r="1823" spans="1:11" s="509" customFormat="1">
      <c r="A1823" s="508" t="s">
        <v>549</v>
      </c>
      <c r="B1823" s="509" t="s">
        <v>323</v>
      </c>
      <c r="C1823" s="509">
        <v>26</v>
      </c>
      <c r="K1823" s="509">
        <v>0</v>
      </c>
    </row>
    <row r="1824" spans="1:11" s="509" customFormat="1">
      <c r="A1824" s="508" t="s">
        <v>549</v>
      </c>
      <c r="B1824" s="509" t="s">
        <v>323</v>
      </c>
      <c r="C1824" s="509">
        <v>27</v>
      </c>
      <c r="D1824" s="509">
        <v>1</v>
      </c>
      <c r="E1824" s="509">
        <v>1</v>
      </c>
      <c r="G1824" s="509">
        <v>2</v>
      </c>
      <c r="H1824" s="509">
        <v>2</v>
      </c>
      <c r="K1824" s="509">
        <v>3</v>
      </c>
    </row>
    <row r="1825" spans="1:11" s="509" customFormat="1">
      <c r="A1825" s="508" t="s">
        <v>549</v>
      </c>
      <c r="B1825" s="509" t="s">
        <v>323</v>
      </c>
      <c r="C1825" s="509">
        <v>28</v>
      </c>
      <c r="K1825" s="509">
        <v>0</v>
      </c>
    </row>
    <row r="1826" spans="1:11" s="509" customFormat="1">
      <c r="A1826" s="508" t="s">
        <v>549</v>
      </c>
      <c r="B1826" s="509" t="s">
        <v>323</v>
      </c>
      <c r="C1826" s="509">
        <v>29</v>
      </c>
      <c r="K1826" s="509">
        <v>0</v>
      </c>
    </row>
    <row r="1827" spans="1:11" s="509" customFormat="1">
      <c r="A1827" s="508" t="s">
        <v>549</v>
      </c>
      <c r="B1827" s="509" t="s">
        <v>323</v>
      </c>
      <c r="C1827" s="509">
        <v>30</v>
      </c>
      <c r="K1827" s="509">
        <v>0</v>
      </c>
    </row>
    <row r="1828" spans="1:11" s="509" customFormat="1">
      <c r="A1828" s="508" t="s">
        <v>549</v>
      </c>
      <c r="B1828" s="509" t="s">
        <v>323</v>
      </c>
      <c r="C1828" s="509">
        <v>31</v>
      </c>
      <c r="K1828" s="509">
        <v>0</v>
      </c>
    </row>
    <row r="1829" spans="1:11" s="509" customFormat="1">
      <c r="A1829" s="508" t="s">
        <v>549</v>
      </c>
      <c r="B1829" s="509" t="s">
        <v>323</v>
      </c>
      <c r="C1829" s="509">
        <v>32</v>
      </c>
      <c r="K1829" s="509">
        <v>0</v>
      </c>
    </row>
    <row r="1830" spans="1:11" s="509" customFormat="1">
      <c r="A1830" s="508" t="s">
        <v>549</v>
      </c>
      <c r="B1830" s="509" t="s">
        <v>323</v>
      </c>
      <c r="C1830" s="509">
        <v>33</v>
      </c>
      <c r="K1830" s="509">
        <v>0</v>
      </c>
    </row>
    <row r="1831" spans="1:11" s="509" customFormat="1">
      <c r="A1831" s="508" t="s">
        <v>549</v>
      </c>
      <c r="B1831" s="509" t="s">
        <v>323</v>
      </c>
      <c r="C1831" s="509">
        <v>34</v>
      </c>
      <c r="K1831" s="509">
        <v>0</v>
      </c>
    </row>
    <row r="1832" spans="1:11" s="509" customFormat="1">
      <c r="A1832" s="508" t="s">
        <v>549</v>
      </c>
      <c r="B1832" s="509" t="s">
        <v>323</v>
      </c>
      <c r="C1832" s="509">
        <v>35</v>
      </c>
      <c r="K1832" s="509">
        <v>0</v>
      </c>
    </row>
    <row r="1833" spans="1:11" s="509" customFormat="1">
      <c r="A1833" s="508" t="s">
        <v>549</v>
      </c>
      <c r="B1833" s="509" t="s">
        <v>323</v>
      </c>
      <c r="C1833" s="509">
        <v>36</v>
      </c>
      <c r="K1833" s="509">
        <v>0</v>
      </c>
    </row>
    <row r="1834" spans="1:11" s="509" customFormat="1">
      <c r="A1834" s="508" t="s">
        <v>549</v>
      </c>
      <c r="B1834" s="509" t="s">
        <v>323</v>
      </c>
      <c r="C1834" s="509">
        <v>37</v>
      </c>
      <c r="K1834" s="509">
        <v>0</v>
      </c>
    </row>
    <row r="1835" spans="1:11" s="509" customFormat="1">
      <c r="A1835" s="508" t="s">
        <v>549</v>
      </c>
      <c r="B1835" s="509" t="s">
        <v>323</v>
      </c>
      <c r="C1835" s="509">
        <v>38</v>
      </c>
      <c r="K1835" s="509">
        <v>0</v>
      </c>
    </row>
    <row r="1836" spans="1:11" s="509" customFormat="1">
      <c r="A1836" s="508" t="s">
        <v>549</v>
      </c>
      <c r="B1836" s="509" t="s">
        <v>323</v>
      </c>
      <c r="C1836" s="509" t="s">
        <v>1030</v>
      </c>
      <c r="K1836" s="509">
        <v>0</v>
      </c>
    </row>
    <row r="1837" spans="1:11" s="509" customFormat="1">
      <c r="A1837" s="508" t="s">
        <v>549</v>
      </c>
      <c r="B1837" s="509" t="s">
        <v>323</v>
      </c>
      <c r="C1837" s="509">
        <v>39</v>
      </c>
      <c r="K1837" s="509">
        <v>0</v>
      </c>
    </row>
    <row r="1838" spans="1:11" s="509" customFormat="1">
      <c r="A1838" s="508" t="s">
        <v>549</v>
      </c>
      <c r="B1838" s="509" t="s">
        <v>323</v>
      </c>
      <c r="C1838" s="509">
        <v>40</v>
      </c>
      <c r="K1838" s="509">
        <v>0</v>
      </c>
    </row>
    <row r="1839" spans="1:11" s="509" customFormat="1">
      <c r="A1839" s="508" t="s">
        <v>549</v>
      </c>
      <c r="B1839" s="509" t="s">
        <v>323</v>
      </c>
      <c r="C1839" s="509">
        <v>41</v>
      </c>
      <c r="D1839" s="509">
        <v>1</v>
      </c>
      <c r="K1839" s="509">
        <v>1</v>
      </c>
    </row>
    <row r="1840" spans="1:11" s="509" customFormat="1">
      <c r="A1840" s="508" t="s">
        <v>549</v>
      </c>
      <c r="B1840" s="509" t="s">
        <v>323</v>
      </c>
      <c r="C1840" s="509">
        <v>42</v>
      </c>
      <c r="K1840" s="509">
        <v>0</v>
      </c>
    </row>
    <row r="1841" spans="1:11" s="509" customFormat="1">
      <c r="A1841" s="508" t="s">
        <v>549</v>
      </c>
      <c r="B1841" s="509" t="s">
        <v>323</v>
      </c>
      <c r="C1841" s="509">
        <v>43</v>
      </c>
      <c r="K1841" s="509">
        <v>0</v>
      </c>
    </row>
    <row r="1842" spans="1:11" s="509" customFormat="1">
      <c r="A1842" s="508" t="s">
        <v>549</v>
      </c>
      <c r="B1842" s="509" t="s">
        <v>323</v>
      </c>
      <c r="C1842" s="509">
        <v>44</v>
      </c>
      <c r="K1842" s="509">
        <v>0</v>
      </c>
    </row>
    <row r="1843" spans="1:11" s="509" customFormat="1">
      <c r="A1843" s="508" t="s">
        <v>549</v>
      </c>
      <c r="B1843" s="509" t="s">
        <v>323</v>
      </c>
      <c r="C1843" s="509">
        <v>45</v>
      </c>
      <c r="K1843" s="509">
        <v>0</v>
      </c>
    </row>
    <row r="1844" spans="1:11" s="509" customFormat="1">
      <c r="A1844" s="508" t="s">
        <v>549</v>
      </c>
      <c r="B1844" s="509" t="s">
        <v>323</v>
      </c>
      <c r="C1844" s="509">
        <v>46</v>
      </c>
      <c r="D1844" s="509">
        <v>4</v>
      </c>
      <c r="E1844" s="509">
        <v>4</v>
      </c>
      <c r="K1844" s="509">
        <v>4</v>
      </c>
    </row>
    <row r="1845" spans="1:11" s="509" customFormat="1">
      <c r="A1845" s="508" t="s">
        <v>549</v>
      </c>
      <c r="B1845" s="509" t="s">
        <v>323</v>
      </c>
      <c r="C1845" s="509">
        <v>47</v>
      </c>
      <c r="D1845" s="509">
        <v>1</v>
      </c>
      <c r="E1845" s="509">
        <v>1</v>
      </c>
      <c r="G1845" s="509">
        <v>1</v>
      </c>
      <c r="K1845" s="509">
        <v>2</v>
      </c>
    </row>
    <row r="1846" spans="1:11" s="509" customFormat="1">
      <c r="A1846" s="508" t="s">
        <v>549</v>
      </c>
      <c r="B1846" s="509" t="s">
        <v>323</v>
      </c>
      <c r="C1846" s="509">
        <v>48</v>
      </c>
      <c r="K1846" s="509">
        <v>0</v>
      </c>
    </row>
    <row r="1847" spans="1:11" s="509" customFormat="1">
      <c r="A1847" s="508" t="s">
        <v>549</v>
      </c>
      <c r="B1847" s="509" t="s">
        <v>323</v>
      </c>
      <c r="C1847" s="509">
        <v>49</v>
      </c>
      <c r="G1847" s="509">
        <v>2</v>
      </c>
      <c r="H1847" s="509">
        <v>1</v>
      </c>
      <c r="K1847" s="509">
        <v>2</v>
      </c>
    </row>
    <row r="1848" spans="1:11" s="509" customFormat="1">
      <c r="A1848" s="508" t="s">
        <v>549</v>
      </c>
      <c r="B1848" s="509" t="s">
        <v>323</v>
      </c>
      <c r="C1848" s="509">
        <v>50</v>
      </c>
      <c r="K1848" s="509">
        <v>0</v>
      </c>
    </row>
    <row r="1849" spans="1:11" s="509" customFormat="1">
      <c r="A1849" s="508" t="s">
        <v>549</v>
      </c>
      <c r="B1849" s="509" t="s">
        <v>323</v>
      </c>
      <c r="C1849" s="509">
        <v>51</v>
      </c>
      <c r="K1849" s="509">
        <v>0</v>
      </c>
    </row>
    <row r="1850" spans="1:11" s="509" customFormat="1">
      <c r="A1850" s="508" t="s">
        <v>549</v>
      </c>
      <c r="B1850" s="509" t="s">
        <v>323</v>
      </c>
      <c r="C1850" s="509" t="s">
        <v>1031</v>
      </c>
      <c r="K1850" s="509">
        <v>0</v>
      </c>
    </row>
    <row r="1851" spans="1:11" s="509" customFormat="1">
      <c r="A1851" s="508" t="s">
        <v>549</v>
      </c>
      <c r="B1851" s="509" t="s">
        <v>323</v>
      </c>
      <c r="C1851" s="509" t="s">
        <v>1032</v>
      </c>
      <c r="K1851" s="509">
        <v>0</v>
      </c>
    </row>
    <row r="1852" spans="1:11" s="509" customFormat="1">
      <c r="A1852" s="508" t="s">
        <v>549</v>
      </c>
      <c r="B1852" s="509" t="s">
        <v>323</v>
      </c>
      <c r="C1852" s="509">
        <v>52</v>
      </c>
      <c r="K1852" s="509">
        <v>0</v>
      </c>
    </row>
    <row r="1853" spans="1:11" s="509" customFormat="1">
      <c r="A1853" s="508" t="s">
        <v>549</v>
      </c>
      <c r="B1853" s="509" t="s">
        <v>323</v>
      </c>
      <c r="C1853" s="509">
        <v>53</v>
      </c>
      <c r="D1853" s="509">
        <v>2</v>
      </c>
      <c r="E1853" s="509">
        <v>2</v>
      </c>
      <c r="G1853" s="509">
        <v>4</v>
      </c>
      <c r="H1853" s="509">
        <v>2</v>
      </c>
      <c r="K1853" s="509">
        <v>6</v>
      </c>
    </row>
    <row r="1854" spans="1:11" s="509" customFormat="1">
      <c r="A1854" s="508" t="s">
        <v>549</v>
      </c>
      <c r="B1854" s="509" t="s">
        <v>323</v>
      </c>
      <c r="C1854" s="509">
        <v>54</v>
      </c>
      <c r="D1854" s="509">
        <v>1</v>
      </c>
      <c r="G1854" s="509">
        <v>9</v>
      </c>
      <c r="K1854" s="509">
        <v>10</v>
      </c>
    </row>
    <row r="1855" spans="1:11" s="509" customFormat="1">
      <c r="A1855" s="508" t="s">
        <v>549</v>
      </c>
      <c r="B1855" s="509" t="s">
        <v>323</v>
      </c>
      <c r="C1855" s="509">
        <v>55</v>
      </c>
      <c r="G1855" s="509">
        <v>6</v>
      </c>
      <c r="K1855" s="509">
        <v>6</v>
      </c>
    </row>
    <row r="1856" spans="1:11" s="509" customFormat="1">
      <c r="A1856" s="508" t="s">
        <v>549</v>
      </c>
      <c r="B1856" s="509" t="s">
        <v>323</v>
      </c>
      <c r="C1856" s="509">
        <v>56</v>
      </c>
      <c r="K1856" s="509">
        <v>0</v>
      </c>
    </row>
    <row r="1857" spans="1:11" s="509" customFormat="1">
      <c r="A1857" s="508" t="s">
        <v>549</v>
      </c>
      <c r="B1857" s="509" t="s">
        <v>323</v>
      </c>
      <c r="C1857" s="509">
        <v>57</v>
      </c>
      <c r="K1857" s="509">
        <v>0</v>
      </c>
    </row>
    <row r="1858" spans="1:11" s="509" customFormat="1">
      <c r="A1858" s="508" t="s">
        <v>549</v>
      </c>
      <c r="B1858" s="509" t="s">
        <v>323</v>
      </c>
      <c r="C1858" s="509">
        <v>58</v>
      </c>
      <c r="G1858" s="509">
        <v>3</v>
      </c>
      <c r="K1858" s="509">
        <v>3</v>
      </c>
    </row>
    <row r="1859" spans="1:11" s="509" customFormat="1">
      <c r="A1859" s="508" t="s">
        <v>549</v>
      </c>
      <c r="B1859" s="509" t="s">
        <v>323</v>
      </c>
      <c r="C1859" s="509">
        <v>59</v>
      </c>
      <c r="K1859" s="509">
        <v>0</v>
      </c>
    </row>
    <row r="1860" spans="1:11" s="509" customFormat="1">
      <c r="A1860" s="508" t="s">
        <v>549</v>
      </c>
      <c r="B1860" s="509" t="s">
        <v>323</v>
      </c>
      <c r="C1860" s="509">
        <v>60</v>
      </c>
      <c r="G1860" s="509">
        <v>4</v>
      </c>
      <c r="K1860" s="509">
        <v>4</v>
      </c>
    </row>
    <row r="1861" spans="1:11" s="509" customFormat="1">
      <c r="A1861" s="508" t="s">
        <v>549</v>
      </c>
      <c r="B1861" s="509" t="s">
        <v>323</v>
      </c>
      <c r="C1861" s="509">
        <v>61</v>
      </c>
      <c r="G1861" s="509">
        <v>1</v>
      </c>
      <c r="K1861" s="509">
        <v>1</v>
      </c>
    </row>
    <row r="1862" spans="1:11" s="509" customFormat="1">
      <c r="A1862" s="508" t="s">
        <v>549</v>
      </c>
      <c r="B1862" s="509" t="s">
        <v>323</v>
      </c>
      <c r="C1862" s="509">
        <v>62</v>
      </c>
      <c r="D1862" s="509">
        <v>1</v>
      </c>
      <c r="E1862" s="509">
        <v>1</v>
      </c>
      <c r="G1862" s="509">
        <v>2</v>
      </c>
      <c r="H1862" s="509">
        <v>1</v>
      </c>
      <c r="K1862" s="509">
        <v>3</v>
      </c>
    </row>
    <row r="1863" spans="1:11" s="509" customFormat="1">
      <c r="A1863" s="508" t="s">
        <v>549</v>
      </c>
      <c r="B1863" s="509" t="s">
        <v>323</v>
      </c>
      <c r="C1863" s="509">
        <v>63</v>
      </c>
      <c r="D1863" s="509">
        <v>1</v>
      </c>
      <c r="G1863" s="509">
        <v>2</v>
      </c>
      <c r="K1863" s="509">
        <v>3</v>
      </c>
    </row>
    <row r="1864" spans="1:11" s="509" customFormat="1">
      <c r="A1864" s="508" t="s">
        <v>549</v>
      </c>
      <c r="B1864" s="509" t="s">
        <v>323</v>
      </c>
      <c r="C1864" s="509" t="s">
        <v>1033</v>
      </c>
      <c r="G1864" s="509">
        <v>1</v>
      </c>
      <c r="K1864" s="509">
        <v>1</v>
      </c>
    </row>
    <row r="1865" spans="1:11" s="509" customFormat="1">
      <c r="A1865" s="508" t="s">
        <v>549</v>
      </c>
      <c r="B1865" s="509" t="s">
        <v>323</v>
      </c>
      <c r="C1865" s="509" t="s">
        <v>1034</v>
      </c>
      <c r="K1865" s="509">
        <v>0</v>
      </c>
    </row>
    <row r="1866" spans="1:11" s="509" customFormat="1">
      <c r="A1866" s="508" t="s">
        <v>549</v>
      </c>
      <c r="B1866" s="509" t="s">
        <v>323</v>
      </c>
      <c r="C1866" s="509">
        <v>64</v>
      </c>
      <c r="K1866" s="509">
        <v>0</v>
      </c>
    </row>
    <row r="1867" spans="1:11" s="509" customFormat="1">
      <c r="A1867" s="508" t="s">
        <v>549</v>
      </c>
      <c r="B1867" s="509" t="s">
        <v>323</v>
      </c>
      <c r="C1867" s="509" t="s">
        <v>1035</v>
      </c>
      <c r="G1867" s="509">
        <v>2</v>
      </c>
      <c r="K1867" s="509">
        <v>2</v>
      </c>
    </row>
    <row r="1868" spans="1:11" s="509" customFormat="1">
      <c r="A1868" s="508" t="s">
        <v>549</v>
      </c>
      <c r="B1868" s="509" t="s">
        <v>323</v>
      </c>
      <c r="C1868" s="509">
        <v>65</v>
      </c>
      <c r="D1868" s="509">
        <v>3</v>
      </c>
      <c r="E1868" s="509">
        <v>2</v>
      </c>
      <c r="G1868" s="509">
        <v>8</v>
      </c>
      <c r="H1868" s="509">
        <v>4</v>
      </c>
      <c r="K1868" s="509">
        <v>11</v>
      </c>
    </row>
    <row r="1869" spans="1:11" s="509" customFormat="1">
      <c r="A1869" s="508" t="s">
        <v>549</v>
      </c>
      <c r="B1869" s="509" t="s">
        <v>323</v>
      </c>
      <c r="C1869" s="509">
        <v>66</v>
      </c>
      <c r="D1869" s="509">
        <v>5</v>
      </c>
      <c r="E1869" s="509">
        <v>5</v>
      </c>
      <c r="G1869" s="509">
        <v>5</v>
      </c>
      <c r="H1869" s="509">
        <v>5</v>
      </c>
      <c r="K1869" s="509">
        <v>10</v>
      </c>
    </row>
    <row r="1870" spans="1:11" s="509" customFormat="1">
      <c r="A1870" s="508" t="s">
        <v>549</v>
      </c>
      <c r="B1870" s="509" t="s">
        <v>323</v>
      </c>
      <c r="C1870" s="509" t="s">
        <v>1036</v>
      </c>
      <c r="K1870" s="509">
        <v>0</v>
      </c>
    </row>
    <row r="1871" spans="1:11" s="509" customFormat="1">
      <c r="A1871" s="508" t="s">
        <v>549</v>
      </c>
      <c r="B1871" s="509" t="s">
        <v>323</v>
      </c>
      <c r="C1871" s="509" t="s">
        <v>1037</v>
      </c>
      <c r="D1871" s="509">
        <v>20</v>
      </c>
      <c r="G1871" s="509">
        <v>155</v>
      </c>
      <c r="K1871" s="509">
        <v>175</v>
      </c>
    </row>
    <row r="1872" spans="1:11" s="509" customFormat="1">
      <c r="A1872" s="508" t="s">
        <v>549</v>
      </c>
      <c r="B1872" s="509" t="s">
        <v>323</v>
      </c>
      <c r="C1872" s="509" t="s">
        <v>1038</v>
      </c>
      <c r="D1872" s="509">
        <v>2</v>
      </c>
      <c r="K1872" s="509">
        <v>2</v>
      </c>
    </row>
    <row r="1873" spans="1:11" s="509" customFormat="1">
      <c r="A1873" s="508" t="s">
        <v>549</v>
      </c>
      <c r="B1873" s="509" t="s">
        <v>323</v>
      </c>
      <c r="C1873" s="509" t="s">
        <v>1039</v>
      </c>
      <c r="D1873" s="509">
        <v>6</v>
      </c>
      <c r="G1873" s="509">
        <v>2</v>
      </c>
      <c r="K1873" s="509">
        <v>8</v>
      </c>
    </row>
    <row r="1874" spans="1:11" s="509" customFormat="1">
      <c r="A1874" s="508" t="s">
        <v>549</v>
      </c>
      <c r="B1874" s="509" t="s">
        <v>323</v>
      </c>
      <c r="C1874" s="509" t="s">
        <v>1040</v>
      </c>
      <c r="G1874" s="509">
        <v>9</v>
      </c>
      <c r="K1874" s="509">
        <v>9</v>
      </c>
    </row>
    <row r="1875" spans="1:11" s="509" customFormat="1">
      <c r="A1875" s="508" t="s">
        <v>549</v>
      </c>
      <c r="B1875" s="509" t="s">
        <v>323</v>
      </c>
      <c r="C1875" s="509" t="s">
        <v>1041</v>
      </c>
      <c r="K1875" s="509">
        <v>0</v>
      </c>
    </row>
    <row r="1876" spans="1:11" s="509" customFormat="1">
      <c r="A1876" s="508" t="s">
        <v>549</v>
      </c>
      <c r="B1876" s="509" t="s">
        <v>323</v>
      </c>
      <c r="C1876" s="509" t="s">
        <v>1042</v>
      </c>
      <c r="K1876" s="509">
        <v>0</v>
      </c>
    </row>
    <row r="1877" spans="1:11" s="509" customFormat="1">
      <c r="A1877" s="508" t="s">
        <v>549</v>
      </c>
      <c r="B1877" s="509" t="s">
        <v>323</v>
      </c>
      <c r="C1877" s="509">
        <v>67</v>
      </c>
      <c r="D1877" s="509">
        <v>5</v>
      </c>
      <c r="E1877" s="509">
        <v>1</v>
      </c>
      <c r="G1877" s="509">
        <v>55</v>
      </c>
      <c r="H1877" s="509">
        <v>2</v>
      </c>
      <c r="K1877" s="509">
        <v>60</v>
      </c>
    </row>
    <row r="1878" spans="1:11" s="509" customFormat="1">
      <c r="A1878" s="508" t="s">
        <v>549</v>
      </c>
      <c r="B1878" s="509" t="s">
        <v>323</v>
      </c>
      <c r="C1878" s="509">
        <v>68</v>
      </c>
      <c r="G1878" s="509">
        <v>18</v>
      </c>
      <c r="H1878" s="509">
        <v>4</v>
      </c>
      <c r="K1878" s="509">
        <v>18</v>
      </c>
    </row>
    <row r="1879" spans="1:11" s="509" customFormat="1">
      <c r="A1879" s="508" t="s">
        <v>549</v>
      </c>
      <c r="B1879" s="509" t="s">
        <v>323</v>
      </c>
      <c r="C1879" s="509" t="s">
        <v>1043</v>
      </c>
      <c r="D1879" s="509">
        <v>5</v>
      </c>
      <c r="G1879" s="509">
        <v>3</v>
      </c>
      <c r="H1879" s="509">
        <v>3</v>
      </c>
      <c r="K1879" s="509">
        <v>8</v>
      </c>
    </row>
    <row r="1880" spans="1:11" s="509" customFormat="1">
      <c r="A1880" s="508" t="s">
        <v>549</v>
      </c>
      <c r="B1880" s="509" t="s">
        <v>323</v>
      </c>
      <c r="C1880" s="509">
        <v>69</v>
      </c>
      <c r="D1880" s="509">
        <v>1</v>
      </c>
      <c r="K1880" s="509">
        <v>1</v>
      </c>
    </row>
    <row r="1881" spans="1:11" s="509" customFormat="1">
      <c r="A1881" s="508" t="s">
        <v>549</v>
      </c>
      <c r="B1881" s="509" t="s">
        <v>323</v>
      </c>
      <c r="C1881" s="509" t="s">
        <v>1044</v>
      </c>
      <c r="D1881" s="509">
        <v>1</v>
      </c>
      <c r="K1881" s="509">
        <v>1</v>
      </c>
    </row>
    <row r="1882" spans="1:11" s="509" customFormat="1">
      <c r="A1882" s="508" t="s">
        <v>549</v>
      </c>
      <c r="B1882" s="509" t="s">
        <v>323</v>
      </c>
      <c r="C1882" s="509" t="s">
        <v>1045</v>
      </c>
      <c r="K1882" s="509">
        <v>0</v>
      </c>
    </row>
    <row r="1883" spans="1:11" s="509" customFormat="1">
      <c r="A1883" s="508" t="s">
        <v>549</v>
      </c>
      <c r="B1883" s="509" t="s">
        <v>323</v>
      </c>
      <c r="C1883" s="509">
        <v>70</v>
      </c>
      <c r="K1883" s="509">
        <v>0</v>
      </c>
    </row>
    <row r="1884" spans="1:11" s="509" customFormat="1">
      <c r="A1884" s="508" t="s">
        <v>549</v>
      </c>
      <c r="B1884" s="509" t="s">
        <v>323</v>
      </c>
      <c r="C1884" s="509" t="s">
        <v>1046</v>
      </c>
      <c r="G1884" s="509">
        <v>8</v>
      </c>
      <c r="K1884" s="509">
        <v>8</v>
      </c>
    </row>
    <row r="1885" spans="1:11" s="509" customFormat="1">
      <c r="A1885" s="508" t="s">
        <v>549</v>
      </c>
      <c r="B1885" s="509" t="s">
        <v>323</v>
      </c>
      <c r="C1885" s="509">
        <v>71</v>
      </c>
      <c r="D1885" s="509">
        <v>1</v>
      </c>
      <c r="G1885" s="509">
        <v>174</v>
      </c>
      <c r="K1885" s="509">
        <v>175</v>
      </c>
    </row>
    <row r="1886" spans="1:11" s="509" customFormat="1">
      <c r="A1886" s="508" t="s">
        <v>549</v>
      </c>
      <c r="B1886" s="509" t="s">
        <v>323</v>
      </c>
      <c r="C1886" s="509" t="s">
        <v>1047</v>
      </c>
      <c r="D1886" s="509">
        <v>2</v>
      </c>
      <c r="E1886" s="509">
        <v>2</v>
      </c>
      <c r="G1886" s="509">
        <v>20</v>
      </c>
      <c r="H1886" s="509">
        <v>13</v>
      </c>
      <c r="K1886" s="509">
        <v>22</v>
      </c>
    </row>
    <row r="1887" spans="1:11" s="509" customFormat="1">
      <c r="A1887" s="508" t="s">
        <v>549</v>
      </c>
      <c r="B1887" s="509" t="s">
        <v>323</v>
      </c>
      <c r="C1887" s="509" t="s">
        <v>1048</v>
      </c>
      <c r="D1887" s="509">
        <v>1</v>
      </c>
      <c r="G1887" s="509">
        <v>1</v>
      </c>
      <c r="K1887" s="509">
        <v>2</v>
      </c>
    </row>
    <row r="1888" spans="1:11" s="509" customFormat="1">
      <c r="A1888" s="508" t="s">
        <v>549</v>
      </c>
      <c r="B1888" s="509" t="s">
        <v>323</v>
      </c>
      <c r="C1888" s="509" t="s">
        <v>1049</v>
      </c>
      <c r="D1888" s="509">
        <v>1</v>
      </c>
      <c r="G1888" s="509">
        <v>2</v>
      </c>
      <c r="K1888" s="509">
        <v>3</v>
      </c>
    </row>
    <row r="1889" spans="1:11" s="509" customFormat="1">
      <c r="A1889" s="508" t="s">
        <v>549</v>
      </c>
      <c r="B1889" s="509" t="s">
        <v>323</v>
      </c>
      <c r="C1889" s="509" t="s">
        <v>1050</v>
      </c>
      <c r="G1889" s="509">
        <v>3</v>
      </c>
      <c r="H1889" s="509">
        <v>3</v>
      </c>
      <c r="K1889" s="509">
        <v>3</v>
      </c>
    </row>
    <row r="1890" spans="1:11" s="509" customFormat="1">
      <c r="A1890" s="508" t="s">
        <v>549</v>
      </c>
      <c r="B1890" s="509" t="s">
        <v>323</v>
      </c>
      <c r="C1890" s="509" t="s">
        <v>1051</v>
      </c>
      <c r="K1890" s="509">
        <v>0</v>
      </c>
    </row>
    <row r="1891" spans="1:11" s="509" customFormat="1">
      <c r="A1891" s="508" t="s">
        <v>549</v>
      </c>
      <c r="B1891" s="509" t="s">
        <v>323</v>
      </c>
      <c r="C1891" s="509">
        <v>72</v>
      </c>
      <c r="D1891" s="509">
        <v>31</v>
      </c>
      <c r="E1891" s="509">
        <v>2</v>
      </c>
      <c r="G1891" s="509">
        <v>2</v>
      </c>
      <c r="K1891" s="509">
        <v>33</v>
      </c>
    </row>
    <row r="1892" spans="1:11" s="509" customFormat="1">
      <c r="A1892" s="508" t="s">
        <v>549</v>
      </c>
      <c r="B1892" s="509" t="s">
        <v>323</v>
      </c>
      <c r="C1892" s="509">
        <v>73</v>
      </c>
      <c r="D1892" s="509">
        <v>2</v>
      </c>
      <c r="K1892" s="509">
        <v>2</v>
      </c>
    </row>
    <row r="1893" spans="1:11" s="509" customFormat="1">
      <c r="A1893" s="508" t="s">
        <v>549</v>
      </c>
      <c r="B1893" s="509" t="s">
        <v>323</v>
      </c>
      <c r="C1893" s="509">
        <v>74</v>
      </c>
      <c r="D1893" s="509">
        <v>2</v>
      </c>
      <c r="E1893" s="509">
        <v>1</v>
      </c>
      <c r="K1893" s="509">
        <v>2</v>
      </c>
    </row>
    <row r="1894" spans="1:11" s="509" customFormat="1">
      <c r="A1894" s="508" t="s">
        <v>549</v>
      </c>
      <c r="B1894" s="509" t="s">
        <v>323</v>
      </c>
      <c r="C1894" s="509" t="s">
        <v>4570</v>
      </c>
      <c r="K1894" s="509">
        <v>0</v>
      </c>
    </row>
    <row r="1895" spans="1:11" s="509" customFormat="1">
      <c r="A1895" s="508" t="s">
        <v>549</v>
      </c>
      <c r="B1895" s="509" t="s">
        <v>323</v>
      </c>
      <c r="C1895" s="509" t="s">
        <v>4571</v>
      </c>
      <c r="D1895" s="509">
        <v>108</v>
      </c>
      <c r="E1895" s="509">
        <v>23</v>
      </c>
      <c r="F1895" s="509">
        <v>0</v>
      </c>
      <c r="G1895" s="509">
        <v>612</v>
      </c>
      <c r="H1895" s="509">
        <v>41</v>
      </c>
      <c r="I1895" s="509">
        <v>0</v>
      </c>
      <c r="J1895" s="509">
        <v>3</v>
      </c>
      <c r="K1895" s="509">
        <v>720</v>
      </c>
    </row>
    <row r="1896" spans="1:11" s="509" customFormat="1">
      <c r="A1896" s="508" t="s">
        <v>550</v>
      </c>
      <c r="B1896" s="509" t="s">
        <v>324</v>
      </c>
      <c r="C1896" s="509">
        <v>1</v>
      </c>
      <c r="D1896" s="509">
        <v>0</v>
      </c>
      <c r="E1896" s="509">
        <v>0</v>
      </c>
      <c r="G1896" s="509">
        <v>0</v>
      </c>
      <c r="H1896" s="509">
        <v>0</v>
      </c>
      <c r="K1896" s="509">
        <v>0</v>
      </c>
    </row>
    <row r="1897" spans="1:11" s="509" customFormat="1">
      <c r="A1897" s="508" t="s">
        <v>550</v>
      </c>
      <c r="B1897" s="509" t="s">
        <v>324</v>
      </c>
      <c r="C1897" s="509" t="s">
        <v>1023</v>
      </c>
      <c r="D1897" s="509">
        <v>1</v>
      </c>
      <c r="E1897" s="509">
        <v>0</v>
      </c>
      <c r="G1897" s="509">
        <v>22</v>
      </c>
      <c r="H1897" s="509">
        <v>0</v>
      </c>
      <c r="K1897" s="509">
        <v>23</v>
      </c>
    </row>
    <row r="1898" spans="1:11" s="509" customFormat="1">
      <c r="A1898" s="508" t="s">
        <v>550</v>
      </c>
      <c r="B1898" s="509" t="s">
        <v>324</v>
      </c>
      <c r="C1898" s="509">
        <v>2</v>
      </c>
      <c r="D1898" s="509">
        <v>0</v>
      </c>
      <c r="E1898" s="509">
        <v>0</v>
      </c>
      <c r="G1898" s="509">
        <v>3</v>
      </c>
      <c r="H1898" s="509">
        <v>0</v>
      </c>
      <c r="K1898" s="509">
        <v>3</v>
      </c>
    </row>
    <row r="1899" spans="1:11" s="509" customFormat="1">
      <c r="A1899" s="508" t="s">
        <v>550</v>
      </c>
      <c r="B1899" s="509" t="s">
        <v>324</v>
      </c>
      <c r="C1899" s="509">
        <v>3</v>
      </c>
      <c r="D1899" s="509">
        <v>6</v>
      </c>
      <c r="E1899" s="509">
        <v>0</v>
      </c>
      <c r="G1899" s="509">
        <v>20</v>
      </c>
      <c r="H1899" s="509">
        <v>0</v>
      </c>
      <c r="K1899" s="509">
        <v>26</v>
      </c>
    </row>
    <row r="1900" spans="1:11" s="509" customFormat="1">
      <c r="A1900" s="508" t="s">
        <v>550</v>
      </c>
      <c r="B1900" s="509" t="s">
        <v>324</v>
      </c>
      <c r="C1900" s="509">
        <v>4</v>
      </c>
      <c r="D1900" s="509">
        <v>1</v>
      </c>
      <c r="E1900" s="509">
        <v>0</v>
      </c>
      <c r="G1900" s="509">
        <v>4</v>
      </c>
      <c r="H1900" s="509">
        <v>0</v>
      </c>
      <c r="K1900" s="509">
        <v>5</v>
      </c>
    </row>
    <row r="1901" spans="1:11" s="509" customFormat="1">
      <c r="A1901" s="508" t="s">
        <v>550</v>
      </c>
      <c r="B1901" s="509" t="s">
        <v>324</v>
      </c>
      <c r="C1901" s="509">
        <v>5</v>
      </c>
      <c r="D1901" s="509">
        <v>1</v>
      </c>
      <c r="E1901" s="509">
        <v>0</v>
      </c>
      <c r="G1901" s="509">
        <v>7</v>
      </c>
      <c r="H1901" s="509">
        <v>0</v>
      </c>
      <c r="K1901" s="509">
        <v>8</v>
      </c>
    </row>
    <row r="1902" spans="1:11" s="509" customFormat="1">
      <c r="A1902" s="508" t="s">
        <v>550</v>
      </c>
      <c r="B1902" s="509" t="s">
        <v>324</v>
      </c>
      <c r="C1902" s="509">
        <v>6</v>
      </c>
      <c r="D1902" s="509">
        <v>0</v>
      </c>
      <c r="E1902" s="509">
        <v>0</v>
      </c>
      <c r="G1902" s="509">
        <v>0</v>
      </c>
      <c r="H1902" s="509">
        <v>0</v>
      </c>
      <c r="K1902" s="509">
        <v>0</v>
      </c>
    </row>
    <row r="1903" spans="1:11" s="509" customFormat="1">
      <c r="A1903" s="508" t="s">
        <v>550</v>
      </c>
      <c r="B1903" s="509" t="s">
        <v>324</v>
      </c>
      <c r="C1903" s="509">
        <v>7</v>
      </c>
      <c r="D1903" s="509">
        <v>0</v>
      </c>
      <c r="E1903" s="509">
        <v>0</v>
      </c>
      <c r="G1903" s="509">
        <v>0</v>
      </c>
      <c r="H1903" s="509">
        <v>0</v>
      </c>
      <c r="K1903" s="509">
        <v>0</v>
      </c>
    </row>
    <row r="1904" spans="1:11" s="509" customFormat="1">
      <c r="A1904" s="508" t="s">
        <v>550</v>
      </c>
      <c r="B1904" s="509" t="s">
        <v>324</v>
      </c>
      <c r="C1904" s="509">
        <v>8</v>
      </c>
      <c r="D1904" s="509">
        <v>0</v>
      </c>
      <c r="E1904" s="509">
        <v>0</v>
      </c>
      <c r="G1904" s="509">
        <v>1</v>
      </c>
      <c r="H1904" s="509">
        <v>0</v>
      </c>
      <c r="K1904" s="509">
        <v>1</v>
      </c>
    </row>
    <row r="1905" spans="1:11" s="509" customFormat="1">
      <c r="A1905" s="508" t="s">
        <v>550</v>
      </c>
      <c r="B1905" s="509" t="s">
        <v>324</v>
      </c>
      <c r="C1905" s="509">
        <v>9</v>
      </c>
      <c r="D1905" s="509">
        <v>0</v>
      </c>
      <c r="E1905" s="509">
        <v>0</v>
      </c>
      <c r="G1905" s="509">
        <v>0</v>
      </c>
      <c r="H1905" s="509">
        <v>0</v>
      </c>
      <c r="K1905" s="509">
        <v>0</v>
      </c>
    </row>
    <row r="1906" spans="1:11" s="509" customFormat="1">
      <c r="A1906" s="508" t="s">
        <v>550</v>
      </c>
      <c r="B1906" s="509" t="s">
        <v>324</v>
      </c>
      <c r="C1906" s="509">
        <v>10</v>
      </c>
      <c r="D1906" s="509">
        <v>0</v>
      </c>
      <c r="E1906" s="509">
        <v>0</v>
      </c>
      <c r="G1906" s="509">
        <v>3</v>
      </c>
      <c r="H1906" s="509">
        <v>0</v>
      </c>
      <c r="K1906" s="509">
        <v>3</v>
      </c>
    </row>
    <row r="1907" spans="1:11" s="509" customFormat="1">
      <c r="A1907" s="508" t="s">
        <v>550</v>
      </c>
      <c r="B1907" s="509" t="s">
        <v>324</v>
      </c>
      <c r="C1907" s="509">
        <v>11</v>
      </c>
      <c r="D1907" s="509">
        <v>0</v>
      </c>
      <c r="E1907" s="509">
        <v>0</v>
      </c>
      <c r="G1907" s="509">
        <v>1</v>
      </c>
      <c r="H1907" s="509">
        <v>0</v>
      </c>
      <c r="K1907" s="509">
        <v>1</v>
      </c>
    </row>
    <row r="1908" spans="1:11" s="509" customFormat="1">
      <c r="A1908" s="508" t="s">
        <v>550</v>
      </c>
      <c r="B1908" s="509" t="s">
        <v>324</v>
      </c>
      <c r="C1908" s="509">
        <v>12</v>
      </c>
      <c r="D1908" s="509">
        <v>0</v>
      </c>
      <c r="E1908" s="509">
        <v>0</v>
      </c>
      <c r="G1908" s="509">
        <v>0</v>
      </c>
      <c r="H1908" s="509">
        <v>0</v>
      </c>
      <c r="K1908" s="509">
        <v>0</v>
      </c>
    </row>
    <row r="1909" spans="1:11" s="509" customFormat="1">
      <c r="A1909" s="508" t="s">
        <v>550</v>
      </c>
      <c r="B1909" s="509" t="s">
        <v>324</v>
      </c>
      <c r="C1909" s="509">
        <v>13</v>
      </c>
      <c r="D1909" s="509">
        <v>0</v>
      </c>
      <c r="E1909" s="509">
        <v>0</v>
      </c>
      <c r="G1909" s="509">
        <v>0</v>
      </c>
      <c r="H1909" s="509">
        <v>0</v>
      </c>
      <c r="K1909" s="509">
        <v>0</v>
      </c>
    </row>
    <row r="1910" spans="1:11" s="509" customFormat="1">
      <c r="A1910" s="508" t="s">
        <v>550</v>
      </c>
      <c r="B1910" s="509" t="s">
        <v>324</v>
      </c>
      <c r="C1910" s="509">
        <v>14</v>
      </c>
      <c r="D1910" s="509">
        <v>0</v>
      </c>
      <c r="E1910" s="509">
        <v>0</v>
      </c>
      <c r="G1910" s="509">
        <v>0</v>
      </c>
      <c r="H1910" s="509">
        <v>0</v>
      </c>
      <c r="K1910" s="509">
        <v>0</v>
      </c>
    </row>
    <row r="1911" spans="1:11" s="509" customFormat="1">
      <c r="A1911" s="508" t="s">
        <v>550</v>
      </c>
      <c r="B1911" s="509" t="s">
        <v>324</v>
      </c>
      <c r="C1911" s="509">
        <v>15</v>
      </c>
      <c r="D1911" s="509">
        <v>0</v>
      </c>
      <c r="E1911" s="509">
        <v>0</v>
      </c>
      <c r="G1911" s="509">
        <v>0</v>
      </c>
      <c r="H1911" s="509">
        <v>0</v>
      </c>
      <c r="K1911" s="509">
        <v>0</v>
      </c>
    </row>
    <row r="1912" spans="1:11" s="509" customFormat="1">
      <c r="A1912" s="508" t="s">
        <v>550</v>
      </c>
      <c r="B1912" s="509" t="s">
        <v>324</v>
      </c>
      <c r="C1912" s="509">
        <v>16</v>
      </c>
      <c r="D1912" s="509">
        <v>0</v>
      </c>
      <c r="E1912" s="509">
        <v>0</v>
      </c>
      <c r="G1912" s="509">
        <v>6</v>
      </c>
      <c r="H1912" s="509">
        <v>0</v>
      </c>
      <c r="K1912" s="509">
        <v>6</v>
      </c>
    </row>
    <row r="1913" spans="1:11" s="509" customFormat="1">
      <c r="A1913" s="508" t="s">
        <v>550</v>
      </c>
      <c r="B1913" s="509" t="s">
        <v>324</v>
      </c>
      <c r="C1913" s="509">
        <v>17</v>
      </c>
      <c r="D1913" s="509">
        <v>0</v>
      </c>
      <c r="E1913" s="509">
        <v>0</v>
      </c>
      <c r="G1913" s="509">
        <v>6</v>
      </c>
      <c r="H1913" s="509">
        <v>0</v>
      </c>
      <c r="K1913" s="509">
        <v>6</v>
      </c>
    </row>
    <row r="1914" spans="1:11" s="509" customFormat="1">
      <c r="A1914" s="508" t="s">
        <v>550</v>
      </c>
      <c r="B1914" s="509" t="s">
        <v>324</v>
      </c>
      <c r="C1914" s="509">
        <v>18</v>
      </c>
      <c r="D1914" s="509">
        <v>0</v>
      </c>
      <c r="E1914" s="509">
        <v>0</v>
      </c>
      <c r="G1914" s="509">
        <v>0</v>
      </c>
      <c r="H1914" s="509">
        <v>0</v>
      </c>
      <c r="K1914" s="509">
        <v>0</v>
      </c>
    </row>
    <row r="1915" spans="1:11" s="509" customFormat="1">
      <c r="A1915" s="508" t="s">
        <v>550</v>
      </c>
      <c r="B1915" s="509" t="s">
        <v>324</v>
      </c>
      <c r="C1915" s="509" t="s">
        <v>1024</v>
      </c>
      <c r="D1915" s="509">
        <v>0</v>
      </c>
      <c r="E1915" s="509">
        <v>0</v>
      </c>
      <c r="G1915" s="509">
        <v>0</v>
      </c>
      <c r="H1915" s="509">
        <v>0</v>
      </c>
      <c r="K1915" s="509">
        <v>0</v>
      </c>
    </row>
    <row r="1916" spans="1:11" s="509" customFormat="1">
      <c r="A1916" s="508" t="s">
        <v>550</v>
      </c>
      <c r="B1916" s="509" t="s">
        <v>324</v>
      </c>
      <c r="C1916" s="509" t="s">
        <v>1025</v>
      </c>
      <c r="D1916" s="509">
        <v>0</v>
      </c>
      <c r="E1916" s="509">
        <v>0</v>
      </c>
      <c r="G1916" s="509">
        <v>0</v>
      </c>
      <c r="H1916" s="509">
        <v>0</v>
      </c>
      <c r="K1916" s="509">
        <v>0</v>
      </c>
    </row>
    <row r="1917" spans="1:11" s="509" customFormat="1">
      <c r="A1917" s="508" t="s">
        <v>550</v>
      </c>
      <c r="B1917" s="509" t="s">
        <v>324</v>
      </c>
      <c r="C1917" s="509">
        <v>19</v>
      </c>
      <c r="D1917" s="509">
        <v>0</v>
      </c>
      <c r="E1917" s="509">
        <v>0</v>
      </c>
      <c r="G1917" s="509">
        <v>4</v>
      </c>
      <c r="H1917" s="509">
        <v>0</v>
      </c>
      <c r="K1917" s="509">
        <v>4</v>
      </c>
    </row>
    <row r="1918" spans="1:11" s="509" customFormat="1">
      <c r="A1918" s="508" t="s">
        <v>550</v>
      </c>
      <c r="B1918" s="509" t="s">
        <v>324</v>
      </c>
      <c r="C1918" s="509">
        <v>20</v>
      </c>
      <c r="D1918" s="509">
        <v>0</v>
      </c>
      <c r="E1918" s="509">
        <v>0</v>
      </c>
      <c r="G1918" s="509">
        <v>0</v>
      </c>
      <c r="H1918" s="509">
        <v>0</v>
      </c>
      <c r="K1918" s="509">
        <v>0</v>
      </c>
    </row>
    <row r="1919" spans="1:11" s="509" customFormat="1">
      <c r="A1919" s="508" t="s">
        <v>550</v>
      </c>
      <c r="B1919" s="509" t="s">
        <v>324</v>
      </c>
      <c r="C1919" s="509">
        <v>21</v>
      </c>
      <c r="D1919" s="509">
        <v>0</v>
      </c>
      <c r="E1919" s="509">
        <v>0</v>
      </c>
      <c r="G1919" s="509">
        <v>0</v>
      </c>
      <c r="H1919" s="509">
        <v>0</v>
      </c>
      <c r="K1919" s="509">
        <v>0</v>
      </c>
    </row>
    <row r="1920" spans="1:11" s="509" customFormat="1">
      <c r="A1920" s="508" t="s">
        <v>550</v>
      </c>
      <c r="B1920" s="509" t="s">
        <v>324</v>
      </c>
      <c r="C1920" s="509" t="s">
        <v>1026</v>
      </c>
      <c r="D1920" s="509">
        <v>0</v>
      </c>
      <c r="E1920" s="509">
        <v>0</v>
      </c>
      <c r="G1920" s="509">
        <v>0</v>
      </c>
      <c r="H1920" s="509">
        <v>0</v>
      </c>
      <c r="K1920" s="509">
        <v>0</v>
      </c>
    </row>
    <row r="1921" spans="1:11" s="509" customFormat="1">
      <c r="A1921" s="508" t="s">
        <v>550</v>
      </c>
      <c r="B1921" s="509" t="s">
        <v>324</v>
      </c>
      <c r="C1921" s="509" t="s">
        <v>1027</v>
      </c>
      <c r="D1921" s="509">
        <v>0</v>
      </c>
      <c r="E1921" s="509">
        <v>0</v>
      </c>
      <c r="G1921" s="509">
        <v>0</v>
      </c>
      <c r="H1921" s="509">
        <v>0</v>
      </c>
      <c r="K1921" s="509">
        <v>0</v>
      </c>
    </row>
    <row r="1922" spans="1:11" s="509" customFormat="1">
      <c r="A1922" s="508" t="s">
        <v>550</v>
      </c>
      <c r="B1922" s="509" t="s">
        <v>324</v>
      </c>
      <c r="C1922" s="509" t="s">
        <v>1028</v>
      </c>
      <c r="D1922" s="509">
        <v>0</v>
      </c>
      <c r="E1922" s="509">
        <v>0</v>
      </c>
      <c r="G1922" s="509">
        <v>0</v>
      </c>
      <c r="H1922" s="509">
        <v>0</v>
      </c>
      <c r="K1922" s="509">
        <v>0</v>
      </c>
    </row>
    <row r="1923" spans="1:11" s="509" customFormat="1">
      <c r="A1923" s="508" t="s">
        <v>550</v>
      </c>
      <c r="B1923" s="509" t="s">
        <v>324</v>
      </c>
      <c r="C1923" s="509">
        <v>22</v>
      </c>
      <c r="D1923" s="509">
        <v>0</v>
      </c>
      <c r="E1923" s="509">
        <v>0</v>
      </c>
      <c r="G1923" s="509">
        <v>4</v>
      </c>
      <c r="H1923" s="509">
        <v>0</v>
      </c>
      <c r="K1923" s="509">
        <v>4</v>
      </c>
    </row>
    <row r="1924" spans="1:11" s="509" customFormat="1">
      <c r="A1924" s="508" t="s">
        <v>550</v>
      </c>
      <c r="B1924" s="509" t="s">
        <v>324</v>
      </c>
      <c r="C1924" s="509">
        <v>23</v>
      </c>
      <c r="D1924" s="509">
        <v>2</v>
      </c>
      <c r="E1924" s="509">
        <v>0</v>
      </c>
      <c r="G1924" s="509">
        <v>1</v>
      </c>
      <c r="H1924" s="509">
        <v>0</v>
      </c>
      <c r="K1924" s="509">
        <v>3</v>
      </c>
    </row>
    <row r="1925" spans="1:11" s="509" customFormat="1">
      <c r="A1925" s="508" t="s">
        <v>550</v>
      </c>
      <c r="B1925" s="509" t="s">
        <v>324</v>
      </c>
      <c r="C1925" s="509" t="s">
        <v>1029</v>
      </c>
      <c r="D1925" s="509">
        <v>0</v>
      </c>
      <c r="E1925" s="509">
        <v>0</v>
      </c>
      <c r="G1925" s="509">
        <v>3</v>
      </c>
      <c r="H1925" s="509">
        <v>0</v>
      </c>
      <c r="K1925" s="509">
        <v>3</v>
      </c>
    </row>
    <row r="1926" spans="1:11" s="509" customFormat="1">
      <c r="A1926" s="508" t="s">
        <v>550</v>
      </c>
      <c r="B1926" s="509" t="s">
        <v>324</v>
      </c>
      <c r="C1926" s="509">
        <v>24</v>
      </c>
      <c r="D1926" s="509">
        <v>1</v>
      </c>
      <c r="E1926" s="509">
        <v>1</v>
      </c>
      <c r="G1926" s="509">
        <v>1</v>
      </c>
      <c r="H1926" s="509">
        <v>0</v>
      </c>
      <c r="K1926" s="509">
        <v>2</v>
      </c>
    </row>
    <row r="1927" spans="1:11" s="509" customFormat="1">
      <c r="A1927" s="508" t="s">
        <v>550</v>
      </c>
      <c r="B1927" s="509" t="s">
        <v>324</v>
      </c>
      <c r="C1927" s="509">
        <v>25</v>
      </c>
    </row>
    <row r="1928" spans="1:11" s="509" customFormat="1">
      <c r="A1928" s="508" t="s">
        <v>550</v>
      </c>
      <c r="B1928" s="509" t="s">
        <v>324</v>
      </c>
      <c r="C1928" s="509">
        <v>26</v>
      </c>
      <c r="D1928" s="509">
        <v>2</v>
      </c>
      <c r="E1928" s="509">
        <v>2</v>
      </c>
      <c r="G1928" s="509">
        <v>0</v>
      </c>
      <c r="H1928" s="509">
        <v>0</v>
      </c>
      <c r="K1928" s="509">
        <v>2</v>
      </c>
    </row>
    <row r="1929" spans="1:11" s="509" customFormat="1">
      <c r="A1929" s="508" t="s">
        <v>550</v>
      </c>
      <c r="B1929" s="509" t="s">
        <v>324</v>
      </c>
      <c r="C1929" s="509">
        <v>27</v>
      </c>
      <c r="D1929" s="509">
        <v>5</v>
      </c>
      <c r="E1929" s="509">
        <v>4</v>
      </c>
      <c r="G1929" s="509">
        <v>2</v>
      </c>
      <c r="H1929" s="509">
        <v>0</v>
      </c>
      <c r="K1929" s="509">
        <v>7</v>
      </c>
    </row>
    <row r="1930" spans="1:11" s="509" customFormat="1">
      <c r="A1930" s="508" t="s">
        <v>550</v>
      </c>
      <c r="B1930" s="509" t="s">
        <v>324</v>
      </c>
      <c r="C1930" s="509">
        <v>28</v>
      </c>
      <c r="D1930" s="509">
        <v>0</v>
      </c>
      <c r="E1930" s="509">
        <v>0</v>
      </c>
      <c r="G1930" s="509">
        <v>0</v>
      </c>
      <c r="H1930" s="509">
        <v>0</v>
      </c>
      <c r="K1930" s="509">
        <v>0</v>
      </c>
    </row>
    <row r="1931" spans="1:11" s="509" customFormat="1">
      <c r="A1931" s="508" t="s">
        <v>550</v>
      </c>
      <c r="B1931" s="509" t="s">
        <v>324</v>
      </c>
      <c r="C1931" s="509">
        <v>29</v>
      </c>
      <c r="D1931" s="509">
        <v>0</v>
      </c>
      <c r="E1931" s="509">
        <v>0</v>
      </c>
      <c r="G1931" s="509">
        <v>0</v>
      </c>
      <c r="H1931" s="509">
        <v>0</v>
      </c>
      <c r="K1931" s="509">
        <v>0</v>
      </c>
    </row>
    <row r="1932" spans="1:11" s="509" customFormat="1">
      <c r="A1932" s="508" t="s">
        <v>550</v>
      </c>
      <c r="B1932" s="509" t="s">
        <v>324</v>
      </c>
      <c r="C1932" s="509">
        <v>30</v>
      </c>
      <c r="D1932" s="509">
        <v>0</v>
      </c>
      <c r="E1932" s="509">
        <v>0</v>
      </c>
      <c r="G1932" s="509">
        <v>0</v>
      </c>
      <c r="H1932" s="509">
        <v>0</v>
      </c>
      <c r="K1932" s="509">
        <v>0</v>
      </c>
    </row>
    <row r="1933" spans="1:11" s="509" customFormat="1">
      <c r="A1933" s="508" t="s">
        <v>550</v>
      </c>
      <c r="B1933" s="509" t="s">
        <v>324</v>
      </c>
      <c r="C1933" s="509">
        <v>31</v>
      </c>
      <c r="D1933" s="509">
        <v>0</v>
      </c>
      <c r="E1933" s="509">
        <v>0</v>
      </c>
      <c r="G1933" s="509">
        <v>0</v>
      </c>
      <c r="H1933" s="509">
        <v>0</v>
      </c>
      <c r="K1933" s="509">
        <v>0</v>
      </c>
    </row>
    <row r="1934" spans="1:11" s="509" customFormat="1">
      <c r="A1934" s="508" t="s">
        <v>550</v>
      </c>
      <c r="B1934" s="509" t="s">
        <v>324</v>
      </c>
      <c r="C1934" s="509">
        <v>32</v>
      </c>
      <c r="D1934" s="509">
        <v>2</v>
      </c>
      <c r="E1934" s="509">
        <v>0</v>
      </c>
      <c r="G1934" s="509">
        <v>0</v>
      </c>
      <c r="H1934" s="509">
        <v>0</v>
      </c>
      <c r="K1934" s="509">
        <v>2</v>
      </c>
    </row>
    <row r="1935" spans="1:11" s="509" customFormat="1">
      <c r="A1935" s="508" t="s">
        <v>550</v>
      </c>
      <c r="B1935" s="509" t="s">
        <v>324</v>
      </c>
      <c r="C1935" s="509">
        <v>33</v>
      </c>
      <c r="D1935" s="509">
        <v>1</v>
      </c>
      <c r="E1935" s="509">
        <v>0</v>
      </c>
      <c r="G1935" s="509">
        <v>0</v>
      </c>
      <c r="H1935" s="509">
        <v>0</v>
      </c>
      <c r="K1935" s="509">
        <v>1</v>
      </c>
    </row>
    <row r="1936" spans="1:11" s="509" customFormat="1">
      <c r="A1936" s="508" t="s">
        <v>550</v>
      </c>
      <c r="B1936" s="509" t="s">
        <v>324</v>
      </c>
      <c r="C1936" s="509">
        <v>34</v>
      </c>
      <c r="D1936" s="509">
        <v>0</v>
      </c>
      <c r="E1936" s="509">
        <v>0</v>
      </c>
      <c r="G1936" s="509">
        <v>0</v>
      </c>
      <c r="H1936" s="509">
        <v>0</v>
      </c>
      <c r="K1936" s="509">
        <v>0</v>
      </c>
    </row>
    <row r="1937" spans="1:11" s="509" customFormat="1">
      <c r="A1937" s="508" t="s">
        <v>550</v>
      </c>
      <c r="B1937" s="509" t="s">
        <v>324</v>
      </c>
      <c r="C1937" s="509">
        <v>35</v>
      </c>
      <c r="D1937" s="509">
        <v>0</v>
      </c>
      <c r="E1937" s="509">
        <v>0</v>
      </c>
      <c r="G1937" s="509">
        <v>0</v>
      </c>
      <c r="H1937" s="509">
        <v>0</v>
      </c>
      <c r="K1937" s="509">
        <v>0</v>
      </c>
    </row>
    <row r="1938" spans="1:11" s="509" customFormat="1">
      <c r="A1938" s="508" t="s">
        <v>550</v>
      </c>
      <c r="B1938" s="509" t="s">
        <v>324</v>
      </c>
      <c r="C1938" s="509">
        <v>36</v>
      </c>
      <c r="D1938" s="509">
        <v>0</v>
      </c>
      <c r="E1938" s="509">
        <v>0</v>
      </c>
      <c r="G1938" s="509">
        <v>0</v>
      </c>
      <c r="H1938" s="509">
        <v>0</v>
      </c>
      <c r="K1938" s="509">
        <v>0</v>
      </c>
    </row>
    <row r="1939" spans="1:11" s="509" customFormat="1">
      <c r="A1939" s="508" t="s">
        <v>550</v>
      </c>
      <c r="B1939" s="509" t="s">
        <v>324</v>
      </c>
      <c r="C1939" s="509">
        <v>37</v>
      </c>
      <c r="D1939" s="509">
        <v>0</v>
      </c>
      <c r="E1939" s="509">
        <v>0</v>
      </c>
      <c r="G1939" s="509">
        <v>1</v>
      </c>
      <c r="H1939" s="509">
        <v>1</v>
      </c>
      <c r="K1939" s="509">
        <v>1</v>
      </c>
    </row>
    <row r="1940" spans="1:11" s="509" customFormat="1">
      <c r="A1940" s="508" t="s">
        <v>550</v>
      </c>
      <c r="B1940" s="509" t="s">
        <v>324</v>
      </c>
      <c r="C1940" s="509">
        <v>38</v>
      </c>
      <c r="D1940" s="509">
        <v>0</v>
      </c>
      <c r="E1940" s="509">
        <v>0</v>
      </c>
      <c r="G1940" s="509">
        <v>0</v>
      </c>
      <c r="H1940" s="509">
        <v>0</v>
      </c>
      <c r="K1940" s="509">
        <v>0</v>
      </c>
    </row>
    <row r="1941" spans="1:11" s="509" customFormat="1">
      <c r="A1941" s="508" t="s">
        <v>550</v>
      </c>
      <c r="B1941" s="509" t="s">
        <v>324</v>
      </c>
      <c r="C1941" s="509" t="s">
        <v>1030</v>
      </c>
      <c r="D1941" s="509">
        <v>0</v>
      </c>
      <c r="E1941" s="509">
        <v>0</v>
      </c>
      <c r="G1941" s="509">
        <v>0</v>
      </c>
      <c r="H1941" s="509">
        <v>0</v>
      </c>
      <c r="K1941" s="509">
        <v>0</v>
      </c>
    </row>
    <row r="1942" spans="1:11" s="509" customFormat="1">
      <c r="A1942" s="508" t="s">
        <v>550</v>
      </c>
      <c r="B1942" s="509" t="s">
        <v>324</v>
      </c>
      <c r="C1942" s="509">
        <v>39</v>
      </c>
      <c r="D1942" s="509">
        <v>0</v>
      </c>
      <c r="E1942" s="509">
        <v>0</v>
      </c>
      <c r="G1942" s="509">
        <v>0</v>
      </c>
      <c r="H1942" s="509">
        <v>0</v>
      </c>
      <c r="K1942" s="509">
        <v>0</v>
      </c>
    </row>
    <row r="1943" spans="1:11" s="509" customFormat="1">
      <c r="A1943" s="508" t="s">
        <v>550</v>
      </c>
      <c r="B1943" s="509" t="s">
        <v>324</v>
      </c>
      <c r="C1943" s="509">
        <v>40</v>
      </c>
      <c r="D1943" s="509">
        <v>0</v>
      </c>
      <c r="E1943" s="509">
        <v>0</v>
      </c>
      <c r="G1943" s="509">
        <v>0</v>
      </c>
      <c r="H1943" s="509">
        <v>0</v>
      </c>
      <c r="K1943" s="509">
        <v>0</v>
      </c>
    </row>
    <row r="1944" spans="1:11" s="509" customFormat="1">
      <c r="A1944" s="508" t="s">
        <v>550</v>
      </c>
      <c r="B1944" s="509" t="s">
        <v>324</v>
      </c>
      <c r="C1944" s="509">
        <v>41</v>
      </c>
      <c r="D1944" s="509">
        <v>0</v>
      </c>
      <c r="E1944" s="509">
        <v>0</v>
      </c>
      <c r="G1944" s="509">
        <v>0</v>
      </c>
      <c r="H1944" s="509">
        <v>0</v>
      </c>
      <c r="K1944" s="509">
        <v>0</v>
      </c>
    </row>
    <row r="1945" spans="1:11" s="509" customFormat="1">
      <c r="A1945" s="508" t="s">
        <v>550</v>
      </c>
      <c r="B1945" s="509" t="s">
        <v>324</v>
      </c>
      <c r="C1945" s="509">
        <v>42</v>
      </c>
      <c r="D1945" s="509">
        <v>0</v>
      </c>
      <c r="E1945" s="509">
        <v>0</v>
      </c>
      <c r="G1945" s="509">
        <v>0</v>
      </c>
      <c r="H1945" s="509">
        <v>0</v>
      </c>
      <c r="K1945" s="509">
        <v>0</v>
      </c>
    </row>
    <row r="1946" spans="1:11" s="509" customFormat="1">
      <c r="A1946" s="508" t="s">
        <v>550</v>
      </c>
      <c r="B1946" s="509" t="s">
        <v>324</v>
      </c>
      <c r="C1946" s="509">
        <v>43</v>
      </c>
      <c r="D1946" s="509">
        <v>0</v>
      </c>
      <c r="E1946" s="509">
        <v>0</v>
      </c>
      <c r="G1946" s="509">
        <v>0</v>
      </c>
      <c r="H1946" s="509">
        <v>0</v>
      </c>
      <c r="K1946" s="509">
        <v>0</v>
      </c>
    </row>
    <row r="1947" spans="1:11" s="509" customFormat="1">
      <c r="A1947" s="508" t="s">
        <v>550</v>
      </c>
      <c r="B1947" s="509" t="s">
        <v>324</v>
      </c>
      <c r="C1947" s="509">
        <v>44</v>
      </c>
      <c r="D1947" s="509">
        <v>0</v>
      </c>
      <c r="E1947" s="509">
        <v>0</v>
      </c>
      <c r="G1947" s="509">
        <v>0</v>
      </c>
      <c r="H1947" s="509">
        <v>0</v>
      </c>
      <c r="K1947" s="509">
        <v>0</v>
      </c>
    </row>
    <row r="1948" spans="1:11" s="509" customFormat="1">
      <c r="A1948" s="508" t="s">
        <v>550</v>
      </c>
      <c r="B1948" s="509" t="s">
        <v>324</v>
      </c>
      <c r="C1948" s="509">
        <v>45</v>
      </c>
      <c r="D1948" s="509">
        <v>0</v>
      </c>
      <c r="E1948" s="509">
        <v>0</v>
      </c>
      <c r="G1948" s="509">
        <v>0</v>
      </c>
      <c r="H1948" s="509">
        <v>0</v>
      </c>
      <c r="K1948" s="509">
        <v>0</v>
      </c>
    </row>
    <row r="1949" spans="1:11" s="509" customFormat="1">
      <c r="A1949" s="508" t="s">
        <v>550</v>
      </c>
      <c r="B1949" s="509" t="s">
        <v>324</v>
      </c>
      <c r="C1949" s="509">
        <v>46</v>
      </c>
      <c r="D1949" s="509">
        <v>9</v>
      </c>
      <c r="E1949" s="509">
        <v>8</v>
      </c>
      <c r="G1949" s="509">
        <v>0</v>
      </c>
      <c r="H1949" s="509">
        <v>0</v>
      </c>
      <c r="K1949" s="509">
        <v>9</v>
      </c>
    </row>
    <row r="1950" spans="1:11" s="509" customFormat="1">
      <c r="A1950" s="508" t="s">
        <v>550</v>
      </c>
      <c r="B1950" s="509" t="s">
        <v>324</v>
      </c>
      <c r="C1950" s="509">
        <v>47</v>
      </c>
      <c r="D1950" s="509">
        <v>2</v>
      </c>
      <c r="E1950" s="509">
        <v>1</v>
      </c>
      <c r="G1950" s="509">
        <v>0</v>
      </c>
      <c r="H1950" s="509">
        <v>0</v>
      </c>
      <c r="K1950" s="509">
        <v>2</v>
      </c>
    </row>
    <row r="1951" spans="1:11" s="509" customFormat="1">
      <c r="A1951" s="508" t="s">
        <v>550</v>
      </c>
      <c r="B1951" s="509" t="s">
        <v>324</v>
      </c>
      <c r="C1951" s="509">
        <v>48</v>
      </c>
      <c r="D1951" s="509">
        <v>0</v>
      </c>
      <c r="E1951" s="509">
        <v>0</v>
      </c>
      <c r="G1951" s="509">
        <v>0</v>
      </c>
      <c r="H1951" s="509">
        <v>0</v>
      </c>
      <c r="K1951" s="509">
        <v>0</v>
      </c>
    </row>
    <row r="1952" spans="1:11" s="509" customFormat="1">
      <c r="A1952" s="508" t="s">
        <v>550</v>
      </c>
      <c r="B1952" s="509" t="s">
        <v>324</v>
      </c>
      <c r="C1952" s="509">
        <v>49</v>
      </c>
      <c r="D1952" s="509">
        <v>0</v>
      </c>
      <c r="E1952" s="509">
        <v>0</v>
      </c>
      <c r="G1952" s="509">
        <v>0</v>
      </c>
      <c r="H1952" s="509">
        <v>0</v>
      </c>
      <c r="K1952" s="509">
        <v>0</v>
      </c>
    </row>
    <row r="1953" spans="1:11" s="509" customFormat="1">
      <c r="A1953" s="508" t="s">
        <v>550</v>
      </c>
      <c r="B1953" s="509" t="s">
        <v>324</v>
      </c>
      <c r="C1953" s="509">
        <v>50</v>
      </c>
      <c r="D1953" s="509">
        <v>0</v>
      </c>
      <c r="E1953" s="509">
        <v>0</v>
      </c>
      <c r="G1953" s="509">
        <v>0</v>
      </c>
      <c r="H1953" s="509">
        <v>0</v>
      </c>
      <c r="K1953" s="509">
        <v>0</v>
      </c>
    </row>
    <row r="1954" spans="1:11" s="509" customFormat="1">
      <c r="A1954" s="508" t="s">
        <v>550</v>
      </c>
      <c r="B1954" s="509" t="s">
        <v>324</v>
      </c>
      <c r="C1954" s="509">
        <v>51</v>
      </c>
      <c r="D1954" s="509">
        <v>0</v>
      </c>
      <c r="E1954" s="509">
        <v>0</v>
      </c>
      <c r="G1954" s="509">
        <v>0</v>
      </c>
      <c r="H1954" s="509">
        <v>0</v>
      </c>
      <c r="K1954" s="509">
        <v>0</v>
      </c>
    </row>
    <row r="1955" spans="1:11" s="509" customFormat="1">
      <c r="A1955" s="508" t="s">
        <v>550</v>
      </c>
      <c r="B1955" s="509" t="s">
        <v>324</v>
      </c>
      <c r="C1955" s="509" t="s">
        <v>1031</v>
      </c>
      <c r="D1955" s="509">
        <v>0</v>
      </c>
      <c r="E1955" s="509">
        <v>0</v>
      </c>
      <c r="G1955" s="509">
        <v>0</v>
      </c>
      <c r="H1955" s="509">
        <v>0</v>
      </c>
      <c r="K1955" s="509">
        <v>0</v>
      </c>
    </row>
    <row r="1956" spans="1:11" s="509" customFormat="1">
      <c r="A1956" s="508" t="s">
        <v>550</v>
      </c>
      <c r="B1956" s="509" t="s">
        <v>324</v>
      </c>
      <c r="C1956" s="509" t="s">
        <v>1032</v>
      </c>
      <c r="D1956" s="509">
        <v>0</v>
      </c>
      <c r="E1956" s="509">
        <v>0</v>
      </c>
      <c r="G1956" s="509">
        <v>0</v>
      </c>
      <c r="H1956" s="509">
        <v>0</v>
      </c>
      <c r="K1956" s="509">
        <v>0</v>
      </c>
    </row>
    <row r="1957" spans="1:11" s="509" customFormat="1">
      <c r="A1957" s="508" t="s">
        <v>550</v>
      </c>
      <c r="B1957" s="509" t="s">
        <v>324</v>
      </c>
      <c r="C1957" s="509">
        <v>52</v>
      </c>
      <c r="D1957" s="509">
        <v>0</v>
      </c>
      <c r="E1957" s="509">
        <v>0</v>
      </c>
      <c r="G1957" s="509">
        <v>0</v>
      </c>
      <c r="H1957" s="509">
        <v>0</v>
      </c>
      <c r="K1957" s="509">
        <v>0</v>
      </c>
    </row>
    <row r="1958" spans="1:11" s="509" customFormat="1">
      <c r="A1958" s="508" t="s">
        <v>550</v>
      </c>
      <c r="B1958" s="509" t="s">
        <v>324</v>
      </c>
      <c r="C1958" s="509">
        <v>53</v>
      </c>
      <c r="D1958" s="509">
        <v>1</v>
      </c>
      <c r="E1958" s="509">
        <v>1</v>
      </c>
      <c r="G1958" s="509">
        <v>1</v>
      </c>
      <c r="H1958" s="509">
        <v>1</v>
      </c>
      <c r="K1958" s="509">
        <v>2</v>
      </c>
    </row>
    <row r="1959" spans="1:11" s="509" customFormat="1">
      <c r="A1959" s="508" t="s">
        <v>550</v>
      </c>
      <c r="B1959" s="509" t="s">
        <v>324</v>
      </c>
      <c r="C1959" s="509">
        <v>54</v>
      </c>
      <c r="D1959" s="509">
        <v>1</v>
      </c>
      <c r="E1959" s="509">
        <v>0</v>
      </c>
      <c r="G1959" s="509">
        <v>6</v>
      </c>
      <c r="H1959" s="509">
        <v>0</v>
      </c>
      <c r="K1959" s="509">
        <v>7</v>
      </c>
    </row>
    <row r="1960" spans="1:11" s="509" customFormat="1">
      <c r="A1960" s="508" t="s">
        <v>550</v>
      </c>
      <c r="B1960" s="509" t="s">
        <v>324</v>
      </c>
      <c r="C1960" s="509">
        <v>55</v>
      </c>
      <c r="D1960" s="509">
        <v>1</v>
      </c>
      <c r="E1960" s="509">
        <v>0</v>
      </c>
      <c r="G1960" s="509">
        <v>8</v>
      </c>
      <c r="H1960" s="509">
        <v>0</v>
      </c>
      <c r="K1960" s="509">
        <v>9</v>
      </c>
    </row>
    <row r="1961" spans="1:11" s="509" customFormat="1">
      <c r="A1961" s="508" t="s">
        <v>550</v>
      </c>
      <c r="B1961" s="509" t="s">
        <v>324</v>
      </c>
      <c r="C1961" s="509">
        <v>56</v>
      </c>
      <c r="D1961" s="509">
        <v>0</v>
      </c>
      <c r="E1961" s="509">
        <v>0</v>
      </c>
      <c r="G1961" s="509">
        <v>0</v>
      </c>
      <c r="H1961" s="509">
        <v>0</v>
      </c>
      <c r="K1961" s="509">
        <v>0</v>
      </c>
    </row>
    <row r="1962" spans="1:11" s="509" customFormat="1">
      <c r="A1962" s="508" t="s">
        <v>550</v>
      </c>
      <c r="B1962" s="509" t="s">
        <v>324</v>
      </c>
      <c r="C1962" s="509">
        <v>57</v>
      </c>
      <c r="D1962" s="509">
        <v>0</v>
      </c>
      <c r="E1962" s="509">
        <v>0</v>
      </c>
      <c r="G1962" s="509">
        <v>0</v>
      </c>
      <c r="H1962" s="509">
        <v>0</v>
      </c>
      <c r="K1962" s="509">
        <v>0</v>
      </c>
    </row>
    <row r="1963" spans="1:11" s="509" customFormat="1">
      <c r="A1963" s="508" t="s">
        <v>550</v>
      </c>
      <c r="B1963" s="509" t="s">
        <v>324</v>
      </c>
      <c r="C1963" s="509">
        <v>58</v>
      </c>
      <c r="D1963" s="509">
        <v>0</v>
      </c>
      <c r="E1963" s="509">
        <v>0</v>
      </c>
      <c r="G1963" s="509">
        <v>0</v>
      </c>
      <c r="H1963" s="509">
        <v>0</v>
      </c>
      <c r="K1963" s="509">
        <v>0</v>
      </c>
    </row>
    <row r="1964" spans="1:11" s="509" customFormat="1">
      <c r="A1964" s="508" t="s">
        <v>550</v>
      </c>
      <c r="B1964" s="509" t="s">
        <v>324</v>
      </c>
      <c r="C1964" s="509">
        <v>59</v>
      </c>
      <c r="D1964" s="509">
        <v>2</v>
      </c>
      <c r="E1964" s="509">
        <v>0</v>
      </c>
      <c r="G1964" s="509">
        <v>4</v>
      </c>
      <c r="H1964" s="509">
        <v>0</v>
      </c>
      <c r="K1964" s="509">
        <v>6</v>
      </c>
    </row>
    <row r="1965" spans="1:11" s="509" customFormat="1">
      <c r="A1965" s="508" t="s">
        <v>550</v>
      </c>
      <c r="B1965" s="509" t="s">
        <v>324</v>
      </c>
      <c r="C1965" s="509">
        <v>60</v>
      </c>
      <c r="D1965" s="509">
        <v>0</v>
      </c>
      <c r="E1965" s="509">
        <v>0</v>
      </c>
      <c r="G1965" s="509">
        <v>3</v>
      </c>
      <c r="H1965" s="509">
        <v>0</v>
      </c>
      <c r="K1965" s="509">
        <v>3</v>
      </c>
    </row>
    <row r="1966" spans="1:11" s="509" customFormat="1">
      <c r="A1966" s="508" t="s">
        <v>550</v>
      </c>
      <c r="B1966" s="509" t="s">
        <v>324</v>
      </c>
      <c r="C1966" s="509">
        <v>61</v>
      </c>
      <c r="D1966" s="509">
        <v>0</v>
      </c>
      <c r="E1966" s="509">
        <v>0</v>
      </c>
      <c r="G1966" s="509">
        <v>0</v>
      </c>
      <c r="H1966" s="509">
        <v>0</v>
      </c>
      <c r="K1966" s="509">
        <v>0</v>
      </c>
    </row>
    <row r="1967" spans="1:11" s="509" customFormat="1">
      <c r="A1967" s="508" t="s">
        <v>550</v>
      </c>
      <c r="B1967" s="509" t="s">
        <v>324</v>
      </c>
      <c r="C1967" s="509">
        <v>62</v>
      </c>
      <c r="D1967" s="509">
        <v>3</v>
      </c>
      <c r="E1967" s="509">
        <v>3</v>
      </c>
      <c r="G1967" s="509">
        <v>2</v>
      </c>
      <c r="H1967" s="509">
        <v>2</v>
      </c>
      <c r="K1967" s="509">
        <v>5</v>
      </c>
    </row>
    <row r="1968" spans="1:11" s="509" customFormat="1">
      <c r="A1968" s="508" t="s">
        <v>550</v>
      </c>
      <c r="B1968" s="509" t="s">
        <v>324</v>
      </c>
      <c r="C1968" s="509">
        <v>63</v>
      </c>
      <c r="D1968" s="509">
        <v>7</v>
      </c>
      <c r="E1968" s="509">
        <v>5</v>
      </c>
      <c r="G1968" s="509">
        <v>12</v>
      </c>
      <c r="H1968" s="509">
        <v>6</v>
      </c>
      <c r="K1968" s="509">
        <v>19</v>
      </c>
    </row>
    <row r="1969" spans="1:11" s="509" customFormat="1">
      <c r="A1969" s="508" t="s">
        <v>550</v>
      </c>
      <c r="B1969" s="509" t="s">
        <v>324</v>
      </c>
      <c r="C1969" s="509" t="s">
        <v>1033</v>
      </c>
      <c r="D1969" s="509">
        <v>0</v>
      </c>
      <c r="E1969" s="509">
        <v>0</v>
      </c>
      <c r="G1969" s="509">
        <v>0</v>
      </c>
      <c r="H1969" s="509">
        <v>0</v>
      </c>
      <c r="K1969" s="509">
        <v>0</v>
      </c>
    </row>
    <row r="1970" spans="1:11" s="509" customFormat="1">
      <c r="A1970" s="508" t="s">
        <v>550</v>
      </c>
      <c r="B1970" s="509" t="s">
        <v>324</v>
      </c>
      <c r="C1970" s="509" t="s">
        <v>1034</v>
      </c>
      <c r="D1970" s="509">
        <v>2</v>
      </c>
      <c r="E1970" s="509">
        <v>0</v>
      </c>
      <c r="G1970" s="509">
        <v>0</v>
      </c>
      <c r="H1970" s="509">
        <v>0</v>
      </c>
      <c r="K1970" s="509">
        <v>2</v>
      </c>
    </row>
    <row r="1971" spans="1:11" s="509" customFormat="1">
      <c r="A1971" s="508" t="s">
        <v>550</v>
      </c>
      <c r="B1971" s="509" t="s">
        <v>324</v>
      </c>
      <c r="C1971" s="509">
        <v>64</v>
      </c>
      <c r="D1971" s="509">
        <v>0</v>
      </c>
      <c r="E1971" s="509">
        <v>0</v>
      </c>
      <c r="G1971" s="509">
        <v>0</v>
      </c>
      <c r="H1971" s="509">
        <v>0</v>
      </c>
      <c r="K1971" s="509">
        <v>0</v>
      </c>
    </row>
    <row r="1972" spans="1:11" s="509" customFormat="1">
      <c r="A1972" s="508" t="s">
        <v>550</v>
      </c>
      <c r="B1972" s="509" t="s">
        <v>324</v>
      </c>
      <c r="C1972" s="509" t="s">
        <v>1035</v>
      </c>
      <c r="D1972" s="509">
        <v>2</v>
      </c>
      <c r="E1972" s="509">
        <v>0</v>
      </c>
      <c r="G1972" s="509">
        <v>4</v>
      </c>
      <c r="H1972" s="509">
        <v>0</v>
      </c>
      <c r="K1972" s="509">
        <v>6</v>
      </c>
    </row>
    <row r="1973" spans="1:11" s="509" customFormat="1">
      <c r="A1973" s="508" t="s">
        <v>550</v>
      </c>
      <c r="B1973" s="509" t="s">
        <v>324</v>
      </c>
      <c r="C1973" s="509">
        <v>65</v>
      </c>
      <c r="D1973" s="509">
        <v>3</v>
      </c>
      <c r="E1973" s="509">
        <v>1</v>
      </c>
      <c r="G1973" s="509">
        <v>12</v>
      </c>
      <c r="H1973" s="509">
        <v>4</v>
      </c>
      <c r="K1973" s="509">
        <v>15</v>
      </c>
    </row>
    <row r="1974" spans="1:11" s="509" customFormat="1">
      <c r="A1974" s="508" t="s">
        <v>550</v>
      </c>
      <c r="B1974" s="509" t="s">
        <v>324</v>
      </c>
      <c r="C1974" s="509">
        <v>66</v>
      </c>
      <c r="D1974" s="509">
        <v>3</v>
      </c>
      <c r="E1974" s="509">
        <v>3</v>
      </c>
      <c r="G1974" s="509">
        <v>5</v>
      </c>
      <c r="H1974" s="509">
        <v>5</v>
      </c>
      <c r="K1974" s="509">
        <v>8</v>
      </c>
    </row>
    <row r="1975" spans="1:11" s="509" customFormat="1">
      <c r="A1975" s="508" t="s">
        <v>550</v>
      </c>
      <c r="B1975" s="509" t="s">
        <v>324</v>
      </c>
      <c r="C1975" s="509" t="s">
        <v>1036</v>
      </c>
      <c r="D1975" s="509">
        <v>0</v>
      </c>
      <c r="E1975" s="509">
        <v>0</v>
      </c>
      <c r="G1975" s="509">
        <v>0</v>
      </c>
      <c r="K1975" s="509">
        <v>0</v>
      </c>
    </row>
    <row r="1976" spans="1:11" s="509" customFormat="1">
      <c r="A1976" s="508" t="s">
        <v>550</v>
      </c>
      <c r="B1976" s="509" t="s">
        <v>324</v>
      </c>
      <c r="C1976" s="509" t="s">
        <v>1037</v>
      </c>
      <c r="D1976" s="509">
        <v>25</v>
      </c>
      <c r="E1976" s="509">
        <v>0</v>
      </c>
      <c r="G1976" s="509">
        <v>73</v>
      </c>
      <c r="H1976" s="509">
        <v>0</v>
      </c>
      <c r="K1976" s="509">
        <v>98</v>
      </c>
    </row>
    <row r="1977" spans="1:11" s="509" customFormat="1">
      <c r="A1977" s="508" t="s">
        <v>550</v>
      </c>
      <c r="B1977" s="509" t="s">
        <v>324</v>
      </c>
      <c r="C1977" s="509" t="s">
        <v>1038</v>
      </c>
      <c r="D1977" s="509">
        <v>4</v>
      </c>
      <c r="E1977" s="509">
        <v>0</v>
      </c>
      <c r="G1977" s="509">
        <v>2</v>
      </c>
      <c r="H1977" s="509">
        <v>0</v>
      </c>
      <c r="K1977" s="509">
        <v>6</v>
      </c>
    </row>
    <row r="1978" spans="1:11" s="509" customFormat="1">
      <c r="A1978" s="508" t="s">
        <v>550</v>
      </c>
      <c r="B1978" s="509" t="s">
        <v>324</v>
      </c>
      <c r="C1978" s="509" t="s">
        <v>1039</v>
      </c>
      <c r="D1978" s="509">
        <v>1</v>
      </c>
      <c r="E1978" s="509">
        <v>0</v>
      </c>
      <c r="G1978" s="509">
        <v>1</v>
      </c>
      <c r="H1978" s="509">
        <v>0</v>
      </c>
      <c r="K1978" s="509">
        <v>2</v>
      </c>
    </row>
    <row r="1979" spans="1:11" s="509" customFormat="1">
      <c r="A1979" s="508" t="s">
        <v>550</v>
      </c>
      <c r="B1979" s="509" t="s">
        <v>324</v>
      </c>
      <c r="C1979" s="509" t="s">
        <v>1040</v>
      </c>
      <c r="D1979" s="509">
        <v>4</v>
      </c>
      <c r="E1979" s="509">
        <v>0</v>
      </c>
      <c r="G1979" s="509">
        <v>4</v>
      </c>
      <c r="H1979" s="509">
        <v>0</v>
      </c>
      <c r="K1979" s="509">
        <v>8</v>
      </c>
    </row>
    <row r="1980" spans="1:11" s="509" customFormat="1">
      <c r="A1980" s="508" t="s">
        <v>550</v>
      </c>
      <c r="B1980" s="509" t="s">
        <v>324</v>
      </c>
      <c r="C1980" s="509" t="s">
        <v>1041</v>
      </c>
      <c r="D1980" s="509">
        <v>0</v>
      </c>
      <c r="E1980" s="509">
        <v>0</v>
      </c>
      <c r="G1980" s="509">
        <v>0</v>
      </c>
      <c r="H1980" s="509">
        <v>0</v>
      </c>
      <c r="K1980" s="509">
        <v>0</v>
      </c>
    </row>
    <row r="1981" spans="1:11" s="509" customFormat="1">
      <c r="A1981" s="508" t="s">
        <v>550</v>
      </c>
      <c r="B1981" s="509" t="s">
        <v>324</v>
      </c>
      <c r="C1981" s="509" t="s">
        <v>1042</v>
      </c>
      <c r="D1981" s="509">
        <v>0</v>
      </c>
      <c r="E1981" s="509">
        <v>0</v>
      </c>
      <c r="G1981" s="509">
        <v>0</v>
      </c>
      <c r="H1981" s="509">
        <v>0</v>
      </c>
      <c r="K1981" s="509">
        <v>0</v>
      </c>
    </row>
    <row r="1982" spans="1:11" s="509" customFormat="1">
      <c r="A1982" s="508" t="s">
        <v>550</v>
      </c>
      <c r="B1982" s="509" t="s">
        <v>324</v>
      </c>
      <c r="C1982" s="509">
        <v>67</v>
      </c>
      <c r="D1982" s="509">
        <v>4</v>
      </c>
      <c r="E1982" s="509">
        <v>0</v>
      </c>
      <c r="G1982" s="509">
        <v>44</v>
      </c>
      <c r="H1982" s="509">
        <v>0</v>
      </c>
      <c r="K1982" s="509">
        <v>48</v>
      </c>
    </row>
    <row r="1983" spans="1:11" s="509" customFormat="1">
      <c r="A1983" s="508" t="s">
        <v>550</v>
      </c>
      <c r="B1983" s="509" t="s">
        <v>324</v>
      </c>
      <c r="C1983" s="509">
        <v>68</v>
      </c>
      <c r="D1983" s="509">
        <v>0</v>
      </c>
      <c r="E1983" s="509">
        <v>0</v>
      </c>
      <c r="G1983" s="509">
        <v>3</v>
      </c>
      <c r="H1983" s="509">
        <v>1</v>
      </c>
      <c r="K1983" s="509">
        <v>3</v>
      </c>
    </row>
    <row r="1984" spans="1:11" s="509" customFormat="1">
      <c r="A1984" s="508" t="s">
        <v>550</v>
      </c>
      <c r="B1984" s="509" t="s">
        <v>324</v>
      </c>
      <c r="C1984" s="509" t="s">
        <v>1043</v>
      </c>
      <c r="D1984" s="509">
        <v>0</v>
      </c>
      <c r="E1984" s="509">
        <v>0</v>
      </c>
      <c r="G1984" s="509">
        <v>2</v>
      </c>
      <c r="H1984" s="509">
        <v>0</v>
      </c>
      <c r="K1984" s="509">
        <v>2</v>
      </c>
    </row>
    <row r="1985" spans="1:11" s="509" customFormat="1">
      <c r="A1985" s="508" t="s">
        <v>550</v>
      </c>
      <c r="B1985" s="509" t="s">
        <v>324</v>
      </c>
      <c r="C1985" s="509">
        <v>69</v>
      </c>
      <c r="D1985" s="509">
        <v>0</v>
      </c>
      <c r="E1985" s="509">
        <v>0</v>
      </c>
      <c r="G1985" s="509">
        <v>0</v>
      </c>
      <c r="H1985" s="509">
        <v>0</v>
      </c>
      <c r="K1985" s="509">
        <v>0</v>
      </c>
    </row>
    <row r="1986" spans="1:11" s="509" customFormat="1">
      <c r="A1986" s="508" t="s">
        <v>550</v>
      </c>
      <c r="B1986" s="509" t="s">
        <v>324</v>
      </c>
      <c r="C1986" s="509" t="s">
        <v>1044</v>
      </c>
      <c r="D1986" s="509">
        <v>1</v>
      </c>
      <c r="E1986" s="509">
        <v>0</v>
      </c>
      <c r="G1986" s="509">
        <v>1</v>
      </c>
      <c r="H1986" s="509">
        <v>0</v>
      </c>
      <c r="K1986" s="509">
        <v>2</v>
      </c>
    </row>
    <row r="1987" spans="1:11" s="509" customFormat="1">
      <c r="A1987" s="508" t="s">
        <v>550</v>
      </c>
      <c r="B1987" s="509" t="s">
        <v>324</v>
      </c>
      <c r="C1987" s="509" t="s">
        <v>1045</v>
      </c>
      <c r="K1987" s="509">
        <v>0</v>
      </c>
    </row>
    <row r="1988" spans="1:11" s="509" customFormat="1">
      <c r="A1988" s="508" t="s">
        <v>550</v>
      </c>
      <c r="B1988" s="509" t="s">
        <v>324</v>
      </c>
      <c r="C1988" s="509">
        <v>70</v>
      </c>
      <c r="D1988" s="509">
        <v>1</v>
      </c>
      <c r="E1988" s="509">
        <v>0</v>
      </c>
      <c r="G1988" s="509">
        <v>0</v>
      </c>
      <c r="H1988" s="509">
        <v>0</v>
      </c>
      <c r="K1988" s="509">
        <v>1</v>
      </c>
    </row>
    <row r="1989" spans="1:11" s="509" customFormat="1">
      <c r="A1989" s="508" t="s">
        <v>550</v>
      </c>
      <c r="B1989" s="509" t="s">
        <v>324</v>
      </c>
      <c r="C1989" s="509" t="s">
        <v>1046</v>
      </c>
      <c r="D1989" s="509">
        <v>0</v>
      </c>
      <c r="E1989" s="509">
        <v>0</v>
      </c>
      <c r="G1989" s="509">
        <v>3</v>
      </c>
      <c r="H1989" s="509">
        <v>0</v>
      </c>
      <c r="K1989" s="509">
        <v>3</v>
      </c>
    </row>
    <row r="1990" spans="1:11" s="509" customFormat="1">
      <c r="A1990" s="508" t="s">
        <v>550</v>
      </c>
      <c r="B1990" s="509" t="s">
        <v>324</v>
      </c>
      <c r="C1990" s="509">
        <v>71</v>
      </c>
      <c r="D1990" s="509">
        <v>0</v>
      </c>
      <c r="E1990" s="509">
        <v>0</v>
      </c>
      <c r="G1990" s="509">
        <v>104</v>
      </c>
      <c r="H1990" s="509">
        <v>0</v>
      </c>
      <c r="K1990" s="509">
        <v>104</v>
      </c>
    </row>
    <row r="1991" spans="1:11" s="509" customFormat="1">
      <c r="A1991" s="508" t="s">
        <v>550</v>
      </c>
      <c r="B1991" s="509" t="s">
        <v>324</v>
      </c>
      <c r="C1991" s="509" t="s">
        <v>1047</v>
      </c>
      <c r="D1991" s="509">
        <v>1</v>
      </c>
      <c r="E1991" s="509">
        <v>1</v>
      </c>
      <c r="G1991" s="509">
        <v>9</v>
      </c>
      <c r="H1991" s="509">
        <v>8</v>
      </c>
      <c r="K1991" s="509">
        <v>10</v>
      </c>
    </row>
    <row r="1992" spans="1:11" s="509" customFormat="1">
      <c r="A1992" s="508" t="s">
        <v>550</v>
      </c>
      <c r="B1992" s="509" t="s">
        <v>324</v>
      </c>
      <c r="C1992" s="509" t="s">
        <v>1048</v>
      </c>
      <c r="D1992" s="509">
        <v>0</v>
      </c>
      <c r="E1992" s="509">
        <v>0</v>
      </c>
      <c r="G1992" s="509">
        <v>2</v>
      </c>
      <c r="H1992" s="509">
        <v>0</v>
      </c>
      <c r="K1992" s="509">
        <v>2</v>
      </c>
    </row>
    <row r="1993" spans="1:11" s="509" customFormat="1">
      <c r="A1993" s="508" t="s">
        <v>550</v>
      </c>
      <c r="B1993" s="509" t="s">
        <v>324</v>
      </c>
      <c r="C1993" s="509" t="s">
        <v>1049</v>
      </c>
      <c r="D1993" s="509">
        <v>0</v>
      </c>
      <c r="E1993" s="509">
        <v>0</v>
      </c>
      <c r="G1993" s="509">
        <v>2</v>
      </c>
      <c r="H1993" s="509">
        <v>1</v>
      </c>
      <c r="K1993" s="509">
        <v>2</v>
      </c>
    </row>
    <row r="1994" spans="1:11" s="509" customFormat="1">
      <c r="A1994" s="508" t="s">
        <v>550</v>
      </c>
      <c r="B1994" s="509" t="s">
        <v>324</v>
      </c>
      <c r="C1994" s="509" t="s">
        <v>1050</v>
      </c>
      <c r="D1994" s="509">
        <v>0</v>
      </c>
      <c r="E1994" s="509">
        <v>0</v>
      </c>
      <c r="G1994" s="509">
        <v>0</v>
      </c>
      <c r="H1994" s="509">
        <v>0</v>
      </c>
      <c r="K1994" s="509">
        <v>0</v>
      </c>
    </row>
    <row r="1995" spans="1:11" s="509" customFormat="1">
      <c r="A1995" s="508" t="s">
        <v>550</v>
      </c>
      <c r="B1995" s="509" t="s">
        <v>324</v>
      </c>
      <c r="C1995" s="509" t="s">
        <v>1051</v>
      </c>
      <c r="D1995" s="509">
        <v>0</v>
      </c>
      <c r="E1995" s="509">
        <v>0</v>
      </c>
      <c r="G1995" s="509">
        <v>0</v>
      </c>
      <c r="H1995" s="509">
        <v>0</v>
      </c>
      <c r="K1995" s="509">
        <v>0</v>
      </c>
    </row>
    <row r="1996" spans="1:11" s="509" customFormat="1">
      <c r="A1996" s="508" t="s">
        <v>550</v>
      </c>
      <c r="B1996" s="509" t="s">
        <v>324</v>
      </c>
      <c r="C1996" s="509">
        <v>72</v>
      </c>
      <c r="D1996" s="509">
        <v>28</v>
      </c>
      <c r="E1996" s="509">
        <v>0</v>
      </c>
      <c r="G1996" s="509">
        <v>3</v>
      </c>
      <c r="H1996" s="509">
        <v>0</v>
      </c>
      <c r="K1996" s="509">
        <v>31</v>
      </c>
    </row>
    <row r="1997" spans="1:11" s="509" customFormat="1">
      <c r="A1997" s="508" t="s">
        <v>550</v>
      </c>
      <c r="B1997" s="509" t="s">
        <v>324</v>
      </c>
      <c r="C1997" s="509">
        <v>73</v>
      </c>
      <c r="D1997" s="509">
        <v>3</v>
      </c>
      <c r="E1997" s="509">
        <v>0</v>
      </c>
      <c r="G1997" s="509">
        <v>0</v>
      </c>
      <c r="H1997" s="509">
        <v>0</v>
      </c>
      <c r="K1997" s="509">
        <v>3</v>
      </c>
    </row>
    <row r="1998" spans="1:11" s="509" customFormat="1">
      <c r="A1998" s="508" t="s">
        <v>550</v>
      </c>
      <c r="B1998" s="509" t="s">
        <v>324</v>
      </c>
      <c r="C1998" s="509">
        <v>74</v>
      </c>
      <c r="D1998" s="509">
        <v>1</v>
      </c>
      <c r="E1998" s="509">
        <v>0</v>
      </c>
      <c r="G1998" s="509">
        <v>1</v>
      </c>
      <c r="H1998" s="509">
        <v>0</v>
      </c>
      <c r="K1998" s="509">
        <v>2</v>
      </c>
    </row>
    <row r="1999" spans="1:11" s="509" customFormat="1">
      <c r="A1999" s="508" t="s">
        <v>550</v>
      </c>
      <c r="B1999" s="509" t="s">
        <v>324</v>
      </c>
      <c r="C1999" s="509" t="s">
        <v>4570</v>
      </c>
      <c r="D1999" s="509">
        <v>0</v>
      </c>
      <c r="E1999" s="509">
        <v>0</v>
      </c>
      <c r="G1999" s="509">
        <v>0</v>
      </c>
      <c r="H1999" s="509">
        <v>0</v>
      </c>
      <c r="K1999" s="509">
        <v>0</v>
      </c>
    </row>
    <row r="2000" spans="1:11" s="509" customFormat="1">
      <c r="A2000" s="508" t="s">
        <v>550</v>
      </c>
      <c r="B2000" s="509" t="s">
        <v>324</v>
      </c>
      <c r="C2000" s="509" t="s">
        <v>4571</v>
      </c>
      <c r="D2000" s="509">
        <v>131</v>
      </c>
      <c r="E2000" s="509">
        <v>30</v>
      </c>
      <c r="F2000" s="509">
        <v>0</v>
      </c>
      <c r="G2000" s="509">
        <v>400</v>
      </c>
      <c r="H2000" s="509">
        <v>29</v>
      </c>
      <c r="I2000" s="509">
        <v>0</v>
      </c>
      <c r="J2000" s="509">
        <v>5</v>
      </c>
      <c r="K2000" s="509">
        <v>531</v>
      </c>
    </row>
    <row r="2001" spans="1:11" s="509" customFormat="1">
      <c r="A2001" s="508" t="s">
        <v>551</v>
      </c>
      <c r="B2001" s="509" t="s">
        <v>325</v>
      </c>
      <c r="C2001" s="509">
        <v>1</v>
      </c>
      <c r="D2001" s="509">
        <v>0</v>
      </c>
      <c r="E2001" s="509">
        <v>0</v>
      </c>
      <c r="F2001" s="509">
        <v>0</v>
      </c>
      <c r="G2001" s="509">
        <v>0</v>
      </c>
      <c r="H2001" s="509">
        <v>0</v>
      </c>
      <c r="I2001" s="509">
        <v>0</v>
      </c>
      <c r="K2001" s="509">
        <v>0</v>
      </c>
    </row>
    <row r="2002" spans="1:11" s="509" customFormat="1">
      <c r="A2002" s="508" t="s">
        <v>551</v>
      </c>
      <c r="B2002" s="509" t="s">
        <v>325</v>
      </c>
      <c r="C2002" s="509" t="s">
        <v>1023</v>
      </c>
      <c r="D2002" s="509">
        <v>14</v>
      </c>
      <c r="E2002" s="509">
        <v>1</v>
      </c>
      <c r="F2002" s="509">
        <v>0</v>
      </c>
      <c r="G2002" s="509">
        <v>1385</v>
      </c>
      <c r="H2002" s="509">
        <v>1</v>
      </c>
      <c r="I2002" s="509">
        <v>0</v>
      </c>
      <c r="K2002" s="509">
        <v>1399</v>
      </c>
    </row>
    <row r="2003" spans="1:11" s="509" customFormat="1">
      <c r="A2003" s="508" t="s">
        <v>551</v>
      </c>
      <c r="B2003" s="509" t="s">
        <v>325</v>
      </c>
      <c r="C2003" s="509">
        <v>2</v>
      </c>
      <c r="D2003" s="509">
        <v>25</v>
      </c>
      <c r="E2003" s="509">
        <v>2</v>
      </c>
      <c r="F2003" s="509">
        <v>0</v>
      </c>
      <c r="G2003" s="509">
        <v>50</v>
      </c>
      <c r="H2003" s="509">
        <v>1</v>
      </c>
      <c r="I2003" s="509">
        <v>0</v>
      </c>
      <c r="K2003" s="509">
        <v>75</v>
      </c>
    </row>
    <row r="2004" spans="1:11" s="509" customFormat="1">
      <c r="A2004" s="508" t="s">
        <v>551</v>
      </c>
      <c r="B2004" s="509" t="s">
        <v>325</v>
      </c>
      <c r="C2004" s="509">
        <v>3</v>
      </c>
      <c r="D2004" s="509">
        <v>24</v>
      </c>
      <c r="E2004" s="509">
        <v>0</v>
      </c>
      <c r="F2004" s="509">
        <v>0</v>
      </c>
      <c r="G2004" s="509">
        <v>286</v>
      </c>
      <c r="H2004" s="509">
        <v>0</v>
      </c>
      <c r="I2004" s="509">
        <v>0</v>
      </c>
      <c r="K2004" s="509">
        <v>310</v>
      </c>
    </row>
    <row r="2005" spans="1:11" s="509" customFormat="1">
      <c r="A2005" s="508" t="s">
        <v>551</v>
      </c>
      <c r="B2005" s="509" t="s">
        <v>325</v>
      </c>
      <c r="C2005" s="509">
        <v>4</v>
      </c>
      <c r="D2005" s="509">
        <v>13</v>
      </c>
      <c r="E2005" s="509">
        <v>0</v>
      </c>
      <c r="F2005" s="509">
        <v>0</v>
      </c>
      <c r="G2005" s="509">
        <v>90</v>
      </c>
      <c r="H2005" s="509">
        <v>0</v>
      </c>
      <c r="I2005" s="509">
        <v>0</v>
      </c>
      <c r="K2005" s="509">
        <v>103</v>
      </c>
    </row>
    <row r="2006" spans="1:11" s="509" customFormat="1">
      <c r="A2006" s="508" t="s">
        <v>551</v>
      </c>
      <c r="B2006" s="509" t="s">
        <v>325</v>
      </c>
      <c r="C2006" s="509">
        <v>5</v>
      </c>
      <c r="D2006" s="509">
        <v>9</v>
      </c>
      <c r="E2006" s="509">
        <v>2</v>
      </c>
      <c r="F2006" s="509">
        <v>0</v>
      </c>
      <c r="G2006" s="509">
        <v>58</v>
      </c>
      <c r="H2006" s="509">
        <v>0</v>
      </c>
      <c r="I2006" s="509">
        <v>0</v>
      </c>
      <c r="K2006" s="509">
        <v>67</v>
      </c>
    </row>
    <row r="2007" spans="1:11" s="509" customFormat="1">
      <c r="A2007" s="508" t="s">
        <v>551</v>
      </c>
      <c r="B2007" s="509" t="s">
        <v>325</v>
      </c>
      <c r="C2007" s="509">
        <v>6</v>
      </c>
      <c r="D2007" s="509">
        <v>0</v>
      </c>
      <c r="E2007" s="509">
        <v>0</v>
      </c>
      <c r="F2007" s="509">
        <v>0</v>
      </c>
      <c r="G2007" s="509">
        <v>0</v>
      </c>
      <c r="H2007" s="509">
        <v>0</v>
      </c>
      <c r="I2007" s="509">
        <v>0</v>
      </c>
      <c r="K2007" s="509">
        <v>0</v>
      </c>
    </row>
    <row r="2008" spans="1:11" s="509" customFormat="1">
      <c r="A2008" s="508" t="s">
        <v>551</v>
      </c>
      <c r="B2008" s="509" t="s">
        <v>325</v>
      </c>
      <c r="C2008" s="509">
        <v>7</v>
      </c>
      <c r="D2008" s="509">
        <v>0</v>
      </c>
      <c r="E2008" s="509">
        <v>0</v>
      </c>
      <c r="F2008" s="509">
        <v>0</v>
      </c>
      <c r="G2008" s="509">
        <v>0</v>
      </c>
      <c r="H2008" s="509">
        <v>0</v>
      </c>
      <c r="I2008" s="509">
        <v>0</v>
      </c>
      <c r="K2008" s="509">
        <v>0</v>
      </c>
    </row>
    <row r="2009" spans="1:11" s="509" customFormat="1">
      <c r="A2009" s="508" t="s">
        <v>551</v>
      </c>
      <c r="B2009" s="509" t="s">
        <v>325</v>
      </c>
      <c r="C2009" s="509">
        <v>8</v>
      </c>
      <c r="D2009" s="509">
        <v>1</v>
      </c>
      <c r="E2009" s="509">
        <v>0</v>
      </c>
      <c r="F2009" s="509">
        <v>0</v>
      </c>
      <c r="G2009" s="509">
        <v>32</v>
      </c>
      <c r="H2009" s="509">
        <v>0</v>
      </c>
      <c r="I2009" s="509">
        <v>0</v>
      </c>
      <c r="K2009" s="509">
        <v>33</v>
      </c>
    </row>
    <row r="2010" spans="1:11" s="509" customFormat="1">
      <c r="A2010" s="508" t="s">
        <v>551</v>
      </c>
      <c r="B2010" s="509" t="s">
        <v>325</v>
      </c>
      <c r="C2010" s="509">
        <v>9</v>
      </c>
      <c r="D2010" s="509">
        <v>7</v>
      </c>
      <c r="E2010" s="509">
        <v>0</v>
      </c>
      <c r="F2010" s="509">
        <v>0</v>
      </c>
      <c r="G2010" s="509">
        <v>24</v>
      </c>
      <c r="H2010" s="509">
        <v>0</v>
      </c>
      <c r="I2010" s="509">
        <v>0</v>
      </c>
      <c r="K2010" s="509">
        <v>31</v>
      </c>
    </row>
    <row r="2011" spans="1:11" s="509" customFormat="1">
      <c r="A2011" s="508" t="s">
        <v>551</v>
      </c>
      <c r="B2011" s="509" t="s">
        <v>325</v>
      </c>
      <c r="C2011" s="509">
        <v>10</v>
      </c>
      <c r="D2011" s="509">
        <v>11</v>
      </c>
      <c r="E2011" s="509">
        <v>5</v>
      </c>
      <c r="F2011" s="509">
        <v>0</v>
      </c>
      <c r="G2011" s="509">
        <v>54</v>
      </c>
      <c r="H2011" s="509">
        <v>1</v>
      </c>
      <c r="I2011" s="509">
        <v>0</v>
      </c>
      <c r="K2011" s="509">
        <v>65</v>
      </c>
    </row>
    <row r="2012" spans="1:11" s="509" customFormat="1">
      <c r="A2012" s="508" t="s">
        <v>551</v>
      </c>
      <c r="B2012" s="509" t="s">
        <v>325</v>
      </c>
      <c r="C2012" s="509">
        <v>11</v>
      </c>
      <c r="D2012" s="509">
        <v>3</v>
      </c>
      <c r="E2012" s="509">
        <v>0</v>
      </c>
      <c r="F2012" s="509">
        <v>0</v>
      </c>
      <c r="G2012" s="509">
        <v>10</v>
      </c>
      <c r="H2012" s="509">
        <v>0</v>
      </c>
      <c r="I2012" s="509">
        <v>0</v>
      </c>
      <c r="K2012" s="509">
        <v>13</v>
      </c>
    </row>
    <row r="2013" spans="1:11" s="509" customFormat="1">
      <c r="A2013" s="508" t="s">
        <v>551</v>
      </c>
      <c r="B2013" s="509" t="s">
        <v>325</v>
      </c>
      <c r="C2013" s="509">
        <v>12</v>
      </c>
      <c r="D2013" s="509">
        <v>1</v>
      </c>
      <c r="E2013" s="509">
        <v>0</v>
      </c>
      <c r="F2013" s="509">
        <v>0</v>
      </c>
      <c r="G2013" s="509">
        <v>6</v>
      </c>
      <c r="H2013" s="509">
        <v>0</v>
      </c>
      <c r="I2013" s="509">
        <v>0</v>
      </c>
      <c r="K2013" s="509">
        <v>7</v>
      </c>
    </row>
    <row r="2014" spans="1:11" s="509" customFormat="1">
      <c r="A2014" s="508" t="s">
        <v>551</v>
      </c>
      <c r="B2014" s="509" t="s">
        <v>325</v>
      </c>
      <c r="C2014" s="509">
        <v>13</v>
      </c>
      <c r="D2014" s="509">
        <v>0</v>
      </c>
      <c r="E2014" s="509">
        <v>0</v>
      </c>
      <c r="F2014" s="509">
        <v>0</v>
      </c>
      <c r="G2014" s="509">
        <v>0</v>
      </c>
      <c r="H2014" s="509">
        <v>0</v>
      </c>
      <c r="I2014" s="509">
        <v>0</v>
      </c>
      <c r="K2014" s="509">
        <v>0</v>
      </c>
    </row>
    <row r="2015" spans="1:11" s="509" customFormat="1">
      <c r="A2015" s="508" t="s">
        <v>551</v>
      </c>
      <c r="B2015" s="509" t="s">
        <v>325</v>
      </c>
      <c r="C2015" s="509">
        <v>14</v>
      </c>
      <c r="D2015" s="509">
        <v>0</v>
      </c>
      <c r="E2015" s="509">
        <v>0</v>
      </c>
      <c r="F2015" s="509">
        <v>0</v>
      </c>
      <c r="G2015" s="509">
        <v>0</v>
      </c>
      <c r="H2015" s="509">
        <v>0</v>
      </c>
      <c r="I2015" s="509">
        <v>0</v>
      </c>
      <c r="K2015" s="509">
        <v>0</v>
      </c>
    </row>
    <row r="2016" spans="1:11" s="509" customFormat="1">
      <c r="A2016" s="508" t="s">
        <v>551</v>
      </c>
      <c r="B2016" s="509" t="s">
        <v>325</v>
      </c>
      <c r="C2016" s="509">
        <v>15</v>
      </c>
      <c r="D2016" s="509">
        <v>1</v>
      </c>
      <c r="E2016" s="509">
        <v>0</v>
      </c>
      <c r="F2016" s="509">
        <v>0</v>
      </c>
      <c r="G2016" s="509">
        <v>0</v>
      </c>
      <c r="H2016" s="509">
        <v>0</v>
      </c>
      <c r="I2016" s="509">
        <v>0</v>
      </c>
      <c r="K2016" s="509">
        <v>1</v>
      </c>
    </row>
    <row r="2017" spans="1:11" s="509" customFormat="1">
      <c r="A2017" s="508" t="s">
        <v>551</v>
      </c>
      <c r="B2017" s="509" t="s">
        <v>325</v>
      </c>
      <c r="C2017" s="509">
        <v>16</v>
      </c>
      <c r="D2017" s="509">
        <v>6</v>
      </c>
      <c r="E2017" s="509">
        <v>0</v>
      </c>
      <c r="F2017" s="509">
        <v>0</v>
      </c>
      <c r="G2017" s="509">
        <v>36</v>
      </c>
      <c r="H2017" s="509">
        <v>0</v>
      </c>
      <c r="I2017" s="509">
        <v>0</v>
      </c>
      <c r="K2017" s="509">
        <v>42</v>
      </c>
    </row>
    <row r="2018" spans="1:11" s="509" customFormat="1">
      <c r="A2018" s="508" t="s">
        <v>551</v>
      </c>
      <c r="B2018" s="509" t="s">
        <v>325</v>
      </c>
      <c r="C2018" s="509">
        <v>17</v>
      </c>
      <c r="D2018" s="509">
        <v>11</v>
      </c>
      <c r="E2018" s="509">
        <v>0</v>
      </c>
      <c r="F2018" s="509">
        <v>0</v>
      </c>
      <c r="G2018" s="509">
        <v>399</v>
      </c>
      <c r="H2018" s="509">
        <v>0</v>
      </c>
      <c r="I2018" s="509">
        <v>0</v>
      </c>
      <c r="K2018" s="509">
        <v>410</v>
      </c>
    </row>
    <row r="2019" spans="1:11" s="509" customFormat="1">
      <c r="A2019" s="508" t="s">
        <v>551</v>
      </c>
      <c r="B2019" s="509" t="s">
        <v>325</v>
      </c>
      <c r="C2019" s="509">
        <v>18</v>
      </c>
      <c r="D2019" s="509">
        <v>1</v>
      </c>
      <c r="E2019" s="509">
        <v>0</v>
      </c>
      <c r="F2019" s="509">
        <v>0</v>
      </c>
      <c r="G2019" s="509">
        <v>0</v>
      </c>
      <c r="H2019" s="509">
        <v>0</v>
      </c>
      <c r="I2019" s="509">
        <v>0</v>
      </c>
      <c r="K2019" s="509">
        <v>1</v>
      </c>
    </row>
    <row r="2020" spans="1:11" s="509" customFormat="1">
      <c r="A2020" s="508" t="s">
        <v>551</v>
      </c>
      <c r="B2020" s="509" t="s">
        <v>325</v>
      </c>
      <c r="C2020" s="509" t="s">
        <v>1024</v>
      </c>
      <c r="D2020" s="509">
        <v>9</v>
      </c>
      <c r="E2020" s="509">
        <v>0</v>
      </c>
      <c r="F2020" s="509">
        <v>0</v>
      </c>
      <c r="G2020" s="509">
        <v>14</v>
      </c>
      <c r="H2020" s="509">
        <v>0</v>
      </c>
      <c r="I2020" s="509">
        <v>0</v>
      </c>
      <c r="K2020" s="509">
        <v>23</v>
      </c>
    </row>
    <row r="2021" spans="1:11" s="509" customFormat="1">
      <c r="A2021" s="508" t="s">
        <v>551</v>
      </c>
      <c r="B2021" s="509" t="s">
        <v>325</v>
      </c>
      <c r="C2021" s="509" t="s">
        <v>1025</v>
      </c>
      <c r="D2021" s="509">
        <v>0</v>
      </c>
      <c r="E2021" s="509">
        <v>0</v>
      </c>
      <c r="F2021" s="509">
        <v>0</v>
      </c>
      <c r="G2021" s="509">
        <v>1</v>
      </c>
      <c r="H2021" s="509">
        <v>0</v>
      </c>
      <c r="I2021" s="509">
        <v>0</v>
      </c>
      <c r="K2021" s="509">
        <v>1</v>
      </c>
    </row>
    <row r="2022" spans="1:11" s="509" customFormat="1">
      <c r="A2022" s="508" t="s">
        <v>551</v>
      </c>
      <c r="B2022" s="509" t="s">
        <v>325</v>
      </c>
      <c r="C2022" s="509">
        <v>19</v>
      </c>
      <c r="D2022" s="509">
        <v>2</v>
      </c>
      <c r="E2022" s="509">
        <v>1</v>
      </c>
      <c r="F2022" s="509">
        <v>0</v>
      </c>
      <c r="G2022" s="509">
        <v>16</v>
      </c>
      <c r="H2022" s="509">
        <v>0</v>
      </c>
      <c r="I2022" s="509">
        <v>0</v>
      </c>
      <c r="K2022" s="509">
        <v>18</v>
      </c>
    </row>
    <row r="2023" spans="1:11" s="509" customFormat="1">
      <c r="A2023" s="508" t="s">
        <v>551</v>
      </c>
      <c r="B2023" s="509" t="s">
        <v>325</v>
      </c>
      <c r="C2023" s="509">
        <v>20</v>
      </c>
      <c r="D2023" s="509">
        <v>1</v>
      </c>
      <c r="E2023" s="509">
        <v>0</v>
      </c>
      <c r="F2023" s="509">
        <v>0</v>
      </c>
      <c r="G2023" s="509">
        <v>0</v>
      </c>
      <c r="H2023" s="509">
        <v>0</v>
      </c>
      <c r="I2023" s="509">
        <v>0</v>
      </c>
      <c r="K2023" s="509">
        <v>1</v>
      </c>
    </row>
    <row r="2024" spans="1:11" s="509" customFormat="1">
      <c r="A2024" s="508" t="s">
        <v>551</v>
      </c>
      <c r="B2024" s="509" t="s">
        <v>325</v>
      </c>
      <c r="C2024" s="509">
        <v>21</v>
      </c>
      <c r="D2024" s="509">
        <v>0</v>
      </c>
      <c r="E2024" s="509">
        <v>0</v>
      </c>
      <c r="F2024" s="509">
        <v>0</v>
      </c>
      <c r="G2024" s="509">
        <v>0</v>
      </c>
      <c r="H2024" s="509">
        <v>0</v>
      </c>
      <c r="I2024" s="509">
        <v>0</v>
      </c>
      <c r="K2024" s="509">
        <v>0</v>
      </c>
    </row>
    <row r="2025" spans="1:11" s="509" customFormat="1">
      <c r="A2025" s="508" t="s">
        <v>551</v>
      </c>
      <c r="B2025" s="509" t="s">
        <v>325</v>
      </c>
      <c r="C2025" s="509" t="s">
        <v>1026</v>
      </c>
      <c r="D2025" s="509">
        <v>0</v>
      </c>
      <c r="E2025" s="509">
        <v>0</v>
      </c>
      <c r="F2025" s="509">
        <v>0</v>
      </c>
      <c r="G2025" s="509">
        <v>6</v>
      </c>
      <c r="H2025" s="509">
        <v>0</v>
      </c>
      <c r="I2025" s="509">
        <v>0</v>
      </c>
      <c r="K2025" s="509">
        <v>6</v>
      </c>
    </row>
    <row r="2026" spans="1:11" s="509" customFormat="1">
      <c r="A2026" s="508" t="s">
        <v>551</v>
      </c>
      <c r="B2026" s="509" t="s">
        <v>325</v>
      </c>
      <c r="C2026" s="509" t="s">
        <v>1027</v>
      </c>
      <c r="D2026" s="509">
        <v>0</v>
      </c>
      <c r="E2026" s="509">
        <v>0</v>
      </c>
      <c r="F2026" s="509">
        <v>0</v>
      </c>
      <c r="G2026" s="509">
        <v>2</v>
      </c>
      <c r="H2026" s="509">
        <v>0</v>
      </c>
      <c r="I2026" s="509">
        <v>0</v>
      </c>
      <c r="K2026" s="509">
        <v>2</v>
      </c>
    </row>
    <row r="2027" spans="1:11" s="509" customFormat="1">
      <c r="A2027" s="508" t="s">
        <v>551</v>
      </c>
      <c r="B2027" s="509" t="s">
        <v>325</v>
      </c>
      <c r="C2027" s="509" t="s">
        <v>1028</v>
      </c>
      <c r="D2027" s="509">
        <v>0</v>
      </c>
      <c r="E2027" s="509">
        <v>0</v>
      </c>
      <c r="F2027" s="509">
        <v>0</v>
      </c>
      <c r="G2027" s="509">
        <v>0</v>
      </c>
      <c r="H2027" s="509">
        <v>0</v>
      </c>
      <c r="I2027" s="509">
        <v>0</v>
      </c>
      <c r="K2027" s="509">
        <v>0</v>
      </c>
    </row>
    <row r="2028" spans="1:11" s="509" customFormat="1">
      <c r="A2028" s="508" t="s">
        <v>551</v>
      </c>
      <c r="B2028" s="509" t="s">
        <v>325</v>
      </c>
      <c r="C2028" s="509">
        <v>22</v>
      </c>
      <c r="D2028" s="509">
        <v>0</v>
      </c>
      <c r="E2028" s="509">
        <v>0</v>
      </c>
      <c r="F2028" s="509">
        <v>0</v>
      </c>
      <c r="G2028" s="509">
        <v>8</v>
      </c>
      <c r="H2028" s="509">
        <v>3</v>
      </c>
      <c r="I2028" s="509">
        <v>0</v>
      </c>
      <c r="K2028" s="509">
        <v>8</v>
      </c>
    </row>
    <row r="2029" spans="1:11" s="509" customFormat="1">
      <c r="A2029" s="508" t="s">
        <v>551</v>
      </c>
      <c r="B2029" s="509" t="s">
        <v>325</v>
      </c>
      <c r="C2029" s="509">
        <v>23</v>
      </c>
      <c r="D2029" s="509">
        <v>5</v>
      </c>
      <c r="E2029" s="509">
        <v>2</v>
      </c>
      <c r="F2029" s="509">
        <v>0</v>
      </c>
      <c r="G2029" s="509">
        <v>2</v>
      </c>
      <c r="H2029" s="509">
        <v>0</v>
      </c>
      <c r="I2029" s="509">
        <v>0</v>
      </c>
      <c r="K2029" s="509">
        <v>7</v>
      </c>
    </row>
    <row r="2030" spans="1:11" s="509" customFormat="1">
      <c r="A2030" s="508" t="s">
        <v>551</v>
      </c>
      <c r="B2030" s="509" t="s">
        <v>325</v>
      </c>
      <c r="C2030" s="509" t="s">
        <v>1029</v>
      </c>
      <c r="D2030" s="509">
        <v>3</v>
      </c>
      <c r="E2030" s="509">
        <v>0</v>
      </c>
      <c r="F2030" s="509">
        <v>0</v>
      </c>
      <c r="G2030" s="509">
        <v>23</v>
      </c>
      <c r="H2030" s="509">
        <v>0</v>
      </c>
      <c r="I2030" s="509">
        <v>0</v>
      </c>
      <c r="K2030" s="509">
        <v>26</v>
      </c>
    </row>
    <row r="2031" spans="1:11" s="509" customFormat="1">
      <c r="A2031" s="508" t="s">
        <v>551</v>
      </c>
      <c r="B2031" s="509" t="s">
        <v>325</v>
      </c>
      <c r="C2031" s="509">
        <v>24</v>
      </c>
      <c r="D2031" s="509">
        <v>0</v>
      </c>
      <c r="E2031" s="509">
        <v>0</v>
      </c>
      <c r="F2031" s="509">
        <v>0</v>
      </c>
      <c r="G2031" s="509">
        <v>4</v>
      </c>
      <c r="H2031" s="509">
        <v>1</v>
      </c>
      <c r="I2031" s="509">
        <v>0</v>
      </c>
      <c r="K2031" s="509">
        <v>4</v>
      </c>
    </row>
    <row r="2032" spans="1:11" s="509" customFormat="1">
      <c r="A2032" s="508" t="s">
        <v>551</v>
      </c>
      <c r="B2032" s="509" t="s">
        <v>325</v>
      </c>
      <c r="C2032" s="509">
        <v>25</v>
      </c>
      <c r="D2032" s="509">
        <v>0</v>
      </c>
      <c r="E2032" s="509">
        <v>0</v>
      </c>
      <c r="F2032" s="509">
        <v>0</v>
      </c>
      <c r="G2032" s="509">
        <v>0</v>
      </c>
      <c r="H2032" s="509">
        <v>0</v>
      </c>
      <c r="I2032" s="509">
        <v>0</v>
      </c>
    </row>
    <row r="2033" spans="1:11" s="509" customFormat="1">
      <c r="A2033" s="508" t="s">
        <v>551</v>
      </c>
      <c r="B2033" s="509" t="s">
        <v>325</v>
      </c>
      <c r="C2033" s="509">
        <v>26</v>
      </c>
      <c r="D2033" s="509">
        <v>1</v>
      </c>
      <c r="E2033" s="509">
        <v>0</v>
      </c>
      <c r="F2033" s="509">
        <v>0</v>
      </c>
      <c r="G2033" s="509">
        <v>0</v>
      </c>
      <c r="H2033" s="509">
        <v>0</v>
      </c>
      <c r="I2033" s="509">
        <v>0</v>
      </c>
      <c r="K2033" s="509">
        <v>1</v>
      </c>
    </row>
    <row r="2034" spans="1:11" s="509" customFormat="1">
      <c r="A2034" s="508" t="s">
        <v>551</v>
      </c>
      <c r="B2034" s="509" t="s">
        <v>325</v>
      </c>
      <c r="C2034" s="509">
        <v>27</v>
      </c>
      <c r="D2034" s="509">
        <v>9</v>
      </c>
      <c r="E2034" s="509">
        <v>6</v>
      </c>
      <c r="F2034" s="509">
        <v>0</v>
      </c>
      <c r="G2034" s="509">
        <v>17</v>
      </c>
      <c r="H2034" s="509">
        <v>9</v>
      </c>
      <c r="I2034" s="509">
        <v>0</v>
      </c>
      <c r="K2034" s="509">
        <v>26</v>
      </c>
    </row>
    <row r="2035" spans="1:11" s="509" customFormat="1">
      <c r="A2035" s="508" t="s">
        <v>551</v>
      </c>
      <c r="B2035" s="509" t="s">
        <v>325</v>
      </c>
      <c r="C2035" s="509">
        <v>28</v>
      </c>
      <c r="D2035" s="509">
        <v>1</v>
      </c>
      <c r="E2035" s="509">
        <v>0</v>
      </c>
      <c r="F2035" s="509">
        <v>0</v>
      </c>
      <c r="G2035" s="509">
        <v>0</v>
      </c>
      <c r="H2035" s="509">
        <v>0</v>
      </c>
      <c r="I2035" s="509">
        <v>0</v>
      </c>
      <c r="K2035" s="509">
        <v>1</v>
      </c>
    </row>
    <row r="2036" spans="1:11" s="509" customFormat="1">
      <c r="A2036" s="508" t="s">
        <v>551</v>
      </c>
      <c r="B2036" s="509" t="s">
        <v>325</v>
      </c>
      <c r="C2036" s="509">
        <v>29</v>
      </c>
      <c r="D2036" s="509">
        <v>0</v>
      </c>
      <c r="E2036" s="509">
        <v>0</v>
      </c>
      <c r="F2036" s="509">
        <v>0</v>
      </c>
      <c r="G2036" s="509">
        <v>1</v>
      </c>
      <c r="H2036" s="509">
        <v>1</v>
      </c>
      <c r="I2036" s="509">
        <v>0</v>
      </c>
      <c r="K2036" s="509">
        <v>1</v>
      </c>
    </row>
    <row r="2037" spans="1:11" s="509" customFormat="1">
      <c r="A2037" s="508" t="s">
        <v>551</v>
      </c>
      <c r="B2037" s="509" t="s">
        <v>325</v>
      </c>
      <c r="C2037" s="509">
        <v>30</v>
      </c>
      <c r="D2037" s="509">
        <v>1</v>
      </c>
      <c r="E2037" s="509">
        <v>0</v>
      </c>
      <c r="F2037" s="509">
        <v>0</v>
      </c>
      <c r="G2037" s="509">
        <v>3</v>
      </c>
      <c r="H2037" s="509">
        <v>1</v>
      </c>
      <c r="I2037" s="509">
        <v>0</v>
      </c>
      <c r="K2037" s="509">
        <v>4</v>
      </c>
    </row>
    <row r="2038" spans="1:11" s="509" customFormat="1">
      <c r="A2038" s="508" t="s">
        <v>551</v>
      </c>
      <c r="B2038" s="509" t="s">
        <v>325</v>
      </c>
      <c r="C2038" s="509">
        <v>31</v>
      </c>
      <c r="D2038" s="509">
        <v>2</v>
      </c>
      <c r="E2038" s="509">
        <v>2</v>
      </c>
      <c r="F2038" s="509">
        <v>0</v>
      </c>
      <c r="G2038" s="509">
        <v>0</v>
      </c>
      <c r="H2038" s="509">
        <v>0</v>
      </c>
      <c r="I2038" s="509">
        <v>0</v>
      </c>
      <c r="K2038" s="509">
        <v>2</v>
      </c>
    </row>
    <row r="2039" spans="1:11" s="509" customFormat="1">
      <c r="A2039" s="508" t="s">
        <v>551</v>
      </c>
      <c r="B2039" s="509" t="s">
        <v>325</v>
      </c>
      <c r="C2039" s="509">
        <v>32</v>
      </c>
      <c r="D2039" s="509">
        <v>2</v>
      </c>
      <c r="E2039" s="509">
        <v>2</v>
      </c>
      <c r="F2039" s="509">
        <v>0</v>
      </c>
      <c r="G2039" s="509">
        <v>0</v>
      </c>
      <c r="H2039" s="509">
        <v>0</v>
      </c>
      <c r="I2039" s="509">
        <v>0</v>
      </c>
      <c r="K2039" s="509">
        <v>2</v>
      </c>
    </row>
    <row r="2040" spans="1:11" s="509" customFormat="1">
      <c r="A2040" s="508" t="s">
        <v>551</v>
      </c>
      <c r="B2040" s="509" t="s">
        <v>325</v>
      </c>
      <c r="C2040" s="509">
        <v>33</v>
      </c>
      <c r="D2040" s="509">
        <v>13</v>
      </c>
      <c r="E2040" s="509">
        <v>5</v>
      </c>
      <c r="F2040" s="509">
        <v>0</v>
      </c>
      <c r="G2040" s="509">
        <v>23</v>
      </c>
      <c r="H2040" s="509">
        <v>2</v>
      </c>
      <c r="I2040" s="509">
        <v>0</v>
      </c>
      <c r="K2040" s="509">
        <v>36</v>
      </c>
    </row>
    <row r="2041" spans="1:11" s="509" customFormat="1">
      <c r="A2041" s="508" t="s">
        <v>551</v>
      </c>
      <c r="B2041" s="509" t="s">
        <v>325</v>
      </c>
      <c r="C2041" s="509">
        <v>34</v>
      </c>
      <c r="D2041" s="509">
        <v>2</v>
      </c>
      <c r="E2041" s="509">
        <v>1</v>
      </c>
      <c r="F2041" s="509">
        <v>0</v>
      </c>
      <c r="G2041" s="509">
        <v>3</v>
      </c>
      <c r="H2041" s="509">
        <v>0</v>
      </c>
      <c r="I2041" s="509">
        <v>0</v>
      </c>
      <c r="K2041" s="509">
        <v>5</v>
      </c>
    </row>
    <row r="2042" spans="1:11" s="509" customFormat="1">
      <c r="A2042" s="508" t="s">
        <v>551</v>
      </c>
      <c r="B2042" s="509" t="s">
        <v>325</v>
      </c>
      <c r="C2042" s="509">
        <v>35</v>
      </c>
      <c r="D2042" s="509">
        <v>0</v>
      </c>
      <c r="E2042" s="509">
        <v>0</v>
      </c>
      <c r="F2042" s="509">
        <v>0</v>
      </c>
      <c r="G2042" s="509">
        <v>0</v>
      </c>
      <c r="H2042" s="509">
        <v>0</v>
      </c>
      <c r="I2042" s="509">
        <v>0</v>
      </c>
      <c r="K2042" s="509">
        <v>0</v>
      </c>
    </row>
    <row r="2043" spans="1:11" s="509" customFormat="1">
      <c r="A2043" s="508" t="s">
        <v>551</v>
      </c>
      <c r="B2043" s="509" t="s">
        <v>325</v>
      </c>
      <c r="C2043" s="509">
        <v>36</v>
      </c>
      <c r="D2043" s="509">
        <v>0</v>
      </c>
      <c r="E2043" s="509">
        <v>0</v>
      </c>
      <c r="F2043" s="509">
        <v>0</v>
      </c>
      <c r="G2043" s="509">
        <v>1</v>
      </c>
      <c r="H2043" s="509">
        <v>0</v>
      </c>
      <c r="I2043" s="509">
        <v>0</v>
      </c>
      <c r="K2043" s="509">
        <v>1</v>
      </c>
    </row>
    <row r="2044" spans="1:11" s="509" customFormat="1">
      <c r="A2044" s="508" t="s">
        <v>551</v>
      </c>
      <c r="B2044" s="509" t="s">
        <v>325</v>
      </c>
      <c r="C2044" s="509">
        <v>37</v>
      </c>
      <c r="D2044" s="509">
        <v>1</v>
      </c>
      <c r="E2044" s="509">
        <v>0</v>
      </c>
      <c r="F2044" s="509">
        <v>0</v>
      </c>
      <c r="G2044" s="509">
        <v>5</v>
      </c>
      <c r="H2044" s="509">
        <v>2</v>
      </c>
      <c r="I2044" s="509">
        <v>0</v>
      </c>
      <c r="K2044" s="509">
        <v>6</v>
      </c>
    </row>
    <row r="2045" spans="1:11" s="509" customFormat="1">
      <c r="A2045" s="508" t="s">
        <v>551</v>
      </c>
      <c r="B2045" s="509" t="s">
        <v>325</v>
      </c>
      <c r="C2045" s="509">
        <v>38</v>
      </c>
      <c r="D2045" s="509">
        <v>0</v>
      </c>
      <c r="E2045" s="509">
        <v>0</v>
      </c>
      <c r="F2045" s="509">
        <v>0</v>
      </c>
      <c r="G2045" s="509">
        <v>0</v>
      </c>
      <c r="H2045" s="509">
        <v>0</v>
      </c>
      <c r="I2045" s="509">
        <v>0</v>
      </c>
      <c r="K2045" s="509">
        <v>0</v>
      </c>
    </row>
    <row r="2046" spans="1:11" s="509" customFormat="1">
      <c r="A2046" s="508" t="s">
        <v>551</v>
      </c>
      <c r="B2046" s="509" t="s">
        <v>325</v>
      </c>
      <c r="C2046" s="509" t="s">
        <v>1030</v>
      </c>
      <c r="D2046" s="509">
        <v>0</v>
      </c>
      <c r="E2046" s="509">
        <v>0</v>
      </c>
      <c r="F2046" s="509">
        <v>0</v>
      </c>
      <c r="G2046" s="509">
        <v>2</v>
      </c>
      <c r="H2046" s="509">
        <v>0</v>
      </c>
      <c r="I2046" s="509">
        <v>0</v>
      </c>
      <c r="K2046" s="509">
        <v>2</v>
      </c>
    </row>
    <row r="2047" spans="1:11" s="509" customFormat="1">
      <c r="A2047" s="508" t="s">
        <v>551</v>
      </c>
      <c r="B2047" s="509" t="s">
        <v>325</v>
      </c>
      <c r="C2047" s="509">
        <v>39</v>
      </c>
      <c r="D2047" s="509">
        <v>0</v>
      </c>
      <c r="E2047" s="509">
        <v>0</v>
      </c>
      <c r="F2047" s="509">
        <v>0</v>
      </c>
      <c r="G2047" s="509">
        <v>1</v>
      </c>
      <c r="H2047" s="509">
        <v>0</v>
      </c>
      <c r="I2047" s="509">
        <v>0</v>
      </c>
      <c r="K2047" s="509">
        <v>1</v>
      </c>
    </row>
    <row r="2048" spans="1:11" s="509" customFormat="1">
      <c r="A2048" s="508" t="s">
        <v>551</v>
      </c>
      <c r="B2048" s="509" t="s">
        <v>325</v>
      </c>
      <c r="C2048" s="509">
        <v>40</v>
      </c>
      <c r="D2048" s="509">
        <v>0</v>
      </c>
      <c r="E2048" s="509">
        <v>0</v>
      </c>
      <c r="F2048" s="509">
        <v>0</v>
      </c>
      <c r="G2048" s="509">
        <v>0</v>
      </c>
      <c r="H2048" s="509">
        <v>0</v>
      </c>
      <c r="I2048" s="509">
        <v>0</v>
      </c>
      <c r="K2048" s="509">
        <v>0</v>
      </c>
    </row>
    <row r="2049" spans="1:11" s="509" customFormat="1">
      <c r="A2049" s="508" t="s">
        <v>551</v>
      </c>
      <c r="B2049" s="509" t="s">
        <v>325</v>
      </c>
      <c r="C2049" s="509">
        <v>41</v>
      </c>
      <c r="D2049" s="509">
        <v>0</v>
      </c>
      <c r="E2049" s="509">
        <v>0</v>
      </c>
      <c r="F2049" s="509">
        <v>0</v>
      </c>
      <c r="G2049" s="509">
        <v>4</v>
      </c>
      <c r="H2049" s="509">
        <v>0</v>
      </c>
      <c r="I2049" s="509">
        <v>0</v>
      </c>
      <c r="K2049" s="509">
        <v>4</v>
      </c>
    </row>
    <row r="2050" spans="1:11" s="509" customFormat="1">
      <c r="A2050" s="508" t="s">
        <v>551</v>
      </c>
      <c r="B2050" s="509" t="s">
        <v>325</v>
      </c>
      <c r="C2050" s="509">
        <v>42</v>
      </c>
      <c r="D2050" s="509">
        <v>0</v>
      </c>
      <c r="E2050" s="509">
        <v>0</v>
      </c>
      <c r="F2050" s="509">
        <v>0</v>
      </c>
      <c r="G2050" s="509">
        <v>0</v>
      </c>
      <c r="H2050" s="509">
        <v>0</v>
      </c>
      <c r="I2050" s="509">
        <v>0</v>
      </c>
      <c r="K2050" s="509">
        <v>0</v>
      </c>
    </row>
    <row r="2051" spans="1:11" s="509" customFormat="1">
      <c r="A2051" s="508" t="s">
        <v>551</v>
      </c>
      <c r="B2051" s="509" t="s">
        <v>325</v>
      </c>
      <c r="C2051" s="509">
        <v>43</v>
      </c>
      <c r="D2051" s="509">
        <v>0</v>
      </c>
      <c r="E2051" s="509">
        <v>0</v>
      </c>
      <c r="F2051" s="509">
        <v>0</v>
      </c>
      <c r="G2051" s="509">
        <v>0</v>
      </c>
      <c r="H2051" s="509">
        <v>0</v>
      </c>
      <c r="I2051" s="509">
        <v>0</v>
      </c>
      <c r="K2051" s="509">
        <v>0</v>
      </c>
    </row>
    <row r="2052" spans="1:11" s="509" customFormat="1">
      <c r="A2052" s="508" t="s">
        <v>551</v>
      </c>
      <c r="B2052" s="509" t="s">
        <v>325</v>
      </c>
      <c r="C2052" s="509">
        <v>44</v>
      </c>
      <c r="D2052" s="509">
        <v>0</v>
      </c>
      <c r="E2052" s="509">
        <v>0</v>
      </c>
      <c r="F2052" s="509">
        <v>0</v>
      </c>
      <c r="G2052" s="509">
        <v>0</v>
      </c>
      <c r="H2052" s="509">
        <v>0</v>
      </c>
      <c r="I2052" s="509">
        <v>0</v>
      </c>
      <c r="K2052" s="509">
        <v>0</v>
      </c>
    </row>
    <row r="2053" spans="1:11" s="509" customFormat="1">
      <c r="A2053" s="508" t="s">
        <v>551</v>
      </c>
      <c r="B2053" s="509" t="s">
        <v>325</v>
      </c>
      <c r="C2053" s="509">
        <v>45</v>
      </c>
      <c r="D2053" s="509">
        <v>0</v>
      </c>
      <c r="E2053" s="509">
        <v>0</v>
      </c>
      <c r="F2053" s="509">
        <v>0</v>
      </c>
      <c r="G2053" s="509">
        <v>0</v>
      </c>
      <c r="H2053" s="509">
        <v>0</v>
      </c>
      <c r="I2053" s="509">
        <v>0</v>
      </c>
      <c r="K2053" s="509">
        <v>0</v>
      </c>
    </row>
    <row r="2054" spans="1:11" s="509" customFormat="1">
      <c r="A2054" s="508" t="s">
        <v>551</v>
      </c>
      <c r="B2054" s="509" t="s">
        <v>325</v>
      </c>
      <c r="C2054" s="509">
        <v>46</v>
      </c>
      <c r="D2054" s="509">
        <v>10</v>
      </c>
      <c r="E2054" s="509">
        <v>6</v>
      </c>
      <c r="F2054" s="509">
        <v>0</v>
      </c>
      <c r="G2054" s="509">
        <v>14</v>
      </c>
      <c r="H2054" s="509">
        <v>4</v>
      </c>
      <c r="I2054" s="509">
        <v>0</v>
      </c>
      <c r="K2054" s="509">
        <v>24</v>
      </c>
    </row>
    <row r="2055" spans="1:11" s="509" customFormat="1">
      <c r="A2055" s="508" t="s">
        <v>551</v>
      </c>
      <c r="B2055" s="509" t="s">
        <v>325</v>
      </c>
      <c r="C2055" s="509">
        <v>47</v>
      </c>
      <c r="D2055" s="509">
        <v>10</v>
      </c>
      <c r="E2055" s="509">
        <v>2</v>
      </c>
      <c r="F2055" s="509">
        <v>0</v>
      </c>
      <c r="G2055" s="509">
        <v>2</v>
      </c>
      <c r="H2055" s="509">
        <v>1</v>
      </c>
      <c r="I2055" s="509">
        <v>0</v>
      </c>
      <c r="K2055" s="509">
        <v>12</v>
      </c>
    </row>
    <row r="2056" spans="1:11" s="509" customFormat="1">
      <c r="A2056" s="508" t="s">
        <v>551</v>
      </c>
      <c r="B2056" s="509" t="s">
        <v>325</v>
      </c>
      <c r="C2056" s="509">
        <v>48</v>
      </c>
      <c r="D2056" s="509">
        <v>0</v>
      </c>
      <c r="E2056" s="509">
        <v>0</v>
      </c>
      <c r="F2056" s="509">
        <v>0</v>
      </c>
      <c r="G2056" s="509">
        <v>1</v>
      </c>
      <c r="H2056" s="509">
        <v>1</v>
      </c>
      <c r="I2056" s="509">
        <v>0</v>
      </c>
      <c r="K2056" s="509">
        <v>1</v>
      </c>
    </row>
    <row r="2057" spans="1:11" s="509" customFormat="1">
      <c r="A2057" s="508" t="s">
        <v>551</v>
      </c>
      <c r="B2057" s="509" t="s">
        <v>325</v>
      </c>
      <c r="C2057" s="509">
        <v>49</v>
      </c>
      <c r="D2057" s="509">
        <v>0</v>
      </c>
      <c r="E2057" s="509">
        <v>0</v>
      </c>
      <c r="F2057" s="509">
        <v>0</v>
      </c>
      <c r="G2057" s="509">
        <v>0</v>
      </c>
      <c r="H2057" s="509">
        <v>0</v>
      </c>
      <c r="I2057" s="509">
        <v>0</v>
      </c>
      <c r="K2057" s="509">
        <v>0</v>
      </c>
    </row>
    <row r="2058" spans="1:11" s="509" customFormat="1">
      <c r="A2058" s="508" t="s">
        <v>551</v>
      </c>
      <c r="B2058" s="509" t="s">
        <v>325</v>
      </c>
      <c r="C2058" s="509">
        <v>50</v>
      </c>
      <c r="D2058" s="509">
        <v>0</v>
      </c>
      <c r="E2058" s="509">
        <v>0</v>
      </c>
      <c r="F2058" s="509">
        <v>0</v>
      </c>
      <c r="G2058" s="509">
        <v>2</v>
      </c>
      <c r="H2058" s="509">
        <v>1</v>
      </c>
      <c r="I2058" s="509">
        <v>0</v>
      </c>
      <c r="K2058" s="509">
        <v>2</v>
      </c>
    </row>
    <row r="2059" spans="1:11" s="509" customFormat="1">
      <c r="A2059" s="508" t="s">
        <v>551</v>
      </c>
      <c r="B2059" s="509" t="s">
        <v>325</v>
      </c>
      <c r="C2059" s="509">
        <v>51</v>
      </c>
      <c r="D2059" s="509">
        <v>1</v>
      </c>
      <c r="E2059" s="509">
        <v>1</v>
      </c>
      <c r="F2059" s="509">
        <v>0</v>
      </c>
      <c r="G2059" s="509">
        <v>0</v>
      </c>
      <c r="H2059" s="509">
        <v>0</v>
      </c>
      <c r="I2059" s="509">
        <v>0</v>
      </c>
      <c r="K2059" s="509">
        <v>1</v>
      </c>
    </row>
    <row r="2060" spans="1:11" s="509" customFormat="1">
      <c r="A2060" s="508" t="s">
        <v>551</v>
      </c>
      <c r="B2060" s="509" t="s">
        <v>325</v>
      </c>
      <c r="C2060" s="509" t="s">
        <v>1031</v>
      </c>
      <c r="D2060" s="509">
        <v>4</v>
      </c>
      <c r="E2060" s="509">
        <v>1</v>
      </c>
      <c r="F2060" s="509">
        <v>0</v>
      </c>
      <c r="G2060" s="509">
        <v>2</v>
      </c>
      <c r="H2060" s="509">
        <v>0</v>
      </c>
      <c r="I2060" s="509">
        <v>0</v>
      </c>
      <c r="K2060" s="509">
        <v>6</v>
      </c>
    </row>
    <row r="2061" spans="1:11" s="509" customFormat="1">
      <c r="A2061" s="508" t="s">
        <v>551</v>
      </c>
      <c r="B2061" s="509" t="s">
        <v>325</v>
      </c>
      <c r="C2061" s="509" t="s">
        <v>1032</v>
      </c>
      <c r="D2061" s="509">
        <v>1</v>
      </c>
      <c r="E2061" s="509">
        <v>0</v>
      </c>
      <c r="F2061" s="509">
        <v>0</v>
      </c>
      <c r="G2061" s="509">
        <v>0</v>
      </c>
      <c r="H2061" s="509">
        <v>0</v>
      </c>
      <c r="I2061" s="509">
        <v>0</v>
      </c>
      <c r="K2061" s="509">
        <v>1</v>
      </c>
    </row>
    <row r="2062" spans="1:11" s="509" customFormat="1">
      <c r="A2062" s="508" t="s">
        <v>551</v>
      </c>
      <c r="B2062" s="509" t="s">
        <v>325</v>
      </c>
      <c r="C2062" s="509">
        <v>52</v>
      </c>
      <c r="D2062" s="509">
        <v>0</v>
      </c>
      <c r="E2062" s="509">
        <v>0</v>
      </c>
      <c r="F2062" s="509">
        <v>0</v>
      </c>
      <c r="G2062" s="509">
        <v>1</v>
      </c>
      <c r="H2062" s="509">
        <v>0</v>
      </c>
      <c r="I2062" s="509">
        <v>0</v>
      </c>
      <c r="K2062" s="509">
        <v>1</v>
      </c>
    </row>
    <row r="2063" spans="1:11" s="509" customFormat="1">
      <c r="A2063" s="508" t="s">
        <v>551</v>
      </c>
      <c r="B2063" s="509" t="s">
        <v>325</v>
      </c>
      <c r="C2063" s="509">
        <v>53</v>
      </c>
      <c r="D2063" s="509">
        <v>7</v>
      </c>
      <c r="E2063" s="509">
        <v>6</v>
      </c>
      <c r="F2063" s="509">
        <v>0</v>
      </c>
      <c r="G2063" s="509">
        <v>19</v>
      </c>
      <c r="H2063" s="509">
        <v>4</v>
      </c>
      <c r="I2063" s="509">
        <v>0</v>
      </c>
      <c r="K2063" s="509">
        <v>26</v>
      </c>
    </row>
    <row r="2064" spans="1:11" s="509" customFormat="1">
      <c r="A2064" s="508" t="s">
        <v>551</v>
      </c>
      <c r="B2064" s="509" t="s">
        <v>325</v>
      </c>
      <c r="C2064" s="509">
        <v>54</v>
      </c>
      <c r="D2064" s="509">
        <v>2</v>
      </c>
      <c r="E2064" s="509">
        <v>0</v>
      </c>
      <c r="F2064" s="509">
        <v>0</v>
      </c>
      <c r="G2064" s="509">
        <v>94</v>
      </c>
      <c r="H2064" s="509">
        <v>0</v>
      </c>
      <c r="I2064" s="509">
        <v>0</v>
      </c>
      <c r="K2064" s="509">
        <v>96</v>
      </c>
    </row>
    <row r="2065" spans="1:11" s="509" customFormat="1">
      <c r="A2065" s="508" t="s">
        <v>551</v>
      </c>
      <c r="B2065" s="509" t="s">
        <v>325</v>
      </c>
      <c r="C2065" s="509">
        <v>55</v>
      </c>
      <c r="D2065" s="509">
        <v>3</v>
      </c>
      <c r="E2065" s="509">
        <v>0</v>
      </c>
      <c r="F2065" s="509">
        <v>0</v>
      </c>
      <c r="G2065" s="509">
        <v>73</v>
      </c>
      <c r="H2065" s="509">
        <v>0</v>
      </c>
      <c r="I2065" s="509">
        <v>0</v>
      </c>
      <c r="K2065" s="509">
        <v>76</v>
      </c>
    </row>
    <row r="2066" spans="1:11" s="509" customFormat="1">
      <c r="A2066" s="508" t="s">
        <v>551</v>
      </c>
      <c r="B2066" s="509" t="s">
        <v>325</v>
      </c>
      <c r="C2066" s="509">
        <v>56</v>
      </c>
      <c r="D2066" s="509">
        <v>0</v>
      </c>
      <c r="E2066" s="509">
        <v>0</v>
      </c>
      <c r="F2066" s="509">
        <v>0</v>
      </c>
      <c r="G2066" s="509">
        <v>2</v>
      </c>
      <c r="H2066" s="509">
        <v>1</v>
      </c>
      <c r="I2066" s="509">
        <v>0</v>
      </c>
      <c r="K2066" s="509">
        <v>2</v>
      </c>
    </row>
    <row r="2067" spans="1:11" s="509" customFormat="1">
      <c r="A2067" s="508" t="s">
        <v>551</v>
      </c>
      <c r="B2067" s="509" t="s">
        <v>325</v>
      </c>
      <c r="C2067" s="509">
        <v>57</v>
      </c>
      <c r="D2067" s="509">
        <v>0</v>
      </c>
      <c r="E2067" s="509">
        <v>0</v>
      </c>
      <c r="F2067" s="509">
        <v>0</v>
      </c>
      <c r="G2067" s="509">
        <v>0</v>
      </c>
      <c r="H2067" s="509">
        <v>0</v>
      </c>
      <c r="I2067" s="509">
        <v>0</v>
      </c>
      <c r="K2067" s="509">
        <v>0</v>
      </c>
    </row>
    <row r="2068" spans="1:11" s="509" customFormat="1">
      <c r="A2068" s="508" t="s">
        <v>551</v>
      </c>
      <c r="B2068" s="509" t="s">
        <v>325</v>
      </c>
      <c r="C2068" s="509">
        <v>58</v>
      </c>
      <c r="D2068" s="509">
        <v>0</v>
      </c>
      <c r="E2068" s="509">
        <v>0</v>
      </c>
      <c r="F2068" s="509">
        <v>0</v>
      </c>
      <c r="G2068" s="509">
        <v>4</v>
      </c>
      <c r="H2068" s="509">
        <v>0</v>
      </c>
      <c r="I2068" s="509">
        <v>0</v>
      </c>
      <c r="K2068" s="509">
        <v>4</v>
      </c>
    </row>
    <row r="2069" spans="1:11" s="509" customFormat="1">
      <c r="A2069" s="508" t="s">
        <v>551</v>
      </c>
      <c r="B2069" s="509" t="s">
        <v>325</v>
      </c>
      <c r="C2069" s="509">
        <v>59</v>
      </c>
      <c r="D2069" s="509">
        <v>1</v>
      </c>
      <c r="E2069" s="509">
        <v>0</v>
      </c>
      <c r="F2069" s="509">
        <v>0</v>
      </c>
      <c r="G2069" s="509">
        <v>16</v>
      </c>
      <c r="H2069" s="509">
        <v>0</v>
      </c>
      <c r="I2069" s="509">
        <v>0</v>
      </c>
      <c r="K2069" s="509">
        <v>17</v>
      </c>
    </row>
    <row r="2070" spans="1:11" s="509" customFormat="1">
      <c r="A2070" s="508" t="s">
        <v>551</v>
      </c>
      <c r="B2070" s="509" t="s">
        <v>325</v>
      </c>
      <c r="C2070" s="509">
        <v>60</v>
      </c>
      <c r="D2070" s="509">
        <v>1</v>
      </c>
      <c r="E2070" s="509">
        <v>0</v>
      </c>
      <c r="F2070" s="509">
        <v>0</v>
      </c>
      <c r="G2070" s="509">
        <v>107</v>
      </c>
      <c r="H2070" s="509">
        <v>0</v>
      </c>
      <c r="I2070" s="509">
        <v>0</v>
      </c>
      <c r="K2070" s="509">
        <v>108</v>
      </c>
    </row>
    <row r="2071" spans="1:11" s="509" customFormat="1">
      <c r="A2071" s="508" t="s">
        <v>551</v>
      </c>
      <c r="B2071" s="509" t="s">
        <v>325</v>
      </c>
      <c r="C2071" s="509">
        <v>61</v>
      </c>
      <c r="D2071" s="509">
        <v>5</v>
      </c>
      <c r="E2071" s="509">
        <v>3</v>
      </c>
      <c r="F2071" s="509">
        <v>0</v>
      </c>
      <c r="G2071" s="509">
        <v>3</v>
      </c>
      <c r="H2071" s="509">
        <v>0</v>
      </c>
      <c r="I2071" s="509">
        <v>0</v>
      </c>
      <c r="K2071" s="509">
        <v>8</v>
      </c>
    </row>
    <row r="2072" spans="1:11" s="509" customFormat="1">
      <c r="A2072" s="508" t="s">
        <v>551</v>
      </c>
      <c r="B2072" s="509" t="s">
        <v>325</v>
      </c>
      <c r="C2072" s="509">
        <v>62</v>
      </c>
      <c r="D2072" s="509">
        <v>9</v>
      </c>
      <c r="E2072" s="509">
        <v>9</v>
      </c>
      <c r="F2072" s="509">
        <v>0</v>
      </c>
      <c r="G2072" s="509">
        <v>11</v>
      </c>
      <c r="H2072" s="509">
        <v>8</v>
      </c>
      <c r="I2072" s="509">
        <v>0</v>
      </c>
      <c r="K2072" s="509">
        <v>20</v>
      </c>
    </row>
    <row r="2073" spans="1:11" s="509" customFormat="1">
      <c r="A2073" s="508" t="s">
        <v>551</v>
      </c>
      <c r="B2073" s="509" t="s">
        <v>325</v>
      </c>
      <c r="C2073" s="509">
        <v>63</v>
      </c>
      <c r="D2073" s="509">
        <v>23</v>
      </c>
      <c r="E2073" s="509">
        <v>15</v>
      </c>
      <c r="F2073" s="509">
        <v>0</v>
      </c>
      <c r="G2073" s="509">
        <v>62</v>
      </c>
      <c r="H2073" s="509">
        <v>9</v>
      </c>
      <c r="I2073" s="509">
        <v>0</v>
      </c>
      <c r="K2073" s="509">
        <v>85</v>
      </c>
    </row>
    <row r="2074" spans="1:11" s="509" customFormat="1">
      <c r="A2074" s="508" t="s">
        <v>551</v>
      </c>
      <c r="B2074" s="509" t="s">
        <v>325</v>
      </c>
      <c r="C2074" s="509" t="s">
        <v>1033</v>
      </c>
      <c r="D2074" s="509">
        <v>0</v>
      </c>
      <c r="E2074" s="509">
        <v>0</v>
      </c>
      <c r="F2074" s="509">
        <v>0</v>
      </c>
      <c r="G2074" s="509">
        <v>1</v>
      </c>
      <c r="H2074" s="509">
        <v>0</v>
      </c>
      <c r="I2074" s="509">
        <v>0</v>
      </c>
      <c r="K2074" s="509">
        <v>1</v>
      </c>
    </row>
    <row r="2075" spans="1:11" s="509" customFormat="1">
      <c r="A2075" s="508" t="s">
        <v>551</v>
      </c>
      <c r="B2075" s="509" t="s">
        <v>325</v>
      </c>
      <c r="C2075" s="509" t="s">
        <v>1034</v>
      </c>
      <c r="D2075" s="509">
        <v>2</v>
      </c>
      <c r="E2075" s="509">
        <v>1</v>
      </c>
      <c r="F2075" s="509">
        <v>0</v>
      </c>
      <c r="G2075" s="509">
        <v>1</v>
      </c>
      <c r="H2075" s="509">
        <v>0</v>
      </c>
      <c r="I2075" s="509">
        <v>0</v>
      </c>
      <c r="K2075" s="509">
        <v>3</v>
      </c>
    </row>
    <row r="2076" spans="1:11" s="509" customFormat="1">
      <c r="A2076" s="508" t="s">
        <v>551</v>
      </c>
      <c r="B2076" s="509" t="s">
        <v>325</v>
      </c>
      <c r="C2076" s="509">
        <v>64</v>
      </c>
      <c r="D2076" s="509">
        <v>0</v>
      </c>
      <c r="E2076" s="509">
        <v>0</v>
      </c>
      <c r="F2076" s="509">
        <v>0</v>
      </c>
      <c r="G2076" s="509">
        <v>1</v>
      </c>
      <c r="H2076" s="509">
        <v>0</v>
      </c>
      <c r="I2076" s="509">
        <v>0</v>
      </c>
      <c r="K2076" s="509">
        <v>1</v>
      </c>
    </row>
    <row r="2077" spans="1:11" s="509" customFormat="1">
      <c r="A2077" s="508" t="s">
        <v>551</v>
      </c>
      <c r="B2077" s="509" t="s">
        <v>325</v>
      </c>
      <c r="C2077" s="509" t="s">
        <v>1035</v>
      </c>
      <c r="D2077" s="509">
        <v>8</v>
      </c>
      <c r="E2077" s="509">
        <v>1</v>
      </c>
      <c r="F2077" s="509">
        <v>0</v>
      </c>
      <c r="G2077" s="509">
        <v>17</v>
      </c>
      <c r="H2077" s="509">
        <v>0</v>
      </c>
      <c r="I2077" s="509">
        <v>0</v>
      </c>
      <c r="K2077" s="509">
        <v>25</v>
      </c>
    </row>
    <row r="2078" spans="1:11" s="509" customFormat="1">
      <c r="A2078" s="508" t="s">
        <v>551</v>
      </c>
      <c r="B2078" s="509" t="s">
        <v>325</v>
      </c>
      <c r="C2078" s="509">
        <v>65</v>
      </c>
      <c r="D2078" s="509">
        <v>46</v>
      </c>
      <c r="E2078" s="509">
        <v>30</v>
      </c>
      <c r="F2078" s="509">
        <v>0</v>
      </c>
      <c r="G2078" s="509">
        <v>155</v>
      </c>
      <c r="H2078" s="509">
        <v>53</v>
      </c>
      <c r="I2078" s="509">
        <v>0</v>
      </c>
      <c r="K2078" s="509">
        <v>201</v>
      </c>
    </row>
    <row r="2079" spans="1:11" s="509" customFormat="1">
      <c r="A2079" s="508" t="s">
        <v>551</v>
      </c>
      <c r="B2079" s="509" t="s">
        <v>325</v>
      </c>
      <c r="C2079" s="509">
        <v>66</v>
      </c>
      <c r="D2079" s="509">
        <v>14</v>
      </c>
      <c r="E2079" s="509">
        <v>10</v>
      </c>
      <c r="F2079" s="509">
        <v>0</v>
      </c>
      <c r="G2079" s="509">
        <v>35</v>
      </c>
      <c r="H2079" s="509">
        <v>27</v>
      </c>
      <c r="I2079" s="509">
        <v>0</v>
      </c>
      <c r="K2079" s="509">
        <v>49</v>
      </c>
    </row>
    <row r="2080" spans="1:11" s="509" customFormat="1">
      <c r="A2080" s="508" t="s">
        <v>551</v>
      </c>
      <c r="B2080" s="509" t="s">
        <v>325</v>
      </c>
      <c r="C2080" s="509" t="s">
        <v>1036</v>
      </c>
      <c r="D2080" s="509">
        <v>1</v>
      </c>
      <c r="E2080" s="509">
        <v>0</v>
      </c>
      <c r="F2080" s="509">
        <v>0</v>
      </c>
      <c r="G2080" s="509">
        <v>2</v>
      </c>
      <c r="H2080" s="509">
        <v>0</v>
      </c>
      <c r="I2080" s="509">
        <v>0</v>
      </c>
      <c r="K2080" s="509">
        <v>3</v>
      </c>
    </row>
    <row r="2081" spans="1:11" s="509" customFormat="1">
      <c r="A2081" s="508" t="s">
        <v>551</v>
      </c>
      <c r="B2081" s="509" t="s">
        <v>325</v>
      </c>
      <c r="C2081" s="509" t="s">
        <v>1037</v>
      </c>
      <c r="D2081" s="509">
        <v>24</v>
      </c>
      <c r="E2081" s="509">
        <v>0</v>
      </c>
      <c r="F2081" s="509">
        <v>0</v>
      </c>
      <c r="G2081" s="509">
        <v>1218</v>
      </c>
      <c r="H2081" s="509">
        <v>0</v>
      </c>
      <c r="I2081" s="509">
        <v>0</v>
      </c>
      <c r="K2081" s="509">
        <v>1242</v>
      </c>
    </row>
    <row r="2082" spans="1:11" s="509" customFormat="1">
      <c r="A2082" s="508" t="s">
        <v>551</v>
      </c>
      <c r="B2082" s="509" t="s">
        <v>325</v>
      </c>
      <c r="C2082" s="509" t="s">
        <v>1038</v>
      </c>
      <c r="D2082" s="509">
        <v>8</v>
      </c>
      <c r="E2082" s="509">
        <v>0</v>
      </c>
      <c r="F2082" s="509">
        <v>0</v>
      </c>
      <c r="G2082" s="509">
        <v>40</v>
      </c>
      <c r="H2082" s="509">
        <v>0</v>
      </c>
      <c r="I2082" s="509">
        <v>0</v>
      </c>
      <c r="K2082" s="509">
        <v>48</v>
      </c>
    </row>
    <row r="2083" spans="1:11" s="509" customFormat="1">
      <c r="A2083" s="508" t="s">
        <v>551</v>
      </c>
      <c r="B2083" s="509" t="s">
        <v>325</v>
      </c>
      <c r="C2083" s="509" t="s">
        <v>1039</v>
      </c>
      <c r="D2083" s="509">
        <v>9</v>
      </c>
      <c r="E2083" s="509">
        <v>0</v>
      </c>
      <c r="F2083" s="509">
        <v>0</v>
      </c>
      <c r="G2083" s="509">
        <v>14</v>
      </c>
      <c r="H2083" s="509">
        <v>0</v>
      </c>
      <c r="I2083" s="509">
        <v>0</v>
      </c>
      <c r="K2083" s="509">
        <v>23</v>
      </c>
    </row>
    <row r="2084" spans="1:11" s="509" customFormat="1">
      <c r="A2084" s="508" t="s">
        <v>551</v>
      </c>
      <c r="B2084" s="509" t="s">
        <v>325</v>
      </c>
      <c r="C2084" s="509" t="s">
        <v>1040</v>
      </c>
      <c r="D2084" s="509">
        <v>21</v>
      </c>
      <c r="E2084" s="509">
        <v>0</v>
      </c>
      <c r="F2084" s="509">
        <v>0</v>
      </c>
      <c r="G2084" s="509">
        <v>97</v>
      </c>
      <c r="H2084" s="509">
        <v>0</v>
      </c>
      <c r="I2084" s="509">
        <v>0</v>
      </c>
      <c r="K2084" s="509">
        <v>118</v>
      </c>
    </row>
    <row r="2085" spans="1:11" s="509" customFormat="1">
      <c r="A2085" s="508" t="s">
        <v>551</v>
      </c>
      <c r="B2085" s="509" t="s">
        <v>325</v>
      </c>
      <c r="C2085" s="509" t="s">
        <v>1041</v>
      </c>
      <c r="D2085" s="509">
        <v>0</v>
      </c>
      <c r="E2085" s="509">
        <v>0</v>
      </c>
      <c r="F2085" s="509">
        <v>0</v>
      </c>
      <c r="G2085" s="509">
        <v>0</v>
      </c>
      <c r="H2085" s="509">
        <v>0</v>
      </c>
      <c r="I2085" s="509">
        <v>0</v>
      </c>
      <c r="K2085" s="509">
        <v>0</v>
      </c>
    </row>
    <row r="2086" spans="1:11" s="509" customFormat="1">
      <c r="A2086" s="508" t="s">
        <v>551</v>
      </c>
      <c r="B2086" s="509" t="s">
        <v>325</v>
      </c>
      <c r="C2086" s="509" t="s">
        <v>1042</v>
      </c>
      <c r="D2086" s="509">
        <v>0</v>
      </c>
      <c r="E2086" s="509">
        <v>0</v>
      </c>
      <c r="F2086" s="509">
        <v>0</v>
      </c>
      <c r="G2086" s="509">
        <v>1</v>
      </c>
      <c r="H2086" s="509">
        <v>0</v>
      </c>
      <c r="I2086" s="509">
        <v>0</v>
      </c>
      <c r="K2086" s="509">
        <v>1</v>
      </c>
    </row>
    <row r="2087" spans="1:11" s="509" customFormat="1">
      <c r="A2087" s="508" t="s">
        <v>551</v>
      </c>
      <c r="B2087" s="509" t="s">
        <v>325</v>
      </c>
      <c r="C2087" s="509">
        <v>67</v>
      </c>
      <c r="D2087" s="509">
        <v>12</v>
      </c>
      <c r="E2087" s="509">
        <v>0</v>
      </c>
      <c r="F2087" s="509">
        <v>0</v>
      </c>
      <c r="G2087" s="509">
        <v>608</v>
      </c>
      <c r="H2087" s="509">
        <v>14</v>
      </c>
      <c r="I2087" s="509">
        <v>0</v>
      </c>
      <c r="K2087" s="509">
        <v>620</v>
      </c>
    </row>
    <row r="2088" spans="1:11" s="509" customFormat="1">
      <c r="A2088" s="508" t="s">
        <v>551</v>
      </c>
      <c r="B2088" s="509" t="s">
        <v>325</v>
      </c>
      <c r="C2088" s="509">
        <v>68</v>
      </c>
      <c r="D2088" s="509">
        <v>0</v>
      </c>
      <c r="E2088" s="509">
        <v>0</v>
      </c>
      <c r="F2088" s="509">
        <v>0</v>
      </c>
      <c r="G2088" s="509">
        <v>51</v>
      </c>
      <c r="H2088" s="509">
        <v>11</v>
      </c>
      <c r="I2088" s="509">
        <v>0</v>
      </c>
      <c r="K2088" s="509">
        <v>51</v>
      </c>
    </row>
    <row r="2089" spans="1:11" s="509" customFormat="1">
      <c r="A2089" s="508" t="s">
        <v>551</v>
      </c>
      <c r="B2089" s="509" t="s">
        <v>325</v>
      </c>
      <c r="C2089" s="509" t="s">
        <v>1043</v>
      </c>
      <c r="D2089" s="509">
        <v>8</v>
      </c>
      <c r="E2089" s="509">
        <v>0</v>
      </c>
      <c r="F2089" s="509">
        <v>0</v>
      </c>
      <c r="G2089" s="509">
        <v>17</v>
      </c>
      <c r="H2089" s="509">
        <v>0</v>
      </c>
      <c r="I2089" s="509">
        <v>0</v>
      </c>
      <c r="K2089" s="509">
        <v>25</v>
      </c>
    </row>
    <row r="2090" spans="1:11" s="509" customFormat="1">
      <c r="A2090" s="508" t="s">
        <v>551</v>
      </c>
      <c r="B2090" s="509" t="s">
        <v>325</v>
      </c>
      <c r="C2090" s="509">
        <v>69</v>
      </c>
      <c r="D2090" s="509">
        <v>7</v>
      </c>
      <c r="E2090" s="509">
        <v>0</v>
      </c>
      <c r="F2090" s="509">
        <v>0</v>
      </c>
      <c r="G2090" s="509">
        <v>0</v>
      </c>
      <c r="H2090" s="509">
        <v>0</v>
      </c>
      <c r="I2090" s="509">
        <v>0</v>
      </c>
      <c r="K2090" s="509">
        <v>7</v>
      </c>
    </row>
    <row r="2091" spans="1:11" s="509" customFormat="1">
      <c r="A2091" s="508" t="s">
        <v>551</v>
      </c>
      <c r="B2091" s="509" t="s">
        <v>325</v>
      </c>
      <c r="C2091" s="509" t="s">
        <v>1044</v>
      </c>
      <c r="D2091" s="509">
        <v>0</v>
      </c>
      <c r="E2091" s="509">
        <v>0</v>
      </c>
      <c r="F2091" s="509">
        <v>0</v>
      </c>
      <c r="G2091" s="509">
        <v>2</v>
      </c>
      <c r="H2091" s="509">
        <v>0</v>
      </c>
      <c r="I2091" s="509">
        <v>0</v>
      </c>
      <c r="K2091" s="509">
        <v>2</v>
      </c>
    </row>
    <row r="2092" spans="1:11" s="509" customFormat="1">
      <c r="A2092" s="508" t="s">
        <v>551</v>
      </c>
      <c r="B2092" s="509" t="s">
        <v>325</v>
      </c>
      <c r="C2092" s="509" t="s">
        <v>1045</v>
      </c>
      <c r="D2092" s="509">
        <v>0</v>
      </c>
      <c r="E2092" s="509">
        <v>0</v>
      </c>
      <c r="F2092" s="509">
        <v>0</v>
      </c>
      <c r="H2092" s="509">
        <v>0</v>
      </c>
      <c r="I2092" s="509">
        <v>0</v>
      </c>
      <c r="K2092" s="509">
        <v>0</v>
      </c>
    </row>
    <row r="2093" spans="1:11" s="509" customFormat="1">
      <c r="A2093" s="508" t="s">
        <v>551</v>
      </c>
      <c r="B2093" s="509" t="s">
        <v>325</v>
      </c>
      <c r="C2093" s="509">
        <v>70</v>
      </c>
      <c r="D2093" s="509">
        <v>0</v>
      </c>
      <c r="E2093" s="509">
        <v>0</v>
      </c>
      <c r="F2093" s="509">
        <v>0</v>
      </c>
      <c r="G2093" s="509">
        <v>0</v>
      </c>
      <c r="H2093" s="509">
        <v>0</v>
      </c>
      <c r="I2093" s="509">
        <v>0</v>
      </c>
      <c r="K2093" s="509">
        <v>0</v>
      </c>
    </row>
    <row r="2094" spans="1:11" s="509" customFormat="1">
      <c r="A2094" s="508" t="s">
        <v>551</v>
      </c>
      <c r="B2094" s="509" t="s">
        <v>325</v>
      </c>
      <c r="C2094" s="509" t="s">
        <v>1046</v>
      </c>
      <c r="D2094" s="509">
        <v>0</v>
      </c>
      <c r="E2094" s="509">
        <v>0</v>
      </c>
      <c r="F2094" s="509">
        <v>0</v>
      </c>
      <c r="G2094" s="509">
        <v>13</v>
      </c>
      <c r="H2094" s="509">
        <v>0</v>
      </c>
      <c r="I2094" s="509">
        <v>0</v>
      </c>
      <c r="K2094" s="509">
        <v>13</v>
      </c>
    </row>
    <row r="2095" spans="1:11" s="509" customFormat="1">
      <c r="A2095" s="508" t="s">
        <v>551</v>
      </c>
      <c r="B2095" s="509" t="s">
        <v>325</v>
      </c>
      <c r="C2095" s="509">
        <v>71</v>
      </c>
      <c r="D2095" s="509">
        <v>1</v>
      </c>
      <c r="E2095" s="509">
        <v>0</v>
      </c>
      <c r="F2095" s="509">
        <v>0</v>
      </c>
      <c r="G2095" s="509">
        <v>992</v>
      </c>
      <c r="H2095" s="509">
        <v>0</v>
      </c>
      <c r="I2095" s="509">
        <v>0</v>
      </c>
      <c r="K2095" s="509">
        <v>993</v>
      </c>
    </row>
    <row r="2096" spans="1:11" s="509" customFormat="1">
      <c r="A2096" s="508" t="s">
        <v>551</v>
      </c>
      <c r="B2096" s="509" t="s">
        <v>325</v>
      </c>
      <c r="C2096" s="509" t="s">
        <v>1047</v>
      </c>
      <c r="D2096" s="509">
        <v>10</v>
      </c>
      <c r="E2096" s="509">
        <v>4</v>
      </c>
      <c r="F2096" s="509">
        <v>0</v>
      </c>
      <c r="G2096" s="509">
        <v>101</v>
      </c>
      <c r="H2096" s="509">
        <v>24</v>
      </c>
      <c r="I2096" s="509">
        <v>1</v>
      </c>
      <c r="K2096" s="509">
        <v>111</v>
      </c>
    </row>
    <row r="2097" spans="1:11" s="509" customFormat="1">
      <c r="A2097" s="508" t="s">
        <v>551</v>
      </c>
      <c r="B2097" s="509" t="s">
        <v>325</v>
      </c>
      <c r="C2097" s="509" t="s">
        <v>1048</v>
      </c>
      <c r="D2097" s="509">
        <v>0</v>
      </c>
      <c r="E2097" s="509">
        <v>0</v>
      </c>
      <c r="F2097" s="509">
        <v>0</v>
      </c>
      <c r="G2097" s="509">
        <v>27</v>
      </c>
      <c r="H2097" s="509">
        <v>2</v>
      </c>
      <c r="I2097" s="509">
        <v>0</v>
      </c>
      <c r="K2097" s="509">
        <v>27</v>
      </c>
    </row>
    <row r="2098" spans="1:11" s="509" customFormat="1">
      <c r="A2098" s="508" t="s">
        <v>551</v>
      </c>
      <c r="B2098" s="509" t="s">
        <v>325</v>
      </c>
      <c r="C2098" s="509" t="s">
        <v>1049</v>
      </c>
      <c r="D2098" s="509">
        <v>2</v>
      </c>
      <c r="E2098" s="509">
        <v>0</v>
      </c>
      <c r="F2098" s="509">
        <v>0</v>
      </c>
      <c r="G2098" s="509">
        <v>5</v>
      </c>
      <c r="H2098" s="509">
        <v>0</v>
      </c>
      <c r="I2098" s="509">
        <v>0</v>
      </c>
      <c r="K2098" s="509">
        <v>7</v>
      </c>
    </row>
    <row r="2099" spans="1:11" s="509" customFormat="1">
      <c r="A2099" s="508" t="s">
        <v>551</v>
      </c>
      <c r="B2099" s="509" t="s">
        <v>325</v>
      </c>
      <c r="C2099" s="509" t="s">
        <v>1050</v>
      </c>
      <c r="D2099" s="509">
        <v>1</v>
      </c>
      <c r="E2099" s="509">
        <v>1</v>
      </c>
      <c r="F2099" s="509">
        <v>0</v>
      </c>
      <c r="G2099" s="509">
        <v>17</v>
      </c>
      <c r="H2099" s="509">
        <v>17</v>
      </c>
      <c r="I2099" s="509">
        <v>0</v>
      </c>
      <c r="K2099" s="509">
        <v>18</v>
      </c>
    </row>
    <row r="2100" spans="1:11" s="509" customFormat="1">
      <c r="A2100" s="508" t="s">
        <v>551</v>
      </c>
      <c r="B2100" s="509" t="s">
        <v>325</v>
      </c>
      <c r="C2100" s="509" t="s">
        <v>1051</v>
      </c>
      <c r="D2100" s="509">
        <v>0</v>
      </c>
      <c r="E2100" s="509">
        <v>0</v>
      </c>
      <c r="F2100" s="509">
        <v>0</v>
      </c>
      <c r="G2100" s="509">
        <v>0</v>
      </c>
      <c r="H2100" s="509">
        <v>0</v>
      </c>
      <c r="I2100" s="509">
        <v>0</v>
      </c>
      <c r="K2100" s="509">
        <v>0</v>
      </c>
    </row>
    <row r="2101" spans="1:11" s="509" customFormat="1">
      <c r="A2101" s="508" t="s">
        <v>551</v>
      </c>
      <c r="B2101" s="509" t="s">
        <v>325</v>
      </c>
      <c r="C2101" s="509">
        <v>72</v>
      </c>
      <c r="D2101" s="509">
        <v>265</v>
      </c>
      <c r="E2101" s="509">
        <v>1</v>
      </c>
      <c r="F2101" s="509">
        <v>0</v>
      </c>
      <c r="G2101" s="509">
        <v>38</v>
      </c>
      <c r="H2101" s="509">
        <v>0</v>
      </c>
      <c r="I2101" s="509">
        <v>0</v>
      </c>
      <c r="K2101" s="509">
        <v>303</v>
      </c>
    </row>
    <row r="2102" spans="1:11" s="509" customFormat="1">
      <c r="A2102" s="508" t="s">
        <v>551</v>
      </c>
      <c r="B2102" s="509" t="s">
        <v>325</v>
      </c>
      <c r="C2102" s="509">
        <v>73</v>
      </c>
      <c r="D2102" s="509">
        <v>39</v>
      </c>
      <c r="E2102" s="509">
        <v>1</v>
      </c>
      <c r="F2102" s="509">
        <v>0</v>
      </c>
      <c r="G2102" s="509">
        <v>0</v>
      </c>
      <c r="H2102" s="509">
        <v>0</v>
      </c>
      <c r="I2102" s="509">
        <v>0</v>
      </c>
      <c r="K2102" s="509">
        <v>39</v>
      </c>
    </row>
    <row r="2103" spans="1:11" s="509" customFormat="1">
      <c r="A2103" s="508" t="s">
        <v>551</v>
      </c>
      <c r="B2103" s="509" t="s">
        <v>325</v>
      </c>
      <c r="C2103" s="509">
        <v>74</v>
      </c>
      <c r="D2103" s="509">
        <v>5</v>
      </c>
      <c r="E2103" s="509">
        <v>1</v>
      </c>
      <c r="F2103" s="509">
        <v>0</v>
      </c>
      <c r="G2103" s="509">
        <v>1</v>
      </c>
      <c r="H2103" s="509">
        <v>0</v>
      </c>
      <c r="I2103" s="509">
        <v>0</v>
      </c>
      <c r="K2103" s="509">
        <v>6</v>
      </c>
    </row>
    <row r="2104" spans="1:11" s="509" customFormat="1">
      <c r="A2104" s="508" t="s">
        <v>551</v>
      </c>
      <c r="B2104" s="509" t="s">
        <v>325</v>
      </c>
      <c r="C2104" s="509" t="s">
        <v>4569</v>
      </c>
      <c r="D2104" s="509">
        <v>27</v>
      </c>
      <c r="E2104" s="509">
        <v>0</v>
      </c>
      <c r="F2104" s="509">
        <v>0</v>
      </c>
      <c r="G2104" s="509">
        <v>86</v>
      </c>
      <c r="H2104" s="509">
        <v>0</v>
      </c>
      <c r="I2104" s="509">
        <v>0</v>
      </c>
      <c r="K2104" s="509">
        <v>113</v>
      </c>
    </row>
    <row r="2105" spans="1:11" s="509" customFormat="1">
      <c r="A2105" s="508" t="s">
        <v>551</v>
      </c>
      <c r="B2105" s="509" t="s">
        <v>325</v>
      </c>
      <c r="C2105" s="509" t="s">
        <v>1406</v>
      </c>
      <c r="D2105" s="509">
        <v>766</v>
      </c>
      <c r="E2105" s="509">
        <v>122</v>
      </c>
      <c r="F2105" s="509">
        <v>0</v>
      </c>
      <c r="G2105" s="509">
        <v>6519</v>
      </c>
      <c r="H2105" s="509">
        <v>199</v>
      </c>
      <c r="I2105" s="509">
        <v>1</v>
      </c>
      <c r="K2105" s="509">
        <v>7285</v>
      </c>
    </row>
    <row r="2106" spans="1:11" s="509" customFormat="1">
      <c r="A2106" s="508" t="s">
        <v>552</v>
      </c>
      <c r="B2106" s="509" t="s">
        <v>1435</v>
      </c>
      <c r="C2106" s="509">
        <v>1</v>
      </c>
      <c r="K2106" s="509">
        <v>0</v>
      </c>
    </row>
    <row r="2107" spans="1:11" s="509" customFormat="1">
      <c r="A2107" s="508" t="s">
        <v>552</v>
      </c>
      <c r="B2107" s="509" t="s">
        <v>1435</v>
      </c>
      <c r="C2107" s="509" t="s">
        <v>1023</v>
      </c>
      <c r="G2107" s="509">
        <v>55</v>
      </c>
      <c r="K2107" s="509">
        <v>55</v>
      </c>
    </row>
    <row r="2108" spans="1:11" s="509" customFormat="1">
      <c r="A2108" s="508" t="s">
        <v>552</v>
      </c>
      <c r="B2108" s="509" t="s">
        <v>1435</v>
      </c>
      <c r="C2108" s="509">
        <v>2</v>
      </c>
      <c r="D2108" s="509">
        <v>2</v>
      </c>
      <c r="E2108" s="509">
        <v>2</v>
      </c>
      <c r="G2108" s="509">
        <v>4</v>
      </c>
      <c r="K2108" s="509">
        <v>6</v>
      </c>
    </row>
    <row r="2109" spans="1:11" s="509" customFormat="1">
      <c r="A2109" s="508" t="s">
        <v>552</v>
      </c>
      <c r="B2109" s="509" t="s">
        <v>1435</v>
      </c>
      <c r="C2109" s="509">
        <v>3</v>
      </c>
      <c r="D2109" s="509">
        <v>1</v>
      </c>
      <c r="G2109" s="509">
        <v>4</v>
      </c>
      <c r="K2109" s="509">
        <v>5</v>
      </c>
    </row>
    <row r="2110" spans="1:11" s="509" customFormat="1">
      <c r="A2110" s="508" t="s">
        <v>552</v>
      </c>
      <c r="B2110" s="509" t="s">
        <v>1435</v>
      </c>
      <c r="C2110" s="509">
        <v>4</v>
      </c>
      <c r="D2110" s="509">
        <v>1</v>
      </c>
      <c r="G2110" s="509">
        <v>3</v>
      </c>
      <c r="K2110" s="509">
        <v>4</v>
      </c>
    </row>
    <row r="2111" spans="1:11" s="509" customFormat="1">
      <c r="A2111" s="508" t="s">
        <v>552</v>
      </c>
      <c r="B2111" s="509" t="s">
        <v>1435</v>
      </c>
      <c r="C2111" s="509">
        <v>5</v>
      </c>
      <c r="G2111" s="509">
        <v>3</v>
      </c>
      <c r="K2111" s="509">
        <v>3</v>
      </c>
    </row>
    <row r="2112" spans="1:11" s="509" customFormat="1">
      <c r="A2112" s="508" t="s">
        <v>552</v>
      </c>
      <c r="B2112" s="509" t="s">
        <v>1435</v>
      </c>
      <c r="C2112" s="509">
        <v>6</v>
      </c>
      <c r="K2112" s="509">
        <v>0</v>
      </c>
    </row>
    <row r="2113" spans="1:11" s="509" customFormat="1">
      <c r="A2113" s="508" t="s">
        <v>552</v>
      </c>
      <c r="B2113" s="509" t="s">
        <v>1435</v>
      </c>
      <c r="C2113" s="509">
        <v>7</v>
      </c>
      <c r="K2113" s="509">
        <v>0</v>
      </c>
    </row>
    <row r="2114" spans="1:11" s="509" customFormat="1">
      <c r="A2114" s="508" t="s">
        <v>552</v>
      </c>
      <c r="B2114" s="509" t="s">
        <v>1435</v>
      </c>
      <c r="C2114" s="509">
        <v>8</v>
      </c>
      <c r="D2114" s="509">
        <v>1</v>
      </c>
      <c r="G2114" s="509">
        <v>4</v>
      </c>
      <c r="K2114" s="509">
        <v>5</v>
      </c>
    </row>
    <row r="2115" spans="1:11" s="509" customFormat="1">
      <c r="A2115" s="508" t="s">
        <v>552</v>
      </c>
      <c r="B2115" s="509" t="s">
        <v>1435</v>
      </c>
      <c r="C2115" s="509">
        <v>9</v>
      </c>
      <c r="G2115" s="509">
        <v>4</v>
      </c>
      <c r="K2115" s="509">
        <v>4</v>
      </c>
    </row>
    <row r="2116" spans="1:11" s="509" customFormat="1">
      <c r="A2116" s="508" t="s">
        <v>552</v>
      </c>
      <c r="B2116" s="509" t="s">
        <v>1435</v>
      </c>
      <c r="C2116" s="509">
        <v>10</v>
      </c>
      <c r="G2116" s="509">
        <v>4</v>
      </c>
      <c r="K2116" s="509">
        <v>4</v>
      </c>
    </row>
    <row r="2117" spans="1:11" s="509" customFormat="1">
      <c r="A2117" s="508" t="s">
        <v>552</v>
      </c>
      <c r="B2117" s="509" t="s">
        <v>1435</v>
      </c>
      <c r="C2117" s="509">
        <v>11</v>
      </c>
      <c r="K2117" s="509">
        <v>0</v>
      </c>
    </row>
    <row r="2118" spans="1:11" s="509" customFormat="1">
      <c r="A2118" s="508" t="s">
        <v>552</v>
      </c>
      <c r="B2118" s="509" t="s">
        <v>1435</v>
      </c>
      <c r="C2118" s="509">
        <v>12</v>
      </c>
      <c r="G2118" s="509">
        <v>1</v>
      </c>
      <c r="K2118" s="509">
        <v>1</v>
      </c>
    </row>
    <row r="2119" spans="1:11" s="509" customFormat="1">
      <c r="A2119" s="508" t="s">
        <v>552</v>
      </c>
      <c r="B2119" s="509" t="s">
        <v>1435</v>
      </c>
      <c r="C2119" s="509">
        <v>13</v>
      </c>
      <c r="K2119" s="509">
        <v>0</v>
      </c>
    </row>
    <row r="2120" spans="1:11" s="509" customFormat="1">
      <c r="A2120" s="508" t="s">
        <v>552</v>
      </c>
      <c r="B2120" s="509" t="s">
        <v>1435</v>
      </c>
      <c r="C2120" s="509">
        <v>14</v>
      </c>
      <c r="K2120" s="509">
        <v>0</v>
      </c>
    </row>
    <row r="2121" spans="1:11" s="509" customFormat="1">
      <c r="A2121" s="508" t="s">
        <v>552</v>
      </c>
      <c r="B2121" s="509" t="s">
        <v>1435</v>
      </c>
      <c r="C2121" s="509">
        <v>15</v>
      </c>
      <c r="K2121" s="509">
        <v>0</v>
      </c>
    </row>
    <row r="2122" spans="1:11" s="509" customFormat="1">
      <c r="A2122" s="508" t="s">
        <v>552</v>
      </c>
      <c r="B2122" s="509" t="s">
        <v>1435</v>
      </c>
      <c r="C2122" s="509">
        <v>16</v>
      </c>
      <c r="G2122" s="509">
        <v>2</v>
      </c>
      <c r="K2122" s="509">
        <v>2</v>
      </c>
    </row>
    <row r="2123" spans="1:11" s="509" customFormat="1">
      <c r="A2123" s="508" t="s">
        <v>552</v>
      </c>
      <c r="B2123" s="509" t="s">
        <v>1435</v>
      </c>
      <c r="C2123" s="509">
        <v>17</v>
      </c>
      <c r="D2123" s="509">
        <v>2</v>
      </c>
      <c r="G2123" s="509">
        <v>42</v>
      </c>
      <c r="K2123" s="509">
        <v>44</v>
      </c>
    </row>
    <row r="2124" spans="1:11" s="509" customFormat="1">
      <c r="A2124" s="508" t="s">
        <v>552</v>
      </c>
      <c r="B2124" s="509" t="s">
        <v>1435</v>
      </c>
      <c r="C2124" s="509">
        <v>18</v>
      </c>
      <c r="K2124" s="509">
        <v>0</v>
      </c>
    </row>
    <row r="2125" spans="1:11" s="509" customFormat="1">
      <c r="A2125" s="508" t="s">
        <v>552</v>
      </c>
      <c r="B2125" s="509" t="s">
        <v>1435</v>
      </c>
      <c r="C2125" s="509" t="s">
        <v>1024</v>
      </c>
      <c r="G2125" s="509">
        <v>2</v>
      </c>
      <c r="K2125" s="509">
        <v>2</v>
      </c>
    </row>
    <row r="2126" spans="1:11" s="509" customFormat="1">
      <c r="A2126" s="508" t="s">
        <v>552</v>
      </c>
      <c r="B2126" s="509" t="s">
        <v>1435</v>
      </c>
      <c r="C2126" s="509" t="s">
        <v>1025</v>
      </c>
      <c r="K2126" s="509">
        <v>0</v>
      </c>
    </row>
    <row r="2127" spans="1:11" s="509" customFormat="1">
      <c r="A2127" s="508" t="s">
        <v>552</v>
      </c>
      <c r="B2127" s="509" t="s">
        <v>1435</v>
      </c>
      <c r="C2127" s="509">
        <v>19</v>
      </c>
      <c r="K2127" s="509">
        <v>0</v>
      </c>
    </row>
    <row r="2128" spans="1:11" s="509" customFormat="1">
      <c r="A2128" s="508" t="s">
        <v>552</v>
      </c>
      <c r="B2128" s="509" t="s">
        <v>1435</v>
      </c>
      <c r="C2128" s="509">
        <v>20</v>
      </c>
      <c r="K2128" s="509">
        <v>0</v>
      </c>
    </row>
    <row r="2129" spans="1:11" s="509" customFormat="1">
      <c r="A2129" s="508" t="s">
        <v>552</v>
      </c>
      <c r="B2129" s="509" t="s">
        <v>1435</v>
      </c>
      <c r="C2129" s="509">
        <v>21</v>
      </c>
      <c r="K2129" s="509">
        <v>0</v>
      </c>
    </row>
    <row r="2130" spans="1:11" s="509" customFormat="1">
      <c r="A2130" s="508" t="s">
        <v>552</v>
      </c>
      <c r="B2130" s="509" t="s">
        <v>1435</v>
      </c>
      <c r="C2130" s="509" t="s">
        <v>1026</v>
      </c>
      <c r="G2130" s="509">
        <v>1</v>
      </c>
      <c r="K2130" s="509">
        <v>1</v>
      </c>
    </row>
    <row r="2131" spans="1:11" s="509" customFormat="1">
      <c r="A2131" s="508" t="s">
        <v>552</v>
      </c>
      <c r="B2131" s="509" t="s">
        <v>1435</v>
      </c>
      <c r="C2131" s="509" t="s">
        <v>1027</v>
      </c>
      <c r="K2131" s="509">
        <v>0</v>
      </c>
    </row>
    <row r="2132" spans="1:11" s="509" customFormat="1">
      <c r="A2132" s="508" t="s">
        <v>552</v>
      </c>
      <c r="B2132" s="509" t="s">
        <v>1435</v>
      </c>
      <c r="C2132" s="509" t="s">
        <v>1028</v>
      </c>
      <c r="K2132" s="509">
        <v>0</v>
      </c>
    </row>
    <row r="2133" spans="1:11" s="509" customFormat="1">
      <c r="A2133" s="508" t="s">
        <v>552</v>
      </c>
      <c r="B2133" s="509" t="s">
        <v>1435</v>
      </c>
      <c r="C2133" s="509">
        <v>22</v>
      </c>
      <c r="K2133" s="509">
        <v>0</v>
      </c>
    </row>
    <row r="2134" spans="1:11" s="509" customFormat="1">
      <c r="A2134" s="508" t="s">
        <v>552</v>
      </c>
      <c r="B2134" s="509" t="s">
        <v>1435</v>
      </c>
      <c r="C2134" s="509">
        <v>23</v>
      </c>
      <c r="K2134" s="509">
        <v>0</v>
      </c>
    </row>
    <row r="2135" spans="1:11" s="509" customFormat="1">
      <c r="A2135" s="508" t="s">
        <v>552</v>
      </c>
      <c r="B2135" s="509" t="s">
        <v>1435</v>
      </c>
      <c r="C2135" s="509" t="s">
        <v>1029</v>
      </c>
      <c r="G2135" s="509">
        <v>8</v>
      </c>
      <c r="K2135" s="509">
        <v>8</v>
      </c>
    </row>
    <row r="2136" spans="1:11" s="509" customFormat="1">
      <c r="A2136" s="508" t="s">
        <v>552</v>
      </c>
      <c r="B2136" s="509" t="s">
        <v>1435</v>
      </c>
      <c r="C2136" s="509">
        <v>24</v>
      </c>
      <c r="K2136" s="509">
        <v>0</v>
      </c>
    </row>
    <row r="2137" spans="1:11" s="509" customFormat="1">
      <c r="A2137" s="508" t="s">
        <v>552</v>
      </c>
      <c r="B2137" s="509" t="s">
        <v>1435</v>
      </c>
      <c r="C2137" s="509">
        <v>25</v>
      </c>
    </row>
    <row r="2138" spans="1:11" s="509" customFormat="1">
      <c r="A2138" s="508" t="s">
        <v>552</v>
      </c>
      <c r="B2138" s="509" t="s">
        <v>1435</v>
      </c>
      <c r="C2138" s="509">
        <v>26</v>
      </c>
      <c r="K2138" s="509">
        <v>0</v>
      </c>
    </row>
    <row r="2139" spans="1:11" s="509" customFormat="1">
      <c r="A2139" s="508" t="s">
        <v>552</v>
      </c>
      <c r="B2139" s="509" t="s">
        <v>1435</v>
      </c>
      <c r="C2139" s="509">
        <v>27</v>
      </c>
      <c r="K2139" s="509">
        <v>0</v>
      </c>
    </row>
    <row r="2140" spans="1:11" s="509" customFormat="1">
      <c r="A2140" s="508" t="s">
        <v>552</v>
      </c>
      <c r="B2140" s="509" t="s">
        <v>1435</v>
      </c>
      <c r="C2140" s="509">
        <v>28</v>
      </c>
      <c r="K2140" s="509">
        <v>0</v>
      </c>
    </row>
    <row r="2141" spans="1:11" s="509" customFormat="1">
      <c r="A2141" s="508" t="s">
        <v>552</v>
      </c>
      <c r="B2141" s="509" t="s">
        <v>1435</v>
      </c>
      <c r="C2141" s="509">
        <v>29</v>
      </c>
      <c r="K2141" s="509">
        <v>0</v>
      </c>
    </row>
    <row r="2142" spans="1:11" s="509" customFormat="1">
      <c r="A2142" s="508" t="s">
        <v>552</v>
      </c>
      <c r="B2142" s="509" t="s">
        <v>1435</v>
      </c>
      <c r="C2142" s="509">
        <v>30</v>
      </c>
      <c r="K2142" s="509">
        <v>0</v>
      </c>
    </row>
    <row r="2143" spans="1:11" s="509" customFormat="1">
      <c r="A2143" s="508" t="s">
        <v>552</v>
      </c>
      <c r="B2143" s="509" t="s">
        <v>1435</v>
      </c>
      <c r="C2143" s="509">
        <v>31</v>
      </c>
      <c r="K2143" s="509">
        <v>0</v>
      </c>
    </row>
    <row r="2144" spans="1:11" s="509" customFormat="1">
      <c r="A2144" s="508" t="s">
        <v>552</v>
      </c>
      <c r="B2144" s="509" t="s">
        <v>1435</v>
      </c>
      <c r="C2144" s="509">
        <v>32</v>
      </c>
      <c r="K2144" s="509">
        <v>0</v>
      </c>
    </row>
    <row r="2145" spans="1:11" s="509" customFormat="1">
      <c r="A2145" s="508" t="s">
        <v>552</v>
      </c>
      <c r="B2145" s="509" t="s">
        <v>1435</v>
      </c>
      <c r="C2145" s="509">
        <v>33</v>
      </c>
      <c r="K2145" s="509">
        <v>0</v>
      </c>
    </row>
    <row r="2146" spans="1:11" s="509" customFormat="1">
      <c r="A2146" s="508" t="s">
        <v>552</v>
      </c>
      <c r="B2146" s="509" t="s">
        <v>1435</v>
      </c>
      <c r="C2146" s="509">
        <v>34</v>
      </c>
      <c r="K2146" s="509">
        <v>0</v>
      </c>
    </row>
    <row r="2147" spans="1:11" s="509" customFormat="1">
      <c r="A2147" s="508" t="s">
        <v>552</v>
      </c>
      <c r="B2147" s="509" t="s">
        <v>1435</v>
      </c>
      <c r="C2147" s="509">
        <v>35</v>
      </c>
      <c r="K2147" s="509">
        <v>0</v>
      </c>
    </row>
    <row r="2148" spans="1:11" s="509" customFormat="1">
      <c r="A2148" s="508" t="s">
        <v>552</v>
      </c>
      <c r="B2148" s="509" t="s">
        <v>1435</v>
      </c>
      <c r="C2148" s="509">
        <v>36</v>
      </c>
      <c r="K2148" s="509">
        <v>0</v>
      </c>
    </row>
    <row r="2149" spans="1:11" s="509" customFormat="1">
      <c r="A2149" s="508" t="s">
        <v>552</v>
      </c>
      <c r="B2149" s="509" t="s">
        <v>1435</v>
      </c>
      <c r="C2149" s="509">
        <v>37</v>
      </c>
      <c r="K2149" s="509">
        <v>0</v>
      </c>
    </row>
    <row r="2150" spans="1:11" s="509" customFormat="1">
      <c r="A2150" s="508" t="s">
        <v>552</v>
      </c>
      <c r="B2150" s="509" t="s">
        <v>1435</v>
      </c>
      <c r="C2150" s="509">
        <v>38</v>
      </c>
      <c r="K2150" s="509">
        <v>0</v>
      </c>
    </row>
    <row r="2151" spans="1:11" s="509" customFormat="1">
      <c r="A2151" s="508" t="s">
        <v>552</v>
      </c>
      <c r="B2151" s="509" t="s">
        <v>1435</v>
      </c>
      <c r="C2151" s="509" t="s">
        <v>1030</v>
      </c>
      <c r="K2151" s="509">
        <v>0</v>
      </c>
    </row>
    <row r="2152" spans="1:11" s="509" customFormat="1">
      <c r="A2152" s="508" t="s">
        <v>552</v>
      </c>
      <c r="B2152" s="509" t="s">
        <v>1435</v>
      </c>
      <c r="C2152" s="509">
        <v>39</v>
      </c>
      <c r="K2152" s="509">
        <v>0</v>
      </c>
    </row>
    <row r="2153" spans="1:11" s="509" customFormat="1">
      <c r="A2153" s="508" t="s">
        <v>552</v>
      </c>
      <c r="B2153" s="509" t="s">
        <v>1435</v>
      </c>
      <c r="C2153" s="509">
        <v>40</v>
      </c>
      <c r="K2153" s="509">
        <v>0</v>
      </c>
    </row>
    <row r="2154" spans="1:11" s="509" customFormat="1">
      <c r="A2154" s="508" t="s">
        <v>552</v>
      </c>
      <c r="B2154" s="509" t="s">
        <v>1435</v>
      </c>
      <c r="C2154" s="509">
        <v>41</v>
      </c>
      <c r="G2154" s="509">
        <v>1</v>
      </c>
      <c r="K2154" s="509">
        <v>1</v>
      </c>
    </row>
    <row r="2155" spans="1:11" s="509" customFormat="1">
      <c r="A2155" s="508" t="s">
        <v>552</v>
      </c>
      <c r="B2155" s="509" t="s">
        <v>1435</v>
      </c>
      <c r="C2155" s="509">
        <v>42</v>
      </c>
      <c r="K2155" s="509">
        <v>0</v>
      </c>
    </row>
    <row r="2156" spans="1:11" s="509" customFormat="1">
      <c r="A2156" s="508" t="s">
        <v>552</v>
      </c>
      <c r="B2156" s="509" t="s">
        <v>1435</v>
      </c>
      <c r="C2156" s="509">
        <v>43</v>
      </c>
      <c r="K2156" s="509">
        <v>0</v>
      </c>
    </row>
    <row r="2157" spans="1:11" s="509" customFormat="1">
      <c r="A2157" s="508" t="s">
        <v>552</v>
      </c>
      <c r="B2157" s="509" t="s">
        <v>1435</v>
      </c>
      <c r="C2157" s="509">
        <v>44</v>
      </c>
      <c r="K2157" s="509">
        <v>0</v>
      </c>
    </row>
    <row r="2158" spans="1:11" s="509" customFormat="1">
      <c r="A2158" s="508" t="s">
        <v>552</v>
      </c>
      <c r="B2158" s="509" t="s">
        <v>1435</v>
      </c>
      <c r="C2158" s="509">
        <v>45</v>
      </c>
      <c r="K2158" s="509">
        <v>0</v>
      </c>
    </row>
    <row r="2159" spans="1:11" s="509" customFormat="1">
      <c r="A2159" s="508" t="s">
        <v>552</v>
      </c>
      <c r="B2159" s="509" t="s">
        <v>1435</v>
      </c>
      <c r="C2159" s="509">
        <v>46</v>
      </c>
      <c r="G2159" s="509">
        <v>1</v>
      </c>
      <c r="K2159" s="509">
        <v>1</v>
      </c>
    </row>
    <row r="2160" spans="1:11" s="509" customFormat="1">
      <c r="A2160" s="508" t="s">
        <v>552</v>
      </c>
      <c r="B2160" s="509" t="s">
        <v>1435</v>
      </c>
      <c r="C2160" s="509">
        <v>47</v>
      </c>
      <c r="G2160" s="509">
        <v>1</v>
      </c>
      <c r="K2160" s="509">
        <v>1</v>
      </c>
    </row>
    <row r="2161" spans="1:11" s="509" customFormat="1">
      <c r="A2161" s="508" t="s">
        <v>552</v>
      </c>
      <c r="B2161" s="509" t="s">
        <v>1435</v>
      </c>
      <c r="C2161" s="509">
        <v>48</v>
      </c>
      <c r="K2161" s="509">
        <v>0</v>
      </c>
    </row>
    <row r="2162" spans="1:11" s="509" customFormat="1">
      <c r="A2162" s="508" t="s">
        <v>552</v>
      </c>
      <c r="B2162" s="509" t="s">
        <v>1435</v>
      </c>
      <c r="C2162" s="509">
        <v>49</v>
      </c>
      <c r="K2162" s="509">
        <v>0</v>
      </c>
    </row>
    <row r="2163" spans="1:11" s="509" customFormat="1">
      <c r="A2163" s="508" t="s">
        <v>552</v>
      </c>
      <c r="B2163" s="509" t="s">
        <v>1435</v>
      </c>
      <c r="C2163" s="509">
        <v>50</v>
      </c>
      <c r="K2163" s="509">
        <v>0</v>
      </c>
    </row>
    <row r="2164" spans="1:11" s="509" customFormat="1">
      <c r="A2164" s="508" t="s">
        <v>552</v>
      </c>
      <c r="B2164" s="509" t="s">
        <v>1435</v>
      </c>
      <c r="C2164" s="509">
        <v>51</v>
      </c>
      <c r="K2164" s="509">
        <v>0</v>
      </c>
    </row>
    <row r="2165" spans="1:11" s="509" customFormat="1">
      <c r="A2165" s="508" t="s">
        <v>552</v>
      </c>
      <c r="B2165" s="509" t="s">
        <v>1435</v>
      </c>
      <c r="C2165" s="509" t="s">
        <v>1031</v>
      </c>
      <c r="K2165" s="509">
        <v>0</v>
      </c>
    </row>
    <row r="2166" spans="1:11" s="509" customFormat="1">
      <c r="A2166" s="508" t="s">
        <v>552</v>
      </c>
      <c r="B2166" s="509" t="s">
        <v>1435</v>
      </c>
      <c r="C2166" s="509" t="s">
        <v>1032</v>
      </c>
      <c r="K2166" s="509">
        <v>0</v>
      </c>
    </row>
    <row r="2167" spans="1:11" s="509" customFormat="1">
      <c r="A2167" s="508" t="s">
        <v>552</v>
      </c>
      <c r="B2167" s="509" t="s">
        <v>1435</v>
      </c>
      <c r="C2167" s="509">
        <v>52</v>
      </c>
      <c r="K2167" s="509">
        <v>0</v>
      </c>
    </row>
    <row r="2168" spans="1:11" s="509" customFormat="1">
      <c r="A2168" s="508" t="s">
        <v>552</v>
      </c>
      <c r="B2168" s="509" t="s">
        <v>1435</v>
      </c>
      <c r="C2168" s="509">
        <v>53</v>
      </c>
      <c r="G2168" s="509">
        <v>3</v>
      </c>
      <c r="H2168" s="509">
        <v>3</v>
      </c>
      <c r="K2168" s="509">
        <v>3</v>
      </c>
    </row>
    <row r="2169" spans="1:11" s="509" customFormat="1">
      <c r="A2169" s="508" t="s">
        <v>552</v>
      </c>
      <c r="B2169" s="509" t="s">
        <v>1435</v>
      </c>
      <c r="C2169" s="509">
        <v>54</v>
      </c>
      <c r="G2169" s="509">
        <v>2</v>
      </c>
      <c r="K2169" s="509">
        <v>2</v>
      </c>
    </row>
    <row r="2170" spans="1:11" s="509" customFormat="1">
      <c r="A2170" s="508" t="s">
        <v>552</v>
      </c>
      <c r="B2170" s="509" t="s">
        <v>1435</v>
      </c>
      <c r="C2170" s="509">
        <v>55</v>
      </c>
      <c r="G2170" s="509">
        <v>8</v>
      </c>
      <c r="K2170" s="509">
        <v>8</v>
      </c>
    </row>
    <row r="2171" spans="1:11" s="509" customFormat="1">
      <c r="A2171" s="508" t="s">
        <v>552</v>
      </c>
      <c r="B2171" s="509" t="s">
        <v>1435</v>
      </c>
      <c r="C2171" s="509">
        <v>56</v>
      </c>
      <c r="K2171" s="509">
        <v>0</v>
      </c>
    </row>
    <row r="2172" spans="1:11" s="509" customFormat="1">
      <c r="A2172" s="508" t="s">
        <v>552</v>
      </c>
      <c r="B2172" s="509" t="s">
        <v>1435</v>
      </c>
      <c r="C2172" s="509">
        <v>57</v>
      </c>
      <c r="K2172" s="509">
        <v>0</v>
      </c>
    </row>
    <row r="2173" spans="1:11" s="509" customFormat="1">
      <c r="A2173" s="508" t="s">
        <v>552</v>
      </c>
      <c r="B2173" s="509" t="s">
        <v>1435</v>
      </c>
      <c r="C2173" s="509">
        <v>58</v>
      </c>
      <c r="K2173" s="509">
        <v>0</v>
      </c>
    </row>
    <row r="2174" spans="1:11" s="509" customFormat="1">
      <c r="A2174" s="508" t="s">
        <v>552</v>
      </c>
      <c r="B2174" s="509" t="s">
        <v>1435</v>
      </c>
      <c r="C2174" s="509">
        <v>59</v>
      </c>
      <c r="K2174" s="509">
        <v>0</v>
      </c>
    </row>
    <row r="2175" spans="1:11" s="509" customFormat="1">
      <c r="A2175" s="508" t="s">
        <v>552</v>
      </c>
      <c r="B2175" s="509" t="s">
        <v>1435</v>
      </c>
      <c r="C2175" s="509">
        <v>60</v>
      </c>
      <c r="G2175" s="509">
        <v>5</v>
      </c>
      <c r="K2175" s="509">
        <v>5</v>
      </c>
    </row>
    <row r="2176" spans="1:11" s="509" customFormat="1">
      <c r="A2176" s="508" t="s">
        <v>552</v>
      </c>
      <c r="B2176" s="509" t="s">
        <v>1435</v>
      </c>
      <c r="C2176" s="509">
        <v>61</v>
      </c>
      <c r="K2176" s="509">
        <v>0</v>
      </c>
    </row>
    <row r="2177" spans="1:11" s="509" customFormat="1">
      <c r="A2177" s="508" t="s">
        <v>552</v>
      </c>
      <c r="B2177" s="509" t="s">
        <v>1435</v>
      </c>
      <c r="C2177" s="509">
        <v>62</v>
      </c>
      <c r="K2177" s="509">
        <v>0</v>
      </c>
    </row>
    <row r="2178" spans="1:11" s="509" customFormat="1">
      <c r="A2178" s="508" t="s">
        <v>552</v>
      </c>
      <c r="B2178" s="509" t="s">
        <v>1435</v>
      </c>
      <c r="C2178" s="509">
        <v>63</v>
      </c>
      <c r="G2178" s="509">
        <v>1</v>
      </c>
      <c r="K2178" s="509">
        <v>1</v>
      </c>
    </row>
    <row r="2179" spans="1:11" s="509" customFormat="1">
      <c r="A2179" s="508" t="s">
        <v>552</v>
      </c>
      <c r="B2179" s="509" t="s">
        <v>1435</v>
      </c>
      <c r="C2179" s="509" t="s">
        <v>1033</v>
      </c>
      <c r="K2179" s="509">
        <v>0</v>
      </c>
    </row>
    <row r="2180" spans="1:11" s="509" customFormat="1">
      <c r="A2180" s="508" t="s">
        <v>552</v>
      </c>
      <c r="B2180" s="509" t="s">
        <v>1435</v>
      </c>
      <c r="C2180" s="509" t="s">
        <v>1034</v>
      </c>
      <c r="K2180" s="509">
        <v>0</v>
      </c>
    </row>
    <row r="2181" spans="1:11" s="509" customFormat="1">
      <c r="A2181" s="508" t="s">
        <v>552</v>
      </c>
      <c r="B2181" s="509" t="s">
        <v>1435</v>
      </c>
      <c r="C2181" s="509">
        <v>64</v>
      </c>
      <c r="K2181" s="509">
        <v>0</v>
      </c>
    </row>
    <row r="2182" spans="1:11" s="509" customFormat="1">
      <c r="A2182" s="508" t="s">
        <v>552</v>
      </c>
      <c r="B2182" s="509" t="s">
        <v>1435</v>
      </c>
      <c r="C2182" s="509" t="s">
        <v>1035</v>
      </c>
      <c r="G2182" s="509">
        <v>3</v>
      </c>
      <c r="K2182" s="509">
        <v>3</v>
      </c>
    </row>
    <row r="2183" spans="1:11" s="509" customFormat="1">
      <c r="A2183" s="508" t="s">
        <v>552</v>
      </c>
      <c r="B2183" s="509" t="s">
        <v>1435</v>
      </c>
      <c r="C2183" s="509">
        <v>65</v>
      </c>
      <c r="D2183" s="509">
        <v>1</v>
      </c>
      <c r="E2183" s="509">
        <v>1</v>
      </c>
      <c r="G2183" s="509">
        <v>3</v>
      </c>
      <c r="K2183" s="509">
        <v>4</v>
      </c>
    </row>
    <row r="2184" spans="1:11" s="509" customFormat="1">
      <c r="A2184" s="508" t="s">
        <v>552</v>
      </c>
      <c r="B2184" s="509" t="s">
        <v>1435</v>
      </c>
      <c r="C2184" s="509">
        <v>66</v>
      </c>
      <c r="G2184" s="509">
        <v>1</v>
      </c>
      <c r="H2184" s="509">
        <v>1</v>
      </c>
      <c r="K2184" s="509">
        <v>1</v>
      </c>
    </row>
    <row r="2185" spans="1:11" s="509" customFormat="1">
      <c r="A2185" s="508" t="s">
        <v>552</v>
      </c>
      <c r="B2185" s="509" t="s">
        <v>1435</v>
      </c>
      <c r="C2185" s="509" t="s">
        <v>1036</v>
      </c>
      <c r="K2185" s="509">
        <v>0</v>
      </c>
    </row>
    <row r="2186" spans="1:11" s="509" customFormat="1">
      <c r="A2186" s="508" t="s">
        <v>552</v>
      </c>
      <c r="B2186" s="509" t="s">
        <v>1435</v>
      </c>
      <c r="C2186" s="509" t="s">
        <v>1037</v>
      </c>
      <c r="D2186" s="509">
        <v>3</v>
      </c>
      <c r="G2186" s="509">
        <v>142</v>
      </c>
      <c r="K2186" s="509">
        <v>145</v>
      </c>
    </row>
    <row r="2187" spans="1:11" s="509" customFormat="1">
      <c r="A2187" s="508" t="s">
        <v>552</v>
      </c>
      <c r="B2187" s="509" t="s">
        <v>1435</v>
      </c>
      <c r="C2187" s="509" t="s">
        <v>1038</v>
      </c>
      <c r="D2187" s="509">
        <v>1</v>
      </c>
      <c r="K2187" s="509">
        <v>1</v>
      </c>
    </row>
    <row r="2188" spans="1:11" s="509" customFormat="1">
      <c r="A2188" s="508" t="s">
        <v>552</v>
      </c>
      <c r="B2188" s="509" t="s">
        <v>1435</v>
      </c>
      <c r="C2188" s="509" t="s">
        <v>1039</v>
      </c>
      <c r="G2188" s="509">
        <v>2</v>
      </c>
      <c r="K2188" s="509">
        <v>2</v>
      </c>
    </row>
    <row r="2189" spans="1:11" s="509" customFormat="1">
      <c r="A2189" s="508" t="s">
        <v>552</v>
      </c>
      <c r="B2189" s="509" t="s">
        <v>1435</v>
      </c>
      <c r="C2189" s="509" t="s">
        <v>1040</v>
      </c>
      <c r="D2189" s="509">
        <v>1</v>
      </c>
      <c r="G2189" s="509">
        <v>6</v>
      </c>
      <c r="K2189" s="509">
        <v>7</v>
      </c>
    </row>
    <row r="2190" spans="1:11" s="509" customFormat="1">
      <c r="A2190" s="508" t="s">
        <v>552</v>
      </c>
      <c r="B2190" s="509" t="s">
        <v>1435</v>
      </c>
      <c r="C2190" s="509" t="s">
        <v>1041</v>
      </c>
      <c r="K2190" s="509">
        <v>0</v>
      </c>
    </row>
    <row r="2191" spans="1:11" s="509" customFormat="1">
      <c r="A2191" s="508" t="s">
        <v>552</v>
      </c>
      <c r="B2191" s="509" t="s">
        <v>1435</v>
      </c>
      <c r="C2191" s="509" t="s">
        <v>1042</v>
      </c>
      <c r="K2191" s="509">
        <v>0</v>
      </c>
    </row>
    <row r="2192" spans="1:11" s="509" customFormat="1">
      <c r="A2192" s="508" t="s">
        <v>552</v>
      </c>
      <c r="B2192" s="509" t="s">
        <v>1435</v>
      </c>
      <c r="C2192" s="509">
        <v>67</v>
      </c>
      <c r="D2192" s="509">
        <v>2</v>
      </c>
      <c r="G2192" s="509">
        <v>104</v>
      </c>
      <c r="H2192" s="509">
        <v>6</v>
      </c>
      <c r="K2192" s="509">
        <v>106</v>
      </c>
    </row>
    <row r="2193" spans="1:11" s="509" customFormat="1">
      <c r="A2193" s="508" t="s">
        <v>552</v>
      </c>
      <c r="B2193" s="509" t="s">
        <v>1435</v>
      </c>
      <c r="C2193" s="509">
        <v>68</v>
      </c>
      <c r="G2193" s="509">
        <v>18</v>
      </c>
      <c r="H2193" s="509">
        <v>4</v>
      </c>
      <c r="K2193" s="509">
        <v>18</v>
      </c>
    </row>
    <row r="2194" spans="1:11" s="509" customFormat="1">
      <c r="A2194" s="508" t="s">
        <v>552</v>
      </c>
      <c r="B2194" s="509" t="s">
        <v>1435</v>
      </c>
      <c r="C2194" s="509" t="s">
        <v>1043</v>
      </c>
      <c r="G2194" s="509">
        <v>2</v>
      </c>
      <c r="K2194" s="509">
        <v>2</v>
      </c>
    </row>
    <row r="2195" spans="1:11" s="509" customFormat="1">
      <c r="A2195" s="508" t="s">
        <v>552</v>
      </c>
      <c r="B2195" s="509" t="s">
        <v>1435</v>
      </c>
      <c r="C2195" s="509">
        <v>69</v>
      </c>
      <c r="G2195" s="509">
        <v>1</v>
      </c>
      <c r="K2195" s="509">
        <v>1</v>
      </c>
    </row>
    <row r="2196" spans="1:11" s="509" customFormat="1">
      <c r="A2196" s="508" t="s">
        <v>552</v>
      </c>
      <c r="B2196" s="509" t="s">
        <v>1435</v>
      </c>
      <c r="C2196" s="509" t="s">
        <v>1044</v>
      </c>
      <c r="D2196" s="509">
        <v>1</v>
      </c>
      <c r="K2196" s="509">
        <v>1</v>
      </c>
    </row>
    <row r="2197" spans="1:11" s="509" customFormat="1">
      <c r="A2197" s="508" t="s">
        <v>552</v>
      </c>
      <c r="B2197" s="509" t="s">
        <v>1435</v>
      </c>
      <c r="C2197" s="509" t="s">
        <v>1045</v>
      </c>
      <c r="K2197" s="509">
        <v>0</v>
      </c>
    </row>
    <row r="2198" spans="1:11" s="509" customFormat="1">
      <c r="A2198" s="508" t="s">
        <v>552</v>
      </c>
      <c r="B2198" s="509" t="s">
        <v>1435</v>
      </c>
      <c r="C2198" s="509">
        <v>70</v>
      </c>
      <c r="K2198" s="509">
        <v>0</v>
      </c>
    </row>
    <row r="2199" spans="1:11" s="509" customFormat="1">
      <c r="A2199" s="508" t="s">
        <v>552</v>
      </c>
      <c r="B2199" s="509" t="s">
        <v>1435</v>
      </c>
      <c r="C2199" s="509" t="s">
        <v>1046</v>
      </c>
      <c r="G2199" s="509">
        <v>5</v>
      </c>
      <c r="K2199" s="509">
        <v>5</v>
      </c>
    </row>
    <row r="2200" spans="1:11" s="509" customFormat="1">
      <c r="A2200" s="508" t="s">
        <v>552</v>
      </c>
      <c r="B2200" s="509" t="s">
        <v>1435</v>
      </c>
      <c r="C2200" s="509">
        <v>71</v>
      </c>
      <c r="G2200" s="509">
        <v>132</v>
      </c>
      <c r="K2200" s="509">
        <v>132</v>
      </c>
    </row>
    <row r="2201" spans="1:11" s="509" customFormat="1">
      <c r="A2201" s="508" t="s">
        <v>552</v>
      </c>
      <c r="B2201" s="509" t="s">
        <v>1435</v>
      </c>
      <c r="C2201" s="509" t="s">
        <v>1047</v>
      </c>
      <c r="D2201" s="509">
        <v>1</v>
      </c>
      <c r="E2201" s="509">
        <v>1</v>
      </c>
      <c r="G2201" s="509">
        <v>20</v>
      </c>
      <c r="H2201" s="509">
        <v>10</v>
      </c>
      <c r="K2201" s="509">
        <v>21</v>
      </c>
    </row>
    <row r="2202" spans="1:11" s="509" customFormat="1">
      <c r="A2202" s="508" t="s">
        <v>552</v>
      </c>
      <c r="B2202" s="509" t="s">
        <v>1435</v>
      </c>
      <c r="C2202" s="509" t="s">
        <v>1048</v>
      </c>
      <c r="G2202" s="509">
        <v>1</v>
      </c>
      <c r="K2202" s="509">
        <v>1</v>
      </c>
    </row>
    <row r="2203" spans="1:11" s="509" customFormat="1">
      <c r="A2203" s="508" t="s">
        <v>552</v>
      </c>
      <c r="B2203" s="509" t="s">
        <v>1435</v>
      </c>
      <c r="C2203" s="509" t="s">
        <v>1049</v>
      </c>
      <c r="K2203" s="509">
        <v>0</v>
      </c>
    </row>
    <row r="2204" spans="1:11" s="509" customFormat="1">
      <c r="A2204" s="508" t="s">
        <v>552</v>
      </c>
      <c r="B2204" s="509" t="s">
        <v>1435</v>
      </c>
      <c r="C2204" s="509" t="s">
        <v>1050</v>
      </c>
      <c r="G2204" s="509">
        <v>3</v>
      </c>
      <c r="H2204" s="509">
        <v>3</v>
      </c>
      <c r="K2204" s="509">
        <v>3</v>
      </c>
    </row>
    <row r="2205" spans="1:11" s="509" customFormat="1">
      <c r="A2205" s="508" t="s">
        <v>552</v>
      </c>
      <c r="B2205" s="509" t="s">
        <v>1435</v>
      </c>
      <c r="C2205" s="509" t="s">
        <v>1051</v>
      </c>
      <c r="K2205" s="509">
        <v>0</v>
      </c>
    </row>
    <row r="2206" spans="1:11" s="509" customFormat="1">
      <c r="A2206" s="508" t="s">
        <v>552</v>
      </c>
      <c r="B2206" s="509" t="s">
        <v>1435</v>
      </c>
      <c r="C2206" s="509">
        <v>72</v>
      </c>
      <c r="D2206" s="509">
        <v>31</v>
      </c>
      <c r="G2206" s="509">
        <v>7</v>
      </c>
      <c r="K2206" s="509">
        <v>38</v>
      </c>
    </row>
    <row r="2207" spans="1:11" s="509" customFormat="1">
      <c r="A2207" s="508" t="s">
        <v>552</v>
      </c>
      <c r="B2207" s="509" t="s">
        <v>1435</v>
      </c>
      <c r="C2207" s="509">
        <v>73</v>
      </c>
      <c r="D2207" s="509">
        <v>3</v>
      </c>
      <c r="K2207" s="509">
        <v>3</v>
      </c>
    </row>
    <row r="2208" spans="1:11" s="509" customFormat="1">
      <c r="A2208" s="508" t="s">
        <v>552</v>
      </c>
      <c r="B2208" s="509" t="s">
        <v>1435</v>
      </c>
      <c r="C2208" s="509">
        <v>74</v>
      </c>
      <c r="K2208" s="509">
        <v>0</v>
      </c>
    </row>
    <row r="2209" spans="1:11" s="509" customFormat="1">
      <c r="A2209" s="508" t="s">
        <v>552</v>
      </c>
      <c r="B2209" s="509" t="s">
        <v>1435</v>
      </c>
      <c r="C2209" s="509" t="s">
        <v>4572</v>
      </c>
      <c r="K2209" s="509">
        <v>0</v>
      </c>
    </row>
    <row r="2210" spans="1:11" s="509" customFormat="1">
      <c r="A2210" s="508" t="s">
        <v>552</v>
      </c>
      <c r="B2210" s="509" t="s">
        <v>1435</v>
      </c>
      <c r="C2210" s="509" t="s">
        <v>4573</v>
      </c>
      <c r="D2210" s="509">
        <v>51</v>
      </c>
      <c r="E2210" s="509">
        <v>4</v>
      </c>
      <c r="F2210" s="509">
        <v>0</v>
      </c>
      <c r="G2210" s="509">
        <v>609</v>
      </c>
      <c r="H2210" s="509">
        <v>27</v>
      </c>
      <c r="I2210" s="509">
        <v>0</v>
      </c>
      <c r="K2210" s="509">
        <v>660</v>
      </c>
    </row>
    <row r="2211" spans="1:11" s="509" customFormat="1">
      <c r="A2211" s="508" t="s">
        <v>553</v>
      </c>
      <c r="B2211" s="509" t="s">
        <v>1436</v>
      </c>
      <c r="C2211" s="509">
        <v>1</v>
      </c>
      <c r="K2211" s="509">
        <v>0</v>
      </c>
    </row>
    <row r="2212" spans="1:11" s="509" customFormat="1">
      <c r="A2212" s="508" t="s">
        <v>553</v>
      </c>
      <c r="B2212" s="509" t="s">
        <v>1436</v>
      </c>
      <c r="C2212" s="509" t="s">
        <v>1023</v>
      </c>
      <c r="G2212" s="509">
        <v>64</v>
      </c>
      <c r="K2212" s="509">
        <v>64</v>
      </c>
    </row>
    <row r="2213" spans="1:11" s="509" customFormat="1">
      <c r="A2213" s="508" t="s">
        <v>553</v>
      </c>
      <c r="B2213" s="509" t="s">
        <v>1436</v>
      </c>
      <c r="C2213" s="509">
        <v>2</v>
      </c>
      <c r="D2213" s="509">
        <v>1</v>
      </c>
      <c r="E2213" s="509">
        <v>1</v>
      </c>
      <c r="G2213" s="509">
        <v>5</v>
      </c>
      <c r="K2213" s="509">
        <v>6</v>
      </c>
    </row>
    <row r="2214" spans="1:11" s="509" customFormat="1">
      <c r="A2214" s="508" t="s">
        <v>553</v>
      </c>
      <c r="B2214" s="509" t="s">
        <v>1436</v>
      </c>
      <c r="C2214" s="509">
        <v>3</v>
      </c>
      <c r="K2214" s="509">
        <v>0</v>
      </c>
    </row>
    <row r="2215" spans="1:11" s="509" customFormat="1">
      <c r="A2215" s="508" t="s">
        <v>553</v>
      </c>
      <c r="B2215" s="509" t="s">
        <v>1436</v>
      </c>
      <c r="C2215" s="509">
        <v>4</v>
      </c>
      <c r="G2215" s="509">
        <v>4</v>
      </c>
      <c r="K2215" s="509">
        <v>4</v>
      </c>
    </row>
    <row r="2216" spans="1:11" s="509" customFormat="1">
      <c r="A2216" s="508" t="s">
        <v>553</v>
      </c>
      <c r="B2216" s="509" t="s">
        <v>1436</v>
      </c>
      <c r="C2216" s="509">
        <v>5</v>
      </c>
      <c r="G2216" s="509">
        <v>6</v>
      </c>
      <c r="K2216" s="509">
        <v>6</v>
      </c>
    </row>
    <row r="2217" spans="1:11" s="509" customFormat="1">
      <c r="A2217" s="508" t="s">
        <v>553</v>
      </c>
      <c r="B2217" s="509" t="s">
        <v>1436</v>
      </c>
      <c r="C2217" s="509">
        <v>6</v>
      </c>
      <c r="K2217" s="509">
        <v>0</v>
      </c>
    </row>
    <row r="2218" spans="1:11" s="509" customFormat="1">
      <c r="A2218" s="508" t="s">
        <v>553</v>
      </c>
      <c r="B2218" s="509" t="s">
        <v>1436</v>
      </c>
      <c r="C2218" s="509">
        <v>7</v>
      </c>
      <c r="K2218" s="509">
        <v>0</v>
      </c>
    </row>
    <row r="2219" spans="1:11" s="509" customFormat="1">
      <c r="A2219" s="508" t="s">
        <v>553</v>
      </c>
      <c r="B2219" s="509" t="s">
        <v>1436</v>
      </c>
      <c r="C2219" s="509">
        <v>8</v>
      </c>
      <c r="K2219" s="509">
        <v>0</v>
      </c>
    </row>
    <row r="2220" spans="1:11" s="509" customFormat="1">
      <c r="A2220" s="508" t="s">
        <v>553</v>
      </c>
      <c r="B2220" s="509" t="s">
        <v>1436</v>
      </c>
      <c r="C2220" s="509">
        <v>9</v>
      </c>
      <c r="G2220" s="509">
        <v>1</v>
      </c>
      <c r="K2220" s="509">
        <v>1</v>
      </c>
    </row>
    <row r="2221" spans="1:11" s="509" customFormat="1">
      <c r="A2221" s="508" t="s">
        <v>553</v>
      </c>
      <c r="B2221" s="509" t="s">
        <v>1436</v>
      </c>
      <c r="C2221" s="509">
        <v>10</v>
      </c>
      <c r="G2221" s="509">
        <v>2</v>
      </c>
      <c r="K2221" s="509">
        <v>2</v>
      </c>
    </row>
    <row r="2222" spans="1:11" s="509" customFormat="1">
      <c r="A2222" s="508" t="s">
        <v>553</v>
      </c>
      <c r="B2222" s="509" t="s">
        <v>1436</v>
      </c>
      <c r="C2222" s="509">
        <v>11</v>
      </c>
      <c r="K2222" s="509">
        <v>0</v>
      </c>
    </row>
    <row r="2223" spans="1:11" s="509" customFormat="1">
      <c r="A2223" s="508" t="s">
        <v>553</v>
      </c>
      <c r="B2223" s="509" t="s">
        <v>1436</v>
      </c>
      <c r="C2223" s="509">
        <v>12</v>
      </c>
      <c r="G2223" s="509">
        <v>1</v>
      </c>
      <c r="K2223" s="509">
        <v>1</v>
      </c>
    </row>
    <row r="2224" spans="1:11" s="509" customFormat="1">
      <c r="A2224" s="508" t="s">
        <v>553</v>
      </c>
      <c r="B2224" s="509" t="s">
        <v>1436</v>
      </c>
      <c r="C2224" s="509">
        <v>13</v>
      </c>
      <c r="K2224" s="509">
        <v>0</v>
      </c>
    </row>
    <row r="2225" spans="1:11" s="509" customFormat="1">
      <c r="A2225" s="508" t="s">
        <v>553</v>
      </c>
      <c r="B2225" s="509" t="s">
        <v>1436</v>
      </c>
      <c r="C2225" s="509">
        <v>14</v>
      </c>
      <c r="K2225" s="509">
        <v>0</v>
      </c>
    </row>
    <row r="2226" spans="1:11" s="509" customFormat="1">
      <c r="A2226" s="508" t="s">
        <v>553</v>
      </c>
      <c r="B2226" s="509" t="s">
        <v>1436</v>
      </c>
      <c r="C2226" s="509">
        <v>15</v>
      </c>
      <c r="K2226" s="509">
        <v>0</v>
      </c>
    </row>
    <row r="2227" spans="1:11" s="509" customFormat="1">
      <c r="A2227" s="508" t="s">
        <v>553</v>
      </c>
      <c r="B2227" s="509" t="s">
        <v>1436</v>
      </c>
      <c r="C2227" s="509">
        <v>16</v>
      </c>
      <c r="G2227" s="509">
        <v>2</v>
      </c>
      <c r="K2227" s="509">
        <v>2</v>
      </c>
    </row>
    <row r="2228" spans="1:11" s="509" customFormat="1">
      <c r="A2228" s="508" t="s">
        <v>553</v>
      </c>
      <c r="B2228" s="509" t="s">
        <v>1436</v>
      </c>
      <c r="C2228" s="509">
        <v>17</v>
      </c>
      <c r="G2228" s="509">
        <v>17</v>
      </c>
      <c r="K2228" s="509">
        <v>17</v>
      </c>
    </row>
    <row r="2229" spans="1:11" s="509" customFormat="1">
      <c r="A2229" s="508" t="s">
        <v>553</v>
      </c>
      <c r="B2229" s="509" t="s">
        <v>1436</v>
      </c>
      <c r="C2229" s="509">
        <v>18</v>
      </c>
      <c r="K2229" s="509">
        <v>0</v>
      </c>
    </row>
    <row r="2230" spans="1:11" s="509" customFormat="1">
      <c r="A2230" s="508" t="s">
        <v>553</v>
      </c>
      <c r="B2230" s="509" t="s">
        <v>1436</v>
      </c>
      <c r="C2230" s="509" t="s">
        <v>1024</v>
      </c>
      <c r="G2230" s="509">
        <v>1</v>
      </c>
      <c r="K2230" s="509">
        <v>1</v>
      </c>
    </row>
    <row r="2231" spans="1:11" s="509" customFormat="1">
      <c r="A2231" s="508" t="s">
        <v>553</v>
      </c>
      <c r="B2231" s="509" t="s">
        <v>1436</v>
      </c>
      <c r="C2231" s="509" t="s">
        <v>1025</v>
      </c>
      <c r="K2231" s="509">
        <v>0</v>
      </c>
    </row>
    <row r="2232" spans="1:11" s="509" customFormat="1">
      <c r="A2232" s="508" t="s">
        <v>553</v>
      </c>
      <c r="B2232" s="509" t="s">
        <v>1436</v>
      </c>
      <c r="C2232" s="509">
        <v>19</v>
      </c>
      <c r="G2232" s="509">
        <v>1</v>
      </c>
      <c r="K2232" s="509">
        <v>1</v>
      </c>
    </row>
    <row r="2233" spans="1:11" s="509" customFormat="1">
      <c r="A2233" s="508" t="s">
        <v>553</v>
      </c>
      <c r="B2233" s="509" t="s">
        <v>1436</v>
      </c>
      <c r="C2233" s="509">
        <v>20</v>
      </c>
      <c r="K2233" s="509">
        <v>0</v>
      </c>
    </row>
    <row r="2234" spans="1:11" s="509" customFormat="1">
      <c r="A2234" s="508" t="s">
        <v>553</v>
      </c>
      <c r="B2234" s="509" t="s">
        <v>1436</v>
      </c>
      <c r="C2234" s="509">
        <v>21</v>
      </c>
      <c r="K2234" s="509">
        <v>0</v>
      </c>
    </row>
    <row r="2235" spans="1:11" s="509" customFormat="1">
      <c r="A2235" s="508" t="s">
        <v>553</v>
      </c>
      <c r="B2235" s="509" t="s">
        <v>1436</v>
      </c>
      <c r="C2235" s="509" t="s">
        <v>1026</v>
      </c>
      <c r="K2235" s="509">
        <v>0</v>
      </c>
    </row>
    <row r="2236" spans="1:11" s="509" customFormat="1">
      <c r="A2236" s="508" t="s">
        <v>553</v>
      </c>
      <c r="B2236" s="509" t="s">
        <v>1436</v>
      </c>
      <c r="C2236" s="509" t="s">
        <v>1027</v>
      </c>
      <c r="K2236" s="509">
        <v>0</v>
      </c>
    </row>
    <row r="2237" spans="1:11" s="509" customFormat="1">
      <c r="A2237" s="508" t="s">
        <v>553</v>
      </c>
      <c r="B2237" s="509" t="s">
        <v>1436</v>
      </c>
      <c r="C2237" s="509" t="s">
        <v>1028</v>
      </c>
      <c r="K2237" s="509">
        <v>0</v>
      </c>
    </row>
    <row r="2238" spans="1:11" s="509" customFormat="1">
      <c r="A2238" s="508" t="s">
        <v>553</v>
      </c>
      <c r="B2238" s="509" t="s">
        <v>1436</v>
      </c>
      <c r="C2238" s="509">
        <v>22</v>
      </c>
      <c r="K2238" s="509">
        <v>0</v>
      </c>
    </row>
    <row r="2239" spans="1:11" s="509" customFormat="1">
      <c r="A2239" s="508" t="s">
        <v>553</v>
      </c>
      <c r="B2239" s="509" t="s">
        <v>1436</v>
      </c>
      <c r="C2239" s="509">
        <v>23</v>
      </c>
      <c r="K2239" s="509">
        <v>0</v>
      </c>
    </row>
    <row r="2240" spans="1:11" s="509" customFormat="1">
      <c r="A2240" s="508" t="s">
        <v>553</v>
      </c>
      <c r="B2240" s="509" t="s">
        <v>1436</v>
      </c>
      <c r="C2240" s="509" t="s">
        <v>1029</v>
      </c>
      <c r="K2240" s="509">
        <v>0</v>
      </c>
    </row>
    <row r="2241" spans="1:11" s="509" customFormat="1">
      <c r="A2241" s="508" t="s">
        <v>553</v>
      </c>
      <c r="B2241" s="509" t="s">
        <v>1436</v>
      </c>
      <c r="C2241" s="509">
        <v>24</v>
      </c>
      <c r="K2241" s="509">
        <v>0</v>
      </c>
    </row>
    <row r="2242" spans="1:11" s="509" customFormat="1">
      <c r="A2242" s="508" t="s">
        <v>553</v>
      </c>
      <c r="B2242" s="509" t="s">
        <v>1436</v>
      </c>
      <c r="C2242" s="509">
        <v>25</v>
      </c>
    </row>
    <row r="2243" spans="1:11" s="509" customFormat="1">
      <c r="A2243" s="508" t="s">
        <v>553</v>
      </c>
      <c r="B2243" s="509" t="s">
        <v>1436</v>
      </c>
      <c r="C2243" s="509">
        <v>26</v>
      </c>
      <c r="K2243" s="509">
        <v>0</v>
      </c>
    </row>
    <row r="2244" spans="1:11" s="509" customFormat="1">
      <c r="A2244" s="508" t="s">
        <v>553</v>
      </c>
      <c r="B2244" s="509" t="s">
        <v>1436</v>
      </c>
      <c r="C2244" s="509">
        <v>27</v>
      </c>
      <c r="G2244" s="509">
        <v>3</v>
      </c>
      <c r="H2244" s="509">
        <v>2</v>
      </c>
      <c r="K2244" s="509">
        <v>3</v>
      </c>
    </row>
    <row r="2245" spans="1:11" s="509" customFormat="1">
      <c r="A2245" s="508" t="s">
        <v>553</v>
      </c>
      <c r="B2245" s="509" t="s">
        <v>1436</v>
      </c>
      <c r="C2245" s="509">
        <v>28</v>
      </c>
      <c r="K2245" s="509">
        <v>0</v>
      </c>
    </row>
    <row r="2246" spans="1:11" s="509" customFormat="1">
      <c r="A2246" s="508" t="s">
        <v>553</v>
      </c>
      <c r="B2246" s="509" t="s">
        <v>1436</v>
      </c>
      <c r="C2246" s="509">
        <v>29</v>
      </c>
      <c r="K2246" s="509">
        <v>0</v>
      </c>
    </row>
    <row r="2247" spans="1:11" s="509" customFormat="1">
      <c r="A2247" s="508" t="s">
        <v>553</v>
      </c>
      <c r="B2247" s="509" t="s">
        <v>1436</v>
      </c>
      <c r="C2247" s="509">
        <v>30</v>
      </c>
      <c r="K2247" s="509">
        <v>0</v>
      </c>
    </row>
    <row r="2248" spans="1:11" s="509" customFormat="1">
      <c r="A2248" s="508" t="s">
        <v>553</v>
      </c>
      <c r="B2248" s="509" t="s">
        <v>1436</v>
      </c>
      <c r="C2248" s="509">
        <v>31</v>
      </c>
      <c r="K2248" s="509">
        <v>0</v>
      </c>
    </row>
    <row r="2249" spans="1:11" s="509" customFormat="1">
      <c r="A2249" s="508" t="s">
        <v>553</v>
      </c>
      <c r="B2249" s="509" t="s">
        <v>1436</v>
      </c>
      <c r="C2249" s="509">
        <v>32</v>
      </c>
      <c r="K2249" s="509">
        <v>0</v>
      </c>
    </row>
    <row r="2250" spans="1:11" s="509" customFormat="1">
      <c r="A2250" s="508" t="s">
        <v>553</v>
      </c>
      <c r="B2250" s="509" t="s">
        <v>1436</v>
      </c>
      <c r="C2250" s="509">
        <v>33</v>
      </c>
      <c r="G2250" s="509">
        <v>1</v>
      </c>
      <c r="K2250" s="509">
        <v>1</v>
      </c>
    </row>
    <row r="2251" spans="1:11" s="509" customFormat="1">
      <c r="A2251" s="508" t="s">
        <v>553</v>
      </c>
      <c r="B2251" s="509" t="s">
        <v>1436</v>
      </c>
      <c r="C2251" s="509">
        <v>34</v>
      </c>
      <c r="K2251" s="509">
        <v>0</v>
      </c>
    </row>
    <row r="2252" spans="1:11" s="509" customFormat="1">
      <c r="A2252" s="508" t="s">
        <v>553</v>
      </c>
      <c r="B2252" s="509" t="s">
        <v>1436</v>
      </c>
      <c r="C2252" s="509">
        <v>35</v>
      </c>
      <c r="K2252" s="509">
        <v>0</v>
      </c>
    </row>
    <row r="2253" spans="1:11" s="509" customFormat="1">
      <c r="A2253" s="508" t="s">
        <v>553</v>
      </c>
      <c r="B2253" s="509" t="s">
        <v>1436</v>
      </c>
      <c r="C2253" s="509">
        <v>36</v>
      </c>
      <c r="G2253" s="509">
        <v>1</v>
      </c>
      <c r="H2253" s="509">
        <v>1</v>
      </c>
      <c r="K2253" s="509">
        <v>1</v>
      </c>
    </row>
    <row r="2254" spans="1:11" s="509" customFormat="1">
      <c r="A2254" s="508" t="s">
        <v>553</v>
      </c>
      <c r="B2254" s="509" t="s">
        <v>1436</v>
      </c>
      <c r="C2254" s="509">
        <v>37</v>
      </c>
      <c r="K2254" s="509">
        <v>0</v>
      </c>
    </row>
    <row r="2255" spans="1:11" s="509" customFormat="1">
      <c r="A2255" s="508" t="s">
        <v>553</v>
      </c>
      <c r="B2255" s="509" t="s">
        <v>1436</v>
      </c>
      <c r="C2255" s="509">
        <v>38</v>
      </c>
      <c r="K2255" s="509">
        <v>0</v>
      </c>
    </row>
    <row r="2256" spans="1:11" s="509" customFormat="1">
      <c r="A2256" s="508" t="s">
        <v>553</v>
      </c>
      <c r="B2256" s="509" t="s">
        <v>1436</v>
      </c>
      <c r="C2256" s="509" t="s">
        <v>1030</v>
      </c>
      <c r="K2256" s="509">
        <v>0</v>
      </c>
    </row>
    <row r="2257" spans="1:11" s="509" customFormat="1">
      <c r="A2257" s="508" t="s">
        <v>553</v>
      </c>
      <c r="B2257" s="509" t="s">
        <v>1436</v>
      </c>
      <c r="C2257" s="509">
        <v>39</v>
      </c>
      <c r="K2257" s="509">
        <v>0</v>
      </c>
    </row>
    <row r="2258" spans="1:11" s="509" customFormat="1">
      <c r="A2258" s="508" t="s">
        <v>553</v>
      </c>
      <c r="B2258" s="509" t="s">
        <v>1436</v>
      </c>
      <c r="C2258" s="509">
        <v>40</v>
      </c>
      <c r="K2258" s="509">
        <v>0</v>
      </c>
    </row>
    <row r="2259" spans="1:11" s="509" customFormat="1">
      <c r="A2259" s="508" t="s">
        <v>553</v>
      </c>
      <c r="B2259" s="509" t="s">
        <v>1436</v>
      </c>
      <c r="C2259" s="509">
        <v>41</v>
      </c>
      <c r="K2259" s="509">
        <v>0</v>
      </c>
    </row>
    <row r="2260" spans="1:11" s="509" customFormat="1">
      <c r="A2260" s="508" t="s">
        <v>553</v>
      </c>
      <c r="B2260" s="509" t="s">
        <v>1436</v>
      </c>
      <c r="C2260" s="509">
        <v>42</v>
      </c>
      <c r="K2260" s="509">
        <v>0</v>
      </c>
    </row>
    <row r="2261" spans="1:11" s="509" customFormat="1">
      <c r="A2261" s="508" t="s">
        <v>553</v>
      </c>
      <c r="B2261" s="509" t="s">
        <v>1436</v>
      </c>
      <c r="C2261" s="509">
        <v>43</v>
      </c>
      <c r="K2261" s="509">
        <v>0</v>
      </c>
    </row>
    <row r="2262" spans="1:11" s="509" customFormat="1">
      <c r="A2262" s="508" t="s">
        <v>553</v>
      </c>
      <c r="B2262" s="509" t="s">
        <v>1436</v>
      </c>
      <c r="C2262" s="509">
        <v>44</v>
      </c>
      <c r="K2262" s="509">
        <v>0</v>
      </c>
    </row>
    <row r="2263" spans="1:11" s="509" customFormat="1">
      <c r="A2263" s="508" t="s">
        <v>553</v>
      </c>
      <c r="B2263" s="509" t="s">
        <v>1436</v>
      </c>
      <c r="C2263" s="509">
        <v>45</v>
      </c>
      <c r="K2263" s="509">
        <v>0</v>
      </c>
    </row>
    <row r="2264" spans="1:11" s="509" customFormat="1">
      <c r="A2264" s="508" t="s">
        <v>553</v>
      </c>
      <c r="B2264" s="509" t="s">
        <v>1436</v>
      </c>
      <c r="C2264" s="509">
        <v>46</v>
      </c>
      <c r="K2264" s="509">
        <v>0</v>
      </c>
    </row>
    <row r="2265" spans="1:11" s="509" customFormat="1">
      <c r="A2265" s="508" t="s">
        <v>553</v>
      </c>
      <c r="B2265" s="509" t="s">
        <v>1436</v>
      </c>
      <c r="C2265" s="509">
        <v>47</v>
      </c>
      <c r="G2265" s="509">
        <v>1</v>
      </c>
      <c r="K2265" s="509">
        <v>1</v>
      </c>
    </row>
    <row r="2266" spans="1:11" s="509" customFormat="1">
      <c r="A2266" s="508" t="s">
        <v>553</v>
      </c>
      <c r="B2266" s="509" t="s">
        <v>1436</v>
      </c>
      <c r="C2266" s="509">
        <v>48</v>
      </c>
      <c r="K2266" s="509">
        <v>0</v>
      </c>
    </row>
    <row r="2267" spans="1:11" s="509" customFormat="1">
      <c r="A2267" s="508" t="s">
        <v>553</v>
      </c>
      <c r="B2267" s="509" t="s">
        <v>1436</v>
      </c>
      <c r="C2267" s="509">
        <v>49</v>
      </c>
      <c r="K2267" s="509">
        <v>0</v>
      </c>
    </row>
    <row r="2268" spans="1:11" s="509" customFormat="1">
      <c r="A2268" s="508" t="s">
        <v>553</v>
      </c>
      <c r="B2268" s="509" t="s">
        <v>1436</v>
      </c>
      <c r="C2268" s="509">
        <v>50</v>
      </c>
      <c r="K2268" s="509">
        <v>0</v>
      </c>
    </row>
    <row r="2269" spans="1:11" s="509" customFormat="1">
      <c r="A2269" s="508" t="s">
        <v>553</v>
      </c>
      <c r="B2269" s="509" t="s">
        <v>1436</v>
      </c>
      <c r="C2269" s="509">
        <v>51</v>
      </c>
      <c r="K2269" s="509">
        <v>0</v>
      </c>
    </row>
    <row r="2270" spans="1:11" s="509" customFormat="1">
      <c r="A2270" s="508" t="s">
        <v>553</v>
      </c>
      <c r="B2270" s="509" t="s">
        <v>1436</v>
      </c>
      <c r="C2270" s="509" t="s">
        <v>1031</v>
      </c>
      <c r="K2270" s="509">
        <v>0</v>
      </c>
    </row>
    <row r="2271" spans="1:11" s="509" customFormat="1">
      <c r="A2271" s="508" t="s">
        <v>553</v>
      </c>
      <c r="B2271" s="509" t="s">
        <v>1436</v>
      </c>
      <c r="C2271" s="509" t="s">
        <v>1032</v>
      </c>
      <c r="K2271" s="509">
        <v>0</v>
      </c>
    </row>
    <row r="2272" spans="1:11" s="509" customFormat="1">
      <c r="A2272" s="508" t="s">
        <v>553</v>
      </c>
      <c r="B2272" s="509" t="s">
        <v>1436</v>
      </c>
      <c r="C2272" s="509">
        <v>52</v>
      </c>
      <c r="K2272" s="509">
        <v>0</v>
      </c>
    </row>
    <row r="2273" spans="1:11" s="509" customFormat="1">
      <c r="A2273" s="508" t="s">
        <v>553</v>
      </c>
      <c r="B2273" s="509" t="s">
        <v>1436</v>
      </c>
      <c r="C2273" s="509">
        <v>53</v>
      </c>
      <c r="G2273" s="509">
        <v>1</v>
      </c>
      <c r="K2273" s="509">
        <v>1</v>
      </c>
    </row>
    <row r="2274" spans="1:11" s="509" customFormat="1">
      <c r="A2274" s="508" t="s">
        <v>553</v>
      </c>
      <c r="B2274" s="509" t="s">
        <v>1436</v>
      </c>
      <c r="C2274" s="509">
        <v>54</v>
      </c>
      <c r="G2274" s="509">
        <v>7</v>
      </c>
      <c r="K2274" s="509">
        <v>7</v>
      </c>
    </row>
    <row r="2275" spans="1:11" s="509" customFormat="1">
      <c r="A2275" s="508" t="s">
        <v>553</v>
      </c>
      <c r="B2275" s="509" t="s">
        <v>1436</v>
      </c>
      <c r="C2275" s="509">
        <v>55</v>
      </c>
      <c r="G2275" s="509">
        <v>10</v>
      </c>
      <c r="K2275" s="509">
        <v>10</v>
      </c>
    </row>
    <row r="2276" spans="1:11" s="509" customFormat="1">
      <c r="A2276" s="508" t="s">
        <v>553</v>
      </c>
      <c r="B2276" s="509" t="s">
        <v>1436</v>
      </c>
      <c r="C2276" s="509">
        <v>56</v>
      </c>
      <c r="K2276" s="509">
        <v>0</v>
      </c>
    </row>
    <row r="2277" spans="1:11" s="509" customFormat="1">
      <c r="A2277" s="508" t="s">
        <v>553</v>
      </c>
      <c r="B2277" s="509" t="s">
        <v>1436</v>
      </c>
      <c r="C2277" s="509">
        <v>57</v>
      </c>
      <c r="K2277" s="509">
        <v>0</v>
      </c>
    </row>
    <row r="2278" spans="1:11" s="509" customFormat="1">
      <c r="A2278" s="508" t="s">
        <v>553</v>
      </c>
      <c r="B2278" s="509" t="s">
        <v>1436</v>
      </c>
      <c r="C2278" s="509">
        <v>58</v>
      </c>
      <c r="K2278" s="509">
        <v>0</v>
      </c>
    </row>
    <row r="2279" spans="1:11" s="509" customFormat="1">
      <c r="A2279" s="508" t="s">
        <v>553</v>
      </c>
      <c r="B2279" s="509" t="s">
        <v>1436</v>
      </c>
      <c r="C2279" s="509">
        <v>59</v>
      </c>
      <c r="K2279" s="509">
        <v>0</v>
      </c>
    </row>
    <row r="2280" spans="1:11" s="509" customFormat="1">
      <c r="A2280" s="508" t="s">
        <v>553</v>
      </c>
      <c r="B2280" s="509" t="s">
        <v>1436</v>
      </c>
      <c r="C2280" s="509">
        <v>60</v>
      </c>
      <c r="G2280" s="509">
        <v>1</v>
      </c>
      <c r="K2280" s="509">
        <v>1</v>
      </c>
    </row>
    <row r="2281" spans="1:11" s="509" customFormat="1">
      <c r="A2281" s="508" t="s">
        <v>553</v>
      </c>
      <c r="B2281" s="509" t="s">
        <v>1436</v>
      </c>
      <c r="C2281" s="509">
        <v>61</v>
      </c>
      <c r="D2281" s="509">
        <v>1</v>
      </c>
      <c r="K2281" s="509">
        <v>1</v>
      </c>
    </row>
    <row r="2282" spans="1:11" s="509" customFormat="1">
      <c r="A2282" s="508" t="s">
        <v>553</v>
      </c>
      <c r="B2282" s="509" t="s">
        <v>1436</v>
      </c>
      <c r="C2282" s="509">
        <v>62</v>
      </c>
      <c r="G2282" s="509">
        <v>1</v>
      </c>
      <c r="H2282" s="509">
        <v>1</v>
      </c>
      <c r="K2282" s="509">
        <v>1</v>
      </c>
    </row>
    <row r="2283" spans="1:11" s="509" customFormat="1">
      <c r="A2283" s="508" t="s">
        <v>553</v>
      </c>
      <c r="B2283" s="509" t="s">
        <v>1436</v>
      </c>
      <c r="C2283" s="509">
        <v>63</v>
      </c>
      <c r="G2283" s="509">
        <v>1</v>
      </c>
      <c r="K2283" s="509">
        <v>1</v>
      </c>
    </row>
    <row r="2284" spans="1:11" s="509" customFormat="1">
      <c r="A2284" s="508" t="s">
        <v>553</v>
      </c>
      <c r="B2284" s="509" t="s">
        <v>1436</v>
      </c>
      <c r="C2284" s="509" t="s">
        <v>1033</v>
      </c>
      <c r="K2284" s="509">
        <v>0</v>
      </c>
    </row>
    <row r="2285" spans="1:11" s="509" customFormat="1">
      <c r="A2285" s="508" t="s">
        <v>553</v>
      </c>
      <c r="B2285" s="509" t="s">
        <v>1436</v>
      </c>
      <c r="C2285" s="509" t="s">
        <v>1034</v>
      </c>
      <c r="K2285" s="509">
        <v>0</v>
      </c>
    </row>
    <row r="2286" spans="1:11" s="509" customFormat="1">
      <c r="A2286" s="508" t="s">
        <v>553</v>
      </c>
      <c r="B2286" s="509" t="s">
        <v>1436</v>
      </c>
      <c r="C2286" s="509">
        <v>64</v>
      </c>
      <c r="K2286" s="509">
        <v>0</v>
      </c>
    </row>
    <row r="2287" spans="1:11" s="509" customFormat="1">
      <c r="A2287" s="508" t="s">
        <v>553</v>
      </c>
      <c r="B2287" s="509" t="s">
        <v>1436</v>
      </c>
      <c r="C2287" s="509" t="s">
        <v>1035</v>
      </c>
      <c r="K2287" s="509">
        <v>0</v>
      </c>
    </row>
    <row r="2288" spans="1:11" s="509" customFormat="1">
      <c r="A2288" s="508" t="s">
        <v>553</v>
      </c>
      <c r="B2288" s="509" t="s">
        <v>1436</v>
      </c>
      <c r="C2288" s="509">
        <v>65</v>
      </c>
      <c r="D2288" s="509">
        <v>2</v>
      </c>
      <c r="E2288" s="509">
        <v>1</v>
      </c>
      <c r="G2288" s="509">
        <v>13</v>
      </c>
      <c r="H2288" s="509">
        <v>7</v>
      </c>
      <c r="K2288" s="509">
        <v>15</v>
      </c>
    </row>
    <row r="2289" spans="1:11" s="509" customFormat="1">
      <c r="A2289" s="508" t="s">
        <v>553</v>
      </c>
      <c r="B2289" s="509" t="s">
        <v>1436</v>
      </c>
      <c r="C2289" s="509">
        <v>66</v>
      </c>
      <c r="G2289" s="509">
        <v>3</v>
      </c>
      <c r="H2289" s="509">
        <v>2</v>
      </c>
      <c r="K2289" s="509">
        <v>3</v>
      </c>
    </row>
    <row r="2290" spans="1:11" s="509" customFormat="1">
      <c r="A2290" s="508" t="s">
        <v>553</v>
      </c>
      <c r="B2290" s="509" t="s">
        <v>1436</v>
      </c>
      <c r="C2290" s="509" t="s">
        <v>1036</v>
      </c>
      <c r="K2290" s="509">
        <v>0</v>
      </c>
    </row>
    <row r="2291" spans="1:11" s="509" customFormat="1">
      <c r="A2291" s="508" t="s">
        <v>553</v>
      </c>
      <c r="B2291" s="509" t="s">
        <v>1436</v>
      </c>
      <c r="C2291" s="509" t="s">
        <v>1037</v>
      </c>
      <c r="D2291" s="509">
        <v>8</v>
      </c>
      <c r="G2291" s="509">
        <v>57</v>
      </c>
      <c r="K2291" s="509">
        <v>65</v>
      </c>
    </row>
    <row r="2292" spans="1:11" s="509" customFormat="1">
      <c r="A2292" s="508" t="s">
        <v>553</v>
      </c>
      <c r="B2292" s="509" t="s">
        <v>1436</v>
      </c>
      <c r="C2292" s="509" t="s">
        <v>1038</v>
      </c>
      <c r="G2292" s="509">
        <v>5</v>
      </c>
      <c r="K2292" s="509">
        <v>5</v>
      </c>
    </row>
    <row r="2293" spans="1:11" s="509" customFormat="1">
      <c r="A2293" s="508" t="s">
        <v>553</v>
      </c>
      <c r="B2293" s="509" t="s">
        <v>1436</v>
      </c>
      <c r="C2293" s="509" t="s">
        <v>1039</v>
      </c>
      <c r="G2293" s="509">
        <v>2</v>
      </c>
      <c r="K2293" s="509">
        <v>2</v>
      </c>
    </row>
    <row r="2294" spans="1:11" s="509" customFormat="1">
      <c r="A2294" s="508" t="s">
        <v>553</v>
      </c>
      <c r="B2294" s="509" t="s">
        <v>1436</v>
      </c>
      <c r="C2294" s="509" t="s">
        <v>1040</v>
      </c>
      <c r="G2294" s="509">
        <v>7</v>
      </c>
      <c r="K2294" s="509">
        <v>7</v>
      </c>
    </row>
    <row r="2295" spans="1:11" s="509" customFormat="1">
      <c r="A2295" s="508" t="s">
        <v>553</v>
      </c>
      <c r="B2295" s="509" t="s">
        <v>1436</v>
      </c>
      <c r="C2295" s="509" t="s">
        <v>1041</v>
      </c>
      <c r="K2295" s="509">
        <v>0</v>
      </c>
    </row>
    <row r="2296" spans="1:11" s="509" customFormat="1">
      <c r="A2296" s="508" t="s">
        <v>553</v>
      </c>
      <c r="B2296" s="509" t="s">
        <v>1436</v>
      </c>
      <c r="C2296" s="509" t="s">
        <v>1042</v>
      </c>
      <c r="K2296" s="509">
        <v>0</v>
      </c>
    </row>
    <row r="2297" spans="1:11" s="509" customFormat="1">
      <c r="A2297" s="508" t="s">
        <v>553</v>
      </c>
      <c r="B2297" s="509" t="s">
        <v>1436</v>
      </c>
      <c r="C2297" s="509">
        <v>67</v>
      </c>
      <c r="D2297" s="509">
        <v>1</v>
      </c>
      <c r="G2297" s="509">
        <v>24</v>
      </c>
      <c r="H2297" s="509">
        <v>2</v>
      </c>
      <c r="K2297" s="509">
        <v>25</v>
      </c>
    </row>
    <row r="2298" spans="1:11" s="509" customFormat="1">
      <c r="A2298" s="508" t="s">
        <v>553</v>
      </c>
      <c r="B2298" s="509" t="s">
        <v>1436</v>
      </c>
      <c r="C2298" s="509">
        <v>68</v>
      </c>
      <c r="G2298" s="509">
        <v>3</v>
      </c>
      <c r="H2298" s="509">
        <v>2</v>
      </c>
      <c r="K2298" s="509">
        <v>3</v>
      </c>
    </row>
    <row r="2299" spans="1:11" s="509" customFormat="1">
      <c r="A2299" s="508" t="s">
        <v>553</v>
      </c>
      <c r="B2299" s="509" t="s">
        <v>1436</v>
      </c>
      <c r="C2299" s="509" t="s">
        <v>1043</v>
      </c>
      <c r="G2299" s="509">
        <v>4</v>
      </c>
      <c r="H2299" s="509">
        <v>2</v>
      </c>
      <c r="K2299" s="509">
        <v>4</v>
      </c>
    </row>
    <row r="2300" spans="1:11" s="509" customFormat="1">
      <c r="A2300" s="508" t="s">
        <v>553</v>
      </c>
      <c r="B2300" s="509" t="s">
        <v>1436</v>
      </c>
      <c r="C2300" s="509">
        <v>69</v>
      </c>
      <c r="K2300" s="509">
        <v>0</v>
      </c>
    </row>
    <row r="2301" spans="1:11" s="509" customFormat="1">
      <c r="A2301" s="508" t="s">
        <v>553</v>
      </c>
      <c r="B2301" s="509" t="s">
        <v>1436</v>
      </c>
      <c r="C2301" s="509" t="s">
        <v>1044</v>
      </c>
      <c r="K2301" s="509">
        <v>0</v>
      </c>
    </row>
    <row r="2302" spans="1:11" s="509" customFormat="1">
      <c r="A2302" s="508" t="s">
        <v>553</v>
      </c>
      <c r="B2302" s="509" t="s">
        <v>1436</v>
      </c>
      <c r="C2302" s="509" t="s">
        <v>1045</v>
      </c>
      <c r="K2302" s="509">
        <v>0</v>
      </c>
    </row>
    <row r="2303" spans="1:11" s="509" customFormat="1">
      <c r="A2303" s="508" t="s">
        <v>553</v>
      </c>
      <c r="B2303" s="509" t="s">
        <v>1436</v>
      </c>
      <c r="C2303" s="509">
        <v>70</v>
      </c>
      <c r="K2303" s="509">
        <v>0</v>
      </c>
    </row>
    <row r="2304" spans="1:11" s="509" customFormat="1">
      <c r="A2304" s="508" t="s">
        <v>553</v>
      </c>
      <c r="B2304" s="509" t="s">
        <v>1436</v>
      </c>
      <c r="C2304" s="509" t="s">
        <v>1046</v>
      </c>
      <c r="K2304" s="509">
        <v>0</v>
      </c>
    </row>
    <row r="2305" spans="1:11" s="509" customFormat="1">
      <c r="A2305" s="508" t="s">
        <v>553</v>
      </c>
      <c r="B2305" s="509" t="s">
        <v>1436</v>
      </c>
      <c r="C2305" s="509">
        <v>71</v>
      </c>
      <c r="G2305" s="509">
        <v>99</v>
      </c>
      <c r="K2305" s="509">
        <v>99</v>
      </c>
    </row>
    <row r="2306" spans="1:11" s="509" customFormat="1">
      <c r="A2306" s="508" t="s">
        <v>553</v>
      </c>
      <c r="B2306" s="509" t="s">
        <v>1436</v>
      </c>
      <c r="C2306" s="509" t="s">
        <v>1047</v>
      </c>
      <c r="D2306" s="509">
        <v>2</v>
      </c>
      <c r="E2306" s="509">
        <v>2</v>
      </c>
      <c r="G2306" s="509">
        <v>97</v>
      </c>
      <c r="H2306" s="509">
        <v>91</v>
      </c>
      <c r="K2306" s="509">
        <v>99</v>
      </c>
    </row>
    <row r="2307" spans="1:11" s="509" customFormat="1">
      <c r="A2307" s="508" t="s">
        <v>553</v>
      </c>
      <c r="B2307" s="509" t="s">
        <v>1436</v>
      </c>
      <c r="C2307" s="509" t="s">
        <v>1048</v>
      </c>
      <c r="G2307" s="509">
        <v>1</v>
      </c>
      <c r="K2307" s="509">
        <v>1</v>
      </c>
    </row>
    <row r="2308" spans="1:11" s="509" customFormat="1">
      <c r="A2308" s="508" t="s">
        <v>553</v>
      </c>
      <c r="B2308" s="509" t="s">
        <v>1436</v>
      </c>
      <c r="C2308" s="509" t="s">
        <v>1049</v>
      </c>
      <c r="G2308" s="509">
        <v>1</v>
      </c>
      <c r="K2308" s="509">
        <v>1</v>
      </c>
    </row>
    <row r="2309" spans="1:11" s="509" customFormat="1">
      <c r="A2309" s="508" t="s">
        <v>553</v>
      </c>
      <c r="B2309" s="509" t="s">
        <v>1436</v>
      </c>
      <c r="C2309" s="509" t="s">
        <v>1050</v>
      </c>
      <c r="G2309" s="509">
        <v>1</v>
      </c>
      <c r="H2309" s="509">
        <v>1</v>
      </c>
      <c r="K2309" s="509">
        <v>1</v>
      </c>
    </row>
    <row r="2310" spans="1:11" s="509" customFormat="1">
      <c r="A2310" s="508" t="s">
        <v>553</v>
      </c>
      <c r="B2310" s="509" t="s">
        <v>1436</v>
      </c>
      <c r="C2310" s="509" t="s">
        <v>1051</v>
      </c>
      <c r="K2310" s="509">
        <v>0</v>
      </c>
    </row>
    <row r="2311" spans="1:11" s="509" customFormat="1">
      <c r="A2311" s="508" t="s">
        <v>553</v>
      </c>
      <c r="B2311" s="509" t="s">
        <v>1436</v>
      </c>
      <c r="C2311" s="509">
        <v>72</v>
      </c>
      <c r="D2311" s="509">
        <v>4</v>
      </c>
      <c r="G2311" s="509">
        <v>1</v>
      </c>
      <c r="K2311" s="509">
        <v>5</v>
      </c>
    </row>
    <row r="2312" spans="1:11" s="509" customFormat="1">
      <c r="A2312" s="508" t="s">
        <v>553</v>
      </c>
      <c r="B2312" s="509" t="s">
        <v>1436</v>
      </c>
      <c r="C2312" s="509">
        <v>73</v>
      </c>
      <c r="K2312" s="509">
        <v>0</v>
      </c>
    </row>
    <row r="2313" spans="1:11" s="509" customFormat="1">
      <c r="A2313" s="508" t="s">
        <v>553</v>
      </c>
      <c r="B2313" s="509" t="s">
        <v>1436</v>
      </c>
      <c r="C2313" s="509">
        <v>74</v>
      </c>
      <c r="G2313" s="509">
        <v>4</v>
      </c>
      <c r="K2313" s="509">
        <v>4</v>
      </c>
    </row>
    <row r="2314" spans="1:11" s="509" customFormat="1">
      <c r="A2314" s="508" t="s">
        <v>553</v>
      </c>
      <c r="B2314" s="509" t="s">
        <v>1436</v>
      </c>
      <c r="C2314" s="509" t="s">
        <v>4570</v>
      </c>
      <c r="K2314" s="509">
        <v>0</v>
      </c>
    </row>
    <row r="2315" spans="1:11" s="509" customFormat="1">
      <c r="A2315" s="508" t="s">
        <v>553</v>
      </c>
      <c r="B2315" s="509" t="s">
        <v>1436</v>
      </c>
      <c r="C2315" s="509" t="s">
        <v>4571</v>
      </c>
      <c r="D2315" s="509">
        <v>19</v>
      </c>
      <c r="E2315" s="509">
        <v>4</v>
      </c>
      <c r="F2315" s="509">
        <v>0</v>
      </c>
      <c r="G2315" s="509">
        <v>453</v>
      </c>
      <c r="H2315" s="509">
        <v>111</v>
      </c>
      <c r="I2315" s="509">
        <v>0</v>
      </c>
      <c r="J2315" s="509">
        <v>16</v>
      </c>
      <c r="K2315" s="509">
        <v>472</v>
      </c>
    </row>
    <row r="2316" spans="1:11" s="509" customFormat="1">
      <c r="A2316" s="508" t="s">
        <v>554</v>
      </c>
      <c r="B2316" s="509" t="s">
        <v>328</v>
      </c>
      <c r="C2316" s="509">
        <v>1</v>
      </c>
      <c r="D2316" s="509">
        <v>4</v>
      </c>
      <c r="K2316" s="509">
        <v>4</v>
      </c>
    </row>
    <row r="2317" spans="1:11" s="509" customFormat="1">
      <c r="A2317" s="508" t="s">
        <v>554</v>
      </c>
      <c r="B2317" s="509" t="s">
        <v>328</v>
      </c>
      <c r="C2317" s="509" t="s">
        <v>1023</v>
      </c>
      <c r="D2317" s="509">
        <v>12</v>
      </c>
      <c r="G2317" s="509">
        <v>1918</v>
      </c>
      <c r="K2317" s="509">
        <v>1930</v>
      </c>
    </row>
    <row r="2318" spans="1:11" s="509" customFormat="1">
      <c r="A2318" s="508" t="s">
        <v>554</v>
      </c>
      <c r="B2318" s="509" t="s">
        <v>328</v>
      </c>
      <c r="C2318" s="509">
        <v>2</v>
      </c>
      <c r="D2318" s="509">
        <v>15</v>
      </c>
      <c r="G2318" s="509">
        <v>49</v>
      </c>
      <c r="K2318" s="509">
        <v>64</v>
      </c>
    </row>
    <row r="2319" spans="1:11" s="509" customFormat="1">
      <c r="A2319" s="508" t="s">
        <v>554</v>
      </c>
      <c r="B2319" s="509" t="s">
        <v>328</v>
      </c>
      <c r="C2319" s="509">
        <v>3</v>
      </c>
      <c r="D2319" s="509">
        <v>3</v>
      </c>
      <c r="G2319" s="509">
        <v>5</v>
      </c>
      <c r="K2319" s="509">
        <v>8</v>
      </c>
    </row>
    <row r="2320" spans="1:11" s="509" customFormat="1">
      <c r="A2320" s="508" t="s">
        <v>554</v>
      </c>
      <c r="B2320" s="509" t="s">
        <v>328</v>
      </c>
      <c r="C2320" s="509">
        <v>4</v>
      </c>
      <c r="D2320" s="509">
        <v>40</v>
      </c>
      <c r="G2320" s="509">
        <v>101</v>
      </c>
      <c r="K2320" s="509">
        <v>141</v>
      </c>
    </row>
    <row r="2321" spans="1:11" s="509" customFormat="1">
      <c r="A2321" s="508" t="s">
        <v>554</v>
      </c>
      <c r="B2321" s="509" t="s">
        <v>328</v>
      </c>
      <c r="C2321" s="509">
        <v>5</v>
      </c>
      <c r="D2321" s="509">
        <v>20</v>
      </c>
      <c r="G2321" s="509">
        <v>67</v>
      </c>
      <c r="K2321" s="509">
        <v>87</v>
      </c>
    </row>
    <row r="2322" spans="1:11" s="509" customFormat="1">
      <c r="A2322" s="508" t="s">
        <v>554</v>
      </c>
      <c r="B2322" s="509" t="s">
        <v>328</v>
      </c>
      <c r="C2322" s="509">
        <v>6</v>
      </c>
      <c r="K2322" s="509">
        <v>0</v>
      </c>
    </row>
    <row r="2323" spans="1:11" s="509" customFormat="1">
      <c r="A2323" s="508" t="s">
        <v>554</v>
      </c>
      <c r="B2323" s="509" t="s">
        <v>328</v>
      </c>
      <c r="C2323" s="509">
        <v>7</v>
      </c>
      <c r="G2323" s="509">
        <v>1</v>
      </c>
      <c r="K2323" s="509">
        <v>1</v>
      </c>
    </row>
    <row r="2324" spans="1:11" s="509" customFormat="1">
      <c r="A2324" s="508" t="s">
        <v>554</v>
      </c>
      <c r="B2324" s="509" t="s">
        <v>328</v>
      </c>
      <c r="C2324" s="509">
        <v>8</v>
      </c>
      <c r="D2324" s="509">
        <v>2</v>
      </c>
      <c r="G2324" s="509">
        <v>20</v>
      </c>
      <c r="K2324" s="509">
        <v>22</v>
      </c>
    </row>
    <row r="2325" spans="1:11" s="509" customFormat="1">
      <c r="A2325" s="508" t="s">
        <v>554</v>
      </c>
      <c r="B2325" s="509" t="s">
        <v>328</v>
      </c>
      <c r="C2325" s="509">
        <v>9</v>
      </c>
      <c r="D2325" s="509">
        <v>3</v>
      </c>
      <c r="G2325" s="509">
        <v>15</v>
      </c>
      <c r="K2325" s="509">
        <v>18</v>
      </c>
    </row>
    <row r="2326" spans="1:11" s="509" customFormat="1">
      <c r="A2326" s="508" t="s">
        <v>554</v>
      </c>
      <c r="B2326" s="509" t="s">
        <v>328</v>
      </c>
      <c r="C2326" s="509">
        <v>10</v>
      </c>
      <c r="D2326" s="509">
        <v>14</v>
      </c>
      <c r="E2326" s="509">
        <v>1</v>
      </c>
      <c r="G2326" s="509">
        <v>68</v>
      </c>
      <c r="K2326" s="509">
        <v>82</v>
      </c>
    </row>
    <row r="2327" spans="1:11" s="509" customFormat="1">
      <c r="A2327" s="508" t="s">
        <v>554</v>
      </c>
      <c r="B2327" s="509" t="s">
        <v>328</v>
      </c>
      <c r="C2327" s="509">
        <v>11</v>
      </c>
      <c r="D2327" s="509">
        <v>1</v>
      </c>
      <c r="G2327" s="509">
        <v>7</v>
      </c>
      <c r="K2327" s="509">
        <v>8</v>
      </c>
    </row>
    <row r="2328" spans="1:11" s="509" customFormat="1">
      <c r="A2328" s="508" t="s">
        <v>554</v>
      </c>
      <c r="B2328" s="509" t="s">
        <v>328</v>
      </c>
      <c r="C2328" s="509">
        <v>12</v>
      </c>
      <c r="D2328" s="509">
        <v>1</v>
      </c>
      <c r="G2328" s="509">
        <v>9</v>
      </c>
      <c r="H2328" s="509">
        <v>1</v>
      </c>
      <c r="K2328" s="509">
        <v>10</v>
      </c>
    </row>
    <row r="2329" spans="1:11" s="509" customFormat="1">
      <c r="A2329" s="508" t="s">
        <v>554</v>
      </c>
      <c r="B2329" s="509" t="s">
        <v>328</v>
      </c>
      <c r="C2329" s="509">
        <v>13</v>
      </c>
      <c r="K2329" s="509">
        <v>0</v>
      </c>
    </row>
    <row r="2330" spans="1:11" s="509" customFormat="1">
      <c r="A2330" s="508" t="s">
        <v>554</v>
      </c>
      <c r="B2330" s="509" t="s">
        <v>328</v>
      </c>
      <c r="C2330" s="509">
        <v>14</v>
      </c>
      <c r="K2330" s="509">
        <v>0</v>
      </c>
    </row>
    <row r="2331" spans="1:11" s="509" customFormat="1">
      <c r="A2331" s="508" t="s">
        <v>554</v>
      </c>
      <c r="B2331" s="509" t="s">
        <v>328</v>
      </c>
      <c r="C2331" s="509">
        <v>15</v>
      </c>
      <c r="D2331" s="509">
        <v>1</v>
      </c>
      <c r="K2331" s="509">
        <v>1</v>
      </c>
    </row>
    <row r="2332" spans="1:11" s="509" customFormat="1">
      <c r="A2332" s="508" t="s">
        <v>554</v>
      </c>
      <c r="B2332" s="509" t="s">
        <v>328</v>
      </c>
      <c r="C2332" s="509">
        <v>16</v>
      </c>
      <c r="D2332" s="509">
        <v>4</v>
      </c>
      <c r="G2332" s="509">
        <v>22</v>
      </c>
      <c r="K2332" s="509">
        <v>26</v>
      </c>
    </row>
    <row r="2333" spans="1:11" s="509" customFormat="1">
      <c r="A2333" s="508" t="s">
        <v>554</v>
      </c>
      <c r="B2333" s="509" t="s">
        <v>328</v>
      </c>
      <c r="C2333" s="509">
        <v>17</v>
      </c>
      <c r="D2333" s="509">
        <v>20</v>
      </c>
      <c r="G2333" s="509">
        <v>282</v>
      </c>
      <c r="K2333" s="509">
        <v>302</v>
      </c>
    </row>
    <row r="2334" spans="1:11" s="509" customFormat="1">
      <c r="A2334" s="508" t="s">
        <v>554</v>
      </c>
      <c r="B2334" s="509" t="s">
        <v>328</v>
      </c>
      <c r="C2334" s="509">
        <v>18</v>
      </c>
      <c r="K2334" s="509">
        <v>0</v>
      </c>
    </row>
    <row r="2335" spans="1:11" s="509" customFormat="1">
      <c r="A2335" s="508" t="s">
        <v>554</v>
      </c>
      <c r="B2335" s="509" t="s">
        <v>328</v>
      </c>
      <c r="C2335" s="509" t="s">
        <v>1024</v>
      </c>
      <c r="D2335" s="509">
        <v>4</v>
      </c>
      <c r="G2335" s="509">
        <v>6</v>
      </c>
      <c r="K2335" s="509">
        <v>10</v>
      </c>
    </row>
    <row r="2336" spans="1:11" s="509" customFormat="1">
      <c r="A2336" s="508" t="s">
        <v>554</v>
      </c>
      <c r="B2336" s="509" t="s">
        <v>328</v>
      </c>
      <c r="C2336" s="509" t="s">
        <v>1025</v>
      </c>
      <c r="K2336" s="509">
        <v>0</v>
      </c>
    </row>
    <row r="2337" spans="1:11" s="509" customFormat="1">
      <c r="A2337" s="508" t="s">
        <v>554</v>
      </c>
      <c r="B2337" s="509" t="s">
        <v>328</v>
      </c>
      <c r="C2337" s="509">
        <v>19</v>
      </c>
      <c r="D2337" s="509">
        <v>25</v>
      </c>
      <c r="G2337" s="509">
        <v>110</v>
      </c>
      <c r="H2337" s="509">
        <v>3</v>
      </c>
      <c r="K2337" s="509">
        <v>135</v>
      </c>
    </row>
    <row r="2338" spans="1:11" s="509" customFormat="1">
      <c r="A2338" s="508" t="s">
        <v>554</v>
      </c>
      <c r="B2338" s="509" t="s">
        <v>328</v>
      </c>
      <c r="C2338" s="509">
        <v>20</v>
      </c>
      <c r="K2338" s="509">
        <v>0</v>
      </c>
    </row>
    <row r="2339" spans="1:11" s="509" customFormat="1">
      <c r="A2339" s="508" t="s">
        <v>554</v>
      </c>
      <c r="B2339" s="509" t="s">
        <v>328</v>
      </c>
      <c r="C2339" s="509">
        <v>21</v>
      </c>
      <c r="K2339" s="509">
        <v>0</v>
      </c>
    </row>
    <row r="2340" spans="1:11" s="509" customFormat="1">
      <c r="A2340" s="508" t="s">
        <v>554</v>
      </c>
      <c r="B2340" s="509" t="s">
        <v>328</v>
      </c>
      <c r="C2340" s="509" t="s">
        <v>1026</v>
      </c>
      <c r="D2340" s="509">
        <v>2</v>
      </c>
      <c r="G2340" s="509">
        <v>15</v>
      </c>
      <c r="K2340" s="509">
        <v>17</v>
      </c>
    </row>
    <row r="2341" spans="1:11" s="509" customFormat="1">
      <c r="A2341" s="508" t="s">
        <v>554</v>
      </c>
      <c r="B2341" s="509" t="s">
        <v>328</v>
      </c>
      <c r="C2341" s="509" t="s">
        <v>1027</v>
      </c>
      <c r="G2341" s="509">
        <v>1</v>
      </c>
      <c r="K2341" s="509">
        <v>1</v>
      </c>
    </row>
    <row r="2342" spans="1:11" s="509" customFormat="1">
      <c r="A2342" s="508" t="s">
        <v>554</v>
      </c>
      <c r="B2342" s="509" t="s">
        <v>328</v>
      </c>
      <c r="C2342" s="509" t="s">
        <v>1028</v>
      </c>
      <c r="K2342" s="509">
        <v>0</v>
      </c>
    </row>
    <row r="2343" spans="1:11" s="509" customFormat="1">
      <c r="A2343" s="508" t="s">
        <v>554</v>
      </c>
      <c r="B2343" s="509" t="s">
        <v>328</v>
      </c>
      <c r="C2343" s="509">
        <v>22</v>
      </c>
      <c r="D2343" s="509">
        <v>1</v>
      </c>
      <c r="E2343" s="509">
        <v>1</v>
      </c>
      <c r="G2343" s="509">
        <v>9</v>
      </c>
      <c r="H2343" s="509">
        <v>1</v>
      </c>
      <c r="K2343" s="509">
        <v>10</v>
      </c>
    </row>
    <row r="2344" spans="1:11" s="509" customFormat="1">
      <c r="A2344" s="508" t="s">
        <v>554</v>
      </c>
      <c r="B2344" s="509" t="s">
        <v>328</v>
      </c>
      <c r="C2344" s="509">
        <v>23</v>
      </c>
      <c r="D2344" s="509">
        <v>4</v>
      </c>
      <c r="G2344" s="509">
        <v>2</v>
      </c>
      <c r="K2344" s="509">
        <v>6</v>
      </c>
    </row>
    <row r="2345" spans="1:11" s="509" customFormat="1">
      <c r="A2345" s="508" t="s">
        <v>554</v>
      </c>
      <c r="B2345" s="509" t="s">
        <v>328</v>
      </c>
      <c r="C2345" s="509" t="s">
        <v>1029</v>
      </c>
      <c r="D2345" s="509">
        <v>2</v>
      </c>
      <c r="E2345" s="509">
        <v>1</v>
      </c>
      <c r="G2345" s="509">
        <v>24</v>
      </c>
      <c r="H2345" s="509">
        <v>1</v>
      </c>
      <c r="K2345" s="509">
        <v>26</v>
      </c>
    </row>
    <row r="2346" spans="1:11" s="509" customFormat="1">
      <c r="A2346" s="508" t="s">
        <v>554</v>
      </c>
      <c r="B2346" s="509" t="s">
        <v>328</v>
      </c>
      <c r="C2346" s="509">
        <v>24</v>
      </c>
      <c r="K2346" s="509">
        <v>0</v>
      </c>
    </row>
    <row r="2347" spans="1:11" s="509" customFormat="1">
      <c r="A2347" s="508" t="s">
        <v>554</v>
      </c>
      <c r="B2347" s="509" t="s">
        <v>328</v>
      </c>
      <c r="C2347" s="509">
        <v>25</v>
      </c>
    </row>
    <row r="2348" spans="1:11" s="509" customFormat="1">
      <c r="A2348" s="508" t="s">
        <v>554</v>
      </c>
      <c r="B2348" s="509" t="s">
        <v>328</v>
      </c>
      <c r="C2348" s="509">
        <v>26</v>
      </c>
      <c r="K2348" s="509">
        <v>0</v>
      </c>
    </row>
    <row r="2349" spans="1:11" s="509" customFormat="1">
      <c r="A2349" s="508" t="s">
        <v>554</v>
      </c>
      <c r="B2349" s="509" t="s">
        <v>328</v>
      </c>
      <c r="C2349" s="509">
        <v>27</v>
      </c>
      <c r="D2349" s="509">
        <v>2</v>
      </c>
      <c r="E2349" s="509">
        <v>1</v>
      </c>
      <c r="G2349" s="509">
        <v>4</v>
      </c>
      <c r="H2349" s="509">
        <v>2</v>
      </c>
      <c r="K2349" s="509">
        <v>6</v>
      </c>
    </row>
    <row r="2350" spans="1:11" s="509" customFormat="1">
      <c r="A2350" s="508" t="s">
        <v>554</v>
      </c>
      <c r="B2350" s="509" t="s">
        <v>328</v>
      </c>
      <c r="C2350" s="509">
        <v>28</v>
      </c>
      <c r="G2350" s="509">
        <v>1</v>
      </c>
      <c r="K2350" s="509">
        <v>1</v>
      </c>
    </row>
    <row r="2351" spans="1:11" s="509" customFormat="1">
      <c r="A2351" s="508" t="s">
        <v>554</v>
      </c>
      <c r="B2351" s="509" t="s">
        <v>328</v>
      </c>
      <c r="C2351" s="509">
        <v>29</v>
      </c>
      <c r="K2351" s="509">
        <v>0</v>
      </c>
    </row>
    <row r="2352" spans="1:11" s="509" customFormat="1">
      <c r="A2352" s="508" t="s">
        <v>554</v>
      </c>
      <c r="B2352" s="509" t="s">
        <v>328</v>
      </c>
      <c r="C2352" s="509">
        <v>30</v>
      </c>
      <c r="K2352" s="509">
        <v>0</v>
      </c>
    </row>
    <row r="2353" spans="1:11" s="509" customFormat="1">
      <c r="A2353" s="508" t="s">
        <v>554</v>
      </c>
      <c r="B2353" s="509" t="s">
        <v>328</v>
      </c>
      <c r="C2353" s="509">
        <v>31</v>
      </c>
      <c r="K2353" s="509">
        <v>0</v>
      </c>
    </row>
    <row r="2354" spans="1:11" s="509" customFormat="1">
      <c r="A2354" s="508" t="s">
        <v>554</v>
      </c>
      <c r="B2354" s="509" t="s">
        <v>328</v>
      </c>
      <c r="C2354" s="509">
        <v>32</v>
      </c>
      <c r="K2354" s="509">
        <v>0</v>
      </c>
    </row>
    <row r="2355" spans="1:11" s="509" customFormat="1">
      <c r="A2355" s="508" t="s">
        <v>554</v>
      </c>
      <c r="B2355" s="509" t="s">
        <v>328</v>
      </c>
      <c r="C2355" s="509">
        <v>33</v>
      </c>
      <c r="D2355" s="509">
        <v>1</v>
      </c>
      <c r="G2355" s="509">
        <v>3</v>
      </c>
      <c r="K2355" s="509">
        <v>4</v>
      </c>
    </row>
    <row r="2356" spans="1:11" s="509" customFormat="1">
      <c r="A2356" s="508" t="s">
        <v>554</v>
      </c>
      <c r="B2356" s="509" t="s">
        <v>328</v>
      </c>
      <c r="C2356" s="509">
        <v>34</v>
      </c>
      <c r="K2356" s="509">
        <v>0</v>
      </c>
    </row>
    <row r="2357" spans="1:11" s="509" customFormat="1">
      <c r="A2357" s="508" t="s">
        <v>554</v>
      </c>
      <c r="B2357" s="509" t="s">
        <v>328</v>
      </c>
      <c r="C2357" s="509">
        <v>35</v>
      </c>
      <c r="K2357" s="509">
        <v>0</v>
      </c>
    </row>
    <row r="2358" spans="1:11" s="509" customFormat="1">
      <c r="A2358" s="508" t="s">
        <v>554</v>
      </c>
      <c r="B2358" s="509" t="s">
        <v>328</v>
      </c>
      <c r="C2358" s="509">
        <v>36</v>
      </c>
      <c r="K2358" s="509">
        <v>0</v>
      </c>
    </row>
    <row r="2359" spans="1:11" s="509" customFormat="1">
      <c r="A2359" s="508" t="s">
        <v>554</v>
      </c>
      <c r="B2359" s="509" t="s">
        <v>328</v>
      </c>
      <c r="C2359" s="509">
        <v>37</v>
      </c>
      <c r="K2359" s="509">
        <v>0</v>
      </c>
    </row>
    <row r="2360" spans="1:11" s="509" customFormat="1">
      <c r="A2360" s="508" t="s">
        <v>554</v>
      </c>
      <c r="B2360" s="509" t="s">
        <v>328</v>
      </c>
      <c r="C2360" s="509">
        <v>38</v>
      </c>
      <c r="K2360" s="509">
        <v>0</v>
      </c>
    </row>
    <row r="2361" spans="1:11" s="509" customFormat="1">
      <c r="A2361" s="508" t="s">
        <v>554</v>
      </c>
      <c r="B2361" s="509" t="s">
        <v>328</v>
      </c>
      <c r="C2361" s="509" t="s">
        <v>1030</v>
      </c>
      <c r="K2361" s="509">
        <v>0</v>
      </c>
    </row>
    <row r="2362" spans="1:11" s="509" customFormat="1">
      <c r="A2362" s="508" t="s">
        <v>554</v>
      </c>
      <c r="B2362" s="509" t="s">
        <v>328</v>
      </c>
      <c r="C2362" s="509">
        <v>39</v>
      </c>
      <c r="K2362" s="509">
        <v>0</v>
      </c>
    </row>
    <row r="2363" spans="1:11" s="509" customFormat="1">
      <c r="A2363" s="508" t="s">
        <v>554</v>
      </c>
      <c r="B2363" s="509" t="s">
        <v>328</v>
      </c>
      <c r="C2363" s="509">
        <v>40</v>
      </c>
      <c r="K2363" s="509">
        <v>0</v>
      </c>
    </row>
    <row r="2364" spans="1:11" s="509" customFormat="1">
      <c r="A2364" s="508" t="s">
        <v>554</v>
      </c>
      <c r="B2364" s="509" t="s">
        <v>328</v>
      </c>
      <c r="C2364" s="509">
        <v>41</v>
      </c>
      <c r="G2364" s="509">
        <v>1</v>
      </c>
      <c r="K2364" s="509">
        <v>1</v>
      </c>
    </row>
    <row r="2365" spans="1:11" s="509" customFormat="1">
      <c r="A2365" s="508" t="s">
        <v>554</v>
      </c>
      <c r="B2365" s="509" t="s">
        <v>328</v>
      </c>
      <c r="C2365" s="509">
        <v>42</v>
      </c>
      <c r="K2365" s="509">
        <v>0</v>
      </c>
    </row>
    <row r="2366" spans="1:11" s="509" customFormat="1">
      <c r="A2366" s="508" t="s">
        <v>554</v>
      </c>
      <c r="B2366" s="509" t="s">
        <v>328</v>
      </c>
      <c r="C2366" s="509">
        <v>43</v>
      </c>
      <c r="K2366" s="509">
        <v>0</v>
      </c>
    </row>
    <row r="2367" spans="1:11" s="509" customFormat="1">
      <c r="A2367" s="508" t="s">
        <v>554</v>
      </c>
      <c r="B2367" s="509" t="s">
        <v>328</v>
      </c>
      <c r="C2367" s="509">
        <v>44</v>
      </c>
      <c r="D2367" s="509">
        <v>1</v>
      </c>
      <c r="K2367" s="509">
        <v>1</v>
      </c>
    </row>
    <row r="2368" spans="1:11" s="509" customFormat="1">
      <c r="A2368" s="508" t="s">
        <v>554</v>
      </c>
      <c r="B2368" s="509" t="s">
        <v>328</v>
      </c>
      <c r="C2368" s="509">
        <v>45</v>
      </c>
      <c r="K2368" s="509">
        <v>0</v>
      </c>
    </row>
    <row r="2369" spans="1:11" s="509" customFormat="1">
      <c r="A2369" s="508" t="s">
        <v>554</v>
      </c>
      <c r="B2369" s="509" t="s">
        <v>328</v>
      </c>
      <c r="C2369" s="509">
        <v>46</v>
      </c>
      <c r="D2369" s="509">
        <v>1</v>
      </c>
      <c r="G2369" s="509">
        <v>1</v>
      </c>
      <c r="K2369" s="509">
        <v>2</v>
      </c>
    </row>
    <row r="2370" spans="1:11" s="509" customFormat="1">
      <c r="A2370" s="508" t="s">
        <v>554</v>
      </c>
      <c r="B2370" s="509" t="s">
        <v>328</v>
      </c>
      <c r="C2370" s="509">
        <v>47</v>
      </c>
      <c r="D2370" s="509">
        <v>7</v>
      </c>
      <c r="E2370" s="509">
        <v>2</v>
      </c>
      <c r="G2370" s="509">
        <v>5</v>
      </c>
      <c r="K2370" s="509">
        <v>12</v>
      </c>
    </row>
    <row r="2371" spans="1:11" s="509" customFormat="1">
      <c r="A2371" s="508" t="s">
        <v>554</v>
      </c>
      <c r="B2371" s="509" t="s">
        <v>328</v>
      </c>
      <c r="C2371" s="509">
        <v>48</v>
      </c>
      <c r="K2371" s="509">
        <v>0</v>
      </c>
    </row>
    <row r="2372" spans="1:11" s="509" customFormat="1">
      <c r="A2372" s="508" t="s">
        <v>554</v>
      </c>
      <c r="B2372" s="509" t="s">
        <v>328</v>
      </c>
      <c r="C2372" s="509">
        <v>49</v>
      </c>
      <c r="K2372" s="509">
        <v>0</v>
      </c>
    </row>
    <row r="2373" spans="1:11" s="509" customFormat="1">
      <c r="A2373" s="508" t="s">
        <v>554</v>
      </c>
      <c r="B2373" s="509" t="s">
        <v>328</v>
      </c>
      <c r="C2373" s="509">
        <v>50</v>
      </c>
      <c r="K2373" s="509">
        <v>0</v>
      </c>
    </row>
    <row r="2374" spans="1:11" s="509" customFormat="1">
      <c r="A2374" s="508" t="s">
        <v>554</v>
      </c>
      <c r="B2374" s="509" t="s">
        <v>328</v>
      </c>
      <c r="C2374" s="509">
        <v>51</v>
      </c>
      <c r="G2374" s="509">
        <v>1</v>
      </c>
      <c r="K2374" s="509">
        <v>1</v>
      </c>
    </row>
    <row r="2375" spans="1:11" s="509" customFormat="1">
      <c r="A2375" s="508" t="s">
        <v>554</v>
      </c>
      <c r="B2375" s="509" t="s">
        <v>328</v>
      </c>
      <c r="C2375" s="509" t="s">
        <v>1031</v>
      </c>
      <c r="D2375" s="509">
        <v>2</v>
      </c>
      <c r="E2375" s="509">
        <v>1</v>
      </c>
      <c r="G2375" s="509">
        <v>2</v>
      </c>
      <c r="K2375" s="509">
        <v>4</v>
      </c>
    </row>
    <row r="2376" spans="1:11" s="509" customFormat="1">
      <c r="A2376" s="508" t="s">
        <v>554</v>
      </c>
      <c r="B2376" s="509" t="s">
        <v>328</v>
      </c>
      <c r="C2376" s="509" t="s">
        <v>1032</v>
      </c>
      <c r="D2376" s="509">
        <v>3</v>
      </c>
      <c r="E2376" s="509">
        <v>1</v>
      </c>
      <c r="K2376" s="509">
        <v>3</v>
      </c>
    </row>
    <row r="2377" spans="1:11" s="509" customFormat="1">
      <c r="A2377" s="508" t="s">
        <v>554</v>
      </c>
      <c r="B2377" s="509" t="s">
        <v>328</v>
      </c>
      <c r="C2377" s="509">
        <v>52</v>
      </c>
      <c r="D2377" s="509">
        <v>1</v>
      </c>
      <c r="K2377" s="509">
        <v>1</v>
      </c>
    </row>
    <row r="2378" spans="1:11" s="509" customFormat="1">
      <c r="A2378" s="508" t="s">
        <v>554</v>
      </c>
      <c r="B2378" s="509" t="s">
        <v>328</v>
      </c>
      <c r="C2378" s="509">
        <v>53</v>
      </c>
      <c r="D2378" s="509">
        <v>6</v>
      </c>
      <c r="E2378" s="509">
        <v>3</v>
      </c>
      <c r="G2378" s="509">
        <v>63</v>
      </c>
      <c r="H2378" s="509">
        <v>23</v>
      </c>
      <c r="K2378" s="509">
        <v>69</v>
      </c>
    </row>
    <row r="2379" spans="1:11" s="509" customFormat="1">
      <c r="A2379" s="508" t="s">
        <v>554</v>
      </c>
      <c r="B2379" s="509" t="s">
        <v>328</v>
      </c>
      <c r="C2379" s="509">
        <v>54</v>
      </c>
      <c r="D2379" s="509">
        <v>1</v>
      </c>
      <c r="G2379" s="509">
        <v>58</v>
      </c>
      <c r="K2379" s="509">
        <v>59</v>
      </c>
    </row>
    <row r="2380" spans="1:11" s="509" customFormat="1">
      <c r="A2380" s="508" t="s">
        <v>554</v>
      </c>
      <c r="B2380" s="509" t="s">
        <v>328</v>
      </c>
      <c r="C2380" s="509">
        <v>55</v>
      </c>
      <c r="D2380" s="509">
        <v>7</v>
      </c>
      <c r="G2380" s="509">
        <v>91</v>
      </c>
      <c r="K2380" s="509">
        <v>98</v>
      </c>
    </row>
    <row r="2381" spans="1:11" s="509" customFormat="1">
      <c r="A2381" s="508" t="s">
        <v>554</v>
      </c>
      <c r="B2381" s="509" t="s">
        <v>328</v>
      </c>
      <c r="C2381" s="509">
        <v>56</v>
      </c>
      <c r="K2381" s="509">
        <v>0</v>
      </c>
    </row>
    <row r="2382" spans="1:11" s="509" customFormat="1">
      <c r="A2382" s="508" t="s">
        <v>554</v>
      </c>
      <c r="B2382" s="509" t="s">
        <v>328</v>
      </c>
      <c r="C2382" s="509">
        <v>57</v>
      </c>
      <c r="K2382" s="509">
        <v>0</v>
      </c>
    </row>
    <row r="2383" spans="1:11" s="509" customFormat="1">
      <c r="A2383" s="508" t="s">
        <v>554</v>
      </c>
      <c r="B2383" s="509" t="s">
        <v>328</v>
      </c>
      <c r="C2383" s="509">
        <v>58</v>
      </c>
      <c r="D2383" s="509">
        <v>1</v>
      </c>
      <c r="G2383" s="509">
        <v>3</v>
      </c>
      <c r="H2383" s="509">
        <v>1</v>
      </c>
      <c r="K2383" s="509">
        <v>4</v>
      </c>
    </row>
    <row r="2384" spans="1:11" s="509" customFormat="1">
      <c r="A2384" s="508" t="s">
        <v>554</v>
      </c>
      <c r="B2384" s="509" t="s">
        <v>328</v>
      </c>
      <c r="C2384" s="509">
        <v>59</v>
      </c>
      <c r="D2384" s="509">
        <v>8</v>
      </c>
      <c r="G2384" s="509">
        <v>17</v>
      </c>
      <c r="K2384" s="509">
        <v>25</v>
      </c>
    </row>
    <row r="2385" spans="1:11" s="509" customFormat="1">
      <c r="A2385" s="508" t="s">
        <v>554</v>
      </c>
      <c r="B2385" s="509" t="s">
        <v>328</v>
      </c>
      <c r="C2385" s="509">
        <v>60</v>
      </c>
      <c r="D2385" s="509">
        <v>14</v>
      </c>
      <c r="G2385" s="509">
        <v>57</v>
      </c>
      <c r="K2385" s="509">
        <v>71</v>
      </c>
    </row>
    <row r="2386" spans="1:11" s="509" customFormat="1">
      <c r="A2386" s="508" t="s">
        <v>554</v>
      </c>
      <c r="B2386" s="509" t="s">
        <v>328</v>
      </c>
      <c r="C2386" s="509">
        <v>61</v>
      </c>
      <c r="D2386" s="509">
        <v>5</v>
      </c>
      <c r="G2386" s="509">
        <v>4</v>
      </c>
      <c r="K2386" s="509">
        <v>9</v>
      </c>
    </row>
    <row r="2387" spans="1:11" s="509" customFormat="1">
      <c r="A2387" s="508" t="s">
        <v>554</v>
      </c>
      <c r="B2387" s="509" t="s">
        <v>328</v>
      </c>
      <c r="C2387" s="509">
        <v>62</v>
      </c>
      <c r="D2387" s="509">
        <v>1</v>
      </c>
      <c r="G2387" s="509">
        <v>7</v>
      </c>
      <c r="K2387" s="509">
        <v>8</v>
      </c>
    </row>
    <row r="2388" spans="1:11" s="509" customFormat="1">
      <c r="A2388" s="508" t="s">
        <v>554</v>
      </c>
      <c r="B2388" s="509" t="s">
        <v>328</v>
      </c>
      <c r="C2388" s="509">
        <v>63</v>
      </c>
      <c r="D2388" s="509">
        <v>31</v>
      </c>
      <c r="E2388" s="509">
        <v>22</v>
      </c>
      <c r="G2388" s="509">
        <v>33</v>
      </c>
      <c r="H2388" s="509">
        <v>10</v>
      </c>
      <c r="K2388" s="509">
        <v>64</v>
      </c>
    </row>
    <row r="2389" spans="1:11" s="509" customFormat="1">
      <c r="A2389" s="508" t="s">
        <v>554</v>
      </c>
      <c r="B2389" s="509" t="s">
        <v>328</v>
      </c>
      <c r="C2389" s="509" t="s">
        <v>1033</v>
      </c>
      <c r="D2389" s="509">
        <v>1</v>
      </c>
      <c r="K2389" s="509">
        <v>1</v>
      </c>
    </row>
    <row r="2390" spans="1:11" s="509" customFormat="1">
      <c r="A2390" s="508" t="s">
        <v>554</v>
      </c>
      <c r="B2390" s="509" t="s">
        <v>328</v>
      </c>
      <c r="C2390" s="509" t="s">
        <v>1034</v>
      </c>
      <c r="D2390" s="509">
        <v>1</v>
      </c>
      <c r="K2390" s="509">
        <v>1</v>
      </c>
    </row>
    <row r="2391" spans="1:11" s="509" customFormat="1">
      <c r="A2391" s="508" t="s">
        <v>554</v>
      </c>
      <c r="B2391" s="509" t="s">
        <v>328</v>
      </c>
      <c r="C2391" s="509">
        <v>64</v>
      </c>
      <c r="K2391" s="509">
        <v>0</v>
      </c>
    </row>
    <row r="2392" spans="1:11" s="509" customFormat="1">
      <c r="A2392" s="508" t="s">
        <v>554</v>
      </c>
      <c r="B2392" s="509" t="s">
        <v>328</v>
      </c>
      <c r="C2392" s="509" t="s">
        <v>1035</v>
      </c>
      <c r="D2392" s="509">
        <v>3</v>
      </c>
      <c r="G2392" s="509">
        <v>7</v>
      </c>
      <c r="K2392" s="509">
        <v>10</v>
      </c>
    </row>
    <row r="2393" spans="1:11" s="509" customFormat="1">
      <c r="A2393" s="508" t="s">
        <v>554</v>
      </c>
      <c r="B2393" s="509" t="s">
        <v>328</v>
      </c>
      <c r="C2393" s="509">
        <v>65</v>
      </c>
      <c r="D2393" s="509">
        <v>80</v>
      </c>
      <c r="E2393" s="509">
        <v>28</v>
      </c>
      <c r="G2393" s="509">
        <v>120</v>
      </c>
      <c r="H2393" s="509">
        <v>34</v>
      </c>
      <c r="K2393" s="509">
        <v>200</v>
      </c>
    </row>
    <row r="2394" spans="1:11" s="509" customFormat="1">
      <c r="A2394" s="508" t="s">
        <v>554</v>
      </c>
      <c r="B2394" s="509" t="s">
        <v>328</v>
      </c>
      <c r="C2394" s="509">
        <v>66</v>
      </c>
      <c r="D2394" s="509">
        <v>13</v>
      </c>
      <c r="E2394" s="509">
        <v>7</v>
      </c>
      <c r="G2394" s="509">
        <v>18</v>
      </c>
      <c r="H2394" s="509">
        <v>14</v>
      </c>
      <c r="K2394" s="509">
        <v>31</v>
      </c>
    </row>
    <row r="2395" spans="1:11" s="509" customFormat="1">
      <c r="A2395" s="508" t="s">
        <v>554</v>
      </c>
      <c r="B2395" s="509" t="s">
        <v>328</v>
      </c>
      <c r="C2395" s="509" t="s">
        <v>1036</v>
      </c>
      <c r="K2395" s="509">
        <v>0</v>
      </c>
    </row>
    <row r="2396" spans="1:11" s="509" customFormat="1">
      <c r="A2396" s="508" t="s">
        <v>554</v>
      </c>
      <c r="B2396" s="509" t="s">
        <v>328</v>
      </c>
      <c r="C2396" s="509" t="s">
        <v>1037</v>
      </c>
      <c r="D2396" s="509">
        <v>260</v>
      </c>
      <c r="G2396" s="509">
        <v>1630</v>
      </c>
      <c r="K2396" s="509">
        <v>1890</v>
      </c>
    </row>
    <row r="2397" spans="1:11" s="509" customFormat="1">
      <c r="A2397" s="508" t="s">
        <v>554</v>
      </c>
      <c r="B2397" s="509" t="s">
        <v>328</v>
      </c>
      <c r="C2397" s="509" t="s">
        <v>1038</v>
      </c>
      <c r="D2397" s="509">
        <v>6</v>
      </c>
      <c r="G2397" s="509">
        <v>13</v>
      </c>
      <c r="K2397" s="509">
        <v>19</v>
      </c>
    </row>
    <row r="2398" spans="1:11" s="509" customFormat="1">
      <c r="A2398" s="508" t="s">
        <v>554</v>
      </c>
      <c r="B2398" s="509" t="s">
        <v>328</v>
      </c>
      <c r="C2398" s="509" t="s">
        <v>1039</v>
      </c>
      <c r="D2398" s="509">
        <v>10</v>
      </c>
      <c r="G2398" s="509">
        <v>7</v>
      </c>
      <c r="H2398" s="509">
        <v>1</v>
      </c>
      <c r="K2398" s="509">
        <v>17</v>
      </c>
    </row>
    <row r="2399" spans="1:11" s="509" customFormat="1">
      <c r="A2399" s="508" t="s">
        <v>554</v>
      </c>
      <c r="B2399" s="509" t="s">
        <v>328</v>
      </c>
      <c r="C2399" s="509" t="s">
        <v>1040</v>
      </c>
      <c r="D2399" s="509">
        <v>36</v>
      </c>
      <c r="G2399" s="509">
        <v>39</v>
      </c>
      <c r="K2399" s="509">
        <v>75</v>
      </c>
    </row>
    <row r="2400" spans="1:11" s="509" customFormat="1">
      <c r="A2400" s="508" t="s">
        <v>554</v>
      </c>
      <c r="B2400" s="509" t="s">
        <v>328</v>
      </c>
      <c r="C2400" s="509" t="s">
        <v>1041</v>
      </c>
      <c r="K2400" s="509">
        <v>0</v>
      </c>
    </row>
    <row r="2401" spans="1:11" s="509" customFormat="1">
      <c r="A2401" s="508" t="s">
        <v>554</v>
      </c>
      <c r="B2401" s="509" t="s">
        <v>328</v>
      </c>
      <c r="C2401" s="509" t="s">
        <v>1042</v>
      </c>
      <c r="K2401" s="509">
        <v>0</v>
      </c>
    </row>
    <row r="2402" spans="1:11" s="509" customFormat="1">
      <c r="A2402" s="508" t="s">
        <v>554</v>
      </c>
      <c r="B2402" s="509" t="s">
        <v>328</v>
      </c>
      <c r="C2402" s="509">
        <v>67</v>
      </c>
      <c r="D2402" s="509">
        <v>42</v>
      </c>
      <c r="E2402" s="509">
        <v>2</v>
      </c>
      <c r="G2402" s="509">
        <v>530</v>
      </c>
      <c r="H2402" s="509">
        <v>27</v>
      </c>
      <c r="K2402" s="509">
        <v>572</v>
      </c>
    </row>
    <row r="2403" spans="1:11" s="509" customFormat="1">
      <c r="A2403" s="508" t="s">
        <v>554</v>
      </c>
      <c r="B2403" s="509" t="s">
        <v>328</v>
      </c>
      <c r="C2403" s="509">
        <v>68</v>
      </c>
      <c r="D2403" s="509">
        <v>2</v>
      </c>
      <c r="G2403" s="509">
        <v>91</v>
      </c>
      <c r="K2403" s="509">
        <v>93</v>
      </c>
    </row>
    <row r="2404" spans="1:11" s="509" customFormat="1">
      <c r="A2404" s="508" t="s">
        <v>554</v>
      </c>
      <c r="B2404" s="509" t="s">
        <v>328</v>
      </c>
      <c r="C2404" s="509" t="s">
        <v>1043</v>
      </c>
      <c r="D2404" s="509">
        <v>6</v>
      </c>
      <c r="G2404" s="509">
        <v>5</v>
      </c>
      <c r="K2404" s="509">
        <v>11</v>
      </c>
    </row>
    <row r="2405" spans="1:11" s="509" customFormat="1">
      <c r="A2405" s="508" t="s">
        <v>554</v>
      </c>
      <c r="B2405" s="509" t="s">
        <v>328</v>
      </c>
      <c r="C2405" s="509">
        <v>69</v>
      </c>
      <c r="D2405" s="509">
        <v>2</v>
      </c>
      <c r="G2405" s="509">
        <v>1</v>
      </c>
      <c r="K2405" s="509">
        <v>3</v>
      </c>
    </row>
    <row r="2406" spans="1:11" s="509" customFormat="1">
      <c r="A2406" s="508" t="s">
        <v>554</v>
      </c>
      <c r="B2406" s="509" t="s">
        <v>328</v>
      </c>
      <c r="C2406" s="509" t="s">
        <v>1044</v>
      </c>
      <c r="K2406" s="509">
        <v>0</v>
      </c>
    </row>
    <row r="2407" spans="1:11" s="509" customFormat="1">
      <c r="A2407" s="508" t="s">
        <v>554</v>
      </c>
      <c r="B2407" s="509" t="s">
        <v>328</v>
      </c>
      <c r="C2407" s="509" t="s">
        <v>1045</v>
      </c>
      <c r="K2407" s="509">
        <v>0</v>
      </c>
    </row>
    <row r="2408" spans="1:11" s="509" customFormat="1">
      <c r="A2408" s="508" t="s">
        <v>554</v>
      </c>
      <c r="B2408" s="509" t="s">
        <v>328</v>
      </c>
      <c r="C2408" s="509">
        <v>70</v>
      </c>
      <c r="G2408" s="509">
        <v>1</v>
      </c>
      <c r="K2408" s="509">
        <v>1</v>
      </c>
    </row>
    <row r="2409" spans="1:11" s="509" customFormat="1">
      <c r="A2409" s="508" t="s">
        <v>554</v>
      </c>
      <c r="B2409" s="509" t="s">
        <v>328</v>
      </c>
      <c r="C2409" s="509" t="s">
        <v>1046</v>
      </c>
      <c r="G2409" s="509">
        <v>8</v>
      </c>
      <c r="K2409" s="509">
        <v>8</v>
      </c>
    </row>
    <row r="2410" spans="1:11" s="509" customFormat="1">
      <c r="A2410" s="508" t="s">
        <v>554</v>
      </c>
      <c r="B2410" s="509" t="s">
        <v>328</v>
      </c>
      <c r="C2410" s="509">
        <v>71</v>
      </c>
      <c r="D2410" s="509">
        <v>18</v>
      </c>
      <c r="G2410" s="509">
        <v>874</v>
      </c>
      <c r="K2410" s="509">
        <v>892</v>
      </c>
    </row>
    <row r="2411" spans="1:11" s="509" customFormat="1">
      <c r="A2411" s="508" t="s">
        <v>554</v>
      </c>
      <c r="B2411" s="509" t="s">
        <v>328</v>
      </c>
      <c r="C2411" s="509" t="s">
        <v>1047</v>
      </c>
      <c r="D2411" s="509">
        <v>10</v>
      </c>
      <c r="E2411" s="509">
        <v>2</v>
      </c>
      <c r="G2411" s="509">
        <v>59</v>
      </c>
      <c r="H2411" s="509">
        <v>9</v>
      </c>
      <c r="K2411" s="509">
        <v>69</v>
      </c>
    </row>
    <row r="2412" spans="1:11" s="509" customFormat="1">
      <c r="A2412" s="508" t="s">
        <v>554</v>
      </c>
      <c r="B2412" s="509" t="s">
        <v>328</v>
      </c>
      <c r="C2412" s="509" t="s">
        <v>1048</v>
      </c>
      <c r="D2412" s="509">
        <v>1</v>
      </c>
      <c r="G2412" s="509">
        <v>16</v>
      </c>
      <c r="K2412" s="509">
        <v>17</v>
      </c>
    </row>
    <row r="2413" spans="1:11" s="509" customFormat="1">
      <c r="A2413" s="508" t="s">
        <v>554</v>
      </c>
      <c r="B2413" s="509" t="s">
        <v>328</v>
      </c>
      <c r="C2413" s="509" t="s">
        <v>1049</v>
      </c>
      <c r="G2413" s="509">
        <v>8</v>
      </c>
      <c r="H2413" s="509">
        <v>2</v>
      </c>
      <c r="K2413" s="509">
        <v>8</v>
      </c>
    </row>
    <row r="2414" spans="1:11" s="509" customFormat="1">
      <c r="A2414" s="508" t="s">
        <v>554</v>
      </c>
      <c r="B2414" s="509" t="s">
        <v>328</v>
      </c>
      <c r="C2414" s="509" t="s">
        <v>1050</v>
      </c>
      <c r="G2414" s="509">
        <v>23</v>
      </c>
      <c r="H2414" s="509">
        <v>23</v>
      </c>
      <c r="K2414" s="509">
        <v>23</v>
      </c>
    </row>
    <row r="2415" spans="1:11" s="509" customFormat="1">
      <c r="A2415" s="508" t="s">
        <v>554</v>
      </c>
      <c r="B2415" s="509" t="s">
        <v>328</v>
      </c>
      <c r="C2415" s="509" t="s">
        <v>1051</v>
      </c>
      <c r="K2415" s="509">
        <v>0</v>
      </c>
    </row>
    <row r="2416" spans="1:11" s="509" customFormat="1">
      <c r="A2416" s="508" t="s">
        <v>554</v>
      </c>
      <c r="B2416" s="509" t="s">
        <v>328</v>
      </c>
      <c r="C2416" s="509">
        <v>72</v>
      </c>
      <c r="D2416" s="509">
        <v>182</v>
      </c>
      <c r="G2416" s="509">
        <v>5</v>
      </c>
      <c r="K2416" s="509">
        <v>187</v>
      </c>
    </row>
    <row r="2417" spans="1:11" s="509" customFormat="1">
      <c r="A2417" s="508" t="s">
        <v>554</v>
      </c>
      <c r="B2417" s="509" t="s">
        <v>328</v>
      </c>
      <c r="C2417" s="509">
        <v>73</v>
      </c>
      <c r="D2417" s="509">
        <v>41</v>
      </c>
      <c r="K2417" s="509">
        <v>41</v>
      </c>
    </row>
    <row r="2418" spans="1:11" s="509" customFormat="1">
      <c r="A2418" s="508" t="s">
        <v>554</v>
      </c>
      <c r="B2418" s="509" t="s">
        <v>328</v>
      </c>
      <c r="C2418" s="509">
        <v>74</v>
      </c>
      <c r="D2418" s="509">
        <v>11</v>
      </c>
      <c r="G2418" s="509">
        <v>6</v>
      </c>
      <c r="H2418" s="509">
        <v>4</v>
      </c>
      <c r="K2418" s="509">
        <v>17</v>
      </c>
    </row>
    <row r="2419" spans="1:11" s="509" customFormat="1">
      <c r="A2419" s="508" t="s">
        <v>554</v>
      </c>
      <c r="B2419" s="509" t="s">
        <v>328</v>
      </c>
      <c r="C2419" s="509" t="s">
        <v>4570</v>
      </c>
      <c r="K2419" s="509">
        <v>0</v>
      </c>
    </row>
    <row r="2420" spans="1:11" s="509" customFormat="1">
      <c r="A2420" s="508" t="s">
        <v>554</v>
      </c>
      <c r="B2420" s="509" t="s">
        <v>328</v>
      </c>
      <c r="C2420" s="509" t="s">
        <v>4571</v>
      </c>
      <c r="D2420" s="509">
        <v>995</v>
      </c>
      <c r="E2420" s="509">
        <v>72</v>
      </c>
      <c r="F2420" s="509">
        <v>0</v>
      </c>
      <c r="G2420" s="509">
        <v>6543</v>
      </c>
      <c r="H2420" s="509">
        <v>156</v>
      </c>
      <c r="I2420" s="509">
        <v>0</v>
      </c>
      <c r="K2420" s="509">
        <v>7538</v>
      </c>
    </row>
    <row r="2421" spans="1:11" s="509" customFormat="1">
      <c r="A2421" s="508" t="s">
        <v>555</v>
      </c>
      <c r="B2421" s="509" t="s">
        <v>329</v>
      </c>
      <c r="C2421" s="509">
        <v>1</v>
      </c>
      <c r="K2421" s="509">
        <v>0</v>
      </c>
    </row>
    <row r="2422" spans="1:11" s="509" customFormat="1">
      <c r="A2422" s="508" t="s">
        <v>555</v>
      </c>
      <c r="B2422" s="509" t="s">
        <v>329</v>
      </c>
      <c r="C2422" s="509" t="s">
        <v>1023</v>
      </c>
      <c r="D2422" s="509">
        <v>1</v>
      </c>
      <c r="G2422" s="509">
        <v>197</v>
      </c>
      <c r="K2422" s="509">
        <v>198</v>
      </c>
    </row>
    <row r="2423" spans="1:11" s="509" customFormat="1">
      <c r="A2423" s="508" t="s">
        <v>555</v>
      </c>
      <c r="B2423" s="509" t="s">
        <v>329</v>
      </c>
      <c r="C2423" s="509">
        <v>2</v>
      </c>
      <c r="D2423" s="509">
        <v>1</v>
      </c>
      <c r="G2423" s="509">
        <v>5</v>
      </c>
      <c r="K2423" s="509">
        <v>6</v>
      </c>
    </row>
    <row r="2424" spans="1:11" s="509" customFormat="1">
      <c r="A2424" s="508" t="s">
        <v>555</v>
      </c>
      <c r="B2424" s="509" t="s">
        <v>329</v>
      </c>
      <c r="C2424" s="509">
        <v>3</v>
      </c>
      <c r="G2424" s="509">
        <v>2</v>
      </c>
      <c r="K2424" s="509">
        <v>2</v>
      </c>
    </row>
    <row r="2425" spans="1:11" s="509" customFormat="1">
      <c r="A2425" s="508" t="s">
        <v>555</v>
      </c>
      <c r="B2425" s="509" t="s">
        <v>329</v>
      </c>
      <c r="C2425" s="509">
        <v>4</v>
      </c>
      <c r="D2425" s="509">
        <v>3</v>
      </c>
      <c r="G2425" s="509">
        <v>18</v>
      </c>
      <c r="K2425" s="509">
        <v>21</v>
      </c>
    </row>
    <row r="2426" spans="1:11" s="509" customFormat="1">
      <c r="A2426" s="508" t="s">
        <v>555</v>
      </c>
      <c r="B2426" s="509" t="s">
        <v>329</v>
      </c>
      <c r="C2426" s="509">
        <v>5</v>
      </c>
      <c r="G2426" s="509">
        <v>5</v>
      </c>
      <c r="K2426" s="509">
        <v>5</v>
      </c>
    </row>
    <row r="2427" spans="1:11" s="509" customFormat="1">
      <c r="A2427" s="508" t="s">
        <v>555</v>
      </c>
      <c r="B2427" s="509" t="s">
        <v>329</v>
      </c>
      <c r="C2427" s="509">
        <v>6</v>
      </c>
      <c r="G2427" s="509">
        <v>0</v>
      </c>
      <c r="K2427" s="509">
        <v>0</v>
      </c>
    </row>
    <row r="2428" spans="1:11" s="509" customFormat="1">
      <c r="A2428" s="508" t="s">
        <v>555</v>
      </c>
      <c r="B2428" s="509" t="s">
        <v>329</v>
      </c>
      <c r="C2428" s="509">
        <v>7</v>
      </c>
      <c r="G2428" s="509">
        <v>0</v>
      </c>
      <c r="K2428" s="509">
        <v>0</v>
      </c>
    </row>
    <row r="2429" spans="1:11" s="509" customFormat="1">
      <c r="A2429" s="508" t="s">
        <v>555</v>
      </c>
      <c r="B2429" s="509" t="s">
        <v>329</v>
      </c>
      <c r="C2429" s="509">
        <v>8</v>
      </c>
      <c r="G2429" s="509">
        <v>2</v>
      </c>
      <c r="K2429" s="509">
        <v>2</v>
      </c>
    </row>
    <row r="2430" spans="1:11" s="509" customFormat="1">
      <c r="A2430" s="508" t="s">
        <v>555</v>
      </c>
      <c r="B2430" s="509" t="s">
        <v>329</v>
      </c>
      <c r="C2430" s="509">
        <v>9</v>
      </c>
      <c r="D2430" s="509">
        <v>1</v>
      </c>
      <c r="G2430" s="509">
        <v>16</v>
      </c>
      <c r="K2430" s="509">
        <v>17</v>
      </c>
    </row>
    <row r="2431" spans="1:11" s="509" customFormat="1">
      <c r="A2431" s="508" t="s">
        <v>555</v>
      </c>
      <c r="B2431" s="509" t="s">
        <v>329</v>
      </c>
      <c r="C2431" s="509">
        <v>10</v>
      </c>
      <c r="D2431" s="509">
        <v>1</v>
      </c>
      <c r="G2431" s="509">
        <v>9</v>
      </c>
      <c r="K2431" s="509">
        <v>10</v>
      </c>
    </row>
    <row r="2432" spans="1:11" s="509" customFormat="1">
      <c r="A2432" s="508" t="s">
        <v>555</v>
      </c>
      <c r="B2432" s="509" t="s">
        <v>329</v>
      </c>
      <c r="C2432" s="509">
        <v>11</v>
      </c>
      <c r="G2432" s="509">
        <v>2</v>
      </c>
      <c r="K2432" s="509">
        <v>2</v>
      </c>
    </row>
    <row r="2433" spans="1:11" s="509" customFormat="1">
      <c r="A2433" s="508" t="s">
        <v>555</v>
      </c>
      <c r="B2433" s="509" t="s">
        <v>329</v>
      </c>
      <c r="C2433" s="509">
        <v>12</v>
      </c>
      <c r="G2433" s="509">
        <v>1</v>
      </c>
      <c r="K2433" s="509">
        <v>1</v>
      </c>
    </row>
    <row r="2434" spans="1:11" s="509" customFormat="1">
      <c r="A2434" s="508" t="s">
        <v>555</v>
      </c>
      <c r="B2434" s="509" t="s">
        <v>329</v>
      </c>
      <c r="C2434" s="509">
        <v>13</v>
      </c>
      <c r="G2434" s="509">
        <v>0</v>
      </c>
      <c r="K2434" s="509">
        <v>0</v>
      </c>
    </row>
    <row r="2435" spans="1:11" s="509" customFormat="1">
      <c r="A2435" s="508" t="s">
        <v>555</v>
      </c>
      <c r="B2435" s="509" t="s">
        <v>329</v>
      </c>
      <c r="C2435" s="509">
        <v>14</v>
      </c>
      <c r="G2435" s="509">
        <v>0</v>
      </c>
      <c r="K2435" s="509">
        <v>0</v>
      </c>
    </row>
    <row r="2436" spans="1:11" s="509" customFormat="1">
      <c r="A2436" s="508" t="s">
        <v>555</v>
      </c>
      <c r="B2436" s="509" t="s">
        <v>329</v>
      </c>
      <c r="C2436" s="509">
        <v>15</v>
      </c>
      <c r="G2436" s="509">
        <v>0</v>
      </c>
      <c r="K2436" s="509">
        <v>0</v>
      </c>
    </row>
    <row r="2437" spans="1:11" s="509" customFormat="1">
      <c r="A2437" s="508" t="s">
        <v>555</v>
      </c>
      <c r="B2437" s="509" t="s">
        <v>329</v>
      </c>
      <c r="C2437" s="509">
        <v>16</v>
      </c>
      <c r="D2437" s="509">
        <v>1</v>
      </c>
      <c r="G2437" s="509">
        <v>4</v>
      </c>
      <c r="K2437" s="509">
        <v>5</v>
      </c>
    </row>
    <row r="2438" spans="1:11" s="509" customFormat="1">
      <c r="A2438" s="508" t="s">
        <v>555</v>
      </c>
      <c r="B2438" s="509" t="s">
        <v>329</v>
      </c>
      <c r="C2438" s="509">
        <v>17</v>
      </c>
      <c r="D2438" s="509">
        <v>1</v>
      </c>
      <c r="G2438" s="509">
        <v>9</v>
      </c>
      <c r="K2438" s="509">
        <v>10</v>
      </c>
    </row>
    <row r="2439" spans="1:11" s="509" customFormat="1">
      <c r="A2439" s="508" t="s">
        <v>555</v>
      </c>
      <c r="B2439" s="509" t="s">
        <v>329</v>
      </c>
      <c r="C2439" s="509">
        <v>18</v>
      </c>
      <c r="G2439" s="509">
        <v>0</v>
      </c>
      <c r="K2439" s="509">
        <v>0</v>
      </c>
    </row>
    <row r="2440" spans="1:11" s="509" customFormat="1">
      <c r="A2440" s="508" t="s">
        <v>555</v>
      </c>
      <c r="B2440" s="509" t="s">
        <v>329</v>
      </c>
      <c r="C2440" s="509" t="s">
        <v>1024</v>
      </c>
      <c r="D2440" s="509">
        <v>1</v>
      </c>
      <c r="G2440" s="509">
        <v>1</v>
      </c>
      <c r="K2440" s="509">
        <v>2</v>
      </c>
    </row>
    <row r="2441" spans="1:11" s="509" customFormat="1">
      <c r="A2441" s="508" t="s">
        <v>555</v>
      </c>
      <c r="B2441" s="509" t="s">
        <v>329</v>
      </c>
      <c r="C2441" s="509" t="s">
        <v>1025</v>
      </c>
      <c r="G2441" s="509">
        <v>1</v>
      </c>
      <c r="K2441" s="509">
        <v>1</v>
      </c>
    </row>
    <row r="2442" spans="1:11" s="509" customFormat="1">
      <c r="A2442" s="508" t="s">
        <v>555</v>
      </c>
      <c r="B2442" s="509" t="s">
        <v>329</v>
      </c>
      <c r="C2442" s="509">
        <v>19</v>
      </c>
      <c r="D2442" s="509">
        <v>1</v>
      </c>
      <c r="G2442" s="509">
        <v>2</v>
      </c>
      <c r="K2442" s="509">
        <v>3</v>
      </c>
    </row>
    <row r="2443" spans="1:11" s="509" customFormat="1">
      <c r="A2443" s="508" t="s">
        <v>555</v>
      </c>
      <c r="B2443" s="509" t="s">
        <v>329</v>
      </c>
      <c r="C2443" s="509">
        <v>20</v>
      </c>
      <c r="G2443" s="509">
        <v>0</v>
      </c>
      <c r="K2443" s="509">
        <v>0</v>
      </c>
    </row>
    <row r="2444" spans="1:11" s="509" customFormat="1">
      <c r="A2444" s="508" t="s">
        <v>555</v>
      </c>
      <c r="B2444" s="509" t="s">
        <v>329</v>
      </c>
      <c r="C2444" s="509">
        <v>21</v>
      </c>
      <c r="G2444" s="509">
        <v>0</v>
      </c>
      <c r="K2444" s="509">
        <v>0</v>
      </c>
    </row>
    <row r="2445" spans="1:11" s="509" customFormat="1">
      <c r="A2445" s="508" t="s">
        <v>555</v>
      </c>
      <c r="B2445" s="509" t="s">
        <v>329</v>
      </c>
      <c r="C2445" s="509" t="s">
        <v>1026</v>
      </c>
      <c r="G2445" s="509">
        <v>0</v>
      </c>
      <c r="K2445" s="509">
        <v>0</v>
      </c>
    </row>
    <row r="2446" spans="1:11" s="509" customFormat="1">
      <c r="A2446" s="508" t="s">
        <v>555</v>
      </c>
      <c r="B2446" s="509" t="s">
        <v>329</v>
      </c>
      <c r="C2446" s="509" t="s">
        <v>1027</v>
      </c>
      <c r="G2446" s="509">
        <v>0</v>
      </c>
      <c r="K2446" s="509">
        <v>0</v>
      </c>
    </row>
    <row r="2447" spans="1:11" s="509" customFormat="1">
      <c r="A2447" s="508" t="s">
        <v>555</v>
      </c>
      <c r="B2447" s="509" t="s">
        <v>329</v>
      </c>
      <c r="C2447" s="509" t="s">
        <v>1028</v>
      </c>
      <c r="G2447" s="509">
        <v>0</v>
      </c>
      <c r="K2447" s="509">
        <v>0</v>
      </c>
    </row>
    <row r="2448" spans="1:11" s="509" customFormat="1">
      <c r="A2448" s="508" t="s">
        <v>555</v>
      </c>
      <c r="B2448" s="509" t="s">
        <v>329</v>
      </c>
      <c r="C2448" s="509">
        <v>22</v>
      </c>
      <c r="G2448" s="509">
        <v>1</v>
      </c>
      <c r="K2448" s="509">
        <v>1</v>
      </c>
    </row>
    <row r="2449" spans="1:11" s="509" customFormat="1">
      <c r="A2449" s="508" t="s">
        <v>555</v>
      </c>
      <c r="B2449" s="509" t="s">
        <v>329</v>
      </c>
      <c r="C2449" s="509">
        <v>23</v>
      </c>
      <c r="D2449" s="509">
        <v>1</v>
      </c>
      <c r="G2449" s="509">
        <v>0</v>
      </c>
      <c r="K2449" s="509">
        <v>1</v>
      </c>
    </row>
    <row r="2450" spans="1:11" s="509" customFormat="1">
      <c r="A2450" s="508" t="s">
        <v>555</v>
      </c>
      <c r="B2450" s="509" t="s">
        <v>329</v>
      </c>
      <c r="C2450" s="509" t="s">
        <v>1029</v>
      </c>
      <c r="G2450" s="509">
        <v>7</v>
      </c>
      <c r="K2450" s="509">
        <v>7</v>
      </c>
    </row>
    <row r="2451" spans="1:11" s="509" customFormat="1">
      <c r="A2451" s="508" t="s">
        <v>555</v>
      </c>
      <c r="B2451" s="509" t="s">
        <v>329</v>
      </c>
      <c r="C2451" s="509">
        <v>24</v>
      </c>
      <c r="G2451" s="509">
        <v>0</v>
      </c>
      <c r="K2451" s="509">
        <v>0</v>
      </c>
    </row>
    <row r="2452" spans="1:11" s="509" customFormat="1">
      <c r="A2452" s="508" t="s">
        <v>555</v>
      </c>
      <c r="B2452" s="509" t="s">
        <v>329</v>
      </c>
      <c r="C2452" s="509">
        <v>25</v>
      </c>
      <c r="G2452" s="509">
        <v>0</v>
      </c>
    </row>
    <row r="2453" spans="1:11" s="509" customFormat="1">
      <c r="A2453" s="508" t="s">
        <v>555</v>
      </c>
      <c r="B2453" s="509" t="s">
        <v>329</v>
      </c>
      <c r="C2453" s="509">
        <v>26</v>
      </c>
      <c r="G2453" s="509">
        <v>0</v>
      </c>
      <c r="K2453" s="509">
        <v>0</v>
      </c>
    </row>
    <row r="2454" spans="1:11" s="509" customFormat="1">
      <c r="A2454" s="508" t="s">
        <v>555</v>
      </c>
      <c r="B2454" s="509" t="s">
        <v>329</v>
      </c>
      <c r="C2454" s="509">
        <v>27</v>
      </c>
      <c r="G2454" s="509">
        <v>0</v>
      </c>
      <c r="K2454" s="509">
        <v>0</v>
      </c>
    </row>
    <row r="2455" spans="1:11" s="509" customFormat="1">
      <c r="A2455" s="508" t="s">
        <v>555</v>
      </c>
      <c r="B2455" s="509" t="s">
        <v>329</v>
      </c>
      <c r="C2455" s="509">
        <v>28</v>
      </c>
      <c r="G2455" s="509">
        <v>0</v>
      </c>
      <c r="K2455" s="509">
        <v>0</v>
      </c>
    </row>
    <row r="2456" spans="1:11" s="509" customFormat="1">
      <c r="A2456" s="508" t="s">
        <v>555</v>
      </c>
      <c r="B2456" s="509" t="s">
        <v>329</v>
      </c>
      <c r="C2456" s="509">
        <v>29</v>
      </c>
      <c r="G2456" s="509">
        <v>0</v>
      </c>
      <c r="K2456" s="509">
        <v>0</v>
      </c>
    </row>
    <row r="2457" spans="1:11" s="509" customFormat="1">
      <c r="A2457" s="508" t="s">
        <v>555</v>
      </c>
      <c r="B2457" s="509" t="s">
        <v>329</v>
      </c>
      <c r="C2457" s="509">
        <v>30</v>
      </c>
      <c r="G2457" s="509">
        <v>0</v>
      </c>
      <c r="K2457" s="509">
        <v>0</v>
      </c>
    </row>
    <row r="2458" spans="1:11" s="509" customFormat="1">
      <c r="A2458" s="508" t="s">
        <v>555</v>
      </c>
      <c r="B2458" s="509" t="s">
        <v>329</v>
      </c>
      <c r="C2458" s="509">
        <v>31</v>
      </c>
      <c r="G2458" s="509">
        <v>0</v>
      </c>
      <c r="K2458" s="509">
        <v>0</v>
      </c>
    </row>
    <row r="2459" spans="1:11" s="509" customFormat="1">
      <c r="A2459" s="508" t="s">
        <v>555</v>
      </c>
      <c r="B2459" s="509" t="s">
        <v>329</v>
      </c>
      <c r="C2459" s="509">
        <v>32</v>
      </c>
      <c r="G2459" s="509">
        <v>0</v>
      </c>
      <c r="K2459" s="509">
        <v>0</v>
      </c>
    </row>
    <row r="2460" spans="1:11" s="509" customFormat="1">
      <c r="A2460" s="508" t="s">
        <v>555</v>
      </c>
      <c r="B2460" s="509" t="s">
        <v>329</v>
      </c>
      <c r="C2460" s="509">
        <v>33</v>
      </c>
      <c r="G2460" s="509">
        <v>1</v>
      </c>
      <c r="K2460" s="509">
        <v>1</v>
      </c>
    </row>
    <row r="2461" spans="1:11" s="509" customFormat="1">
      <c r="A2461" s="508" t="s">
        <v>555</v>
      </c>
      <c r="B2461" s="509" t="s">
        <v>329</v>
      </c>
      <c r="C2461" s="509">
        <v>34</v>
      </c>
      <c r="G2461" s="509">
        <v>0</v>
      </c>
      <c r="K2461" s="509">
        <v>0</v>
      </c>
    </row>
    <row r="2462" spans="1:11" s="509" customFormat="1">
      <c r="A2462" s="508" t="s">
        <v>555</v>
      </c>
      <c r="B2462" s="509" t="s">
        <v>329</v>
      </c>
      <c r="C2462" s="509">
        <v>35</v>
      </c>
      <c r="G2462" s="509">
        <v>0</v>
      </c>
      <c r="K2462" s="509">
        <v>0</v>
      </c>
    </row>
    <row r="2463" spans="1:11" s="509" customFormat="1">
      <c r="A2463" s="508" t="s">
        <v>555</v>
      </c>
      <c r="B2463" s="509" t="s">
        <v>329</v>
      </c>
      <c r="C2463" s="509">
        <v>36</v>
      </c>
      <c r="G2463" s="509">
        <v>0</v>
      </c>
      <c r="K2463" s="509">
        <v>0</v>
      </c>
    </row>
    <row r="2464" spans="1:11" s="509" customFormat="1">
      <c r="A2464" s="508" t="s">
        <v>555</v>
      </c>
      <c r="B2464" s="509" t="s">
        <v>329</v>
      </c>
      <c r="C2464" s="509">
        <v>37</v>
      </c>
      <c r="G2464" s="509">
        <v>0</v>
      </c>
      <c r="K2464" s="509">
        <v>0</v>
      </c>
    </row>
    <row r="2465" spans="1:11" s="509" customFormat="1">
      <c r="A2465" s="508" t="s">
        <v>555</v>
      </c>
      <c r="B2465" s="509" t="s">
        <v>329</v>
      </c>
      <c r="C2465" s="509">
        <v>38</v>
      </c>
      <c r="G2465" s="509">
        <v>0</v>
      </c>
      <c r="K2465" s="509">
        <v>0</v>
      </c>
    </row>
    <row r="2466" spans="1:11" s="509" customFormat="1">
      <c r="A2466" s="508" t="s">
        <v>555</v>
      </c>
      <c r="B2466" s="509" t="s">
        <v>329</v>
      </c>
      <c r="C2466" s="509" t="s">
        <v>1030</v>
      </c>
      <c r="G2466" s="509">
        <v>0</v>
      </c>
      <c r="K2466" s="509">
        <v>0</v>
      </c>
    </row>
    <row r="2467" spans="1:11" s="509" customFormat="1">
      <c r="A2467" s="508" t="s">
        <v>555</v>
      </c>
      <c r="B2467" s="509" t="s">
        <v>329</v>
      </c>
      <c r="C2467" s="509">
        <v>39</v>
      </c>
      <c r="G2467" s="509">
        <v>0</v>
      </c>
      <c r="K2467" s="509">
        <v>0</v>
      </c>
    </row>
    <row r="2468" spans="1:11" s="509" customFormat="1">
      <c r="A2468" s="508" t="s">
        <v>555</v>
      </c>
      <c r="B2468" s="509" t="s">
        <v>329</v>
      </c>
      <c r="C2468" s="509">
        <v>40</v>
      </c>
      <c r="G2468" s="509">
        <v>0</v>
      </c>
      <c r="K2468" s="509">
        <v>0</v>
      </c>
    </row>
    <row r="2469" spans="1:11" s="509" customFormat="1">
      <c r="A2469" s="508" t="s">
        <v>555</v>
      </c>
      <c r="B2469" s="509" t="s">
        <v>329</v>
      </c>
      <c r="C2469" s="509">
        <v>41</v>
      </c>
      <c r="G2469" s="509">
        <v>0</v>
      </c>
      <c r="K2469" s="509">
        <v>0</v>
      </c>
    </row>
    <row r="2470" spans="1:11" s="509" customFormat="1">
      <c r="A2470" s="508" t="s">
        <v>555</v>
      </c>
      <c r="B2470" s="509" t="s">
        <v>329</v>
      </c>
      <c r="C2470" s="509">
        <v>42</v>
      </c>
      <c r="G2470" s="509">
        <v>0</v>
      </c>
      <c r="K2470" s="509">
        <v>0</v>
      </c>
    </row>
    <row r="2471" spans="1:11" s="509" customFormat="1">
      <c r="A2471" s="508" t="s">
        <v>555</v>
      </c>
      <c r="B2471" s="509" t="s">
        <v>329</v>
      </c>
      <c r="C2471" s="509">
        <v>43</v>
      </c>
      <c r="G2471" s="509">
        <v>1</v>
      </c>
      <c r="H2471" s="509">
        <v>1</v>
      </c>
      <c r="K2471" s="509">
        <v>1</v>
      </c>
    </row>
    <row r="2472" spans="1:11" s="509" customFormat="1">
      <c r="A2472" s="508" t="s">
        <v>555</v>
      </c>
      <c r="B2472" s="509" t="s">
        <v>329</v>
      </c>
      <c r="C2472" s="509">
        <v>44</v>
      </c>
      <c r="G2472" s="509">
        <v>0</v>
      </c>
      <c r="K2472" s="509">
        <v>0</v>
      </c>
    </row>
    <row r="2473" spans="1:11" s="509" customFormat="1">
      <c r="A2473" s="508" t="s">
        <v>555</v>
      </c>
      <c r="B2473" s="509" t="s">
        <v>329</v>
      </c>
      <c r="C2473" s="509">
        <v>45</v>
      </c>
      <c r="G2473" s="509">
        <v>0</v>
      </c>
      <c r="K2473" s="509">
        <v>0</v>
      </c>
    </row>
    <row r="2474" spans="1:11" s="509" customFormat="1">
      <c r="A2474" s="508" t="s">
        <v>555</v>
      </c>
      <c r="B2474" s="509" t="s">
        <v>329</v>
      </c>
      <c r="C2474" s="509">
        <v>46</v>
      </c>
      <c r="D2474" s="509">
        <v>1</v>
      </c>
      <c r="G2474" s="509">
        <v>1</v>
      </c>
      <c r="K2474" s="509">
        <v>2</v>
      </c>
    </row>
    <row r="2475" spans="1:11" s="509" customFormat="1">
      <c r="A2475" s="508" t="s">
        <v>555</v>
      </c>
      <c r="B2475" s="509" t="s">
        <v>329</v>
      </c>
      <c r="C2475" s="509">
        <v>47</v>
      </c>
      <c r="G2475" s="509">
        <v>2</v>
      </c>
      <c r="K2475" s="509">
        <v>2</v>
      </c>
    </row>
    <row r="2476" spans="1:11" s="509" customFormat="1">
      <c r="A2476" s="508" t="s">
        <v>555</v>
      </c>
      <c r="B2476" s="509" t="s">
        <v>329</v>
      </c>
      <c r="C2476" s="509">
        <v>48</v>
      </c>
      <c r="G2476" s="509">
        <v>0</v>
      </c>
      <c r="K2476" s="509">
        <v>0</v>
      </c>
    </row>
    <row r="2477" spans="1:11" s="509" customFormat="1">
      <c r="A2477" s="508" t="s">
        <v>555</v>
      </c>
      <c r="B2477" s="509" t="s">
        <v>329</v>
      </c>
      <c r="C2477" s="509">
        <v>49</v>
      </c>
      <c r="G2477" s="509">
        <v>1</v>
      </c>
      <c r="K2477" s="509">
        <v>1</v>
      </c>
    </row>
    <row r="2478" spans="1:11" s="509" customFormat="1">
      <c r="A2478" s="508" t="s">
        <v>555</v>
      </c>
      <c r="B2478" s="509" t="s">
        <v>329</v>
      </c>
      <c r="C2478" s="509">
        <v>50</v>
      </c>
      <c r="G2478" s="509">
        <v>0</v>
      </c>
      <c r="K2478" s="509">
        <v>0</v>
      </c>
    </row>
    <row r="2479" spans="1:11" s="509" customFormat="1">
      <c r="A2479" s="508" t="s">
        <v>555</v>
      </c>
      <c r="B2479" s="509" t="s">
        <v>329</v>
      </c>
      <c r="C2479" s="509">
        <v>51</v>
      </c>
      <c r="G2479" s="509">
        <v>0</v>
      </c>
      <c r="K2479" s="509">
        <v>0</v>
      </c>
    </row>
    <row r="2480" spans="1:11" s="509" customFormat="1">
      <c r="A2480" s="508" t="s">
        <v>555</v>
      </c>
      <c r="B2480" s="509" t="s">
        <v>329</v>
      </c>
      <c r="C2480" s="509" t="s">
        <v>1031</v>
      </c>
      <c r="G2480" s="509">
        <v>1</v>
      </c>
      <c r="K2480" s="509">
        <v>1</v>
      </c>
    </row>
    <row r="2481" spans="1:11" s="509" customFormat="1">
      <c r="A2481" s="508" t="s">
        <v>555</v>
      </c>
      <c r="B2481" s="509" t="s">
        <v>329</v>
      </c>
      <c r="C2481" s="509" t="s">
        <v>1032</v>
      </c>
      <c r="G2481" s="509">
        <v>0</v>
      </c>
      <c r="K2481" s="509">
        <v>0</v>
      </c>
    </row>
    <row r="2482" spans="1:11" s="509" customFormat="1">
      <c r="A2482" s="508" t="s">
        <v>555</v>
      </c>
      <c r="B2482" s="509" t="s">
        <v>329</v>
      </c>
      <c r="C2482" s="509">
        <v>52</v>
      </c>
      <c r="G2482" s="509">
        <v>0</v>
      </c>
      <c r="K2482" s="509">
        <v>0</v>
      </c>
    </row>
    <row r="2483" spans="1:11" s="509" customFormat="1">
      <c r="A2483" s="508" t="s">
        <v>555</v>
      </c>
      <c r="B2483" s="509" t="s">
        <v>329</v>
      </c>
      <c r="C2483" s="509">
        <v>53</v>
      </c>
      <c r="G2483" s="509">
        <v>6</v>
      </c>
      <c r="H2483" s="509">
        <v>1</v>
      </c>
      <c r="K2483" s="509">
        <v>6</v>
      </c>
    </row>
    <row r="2484" spans="1:11" s="509" customFormat="1">
      <c r="A2484" s="508" t="s">
        <v>555</v>
      </c>
      <c r="B2484" s="509" t="s">
        <v>329</v>
      </c>
      <c r="C2484" s="509">
        <v>54</v>
      </c>
      <c r="D2484" s="509">
        <v>1</v>
      </c>
      <c r="G2484" s="509">
        <v>11</v>
      </c>
      <c r="K2484" s="509">
        <v>12</v>
      </c>
    </row>
    <row r="2485" spans="1:11" s="509" customFormat="1">
      <c r="A2485" s="508" t="s">
        <v>555</v>
      </c>
      <c r="B2485" s="509" t="s">
        <v>329</v>
      </c>
      <c r="C2485" s="509">
        <v>55</v>
      </c>
      <c r="G2485" s="509">
        <v>13</v>
      </c>
      <c r="K2485" s="509">
        <v>13</v>
      </c>
    </row>
    <row r="2486" spans="1:11" s="509" customFormat="1">
      <c r="A2486" s="508" t="s">
        <v>555</v>
      </c>
      <c r="B2486" s="509" t="s">
        <v>329</v>
      </c>
      <c r="C2486" s="509">
        <v>56</v>
      </c>
      <c r="G2486" s="509">
        <v>0</v>
      </c>
      <c r="K2486" s="509">
        <v>0</v>
      </c>
    </row>
    <row r="2487" spans="1:11" s="509" customFormat="1">
      <c r="A2487" s="508" t="s">
        <v>555</v>
      </c>
      <c r="B2487" s="509" t="s">
        <v>329</v>
      </c>
      <c r="C2487" s="509">
        <v>57</v>
      </c>
      <c r="G2487" s="509">
        <v>0</v>
      </c>
      <c r="K2487" s="509">
        <v>0</v>
      </c>
    </row>
    <row r="2488" spans="1:11" s="509" customFormat="1">
      <c r="A2488" s="508" t="s">
        <v>555</v>
      </c>
      <c r="B2488" s="509" t="s">
        <v>329</v>
      </c>
      <c r="C2488" s="509">
        <v>58</v>
      </c>
      <c r="G2488" s="509">
        <v>1</v>
      </c>
      <c r="K2488" s="509">
        <v>1</v>
      </c>
    </row>
    <row r="2489" spans="1:11" s="509" customFormat="1">
      <c r="A2489" s="508" t="s">
        <v>555</v>
      </c>
      <c r="B2489" s="509" t="s">
        <v>329</v>
      </c>
      <c r="C2489" s="509">
        <v>59</v>
      </c>
      <c r="G2489" s="509">
        <v>3</v>
      </c>
      <c r="K2489" s="509">
        <v>3</v>
      </c>
    </row>
    <row r="2490" spans="1:11" s="509" customFormat="1">
      <c r="A2490" s="508" t="s">
        <v>555</v>
      </c>
      <c r="B2490" s="509" t="s">
        <v>329</v>
      </c>
      <c r="C2490" s="509">
        <v>60</v>
      </c>
      <c r="G2490" s="509">
        <v>6</v>
      </c>
      <c r="K2490" s="509">
        <v>6</v>
      </c>
    </row>
    <row r="2491" spans="1:11" s="509" customFormat="1">
      <c r="A2491" s="508" t="s">
        <v>555</v>
      </c>
      <c r="B2491" s="509" t="s">
        <v>329</v>
      </c>
      <c r="C2491" s="509">
        <v>61</v>
      </c>
      <c r="G2491" s="509">
        <v>3</v>
      </c>
      <c r="K2491" s="509">
        <v>3</v>
      </c>
    </row>
    <row r="2492" spans="1:11" s="509" customFormat="1">
      <c r="A2492" s="508" t="s">
        <v>555</v>
      </c>
      <c r="B2492" s="509" t="s">
        <v>329</v>
      </c>
      <c r="C2492" s="509">
        <v>62</v>
      </c>
      <c r="D2492" s="509">
        <v>3</v>
      </c>
      <c r="E2492" s="509">
        <v>1</v>
      </c>
      <c r="G2492" s="509">
        <v>4</v>
      </c>
      <c r="H2492" s="509">
        <v>0</v>
      </c>
      <c r="K2492" s="509">
        <v>7</v>
      </c>
    </row>
    <row r="2493" spans="1:11" s="509" customFormat="1">
      <c r="A2493" s="508" t="s">
        <v>555</v>
      </c>
      <c r="B2493" s="509" t="s">
        <v>329</v>
      </c>
      <c r="C2493" s="509">
        <v>63</v>
      </c>
      <c r="G2493" s="509">
        <v>24</v>
      </c>
      <c r="H2493" s="509">
        <v>3</v>
      </c>
      <c r="K2493" s="509">
        <v>24</v>
      </c>
    </row>
    <row r="2494" spans="1:11" s="509" customFormat="1">
      <c r="A2494" s="508" t="s">
        <v>555</v>
      </c>
      <c r="B2494" s="509" t="s">
        <v>329</v>
      </c>
      <c r="C2494" s="509" t="s">
        <v>1033</v>
      </c>
      <c r="G2494" s="509">
        <v>2</v>
      </c>
      <c r="K2494" s="509">
        <v>2</v>
      </c>
    </row>
    <row r="2495" spans="1:11" s="509" customFormat="1">
      <c r="A2495" s="508" t="s">
        <v>555</v>
      </c>
      <c r="B2495" s="509" t="s">
        <v>329</v>
      </c>
      <c r="C2495" s="509" t="s">
        <v>1034</v>
      </c>
      <c r="G2495" s="509">
        <v>0</v>
      </c>
      <c r="K2495" s="509">
        <v>0</v>
      </c>
    </row>
    <row r="2496" spans="1:11" s="509" customFormat="1">
      <c r="A2496" s="508" t="s">
        <v>555</v>
      </c>
      <c r="B2496" s="509" t="s">
        <v>329</v>
      </c>
      <c r="C2496" s="509">
        <v>64</v>
      </c>
      <c r="G2496" s="509">
        <v>0</v>
      </c>
      <c r="K2496" s="509">
        <v>0</v>
      </c>
    </row>
    <row r="2497" spans="1:11" s="509" customFormat="1">
      <c r="A2497" s="508" t="s">
        <v>555</v>
      </c>
      <c r="B2497" s="509" t="s">
        <v>329</v>
      </c>
      <c r="C2497" s="509" t="s">
        <v>1035</v>
      </c>
      <c r="D2497" s="509">
        <v>1</v>
      </c>
      <c r="G2497" s="509">
        <v>0</v>
      </c>
      <c r="K2497" s="509">
        <v>1</v>
      </c>
    </row>
    <row r="2498" spans="1:11" s="509" customFormat="1">
      <c r="A2498" s="508" t="s">
        <v>555</v>
      </c>
      <c r="B2498" s="509" t="s">
        <v>329</v>
      </c>
      <c r="C2498" s="509">
        <v>65</v>
      </c>
      <c r="D2498" s="509">
        <v>10</v>
      </c>
      <c r="E2498" s="509">
        <v>6</v>
      </c>
      <c r="G2498" s="509">
        <v>36</v>
      </c>
      <c r="H2498" s="509">
        <v>10</v>
      </c>
      <c r="K2498" s="509">
        <v>46</v>
      </c>
    </row>
    <row r="2499" spans="1:11" s="509" customFormat="1">
      <c r="A2499" s="508" t="s">
        <v>555</v>
      </c>
      <c r="B2499" s="509" t="s">
        <v>329</v>
      </c>
      <c r="C2499" s="509">
        <v>66</v>
      </c>
      <c r="D2499" s="509">
        <v>1</v>
      </c>
      <c r="E2499" s="509">
        <v>1</v>
      </c>
      <c r="G2499" s="509">
        <v>7</v>
      </c>
      <c r="H2499" s="509">
        <v>3</v>
      </c>
      <c r="K2499" s="509">
        <v>8</v>
      </c>
    </row>
    <row r="2500" spans="1:11" s="509" customFormat="1">
      <c r="A2500" s="508" t="s">
        <v>555</v>
      </c>
      <c r="B2500" s="509" t="s">
        <v>329</v>
      </c>
      <c r="C2500" s="509" t="s">
        <v>1036</v>
      </c>
      <c r="G2500" s="509">
        <v>0</v>
      </c>
      <c r="K2500" s="509">
        <v>0</v>
      </c>
    </row>
    <row r="2501" spans="1:11" s="509" customFormat="1">
      <c r="A2501" s="508" t="s">
        <v>555</v>
      </c>
      <c r="B2501" s="509" t="s">
        <v>329</v>
      </c>
      <c r="C2501" s="509" t="s">
        <v>1037</v>
      </c>
      <c r="D2501" s="509">
        <v>4</v>
      </c>
      <c r="G2501" s="509">
        <v>68</v>
      </c>
      <c r="K2501" s="509">
        <v>72</v>
      </c>
    </row>
    <row r="2502" spans="1:11" s="509" customFormat="1">
      <c r="A2502" s="508" t="s">
        <v>555</v>
      </c>
      <c r="B2502" s="509" t="s">
        <v>329</v>
      </c>
      <c r="C2502" s="509" t="s">
        <v>1038</v>
      </c>
      <c r="G2502" s="509">
        <v>1</v>
      </c>
      <c r="K2502" s="509">
        <v>1</v>
      </c>
    </row>
    <row r="2503" spans="1:11" s="509" customFormat="1">
      <c r="A2503" s="508" t="s">
        <v>555</v>
      </c>
      <c r="B2503" s="509" t="s">
        <v>329</v>
      </c>
      <c r="C2503" s="509" t="s">
        <v>1039</v>
      </c>
      <c r="D2503" s="509">
        <v>1</v>
      </c>
      <c r="G2503" s="509">
        <v>0</v>
      </c>
      <c r="K2503" s="509">
        <v>1</v>
      </c>
    </row>
    <row r="2504" spans="1:11" s="509" customFormat="1">
      <c r="A2504" s="508" t="s">
        <v>555</v>
      </c>
      <c r="B2504" s="509" t="s">
        <v>329</v>
      </c>
      <c r="C2504" s="509" t="s">
        <v>1040</v>
      </c>
      <c r="G2504" s="509">
        <v>13</v>
      </c>
      <c r="K2504" s="509">
        <v>13</v>
      </c>
    </row>
    <row r="2505" spans="1:11" s="509" customFormat="1">
      <c r="A2505" s="508" t="s">
        <v>555</v>
      </c>
      <c r="B2505" s="509" t="s">
        <v>329</v>
      </c>
      <c r="C2505" s="509" t="s">
        <v>1041</v>
      </c>
      <c r="G2505" s="509">
        <v>2</v>
      </c>
      <c r="K2505" s="509">
        <v>2</v>
      </c>
    </row>
    <row r="2506" spans="1:11" s="509" customFormat="1">
      <c r="A2506" s="508" t="s">
        <v>555</v>
      </c>
      <c r="B2506" s="509" t="s">
        <v>329</v>
      </c>
      <c r="C2506" s="509" t="s">
        <v>1042</v>
      </c>
      <c r="G2506" s="509">
        <v>0</v>
      </c>
      <c r="K2506" s="509">
        <v>0</v>
      </c>
    </row>
    <row r="2507" spans="1:11" s="509" customFormat="1">
      <c r="A2507" s="508" t="s">
        <v>555</v>
      </c>
      <c r="B2507" s="509" t="s">
        <v>329</v>
      </c>
      <c r="C2507" s="509">
        <v>67</v>
      </c>
      <c r="G2507" s="509">
        <v>97</v>
      </c>
      <c r="H2507" s="509">
        <v>3</v>
      </c>
      <c r="K2507" s="509">
        <v>97</v>
      </c>
    </row>
    <row r="2508" spans="1:11" s="509" customFormat="1">
      <c r="A2508" s="508" t="s">
        <v>555</v>
      </c>
      <c r="B2508" s="509" t="s">
        <v>329</v>
      </c>
      <c r="C2508" s="509">
        <v>68</v>
      </c>
      <c r="G2508" s="509">
        <v>10</v>
      </c>
      <c r="H2508" s="509">
        <v>2</v>
      </c>
      <c r="K2508" s="509">
        <v>10</v>
      </c>
    </row>
    <row r="2509" spans="1:11" s="509" customFormat="1">
      <c r="A2509" s="508" t="s">
        <v>555</v>
      </c>
      <c r="B2509" s="509" t="s">
        <v>329</v>
      </c>
      <c r="C2509" s="509" t="s">
        <v>1043</v>
      </c>
      <c r="D2509" s="509">
        <v>1</v>
      </c>
      <c r="G2509" s="509">
        <v>0</v>
      </c>
      <c r="K2509" s="509">
        <v>1</v>
      </c>
    </row>
    <row r="2510" spans="1:11" s="509" customFormat="1">
      <c r="A2510" s="508" t="s">
        <v>555</v>
      </c>
      <c r="B2510" s="509" t="s">
        <v>329</v>
      </c>
      <c r="C2510" s="509">
        <v>69</v>
      </c>
      <c r="G2510" s="509">
        <v>0</v>
      </c>
      <c r="K2510" s="509">
        <v>0</v>
      </c>
    </row>
    <row r="2511" spans="1:11" s="509" customFormat="1">
      <c r="A2511" s="508" t="s">
        <v>555</v>
      </c>
      <c r="B2511" s="509" t="s">
        <v>329</v>
      </c>
      <c r="C2511" s="509" t="s">
        <v>1044</v>
      </c>
      <c r="G2511" s="509">
        <v>1</v>
      </c>
      <c r="K2511" s="509">
        <v>1</v>
      </c>
    </row>
    <row r="2512" spans="1:11" s="509" customFormat="1">
      <c r="A2512" s="508" t="s">
        <v>555</v>
      </c>
      <c r="B2512" s="509" t="s">
        <v>329</v>
      </c>
      <c r="C2512" s="509" t="s">
        <v>1045</v>
      </c>
      <c r="G2512" s="509">
        <v>0</v>
      </c>
      <c r="K2512" s="509">
        <v>0</v>
      </c>
    </row>
    <row r="2513" spans="1:11" s="509" customFormat="1">
      <c r="A2513" s="508" t="s">
        <v>555</v>
      </c>
      <c r="B2513" s="509" t="s">
        <v>329</v>
      </c>
      <c r="C2513" s="509">
        <v>70</v>
      </c>
      <c r="G2513" s="509">
        <v>0</v>
      </c>
      <c r="K2513" s="509">
        <v>0</v>
      </c>
    </row>
    <row r="2514" spans="1:11" s="509" customFormat="1">
      <c r="A2514" s="508" t="s">
        <v>555</v>
      </c>
      <c r="B2514" s="509" t="s">
        <v>329</v>
      </c>
      <c r="C2514" s="509" t="s">
        <v>1046</v>
      </c>
      <c r="G2514" s="509">
        <v>4</v>
      </c>
      <c r="K2514" s="509">
        <v>4</v>
      </c>
    </row>
    <row r="2515" spans="1:11" s="509" customFormat="1">
      <c r="A2515" s="508" t="s">
        <v>555</v>
      </c>
      <c r="B2515" s="509" t="s">
        <v>329</v>
      </c>
      <c r="C2515" s="509">
        <v>71</v>
      </c>
      <c r="G2515" s="509">
        <v>192</v>
      </c>
      <c r="K2515" s="509">
        <v>192</v>
      </c>
    </row>
    <row r="2516" spans="1:11" s="509" customFormat="1">
      <c r="A2516" s="508" t="s">
        <v>555</v>
      </c>
      <c r="B2516" s="509" t="s">
        <v>329</v>
      </c>
      <c r="C2516" s="509" t="s">
        <v>1047</v>
      </c>
      <c r="G2516" s="509">
        <v>22</v>
      </c>
      <c r="H2516" s="509">
        <v>5</v>
      </c>
      <c r="K2516" s="509">
        <v>22</v>
      </c>
    </row>
    <row r="2517" spans="1:11" s="509" customFormat="1">
      <c r="A2517" s="508" t="s">
        <v>555</v>
      </c>
      <c r="B2517" s="509" t="s">
        <v>329</v>
      </c>
      <c r="C2517" s="509" t="s">
        <v>1048</v>
      </c>
      <c r="G2517" s="509">
        <v>1</v>
      </c>
      <c r="K2517" s="509">
        <v>1</v>
      </c>
    </row>
    <row r="2518" spans="1:11" s="509" customFormat="1">
      <c r="A2518" s="508" t="s">
        <v>555</v>
      </c>
      <c r="B2518" s="509" t="s">
        <v>329</v>
      </c>
      <c r="C2518" s="509" t="s">
        <v>1049</v>
      </c>
      <c r="D2518" s="509">
        <v>1</v>
      </c>
      <c r="G2518" s="509">
        <v>1</v>
      </c>
      <c r="K2518" s="509">
        <v>2</v>
      </c>
    </row>
    <row r="2519" spans="1:11" s="509" customFormat="1">
      <c r="A2519" s="508" t="s">
        <v>555</v>
      </c>
      <c r="B2519" s="509" t="s">
        <v>329</v>
      </c>
      <c r="C2519" s="509" t="s">
        <v>1050</v>
      </c>
      <c r="G2519" s="509">
        <v>5</v>
      </c>
      <c r="H2519" s="509">
        <v>5</v>
      </c>
      <c r="K2519" s="509">
        <v>5</v>
      </c>
    </row>
    <row r="2520" spans="1:11" s="509" customFormat="1">
      <c r="A2520" s="508" t="s">
        <v>555</v>
      </c>
      <c r="B2520" s="509" t="s">
        <v>329</v>
      </c>
      <c r="C2520" s="509" t="s">
        <v>1051</v>
      </c>
      <c r="G2520" s="509">
        <v>1</v>
      </c>
      <c r="H2520" s="509">
        <v>1</v>
      </c>
      <c r="K2520" s="509">
        <v>1</v>
      </c>
    </row>
    <row r="2521" spans="1:11" s="509" customFormat="1">
      <c r="A2521" s="508" t="s">
        <v>555</v>
      </c>
      <c r="B2521" s="509" t="s">
        <v>329</v>
      </c>
      <c r="C2521" s="509">
        <v>72</v>
      </c>
      <c r="D2521" s="509">
        <v>28</v>
      </c>
      <c r="G2521" s="509">
        <v>15</v>
      </c>
      <c r="K2521" s="509">
        <v>43</v>
      </c>
    </row>
    <row r="2522" spans="1:11" s="509" customFormat="1">
      <c r="A2522" s="508" t="s">
        <v>555</v>
      </c>
      <c r="B2522" s="509" t="s">
        <v>329</v>
      </c>
      <c r="C2522" s="509">
        <v>73</v>
      </c>
      <c r="D2522" s="509">
        <v>5</v>
      </c>
      <c r="G2522" s="509">
        <v>0</v>
      </c>
      <c r="K2522" s="509">
        <v>5</v>
      </c>
    </row>
    <row r="2523" spans="1:11" s="509" customFormat="1">
      <c r="A2523" s="508" t="s">
        <v>555</v>
      </c>
      <c r="B2523" s="509" t="s">
        <v>329</v>
      </c>
      <c r="C2523" s="509">
        <v>74</v>
      </c>
      <c r="D2523" s="509">
        <v>1</v>
      </c>
      <c r="G2523" s="509">
        <v>2</v>
      </c>
      <c r="K2523" s="509">
        <v>3</v>
      </c>
    </row>
    <row r="2524" spans="1:11" s="509" customFormat="1">
      <c r="A2524" s="508" t="s">
        <v>555</v>
      </c>
      <c r="B2524" s="509" t="s">
        <v>329</v>
      </c>
      <c r="C2524" s="509" t="s">
        <v>4570</v>
      </c>
      <c r="K2524" s="509">
        <v>0</v>
      </c>
    </row>
    <row r="2525" spans="1:11" s="509" customFormat="1">
      <c r="A2525" s="508" t="s">
        <v>555</v>
      </c>
      <c r="B2525" s="509" t="s">
        <v>329</v>
      </c>
      <c r="C2525" s="509" t="s">
        <v>4571</v>
      </c>
      <c r="D2525" s="509">
        <v>70</v>
      </c>
      <c r="E2525" s="509">
        <v>8</v>
      </c>
      <c r="F2525" s="509">
        <v>0</v>
      </c>
      <c r="G2525" s="509">
        <v>840</v>
      </c>
      <c r="H2525" s="509">
        <v>34</v>
      </c>
      <c r="I2525" s="509">
        <v>0</v>
      </c>
      <c r="K2525" s="509">
        <v>910</v>
      </c>
    </row>
    <row r="2526" spans="1:11" s="509" customFormat="1">
      <c r="A2526" s="508" t="s">
        <v>556</v>
      </c>
      <c r="B2526" s="509" t="s">
        <v>330</v>
      </c>
      <c r="C2526" s="509">
        <v>1</v>
      </c>
      <c r="D2526" s="509">
        <v>1</v>
      </c>
      <c r="E2526" s="509">
        <v>0</v>
      </c>
      <c r="G2526" s="509">
        <v>0</v>
      </c>
      <c r="H2526" s="509">
        <v>0</v>
      </c>
      <c r="K2526" s="509">
        <v>1</v>
      </c>
    </row>
    <row r="2527" spans="1:11" s="509" customFormat="1">
      <c r="A2527" s="508" t="s">
        <v>556</v>
      </c>
      <c r="B2527" s="509" t="s">
        <v>330</v>
      </c>
      <c r="C2527" s="509" t="s">
        <v>1023</v>
      </c>
      <c r="D2527" s="509">
        <v>12</v>
      </c>
      <c r="E2527" s="509">
        <v>0</v>
      </c>
      <c r="G2527" s="509">
        <v>128</v>
      </c>
      <c r="H2527" s="509">
        <v>0</v>
      </c>
      <c r="K2527" s="509">
        <v>140</v>
      </c>
    </row>
    <row r="2528" spans="1:11" s="509" customFormat="1">
      <c r="A2528" s="508" t="s">
        <v>556</v>
      </c>
      <c r="B2528" s="509" t="s">
        <v>330</v>
      </c>
      <c r="C2528" s="509">
        <v>2</v>
      </c>
      <c r="D2528" s="509">
        <v>8</v>
      </c>
      <c r="E2528" s="509">
        <v>3</v>
      </c>
      <c r="G2528" s="509">
        <v>25</v>
      </c>
      <c r="H2528" s="509">
        <v>1</v>
      </c>
      <c r="K2528" s="509">
        <v>33</v>
      </c>
    </row>
    <row r="2529" spans="1:11" s="509" customFormat="1">
      <c r="A2529" s="508" t="s">
        <v>556</v>
      </c>
      <c r="B2529" s="509" t="s">
        <v>330</v>
      </c>
      <c r="C2529" s="509">
        <v>3</v>
      </c>
      <c r="D2529" s="509">
        <v>1</v>
      </c>
      <c r="E2529" s="509">
        <v>0</v>
      </c>
      <c r="G2529" s="509">
        <v>2</v>
      </c>
      <c r="H2529" s="509">
        <v>0</v>
      </c>
      <c r="K2529" s="509">
        <v>3</v>
      </c>
    </row>
    <row r="2530" spans="1:11" s="509" customFormat="1">
      <c r="A2530" s="508" t="s">
        <v>556</v>
      </c>
      <c r="B2530" s="509" t="s">
        <v>330</v>
      </c>
      <c r="C2530" s="509">
        <v>4</v>
      </c>
      <c r="D2530" s="509">
        <v>6</v>
      </c>
      <c r="E2530" s="509">
        <v>0</v>
      </c>
      <c r="G2530" s="509">
        <v>22</v>
      </c>
      <c r="H2530" s="509">
        <v>0</v>
      </c>
      <c r="K2530" s="509">
        <v>28</v>
      </c>
    </row>
    <row r="2531" spans="1:11" s="509" customFormat="1">
      <c r="A2531" s="508" t="s">
        <v>556</v>
      </c>
      <c r="B2531" s="509" t="s">
        <v>330</v>
      </c>
      <c r="C2531" s="509">
        <v>5</v>
      </c>
      <c r="D2531" s="509">
        <v>8</v>
      </c>
      <c r="E2531" s="509">
        <v>1</v>
      </c>
      <c r="G2531" s="509">
        <v>12</v>
      </c>
      <c r="H2531" s="509">
        <v>0</v>
      </c>
      <c r="K2531" s="509">
        <v>20</v>
      </c>
    </row>
    <row r="2532" spans="1:11" s="509" customFormat="1">
      <c r="A2532" s="508" t="s">
        <v>556</v>
      </c>
      <c r="B2532" s="509" t="s">
        <v>330</v>
      </c>
      <c r="C2532" s="509">
        <v>6</v>
      </c>
      <c r="D2532" s="509">
        <v>0</v>
      </c>
      <c r="E2532" s="509">
        <v>0</v>
      </c>
      <c r="G2532" s="509">
        <v>0</v>
      </c>
      <c r="H2532" s="509">
        <v>0</v>
      </c>
      <c r="K2532" s="509">
        <v>0</v>
      </c>
    </row>
    <row r="2533" spans="1:11" s="509" customFormat="1">
      <c r="A2533" s="508" t="s">
        <v>556</v>
      </c>
      <c r="B2533" s="509" t="s">
        <v>330</v>
      </c>
      <c r="C2533" s="509">
        <v>7</v>
      </c>
      <c r="D2533" s="509">
        <v>0</v>
      </c>
      <c r="E2533" s="509">
        <v>0</v>
      </c>
      <c r="G2533" s="509">
        <v>0</v>
      </c>
      <c r="H2533" s="509">
        <v>0</v>
      </c>
      <c r="K2533" s="509">
        <v>0</v>
      </c>
    </row>
    <row r="2534" spans="1:11" s="509" customFormat="1">
      <c r="A2534" s="508" t="s">
        <v>556</v>
      </c>
      <c r="B2534" s="509" t="s">
        <v>330</v>
      </c>
      <c r="C2534" s="509">
        <v>8</v>
      </c>
      <c r="D2534" s="509">
        <v>0</v>
      </c>
      <c r="E2534" s="509">
        <v>0</v>
      </c>
      <c r="G2534" s="509">
        <v>7</v>
      </c>
      <c r="H2534" s="509">
        <v>0</v>
      </c>
      <c r="K2534" s="509">
        <v>7</v>
      </c>
    </row>
    <row r="2535" spans="1:11" s="509" customFormat="1">
      <c r="A2535" s="508" t="s">
        <v>556</v>
      </c>
      <c r="B2535" s="509" t="s">
        <v>330</v>
      </c>
      <c r="C2535" s="509">
        <v>9</v>
      </c>
      <c r="D2535" s="509">
        <v>0</v>
      </c>
      <c r="E2535" s="509">
        <v>0</v>
      </c>
      <c r="G2535" s="509">
        <v>1</v>
      </c>
      <c r="H2535" s="509">
        <v>0</v>
      </c>
      <c r="K2535" s="509">
        <v>1</v>
      </c>
    </row>
    <row r="2536" spans="1:11" s="509" customFormat="1">
      <c r="A2536" s="508" t="s">
        <v>556</v>
      </c>
      <c r="B2536" s="509" t="s">
        <v>330</v>
      </c>
      <c r="C2536" s="509">
        <v>10</v>
      </c>
      <c r="D2536" s="509">
        <v>13</v>
      </c>
      <c r="E2536" s="509">
        <v>3</v>
      </c>
      <c r="G2536" s="509">
        <v>27</v>
      </c>
      <c r="H2536" s="509">
        <v>0</v>
      </c>
      <c r="K2536" s="509">
        <v>40</v>
      </c>
    </row>
    <row r="2537" spans="1:11" s="509" customFormat="1">
      <c r="A2537" s="508" t="s">
        <v>556</v>
      </c>
      <c r="B2537" s="509" t="s">
        <v>330</v>
      </c>
      <c r="C2537" s="509">
        <v>11</v>
      </c>
      <c r="D2537" s="509">
        <v>0</v>
      </c>
      <c r="E2537" s="509">
        <v>0</v>
      </c>
      <c r="G2537" s="509">
        <v>4</v>
      </c>
      <c r="H2537" s="509">
        <v>0</v>
      </c>
      <c r="K2537" s="509">
        <v>4</v>
      </c>
    </row>
    <row r="2538" spans="1:11" s="509" customFormat="1">
      <c r="A2538" s="508" t="s">
        <v>556</v>
      </c>
      <c r="B2538" s="509" t="s">
        <v>330</v>
      </c>
      <c r="C2538" s="509">
        <v>12</v>
      </c>
      <c r="D2538" s="509">
        <v>0</v>
      </c>
      <c r="E2538" s="509">
        <v>0</v>
      </c>
      <c r="G2538" s="509">
        <v>0</v>
      </c>
      <c r="H2538" s="509">
        <v>0</v>
      </c>
      <c r="K2538" s="509">
        <v>0</v>
      </c>
    </row>
    <row r="2539" spans="1:11" s="509" customFormat="1">
      <c r="A2539" s="508" t="s">
        <v>556</v>
      </c>
      <c r="B2539" s="509" t="s">
        <v>330</v>
      </c>
      <c r="C2539" s="509">
        <v>13</v>
      </c>
      <c r="D2539" s="509">
        <v>0</v>
      </c>
      <c r="E2539" s="509">
        <v>0</v>
      </c>
      <c r="G2539" s="509">
        <v>0</v>
      </c>
      <c r="H2539" s="509">
        <v>0</v>
      </c>
      <c r="K2539" s="509">
        <v>0</v>
      </c>
    </row>
    <row r="2540" spans="1:11" s="509" customFormat="1">
      <c r="A2540" s="508" t="s">
        <v>556</v>
      </c>
      <c r="B2540" s="509" t="s">
        <v>330</v>
      </c>
      <c r="C2540" s="509">
        <v>14</v>
      </c>
      <c r="D2540" s="509">
        <v>0</v>
      </c>
      <c r="E2540" s="509">
        <v>0</v>
      </c>
      <c r="G2540" s="509">
        <v>0</v>
      </c>
      <c r="H2540" s="509">
        <v>0</v>
      </c>
      <c r="K2540" s="509">
        <v>0</v>
      </c>
    </row>
    <row r="2541" spans="1:11" s="509" customFormat="1">
      <c r="A2541" s="508" t="s">
        <v>556</v>
      </c>
      <c r="B2541" s="509" t="s">
        <v>330</v>
      </c>
      <c r="C2541" s="509">
        <v>15</v>
      </c>
      <c r="D2541" s="509">
        <v>0</v>
      </c>
      <c r="E2541" s="509">
        <v>0</v>
      </c>
      <c r="G2541" s="509">
        <v>0</v>
      </c>
      <c r="H2541" s="509">
        <v>0</v>
      </c>
      <c r="K2541" s="509">
        <v>0</v>
      </c>
    </row>
    <row r="2542" spans="1:11" s="509" customFormat="1">
      <c r="A2542" s="508" t="s">
        <v>556</v>
      </c>
      <c r="B2542" s="509" t="s">
        <v>330</v>
      </c>
      <c r="C2542" s="509">
        <v>16</v>
      </c>
      <c r="D2542" s="509">
        <v>2</v>
      </c>
      <c r="E2542" s="509">
        <v>0</v>
      </c>
      <c r="G2542" s="509">
        <v>34</v>
      </c>
      <c r="H2542" s="509">
        <v>0</v>
      </c>
      <c r="K2542" s="509">
        <v>36</v>
      </c>
    </row>
    <row r="2543" spans="1:11" s="509" customFormat="1">
      <c r="A2543" s="508" t="s">
        <v>556</v>
      </c>
      <c r="B2543" s="509" t="s">
        <v>330</v>
      </c>
      <c r="C2543" s="509">
        <v>17</v>
      </c>
      <c r="D2543" s="509">
        <v>2</v>
      </c>
      <c r="E2543" s="509">
        <v>0</v>
      </c>
      <c r="G2543" s="509">
        <v>86</v>
      </c>
      <c r="H2543" s="509">
        <v>0</v>
      </c>
      <c r="K2543" s="509">
        <v>88</v>
      </c>
    </row>
    <row r="2544" spans="1:11" s="509" customFormat="1">
      <c r="A2544" s="508" t="s">
        <v>556</v>
      </c>
      <c r="B2544" s="509" t="s">
        <v>330</v>
      </c>
      <c r="C2544" s="509">
        <v>18</v>
      </c>
      <c r="D2544" s="509">
        <v>0</v>
      </c>
      <c r="E2544" s="509">
        <v>0</v>
      </c>
      <c r="G2544" s="509">
        <v>0</v>
      </c>
      <c r="H2544" s="509">
        <v>0</v>
      </c>
      <c r="K2544" s="509">
        <v>0</v>
      </c>
    </row>
    <row r="2545" spans="1:11" s="509" customFormat="1">
      <c r="A2545" s="508" t="s">
        <v>556</v>
      </c>
      <c r="B2545" s="509" t="s">
        <v>330</v>
      </c>
      <c r="C2545" s="509" t="s">
        <v>1024</v>
      </c>
      <c r="D2545" s="509">
        <v>2</v>
      </c>
      <c r="E2545" s="509">
        <v>0</v>
      </c>
      <c r="G2545" s="509">
        <v>2</v>
      </c>
      <c r="H2545" s="509">
        <v>0</v>
      </c>
      <c r="K2545" s="509">
        <v>4</v>
      </c>
    </row>
    <row r="2546" spans="1:11" s="509" customFormat="1">
      <c r="A2546" s="508" t="s">
        <v>556</v>
      </c>
      <c r="B2546" s="509" t="s">
        <v>330</v>
      </c>
      <c r="C2546" s="509" t="s">
        <v>1025</v>
      </c>
      <c r="D2546" s="509">
        <v>0</v>
      </c>
      <c r="E2546" s="509">
        <v>0</v>
      </c>
      <c r="G2546" s="509">
        <v>0</v>
      </c>
      <c r="H2546" s="509">
        <v>0</v>
      </c>
      <c r="K2546" s="509">
        <v>0</v>
      </c>
    </row>
    <row r="2547" spans="1:11" s="509" customFormat="1">
      <c r="A2547" s="508" t="s">
        <v>556</v>
      </c>
      <c r="B2547" s="509" t="s">
        <v>330</v>
      </c>
      <c r="C2547" s="509">
        <v>19</v>
      </c>
      <c r="D2547" s="509">
        <v>2</v>
      </c>
      <c r="E2547" s="509">
        <v>0</v>
      </c>
      <c r="G2547" s="509">
        <v>27</v>
      </c>
      <c r="H2547" s="509">
        <v>0</v>
      </c>
      <c r="K2547" s="509">
        <v>29</v>
      </c>
    </row>
    <row r="2548" spans="1:11" s="509" customFormat="1">
      <c r="A2548" s="508" t="s">
        <v>556</v>
      </c>
      <c r="B2548" s="509" t="s">
        <v>330</v>
      </c>
      <c r="C2548" s="509">
        <v>20</v>
      </c>
      <c r="D2548" s="509">
        <v>0</v>
      </c>
      <c r="E2548" s="509">
        <v>0</v>
      </c>
      <c r="G2548" s="509">
        <v>0</v>
      </c>
      <c r="H2548" s="509">
        <v>0</v>
      </c>
      <c r="K2548" s="509">
        <v>0</v>
      </c>
    </row>
    <row r="2549" spans="1:11" s="509" customFormat="1">
      <c r="A2549" s="508" t="s">
        <v>556</v>
      </c>
      <c r="B2549" s="509" t="s">
        <v>330</v>
      </c>
      <c r="C2549" s="509">
        <v>21</v>
      </c>
      <c r="D2549" s="509">
        <v>0</v>
      </c>
      <c r="E2549" s="509">
        <v>0</v>
      </c>
      <c r="G2549" s="509">
        <v>0</v>
      </c>
      <c r="H2549" s="509">
        <v>0</v>
      </c>
      <c r="K2549" s="509">
        <v>0</v>
      </c>
    </row>
    <row r="2550" spans="1:11" s="509" customFormat="1">
      <c r="A2550" s="508" t="s">
        <v>556</v>
      </c>
      <c r="B2550" s="509" t="s">
        <v>330</v>
      </c>
      <c r="C2550" s="509" t="s">
        <v>1026</v>
      </c>
      <c r="D2550" s="509">
        <v>1</v>
      </c>
      <c r="E2550" s="509">
        <v>0</v>
      </c>
      <c r="G2550" s="509">
        <v>0</v>
      </c>
      <c r="H2550" s="509">
        <v>0</v>
      </c>
      <c r="K2550" s="509">
        <v>1</v>
      </c>
    </row>
    <row r="2551" spans="1:11" s="509" customFormat="1">
      <c r="A2551" s="508" t="s">
        <v>556</v>
      </c>
      <c r="B2551" s="509" t="s">
        <v>330</v>
      </c>
      <c r="C2551" s="509" t="s">
        <v>1027</v>
      </c>
      <c r="D2551" s="509">
        <v>1</v>
      </c>
      <c r="E2551" s="509">
        <v>0</v>
      </c>
      <c r="G2551" s="509">
        <v>1</v>
      </c>
      <c r="H2551" s="509">
        <v>0</v>
      </c>
      <c r="K2551" s="509">
        <v>2</v>
      </c>
    </row>
    <row r="2552" spans="1:11" s="509" customFormat="1">
      <c r="A2552" s="508" t="s">
        <v>556</v>
      </c>
      <c r="B2552" s="509" t="s">
        <v>330</v>
      </c>
      <c r="C2552" s="509" t="s">
        <v>1028</v>
      </c>
      <c r="D2552" s="509">
        <v>0</v>
      </c>
      <c r="E2552" s="509">
        <v>0</v>
      </c>
      <c r="G2552" s="509">
        <v>0</v>
      </c>
      <c r="H2552" s="509">
        <v>0</v>
      </c>
      <c r="K2552" s="509">
        <v>0</v>
      </c>
    </row>
    <row r="2553" spans="1:11" s="509" customFormat="1">
      <c r="A2553" s="508" t="s">
        <v>556</v>
      </c>
      <c r="B2553" s="509" t="s">
        <v>330</v>
      </c>
      <c r="C2553" s="509">
        <v>22</v>
      </c>
      <c r="D2553" s="509">
        <v>0</v>
      </c>
      <c r="E2553" s="509">
        <v>0</v>
      </c>
      <c r="G2553" s="509">
        <v>1</v>
      </c>
      <c r="H2553" s="509">
        <v>0</v>
      </c>
      <c r="K2553" s="509">
        <v>1</v>
      </c>
    </row>
    <row r="2554" spans="1:11" s="509" customFormat="1">
      <c r="A2554" s="508" t="s">
        <v>556</v>
      </c>
      <c r="B2554" s="509" t="s">
        <v>330</v>
      </c>
      <c r="C2554" s="509">
        <v>23</v>
      </c>
      <c r="D2554" s="509">
        <v>0</v>
      </c>
      <c r="E2554" s="509">
        <v>0</v>
      </c>
      <c r="G2554" s="509">
        <v>0</v>
      </c>
      <c r="H2554" s="509">
        <v>0</v>
      </c>
      <c r="K2554" s="509">
        <v>0</v>
      </c>
    </row>
    <row r="2555" spans="1:11" s="509" customFormat="1">
      <c r="A2555" s="508" t="s">
        <v>556</v>
      </c>
      <c r="B2555" s="509" t="s">
        <v>330</v>
      </c>
      <c r="C2555" s="509" t="s">
        <v>1029</v>
      </c>
      <c r="D2555" s="509">
        <v>1</v>
      </c>
      <c r="E2555" s="509">
        <v>0</v>
      </c>
      <c r="G2555" s="509">
        <v>4</v>
      </c>
      <c r="H2555" s="509">
        <v>1</v>
      </c>
      <c r="K2555" s="509">
        <v>5</v>
      </c>
    </row>
    <row r="2556" spans="1:11" s="509" customFormat="1">
      <c r="A2556" s="508" t="s">
        <v>556</v>
      </c>
      <c r="B2556" s="509" t="s">
        <v>330</v>
      </c>
      <c r="C2556" s="509">
        <v>24</v>
      </c>
      <c r="D2556" s="509">
        <v>0</v>
      </c>
      <c r="E2556" s="509">
        <v>0</v>
      </c>
      <c r="G2556" s="509">
        <v>2</v>
      </c>
      <c r="H2556" s="509">
        <v>2</v>
      </c>
      <c r="K2556" s="509">
        <v>2</v>
      </c>
    </row>
    <row r="2557" spans="1:11" s="509" customFormat="1">
      <c r="A2557" s="508" t="s">
        <v>556</v>
      </c>
      <c r="B2557" s="509" t="s">
        <v>330</v>
      </c>
      <c r="C2557" s="509">
        <v>25</v>
      </c>
      <c r="D2557" s="509">
        <v>0</v>
      </c>
      <c r="E2557" s="509">
        <v>0</v>
      </c>
      <c r="G2557" s="509">
        <v>0</v>
      </c>
      <c r="H2557" s="509">
        <v>0</v>
      </c>
    </row>
    <row r="2558" spans="1:11" s="509" customFormat="1">
      <c r="A2558" s="508" t="s">
        <v>556</v>
      </c>
      <c r="B2558" s="509" t="s">
        <v>330</v>
      </c>
      <c r="C2558" s="509">
        <v>26</v>
      </c>
      <c r="D2558" s="509">
        <v>1</v>
      </c>
      <c r="E2558" s="509">
        <v>1</v>
      </c>
      <c r="G2558" s="509">
        <v>0</v>
      </c>
      <c r="H2558" s="509">
        <v>0</v>
      </c>
      <c r="K2558" s="509">
        <v>1</v>
      </c>
    </row>
    <row r="2559" spans="1:11" s="509" customFormat="1">
      <c r="A2559" s="508" t="s">
        <v>556</v>
      </c>
      <c r="B2559" s="509" t="s">
        <v>330</v>
      </c>
      <c r="C2559" s="509">
        <v>27</v>
      </c>
      <c r="D2559" s="509">
        <v>2</v>
      </c>
      <c r="E2559" s="509">
        <v>2</v>
      </c>
      <c r="G2559" s="509">
        <v>2</v>
      </c>
      <c r="H2559" s="509">
        <v>0</v>
      </c>
      <c r="K2559" s="509">
        <v>4</v>
      </c>
    </row>
    <row r="2560" spans="1:11" s="509" customFormat="1">
      <c r="A2560" s="508" t="s">
        <v>556</v>
      </c>
      <c r="B2560" s="509" t="s">
        <v>330</v>
      </c>
      <c r="C2560" s="509">
        <v>28</v>
      </c>
      <c r="D2560" s="509">
        <v>1</v>
      </c>
      <c r="E2560" s="509">
        <v>0</v>
      </c>
      <c r="G2560" s="509">
        <v>0</v>
      </c>
      <c r="H2560" s="509">
        <v>0</v>
      </c>
      <c r="K2560" s="509">
        <v>1</v>
      </c>
    </row>
    <row r="2561" spans="1:11" s="509" customFormat="1">
      <c r="A2561" s="508" t="s">
        <v>556</v>
      </c>
      <c r="B2561" s="509" t="s">
        <v>330</v>
      </c>
      <c r="C2561" s="509">
        <v>29</v>
      </c>
      <c r="D2561" s="509">
        <v>0</v>
      </c>
      <c r="E2561" s="509">
        <v>0</v>
      </c>
      <c r="G2561" s="509">
        <v>0</v>
      </c>
      <c r="H2561" s="509">
        <v>0</v>
      </c>
      <c r="K2561" s="509">
        <v>0</v>
      </c>
    </row>
    <row r="2562" spans="1:11" s="509" customFormat="1">
      <c r="A2562" s="508" t="s">
        <v>556</v>
      </c>
      <c r="B2562" s="509" t="s">
        <v>330</v>
      </c>
      <c r="C2562" s="509">
        <v>30</v>
      </c>
      <c r="D2562" s="509">
        <v>0</v>
      </c>
      <c r="E2562" s="509">
        <v>0</v>
      </c>
      <c r="G2562" s="509">
        <v>0</v>
      </c>
      <c r="H2562" s="509">
        <v>0</v>
      </c>
      <c r="K2562" s="509">
        <v>0</v>
      </c>
    </row>
    <row r="2563" spans="1:11" s="509" customFormat="1">
      <c r="A2563" s="508" t="s">
        <v>556</v>
      </c>
      <c r="B2563" s="509" t="s">
        <v>330</v>
      </c>
      <c r="C2563" s="509">
        <v>31</v>
      </c>
      <c r="D2563" s="509">
        <v>0</v>
      </c>
      <c r="E2563" s="509">
        <v>0</v>
      </c>
      <c r="G2563" s="509">
        <v>0</v>
      </c>
      <c r="H2563" s="509">
        <v>0</v>
      </c>
      <c r="K2563" s="509">
        <v>0</v>
      </c>
    </row>
    <row r="2564" spans="1:11" s="509" customFormat="1">
      <c r="A2564" s="508" t="s">
        <v>556</v>
      </c>
      <c r="B2564" s="509" t="s">
        <v>330</v>
      </c>
      <c r="C2564" s="509">
        <v>32</v>
      </c>
      <c r="D2564" s="509">
        <v>1</v>
      </c>
      <c r="E2564" s="509">
        <v>0</v>
      </c>
      <c r="G2564" s="509">
        <v>0</v>
      </c>
      <c r="H2564" s="509">
        <v>0</v>
      </c>
      <c r="K2564" s="509">
        <v>1</v>
      </c>
    </row>
    <row r="2565" spans="1:11" s="509" customFormat="1">
      <c r="A2565" s="508" t="s">
        <v>556</v>
      </c>
      <c r="B2565" s="509" t="s">
        <v>330</v>
      </c>
      <c r="C2565" s="509">
        <v>33</v>
      </c>
      <c r="D2565" s="509">
        <v>4</v>
      </c>
      <c r="E2565" s="509">
        <v>3</v>
      </c>
      <c r="G2565" s="509">
        <v>1</v>
      </c>
      <c r="H2565" s="509">
        <v>1</v>
      </c>
      <c r="K2565" s="509">
        <v>5</v>
      </c>
    </row>
    <row r="2566" spans="1:11" s="509" customFormat="1">
      <c r="A2566" s="508" t="s">
        <v>556</v>
      </c>
      <c r="B2566" s="509" t="s">
        <v>330</v>
      </c>
      <c r="C2566" s="509">
        <v>34</v>
      </c>
      <c r="D2566" s="509">
        <v>0</v>
      </c>
      <c r="E2566" s="509">
        <v>0</v>
      </c>
      <c r="G2566" s="509">
        <v>0</v>
      </c>
      <c r="H2566" s="509">
        <v>0</v>
      </c>
      <c r="K2566" s="509">
        <v>0</v>
      </c>
    </row>
    <row r="2567" spans="1:11" s="509" customFormat="1">
      <c r="A2567" s="508" t="s">
        <v>556</v>
      </c>
      <c r="B2567" s="509" t="s">
        <v>330</v>
      </c>
      <c r="C2567" s="509">
        <v>35</v>
      </c>
      <c r="D2567" s="509">
        <v>0</v>
      </c>
      <c r="E2567" s="509">
        <v>0</v>
      </c>
      <c r="G2567" s="509">
        <v>0</v>
      </c>
      <c r="H2567" s="509">
        <v>0</v>
      </c>
      <c r="K2567" s="509">
        <v>0</v>
      </c>
    </row>
    <row r="2568" spans="1:11" s="509" customFormat="1">
      <c r="A2568" s="508" t="s">
        <v>556</v>
      </c>
      <c r="B2568" s="509" t="s">
        <v>330</v>
      </c>
      <c r="C2568" s="509">
        <v>36</v>
      </c>
      <c r="D2568" s="509">
        <v>0</v>
      </c>
      <c r="E2568" s="509">
        <v>0</v>
      </c>
      <c r="G2568" s="509">
        <v>0</v>
      </c>
      <c r="H2568" s="509">
        <v>0</v>
      </c>
      <c r="K2568" s="509">
        <v>0</v>
      </c>
    </row>
    <row r="2569" spans="1:11" s="509" customFormat="1">
      <c r="A2569" s="508" t="s">
        <v>556</v>
      </c>
      <c r="B2569" s="509" t="s">
        <v>330</v>
      </c>
      <c r="C2569" s="509">
        <v>37</v>
      </c>
      <c r="D2569" s="509">
        <v>0</v>
      </c>
      <c r="E2569" s="509">
        <v>0</v>
      </c>
      <c r="G2569" s="509">
        <v>1</v>
      </c>
      <c r="H2569" s="509">
        <v>0</v>
      </c>
      <c r="K2569" s="509">
        <v>1</v>
      </c>
    </row>
    <row r="2570" spans="1:11" s="509" customFormat="1">
      <c r="A2570" s="508" t="s">
        <v>556</v>
      </c>
      <c r="B2570" s="509" t="s">
        <v>330</v>
      </c>
      <c r="C2570" s="509">
        <v>38</v>
      </c>
      <c r="D2570" s="509">
        <v>0</v>
      </c>
      <c r="E2570" s="509">
        <v>0</v>
      </c>
      <c r="G2570" s="509">
        <v>0</v>
      </c>
      <c r="H2570" s="509">
        <v>0</v>
      </c>
      <c r="K2570" s="509">
        <v>0</v>
      </c>
    </row>
    <row r="2571" spans="1:11" s="509" customFormat="1">
      <c r="A2571" s="508" t="s">
        <v>556</v>
      </c>
      <c r="B2571" s="509" t="s">
        <v>330</v>
      </c>
      <c r="C2571" s="509" t="s">
        <v>1030</v>
      </c>
      <c r="D2571" s="509">
        <v>0</v>
      </c>
      <c r="E2571" s="509">
        <v>0</v>
      </c>
      <c r="G2571" s="509">
        <v>0</v>
      </c>
      <c r="H2571" s="509">
        <v>0</v>
      </c>
      <c r="K2571" s="509">
        <v>0</v>
      </c>
    </row>
    <row r="2572" spans="1:11" s="509" customFormat="1">
      <c r="A2572" s="508" t="s">
        <v>556</v>
      </c>
      <c r="B2572" s="509" t="s">
        <v>330</v>
      </c>
      <c r="C2572" s="509">
        <v>39</v>
      </c>
      <c r="D2572" s="509">
        <v>0</v>
      </c>
      <c r="E2572" s="509">
        <v>0</v>
      </c>
      <c r="G2572" s="509">
        <v>0</v>
      </c>
      <c r="H2572" s="509">
        <v>0</v>
      </c>
      <c r="K2572" s="509">
        <v>0</v>
      </c>
    </row>
    <row r="2573" spans="1:11" s="509" customFormat="1">
      <c r="A2573" s="508" t="s">
        <v>556</v>
      </c>
      <c r="B2573" s="509" t="s">
        <v>330</v>
      </c>
      <c r="C2573" s="509">
        <v>40</v>
      </c>
      <c r="D2573" s="509">
        <v>0</v>
      </c>
      <c r="E2573" s="509">
        <v>0</v>
      </c>
      <c r="G2573" s="509">
        <v>0</v>
      </c>
      <c r="H2573" s="509">
        <v>0</v>
      </c>
      <c r="K2573" s="509">
        <v>0</v>
      </c>
    </row>
    <row r="2574" spans="1:11" s="509" customFormat="1">
      <c r="A2574" s="508" t="s">
        <v>556</v>
      </c>
      <c r="B2574" s="509" t="s">
        <v>330</v>
      </c>
      <c r="C2574" s="509">
        <v>41</v>
      </c>
      <c r="D2574" s="509">
        <v>1</v>
      </c>
      <c r="E2574" s="509">
        <v>0</v>
      </c>
      <c r="G2574" s="509">
        <v>1</v>
      </c>
      <c r="H2574" s="509">
        <v>0</v>
      </c>
      <c r="K2574" s="509">
        <v>2</v>
      </c>
    </row>
    <row r="2575" spans="1:11" s="509" customFormat="1">
      <c r="A2575" s="508" t="s">
        <v>556</v>
      </c>
      <c r="B2575" s="509" t="s">
        <v>330</v>
      </c>
      <c r="C2575" s="509">
        <v>42</v>
      </c>
      <c r="D2575" s="509">
        <v>0</v>
      </c>
      <c r="E2575" s="509">
        <v>0</v>
      </c>
      <c r="G2575" s="509">
        <v>0</v>
      </c>
      <c r="H2575" s="509">
        <v>0</v>
      </c>
      <c r="K2575" s="509">
        <v>0</v>
      </c>
    </row>
    <row r="2576" spans="1:11" s="509" customFormat="1">
      <c r="A2576" s="508" t="s">
        <v>556</v>
      </c>
      <c r="B2576" s="509" t="s">
        <v>330</v>
      </c>
      <c r="C2576" s="509">
        <v>43</v>
      </c>
      <c r="D2576" s="509">
        <v>0</v>
      </c>
      <c r="E2576" s="509">
        <v>0</v>
      </c>
      <c r="G2576" s="509">
        <v>0</v>
      </c>
      <c r="H2576" s="509">
        <v>0</v>
      </c>
      <c r="K2576" s="509">
        <v>0</v>
      </c>
    </row>
    <row r="2577" spans="1:11" s="509" customFormat="1">
      <c r="A2577" s="508" t="s">
        <v>556</v>
      </c>
      <c r="B2577" s="509" t="s">
        <v>330</v>
      </c>
      <c r="C2577" s="509">
        <v>44</v>
      </c>
      <c r="D2577" s="509">
        <v>0</v>
      </c>
      <c r="E2577" s="509">
        <v>0</v>
      </c>
      <c r="G2577" s="509">
        <v>0</v>
      </c>
      <c r="H2577" s="509">
        <v>0</v>
      </c>
      <c r="K2577" s="509">
        <v>0</v>
      </c>
    </row>
    <row r="2578" spans="1:11" s="509" customFormat="1">
      <c r="A2578" s="508" t="s">
        <v>556</v>
      </c>
      <c r="B2578" s="509" t="s">
        <v>330</v>
      </c>
      <c r="C2578" s="509">
        <v>45</v>
      </c>
      <c r="D2578" s="509">
        <v>0</v>
      </c>
      <c r="E2578" s="509">
        <v>0</v>
      </c>
      <c r="G2578" s="509">
        <v>0</v>
      </c>
      <c r="H2578" s="509">
        <v>0</v>
      </c>
      <c r="K2578" s="509">
        <v>0</v>
      </c>
    </row>
    <row r="2579" spans="1:11" s="509" customFormat="1">
      <c r="A2579" s="508" t="s">
        <v>556</v>
      </c>
      <c r="B2579" s="509" t="s">
        <v>330</v>
      </c>
      <c r="C2579" s="509">
        <v>46</v>
      </c>
      <c r="D2579" s="509">
        <v>2</v>
      </c>
      <c r="E2579" s="509">
        <v>1</v>
      </c>
      <c r="G2579" s="509">
        <v>2</v>
      </c>
      <c r="H2579" s="509">
        <v>1</v>
      </c>
      <c r="K2579" s="509">
        <v>4</v>
      </c>
    </row>
    <row r="2580" spans="1:11" s="509" customFormat="1">
      <c r="A2580" s="508" t="s">
        <v>556</v>
      </c>
      <c r="B2580" s="509" t="s">
        <v>330</v>
      </c>
      <c r="C2580" s="509">
        <v>47</v>
      </c>
      <c r="D2580" s="509">
        <v>2</v>
      </c>
      <c r="E2580" s="509">
        <v>0</v>
      </c>
      <c r="G2580" s="509">
        <v>3</v>
      </c>
      <c r="H2580" s="509">
        <v>2</v>
      </c>
      <c r="K2580" s="509">
        <v>5</v>
      </c>
    </row>
    <row r="2581" spans="1:11" s="509" customFormat="1">
      <c r="A2581" s="508" t="s">
        <v>556</v>
      </c>
      <c r="B2581" s="509" t="s">
        <v>330</v>
      </c>
      <c r="C2581" s="509">
        <v>48</v>
      </c>
      <c r="D2581" s="509">
        <v>0</v>
      </c>
      <c r="E2581" s="509">
        <v>0</v>
      </c>
      <c r="G2581" s="509">
        <v>0</v>
      </c>
      <c r="H2581" s="509">
        <v>0</v>
      </c>
      <c r="K2581" s="509">
        <v>0</v>
      </c>
    </row>
    <row r="2582" spans="1:11" s="509" customFormat="1">
      <c r="A2582" s="508" t="s">
        <v>556</v>
      </c>
      <c r="B2582" s="509" t="s">
        <v>330</v>
      </c>
      <c r="C2582" s="509">
        <v>49</v>
      </c>
      <c r="D2582" s="509">
        <v>0</v>
      </c>
      <c r="E2582" s="509">
        <v>0</v>
      </c>
      <c r="G2582" s="509">
        <v>0</v>
      </c>
      <c r="H2582" s="509">
        <v>0</v>
      </c>
      <c r="K2582" s="509">
        <v>0</v>
      </c>
    </row>
    <row r="2583" spans="1:11" s="509" customFormat="1">
      <c r="A2583" s="508" t="s">
        <v>556</v>
      </c>
      <c r="B2583" s="509" t="s">
        <v>330</v>
      </c>
      <c r="C2583" s="509">
        <v>50</v>
      </c>
      <c r="D2583" s="509">
        <v>0</v>
      </c>
      <c r="E2583" s="509">
        <v>0</v>
      </c>
      <c r="G2583" s="509">
        <v>0</v>
      </c>
      <c r="H2583" s="509">
        <v>0</v>
      </c>
      <c r="K2583" s="509">
        <v>0</v>
      </c>
    </row>
    <row r="2584" spans="1:11" s="509" customFormat="1">
      <c r="A2584" s="508" t="s">
        <v>556</v>
      </c>
      <c r="B2584" s="509" t="s">
        <v>330</v>
      </c>
      <c r="C2584" s="509">
        <v>51</v>
      </c>
      <c r="D2584" s="509">
        <v>0</v>
      </c>
      <c r="E2584" s="509">
        <v>0</v>
      </c>
      <c r="G2584" s="509">
        <v>0</v>
      </c>
      <c r="H2584" s="509">
        <v>0</v>
      </c>
      <c r="K2584" s="509">
        <v>0</v>
      </c>
    </row>
    <row r="2585" spans="1:11" s="509" customFormat="1">
      <c r="A2585" s="508" t="s">
        <v>556</v>
      </c>
      <c r="B2585" s="509" t="s">
        <v>330</v>
      </c>
      <c r="C2585" s="509" t="s">
        <v>1031</v>
      </c>
      <c r="D2585" s="509">
        <v>0</v>
      </c>
      <c r="E2585" s="509">
        <v>0</v>
      </c>
      <c r="G2585" s="509">
        <v>0</v>
      </c>
      <c r="H2585" s="509">
        <v>0</v>
      </c>
      <c r="K2585" s="509">
        <v>0</v>
      </c>
    </row>
    <row r="2586" spans="1:11" s="509" customFormat="1">
      <c r="A2586" s="508" t="s">
        <v>556</v>
      </c>
      <c r="B2586" s="509" t="s">
        <v>330</v>
      </c>
      <c r="C2586" s="509" t="s">
        <v>1032</v>
      </c>
      <c r="D2586" s="509">
        <v>0</v>
      </c>
      <c r="E2586" s="509">
        <v>0</v>
      </c>
      <c r="G2586" s="509">
        <v>1</v>
      </c>
      <c r="H2586" s="509">
        <v>0</v>
      </c>
      <c r="K2586" s="509">
        <v>1</v>
      </c>
    </row>
    <row r="2587" spans="1:11" s="509" customFormat="1">
      <c r="A2587" s="508" t="s">
        <v>556</v>
      </c>
      <c r="B2587" s="509" t="s">
        <v>330</v>
      </c>
      <c r="C2587" s="509">
        <v>52</v>
      </c>
      <c r="D2587" s="509">
        <v>0</v>
      </c>
      <c r="E2587" s="509">
        <v>0</v>
      </c>
      <c r="G2587" s="509">
        <v>0</v>
      </c>
      <c r="H2587" s="509">
        <v>0</v>
      </c>
      <c r="K2587" s="509">
        <v>0</v>
      </c>
    </row>
    <row r="2588" spans="1:11" s="509" customFormat="1">
      <c r="A2588" s="508" t="s">
        <v>556</v>
      </c>
      <c r="B2588" s="509" t="s">
        <v>330</v>
      </c>
      <c r="C2588" s="509">
        <v>53</v>
      </c>
      <c r="D2588" s="509">
        <v>3</v>
      </c>
      <c r="E2588" s="509">
        <v>3</v>
      </c>
      <c r="G2588" s="509">
        <v>4</v>
      </c>
      <c r="H2588" s="509">
        <v>1</v>
      </c>
      <c r="K2588" s="509">
        <v>7</v>
      </c>
    </row>
    <row r="2589" spans="1:11" s="509" customFormat="1">
      <c r="A2589" s="508" t="s">
        <v>556</v>
      </c>
      <c r="B2589" s="509" t="s">
        <v>330</v>
      </c>
      <c r="C2589" s="509">
        <v>54</v>
      </c>
      <c r="D2589" s="509">
        <v>1</v>
      </c>
      <c r="E2589" s="509">
        <v>0</v>
      </c>
      <c r="G2589" s="509">
        <v>11</v>
      </c>
      <c r="H2589" s="509">
        <v>0</v>
      </c>
      <c r="K2589" s="509">
        <v>12</v>
      </c>
    </row>
    <row r="2590" spans="1:11" s="509" customFormat="1">
      <c r="A2590" s="508" t="s">
        <v>556</v>
      </c>
      <c r="B2590" s="509" t="s">
        <v>330</v>
      </c>
      <c r="C2590" s="509">
        <v>55</v>
      </c>
      <c r="D2590" s="509">
        <v>4</v>
      </c>
      <c r="E2590" s="509">
        <v>0</v>
      </c>
      <c r="G2590" s="509">
        <v>44</v>
      </c>
      <c r="H2590" s="509">
        <v>0</v>
      </c>
      <c r="K2590" s="509">
        <v>48</v>
      </c>
    </row>
    <row r="2591" spans="1:11" s="509" customFormat="1">
      <c r="A2591" s="508" t="s">
        <v>556</v>
      </c>
      <c r="B2591" s="509" t="s">
        <v>330</v>
      </c>
      <c r="C2591" s="509">
        <v>56</v>
      </c>
      <c r="D2591" s="509">
        <v>0</v>
      </c>
      <c r="E2591" s="509">
        <v>0</v>
      </c>
      <c r="G2591" s="509">
        <v>0</v>
      </c>
      <c r="H2591" s="509">
        <v>0</v>
      </c>
      <c r="K2591" s="509">
        <v>0</v>
      </c>
    </row>
    <row r="2592" spans="1:11" s="509" customFormat="1">
      <c r="A2592" s="508" t="s">
        <v>556</v>
      </c>
      <c r="B2592" s="509" t="s">
        <v>330</v>
      </c>
      <c r="C2592" s="509">
        <v>57</v>
      </c>
      <c r="D2592" s="509">
        <v>0</v>
      </c>
      <c r="E2592" s="509">
        <v>0</v>
      </c>
      <c r="G2592" s="509">
        <v>0</v>
      </c>
      <c r="H2592" s="509">
        <v>0</v>
      </c>
      <c r="K2592" s="509">
        <v>0</v>
      </c>
    </row>
    <row r="2593" spans="1:11" s="509" customFormat="1">
      <c r="A2593" s="508" t="s">
        <v>556</v>
      </c>
      <c r="B2593" s="509" t="s">
        <v>330</v>
      </c>
      <c r="C2593" s="509">
        <v>58</v>
      </c>
      <c r="D2593" s="509">
        <v>0</v>
      </c>
      <c r="E2593" s="509">
        <v>0</v>
      </c>
      <c r="G2593" s="509">
        <v>0</v>
      </c>
      <c r="H2593" s="509">
        <v>0</v>
      </c>
      <c r="K2593" s="509">
        <v>0</v>
      </c>
    </row>
    <row r="2594" spans="1:11" s="509" customFormat="1">
      <c r="A2594" s="508" t="s">
        <v>556</v>
      </c>
      <c r="B2594" s="509" t="s">
        <v>330</v>
      </c>
      <c r="C2594" s="509">
        <v>59</v>
      </c>
      <c r="D2594" s="509">
        <v>2</v>
      </c>
      <c r="E2594" s="509">
        <v>0</v>
      </c>
      <c r="G2594" s="509">
        <v>4</v>
      </c>
      <c r="H2594" s="509">
        <v>0</v>
      </c>
      <c r="K2594" s="509">
        <v>6</v>
      </c>
    </row>
    <row r="2595" spans="1:11" s="509" customFormat="1">
      <c r="A2595" s="508" t="s">
        <v>556</v>
      </c>
      <c r="B2595" s="509" t="s">
        <v>330</v>
      </c>
      <c r="C2595" s="509">
        <v>60</v>
      </c>
      <c r="D2595" s="509">
        <v>3</v>
      </c>
      <c r="E2595" s="509">
        <v>0</v>
      </c>
      <c r="G2595" s="509">
        <v>8</v>
      </c>
      <c r="H2595" s="509">
        <v>0</v>
      </c>
      <c r="K2595" s="509">
        <v>11</v>
      </c>
    </row>
    <row r="2596" spans="1:11" s="509" customFormat="1">
      <c r="A2596" s="508" t="s">
        <v>556</v>
      </c>
      <c r="B2596" s="509" t="s">
        <v>330</v>
      </c>
      <c r="C2596" s="509">
        <v>61</v>
      </c>
      <c r="D2596" s="509">
        <v>1</v>
      </c>
      <c r="E2596" s="509">
        <v>1</v>
      </c>
      <c r="G2596" s="509">
        <v>1</v>
      </c>
      <c r="H2596" s="509">
        <v>0</v>
      </c>
      <c r="K2596" s="509">
        <v>2</v>
      </c>
    </row>
    <row r="2597" spans="1:11" s="509" customFormat="1">
      <c r="A2597" s="508" t="s">
        <v>556</v>
      </c>
      <c r="B2597" s="509" t="s">
        <v>330</v>
      </c>
      <c r="C2597" s="509">
        <v>62</v>
      </c>
      <c r="D2597" s="509">
        <v>1</v>
      </c>
      <c r="E2597" s="509">
        <v>1</v>
      </c>
      <c r="G2597" s="509">
        <v>0</v>
      </c>
      <c r="H2597" s="509">
        <v>0</v>
      </c>
      <c r="K2597" s="509">
        <v>1</v>
      </c>
    </row>
    <row r="2598" spans="1:11" s="509" customFormat="1">
      <c r="A2598" s="508" t="s">
        <v>556</v>
      </c>
      <c r="B2598" s="509" t="s">
        <v>330</v>
      </c>
      <c r="C2598" s="509">
        <v>63</v>
      </c>
      <c r="D2598" s="509">
        <v>6</v>
      </c>
      <c r="E2598" s="509">
        <v>4</v>
      </c>
      <c r="G2598" s="509">
        <v>7</v>
      </c>
      <c r="H2598" s="509">
        <v>2</v>
      </c>
      <c r="K2598" s="509">
        <v>13</v>
      </c>
    </row>
    <row r="2599" spans="1:11" s="509" customFormat="1">
      <c r="A2599" s="508" t="s">
        <v>556</v>
      </c>
      <c r="B2599" s="509" t="s">
        <v>330</v>
      </c>
      <c r="C2599" s="509" t="s">
        <v>1033</v>
      </c>
      <c r="D2599" s="509">
        <v>0</v>
      </c>
      <c r="E2599" s="509">
        <v>0</v>
      </c>
      <c r="G2599" s="509">
        <v>0</v>
      </c>
      <c r="H2599" s="509">
        <v>0</v>
      </c>
      <c r="K2599" s="509">
        <v>0</v>
      </c>
    </row>
    <row r="2600" spans="1:11" s="509" customFormat="1">
      <c r="A2600" s="508" t="s">
        <v>556</v>
      </c>
      <c r="B2600" s="509" t="s">
        <v>330</v>
      </c>
      <c r="C2600" s="509" t="s">
        <v>1034</v>
      </c>
      <c r="D2600" s="509">
        <v>0</v>
      </c>
      <c r="E2600" s="509">
        <v>0</v>
      </c>
      <c r="G2600" s="509">
        <v>0</v>
      </c>
      <c r="H2600" s="509">
        <v>0</v>
      </c>
      <c r="K2600" s="509">
        <v>0</v>
      </c>
    </row>
    <row r="2601" spans="1:11" s="509" customFormat="1">
      <c r="A2601" s="508" t="s">
        <v>556</v>
      </c>
      <c r="B2601" s="509" t="s">
        <v>330</v>
      </c>
      <c r="C2601" s="509">
        <v>64</v>
      </c>
      <c r="D2601" s="509">
        <v>0</v>
      </c>
      <c r="E2601" s="509">
        <v>0</v>
      </c>
      <c r="G2601" s="509">
        <v>0</v>
      </c>
      <c r="H2601" s="509">
        <v>0</v>
      </c>
      <c r="K2601" s="509">
        <v>0</v>
      </c>
    </row>
    <row r="2602" spans="1:11" s="509" customFormat="1">
      <c r="A2602" s="508" t="s">
        <v>556</v>
      </c>
      <c r="B2602" s="509" t="s">
        <v>330</v>
      </c>
      <c r="C2602" s="509" t="s">
        <v>1035</v>
      </c>
      <c r="D2602" s="509">
        <v>10</v>
      </c>
      <c r="E2602" s="509">
        <v>0</v>
      </c>
      <c r="G2602" s="509">
        <v>4</v>
      </c>
      <c r="H2602" s="509">
        <v>0</v>
      </c>
      <c r="K2602" s="509">
        <v>14</v>
      </c>
    </row>
    <row r="2603" spans="1:11" s="509" customFormat="1">
      <c r="A2603" s="508" t="s">
        <v>556</v>
      </c>
      <c r="B2603" s="509" t="s">
        <v>330</v>
      </c>
      <c r="C2603" s="509">
        <v>65</v>
      </c>
      <c r="D2603" s="509">
        <v>25</v>
      </c>
      <c r="E2603" s="509">
        <v>19</v>
      </c>
      <c r="G2603" s="509">
        <v>45</v>
      </c>
      <c r="H2603" s="509">
        <v>21</v>
      </c>
      <c r="K2603" s="509">
        <v>70</v>
      </c>
    </row>
    <row r="2604" spans="1:11" s="509" customFormat="1">
      <c r="A2604" s="508" t="s">
        <v>556</v>
      </c>
      <c r="B2604" s="509" t="s">
        <v>330</v>
      </c>
      <c r="C2604" s="509">
        <v>66</v>
      </c>
      <c r="D2604" s="509">
        <v>10</v>
      </c>
      <c r="E2604" s="509">
        <v>8</v>
      </c>
      <c r="G2604" s="509">
        <v>15</v>
      </c>
      <c r="H2604" s="509">
        <v>14</v>
      </c>
      <c r="K2604" s="509">
        <v>25</v>
      </c>
    </row>
    <row r="2605" spans="1:11" s="509" customFormat="1">
      <c r="A2605" s="508" t="s">
        <v>556</v>
      </c>
      <c r="B2605" s="509" t="s">
        <v>330</v>
      </c>
      <c r="C2605" s="509" t="s">
        <v>1036</v>
      </c>
      <c r="D2605" s="509">
        <v>0</v>
      </c>
      <c r="E2605" s="509">
        <v>0</v>
      </c>
      <c r="G2605" s="509">
        <v>0</v>
      </c>
      <c r="H2605" s="509">
        <v>0</v>
      </c>
      <c r="K2605" s="509">
        <v>0</v>
      </c>
    </row>
    <row r="2606" spans="1:11" s="509" customFormat="1">
      <c r="A2606" s="508" t="s">
        <v>556</v>
      </c>
      <c r="B2606" s="509" t="s">
        <v>330</v>
      </c>
      <c r="C2606" s="509" t="s">
        <v>1037</v>
      </c>
      <c r="D2606" s="509">
        <v>193</v>
      </c>
      <c r="E2606" s="509">
        <v>0</v>
      </c>
      <c r="G2606" s="509">
        <v>1010</v>
      </c>
      <c r="H2606" s="509">
        <v>0</v>
      </c>
      <c r="K2606" s="509">
        <v>1203</v>
      </c>
    </row>
    <row r="2607" spans="1:11" s="509" customFormat="1">
      <c r="A2607" s="508" t="s">
        <v>556</v>
      </c>
      <c r="B2607" s="509" t="s">
        <v>330</v>
      </c>
      <c r="C2607" s="509" t="s">
        <v>1038</v>
      </c>
      <c r="D2607" s="509">
        <v>3</v>
      </c>
      <c r="E2607" s="509">
        <v>0</v>
      </c>
      <c r="G2607" s="509">
        <v>14</v>
      </c>
      <c r="H2607" s="509">
        <v>0</v>
      </c>
      <c r="K2607" s="509">
        <v>17</v>
      </c>
    </row>
    <row r="2608" spans="1:11" s="509" customFormat="1">
      <c r="A2608" s="508" t="s">
        <v>556</v>
      </c>
      <c r="B2608" s="509" t="s">
        <v>330</v>
      </c>
      <c r="C2608" s="509" t="s">
        <v>1039</v>
      </c>
      <c r="D2608" s="509">
        <v>5</v>
      </c>
      <c r="E2608" s="509">
        <v>0</v>
      </c>
      <c r="G2608" s="509">
        <v>5</v>
      </c>
      <c r="H2608" s="509">
        <v>0</v>
      </c>
      <c r="K2608" s="509">
        <v>10</v>
      </c>
    </row>
    <row r="2609" spans="1:11" s="509" customFormat="1">
      <c r="A2609" s="508" t="s">
        <v>556</v>
      </c>
      <c r="B2609" s="509" t="s">
        <v>330</v>
      </c>
      <c r="C2609" s="509" t="s">
        <v>1040</v>
      </c>
      <c r="D2609" s="509">
        <v>32</v>
      </c>
      <c r="E2609" s="509">
        <v>0</v>
      </c>
      <c r="G2609" s="509">
        <v>23</v>
      </c>
      <c r="H2609" s="509">
        <v>0</v>
      </c>
      <c r="K2609" s="509">
        <v>55</v>
      </c>
    </row>
    <row r="2610" spans="1:11" s="509" customFormat="1">
      <c r="A2610" s="508" t="s">
        <v>556</v>
      </c>
      <c r="B2610" s="509" t="s">
        <v>330</v>
      </c>
      <c r="C2610" s="509" t="s">
        <v>1041</v>
      </c>
      <c r="D2610" s="509">
        <v>1</v>
      </c>
      <c r="E2610" s="509">
        <v>0</v>
      </c>
      <c r="G2610" s="509">
        <v>0</v>
      </c>
      <c r="H2610" s="509">
        <v>0</v>
      </c>
      <c r="K2610" s="509">
        <v>1</v>
      </c>
    </row>
    <row r="2611" spans="1:11" s="509" customFormat="1">
      <c r="A2611" s="508" t="s">
        <v>556</v>
      </c>
      <c r="B2611" s="509" t="s">
        <v>330</v>
      </c>
      <c r="C2611" s="509" t="s">
        <v>1042</v>
      </c>
      <c r="D2611" s="509">
        <v>0</v>
      </c>
      <c r="E2611" s="509">
        <v>0</v>
      </c>
      <c r="G2611" s="509">
        <v>0</v>
      </c>
      <c r="H2611" s="509">
        <v>0</v>
      </c>
      <c r="K2611" s="509">
        <v>0</v>
      </c>
    </row>
    <row r="2612" spans="1:11" s="509" customFormat="1">
      <c r="A2612" s="508" t="s">
        <v>556</v>
      </c>
      <c r="B2612" s="509" t="s">
        <v>330</v>
      </c>
      <c r="C2612" s="509">
        <v>67</v>
      </c>
      <c r="D2612" s="509">
        <v>10</v>
      </c>
      <c r="E2612" s="509">
        <v>0</v>
      </c>
      <c r="G2612" s="509">
        <v>195</v>
      </c>
      <c r="H2612" s="509">
        <v>4</v>
      </c>
      <c r="K2612" s="509">
        <v>205</v>
      </c>
    </row>
    <row r="2613" spans="1:11" s="509" customFormat="1">
      <c r="A2613" s="508" t="s">
        <v>556</v>
      </c>
      <c r="B2613" s="509" t="s">
        <v>330</v>
      </c>
      <c r="C2613" s="509">
        <v>68</v>
      </c>
      <c r="D2613" s="509">
        <v>0</v>
      </c>
      <c r="E2613" s="509">
        <v>0</v>
      </c>
      <c r="G2613" s="509">
        <v>23</v>
      </c>
      <c r="H2613" s="509">
        <v>1</v>
      </c>
      <c r="K2613" s="509">
        <v>23</v>
      </c>
    </row>
    <row r="2614" spans="1:11" s="509" customFormat="1">
      <c r="A2614" s="508" t="s">
        <v>556</v>
      </c>
      <c r="B2614" s="509" t="s">
        <v>330</v>
      </c>
      <c r="C2614" s="509" t="s">
        <v>1043</v>
      </c>
      <c r="D2614" s="509">
        <v>7</v>
      </c>
      <c r="E2614" s="509">
        <v>0</v>
      </c>
      <c r="G2614" s="509">
        <v>2</v>
      </c>
      <c r="H2614" s="509">
        <v>0</v>
      </c>
      <c r="K2614" s="509">
        <v>9</v>
      </c>
    </row>
    <row r="2615" spans="1:11" s="509" customFormat="1">
      <c r="A2615" s="508" t="s">
        <v>556</v>
      </c>
      <c r="B2615" s="509" t="s">
        <v>330</v>
      </c>
      <c r="C2615" s="509">
        <v>69</v>
      </c>
      <c r="D2615" s="509">
        <v>1</v>
      </c>
      <c r="E2615" s="509">
        <v>0</v>
      </c>
      <c r="G2615" s="509">
        <v>0</v>
      </c>
      <c r="H2615" s="509">
        <v>0</v>
      </c>
      <c r="K2615" s="509">
        <v>1</v>
      </c>
    </row>
    <row r="2616" spans="1:11" s="509" customFormat="1">
      <c r="A2616" s="508" t="s">
        <v>556</v>
      </c>
      <c r="B2616" s="509" t="s">
        <v>330</v>
      </c>
      <c r="C2616" s="509" t="s">
        <v>1044</v>
      </c>
      <c r="D2616" s="509">
        <v>0</v>
      </c>
      <c r="E2616" s="509">
        <v>0</v>
      </c>
      <c r="G2616" s="509">
        <v>1</v>
      </c>
      <c r="H2616" s="509">
        <v>0</v>
      </c>
      <c r="K2616" s="509">
        <v>1</v>
      </c>
    </row>
    <row r="2617" spans="1:11" s="509" customFormat="1">
      <c r="A2617" s="508" t="s">
        <v>556</v>
      </c>
      <c r="B2617" s="509" t="s">
        <v>330</v>
      </c>
      <c r="C2617" s="509" t="s">
        <v>1045</v>
      </c>
      <c r="D2617" s="509">
        <v>0</v>
      </c>
      <c r="E2617" s="509">
        <v>0</v>
      </c>
      <c r="H2617" s="509">
        <v>0</v>
      </c>
      <c r="K2617" s="509">
        <v>0</v>
      </c>
    </row>
    <row r="2618" spans="1:11" s="509" customFormat="1">
      <c r="A2618" s="508" t="s">
        <v>556</v>
      </c>
      <c r="B2618" s="509" t="s">
        <v>330</v>
      </c>
      <c r="C2618" s="509">
        <v>70</v>
      </c>
      <c r="D2618" s="509">
        <v>0</v>
      </c>
      <c r="E2618" s="509">
        <v>0</v>
      </c>
      <c r="G2618" s="509">
        <v>0</v>
      </c>
      <c r="H2618" s="509">
        <v>0</v>
      </c>
      <c r="K2618" s="509">
        <v>0</v>
      </c>
    </row>
    <row r="2619" spans="1:11" s="509" customFormat="1">
      <c r="A2619" s="508" t="s">
        <v>556</v>
      </c>
      <c r="B2619" s="509" t="s">
        <v>330</v>
      </c>
      <c r="C2619" s="509" t="s">
        <v>1046</v>
      </c>
      <c r="D2619" s="509">
        <v>0</v>
      </c>
      <c r="E2619" s="509">
        <v>0</v>
      </c>
      <c r="G2619" s="509">
        <v>3</v>
      </c>
      <c r="H2619" s="509">
        <v>0</v>
      </c>
      <c r="K2619" s="509">
        <v>3</v>
      </c>
    </row>
    <row r="2620" spans="1:11" s="509" customFormat="1">
      <c r="A2620" s="508" t="s">
        <v>556</v>
      </c>
      <c r="B2620" s="509" t="s">
        <v>330</v>
      </c>
      <c r="C2620" s="509">
        <v>71</v>
      </c>
      <c r="D2620" s="509">
        <v>1</v>
      </c>
      <c r="E2620" s="509">
        <v>0</v>
      </c>
      <c r="G2620" s="509">
        <v>337</v>
      </c>
      <c r="H2620" s="509">
        <v>0</v>
      </c>
      <c r="K2620" s="509">
        <v>338</v>
      </c>
    </row>
    <row r="2621" spans="1:11" s="509" customFormat="1">
      <c r="A2621" s="508" t="s">
        <v>556</v>
      </c>
      <c r="B2621" s="509" t="s">
        <v>330</v>
      </c>
      <c r="C2621" s="509" t="s">
        <v>1047</v>
      </c>
      <c r="D2621" s="509">
        <v>4</v>
      </c>
      <c r="E2621" s="509">
        <v>2</v>
      </c>
      <c r="G2621" s="509">
        <v>39</v>
      </c>
      <c r="H2621" s="509">
        <v>21</v>
      </c>
      <c r="K2621" s="509">
        <v>43</v>
      </c>
    </row>
    <row r="2622" spans="1:11" s="509" customFormat="1">
      <c r="A2622" s="508" t="s">
        <v>556</v>
      </c>
      <c r="B2622" s="509" t="s">
        <v>330</v>
      </c>
      <c r="C2622" s="509" t="s">
        <v>1048</v>
      </c>
      <c r="D2622" s="509">
        <v>2</v>
      </c>
      <c r="E2622" s="509">
        <v>0</v>
      </c>
      <c r="G2622" s="509">
        <v>4</v>
      </c>
      <c r="H2622" s="509">
        <v>0</v>
      </c>
      <c r="K2622" s="509">
        <v>6</v>
      </c>
    </row>
    <row r="2623" spans="1:11" s="509" customFormat="1">
      <c r="A2623" s="508" t="s">
        <v>556</v>
      </c>
      <c r="B2623" s="509" t="s">
        <v>330</v>
      </c>
      <c r="C2623" s="509" t="s">
        <v>1049</v>
      </c>
      <c r="D2623" s="509">
        <v>2</v>
      </c>
      <c r="E2623" s="509">
        <v>1</v>
      </c>
      <c r="G2623" s="509">
        <v>2</v>
      </c>
      <c r="H2623" s="509">
        <v>0</v>
      </c>
      <c r="K2623" s="509">
        <v>4</v>
      </c>
    </row>
    <row r="2624" spans="1:11" s="509" customFormat="1">
      <c r="A2624" s="508" t="s">
        <v>556</v>
      </c>
      <c r="B2624" s="509" t="s">
        <v>330</v>
      </c>
      <c r="C2624" s="509" t="s">
        <v>1050</v>
      </c>
      <c r="D2624" s="509">
        <v>2</v>
      </c>
      <c r="E2624" s="509">
        <v>2</v>
      </c>
      <c r="G2624" s="509">
        <v>20</v>
      </c>
      <c r="H2624" s="509">
        <v>19</v>
      </c>
      <c r="K2624" s="509">
        <v>22</v>
      </c>
    </row>
    <row r="2625" spans="1:11" s="509" customFormat="1">
      <c r="A2625" s="508" t="s">
        <v>556</v>
      </c>
      <c r="B2625" s="509" t="s">
        <v>330</v>
      </c>
      <c r="C2625" s="509" t="s">
        <v>1051</v>
      </c>
      <c r="D2625" s="509">
        <v>0</v>
      </c>
      <c r="E2625" s="509">
        <v>0</v>
      </c>
      <c r="G2625" s="509">
        <v>3</v>
      </c>
      <c r="H2625" s="509">
        <v>3</v>
      </c>
      <c r="K2625" s="509">
        <v>3</v>
      </c>
    </row>
    <row r="2626" spans="1:11" s="509" customFormat="1">
      <c r="A2626" s="508" t="s">
        <v>556</v>
      </c>
      <c r="B2626" s="509" t="s">
        <v>330</v>
      </c>
      <c r="C2626" s="509">
        <v>72</v>
      </c>
      <c r="D2626" s="509">
        <v>141</v>
      </c>
      <c r="E2626" s="509">
        <v>2</v>
      </c>
      <c r="G2626" s="509">
        <v>14</v>
      </c>
      <c r="H2626" s="509">
        <v>0</v>
      </c>
      <c r="K2626" s="509">
        <v>155</v>
      </c>
    </row>
    <row r="2627" spans="1:11" s="509" customFormat="1">
      <c r="A2627" s="508" t="s">
        <v>556</v>
      </c>
      <c r="B2627" s="509" t="s">
        <v>330</v>
      </c>
      <c r="C2627" s="509">
        <v>73</v>
      </c>
      <c r="D2627" s="509">
        <v>25</v>
      </c>
      <c r="E2627" s="509">
        <v>2</v>
      </c>
      <c r="G2627" s="509">
        <v>3</v>
      </c>
      <c r="H2627" s="509">
        <v>0</v>
      </c>
      <c r="K2627" s="509">
        <v>28</v>
      </c>
    </row>
    <row r="2628" spans="1:11" s="509" customFormat="1">
      <c r="A2628" s="508" t="s">
        <v>556</v>
      </c>
      <c r="B2628" s="509" t="s">
        <v>330</v>
      </c>
      <c r="C2628" s="509">
        <v>74</v>
      </c>
      <c r="D2628" s="509">
        <v>5</v>
      </c>
      <c r="E2628" s="509">
        <v>0</v>
      </c>
      <c r="G2628" s="509">
        <v>6</v>
      </c>
      <c r="H2628" s="509">
        <v>0</v>
      </c>
      <c r="K2628" s="509">
        <v>11</v>
      </c>
    </row>
    <row r="2629" spans="1:11" s="509" customFormat="1">
      <c r="A2629" s="508" t="s">
        <v>556</v>
      </c>
      <c r="B2629" s="509" t="s">
        <v>330</v>
      </c>
      <c r="C2629" s="509" t="s">
        <v>4570</v>
      </c>
      <c r="K2629" s="509">
        <v>0</v>
      </c>
    </row>
    <row r="2630" spans="1:11" s="509" customFormat="1">
      <c r="A2630" s="508" t="s">
        <v>556</v>
      </c>
      <c r="B2630" s="509" t="s">
        <v>330</v>
      </c>
      <c r="C2630" s="509" t="s">
        <v>4571</v>
      </c>
      <c r="D2630" s="509">
        <v>574</v>
      </c>
      <c r="E2630" s="509">
        <v>59</v>
      </c>
      <c r="F2630" s="509">
        <v>0</v>
      </c>
      <c r="G2630" s="509">
        <v>2243</v>
      </c>
      <c r="H2630" s="509">
        <v>94</v>
      </c>
      <c r="I2630" s="509">
        <v>0</v>
      </c>
      <c r="J2630" s="509">
        <v>17</v>
      </c>
      <c r="K2630" s="509">
        <v>2817</v>
      </c>
    </row>
    <row r="2631" spans="1:11" s="509" customFormat="1">
      <c r="A2631" s="508" t="s">
        <v>557</v>
      </c>
      <c r="B2631" s="509" t="s">
        <v>1438</v>
      </c>
      <c r="C2631" s="509">
        <v>1</v>
      </c>
      <c r="D2631" s="509">
        <v>0</v>
      </c>
      <c r="E2631" s="509">
        <v>0</v>
      </c>
      <c r="G2631" s="509">
        <v>0</v>
      </c>
      <c r="H2631" s="509">
        <v>0</v>
      </c>
      <c r="K2631" s="509">
        <v>0</v>
      </c>
    </row>
    <row r="2632" spans="1:11" s="509" customFormat="1">
      <c r="A2632" s="508" t="s">
        <v>557</v>
      </c>
      <c r="B2632" s="509" t="s">
        <v>1438</v>
      </c>
      <c r="C2632" s="509" t="s">
        <v>1023</v>
      </c>
      <c r="D2632" s="509">
        <v>5</v>
      </c>
      <c r="E2632" s="509">
        <v>0</v>
      </c>
      <c r="G2632" s="509">
        <v>133</v>
      </c>
      <c r="H2632" s="509">
        <v>1</v>
      </c>
      <c r="K2632" s="509">
        <v>138</v>
      </c>
    </row>
    <row r="2633" spans="1:11" s="509" customFormat="1">
      <c r="A2633" s="508" t="s">
        <v>557</v>
      </c>
      <c r="B2633" s="509" t="s">
        <v>1438</v>
      </c>
      <c r="C2633" s="509">
        <v>2</v>
      </c>
      <c r="D2633" s="509">
        <v>4</v>
      </c>
      <c r="E2633" s="509">
        <v>1</v>
      </c>
      <c r="G2633" s="509">
        <v>8</v>
      </c>
      <c r="H2633" s="509">
        <v>0</v>
      </c>
      <c r="K2633" s="509">
        <v>12</v>
      </c>
    </row>
    <row r="2634" spans="1:11" s="509" customFormat="1">
      <c r="A2634" s="508" t="s">
        <v>557</v>
      </c>
      <c r="B2634" s="509" t="s">
        <v>1438</v>
      </c>
      <c r="C2634" s="509">
        <v>3</v>
      </c>
      <c r="D2634" s="509">
        <v>0</v>
      </c>
      <c r="E2634" s="509">
        <v>0</v>
      </c>
      <c r="G2634" s="509">
        <v>0</v>
      </c>
      <c r="H2634" s="509">
        <v>0</v>
      </c>
      <c r="K2634" s="509">
        <v>0</v>
      </c>
    </row>
    <row r="2635" spans="1:11" s="509" customFormat="1">
      <c r="A2635" s="508" t="s">
        <v>557</v>
      </c>
      <c r="B2635" s="509" t="s">
        <v>1438</v>
      </c>
      <c r="C2635" s="509">
        <v>4</v>
      </c>
      <c r="D2635" s="509">
        <v>4</v>
      </c>
      <c r="E2635" s="509">
        <v>0</v>
      </c>
      <c r="G2635" s="509">
        <v>9</v>
      </c>
      <c r="H2635" s="509">
        <v>0</v>
      </c>
      <c r="K2635" s="509">
        <v>13</v>
      </c>
    </row>
    <row r="2636" spans="1:11" s="509" customFormat="1">
      <c r="A2636" s="508" t="s">
        <v>557</v>
      </c>
      <c r="B2636" s="509" t="s">
        <v>1438</v>
      </c>
      <c r="C2636" s="509">
        <v>5</v>
      </c>
      <c r="D2636" s="509">
        <v>0</v>
      </c>
      <c r="E2636" s="509">
        <v>0</v>
      </c>
      <c r="G2636" s="509">
        <v>2</v>
      </c>
      <c r="H2636" s="509">
        <v>0</v>
      </c>
      <c r="K2636" s="509">
        <v>2</v>
      </c>
    </row>
    <row r="2637" spans="1:11" s="509" customFormat="1">
      <c r="A2637" s="508" t="s">
        <v>557</v>
      </c>
      <c r="B2637" s="509" t="s">
        <v>1438</v>
      </c>
      <c r="C2637" s="509">
        <v>6</v>
      </c>
      <c r="D2637" s="509">
        <v>0</v>
      </c>
      <c r="E2637" s="509">
        <v>0</v>
      </c>
      <c r="G2637" s="509">
        <v>0</v>
      </c>
      <c r="H2637" s="509">
        <v>0</v>
      </c>
      <c r="K2637" s="509">
        <v>0</v>
      </c>
    </row>
    <row r="2638" spans="1:11" s="509" customFormat="1">
      <c r="A2638" s="508" t="s">
        <v>557</v>
      </c>
      <c r="B2638" s="509" t="s">
        <v>1438</v>
      </c>
      <c r="C2638" s="509">
        <v>7</v>
      </c>
      <c r="D2638" s="509">
        <v>0</v>
      </c>
      <c r="E2638" s="509">
        <v>0</v>
      </c>
      <c r="G2638" s="509">
        <v>0</v>
      </c>
      <c r="H2638" s="509">
        <v>0</v>
      </c>
      <c r="K2638" s="509">
        <v>0</v>
      </c>
    </row>
    <row r="2639" spans="1:11" s="509" customFormat="1">
      <c r="A2639" s="508" t="s">
        <v>557</v>
      </c>
      <c r="B2639" s="509" t="s">
        <v>1438</v>
      </c>
      <c r="C2639" s="509">
        <v>8</v>
      </c>
      <c r="D2639" s="509">
        <v>0</v>
      </c>
      <c r="E2639" s="509">
        <v>0</v>
      </c>
      <c r="G2639" s="509">
        <v>1</v>
      </c>
      <c r="H2639" s="509">
        <v>0</v>
      </c>
      <c r="K2639" s="509">
        <v>1</v>
      </c>
    </row>
    <row r="2640" spans="1:11" s="509" customFormat="1">
      <c r="A2640" s="508" t="s">
        <v>557</v>
      </c>
      <c r="B2640" s="509" t="s">
        <v>1438</v>
      </c>
      <c r="C2640" s="509">
        <v>9</v>
      </c>
      <c r="D2640" s="509">
        <v>0</v>
      </c>
      <c r="E2640" s="509">
        <v>0</v>
      </c>
      <c r="G2640" s="509">
        <v>1</v>
      </c>
      <c r="H2640" s="509">
        <v>0</v>
      </c>
      <c r="K2640" s="509">
        <v>1</v>
      </c>
    </row>
    <row r="2641" spans="1:11" s="509" customFormat="1">
      <c r="A2641" s="508" t="s">
        <v>557</v>
      </c>
      <c r="B2641" s="509" t="s">
        <v>1438</v>
      </c>
      <c r="C2641" s="509">
        <v>10</v>
      </c>
      <c r="D2641" s="509">
        <v>1</v>
      </c>
      <c r="E2641" s="509">
        <v>0</v>
      </c>
      <c r="G2641" s="509">
        <v>5</v>
      </c>
      <c r="H2641" s="509">
        <v>0</v>
      </c>
      <c r="K2641" s="509">
        <v>6</v>
      </c>
    </row>
    <row r="2642" spans="1:11" s="509" customFormat="1">
      <c r="A2642" s="508" t="s">
        <v>557</v>
      </c>
      <c r="B2642" s="509" t="s">
        <v>1438</v>
      </c>
      <c r="C2642" s="509">
        <v>11</v>
      </c>
      <c r="D2642" s="509">
        <v>0</v>
      </c>
      <c r="E2642" s="509">
        <v>0</v>
      </c>
      <c r="G2642" s="509">
        <v>2</v>
      </c>
      <c r="H2642" s="509">
        <v>0</v>
      </c>
      <c r="K2642" s="509">
        <v>2</v>
      </c>
    </row>
    <row r="2643" spans="1:11" s="509" customFormat="1">
      <c r="A2643" s="508" t="s">
        <v>557</v>
      </c>
      <c r="B2643" s="509" t="s">
        <v>1438</v>
      </c>
      <c r="C2643" s="509">
        <v>12</v>
      </c>
      <c r="D2643" s="509">
        <v>1</v>
      </c>
      <c r="E2643" s="509">
        <v>0</v>
      </c>
      <c r="G2643" s="509">
        <v>0</v>
      </c>
      <c r="H2643" s="509">
        <v>0</v>
      </c>
      <c r="K2643" s="509">
        <v>1</v>
      </c>
    </row>
    <row r="2644" spans="1:11" s="509" customFormat="1">
      <c r="A2644" s="508" t="s">
        <v>557</v>
      </c>
      <c r="B2644" s="509" t="s">
        <v>1438</v>
      </c>
      <c r="C2644" s="509">
        <v>13</v>
      </c>
      <c r="D2644" s="509">
        <v>0</v>
      </c>
      <c r="E2644" s="509">
        <v>0</v>
      </c>
      <c r="G2644" s="509">
        <v>0</v>
      </c>
      <c r="H2644" s="509">
        <v>0</v>
      </c>
      <c r="K2644" s="509">
        <v>0</v>
      </c>
    </row>
    <row r="2645" spans="1:11" s="509" customFormat="1">
      <c r="A2645" s="508" t="s">
        <v>557</v>
      </c>
      <c r="B2645" s="509" t="s">
        <v>1438</v>
      </c>
      <c r="C2645" s="509">
        <v>14</v>
      </c>
      <c r="D2645" s="509">
        <v>1</v>
      </c>
      <c r="E2645" s="509">
        <v>1</v>
      </c>
      <c r="G2645" s="509">
        <v>0</v>
      </c>
      <c r="H2645" s="509">
        <v>0</v>
      </c>
      <c r="K2645" s="509">
        <v>1</v>
      </c>
    </row>
    <row r="2646" spans="1:11" s="509" customFormat="1">
      <c r="A2646" s="508" t="s">
        <v>557</v>
      </c>
      <c r="B2646" s="509" t="s">
        <v>1438</v>
      </c>
      <c r="C2646" s="509">
        <v>15</v>
      </c>
      <c r="D2646" s="509">
        <v>0</v>
      </c>
      <c r="E2646" s="509">
        <v>0</v>
      </c>
      <c r="G2646" s="509">
        <v>0</v>
      </c>
      <c r="H2646" s="509">
        <v>0</v>
      </c>
      <c r="K2646" s="509">
        <v>0</v>
      </c>
    </row>
    <row r="2647" spans="1:11" s="509" customFormat="1">
      <c r="A2647" s="508" t="s">
        <v>557</v>
      </c>
      <c r="B2647" s="509" t="s">
        <v>1438</v>
      </c>
      <c r="C2647" s="509">
        <v>16</v>
      </c>
      <c r="D2647" s="509">
        <v>2</v>
      </c>
      <c r="E2647" s="509">
        <v>0</v>
      </c>
      <c r="G2647" s="509">
        <v>5</v>
      </c>
      <c r="H2647" s="509">
        <v>0</v>
      </c>
      <c r="K2647" s="509">
        <v>7</v>
      </c>
    </row>
    <row r="2648" spans="1:11" s="509" customFormat="1">
      <c r="A2648" s="508" t="s">
        <v>557</v>
      </c>
      <c r="B2648" s="509" t="s">
        <v>1438</v>
      </c>
      <c r="C2648" s="509">
        <v>17</v>
      </c>
      <c r="D2648" s="509">
        <v>5</v>
      </c>
      <c r="E2648" s="509">
        <v>0</v>
      </c>
      <c r="G2648" s="509">
        <v>21</v>
      </c>
      <c r="H2648" s="509">
        <v>0</v>
      </c>
      <c r="K2648" s="509">
        <v>26</v>
      </c>
    </row>
    <row r="2649" spans="1:11" s="509" customFormat="1">
      <c r="A2649" s="508" t="s">
        <v>557</v>
      </c>
      <c r="B2649" s="509" t="s">
        <v>1438</v>
      </c>
      <c r="C2649" s="509">
        <v>18</v>
      </c>
      <c r="D2649" s="509">
        <v>0</v>
      </c>
      <c r="E2649" s="509">
        <v>0</v>
      </c>
      <c r="G2649" s="509">
        <v>0</v>
      </c>
      <c r="H2649" s="509">
        <v>0</v>
      </c>
      <c r="K2649" s="509">
        <v>0</v>
      </c>
    </row>
    <row r="2650" spans="1:11" s="509" customFormat="1">
      <c r="A2650" s="508" t="s">
        <v>557</v>
      </c>
      <c r="B2650" s="509" t="s">
        <v>1438</v>
      </c>
      <c r="C2650" s="509" t="s">
        <v>1024</v>
      </c>
      <c r="D2650" s="509">
        <v>5</v>
      </c>
      <c r="E2650" s="509">
        <v>0</v>
      </c>
      <c r="G2650" s="509">
        <v>2</v>
      </c>
      <c r="H2650" s="509">
        <v>0</v>
      </c>
      <c r="K2650" s="509">
        <v>7</v>
      </c>
    </row>
    <row r="2651" spans="1:11" s="509" customFormat="1">
      <c r="A2651" s="508" t="s">
        <v>557</v>
      </c>
      <c r="B2651" s="509" t="s">
        <v>1438</v>
      </c>
      <c r="C2651" s="509" t="s">
        <v>1025</v>
      </c>
      <c r="D2651" s="509">
        <v>0</v>
      </c>
      <c r="E2651" s="509">
        <v>0</v>
      </c>
      <c r="G2651" s="509">
        <v>0</v>
      </c>
      <c r="H2651" s="509">
        <v>0</v>
      </c>
      <c r="K2651" s="509">
        <v>0</v>
      </c>
    </row>
    <row r="2652" spans="1:11" s="509" customFormat="1">
      <c r="A2652" s="508" t="s">
        <v>557</v>
      </c>
      <c r="B2652" s="509" t="s">
        <v>1438</v>
      </c>
      <c r="C2652" s="509">
        <v>19</v>
      </c>
      <c r="D2652" s="509">
        <v>0</v>
      </c>
      <c r="E2652" s="509">
        <v>0</v>
      </c>
      <c r="G2652" s="509">
        <v>2</v>
      </c>
      <c r="H2652" s="509">
        <v>0</v>
      </c>
      <c r="K2652" s="509">
        <v>2</v>
      </c>
    </row>
    <row r="2653" spans="1:11" s="509" customFormat="1">
      <c r="A2653" s="508" t="s">
        <v>557</v>
      </c>
      <c r="B2653" s="509" t="s">
        <v>1438</v>
      </c>
      <c r="C2653" s="509">
        <v>20</v>
      </c>
      <c r="D2653" s="509">
        <v>0</v>
      </c>
      <c r="E2653" s="509">
        <v>0</v>
      </c>
      <c r="G2653" s="509">
        <v>0</v>
      </c>
      <c r="H2653" s="509">
        <v>0</v>
      </c>
      <c r="K2653" s="509">
        <v>0</v>
      </c>
    </row>
    <row r="2654" spans="1:11" s="509" customFormat="1">
      <c r="A2654" s="508" t="s">
        <v>557</v>
      </c>
      <c r="B2654" s="509" t="s">
        <v>1438</v>
      </c>
      <c r="C2654" s="509">
        <v>21</v>
      </c>
      <c r="D2654" s="509">
        <v>0</v>
      </c>
      <c r="E2654" s="509">
        <v>0</v>
      </c>
      <c r="G2654" s="509">
        <v>0</v>
      </c>
      <c r="H2654" s="509">
        <v>0</v>
      </c>
      <c r="K2654" s="509">
        <v>0</v>
      </c>
    </row>
    <row r="2655" spans="1:11" s="509" customFormat="1">
      <c r="A2655" s="508" t="s">
        <v>557</v>
      </c>
      <c r="B2655" s="509" t="s">
        <v>1438</v>
      </c>
      <c r="C2655" s="509" t="s">
        <v>1026</v>
      </c>
      <c r="D2655" s="509">
        <v>0</v>
      </c>
      <c r="E2655" s="509">
        <v>0</v>
      </c>
      <c r="G2655" s="509">
        <v>0</v>
      </c>
      <c r="H2655" s="509">
        <v>0</v>
      </c>
      <c r="K2655" s="509">
        <v>0</v>
      </c>
    </row>
    <row r="2656" spans="1:11" s="509" customFormat="1">
      <c r="A2656" s="508" t="s">
        <v>557</v>
      </c>
      <c r="B2656" s="509" t="s">
        <v>1438</v>
      </c>
      <c r="C2656" s="509" t="s">
        <v>1027</v>
      </c>
      <c r="D2656" s="509">
        <v>0</v>
      </c>
      <c r="E2656" s="509">
        <v>0</v>
      </c>
      <c r="G2656" s="509">
        <v>1</v>
      </c>
      <c r="H2656" s="509">
        <v>0</v>
      </c>
      <c r="K2656" s="509">
        <v>1</v>
      </c>
    </row>
    <row r="2657" spans="1:11" s="509" customFormat="1">
      <c r="A2657" s="508" t="s">
        <v>557</v>
      </c>
      <c r="B2657" s="509" t="s">
        <v>1438</v>
      </c>
      <c r="C2657" s="509" t="s">
        <v>1028</v>
      </c>
      <c r="D2657" s="509">
        <v>0</v>
      </c>
      <c r="E2657" s="509">
        <v>0</v>
      </c>
      <c r="G2657" s="509">
        <v>0</v>
      </c>
      <c r="H2657" s="509">
        <v>0</v>
      </c>
      <c r="K2657" s="509">
        <v>0</v>
      </c>
    </row>
    <row r="2658" spans="1:11" s="509" customFormat="1">
      <c r="A2658" s="508" t="s">
        <v>557</v>
      </c>
      <c r="B2658" s="509" t="s">
        <v>1438</v>
      </c>
      <c r="C2658" s="509">
        <v>22</v>
      </c>
      <c r="D2658" s="509">
        <v>0</v>
      </c>
      <c r="E2658" s="509">
        <v>0</v>
      </c>
      <c r="G2658" s="509">
        <v>3</v>
      </c>
      <c r="H2658" s="509">
        <v>0</v>
      </c>
      <c r="K2658" s="509">
        <v>3</v>
      </c>
    </row>
    <row r="2659" spans="1:11" s="509" customFormat="1">
      <c r="A2659" s="508" t="s">
        <v>557</v>
      </c>
      <c r="B2659" s="509" t="s">
        <v>1438</v>
      </c>
      <c r="C2659" s="509">
        <v>23</v>
      </c>
      <c r="D2659" s="509">
        <v>0</v>
      </c>
      <c r="E2659" s="509">
        <v>0</v>
      </c>
      <c r="G2659" s="509">
        <v>1</v>
      </c>
      <c r="H2659" s="509">
        <v>0</v>
      </c>
      <c r="K2659" s="509">
        <v>1</v>
      </c>
    </row>
    <row r="2660" spans="1:11" s="509" customFormat="1">
      <c r="A2660" s="508" t="s">
        <v>557</v>
      </c>
      <c r="B2660" s="509" t="s">
        <v>1438</v>
      </c>
      <c r="C2660" s="509" t="s">
        <v>1029</v>
      </c>
      <c r="D2660" s="509">
        <v>0</v>
      </c>
      <c r="E2660" s="509">
        <v>0</v>
      </c>
      <c r="G2660" s="509">
        <v>6</v>
      </c>
      <c r="H2660" s="509">
        <v>0</v>
      </c>
      <c r="K2660" s="509">
        <v>6</v>
      </c>
    </row>
    <row r="2661" spans="1:11" s="509" customFormat="1">
      <c r="A2661" s="508" t="s">
        <v>557</v>
      </c>
      <c r="B2661" s="509" t="s">
        <v>1438</v>
      </c>
      <c r="C2661" s="509">
        <v>24</v>
      </c>
      <c r="D2661" s="509">
        <v>0</v>
      </c>
      <c r="E2661" s="509">
        <v>0</v>
      </c>
      <c r="G2661" s="509">
        <v>0</v>
      </c>
      <c r="H2661" s="509">
        <v>0</v>
      </c>
      <c r="K2661" s="509">
        <v>0</v>
      </c>
    </row>
    <row r="2662" spans="1:11" s="509" customFormat="1">
      <c r="A2662" s="508" t="s">
        <v>557</v>
      </c>
      <c r="B2662" s="509" t="s">
        <v>1438</v>
      </c>
      <c r="C2662" s="509">
        <v>25</v>
      </c>
      <c r="D2662" s="509">
        <v>0</v>
      </c>
      <c r="E2662" s="509">
        <v>0</v>
      </c>
      <c r="G2662" s="509">
        <v>0</v>
      </c>
      <c r="H2662" s="509">
        <v>0</v>
      </c>
    </row>
    <row r="2663" spans="1:11" s="509" customFormat="1">
      <c r="A2663" s="508" t="s">
        <v>557</v>
      </c>
      <c r="B2663" s="509" t="s">
        <v>1438</v>
      </c>
      <c r="C2663" s="509">
        <v>26</v>
      </c>
      <c r="D2663" s="509">
        <v>0</v>
      </c>
      <c r="E2663" s="509">
        <v>0</v>
      </c>
      <c r="G2663" s="509">
        <v>0</v>
      </c>
      <c r="H2663" s="509">
        <v>0</v>
      </c>
      <c r="K2663" s="509">
        <v>0</v>
      </c>
    </row>
    <row r="2664" spans="1:11" s="509" customFormat="1">
      <c r="A2664" s="508" t="s">
        <v>557</v>
      </c>
      <c r="B2664" s="509" t="s">
        <v>1438</v>
      </c>
      <c r="C2664" s="509">
        <v>27</v>
      </c>
      <c r="D2664" s="509">
        <v>0</v>
      </c>
      <c r="E2664" s="509">
        <v>0</v>
      </c>
      <c r="G2664" s="509">
        <v>0</v>
      </c>
      <c r="H2664" s="509">
        <v>0</v>
      </c>
      <c r="K2664" s="509">
        <v>0</v>
      </c>
    </row>
    <row r="2665" spans="1:11" s="509" customFormat="1">
      <c r="A2665" s="508" t="s">
        <v>557</v>
      </c>
      <c r="B2665" s="509" t="s">
        <v>1438</v>
      </c>
      <c r="C2665" s="509">
        <v>28</v>
      </c>
      <c r="D2665" s="509">
        <v>0</v>
      </c>
      <c r="E2665" s="509">
        <v>0</v>
      </c>
      <c r="G2665" s="509">
        <v>0</v>
      </c>
      <c r="H2665" s="509">
        <v>0</v>
      </c>
      <c r="K2665" s="509">
        <v>0</v>
      </c>
    </row>
    <row r="2666" spans="1:11" s="509" customFormat="1">
      <c r="A2666" s="508" t="s">
        <v>557</v>
      </c>
      <c r="B2666" s="509" t="s">
        <v>1438</v>
      </c>
      <c r="C2666" s="509">
        <v>29</v>
      </c>
      <c r="D2666" s="509">
        <v>0</v>
      </c>
      <c r="E2666" s="509">
        <v>0</v>
      </c>
      <c r="G2666" s="509">
        <v>0</v>
      </c>
      <c r="H2666" s="509">
        <v>0</v>
      </c>
      <c r="K2666" s="509">
        <v>0</v>
      </c>
    </row>
    <row r="2667" spans="1:11" s="509" customFormat="1">
      <c r="A2667" s="508" t="s">
        <v>557</v>
      </c>
      <c r="B2667" s="509" t="s">
        <v>1438</v>
      </c>
      <c r="C2667" s="509">
        <v>30</v>
      </c>
      <c r="D2667" s="509">
        <v>0</v>
      </c>
      <c r="E2667" s="509">
        <v>0</v>
      </c>
      <c r="G2667" s="509">
        <v>0</v>
      </c>
      <c r="H2667" s="509">
        <v>0</v>
      </c>
      <c r="K2667" s="509">
        <v>0</v>
      </c>
    </row>
    <row r="2668" spans="1:11" s="509" customFormat="1">
      <c r="A2668" s="508" t="s">
        <v>557</v>
      </c>
      <c r="B2668" s="509" t="s">
        <v>1438</v>
      </c>
      <c r="C2668" s="509">
        <v>31</v>
      </c>
      <c r="D2668" s="509">
        <v>0</v>
      </c>
      <c r="E2668" s="509">
        <v>0</v>
      </c>
      <c r="G2668" s="509">
        <v>0</v>
      </c>
      <c r="H2668" s="509">
        <v>0</v>
      </c>
      <c r="K2668" s="509">
        <v>0</v>
      </c>
    </row>
    <row r="2669" spans="1:11" s="509" customFormat="1">
      <c r="A2669" s="508" t="s">
        <v>557</v>
      </c>
      <c r="B2669" s="509" t="s">
        <v>1438</v>
      </c>
      <c r="C2669" s="509">
        <v>32</v>
      </c>
      <c r="D2669" s="509">
        <v>0</v>
      </c>
      <c r="E2669" s="509">
        <v>0</v>
      </c>
      <c r="G2669" s="509">
        <v>0</v>
      </c>
      <c r="H2669" s="509">
        <v>0</v>
      </c>
      <c r="K2669" s="509">
        <v>0</v>
      </c>
    </row>
    <row r="2670" spans="1:11" s="509" customFormat="1">
      <c r="A2670" s="508" t="s">
        <v>557</v>
      </c>
      <c r="B2670" s="509" t="s">
        <v>1438</v>
      </c>
      <c r="C2670" s="509">
        <v>33</v>
      </c>
      <c r="D2670" s="509">
        <v>0</v>
      </c>
      <c r="E2670" s="509">
        <v>0</v>
      </c>
      <c r="G2670" s="509">
        <v>0</v>
      </c>
      <c r="H2670" s="509">
        <v>0</v>
      </c>
      <c r="K2670" s="509">
        <v>0</v>
      </c>
    </row>
    <row r="2671" spans="1:11" s="509" customFormat="1">
      <c r="A2671" s="508" t="s">
        <v>557</v>
      </c>
      <c r="B2671" s="509" t="s">
        <v>1438</v>
      </c>
      <c r="C2671" s="509">
        <v>34</v>
      </c>
      <c r="D2671" s="509">
        <v>0</v>
      </c>
      <c r="E2671" s="509">
        <v>0</v>
      </c>
      <c r="G2671" s="509">
        <v>0</v>
      </c>
      <c r="H2671" s="509">
        <v>0</v>
      </c>
      <c r="K2671" s="509">
        <v>0</v>
      </c>
    </row>
    <row r="2672" spans="1:11" s="509" customFormat="1">
      <c r="A2672" s="508" t="s">
        <v>557</v>
      </c>
      <c r="B2672" s="509" t="s">
        <v>1438</v>
      </c>
      <c r="C2672" s="509">
        <v>35</v>
      </c>
      <c r="D2672" s="509">
        <v>0</v>
      </c>
      <c r="E2672" s="509">
        <v>0</v>
      </c>
      <c r="G2672" s="509">
        <v>0</v>
      </c>
      <c r="H2672" s="509">
        <v>0</v>
      </c>
      <c r="K2672" s="509">
        <v>0</v>
      </c>
    </row>
    <row r="2673" spans="1:11" s="509" customFormat="1">
      <c r="A2673" s="508" t="s">
        <v>557</v>
      </c>
      <c r="B2673" s="509" t="s">
        <v>1438</v>
      </c>
      <c r="C2673" s="509">
        <v>36</v>
      </c>
      <c r="D2673" s="509">
        <v>0</v>
      </c>
      <c r="E2673" s="509">
        <v>0</v>
      </c>
      <c r="G2673" s="509">
        <v>0</v>
      </c>
      <c r="H2673" s="509">
        <v>0</v>
      </c>
      <c r="K2673" s="509">
        <v>0</v>
      </c>
    </row>
    <row r="2674" spans="1:11" s="509" customFormat="1">
      <c r="A2674" s="508" t="s">
        <v>557</v>
      </c>
      <c r="B2674" s="509" t="s">
        <v>1438</v>
      </c>
      <c r="C2674" s="509">
        <v>37</v>
      </c>
      <c r="D2674" s="509">
        <v>0</v>
      </c>
      <c r="E2674" s="509">
        <v>0</v>
      </c>
      <c r="G2674" s="509">
        <v>0</v>
      </c>
      <c r="H2674" s="509">
        <v>0</v>
      </c>
      <c r="K2674" s="509">
        <v>0</v>
      </c>
    </row>
    <row r="2675" spans="1:11" s="509" customFormat="1">
      <c r="A2675" s="508" t="s">
        <v>557</v>
      </c>
      <c r="B2675" s="509" t="s">
        <v>1438</v>
      </c>
      <c r="C2675" s="509">
        <v>38</v>
      </c>
      <c r="D2675" s="509">
        <v>0</v>
      </c>
      <c r="E2675" s="509">
        <v>0</v>
      </c>
      <c r="G2675" s="509">
        <v>0</v>
      </c>
      <c r="H2675" s="509">
        <v>0</v>
      </c>
      <c r="K2675" s="509">
        <v>0</v>
      </c>
    </row>
    <row r="2676" spans="1:11" s="509" customFormat="1">
      <c r="A2676" s="508" t="s">
        <v>557</v>
      </c>
      <c r="B2676" s="509" t="s">
        <v>1438</v>
      </c>
      <c r="C2676" s="509" t="s">
        <v>1030</v>
      </c>
      <c r="D2676" s="509">
        <v>0</v>
      </c>
      <c r="E2676" s="509">
        <v>0</v>
      </c>
      <c r="G2676" s="509">
        <v>0</v>
      </c>
      <c r="H2676" s="509">
        <v>0</v>
      </c>
      <c r="K2676" s="509">
        <v>0</v>
      </c>
    </row>
    <row r="2677" spans="1:11" s="509" customFormat="1">
      <c r="A2677" s="508" t="s">
        <v>557</v>
      </c>
      <c r="B2677" s="509" t="s">
        <v>1438</v>
      </c>
      <c r="C2677" s="509">
        <v>39</v>
      </c>
      <c r="D2677" s="509">
        <v>0</v>
      </c>
      <c r="E2677" s="509">
        <v>0</v>
      </c>
      <c r="G2677" s="509">
        <v>0</v>
      </c>
      <c r="H2677" s="509">
        <v>0</v>
      </c>
      <c r="K2677" s="509">
        <v>0</v>
      </c>
    </row>
    <row r="2678" spans="1:11" s="509" customFormat="1">
      <c r="A2678" s="508" t="s">
        <v>557</v>
      </c>
      <c r="B2678" s="509" t="s">
        <v>1438</v>
      </c>
      <c r="C2678" s="509">
        <v>40</v>
      </c>
      <c r="D2678" s="509">
        <v>0</v>
      </c>
      <c r="E2678" s="509">
        <v>0</v>
      </c>
      <c r="G2678" s="509">
        <v>0</v>
      </c>
      <c r="H2678" s="509">
        <v>0</v>
      </c>
      <c r="K2678" s="509">
        <v>0</v>
      </c>
    </row>
    <row r="2679" spans="1:11" s="509" customFormat="1">
      <c r="A2679" s="508" t="s">
        <v>557</v>
      </c>
      <c r="B2679" s="509" t="s">
        <v>1438</v>
      </c>
      <c r="C2679" s="509">
        <v>41</v>
      </c>
      <c r="D2679" s="509">
        <v>0</v>
      </c>
      <c r="E2679" s="509">
        <v>0</v>
      </c>
      <c r="G2679" s="509">
        <v>0</v>
      </c>
      <c r="H2679" s="509">
        <v>0</v>
      </c>
      <c r="K2679" s="509">
        <v>0</v>
      </c>
    </row>
    <row r="2680" spans="1:11" s="509" customFormat="1">
      <c r="A2680" s="508" t="s">
        <v>557</v>
      </c>
      <c r="B2680" s="509" t="s">
        <v>1438</v>
      </c>
      <c r="C2680" s="509">
        <v>42</v>
      </c>
      <c r="D2680" s="509">
        <v>0</v>
      </c>
      <c r="E2680" s="509">
        <v>0</v>
      </c>
      <c r="G2680" s="509">
        <v>0</v>
      </c>
      <c r="H2680" s="509">
        <v>0</v>
      </c>
      <c r="K2680" s="509">
        <v>0</v>
      </c>
    </row>
    <row r="2681" spans="1:11" s="509" customFormat="1">
      <c r="A2681" s="508" t="s">
        <v>557</v>
      </c>
      <c r="B2681" s="509" t="s">
        <v>1438</v>
      </c>
      <c r="C2681" s="509">
        <v>43</v>
      </c>
      <c r="D2681" s="509">
        <v>0</v>
      </c>
      <c r="E2681" s="509">
        <v>0</v>
      </c>
      <c r="G2681" s="509">
        <v>0</v>
      </c>
      <c r="H2681" s="509">
        <v>0</v>
      </c>
      <c r="K2681" s="509">
        <v>0</v>
      </c>
    </row>
    <row r="2682" spans="1:11" s="509" customFormat="1">
      <c r="A2682" s="508" t="s">
        <v>557</v>
      </c>
      <c r="B2682" s="509" t="s">
        <v>1438</v>
      </c>
      <c r="C2682" s="509">
        <v>44</v>
      </c>
      <c r="D2682" s="509">
        <v>0</v>
      </c>
      <c r="E2682" s="509">
        <v>0</v>
      </c>
      <c r="G2682" s="509">
        <v>0</v>
      </c>
      <c r="H2682" s="509">
        <v>0</v>
      </c>
      <c r="K2682" s="509">
        <v>0</v>
      </c>
    </row>
    <row r="2683" spans="1:11" s="509" customFormat="1">
      <c r="A2683" s="508" t="s">
        <v>557</v>
      </c>
      <c r="B2683" s="509" t="s">
        <v>1438</v>
      </c>
      <c r="C2683" s="509">
        <v>45</v>
      </c>
      <c r="D2683" s="509">
        <v>0</v>
      </c>
      <c r="E2683" s="509">
        <v>0</v>
      </c>
      <c r="G2683" s="509">
        <v>0</v>
      </c>
      <c r="H2683" s="509">
        <v>0</v>
      </c>
      <c r="K2683" s="509">
        <v>0</v>
      </c>
    </row>
    <row r="2684" spans="1:11" s="509" customFormat="1">
      <c r="A2684" s="508" t="s">
        <v>557</v>
      </c>
      <c r="B2684" s="509" t="s">
        <v>1438</v>
      </c>
      <c r="C2684" s="509">
        <v>46</v>
      </c>
      <c r="D2684" s="509">
        <v>0</v>
      </c>
      <c r="E2684" s="509">
        <v>0</v>
      </c>
      <c r="G2684" s="509">
        <v>0</v>
      </c>
      <c r="H2684" s="509">
        <v>0</v>
      </c>
      <c r="K2684" s="509">
        <v>0</v>
      </c>
    </row>
    <row r="2685" spans="1:11" s="509" customFormat="1">
      <c r="A2685" s="508" t="s">
        <v>557</v>
      </c>
      <c r="B2685" s="509" t="s">
        <v>1438</v>
      </c>
      <c r="C2685" s="509">
        <v>47</v>
      </c>
      <c r="D2685" s="509">
        <v>1</v>
      </c>
      <c r="E2685" s="509">
        <v>1</v>
      </c>
      <c r="G2685" s="509">
        <v>0</v>
      </c>
      <c r="H2685" s="509">
        <v>0</v>
      </c>
      <c r="K2685" s="509">
        <v>1</v>
      </c>
    </row>
    <row r="2686" spans="1:11" s="509" customFormat="1">
      <c r="A2686" s="508" t="s">
        <v>557</v>
      </c>
      <c r="B2686" s="509" t="s">
        <v>1438</v>
      </c>
      <c r="C2686" s="509">
        <v>48</v>
      </c>
      <c r="D2686" s="509">
        <v>0</v>
      </c>
      <c r="E2686" s="509">
        <v>0</v>
      </c>
      <c r="G2686" s="509">
        <v>0</v>
      </c>
      <c r="H2686" s="509">
        <v>0</v>
      </c>
      <c r="K2686" s="509">
        <v>0</v>
      </c>
    </row>
    <row r="2687" spans="1:11" s="509" customFormat="1">
      <c r="A2687" s="508" t="s">
        <v>557</v>
      </c>
      <c r="B2687" s="509" t="s">
        <v>1438</v>
      </c>
      <c r="C2687" s="509">
        <v>49</v>
      </c>
      <c r="D2687" s="509">
        <v>0</v>
      </c>
      <c r="E2687" s="509">
        <v>0</v>
      </c>
      <c r="G2687" s="509">
        <v>0</v>
      </c>
      <c r="H2687" s="509">
        <v>0</v>
      </c>
      <c r="K2687" s="509">
        <v>0</v>
      </c>
    </row>
    <row r="2688" spans="1:11" s="509" customFormat="1">
      <c r="A2688" s="508" t="s">
        <v>557</v>
      </c>
      <c r="B2688" s="509" t="s">
        <v>1438</v>
      </c>
      <c r="C2688" s="509">
        <v>50</v>
      </c>
      <c r="D2688" s="509">
        <v>0</v>
      </c>
      <c r="E2688" s="509">
        <v>0</v>
      </c>
      <c r="G2688" s="509">
        <v>0</v>
      </c>
      <c r="H2688" s="509">
        <v>0</v>
      </c>
      <c r="K2688" s="509">
        <v>0</v>
      </c>
    </row>
    <row r="2689" spans="1:11" s="509" customFormat="1">
      <c r="A2689" s="508" t="s">
        <v>557</v>
      </c>
      <c r="B2689" s="509" t="s">
        <v>1438</v>
      </c>
      <c r="C2689" s="509">
        <v>51</v>
      </c>
      <c r="D2689" s="509">
        <v>0</v>
      </c>
      <c r="E2689" s="509">
        <v>0</v>
      </c>
      <c r="G2689" s="509">
        <v>0</v>
      </c>
      <c r="H2689" s="509">
        <v>0</v>
      </c>
      <c r="K2689" s="509">
        <v>0</v>
      </c>
    </row>
    <row r="2690" spans="1:11" s="509" customFormat="1">
      <c r="A2690" s="508" t="s">
        <v>557</v>
      </c>
      <c r="B2690" s="509" t="s">
        <v>1438</v>
      </c>
      <c r="C2690" s="509" t="s">
        <v>1031</v>
      </c>
      <c r="D2690" s="509">
        <v>0</v>
      </c>
      <c r="E2690" s="509">
        <v>0</v>
      </c>
      <c r="G2690" s="509">
        <v>0</v>
      </c>
      <c r="H2690" s="509">
        <v>0</v>
      </c>
      <c r="K2690" s="509">
        <v>0</v>
      </c>
    </row>
    <row r="2691" spans="1:11" s="509" customFormat="1">
      <c r="A2691" s="508" t="s">
        <v>557</v>
      </c>
      <c r="B2691" s="509" t="s">
        <v>1438</v>
      </c>
      <c r="C2691" s="509" t="s">
        <v>1032</v>
      </c>
      <c r="D2691" s="509">
        <v>0</v>
      </c>
      <c r="E2691" s="509">
        <v>0</v>
      </c>
      <c r="G2691" s="509">
        <v>0</v>
      </c>
      <c r="H2691" s="509">
        <v>0</v>
      </c>
      <c r="K2691" s="509">
        <v>0</v>
      </c>
    </row>
    <row r="2692" spans="1:11" s="509" customFormat="1">
      <c r="A2692" s="508" t="s">
        <v>557</v>
      </c>
      <c r="B2692" s="509" t="s">
        <v>1438</v>
      </c>
      <c r="C2692" s="509">
        <v>52</v>
      </c>
      <c r="D2692" s="509">
        <v>0</v>
      </c>
      <c r="E2692" s="509">
        <v>0</v>
      </c>
      <c r="G2692" s="509">
        <v>1</v>
      </c>
      <c r="H2692" s="509">
        <v>0</v>
      </c>
      <c r="K2692" s="509">
        <v>1</v>
      </c>
    </row>
    <row r="2693" spans="1:11" s="509" customFormat="1">
      <c r="A2693" s="508" t="s">
        <v>557</v>
      </c>
      <c r="B2693" s="509" t="s">
        <v>1438</v>
      </c>
      <c r="C2693" s="509">
        <v>53</v>
      </c>
      <c r="D2693" s="509">
        <v>0</v>
      </c>
      <c r="E2693" s="509">
        <v>0</v>
      </c>
      <c r="G2693" s="509">
        <v>3</v>
      </c>
      <c r="H2693" s="509">
        <v>0</v>
      </c>
      <c r="K2693" s="509">
        <v>3</v>
      </c>
    </row>
    <row r="2694" spans="1:11" s="509" customFormat="1">
      <c r="A2694" s="508" t="s">
        <v>557</v>
      </c>
      <c r="B2694" s="509" t="s">
        <v>1438</v>
      </c>
      <c r="C2694" s="509">
        <v>54</v>
      </c>
      <c r="D2694" s="509">
        <v>0</v>
      </c>
      <c r="E2694" s="509">
        <v>0</v>
      </c>
      <c r="G2694" s="509">
        <v>3</v>
      </c>
      <c r="H2694" s="509">
        <v>0</v>
      </c>
      <c r="K2694" s="509">
        <v>3</v>
      </c>
    </row>
    <row r="2695" spans="1:11" s="509" customFormat="1">
      <c r="A2695" s="508" t="s">
        <v>557</v>
      </c>
      <c r="B2695" s="509" t="s">
        <v>1438</v>
      </c>
      <c r="C2695" s="509">
        <v>55</v>
      </c>
      <c r="D2695" s="509">
        <v>0</v>
      </c>
      <c r="E2695" s="509">
        <v>0</v>
      </c>
      <c r="G2695" s="509">
        <v>3</v>
      </c>
      <c r="H2695" s="509">
        <v>0</v>
      </c>
      <c r="K2695" s="509">
        <v>3</v>
      </c>
    </row>
    <row r="2696" spans="1:11" s="509" customFormat="1">
      <c r="A2696" s="508" t="s">
        <v>557</v>
      </c>
      <c r="B2696" s="509" t="s">
        <v>1438</v>
      </c>
      <c r="C2696" s="509">
        <v>56</v>
      </c>
      <c r="D2696" s="509">
        <v>0</v>
      </c>
      <c r="E2696" s="509">
        <v>0</v>
      </c>
      <c r="G2696" s="509">
        <v>0</v>
      </c>
      <c r="H2696" s="509">
        <v>0</v>
      </c>
      <c r="K2696" s="509">
        <v>0</v>
      </c>
    </row>
    <row r="2697" spans="1:11" s="509" customFormat="1">
      <c r="A2697" s="508" t="s">
        <v>557</v>
      </c>
      <c r="B2697" s="509" t="s">
        <v>1438</v>
      </c>
      <c r="C2697" s="509">
        <v>57</v>
      </c>
      <c r="D2697" s="509">
        <v>0</v>
      </c>
      <c r="E2697" s="509">
        <v>0</v>
      </c>
      <c r="G2697" s="509">
        <v>0</v>
      </c>
      <c r="H2697" s="509">
        <v>0</v>
      </c>
      <c r="K2697" s="509">
        <v>0</v>
      </c>
    </row>
    <row r="2698" spans="1:11" s="509" customFormat="1">
      <c r="A2698" s="508" t="s">
        <v>557</v>
      </c>
      <c r="B2698" s="509" t="s">
        <v>1438</v>
      </c>
      <c r="C2698" s="509">
        <v>58</v>
      </c>
      <c r="D2698" s="509">
        <v>0</v>
      </c>
      <c r="E2698" s="509">
        <v>0</v>
      </c>
      <c r="G2698" s="509">
        <v>0</v>
      </c>
      <c r="H2698" s="509">
        <v>0</v>
      </c>
      <c r="K2698" s="509">
        <v>0</v>
      </c>
    </row>
    <row r="2699" spans="1:11" s="509" customFormat="1">
      <c r="A2699" s="508" t="s">
        <v>557</v>
      </c>
      <c r="B2699" s="509" t="s">
        <v>1438</v>
      </c>
      <c r="C2699" s="509">
        <v>59</v>
      </c>
      <c r="D2699" s="509">
        <v>0</v>
      </c>
      <c r="E2699" s="509">
        <v>0</v>
      </c>
      <c r="G2699" s="509">
        <v>0</v>
      </c>
      <c r="H2699" s="509">
        <v>0</v>
      </c>
      <c r="K2699" s="509">
        <v>0</v>
      </c>
    </row>
    <row r="2700" spans="1:11" s="509" customFormat="1">
      <c r="A2700" s="508" t="s">
        <v>557</v>
      </c>
      <c r="B2700" s="509" t="s">
        <v>1438</v>
      </c>
      <c r="C2700" s="509">
        <v>60</v>
      </c>
      <c r="D2700" s="509">
        <v>0</v>
      </c>
      <c r="E2700" s="509">
        <v>0</v>
      </c>
      <c r="G2700" s="509">
        <v>0</v>
      </c>
      <c r="H2700" s="509">
        <v>0</v>
      </c>
      <c r="K2700" s="509">
        <v>0</v>
      </c>
    </row>
    <row r="2701" spans="1:11" s="509" customFormat="1">
      <c r="A2701" s="508" t="s">
        <v>557</v>
      </c>
      <c r="B2701" s="509" t="s">
        <v>1438</v>
      </c>
      <c r="C2701" s="509">
        <v>61</v>
      </c>
      <c r="D2701" s="509">
        <v>0</v>
      </c>
      <c r="E2701" s="509">
        <v>0</v>
      </c>
      <c r="G2701" s="509">
        <v>0</v>
      </c>
      <c r="H2701" s="509">
        <v>0</v>
      </c>
      <c r="K2701" s="509">
        <v>0</v>
      </c>
    </row>
    <row r="2702" spans="1:11" s="509" customFormat="1">
      <c r="A2702" s="508" t="s">
        <v>557</v>
      </c>
      <c r="B2702" s="509" t="s">
        <v>1438</v>
      </c>
      <c r="C2702" s="509">
        <v>62</v>
      </c>
      <c r="D2702" s="509">
        <v>0</v>
      </c>
      <c r="E2702" s="509">
        <v>0</v>
      </c>
      <c r="G2702" s="509">
        <v>0</v>
      </c>
      <c r="H2702" s="509">
        <v>0</v>
      </c>
      <c r="K2702" s="509">
        <v>0</v>
      </c>
    </row>
    <row r="2703" spans="1:11" s="509" customFormat="1">
      <c r="A2703" s="508" t="s">
        <v>557</v>
      </c>
      <c r="B2703" s="509" t="s">
        <v>1438</v>
      </c>
      <c r="C2703" s="509">
        <v>63</v>
      </c>
      <c r="D2703" s="509">
        <v>3</v>
      </c>
      <c r="E2703" s="509">
        <v>1</v>
      </c>
      <c r="G2703" s="509">
        <v>5</v>
      </c>
      <c r="H2703" s="509">
        <v>1</v>
      </c>
      <c r="K2703" s="509">
        <v>8</v>
      </c>
    </row>
    <row r="2704" spans="1:11" s="509" customFormat="1">
      <c r="A2704" s="508" t="s">
        <v>557</v>
      </c>
      <c r="B2704" s="509" t="s">
        <v>1438</v>
      </c>
      <c r="C2704" s="509" t="s">
        <v>1033</v>
      </c>
      <c r="D2704" s="509">
        <v>0</v>
      </c>
      <c r="E2704" s="509">
        <v>0</v>
      </c>
      <c r="G2704" s="509">
        <v>0</v>
      </c>
      <c r="H2704" s="509">
        <v>0</v>
      </c>
      <c r="K2704" s="509">
        <v>0</v>
      </c>
    </row>
    <row r="2705" spans="1:11" s="509" customFormat="1">
      <c r="A2705" s="508" t="s">
        <v>557</v>
      </c>
      <c r="B2705" s="509" t="s">
        <v>1438</v>
      </c>
      <c r="C2705" s="509" t="s">
        <v>1034</v>
      </c>
      <c r="D2705" s="509">
        <v>0</v>
      </c>
      <c r="E2705" s="509">
        <v>0</v>
      </c>
      <c r="G2705" s="509">
        <v>0</v>
      </c>
      <c r="H2705" s="509">
        <v>0</v>
      </c>
      <c r="K2705" s="509">
        <v>0</v>
      </c>
    </row>
    <row r="2706" spans="1:11" s="509" customFormat="1">
      <c r="A2706" s="508" t="s">
        <v>557</v>
      </c>
      <c r="B2706" s="509" t="s">
        <v>1438</v>
      </c>
      <c r="C2706" s="509">
        <v>64</v>
      </c>
      <c r="D2706" s="509">
        <v>0</v>
      </c>
      <c r="E2706" s="509">
        <v>0</v>
      </c>
      <c r="G2706" s="509">
        <v>0</v>
      </c>
      <c r="H2706" s="509">
        <v>0</v>
      </c>
      <c r="K2706" s="509">
        <v>0</v>
      </c>
    </row>
    <row r="2707" spans="1:11" s="509" customFormat="1">
      <c r="A2707" s="508" t="s">
        <v>557</v>
      </c>
      <c r="B2707" s="509" t="s">
        <v>1438</v>
      </c>
      <c r="C2707" s="509" t="s">
        <v>1035</v>
      </c>
      <c r="D2707" s="509">
        <v>0</v>
      </c>
      <c r="E2707" s="509">
        <v>0</v>
      </c>
      <c r="G2707" s="509">
        <v>2</v>
      </c>
      <c r="H2707" s="509">
        <v>0</v>
      </c>
      <c r="K2707" s="509">
        <v>2</v>
      </c>
    </row>
    <row r="2708" spans="1:11" s="509" customFormat="1">
      <c r="A2708" s="508" t="s">
        <v>557</v>
      </c>
      <c r="B2708" s="509" t="s">
        <v>1438</v>
      </c>
      <c r="C2708" s="509">
        <v>65</v>
      </c>
      <c r="D2708" s="509">
        <v>5</v>
      </c>
      <c r="E2708" s="509">
        <v>4</v>
      </c>
      <c r="G2708" s="509">
        <v>13</v>
      </c>
      <c r="H2708" s="509">
        <v>8</v>
      </c>
      <c r="K2708" s="509">
        <v>18</v>
      </c>
    </row>
    <row r="2709" spans="1:11" s="509" customFormat="1">
      <c r="A2709" s="508" t="s">
        <v>557</v>
      </c>
      <c r="B2709" s="509" t="s">
        <v>1438</v>
      </c>
      <c r="C2709" s="509">
        <v>66</v>
      </c>
      <c r="D2709" s="509">
        <v>1</v>
      </c>
      <c r="E2709" s="509">
        <v>1</v>
      </c>
      <c r="G2709" s="509">
        <v>2</v>
      </c>
      <c r="H2709" s="509">
        <v>2</v>
      </c>
      <c r="K2709" s="509">
        <v>3</v>
      </c>
    </row>
    <row r="2710" spans="1:11" s="509" customFormat="1">
      <c r="A2710" s="508" t="s">
        <v>557</v>
      </c>
      <c r="B2710" s="509" t="s">
        <v>1438</v>
      </c>
      <c r="C2710" s="509" t="s">
        <v>1036</v>
      </c>
      <c r="D2710" s="509">
        <v>0</v>
      </c>
      <c r="E2710" s="509">
        <v>0</v>
      </c>
      <c r="G2710" s="509">
        <v>0</v>
      </c>
      <c r="H2710" s="509">
        <v>0</v>
      </c>
      <c r="K2710" s="509">
        <v>0</v>
      </c>
    </row>
    <row r="2711" spans="1:11" s="509" customFormat="1">
      <c r="A2711" s="508" t="s">
        <v>557</v>
      </c>
      <c r="B2711" s="509" t="s">
        <v>1438</v>
      </c>
      <c r="C2711" s="509" t="s">
        <v>1037</v>
      </c>
      <c r="D2711" s="509">
        <v>1</v>
      </c>
      <c r="E2711" s="509">
        <v>0</v>
      </c>
      <c r="G2711" s="509">
        <v>80</v>
      </c>
      <c r="H2711" s="509">
        <v>0</v>
      </c>
      <c r="K2711" s="509">
        <v>81</v>
      </c>
    </row>
    <row r="2712" spans="1:11" s="509" customFormat="1">
      <c r="A2712" s="508" t="s">
        <v>557</v>
      </c>
      <c r="B2712" s="509" t="s">
        <v>1438</v>
      </c>
      <c r="C2712" s="509" t="s">
        <v>1038</v>
      </c>
      <c r="D2712" s="509">
        <v>2</v>
      </c>
      <c r="E2712" s="509">
        <v>0</v>
      </c>
      <c r="G2712" s="509">
        <v>5</v>
      </c>
      <c r="H2712" s="509">
        <v>0</v>
      </c>
      <c r="K2712" s="509">
        <v>7</v>
      </c>
    </row>
    <row r="2713" spans="1:11" s="509" customFormat="1">
      <c r="A2713" s="508" t="s">
        <v>557</v>
      </c>
      <c r="B2713" s="509" t="s">
        <v>1438</v>
      </c>
      <c r="C2713" s="509" t="s">
        <v>1039</v>
      </c>
      <c r="D2713" s="509">
        <v>2</v>
      </c>
      <c r="E2713" s="509">
        <v>0</v>
      </c>
      <c r="G2713" s="509">
        <v>2</v>
      </c>
      <c r="H2713" s="509">
        <v>0</v>
      </c>
      <c r="K2713" s="509">
        <v>4</v>
      </c>
    </row>
    <row r="2714" spans="1:11" s="509" customFormat="1">
      <c r="A2714" s="508" t="s">
        <v>557</v>
      </c>
      <c r="B2714" s="509" t="s">
        <v>1438</v>
      </c>
      <c r="C2714" s="509" t="s">
        <v>1040</v>
      </c>
      <c r="D2714" s="509">
        <v>2</v>
      </c>
      <c r="E2714" s="509">
        <v>0</v>
      </c>
      <c r="G2714" s="509">
        <v>5</v>
      </c>
      <c r="H2714" s="509">
        <v>0</v>
      </c>
      <c r="K2714" s="509">
        <v>7</v>
      </c>
    </row>
    <row r="2715" spans="1:11" s="509" customFormat="1">
      <c r="A2715" s="508" t="s">
        <v>557</v>
      </c>
      <c r="B2715" s="509" t="s">
        <v>1438</v>
      </c>
      <c r="C2715" s="509" t="s">
        <v>1041</v>
      </c>
      <c r="D2715" s="509">
        <v>0</v>
      </c>
      <c r="E2715" s="509">
        <v>0</v>
      </c>
      <c r="G2715" s="509">
        <v>0</v>
      </c>
      <c r="H2715" s="509">
        <v>0</v>
      </c>
      <c r="K2715" s="509">
        <v>0</v>
      </c>
    </row>
    <row r="2716" spans="1:11" s="509" customFormat="1">
      <c r="A2716" s="508" t="s">
        <v>557</v>
      </c>
      <c r="B2716" s="509" t="s">
        <v>1438</v>
      </c>
      <c r="C2716" s="509" t="s">
        <v>1042</v>
      </c>
      <c r="D2716" s="509">
        <v>0</v>
      </c>
      <c r="E2716" s="509">
        <v>0</v>
      </c>
      <c r="G2716" s="509">
        <v>0</v>
      </c>
      <c r="H2716" s="509">
        <v>0</v>
      </c>
      <c r="K2716" s="509">
        <v>0</v>
      </c>
    </row>
    <row r="2717" spans="1:11" s="509" customFormat="1">
      <c r="A2717" s="508" t="s">
        <v>557</v>
      </c>
      <c r="B2717" s="509" t="s">
        <v>1438</v>
      </c>
      <c r="C2717" s="509">
        <v>67</v>
      </c>
      <c r="D2717" s="509">
        <v>2</v>
      </c>
      <c r="E2717" s="509">
        <v>1</v>
      </c>
      <c r="G2717" s="509">
        <v>55</v>
      </c>
      <c r="H2717" s="509">
        <v>4</v>
      </c>
      <c r="K2717" s="509">
        <v>57</v>
      </c>
    </row>
    <row r="2718" spans="1:11" s="509" customFormat="1">
      <c r="A2718" s="508" t="s">
        <v>557</v>
      </c>
      <c r="B2718" s="509" t="s">
        <v>1438</v>
      </c>
      <c r="C2718" s="509">
        <v>68</v>
      </c>
      <c r="D2718" s="509">
        <v>0</v>
      </c>
      <c r="E2718" s="509">
        <v>0</v>
      </c>
      <c r="G2718" s="509">
        <v>6</v>
      </c>
      <c r="H2718" s="509">
        <v>2</v>
      </c>
      <c r="K2718" s="509">
        <v>6</v>
      </c>
    </row>
    <row r="2719" spans="1:11" s="509" customFormat="1">
      <c r="A2719" s="508" t="s">
        <v>557</v>
      </c>
      <c r="B2719" s="509" t="s">
        <v>1438</v>
      </c>
      <c r="C2719" s="509" t="s">
        <v>1043</v>
      </c>
      <c r="D2719" s="509">
        <v>1</v>
      </c>
      <c r="E2719" s="509">
        <v>0</v>
      </c>
      <c r="G2719" s="509">
        <v>2</v>
      </c>
      <c r="H2719" s="509">
        <v>1</v>
      </c>
      <c r="K2719" s="509">
        <v>3</v>
      </c>
    </row>
    <row r="2720" spans="1:11" s="509" customFormat="1">
      <c r="A2720" s="508" t="s">
        <v>557</v>
      </c>
      <c r="B2720" s="509" t="s">
        <v>1438</v>
      </c>
      <c r="C2720" s="509">
        <v>69</v>
      </c>
      <c r="D2720" s="509">
        <v>0</v>
      </c>
      <c r="E2720" s="509">
        <v>0</v>
      </c>
      <c r="G2720" s="509">
        <v>0</v>
      </c>
      <c r="H2720" s="509">
        <v>0</v>
      </c>
      <c r="K2720" s="509">
        <v>0</v>
      </c>
    </row>
    <row r="2721" spans="1:11" s="509" customFormat="1">
      <c r="A2721" s="508" t="s">
        <v>557</v>
      </c>
      <c r="B2721" s="509" t="s">
        <v>1438</v>
      </c>
      <c r="C2721" s="509" t="s">
        <v>1044</v>
      </c>
      <c r="D2721" s="509">
        <v>0</v>
      </c>
      <c r="E2721" s="509">
        <v>0</v>
      </c>
      <c r="G2721" s="509">
        <v>0</v>
      </c>
      <c r="H2721" s="509">
        <v>0</v>
      </c>
      <c r="K2721" s="509">
        <v>0</v>
      </c>
    </row>
    <row r="2722" spans="1:11" s="509" customFormat="1">
      <c r="A2722" s="508" t="s">
        <v>557</v>
      </c>
      <c r="B2722" s="509" t="s">
        <v>1438</v>
      </c>
      <c r="C2722" s="509" t="s">
        <v>1045</v>
      </c>
      <c r="G2722" s="509">
        <v>0</v>
      </c>
      <c r="H2722" s="509">
        <v>0</v>
      </c>
      <c r="K2722" s="509">
        <v>0</v>
      </c>
    </row>
    <row r="2723" spans="1:11" s="509" customFormat="1">
      <c r="A2723" s="508" t="s">
        <v>557</v>
      </c>
      <c r="B2723" s="509" t="s">
        <v>1438</v>
      </c>
      <c r="C2723" s="509">
        <v>70</v>
      </c>
      <c r="D2723" s="509">
        <v>0</v>
      </c>
      <c r="E2723" s="509">
        <v>0</v>
      </c>
      <c r="G2723" s="509">
        <v>0</v>
      </c>
      <c r="H2723" s="509">
        <v>0</v>
      </c>
      <c r="K2723" s="509">
        <v>0</v>
      </c>
    </row>
    <row r="2724" spans="1:11" s="509" customFormat="1">
      <c r="A2724" s="508" t="s">
        <v>557</v>
      </c>
      <c r="B2724" s="509" t="s">
        <v>1438</v>
      </c>
      <c r="C2724" s="509" t="s">
        <v>1046</v>
      </c>
      <c r="D2724" s="509">
        <v>0</v>
      </c>
      <c r="E2724" s="509">
        <v>0</v>
      </c>
      <c r="G2724" s="509">
        <v>6</v>
      </c>
      <c r="H2724" s="509">
        <v>0</v>
      </c>
      <c r="K2724" s="509">
        <v>6</v>
      </c>
    </row>
    <row r="2725" spans="1:11" s="509" customFormat="1">
      <c r="A2725" s="508" t="s">
        <v>557</v>
      </c>
      <c r="B2725" s="509" t="s">
        <v>1438</v>
      </c>
      <c r="C2725" s="509">
        <v>71</v>
      </c>
      <c r="D2725" s="509">
        <v>1</v>
      </c>
      <c r="E2725" s="509">
        <v>0</v>
      </c>
      <c r="G2725" s="509">
        <v>124</v>
      </c>
      <c r="H2725" s="509">
        <v>0</v>
      </c>
      <c r="K2725" s="509">
        <v>125</v>
      </c>
    </row>
    <row r="2726" spans="1:11" s="509" customFormat="1">
      <c r="A2726" s="508" t="s">
        <v>557</v>
      </c>
      <c r="B2726" s="509" t="s">
        <v>1438</v>
      </c>
      <c r="C2726" s="509" t="s">
        <v>1047</v>
      </c>
      <c r="D2726" s="509">
        <v>2</v>
      </c>
      <c r="E2726" s="509">
        <v>2</v>
      </c>
      <c r="G2726" s="509">
        <v>32</v>
      </c>
      <c r="H2726" s="509">
        <v>19</v>
      </c>
      <c r="K2726" s="509">
        <v>34</v>
      </c>
    </row>
    <row r="2727" spans="1:11" s="509" customFormat="1">
      <c r="A2727" s="508" t="s">
        <v>557</v>
      </c>
      <c r="B2727" s="509" t="s">
        <v>1438</v>
      </c>
      <c r="C2727" s="509" t="s">
        <v>1048</v>
      </c>
      <c r="D2727" s="509">
        <v>1</v>
      </c>
      <c r="E2727" s="509">
        <v>0</v>
      </c>
      <c r="G2727" s="509">
        <v>1</v>
      </c>
      <c r="H2727" s="509">
        <v>0</v>
      </c>
      <c r="K2727" s="509">
        <v>2</v>
      </c>
    </row>
    <row r="2728" spans="1:11" s="509" customFormat="1">
      <c r="A2728" s="508" t="s">
        <v>557</v>
      </c>
      <c r="B2728" s="509" t="s">
        <v>1438</v>
      </c>
      <c r="C2728" s="509" t="s">
        <v>1049</v>
      </c>
      <c r="D2728" s="509">
        <v>1</v>
      </c>
      <c r="E2728" s="509">
        <v>0</v>
      </c>
      <c r="G2728" s="509">
        <v>1</v>
      </c>
      <c r="H2728" s="509">
        <v>0</v>
      </c>
      <c r="K2728" s="509">
        <v>2</v>
      </c>
    </row>
    <row r="2729" spans="1:11" s="509" customFormat="1">
      <c r="A2729" s="508" t="s">
        <v>557</v>
      </c>
      <c r="B2729" s="509" t="s">
        <v>1438</v>
      </c>
      <c r="C2729" s="509" t="s">
        <v>1050</v>
      </c>
      <c r="D2729" s="509">
        <v>0</v>
      </c>
      <c r="E2729" s="509">
        <v>0</v>
      </c>
      <c r="G2729" s="509">
        <v>1</v>
      </c>
      <c r="H2729" s="509">
        <v>1</v>
      </c>
      <c r="K2729" s="509">
        <v>1</v>
      </c>
    </row>
    <row r="2730" spans="1:11" s="509" customFormat="1">
      <c r="A2730" s="508" t="s">
        <v>557</v>
      </c>
      <c r="B2730" s="509" t="s">
        <v>1438</v>
      </c>
      <c r="C2730" s="509" t="s">
        <v>1051</v>
      </c>
      <c r="D2730" s="509">
        <v>0</v>
      </c>
      <c r="E2730" s="509">
        <v>0</v>
      </c>
      <c r="G2730" s="509">
        <v>0</v>
      </c>
      <c r="H2730" s="509">
        <v>0</v>
      </c>
      <c r="K2730" s="509">
        <v>0</v>
      </c>
    </row>
    <row r="2731" spans="1:11" s="509" customFormat="1">
      <c r="A2731" s="508" t="s">
        <v>557</v>
      </c>
      <c r="B2731" s="509" t="s">
        <v>1438</v>
      </c>
      <c r="C2731" s="509">
        <v>72</v>
      </c>
      <c r="D2731" s="509">
        <v>39</v>
      </c>
      <c r="E2731" s="509">
        <v>0</v>
      </c>
      <c r="G2731" s="509">
        <v>4</v>
      </c>
      <c r="H2731" s="509">
        <v>0</v>
      </c>
      <c r="K2731" s="509">
        <v>43</v>
      </c>
    </row>
    <row r="2732" spans="1:11" s="509" customFormat="1">
      <c r="A2732" s="508" t="s">
        <v>557</v>
      </c>
      <c r="B2732" s="509" t="s">
        <v>1438</v>
      </c>
      <c r="C2732" s="509">
        <v>73</v>
      </c>
      <c r="D2732" s="509">
        <v>2</v>
      </c>
      <c r="E2732" s="509">
        <v>0</v>
      </c>
      <c r="G2732" s="509">
        <v>0</v>
      </c>
      <c r="H2732" s="509">
        <v>0</v>
      </c>
      <c r="K2732" s="509">
        <v>2</v>
      </c>
    </row>
    <row r="2733" spans="1:11" s="509" customFormat="1">
      <c r="A2733" s="508" t="s">
        <v>557</v>
      </c>
      <c r="B2733" s="509" t="s">
        <v>1438</v>
      </c>
      <c r="C2733" s="509">
        <v>74</v>
      </c>
      <c r="D2733" s="509">
        <v>1</v>
      </c>
      <c r="E2733" s="509">
        <v>0</v>
      </c>
      <c r="G2733" s="509">
        <v>0</v>
      </c>
      <c r="H2733" s="509">
        <v>0</v>
      </c>
      <c r="K2733" s="509">
        <v>1</v>
      </c>
    </row>
    <row r="2734" spans="1:11" s="509" customFormat="1">
      <c r="A2734" s="508" t="s">
        <v>557</v>
      </c>
      <c r="B2734" s="509" t="s">
        <v>1438</v>
      </c>
      <c r="C2734" s="509" t="s">
        <v>4570</v>
      </c>
      <c r="K2734" s="509">
        <v>0</v>
      </c>
    </row>
    <row r="2735" spans="1:11" s="509" customFormat="1">
      <c r="A2735" s="508" t="s">
        <v>557</v>
      </c>
      <c r="B2735" s="509" t="s">
        <v>1438</v>
      </c>
      <c r="C2735" s="509" t="s">
        <v>4571</v>
      </c>
      <c r="D2735" s="509">
        <v>95</v>
      </c>
      <c r="E2735" s="509">
        <v>12</v>
      </c>
      <c r="F2735" s="509">
        <v>0</v>
      </c>
      <c r="G2735" s="509">
        <v>558</v>
      </c>
      <c r="H2735" s="509">
        <v>39</v>
      </c>
      <c r="I2735" s="509">
        <v>0</v>
      </c>
      <c r="J2735" s="509">
        <v>4</v>
      </c>
      <c r="K2735" s="509">
        <v>653</v>
      </c>
    </row>
    <row r="2736" spans="1:11" s="509" customFormat="1">
      <c r="A2736" s="508" t="s">
        <v>558</v>
      </c>
      <c r="B2736" s="509" t="s">
        <v>331</v>
      </c>
      <c r="C2736" s="509">
        <v>1</v>
      </c>
      <c r="D2736" s="509">
        <v>0</v>
      </c>
      <c r="E2736" s="509">
        <v>0</v>
      </c>
      <c r="G2736" s="509">
        <v>0</v>
      </c>
      <c r="H2736" s="509">
        <v>0</v>
      </c>
      <c r="K2736" s="509">
        <v>0</v>
      </c>
    </row>
    <row r="2737" spans="1:11" s="509" customFormat="1">
      <c r="A2737" s="508" t="s">
        <v>558</v>
      </c>
      <c r="B2737" s="509" t="s">
        <v>331</v>
      </c>
      <c r="C2737" s="509" t="s">
        <v>1023</v>
      </c>
      <c r="D2737" s="509">
        <v>0</v>
      </c>
      <c r="E2737" s="509">
        <v>0</v>
      </c>
      <c r="G2737" s="509">
        <v>41</v>
      </c>
      <c r="H2737" s="509">
        <v>0</v>
      </c>
      <c r="K2737" s="509">
        <v>41</v>
      </c>
    </row>
    <row r="2738" spans="1:11" s="509" customFormat="1">
      <c r="A2738" s="508" t="s">
        <v>558</v>
      </c>
      <c r="B2738" s="509" t="s">
        <v>331</v>
      </c>
      <c r="C2738" s="509">
        <v>2</v>
      </c>
      <c r="D2738" s="509">
        <v>8</v>
      </c>
      <c r="E2738" s="509">
        <v>2</v>
      </c>
      <c r="G2738" s="509">
        <v>6</v>
      </c>
      <c r="H2738" s="509">
        <v>3</v>
      </c>
      <c r="K2738" s="509">
        <v>14</v>
      </c>
    </row>
    <row r="2739" spans="1:11" s="509" customFormat="1">
      <c r="A2739" s="508" t="s">
        <v>558</v>
      </c>
      <c r="B2739" s="509" t="s">
        <v>331</v>
      </c>
      <c r="C2739" s="509">
        <v>3</v>
      </c>
      <c r="D2739" s="509">
        <v>0</v>
      </c>
      <c r="E2739" s="509">
        <v>0</v>
      </c>
      <c r="G2739" s="509">
        <v>0</v>
      </c>
      <c r="H2739" s="509">
        <v>0</v>
      </c>
      <c r="K2739" s="509">
        <v>0</v>
      </c>
    </row>
    <row r="2740" spans="1:11" s="509" customFormat="1">
      <c r="A2740" s="508" t="s">
        <v>558</v>
      </c>
      <c r="B2740" s="509" t="s">
        <v>331</v>
      </c>
      <c r="C2740" s="509">
        <v>4</v>
      </c>
      <c r="D2740" s="509">
        <v>1</v>
      </c>
      <c r="E2740" s="509">
        <v>0</v>
      </c>
      <c r="G2740" s="509">
        <v>7</v>
      </c>
      <c r="H2740" s="509">
        <v>0</v>
      </c>
      <c r="K2740" s="509">
        <v>8</v>
      </c>
    </row>
    <row r="2741" spans="1:11" s="509" customFormat="1">
      <c r="A2741" s="508" t="s">
        <v>558</v>
      </c>
      <c r="B2741" s="509" t="s">
        <v>331</v>
      </c>
      <c r="C2741" s="509">
        <v>5</v>
      </c>
      <c r="D2741" s="509">
        <v>0</v>
      </c>
      <c r="E2741" s="509">
        <v>0</v>
      </c>
      <c r="G2741" s="509">
        <v>0</v>
      </c>
      <c r="H2741" s="509">
        <v>0</v>
      </c>
      <c r="K2741" s="509">
        <v>0</v>
      </c>
    </row>
    <row r="2742" spans="1:11" s="509" customFormat="1">
      <c r="A2742" s="508" t="s">
        <v>558</v>
      </c>
      <c r="B2742" s="509" t="s">
        <v>331</v>
      </c>
      <c r="C2742" s="509">
        <v>6</v>
      </c>
      <c r="D2742" s="509">
        <v>0</v>
      </c>
      <c r="E2742" s="509">
        <v>0</v>
      </c>
      <c r="G2742" s="509">
        <v>0</v>
      </c>
      <c r="H2742" s="509">
        <v>0</v>
      </c>
      <c r="K2742" s="509">
        <v>0</v>
      </c>
    </row>
    <row r="2743" spans="1:11" s="509" customFormat="1">
      <c r="A2743" s="508" t="s">
        <v>558</v>
      </c>
      <c r="B2743" s="509" t="s">
        <v>331</v>
      </c>
      <c r="C2743" s="509">
        <v>7</v>
      </c>
      <c r="D2743" s="509">
        <v>0</v>
      </c>
      <c r="E2743" s="509">
        <v>0</v>
      </c>
      <c r="G2743" s="509">
        <v>0</v>
      </c>
      <c r="H2743" s="509">
        <v>0</v>
      </c>
      <c r="K2743" s="509">
        <v>0</v>
      </c>
    </row>
    <row r="2744" spans="1:11" s="509" customFormat="1">
      <c r="A2744" s="508" t="s">
        <v>558</v>
      </c>
      <c r="B2744" s="509" t="s">
        <v>331</v>
      </c>
      <c r="C2744" s="509">
        <v>8</v>
      </c>
      <c r="D2744" s="509">
        <v>0</v>
      </c>
      <c r="E2744" s="509">
        <v>0</v>
      </c>
      <c r="G2744" s="509">
        <v>0</v>
      </c>
      <c r="H2744" s="509">
        <v>0</v>
      </c>
      <c r="K2744" s="509">
        <v>0</v>
      </c>
    </row>
    <row r="2745" spans="1:11" s="509" customFormat="1">
      <c r="A2745" s="508" t="s">
        <v>558</v>
      </c>
      <c r="B2745" s="509" t="s">
        <v>331</v>
      </c>
      <c r="C2745" s="509">
        <v>9</v>
      </c>
      <c r="D2745" s="509">
        <v>0</v>
      </c>
      <c r="E2745" s="509">
        <v>0</v>
      </c>
      <c r="G2745" s="509">
        <v>0</v>
      </c>
      <c r="H2745" s="509">
        <v>0</v>
      </c>
      <c r="K2745" s="509">
        <v>0</v>
      </c>
    </row>
    <row r="2746" spans="1:11" s="509" customFormat="1">
      <c r="A2746" s="508" t="s">
        <v>558</v>
      </c>
      <c r="B2746" s="509" t="s">
        <v>331</v>
      </c>
      <c r="C2746" s="509">
        <v>10</v>
      </c>
      <c r="D2746" s="509">
        <v>3</v>
      </c>
      <c r="E2746" s="509">
        <v>0</v>
      </c>
      <c r="G2746" s="509">
        <v>3</v>
      </c>
      <c r="H2746" s="509">
        <v>0</v>
      </c>
      <c r="K2746" s="509">
        <v>6</v>
      </c>
    </row>
    <row r="2747" spans="1:11" s="509" customFormat="1">
      <c r="A2747" s="508" t="s">
        <v>558</v>
      </c>
      <c r="B2747" s="509" t="s">
        <v>331</v>
      </c>
      <c r="C2747" s="509">
        <v>11</v>
      </c>
      <c r="D2747" s="509">
        <v>0</v>
      </c>
      <c r="E2747" s="509">
        <v>0</v>
      </c>
      <c r="G2747" s="509">
        <v>1</v>
      </c>
      <c r="H2747" s="509">
        <v>0</v>
      </c>
      <c r="K2747" s="509">
        <v>1</v>
      </c>
    </row>
    <row r="2748" spans="1:11" s="509" customFormat="1">
      <c r="A2748" s="508" t="s">
        <v>558</v>
      </c>
      <c r="B2748" s="509" t="s">
        <v>331</v>
      </c>
      <c r="C2748" s="509">
        <v>12</v>
      </c>
      <c r="D2748" s="509">
        <v>0</v>
      </c>
      <c r="E2748" s="509">
        <v>0</v>
      </c>
      <c r="G2748" s="509">
        <v>2</v>
      </c>
      <c r="H2748" s="509">
        <v>0</v>
      </c>
      <c r="K2748" s="509">
        <v>2</v>
      </c>
    </row>
    <row r="2749" spans="1:11" s="509" customFormat="1">
      <c r="A2749" s="508" t="s">
        <v>558</v>
      </c>
      <c r="B2749" s="509" t="s">
        <v>331</v>
      </c>
      <c r="C2749" s="509">
        <v>13</v>
      </c>
      <c r="D2749" s="509">
        <v>0</v>
      </c>
      <c r="E2749" s="509">
        <v>0</v>
      </c>
      <c r="G2749" s="509">
        <v>0</v>
      </c>
      <c r="H2749" s="509">
        <v>0</v>
      </c>
      <c r="K2749" s="509">
        <v>0</v>
      </c>
    </row>
    <row r="2750" spans="1:11" s="509" customFormat="1">
      <c r="A2750" s="508" t="s">
        <v>558</v>
      </c>
      <c r="B2750" s="509" t="s">
        <v>331</v>
      </c>
      <c r="C2750" s="509">
        <v>14</v>
      </c>
      <c r="D2750" s="509">
        <v>0</v>
      </c>
      <c r="E2750" s="509">
        <v>0</v>
      </c>
      <c r="G2750" s="509">
        <v>0</v>
      </c>
      <c r="H2750" s="509">
        <v>0</v>
      </c>
      <c r="K2750" s="509">
        <v>0</v>
      </c>
    </row>
    <row r="2751" spans="1:11" s="509" customFormat="1">
      <c r="A2751" s="508" t="s">
        <v>558</v>
      </c>
      <c r="B2751" s="509" t="s">
        <v>331</v>
      </c>
      <c r="C2751" s="509">
        <v>15</v>
      </c>
      <c r="D2751" s="509">
        <v>1</v>
      </c>
      <c r="E2751" s="509">
        <v>1</v>
      </c>
      <c r="G2751" s="509">
        <v>0</v>
      </c>
      <c r="H2751" s="509">
        <v>0</v>
      </c>
      <c r="K2751" s="509">
        <v>1</v>
      </c>
    </row>
    <row r="2752" spans="1:11" s="509" customFormat="1">
      <c r="A2752" s="508" t="s">
        <v>558</v>
      </c>
      <c r="B2752" s="509" t="s">
        <v>331</v>
      </c>
      <c r="C2752" s="509">
        <v>16</v>
      </c>
      <c r="D2752" s="509">
        <v>0</v>
      </c>
      <c r="E2752" s="509">
        <v>0</v>
      </c>
      <c r="G2752" s="509">
        <v>1</v>
      </c>
      <c r="H2752" s="509">
        <v>0</v>
      </c>
      <c r="K2752" s="509">
        <v>1</v>
      </c>
    </row>
    <row r="2753" spans="1:11" s="509" customFormat="1">
      <c r="A2753" s="508" t="s">
        <v>558</v>
      </c>
      <c r="B2753" s="509" t="s">
        <v>331</v>
      </c>
      <c r="C2753" s="509">
        <v>17</v>
      </c>
      <c r="D2753" s="509">
        <v>1</v>
      </c>
      <c r="E2753" s="509">
        <v>0</v>
      </c>
      <c r="G2753" s="509">
        <v>14</v>
      </c>
      <c r="H2753" s="509">
        <v>0</v>
      </c>
      <c r="K2753" s="509">
        <v>15</v>
      </c>
    </row>
    <row r="2754" spans="1:11" s="509" customFormat="1">
      <c r="A2754" s="508" t="s">
        <v>558</v>
      </c>
      <c r="B2754" s="509" t="s">
        <v>331</v>
      </c>
      <c r="C2754" s="509">
        <v>18</v>
      </c>
      <c r="D2754" s="509">
        <v>0</v>
      </c>
      <c r="E2754" s="509">
        <v>0</v>
      </c>
      <c r="G2754" s="509">
        <v>0</v>
      </c>
      <c r="H2754" s="509">
        <v>0</v>
      </c>
      <c r="K2754" s="509">
        <v>0</v>
      </c>
    </row>
    <row r="2755" spans="1:11" s="509" customFormat="1">
      <c r="A2755" s="508" t="s">
        <v>558</v>
      </c>
      <c r="B2755" s="509" t="s">
        <v>331</v>
      </c>
      <c r="C2755" s="509" t="s">
        <v>1024</v>
      </c>
      <c r="D2755" s="509">
        <v>0</v>
      </c>
      <c r="E2755" s="509">
        <v>0</v>
      </c>
      <c r="G2755" s="509">
        <v>4</v>
      </c>
      <c r="H2755" s="509">
        <v>0</v>
      </c>
      <c r="K2755" s="509">
        <v>4</v>
      </c>
    </row>
    <row r="2756" spans="1:11" s="509" customFormat="1">
      <c r="A2756" s="508" t="s">
        <v>558</v>
      </c>
      <c r="B2756" s="509" t="s">
        <v>331</v>
      </c>
      <c r="C2756" s="509" t="s">
        <v>1025</v>
      </c>
      <c r="D2756" s="509">
        <v>0</v>
      </c>
      <c r="E2756" s="509">
        <v>0</v>
      </c>
      <c r="G2756" s="509">
        <v>0</v>
      </c>
      <c r="H2756" s="509">
        <v>0</v>
      </c>
      <c r="K2756" s="509">
        <v>0</v>
      </c>
    </row>
    <row r="2757" spans="1:11" s="509" customFormat="1">
      <c r="A2757" s="508" t="s">
        <v>558</v>
      </c>
      <c r="B2757" s="509" t="s">
        <v>331</v>
      </c>
      <c r="C2757" s="509">
        <v>19</v>
      </c>
      <c r="D2757" s="509">
        <v>0</v>
      </c>
      <c r="E2757" s="509">
        <v>0</v>
      </c>
      <c r="G2757" s="509">
        <v>0</v>
      </c>
      <c r="H2757" s="509">
        <v>0</v>
      </c>
      <c r="K2757" s="509">
        <v>0</v>
      </c>
    </row>
    <row r="2758" spans="1:11" s="509" customFormat="1">
      <c r="A2758" s="508" t="s">
        <v>558</v>
      </c>
      <c r="B2758" s="509" t="s">
        <v>331</v>
      </c>
      <c r="C2758" s="509">
        <v>20</v>
      </c>
      <c r="D2758" s="509">
        <v>0</v>
      </c>
      <c r="E2758" s="509">
        <v>0</v>
      </c>
      <c r="G2758" s="509">
        <v>0</v>
      </c>
      <c r="H2758" s="509">
        <v>0</v>
      </c>
      <c r="K2758" s="509">
        <v>0</v>
      </c>
    </row>
    <row r="2759" spans="1:11" s="509" customFormat="1">
      <c r="A2759" s="508" t="s">
        <v>558</v>
      </c>
      <c r="B2759" s="509" t="s">
        <v>331</v>
      </c>
      <c r="C2759" s="509">
        <v>21</v>
      </c>
      <c r="D2759" s="509">
        <v>0</v>
      </c>
      <c r="E2759" s="509">
        <v>0</v>
      </c>
      <c r="G2759" s="509">
        <v>0</v>
      </c>
      <c r="H2759" s="509">
        <v>0</v>
      </c>
      <c r="K2759" s="509">
        <v>0</v>
      </c>
    </row>
    <row r="2760" spans="1:11" s="509" customFormat="1">
      <c r="A2760" s="508" t="s">
        <v>558</v>
      </c>
      <c r="B2760" s="509" t="s">
        <v>331</v>
      </c>
      <c r="C2760" s="509" t="s">
        <v>1026</v>
      </c>
      <c r="D2760" s="509">
        <v>0</v>
      </c>
      <c r="E2760" s="509">
        <v>0</v>
      </c>
      <c r="G2760" s="509">
        <v>0</v>
      </c>
      <c r="H2760" s="509">
        <v>0</v>
      </c>
      <c r="K2760" s="509">
        <v>0</v>
      </c>
    </row>
    <row r="2761" spans="1:11" s="509" customFormat="1">
      <c r="A2761" s="508" t="s">
        <v>558</v>
      </c>
      <c r="B2761" s="509" t="s">
        <v>331</v>
      </c>
      <c r="C2761" s="509" t="s">
        <v>1027</v>
      </c>
      <c r="D2761" s="509">
        <v>0</v>
      </c>
      <c r="E2761" s="509">
        <v>0</v>
      </c>
      <c r="G2761" s="509">
        <v>0</v>
      </c>
      <c r="H2761" s="509">
        <v>0</v>
      </c>
      <c r="K2761" s="509">
        <v>0</v>
      </c>
    </row>
    <row r="2762" spans="1:11" s="509" customFormat="1">
      <c r="A2762" s="508" t="s">
        <v>558</v>
      </c>
      <c r="B2762" s="509" t="s">
        <v>331</v>
      </c>
      <c r="C2762" s="509" t="s">
        <v>1028</v>
      </c>
      <c r="D2762" s="509">
        <v>0</v>
      </c>
      <c r="E2762" s="509">
        <v>0</v>
      </c>
      <c r="G2762" s="509">
        <v>0</v>
      </c>
      <c r="H2762" s="509">
        <v>0</v>
      </c>
      <c r="K2762" s="509">
        <v>0</v>
      </c>
    </row>
    <row r="2763" spans="1:11" s="509" customFormat="1">
      <c r="A2763" s="508" t="s">
        <v>558</v>
      </c>
      <c r="B2763" s="509" t="s">
        <v>331</v>
      </c>
      <c r="C2763" s="509">
        <v>22</v>
      </c>
      <c r="D2763" s="509">
        <v>0</v>
      </c>
      <c r="E2763" s="509">
        <v>0</v>
      </c>
      <c r="G2763" s="509">
        <v>0</v>
      </c>
      <c r="H2763" s="509">
        <v>0</v>
      </c>
      <c r="K2763" s="509">
        <v>0</v>
      </c>
    </row>
    <row r="2764" spans="1:11" s="509" customFormat="1">
      <c r="A2764" s="508" t="s">
        <v>558</v>
      </c>
      <c r="B2764" s="509" t="s">
        <v>331</v>
      </c>
      <c r="C2764" s="509">
        <v>23</v>
      </c>
      <c r="D2764" s="509">
        <v>0</v>
      </c>
      <c r="E2764" s="509">
        <v>0</v>
      </c>
      <c r="G2764" s="509">
        <v>0</v>
      </c>
      <c r="H2764" s="509">
        <v>0</v>
      </c>
      <c r="K2764" s="509">
        <v>0</v>
      </c>
    </row>
    <row r="2765" spans="1:11" s="509" customFormat="1">
      <c r="A2765" s="508" t="s">
        <v>558</v>
      </c>
      <c r="B2765" s="509" t="s">
        <v>331</v>
      </c>
      <c r="C2765" s="509" t="s">
        <v>1029</v>
      </c>
      <c r="D2765" s="509">
        <v>0</v>
      </c>
      <c r="E2765" s="509">
        <v>0</v>
      </c>
      <c r="G2765" s="509">
        <v>0</v>
      </c>
      <c r="H2765" s="509">
        <v>0</v>
      </c>
      <c r="K2765" s="509">
        <v>0</v>
      </c>
    </row>
    <row r="2766" spans="1:11" s="509" customFormat="1">
      <c r="A2766" s="508" t="s">
        <v>558</v>
      </c>
      <c r="B2766" s="509" t="s">
        <v>331</v>
      </c>
      <c r="C2766" s="509">
        <v>24</v>
      </c>
      <c r="D2766" s="509">
        <v>0</v>
      </c>
      <c r="E2766" s="509">
        <v>0</v>
      </c>
      <c r="G2766" s="509">
        <v>0</v>
      </c>
      <c r="H2766" s="509">
        <v>0</v>
      </c>
      <c r="K2766" s="509">
        <v>0</v>
      </c>
    </row>
    <row r="2767" spans="1:11" s="509" customFormat="1">
      <c r="A2767" s="508" t="s">
        <v>558</v>
      </c>
      <c r="B2767" s="509" t="s">
        <v>331</v>
      </c>
      <c r="C2767" s="509">
        <v>25</v>
      </c>
      <c r="D2767" s="509">
        <v>0</v>
      </c>
      <c r="E2767" s="509">
        <v>0</v>
      </c>
      <c r="G2767" s="509">
        <v>0</v>
      </c>
      <c r="H2767" s="509">
        <v>0</v>
      </c>
    </row>
    <row r="2768" spans="1:11" s="509" customFormat="1">
      <c r="A2768" s="508" t="s">
        <v>558</v>
      </c>
      <c r="B2768" s="509" t="s">
        <v>331</v>
      </c>
      <c r="C2768" s="509">
        <v>26</v>
      </c>
      <c r="D2768" s="509">
        <v>0</v>
      </c>
      <c r="E2768" s="509">
        <v>0</v>
      </c>
      <c r="G2768" s="509">
        <v>0</v>
      </c>
      <c r="H2768" s="509">
        <v>0</v>
      </c>
      <c r="K2768" s="509">
        <v>0</v>
      </c>
    </row>
    <row r="2769" spans="1:11" s="509" customFormat="1">
      <c r="A2769" s="508" t="s">
        <v>558</v>
      </c>
      <c r="B2769" s="509" t="s">
        <v>331</v>
      </c>
      <c r="C2769" s="509">
        <v>27</v>
      </c>
      <c r="D2769" s="509">
        <v>0</v>
      </c>
      <c r="E2769" s="509">
        <v>0</v>
      </c>
      <c r="G2769" s="509">
        <v>2</v>
      </c>
      <c r="H2769" s="509">
        <v>1</v>
      </c>
      <c r="K2769" s="509">
        <v>2</v>
      </c>
    </row>
    <row r="2770" spans="1:11" s="509" customFormat="1">
      <c r="A2770" s="508" t="s">
        <v>558</v>
      </c>
      <c r="B2770" s="509" t="s">
        <v>331</v>
      </c>
      <c r="C2770" s="509">
        <v>28</v>
      </c>
      <c r="D2770" s="509">
        <v>0</v>
      </c>
      <c r="E2770" s="509">
        <v>0</v>
      </c>
      <c r="G2770" s="509">
        <v>0</v>
      </c>
      <c r="H2770" s="509">
        <v>0</v>
      </c>
      <c r="K2770" s="509">
        <v>0</v>
      </c>
    </row>
    <row r="2771" spans="1:11" s="509" customFormat="1">
      <c r="A2771" s="508" t="s">
        <v>558</v>
      </c>
      <c r="B2771" s="509" t="s">
        <v>331</v>
      </c>
      <c r="C2771" s="509">
        <v>29</v>
      </c>
      <c r="D2771" s="509">
        <v>0</v>
      </c>
      <c r="E2771" s="509">
        <v>0</v>
      </c>
      <c r="G2771" s="509">
        <v>0</v>
      </c>
      <c r="H2771" s="509">
        <v>0</v>
      </c>
      <c r="K2771" s="509">
        <v>0</v>
      </c>
    </row>
    <row r="2772" spans="1:11" s="509" customFormat="1">
      <c r="A2772" s="508" t="s">
        <v>558</v>
      </c>
      <c r="B2772" s="509" t="s">
        <v>331</v>
      </c>
      <c r="C2772" s="509">
        <v>30</v>
      </c>
      <c r="D2772" s="509">
        <v>0</v>
      </c>
      <c r="E2772" s="509">
        <v>0</v>
      </c>
      <c r="G2772" s="509">
        <v>0</v>
      </c>
      <c r="H2772" s="509">
        <v>0</v>
      </c>
      <c r="K2772" s="509">
        <v>0</v>
      </c>
    </row>
    <row r="2773" spans="1:11" s="509" customFormat="1">
      <c r="A2773" s="508" t="s">
        <v>558</v>
      </c>
      <c r="B2773" s="509" t="s">
        <v>331</v>
      </c>
      <c r="C2773" s="509">
        <v>31</v>
      </c>
      <c r="D2773" s="509">
        <v>0</v>
      </c>
      <c r="E2773" s="509">
        <v>0</v>
      </c>
      <c r="G2773" s="509">
        <v>0</v>
      </c>
      <c r="H2773" s="509">
        <v>0</v>
      </c>
      <c r="K2773" s="509">
        <v>0</v>
      </c>
    </row>
    <row r="2774" spans="1:11" s="509" customFormat="1">
      <c r="A2774" s="508" t="s">
        <v>558</v>
      </c>
      <c r="B2774" s="509" t="s">
        <v>331</v>
      </c>
      <c r="C2774" s="509">
        <v>32</v>
      </c>
      <c r="D2774" s="509">
        <v>0</v>
      </c>
      <c r="E2774" s="509">
        <v>0</v>
      </c>
      <c r="G2774" s="509">
        <v>0</v>
      </c>
      <c r="H2774" s="509">
        <v>0</v>
      </c>
      <c r="K2774" s="509">
        <v>0</v>
      </c>
    </row>
    <row r="2775" spans="1:11" s="509" customFormat="1">
      <c r="A2775" s="508" t="s">
        <v>558</v>
      </c>
      <c r="B2775" s="509" t="s">
        <v>331</v>
      </c>
      <c r="C2775" s="509">
        <v>33</v>
      </c>
      <c r="D2775" s="509">
        <v>0</v>
      </c>
      <c r="E2775" s="509">
        <v>0</v>
      </c>
      <c r="G2775" s="509">
        <v>1</v>
      </c>
      <c r="H2775" s="509">
        <v>1</v>
      </c>
      <c r="K2775" s="509">
        <v>1</v>
      </c>
    </row>
    <row r="2776" spans="1:11" s="509" customFormat="1">
      <c r="A2776" s="508" t="s">
        <v>558</v>
      </c>
      <c r="B2776" s="509" t="s">
        <v>331</v>
      </c>
      <c r="C2776" s="509">
        <v>34</v>
      </c>
      <c r="D2776" s="509">
        <v>0</v>
      </c>
      <c r="E2776" s="509">
        <v>0</v>
      </c>
      <c r="G2776" s="509">
        <v>0</v>
      </c>
      <c r="H2776" s="509">
        <v>0</v>
      </c>
      <c r="K2776" s="509">
        <v>0</v>
      </c>
    </row>
    <row r="2777" spans="1:11" s="509" customFormat="1">
      <c r="A2777" s="508" t="s">
        <v>558</v>
      </c>
      <c r="B2777" s="509" t="s">
        <v>331</v>
      </c>
      <c r="C2777" s="509">
        <v>35</v>
      </c>
      <c r="D2777" s="509">
        <v>0</v>
      </c>
      <c r="E2777" s="509">
        <v>0</v>
      </c>
      <c r="G2777" s="509">
        <v>0</v>
      </c>
      <c r="H2777" s="509">
        <v>0</v>
      </c>
      <c r="K2777" s="509">
        <v>0</v>
      </c>
    </row>
    <row r="2778" spans="1:11" s="509" customFormat="1">
      <c r="A2778" s="508" t="s">
        <v>558</v>
      </c>
      <c r="B2778" s="509" t="s">
        <v>331</v>
      </c>
      <c r="C2778" s="509">
        <v>36</v>
      </c>
      <c r="D2778" s="509">
        <v>0</v>
      </c>
      <c r="E2778" s="509">
        <v>0</v>
      </c>
      <c r="G2778" s="509">
        <v>1</v>
      </c>
      <c r="H2778" s="509">
        <v>0</v>
      </c>
      <c r="K2778" s="509">
        <v>1</v>
      </c>
    </row>
    <row r="2779" spans="1:11" s="509" customFormat="1">
      <c r="A2779" s="508" t="s">
        <v>558</v>
      </c>
      <c r="B2779" s="509" t="s">
        <v>331</v>
      </c>
      <c r="C2779" s="509">
        <v>37</v>
      </c>
      <c r="D2779" s="509">
        <v>0</v>
      </c>
      <c r="E2779" s="509">
        <v>0</v>
      </c>
      <c r="G2779" s="509">
        <v>0</v>
      </c>
      <c r="H2779" s="509">
        <v>0</v>
      </c>
      <c r="K2779" s="509">
        <v>0</v>
      </c>
    </row>
    <row r="2780" spans="1:11" s="509" customFormat="1">
      <c r="A2780" s="508" t="s">
        <v>558</v>
      </c>
      <c r="B2780" s="509" t="s">
        <v>331</v>
      </c>
      <c r="C2780" s="509">
        <v>38</v>
      </c>
      <c r="D2780" s="509">
        <v>0</v>
      </c>
      <c r="E2780" s="509">
        <v>0</v>
      </c>
      <c r="G2780" s="509">
        <v>0</v>
      </c>
      <c r="H2780" s="509">
        <v>0</v>
      </c>
      <c r="K2780" s="509">
        <v>0</v>
      </c>
    </row>
    <row r="2781" spans="1:11" s="509" customFormat="1">
      <c r="A2781" s="508" t="s">
        <v>558</v>
      </c>
      <c r="B2781" s="509" t="s">
        <v>331</v>
      </c>
      <c r="C2781" s="509" t="s">
        <v>1030</v>
      </c>
      <c r="D2781" s="509">
        <v>0</v>
      </c>
      <c r="E2781" s="509">
        <v>0</v>
      </c>
      <c r="G2781" s="509">
        <v>0</v>
      </c>
      <c r="H2781" s="509">
        <v>0</v>
      </c>
      <c r="K2781" s="509">
        <v>0</v>
      </c>
    </row>
    <row r="2782" spans="1:11" s="509" customFormat="1">
      <c r="A2782" s="508" t="s">
        <v>558</v>
      </c>
      <c r="B2782" s="509" t="s">
        <v>331</v>
      </c>
      <c r="C2782" s="509">
        <v>39</v>
      </c>
      <c r="D2782" s="509">
        <v>0</v>
      </c>
      <c r="E2782" s="509">
        <v>0</v>
      </c>
      <c r="G2782" s="509">
        <v>0</v>
      </c>
      <c r="H2782" s="509">
        <v>0</v>
      </c>
      <c r="K2782" s="509">
        <v>0</v>
      </c>
    </row>
    <row r="2783" spans="1:11" s="509" customFormat="1">
      <c r="A2783" s="508" t="s">
        <v>558</v>
      </c>
      <c r="B2783" s="509" t="s">
        <v>331</v>
      </c>
      <c r="C2783" s="509">
        <v>40</v>
      </c>
      <c r="D2783" s="509">
        <v>0</v>
      </c>
      <c r="E2783" s="509">
        <v>0</v>
      </c>
      <c r="G2783" s="509">
        <v>0</v>
      </c>
      <c r="H2783" s="509">
        <v>0</v>
      </c>
      <c r="K2783" s="509">
        <v>0</v>
      </c>
    </row>
    <row r="2784" spans="1:11" s="509" customFormat="1">
      <c r="A2784" s="508" t="s">
        <v>558</v>
      </c>
      <c r="B2784" s="509" t="s">
        <v>331</v>
      </c>
      <c r="C2784" s="509">
        <v>41</v>
      </c>
      <c r="D2784" s="509">
        <v>0</v>
      </c>
      <c r="E2784" s="509">
        <v>0</v>
      </c>
      <c r="G2784" s="509">
        <v>0</v>
      </c>
      <c r="H2784" s="509">
        <v>0</v>
      </c>
      <c r="K2784" s="509">
        <v>0</v>
      </c>
    </row>
    <row r="2785" spans="1:11" s="509" customFormat="1">
      <c r="A2785" s="508" t="s">
        <v>558</v>
      </c>
      <c r="B2785" s="509" t="s">
        <v>331</v>
      </c>
      <c r="C2785" s="509">
        <v>42</v>
      </c>
      <c r="D2785" s="509">
        <v>0</v>
      </c>
      <c r="E2785" s="509">
        <v>0</v>
      </c>
      <c r="G2785" s="509">
        <v>0</v>
      </c>
      <c r="H2785" s="509">
        <v>0</v>
      </c>
      <c r="K2785" s="509">
        <v>0</v>
      </c>
    </row>
    <row r="2786" spans="1:11" s="509" customFormat="1">
      <c r="A2786" s="508" t="s">
        <v>558</v>
      </c>
      <c r="B2786" s="509" t="s">
        <v>331</v>
      </c>
      <c r="C2786" s="509">
        <v>43</v>
      </c>
      <c r="D2786" s="509">
        <v>0</v>
      </c>
      <c r="E2786" s="509">
        <v>0</v>
      </c>
      <c r="G2786" s="509">
        <v>0</v>
      </c>
      <c r="H2786" s="509">
        <v>0</v>
      </c>
      <c r="K2786" s="509">
        <v>0</v>
      </c>
    </row>
    <row r="2787" spans="1:11" s="509" customFormat="1">
      <c r="A2787" s="508" t="s">
        <v>558</v>
      </c>
      <c r="B2787" s="509" t="s">
        <v>331</v>
      </c>
      <c r="C2787" s="509">
        <v>44</v>
      </c>
      <c r="D2787" s="509">
        <v>0</v>
      </c>
      <c r="E2787" s="509">
        <v>0</v>
      </c>
      <c r="G2787" s="509">
        <v>0</v>
      </c>
      <c r="H2787" s="509">
        <v>0</v>
      </c>
      <c r="K2787" s="509">
        <v>0</v>
      </c>
    </row>
    <row r="2788" spans="1:11" s="509" customFormat="1">
      <c r="A2788" s="508" t="s">
        <v>558</v>
      </c>
      <c r="B2788" s="509" t="s">
        <v>331</v>
      </c>
      <c r="C2788" s="509">
        <v>45</v>
      </c>
      <c r="D2788" s="509">
        <v>0</v>
      </c>
      <c r="E2788" s="509">
        <v>0</v>
      </c>
      <c r="G2788" s="509">
        <v>0</v>
      </c>
      <c r="H2788" s="509">
        <v>0</v>
      </c>
      <c r="K2788" s="509">
        <v>0</v>
      </c>
    </row>
    <row r="2789" spans="1:11" s="509" customFormat="1">
      <c r="A2789" s="508" t="s">
        <v>558</v>
      </c>
      <c r="B2789" s="509" t="s">
        <v>331</v>
      </c>
      <c r="C2789" s="509">
        <v>46</v>
      </c>
      <c r="D2789" s="509">
        <v>0</v>
      </c>
      <c r="E2789" s="509">
        <v>0</v>
      </c>
      <c r="G2789" s="509">
        <v>1</v>
      </c>
      <c r="H2789" s="509">
        <v>0</v>
      </c>
      <c r="K2789" s="509">
        <v>1</v>
      </c>
    </row>
    <row r="2790" spans="1:11" s="509" customFormat="1">
      <c r="A2790" s="508" t="s">
        <v>558</v>
      </c>
      <c r="B2790" s="509" t="s">
        <v>331</v>
      </c>
      <c r="C2790" s="509">
        <v>47</v>
      </c>
      <c r="D2790" s="509">
        <v>2</v>
      </c>
      <c r="E2790" s="509">
        <v>1</v>
      </c>
      <c r="G2790" s="509">
        <v>1</v>
      </c>
      <c r="H2790" s="509">
        <v>0</v>
      </c>
      <c r="K2790" s="509">
        <v>3</v>
      </c>
    </row>
    <row r="2791" spans="1:11" s="509" customFormat="1">
      <c r="A2791" s="508" t="s">
        <v>558</v>
      </c>
      <c r="B2791" s="509" t="s">
        <v>331</v>
      </c>
      <c r="C2791" s="509">
        <v>48</v>
      </c>
      <c r="D2791" s="509">
        <v>0</v>
      </c>
      <c r="E2791" s="509">
        <v>0</v>
      </c>
      <c r="G2791" s="509">
        <v>0</v>
      </c>
      <c r="H2791" s="509">
        <v>0</v>
      </c>
      <c r="K2791" s="509">
        <v>0</v>
      </c>
    </row>
    <row r="2792" spans="1:11" s="509" customFormat="1">
      <c r="A2792" s="508" t="s">
        <v>558</v>
      </c>
      <c r="B2792" s="509" t="s">
        <v>331</v>
      </c>
      <c r="C2792" s="509">
        <v>49</v>
      </c>
      <c r="D2792" s="509">
        <v>0</v>
      </c>
      <c r="E2792" s="509">
        <v>0</v>
      </c>
      <c r="G2792" s="509">
        <v>2</v>
      </c>
      <c r="H2792" s="509">
        <v>2</v>
      </c>
      <c r="K2792" s="509">
        <v>2</v>
      </c>
    </row>
    <row r="2793" spans="1:11" s="509" customFormat="1">
      <c r="A2793" s="508" t="s">
        <v>558</v>
      </c>
      <c r="B2793" s="509" t="s">
        <v>331</v>
      </c>
      <c r="C2793" s="509">
        <v>50</v>
      </c>
      <c r="D2793" s="509">
        <v>0</v>
      </c>
      <c r="E2793" s="509">
        <v>0</v>
      </c>
      <c r="G2793" s="509">
        <v>0</v>
      </c>
      <c r="H2793" s="509">
        <v>0</v>
      </c>
      <c r="K2793" s="509">
        <v>0</v>
      </c>
    </row>
    <row r="2794" spans="1:11" s="509" customFormat="1">
      <c r="A2794" s="508" t="s">
        <v>558</v>
      </c>
      <c r="B2794" s="509" t="s">
        <v>331</v>
      </c>
      <c r="C2794" s="509">
        <v>51</v>
      </c>
      <c r="D2794" s="509">
        <v>0</v>
      </c>
      <c r="E2794" s="509">
        <v>0</v>
      </c>
      <c r="G2794" s="509">
        <v>0</v>
      </c>
      <c r="H2794" s="509">
        <v>0</v>
      </c>
      <c r="K2794" s="509">
        <v>0</v>
      </c>
    </row>
    <row r="2795" spans="1:11" s="509" customFormat="1">
      <c r="A2795" s="508" t="s">
        <v>558</v>
      </c>
      <c r="B2795" s="509" t="s">
        <v>331</v>
      </c>
      <c r="C2795" s="509" t="s">
        <v>1031</v>
      </c>
      <c r="D2795" s="509">
        <v>0</v>
      </c>
      <c r="E2795" s="509">
        <v>0</v>
      </c>
      <c r="G2795" s="509">
        <v>0</v>
      </c>
      <c r="H2795" s="509">
        <v>0</v>
      </c>
      <c r="K2795" s="509">
        <v>0</v>
      </c>
    </row>
    <row r="2796" spans="1:11" s="509" customFormat="1">
      <c r="A2796" s="508" t="s">
        <v>558</v>
      </c>
      <c r="B2796" s="509" t="s">
        <v>331</v>
      </c>
      <c r="C2796" s="509" t="s">
        <v>1032</v>
      </c>
      <c r="D2796" s="509">
        <v>0</v>
      </c>
      <c r="E2796" s="509">
        <v>0</v>
      </c>
      <c r="G2796" s="509">
        <v>0</v>
      </c>
      <c r="H2796" s="509">
        <v>0</v>
      </c>
      <c r="K2796" s="509">
        <v>0</v>
      </c>
    </row>
    <row r="2797" spans="1:11" s="509" customFormat="1">
      <c r="A2797" s="508" t="s">
        <v>558</v>
      </c>
      <c r="B2797" s="509" t="s">
        <v>331</v>
      </c>
      <c r="C2797" s="509">
        <v>52</v>
      </c>
      <c r="D2797" s="509">
        <v>0</v>
      </c>
      <c r="E2797" s="509">
        <v>0</v>
      </c>
      <c r="G2797" s="509">
        <v>0</v>
      </c>
      <c r="H2797" s="509">
        <v>0</v>
      </c>
      <c r="K2797" s="509">
        <v>0</v>
      </c>
    </row>
    <row r="2798" spans="1:11" s="509" customFormat="1">
      <c r="A2798" s="508" t="s">
        <v>558</v>
      </c>
      <c r="B2798" s="509" t="s">
        <v>331</v>
      </c>
      <c r="C2798" s="509">
        <v>53</v>
      </c>
      <c r="D2798" s="509">
        <v>0</v>
      </c>
      <c r="E2798" s="509">
        <v>0</v>
      </c>
      <c r="G2798" s="509">
        <v>0</v>
      </c>
      <c r="H2798" s="509">
        <v>0</v>
      </c>
      <c r="K2798" s="509">
        <v>0</v>
      </c>
    </row>
    <row r="2799" spans="1:11" s="509" customFormat="1">
      <c r="A2799" s="508" t="s">
        <v>558</v>
      </c>
      <c r="B2799" s="509" t="s">
        <v>331</v>
      </c>
      <c r="C2799" s="509">
        <v>54</v>
      </c>
      <c r="D2799" s="509">
        <v>0</v>
      </c>
      <c r="E2799" s="509">
        <v>0</v>
      </c>
      <c r="G2799" s="509">
        <v>5</v>
      </c>
      <c r="H2799" s="509">
        <v>0</v>
      </c>
      <c r="K2799" s="509">
        <v>5</v>
      </c>
    </row>
    <row r="2800" spans="1:11" s="509" customFormat="1">
      <c r="A2800" s="508" t="s">
        <v>558</v>
      </c>
      <c r="B2800" s="509" t="s">
        <v>331</v>
      </c>
      <c r="C2800" s="509">
        <v>55</v>
      </c>
      <c r="D2800" s="509">
        <v>0</v>
      </c>
      <c r="E2800" s="509">
        <v>0</v>
      </c>
      <c r="G2800" s="509">
        <v>7</v>
      </c>
      <c r="H2800" s="509">
        <v>0</v>
      </c>
      <c r="K2800" s="509">
        <v>7</v>
      </c>
    </row>
    <row r="2801" spans="1:11" s="509" customFormat="1">
      <c r="A2801" s="508" t="s">
        <v>558</v>
      </c>
      <c r="B2801" s="509" t="s">
        <v>331</v>
      </c>
      <c r="C2801" s="509">
        <v>56</v>
      </c>
      <c r="D2801" s="509">
        <v>0</v>
      </c>
      <c r="E2801" s="509">
        <v>0</v>
      </c>
      <c r="G2801" s="509">
        <v>0</v>
      </c>
      <c r="H2801" s="509">
        <v>0</v>
      </c>
      <c r="K2801" s="509">
        <v>0</v>
      </c>
    </row>
    <row r="2802" spans="1:11" s="509" customFormat="1">
      <c r="A2802" s="508" t="s">
        <v>558</v>
      </c>
      <c r="B2802" s="509" t="s">
        <v>331</v>
      </c>
      <c r="C2802" s="509">
        <v>57</v>
      </c>
      <c r="D2802" s="509">
        <v>0</v>
      </c>
      <c r="E2802" s="509">
        <v>0</v>
      </c>
      <c r="G2802" s="509">
        <v>0</v>
      </c>
      <c r="H2802" s="509">
        <v>0</v>
      </c>
      <c r="K2802" s="509">
        <v>0</v>
      </c>
    </row>
    <row r="2803" spans="1:11" s="509" customFormat="1">
      <c r="A2803" s="508" t="s">
        <v>558</v>
      </c>
      <c r="B2803" s="509" t="s">
        <v>331</v>
      </c>
      <c r="C2803" s="509">
        <v>58</v>
      </c>
      <c r="D2803" s="509">
        <v>0</v>
      </c>
      <c r="E2803" s="509">
        <v>0</v>
      </c>
      <c r="G2803" s="509">
        <v>0</v>
      </c>
      <c r="H2803" s="509">
        <v>0</v>
      </c>
      <c r="K2803" s="509">
        <v>0</v>
      </c>
    </row>
    <row r="2804" spans="1:11" s="509" customFormat="1">
      <c r="A2804" s="508" t="s">
        <v>558</v>
      </c>
      <c r="B2804" s="509" t="s">
        <v>331</v>
      </c>
      <c r="C2804" s="509">
        <v>59</v>
      </c>
      <c r="D2804" s="509">
        <v>0</v>
      </c>
      <c r="E2804" s="509">
        <v>0</v>
      </c>
      <c r="G2804" s="509">
        <v>0</v>
      </c>
      <c r="H2804" s="509">
        <v>0</v>
      </c>
      <c r="K2804" s="509">
        <v>0</v>
      </c>
    </row>
    <row r="2805" spans="1:11" s="509" customFormat="1">
      <c r="A2805" s="508" t="s">
        <v>558</v>
      </c>
      <c r="B2805" s="509" t="s">
        <v>331</v>
      </c>
      <c r="C2805" s="509">
        <v>60</v>
      </c>
      <c r="D2805" s="509">
        <v>0</v>
      </c>
      <c r="E2805" s="509">
        <v>0</v>
      </c>
      <c r="G2805" s="509">
        <v>1</v>
      </c>
      <c r="H2805" s="509">
        <v>0</v>
      </c>
      <c r="K2805" s="509">
        <v>1</v>
      </c>
    </row>
    <row r="2806" spans="1:11" s="509" customFormat="1">
      <c r="A2806" s="508" t="s">
        <v>558</v>
      </c>
      <c r="B2806" s="509" t="s">
        <v>331</v>
      </c>
      <c r="C2806" s="509">
        <v>61</v>
      </c>
      <c r="D2806" s="509">
        <v>1</v>
      </c>
      <c r="E2806" s="509">
        <v>0</v>
      </c>
      <c r="G2806" s="509">
        <v>0</v>
      </c>
      <c r="H2806" s="509">
        <v>0</v>
      </c>
      <c r="K2806" s="509">
        <v>1</v>
      </c>
    </row>
    <row r="2807" spans="1:11" s="509" customFormat="1">
      <c r="A2807" s="508" t="s">
        <v>558</v>
      </c>
      <c r="B2807" s="509" t="s">
        <v>331</v>
      </c>
      <c r="C2807" s="509">
        <v>62</v>
      </c>
      <c r="D2807" s="509">
        <v>0</v>
      </c>
      <c r="E2807" s="509">
        <v>0</v>
      </c>
      <c r="G2807" s="509">
        <v>1</v>
      </c>
      <c r="H2807" s="509">
        <v>1</v>
      </c>
      <c r="K2807" s="509">
        <v>1</v>
      </c>
    </row>
    <row r="2808" spans="1:11" s="509" customFormat="1">
      <c r="A2808" s="508" t="s">
        <v>558</v>
      </c>
      <c r="B2808" s="509" t="s">
        <v>331</v>
      </c>
      <c r="C2808" s="509">
        <v>63</v>
      </c>
      <c r="D2808" s="509">
        <v>1</v>
      </c>
      <c r="E2808" s="509">
        <v>1</v>
      </c>
      <c r="G2808" s="509">
        <v>6</v>
      </c>
      <c r="H2808" s="509">
        <v>2</v>
      </c>
      <c r="K2808" s="509">
        <v>7</v>
      </c>
    </row>
    <row r="2809" spans="1:11" s="509" customFormat="1">
      <c r="A2809" s="508" t="s">
        <v>558</v>
      </c>
      <c r="B2809" s="509" t="s">
        <v>331</v>
      </c>
      <c r="C2809" s="509" t="s">
        <v>1033</v>
      </c>
      <c r="D2809" s="509">
        <v>0</v>
      </c>
      <c r="E2809" s="509">
        <v>0</v>
      </c>
      <c r="G2809" s="509">
        <v>0</v>
      </c>
      <c r="H2809" s="509">
        <v>0</v>
      </c>
      <c r="K2809" s="509">
        <v>0</v>
      </c>
    </row>
    <row r="2810" spans="1:11" s="509" customFormat="1">
      <c r="A2810" s="508" t="s">
        <v>558</v>
      </c>
      <c r="B2810" s="509" t="s">
        <v>331</v>
      </c>
      <c r="C2810" s="509" t="s">
        <v>1034</v>
      </c>
      <c r="D2810" s="509">
        <v>0</v>
      </c>
      <c r="E2810" s="509">
        <v>0</v>
      </c>
      <c r="G2810" s="509">
        <v>0</v>
      </c>
      <c r="H2810" s="509">
        <v>0</v>
      </c>
      <c r="K2810" s="509">
        <v>0</v>
      </c>
    </row>
    <row r="2811" spans="1:11" s="509" customFormat="1">
      <c r="A2811" s="508" t="s">
        <v>558</v>
      </c>
      <c r="B2811" s="509" t="s">
        <v>331</v>
      </c>
      <c r="C2811" s="509">
        <v>64</v>
      </c>
      <c r="D2811" s="509">
        <v>0</v>
      </c>
      <c r="E2811" s="509">
        <v>0</v>
      </c>
      <c r="G2811" s="509">
        <v>0</v>
      </c>
      <c r="H2811" s="509">
        <v>0</v>
      </c>
      <c r="K2811" s="509">
        <v>0</v>
      </c>
    </row>
    <row r="2812" spans="1:11" s="509" customFormat="1">
      <c r="A2812" s="508" t="s">
        <v>558</v>
      </c>
      <c r="B2812" s="509" t="s">
        <v>331</v>
      </c>
      <c r="C2812" s="509" t="s">
        <v>1035</v>
      </c>
      <c r="D2812" s="509">
        <v>2</v>
      </c>
      <c r="E2812" s="509">
        <v>0</v>
      </c>
      <c r="G2812" s="509">
        <v>0</v>
      </c>
      <c r="H2812" s="509">
        <v>0</v>
      </c>
      <c r="K2812" s="509">
        <v>2</v>
      </c>
    </row>
    <row r="2813" spans="1:11" s="509" customFormat="1">
      <c r="A2813" s="508" t="s">
        <v>558</v>
      </c>
      <c r="B2813" s="509" t="s">
        <v>331</v>
      </c>
      <c r="C2813" s="509">
        <v>65</v>
      </c>
      <c r="D2813" s="509">
        <v>6</v>
      </c>
      <c r="E2813" s="509">
        <v>4</v>
      </c>
      <c r="G2813" s="509">
        <v>10</v>
      </c>
      <c r="H2813" s="509">
        <v>5</v>
      </c>
      <c r="K2813" s="509">
        <v>16</v>
      </c>
    </row>
    <row r="2814" spans="1:11" s="509" customFormat="1">
      <c r="A2814" s="508" t="s">
        <v>558</v>
      </c>
      <c r="B2814" s="509" t="s">
        <v>331</v>
      </c>
      <c r="C2814" s="509">
        <v>66</v>
      </c>
      <c r="D2814" s="509">
        <v>3</v>
      </c>
      <c r="E2814" s="509">
        <v>3</v>
      </c>
      <c r="G2814" s="509">
        <v>12</v>
      </c>
      <c r="H2814" s="509">
        <v>12</v>
      </c>
      <c r="K2814" s="509">
        <v>15</v>
      </c>
    </row>
    <row r="2815" spans="1:11" s="509" customFormat="1">
      <c r="A2815" s="508" t="s">
        <v>558</v>
      </c>
      <c r="B2815" s="509" t="s">
        <v>331</v>
      </c>
      <c r="C2815" s="509" t="s">
        <v>1036</v>
      </c>
      <c r="D2815" s="509">
        <v>0</v>
      </c>
      <c r="E2815" s="509">
        <v>0</v>
      </c>
      <c r="G2815" s="509">
        <v>0</v>
      </c>
      <c r="H2815" s="509">
        <v>0</v>
      </c>
      <c r="K2815" s="509">
        <v>0</v>
      </c>
    </row>
    <row r="2816" spans="1:11" s="509" customFormat="1">
      <c r="A2816" s="508" t="s">
        <v>558</v>
      </c>
      <c r="B2816" s="509" t="s">
        <v>331</v>
      </c>
      <c r="C2816" s="509" t="s">
        <v>1037</v>
      </c>
      <c r="D2816" s="509">
        <v>7</v>
      </c>
      <c r="E2816" s="509">
        <v>0</v>
      </c>
      <c r="G2816" s="509">
        <v>45</v>
      </c>
      <c r="H2816" s="509">
        <v>0</v>
      </c>
      <c r="K2816" s="509">
        <v>52</v>
      </c>
    </row>
    <row r="2817" spans="1:11" s="509" customFormat="1">
      <c r="A2817" s="508" t="s">
        <v>558</v>
      </c>
      <c r="B2817" s="509" t="s">
        <v>331</v>
      </c>
      <c r="C2817" s="509" t="s">
        <v>1038</v>
      </c>
      <c r="D2817" s="509">
        <v>1</v>
      </c>
      <c r="E2817" s="509">
        <v>0</v>
      </c>
      <c r="G2817" s="509">
        <v>2</v>
      </c>
      <c r="H2817" s="509">
        <v>0</v>
      </c>
      <c r="K2817" s="509">
        <v>3</v>
      </c>
    </row>
    <row r="2818" spans="1:11" s="509" customFormat="1">
      <c r="A2818" s="508" t="s">
        <v>558</v>
      </c>
      <c r="B2818" s="509" t="s">
        <v>331</v>
      </c>
      <c r="C2818" s="509" t="s">
        <v>1039</v>
      </c>
      <c r="D2818" s="509">
        <v>4</v>
      </c>
      <c r="E2818" s="509">
        <v>0</v>
      </c>
      <c r="G2818" s="509">
        <v>2</v>
      </c>
      <c r="H2818" s="509">
        <v>0</v>
      </c>
      <c r="K2818" s="509">
        <v>6</v>
      </c>
    </row>
    <row r="2819" spans="1:11" s="509" customFormat="1">
      <c r="A2819" s="508" t="s">
        <v>558</v>
      </c>
      <c r="B2819" s="509" t="s">
        <v>331</v>
      </c>
      <c r="C2819" s="509" t="s">
        <v>1040</v>
      </c>
      <c r="D2819" s="509">
        <v>2</v>
      </c>
      <c r="E2819" s="509">
        <v>0</v>
      </c>
      <c r="G2819" s="509">
        <v>9</v>
      </c>
      <c r="H2819" s="509">
        <v>0</v>
      </c>
      <c r="K2819" s="509">
        <v>11</v>
      </c>
    </row>
    <row r="2820" spans="1:11" s="509" customFormat="1">
      <c r="A2820" s="508" t="s">
        <v>558</v>
      </c>
      <c r="B2820" s="509" t="s">
        <v>331</v>
      </c>
      <c r="C2820" s="509" t="s">
        <v>1041</v>
      </c>
      <c r="D2820" s="509">
        <v>0</v>
      </c>
      <c r="E2820" s="509">
        <v>0</v>
      </c>
      <c r="G2820" s="509">
        <v>0</v>
      </c>
      <c r="H2820" s="509">
        <v>0</v>
      </c>
      <c r="K2820" s="509">
        <v>0</v>
      </c>
    </row>
    <row r="2821" spans="1:11" s="509" customFormat="1">
      <c r="A2821" s="508" t="s">
        <v>558</v>
      </c>
      <c r="B2821" s="509" t="s">
        <v>331</v>
      </c>
      <c r="C2821" s="509" t="s">
        <v>1042</v>
      </c>
      <c r="D2821" s="509">
        <v>0</v>
      </c>
      <c r="E2821" s="509">
        <v>0</v>
      </c>
      <c r="G2821" s="509">
        <v>0</v>
      </c>
      <c r="H2821" s="509">
        <v>0</v>
      </c>
      <c r="K2821" s="509">
        <v>0</v>
      </c>
    </row>
    <row r="2822" spans="1:11" s="509" customFormat="1">
      <c r="A2822" s="508" t="s">
        <v>558</v>
      </c>
      <c r="B2822" s="509" t="s">
        <v>331</v>
      </c>
      <c r="C2822" s="509">
        <v>67</v>
      </c>
      <c r="D2822" s="509">
        <v>2</v>
      </c>
      <c r="E2822" s="509">
        <v>0</v>
      </c>
      <c r="G2822" s="509">
        <v>50</v>
      </c>
      <c r="H2822" s="509">
        <v>2</v>
      </c>
      <c r="K2822" s="509">
        <v>52</v>
      </c>
    </row>
    <row r="2823" spans="1:11" s="509" customFormat="1">
      <c r="A2823" s="508" t="s">
        <v>558</v>
      </c>
      <c r="B2823" s="509" t="s">
        <v>331</v>
      </c>
      <c r="C2823" s="509">
        <v>68</v>
      </c>
      <c r="D2823" s="509">
        <v>0</v>
      </c>
      <c r="E2823" s="509">
        <v>0</v>
      </c>
      <c r="G2823" s="509">
        <v>2</v>
      </c>
      <c r="H2823" s="509">
        <v>1</v>
      </c>
      <c r="K2823" s="509">
        <v>2</v>
      </c>
    </row>
    <row r="2824" spans="1:11" s="509" customFormat="1">
      <c r="A2824" s="508" t="s">
        <v>558</v>
      </c>
      <c r="B2824" s="509" t="s">
        <v>331</v>
      </c>
      <c r="C2824" s="509" t="s">
        <v>1043</v>
      </c>
      <c r="D2824" s="509">
        <v>0</v>
      </c>
      <c r="E2824" s="509">
        <v>0</v>
      </c>
      <c r="G2824" s="509">
        <v>1</v>
      </c>
      <c r="H2824" s="509">
        <v>0</v>
      </c>
      <c r="K2824" s="509">
        <v>1</v>
      </c>
    </row>
    <row r="2825" spans="1:11" s="509" customFormat="1">
      <c r="A2825" s="508" t="s">
        <v>558</v>
      </c>
      <c r="B2825" s="509" t="s">
        <v>331</v>
      </c>
      <c r="C2825" s="509">
        <v>69</v>
      </c>
      <c r="D2825" s="509">
        <v>1</v>
      </c>
      <c r="E2825" s="509">
        <v>0</v>
      </c>
      <c r="G2825" s="509">
        <v>0</v>
      </c>
      <c r="H2825" s="509">
        <v>0</v>
      </c>
      <c r="K2825" s="509">
        <v>1</v>
      </c>
    </row>
    <row r="2826" spans="1:11" s="509" customFormat="1">
      <c r="A2826" s="508" t="s">
        <v>558</v>
      </c>
      <c r="B2826" s="509" t="s">
        <v>331</v>
      </c>
      <c r="C2826" s="509" t="s">
        <v>1044</v>
      </c>
      <c r="D2826" s="509">
        <v>1</v>
      </c>
      <c r="E2826" s="509">
        <v>0</v>
      </c>
      <c r="G2826" s="509">
        <v>0</v>
      </c>
      <c r="H2826" s="509">
        <v>0</v>
      </c>
      <c r="K2826" s="509">
        <v>1</v>
      </c>
    </row>
    <row r="2827" spans="1:11" s="509" customFormat="1">
      <c r="A2827" s="508" t="s">
        <v>558</v>
      </c>
      <c r="B2827" s="509" t="s">
        <v>331</v>
      </c>
      <c r="C2827" s="509" t="s">
        <v>1045</v>
      </c>
      <c r="D2827" s="509">
        <v>0</v>
      </c>
      <c r="E2827" s="509">
        <v>0</v>
      </c>
      <c r="G2827" s="509">
        <v>0</v>
      </c>
      <c r="H2827" s="509">
        <v>0</v>
      </c>
      <c r="K2827" s="509">
        <v>0</v>
      </c>
    </row>
    <row r="2828" spans="1:11" s="509" customFormat="1">
      <c r="A2828" s="508" t="s">
        <v>558</v>
      </c>
      <c r="B2828" s="509" t="s">
        <v>331</v>
      </c>
      <c r="C2828" s="509">
        <v>70</v>
      </c>
      <c r="D2828" s="509">
        <v>0</v>
      </c>
      <c r="E2828" s="509">
        <v>0</v>
      </c>
      <c r="G2828" s="509">
        <v>0</v>
      </c>
      <c r="H2828" s="509">
        <v>0</v>
      </c>
      <c r="K2828" s="509">
        <v>0</v>
      </c>
    </row>
    <row r="2829" spans="1:11" s="509" customFormat="1">
      <c r="A2829" s="508" t="s">
        <v>558</v>
      </c>
      <c r="B2829" s="509" t="s">
        <v>331</v>
      </c>
      <c r="C2829" s="509" t="s">
        <v>1046</v>
      </c>
      <c r="D2829" s="509">
        <v>0</v>
      </c>
      <c r="E2829" s="509">
        <v>0</v>
      </c>
      <c r="G2829" s="509">
        <v>4</v>
      </c>
      <c r="H2829" s="509">
        <v>0</v>
      </c>
      <c r="K2829" s="509">
        <v>4</v>
      </c>
    </row>
    <row r="2830" spans="1:11" s="509" customFormat="1">
      <c r="A2830" s="508" t="s">
        <v>558</v>
      </c>
      <c r="B2830" s="509" t="s">
        <v>331</v>
      </c>
      <c r="C2830" s="509">
        <v>71</v>
      </c>
      <c r="D2830" s="509">
        <v>0</v>
      </c>
      <c r="E2830" s="509">
        <v>0</v>
      </c>
      <c r="G2830" s="509">
        <v>133</v>
      </c>
      <c r="H2830" s="509">
        <v>0</v>
      </c>
      <c r="K2830" s="509">
        <v>133</v>
      </c>
    </row>
    <row r="2831" spans="1:11" s="509" customFormat="1">
      <c r="A2831" s="508" t="s">
        <v>558</v>
      </c>
      <c r="B2831" s="509" t="s">
        <v>331</v>
      </c>
      <c r="C2831" s="509" t="s">
        <v>1047</v>
      </c>
      <c r="D2831" s="509">
        <v>2</v>
      </c>
      <c r="E2831" s="509">
        <v>1</v>
      </c>
      <c r="G2831" s="509">
        <v>9</v>
      </c>
      <c r="H2831" s="509">
        <v>6</v>
      </c>
      <c r="K2831" s="509">
        <v>11</v>
      </c>
    </row>
    <row r="2832" spans="1:11" s="509" customFormat="1">
      <c r="A2832" s="508" t="s">
        <v>558</v>
      </c>
      <c r="B2832" s="509" t="s">
        <v>331</v>
      </c>
      <c r="C2832" s="509" t="s">
        <v>1048</v>
      </c>
      <c r="D2832" s="509">
        <v>0</v>
      </c>
      <c r="E2832" s="509">
        <v>0</v>
      </c>
      <c r="G2832" s="509">
        <v>3</v>
      </c>
      <c r="H2832" s="509">
        <v>1</v>
      </c>
      <c r="K2832" s="509">
        <v>3</v>
      </c>
    </row>
    <row r="2833" spans="1:11" s="509" customFormat="1">
      <c r="A2833" s="508" t="s">
        <v>558</v>
      </c>
      <c r="B2833" s="509" t="s">
        <v>331</v>
      </c>
      <c r="C2833" s="509" t="s">
        <v>1049</v>
      </c>
      <c r="D2833" s="509">
        <v>0</v>
      </c>
      <c r="E2833" s="509">
        <v>0</v>
      </c>
      <c r="G2833" s="509">
        <v>1</v>
      </c>
      <c r="H2833" s="509">
        <v>0</v>
      </c>
      <c r="K2833" s="509">
        <v>1</v>
      </c>
    </row>
    <row r="2834" spans="1:11" s="509" customFormat="1">
      <c r="A2834" s="508" t="s">
        <v>558</v>
      </c>
      <c r="B2834" s="509" t="s">
        <v>331</v>
      </c>
      <c r="C2834" s="509" t="s">
        <v>1050</v>
      </c>
      <c r="D2834" s="509">
        <v>0</v>
      </c>
      <c r="E2834" s="509">
        <v>0</v>
      </c>
      <c r="G2834" s="509">
        <v>2</v>
      </c>
      <c r="H2834" s="509">
        <v>2</v>
      </c>
      <c r="K2834" s="509">
        <v>2</v>
      </c>
    </row>
    <row r="2835" spans="1:11" s="509" customFormat="1">
      <c r="A2835" s="508" t="s">
        <v>558</v>
      </c>
      <c r="B2835" s="509" t="s">
        <v>331</v>
      </c>
      <c r="C2835" s="509" t="s">
        <v>1051</v>
      </c>
      <c r="D2835" s="509">
        <v>0</v>
      </c>
      <c r="E2835" s="509">
        <v>0</v>
      </c>
      <c r="G2835" s="509">
        <v>0</v>
      </c>
      <c r="H2835" s="509">
        <v>0</v>
      </c>
      <c r="K2835" s="509">
        <v>0</v>
      </c>
    </row>
    <row r="2836" spans="1:11" s="509" customFormat="1">
      <c r="A2836" s="508" t="s">
        <v>558</v>
      </c>
      <c r="B2836" s="509" t="s">
        <v>331</v>
      </c>
      <c r="C2836" s="509">
        <v>72</v>
      </c>
      <c r="D2836" s="509">
        <v>11</v>
      </c>
      <c r="E2836" s="509">
        <v>0</v>
      </c>
      <c r="G2836" s="509">
        <v>4</v>
      </c>
      <c r="H2836" s="509">
        <v>0</v>
      </c>
      <c r="K2836" s="509">
        <v>15</v>
      </c>
    </row>
    <row r="2837" spans="1:11" s="509" customFormat="1">
      <c r="A2837" s="508" t="s">
        <v>558</v>
      </c>
      <c r="B2837" s="509" t="s">
        <v>331</v>
      </c>
      <c r="C2837" s="509">
        <v>73</v>
      </c>
      <c r="D2837" s="509">
        <v>3</v>
      </c>
      <c r="E2837" s="509">
        <v>0</v>
      </c>
      <c r="G2837" s="509">
        <v>0</v>
      </c>
      <c r="H2837" s="509">
        <v>0</v>
      </c>
      <c r="K2837" s="509">
        <v>3</v>
      </c>
    </row>
    <row r="2838" spans="1:11" s="509" customFormat="1">
      <c r="A2838" s="508" t="s">
        <v>558</v>
      </c>
      <c r="B2838" s="509" t="s">
        <v>331</v>
      </c>
      <c r="C2838" s="509">
        <v>74</v>
      </c>
      <c r="D2838" s="509">
        <v>3</v>
      </c>
      <c r="E2838" s="509">
        <v>1</v>
      </c>
      <c r="G2838" s="509">
        <v>0</v>
      </c>
      <c r="H2838" s="509">
        <v>0</v>
      </c>
      <c r="K2838" s="509">
        <v>3</v>
      </c>
    </row>
    <row r="2839" spans="1:11" s="509" customFormat="1">
      <c r="A2839" s="508" t="s">
        <v>558</v>
      </c>
      <c r="B2839" s="509" t="s">
        <v>331</v>
      </c>
      <c r="C2839" s="509" t="s">
        <v>4570</v>
      </c>
      <c r="K2839" s="509">
        <v>0</v>
      </c>
    </row>
    <row r="2840" spans="1:11" s="509" customFormat="1">
      <c r="A2840" s="508" t="s">
        <v>558</v>
      </c>
      <c r="B2840" s="509" t="s">
        <v>331</v>
      </c>
      <c r="C2840" s="509" t="s">
        <v>4571</v>
      </c>
      <c r="D2840" s="509">
        <v>66</v>
      </c>
      <c r="E2840" s="509">
        <v>14</v>
      </c>
      <c r="F2840" s="509">
        <v>0</v>
      </c>
      <c r="G2840" s="509">
        <v>396</v>
      </c>
      <c r="H2840" s="509">
        <v>39</v>
      </c>
      <c r="I2840" s="509">
        <v>0</v>
      </c>
      <c r="J2840" s="509">
        <v>3</v>
      </c>
      <c r="K2840" s="509">
        <v>462</v>
      </c>
    </row>
    <row r="2841" spans="1:11" s="509" customFormat="1">
      <c r="A2841" s="508" t="s">
        <v>559</v>
      </c>
      <c r="B2841" s="509" t="s">
        <v>1439</v>
      </c>
      <c r="C2841" s="509">
        <v>1</v>
      </c>
      <c r="K2841" s="509">
        <v>0</v>
      </c>
    </row>
    <row r="2842" spans="1:11" s="509" customFormat="1">
      <c r="A2842" s="508" t="s">
        <v>559</v>
      </c>
      <c r="B2842" s="509" t="s">
        <v>1439</v>
      </c>
      <c r="C2842" s="509" t="s">
        <v>1023</v>
      </c>
      <c r="D2842" s="509">
        <v>1</v>
      </c>
      <c r="G2842" s="509">
        <v>21</v>
      </c>
      <c r="K2842" s="509">
        <v>22</v>
      </c>
    </row>
    <row r="2843" spans="1:11" s="509" customFormat="1">
      <c r="A2843" s="508" t="s">
        <v>559</v>
      </c>
      <c r="B2843" s="509" t="s">
        <v>1439</v>
      </c>
      <c r="C2843" s="509">
        <v>2</v>
      </c>
      <c r="D2843" s="509">
        <v>10</v>
      </c>
      <c r="E2843" s="509">
        <v>1</v>
      </c>
      <c r="G2843" s="509">
        <v>5</v>
      </c>
      <c r="K2843" s="509">
        <v>15</v>
      </c>
    </row>
    <row r="2844" spans="1:11" s="509" customFormat="1">
      <c r="A2844" s="508" t="s">
        <v>559</v>
      </c>
      <c r="B2844" s="509" t="s">
        <v>1439</v>
      </c>
      <c r="C2844" s="509">
        <v>3</v>
      </c>
      <c r="D2844" s="509">
        <v>1</v>
      </c>
      <c r="G2844" s="509">
        <v>1</v>
      </c>
      <c r="K2844" s="509">
        <v>2</v>
      </c>
    </row>
    <row r="2845" spans="1:11" s="509" customFormat="1">
      <c r="A2845" s="508" t="s">
        <v>559</v>
      </c>
      <c r="B2845" s="509" t="s">
        <v>1439</v>
      </c>
      <c r="C2845" s="509">
        <v>4</v>
      </c>
      <c r="D2845" s="509">
        <v>1</v>
      </c>
      <c r="G2845" s="509">
        <v>2</v>
      </c>
      <c r="K2845" s="509">
        <v>3</v>
      </c>
    </row>
    <row r="2846" spans="1:11" s="509" customFormat="1">
      <c r="A2846" s="508" t="s">
        <v>559</v>
      </c>
      <c r="B2846" s="509" t="s">
        <v>1439</v>
      </c>
      <c r="C2846" s="509">
        <v>5</v>
      </c>
      <c r="K2846" s="509">
        <v>0</v>
      </c>
    </row>
    <row r="2847" spans="1:11" s="509" customFormat="1">
      <c r="A2847" s="508" t="s">
        <v>559</v>
      </c>
      <c r="B2847" s="509" t="s">
        <v>1439</v>
      </c>
      <c r="C2847" s="509">
        <v>6</v>
      </c>
      <c r="K2847" s="509">
        <v>0</v>
      </c>
    </row>
    <row r="2848" spans="1:11" s="509" customFormat="1">
      <c r="A2848" s="508" t="s">
        <v>559</v>
      </c>
      <c r="B2848" s="509" t="s">
        <v>1439</v>
      </c>
      <c r="C2848" s="509">
        <v>7</v>
      </c>
      <c r="K2848" s="509">
        <v>0</v>
      </c>
    </row>
    <row r="2849" spans="1:11" s="509" customFormat="1">
      <c r="A2849" s="508" t="s">
        <v>559</v>
      </c>
      <c r="B2849" s="509" t="s">
        <v>1439</v>
      </c>
      <c r="C2849" s="509">
        <v>8</v>
      </c>
      <c r="D2849" s="509">
        <v>1</v>
      </c>
      <c r="G2849" s="509">
        <v>3</v>
      </c>
      <c r="K2849" s="509">
        <v>4</v>
      </c>
    </row>
    <row r="2850" spans="1:11" s="509" customFormat="1">
      <c r="A2850" s="508" t="s">
        <v>559</v>
      </c>
      <c r="B2850" s="509" t="s">
        <v>1439</v>
      </c>
      <c r="C2850" s="509">
        <v>9</v>
      </c>
      <c r="K2850" s="509">
        <v>0</v>
      </c>
    </row>
    <row r="2851" spans="1:11" s="509" customFormat="1">
      <c r="A2851" s="508" t="s">
        <v>559</v>
      </c>
      <c r="B2851" s="509" t="s">
        <v>1439</v>
      </c>
      <c r="C2851" s="509">
        <v>10</v>
      </c>
      <c r="D2851" s="509">
        <v>4</v>
      </c>
      <c r="E2851" s="509">
        <v>1</v>
      </c>
      <c r="G2851" s="509">
        <v>2</v>
      </c>
      <c r="K2851" s="509">
        <v>6</v>
      </c>
    </row>
    <row r="2852" spans="1:11" s="509" customFormat="1">
      <c r="A2852" s="508" t="s">
        <v>559</v>
      </c>
      <c r="B2852" s="509" t="s">
        <v>1439</v>
      </c>
      <c r="C2852" s="509">
        <v>11</v>
      </c>
      <c r="K2852" s="509">
        <v>0</v>
      </c>
    </row>
    <row r="2853" spans="1:11" s="509" customFormat="1">
      <c r="A2853" s="508" t="s">
        <v>559</v>
      </c>
      <c r="B2853" s="509" t="s">
        <v>1439</v>
      </c>
      <c r="C2853" s="509">
        <v>12</v>
      </c>
      <c r="K2853" s="509">
        <v>0</v>
      </c>
    </row>
    <row r="2854" spans="1:11" s="509" customFormat="1">
      <c r="A2854" s="508" t="s">
        <v>559</v>
      </c>
      <c r="B2854" s="509" t="s">
        <v>1439</v>
      </c>
      <c r="C2854" s="509">
        <v>13</v>
      </c>
      <c r="K2854" s="509">
        <v>0</v>
      </c>
    </row>
    <row r="2855" spans="1:11" s="509" customFormat="1">
      <c r="A2855" s="508" t="s">
        <v>559</v>
      </c>
      <c r="B2855" s="509" t="s">
        <v>1439</v>
      </c>
      <c r="C2855" s="509">
        <v>14</v>
      </c>
      <c r="K2855" s="509">
        <v>0</v>
      </c>
    </row>
    <row r="2856" spans="1:11" s="509" customFormat="1">
      <c r="A2856" s="508" t="s">
        <v>559</v>
      </c>
      <c r="B2856" s="509" t="s">
        <v>1439</v>
      </c>
      <c r="C2856" s="509">
        <v>15</v>
      </c>
      <c r="K2856" s="509">
        <v>0</v>
      </c>
    </row>
    <row r="2857" spans="1:11" s="509" customFormat="1">
      <c r="A2857" s="508" t="s">
        <v>559</v>
      </c>
      <c r="B2857" s="509" t="s">
        <v>1439</v>
      </c>
      <c r="C2857" s="509">
        <v>16</v>
      </c>
      <c r="D2857" s="509">
        <v>1</v>
      </c>
      <c r="G2857" s="509">
        <v>55</v>
      </c>
      <c r="K2857" s="509">
        <v>56</v>
      </c>
    </row>
    <row r="2858" spans="1:11" s="509" customFormat="1">
      <c r="A2858" s="508" t="s">
        <v>559</v>
      </c>
      <c r="B2858" s="509" t="s">
        <v>1439</v>
      </c>
      <c r="C2858" s="509">
        <v>17</v>
      </c>
      <c r="D2858" s="509">
        <v>1</v>
      </c>
      <c r="G2858" s="509">
        <v>28</v>
      </c>
      <c r="K2858" s="509">
        <v>29</v>
      </c>
    </row>
    <row r="2859" spans="1:11" s="509" customFormat="1">
      <c r="A2859" s="508" t="s">
        <v>559</v>
      </c>
      <c r="B2859" s="509" t="s">
        <v>1439</v>
      </c>
      <c r="C2859" s="509">
        <v>18</v>
      </c>
      <c r="K2859" s="509">
        <v>0</v>
      </c>
    </row>
    <row r="2860" spans="1:11" s="509" customFormat="1">
      <c r="A2860" s="508" t="s">
        <v>559</v>
      </c>
      <c r="B2860" s="509" t="s">
        <v>1439</v>
      </c>
      <c r="C2860" s="509" t="s">
        <v>1024</v>
      </c>
      <c r="D2860" s="509">
        <v>2</v>
      </c>
      <c r="G2860" s="509">
        <v>2</v>
      </c>
      <c r="K2860" s="509">
        <v>4</v>
      </c>
    </row>
    <row r="2861" spans="1:11" s="509" customFormat="1">
      <c r="A2861" s="508" t="s">
        <v>559</v>
      </c>
      <c r="B2861" s="509" t="s">
        <v>1439</v>
      </c>
      <c r="C2861" s="509" t="s">
        <v>1025</v>
      </c>
      <c r="K2861" s="509">
        <v>0</v>
      </c>
    </row>
    <row r="2862" spans="1:11" s="509" customFormat="1">
      <c r="A2862" s="508" t="s">
        <v>559</v>
      </c>
      <c r="B2862" s="509" t="s">
        <v>1439</v>
      </c>
      <c r="C2862" s="509">
        <v>19</v>
      </c>
      <c r="D2862" s="509">
        <v>3</v>
      </c>
      <c r="E2862" s="509">
        <v>1</v>
      </c>
      <c r="G2862" s="509">
        <v>17</v>
      </c>
      <c r="K2862" s="509">
        <v>20</v>
      </c>
    </row>
    <row r="2863" spans="1:11" s="509" customFormat="1">
      <c r="A2863" s="508" t="s">
        <v>559</v>
      </c>
      <c r="B2863" s="509" t="s">
        <v>1439</v>
      </c>
      <c r="C2863" s="509">
        <v>20</v>
      </c>
      <c r="K2863" s="509">
        <v>0</v>
      </c>
    </row>
    <row r="2864" spans="1:11" s="509" customFormat="1">
      <c r="A2864" s="508" t="s">
        <v>559</v>
      </c>
      <c r="B2864" s="509" t="s">
        <v>1439</v>
      </c>
      <c r="C2864" s="509">
        <v>21</v>
      </c>
      <c r="K2864" s="509">
        <v>0</v>
      </c>
    </row>
    <row r="2865" spans="1:11" s="509" customFormat="1">
      <c r="A2865" s="508" t="s">
        <v>559</v>
      </c>
      <c r="B2865" s="509" t="s">
        <v>1439</v>
      </c>
      <c r="C2865" s="509" t="s">
        <v>1026</v>
      </c>
      <c r="K2865" s="509">
        <v>0</v>
      </c>
    </row>
    <row r="2866" spans="1:11" s="509" customFormat="1">
      <c r="A2866" s="508" t="s">
        <v>559</v>
      </c>
      <c r="B2866" s="509" t="s">
        <v>1439</v>
      </c>
      <c r="C2866" s="509" t="s">
        <v>1027</v>
      </c>
      <c r="K2866" s="509">
        <v>0</v>
      </c>
    </row>
    <row r="2867" spans="1:11" s="509" customFormat="1">
      <c r="A2867" s="508" t="s">
        <v>559</v>
      </c>
      <c r="B2867" s="509" t="s">
        <v>1439</v>
      </c>
      <c r="C2867" s="509" t="s">
        <v>1028</v>
      </c>
      <c r="K2867" s="509">
        <v>0</v>
      </c>
    </row>
    <row r="2868" spans="1:11" s="509" customFormat="1">
      <c r="A2868" s="508" t="s">
        <v>559</v>
      </c>
      <c r="B2868" s="509" t="s">
        <v>1439</v>
      </c>
      <c r="C2868" s="509">
        <v>22</v>
      </c>
      <c r="G2868" s="509">
        <v>2</v>
      </c>
      <c r="K2868" s="509">
        <v>2</v>
      </c>
    </row>
    <row r="2869" spans="1:11" s="509" customFormat="1">
      <c r="A2869" s="508" t="s">
        <v>559</v>
      </c>
      <c r="B2869" s="509" t="s">
        <v>1439</v>
      </c>
      <c r="C2869" s="509">
        <v>23</v>
      </c>
      <c r="K2869" s="509">
        <v>0</v>
      </c>
    </row>
    <row r="2870" spans="1:11" s="509" customFormat="1">
      <c r="A2870" s="508" t="s">
        <v>559</v>
      </c>
      <c r="B2870" s="509" t="s">
        <v>1439</v>
      </c>
      <c r="C2870" s="509" t="s">
        <v>1029</v>
      </c>
      <c r="K2870" s="509">
        <v>0</v>
      </c>
    </row>
    <row r="2871" spans="1:11" s="509" customFormat="1">
      <c r="A2871" s="508" t="s">
        <v>559</v>
      </c>
      <c r="B2871" s="509" t="s">
        <v>1439</v>
      </c>
      <c r="C2871" s="509">
        <v>24</v>
      </c>
      <c r="K2871" s="509">
        <v>0</v>
      </c>
    </row>
    <row r="2872" spans="1:11" s="509" customFormat="1">
      <c r="A2872" s="508" t="s">
        <v>559</v>
      </c>
      <c r="B2872" s="509" t="s">
        <v>1439</v>
      </c>
      <c r="C2872" s="509">
        <v>25</v>
      </c>
    </row>
    <row r="2873" spans="1:11" s="509" customFormat="1">
      <c r="A2873" s="508" t="s">
        <v>559</v>
      </c>
      <c r="B2873" s="509" t="s">
        <v>1439</v>
      </c>
      <c r="C2873" s="509">
        <v>26</v>
      </c>
      <c r="K2873" s="509">
        <v>0</v>
      </c>
    </row>
    <row r="2874" spans="1:11" s="509" customFormat="1">
      <c r="A2874" s="508" t="s">
        <v>559</v>
      </c>
      <c r="B2874" s="509" t="s">
        <v>1439</v>
      </c>
      <c r="C2874" s="509">
        <v>27</v>
      </c>
      <c r="G2874" s="509">
        <v>1</v>
      </c>
      <c r="K2874" s="509">
        <v>1</v>
      </c>
    </row>
    <row r="2875" spans="1:11" s="509" customFormat="1">
      <c r="A2875" s="508" t="s">
        <v>559</v>
      </c>
      <c r="B2875" s="509" t="s">
        <v>1439</v>
      </c>
      <c r="C2875" s="509">
        <v>28</v>
      </c>
      <c r="K2875" s="509">
        <v>0</v>
      </c>
    </row>
    <row r="2876" spans="1:11" s="509" customFormat="1">
      <c r="A2876" s="508" t="s">
        <v>559</v>
      </c>
      <c r="B2876" s="509" t="s">
        <v>1439</v>
      </c>
      <c r="C2876" s="509">
        <v>29</v>
      </c>
      <c r="K2876" s="509">
        <v>0</v>
      </c>
    </row>
    <row r="2877" spans="1:11" s="509" customFormat="1">
      <c r="A2877" s="508" t="s">
        <v>559</v>
      </c>
      <c r="B2877" s="509" t="s">
        <v>1439</v>
      </c>
      <c r="C2877" s="509">
        <v>30</v>
      </c>
      <c r="K2877" s="509">
        <v>0</v>
      </c>
    </row>
    <row r="2878" spans="1:11" s="509" customFormat="1">
      <c r="A2878" s="508" t="s">
        <v>559</v>
      </c>
      <c r="B2878" s="509" t="s">
        <v>1439</v>
      </c>
      <c r="C2878" s="509">
        <v>31</v>
      </c>
      <c r="K2878" s="509">
        <v>0</v>
      </c>
    </row>
    <row r="2879" spans="1:11" s="509" customFormat="1">
      <c r="A2879" s="508" t="s">
        <v>559</v>
      </c>
      <c r="B2879" s="509" t="s">
        <v>1439</v>
      </c>
      <c r="C2879" s="509">
        <v>32</v>
      </c>
      <c r="K2879" s="509">
        <v>0</v>
      </c>
    </row>
    <row r="2880" spans="1:11" s="509" customFormat="1">
      <c r="A2880" s="508" t="s">
        <v>559</v>
      </c>
      <c r="B2880" s="509" t="s">
        <v>1439</v>
      </c>
      <c r="C2880" s="509">
        <v>33</v>
      </c>
      <c r="D2880" s="509">
        <v>2</v>
      </c>
      <c r="E2880" s="509">
        <v>2</v>
      </c>
      <c r="G2880" s="509">
        <v>1</v>
      </c>
      <c r="K2880" s="509">
        <v>3</v>
      </c>
    </row>
    <row r="2881" spans="1:11" s="509" customFormat="1">
      <c r="A2881" s="508" t="s">
        <v>559</v>
      </c>
      <c r="B2881" s="509" t="s">
        <v>1439</v>
      </c>
      <c r="C2881" s="509">
        <v>34</v>
      </c>
      <c r="K2881" s="509">
        <v>0</v>
      </c>
    </row>
    <row r="2882" spans="1:11" s="509" customFormat="1">
      <c r="A2882" s="508" t="s">
        <v>559</v>
      </c>
      <c r="B2882" s="509" t="s">
        <v>1439</v>
      </c>
      <c r="C2882" s="509">
        <v>35</v>
      </c>
      <c r="G2882" s="509">
        <v>1</v>
      </c>
      <c r="K2882" s="509">
        <v>1</v>
      </c>
    </row>
    <row r="2883" spans="1:11" s="509" customFormat="1">
      <c r="A2883" s="508" t="s">
        <v>559</v>
      </c>
      <c r="B2883" s="509" t="s">
        <v>1439</v>
      </c>
      <c r="C2883" s="509">
        <v>36</v>
      </c>
      <c r="K2883" s="509">
        <v>0</v>
      </c>
    </row>
    <row r="2884" spans="1:11" s="509" customFormat="1">
      <c r="A2884" s="508" t="s">
        <v>559</v>
      </c>
      <c r="B2884" s="509" t="s">
        <v>1439</v>
      </c>
      <c r="C2884" s="509">
        <v>37</v>
      </c>
      <c r="K2884" s="509">
        <v>0</v>
      </c>
    </row>
    <row r="2885" spans="1:11" s="509" customFormat="1">
      <c r="A2885" s="508" t="s">
        <v>559</v>
      </c>
      <c r="B2885" s="509" t="s">
        <v>1439</v>
      </c>
      <c r="C2885" s="509">
        <v>38</v>
      </c>
      <c r="K2885" s="509">
        <v>0</v>
      </c>
    </row>
    <row r="2886" spans="1:11" s="509" customFormat="1">
      <c r="A2886" s="508" t="s">
        <v>559</v>
      </c>
      <c r="B2886" s="509" t="s">
        <v>1439</v>
      </c>
      <c r="C2886" s="509" t="s">
        <v>1030</v>
      </c>
      <c r="K2886" s="509">
        <v>0</v>
      </c>
    </row>
    <row r="2887" spans="1:11" s="509" customFormat="1">
      <c r="A2887" s="508" t="s">
        <v>559</v>
      </c>
      <c r="B2887" s="509" t="s">
        <v>1439</v>
      </c>
      <c r="C2887" s="509">
        <v>39</v>
      </c>
      <c r="K2887" s="509">
        <v>0</v>
      </c>
    </row>
    <row r="2888" spans="1:11" s="509" customFormat="1">
      <c r="A2888" s="508" t="s">
        <v>559</v>
      </c>
      <c r="B2888" s="509" t="s">
        <v>1439</v>
      </c>
      <c r="C2888" s="509">
        <v>40</v>
      </c>
      <c r="K2888" s="509">
        <v>0</v>
      </c>
    </row>
    <row r="2889" spans="1:11" s="509" customFormat="1">
      <c r="A2889" s="508" t="s">
        <v>559</v>
      </c>
      <c r="B2889" s="509" t="s">
        <v>1439</v>
      </c>
      <c r="C2889" s="509">
        <v>41</v>
      </c>
      <c r="K2889" s="509">
        <v>0</v>
      </c>
    </row>
    <row r="2890" spans="1:11" s="509" customFormat="1">
      <c r="A2890" s="508" t="s">
        <v>559</v>
      </c>
      <c r="B2890" s="509" t="s">
        <v>1439</v>
      </c>
      <c r="C2890" s="509">
        <v>42</v>
      </c>
      <c r="K2890" s="509">
        <v>0</v>
      </c>
    </row>
    <row r="2891" spans="1:11" s="509" customFormat="1">
      <c r="A2891" s="508" t="s">
        <v>559</v>
      </c>
      <c r="B2891" s="509" t="s">
        <v>1439</v>
      </c>
      <c r="C2891" s="509">
        <v>43</v>
      </c>
      <c r="K2891" s="509">
        <v>0</v>
      </c>
    </row>
    <row r="2892" spans="1:11" s="509" customFormat="1">
      <c r="A2892" s="508" t="s">
        <v>559</v>
      </c>
      <c r="B2892" s="509" t="s">
        <v>1439</v>
      </c>
      <c r="C2892" s="509">
        <v>44</v>
      </c>
      <c r="K2892" s="509">
        <v>0</v>
      </c>
    </row>
    <row r="2893" spans="1:11" s="509" customFormat="1">
      <c r="A2893" s="508" t="s">
        <v>559</v>
      </c>
      <c r="B2893" s="509" t="s">
        <v>1439</v>
      </c>
      <c r="C2893" s="509">
        <v>45</v>
      </c>
      <c r="K2893" s="509">
        <v>0</v>
      </c>
    </row>
    <row r="2894" spans="1:11" s="509" customFormat="1">
      <c r="A2894" s="508" t="s">
        <v>559</v>
      </c>
      <c r="B2894" s="509" t="s">
        <v>1439</v>
      </c>
      <c r="C2894" s="509">
        <v>46</v>
      </c>
      <c r="K2894" s="509">
        <v>0</v>
      </c>
    </row>
    <row r="2895" spans="1:11" s="509" customFormat="1">
      <c r="A2895" s="508" t="s">
        <v>559</v>
      </c>
      <c r="B2895" s="509" t="s">
        <v>1439</v>
      </c>
      <c r="C2895" s="509">
        <v>47</v>
      </c>
      <c r="K2895" s="509">
        <v>0</v>
      </c>
    </row>
    <row r="2896" spans="1:11" s="509" customFormat="1">
      <c r="A2896" s="508" t="s">
        <v>559</v>
      </c>
      <c r="B2896" s="509" t="s">
        <v>1439</v>
      </c>
      <c r="C2896" s="509">
        <v>48</v>
      </c>
      <c r="K2896" s="509">
        <v>0</v>
      </c>
    </row>
    <row r="2897" spans="1:11" s="509" customFormat="1">
      <c r="A2897" s="508" t="s">
        <v>559</v>
      </c>
      <c r="B2897" s="509" t="s">
        <v>1439</v>
      </c>
      <c r="C2897" s="509">
        <v>49</v>
      </c>
      <c r="K2897" s="509">
        <v>0</v>
      </c>
    </row>
    <row r="2898" spans="1:11" s="509" customFormat="1">
      <c r="A2898" s="508" t="s">
        <v>559</v>
      </c>
      <c r="B2898" s="509" t="s">
        <v>1439</v>
      </c>
      <c r="C2898" s="509">
        <v>50</v>
      </c>
      <c r="K2898" s="509">
        <v>0</v>
      </c>
    </row>
    <row r="2899" spans="1:11" s="509" customFormat="1">
      <c r="A2899" s="508" t="s">
        <v>559</v>
      </c>
      <c r="B2899" s="509" t="s">
        <v>1439</v>
      </c>
      <c r="C2899" s="509">
        <v>51</v>
      </c>
      <c r="K2899" s="509">
        <v>0</v>
      </c>
    </row>
    <row r="2900" spans="1:11" s="509" customFormat="1">
      <c r="A2900" s="508" t="s">
        <v>559</v>
      </c>
      <c r="B2900" s="509" t="s">
        <v>1439</v>
      </c>
      <c r="C2900" s="509" t="s">
        <v>1031</v>
      </c>
      <c r="K2900" s="509">
        <v>0</v>
      </c>
    </row>
    <row r="2901" spans="1:11" s="509" customFormat="1">
      <c r="A2901" s="508" t="s">
        <v>559</v>
      </c>
      <c r="B2901" s="509" t="s">
        <v>1439</v>
      </c>
      <c r="C2901" s="509" t="s">
        <v>1032</v>
      </c>
      <c r="K2901" s="509">
        <v>0</v>
      </c>
    </row>
    <row r="2902" spans="1:11" s="509" customFormat="1">
      <c r="A2902" s="508" t="s">
        <v>559</v>
      </c>
      <c r="B2902" s="509" t="s">
        <v>1439</v>
      </c>
      <c r="C2902" s="509">
        <v>52</v>
      </c>
      <c r="K2902" s="509">
        <v>0</v>
      </c>
    </row>
    <row r="2903" spans="1:11" s="509" customFormat="1">
      <c r="A2903" s="508" t="s">
        <v>559</v>
      </c>
      <c r="B2903" s="509" t="s">
        <v>1439</v>
      </c>
      <c r="C2903" s="509">
        <v>53</v>
      </c>
      <c r="K2903" s="509">
        <v>0</v>
      </c>
    </row>
    <row r="2904" spans="1:11" s="509" customFormat="1">
      <c r="A2904" s="508" t="s">
        <v>559</v>
      </c>
      <c r="B2904" s="509" t="s">
        <v>1439</v>
      </c>
      <c r="C2904" s="509">
        <v>54</v>
      </c>
      <c r="D2904" s="509">
        <v>3</v>
      </c>
      <c r="K2904" s="509">
        <v>3</v>
      </c>
    </row>
    <row r="2905" spans="1:11" s="509" customFormat="1">
      <c r="A2905" s="508" t="s">
        <v>559</v>
      </c>
      <c r="B2905" s="509" t="s">
        <v>1439</v>
      </c>
      <c r="C2905" s="509">
        <v>55</v>
      </c>
      <c r="G2905" s="509">
        <v>4</v>
      </c>
      <c r="K2905" s="509">
        <v>4</v>
      </c>
    </row>
    <row r="2906" spans="1:11" s="509" customFormat="1">
      <c r="A2906" s="508" t="s">
        <v>559</v>
      </c>
      <c r="B2906" s="509" t="s">
        <v>1439</v>
      </c>
      <c r="C2906" s="509">
        <v>56</v>
      </c>
      <c r="K2906" s="509">
        <v>0</v>
      </c>
    </row>
    <row r="2907" spans="1:11" s="509" customFormat="1">
      <c r="A2907" s="508" t="s">
        <v>559</v>
      </c>
      <c r="B2907" s="509" t="s">
        <v>1439</v>
      </c>
      <c r="C2907" s="509">
        <v>57</v>
      </c>
      <c r="K2907" s="509">
        <v>0</v>
      </c>
    </row>
    <row r="2908" spans="1:11" s="509" customFormat="1">
      <c r="A2908" s="508" t="s">
        <v>559</v>
      </c>
      <c r="B2908" s="509" t="s">
        <v>1439</v>
      </c>
      <c r="C2908" s="509">
        <v>58</v>
      </c>
      <c r="K2908" s="509">
        <v>0</v>
      </c>
    </row>
    <row r="2909" spans="1:11" s="509" customFormat="1">
      <c r="A2909" s="508" t="s">
        <v>559</v>
      </c>
      <c r="B2909" s="509" t="s">
        <v>1439</v>
      </c>
      <c r="C2909" s="509">
        <v>59</v>
      </c>
      <c r="G2909" s="509">
        <v>1</v>
      </c>
      <c r="K2909" s="509">
        <v>1</v>
      </c>
    </row>
    <row r="2910" spans="1:11" s="509" customFormat="1">
      <c r="A2910" s="508" t="s">
        <v>559</v>
      </c>
      <c r="B2910" s="509" t="s">
        <v>1439</v>
      </c>
      <c r="C2910" s="509">
        <v>60</v>
      </c>
      <c r="D2910" s="509">
        <v>1</v>
      </c>
      <c r="K2910" s="509">
        <v>1</v>
      </c>
    </row>
    <row r="2911" spans="1:11" s="509" customFormat="1">
      <c r="A2911" s="508" t="s">
        <v>559</v>
      </c>
      <c r="B2911" s="509" t="s">
        <v>1439</v>
      </c>
      <c r="C2911" s="509">
        <v>61</v>
      </c>
      <c r="K2911" s="509">
        <v>0</v>
      </c>
    </row>
    <row r="2912" spans="1:11" s="509" customFormat="1">
      <c r="A2912" s="508" t="s">
        <v>559</v>
      </c>
      <c r="B2912" s="509" t="s">
        <v>1439</v>
      </c>
      <c r="C2912" s="509">
        <v>62</v>
      </c>
      <c r="K2912" s="509">
        <v>0</v>
      </c>
    </row>
    <row r="2913" spans="1:11" s="509" customFormat="1">
      <c r="A2913" s="508" t="s">
        <v>559</v>
      </c>
      <c r="B2913" s="509" t="s">
        <v>1439</v>
      </c>
      <c r="C2913" s="509">
        <v>63</v>
      </c>
      <c r="D2913" s="509">
        <v>2</v>
      </c>
      <c r="E2913" s="509">
        <v>2</v>
      </c>
      <c r="G2913" s="509">
        <v>1</v>
      </c>
      <c r="K2913" s="509">
        <v>3</v>
      </c>
    </row>
    <row r="2914" spans="1:11" s="509" customFormat="1">
      <c r="A2914" s="508" t="s">
        <v>559</v>
      </c>
      <c r="B2914" s="509" t="s">
        <v>1439</v>
      </c>
      <c r="C2914" s="509" t="s">
        <v>1033</v>
      </c>
      <c r="K2914" s="509">
        <v>0</v>
      </c>
    </row>
    <row r="2915" spans="1:11" s="509" customFormat="1">
      <c r="A2915" s="508" t="s">
        <v>559</v>
      </c>
      <c r="B2915" s="509" t="s">
        <v>1439</v>
      </c>
      <c r="C2915" s="509" t="s">
        <v>1034</v>
      </c>
      <c r="K2915" s="509">
        <v>0</v>
      </c>
    </row>
    <row r="2916" spans="1:11" s="509" customFormat="1">
      <c r="A2916" s="508" t="s">
        <v>559</v>
      </c>
      <c r="B2916" s="509" t="s">
        <v>1439</v>
      </c>
      <c r="C2916" s="509">
        <v>64</v>
      </c>
      <c r="K2916" s="509">
        <v>0</v>
      </c>
    </row>
    <row r="2917" spans="1:11" s="509" customFormat="1">
      <c r="A2917" s="508" t="s">
        <v>559</v>
      </c>
      <c r="B2917" s="509" t="s">
        <v>1439</v>
      </c>
      <c r="C2917" s="509" t="s">
        <v>1035</v>
      </c>
      <c r="D2917" s="509">
        <v>2</v>
      </c>
      <c r="G2917" s="509">
        <v>1</v>
      </c>
      <c r="K2917" s="509">
        <v>3</v>
      </c>
    </row>
    <row r="2918" spans="1:11" s="509" customFormat="1">
      <c r="A2918" s="508" t="s">
        <v>559</v>
      </c>
      <c r="B2918" s="509" t="s">
        <v>1439</v>
      </c>
      <c r="C2918" s="509">
        <v>65</v>
      </c>
      <c r="D2918" s="509">
        <v>19</v>
      </c>
      <c r="E2918" s="509">
        <v>13</v>
      </c>
      <c r="G2918" s="509">
        <v>26</v>
      </c>
      <c r="H2918" s="509">
        <v>10</v>
      </c>
      <c r="K2918" s="509">
        <v>45</v>
      </c>
    </row>
    <row r="2919" spans="1:11" s="509" customFormat="1">
      <c r="A2919" s="508" t="s">
        <v>559</v>
      </c>
      <c r="B2919" s="509" t="s">
        <v>1439</v>
      </c>
      <c r="C2919" s="509">
        <v>66</v>
      </c>
      <c r="D2919" s="509">
        <v>9</v>
      </c>
      <c r="E2919" s="509">
        <v>9</v>
      </c>
      <c r="G2919" s="509">
        <v>8</v>
      </c>
      <c r="H2919" s="509">
        <v>5</v>
      </c>
      <c r="K2919" s="509">
        <v>17</v>
      </c>
    </row>
    <row r="2920" spans="1:11" s="509" customFormat="1">
      <c r="A2920" s="508" t="s">
        <v>559</v>
      </c>
      <c r="B2920" s="509" t="s">
        <v>1439</v>
      </c>
      <c r="C2920" s="509" t="s">
        <v>1036</v>
      </c>
      <c r="K2920" s="509">
        <v>0</v>
      </c>
    </row>
    <row r="2921" spans="1:11" s="509" customFormat="1">
      <c r="A2921" s="508" t="s">
        <v>559</v>
      </c>
      <c r="B2921" s="509" t="s">
        <v>1439</v>
      </c>
      <c r="C2921" s="509" t="s">
        <v>1037</v>
      </c>
      <c r="D2921" s="509">
        <v>2</v>
      </c>
      <c r="G2921" s="509">
        <v>40</v>
      </c>
      <c r="K2921" s="509">
        <v>42</v>
      </c>
    </row>
    <row r="2922" spans="1:11" s="509" customFormat="1">
      <c r="A2922" s="508" t="s">
        <v>559</v>
      </c>
      <c r="B2922" s="509" t="s">
        <v>1439</v>
      </c>
      <c r="C2922" s="509" t="s">
        <v>1038</v>
      </c>
      <c r="D2922" s="509">
        <v>1</v>
      </c>
      <c r="G2922" s="509">
        <v>3</v>
      </c>
      <c r="K2922" s="509">
        <v>4</v>
      </c>
    </row>
    <row r="2923" spans="1:11" s="509" customFormat="1">
      <c r="A2923" s="508" t="s">
        <v>559</v>
      </c>
      <c r="B2923" s="509" t="s">
        <v>1439</v>
      </c>
      <c r="C2923" s="509" t="s">
        <v>1039</v>
      </c>
      <c r="D2923" s="509">
        <v>2</v>
      </c>
      <c r="K2923" s="509">
        <v>2</v>
      </c>
    </row>
    <row r="2924" spans="1:11" s="509" customFormat="1">
      <c r="A2924" s="508" t="s">
        <v>559</v>
      </c>
      <c r="B2924" s="509" t="s">
        <v>1439</v>
      </c>
      <c r="C2924" s="509" t="s">
        <v>1040</v>
      </c>
      <c r="D2924" s="509">
        <v>3</v>
      </c>
      <c r="G2924" s="509">
        <v>3</v>
      </c>
      <c r="K2924" s="509">
        <v>6</v>
      </c>
    </row>
    <row r="2925" spans="1:11" s="509" customFormat="1">
      <c r="A2925" s="508" t="s">
        <v>559</v>
      </c>
      <c r="B2925" s="509" t="s">
        <v>1439</v>
      </c>
      <c r="C2925" s="509" t="s">
        <v>1041</v>
      </c>
      <c r="K2925" s="509">
        <v>0</v>
      </c>
    </row>
    <row r="2926" spans="1:11" s="509" customFormat="1">
      <c r="A2926" s="508" t="s">
        <v>559</v>
      </c>
      <c r="B2926" s="509" t="s">
        <v>1439</v>
      </c>
      <c r="C2926" s="509" t="s">
        <v>1042</v>
      </c>
      <c r="K2926" s="509">
        <v>0</v>
      </c>
    </row>
    <row r="2927" spans="1:11" s="509" customFormat="1">
      <c r="A2927" s="508" t="s">
        <v>559</v>
      </c>
      <c r="B2927" s="509" t="s">
        <v>1439</v>
      </c>
      <c r="C2927" s="509">
        <v>67</v>
      </c>
      <c r="D2927" s="509">
        <v>5</v>
      </c>
      <c r="G2927" s="509">
        <v>44</v>
      </c>
      <c r="K2927" s="509">
        <v>49</v>
      </c>
    </row>
    <row r="2928" spans="1:11" s="509" customFormat="1">
      <c r="A2928" s="508" t="s">
        <v>559</v>
      </c>
      <c r="B2928" s="509" t="s">
        <v>1439</v>
      </c>
      <c r="C2928" s="509">
        <v>68</v>
      </c>
      <c r="G2928" s="509">
        <v>4</v>
      </c>
      <c r="K2928" s="509">
        <v>4</v>
      </c>
    </row>
    <row r="2929" spans="1:11" s="509" customFormat="1">
      <c r="A2929" s="508" t="s">
        <v>559</v>
      </c>
      <c r="B2929" s="509" t="s">
        <v>1439</v>
      </c>
      <c r="C2929" s="509" t="s">
        <v>1043</v>
      </c>
      <c r="D2929" s="509">
        <v>3</v>
      </c>
      <c r="K2929" s="509">
        <v>3</v>
      </c>
    </row>
    <row r="2930" spans="1:11" s="509" customFormat="1">
      <c r="A2930" s="508" t="s">
        <v>559</v>
      </c>
      <c r="B2930" s="509" t="s">
        <v>1439</v>
      </c>
      <c r="C2930" s="509">
        <v>69</v>
      </c>
      <c r="K2930" s="509">
        <v>0</v>
      </c>
    </row>
    <row r="2931" spans="1:11" s="509" customFormat="1">
      <c r="A2931" s="508" t="s">
        <v>559</v>
      </c>
      <c r="B2931" s="509" t="s">
        <v>1439</v>
      </c>
      <c r="C2931" s="509" t="s">
        <v>1044</v>
      </c>
      <c r="K2931" s="509">
        <v>0</v>
      </c>
    </row>
    <row r="2932" spans="1:11" s="509" customFormat="1">
      <c r="A2932" s="508" t="s">
        <v>559</v>
      </c>
      <c r="B2932" s="509" t="s">
        <v>1439</v>
      </c>
      <c r="C2932" s="509" t="s">
        <v>1045</v>
      </c>
      <c r="K2932" s="509">
        <v>0</v>
      </c>
    </row>
    <row r="2933" spans="1:11" s="509" customFormat="1">
      <c r="A2933" s="508" t="s">
        <v>559</v>
      </c>
      <c r="B2933" s="509" t="s">
        <v>1439</v>
      </c>
      <c r="C2933" s="509">
        <v>70</v>
      </c>
      <c r="K2933" s="509">
        <v>0</v>
      </c>
    </row>
    <row r="2934" spans="1:11" s="509" customFormat="1">
      <c r="A2934" s="508" t="s">
        <v>559</v>
      </c>
      <c r="B2934" s="509" t="s">
        <v>1439</v>
      </c>
      <c r="C2934" s="509" t="s">
        <v>1046</v>
      </c>
      <c r="G2934" s="509">
        <v>2</v>
      </c>
      <c r="K2934" s="509">
        <v>2</v>
      </c>
    </row>
    <row r="2935" spans="1:11" s="509" customFormat="1">
      <c r="A2935" s="508" t="s">
        <v>559</v>
      </c>
      <c r="B2935" s="509" t="s">
        <v>1439</v>
      </c>
      <c r="C2935" s="509">
        <v>71</v>
      </c>
      <c r="G2935" s="509">
        <v>126</v>
      </c>
      <c r="K2935" s="509">
        <v>126</v>
      </c>
    </row>
    <row r="2936" spans="1:11" s="509" customFormat="1">
      <c r="A2936" s="508" t="s">
        <v>559</v>
      </c>
      <c r="B2936" s="509" t="s">
        <v>1439</v>
      </c>
      <c r="C2936" s="509" t="s">
        <v>1047</v>
      </c>
      <c r="G2936" s="509">
        <v>7</v>
      </c>
      <c r="H2936" s="509">
        <v>3</v>
      </c>
      <c r="K2936" s="509">
        <v>7</v>
      </c>
    </row>
    <row r="2937" spans="1:11" s="509" customFormat="1">
      <c r="A2937" s="508" t="s">
        <v>559</v>
      </c>
      <c r="B2937" s="509" t="s">
        <v>1439</v>
      </c>
      <c r="C2937" s="509" t="s">
        <v>1048</v>
      </c>
      <c r="D2937" s="509">
        <v>1</v>
      </c>
      <c r="K2937" s="509">
        <v>1</v>
      </c>
    </row>
    <row r="2938" spans="1:11" s="509" customFormat="1">
      <c r="A2938" s="508" t="s">
        <v>559</v>
      </c>
      <c r="B2938" s="509" t="s">
        <v>1439</v>
      </c>
      <c r="C2938" s="509" t="s">
        <v>1049</v>
      </c>
      <c r="K2938" s="509">
        <v>0</v>
      </c>
    </row>
    <row r="2939" spans="1:11" s="509" customFormat="1">
      <c r="A2939" s="508" t="s">
        <v>559</v>
      </c>
      <c r="B2939" s="509" t="s">
        <v>1439</v>
      </c>
      <c r="C2939" s="509" t="s">
        <v>1050</v>
      </c>
      <c r="D2939" s="509">
        <v>1</v>
      </c>
      <c r="E2939" s="509">
        <v>1</v>
      </c>
      <c r="G2939" s="509">
        <v>5</v>
      </c>
      <c r="H2939" s="509">
        <v>5</v>
      </c>
      <c r="K2939" s="509">
        <v>6</v>
      </c>
    </row>
    <row r="2940" spans="1:11" s="509" customFormat="1">
      <c r="A2940" s="508" t="s">
        <v>559</v>
      </c>
      <c r="B2940" s="509" t="s">
        <v>1439</v>
      </c>
      <c r="C2940" s="509" t="s">
        <v>1051</v>
      </c>
      <c r="K2940" s="509">
        <v>0</v>
      </c>
    </row>
    <row r="2941" spans="1:11" s="509" customFormat="1">
      <c r="A2941" s="508" t="s">
        <v>559</v>
      </c>
      <c r="B2941" s="509" t="s">
        <v>1439</v>
      </c>
      <c r="C2941" s="509">
        <v>72</v>
      </c>
      <c r="D2941" s="509">
        <v>22</v>
      </c>
      <c r="G2941" s="509">
        <v>1</v>
      </c>
      <c r="K2941" s="509">
        <v>23</v>
      </c>
    </row>
    <row r="2942" spans="1:11" s="509" customFormat="1">
      <c r="A2942" s="508" t="s">
        <v>559</v>
      </c>
      <c r="B2942" s="509" t="s">
        <v>1439</v>
      </c>
      <c r="C2942" s="509">
        <v>73</v>
      </c>
      <c r="D2942" s="509">
        <v>2</v>
      </c>
      <c r="K2942" s="509">
        <v>2</v>
      </c>
    </row>
    <row r="2943" spans="1:11" s="509" customFormat="1">
      <c r="A2943" s="508" t="s">
        <v>559</v>
      </c>
      <c r="B2943" s="509" t="s">
        <v>1439</v>
      </c>
      <c r="C2943" s="509">
        <v>74</v>
      </c>
      <c r="D2943" s="509">
        <v>1</v>
      </c>
      <c r="G2943" s="509">
        <v>3</v>
      </c>
      <c r="K2943" s="509">
        <v>4</v>
      </c>
    </row>
    <row r="2944" spans="1:11" s="509" customFormat="1">
      <c r="A2944" s="508" t="s">
        <v>559</v>
      </c>
      <c r="B2944" s="509" t="s">
        <v>1439</v>
      </c>
      <c r="C2944" s="509" t="s">
        <v>4570</v>
      </c>
      <c r="K2944" s="509">
        <v>0</v>
      </c>
    </row>
    <row r="2945" spans="1:11" s="509" customFormat="1">
      <c r="A2945" s="508" t="s">
        <v>559</v>
      </c>
      <c r="B2945" s="509" t="s">
        <v>1439</v>
      </c>
      <c r="C2945" s="509" t="s">
        <v>4571</v>
      </c>
      <c r="D2945" s="509">
        <v>106</v>
      </c>
      <c r="E2945" s="509">
        <v>30</v>
      </c>
      <c r="F2945" s="509">
        <v>0</v>
      </c>
      <c r="G2945" s="509">
        <v>420</v>
      </c>
      <c r="H2945" s="509">
        <v>23</v>
      </c>
      <c r="I2945" s="509">
        <v>0</v>
      </c>
      <c r="K2945" s="509">
        <v>526</v>
      </c>
    </row>
    <row r="2946" spans="1:11" s="509" customFormat="1">
      <c r="A2946" s="508" t="s">
        <v>560</v>
      </c>
      <c r="B2946" s="509" t="s">
        <v>333</v>
      </c>
      <c r="C2946" s="509">
        <v>1</v>
      </c>
      <c r="K2946" s="509">
        <v>0</v>
      </c>
    </row>
    <row r="2947" spans="1:11" s="509" customFormat="1">
      <c r="A2947" s="508" t="s">
        <v>560</v>
      </c>
      <c r="B2947" s="509" t="s">
        <v>333</v>
      </c>
      <c r="C2947" s="509" t="s">
        <v>1023</v>
      </c>
      <c r="G2947" s="509">
        <v>13</v>
      </c>
      <c r="K2947" s="509">
        <v>13</v>
      </c>
    </row>
    <row r="2948" spans="1:11" s="509" customFormat="1">
      <c r="A2948" s="508" t="s">
        <v>560</v>
      </c>
      <c r="B2948" s="509" t="s">
        <v>333</v>
      </c>
      <c r="C2948" s="509">
        <v>2</v>
      </c>
      <c r="G2948" s="509">
        <v>2</v>
      </c>
      <c r="K2948" s="509">
        <v>2</v>
      </c>
    </row>
    <row r="2949" spans="1:11" s="509" customFormat="1">
      <c r="A2949" s="508" t="s">
        <v>560</v>
      </c>
      <c r="B2949" s="509" t="s">
        <v>333</v>
      </c>
      <c r="C2949" s="509">
        <v>3</v>
      </c>
      <c r="G2949" s="509">
        <v>2</v>
      </c>
      <c r="K2949" s="509">
        <v>2</v>
      </c>
    </row>
    <row r="2950" spans="1:11" s="509" customFormat="1">
      <c r="A2950" s="508" t="s">
        <v>560</v>
      </c>
      <c r="B2950" s="509" t="s">
        <v>333</v>
      </c>
      <c r="C2950" s="509">
        <v>4</v>
      </c>
      <c r="D2950" s="509">
        <v>5</v>
      </c>
      <c r="G2950" s="509">
        <v>8</v>
      </c>
      <c r="K2950" s="509">
        <v>13</v>
      </c>
    </row>
    <row r="2951" spans="1:11" s="509" customFormat="1">
      <c r="A2951" s="508" t="s">
        <v>560</v>
      </c>
      <c r="B2951" s="509" t="s">
        <v>333</v>
      </c>
      <c r="C2951" s="509">
        <v>5</v>
      </c>
      <c r="K2951" s="509">
        <v>0</v>
      </c>
    </row>
    <row r="2952" spans="1:11" s="509" customFormat="1">
      <c r="A2952" s="508" t="s">
        <v>560</v>
      </c>
      <c r="B2952" s="509" t="s">
        <v>333</v>
      </c>
      <c r="C2952" s="509">
        <v>6</v>
      </c>
      <c r="K2952" s="509">
        <v>0</v>
      </c>
    </row>
    <row r="2953" spans="1:11" s="509" customFormat="1">
      <c r="A2953" s="508" t="s">
        <v>560</v>
      </c>
      <c r="B2953" s="509" t="s">
        <v>333</v>
      </c>
      <c r="C2953" s="509">
        <v>7</v>
      </c>
      <c r="K2953" s="509">
        <v>0</v>
      </c>
    </row>
    <row r="2954" spans="1:11" s="509" customFormat="1">
      <c r="A2954" s="508" t="s">
        <v>560</v>
      </c>
      <c r="B2954" s="509" t="s">
        <v>333</v>
      </c>
      <c r="C2954" s="509">
        <v>8</v>
      </c>
      <c r="G2954" s="509">
        <v>1</v>
      </c>
      <c r="K2954" s="509">
        <v>1</v>
      </c>
    </row>
    <row r="2955" spans="1:11" s="509" customFormat="1">
      <c r="A2955" s="508" t="s">
        <v>560</v>
      </c>
      <c r="B2955" s="509" t="s">
        <v>333</v>
      </c>
      <c r="C2955" s="509">
        <v>9</v>
      </c>
      <c r="K2955" s="509">
        <v>0</v>
      </c>
    </row>
    <row r="2956" spans="1:11" s="509" customFormat="1">
      <c r="A2956" s="508" t="s">
        <v>560</v>
      </c>
      <c r="B2956" s="509" t="s">
        <v>333</v>
      </c>
      <c r="C2956" s="509">
        <v>10</v>
      </c>
      <c r="D2956" s="509">
        <v>2</v>
      </c>
      <c r="G2956" s="509">
        <v>5</v>
      </c>
      <c r="K2956" s="509">
        <v>7</v>
      </c>
    </row>
    <row r="2957" spans="1:11" s="509" customFormat="1">
      <c r="A2957" s="508" t="s">
        <v>560</v>
      </c>
      <c r="B2957" s="509" t="s">
        <v>333</v>
      </c>
      <c r="C2957" s="509">
        <v>11</v>
      </c>
      <c r="G2957" s="509">
        <v>1</v>
      </c>
      <c r="K2957" s="509">
        <v>1</v>
      </c>
    </row>
    <row r="2958" spans="1:11" s="509" customFormat="1">
      <c r="A2958" s="508" t="s">
        <v>560</v>
      </c>
      <c r="B2958" s="509" t="s">
        <v>333</v>
      </c>
      <c r="C2958" s="509">
        <v>12</v>
      </c>
      <c r="K2958" s="509">
        <v>0</v>
      </c>
    </row>
    <row r="2959" spans="1:11" s="509" customFormat="1">
      <c r="A2959" s="508" t="s">
        <v>560</v>
      </c>
      <c r="B2959" s="509" t="s">
        <v>333</v>
      </c>
      <c r="C2959" s="509">
        <v>13</v>
      </c>
      <c r="K2959" s="509">
        <v>0</v>
      </c>
    </row>
    <row r="2960" spans="1:11" s="509" customFormat="1">
      <c r="A2960" s="508" t="s">
        <v>560</v>
      </c>
      <c r="B2960" s="509" t="s">
        <v>333</v>
      </c>
      <c r="C2960" s="509">
        <v>14</v>
      </c>
      <c r="K2960" s="509">
        <v>0</v>
      </c>
    </row>
    <row r="2961" spans="1:11" s="509" customFormat="1">
      <c r="A2961" s="508" t="s">
        <v>560</v>
      </c>
      <c r="B2961" s="509" t="s">
        <v>333</v>
      </c>
      <c r="C2961" s="509">
        <v>15</v>
      </c>
      <c r="K2961" s="509">
        <v>0</v>
      </c>
    </row>
    <row r="2962" spans="1:11" s="509" customFormat="1">
      <c r="A2962" s="508" t="s">
        <v>560</v>
      </c>
      <c r="B2962" s="509" t="s">
        <v>333</v>
      </c>
      <c r="C2962" s="509">
        <v>16</v>
      </c>
      <c r="G2962" s="509">
        <v>2</v>
      </c>
      <c r="K2962" s="509">
        <v>2</v>
      </c>
    </row>
    <row r="2963" spans="1:11" s="509" customFormat="1">
      <c r="A2963" s="508" t="s">
        <v>560</v>
      </c>
      <c r="B2963" s="509" t="s">
        <v>333</v>
      </c>
      <c r="C2963" s="509">
        <v>17</v>
      </c>
      <c r="D2963" s="509">
        <v>2</v>
      </c>
      <c r="G2963" s="509">
        <v>5</v>
      </c>
      <c r="K2963" s="509">
        <v>7</v>
      </c>
    </row>
    <row r="2964" spans="1:11" s="509" customFormat="1">
      <c r="A2964" s="508" t="s">
        <v>560</v>
      </c>
      <c r="B2964" s="509" t="s">
        <v>333</v>
      </c>
      <c r="C2964" s="509">
        <v>18</v>
      </c>
      <c r="K2964" s="509">
        <v>0</v>
      </c>
    </row>
    <row r="2965" spans="1:11" s="509" customFormat="1">
      <c r="A2965" s="508" t="s">
        <v>560</v>
      </c>
      <c r="B2965" s="509" t="s">
        <v>333</v>
      </c>
      <c r="C2965" s="509" t="s">
        <v>1024</v>
      </c>
      <c r="D2965" s="509">
        <v>1</v>
      </c>
      <c r="K2965" s="509">
        <v>1</v>
      </c>
    </row>
    <row r="2966" spans="1:11" s="509" customFormat="1">
      <c r="A2966" s="508" t="s">
        <v>560</v>
      </c>
      <c r="B2966" s="509" t="s">
        <v>333</v>
      </c>
      <c r="C2966" s="509" t="s">
        <v>1025</v>
      </c>
      <c r="K2966" s="509">
        <v>0</v>
      </c>
    </row>
    <row r="2967" spans="1:11" s="509" customFormat="1">
      <c r="A2967" s="508" t="s">
        <v>560</v>
      </c>
      <c r="B2967" s="509" t="s">
        <v>333</v>
      </c>
      <c r="C2967" s="509">
        <v>19</v>
      </c>
      <c r="K2967" s="509">
        <v>0</v>
      </c>
    </row>
    <row r="2968" spans="1:11" s="509" customFormat="1">
      <c r="A2968" s="508" t="s">
        <v>560</v>
      </c>
      <c r="B2968" s="509" t="s">
        <v>333</v>
      </c>
      <c r="C2968" s="509">
        <v>20</v>
      </c>
      <c r="K2968" s="509">
        <v>0</v>
      </c>
    </row>
    <row r="2969" spans="1:11" s="509" customFormat="1">
      <c r="A2969" s="508" t="s">
        <v>560</v>
      </c>
      <c r="B2969" s="509" t="s">
        <v>333</v>
      </c>
      <c r="C2969" s="509">
        <v>21</v>
      </c>
      <c r="K2969" s="509">
        <v>0</v>
      </c>
    </row>
    <row r="2970" spans="1:11" s="509" customFormat="1">
      <c r="A2970" s="508" t="s">
        <v>560</v>
      </c>
      <c r="B2970" s="509" t="s">
        <v>333</v>
      </c>
      <c r="C2970" s="509" t="s">
        <v>1026</v>
      </c>
      <c r="K2970" s="509">
        <v>0</v>
      </c>
    </row>
    <row r="2971" spans="1:11" s="509" customFormat="1">
      <c r="A2971" s="508" t="s">
        <v>560</v>
      </c>
      <c r="B2971" s="509" t="s">
        <v>333</v>
      </c>
      <c r="C2971" s="509" t="s">
        <v>1027</v>
      </c>
      <c r="K2971" s="509">
        <v>0</v>
      </c>
    </row>
    <row r="2972" spans="1:11" s="509" customFormat="1">
      <c r="A2972" s="508" t="s">
        <v>560</v>
      </c>
      <c r="B2972" s="509" t="s">
        <v>333</v>
      </c>
      <c r="C2972" s="509" t="s">
        <v>1028</v>
      </c>
      <c r="K2972" s="509">
        <v>0</v>
      </c>
    </row>
    <row r="2973" spans="1:11" s="509" customFormat="1">
      <c r="A2973" s="508" t="s">
        <v>560</v>
      </c>
      <c r="B2973" s="509" t="s">
        <v>333</v>
      </c>
      <c r="C2973" s="509">
        <v>22</v>
      </c>
      <c r="K2973" s="509">
        <v>0</v>
      </c>
    </row>
    <row r="2974" spans="1:11" s="509" customFormat="1">
      <c r="A2974" s="508" t="s">
        <v>560</v>
      </c>
      <c r="B2974" s="509" t="s">
        <v>333</v>
      </c>
      <c r="C2974" s="509">
        <v>23</v>
      </c>
      <c r="K2974" s="509">
        <v>0</v>
      </c>
    </row>
    <row r="2975" spans="1:11" s="509" customFormat="1">
      <c r="A2975" s="508" t="s">
        <v>560</v>
      </c>
      <c r="B2975" s="509" t="s">
        <v>333</v>
      </c>
      <c r="C2975" s="509" t="s">
        <v>1029</v>
      </c>
      <c r="K2975" s="509">
        <v>0</v>
      </c>
    </row>
    <row r="2976" spans="1:11" s="509" customFormat="1">
      <c r="A2976" s="508" t="s">
        <v>560</v>
      </c>
      <c r="B2976" s="509" t="s">
        <v>333</v>
      </c>
      <c r="C2976" s="509">
        <v>24</v>
      </c>
      <c r="K2976" s="509">
        <v>0</v>
      </c>
    </row>
    <row r="2977" spans="1:11" s="509" customFormat="1">
      <c r="A2977" s="508" t="s">
        <v>560</v>
      </c>
      <c r="B2977" s="509" t="s">
        <v>333</v>
      </c>
      <c r="C2977" s="509">
        <v>25</v>
      </c>
    </row>
    <row r="2978" spans="1:11" s="509" customFormat="1">
      <c r="A2978" s="508" t="s">
        <v>560</v>
      </c>
      <c r="B2978" s="509" t="s">
        <v>333</v>
      </c>
      <c r="C2978" s="509">
        <v>26</v>
      </c>
      <c r="K2978" s="509">
        <v>0</v>
      </c>
    </row>
    <row r="2979" spans="1:11" s="509" customFormat="1">
      <c r="A2979" s="508" t="s">
        <v>560</v>
      </c>
      <c r="B2979" s="509" t="s">
        <v>333</v>
      </c>
      <c r="C2979" s="509">
        <v>27</v>
      </c>
      <c r="K2979" s="509">
        <v>0</v>
      </c>
    </row>
    <row r="2980" spans="1:11" s="509" customFormat="1">
      <c r="A2980" s="508" t="s">
        <v>560</v>
      </c>
      <c r="B2980" s="509" t="s">
        <v>333</v>
      </c>
      <c r="C2980" s="509">
        <v>28</v>
      </c>
      <c r="K2980" s="509">
        <v>0</v>
      </c>
    </row>
    <row r="2981" spans="1:11" s="509" customFormat="1">
      <c r="A2981" s="508" t="s">
        <v>560</v>
      </c>
      <c r="B2981" s="509" t="s">
        <v>333</v>
      </c>
      <c r="C2981" s="509">
        <v>29</v>
      </c>
      <c r="K2981" s="509">
        <v>0</v>
      </c>
    </row>
    <row r="2982" spans="1:11" s="509" customFormat="1">
      <c r="A2982" s="508" t="s">
        <v>560</v>
      </c>
      <c r="B2982" s="509" t="s">
        <v>333</v>
      </c>
      <c r="C2982" s="509">
        <v>30</v>
      </c>
      <c r="K2982" s="509">
        <v>0</v>
      </c>
    </row>
    <row r="2983" spans="1:11" s="509" customFormat="1">
      <c r="A2983" s="508" t="s">
        <v>560</v>
      </c>
      <c r="B2983" s="509" t="s">
        <v>333</v>
      </c>
      <c r="C2983" s="509">
        <v>31</v>
      </c>
      <c r="K2983" s="509">
        <v>0</v>
      </c>
    </row>
    <row r="2984" spans="1:11" s="509" customFormat="1">
      <c r="A2984" s="508" t="s">
        <v>560</v>
      </c>
      <c r="B2984" s="509" t="s">
        <v>333</v>
      </c>
      <c r="C2984" s="509">
        <v>32</v>
      </c>
      <c r="K2984" s="509">
        <v>0</v>
      </c>
    </row>
    <row r="2985" spans="1:11" s="509" customFormat="1">
      <c r="A2985" s="508" t="s">
        <v>560</v>
      </c>
      <c r="B2985" s="509" t="s">
        <v>333</v>
      </c>
      <c r="C2985" s="509">
        <v>33</v>
      </c>
      <c r="D2985" s="509">
        <v>1</v>
      </c>
      <c r="E2985" s="509">
        <v>1</v>
      </c>
      <c r="K2985" s="509">
        <v>1</v>
      </c>
    </row>
    <row r="2986" spans="1:11" s="509" customFormat="1">
      <c r="A2986" s="508" t="s">
        <v>560</v>
      </c>
      <c r="B2986" s="509" t="s">
        <v>333</v>
      </c>
      <c r="C2986" s="509">
        <v>34</v>
      </c>
      <c r="K2986" s="509">
        <v>0</v>
      </c>
    </row>
    <row r="2987" spans="1:11" s="509" customFormat="1">
      <c r="A2987" s="508" t="s">
        <v>560</v>
      </c>
      <c r="B2987" s="509" t="s">
        <v>333</v>
      </c>
      <c r="C2987" s="509">
        <v>35</v>
      </c>
      <c r="K2987" s="509">
        <v>0</v>
      </c>
    </row>
    <row r="2988" spans="1:11" s="509" customFormat="1">
      <c r="A2988" s="508" t="s">
        <v>560</v>
      </c>
      <c r="B2988" s="509" t="s">
        <v>333</v>
      </c>
      <c r="C2988" s="509">
        <v>36</v>
      </c>
      <c r="K2988" s="509">
        <v>0</v>
      </c>
    </row>
    <row r="2989" spans="1:11" s="509" customFormat="1">
      <c r="A2989" s="508" t="s">
        <v>560</v>
      </c>
      <c r="B2989" s="509" t="s">
        <v>333</v>
      </c>
      <c r="C2989" s="509">
        <v>37</v>
      </c>
      <c r="K2989" s="509">
        <v>0</v>
      </c>
    </row>
    <row r="2990" spans="1:11" s="509" customFormat="1">
      <c r="A2990" s="508" t="s">
        <v>560</v>
      </c>
      <c r="B2990" s="509" t="s">
        <v>333</v>
      </c>
      <c r="C2990" s="509">
        <v>38</v>
      </c>
      <c r="K2990" s="509">
        <v>0</v>
      </c>
    </row>
    <row r="2991" spans="1:11" s="509" customFormat="1">
      <c r="A2991" s="508" t="s">
        <v>560</v>
      </c>
      <c r="B2991" s="509" t="s">
        <v>333</v>
      </c>
      <c r="C2991" s="509" t="s">
        <v>1030</v>
      </c>
      <c r="K2991" s="509">
        <v>0</v>
      </c>
    </row>
    <row r="2992" spans="1:11" s="509" customFormat="1">
      <c r="A2992" s="508" t="s">
        <v>560</v>
      </c>
      <c r="B2992" s="509" t="s">
        <v>333</v>
      </c>
      <c r="C2992" s="509">
        <v>39</v>
      </c>
      <c r="K2992" s="509">
        <v>0</v>
      </c>
    </row>
    <row r="2993" spans="1:11" s="509" customFormat="1">
      <c r="A2993" s="508" t="s">
        <v>560</v>
      </c>
      <c r="B2993" s="509" t="s">
        <v>333</v>
      </c>
      <c r="C2993" s="509">
        <v>40</v>
      </c>
      <c r="K2993" s="509">
        <v>0</v>
      </c>
    </row>
    <row r="2994" spans="1:11" s="509" customFormat="1">
      <c r="A2994" s="508" t="s">
        <v>560</v>
      </c>
      <c r="B2994" s="509" t="s">
        <v>333</v>
      </c>
      <c r="C2994" s="509">
        <v>41</v>
      </c>
      <c r="K2994" s="509">
        <v>0</v>
      </c>
    </row>
    <row r="2995" spans="1:11" s="509" customFormat="1">
      <c r="A2995" s="508" t="s">
        <v>560</v>
      </c>
      <c r="B2995" s="509" t="s">
        <v>333</v>
      </c>
      <c r="C2995" s="509">
        <v>42</v>
      </c>
      <c r="K2995" s="509">
        <v>0</v>
      </c>
    </row>
    <row r="2996" spans="1:11" s="509" customFormat="1">
      <c r="A2996" s="508" t="s">
        <v>560</v>
      </c>
      <c r="B2996" s="509" t="s">
        <v>333</v>
      </c>
      <c r="C2996" s="509">
        <v>43</v>
      </c>
      <c r="K2996" s="509">
        <v>0</v>
      </c>
    </row>
    <row r="2997" spans="1:11" s="509" customFormat="1">
      <c r="A2997" s="508" t="s">
        <v>560</v>
      </c>
      <c r="B2997" s="509" t="s">
        <v>333</v>
      </c>
      <c r="C2997" s="509">
        <v>44</v>
      </c>
      <c r="K2997" s="509">
        <v>0</v>
      </c>
    </row>
    <row r="2998" spans="1:11" s="509" customFormat="1">
      <c r="A2998" s="508" t="s">
        <v>560</v>
      </c>
      <c r="B2998" s="509" t="s">
        <v>333</v>
      </c>
      <c r="C2998" s="509">
        <v>45</v>
      </c>
      <c r="K2998" s="509">
        <v>0</v>
      </c>
    </row>
    <row r="2999" spans="1:11" s="509" customFormat="1">
      <c r="A2999" s="508" t="s">
        <v>560</v>
      </c>
      <c r="B2999" s="509" t="s">
        <v>333</v>
      </c>
      <c r="C2999" s="509">
        <v>46</v>
      </c>
      <c r="G2999" s="509">
        <v>2</v>
      </c>
      <c r="H2999" s="509">
        <v>2</v>
      </c>
      <c r="K2999" s="509">
        <v>2</v>
      </c>
    </row>
    <row r="3000" spans="1:11" s="509" customFormat="1">
      <c r="A3000" s="508" t="s">
        <v>560</v>
      </c>
      <c r="B3000" s="509" t="s">
        <v>333</v>
      </c>
      <c r="C3000" s="509">
        <v>47</v>
      </c>
      <c r="D3000" s="509">
        <v>1</v>
      </c>
      <c r="K3000" s="509">
        <v>1</v>
      </c>
    </row>
    <row r="3001" spans="1:11" s="509" customFormat="1">
      <c r="A3001" s="508" t="s">
        <v>560</v>
      </c>
      <c r="B3001" s="509" t="s">
        <v>333</v>
      </c>
      <c r="C3001" s="509">
        <v>48</v>
      </c>
      <c r="K3001" s="509">
        <v>0</v>
      </c>
    </row>
    <row r="3002" spans="1:11" s="509" customFormat="1">
      <c r="A3002" s="508" t="s">
        <v>560</v>
      </c>
      <c r="B3002" s="509" t="s">
        <v>333</v>
      </c>
      <c r="C3002" s="509">
        <v>49</v>
      </c>
      <c r="K3002" s="509">
        <v>0</v>
      </c>
    </row>
    <row r="3003" spans="1:11" s="509" customFormat="1">
      <c r="A3003" s="508" t="s">
        <v>560</v>
      </c>
      <c r="B3003" s="509" t="s">
        <v>333</v>
      </c>
      <c r="C3003" s="509">
        <v>50</v>
      </c>
      <c r="K3003" s="509">
        <v>0</v>
      </c>
    </row>
    <row r="3004" spans="1:11" s="509" customFormat="1">
      <c r="A3004" s="508" t="s">
        <v>560</v>
      </c>
      <c r="B3004" s="509" t="s">
        <v>333</v>
      </c>
      <c r="C3004" s="509">
        <v>51</v>
      </c>
      <c r="K3004" s="509">
        <v>0</v>
      </c>
    </row>
    <row r="3005" spans="1:11" s="509" customFormat="1">
      <c r="A3005" s="508" t="s">
        <v>560</v>
      </c>
      <c r="B3005" s="509" t="s">
        <v>333</v>
      </c>
      <c r="C3005" s="509" t="s">
        <v>1031</v>
      </c>
      <c r="K3005" s="509">
        <v>0</v>
      </c>
    </row>
    <row r="3006" spans="1:11" s="509" customFormat="1">
      <c r="A3006" s="508" t="s">
        <v>560</v>
      </c>
      <c r="B3006" s="509" t="s">
        <v>333</v>
      </c>
      <c r="C3006" s="509" t="s">
        <v>1032</v>
      </c>
      <c r="K3006" s="509">
        <v>0</v>
      </c>
    </row>
    <row r="3007" spans="1:11" s="509" customFormat="1">
      <c r="A3007" s="508" t="s">
        <v>560</v>
      </c>
      <c r="B3007" s="509" t="s">
        <v>333</v>
      </c>
      <c r="C3007" s="509">
        <v>52</v>
      </c>
      <c r="K3007" s="509">
        <v>0</v>
      </c>
    </row>
    <row r="3008" spans="1:11" s="509" customFormat="1">
      <c r="A3008" s="508" t="s">
        <v>560</v>
      </c>
      <c r="B3008" s="509" t="s">
        <v>333</v>
      </c>
      <c r="C3008" s="509">
        <v>53</v>
      </c>
      <c r="K3008" s="509">
        <v>0</v>
      </c>
    </row>
    <row r="3009" spans="1:11" s="509" customFormat="1">
      <c r="A3009" s="508" t="s">
        <v>560</v>
      </c>
      <c r="B3009" s="509" t="s">
        <v>333</v>
      </c>
      <c r="C3009" s="509">
        <v>54</v>
      </c>
      <c r="G3009" s="509">
        <v>1</v>
      </c>
      <c r="K3009" s="509">
        <v>1</v>
      </c>
    </row>
    <row r="3010" spans="1:11" s="509" customFormat="1">
      <c r="A3010" s="508" t="s">
        <v>560</v>
      </c>
      <c r="B3010" s="509" t="s">
        <v>333</v>
      </c>
      <c r="C3010" s="509">
        <v>55</v>
      </c>
      <c r="G3010" s="509">
        <v>3</v>
      </c>
      <c r="K3010" s="509">
        <v>3</v>
      </c>
    </row>
    <row r="3011" spans="1:11" s="509" customFormat="1">
      <c r="A3011" s="508" t="s">
        <v>560</v>
      </c>
      <c r="B3011" s="509" t="s">
        <v>333</v>
      </c>
      <c r="C3011" s="509">
        <v>56</v>
      </c>
      <c r="K3011" s="509">
        <v>0</v>
      </c>
    </row>
    <row r="3012" spans="1:11" s="509" customFormat="1">
      <c r="A3012" s="508" t="s">
        <v>560</v>
      </c>
      <c r="B3012" s="509" t="s">
        <v>333</v>
      </c>
      <c r="C3012" s="509">
        <v>57</v>
      </c>
      <c r="K3012" s="509">
        <v>0</v>
      </c>
    </row>
    <row r="3013" spans="1:11" s="509" customFormat="1">
      <c r="A3013" s="508" t="s">
        <v>560</v>
      </c>
      <c r="B3013" s="509" t="s">
        <v>333</v>
      </c>
      <c r="C3013" s="509">
        <v>58</v>
      </c>
      <c r="K3013" s="509">
        <v>0</v>
      </c>
    </row>
    <row r="3014" spans="1:11" s="509" customFormat="1">
      <c r="A3014" s="508" t="s">
        <v>560</v>
      </c>
      <c r="B3014" s="509" t="s">
        <v>333</v>
      </c>
      <c r="C3014" s="509">
        <v>59</v>
      </c>
      <c r="K3014" s="509">
        <v>0</v>
      </c>
    </row>
    <row r="3015" spans="1:11" s="509" customFormat="1">
      <c r="A3015" s="508" t="s">
        <v>560</v>
      </c>
      <c r="B3015" s="509" t="s">
        <v>333</v>
      </c>
      <c r="C3015" s="509">
        <v>60</v>
      </c>
      <c r="K3015" s="509">
        <v>0</v>
      </c>
    </row>
    <row r="3016" spans="1:11" s="509" customFormat="1">
      <c r="A3016" s="508" t="s">
        <v>560</v>
      </c>
      <c r="B3016" s="509" t="s">
        <v>333</v>
      </c>
      <c r="C3016" s="509">
        <v>61</v>
      </c>
      <c r="D3016" s="509">
        <v>1</v>
      </c>
      <c r="K3016" s="509">
        <v>1</v>
      </c>
    </row>
    <row r="3017" spans="1:11" s="509" customFormat="1">
      <c r="A3017" s="508" t="s">
        <v>560</v>
      </c>
      <c r="B3017" s="509" t="s">
        <v>333</v>
      </c>
      <c r="C3017" s="509">
        <v>62</v>
      </c>
      <c r="K3017" s="509">
        <v>0</v>
      </c>
    </row>
    <row r="3018" spans="1:11" s="509" customFormat="1">
      <c r="A3018" s="508" t="s">
        <v>560</v>
      </c>
      <c r="B3018" s="509" t="s">
        <v>333</v>
      </c>
      <c r="C3018" s="509">
        <v>63</v>
      </c>
      <c r="D3018" s="509">
        <v>9</v>
      </c>
      <c r="E3018" s="509">
        <v>6</v>
      </c>
      <c r="G3018" s="509">
        <v>8</v>
      </c>
      <c r="H3018" s="509">
        <v>2</v>
      </c>
      <c r="K3018" s="509">
        <v>17</v>
      </c>
    </row>
    <row r="3019" spans="1:11" s="509" customFormat="1">
      <c r="A3019" s="508" t="s">
        <v>560</v>
      </c>
      <c r="B3019" s="509" t="s">
        <v>333</v>
      </c>
      <c r="C3019" s="509" t="s">
        <v>1033</v>
      </c>
      <c r="K3019" s="509">
        <v>0</v>
      </c>
    </row>
    <row r="3020" spans="1:11" s="509" customFormat="1">
      <c r="A3020" s="508" t="s">
        <v>560</v>
      </c>
      <c r="B3020" s="509" t="s">
        <v>333</v>
      </c>
      <c r="C3020" s="509" t="s">
        <v>1034</v>
      </c>
      <c r="K3020" s="509">
        <v>0</v>
      </c>
    </row>
    <row r="3021" spans="1:11" s="509" customFormat="1">
      <c r="A3021" s="508" t="s">
        <v>560</v>
      </c>
      <c r="B3021" s="509" t="s">
        <v>333</v>
      </c>
      <c r="C3021" s="509">
        <v>64</v>
      </c>
      <c r="K3021" s="509">
        <v>0</v>
      </c>
    </row>
    <row r="3022" spans="1:11" s="509" customFormat="1">
      <c r="A3022" s="508" t="s">
        <v>560</v>
      </c>
      <c r="B3022" s="509" t="s">
        <v>333</v>
      </c>
      <c r="C3022" s="509" t="s">
        <v>1035</v>
      </c>
      <c r="D3022" s="509">
        <v>2</v>
      </c>
      <c r="G3022" s="509">
        <v>1</v>
      </c>
      <c r="K3022" s="509">
        <v>3</v>
      </c>
    </row>
    <row r="3023" spans="1:11" s="509" customFormat="1">
      <c r="A3023" s="508" t="s">
        <v>560</v>
      </c>
      <c r="B3023" s="509" t="s">
        <v>333</v>
      </c>
      <c r="C3023" s="509">
        <v>65</v>
      </c>
      <c r="D3023" s="509">
        <v>5</v>
      </c>
      <c r="E3023" s="509">
        <v>4</v>
      </c>
      <c r="G3023" s="509">
        <v>20</v>
      </c>
      <c r="H3023" s="509">
        <v>15</v>
      </c>
      <c r="K3023" s="509">
        <v>25</v>
      </c>
    </row>
    <row r="3024" spans="1:11" s="509" customFormat="1">
      <c r="A3024" s="508" t="s">
        <v>560</v>
      </c>
      <c r="B3024" s="509" t="s">
        <v>333</v>
      </c>
      <c r="C3024" s="509">
        <v>66</v>
      </c>
      <c r="D3024" s="509">
        <v>6</v>
      </c>
      <c r="E3024" s="509">
        <v>6</v>
      </c>
      <c r="G3024" s="509">
        <v>2</v>
      </c>
      <c r="H3024" s="509">
        <v>2</v>
      </c>
      <c r="K3024" s="509">
        <v>8</v>
      </c>
    </row>
    <row r="3025" spans="1:11" s="509" customFormat="1">
      <c r="A3025" s="508" t="s">
        <v>560</v>
      </c>
      <c r="B3025" s="509" t="s">
        <v>333</v>
      </c>
      <c r="C3025" s="509" t="s">
        <v>1036</v>
      </c>
      <c r="K3025" s="509">
        <v>0</v>
      </c>
    </row>
    <row r="3026" spans="1:11" s="509" customFormat="1">
      <c r="A3026" s="508" t="s">
        <v>560</v>
      </c>
      <c r="B3026" s="509" t="s">
        <v>333</v>
      </c>
      <c r="C3026" s="509" t="s">
        <v>1037</v>
      </c>
      <c r="D3026" s="509">
        <v>4</v>
      </c>
      <c r="G3026" s="509">
        <v>19</v>
      </c>
      <c r="K3026" s="509">
        <v>23</v>
      </c>
    </row>
    <row r="3027" spans="1:11" s="509" customFormat="1">
      <c r="A3027" s="508" t="s">
        <v>560</v>
      </c>
      <c r="B3027" s="509" t="s">
        <v>333</v>
      </c>
      <c r="C3027" s="509" t="s">
        <v>1038</v>
      </c>
      <c r="D3027" s="509">
        <v>1</v>
      </c>
      <c r="K3027" s="509">
        <v>1</v>
      </c>
    </row>
    <row r="3028" spans="1:11" s="509" customFormat="1">
      <c r="A3028" s="508" t="s">
        <v>560</v>
      </c>
      <c r="B3028" s="509" t="s">
        <v>333</v>
      </c>
      <c r="C3028" s="509" t="s">
        <v>1039</v>
      </c>
      <c r="D3028" s="509">
        <v>4</v>
      </c>
      <c r="G3028" s="509">
        <v>2</v>
      </c>
      <c r="K3028" s="509">
        <v>6</v>
      </c>
    </row>
    <row r="3029" spans="1:11" s="509" customFormat="1">
      <c r="A3029" s="508" t="s">
        <v>560</v>
      </c>
      <c r="B3029" s="509" t="s">
        <v>333</v>
      </c>
      <c r="C3029" s="509" t="s">
        <v>1040</v>
      </c>
      <c r="G3029" s="509">
        <v>6</v>
      </c>
      <c r="K3029" s="509">
        <v>6</v>
      </c>
    </row>
    <row r="3030" spans="1:11" s="509" customFormat="1">
      <c r="A3030" s="508" t="s">
        <v>560</v>
      </c>
      <c r="B3030" s="509" t="s">
        <v>333</v>
      </c>
      <c r="C3030" s="509" t="s">
        <v>1041</v>
      </c>
      <c r="K3030" s="509">
        <v>0</v>
      </c>
    </row>
    <row r="3031" spans="1:11" s="509" customFormat="1">
      <c r="A3031" s="508" t="s">
        <v>560</v>
      </c>
      <c r="B3031" s="509" t="s">
        <v>333</v>
      </c>
      <c r="C3031" s="509" t="s">
        <v>1042</v>
      </c>
      <c r="K3031" s="509">
        <v>0</v>
      </c>
    </row>
    <row r="3032" spans="1:11" s="509" customFormat="1">
      <c r="A3032" s="508" t="s">
        <v>560</v>
      </c>
      <c r="B3032" s="509" t="s">
        <v>333</v>
      </c>
      <c r="C3032" s="509">
        <v>67</v>
      </c>
      <c r="D3032" s="509">
        <v>5</v>
      </c>
      <c r="G3032" s="509">
        <v>38</v>
      </c>
      <c r="H3032" s="509">
        <v>4</v>
      </c>
      <c r="K3032" s="509">
        <v>43</v>
      </c>
    </row>
    <row r="3033" spans="1:11" s="509" customFormat="1">
      <c r="A3033" s="508" t="s">
        <v>560</v>
      </c>
      <c r="B3033" s="509" t="s">
        <v>333</v>
      </c>
      <c r="C3033" s="509">
        <v>68</v>
      </c>
      <c r="G3033" s="509">
        <v>1</v>
      </c>
      <c r="H3033" s="509">
        <v>1</v>
      </c>
      <c r="K3033" s="509">
        <v>1</v>
      </c>
    </row>
    <row r="3034" spans="1:11" s="509" customFormat="1">
      <c r="A3034" s="508" t="s">
        <v>560</v>
      </c>
      <c r="B3034" s="509" t="s">
        <v>333</v>
      </c>
      <c r="C3034" s="509" t="s">
        <v>1043</v>
      </c>
      <c r="D3034" s="509">
        <v>1</v>
      </c>
      <c r="G3034" s="509">
        <v>1</v>
      </c>
      <c r="K3034" s="509">
        <v>2</v>
      </c>
    </row>
    <row r="3035" spans="1:11" s="509" customFormat="1">
      <c r="A3035" s="508" t="s">
        <v>560</v>
      </c>
      <c r="B3035" s="509" t="s">
        <v>333</v>
      </c>
      <c r="C3035" s="509">
        <v>69</v>
      </c>
      <c r="K3035" s="509">
        <v>0</v>
      </c>
    </row>
    <row r="3036" spans="1:11" s="509" customFormat="1">
      <c r="A3036" s="508" t="s">
        <v>560</v>
      </c>
      <c r="B3036" s="509" t="s">
        <v>333</v>
      </c>
      <c r="C3036" s="509" t="s">
        <v>1044</v>
      </c>
      <c r="K3036" s="509">
        <v>0</v>
      </c>
    </row>
    <row r="3037" spans="1:11" s="509" customFormat="1">
      <c r="A3037" s="508" t="s">
        <v>560</v>
      </c>
      <c r="B3037" s="509" t="s">
        <v>333</v>
      </c>
      <c r="C3037" s="509" t="s">
        <v>1045</v>
      </c>
      <c r="K3037" s="509">
        <v>0</v>
      </c>
    </row>
    <row r="3038" spans="1:11" s="509" customFormat="1">
      <c r="A3038" s="508" t="s">
        <v>560</v>
      </c>
      <c r="B3038" s="509" t="s">
        <v>333</v>
      </c>
      <c r="C3038" s="509">
        <v>70</v>
      </c>
      <c r="K3038" s="509">
        <v>0</v>
      </c>
    </row>
    <row r="3039" spans="1:11" s="509" customFormat="1">
      <c r="A3039" s="508" t="s">
        <v>560</v>
      </c>
      <c r="B3039" s="509" t="s">
        <v>333</v>
      </c>
      <c r="C3039" s="509" t="s">
        <v>1046</v>
      </c>
      <c r="G3039" s="509">
        <v>4</v>
      </c>
      <c r="H3039" s="509">
        <v>1</v>
      </c>
      <c r="K3039" s="509">
        <v>4</v>
      </c>
    </row>
    <row r="3040" spans="1:11" s="509" customFormat="1">
      <c r="A3040" s="508" t="s">
        <v>560</v>
      </c>
      <c r="B3040" s="509" t="s">
        <v>333</v>
      </c>
      <c r="C3040" s="509">
        <v>71</v>
      </c>
      <c r="G3040" s="509">
        <v>95</v>
      </c>
      <c r="K3040" s="509">
        <v>95</v>
      </c>
    </row>
    <row r="3041" spans="1:11" s="509" customFormat="1">
      <c r="A3041" s="508" t="s">
        <v>560</v>
      </c>
      <c r="B3041" s="509" t="s">
        <v>333</v>
      </c>
      <c r="C3041" s="509" t="s">
        <v>1047</v>
      </c>
      <c r="D3041" s="509">
        <v>1</v>
      </c>
      <c r="E3041" s="509">
        <v>1</v>
      </c>
      <c r="G3041" s="509">
        <v>7</v>
      </c>
      <c r="H3041" s="509">
        <v>6</v>
      </c>
      <c r="K3041" s="509">
        <v>8</v>
      </c>
    </row>
    <row r="3042" spans="1:11" s="509" customFormat="1">
      <c r="A3042" s="508" t="s">
        <v>560</v>
      </c>
      <c r="B3042" s="509" t="s">
        <v>333</v>
      </c>
      <c r="C3042" s="509" t="s">
        <v>1048</v>
      </c>
      <c r="G3042" s="509">
        <v>1</v>
      </c>
      <c r="H3042" s="509">
        <v>1</v>
      </c>
      <c r="K3042" s="509">
        <v>1</v>
      </c>
    </row>
    <row r="3043" spans="1:11" s="509" customFormat="1">
      <c r="A3043" s="508" t="s">
        <v>560</v>
      </c>
      <c r="B3043" s="509" t="s">
        <v>333</v>
      </c>
      <c r="C3043" s="509" t="s">
        <v>1049</v>
      </c>
      <c r="G3043" s="509">
        <v>1</v>
      </c>
      <c r="H3043" s="509">
        <v>1</v>
      </c>
      <c r="K3043" s="509">
        <v>1</v>
      </c>
    </row>
    <row r="3044" spans="1:11" s="509" customFormat="1">
      <c r="A3044" s="508" t="s">
        <v>560</v>
      </c>
      <c r="B3044" s="509" t="s">
        <v>333</v>
      </c>
      <c r="C3044" s="509" t="s">
        <v>1050</v>
      </c>
      <c r="G3044" s="509">
        <v>5</v>
      </c>
      <c r="H3044" s="509">
        <v>5</v>
      </c>
      <c r="K3044" s="509">
        <v>5</v>
      </c>
    </row>
    <row r="3045" spans="1:11" s="509" customFormat="1">
      <c r="A3045" s="508" t="s">
        <v>560</v>
      </c>
      <c r="B3045" s="509" t="s">
        <v>333</v>
      </c>
      <c r="C3045" s="509" t="s">
        <v>1051</v>
      </c>
      <c r="K3045" s="509">
        <v>0</v>
      </c>
    </row>
    <row r="3046" spans="1:11" s="509" customFormat="1">
      <c r="A3046" s="508" t="s">
        <v>560</v>
      </c>
      <c r="B3046" s="509" t="s">
        <v>333</v>
      </c>
      <c r="C3046" s="509">
        <v>72</v>
      </c>
      <c r="D3046" s="509">
        <v>42</v>
      </c>
      <c r="E3046" s="509">
        <v>1</v>
      </c>
      <c r="G3046" s="509">
        <v>3</v>
      </c>
      <c r="K3046" s="509">
        <v>45</v>
      </c>
    </row>
    <row r="3047" spans="1:11" s="509" customFormat="1">
      <c r="A3047" s="508" t="s">
        <v>560</v>
      </c>
      <c r="B3047" s="509" t="s">
        <v>333</v>
      </c>
      <c r="C3047" s="509">
        <v>73</v>
      </c>
      <c r="D3047" s="509">
        <v>3</v>
      </c>
      <c r="K3047" s="509">
        <v>3</v>
      </c>
    </row>
    <row r="3048" spans="1:11" s="509" customFormat="1">
      <c r="A3048" s="508" t="s">
        <v>560</v>
      </c>
      <c r="B3048" s="509" t="s">
        <v>333</v>
      </c>
      <c r="C3048" s="509">
        <v>74</v>
      </c>
      <c r="D3048" s="509">
        <v>1</v>
      </c>
      <c r="G3048" s="509">
        <v>1</v>
      </c>
      <c r="K3048" s="509">
        <v>2</v>
      </c>
    </row>
    <row r="3049" spans="1:11" s="509" customFormat="1">
      <c r="A3049" s="508" t="s">
        <v>560</v>
      </c>
      <c r="B3049" s="509" t="s">
        <v>333</v>
      </c>
      <c r="C3049" s="509" t="s">
        <v>4572</v>
      </c>
      <c r="K3049" s="509">
        <v>0</v>
      </c>
    </row>
    <row r="3050" spans="1:11" s="509" customFormat="1">
      <c r="A3050" s="508" t="s">
        <v>560</v>
      </c>
      <c r="B3050" s="509" t="s">
        <v>333</v>
      </c>
      <c r="C3050" s="509" t="s">
        <v>4573</v>
      </c>
      <c r="D3050" s="509">
        <v>97</v>
      </c>
      <c r="E3050" s="509">
        <v>19</v>
      </c>
      <c r="F3050" s="509">
        <v>0</v>
      </c>
      <c r="G3050" s="509">
        <v>260</v>
      </c>
      <c r="H3050" s="509">
        <v>40</v>
      </c>
      <c r="I3050" s="509">
        <v>0</v>
      </c>
      <c r="K3050" s="509">
        <v>357</v>
      </c>
    </row>
    <row r="3051" spans="1:11" s="509" customFormat="1">
      <c r="A3051" s="508" t="s">
        <v>561</v>
      </c>
      <c r="B3051" s="509" t="s">
        <v>334</v>
      </c>
      <c r="C3051" s="509">
        <v>1</v>
      </c>
      <c r="D3051" s="509">
        <v>1</v>
      </c>
      <c r="E3051" s="509">
        <v>1</v>
      </c>
      <c r="G3051" s="509">
        <v>0</v>
      </c>
      <c r="H3051" s="509">
        <v>0</v>
      </c>
      <c r="K3051" s="509">
        <v>1</v>
      </c>
    </row>
    <row r="3052" spans="1:11" s="509" customFormat="1">
      <c r="A3052" s="508" t="s">
        <v>561</v>
      </c>
      <c r="B3052" s="509" t="s">
        <v>334</v>
      </c>
      <c r="C3052" s="509" t="s">
        <v>1023</v>
      </c>
      <c r="D3052" s="509">
        <v>0</v>
      </c>
      <c r="E3052" s="509">
        <v>0</v>
      </c>
      <c r="G3052" s="509">
        <v>545</v>
      </c>
      <c r="H3052" s="509">
        <v>1</v>
      </c>
      <c r="K3052" s="509">
        <v>545</v>
      </c>
    </row>
    <row r="3053" spans="1:11" s="509" customFormat="1">
      <c r="A3053" s="508" t="s">
        <v>561</v>
      </c>
      <c r="B3053" s="509" t="s">
        <v>334</v>
      </c>
      <c r="C3053" s="509">
        <v>2</v>
      </c>
      <c r="D3053" s="509">
        <v>18</v>
      </c>
      <c r="E3053" s="509">
        <v>3</v>
      </c>
      <c r="G3053" s="509">
        <v>50</v>
      </c>
      <c r="H3053" s="509">
        <v>0</v>
      </c>
      <c r="K3053" s="509">
        <v>68</v>
      </c>
    </row>
    <row r="3054" spans="1:11" s="509" customFormat="1">
      <c r="A3054" s="508" t="s">
        <v>561</v>
      </c>
      <c r="B3054" s="509" t="s">
        <v>334</v>
      </c>
      <c r="C3054" s="509">
        <v>3</v>
      </c>
      <c r="D3054" s="509">
        <v>4</v>
      </c>
      <c r="E3054" s="509">
        <v>0</v>
      </c>
      <c r="G3054" s="509">
        <v>10</v>
      </c>
      <c r="H3054" s="509">
        <v>0</v>
      </c>
      <c r="K3054" s="509">
        <v>14</v>
      </c>
    </row>
    <row r="3055" spans="1:11" s="509" customFormat="1">
      <c r="A3055" s="508" t="s">
        <v>561</v>
      </c>
      <c r="B3055" s="509" t="s">
        <v>334</v>
      </c>
      <c r="C3055" s="509">
        <v>4</v>
      </c>
      <c r="D3055" s="509">
        <v>13</v>
      </c>
      <c r="E3055" s="509">
        <v>0</v>
      </c>
      <c r="G3055" s="509">
        <v>70</v>
      </c>
      <c r="H3055" s="509">
        <v>0</v>
      </c>
      <c r="K3055" s="509">
        <v>83</v>
      </c>
    </row>
    <row r="3056" spans="1:11" s="509" customFormat="1">
      <c r="A3056" s="508" t="s">
        <v>561</v>
      </c>
      <c r="B3056" s="509" t="s">
        <v>334</v>
      </c>
      <c r="C3056" s="509">
        <v>5</v>
      </c>
      <c r="D3056" s="509">
        <v>1</v>
      </c>
      <c r="E3056" s="509">
        <v>0</v>
      </c>
      <c r="G3056" s="509">
        <v>22</v>
      </c>
      <c r="H3056" s="509">
        <v>0</v>
      </c>
      <c r="K3056" s="509">
        <v>23</v>
      </c>
    </row>
    <row r="3057" spans="1:11" s="509" customFormat="1">
      <c r="A3057" s="508" t="s">
        <v>561</v>
      </c>
      <c r="B3057" s="509" t="s">
        <v>334</v>
      </c>
      <c r="C3057" s="509">
        <v>6</v>
      </c>
      <c r="D3057" s="509">
        <v>0</v>
      </c>
      <c r="E3057" s="509">
        <v>0</v>
      </c>
      <c r="G3057" s="509">
        <v>0</v>
      </c>
      <c r="H3057" s="509">
        <v>0</v>
      </c>
      <c r="K3057" s="509">
        <v>0</v>
      </c>
    </row>
    <row r="3058" spans="1:11" s="509" customFormat="1">
      <c r="A3058" s="508" t="s">
        <v>561</v>
      </c>
      <c r="B3058" s="509" t="s">
        <v>334</v>
      </c>
      <c r="C3058" s="509">
        <v>7</v>
      </c>
      <c r="D3058" s="509">
        <v>0</v>
      </c>
      <c r="E3058" s="509">
        <v>0</v>
      </c>
      <c r="G3058" s="509">
        <v>0</v>
      </c>
      <c r="H3058" s="509">
        <v>0</v>
      </c>
      <c r="K3058" s="509">
        <v>0</v>
      </c>
    </row>
    <row r="3059" spans="1:11" s="509" customFormat="1">
      <c r="A3059" s="508" t="s">
        <v>561</v>
      </c>
      <c r="B3059" s="509" t="s">
        <v>334</v>
      </c>
      <c r="C3059" s="509">
        <v>8</v>
      </c>
      <c r="D3059" s="509">
        <v>0</v>
      </c>
      <c r="E3059" s="509">
        <v>0</v>
      </c>
      <c r="G3059" s="509">
        <v>5</v>
      </c>
      <c r="H3059" s="509">
        <v>0</v>
      </c>
      <c r="K3059" s="509">
        <v>5</v>
      </c>
    </row>
    <row r="3060" spans="1:11" s="509" customFormat="1">
      <c r="A3060" s="508" t="s">
        <v>561</v>
      </c>
      <c r="B3060" s="509" t="s">
        <v>334</v>
      </c>
      <c r="C3060" s="509">
        <v>9</v>
      </c>
      <c r="D3060" s="509">
        <v>2</v>
      </c>
      <c r="E3060" s="509">
        <v>0</v>
      </c>
      <c r="G3060" s="509">
        <v>18</v>
      </c>
      <c r="H3060" s="509">
        <v>0</v>
      </c>
      <c r="K3060" s="509">
        <v>20</v>
      </c>
    </row>
    <row r="3061" spans="1:11" s="509" customFormat="1">
      <c r="A3061" s="508" t="s">
        <v>561</v>
      </c>
      <c r="B3061" s="509" t="s">
        <v>334</v>
      </c>
      <c r="C3061" s="509">
        <v>10</v>
      </c>
      <c r="D3061" s="509">
        <v>8</v>
      </c>
      <c r="E3061" s="509">
        <v>0</v>
      </c>
      <c r="G3061" s="509">
        <v>42</v>
      </c>
      <c r="H3061" s="509">
        <v>2</v>
      </c>
      <c r="K3061" s="509">
        <v>50</v>
      </c>
    </row>
    <row r="3062" spans="1:11" s="509" customFormat="1">
      <c r="A3062" s="508" t="s">
        <v>561</v>
      </c>
      <c r="B3062" s="509" t="s">
        <v>334</v>
      </c>
      <c r="C3062" s="509">
        <v>11</v>
      </c>
      <c r="D3062" s="509">
        <v>1</v>
      </c>
      <c r="E3062" s="509">
        <v>0</v>
      </c>
      <c r="G3062" s="509">
        <v>5</v>
      </c>
      <c r="H3062" s="509">
        <v>0</v>
      </c>
      <c r="K3062" s="509">
        <v>6</v>
      </c>
    </row>
    <row r="3063" spans="1:11" s="509" customFormat="1">
      <c r="A3063" s="508" t="s">
        <v>561</v>
      </c>
      <c r="B3063" s="509" t="s">
        <v>334</v>
      </c>
      <c r="C3063" s="509">
        <v>12</v>
      </c>
      <c r="D3063" s="509">
        <v>0</v>
      </c>
      <c r="E3063" s="509">
        <v>0</v>
      </c>
      <c r="G3063" s="509">
        <v>13</v>
      </c>
      <c r="H3063" s="509">
        <v>0</v>
      </c>
      <c r="K3063" s="509">
        <v>13</v>
      </c>
    </row>
    <row r="3064" spans="1:11" s="509" customFormat="1">
      <c r="A3064" s="508" t="s">
        <v>561</v>
      </c>
      <c r="B3064" s="509" t="s">
        <v>334</v>
      </c>
      <c r="C3064" s="509">
        <v>13</v>
      </c>
      <c r="D3064" s="509">
        <v>0</v>
      </c>
      <c r="E3064" s="509">
        <v>0</v>
      </c>
      <c r="G3064" s="509">
        <v>0</v>
      </c>
      <c r="H3064" s="509">
        <v>0</v>
      </c>
      <c r="K3064" s="509">
        <v>0</v>
      </c>
    </row>
    <row r="3065" spans="1:11" s="509" customFormat="1">
      <c r="A3065" s="508" t="s">
        <v>561</v>
      </c>
      <c r="B3065" s="509" t="s">
        <v>334</v>
      </c>
      <c r="C3065" s="509">
        <v>14</v>
      </c>
      <c r="D3065" s="509">
        <v>0</v>
      </c>
      <c r="E3065" s="509">
        <v>0</v>
      </c>
      <c r="G3065" s="509">
        <v>0</v>
      </c>
      <c r="H3065" s="509">
        <v>0</v>
      </c>
      <c r="K3065" s="509">
        <v>0</v>
      </c>
    </row>
    <row r="3066" spans="1:11" s="509" customFormat="1">
      <c r="A3066" s="508" t="s">
        <v>561</v>
      </c>
      <c r="B3066" s="509" t="s">
        <v>334</v>
      </c>
      <c r="C3066" s="509">
        <v>15</v>
      </c>
      <c r="D3066" s="509">
        <v>0</v>
      </c>
      <c r="E3066" s="509">
        <v>0</v>
      </c>
      <c r="G3066" s="509">
        <v>0</v>
      </c>
      <c r="H3066" s="509">
        <v>0</v>
      </c>
      <c r="K3066" s="509">
        <v>0</v>
      </c>
    </row>
    <row r="3067" spans="1:11" s="509" customFormat="1">
      <c r="A3067" s="508" t="s">
        <v>561</v>
      </c>
      <c r="B3067" s="509" t="s">
        <v>334</v>
      </c>
      <c r="C3067" s="509">
        <v>16</v>
      </c>
      <c r="D3067" s="509">
        <v>7</v>
      </c>
      <c r="E3067" s="509">
        <v>0</v>
      </c>
      <c r="G3067" s="509">
        <v>45</v>
      </c>
      <c r="H3067" s="509">
        <v>0</v>
      </c>
      <c r="K3067" s="509">
        <v>52</v>
      </c>
    </row>
    <row r="3068" spans="1:11" s="509" customFormat="1">
      <c r="A3068" s="508" t="s">
        <v>561</v>
      </c>
      <c r="B3068" s="509" t="s">
        <v>334</v>
      </c>
      <c r="C3068" s="509">
        <v>17</v>
      </c>
      <c r="D3068" s="509">
        <v>2</v>
      </c>
      <c r="E3068" s="509">
        <v>0</v>
      </c>
      <c r="G3068" s="509">
        <v>186</v>
      </c>
      <c r="H3068" s="509">
        <v>0</v>
      </c>
      <c r="K3068" s="509">
        <v>188</v>
      </c>
    </row>
    <row r="3069" spans="1:11" s="509" customFormat="1">
      <c r="A3069" s="508" t="s">
        <v>561</v>
      </c>
      <c r="B3069" s="509" t="s">
        <v>334</v>
      </c>
      <c r="C3069" s="509">
        <v>18</v>
      </c>
      <c r="D3069" s="509">
        <v>0</v>
      </c>
      <c r="E3069" s="509">
        <v>0</v>
      </c>
      <c r="G3069" s="509">
        <v>0</v>
      </c>
      <c r="H3069" s="509">
        <v>0</v>
      </c>
      <c r="K3069" s="509">
        <v>0</v>
      </c>
    </row>
    <row r="3070" spans="1:11" s="509" customFormat="1">
      <c r="A3070" s="508" t="s">
        <v>561</v>
      </c>
      <c r="B3070" s="509" t="s">
        <v>334</v>
      </c>
      <c r="C3070" s="509" t="s">
        <v>1024</v>
      </c>
      <c r="D3070" s="509">
        <v>3</v>
      </c>
      <c r="E3070" s="509">
        <v>0</v>
      </c>
      <c r="G3070" s="509">
        <v>13</v>
      </c>
      <c r="H3070" s="509">
        <v>0</v>
      </c>
      <c r="K3070" s="509">
        <v>16</v>
      </c>
    </row>
    <row r="3071" spans="1:11" s="509" customFormat="1">
      <c r="A3071" s="508" t="s">
        <v>561</v>
      </c>
      <c r="B3071" s="509" t="s">
        <v>334</v>
      </c>
      <c r="C3071" s="509" t="s">
        <v>1025</v>
      </c>
      <c r="D3071" s="509">
        <v>0</v>
      </c>
      <c r="E3071" s="509">
        <v>0</v>
      </c>
      <c r="G3071" s="509">
        <v>0</v>
      </c>
      <c r="H3071" s="509">
        <v>0</v>
      </c>
      <c r="K3071" s="509">
        <v>0</v>
      </c>
    </row>
    <row r="3072" spans="1:11" s="509" customFormat="1">
      <c r="A3072" s="508" t="s">
        <v>561</v>
      </c>
      <c r="B3072" s="509" t="s">
        <v>334</v>
      </c>
      <c r="C3072" s="509">
        <v>19</v>
      </c>
      <c r="D3072" s="509">
        <v>2</v>
      </c>
      <c r="E3072" s="509">
        <v>0</v>
      </c>
      <c r="G3072" s="509">
        <v>33</v>
      </c>
      <c r="H3072" s="509">
        <v>1</v>
      </c>
      <c r="K3072" s="509">
        <v>35</v>
      </c>
    </row>
    <row r="3073" spans="1:11" s="509" customFormat="1">
      <c r="A3073" s="508" t="s">
        <v>561</v>
      </c>
      <c r="B3073" s="509" t="s">
        <v>334</v>
      </c>
      <c r="C3073" s="509">
        <v>20</v>
      </c>
      <c r="D3073" s="509">
        <v>0</v>
      </c>
      <c r="E3073" s="509">
        <v>0</v>
      </c>
      <c r="G3073" s="509">
        <v>0</v>
      </c>
      <c r="H3073" s="509">
        <v>0</v>
      </c>
      <c r="K3073" s="509">
        <v>0</v>
      </c>
    </row>
    <row r="3074" spans="1:11" s="509" customFormat="1">
      <c r="A3074" s="508" t="s">
        <v>561</v>
      </c>
      <c r="B3074" s="509" t="s">
        <v>334</v>
      </c>
      <c r="C3074" s="509">
        <v>21</v>
      </c>
      <c r="D3074" s="509">
        <v>0</v>
      </c>
      <c r="E3074" s="509">
        <v>0</v>
      </c>
      <c r="G3074" s="509">
        <v>1</v>
      </c>
      <c r="H3074" s="509">
        <v>1</v>
      </c>
      <c r="K3074" s="509">
        <v>1</v>
      </c>
    </row>
    <row r="3075" spans="1:11" s="509" customFormat="1">
      <c r="A3075" s="508" t="s">
        <v>561</v>
      </c>
      <c r="B3075" s="509" t="s">
        <v>334</v>
      </c>
      <c r="C3075" s="509" t="s">
        <v>1026</v>
      </c>
      <c r="D3075" s="509">
        <v>0</v>
      </c>
      <c r="E3075" s="509">
        <v>0</v>
      </c>
      <c r="G3075" s="509">
        <v>9</v>
      </c>
      <c r="H3075" s="509">
        <v>0</v>
      </c>
      <c r="K3075" s="509">
        <v>9</v>
      </c>
    </row>
    <row r="3076" spans="1:11" s="509" customFormat="1">
      <c r="A3076" s="508" t="s">
        <v>561</v>
      </c>
      <c r="B3076" s="509" t="s">
        <v>334</v>
      </c>
      <c r="C3076" s="509" t="s">
        <v>1027</v>
      </c>
      <c r="D3076" s="509">
        <v>0</v>
      </c>
      <c r="E3076" s="509">
        <v>0</v>
      </c>
      <c r="G3076" s="509">
        <v>0</v>
      </c>
      <c r="H3076" s="509">
        <v>0</v>
      </c>
      <c r="K3076" s="509">
        <v>0</v>
      </c>
    </row>
    <row r="3077" spans="1:11" s="509" customFormat="1">
      <c r="A3077" s="508" t="s">
        <v>561</v>
      </c>
      <c r="B3077" s="509" t="s">
        <v>334</v>
      </c>
      <c r="C3077" s="509" t="s">
        <v>1028</v>
      </c>
      <c r="D3077" s="509">
        <v>0</v>
      </c>
      <c r="E3077" s="509">
        <v>0</v>
      </c>
      <c r="G3077" s="509">
        <v>0</v>
      </c>
      <c r="H3077" s="509">
        <v>0</v>
      </c>
      <c r="K3077" s="509">
        <v>0</v>
      </c>
    </row>
    <row r="3078" spans="1:11" s="509" customFormat="1">
      <c r="A3078" s="508" t="s">
        <v>561</v>
      </c>
      <c r="B3078" s="509" t="s">
        <v>334</v>
      </c>
      <c r="C3078" s="509">
        <v>22</v>
      </c>
      <c r="D3078" s="509">
        <v>0</v>
      </c>
      <c r="E3078" s="509">
        <v>0</v>
      </c>
      <c r="G3078" s="509">
        <v>2</v>
      </c>
      <c r="H3078" s="509">
        <v>1</v>
      </c>
      <c r="K3078" s="509">
        <v>2</v>
      </c>
    </row>
    <row r="3079" spans="1:11" s="509" customFormat="1">
      <c r="A3079" s="508" t="s">
        <v>561</v>
      </c>
      <c r="B3079" s="509" t="s">
        <v>334</v>
      </c>
      <c r="C3079" s="509">
        <v>23</v>
      </c>
      <c r="D3079" s="509">
        <v>5</v>
      </c>
      <c r="E3079" s="509">
        <v>0</v>
      </c>
      <c r="G3079" s="509">
        <v>11</v>
      </c>
      <c r="H3079" s="509">
        <v>0</v>
      </c>
      <c r="K3079" s="509">
        <v>16</v>
      </c>
    </row>
    <row r="3080" spans="1:11" s="509" customFormat="1">
      <c r="A3080" s="508" t="s">
        <v>561</v>
      </c>
      <c r="B3080" s="509" t="s">
        <v>334</v>
      </c>
      <c r="C3080" s="509" t="s">
        <v>1029</v>
      </c>
      <c r="D3080" s="509">
        <v>0</v>
      </c>
      <c r="E3080" s="509">
        <v>0</v>
      </c>
      <c r="G3080" s="509">
        <v>70</v>
      </c>
      <c r="H3080" s="509">
        <v>17</v>
      </c>
      <c r="K3080" s="509">
        <v>70</v>
      </c>
    </row>
    <row r="3081" spans="1:11" s="509" customFormat="1">
      <c r="A3081" s="508" t="s">
        <v>561</v>
      </c>
      <c r="B3081" s="509" t="s">
        <v>334</v>
      </c>
      <c r="C3081" s="509">
        <v>24</v>
      </c>
      <c r="D3081" s="509">
        <v>0</v>
      </c>
      <c r="E3081" s="509">
        <v>0</v>
      </c>
      <c r="G3081" s="509">
        <v>0</v>
      </c>
      <c r="H3081" s="509">
        <v>0</v>
      </c>
      <c r="K3081" s="509">
        <v>0</v>
      </c>
    </row>
    <row r="3082" spans="1:11" s="509" customFormat="1">
      <c r="A3082" s="508" t="s">
        <v>561</v>
      </c>
      <c r="B3082" s="509" t="s">
        <v>334</v>
      </c>
      <c r="C3082" s="509">
        <v>25</v>
      </c>
      <c r="D3082" s="509">
        <v>0</v>
      </c>
      <c r="E3082" s="509">
        <v>0</v>
      </c>
      <c r="G3082" s="509">
        <v>0</v>
      </c>
      <c r="H3082" s="509">
        <v>0</v>
      </c>
    </row>
    <row r="3083" spans="1:11" s="509" customFormat="1">
      <c r="A3083" s="508" t="s">
        <v>561</v>
      </c>
      <c r="B3083" s="509" t="s">
        <v>334</v>
      </c>
      <c r="C3083" s="509">
        <v>26</v>
      </c>
      <c r="D3083" s="509">
        <v>0</v>
      </c>
      <c r="E3083" s="509">
        <v>0</v>
      </c>
      <c r="G3083" s="509">
        <v>1</v>
      </c>
      <c r="H3083" s="509">
        <v>1</v>
      </c>
      <c r="K3083" s="509">
        <v>1</v>
      </c>
    </row>
    <row r="3084" spans="1:11" s="509" customFormat="1">
      <c r="A3084" s="508" t="s">
        <v>561</v>
      </c>
      <c r="B3084" s="509" t="s">
        <v>334</v>
      </c>
      <c r="C3084" s="509">
        <v>27</v>
      </c>
      <c r="D3084" s="509">
        <v>2</v>
      </c>
      <c r="E3084" s="509">
        <v>2</v>
      </c>
      <c r="G3084" s="509">
        <v>11</v>
      </c>
      <c r="H3084" s="509">
        <v>6</v>
      </c>
      <c r="K3084" s="509">
        <v>13</v>
      </c>
    </row>
    <row r="3085" spans="1:11" s="509" customFormat="1">
      <c r="A3085" s="508" t="s">
        <v>561</v>
      </c>
      <c r="B3085" s="509" t="s">
        <v>334</v>
      </c>
      <c r="C3085" s="509">
        <v>28</v>
      </c>
      <c r="D3085" s="509">
        <v>0</v>
      </c>
      <c r="E3085" s="509">
        <v>0</v>
      </c>
      <c r="G3085" s="509">
        <v>0</v>
      </c>
      <c r="H3085" s="509">
        <v>0</v>
      </c>
      <c r="K3085" s="509">
        <v>0</v>
      </c>
    </row>
    <row r="3086" spans="1:11" s="509" customFormat="1">
      <c r="A3086" s="508" t="s">
        <v>561</v>
      </c>
      <c r="B3086" s="509" t="s">
        <v>334</v>
      </c>
      <c r="C3086" s="509">
        <v>29</v>
      </c>
      <c r="D3086" s="509">
        <v>0</v>
      </c>
      <c r="E3086" s="509">
        <v>0</v>
      </c>
      <c r="G3086" s="509">
        <v>0</v>
      </c>
      <c r="H3086" s="509">
        <v>0</v>
      </c>
      <c r="K3086" s="509">
        <v>0</v>
      </c>
    </row>
    <row r="3087" spans="1:11" s="509" customFormat="1">
      <c r="A3087" s="508" t="s">
        <v>561</v>
      </c>
      <c r="B3087" s="509" t="s">
        <v>334</v>
      </c>
      <c r="C3087" s="509">
        <v>30</v>
      </c>
      <c r="D3087" s="509">
        <v>0</v>
      </c>
      <c r="E3087" s="509">
        <v>0</v>
      </c>
      <c r="G3087" s="509">
        <v>0</v>
      </c>
      <c r="H3087" s="509">
        <v>0</v>
      </c>
      <c r="K3087" s="509">
        <v>0</v>
      </c>
    </row>
    <row r="3088" spans="1:11" s="509" customFormat="1">
      <c r="A3088" s="508" t="s">
        <v>561</v>
      </c>
      <c r="B3088" s="509" t="s">
        <v>334</v>
      </c>
      <c r="C3088" s="509">
        <v>31</v>
      </c>
      <c r="D3088" s="509">
        <v>0</v>
      </c>
      <c r="E3088" s="509">
        <v>0</v>
      </c>
      <c r="G3088" s="509">
        <v>0</v>
      </c>
      <c r="H3088" s="509">
        <v>0</v>
      </c>
      <c r="K3088" s="509">
        <v>0</v>
      </c>
    </row>
    <row r="3089" spans="1:11" s="509" customFormat="1">
      <c r="A3089" s="508" t="s">
        <v>561</v>
      </c>
      <c r="B3089" s="509" t="s">
        <v>334</v>
      </c>
      <c r="C3089" s="509">
        <v>32</v>
      </c>
      <c r="D3089" s="509">
        <v>0</v>
      </c>
      <c r="E3089" s="509">
        <v>0</v>
      </c>
      <c r="G3089" s="509">
        <v>1</v>
      </c>
      <c r="H3089" s="509">
        <v>1</v>
      </c>
      <c r="K3089" s="509">
        <v>1</v>
      </c>
    </row>
    <row r="3090" spans="1:11" s="509" customFormat="1">
      <c r="A3090" s="508" t="s">
        <v>561</v>
      </c>
      <c r="B3090" s="509" t="s">
        <v>334</v>
      </c>
      <c r="C3090" s="509">
        <v>33</v>
      </c>
      <c r="D3090" s="509">
        <v>1</v>
      </c>
      <c r="E3090" s="509">
        <v>0</v>
      </c>
      <c r="G3090" s="509">
        <v>10</v>
      </c>
      <c r="H3090" s="509">
        <v>2</v>
      </c>
      <c r="K3090" s="509">
        <v>11</v>
      </c>
    </row>
    <row r="3091" spans="1:11" s="509" customFormat="1">
      <c r="A3091" s="508" t="s">
        <v>561</v>
      </c>
      <c r="B3091" s="509" t="s">
        <v>334</v>
      </c>
      <c r="C3091" s="509">
        <v>34</v>
      </c>
      <c r="D3091" s="509">
        <v>0</v>
      </c>
      <c r="E3091" s="509">
        <v>0</v>
      </c>
      <c r="G3091" s="509">
        <v>0</v>
      </c>
      <c r="H3091" s="509">
        <v>0</v>
      </c>
      <c r="K3091" s="509">
        <v>0</v>
      </c>
    </row>
    <row r="3092" spans="1:11" s="509" customFormat="1">
      <c r="A3092" s="508" t="s">
        <v>561</v>
      </c>
      <c r="B3092" s="509" t="s">
        <v>334</v>
      </c>
      <c r="C3092" s="509">
        <v>35</v>
      </c>
      <c r="D3092" s="509">
        <v>0</v>
      </c>
      <c r="E3092" s="509">
        <v>0</v>
      </c>
      <c r="G3092" s="509">
        <v>0</v>
      </c>
      <c r="H3092" s="509">
        <v>0</v>
      </c>
      <c r="K3092" s="509">
        <v>0</v>
      </c>
    </row>
    <row r="3093" spans="1:11" s="509" customFormat="1">
      <c r="A3093" s="508" t="s">
        <v>561</v>
      </c>
      <c r="B3093" s="509" t="s">
        <v>334</v>
      </c>
      <c r="C3093" s="509">
        <v>36</v>
      </c>
      <c r="D3093" s="509">
        <v>0</v>
      </c>
      <c r="E3093" s="509">
        <v>0</v>
      </c>
      <c r="G3093" s="509">
        <v>0</v>
      </c>
      <c r="H3093" s="509">
        <v>0</v>
      </c>
      <c r="K3093" s="509">
        <v>0</v>
      </c>
    </row>
    <row r="3094" spans="1:11" s="509" customFormat="1">
      <c r="A3094" s="508" t="s">
        <v>561</v>
      </c>
      <c r="B3094" s="509" t="s">
        <v>334</v>
      </c>
      <c r="C3094" s="509">
        <v>37</v>
      </c>
      <c r="D3094" s="509">
        <v>0</v>
      </c>
      <c r="E3094" s="509">
        <v>0</v>
      </c>
      <c r="G3094" s="509">
        <v>2</v>
      </c>
      <c r="H3094" s="509">
        <v>1</v>
      </c>
      <c r="K3094" s="509">
        <v>2</v>
      </c>
    </row>
    <row r="3095" spans="1:11" s="509" customFormat="1">
      <c r="A3095" s="508" t="s">
        <v>561</v>
      </c>
      <c r="B3095" s="509" t="s">
        <v>334</v>
      </c>
      <c r="C3095" s="509">
        <v>38</v>
      </c>
      <c r="D3095" s="509">
        <v>0</v>
      </c>
      <c r="E3095" s="509">
        <v>0</v>
      </c>
      <c r="G3095" s="509">
        <v>2</v>
      </c>
      <c r="H3095" s="509">
        <v>0</v>
      </c>
      <c r="K3095" s="509">
        <v>2</v>
      </c>
    </row>
    <row r="3096" spans="1:11" s="509" customFormat="1">
      <c r="A3096" s="508" t="s">
        <v>561</v>
      </c>
      <c r="B3096" s="509" t="s">
        <v>334</v>
      </c>
      <c r="C3096" s="509" t="s">
        <v>1030</v>
      </c>
      <c r="D3096" s="509">
        <v>0</v>
      </c>
      <c r="E3096" s="509">
        <v>0</v>
      </c>
      <c r="G3096" s="509">
        <v>0</v>
      </c>
      <c r="H3096" s="509">
        <v>0</v>
      </c>
      <c r="K3096" s="509">
        <v>0</v>
      </c>
    </row>
    <row r="3097" spans="1:11" s="509" customFormat="1">
      <c r="A3097" s="508" t="s">
        <v>561</v>
      </c>
      <c r="B3097" s="509" t="s">
        <v>334</v>
      </c>
      <c r="C3097" s="509">
        <v>39</v>
      </c>
      <c r="D3097" s="509">
        <v>0</v>
      </c>
      <c r="E3097" s="509">
        <v>0</v>
      </c>
      <c r="G3097" s="509">
        <v>0</v>
      </c>
      <c r="H3097" s="509">
        <v>0</v>
      </c>
      <c r="K3097" s="509">
        <v>0</v>
      </c>
    </row>
    <row r="3098" spans="1:11" s="509" customFormat="1">
      <c r="A3098" s="508" t="s">
        <v>561</v>
      </c>
      <c r="B3098" s="509" t="s">
        <v>334</v>
      </c>
      <c r="C3098" s="509">
        <v>40</v>
      </c>
      <c r="D3098" s="509">
        <v>0</v>
      </c>
      <c r="E3098" s="509">
        <v>0</v>
      </c>
      <c r="G3098" s="509">
        <v>0</v>
      </c>
      <c r="H3098" s="509">
        <v>0</v>
      </c>
      <c r="K3098" s="509">
        <v>0</v>
      </c>
    </row>
    <row r="3099" spans="1:11" s="509" customFormat="1">
      <c r="A3099" s="508" t="s">
        <v>561</v>
      </c>
      <c r="B3099" s="509" t="s">
        <v>334</v>
      </c>
      <c r="C3099" s="509">
        <v>41</v>
      </c>
      <c r="D3099" s="509">
        <v>2</v>
      </c>
      <c r="E3099" s="509">
        <v>1</v>
      </c>
      <c r="G3099" s="509">
        <v>3</v>
      </c>
      <c r="H3099" s="509">
        <v>0</v>
      </c>
      <c r="K3099" s="509">
        <v>5</v>
      </c>
    </row>
    <row r="3100" spans="1:11" s="509" customFormat="1">
      <c r="A3100" s="508" t="s">
        <v>561</v>
      </c>
      <c r="B3100" s="509" t="s">
        <v>334</v>
      </c>
      <c r="C3100" s="509">
        <v>42</v>
      </c>
      <c r="D3100" s="509">
        <v>0</v>
      </c>
      <c r="E3100" s="509">
        <v>0</v>
      </c>
      <c r="G3100" s="509">
        <v>0</v>
      </c>
      <c r="H3100" s="509">
        <v>0</v>
      </c>
      <c r="K3100" s="509">
        <v>0</v>
      </c>
    </row>
    <row r="3101" spans="1:11" s="509" customFormat="1">
      <c r="A3101" s="508" t="s">
        <v>561</v>
      </c>
      <c r="B3101" s="509" t="s">
        <v>334</v>
      </c>
      <c r="C3101" s="509">
        <v>43</v>
      </c>
      <c r="D3101" s="509">
        <v>0</v>
      </c>
      <c r="E3101" s="509">
        <v>0</v>
      </c>
      <c r="G3101" s="509">
        <v>1</v>
      </c>
      <c r="H3101" s="509">
        <v>0</v>
      </c>
      <c r="K3101" s="509">
        <v>1</v>
      </c>
    </row>
    <row r="3102" spans="1:11" s="509" customFormat="1">
      <c r="A3102" s="508" t="s">
        <v>561</v>
      </c>
      <c r="B3102" s="509" t="s">
        <v>334</v>
      </c>
      <c r="C3102" s="509">
        <v>44</v>
      </c>
      <c r="D3102" s="509">
        <v>0</v>
      </c>
      <c r="E3102" s="509">
        <v>0</v>
      </c>
      <c r="G3102" s="509">
        <v>1</v>
      </c>
      <c r="H3102" s="509">
        <v>0</v>
      </c>
      <c r="K3102" s="509">
        <v>1</v>
      </c>
    </row>
    <row r="3103" spans="1:11" s="509" customFormat="1">
      <c r="A3103" s="508" t="s">
        <v>561</v>
      </c>
      <c r="B3103" s="509" t="s">
        <v>334</v>
      </c>
      <c r="C3103" s="509">
        <v>45</v>
      </c>
      <c r="D3103" s="509">
        <v>0</v>
      </c>
      <c r="E3103" s="509">
        <v>0</v>
      </c>
      <c r="G3103" s="509">
        <v>0</v>
      </c>
      <c r="H3103" s="509">
        <v>0</v>
      </c>
      <c r="K3103" s="509">
        <v>0</v>
      </c>
    </row>
    <row r="3104" spans="1:11" s="509" customFormat="1">
      <c r="A3104" s="508" t="s">
        <v>561</v>
      </c>
      <c r="B3104" s="509" t="s">
        <v>334</v>
      </c>
      <c r="C3104" s="509">
        <v>46</v>
      </c>
      <c r="D3104" s="509">
        <v>7</v>
      </c>
      <c r="E3104" s="509">
        <v>4</v>
      </c>
      <c r="G3104" s="509">
        <v>18</v>
      </c>
      <c r="H3104" s="509">
        <v>9</v>
      </c>
      <c r="K3104" s="509">
        <v>25</v>
      </c>
    </row>
    <row r="3105" spans="1:11" s="509" customFormat="1">
      <c r="A3105" s="508" t="s">
        <v>561</v>
      </c>
      <c r="B3105" s="509" t="s">
        <v>334</v>
      </c>
      <c r="C3105" s="509">
        <v>47</v>
      </c>
      <c r="D3105" s="509">
        <v>6</v>
      </c>
      <c r="E3105" s="509">
        <v>3</v>
      </c>
      <c r="G3105" s="509">
        <v>12</v>
      </c>
      <c r="H3105" s="509">
        <v>1</v>
      </c>
      <c r="K3105" s="509">
        <v>18</v>
      </c>
    </row>
    <row r="3106" spans="1:11" s="509" customFormat="1">
      <c r="A3106" s="508" t="s">
        <v>561</v>
      </c>
      <c r="B3106" s="509" t="s">
        <v>334</v>
      </c>
      <c r="C3106" s="509">
        <v>48</v>
      </c>
      <c r="D3106" s="509">
        <v>0</v>
      </c>
      <c r="E3106" s="509">
        <v>0</v>
      </c>
      <c r="G3106" s="509">
        <v>0</v>
      </c>
      <c r="H3106" s="509">
        <v>0</v>
      </c>
      <c r="K3106" s="509">
        <v>0</v>
      </c>
    </row>
    <row r="3107" spans="1:11" s="509" customFormat="1">
      <c r="A3107" s="508" t="s">
        <v>561</v>
      </c>
      <c r="B3107" s="509" t="s">
        <v>334</v>
      </c>
      <c r="C3107" s="509">
        <v>49</v>
      </c>
      <c r="D3107" s="509">
        <v>1</v>
      </c>
      <c r="E3107" s="509">
        <v>1</v>
      </c>
      <c r="G3107" s="509">
        <v>1</v>
      </c>
      <c r="H3107" s="509">
        <v>0</v>
      </c>
      <c r="K3107" s="509">
        <v>2</v>
      </c>
    </row>
    <row r="3108" spans="1:11" s="509" customFormat="1">
      <c r="A3108" s="508" t="s">
        <v>561</v>
      </c>
      <c r="B3108" s="509" t="s">
        <v>334</v>
      </c>
      <c r="C3108" s="509">
        <v>50</v>
      </c>
      <c r="D3108" s="509">
        <v>0</v>
      </c>
      <c r="E3108" s="509">
        <v>0</v>
      </c>
      <c r="G3108" s="509">
        <v>0</v>
      </c>
      <c r="H3108" s="509">
        <v>0</v>
      </c>
      <c r="K3108" s="509">
        <v>0</v>
      </c>
    </row>
    <row r="3109" spans="1:11" s="509" customFormat="1">
      <c r="A3109" s="508" t="s">
        <v>561</v>
      </c>
      <c r="B3109" s="509" t="s">
        <v>334</v>
      </c>
      <c r="C3109" s="509">
        <v>51</v>
      </c>
      <c r="D3109" s="509">
        <v>0</v>
      </c>
      <c r="E3109" s="509">
        <v>0</v>
      </c>
      <c r="G3109" s="509">
        <v>0</v>
      </c>
      <c r="H3109" s="509">
        <v>0</v>
      </c>
      <c r="K3109" s="509">
        <v>0</v>
      </c>
    </row>
    <row r="3110" spans="1:11" s="509" customFormat="1">
      <c r="A3110" s="508" t="s">
        <v>561</v>
      </c>
      <c r="B3110" s="509" t="s">
        <v>334</v>
      </c>
      <c r="C3110" s="509" t="s">
        <v>1031</v>
      </c>
      <c r="D3110" s="509">
        <v>1</v>
      </c>
      <c r="E3110" s="509">
        <v>1</v>
      </c>
      <c r="G3110" s="509">
        <v>4</v>
      </c>
      <c r="H3110" s="509">
        <v>1</v>
      </c>
      <c r="K3110" s="509">
        <v>5</v>
      </c>
    </row>
    <row r="3111" spans="1:11" s="509" customFormat="1">
      <c r="A3111" s="508" t="s">
        <v>561</v>
      </c>
      <c r="B3111" s="509" t="s">
        <v>334</v>
      </c>
      <c r="C3111" s="509" t="s">
        <v>1032</v>
      </c>
      <c r="D3111" s="509">
        <v>0</v>
      </c>
      <c r="E3111" s="509">
        <v>0</v>
      </c>
      <c r="G3111" s="509">
        <v>0</v>
      </c>
      <c r="H3111" s="509">
        <v>0</v>
      </c>
      <c r="K3111" s="509">
        <v>0</v>
      </c>
    </row>
    <row r="3112" spans="1:11" s="509" customFormat="1">
      <c r="A3112" s="508" t="s">
        <v>561</v>
      </c>
      <c r="B3112" s="509" t="s">
        <v>334</v>
      </c>
      <c r="C3112" s="509">
        <v>52</v>
      </c>
      <c r="D3112" s="509">
        <v>0</v>
      </c>
      <c r="E3112" s="509">
        <v>0</v>
      </c>
      <c r="G3112" s="509">
        <v>3</v>
      </c>
      <c r="H3112" s="509">
        <v>0</v>
      </c>
      <c r="K3112" s="509">
        <v>3</v>
      </c>
    </row>
    <row r="3113" spans="1:11" s="509" customFormat="1">
      <c r="A3113" s="508" t="s">
        <v>561</v>
      </c>
      <c r="B3113" s="509" t="s">
        <v>334</v>
      </c>
      <c r="C3113" s="509">
        <v>53</v>
      </c>
      <c r="D3113" s="509">
        <v>2</v>
      </c>
      <c r="E3113" s="509">
        <v>2</v>
      </c>
      <c r="G3113" s="509">
        <v>36</v>
      </c>
      <c r="H3113" s="509">
        <v>16</v>
      </c>
      <c r="K3113" s="509">
        <v>38</v>
      </c>
    </row>
    <row r="3114" spans="1:11" s="509" customFormat="1">
      <c r="A3114" s="508" t="s">
        <v>561</v>
      </c>
      <c r="B3114" s="509" t="s">
        <v>334</v>
      </c>
      <c r="C3114" s="509">
        <v>54</v>
      </c>
      <c r="D3114" s="509">
        <v>1</v>
      </c>
      <c r="E3114" s="509">
        <v>0</v>
      </c>
      <c r="G3114" s="509">
        <v>31</v>
      </c>
      <c r="H3114" s="509">
        <v>1</v>
      </c>
      <c r="K3114" s="509">
        <v>32</v>
      </c>
    </row>
    <row r="3115" spans="1:11" s="509" customFormat="1">
      <c r="A3115" s="508" t="s">
        <v>561</v>
      </c>
      <c r="B3115" s="509" t="s">
        <v>334</v>
      </c>
      <c r="C3115" s="509">
        <v>55</v>
      </c>
      <c r="D3115" s="509">
        <v>1</v>
      </c>
      <c r="E3115" s="509">
        <v>0</v>
      </c>
      <c r="G3115" s="509">
        <v>65</v>
      </c>
      <c r="H3115" s="509">
        <v>2</v>
      </c>
      <c r="K3115" s="509">
        <v>66</v>
      </c>
    </row>
    <row r="3116" spans="1:11" s="509" customFormat="1">
      <c r="A3116" s="508" t="s">
        <v>561</v>
      </c>
      <c r="B3116" s="509" t="s">
        <v>334</v>
      </c>
      <c r="C3116" s="509">
        <v>56</v>
      </c>
      <c r="D3116" s="509">
        <v>0</v>
      </c>
      <c r="E3116" s="509">
        <v>0</v>
      </c>
      <c r="G3116" s="509">
        <v>2</v>
      </c>
      <c r="H3116" s="509">
        <v>0</v>
      </c>
      <c r="K3116" s="509">
        <v>2</v>
      </c>
    </row>
    <row r="3117" spans="1:11" s="509" customFormat="1">
      <c r="A3117" s="508" t="s">
        <v>561</v>
      </c>
      <c r="B3117" s="509" t="s">
        <v>334</v>
      </c>
      <c r="C3117" s="509">
        <v>57</v>
      </c>
      <c r="D3117" s="509">
        <v>0</v>
      </c>
      <c r="E3117" s="509">
        <v>0</v>
      </c>
      <c r="G3117" s="509">
        <v>0</v>
      </c>
      <c r="H3117" s="509">
        <v>0</v>
      </c>
      <c r="K3117" s="509">
        <v>0</v>
      </c>
    </row>
    <row r="3118" spans="1:11" s="509" customFormat="1">
      <c r="A3118" s="508" t="s">
        <v>561</v>
      </c>
      <c r="B3118" s="509" t="s">
        <v>334</v>
      </c>
      <c r="C3118" s="509">
        <v>58</v>
      </c>
      <c r="D3118" s="509">
        <v>0</v>
      </c>
      <c r="E3118" s="509">
        <v>0</v>
      </c>
      <c r="G3118" s="509">
        <v>1</v>
      </c>
      <c r="H3118" s="509">
        <v>0</v>
      </c>
      <c r="K3118" s="509">
        <v>1</v>
      </c>
    </row>
    <row r="3119" spans="1:11" s="509" customFormat="1">
      <c r="A3119" s="508" t="s">
        <v>561</v>
      </c>
      <c r="B3119" s="509" t="s">
        <v>334</v>
      </c>
      <c r="C3119" s="509">
        <v>59</v>
      </c>
      <c r="D3119" s="509">
        <v>0</v>
      </c>
      <c r="E3119" s="509">
        <v>0</v>
      </c>
      <c r="G3119" s="509">
        <v>15</v>
      </c>
      <c r="H3119" s="509">
        <v>0</v>
      </c>
      <c r="K3119" s="509">
        <v>15</v>
      </c>
    </row>
    <row r="3120" spans="1:11" s="509" customFormat="1">
      <c r="A3120" s="508" t="s">
        <v>561</v>
      </c>
      <c r="B3120" s="509" t="s">
        <v>334</v>
      </c>
      <c r="C3120" s="509">
        <v>60</v>
      </c>
      <c r="D3120" s="509">
        <v>0</v>
      </c>
      <c r="E3120" s="509">
        <v>0</v>
      </c>
      <c r="G3120" s="509">
        <v>13</v>
      </c>
      <c r="H3120" s="509">
        <v>0</v>
      </c>
      <c r="K3120" s="509">
        <v>13</v>
      </c>
    </row>
    <row r="3121" spans="1:11" s="509" customFormat="1">
      <c r="A3121" s="508" t="s">
        <v>561</v>
      </c>
      <c r="B3121" s="509" t="s">
        <v>334</v>
      </c>
      <c r="C3121" s="509">
        <v>61</v>
      </c>
      <c r="D3121" s="509">
        <v>1</v>
      </c>
      <c r="E3121" s="509">
        <v>0</v>
      </c>
      <c r="G3121" s="509">
        <v>3</v>
      </c>
      <c r="H3121" s="509">
        <v>0</v>
      </c>
      <c r="K3121" s="509">
        <v>4</v>
      </c>
    </row>
    <row r="3122" spans="1:11" s="509" customFormat="1">
      <c r="A3122" s="508" t="s">
        <v>561</v>
      </c>
      <c r="B3122" s="509" t="s">
        <v>334</v>
      </c>
      <c r="C3122" s="509">
        <v>62</v>
      </c>
      <c r="D3122" s="509">
        <v>1</v>
      </c>
      <c r="E3122" s="509">
        <v>0</v>
      </c>
      <c r="G3122" s="509">
        <v>14</v>
      </c>
      <c r="H3122" s="509">
        <v>8</v>
      </c>
      <c r="K3122" s="509">
        <v>15</v>
      </c>
    </row>
    <row r="3123" spans="1:11" s="509" customFormat="1">
      <c r="A3123" s="508" t="s">
        <v>561</v>
      </c>
      <c r="B3123" s="509" t="s">
        <v>334</v>
      </c>
      <c r="C3123" s="509">
        <v>63</v>
      </c>
      <c r="D3123" s="509">
        <v>5</v>
      </c>
      <c r="E3123" s="509">
        <v>3</v>
      </c>
      <c r="G3123" s="509">
        <v>58</v>
      </c>
      <c r="H3123" s="509">
        <v>15</v>
      </c>
      <c r="K3123" s="509">
        <v>63</v>
      </c>
    </row>
    <row r="3124" spans="1:11" s="509" customFormat="1">
      <c r="A3124" s="508" t="s">
        <v>561</v>
      </c>
      <c r="B3124" s="509" t="s">
        <v>334</v>
      </c>
      <c r="C3124" s="509" t="s">
        <v>1033</v>
      </c>
      <c r="D3124" s="509">
        <v>0</v>
      </c>
      <c r="E3124" s="509">
        <v>0</v>
      </c>
      <c r="G3124" s="509">
        <v>0</v>
      </c>
      <c r="H3124" s="509">
        <v>0</v>
      </c>
      <c r="K3124" s="509">
        <v>0</v>
      </c>
    </row>
    <row r="3125" spans="1:11" s="509" customFormat="1">
      <c r="A3125" s="508" t="s">
        <v>561</v>
      </c>
      <c r="B3125" s="509" t="s">
        <v>334</v>
      </c>
      <c r="C3125" s="509" t="s">
        <v>1034</v>
      </c>
      <c r="D3125" s="509">
        <v>0</v>
      </c>
      <c r="E3125" s="509">
        <v>0</v>
      </c>
      <c r="G3125" s="509">
        <v>0</v>
      </c>
      <c r="H3125" s="509">
        <v>0</v>
      </c>
      <c r="K3125" s="509">
        <v>0</v>
      </c>
    </row>
    <row r="3126" spans="1:11" s="509" customFormat="1">
      <c r="A3126" s="508" t="s">
        <v>561</v>
      </c>
      <c r="B3126" s="509" t="s">
        <v>334</v>
      </c>
      <c r="C3126" s="509">
        <v>64</v>
      </c>
      <c r="D3126" s="509">
        <v>0</v>
      </c>
      <c r="E3126" s="509">
        <v>0</v>
      </c>
      <c r="G3126" s="509">
        <v>0</v>
      </c>
      <c r="H3126" s="509">
        <v>0</v>
      </c>
      <c r="K3126" s="509">
        <v>0</v>
      </c>
    </row>
    <row r="3127" spans="1:11" s="509" customFormat="1">
      <c r="A3127" s="508" t="s">
        <v>561</v>
      </c>
      <c r="B3127" s="509" t="s">
        <v>334</v>
      </c>
      <c r="C3127" s="509" t="s">
        <v>1035</v>
      </c>
      <c r="D3127" s="509">
        <v>13</v>
      </c>
      <c r="E3127" s="509">
        <v>0</v>
      </c>
      <c r="G3127" s="509">
        <v>15</v>
      </c>
      <c r="H3127" s="509">
        <v>0</v>
      </c>
      <c r="K3127" s="509">
        <v>28</v>
      </c>
    </row>
    <row r="3128" spans="1:11" s="509" customFormat="1">
      <c r="A3128" s="508" t="s">
        <v>561</v>
      </c>
      <c r="B3128" s="509" t="s">
        <v>334</v>
      </c>
      <c r="C3128" s="509">
        <v>65</v>
      </c>
      <c r="D3128" s="509">
        <v>25</v>
      </c>
      <c r="E3128" s="509">
        <v>14</v>
      </c>
      <c r="G3128" s="509">
        <v>237</v>
      </c>
      <c r="H3128" s="509">
        <v>108</v>
      </c>
      <c r="K3128" s="509">
        <v>262</v>
      </c>
    </row>
    <row r="3129" spans="1:11" s="509" customFormat="1">
      <c r="A3129" s="508" t="s">
        <v>561</v>
      </c>
      <c r="B3129" s="509" t="s">
        <v>334</v>
      </c>
      <c r="C3129" s="509">
        <v>66</v>
      </c>
      <c r="D3129" s="509">
        <v>17</v>
      </c>
      <c r="E3129" s="509">
        <v>15</v>
      </c>
      <c r="G3129" s="509">
        <v>86</v>
      </c>
      <c r="H3129" s="509">
        <v>76</v>
      </c>
      <c r="K3129" s="509">
        <v>103</v>
      </c>
    </row>
    <row r="3130" spans="1:11" s="509" customFormat="1">
      <c r="A3130" s="508" t="s">
        <v>561</v>
      </c>
      <c r="B3130" s="509" t="s">
        <v>334</v>
      </c>
      <c r="C3130" s="509" t="s">
        <v>1036</v>
      </c>
      <c r="D3130" s="509">
        <v>0</v>
      </c>
      <c r="E3130" s="509">
        <v>0</v>
      </c>
      <c r="G3130" s="509">
        <v>0</v>
      </c>
      <c r="H3130" s="509">
        <v>0</v>
      </c>
      <c r="K3130" s="509">
        <v>0</v>
      </c>
    </row>
    <row r="3131" spans="1:11" s="509" customFormat="1">
      <c r="A3131" s="508" t="s">
        <v>561</v>
      </c>
      <c r="B3131" s="509" t="s">
        <v>334</v>
      </c>
      <c r="C3131" s="509" t="s">
        <v>1037</v>
      </c>
      <c r="D3131" s="509">
        <v>10</v>
      </c>
      <c r="E3131" s="509">
        <v>0</v>
      </c>
      <c r="G3131" s="509">
        <v>468</v>
      </c>
      <c r="H3131" s="509">
        <v>0</v>
      </c>
      <c r="K3131" s="509">
        <v>478</v>
      </c>
    </row>
    <row r="3132" spans="1:11" s="509" customFormat="1">
      <c r="A3132" s="508" t="s">
        <v>561</v>
      </c>
      <c r="B3132" s="509" t="s">
        <v>334</v>
      </c>
      <c r="C3132" s="509" t="s">
        <v>1038</v>
      </c>
      <c r="D3132" s="509">
        <v>9</v>
      </c>
      <c r="E3132" s="509">
        <v>0</v>
      </c>
      <c r="G3132" s="509">
        <v>29</v>
      </c>
      <c r="H3132" s="509">
        <v>0</v>
      </c>
      <c r="K3132" s="509">
        <v>38</v>
      </c>
    </row>
    <row r="3133" spans="1:11" s="509" customFormat="1">
      <c r="A3133" s="508" t="s">
        <v>561</v>
      </c>
      <c r="B3133" s="509" t="s">
        <v>334</v>
      </c>
      <c r="C3133" s="509" t="s">
        <v>1039</v>
      </c>
      <c r="D3133" s="509">
        <v>14</v>
      </c>
      <c r="E3133" s="509">
        <v>0</v>
      </c>
      <c r="G3133" s="509">
        <v>22</v>
      </c>
      <c r="H3133" s="509">
        <v>0</v>
      </c>
      <c r="K3133" s="509">
        <v>36</v>
      </c>
    </row>
    <row r="3134" spans="1:11" s="509" customFormat="1">
      <c r="A3134" s="508" t="s">
        <v>561</v>
      </c>
      <c r="B3134" s="509" t="s">
        <v>334</v>
      </c>
      <c r="C3134" s="509" t="s">
        <v>1040</v>
      </c>
      <c r="D3134" s="509">
        <v>14</v>
      </c>
      <c r="E3134" s="509">
        <v>0</v>
      </c>
      <c r="G3134" s="509">
        <v>64</v>
      </c>
      <c r="H3134" s="509">
        <v>0</v>
      </c>
      <c r="K3134" s="509">
        <v>78</v>
      </c>
    </row>
    <row r="3135" spans="1:11" s="509" customFormat="1">
      <c r="A3135" s="508" t="s">
        <v>561</v>
      </c>
      <c r="B3135" s="509" t="s">
        <v>334</v>
      </c>
      <c r="C3135" s="509" t="s">
        <v>1041</v>
      </c>
      <c r="D3135" s="509">
        <v>0</v>
      </c>
      <c r="E3135" s="509">
        <v>0</v>
      </c>
      <c r="G3135" s="509">
        <v>2</v>
      </c>
      <c r="H3135" s="509">
        <v>0</v>
      </c>
      <c r="K3135" s="509">
        <v>2</v>
      </c>
    </row>
    <row r="3136" spans="1:11" s="509" customFormat="1">
      <c r="A3136" s="508" t="s">
        <v>561</v>
      </c>
      <c r="B3136" s="509" t="s">
        <v>334</v>
      </c>
      <c r="C3136" s="509" t="s">
        <v>1042</v>
      </c>
      <c r="D3136" s="509">
        <v>0</v>
      </c>
      <c r="E3136" s="509">
        <v>0</v>
      </c>
      <c r="G3136" s="509">
        <v>0</v>
      </c>
      <c r="H3136" s="509">
        <v>0</v>
      </c>
      <c r="K3136" s="509">
        <v>0</v>
      </c>
    </row>
    <row r="3137" spans="1:11" s="509" customFormat="1">
      <c r="A3137" s="508" t="s">
        <v>561</v>
      </c>
      <c r="B3137" s="509" t="s">
        <v>334</v>
      </c>
      <c r="C3137" s="509">
        <v>67</v>
      </c>
      <c r="D3137" s="509">
        <v>22</v>
      </c>
      <c r="E3137" s="509">
        <v>1</v>
      </c>
      <c r="G3137" s="509">
        <v>689</v>
      </c>
      <c r="H3137" s="509">
        <v>34</v>
      </c>
      <c r="K3137" s="509">
        <v>711</v>
      </c>
    </row>
    <row r="3138" spans="1:11" s="509" customFormat="1">
      <c r="A3138" s="508" t="s">
        <v>561</v>
      </c>
      <c r="B3138" s="509" t="s">
        <v>334</v>
      </c>
      <c r="C3138" s="509">
        <v>68</v>
      </c>
      <c r="D3138" s="509">
        <v>0</v>
      </c>
      <c r="E3138" s="509">
        <v>0</v>
      </c>
      <c r="G3138" s="509">
        <v>85</v>
      </c>
      <c r="H3138" s="509">
        <v>20</v>
      </c>
      <c r="K3138" s="509">
        <v>85</v>
      </c>
    </row>
    <row r="3139" spans="1:11" s="509" customFormat="1">
      <c r="A3139" s="508" t="s">
        <v>561</v>
      </c>
      <c r="B3139" s="509" t="s">
        <v>334</v>
      </c>
      <c r="C3139" s="509" t="s">
        <v>1043</v>
      </c>
      <c r="D3139" s="509">
        <v>8</v>
      </c>
      <c r="E3139" s="509">
        <v>0</v>
      </c>
      <c r="G3139" s="509">
        <v>20</v>
      </c>
      <c r="H3139" s="509">
        <v>0</v>
      </c>
      <c r="K3139" s="509">
        <v>28</v>
      </c>
    </row>
    <row r="3140" spans="1:11" s="509" customFormat="1">
      <c r="A3140" s="508" t="s">
        <v>561</v>
      </c>
      <c r="B3140" s="509" t="s">
        <v>334</v>
      </c>
      <c r="C3140" s="509">
        <v>69</v>
      </c>
      <c r="D3140" s="509">
        <v>2</v>
      </c>
      <c r="E3140" s="509">
        <v>0</v>
      </c>
      <c r="G3140" s="509">
        <v>0</v>
      </c>
      <c r="H3140" s="509">
        <v>0</v>
      </c>
      <c r="K3140" s="509">
        <v>2</v>
      </c>
    </row>
    <row r="3141" spans="1:11" s="509" customFormat="1">
      <c r="A3141" s="508" t="s">
        <v>561</v>
      </c>
      <c r="B3141" s="509" t="s">
        <v>334</v>
      </c>
      <c r="C3141" s="509" t="s">
        <v>1044</v>
      </c>
      <c r="D3141" s="509">
        <v>0</v>
      </c>
      <c r="E3141" s="509">
        <v>0</v>
      </c>
      <c r="G3141" s="509">
        <v>0</v>
      </c>
      <c r="H3141" s="509">
        <v>0</v>
      </c>
      <c r="K3141" s="509">
        <v>0</v>
      </c>
    </row>
    <row r="3142" spans="1:11" s="509" customFormat="1">
      <c r="A3142" s="508" t="s">
        <v>561</v>
      </c>
      <c r="B3142" s="509" t="s">
        <v>334</v>
      </c>
      <c r="C3142" s="509" t="s">
        <v>1045</v>
      </c>
      <c r="D3142" s="509">
        <v>0</v>
      </c>
      <c r="E3142" s="509">
        <v>0</v>
      </c>
      <c r="G3142" s="509">
        <v>0</v>
      </c>
      <c r="H3142" s="509">
        <v>0</v>
      </c>
      <c r="K3142" s="509">
        <v>0</v>
      </c>
    </row>
    <row r="3143" spans="1:11" s="509" customFormat="1">
      <c r="A3143" s="508" t="s">
        <v>561</v>
      </c>
      <c r="B3143" s="509" t="s">
        <v>334</v>
      </c>
      <c r="C3143" s="509">
        <v>70</v>
      </c>
      <c r="D3143" s="509">
        <v>0</v>
      </c>
      <c r="E3143" s="509">
        <v>0</v>
      </c>
      <c r="G3143" s="509">
        <v>0</v>
      </c>
      <c r="H3143" s="509">
        <v>0</v>
      </c>
      <c r="K3143" s="509">
        <v>0</v>
      </c>
    </row>
    <row r="3144" spans="1:11" s="509" customFormat="1">
      <c r="A3144" s="508" t="s">
        <v>561</v>
      </c>
      <c r="B3144" s="509" t="s">
        <v>334</v>
      </c>
      <c r="C3144" s="509" t="s">
        <v>1046</v>
      </c>
      <c r="D3144" s="509">
        <v>0</v>
      </c>
      <c r="E3144" s="509">
        <v>0</v>
      </c>
      <c r="G3144" s="509">
        <v>16</v>
      </c>
      <c r="H3144" s="509">
        <v>0</v>
      </c>
      <c r="K3144" s="509">
        <v>16</v>
      </c>
    </row>
    <row r="3145" spans="1:11" s="509" customFormat="1">
      <c r="A3145" s="508" t="s">
        <v>561</v>
      </c>
      <c r="B3145" s="509" t="s">
        <v>334</v>
      </c>
      <c r="C3145" s="509">
        <v>71</v>
      </c>
      <c r="D3145" s="509">
        <v>0</v>
      </c>
      <c r="E3145" s="509">
        <v>0</v>
      </c>
      <c r="G3145" s="509">
        <v>921</v>
      </c>
      <c r="H3145" s="509">
        <v>0</v>
      </c>
      <c r="K3145" s="509">
        <v>921</v>
      </c>
    </row>
    <row r="3146" spans="1:11" s="509" customFormat="1">
      <c r="A3146" s="508" t="s">
        <v>561</v>
      </c>
      <c r="B3146" s="509" t="s">
        <v>334</v>
      </c>
      <c r="C3146" s="509" t="s">
        <v>1047</v>
      </c>
      <c r="D3146" s="509">
        <v>8</v>
      </c>
      <c r="E3146" s="509">
        <v>2</v>
      </c>
      <c r="G3146" s="509">
        <v>105</v>
      </c>
      <c r="H3146" s="509">
        <v>50</v>
      </c>
      <c r="K3146" s="509">
        <v>113</v>
      </c>
    </row>
    <row r="3147" spans="1:11" s="509" customFormat="1">
      <c r="A3147" s="508" t="s">
        <v>561</v>
      </c>
      <c r="B3147" s="509" t="s">
        <v>334</v>
      </c>
      <c r="C3147" s="509" t="s">
        <v>1048</v>
      </c>
      <c r="D3147" s="509">
        <v>0</v>
      </c>
      <c r="E3147" s="509">
        <v>0</v>
      </c>
      <c r="G3147" s="509">
        <v>27</v>
      </c>
      <c r="H3147" s="509">
        <v>2</v>
      </c>
      <c r="K3147" s="509">
        <v>27</v>
      </c>
    </row>
    <row r="3148" spans="1:11" s="509" customFormat="1">
      <c r="A3148" s="508" t="s">
        <v>561</v>
      </c>
      <c r="B3148" s="509" t="s">
        <v>334</v>
      </c>
      <c r="C3148" s="509" t="s">
        <v>1049</v>
      </c>
      <c r="D3148" s="509">
        <v>1</v>
      </c>
      <c r="E3148" s="509">
        <v>0</v>
      </c>
      <c r="G3148" s="509">
        <v>16</v>
      </c>
      <c r="H3148" s="509">
        <v>2</v>
      </c>
      <c r="K3148" s="509">
        <v>17</v>
      </c>
    </row>
    <row r="3149" spans="1:11" s="509" customFormat="1">
      <c r="A3149" s="508" t="s">
        <v>561</v>
      </c>
      <c r="B3149" s="509" t="s">
        <v>334</v>
      </c>
      <c r="C3149" s="509" t="s">
        <v>1050</v>
      </c>
      <c r="D3149" s="509">
        <v>0</v>
      </c>
      <c r="E3149" s="509">
        <v>0</v>
      </c>
      <c r="G3149" s="509">
        <v>39</v>
      </c>
      <c r="H3149" s="509">
        <v>37</v>
      </c>
      <c r="K3149" s="509">
        <v>39</v>
      </c>
    </row>
    <row r="3150" spans="1:11" s="509" customFormat="1">
      <c r="A3150" s="508" t="s">
        <v>561</v>
      </c>
      <c r="B3150" s="509" t="s">
        <v>334</v>
      </c>
      <c r="C3150" s="509" t="s">
        <v>1051</v>
      </c>
      <c r="D3150" s="509">
        <v>0</v>
      </c>
      <c r="E3150" s="509">
        <v>0</v>
      </c>
      <c r="G3150" s="509">
        <v>1</v>
      </c>
      <c r="H3150" s="509">
        <v>1</v>
      </c>
      <c r="K3150" s="509">
        <v>1</v>
      </c>
    </row>
    <row r="3151" spans="1:11" s="509" customFormat="1">
      <c r="A3151" s="508" t="s">
        <v>561</v>
      </c>
      <c r="B3151" s="509" t="s">
        <v>334</v>
      </c>
      <c r="C3151" s="509">
        <v>72</v>
      </c>
      <c r="D3151" s="509">
        <v>202</v>
      </c>
      <c r="E3151" s="509">
        <v>1</v>
      </c>
      <c r="G3151" s="509">
        <v>70</v>
      </c>
      <c r="H3151" s="509">
        <v>0</v>
      </c>
      <c r="K3151" s="509">
        <v>272</v>
      </c>
    </row>
    <row r="3152" spans="1:11" s="509" customFormat="1">
      <c r="A3152" s="508" t="s">
        <v>561</v>
      </c>
      <c r="B3152" s="509" t="s">
        <v>334</v>
      </c>
      <c r="C3152" s="509">
        <v>73</v>
      </c>
      <c r="D3152" s="509">
        <v>24</v>
      </c>
      <c r="E3152" s="509">
        <v>6</v>
      </c>
      <c r="G3152" s="509">
        <v>1</v>
      </c>
      <c r="H3152" s="509">
        <v>1</v>
      </c>
      <c r="K3152" s="509">
        <v>25</v>
      </c>
    </row>
    <row r="3153" spans="1:11" s="509" customFormat="1">
      <c r="A3153" s="508" t="s">
        <v>561</v>
      </c>
      <c r="B3153" s="509" t="s">
        <v>334</v>
      </c>
      <c r="C3153" s="509">
        <v>74</v>
      </c>
      <c r="D3153" s="509">
        <v>2</v>
      </c>
      <c r="E3153" s="509">
        <v>0</v>
      </c>
      <c r="G3153" s="509">
        <v>7</v>
      </c>
      <c r="H3153" s="509">
        <v>0</v>
      </c>
      <c r="K3153" s="509">
        <v>9</v>
      </c>
    </row>
    <row r="3154" spans="1:11" s="509" customFormat="1">
      <c r="A3154" s="508" t="s">
        <v>561</v>
      </c>
      <c r="B3154" s="509" t="s">
        <v>334</v>
      </c>
      <c r="C3154" s="509" t="s">
        <v>4570</v>
      </c>
      <c r="D3154" s="509">
        <v>80</v>
      </c>
      <c r="E3154" s="509">
        <v>1</v>
      </c>
      <c r="G3154" s="509">
        <v>486</v>
      </c>
      <c r="H3154" s="509">
        <v>0</v>
      </c>
      <c r="K3154" s="509">
        <v>566</v>
      </c>
    </row>
    <row r="3155" spans="1:11" s="509" customFormat="1">
      <c r="A3155" s="508" t="s">
        <v>561</v>
      </c>
      <c r="B3155" s="509" t="s">
        <v>334</v>
      </c>
      <c r="C3155" s="509" t="s">
        <v>4571</v>
      </c>
      <c r="D3155" s="509">
        <v>549</v>
      </c>
      <c r="E3155" s="509">
        <v>61</v>
      </c>
      <c r="F3155" s="509">
        <v>0</v>
      </c>
      <c r="G3155" s="509">
        <v>4864</v>
      </c>
      <c r="H3155" s="509">
        <v>418</v>
      </c>
      <c r="I3155" s="509">
        <v>0</v>
      </c>
      <c r="J3155" s="509">
        <v>18</v>
      </c>
      <c r="K3155" s="509">
        <v>5413</v>
      </c>
    </row>
    <row r="3156" spans="1:11" s="509" customFormat="1">
      <c r="A3156" s="508" t="s">
        <v>562</v>
      </c>
      <c r="B3156" s="509" t="s">
        <v>2778</v>
      </c>
      <c r="C3156" s="509">
        <v>1</v>
      </c>
      <c r="G3156" s="509">
        <v>0</v>
      </c>
      <c r="H3156" s="509">
        <v>0</v>
      </c>
      <c r="K3156" s="509">
        <v>0</v>
      </c>
    </row>
    <row r="3157" spans="1:11" s="509" customFormat="1">
      <c r="A3157" s="508" t="s">
        <v>562</v>
      </c>
      <c r="B3157" s="509" t="s">
        <v>2778</v>
      </c>
      <c r="C3157" s="509" t="s">
        <v>1023</v>
      </c>
      <c r="D3157" s="509">
        <v>1</v>
      </c>
      <c r="E3157" s="509">
        <v>1</v>
      </c>
      <c r="G3157" s="509">
        <v>3</v>
      </c>
      <c r="H3157" s="509">
        <v>3</v>
      </c>
      <c r="K3157" s="509">
        <v>4</v>
      </c>
    </row>
    <row r="3158" spans="1:11" s="509" customFormat="1">
      <c r="A3158" s="508" t="s">
        <v>562</v>
      </c>
      <c r="B3158" s="509" t="s">
        <v>2778</v>
      </c>
      <c r="C3158" s="509">
        <v>2</v>
      </c>
      <c r="D3158" s="509">
        <v>1</v>
      </c>
      <c r="G3158" s="509">
        <v>5</v>
      </c>
      <c r="H3158" s="509">
        <v>0</v>
      </c>
      <c r="K3158" s="509">
        <v>6</v>
      </c>
    </row>
    <row r="3159" spans="1:11" s="509" customFormat="1">
      <c r="A3159" s="508" t="s">
        <v>562</v>
      </c>
      <c r="B3159" s="509" t="s">
        <v>2778</v>
      </c>
      <c r="C3159" s="509">
        <v>3</v>
      </c>
      <c r="G3159" s="509">
        <v>0</v>
      </c>
      <c r="H3159" s="509">
        <v>0</v>
      </c>
      <c r="K3159" s="509">
        <v>0</v>
      </c>
    </row>
    <row r="3160" spans="1:11" s="509" customFormat="1">
      <c r="A3160" s="508" t="s">
        <v>562</v>
      </c>
      <c r="B3160" s="509" t="s">
        <v>2778</v>
      </c>
      <c r="C3160" s="509">
        <v>4</v>
      </c>
      <c r="G3160" s="509">
        <v>0</v>
      </c>
      <c r="H3160" s="509">
        <v>0</v>
      </c>
      <c r="K3160" s="509">
        <v>0</v>
      </c>
    </row>
    <row r="3161" spans="1:11" s="509" customFormat="1">
      <c r="A3161" s="508" t="s">
        <v>562</v>
      </c>
      <c r="B3161" s="509" t="s">
        <v>2778</v>
      </c>
      <c r="C3161" s="509">
        <v>5</v>
      </c>
      <c r="G3161" s="509">
        <v>0</v>
      </c>
      <c r="H3161" s="509">
        <v>0</v>
      </c>
      <c r="K3161" s="509">
        <v>0</v>
      </c>
    </row>
    <row r="3162" spans="1:11" s="509" customFormat="1">
      <c r="A3162" s="508" t="s">
        <v>562</v>
      </c>
      <c r="B3162" s="509" t="s">
        <v>2778</v>
      </c>
      <c r="C3162" s="509">
        <v>6</v>
      </c>
      <c r="G3162" s="509">
        <v>0</v>
      </c>
      <c r="H3162" s="509">
        <v>0</v>
      </c>
      <c r="K3162" s="509">
        <v>0</v>
      </c>
    </row>
    <row r="3163" spans="1:11" s="509" customFormat="1">
      <c r="A3163" s="508" t="s">
        <v>562</v>
      </c>
      <c r="B3163" s="509" t="s">
        <v>2778</v>
      </c>
      <c r="C3163" s="509">
        <v>7</v>
      </c>
      <c r="G3163" s="509">
        <v>0</v>
      </c>
      <c r="H3163" s="509">
        <v>0</v>
      </c>
      <c r="K3163" s="509">
        <v>0</v>
      </c>
    </row>
    <row r="3164" spans="1:11" s="509" customFormat="1">
      <c r="A3164" s="508" t="s">
        <v>562</v>
      </c>
      <c r="B3164" s="509" t="s">
        <v>2778</v>
      </c>
      <c r="C3164" s="509">
        <v>8</v>
      </c>
      <c r="D3164" s="509">
        <v>1</v>
      </c>
      <c r="G3164" s="509">
        <v>0</v>
      </c>
      <c r="H3164" s="509">
        <v>0</v>
      </c>
      <c r="K3164" s="509">
        <v>1</v>
      </c>
    </row>
    <row r="3165" spans="1:11" s="509" customFormat="1">
      <c r="A3165" s="508" t="s">
        <v>562</v>
      </c>
      <c r="B3165" s="509" t="s">
        <v>2778</v>
      </c>
      <c r="C3165" s="509">
        <v>9</v>
      </c>
      <c r="G3165" s="509">
        <v>1</v>
      </c>
      <c r="H3165" s="509">
        <v>0</v>
      </c>
      <c r="K3165" s="509">
        <v>1</v>
      </c>
    </row>
    <row r="3166" spans="1:11" s="509" customFormat="1">
      <c r="A3166" s="508" t="s">
        <v>562</v>
      </c>
      <c r="B3166" s="509" t="s">
        <v>2778</v>
      </c>
      <c r="C3166" s="509">
        <v>10</v>
      </c>
      <c r="D3166" s="509">
        <v>2</v>
      </c>
      <c r="E3166" s="509">
        <v>2</v>
      </c>
      <c r="G3166" s="509">
        <v>6</v>
      </c>
      <c r="H3166" s="509">
        <v>1</v>
      </c>
      <c r="K3166" s="509">
        <v>8</v>
      </c>
    </row>
    <row r="3167" spans="1:11" s="509" customFormat="1">
      <c r="A3167" s="508" t="s">
        <v>562</v>
      </c>
      <c r="B3167" s="509" t="s">
        <v>2778</v>
      </c>
      <c r="C3167" s="509">
        <v>11</v>
      </c>
      <c r="G3167" s="509">
        <v>0</v>
      </c>
      <c r="H3167" s="509">
        <v>0</v>
      </c>
      <c r="K3167" s="509">
        <v>0</v>
      </c>
    </row>
    <row r="3168" spans="1:11" s="509" customFormat="1">
      <c r="A3168" s="508" t="s">
        <v>562</v>
      </c>
      <c r="B3168" s="509" t="s">
        <v>2778</v>
      </c>
      <c r="C3168" s="509">
        <v>12</v>
      </c>
      <c r="G3168" s="509">
        <v>1</v>
      </c>
      <c r="H3168" s="509">
        <v>0</v>
      </c>
      <c r="K3168" s="509">
        <v>1</v>
      </c>
    </row>
    <row r="3169" spans="1:11" s="509" customFormat="1">
      <c r="A3169" s="508" t="s">
        <v>562</v>
      </c>
      <c r="B3169" s="509" t="s">
        <v>2778</v>
      </c>
      <c r="C3169" s="509">
        <v>13</v>
      </c>
      <c r="G3169" s="509">
        <v>0</v>
      </c>
      <c r="H3169" s="509">
        <v>0</v>
      </c>
      <c r="K3169" s="509">
        <v>0</v>
      </c>
    </row>
    <row r="3170" spans="1:11" s="509" customFormat="1">
      <c r="A3170" s="508" t="s">
        <v>562</v>
      </c>
      <c r="B3170" s="509" t="s">
        <v>2778</v>
      </c>
      <c r="C3170" s="509">
        <v>14</v>
      </c>
      <c r="G3170" s="509">
        <v>0</v>
      </c>
      <c r="H3170" s="509">
        <v>0</v>
      </c>
      <c r="K3170" s="509">
        <v>0</v>
      </c>
    </row>
    <row r="3171" spans="1:11" s="509" customFormat="1">
      <c r="A3171" s="508" t="s">
        <v>562</v>
      </c>
      <c r="B3171" s="509" t="s">
        <v>2778</v>
      </c>
      <c r="C3171" s="509">
        <v>15</v>
      </c>
      <c r="G3171" s="509">
        <v>0</v>
      </c>
      <c r="H3171" s="509">
        <v>0</v>
      </c>
      <c r="K3171" s="509">
        <v>0</v>
      </c>
    </row>
    <row r="3172" spans="1:11" s="509" customFormat="1">
      <c r="A3172" s="508" t="s">
        <v>562</v>
      </c>
      <c r="B3172" s="509" t="s">
        <v>2778</v>
      </c>
      <c r="C3172" s="509">
        <v>16</v>
      </c>
      <c r="G3172" s="509">
        <v>3</v>
      </c>
      <c r="H3172" s="509">
        <v>0</v>
      </c>
      <c r="K3172" s="509">
        <v>3</v>
      </c>
    </row>
    <row r="3173" spans="1:11" s="509" customFormat="1">
      <c r="A3173" s="508" t="s">
        <v>562</v>
      </c>
      <c r="B3173" s="509" t="s">
        <v>2778</v>
      </c>
      <c r="C3173" s="509">
        <v>17</v>
      </c>
      <c r="D3173" s="509">
        <v>0</v>
      </c>
      <c r="G3173" s="509">
        <v>57</v>
      </c>
      <c r="H3173" s="509">
        <v>0</v>
      </c>
      <c r="K3173" s="509">
        <v>57</v>
      </c>
    </row>
    <row r="3174" spans="1:11" s="509" customFormat="1">
      <c r="A3174" s="508" t="s">
        <v>562</v>
      </c>
      <c r="B3174" s="509" t="s">
        <v>2778</v>
      </c>
      <c r="C3174" s="509">
        <v>18</v>
      </c>
      <c r="G3174" s="509">
        <v>0</v>
      </c>
      <c r="H3174" s="509">
        <v>0</v>
      </c>
      <c r="K3174" s="509">
        <v>0</v>
      </c>
    </row>
    <row r="3175" spans="1:11" s="509" customFormat="1">
      <c r="A3175" s="508" t="s">
        <v>562</v>
      </c>
      <c r="B3175" s="509" t="s">
        <v>2778</v>
      </c>
      <c r="C3175" s="509" t="s">
        <v>1024</v>
      </c>
      <c r="G3175" s="509">
        <v>3</v>
      </c>
      <c r="H3175" s="509">
        <v>0</v>
      </c>
      <c r="K3175" s="509">
        <v>3</v>
      </c>
    </row>
    <row r="3176" spans="1:11" s="509" customFormat="1">
      <c r="A3176" s="508" t="s">
        <v>562</v>
      </c>
      <c r="B3176" s="509" t="s">
        <v>2778</v>
      </c>
      <c r="C3176" s="509" t="s">
        <v>1025</v>
      </c>
      <c r="G3176" s="509">
        <v>0</v>
      </c>
      <c r="H3176" s="509">
        <v>0</v>
      </c>
      <c r="K3176" s="509">
        <v>0</v>
      </c>
    </row>
    <row r="3177" spans="1:11" s="509" customFormat="1">
      <c r="A3177" s="508" t="s">
        <v>562</v>
      </c>
      <c r="B3177" s="509" t="s">
        <v>2778</v>
      </c>
      <c r="C3177" s="509">
        <v>19</v>
      </c>
      <c r="D3177" s="509">
        <v>1</v>
      </c>
      <c r="G3177" s="509">
        <v>2</v>
      </c>
      <c r="H3177" s="509">
        <v>0</v>
      </c>
      <c r="K3177" s="509">
        <v>3</v>
      </c>
    </row>
    <row r="3178" spans="1:11" s="509" customFormat="1">
      <c r="A3178" s="508" t="s">
        <v>562</v>
      </c>
      <c r="B3178" s="509" t="s">
        <v>2778</v>
      </c>
      <c r="C3178" s="509">
        <v>20</v>
      </c>
      <c r="G3178" s="509">
        <v>0</v>
      </c>
      <c r="H3178" s="509">
        <v>0</v>
      </c>
      <c r="K3178" s="509">
        <v>0</v>
      </c>
    </row>
    <row r="3179" spans="1:11" s="509" customFormat="1">
      <c r="A3179" s="508" t="s">
        <v>562</v>
      </c>
      <c r="B3179" s="509" t="s">
        <v>2778</v>
      </c>
      <c r="C3179" s="509">
        <v>21</v>
      </c>
      <c r="G3179" s="509">
        <v>0</v>
      </c>
      <c r="H3179" s="509">
        <v>0</v>
      </c>
      <c r="K3179" s="509">
        <v>0</v>
      </c>
    </row>
    <row r="3180" spans="1:11" s="509" customFormat="1">
      <c r="A3180" s="508" t="s">
        <v>562</v>
      </c>
      <c r="B3180" s="509" t="s">
        <v>2778</v>
      </c>
      <c r="C3180" s="509" t="s">
        <v>1026</v>
      </c>
      <c r="G3180" s="509">
        <v>0</v>
      </c>
      <c r="H3180" s="509">
        <v>0</v>
      </c>
      <c r="K3180" s="509">
        <v>0</v>
      </c>
    </row>
    <row r="3181" spans="1:11" s="509" customFormat="1">
      <c r="A3181" s="508" t="s">
        <v>562</v>
      </c>
      <c r="B3181" s="509" t="s">
        <v>2778</v>
      </c>
      <c r="C3181" s="509" t="s">
        <v>1027</v>
      </c>
      <c r="G3181" s="509">
        <v>0</v>
      </c>
      <c r="H3181" s="509">
        <v>0</v>
      </c>
      <c r="K3181" s="509">
        <v>0</v>
      </c>
    </row>
    <row r="3182" spans="1:11" s="509" customFormat="1">
      <c r="A3182" s="508" t="s">
        <v>562</v>
      </c>
      <c r="B3182" s="509" t="s">
        <v>2778</v>
      </c>
      <c r="C3182" s="509" t="s">
        <v>1028</v>
      </c>
      <c r="G3182" s="509">
        <v>0</v>
      </c>
      <c r="H3182" s="509">
        <v>0</v>
      </c>
      <c r="K3182" s="509">
        <v>0</v>
      </c>
    </row>
    <row r="3183" spans="1:11" s="509" customFormat="1">
      <c r="A3183" s="508" t="s">
        <v>562</v>
      </c>
      <c r="B3183" s="509" t="s">
        <v>2778</v>
      </c>
      <c r="C3183" s="509">
        <v>22</v>
      </c>
      <c r="G3183" s="509">
        <v>0</v>
      </c>
      <c r="H3183" s="509">
        <v>0</v>
      </c>
      <c r="K3183" s="509">
        <v>0</v>
      </c>
    </row>
    <row r="3184" spans="1:11" s="509" customFormat="1">
      <c r="A3184" s="508" t="s">
        <v>562</v>
      </c>
      <c r="B3184" s="509" t="s">
        <v>2778</v>
      </c>
      <c r="C3184" s="509">
        <v>23</v>
      </c>
      <c r="G3184" s="509">
        <v>0</v>
      </c>
      <c r="H3184" s="509">
        <v>0</v>
      </c>
      <c r="K3184" s="509">
        <v>0</v>
      </c>
    </row>
    <row r="3185" spans="1:11" s="509" customFormat="1">
      <c r="A3185" s="508" t="s">
        <v>562</v>
      </c>
      <c r="B3185" s="509" t="s">
        <v>2778</v>
      </c>
      <c r="C3185" s="509" t="s">
        <v>1029</v>
      </c>
      <c r="G3185" s="509">
        <v>3</v>
      </c>
      <c r="H3185" s="509">
        <v>2</v>
      </c>
      <c r="K3185" s="509">
        <v>3</v>
      </c>
    </row>
    <row r="3186" spans="1:11" s="509" customFormat="1">
      <c r="A3186" s="508" t="s">
        <v>562</v>
      </c>
      <c r="B3186" s="509" t="s">
        <v>2778</v>
      </c>
      <c r="C3186" s="509">
        <v>24</v>
      </c>
      <c r="G3186" s="509">
        <v>0</v>
      </c>
      <c r="H3186" s="509">
        <v>0</v>
      </c>
      <c r="K3186" s="509">
        <v>0</v>
      </c>
    </row>
    <row r="3187" spans="1:11" s="509" customFormat="1">
      <c r="A3187" s="508" t="s">
        <v>562</v>
      </c>
      <c r="B3187" s="509" t="s">
        <v>2778</v>
      </c>
      <c r="C3187" s="509">
        <v>25</v>
      </c>
      <c r="G3187" s="509">
        <v>0</v>
      </c>
      <c r="H3187" s="509">
        <v>0</v>
      </c>
    </row>
    <row r="3188" spans="1:11" s="509" customFormat="1">
      <c r="A3188" s="508" t="s">
        <v>562</v>
      </c>
      <c r="B3188" s="509" t="s">
        <v>2778</v>
      </c>
      <c r="C3188" s="509">
        <v>26</v>
      </c>
      <c r="G3188" s="509">
        <v>0</v>
      </c>
      <c r="H3188" s="509">
        <v>0</v>
      </c>
      <c r="K3188" s="509">
        <v>0</v>
      </c>
    </row>
    <row r="3189" spans="1:11" s="509" customFormat="1">
      <c r="A3189" s="508" t="s">
        <v>562</v>
      </c>
      <c r="B3189" s="509" t="s">
        <v>2778</v>
      </c>
      <c r="C3189" s="509">
        <v>27</v>
      </c>
      <c r="G3189" s="509">
        <v>1</v>
      </c>
      <c r="H3189" s="509">
        <v>1</v>
      </c>
      <c r="K3189" s="509">
        <v>1</v>
      </c>
    </row>
    <row r="3190" spans="1:11" s="509" customFormat="1">
      <c r="A3190" s="508" t="s">
        <v>562</v>
      </c>
      <c r="B3190" s="509" t="s">
        <v>2778</v>
      </c>
      <c r="C3190" s="509">
        <v>28</v>
      </c>
      <c r="G3190" s="509">
        <v>0</v>
      </c>
      <c r="H3190" s="509">
        <v>0</v>
      </c>
      <c r="K3190" s="509">
        <v>0</v>
      </c>
    </row>
    <row r="3191" spans="1:11" s="509" customFormat="1">
      <c r="A3191" s="508" t="s">
        <v>562</v>
      </c>
      <c r="B3191" s="509" t="s">
        <v>2778</v>
      </c>
      <c r="C3191" s="509">
        <v>29</v>
      </c>
      <c r="G3191" s="509">
        <v>0</v>
      </c>
      <c r="H3191" s="509">
        <v>0</v>
      </c>
      <c r="K3191" s="509">
        <v>0</v>
      </c>
    </row>
    <row r="3192" spans="1:11" s="509" customFormat="1">
      <c r="A3192" s="508" t="s">
        <v>562</v>
      </c>
      <c r="B3192" s="509" t="s">
        <v>2778</v>
      </c>
      <c r="C3192" s="509">
        <v>30</v>
      </c>
      <c r="G3192" s="509">
        <v>0</v>
      </c>
      <c r="H3192" s="509">
        <v>0</v>
      </c>
      <c r="K3192" s="509">
        <v>0</v>
      </c>
    </row>
    <row r="3193" spans="1:11" s="509" customFormat="1">
      <c r="A3193" s="508" t="s">
        <v>562</v>
      </c>
      <c r="B3193" s="509" t="s">
        <v>2778</v>
      </c>
      <c r="C3193" s="509">
        <v>31</v>
      </c>
      <c r="G3193" s="509">
        <v>0</v>
      </c>
      <c r="H3193" s="509">
        <v>0</v>
      </c>
      <c r="K3193" s="509">
        <v>0</v>
      </c>
    </row>
    <row r="3194" spans="1:11" s="509" customFormat="1">
      <c r="A3194" s="508" t="s">
        <v>562</v>
      </c>
      <c r="B3194" s="509" t="s">
        <v>2778</v>
      </c>
      <c r="C3194" s="509">
        <v>32</v>
      </c>
      <c r="D3194" s="509">
        <v>1</v>
      </c>
      <c r="E3194" s="509">
        <v>1</v>
      </c>
      <c r="G3194" s="509">
        <v>1</v>
      </c>
      <c r="H3194" s="509">
        <v>1</v>
      </c>
      <c r="K3194" s="509">
        <v>2</v>
      </c>
    </row>
    <row r="3195" spans="1:11" s="509" customFormat="1">
      <c r="A3195" s="508" t="s">
        <v>562</v>
      </c>
      <c r="B3195" s="509" t="s">
        <v>2778</v>
      </c>
      <c r="C3195" s="509">
        <v>33</v>
      </c>
      <c r="G3195" s="509">
        <v>0</v>
      </c>
      <c r="H3195" s="509">
        <v>0</v>
      </c>
      <c r="K3195" s="509">
        <v>0</v>
      </c>
    </row>
    <row r="3196" spans="1:11" s="509" customFormat="1">
      <c r="A3196" s="508" t="s">
        <v>562</v>
      </c>
      <c r="B3196" s="509" t="s">
        <v>2778</v>
      </c>
      <c r="C3196" s="509">
        <v>34</v>
      </c>
      <c r="G3196" s="509">
        <v>0</v>
      </c>
      <c r="H3196" s="509">
        <v>0</v>
      </c>
      <c r="K3196" s="509">
        <v>0</v>
      </c>
    </row>
    <row r="3197" spans="1:11" s="509" customFormat="1">
      <c r="A3197" s="508" t="s">
        <v>562</v>
      </c>
      <c r="B3197" s="509" t="s">
        <v>2778</v>
      </c>
      <c r="C3197" s="509">
        <v>35</v>
      </c>
      <c r="G3197" s="509">
        <v>0</v>
      </c>
      <c r="H3197" s="509">
        <v>0</v>
      </c>
      <c r="K3197" s="509">
        <v>0</v>
      </c>
    </row>
    <row r="3198" spans="1:11" s="509" customFormat="1">
      <c r="A3198" s="508" t="s">
        <v>562</v>
      </c>
      <c r="B3198" s="509" t="s">
        <v>2778</v>
      </c>
      <c r="C3198" s="509">
        <v>36</v>
      </c>
      <c r="G3198" s="509">
        <v>0</v>
      </c>
      <c r="H3198" s="509">
        <v>0</v>
      </c>
      <c r="K3198" s="509">
        <v>0</v>
      </c>
    </row>
    <row r="3199" spans="1:11" s="509" customFormat="1">
      <c r="A3199" s="508" t="s">
        <v>562</v>
      </c>
      <c r="B3199" s="509" t="s">
        <v>2778</v>
      </c>
      <c r="C3199" s="509">
        <v>37</v>
      </c>
      <c r="G3199" s="509">
        <v>1</v>
      </c>
      <c r="H3199" s="509">
        <v>1</v>
      </c>
      <c r="K3199" s="509">
        <v>1</v>
      </c>
    </row>
    <row r="3200" spans="1:11" s="509" customFormat="1">
      <c r="A3200" s="508" t="s">
        <v>562</v>
      </c>
      <c r="B3200" s="509" t="s">
        <v>2778</v>
      </c>
      <c r="C3200" s="509">
        <v>38</v>
      </c>
      <c r="G3200" s="509">
        <v>0</v>
      </c>
      <c r="H3200" s="509">
        <v>0</v>
      </c>
      <c r="K3200" s="509">
        <v>0</v>
      </c>
    </row>
    <row r="3201" spans="1:11" s="509" customFormat="1">
      <c r="A3201" s="508" t="s">
        <v>562</v>
      </c>
      <c r="B3201" s="509" t="s">
        <v>2778</v>
      </c>
      <c r="C3201" s="509" t="s">
        <v>1030</v>
      </c>
      <c r="G3201" s="509">
        <v>0</v>
      </c>
      <c r="H3201" s="509">
        <v>0</v>
      </c>
      <c r="K3201" s="509">
        <v>0</v>
      </c>
    </row>
    <row r="3202" spans="1:11" s="509" customFormat="1">
      <c r="A3202" s="508" t="s">
        <v>562</v>
      </c>
      <c r="B3202" s="509" t="s">
        <v>2778</v>
      </c>
      <c r="C3202" s="509">
        <v>39</v>
      </c>
      <c r="G3202" s="509">
        <v>0</v>
      </c>
      <c r="H3202" s="509">
        <v>0</v>
      </c>
      <c r="K3202" s="509">
        <v>0</v>
      </c>
    </row>
    <row r="3203" spans="1:11" s="509" customFormat="1">
      <c r="A3203" s="508" t="s">
        <v>562</v>
      </c>
      <c r="B3203" s="509" t="s">
        <v>2778</v>
      </c>
      <c r="C3203" s="509">
        <v>40</v>
      </c>
      <c r="G3203" s="509">
        <v>0</v>
      </c>
      <c r="H3203" s="509">
        <v>0</v>
      </c>
      <c r="K3203" s="509">
        <v>0</v>
      </c>
    </row>
    <row r="3204" spans="1:11" s="509" customFormat="1">
      <c r="A3204" s="508" t="s">
        <v>562</v>
      </c>
      <c r="B3204" s="509" t="s">
        <v>2778</v>
      </c>
      <c r="C3204" s="509">
        <v>41</v>
      </c>
      <c r="G3204" s="509">
        <v>0</v>
      </c>
      <c r="H3204" s="509">
        <v>0</v>
      </c>
      <c r="K3204" s="509">
        <v>0</v>
      </c>
    </row>
    <row r="3205" spans="1:11" s="509" customFormat="1">
      <c r="A3205" s="508" t="s">
        <v>562</v>
      </c>
      <c r="B3205" s="509" t="s">
        <v>2778</v>
      </c>
      <c r="C3205" s="509">
        <v>42</v>
      </c>
      <c r="G3205" s="509">
        <v>0</v>
      </c>
      <c r="H3205" s="509">
        <v>0</v>
      </c>
      <c r="K3205" s="509">
        <v>0</v>
      </c>
    </row>
    <row r="3206" spans="1:11" s="509" customFormat="1">
      <c r="A3206" s="508" t="s">
        <v>562</v>
      </c>
      <c r="B3206" s="509" t="s">
        <v>2778</v>
      </c>
      <c r="C3206" s="509">
        <v>43</v>
      </c>
      <c r="G3206" s="509">
        <v>0</v>
      </c>
      <c r="H3206" s="509">
        <v>0</v>
      </c>
      <c r="K3206" s="509">
        <v>0</v>
      </c>
    </row>
    <row r="3207" spans="1:11" s="509" customFormat="1">
      <c r="A3207" s="508" t="s">
        <v>562</v>
      </c>
      <c r="B3207" s="509" t="s">
        <v>2778</v>
      </c>
      <c r="C3207" s="509">
        <v>44</v>
      </c>
      <c r="G3207" s="509">
        <v>0</v>
      </c>
      <c r="H3207" s="509">
        <v>0</v>
      </c>
      <c r="K3207" s="509">
        <v>0</v>
      </c>
    </row>
    <row r="3208" spans="1:11" s="509" customFormat="1">
      <c r="A3208" s="508" t="s">
        <v>562</v>
      </c>
      <c r="B3208" s="509" t="s">
        <v>2778</v>
      </c>
      <c r="C3208" s="509">
        <v>45</v>
      </c>
      <c r="G3208" s="509">
        <v>0</v>
      </c>
      <c r="H3208" s="509">
        <v>0</v>
      </c>
      <c r="K3208" s="509">
        <v>0</v>
      </c>
    </row>
    <row r="3209" spans="1:11" s="509" customFormat="1">
      <c r="A3209" s="508" t="s">
        <v>562</v>
      </c>
      <c r="B3209" s="509" t="s">
        <v>2778</v>
      </c>
      <c r="C3209" s="509">
        <v>46</v>
      </c>
      <c r="D3209" s="509">
        <v>1</v>
      </c>
      <c r="E3209" s="509">
        <v>1</v>
      </c>
      <c r="G3209" s="509">
        <v>2</v>
      </c>
      <c r="H3209" s="509">
        <v>1</v>
      </c>
      <c r="K3209" s="509">
        <v>3</v>
      </c>
    </row>
    <row r="3210" spans="1:11" s="509" customFormat="1">
      <c r="A3210" s="508" t="s">
        <v>562</v>
      </c>
      <c r="B3210" s="509" t="s">
        <v>2778</v>
      </c>
      <c r="C3210" s="509">
        <v>47</v>
      </c>
      <c r="G3210" s="509">
        <v>3</v>
      </c>
      <c r="H3210" s="509">
        <v>0</v>
      </c>
      <c r="K3210" s="509">
        <v>3</v>
      </c>
    </row>
    <row r="3211" spans="1:11" s="509" customFormat="1">
      <c r="A3211" s="508" t="s">
        <v>562</v>
      </c>
      <c r="B3211" s="509" t="s">
        <v>2778</v>
      </c>
      <c r="C3211" s="509">
        <v>48</v>
      </c>
      <c r="G3211" s="509">
        <v>0</v>
      </c>
      <c r="H3211" s="509">
        <v>0</v>
      </c>
      <c r="K3211" s="509">
        <v>0</v>
      </c>
    </row>
    <row r="3212" spans="1:11" s="509" customFormat="1">
      <c r="A3212" s="508" t="s">
        <v>562</v>
      </c>
      <c r="B3212" s="509" t="s">
        <v>2778</v>
      </c>
      <c r="C3212" s="509">
        <v>49</v>
      </c>
      <c r="G3212" s="509">
        <v>0</v>
      </c>
      <c r="H3212" s="509">
        <v>0</v>
      </c>
      <c r="K3212" s="509">
        <v>0</v>
      </c>
    </row>
    <row r="3213" spans="1:11" s="509" customFormat="1">
      <c r="A3213" s="508" t="s">
        <v>562</v>
      </c>
      <c r="B3213" s="509" t="s">
        <v>2778</v>
      </c>
      <c r="C3213" s="509">
        <v>50</v>
      </c>
      <c r="G3213" s="509">
        <v>0</v>
      </c>
      <c r="H3213" s="509">
        <v>0</v>
      </c>
      <c r="K3213" s="509">
        <v>0</v>
      </c>
    </row>
    <row r="3214" spans="1:11" s="509" customFormat="1">
      <c r="A3214" s="508" t="s">
        <v>562</v>
      </c>
      <c r="B3214" s="509" t="s">
        <v>2778</v>
      </c>
      <c r="C3214" s="509">
        <v>51</v>
      </c>
      <c r="G3214" s="509">
        <v>0</v>
      </c>
      <c r="H3214" s="509">
        <v>0</v>
      </c>
      <c r="K3214" s="509">
        <v>0</v>
      </c>
    </row>
    <row r="3215" spans="1:11" s="509" customFormat="1">
      <c r="A3215" s="508" t="s">
        <v>562</v>
      </c>
      <c r="B3215" s="509" t="s">
        <v>2778</v>
      </c>
      <c r="C3215" s="509" t="s">
        <v>1031</v>
      </c>
      <c r="G3215" s="509">
        <v>0</v>
      </c>
      <c r="H3215" s="509">
        <v>0</v>
      </c>
      <c r="K3215" s="509">
        <v>0</v>
      </c>
    </row>
    <row r="3216" spans="1:11" s="509" customFormat="1">
      <c r="A3216" s="508" t="s">
        <v>562</v>
      </c>
      <c r="B3216" s="509" t="s">
        <v>2778</v>
      </c>
      <c r="C3216" s="509" t="s">
        <v>1032</v>
      </c>
      <c r="G3216" s="509">
        <v>0</v>
      </c>
      <c r="H3216" s="509">
        <v>0</v>
      </c>
      <c r="K3216" s="509">
        <v>0</v>
      </c>
    </row>
    <row r="3217" spans="1:11" s="509" customFormat="1">
      <c r="A3217" s="508" t="s">
        <v>562</v>
      </c>
      <c r="B3217" s="509" t="s">
        <v>2778</v>
      </c>
      <c r="C3217" s="509">
        <v>52</v>
      </c>
      <c r="G3217" s="509">
        <v>0</v>
      </c>
      <c r="H3217" s="509">
        <v>0</v>
      </c>
      <c r="K3217" s="509">
        <v>0</v>
      </c>
    </row>
    <row r="3218" spans="1:11" s="509" customFormat="1">
      <c r="A3218" s="508" t="s">
        <v>562</v>
      </c>
      <c r="B3218" s="509" t="s">
        <v>2778</v>
      </c>
      <c r="C3218" s="509">
        <v>53</v>
      </c>
      <c r="G3218" s="509">
        <v>5</v>
      </c>
      <c r="H3218" s="509">
        <v>1</v>
      </c>
      <c r="K3218" s="509">
        <v>5</v>
      </c>
    </row>
    <row r="3219" spans="1:11" s="509" customFormat="1">
      <c r="A3219" s="508" t="s">
        <v>562</v>
      </c>
      <c r="B3219" s="509" t="s">
        <v>2778</v>
      </c>
      <c r="C3219" s="509">
        <v>54</v>
      </c>
      <c r="G3219" s="509">
        <v>0</v>
      </c>
      <c r="H3219" s="509">
        <v>0</v>
      </c>
      <c r="K3219" s="509">
        <v>0</v>
      </c>
    </row>
    <row r="3220" spans="1:11" s="509" customFormat="1">
      <c r="A3220" s="508" t="s">
        <v>562</v>
      </c>
      <c r="B3220" s="509" t="s">
        <v>2778</v>
      </c>
      <c r="C3220" s="509">
        <v>55</v>
      </c>
      <c r="G3220" s="509">
        <v>12</v>
      </c>
      <c r="H3220" s="509">
        <v>0</v>
      </c>
      <c r="K3220" s="509">
        <v>12</v>
      </c>
    </row>
    <row r="3221" spans="1:11" s="509" customFormat="1">
      <c r="A3221" s="508" t="s">
        <v>562</v>
      </c>
      <c r="B3221" s="509" t="s">
        <v>2778</v>
      </c>
      <c r="C3221" s="509">
        <v>56</v>
      </c>
      <c r="G3221" s="509">
        <v>0</v>
      </c>
      <c r="H3221" s="509">
        <v>0</v>
      </c>
      <c r="K3221" s="509">
        <v>0</v>
      </c>
    </row>
    <row r="3222" spans="1:11" s="509" customFormat="1">
      <c r="A3222" s="508" t="s">
        <v>562</v>
      </c>
      <c r="B3222" s="509" t="s">
        <v>2778</v>
      </c>
      <c r="C3222" s="509">
        <v>57</v>
      </c>
      <c r="G3222" s="509">
        <v>0</v>
      </c>
      <c r="H3222" s="509">
        <v>0</v>
      </c>
      <c r="K3222" s="509">
        <v>0</v>
      </c>
    </row>
    <row r="3223" spans="1:11" s="509" customFormat="1">
      <c r="A3223" s="508" t="s">
        <v>562</v>
      </c>
      <c r="B3223" s="509" t="s">
        <v>2778</v>
      </c>
      <c r="C3223" s="509">
        <v>58</v>
      </c>
      <c r="G3223" s="509">
        <v>0</v>
      </c>
      <c r="H3223" s="509">
        <v>0</v>
      </c>
      <c r="K3223" s="509">
        <v>0</v>
      </c>
    </row>
    <row r="3224" spans="1:11" s="509" customFormat="1">
      <c r="A3224" s="508" t="s">
        <v>562</v>
      </c>
      <c r="B3224" s="509" t="s">
        <v>2778</v>
      </c>
      <c r="C3224" s="509">
        <v>59</v>
      </c>
      <c r="G3224" s="509">
        <v>0</v>
      </c>
      <c r="H3224" s="509">
        <v>0</v>
      </c>
      <c r="K3224" s="509">
        <v>0</v>
      </c>
    </row>
    <row r="3225" spans="1:11" s="509" customFormat="1">
      <c r="A3225" s="508" t="s">
        <v>562</v>
      </c>
      <c r="B3225" s="509" t="s">
        <v>2778</v>
      </c>
      <c r="C3225" s="509">
        <v>60</v>
      </c>
      <c r="G3225" s="509">
        <v>0</v>
      </c>
      <c r="H3225" s="509">
        <v>0</v>
      </c>
      <c r="K3225" s="509">
        <v>0</v>
      </c>
    </row>
    <row r="3226" spans="1:11" s="509" customFormat="1">
      <c r="A3226" s="508" t="s">
        <v>562</v>
      </c>
      <c r="B3226" s="509" t="s">
        <v>2778</v>
      </c>
      <c r="C3226" s="509">
        <v>61</v>
      </c>
      <c r="G3226" s="509">
        <v>0</v>
      </c>
      <c r="H3226" s="509">
        <v>0</v>
      </c>
      <c r="K3226" s="509">
        <v>0</v>
      </c>
    </row>
    <row r="3227" spans="1:11" s="509" customFormat="1">
      <c r="A3227" s="508" t="s">
        <v>562</v>
      </c>
      <c r="B3227" s="509" t="s">
        <v>2778</v>
      </c>
      <c r="C3227" s="509">
        <v>62</v>
      </c>
      <c r="G3227" s="509">
        <v>0</v>
      </c>
      <c r="H3227" s="509">
        <v>0</v>
      </c>
      <c r="K3227" s="509">
        <v>0</v>
      </c>
    </row>
    <row r="3228" spans="1:11" s="509" customFormat="1">
      <c r="A3228" s="508" t="s">
        <v>562</v>
      </c>
      <c r="B3228" s="509" t="s">
        <v>2778</v>
      </c>
      <c r="C3228" s="509">
        <v>63</v>
      </c>
      <c r="G3228" s="509">
        <v>1</v>
      </c>
      <c r="H3228" s="509">
        <v>0</v>
      </c>
      <c r="K3228" s="509">
        <v>1</v>
      </c>
    </row>
    <row r="3229" spans="1:11" s="509" customFormat="1">
      <c r="A3229" s="508" t="s">
        <v>562</v>
      </c>
      <c r="B3229" s="509" t="s">
        <v>2778</v>
      </c>
      <c r="C3229" s="509" t="s">
        <v>1033</v>
      </c>
      <c r="G3229" s="509">
        <v>0</v>
      </c>
      <c r="H3229" s="509">
        <v>0</v>
      </c>
      <c r="K3229" s="509">
        <v>0</v>
      </c>
    </row>
    <row r="3230" spans="1:11" s="509" customFormat="1">
      <c r="A3230" s="508" t="s">
        <v>562</v>
      </c>
      <c r="B3230" s="509" t="s">
        <v>2778</v>
      </c>
      <c r="C3230" s="509" t="s">
        <v>1034</v>
      </c>
      <c r="G3230" s="509">
        <v>0</v>
      </c>
      <c r="H3230" s="509">
        <v>0</v>
      </c>
      <c r="K3230" s="509">
        <v>0</v>
      </c>
    </row>
    <row r="3231" spans="1:11" s="509" customFormat="1">
      <c r="A3231" s="508" t="s">
        <v>562</v>
      </c>
      <c r="B3231" s="509" t="s">
        <v>2778</v>
      </c>
      <c r="C3231" s="509">
        <v>64</v>
      </c>
      <c r="G3231" s="509">
        <v>0</v>
      </c>
      <c r="H3231" s="509">
        <v>0</v>
      </c>
      <c r="K3231" s="509">
        <v>0</v>
      </c>
    </row>
    <row r="3232" spans="1:11" s="509" customFormat="1">
      <c r="A3232" s="508" t="s">
        <v>562</v>
      </c>
      <c r="B3232" s="509" t="s">
        <v>2778</v>
      </c>
      <c r="C3232" s="509" t="s">
        <v>1035</v>
      </c>
      <c r="G3232" s="509">
        <v>5</v>
      </c>
      <c r="H3232" s="509">
        <v>1</v>
      </c>
      <c r="K3232" s="509">
        <v>5</v>
      </c>
    </row>
    <row r="3233" spans="1:11" s="509" customFormat="1">
      <c r="A3233" s="508" t="s">
        <v>562</v>
      </c>
      <c r="B3233" s="509" t="s">
        <v>2778</v>
      </c>
      <c r="C3233" s="509">
        <v>65</v>
      </c>
      <c r="D3233" s="509">
        <v>4</v>
      </c>
      <c r="E3233" s="509">
        <v>3</v>
      </c>
      <c r="G3233" s="509">
        <v>16</v>
      </c>
      <c r="H3233" s="509">
        <v>7</v>
      </c>
      <c r="K3233" s="509">
        <v>20</v>
      </c>
    </row>
    <row r="3234" spans="1:11" s="509" customFormat="1">
      <c r="A3234" s="508" t="s">
        <v>562</v>
      </c>
      <c r="B3234" s="509" t="s">
        <v>2778</v>
      </c>
      <c r="C3234" s="509">
        <v>66</v>
      </c>
      <c r="D3234" s="509">
        <v>2</v>
      </c>
      <c r="E3234" s="509">
        <v>2</v>
      </c>
      <c r="G3234" s="509">
        <v>8</v>
      </c>
      <c r="H3234" s="509">
        <v>8</v>
      </c>
      <c r="K3234" s="509">
        <v>10</v>
      </c>
    </row>
    <row r="3235" spans="1:11" s="509" customFormat="1">
      <c r="A3235" s="508" t="s">
        <v>562</v>
      </c>
      <c r="B3235" s="509" t="s">
        <v>2778</v>
      </c>
      <c r="C3235" s="509" t="s">
        <v>1036</v>
      </c>
      <c r="G3235" s="509">
        <v>0</v>
      </c>
      <c r="H3235" s="509">
        <v>0</v>
      </c>
      <c r="K3235" s="509">
        <v>0</v>
      </c>
    </row>
    <row r="3236" spans="1:11" s="509" customFormat="1">
      <c r="A3236" s="508" t="s">
        <v>562</v>
      </c>
      <c r="B3236" s="509" t="s">
        <v>2778</v>
      </c>
      <c r="C3236" s="509" t="s">
        <v>1037</v>
      </c>
      <c r="D3236" s="509">
        <v>2</v>
      </c>
      <c r="G3236" s="509">
        <v>40</v>
      </c>
      <c r="H3236" s="509">
        <v>0</v>
      </c>
      <c r="K3236" s="509">
        <v>42</v>
      </c>
    </row>
    <row r="3237" spans="1:11" s="509" customFormat="1">
      <c r="A3237" s="508" t="s">
        <v>562</v>
      </c>
      <c r="B3237" s="509" t="s">
        <v>2778</v>
      </c>
      <c r="C3237" s="509" t="s">
        <v>1038</v>
      </c>
      <c r="D3237" s="509">
        <v>1</v>
      </c>
      <c r="G3237" s="509">
        <v>1</v>
      </c>
      <c r="H3237" s="509">
        <v>0</v>
      </c>
      <c r="K3237" s="509">
        <v>2</v>
      </c>
    </row>
    <row r="3238" spans="1:11" s="509" customFormat="1">
      <c r="A3238" s="508" t="s">
        <v>562</v>
      </c>
      <c r="B3238" s="509" t="s">
        <v>2778</v>
      </c>
      <c r="C3238" s="509" t="s">
        <v>1039</v>
      </c>
      <c r="D3238" s="509">
        <v>1</v>
      </c>
      <c r="G3238" s="509">
        <v>7</v>
      </c>
      <c r="H3238" s="509">
        <v>0</v>
      </c>
      <c r="K3238" s="509">
        <v>8</v>
      </c>
    </row>
    <row r="3239" spans="1:11" s="509" customFormat="1">
      <c r="A3239" s="508" t="s">
        <v>562</v>
      </c>
      <c r="B3239" s="509" t="s">
        <v>2778</v>
      </c>
      <c r="C3239" s="509" t="s">
        <v>1040</v>
      </c>
      <c r="D3239" s="509">
        <v>3</v>
      </c>
      <c r="G3239" s="509">
        <v>17</v>
      </c>
      <c r="H3239" s="509">
        <v>1</v>
      </c>
      <c r="K3239" s="509">
        <v>20</v>
      </c>
    </row>
    <row r="3240" spans="1:11" s="509" customFormat="1">
      <c r="A3240" s="508" t="s">
        <v>562</v>
      </c>
      <c r="B3240" s="509" t="s">
        <v>2778</v>
      </c>
      <c r="C3240" s="509" t="s">
        <v>1041</v>
      </c>
      <c r="G3240" s="509">
        <v>0</v>
      </c>
      <c r="H3240" s="509">
        <v>0</v>
      </c>
      <c r="K3240" s="509">
        <v>0</v>
      </c>
    </row>
    <row r="3241" spans="1:11" s="509" customFormat="1">
      <c r="A3241" s="508" t="s">
        <v>562</v>
      </c>
      <c r="B3241" s="509" t="s">
        <v>2778</v>
      </c>
      <c r="C3241" s="509" t="s">
        <v>1042</v>
      </c>
      <c r="G3241" s="509">
        <v>0</v>
      </c>
      <c r="H3241" s="509">
        <v>0</v>
      </c>
      <c r="K3241" s="509">
        <v>0</v>
      </c>
    </row>
    <row r="3242" spans="1:11" s="509" customFormat="1">
      <c r="A3242" s="508" t="s">
        <v>562</v>
      </c>
      <c r="B3242" s="509" t="s">
        <v>2778</v>
      </c>
      <c r="C3242" s="509">
        <v>67</v>
      </c>
      <c r="D3242" s="509">
        <v>1</v>
      </c>
      <c r="G3242" s="509">
        <v>188</v>
      </c>
      <c r="H3242" s="509">
        <v>10</v>
      </c>
      <c r="K3242" s="509">
        <v>189</v>
      </c>
    </row>
    <row r="3243" spans="1:11" s="509" customFormat="1">
      <c r="A3243" s="508" t="s">
        <v>562</v>
      </c>
      <c r="B3243" s="509" t="s">
        <v>2778</v>
      </c>
      <c r="C3243" s="509">
        <v>68</v>
      </c>
      <c r="G3243" s="509">
        <v>11</v>
      </c>
      <c r="H3243" s="509">
        <v>11</v>
      </c>
      <c r="K3243" s="509">
        <v>11</v>
      </c>
    </row>
    <row r="3244" spans="1:11" s="509" customFormat="1">
      <c r="A3244" s="508" t="s">
        <v>562</v>
      </c>
      <c r="B3244" s="509" t="s">
        <v>2778</v>
      </c>
      <c r="C3244" s="509" t="s">
        <v>1043</v>
      </c>
      <c r="D3244" s="509">
        <v>3</v>
      </c>
      <c r="E3244" s="509">
        <v>3</v>
      </c>
      <c r="G3244" s="509">
        <v>5</v>
      </c>
      <c r="H3244" s="509">
        <v>1</v>
      </c>
      <c r="K3244" s="509">
        <v>8</v>
      </c>
    </row>
    <row r="3245" spans="1:11" s="509" customFormat="1">
      <c r="A3245" s="508" t="s">
        <v>562</v>
      </c>
      <c r="B3245" s="509" t="s">
        <v>2778</v>
      </c>
      <c r="C3245" s="509">
        <v>69</v>
      </c>
      <c r="G3245" s="509">
        <v>0</v>
      </c>
      <c r="H3245" s="509">
        <v>0</v>
      </c>
      <c r="K3245" s="509">
        <v>0</v>
      </c>
    </row>
    <row r="3246" spans="1:11" s="509" customFormat="1">
      <c r="A3246" s="508" t="s">
        <v>562</v>
      </c>
      <c r="B3246" s="509" t="s">
        <v>2778</v>
      </c>
      <c r="C3246" s="509" t="s">
        <v>1044</v>
      </c>
      <c r="G3246" s="509">
        <v>0</v>
      </c>
      <c r="H3246" s="509">
        <v>0</v>
      </c>
      <c r="K3246" s="509">
        <v>0</v>
      </c>
    </row>
    <row r="3247" spans="1:11" s="509" customFormat="1">
      <c r="A3247" s="508" t="s">
        <v>562</v>
      </c>
      <c r="B3247" s="509" t="s">
        <v>2778</v>
      </c>
      <c r="C3247" s="509" t="s">
        <v>1045</v>
      </c>
      <c r="G3247" s="509">
        <v>0</v>
      </c>
      <c r="H3247" s="509">
        <v>0</v>
      </c>
      <c r="K3247" s="509">
        <v>0</v>
      </c>
    </row>
    <row r="3248" spans="1:11" s="509" customFormat="1">
      <c r="A3248" s="508" t="s">
        <v>562</v>
      </c>
      <c r="B3248" s="509" t="s">
        <v>2778</v>
      </c>
      <c r="C3248" s="509">
        <v>70</v>
      </c>
      <c r="G3248" s="509">
        <v>0</v>
      </c>
      <c r="H3248" s="509">
        <v>0</v>
      </c>
      <c r="K3248" s="509">
        <v>0</v>
      </c>
    </row>
    <row r="3249" spans="1:11" s="509" customFormat="1">
      <c r="A3249" s="508" t="s">
        <v>562</v>
      </c>
      <c r="B3249" s="509" t="s">
        <v>2778</v>
      </c>
      <c r="C3249" s="509" t="s">
        <v>1046</v>
      </c>
      <c r="G3249" s="509">
        <v>1</v>
      </c>
      <c r="H3249" s="509">
        <v>0</v>
      </c>
      <c r="K3249" s="509">
        <v>1</v>
      </c>
    </row>
    <row r="3250" spans="1:11" s="509" customFormat="1">
      <c r="A3250" s="508" t="s">
        <v>562</v>
      </c>
      <c r="B3250" s="509" t="s">
        <v>2778</v>
      </c>
      <c r="C3250" s="509">
        <v>71</v>
      </c>
      <c r="G3250" s="509">
        <v>181</v>
      </c>
      <c r="H3250" s="509">
        <v>0</v>
      </c>
      <c r="K3250" s="509">
        <v>181</v>
      </c>
    </row>
    <row r="3251" spans="1:11" s="509" customFormat="1">
      <c r="A3251" s="508" t="s">
        <v>562</v>
      </c>
      <c r="B3251" s="509" t="s">
        <v>2778</v>
      </c>
      <c r="C3251" s="509" t="s">
        <v>1047</v>
      </c>
      <c r="G3251" s="509">
        <v>44</v>
      </c>
      <c r="H3251" s="509">
        <v>37</v>
      </c>
      <c r="K3251" s="509">
        <v>44</v>
      </c>
    </row>
    <row r="3252" spans="1:11" s="509" customFormat="1">
      <c r="A3252" s="508" t="s">
        <v>562</v>
      </c>
      <c r="B3252" s="509" t="s">
        <v>2778</v>
      </c>
      <c r="C3252" s="509" t="s">
        <v>1048</v>
      </c>
      <c r="D3252" s="509">
        <v>1</v>
      </c>
      <c r="E3252" s="509">
        <v>1</v>
      </c>
      <c r="G3252" s="509">
        <v>3</v>
      </c>
      <c r="H3252" s="509">
        <v>3</v>
      </c>
      <c r="K3252" s="509">
        <v>4</v>
      </c>
    </row>
    <row r="3253" spans="1:11" s="509" customFormat="1">
      <c r="A3253" s="508" t="s">
        <v>562</v>
      </c>
      <c r="B3253" s="509" t="s">
        <v>2778</v>
      </c>
      <c r="C3253" s="509" t="s">
        <v>1049</v>
      </c>
      <c r="G3253" s="509">
        <v>1</v>
      </c>
      <c r="H3253" s="509">
        <v>1</v>
      </c>
      <c r="K3253" s="509">
        <v>1</v>
      </c>
    </row>
    <row r="3254" spans="1:11" s="509" customFormat="1">
      <c r="A3254" s="508" t="s">
        <v>562</v>
      </c>
      <c r="B3254" s="509" t="s">
        <v>2778</v>
      </c>
      <c r="C3254" s="509" t="s">
        <v>1050</v>
      </c>
      <c r="G3254" s="509">
        <v>2</v>
      </c>
      <c r="H3254" s="509">
        <v>2</v>
      </c>
      <c r="K3254" s="509">
        <v>2</v>
      </c>
    </row>
    <row r="3255" spans="1:11" s="509" customFormat="1">
      <c r="A3255" s="508" t="s">
        <v>562</v>
      </c>
      <c r="B3255" s="509" t="s">
        <v>2778</v>
      </c>
      <c r="C3255" s="509" t="s">
        <v>1051</v>
      </c>
      <c r="G3255" s="509">
        <v>1</v>
      </c>
      <c r="H3255" s="509">
        <v>1</v>
      </c>
      <c r="K3255" s="509">
        <v>1</v>
      </c>
    </row>
    <row r="3256" spans="1:11" s="509" customFormat="1">
      <c r="A3256" s="508" t="s">
        <v>562</v>
      </c>
      <c r="B3256" s="509" t="s">
        <v>2778</v>
      </c>
      <c r="C3256" s="509">
        <v>72</v>
      </c>
      <c r="D3256" s="509">
        <v>9</v>
      </c>
      <c r="E3256" s="509">
        <v>1</v>
      </c>
      <c r="G3256" s="509">
        <v>9</v>
      </c>
      <c r="H3256" s="509">
        <v>0</v>
      </c>
      <c r="K3256" s="509">
        <v>18</v>
      </c>
    </row>
    <row r="3257" spans="1:11" s="509" customFormat="1">
      <c r="A3257" s="508" t="s">
        <v>562</v>
      </c>
      <c r="B3257" s="509" t="s">
        <v>2778</v>
      </c>
      <c r="C3257" s="509">
        <v>73</v>
      </c>
      <c r="D3257" s="509">
        <v>1</v>
      </c>
      <c r="E3257" s="509">
        <v>1</v>
      </c>
      <c r="G3257" s="509">
        <v>0</v>
      </c>
      <c r="H3257" s="509">
        <v>0</v>
      </c>
      <c r="K3257" s="509">
        <v>1</v>
      </c>
    </row>
    <row r="3258" spans="1:11" s="509" customFormat="1">
      <c r="A3258" s="508" t="s">
        <v>562</v>
      </c>
      <c r="B3258" s="509" t="s">
        <v>2778</v>
      </c>
      <c r="C3258" s="509">
        <v>74</v>
      </c>
      <c r="D3258" s="509">
        <v>2</v>
      </c>
      <c r="G3258" s="509">
        <v>3</v>
      </c>
      <c r="H3258" s="509">
        <v>1</v>
      </c>
      <c r="K3258" s="509">
        <v>5</v>
      </c>
    </row>
    <row r="3259" spans="1:11" s="509" customFormat="1">
      <c r="A3259" s="508" t="s">
        <v>562</v>
      </c>
      <c r="B3259" s="509" t="s">
        <v>2778</v>
      </c>
      <c r="C3259" s="509" t="s">
        <v>4570</v>
      </c>
      <c r="D3259" s="509">
        <v>20</v>
      </c>
      <c r="G3259" s="509">
        <v>72</v>
      </c>
      <c r="H3259" s="509">
        <v>0</v>
      </c>
      <c r="K3259" s="509">
        <v>92</v>
      </c>
    </row>
    <row r="3260" spans="1:11" s="509" customFormat="1">
      <c r="A3260" s="508" t="s">
        <v>562</v>
      </c>
      <c r="B3260" s="509" t="s">
        <v>2778</v>
      </c>
      <c r="C3260" s="509" t="s">
        <v>4571</v>
      </c>
      <c r="D3260" s="509">
        <v>58</v>
      </c>
      <c r="E3260" s="509">
        <v>16</v>
      </c>
      <c r="F3260" s="509">
        <v>0</v>
      </c>
      <c r="G3260" s="509">
        <v>725</v>
      </c>
      <c r="H3260" s="509">
        <v>95</v>
      </c>
      <c r="I3260" s="509">
        <v>0</v>
      </c>
      <c r="K3260" s="509">
        <v>783</v>
      </c>
    </row>
    <row r="3261" spans="1:11" s="509" customFormat="1">
      <c r="A3261" s="508" t="s">
        <v>563</v>
      </c>
      <c r="B3261" s="509" t="s">
        <v>336</v>
      </c>
      <c r="C3261" s="509">
        <v>1</v>
      </c>
      <c r="D3261" s="509">
        <v>0</v>
      </c>
      <c r="G3261" s="509">
        <v>0</v>
      </c>
      <c r="H3261" s="509">
        <v>0</v>
      </c>
      <c r="K3261" s="509">
        <v>0</v>
      </c>
    </row>
    <row r="3262" spans="1:11" s="509" customFormat="1">
      <c r="A3262" s="508" t="s">
        <v>563</v>
      </c>
      <c r="B3262" s="509" t="s">
        <v>336</v>
      </c>
      <c r="C3262" s="509" t="s">
        <v>1023</v>
      </c>
      <c r="D3262" s="509">
        <v>0</v>
      </c>
      <c r="G3262" s="509">
        <v>7</v>
      </c>
      <c r="H3262" s="509">
        <v>0</v>
      </c>
      <c r="K3262" s="509">
        <v>7</v>
      </c>
    </row>
    <row r="3263" spans="1:11" s="509" customFormat="1">
      <c r="A3263" s="508" t="s">
        <v>563</v>
      </c>
      <c r="B3263" s="509" t="s">
        <v>336</v>
      </c>
      <c r="C3263" s="509">
        <v>2</v>
      </c>
      <c r="D3263" s="509">
        <v>0</v>
      </c>
      <c r="G3263" s="509">
        <v>5</v>
      </c>
      <c r="H3263" s="509">
        <v>0</v>
      </c>
      <c r="K3263" s="509">
        <v>5</v>
      </c>
    </row>
    <row r="3264" spans="1:11" s="509" customFormat="1">
      <c r="A3264" s="508" t="s">
        <v>563</v>
      </c>
      <c r="B3264" s="509" t="s">
        <v>336</v>
      </c>
      <c r="C3264" s="509">
        <v>3</v>
      </c>
      <c r="G3264" s="509">
        <v>0</v>
      </c>
      <c r="H3264" s="509">
        <v>0</v>
      </c>
      <c r="K3264" s="509">
        <v>0</v>
      </c>
    </row>
    <row r="3265" spans="1:11" s="509" customFormat="1">
      <c r="A3265" s="508" t="s">
        <v>563</v>
      </c>
      <c r="B3265" s="509" t="s">
        <v>336</v>
      </c>
      <c r="C3265" s="509">
        <v>4</v>
      </c>
      <c r="D3265" s="509">
        <v>0</v>
      </c>
      <c r="G3265" s="509">
        <v>4</v>
      </c>
      <c r="H3265" s="509">
        <v>0</v>
      </c>
      <c r="K3265" s="509">
        <v>4</v>
      </c>
    </row>
    <row r="3266" spans="1:11" s="509" customFormat="1">
      <c r="A3266" s="508" t="s">
        <v>563</v>
      </c>
      <c r="B3266" s="509" t="s">
        <v>336</v>
      </c>
      <c r="C3266" s="509">
        <v>5</v>
      </c>
      <c r="G3266" s="509">
        <v>0</v>
      </c>
      <c r="H3266" s="509">
        <v>0</v>
      </c>
      <c r="K3266" s="509">
        <v>0</v>
      </c>
    </row>
    <row r="3267" spans="1:11" s="509" customFormat="1">
      <c r="A3267" s="508" t="s">
        <v>563</v>
      </c>
      <c r="B3267" s="509" t="s">
        <v>336</v>
      </c>
      <c r="C3267" s="509">
        <v>6</v>
      </c>
      <c r="G3267" s="509">
        <v>0</v>
      </c>
      <c r="H3267" s="509">
        <v>0</v>
      </c>
      <c r="K3267" s="509">
        <v>0</v>
      </c>
    </row>
    <row r="3268" spans="1:11" s="509" customFormat="1">
      <c r="A3268" s="508" t="s">
        <v>563</v>
      </c>
      <c r="B3268" s="509" t="s">
        <v>336</v>
      </c>
      <c r="C3268" s="509">
        <v>7</v>
      </c>
      <c r="G3268" s="509">
        <v>0</v>
      </c>
      <c r="H3268" s="509">
        <v>0</v>
      </c>
      <c r="K3268" s="509">
        <v>0</v>
      </c>
    </row>
    <row r="3269" spans="1:11" s="509" customFormat="1">
      <c r="A3269" s="508" t="s">
        <v>563</v>
      </c>
      <c r="B3269" s="509" t="s">
        <v>336</v>
      </c>
      <c r="C3269" s="509">
        <v>8</v>
      </c>
      <c r="D3269" s="509">
        <v>0</v>
      </c>
      <c r="G3269" s="509">
        <v>1</v>
      </c>
      <c r="H3269" s="509">
        <v>0</v>
      </c>
      <c r="K3269" s="509">
        <v>1</v>
      </c>
    </row>
    <row r="3270" spans="1:11" s="509" customFormat="1">
      <c r="A3270" s="508" t="s">
        <v>563</v>
      </c>
      <c r="B3270" s="509" t="s">
        <v>336</v>
      </c>
      <c r="C3270" s="509">
        <v>9</v>
      </c>
      <c r="D3270" s="509">
        <v>2</v>
      </c>
      <c r="E3270" s="509">
        <v>0</v>
      </c>
      <c r="G3270" s="509">
        <v>2</v>
      </c>
      <c r="H3270" s="509">
        <v>0</v>
      </c>
      <c r="K3270" s="509">
        <v>4</v>
      </c>
    </row>
    <row r="3271" spans="1:11" s="509" customFormat="1">
      <c r="A3271" s="508" t="s">
        <v>563</v>
      </c>
      <c r="B3271" s="509" t="s">
        <v>336</v>
      </c>
      <c r="C3271" s="509">
        <v>10</v>
      </c>
      <c r="D3271" s="509">
        <v>0</v>
      </c>
      <c r="G3271" s="509">
        <v>1</v>
      </c>
      <c r="H3271" s="509">
        <v>1</v>
      </c>
      <c r="K3271" s="509">
        <v>1</v>
      </c>
    </row>
    <row r="3272" spans="1:11" s="509" customFormat="1">
      <c r="A3272" s="508" t="s">
        <v>563</v>
      </c>
      <c r="B3272" s="509" t="s">
        <v>336</v>
      </c>
      <c r="C3272" s="509">
        <v>11</v>
      </c>
      <c r="G3272" s="509">
        <v>0</v>
      </c>
      <c r="H3272" s="509">
        <v>0</v>
      </c>
      <c r="K3272" s="509">
        <v>0</v>
      </c>
    </row>
    <row r="3273" spans="1:11" s="509" customFormat="1">
      <c r="A3273" s="508" t="s">
        <v>563</v>
      </c>
      <c r="B3273" s="509" t="s">
        <v>336</v>
      </c>
      <c r="C3273" s="509">
        <v>12</v>
      </c>
      <c r="G3273" s="509">
        <v>0</v>
      </c>
      <c r="H3273" s="509">
        <v>0</v>
      </c>
      <c r="K3273" s="509">
        <v>0</v>
      </c>
    </row>
    <row r="3274" spans="1:11" s="509" customFormat="1">
      <c r="A3274" s="508" t="s">
        <v>563</v>
      </c>
      <c r="B3274" s="509" t="s">
        <v>336</v>
      </c>
      <c r="C3274" s="509">
        <v>13</v>
      </c>
      <c r="G3274" s="509">
        <v>0</v>
      </c>
      <c r="H3274" s="509">
        <v>0</v>
      </c>
      <c r="K3274" s="509">
        <v>0</v>
      </c>
    </row>
    <row r="3275" spans="1:11" s="509" customFormat="1">
      <c r="A3275" s="508" t="s">
        <v>563</v>
      </c>
      <c r="B3275" s="509" t="s">
        <v>336</v>
      </c>
      <c r="C3275" s="509">
        <v>14</v>
      </c>
      <c r="G3275" s="509">
        <v>0</v>
      </c>
      <c r="H3275" s="509">
        <v>0</v>
      </c>
      <c r="K3275" s="509">
        <v>0</v>
      </c>
    </row>
    <row r="3276" spans="1:11" s="509" customFormat="1">
      <c r="A3276" s="508" t="s">
        <v>563</v>
      </c>
      <c r="B3276" s="509" t="s">
        <v>336</v>
      </c>
      <c r="C3276" s="509">
        <v>15</v>
      </c>
      <c r="G3276" s="509">
        <v>0</v>
      </c>
      <c r="H3276" s="509">
        <v>0</v>
      </c>
      <c r="K3276" s="509">
        <v>0</v>
      </c>
    </row>
    <row r="3277" spans="1:11" s="509" customFormat="1">
      <c r="A3277" s="508" t="s">
        <v>563</v>
      </c>
      <c r="B3277" s="509" t="s">
        <v>336</v>
      </c>
      <c r="C3277" s="509">
        <v>16</v>
      </c>
      <c r="D3277" s="509">
        <v>1</v>
      </c>
      <c r="E3277" s="509">
        <v>0</v>
      </c>
      <c r="G3277" s="509">
        <v>3</v>
      </c>
      <c r="H3277" s="509">
        <v>0</v>
      </c>
      <c r="K3277" s="509">
        <v>4</v>
      </c>
    </row>
    <row r="3278" spans="1:11" s="509" customFormat="1">
      <c r="A3278" s="508" t="s">
        <v>563</v>
      </c>
      <c r="B3278" s="509" t="s">
        <v>336</v>
      </c>
      <c r="C3278" s="509">
        <v>17</v>
      </c>
      <c r="D3278" s="509">
        <v>0</v>
      </c>
      <c r="G3278" s="509">
        <v>1</v>
      </c>
      <c r="H3278" s="509">
        <v>0</v>
      </c>
      <c r="K3278" s="509">
        <v>1</v>
      </c>
    </row>
    <row r="3279" spans="1:11" s="509" customFormat="1">
      <c r="A3279" s="508" t="s">
        <v>563</v>
      </c>
      <c r="B3279" s="509" t="s">
        <v>336</v>
      </c>
      <c r="C3279" s="509">
        <v>18</v>
      </c>
      <c r="G3279" s="509">
        <v>0</v>
      </c>
      <c r="H3279" s="509">
        <v>0</v>
      </c>
      <c r="K3279" s="509">
        <v>0</v>
      </c>
    </row>
    <row r="3280" spans="1:11" s="509" customFormat="1">
      <c r="A3280" s="508" t="s">
        <v>563</v>
      </c>
      <c r="B3280" s="509" t="s">
        <v>336</v>
      </c>
      <c r="C3280" s="509" t="s">
        <v>1024</v>
      </c>
      <c r="G3280" s="509">
        <v>0</v>
      </c>
      <c r="H3280" s="509">
        <v>0</v>
      </c>
      <c r="K3280" s="509">
        <v>0</v>
      </c>
    </row>
    <row r="3281" spans="1:11" s="509" customFormat="1">
      <c r="A3281" s="508" t="s">
        <v>563</v>
      </c>
      <c r="B3281" s="509" t="s">
        <v>336</v>
      </c>
      <c r="C3281" s="509" t="s">
        <v>1025</v>
      </c>
      <c r="G3281" s="509">
        <v>0</v>
      </c>
      <c r="H3281" s="509">
        <v>0</v>
      </c>
      <c r="K3281" s="509">
        <v>0</v>
      </c>
    </row>
    <row r="3282" spans="1:11" s="509" customFormat="1">
      <c r="A3282" s="508" t="s">
        <v>563</v>
      </c>
      <c r="B3282" s="509" t="s">
        <v>336</v>
      </c>
      <c r="C3282" s="509">
        <v>19</v>
      </c>
      <c r="G3282" s="509">
        <v>0</v>
      </c>
      <c r="H3282" s="509">
        <v>0</v>
      </c>
      <c r="K3282" s="509">
        <v>0</v>
      </c>
    </row>
    <row r="3283" spans="1:11" s="509" customFormat="1">
      <c r="A3283" s="508" t="s">
        <v>563</v>
      </c>
      <c r="B3283" s="509" t="s">
        <v>336</v>
      </c>
      <c r="C3283" s="509">
        <v>20</v>
      </c>
      <c r="G3283" s="509">
        <v>0</v>
      </c>
      <c r="H3283" s="509">
        <v>0</v>
      </c>
      <c r="K3283" s="509">
        <v>0</v>
      </c>
    </row>
    <row r="3284" spans="1:11" s="509" customFormat="1">
      <c r="A3284" s="508" t="s">
        <v>563</v>
      </c>
      <c r="B3284" s="509" t="s">
        <v>336</v>
      </c>
      <c r="C3284" s="509">
        <v>21</v>
      </c>
      <c r="G3284" s="509">
        <v>0</v>
      </c>
      <c r="H3284" s="509">
        <v>0</v>
      </c>
      <c r="K3284" s="509">
        <v>0</v>
      </c>
    </row>
    <row r="3285" spans="1:11" s="509" customFormat="1">
      <c r="A3285" s="508" t="s">
        <v>563</v>
      </c>
      <c r="B3285" s="509" t="s">
        <v>336</v>
      </c>
      <c r="C3285" s="509" t="s">
        <v>1026</v>
      </c>
      <c r="G3285" s="509">
        <v>0</v>
      </c>
      <c r="H3285" s="509">
        <v>0</v>
      </c>
      <c r="K3285" s="509">
        <v>0</v>
      </c>
    </row>
    <row r="3286" spans="1:11" s="509" customFormat="1">
      <c r="A3286" s="508" t="s">
        <v>563</v>
      </c>
      <c r="B3286" s="509" t="s">
        <v>336</v>
      </c>
      <c r="C3286" s="509" t="s">
        <v>1027</v>
      </c>
      <c r="G3286" s="509">
        <v>0</v>
      </c>
      <c r="H3286" s="509">
        <v>0</v>
      </c>
      <c r="K3286" s="509">
        <v>0</v>
      </c>
    </row>
    <row r="3287" spans="1:11" s="509" customFormat="1">
      <c r="A3287" s="508" t="s">
        <v>563</v>
      </c>
      <c r="B3287" s="509" t="s">
        <v>336</v>
      </c>
      <c r="C3287" s="509" t="s">
        <v>1028</v>
      </c>
      <c r="G3287" s="509">
        <v>0</v>
      </c>
      <c r="H3287" s="509">
        <v>0</v>
      </c>
      <c r="K3287" s="509">
        <v>0</v>
      </c>
    </row>
    <row r="3288" spans="1:11" s="509" customFormat="1">
      <c r="A3288" s="508" t="s">
        <v>563</v>
      </c>
      <c r="B3288" s="509" t="s">
        <v>336</v>
      </c>
      <c r="C3288" s="509">
        <v>22</v>
      </c>
      <c r="G3288" s="509">
        <v>0</v>
      </c>
      <c r="H3288" s="509">
        <v>0</v>
      </c>
      <c r="K3288" s="509">
        <v>0</v>
      </c>
    </row>
    <row r="3289" spans="1:11" s="509" customFormat="1">
      <c r="A3289" s="508" t="s">
        <v>563</v>
      </c>
      <c r="B3289" s="509" t="s">
        <v>336</v>
      </c>
      <c r="C3289" s="509">
        <v>23</v>
      </c>
      <c r="D3289" s="509">
        <v>0</v>
      </c>
      <c r="G3289" s="509">
        <v>1</v>
      </c>
      <c r="H3289" s="509">
        <v>1</v>
      </c>
      <c r="K3289" s="509">
        <v>1</v>
      </c>
    </row>
    <row r="3290" spans="1:11" s="509" customFormat="1">
      <c r="A3290" s="508" t="s">
        <v>563</v>
      </c>
      <c r="B3290" s="509" t="s">
        <v>336</v>
      </c>
      <c r="C3290" s="509" t="s">
        <v>1029</v>
      </c>
      <c r="D3290" s="509">
        <v>0</v>
      </c>
      <c r="G3290" s="509">
        <v>8</v>
      </c>
      <c r="H3290" s="509">
        <v>2</v>
      </c>
      <c r="K3290" s="509">
        <v>8</v>
      </c>
    </row>
    <row r="3291" spans="1:11" s="509" customFormat="1">
      <c r="A3291" s="508" t="s">
        <v>563</v>
      </c>
      <c r="B3291" s="509" t="s">
        <v>336</v>
      </c>
      <c r="C3291" s="509">
        <v>24</v>
      </c>
      <c r="G3291" s="509">
        <v>0</v>
      </c>
      <c r="H3291" s="509">
        <v>0</v>
      </c>
      <c r="K3291" s="509">
        <v>0</v>
      </c>
    </row>
    <row r="3292" spans="1:11" s="509" customFormat="1">
      <c r="A3292" s="508" t="s">
        <v>563</v>
      </c>
      <c r="B3292" s="509" t="s">
        <v>336</v>
      </c>
      <c r="C3292" s="509">
        <v>25</v>
      </c>
      <c r="G3292" s="509">
        <v>0</v>
      </c>
      <c r="H3292" s="509">
        <v>0</v>
      </c>
    </row>
    <row r="3293" spans="1:11" s="509" customFormat="1">
      <c r="A3293" s="508" t="s">
        <v>563</v>
      </c>
      <c r="B3293" s="509" t="s">
        <v>336</v>
      </c>
      <c r="C3293" s="509">
        <v>26</v>
      </c>
      <c r="G3293" s="509">
        <v>0</v>
      </c>
      <c r="H3293" s="509">
        <v>0</v>
      </c>
      <c r="K3293" s="509">
        <v>0</v>
      </c>
    </row>
    <row r="3294" spans="1:11" s="509" customFormat="1">
      <c r="A3294" s="508" t="s">
        <v>563</v>
      </c>
      <c r="B3294" s="509" t="s">
        <v>336</v>
      </c>
      <c r="C3294" s="509">
        <v>27</v>
      </c>
      <c r="D3294" s="509">
        <v>0</v>
      </c>
      <c r="G3294" s="509">
        <v>2</v>
      </c>
      <c r="H3294" s="509">
        <v>2</v>
      </c>
      <c r="K3294" s="509">
        <v>2</v>
      </c>
    </row>
    <row r="3295" spans="1:11" s="509" customFormat="1">
      <c r="A3295" s="508" t="s">
        <v>563</v>
      </c>
      <c r="B3295" s="509" t="s">
        <v>336</v>
      </c>
      <c r="C3295" s="509">
        <v>28</v>
      </c>
      <c r="G3295" s="509">
        <v>0</v>
      </c>
      <c r="H3295" s="509">
        <v>0</v>
      </c>
      <c r="K3295" s="509">
        <v>0</v>
      </c>
    </row>
    <row r="3296" spans="1:11" s="509" customFormat="1">
      <c r="A3296" s="508" t="s">
        <v>563</v>
      </c>
      <c r="B3296" s="509" t="s">
        <v>336</v>
      </c>
      <c r="C3296" s="509">
        <v>29</v>
      </c>
      <c r="G3296" s="509">
        <v>0</v>
      </c>
      <c r="H3296" s="509">
        <v>0</v>
      </c>
      <c r="K3296" s="509">
        <v>0</v>
      </c>
    </row>
    <row r="3297" spans="1:11" s="509" customFormat="1">
      <c r="A3297" s="508" t="s">
        <v>563</v>
      </c>
      <c r="B3297" s="509" t="s">
        <v>336</v>
      </c>
      <c r="C3297" s="509">
        <v>30</v>
      </c>
      <c r="G3297" s="509">
        <v>0</v>
      </c>
      <c r="H3297" s="509">
        <v>0</v>
      </c>
      <c r="K3297" s="509">
        <v>0</v>
      </c>
    </row>
    <row r="3298" spans="1:11" s="509" customFormat="1">
      <c r="A3298" s="508" t="s">
        <v>563</v>
      </c>
      <c r="B3298" s="509" t="s">
        <v>336</v>
      </c>
      <c r="C3298" s="509">
        <v>31</v>
      </c>
      <c r="G3298" s="509">
        <v>0</v>
      </c>
      <c r="H3298" s="509">
        <v>0</v>
      </c>
      <c r="K3298" s="509">
        <v>0</v>
      </c>
    </row>
    <row r="3299" spans="1:11" s="509" customFormat="1">
      <c r="A3299" s="508" t="s">
        <v>563</v>
      </c>
      <c r="B3299" s="509" t="s">
        <v>336</v>
      </c>
      <c r="C3299" s="509">
        <v>32</v>
      </c>
      <c r="G3299" s="509">
        <v>0</v>
      </c>
      <c r="H3299" s="509">
        <v>0</v>
      </c>
      <c r="K3299" s="509">
        <v>0</v>
      </c>
    </row>
    <row r="3300" spans="1:11" s="509" customFormat="1">
      <c r="A3300" s="508" t="s">
        <v>563</v>
      </c>
      <c r="B3300" s="509" t="s">
        <v>336</v>
      </c>
      <c r="C3300" s="509">
        <v>33</v>
      </c>
      <c r="D3300" s="509">
        <v>2</v>
      </c>
      <c r="E3300" s="509">
        <v>1</v>
      </c>
      <c r="G3300" s="509">
        <v>0</v>
      </c>
      <c r="H3300" s="509">
        <v>0</v>
      </c>
      <c r="K3300" s="509">
        <v>2</v>
      </c>
    </row>
    <row r="3301" spans="1:11" s="509" customFormat="1">
      <c r="A3301" s="508" t="s">
        <v>563</v>
      </c>
      <c r="B3301" s="509" t="s">
        <v>336</v>
      </c>
      <c r="C3301" s="509">
        <v>34</v>
      </c>
      <c r="G3301" s="509">
        <v>0</v>
      </c>
      <c r="H3301" s="509">
        <v>0</v>
      </c>
      <c r="K3301" s="509">
        <v>0</v>
      </c>
    </row>
    <row r="3302" spans="1:11" s="509" customFormat="1">
      <c r="A3302" s="508" t="s">
        <v>563</v>
      </c>
      <c r="B3302" s="509" t="s">
        <v>336</v>
      </c>
      <c r="C3302" s="509">
        <v>35</v>
      </c>
      <c r="G3302" s="509">
        <v>0</v>
      </c>
      <c r="H3302" s="509">
        <v>0</v>
      </c>
      <c r="K3302" s="509">
        <v>0</v>
      </c>
    </row>
    <row r="3303" spans="1:11" s="509" customFormat="1">
      <c r="A3303" s="508" t="s">
        <v>563</v>
      </c>
      <c r="B3303" s="509" t="s">
        <v>336</v>
      </c>
      <c r="C3303" s="509">
        <v>36</v>
      </c>
      <c r="G3303" s="509">
        <v>0</v>
      </c>
      <c r="H3303" s="509">
        <v>0</v>
      </c>
      <c r="K3303" s="509">
        <v>0</v>
      </c>
    </row>
    <row r="3304" spans="1:11" s="509" customFormat="1">
      <c r="A3304" s="508" t="s">
        <v>563</v>
      </c>
      <c r="B3304" s="509" t="s">
        <v>336</v>
      </c>
      <c r="C3304" s="509">
        <v>37</v>
      </c>
      <c r="G3304" s="509">
        <v>0</v>
      </c>
      <c r="H3304" s="509">
        <v>0</v>
      </c>
      <c r="K3304" s="509">
        <v>0</v>
      </c>
    </row>
    <row r="3305" spans="1:11" s="509" customFormat="1">
      <c r="A3305" s="508" t="s">
        <v>563</v>
      </c>
      <c r="B3305" s="509" t="s">
        <v>336</v>
      </c>
      <c r="C3305" s="509">
        <v>38</v>
      </c>
      <c r="G3305" s="509">
        <v>0</v>
      </c>
      <c r="H3305" s="509">
        <v>0</v>
      </c>
      <c r="K3305" s="509">
        <v>0</v>
      </c>
    </row>
    <row r="3306" spans="1:11" s="509" customFormat="1">
      <c r="A3306" s="508" t="s">
        <v>563</v>
      </c>
      <c r="B3306" s="509" t="s">
        <v>336</v>
      </c>
      <c r="C3306" s="509" t="s">
        <v>1030</v>
      </c>
      <c r="G3306" s="509">
        <v>0</v>
      </c>
      <c r="H3306" s="509">
        <v>0</v>
      </c>
      <c r="K3306" s="509">
        <v>0</v>
      </c>
    </row>
    <row r="3307" spans="1:11" s="509" customFormat="1">
      <c r="A3307" s="508" t="s">
        <v>563</v>
      </c>
      <c r="B3307" s="509" t="s">
        <v>336</v>
      </c>
      <c r="C3307" s="509">
        <v>39</v>
      </c>
      <c r="G3307" s="509">
        <v>0</v>
      </c>
      <c r="H3307" s="509">
        <v>0</v>
      </c>
      <c r="K3307" s="509">
        <v>0</v>
      </c>
    </row>
    <row r="3308" spans="1:11" s="509" customFormat="1">
      <c r="A3308" s="508" t="s">
        <v>563</v>
      </c>
      <c r="B3308" s="509" t="s">
        <v>336</v>
      </c>
      <c r="C3308" s="509">
        <v>40</v>
      </c>
      <c r="G3308" s="509">
        <v>0</v>
      </c>
      <c r="H3308" s="509">
        <v>0</v>
      </c>
      <c r="K3308" s="509">
        <v>0</v>
      </c>
    </row>
    <row r="3309" spans="1:11" s="509" customFormat="1">
      <c r="A3309" s="508" t="s">
        <v>563</v>
      </c>
      <c r="B3309" s="509" t="s">
        <v>336</v>
      </c>
      <c r="C3309" s="509">
        <v>41</v>
      </c>
      <c r="G3309" s="509">
        <v>0</v>
      </c>
      <c r="H3309" s="509">
        <v>0</v>
      </c>
      <c r="K3309" s="509">
        <v>0</v>
      </c>
    </row>
    <row r="3310" spans="1:11" s="509" customFormat="1">
      <c r="A3310" s="508" t="s">
        <v>563</v>
      </c>
      <c r="B3310" s="509" t="s">
        <v>336</v>
      </c>
      <c r="C3310" s="509">
        <v>42</v>
      </c>
      <c r="G3310" s="509">
        <v>0</v>
      </c>
      <c r="H3310" s="509">
        <v>0</v>
      </c>
      <c r="K3310" s="509">
        <v>0</v>
      </c>
    </row>
    <row r="3311" spans="1:11" s="509" customFormat="1">
      <c r="A3311" s="508" t="s">
        <v>563</v>
      </c>
      <c r="B3311" s="509" t="s">
        <v>336</v>
      </c>
      <c r="C3311" s="509">
        <v>43</v>
      </c>
      <c r="G3311" s="509">
        <v>0</v>
      </c>
      <c r="H3311" s="509">
        <v>0</v>
      </c>
      <c r="K3311" s="509">
        <v>0</v>
      </c>
    </row>
    <row r="3312" spans="1:11" s="509" customFormat="1">
      <c r="A3312" s="508" t="s">
        <v>563</v>
      </c>
      <c r="B3312" s="509" t="s">
        <v>336</v>
      </c>
      <c r="C3312" s="509">
        <v>44</v>
      </c>
      <c r="G3312" s="509">
        <v>0</v>
      </c>
      <c r="H3312" s="509">
        <v>0</v>
      </c>
      <c r="K3312" s="509">
        <v>0</v>
      </c>
    </row>
    <row r="3313" spans="1:11" s="509" customFormat="1">
      <c r="A3313" s="508" t="s">
        <v>563</v>
      </c>
      <c r="B3313" s="509" t="s">
        <v>336</v>
      </c>
      <c r="C3313" s="509">
        <v>45</v>
      </c>
      <c r="G3313" s="509">
        <v>0</v>
      </c>
      <c r="H3313" s="509">
        <v>0</v>
      </c>
      <c r="K3313" s="509">
        <v>0</v>
      </c>
    </row>
    <row r="3314" spans="1:11" s="509" customFormat="1">
      <c r="A3314" s="508" t="s">
        <v>563</v>
      </c>
      <c r="B3314" s="509" t="s">
        <v>336</v>
      </c>
      <c r="C3314" s="509">
        <v>46</v>
      </c>
      <c r="D3314" s="509">
        <v>2</v>
      </c>
      <c r="E3314" s="509">
        <v>2</v>
      </c>
      <c r="G3314" s="509">
        <v>2</v>
      </c>
      <c r="H3314" s="509">
        <v>1</v>
      </c>
      <c r="K3314" s="509">
        <v>4</v>
      </c>
    </row>
    <row r="3315" spans="1:11" s="509" customFormat="1">
      <c r="A3315" s="508" t="s">
        <v>563</v>
      </c>
      <c r="B3315" s="509" t="s">
        <v>336</v>
      </c>
      <c r="C3315" s="509">
        <v>47</v>
      </c>
      <c r="D3315" s="509">
        <v>0</v>
      </c>
      <c r="G3315" s="509">
        <v>2</v>
      </c>
      <c r="H3315" s="509">
        <v>1</v>
      </c>
      <c r="K3315" s="509">
        <v>2</v>
      </c>
    </row>
    <row r="3316" spans="1:11" s="509" customFormat="1">
      <c r="A3316" s="508" t="s">
        <v>563</v>
      </c>
      <c r="B3316" s="509" t="s">
        <v>336</v>
      </c>
      <c r="C3316" s="509">
        <v>48</v>
      </c>
      <c r="G3316" s="509">
        <v>0</v>
      </c>
      <c r="H3316" s="509">
        <v>0</v>
      </c>
      <c r="K3316" s="509">
        <v>0</v>
      </c>
    </row>
    <row r="3317" spans="1:11" s="509" customFormat="1">
      <c r="A3317" s="508" t="s">
        <v>563</v>
      </c>
      <c r="B3317" s="509" t="s">
        <v>336</v>
      </c>
      <c r="C3317" s="509">
        <v>49</v>
      </c>
      <c r="G3317" s="509">
        <v>0</v>
      </c>
      <c r="H3317" s="509">
        <v>0</v>
      </c>
      <c r="K3317" s="509">
        <v>0</v>
      </c>
    </row>
    <row r="3318" spans="1:11" s="509" customFormat="1">
      <c r="A3318" s="508" t="s">
        <v>563</v>
      </c>
      <c r="B3318" s="509" t="s">
        <v>336</v>
      </c>
      <c r="C3318" s="509">
        <v>50</v>
      </c>
      <c r="G3318" s="509">
        <v>0</v>
      </c>
      <c r="H3318" s="509">
        <v>0</v>
      </c>
      <c r="K3318" s="509">
        <v>0</v>
      </c>
    </row>
    <row r="3319" spans="1:11" s="509" customFormat="1">
      <c r="A3319" s="508" t="s">
        <v>563</v>
      </c>
      <c r="B3319" s="509" t="s">
        <v>336</v>
      </c>
      <c r="C3319" s="509">
        <v>51</v>
      </c>
      <c r="G3319" s="509">
        <v>0</v>
      </c>
      <c r="H3319" s="509">
        <v>0</v>
      </c>
      <c r="K3319" s="509">
        <v>0</v>
      </c>
    </row>
    <row r="3320" spans="1:11" s="509" customFormat="1">
      <c r="A3320" s="508" t="s">
        <v>563</v>
      </c>
      <c r="B3320" s="509" t="s">
        <v>336</v>
      </c>
      <c r="C3320" s="509" t="s">
        <v>1031</v>
      </c>
      <c r="D3320" s="509">
        <v>0</v>
      </c>
      <c r="G3320" s="509">
        <v>1</v>
      </c>
      <c r="H3320" s="509">
        <v>0</v>
      </c>
      <c r="K3320" s="509">
        <v>1</v>
      </c>
    </row>
    <row r="3321" spans="1:11" s="509" customFormat="1">
      <c r="A3321" s="508" t="s">
        <v>563</v>
      </c>
      <c r="B3321" s="509" t="s">
        <v>336</v>
      </c>
      <c r="C3321" s="509" t="s">
        <v>1032</v>
      </c>
      <c r="G3321" s="509">
        <v>0</v>
      </c>
      <c r="H3321" s="509">
        <v>0</v>
      </c>
      <c r="K3321" s="509">
        <v>0</v>
      </c>
    </row>
    <row r="3322" spans="1:11" s="509" customFormat="1">
      <c r="A3322" s="508" t="s">
        <v>563</v>
      </c>
      <c r="B3322" s="509" t="s">
        <v>336</v>
      </c>
      <c r="C3322" s="509">
        <v>52</v>
      </c>
      <c r="G3322" s="509">
        <v>0</v>
      </c>
      <c r="H3322" s="509">
        <v>0</v>
      </c>
      <c r="K3322" s="509">
        <v>0</v>
      </c>
    </row>
    <row r="3323" spans="1:11" s="509" customFormat="1">
      <c r="A3323" s="508" t="s">
        <v>563</v>
      </c>
      <c r="B3323" s="509" t="s">
        <v>336</v>
      </c>
      <c r="C3323" s="509">
        <v>53</v>
      </c>
      <c r="D3323" s="509">
        <v>0</v>
      </c>
      <c r="G3323" s="509">
        <v>9</v>
      </c>
      <c r="H3323" s="509">
        <v>5</v>
      </c>
      <c r="K3323" s="509">
        <v>9</v>
      </c>
    </row>
    <row r="3324" spans="1:11" s="509" customFormat="1">
      <c r="A3324" s="508" t="s">
        <v>563</v>
      </c>
      <c r="B3324" s="509" t="s">
        <v>336</v>
      </c>
      <c r="C3324" s="509">
        <v>54</v>
      </c>
      <c r="D3324" s="509">
        <v>0</v>
      </c>
      <c r="G3324" s="509">
        <v>1</v>
      </c>
      <c r="H3324" s="509">
        <v>0</v>
      </c>
      <c r="K3324" s="509">
        <v>1</v>
      </c>
    </row>
    <row r="3325" spans="1:11" s="509" customFormat="1">
      <c r="A3325" s="508" t="s">
        <v>563</v>
      </c>
      <c r="B3325" s="509" t="s">
        <v>336</v>
      </c>
      <c r="C3325" s="509">
        <v>55</v>
      </c>
      <c r="D3325" s="509">
        <v>0</v>
      </c>
      <c r="G3325" s="509">
        <v>4</v>
      </c>
      <c r="H3325" s="509">
        <v>0</v>
      </c>
      <c r="K3325" s="509">
        <v>4</v>
      </c>
    </row>
    <row r="3326" spans="1:11" s="509" customFormat="1">
      <c r="A3326" s="508" t="s">
        <v>563</v>
      </c>
      <c r="B3326" s="509" t="s">
        <v>336</v>
      </c>
      <c r="C3326" s="509">
        <v>56</v>
      </c>
      <c r="G3326" s="509">
        <v>0</v>
      </c>
      <c r="H3326" s="509">
        <v>0</v>
      </c>
      <c r="K3326" s="509">
        <v>0</v>
      </c>
    </row>
    <row r="3327" spans="1:11" s="509" customFormat="1">
      <c r="A3327" s="508" t="s">
        <v>563</v>
      </c>
      <c r="B3327" s="509" t="s">
        <v>336</v>
      </c>
      <c r="C3327" s="509">
        <v>57</v>
      </c>
      <c r="G3327" s="509">
        <v>0</v>
      </c>
      <c r="H3327" s="509">
        <v>0</v>
      </c>
      <c r="K3327" s="509">
        <v>0</v>
      </c>
    </row>
    <row r="3328" spans="1:11" s="509" customFormat="1">
      <c r="A3328" s="508" t="s">
        <v>563</v>
      </c>
      <c r="B3328" s="509" t="s">
        <v>336</v>
      </c>
      <c r="C3328" s="509">
        <v>58</v>
      </c>
      <c r="G3328" s="509">
        <v>0</v>
      </c>
      <c r="H3328" s="509">
        <v>0</v>
      </c>
      <c r="K3328" s="509">
        <v>0</v>
      </c>
    </row>
    <row r="3329" spans="1:11" s="509" customFormat="1">
      <c r="A3329" s="508" t="s">
        <v>563</v>
      </c>
      <c r="B3329" s="509" t="s">
        <v>336</v>
      </c>
      <c r="C3329" s="509">
        <v>59</v>
      </c>
      <c r="G3329" s="509">
        <v>0</v>
      </c>
      <c r="H3329" s="509">
        <v>0</v>
      </c>
      <c r="K3329" s="509">
        <v>0</v>
      </c>
    </row>
    <row r="3330" spans="1:11" s="509" customFormat="1">
      <c r="A3330" s="508" t="s">
        <v>563</v>
      </c>
      <c r="B3330" s="509" t="s">
        <v>336</v>
      </c>
      <c r="C3330" s="509">
        <v>60</v>
      </c>
      <c r="D3330" s="509">
        <v>0</v>
      </c>
      <c r="G3330" s="509">
        <v>1</v>
      </c>
      <c r="H3330" s="509">
        <v>0</v>
      </c>
      <c r="K3330" s="509">
        <v>1</v>
      </c>
    </row>
    <row r="3331" spans="1:11" s="509" customFormat="1">
      <c r="A3331" s="508" t="s">
        <v>563</v>
      </c>
      <c r="B3331" s="509" t="s">
        <v>336</v>
      </c>
      <c r="C3331" s="509">
        <v>61</v>
      </c>
      <c r="G3331" s="509">
        <v>0</v>
      </c>
      <c r="H3331" s="509">
        <v>0</v>
      </c>
      <c r="K3331" s="509">
        <v>0</v>
      </c>
    </row>
    <row r="3332" spans="1:11" s="509" customFormat="1">
      <c r="A3332" s="508" t="s">
        <v>563</v>
      </c>
      <c r="B3332" s="509" t="s">
        <v>336</v>
      </c>
      <c r="C3332" s="509">
        <v>62</v>
      </c>
      <c r="G3332" s="509">
        <v>0</v>
      </c>
      <c r="H3332" s="509">
        <v>0</v>
      </c>
      <c r="K3332" s="509">
        <v>0</v>
      </c>
    </row>
    <row r="3333" spans="1:11" s="509" customFormat="1">
      <c r="A3333" s="508" t="s">
        <v>563</v>
      </c>
      <c r="B3333" s="509" t="s">
        <v>336</v>
      </c>
      <c r="C3333" s="509">
        <v>63</v>
      </c>
      <c r="D3333" s="509">
        <v>1</v>
      </c>
      <c r="E3333" s="509">
        <v>0</v>
      </c>
      <c r="G3333" s="509">
        <v>12</v>
      </c>
      <c r="H3333" s="509">
        <v>3</v>
      </c>
      <c r="K3333" s="509">
        <v>13</v>
      </c>
    </row>
    <row r="3334" spans="1:11" s="509" customFormat="1">
      <c r="A3334" s="508" t="s">
        <v>563</v>
      </c>
      <c r="B3334" s="509" t="s">
        <v>336</v>
      </c>
      <c r="C3334" s="509" t="s">
        <v>1033</v>
      </c>
      <c r="G3334" s="509">
        <v>0</v>
      </c>
      <c r="H3334" s="509">
        <v>0</v>
      </c>
      <c r="K3334" s="509">
        <v>0</v>
      </c>
    </row>
    <row r="3335" spans="1:11" s="509" customFormat="1">
      <c r="A3335" s="508" t="s">
        <v>563</v>
      </c>
      <c r="B3335" s="509" t="s">
        <v>336</v>
      </c>
      <c r="C3335" s="509" t="s">
        <v>1034</v>
      </c>
      <c r="G3335" s="509">
        <v>0</v>
      </c>
      <c r="H3335" s="509">
        <v>0</v>
      </c>
      <c r="K3335" s="509">
        <v>0</v>
      </c>
    </row>
    <row r="3336" spans="1:11" s="509" customFormat="1">
      <c r="A3336" s="508" t="s">
        <v>563</v>
      </c>
      <c r="B3336" s="509" t="s">
        <v>336</v>
      </c>
      <c r="C3336" s="509">
        <v>64</v>
      </c>
      <c r="G3336" s="509">
        <v>0</v>
      </c>
      <c r="H3336" s="509">
        <v>0</v>
      </c>
      <c r="K3336" s="509">
        <v>0</v>
      </c>
    </row>
    <row r="3337" spans="1:11" s="509" customFormat="1">
      <c r="A3337" s="508" t="s">
        <v>563</v>
      </c>
      <c r="B3337" s="509" t="s">
        <v>336</v>
      </c>
      <c r="C3337" s="509" t="s">
        <v>1035</v>
      </c>
      <c r="G3337" s="509">
        <v>0</v>
      </c>
      <c r="H3337" s="509">
        <v>0</v>
      </c>
      <c r="K3337" s="509">
        <v>0</v>
      </c>
    </row>
    <row r="3338" spans="1:11" s="509" customFormat="1">
      <c r="A3338" s="508" t="s">
        <v>563</v>
      </c>
      <c r="B3338" s="509" t="s">
        <v>336</v>
      </c>
      <c r="C3338" s="509">
        <v>65</v>
      </c>
      <c r="D3338" s="509">
        <v>1</v>
      </c>
      <c r="E3338" s="509">
        <v>0</v>
      </c>
      <c r="G3338" s="509">
        <v>20</v>
      </c>
      <c r="H3338" s="509">
        <v>10</v>
      </c>
      <c r="K3338" s="509">
        <v>21</v>
      </c>
    </row>
    <row r="3339" spans="1:11" s="509" customFormat="1">
      <c r="A3339" s="508" t="s">
        <v>563</v>
      </c>
      <c r="B3339" s="509" t="s">
        <v>336</v>
      </c>
      <c r="C3339" s="509">
        <v>66</v>
      </c>
      <c r="D3339" s="509">
        <v>0</v>
      </c>
      <c r="G3339" s="509">
        <v>6</v>
      </c>
      <c r="H3339" s="509">
        <v>5</v>
      </c>
      <c r="K3339" s="509">
        <v>6</v>
      </c>
    </row>
    <row r="3340" spans="1:11" s="509" customFormat="1">
      <c r="A3340" s="508" t="s">
        <v>563</v>
      </c>
      <c r="B3340" s="509" t="s">
        <v>336</v>
      </c>
      <c r="C3340" s="509" t="s">
        <v>1036</v>
      </c>
      <c r="G3340" s="509">
        <v>0</v>
      </c>
      <c r="H3340" s="509">
        <v>0</v>
      </c>
      <c r="K3340" s="509">
        <v>0</v>
      </c>
    </row>
    <row r="3341" spans="1:11" s="509" customFormat="1">
      <c r="A3341" s="508" t="s">
        <v>563</v>
      </c>
      <c r="B3341" s="509" t="s">
        <v>336</v>
      </c>
      <c r="C3341" s="509" t="s">
        <v>1037</v>
      </c>
      <c r="D3341" s="509">
        <v>2</v>
      </c>
      <c r="E3341" s="509">
        <v>0</v>
      </c>
      <c r="G3341" s="509">
        <v>19</v>
      </c>
      <c r="H3341" s="509">
        <v>0</v>
      </c>
      <c r="K3341" s="509">
        <v>21</v>
      </c>
    </row>
    <row r="3342" spans="1:11" s="509" customFormat="1">
      <c r="A3342" s="508" t="s">
        <v>563</v>
      </c>
      <c r="B3342" s="509" t="s">
        <v>336</v>
      </c>
      <c r="C3342" s="509" t="s">
        <v>1038</v>
      </c>
      <c r="D3342" s="509">
        <v>0</v>
      </c>
      <c r="G3342" s="509">
        <v>3</v>
      </c>
      <c r="H3342" s="509">
        <v>0</v>
      </c>
      <c r="K3342" s="509">
        <v>3</v>
      </c>
    </row>
    <row r="3343" spans="1:11" s="509" customFormat="1">
      <c r="A3343" s="508" t="s">
        <v>563</v>
      </c>
      <c r="B3343" s="509" t="s">
        <v>336</v>
      </c>
      <c r="C3343" s="509" t="s">
        <v>1039</v>
      </c>
      <c r="D3343" s="509">
        <v>1</v>
      </c>
      <c r="E3343" s="509">
        <v>0</v>
      </c>
      <c r="G3343" s="509">
        <v>3</v>
      </c>
      <c r="H3343" s="509">
        <v>0</v>
      </c>
      <c r="K3343" s="509">
        <v>4</v>
      </c>
    </row>
    <row r="3344" spans="1:11" s="509" customFormat="1">
      <c r="A3344" s="508" t="s">
        <v>563</v>
      </c>
      <c r="B3344" s="509" t="s">
        <v>336</v>
      </c>
      <c r="C3344" s="509" t="s">
        <v>1040</v>
      </c>
      <c r="D3344" s="509">
        <v>0</v>
      </c>
      <c r="G3344" s="509">
        <v>4</v>
      </c>
      <c r="H3344" s="509">
        <v>0</v>
      </c>
      <c r="K3344" s="509">
        <v>4</v>
      </c>
    </row>
    <row r="3345" spans="1:11" s="509" customFormat="1">
      <c r="A3345" s="508" t="s">
        <v>563</v>
      </c>
      <c r="B3345" s="509" t="s">
        <v>336</v>
      </c>
      <c r="C3345" s="509" t="s">
        <v>1041</v>
      </c>
      <c r="D3345" s="509">
        <v>0</v>
      </c>
      <c r="G3345" s="509">
        <v>1</v>
      </c>
      <c r="H3345" s="509">
        <v>0</v>
      </c>
      <c r="K3345" s="509">
        <v>1</v>
      </c>
    </row>
    <row r="3346" spans="1:11" s="509" customFormat="1">
      <c r="A3346" s="508" t="s">
        <v>563</v>
      </c>
      <c r="B3346" s="509" t="s">
        <v>336</v>
      </c>
      <c r="C3346" s="509" t="s">
        <v>1042</v>
      </c>
      <c r="G3346" s="509">
        <v>0</v>
      </c>
      <c r="H3346" s="509">
        <v>0</v>
      </c>
      <c r="K3346" s="509">
        <v>0</v>
      </c>
    </row>
    <row r="3347" spans="1:11" s="509" customFormat="1">
      <c r="A3347" s="508" t="s">
        <v>563</v>
      </c>
      <c r="B3347" s="509" t="s">
        <v>336</v>
      </c>
      <c r="C3347" s="509">
        <v>67</v>
      </c>
      <c r="D3347" s="509">
        <v>3</v>
      </c>
      <c r="E3347" s="509">
        <v>0</v>
      </c>
      <c r="G3347" s="509">
        <v>30</v>
      </c>
      <c r="H3347" s="509">
        <v>4</v>
      </c>
      <c r="K3347" s="509">
        <v>33</v>
      </c>
    </row>
    <row r="3348" spans="1:11" s="509" customFormat="1">
      <c r="A3348" s="508" t="s">
        <v>563</v>
      </c>
      <c r="B3348" s="509" t="s">
        <v>336</v>
      </c>
      <c r="C3348" s="509">
        <v>68</v>
      </c>
      <c r="D3348" s="509">
        <v>0</v>
      </c>
      <c r="G3348" s="509">
        <v>4</v>
      </c>
      <c r="H3348" s="509">
        <v>2</v>
      </c>
      <c r="K3348" s="509">
        <v>4</v>
      </c>
    </row>
    <row r="3349" spans="1:11" s="509" customFormat="1">
      <c r="A3349" s="508" t="s">
        <v>563</v>
      </c>
      <c r="B3349" s="509" t="s">
        <v>336</v>
      </c>
      <c r="C3349" s="509" t="s">
        <v>1043</v>
      </c>
      <c r="D3349" s="509">
        <v>1</v>
      </c>
      <c r="E3349" s="509">
        <v>0</v>
      </c>
      <c r="G3349" s="509">
        <v>0</v>
      </c>
      <c r="H3349" s="509">
        <v>0</v>
      </c>
      <c r="K3349" s="509">
        <v>1</v>
      </c>
    </row>
    <row r="3350" spans="1:11" s="509" customFormat="1">
      <c r="A3350" s="508" t="s">
        <v>563</v>
      </c>
      <c r="B3350" s="509" t="s">
        <v>336</v>
      </c>
      <c r="C3350" s="509">
        <v>69</v>
      </c>
      <c r="D3350" s="509">
        <v>0</v>
      </c>
      <c r="G3350" s="509">
        <v>1</v>
      </c>
      <c r="H3350" s="509">
        <v>0</v>
      </c>
      <c r="K3350" s="509">
        <v>1</v>
      </c>
    </row>
    <row r="3351" spans="1:11" s="509" customFormat="1">
      <c r="A3351" s="508" t="s">
        <v>563</v>
      </c>
      <c r="B3351" s="509" t="s">
        <v>336</v>
      </c>
      <c r="C3351" s="509" t="s">
        <v>1044</v>
      </c>
      <c r="G3351" s="509">
        <v>1</v>
      </c>
      <c r="H3351" s="509">
        <v>0</v>
      </c>
      <c r="K3351" s="509">
        <v>1</v>
      </c>
    </row>
    <row r="3352" spans="1:11" s="509" customFormat="1">
      <c r="A3352" s="508" t="s">
        <v>563</v>
      </c>
      <c r="B3352" s="509" t="s">
        <v>336</v>
      </c>
      <c r="C3352" s="509" t="s">
        <v>1045</v>
      </c>
      <c r="K3352" s="509">
        <v>0</v>
      </c>
    </row>
    <row r="3353" spans="1:11" s="509" customFormat="1">
      <c r="A3353" s="508" t="s">
        <v>563</v>
      </c>
      <c r="B3353" s="509" t="s">
        <v>336</v>
      </c>
      <c r="C3353" s="509">
        <v>70</v>
      </c>
      <c r="G3353" s="509">
        <v>0</v>
      </c>
      <c r="H3353" s="509">
        <v>0</v>
      </c>
      <c r="K3353" s="509">
        <v>0</v>
      </c>
    </row>
    <row r="3354" spans="1:11" s="509" customFormat="1">
      <c r="A3354" s="508" t="s">
        <v>563</v>
      </c>
      <c r="B3354" s="509" t="s">
        <v>336</v>
      </c>
      <c r="C3354" s="509" t="s">
        <v>1046</v>
      </c>
      <c r="D3354" s="509">
        <v>0</v>
      </c>
      <c r="G3354" s="509">
        <v>2</v>
      </c>
      <c r="H3354" s="509">
        <v>0</v>
      </c>
      <c r="K3354" s="509">
        <v>2</v>
      </c>
    </row>
    <row r="3355" spans="1:11" s="509" customFormat="1">
      <c r="A3355" s="508" t="s">
        <v>563</v>
      </c>
      <c r="B3355" s="509" t="s">
        <v>336</v>
      </c>
      <c r="C3355" s="509">
        <v>71</v>
      </c>
      <c r="D3355" s="509">
        <v>0</v>
      </c>
      <c r="G3355" s="509">
        <v>54</v>
      </c>
      <c r="H3355" s="509">
        <v>0</v>
      </c>
      <c r="K3355" s="509">
        <v>54</v>
      </c>
    </row>
    <row r="3356" spans="1:11" s="509" customFormat="1">
      <c r="A3356" s="508" t="s">
        <v>563</v>
      </c>
      <c r="B3356" s="509" t="s">
        <v>336</v>
      </c>
      <c r="C3356" s="509" t="s">
        <v>1047</v>
      </c>
      <c r="D3356" s="509">
        <v>2</v>
      </c>
      <c r="E3356" s="509">
        <v>2</v>
      </c>
      <c r="G3356" s="509">
        <v>14</v>
      </c>
      <c r="H3356" s="509">
        <v>10</v>
      </c>
      <c r="K3356" s="509">
        <v>16</v>
      </c>
    </row>
    <row r="3357" spans="1:11" s="509" customFormat="1">
      <c r="A3357" s="508" t="s">
        <v>563</v>
      </c>
      <c r="B3357" s="509" t="s">
        <v>336</v>
      </c>
      <c r="C3357" s="509" t="s">
        <v>1048</v>
      </c>
      <c r="D3357" s="509">
        <v>0</v>
      </c>
      <c r="G3357" s="509">
        <v>2</v>
      </c>
      <c r="H3357" s="509">
        <v>0</v>
      </c>
      <c r="K3357" s="509">
        <v>2</v>
      </c>
    </row>
    <row r="3358" spans="1:11" s="509" customFormat="1">
      <c r="A3358" s="508" t="s">
        <v>563</v>
      </c>
      <c r="B3358" s="509" t="s">
        <v>336</v>
      </c>
      <c r="C3358" s="509" t="s">
        <v>1049</v>
      </c>
      <c r="G3358" s="509">
        <v>0</v>
      </c>
      <c r="H3358" s="509">
        <v>0</v>
      </c>
      <c r="K3358" s="509">
        <v>0</v>
      </c>
    </row>
    <row r="3359" spans="1:11" s="509" customFormat="1">
      <c r="A3359" s="508" t="s">
        <v>563</v>
      </c>
      <c r="B3359" s="509" t="s">
        <v>336</v>
      </c>
      <c r="C3359" s="509" t="s">
        <v>1050</v>
      </c>
      <c r="D3359" s="509">
        <v>0</v>
      </c>
      <c r="G3359" s="509">
        <v>10</v>
      </c>
      <c r="H3359" s="509">
        <v>10</v>
      </c>
      <c r="K3359" s="509">
        <v>10</v>
      </c>
    </row>
    <row r="3360" spans="1:11" s="509" customFormat="1">
      <c r="A3360" s="508" t="s">
        <v>563</v>
      </c>
      <c r="B3360" s="509" t="s">
        <v>336</v>
      </c>
      <c r="C3360" s="509" t="s">
        <v>1051</v>
      </c>
      <c r="D3360" s="509">
        <v>0</v>
      </c>
      <c r="G3360" s="509">
        <v>1</v>
      </c>
      <c r="H3360" s="509">
        <v>1</v>
      </c>
      <c r="K3360" s="509">
        <v>1</v>
      </c>
    </row>
    <row r="3361" spans="1:11" s="509" customFormat="1">
      <c r="A3361" s="508" t="s">
        <v>563</v>
      </c>
      <c r="B3361" s="509" t="s">
        <v>336</v>
      </c>
      <c r="C3361" s="509">
        <v>72</v>
      </c>
      <c r="D3361" s="509">
        <v>9</v>
      </c>
      <c r="E3361" s="509">
        <v>0</v>
      </c>
      <c r="G3361" s="509">
        <v>6</v>
      </c>
      <c r="H3361" s="509">
        <v>0</v>
      </c>
      <c r="K3361" s="509">
        <v>15</v>
      </c>
    </row>
    <row r="3362" spans="1:11" s="509" customFormat="1">
      <c r="A3362" s="508" t="s">
        <v>563</v>
      </c>
      <c r="B3362" s="509" t="s">
        <v>336</v>
      </c>
      <c r="C3362" s="509">
        <v>73</v>
      </c>
      <c r="D3362" s="509">
        <v>1</v>
      </c>
      <c r="E3362" s="509">
        <v>0</v>
      </c>
      <c r="G3362" s="509">
        <v>0</v>
      </c>
      <c r="H3362" s="509">
        <v>0</v>
      </c>
      <c r="K3362" s="509">
        <v>1</v>
      </c>
    </row>
    <row r="3363" spans="1:11" s="509" customFormat="1">
      <c r="A3363" s="508" t="s">
        <v>563</v>
      </c>
      <c r="B3363" s="509" t="s">
        <v>336</v>
      </c>
      <c r="C3363" s="509">
        <v>74</v>
      </c>
      <c r="D3363" s="509">
        <v>0</v>
      </c>
      <c r="G3363" s="509">
        <v>1</v>
      </c>
      <c r="H3363" s="509">
        <v>0</v>
      </c>
      <c r="K3363" s="509">
        <v>1</v>
      </c>
    </row>
    <row r="3364" spans="1:11" s="509" customFormat="1">
      <c r="A3364" s="508" t="s">
        <v>563</v>
      </c>
      <c r="B3364" s="509" t="s">
        <v>336</v>
      </c>
      <c r="C3364" s="509" t="s">
        <v>4570</v>
      </c>
      <c r="D3364" s="509">
        <v>6</v>
      </c>
      <c r="E3364" s="509">
        <v>0</v>
      </c>
      <c r="G3364" s="509">
        <v>27</v>
      </c>
      <c r="H3364" s="509">
        <v>0</v>
      </c>
      <c r="K3364" s="509">
        <v>33</v>
      </c>
    </row>
    <row r="3365" spans="1:11" s="509" customFormat="1">
      <c r="A3365" s="508" t="s">
        <v>563</v>
      </c>
      <c r="B3365" s="509" t="s">
        <v>336</v>
      </c>
      <c r="C3365" s="509" t="s">
        <v>4571</v>
      </c>
      <c r="D3365" s="509">
        <v>34</v>
      </c>
      <c r="E3365" s="509">
        <v>5</v>
      </c>
      <c r="F3365" s="509">
        <v>0</v>
      </c>
      <c r="G3365" s="509">
        <v>276</v>
      </c>
      <c r="H3365" s="509">
        <v>58</v>
      </c>
      <c r="I3365" s="509">
        <v>0</v>
      </c>
      <c r="J3365" s="509">
        <v>1</v>
      </c>
      <c r="K3365" s="509">
        <v>310</v>
      </c>
    </row>
    <row r="3366" spans="1:11" s="509" customFormat="1">
      <c r="A3366" s="508" t="s">
        <v>564</v>
      </c>
      <c r="B3366" s="509" t="s">
        <v>337</v>
      </c>
      <c r="C3366" s="509">
        <v>1</v>
      </c>
      <c r="K3366" s="509">
        <v>0</v>
      </c>
    </row>
    <row r="3367" spans="1:11" s="509" customFormat="1">
      <c r="A3367" s="508" t="s">
        <v>564</v>
      </c>
      <c r="B3367" s="509" t="s">
        <v>337</v>
      </c>
      <c r="C3367" s="509" t="s">
        <v>1023</v>
      </c>
      <c r="G3367" s="509">
        <v>39</v>
      </c>
      <c r="H3367" s="509">
        <v>1</v>
      </c>
      <c r="K3367" s="509">
        <v>39</v>
      </c>
    </row>
    <row r="3368" spans="1:11" s="509" customFormat="1">
      <c r="A3368" s="508" t="s">
        <v>564</v>
      </c>
      <c r="B3368" s="509" t="s">
        <v>337</v>
      </c>
      <c r="C3368" s="509">
        <v>2</v>
      </c>
      <c r="D3368" s="509">
        <v>2</v>
      </c>
      <c r="G3368" s="509">
        <v>3</v>
      </c>
      <c r="K3368" s="509">
        <v>5</v>
      </c>
    </row>
    <row r="3369" spans="1:11" s="509" customFormat="1">
      <c r="A3369" s="508" t="s">
        <v>564</v>
      </c>
      <c r="B3369" s="509" t="s">
        <v>337</v>
      </c>
      <c r="C3369" s="509">
        <v>3</v>
      </c>
      <c r="D3369" s="509">
        <v>1</v>
      </c>
      <c r="K3369" s="509">
        <v>1</v>
      </c>
    </row>
    <row r="3370" spans="1:11" s="509" customFormat="1">
      <c r="A3370" s="508" t="s">
        <v>564</v>
      </c>
      <c r="B3370" s="509" t="s">
        <v>337</v>
      </c>
      <c r="C3370" s="509">
        <v>4</v>
      </c>
      <c r="D3370" s="509">
        <v>1</v>
      </c>
      <c r="G3370" s="509">
        <v>1</v>
      </c>
      <c r="K3370" s="509">
        <v>2</v>
      </c>
    </row>
    <row r="3371" spans="1:11" s="509" customFormat="1">
      <c r="A3371" s="508" t="s">
        <v>564</v>
      </c>
      <c r="B3371" s="509" t="s">
        <v>337</v>
      </c>
      <c r="C3371" s="509">
        <v>5</v>
      </c>
      <c r="D3371" s="509">
        <v>2</v>
      </c>
      <c r="G3371" s="509">
        <v>3</v>
      </c>
      <c r="K3371" s="509">
        <v>5</v>
      </c>
    </row>
    <row r="3372" spans="1:11" s="509" customFormat="1">
      <c r="A3372" s="508" t="s">
        <v>564</v>
      </c>
      <c r="B3372" s="509" t="s">
        <v>337</v>
      </c>
      <c r="C3372" s="509">
        <v>6</v>
      </c>
      <c r="K3372" s="509">
        <v>0</v>
      </c>
    </row>
    <row r="3373" spans="1:11" s="509" customFormat="1">
      <c r="A3373" s="508" t="s">
        <v>564</v>
      </c>
      <c r="B3373" s="509" t="s">
        <v>337</v>
      </c>
      <c r="C3373" s="509">
        <v>7</v>
      </c>
      <c r="K3373" s="509">
        <v>0</v>
      </c>
    </row>
    <row r="3374" spans="1:11" s="509" customFormat="1">
      <c r="A3374" s="508" t="s">
        <v>564</v>
      </c>
      <c r="B3374" s="509" t="s">
        <v>337</v>
      </c>
      <c r="C3374" s="509">
        <v>8</v>
      </c>
      <c r="D3374" s="509">
        <v>1</v>
      </c>
      <c r="K3374" s="509">
        <v>1</v>
      </c>
    </row>
    <row r="3375" spans="1:11" s="509" customFormat="1">
      <c r="A3375" s="508" t="s">
        <v>564</v>
      </c>
      <c r="B3375" s="509" t="s">
        <v>337</v>
      </c>
      <c r="C3375" s="509">
        <v>9</v>
      </c>
      <c r="G3375" s="509">
        <v>3</v>
      </c>
      <c r="K3375" s="509">
        <v>3</v>
      </c>
    </row>
    <row r="3376" spans="1:11" s="509" customFormat="1">
      <c r="A3376" s="508" t="s">
        <v>564</v>
      </c>
      <c r="B3376" s="509" t="s">
        <v>337</v>
      </c>
      <c r="C3376" s="509">
        <v>10</v>
      </c>
      <c r="D3376" s="509">
        <v>1</v>
      </c>
      <c r="G3376" s="509">
        <v>3</v>
      </c>
      <c r="K3376" s="509">
        <v>4</v>
      </c>
    </row>
    <row r="3377" spans="1:11" s="509" customFormat="1">
      <c r="A3377" s="508" t="s">
        <v>564</v>
      </c>
      <c r="B3377" s="509" t="s">
        <v>337</v>
      </c>
      <c r="C3377" s="509">
        <v>11</v>
      </c>
      <c r="G3377" s="509">
        <v>2</v>
      </c>
      <c r="K3377" s="509">
        <v>2</v>
      </c>
    </row>
    <row r="3378" spans="1:11" s="509" customFormat="1">
      <c r="A3378" s="508" t="s">
        <v>564</v>
      </c>
      <c r="B3378" s="509" t="s">
        <v>337</v>
      </c>
      <c r="C3378" s="509">
        <v>12</v>
      </c>
      <c r="D3378" s="509">
        <v>2</v>
      </c>
      <c r="K3378" s="509">
        <v>2</v>
      </c>
    </row>
    <row r="3379" spans="1:11" s="509" customFormat="1">
      <c r="A3379" s="508" t="s">
        <v>564</v>
      </c>
      <c r="B3379" s="509" t="s">
        <v>337</v>
      </c>
      <c r="C3379" s="509">
        <v>13</v>
      </c>
      <c r="K3379" s="509">
        <v>0</v>
      </c>
    </row>
    <row r="3380" spans="1:11" s="509" customFormat="1">
      <c r="A3380" s="508" t="s">
        <v>564</v>
      </c>
      <c r="B3380" s="509" t="s">
        <v>337</v>
      </c>
      <c r="C3380" s="509">
        <v>14</v>
      </c>
      <c r="K3380" s="509">
        <v>0</v>
      </c>
    </row>
    <row r="3381" spans="1:11" s="509" customFormat="1">
      <c r="A3381" s="508" t="s">
        <v>564</v>
      </c>
      <c r="B3381" s="509" t="s">
        <v>337</v>
      </c>
      <c r="C3381" s="509">
        <v>15</v>
      </c>
      <c r="K3381" s="509">
        <v>0</v>
      </c>
    </row>
    <row r="3382" spans="1:11" s="509" customFormat="1">
      <c r="A3382" s="508" t="s">
        <v>564</v>
      </c>
      <c r="B3382" s="509" t="s">
        <v>337</v>
      </c>
      <c r="C3382" s="509">
        <v>16</v>
      </c>
      <c r="G3382" s="509">
        <v>2</v>
      </c>
      <c r="K3382" s="509">
        <v>2</v>
      </c>
    </row>
    <row r="3383" spans="1:11" s="509" customFormat="1">
      <c r="A3383" s="508" t="s">
        <v>564</v>
      </c>
      <c r="B3383" s="509" t="s">
        <v>337</v>
      </c>
      <c r="C3383" s="509">
        <v>17</v>
      </c>
      <c r="G3383" s="509">
        <v>15</v>
      </c>
      <c r="K3383" s="509">
        <v>15</v>
      </c>
    </row>
    <row r="3384" spans="1:11" s="509" customFormat="1">
      <c r="A3384" s="508" t="s">
        <v>564</v>
      </c>
      <c r="B3384" s="509" t="s">
        <v>337</v>
      </c>
      <c r="C3384" s="509">
        <v>18</v>
      </c>
      <c r="K3384" s="509">
        <v>0</v>
      </c>
    </row>
    <row r="3385" spans="1:11" s="509" customFormat="1">
      <c r="A3385" s="508" t="s">
        <v>564</v>
      </c>
      <c r="B3385" s="509" t="s">
        <v>337</v>
      </c>
      <c r="C3385" s="509" t="s">
        <v>1024</v>
      </c>
      <c r="D3385" s="509">
        <v>1</v>
      </c>
      <c r="K3385" s="509">
        <v>1</v>
      </c>
    </row>
    <row r="3386" spans="1:11" s="509" customFormat="1">
      <c r="A3386" s="508" t="s">
        <v>564</v>
      </c>
      <c r="B3386" s="509" t="s">
        <v>337</v>
      </c>
      <c r="C3386" s="509" t="s">
        <v>1025</v>
      </c>
      <c r="K3386" s="509">
        <v>0</v>
      </c>
    </row>
    <row r="3387" spans="1:11" s="509" customFormat="1">
      <c r="A3387" s="508" t="s">
        <v>564</v>
      </c>
      <c r="B3387" s="509" t="s">
        <v>337</v>
      </c>
      <c r="C3387" s="509">
        <v>19</v>
      </c>
      <c r="G3387" s="509">
        <v>9</v>
      </c>
      <c r="K3387" s="509">
        <v>9</v>
      </c>
    </row>
    <row r="3388" spans="1:11" s="509" customFormat="1">
      <c r="A3388" s="508" t="s">
        <v>564</v>
      </c>
      <c r="B3388" s="509" t="s">
        <v>337</v>
      </c>
      <c r="C3388" s="509">
        <v>20</v>
      </c>
      <c r="K3388" s="509">
        <v>0</v>
      </c>
    </row>
    <row r="3389" spans="1:11" s="509" customFormat="1">
      <c r="A3389" s="508" t="s">
        <v>564</v>
      </c>
      <c r="B3389" s="509" t="s">
        <v>337</v>
      </c>
      <c r="C3389" s="509">
        <v>21</v>
      </c>
      <c r="K3389" s="509">
        <v>0</v>
      </c>
    </row>
    <row r="3390" spans="1:11" s="509" customFormat="1">
      <c r="A3390" s="508" t="s">
        <v>564</v>
      </c>
      <c r="B3390" s="509" t="s">
        <v>337</v>
      </c>
      <c r="C3390" s="509" t="s">
        <v>1026</v>
      </c>
      <c r="K3390" s="509">
        <v>0</v>
      </c>
    </row>
    <row r="3391" spans="1:11" s="509" customFormat="1">
      <c r="A3391" s="508" t="s">
        <v>564</v>
      </c>
      <c r="B3391" s="509" t="s">
        <v>337</v>
      </c>
      <c r="C3391" s="509" t="s">
        <v>1027</v>
      </c>
      <c r="K3391" s="509">
        <v>0</v>
      </c>
    </row>
    <row r="3392" spans="1:11" s="509" customFormat="1">
      <c r="A3392" s="508" t="s">
        <v>564</v>
      </c>
      <c r="B3392" s="509" t="s">
        <v>337</v>
      </c>
      <c r="C3392" s="509" t="s">
        <v>1028</v>
      </c>
      <c r="K3392" s="509">
        <v>0</v>
      </c>
    </row>
    <row r="3393" spans="1:11" s="509" customFormat="1">
      <c r="A3393" s="508" t="s">
        <v>564</v>
      </c>
      <c r="B3393" s="509" t="s">
        <v>337</v>
      </c>
      <c r="C3393" s="509">
        <v>22</v>
      </c>
      <c r="K3393" s="509">
        <v>0</v>
      </c>
    </row>
    <row r="3394" spans="1:11" s="509" customFormat="1">
      <c r="A3394" s="508" t="s">
        <v>564</v>
      </c>
      <c r="B3394" s="509" t="s">
        <v>337</v>
      </c>
      <c r="C3394" s="509">
        <v>23</v>
      </c>
      <c r="D3394" s="509">
        <v>1</v>
      </c>
      <c r="K3394" s="509">
        <v>1</v>
      </c>
    </row>
    <row r="3395" spans="1:11" s="509" customFormat="1">
      <c r="A3395" s="508" t="s">
        <v>564</v>
      </c>
      <c r="B3395" s="509" t="s">
        <v>337</v>
      </c>
      <c r="C3395" s="509" t="s">
        <v>1029</v>
      </c>
      <c r="G3395" s="509">
        <v>1</v>
      </c>
      <c r="K3395" s="509">
        <v>1</v>
      </c>
    </row>
    <row r="3396" spans="1:11" s="509" customFormat="1">
      <c r="A3396" s="508" t="s">
        <v>564</v>
      </c>
      <c r="B3396" s="509" t="s">
        <v>337</v>
      </c>
      <c r="C3396" s="509">
        <v>24</v>
      </c>
      <c r="K3396" s="509">
        <v>0</v>
      </c>
    </row>
    <row r="3397" spans="1:11" s="509" customFormat="1">
      <c r="A3397" s="508" t="s">
        <v>564</v>
      </c>
      <c r="B3397" s="509" t="s">
        <v>337</v>
      </c>
      <c r="C3397" s="509">
        <v>25</v>
      </c>
    </row>
    <row r="3398" spans="1:11" s="509" customFormat="1">
      <c r="A3398" s="508" t="s">
        <v>564</v>
      </c>
      <c r="B3398" s="509" t="s">
        <v>337</v>
      </c>
      <c r="C3398" s="509">
        <v>26</v>
      </c>
      <c r="K3398" s="509">
        <v>0</v>
      </c>
    </row>
    <row r="3399" spans="1:11" s="509" customFormat="1">
      <c r="A3399" s="508" t="s">
        <v>564</v>
      </c>
      <c r="B3399" s="509" t="s">
        <v>337</v>
      </c>
      <c r="C3399" s="509">
        <v>27</v>
      </c>
      <c r="G3399" s="509">
        <v>2</v>
      </c>
      <c r="H3399" s="509">
        <v>2</v>
      </c>
      <c r="K3399" s="509">
        <v>2</v>
      </c>
    </row>
    <row r="3400" spans="1:11" s="509" customFormat="1">
      <c r="A3400" s="508" t="s">
        <v>564</v>
      </c>
      <c r="B3400" s="509" t="s">
        <v>337</v>
      </c>
      <c r="C3400" s="509">
        <v>28</v>
      </c>
      <c r="K3400" s="509">
        <v>0</v>
      </c>
    </row>
    <row r="3401" spans="1:11" s="509" customFormat="1">
      <c r="A3401" s="508" t="s">
        <v>564</v>
      </c>
      <c r="B3401" s="509" t="s">
        <v>337</v>
      </c>
      <c r="C3401" s="509">
        <v>29</v>
      </c>
      <c r="K3401" s="509">
        <v>0</v>
      </c>
    </row>
    <row r="3402" spans="1:11" s="509" customFormat="1">
      <c r="A3402" s="508" t="s">
        <v>564</v>
      </c>
      <c r="B3402" s="509" t="s">
        <v>337</v>
      </c>
      <c r="C3402" s="509">
        <v>30</v>
      </c>
      <c r="K3402" s="509">
        <v>0</v>
      </c>
    </row>
    <row r="3403" spans="1:11" s="509" customFormat="1">
      <c r="A3403" s="508" t="s">
        <v>564</v>
      </c>
      <c r="B3403" s="509" t="s">
        <v>337</v>
      </c>
      <c r="C3403" s="509">
        <v>31</v>
      </c>
      <c r="K3403" s="509">
        <v>0</v>
      </c>
    </row>
    <row r="3404" spans="1:11" s="509" customFormat="1">
      <c r="A3404" s="508" t="s">
        <v>564</v>
      </c>
      <c r="B3404" s="509" t="s">
        <v>337</v>
      </c>
      <c r="C3404" s="509">
        <v>32</v>
      </c>
      <c r="K3404" s="509">
        <v>0</v>
      </c>
    </row>
    <row r="3405" spans="1:11" s="509" customFormat="1">
      <c r="A3405" s="508" t="s">
        <v>564</v>
      </c>
      <c r="B3405" s="509" t="s">
        <v>337</v>
      </c>
      <c r="C3405" s="509">
        <v>33</v>
      </c>
      <c r="K3405" s="509">
        <v>0</v>
      </c>
    </row>
    <row r="3406" spans="1:11" s="509" customFormat="1">
      <c r="A3406" s="508" t="s">
        <v>564</v>
      </c>
      <c r="B3406" s="509" t="s">
        <v>337</v>
      </c>
      <c r="C3406" s="509">
        <v>34</v>
      </c>
      <c r="K3406" s="509">
        <v>0</v>
      </c>
    </row>
    <row r="3407" spans="1:11" s="509" customFormat="1">
      <c r="A3407" s="508" t="s">
        <v>564</v>
      </c>
      <c r="B3407" s="509" t="s">
        <v>337</v>
      </c>
      <c r="C3407" s="509">
        <v>35</v>
      </c>
      <c r="K3407" s="509">
        <v>0</v>
      </c>
    </row>
    <row r="3408" spans="1:11" s="509" customFormat="1">
      <c r="A3408" s="508" t="s">
        <v>564</v>
      </c>
      <c r="B3408" s="509" t="s">
        <v>337</v>
      </c>
      <c r="C3408" s="509">
        <v>36</v>
      </c>
      <c r="K3408" s="509">
        <v>0</v>
      </c>
    </row>
    <row r="3409" spans="1:11" s="509" customFormat="1">
      <c r="A3409" s="508" t="s">
        <v>564</v>
      </c>
      <c r="B3409" s="509" t="s">
        <v>337</v>
      </c>
      <c r="C3409" s="509">
        <v>37</v>
      </c>
      <c r="K3409" s="509">
        <v>0</v>
      </c>
    </row>
    <row r="3410" spans="1:11" s="509" customFormat="1">
      <c r="A3410" s="508" t="s">
        <v>564</v>
      </c>
      <c r="B3410" s="509" t="s">
        <v>337</v>
      </c>
      <c r="C3410" s="509">
        <v>38</v>
      </c>
      <c r="K3410" s="509">
        <v>0</v>
      </c>
    </row>
    <row r="3411" spans="1:11" s="509" customFormat="1">
      <c r="A3411" s="508" t="s">
        <v>564</v>
      </c>
      <c r="B3411" s="509" t="s">
        <v>337</v>
      </c>
      <c r="C3411" s="509" t="s">
        <v>1030</v>
      </c>
      <c r="K3411" s="509">
        <v>0</v>
      </c>
    </row>
    <row r="3412" spans="1:11" s="509" customFormat="1">
      <c r="A3412" s="508" t="s">
        <v>564</v>
      </c>
      <c r="B3412" s="509" t="s">
        <v>337</v>
      </c>
      <c r="C3412" s="509">
        <v>39</v>
      </c>
      <c r="K3412" s="509">
        <v>0</v>
      </c>
    </row>
    <row r="3413" spans="1:11" s="509" customFormat="1">
      <c r="A3413" s="508" t="s">
        <v>564</v>
      </c>
      <c r="B3413" s="509" t="s">
        <v>337</v>
      </c>
      <c r="C3413" s="509">
        <v>40</v>
      </c>
      <c r="K3413" s="509">
        <v>0</v>
      </c>
    </row>
    <row r="3414" spans="1:11" s="509" customFormat="1">
      <c r="A3414" s="508" t="s">
        <v>564</v>
      </c>
      <c r="B3414" s="509" t="s">
        <v>337</v>
      </c>
      <c r="C3414" s="509">
        <v>41</v>
      </c>
      <c r="K3414" s="509">
        <v>0</v>
      </c>
    </row>
    <row r="3415" spans="1:11" s="509" customFormat="1">
      <c r="A3415" s="508" t="s">
        <v>564</v>
      </c>
      <c r="B3415" s="509" t="s">
        <v>337</v>
      </c>
      <c r="C3415" s="509">
        <v>42</v>
      </c>
      <c r="K3415" s="509">
        <v>0</v>
      </c>
    </row>
    <row r="3416" spans="1:11" s="509" customFormat="1">
      <c r="A3416" s="508" t="s">
        <v>564</v>
      </c>
      <c r="B3416" s="509" t="s">
        <v>337</v>
      </c>
      <c r="C3416" s="509">
        <v>43</v>
      </c>
      <c r="K3416" s="509">
        <v>0</v>
      </c>
    </row>
    <row r="3417" spans="1:11" s="509" customFormat="1">
      <c r="A3417" s="508" t="s">
        <v>564</v>
      </c>
      <c r="B3417" s="509" t="s">
        <v>337</v>
      </c>
      <c r="C3417" s="509">
        <v>44</v>
      </c>
      <c r="K3417" s="509">
        <v>0</v>
      </c>
    </row>
    <row r="3418" spans="1:11" s="509" customFormat="1">
      <c r="A3418" s="508" t="s">
        <v>564</v>
      </c>
      <c r="B3418" s="509" t="s">
        <v>337</v>
      </c>
      <c r="C3418" s="509">
        <v>45</v>
      </c>
      <c r="K3418" s="509">
        <v>0</v>
      </c>
    </row>
    <row r="3419" spans="1:11" s="509" customFormat="1">
      <c r="A3419" s="508" t="s">
        <v>564</v>
      </c>
      <c r="B3419" s="509" t="s">
        <v>337</v>
      </c>
      <c r="C3419" s="509">
        <v>46</v>
      </c>
      <c r="G3419" s="509">
        <v>1</v>
      </c>
      <c r="K3419" s="509">
        <v>1</v>
      </c>
    </row>
    <row r="3420" spans="1:11" s="509" customFormat="1">
      <c r="A3420" s="508" t="s">
        <v>564</v>
      </c>
      <c r="B3420" s="509" t="s">
        <v>337</v>
      </c>
      <c r="C3420" s="509">
        <v>47</v>
      </c>
      <c r="D3420" s="509">
        <v>1</v>
      </c>
      <c r="G3420" s="509">
        <v>2</v>
      </c>
      <c r="H3420" s="509">
        <v>1</v>
      </c>
      <c r="K3420" s="509">
        <v>3</v>
      </c>
    </row>
    <row r="3421" spans="1:11" s="509" customFormat="1">
      <c r="A3421" s="508" t="s">
        <v>564</v>
      </c>
      <c r="B3421" s="509" t="s">
        <v>337</v>
      </c>
      <c r="C3421" s="509">
        <v>48</v>
      </c>
      <c r="K3421" s="509">
        <v>0</v>
      </c>
    </row>
    <row r="3422" spans="1:11" s="509" customFormat="1">
      <c r="A3422" s="508" t="s">
        <v>564</v>
      </c>
      <c r="B3422" s="509" t="s">
        <v>337</v>
      </c>
      <c r="C3422" s="509">
        <v>49</v>
      </c>
      <c r="K3422" s="509">
        <v>0</v>
      </c>
    </row>
    <row r="3423" spans="1:11" s="509" customFormat="1">
      <c r="A3423" s="508" t="s">
        <v>564</v>
      </c>
      <c r="B3423" s="509" t="s">
        <v>337</v>
      </c>
      <c r="C3423" s="509">
        <v>50</v>
      </c>
      <c r="K3423" s="509">
        <v>0</v>
      </c>
    </row>
    <row r="3424" spans="1:11" s="509" customFormat="1">
      <c r="A3424" s="508" t="s">
        <v>564</v>
      </c>
      <c r="B3424" s="509" t="s">
        <v>337</v>
      </c>
      <c r="C3424" s="509">
        <v>51</v>
      </c>
      <c r="K3424" s="509">
        <v>0</v>
      </c>
    </row>
    <row r="3425" spans="1:11" s="509" customFormat="1">
      <c r="A3425" s="508" t="s">
        <v>564</v>
      </c>
      <c r="B3425" s="509" t="s">
        <v>337</v>
      </c>
      <c r="C3425" s="509" t="s">
        <v>1031</v>
      </c>
      <c r="K3425" s="509">
        <v>0</v>
      </c>
    </row>
    <row r="3426" spans="1:11" s="509" customFormat="1">
      <c r="A3426" s="508" t="s">
        <v>564</v>
      </c>
      <c r="B3426" s="509" t="s">
        <v>337</v>
      </c>
      <c r="C3426" s="509" t="s">
        <v>1032</v>
      </c>
      <c r="K3426" s="509">
        <v>0</v>
      </c>
    </row>
    <row r="3427" spans="1:11" s="509" customFormat="1">
      <c r="A3427" s="508" t="s">
        <v>564</v>
      </c>
      <c r="B3427" s="509" t="s">
        <v>337</v>
      </c>
      <c r="C3427" s="509">
        <v>52</v>
      </c>
      <c r="K3427" s="509">
        <v>0</v>
      </c>
    </row>
    <row r="3428" spans="1:11" s="509" customFormat="1">
      <c r="A3428" s="508" t="s">
        <v>564</v>
      </c>
      <c r="B3428" s="509" t="s">
        <v>337</v>
      </c>
      <c r="C3428" s="509">
        <v>53</v>
      </c>
      <c r="K3428" s="509">
        <v>0</v>
      </c>
    </row>
    <row r="3429" spans="1:11" s="509" customFormat="1">
      <c r="A3429" s="508" t="s">
        <v>564</v>
      </c>
      <c r="B3429" s="509" t="s">
        <v>337</v>
      </c>
      <c r="C3429" s="509">
        <v>54</v>
      </c>
      <c r="D3429" s="509">
        <v>2</v>
      </c>
      <c r="E3429" s="509">
        <v>1</v>
      </c>
      <c r="G3429" s="509">
        <v>5</v>
      </c>
      <c r="K3429" s="509">
        <v>7</v>
      </c>
    </row>
    <row r="3430" spans="1:11" s="509" customFormat="1">
      <c r="A3430" s="508" t="s">
        <v>564</v>
      </c>
      <c r="B3430" s="509" t="s">
        <v>337</v>
      </c>
      <c r="C3430" s="509">
        <v>55</v>
      </c>
      <c r="G3430" s="509">
        <v>5</v>
      </c>
      <c r="K3430" s="509">
        <v>5</v>
      </c>
    </row>
    <row r="3431" spans="1:11" s="509" customFormat="1">
      <c r="A3431" s="508" t="s">
        <v>564</v>
      </c>
      <c r="B3431" s="509" t="s">
        <v>337</v>
      </c>
      <c r="C3431" s="509">
        <v>56</v>
      </c>
      <c r="G3431" s="509">
        <v>2</v>
      </c>
      <c r="H3431" s="509">
        <v>1</v>
      </c>
      <c r="K3431" s="509">
        <v>2</v>
      </c>
    </row>
    <row r="3432" spans="1:11" s="509" customFormat="1">
      <c r="A3432" s="508" t="s">
        <v>564</v>
      </c>
      <c r="B3432" s="509" t="s">
        <v>337</v>
      </c>
      <c r="C3432" s="509">
        <v>57</v>
      </c>
      <c r="K3432" s="509">
        <v>0</v>
      </c>
    </row>
    <row r="3433" spans="1:11" s="509" customFormat="1">
      <c r="A3433" s="508" t="s">
        <v>564</v>
      </c>
      <c r="B3433" s="509" t="s">
        <v>337</v>
      </c>
      <c r="C3433" s="509">
        <v>58</v>
      </c>
      <c r="K3433" s="509">
        <v>0</v>
      </c>
    </row>
    <row r="3434" spans="1:11" s="509" customFormat="1">
      <c r="A3434" s="508" t="s">
        <v>564</v>
      </c>
      <c r="B3434" s="509" t="s">
        <v>337</v>
      </c>
      <c r="C3434" s="509">
        <v>59</v>
      </c>
      <c r="K3434" s="509">
        <v>0</v>
      </c>
    </row>
    <row r="3435" spans="1:11" s="509" customFormat="1">
      <c r="A3435" s="508" t="s">
        <v>564</v>
      </c>
      <c r="B3435" s="509" t="s">
        <v>337</v>
      </c>
      <c r="C3435" s="509">
        <v>60</v>
      </c>
      <c r="G3435" s="509">
        <v>2</v>
      </c>
      <c r="K3435" s="509">
        <v>2</v>
      </c>
    </row>
    <row r="3436" spans="1:11" s="509" customFormat="1">
      <c r="A3436" s="508" t="s">
        <v>564</v>
      </c>
      <c r="B3436" s="509" t="s">
        <v>337</v>
      </c>
      <c r="C3436" s="509">
        <v>61</v>
      </c>
      <c r="K3436" s="509">
        <v>0</v>
      </c>
    </row>
    <row r="3437" spans="1:11" s="509" customFormat="1">
      <c r="A3437" s="508" t="s">
        <v>564</v>
      </c>
      <c r="B3437" s="509" t="s">
        <v>337</v>
      </c>
      <c r="C3437" s="509">
        <v>62</v>
      </c>
      <c r="G3437" s="509">
        <v>1</v>
      </c>
      <c r="K3437" s="509">
        <v>1</v>
      </c>
    </row>
    <row r="3438" spans="1:11" s="509" customFormat="1">
      <c r="A3438" s="508" t="s">
        <v>564</v>
      </c>
      <c r="B3438" s="509" t="s">
        <v>337</v>
      </c>
      <c r="C3438" s="509">
        <v>63</v>
      </c>
      <c r="D3438" s="509">
        <v>2</v>
      </c>
      <c r="E3438" s="509">
        <v>1</v>
      </c>
      <c r="G3438" s="509">
        <v>3</v>
      </c>
      <c r="K3438" s="509">
        <v>5</v>
      </c>
    </row>
    <row r="3439" spans="1:11" s="509" customFormat="1">
      <c r="A3439" s="508" t="s">
        <v>564</v>
      </c>
      <c r="B3439" s="509" t="s">
        <v>337</v>
      </c>
      <c r="C3439" s="509" t="s">
        <v>1033</v>
      </c>
      <c r="K3439" s="509">
        <v>0</v>
      </c>
    </row>
    <row r="3440" spans="1:11" s="509" customFormat="1">
      <c r="A3440" s="508" t="s">
        <v>564</v>
      </c>
      <c r="B3440" s="509" t="s">
        <v>337</v>
      </c>
      <c r="C3440" s="509" t="s">
        <v>1034</v>
      </c>
      <c r="K3440" s="509">
        <v>0</v>
      </c>
    </row>
    <row r="3441" spans="1:11" s="509" customFormat="1">
      <c r="A3441" s="508" t="s">
        <v>564</v>
      </c>
      <c r="B3441" s="509" t="s">
        <v>337</v>
      </c>
      <c r="C3441" s="509">
        <v>64</v>
      </c>
      <c r="K3441" s="509">
        <v>0</v>
      </c>
    </row>
    <row r="3442" spans="1:11" s="509" customFormat="1">
      <c r="A3442" s="508" t="s">
        <v>564</v>
      </c>
      <c r="B3442" s="509" t="s">
        <v>337</v>
      </c>
      <c r="C3442" s="509" t="s">
        <v>1035</v>
      </c>
      <c r="K3442" s="509">
        <v>0</v>
      </c>
    </row>
    <row r="3443" spans="1:11" s="509" customFormat="1">
      <c r="A3443" s="508" t="s">
        <v>564</v>
      </c>
      <c r="B3443" s="509" t="s">
        <v>337</v>
      </c>
      <c r="C3443" s="509">
        <v>65</v>
      </c>
      <c r="D3443" s="509">
        <v>6</v>
      </c>
      <c r="E3443" s="509">
        <v>5</v>
      </c>
      <c r="G3443" s="509">
        <v>12</v>
      </c>
      <c r="H3443" s="509">
        <v>2</v>
      </c>
      <c r="K3443" s="509">
        <v>18</v>
      </c>
    </row>
    <row r="3444" spans="1:11" s="509" customFormat="1">
      <c r="A3444" s="508" t="s">
        <v>564</v>
      </c>
      <c r="B3444" s="509" t="s">
        <v>337</v>
      </c>
      <c r="C3444" s="509">
        <v>66</v>
      </c>
      <c r="D3444" s="509">
        <v>2</v>
      </c>
      <c r="E3444" s="509">
        <v>2</v>
      </c>
      <c r="K3444" s="509">
        <v>2</v>
      </c>
    </row>
    <row r="3445" spans="1:11" s="509" customFormat="1">
      <c r="A3445" s="508" t="s">
        <v>564</v>
      </c>
      <c r="B3445" s="509" t="s">
        <v>337</v>
      </c>
      <c r="C3445" s="509" t="s">
        <v>1036</v>
      </c>
      <c r="K3445" s="509">
        <v>0</v>
      </c>
    </row>
    <row r="3446" spans="1:11" s="509" customFormat="1">
      <c r="A3446" s="508" t="s">
        <v>564</v>
      </c>
      <c r="B3446" s="509" t="s">
        <v>337</v>
      </c>
      <c r="C3446" s="509" t="s">
        <v>1037</v>
      </c>
      <c r="D3446" s="509">
        <v>2</v>
      </c>
      <c r="G3446" s="509">
        <v>33</v>
      </c>
      <c r="K3446" s="509">
        <v>35</v>
      </c>
    </row>
    <row r="3447" spans="1:11" s="509" customFormat="1">
      <c r="A3447" s="508" t="s">
        <v>564</v>
      </c>
      <c r="B3447" s="509" t="s">
        <v>337</v>
      </c>
      <c r="C3447" s="509" t="s">
        <v>1038</v>
      </c>
      <c r="D3447" s="509">
        <v>1</v>
      </c>
      <c r="K3447" s="509">
        <v>1</v>
      </c>
    </row>
    <row r="3448" spans="1:11" s="509" customFormat="1">
      <c r="A3448" s="508" t="s">
        <v>564</v>
      </c>
      <c r="B3448" s="509" t="s">
        <v>337</v>
      </c>
      <c r="C3448" s="509" t="s">
        <v>1039</v>
      </c>
      <c r="K3448" s="509">
        <v>0</v>
      </c>
    </row>
    <row r="3449" spans="1:11" s="509" customFormat="1">
      <c r="A3449" s="508" t="s">
        <v>564</v>
      </c>
      <c r="B3449" s="509" t="s">
        <v>337</v>
      </c>
      <c r="C3449" s="509" t="s">
        <v>1040</v>
      </c>
      <c r="G3449" s="509">
        <v>5</v>
      </c>
      <c r="K3449" s="509">
        <v>5</v>
      </c>
    </row>
    <row r="3450" spans="1:11" s="509" customFormat="1">
      <c r="A3450" s="508" t="s">
        <v>564</v>
      </c>
      <c r="B3450" s="509" t="s">
        <v>337</v>
      </c>
      <c r="C3450" s="509" t="s">
        <v>1041</v>
      </c>
      <c r="K3450" s="509">
        <v>0</v>
      </c>
    </row>
    <row r="3451" spans="1:11" s="509" customFormat="1">
      <c r="A3451" s="508" t="s">
        <v>564</v>
      </c>
      <c r="B3451" s="509" t="s">
        <v>337</v>
      </c>
      <c r="C3451" s="509" t="s">
        <v>1042</v>
      </c>
      <c r="K3451" s="509">
        <v>0</v>
      </c>
    </row>
    <row r="3452" spans="1:11" s="509" customFormat="1">
      <c r="A3452" s="508" t="s">
        <v>564</v>
      </c>
      <c r="B3452" s="509" t="s">
        <v>337</v>
      </c>
      <c r="C3452" s="509">
        <v>67</v>
      </c>
      <c r="D3452" s="509">
        <v>3</v>
      </c>
      <c r="G3452" s="509">
        <v>85</v>
      </c>
      <c r="K3452" s="509">
        <v>88</v>
      </c>
    </row>
    <row r="3453" spans="1:11" s="509" customFormat="1">
      <c r="A3453" s="508" t="s">
        <v>564</v>
      </c>
      <c r="B3453" s="509" t="s">
        <v>337</v>
      </c>
      <c r="C3453" s="509">
        <v>68</v>
      </c>
      <c r="G3453" s="509">
        <v>9</v>
      </c>
      <c r="H3453" s="509">
        <v>2</v>
      </c>
      <c r="K3453" s="509">
        <v>9</v>
      </c>
    </row>
    <row r="3454" spans="1:11" s="509" customFormat="1">
      <c r="A3454" s="508" t="s">
        <v>564</v>
      </c>
      <c r="B3454" s="509" t="s">
        <v>337</v>
      </c>
      <c r="C3454" s="509" t="s">
        <v>1043</v>
      </c>
      <c r="D3454" s="509">
        <v>3</v>
      </c>
      <c r="K3454" s="509">
        <v>3</v>
      </c>
    </row>
    <row r="3455" spans="1:11" s="509" customFormat="1">
      <c r="A3455" s="508" t="s">
        <v>564</v>
      </c>
      <c r="B3455" s="509" t="s">
        <v>337</v>
      </c>
      <c r="C3455" s="509">
        <v>69</v>
      </c>
      <c r="D3455" s="509">
        <v>1</v>
      </c>
      <c r="K3455" s="509">
        <v>1</v>
      </c>
    </row>
    <row r="3456" spans="1:11" s="509" customFormat="1">
      <c r="A3456" s="508" t="s">
        <v>564</v>
      </c>
      <c r="B3456" s="509" t="s">
        <v>337</v>
      </c>
      <c r="C3456" s="509" t="s">
        <v>1044</v>
      </c>
      <c r="K3456" s="509">
        <v>0</v>
      </c>
    </row>
    <row r="3457" spans="1:11" s="509" customFormat="1">
      <c r="A3457" s="508" t="s">
        <v>564</v>
      </c>
      <c r="B3457" s="509" t="s">
        <v>337</v>
      </c>
      <c r="C3457" s="509" t="s">
        <v>1045</v>
      </c>
      <c r="K3457" s="509">
        <v>0</v>
      </c>
    </row>
    <row r="3458" spans="1:11" s="509" customFormat="1">
      <c r="A3458" s="508" t="s">
        <v>564</v>
      </c>
      <c r="B3458" s="509" t="s">
        <v>337</v>
      </c>
      <c r="C3458" s="509">
        <v>70</v>
      </c>
      <c r="K3458" s="509">
        <v>0</v>
      </c>
    </row>
    <row r="3459" spans="1:11" s="509" customFormat="1">
      <c r="A3459" s="508" t="s">
        <v>564</v>
      </c>
      <c r="B3459" s="509" t="s">
        <v>337</v>
      </c>
      <c r="C3459" s="509" t="s">
        <v>1046</v>
      </c>
      <c r="G3459" s="509">
        <v>3</v>
      </c>
      <c r="K3459" s="509">
        <v>3</v>
      </c>
    </row>
    <row r="3460" spans="1:11" s="509" customFormat="1">
      <c r="A3460" s="508" t="s">
        <v>564</v>
      </c>
      <c r="B3460" s="509" t="s">
        <v>337</v>
      </c>
      <c r="C3460" s="509">
        <v>71</v>
      </c>
      <c r="G3460" s="509">
        <v>89</v>
      </c>
      <c r="K3460" s="509">
        <v>89</v>
      </c>
    </row>
    <row r="3461" spans="1:11" s="509" customFormat="1">
      <c r="A3461" s="508" t="s">
        <v>564</v>
      </c>
      <c r="B3461" s="509" t="s">
        <v>337</v>
      </c>
      <c r="C3461" s="509" t="s">
        <v>1047</v>
      </c>
      <c r="D3461" s="509">
        <v>2</v>
      </c>
      <c r="E3461" s="509">
        <v>1</v>
      </c>
      <c r="G3461" s="509">
        <v>11</v>
      </c>
      <c r="H3461" s="509">
        <v>4</v>
      </c>
      <c r="K3461" s="509">
        <v>13</v>
      </c>
    </row>
    <row r="3462" spans="1:11" s="509" customFormat="1">
      <c r="A3462" s="508" t="s">
        <v>564</v>
      </c>
      <c r="B3462" s="509" t="s">
        <v>337</v>
      </c>
      <c r="C3462" s="509" t="s">
        <v>1048</v>
      </c>
      <c r="G3462" s="509">
        <v>3</v>
      </c>
      <c r="K3462" s="509">
        <v>3</v>
      </c>
    </row>
    <row r="3463" spans="1:11" s="509" customFormat="1">
      <c r="A3463" s="508" t="s">
        <v>564</v>
      </c>
      <c r="B3463" s="509" t="s">
        <v>337</v>
      </c>
      <c r="C3463" s="509" t="s">
        <v>1049</v>
      </c>
      <c r="K3463" s="509">
        <v>0</v>
      </c>
    </row>
    <row r="3464" spans="1:11" s="509" customFormat="1">
      <c r="A3464" s="508" t="s">
        <v>564</v>
      </c>
      <c r="B3464" s="509" t="s">
        <v>337</v>
      </c>
      <c r="C3464" s="509" t="s">
        <v>1050</v>
      </c>
      <c r="G3464" s="509">
        <v>1</v>
      </c>
      <c r="H3464" s="509">
        <v>1</v>
      </c>
      <c r="K3464" s="509">
        <v>1</v>
      </c>
    </row>
    <row r="3465" spans="1:11" s="509" customFormat="1">
      <c r="A3465" s="508" t="s">
        <v>564</v>
      </c>
      <c r="B3465" s="509" t="s">
        <v>337</v>
      </c>
      <c r="C3465" s="509" t="s">
        <v>1051</v>
      </c>
      <c r="K3465" s="509">
        <v>0</v>
      </c>
    </row>
    <row r="3466" spans="1:11" s="509" customFormat="1">
      <c r="A3466" s="508" t="s">
        <v>564</v>
      </c>
      <c r="B3466" s="509" t="s">
        <v>337</v>
      </c>
      <c r="C3466" s="509">
        <v>72</v>
      </c>
      <c r="D3466" s="509">
        <v>25</v>
      </c>
      <c r="G3466" s="509">
        <v>5</v>
      </c>
      <c r="K3466" s="509">
        <v>30</v>
      </c>
    </row>
    <row r="3467" spans="1:11" s="509" customFormat="1">
      <c r="A3467" s="508" t="s">
        <v>564</v>
      </c>
      <c r="B3467" s="509" t="s">
        <v>337</v>
      </c>
      <c r="C3467" s="509">
        <v>73</v>
      </c>
      <c r="D3467" s="509">
        <v>1</v>
      </c>
      <c r="K3467" s="509">
        <v>1</v>
      </c>
    </row>
    <row r="3468" spans="1:11" s="509" customFormat="1">
      <c r="A3468" s="508" t="s">
        <v>564</v>
      </c>
      <c r="B3468" s="509" t="s">
        <v>337</v>
      </c>
      <c r="C3468" s="509">
        <v>74</v>
      </c>
      <c r="K3468" s="509">
        <v>0</v>
      </c>
    </row>
    <row r="3469" spans="1:11" s="509" customFormat="1">
      <c r="A3469" s="508" t="s">
        <v>564</v>
      </c>
      <c r="B3469" s="509" t="s">
        <v>337</v>
      </c>
      <c r="C3469" s="509" t="s">
        <v>4570</v>
      </c>
      <c r="D3469" s="509">
        <v>13</v>
      </c>
      <c r="G3469" s="509">
        <v>33</v>
      </c>
      <c r="K3469" s="509">
        <v>46</v>
      </c>
    </row>
    <row r="3470" spans="1:11" s="509" customFormat="1">
      <c r="A3470" s="508" t="s">
        <v>564</v>
      </c>
      <c r="B3470" s="509" t="s">
        <v>337</v>
      </c>
      <c r="C3470" s="509" t="s">
        <v>4571</v>
      </c>
      <c r="D3470" s="509">
        <v>76</v>
      </c>
      <c r="E3470" s="509">
        <v>10</v>
      </c>
      <c r="F3470" s="509">
        <v>0</v>
      </c>
      <c r="G3470" s="509">
        <v>393</v>
      </c>
      <c r="H3470" s="509">
        <v>14</v>
      </c>
      <c r="I3470" s="509">
        <v>0</v>
      </c>
      <c r="K3470" s="509">
        <v>469</v>
      </c>
    </row>
    <row r="3471" spans="1:11" s="509" customFormat="1">
      <c r="A3471" s="508" t="s">
        <v>565</v>
      </c>
      <c r="B3471" s="509" t="s">
        <v>338</v>
      </c>
      <c r="C3471" s="509">
        <v>1</v>
      </c>
      <c r="K3471" s="509">
        <v>0</v>
      </c>
    </row>
    <row r="3472" spans="1:11" s="509" customFormat="1">
      <c r="A3472" s="508" t="s">
        <v>565</v>
      </c>
      <c r="B3472" s="509" t="s">
        <v>338</v>
      </c>
      <c r="C3472" s="509" t="s">
        <v>1023</v>
      </c>
      <c r="K3472" s="509">
        <v>0</v>
      </c>
    </row>
    <row r="3473" spans="1:11" s="509" customFormat="1">
      <c r="A3473" s="508" t="s">
        <v>565</v>
      </c>
      <c r="B3473" s="509" t="s">
        <v>338</v>
      </c>
      <c r="C3473" s="509">
        <v>2</v>
      </c>
      <c r="G3473" s="509">
        <v>3</v>
      </c>
      <c r="K3473" s="509">
        <v>3</v>
      </c>
    </row>
    <row r="3474" spans="1:11" s="509" customFormat="1">
      <c r="A3474" s="508" t="s">
        <v>565</v>
      </c>
      <c r="B3474" s="509" t="s">
        <v>338</v>
      </c>
      <c r="C3474" s="509">
        <v>3</v>
      </c>
      <c r="G3474" s="509">
        <v>2</v>
      </c>
      <c r="K3474" s="509">
        <v>2</v>
      </c>
    </row>
    <row r="3475" spans="1:11" s="509" customFormat="1">
      <c r="A3475" s="508" t="s">
        <v>565</v>
      </c>
      <c r="B3475" s="509" t="s">
        <v>338</v>
      </c>
      <c r="C3475" s="509">
        <v>4</v>
      </c>
      <c r="G3475" s="509">
        <v>2</v>
      </c>
      <c r="K3475" s="509">
        <v>2</v>
      </c>
    </row>
    <row r="3476" spans="1:11" s="509" customFormat="1">
      <c r="A3476" s="508" t="s">
        <v>565</v>
      </c>
      <c r="B3476" s="509" t="s">
        <v>338</v>
      </c>
      <c r="C3476" s="509">
        <v>5</v>
      </c>
      <c r="G3476" s="509">
        <v>1</v>
      </c>
      <c r="K3476" s="509">
        <v>1</v>
      </c>
    </row>
    <row r="3477" spans="1:11" s="509" customFormat="1">
      <c r="A3477" s="508" t="s">
        <v>565</v>
      </c>
      <c r="B3477" s="509" t="s">
        <v>338</v>
      </c>
      <c r="C3477" s="509">
        <v>6</v>
      </c>
      <c r="K3477" s="509">
        <v>0</v>
      </c>
    </row>
    <row r="3478" spans="1:11" s="509" customFormat="1">
      <c r="A3478" s="508" t="s">
        <v>565</v>
      </c>
      <c r="B3478" s="509" t="s">
        <v>338</v>
      </c>
      <c r="C3478" s="509">
        <v>7</v>
      </c>
      <c r="K3478" s="509">
        <v>0</v>
      </c>
    </row>
    <row r="3479" spans="1:11" s="509" customFormat="1">
      <c r="A3479" s="508" t="s">
        <v>565</v>
      </c>
      <c r="B3479" s="509" t="s">
        <v>338</v>
      </c>
      <c r="C3479" s="509">
        <v>8</v>
      </c>
      <c r="G3479" s="509">
        <v>1</v>
      </c>
      <c r="K3479" s="509">
        <v>1</v>
      </c>
    </row>
    <row r="3480" spans="1:11" s="509" customFormat="1">
      <c r="A3480" s="508" t="s">
        <v>565</v>
      </c>
      <c r="B3480" s="509" t="s">
        <v>338</v>
      </c>
      <c r="C3480" s="509">
        <v>9</v>
      </c>
      <c r="K3480" s="509">
        <v>0</v>
      </c>
    </row>
    <row r="3481" spans="1:11" s="509" customFormat="1">
      <c r="A3481" s="508" t="s">
        <v>565</v>
      </c>
      <c r="B3481" s="509" t="s">
        <v>338</v>
      </c>
      <c r="C3481" s="509">
        <v>10</v>
      </c>
      <c r="G3481" s="509">
        <v>1</v>
      </c>
      <c r="K3481" s="509">
        <v>1</v>
      </c>
    </row>
    <row r="3482" spans="1:11" s="509" customFormat="1">
      <c r="A3482" s="508" t="s">
        <v>565</v>
      </c>
      <c r="B3482" s="509" t="s">
        <v>338</v>
      </c>
      <c r="C3482" s="509">
        <v>11</v>
      </c>
      <c r="G3482" s="509">
        <v>0</v>
      </c>
      <c r="K3482" s="509">
        <v>0</v>
      </c>
    </row>
    <row r="3483" spans="1:11" s="509" customFormat="1">
      <c r="A3483" s="508" t="s">
        <v>565</v>
      </c>
      <c r="B3483" s="509" t="s">
        <v>338</v>
      </c>
      <c r="C3483" s="509">
        <v>12</v>
      </c>
      <c r="K3483" s="509">
        <v>0</v>
      </c>
    </row>
    <row r="3484" spans="1:11" s="509" customFormat="1">
      <c r="A3484" s="508" t="s">
        <v>565</v>
      </c>
      <c r="B3484" s="509" t="s">
        <v>338</v>
      </c>
      <c r="C3484" s="509">
        <v>13</v>
      </c>
      <c r="K3484" s="509">
        <v>0</v>
      </c>
    </row>
    <row r="3485" spans="1:11" s="509" customFormat="1">
      <c r="A3485" s="508" t="s">
        <v>565</v>
      </c>
      <c r="B3485" s="509" t="s">
        <v>338</v>
      </c>
      <c r="C3485" s="509">
        <v>14</v>
      </c>
      <c r="K3485" s="509">
        <v>0</v>
      </c>
    </row>
    <row r="3486" spans="1:11" s="509" customFormat="1">
      <c r="A3486" s="508" t="s">
        <v>565</v>
      </c>
      <c r="B3486" s="509" t="s">
        <v>338</v>
      </c>
      <c r="C3486" s="509">
        <v>15</v>
      </c>
      <c r="K3486" s="509">
        <v>0</v>
      </c>
    </row>
    <row r="3487" spans="1:11" s="509" customFormat="1">
      <c r="A3487" s="508" t="s">
        <v>565</v>
      </c>
      <c r="B3487" s="509" t="s">
        <v>338</v>
      </c>
      <c r="C3487" s="509">
        <v>16</v>
      </c>
      <c r="G3487" s="509">
        <v>2</v>
      </c>
      <c r="K3487" s="509">
        <v>2</v>
      </c>
    </row>
    <row r="3488" spans="1:11" s="509" customFormat="1">
      <c r="A3488" s="508" t="s">
        <v>565</v>
      </c>
      <c r="B3488" s="509" t="s">
        <v>338</v>
      </c>
      <c r="C3488" s="509">
        <v>17</v>
      </c>
      <c r="G3488" s="509">
        <v>3</v>
      </c>
      <c r="K3488" s="509">
        <v>3</v>
      </c>
    </row>
    <row r="3489" spans="1:11" s="509" customFormat="1">
      <c r="A3489" s="508" t="s">
        <v>565</v>
      </c>
      <c r="B3489" s="509" t="s">
        <v>338</v>
      </c>
      <c r="C3489" s="509">
        <v>18</v>
      </c>
      <c r="K3489" s="509">
        <v>0</v>
      </c>
    </row>
    <row r="3490" spans="1:11" s="509" customFormat="1">
      <c r="A3490" s="508" t="s">
        <v>565</v>
      </c>
      <c r="B3490" s="509" t="s">
        <v>338</v>
      </c>
      <c r="C3490" s="509" t="s">
        <v>1024</v>
      </c>
      <c r="K3490" s="509">
        <v>0</v>
      </c>
    </row>
    <row r="3491" spans="1:11" s="509" customFormat="1">
      <c r="A3491" s="508" t="s">
        <v>565</v>
      </c>
      <c r="B3491" s="509" t="s">
        <v>338</v>
      </c>
      <c r="C3491" s="509" t="s">
        <v>1025</v>
      </c>
      <c r="K3491" s="509">
        <v>0</v>
      </c>
    </row>
    <row r="3492" spans="1:11" s="509" customFormat="1">
      <c r="A3492" s="508" t="s">
        <v>565</v>
      </c>
      <c r="B3492" s="509" t="s">
        <v>338</v>
      </c>
      <c r="C3492" s="509">
        <v>19</v>
      </c>
      <c r="G3492" s="509">
        <v>1</v>
      </c>
      <c r="K3492" s="509">
        <v>1</v>
      </c>
    </row>
    <row r="3493" spans="1:11" s="509" customFormat="1">
      <c r="A3493" s="508" t="s">
        <v>565</v>
      </c>
      <c r="B3493" s="509" t="s">
        <v>338</v>
      </c>
      <c r="C3493" s="509">
        <v>20</v>
      </c>
      <c r="K3493" s="509">
        <v>0</v>
      </c>
    </row>
    <row r="3494" spans="1:11" s="509" customFormat="1">
      <c r="A3494" s="508" t="s">
        <v>565</v>
      </c>
      <c r="B3494" s="509" t="s">
        <v>338</v>
      </c>
      <c r="C3494" s="509">
        <v>21</v>
      </c>
      <c r="K3494" s="509">
        <v>0</v>
      </c>
    </row>
    <row r="3495" spans="1:11" s="509" customFormat="1">
      <c r="A3495" s="508" t="s">
        <v>565</v>
      </c>
      <c r="B3495" s="509" t="s">
        <v>338</v>
      </c>
      <c r="C3495" s="509" t="s">
        <v>1026</v>
      </c>
      <c r="K3495" s="509">
        <v>0</v>
      </c>
    </row>
    <row r="3496" spans="1:11" s="509" customFormat="1">
      <c r="A3496" s="508" t="s">
        <v>565</v>
      </c>
      <c r="B3496" s="509" t="s">
        <v>338</v>
      </c>
      <c r="C3496" s="509" t="s">
        <v>1027</v>
      </c>
      <c r="K3496" s="509">
        <v>0</v>
      </c>
    </row>
    <row r="3497" spans="1:11" s="509" customFormat="1">
      <c r="A3497" s="508" t="s">
        <v>565</v>
      </c>
      <c r="B3497" s="509" t="s">
        <v>338</v>
      </c>
      <c r="C3497" s="509" t="s">
        <v>1028</v>
      </c>
      <c r="K3497" s="509">
        <v>0</v>
      </c>
    </row>
    <row r="3498" spans="1:11" s="509" customFormat="1">
      <c r="A3498" s="508" t="s">
        <v>565</v>
      </c>
      <c r="B3498" s="509" t="s">
        <v>338</v>
      </c>
      <c r="C3498" s="509">
        <v>22</v>
      </c>
      <c r="K3498" s="509">
        <v>0</v>
      </c>
    </row>
    <row r="3499" spans="1:11" s="509" customFormat="1">
      <c r="A3499" s="508" t="s">
        <v>565</v>
      </c>
      <c r="B3499" s="509" t="s">
        <v>338</v>
      </c>
      <c r="C3499" s="509">
        <v>23</v>
      </c>
      <c r="D3499" s="509">
        <v>1</v>
      </c>
      <c r="K3499" s="509">
        <v>1</v>
      </c>
    </row>
    <row r="3500" spans="1:11" s="509" customFormat="1">
      <c r="A3500" s="508" t="s">
        <v>565</v>
      </c>
      <c r="B3500" s="509" t="s">
        <v>338</v>
      </c>
      <c r="C3500" s="509" t="s">
        <v>1029</v>
      </c>
      <c r="G3500" s="509">
        <v>6</v>
      </c>
      <c r="H3500" s="509">
        <v>1</v>
      </c>
      <c r="K3500" s="509">
        <v>6</v>
      </c>
    </row>
    <row r="3501" spans="1:11" s="509" customFormat="1">
      <c r="A3501" s="508" t="s">
        <v>565</v>
      </c>
      <c r="B3501" s="509" t="s">
        <v>338</v>
      </c>
      <c r="C3501" s="509">
        <v>24</v>
      </c>
      <c r="K3501" s="509">
        <v>0</v>
      </c>
    </row>
    <row r="3502" spans="1:11" s="509" customFormat="1">
      <c r="A3502" s="508" t="s">
        <v>565</v>
      </c>
      <c r="B3502" s="509" t="s">
        <v>338</v>
      </c>
      <c r="C3502" s="509">
        <v>25</v>
      </c>
    </row>
    <row r="3503" spans="1:11" s="509" customFormat="1">
      <c r="A3503" s="508" t="s">
        <v>565</v>
      </c>
      <c r="B3503" s="509" t="s">
        <v>338</v>
      </c>
      <c r="C3503" s="509">
        <v>26</v>
      </c>
      <c r="K3503" s="509">
        <v>0</v>
      </c>
    </row>
    <row r="3504" spans="1:11" s="509" customFormat="1">
      <c r="A3504" s="508" t="s">
        <v>565</v>
      </c>
      <c r="B3504" s="509" t="s">
        <v>338</v>
      </c>
      <c r="C3504" s="509">
        <v>27</v>
      </c>
      <c r="G3504" s="509">
        <v>1</v>
      </c>
      <c r="K3504" s="509">
        <v>1</v>
      </c>
    </row>
    <row r="3505" spans="1:11" s="509" customFormat="1">
      <c r="A3505" s="508" t="s">
        <v>565</v>
      </c>
      <c r="B3505" s="509" t="s">
        <v>338</v>
      </c>
      <c r="C3505" s="509">
        <v>28</v>
      </c>
      <c r="K3505" s="509">
        <v>0</v>
      </c>
    </row>
    <row r="3506" spans="1:11" s="509" customFormat="1">
      <c r="A3506" s="508" t="s">
        <v>565</v>
      </c>
      <c r="B3506" s="509" t="s">
        <v>338</v>
      </c>
      <c r="C3506" s="509">
        <v>29</v>
      </c>
      <c r="K3506" s="509">
        <v>0</v>
      </c>
    </row>
    <row r="3507" spans="1:11" s="509" customFormat="1">
      <c r="A3507" s="508" t="s">
        <v>565</v>
      </c>
      <c r="B3507" s="509" t="s">
        <v>338</v>
      </c>
      <c r="C3507" s="509">
        <v>30</v>
      </c>
      <c r="K3507" s="509">
        <v>0</v>
      </c>
    </row>
    <row r="3508" spans="1:11" s="509" customFormat="1">
      <c r="A3508" s="508" t="s">
        <v>565</v>
      </c>
      <c r="B3508" s="509" t="s">
        <v>338</v>
      </c>
      <c r="C3508" s="509">
        <v>31</v>
      </c>
      <c r="K3508" s="509">
        <v>0</v>
      </c>
    </row>
    <row r="3509" spans="1:11" s="509" customFormat="1">
      <c r="A3509" s="508" t="s">
        <v>565</v>
      </c>
      <c r="B3509" s="509" t="s">
        <v>338</v>
      </c>
      <c r="C3509" s="509">
        <v>32</v>
      </c>
      <c r="K3509" s="509">
        <v>0</v>
      </c>
    </row>
    <row r="3510" spans="1:11" s="509" customFormat="1">
      <c r="A3510" s="508" t="s">
        <v>565</v>
      </c>
      <c r="B3510" s="509" t="s">
        <v>338</v>
      </c>
      <c r="C3510" s="509">
        <v>33</v>
      </c>
      <c r="K3510" s="509">
        <v>0</v>
      </c>
    </row>
    <row r="3511" spans="1:11" s="509" customFormat="1">
      <c r="A3511" s="508" t="s">
        <v>565</v>
      </c>
      <c r="B3511" s="509" t="s">
        <v>338</v>
      </c>
      <c r="C3511" s="509">
        <v>34</v>
      </c>
      <c r="K3511" s="509">
        <v>0</v>
      </c>
    </row>
    <row r="3512" spans="1:11" s="509" customFormat="1">
      <c r="A3512" s="508" t="s">
        <v>565</v>
      </c>
      <c r="B3512" s="509" t="s">
        <v>338</v>
      </c>
      <c r="C3512" s="509">
        <v>35</v>
      </c>
      <c r="D3512" s="509">
        <v>2</v>
      </c>
      <c r="E3512" s="509">
        <v>2</v>
      </c>
      <c r="K3512" s="509">
        <v>2</v>
      </c>
    </row>
    <row r="3513" spans="1:11" s="509" customFormat="1">
      <c r="A3513" s="508" t="s">
        <v>565</v>
      </c>
      <c r="B3513" s="509" t="s">
        <v>338</v>
      </c>
      <c r="C3513" s="509">
        <v>36</v>
      </c>
      <c r="K3513" s="509">
        <v>0</v>
      </c>
    </row>
    <row r="3514" spans="1:11" s="509" customFormat="1">
      <c r="A3514" s="508" t="s">
        <v>565</v>
      </c>
      <c r="B3514" s="509" t="s">
        <v>338</v>
      </c>
      <c r="C3514" s="509">
        <v>37</v>
      </c>
      <c r="K3514" s="509">
        <v>0</v>
      </c>
    </row>
    <row r="3515" spans="1:11" s="509" customFormat="1">
      <c r="A3515" s="508" t="s">
        <v>565</v>
      </c>
      <c r="B3515" s="509" t="s">
        <v>338</v>
      </c>
      <c r="C3515" s="509">
        <v>38</v>
      </c>
      <c r="G3515" s="509">
        <v>1</v>
      </c>
      <c r="K3515" s="509">
        <v>1</v>
      </c>
    </row>
    <row r="3516" spans="1:11" s="509" customFormat="1">
      <c r="A3516" s="508" t="s">
        <v>565</v>
      </c>
      <c r="B3516" s="509" t="s">
        <v>338</v>
      </c>
      <c r="C3516" s="509" t="s">
        <v>1030</v>
      </c>
      <c r="K3516" s="509">
        <v>0</v>
      </c>
    </row>
    <row r="3517" spans="1:11" s="509" customFormat="1">
      <c r="A3517" s="508" t="s">
        <v>565</v>
      </c>
      <c r="B3517" s="509" t="s">
        <v>338</v>
      </c>
      <c r="C3517" s="509">
        <v>39</v>
      </c>
      <c r="K3517" s="509">
        <v>0</v>
      </c>
    </row>
    <row r="3518" spans="1:11" s="509" customFormat="1">
      <c r="A3518" s="508" t="s">
        <v>565</v>
      </c>
      <c r="B3518" s="509" t="s">
        <v>338</v>
      </c>
      <c r="C3518" s="509">
        <v>40</v>
      </c>
      <c r="K3518" s="509">
        <v>0</v>
      </c>
    </row>
    <row r="3519" spans="1:11" s="509" customFormat="1">
      <c r="A3519" s="508" t="s">
        <v>565</v>
      </c>
      <c r="B3519" s="509" t="s">
        <v>338</v>
      </c>
      <c r="C3519" s="509">
        <v>41</v>
      </c>
      <c r="K3519" s="509">
        <v>0</v>
      </c>
    </row>
    <row r="3520" spans="1:11" s="509" customFormat="1">
      <c r="A3520" s="508" t="s">
        <v>565</v>
      </c>
      <c r="B3520" s="509" t="s">
        <v>338</v>
      </c>
      <c r="C3520" s="509">
        <v>42</v>
      </c>
      <c r="K3520" s="509">
        <v>0</v>
      </c>
    </row>
    <row r="3521" spans="1:11" s="509" customFormat="1">
      <c r="A3521" s="508" t="s">
        <v>565</v>
      </c>
      <c r="B3521" s="509" t="s">
        <v>338</v>
      </c>
      <c r="C3521" s="509">
        <v>43</v>
      </c>
      <c r="K3521" s="509">
        <v>0</v>
      </c>
    </row>
    <row r="3522" spans="1:11" s="509" customFormat="1">
      <c r="A3522" s="508" t="s">
        <v>565</v>
      </c>
      <c r="B3522" s="509" t="s">
        <v>338</v>
      </c>
      <c r="C3522" s="509">
        <v>44</v>
      </c>
      <c r="K3522" s="509">
        <v>0</v>
      </c>
    </row>
    <row r="3523" spans="1:11" s="509" customFormat="1">
      <c r="A3523" s="508" t="s">
        <v>565</v>
      </c>
      <c r="B3523" s="509" t="s">
        <v>338</v>
      </c>
      <c r="C3523" s="509">
        <v>45</v>
      </c>
      <c r="K3523" s="509">
        <v>0</v>
      </c>
    </row>
    <row r="3524" spans="1:11" s="509" customFormat="1">
      <c r="A3524" s="508" t="s">
        <v>565</v>
      </c>
      <c r="B3524" s="509" t="s">
        <v>338</v>
      </c>
      <c r="C3524" s="509">
        <v>46</v>
      </c>
      <c r="G3524" s="509">
        <v>1</v>
      </c>
      <c r="K3524" s="509">
        <v>1</v>
      </c>
    </row>
    <row r="3525" spans="1:11" s="509" customFormat="1">
      <c r="A3525" s="508" t="s">
        <v>565</v>
      </c>
      <c r="B3525" s="509" t="s">
        <v>338</v>
      </c>
      <c r="C3525" s="509">
        <v>47</v>
      </c>
      <c r="K3525" s="509">
        <v>0</v>
      </c>
    </row>
    <row r="3526" spans="1:11" s="509" customFormat="1">
      <c r="A3526" s="508" t="s">
        <v>565</v>
      </c>
      <c r="B3526" s="509" t="s">
        <v>338</v>
      </c>
      <c r="C3526" s="509">
        <v>48</v>
      </c>
      <c r="K3526" s="509">
        <v>0</v>
      </c>
    </row>
    <row r="3527" spans="1:11" s="509" customFormat="1">
      <c r="A3527" s="508" t="s">
        <v>565</v>
      </c>
      <c r="B3527" s="509" t="s">
        <v>338</v>
      </c>
      <c r="C3527" s="509">
        <v>49</v>
      </c>
      <c r="K3527" s="509">
        <v>0</v>
      </c>
    </row>
    <row r="3528" spans="1:11" s="509" customFormat="1">
      <c r="A3528" s="508" t="s">
        <v>565</v>
      </c>
      <c r="B3528" s="509" t="s">
        <v>338</v>
      </c>
      <c r="C3528" s="509">
        <v>50</v>
      </c>
      <c r="K3528" s="509">
        <v>0</v>
      </c>
    </row>
    <row r="3529" spans="1:11" s="509" customFormat="1">
      <c r="A3529" s="508" t="s">
        <v>565</v>
      </c>
      <c r="B3529" s="509" t="s">
        <v>338</v>
      </c>
      <c r="C3529" s="509">
        <v>51</v>
      </c>
      <c r="K3529" s="509">
        <v>0</v>
      </c>
    </row>
    <row r="3530" spans="1:11" s="509" customFormat="1">
      <c r="A3530" s="508" t="s">
        <v>565</v>
      </c>
      <c r="B3530" s="509" t="s">
        <v>338</v>
      </c>
      <c r="C3530" s="509" t="s">
        <v>1031</v>
      </c>
      <c r="K3530" s="509">
        <v>0</v>
      </c>
    </row>
    <row r="3531" spans="1:11" s="509" customFormat="1">
      <c r="A3531" s="508" t="s">
        <v>565</v>
      </c>
      <c r="B3531" s="509" t="s">
        <v>338</v>
      </c>
      <c r="C3531" s="509" t="s">
        <v>1032</v>
      </c>
      <c r="K3531" s="509">
        <v>0</v>
      </c>
    </row>
    <row r="3532" spans="1:11" s="509" customFormat="1">
      <c r="A3532" s="508" t="s">
        <v>565</v>
      </c>
      <c r="B3532" s="509" t="s">
        <v>338</v>
      </c>
      <c r="C3532" s="509">
        <v>52</v>
      </c>
      <c r="K3532" s="509">
        <v>0</v>
      </c>
    </row>
    <row r="3533" spans="1:11" s="509" customFormat="1">
      <c r="A3533" s="508" t="s">
        <v>565</v>
      </c>
      <c r="B3533" s="509" t="s">
        <v>338</v>
      </c>
      <c r="C3533" s="509">
        <v>53</v>
      </c>
      <c r="G3533" s="509">
        <v>1</v>
      </c>
      <c r="K3533" s="509">
        <v>1</v>
      </c>
    </row>
    <row r="3534" spans="1:11" s="509" customFormat="1">
      <c r="A3534" s="508" t="s">
        <v>565</v>
      </c>
      <c r="B3534" s="509" t="s">
        <v>338</v>
      </c>
      <c r="C3534" s="509">
        <v>54</v>
      </c>
      <c r="K3534" s="509">
        <v>0</v>
      </c>
    </row>
    <row r="3535" spans="1:11" s="509" customFormat="1">
      <c r="A3535" s="508" t="s">
        <v>565</v>
      </c>
      <c r="B3535" s="509" t="s">
        <v>338</v>
      </c>
      <c r="C3535" s="509">
        <v>55</v>
      </c>
      <c r="G3535" s="509">
        <v>9</v>
      </c>
      <c r="K3535" s="509">
        <v>9</v>
      </c>
    </row>
    <row r="3536" spans="1:11" s="509" customFormat="1">
      <c r="A3536" s="508" t="s">
        <v>565</v>
      </c>
      <c r="B3536" s="509" t="s">
        <v>338</v>
      </c>
      <c r="C3536" s="509">
        <v>56</v>
      </c>
      <c r="K3536" s="509">
        <v>0</v>
      </c>
    </row>
    <row r="3537" spans="1:11" s="509" customFormat="1">
      <c r="A3537" s="508" t="s">
        <v>565</v>
      </c>
      <c r="B3537" s="509" t="s">
        <v>338</v>
      </c>
      <c r="C3537" s="509">
        <v>57</v>
      </c>
      <c r="K3537" s="509">
        <v>0</v>
      </c>
    </row>
    <row r="3538" spans="1:11" s="509" customFormat="1">
      <c r="A3538" s="508" t="s">
        <v>565</v>
      </c>
      <c r="B3538" s="509" t="s">
        <v>338</v>
      </c>
      <c r="C3538" s="509">
        <v>58</v>
      </c>
      <c r="K3538" s="509">
        <v>0</v>
      </c>
    </row>
    <row r="3539" spans="1:11" s="509" customFormat="1">
      <c r="A3539" s="508" t="s">
        <v>565</v>
      </c>
      <c r="B3539" s="509" t="s">
        <v>338</v>
      </c>
      <c r="C3539" s="509">
        <v>59</v>
      </c>
      <c r="K3539" s="509">
        <v>0</v>
      </c>
    </row>
    <row r="3540" spans="1:11" s="509" customFormat="1">
      <c r="A3540" s="508" t="s">
        <v>565</v>
      </c>
      <c r="B3540" s="509" t="s">
        <v>338</v>
      </c>
      <c r="C3540" s="509">
        <v>60</v>
      </c>
      <c r="K3540" s="509">
        <v>0</v>
      </c>
    </row>
    <row r="3541" spans="1:11" s="509" customFormat="1">
      <c r="A3541" s="508" t="s">
        <v>565</v>
      </c>
      <c r="B3541" s="509" t="s">
        <v>338</v>
      </c>
      <c r="C3541" s="509">
        <v>61</v>
      </c>
      <c r="D3541" s="509">
        <v>1</v>
      </c>
      <c r="K3541" s="509">
        <v>1</v>
      </c>
    </row>
    <row r="3542" spans="1:11" s="509" customFormat="1">
      <c r="A3542" s="508" t="s">
        <v>565</v>
      </c>
      <c r="B3542" s="509" t="s">
        <v>338</v>
      </c>
      <c r="C3542" s="509">
        <v>62</v>
      </c>
      <c r="K3542" s="509">
        <v>0</v>
      </c>
    </row>
    <row r="3543" spans="1:11" s="509" customFormat="1">
      <c r="A3543" s="508" t="s">
        <v>565</v>
      </c>
      <c r="B3543" s="509" t="s">
        <v>338</v>
      </c>
      <c r="C3543" s="509">
        <v>63</v>
      </c>
      <c r="G3543" s="509">
        <v>7</v>
      </c>
      <c r="H3543" s="509">
        <v>1</v>
      </c>
      <c r="K3543" s="509">
        <v>7</v>
      </c>
    </row>
    <row r="3544" spans="1:11" s="509" customFormat="1">
      <c r="A3544" s="508" t="s">
        <v>565</v>
      </c>
      <c r="B3544" s="509" t="s">
        <v>338</v>
      </c>
      <c r="C3544" s="509" t="s">
        <v>1033</v>
      </c>
      <c r="K3544" s="509">
        <v>0</v>
      </c>
    </row>
    <row r="3545" spans="1:11" s="509" customFormat="1">
      <c r="A3545" s="508" t="s">
        <v>565</v>
      </c>
      <c r="B3545" s="509" t="s">
        <v>338</v>
      </c>
      <c r="C3545" s="509" t="s">
        <v>1034</v>
      </c>
      <c r="K3545" s="509">
        <v>0</v>
      </c>
    </row>
    <row r="3546" spans="1:11" s="509" customFormat="1">
      <c r="A3546" s="508" t="s">
        <v>565</v>
      </c>
      <c r="B3546" s="509" t="s">
        <v>338</v>
      </c>
      <c r="C3546" s="509">
        <v>64</v>
      </c>
      <c r="K3546" s="509">
        <v>0</v>
      </c>
    </row>
    <row r="3547" spans="1:11" s="509" customFormat="1">
      <c r="A3547" s="508" t="s">
        <v>565</v>
      </c>
      <c r="B3547" s="509" t="s">
        <v>338</v>
      </c>
      <c r="C3547" s="509" t="s">
        <v>1035</v>
      </c>
      <c r="D3547" s="509">
        <v>1</v>
      </c>
      <c r="G3547" s="509">
        <v>2</v>
      </c>
      <c r="K3547" s="509">
        <v>3</v>
      </c>
    </row>
    <row r="3548" spans="1:11" s="509" customFormat="1">
      <c r="A3548" s="508" t="s">
        <v>565</v>
      </c>
      <c r="B3548" s="509" t="s">
        <v>338</v>
      </c>
      <c r="C3548" s="509">
        <v>65</v>
      </c>
      <c r="D3548" s="509">
        <v>1</v>
      </c>
      <c r="G3548" s="509">
        <v>26</v>
      </c>
      <c r="H3548" s="509">
        <v>15</v>
      </c>
      <c r="K3548" s="509">
        <v>27</v>
      </c>
    </row>
    <row r="3549" spans="1:11" s="509" customFormat="1">
      <c r="A3549" s="508" t="s">
        <v>565</v>
      </c>
      <c r="B3549" s="509" t="s">
        <v>338</v>
      </c>
      <c r="C3549" s="509">
        <v>66</v>
      </c>
      <c r="G3549" s="509">
        <v>16</v>
      </c>
      <c r="H3549" s="509">
        <v>16</v>
      </c>
      <c r="K3549" s="509">
        <v>16</v>
      </c>
    </row>
    <row r="3550" spans="1:11" s="509" customFormat="1">
      <c r="A3550" s="508" t="s">
        <v>565</v>
      </c>
      <c r="B3550" s="509" t="s">
        <v>338</v>
      </c>
      <c r="C3550" s="509" t="s">
        <v>1036</v>
      </c>
      <c r="K3550" s="509">
        <v>0</v>
      </c>
    </row>
    <row r="3551" spans="1:11" s="509" customFormat="1">
      <c r="A3551" s="508" t="s">
        <v>565</v>
      </c>
      <c r="B3551" s="509" t="s">
        <v>338</v>
      </c>
      <c r="C3551" s="509" t="s">
        <v>1037</v>
      </c>
      <c r="G3551" s="509">
        <v>8</v>
      </c>
      <c r="K3551" s="509">
        <v>8</v>
      </c>
    </row>
    <row r="3552" spans="1:11" s="509" customFormat="1">
      <c r="A3552" s="508" t="s">
        <v>565</v>
      </c>
      <c r="B3552" s="509" t="s">
        <v>338</v>
      </c>
      <c r="C3552" s="509" t="s">
        <v>1038</v>
      </c>
      <c r="G3552" s="509">
        <v>2</v>
      </c>
      <c r="K3552" s="509">
        <v>2</v>
      </c>
    </row>
    <row r="3553" spans="1:11" s="509" customFormat="1">
      <c r="A3553" s="508" t="s">
        <v>565</v>
      </c>
      <c r="B3553" s="509" t="s">
        <v>338</v>
      </c>
      <c r="C3553" s="509" t="s">
        <v>1039</v>
      </c>
      <c r="K3553" s="509">
        <v>0</v>
      </c>
    </row>
    <row r="3554" spans="1:11" s="509" customFormat="1">
      <c r="A3554" s="508" t="s">
        <v>565</v>
      </c>
      <c r="B3554" s="509" t="s">
        <v>338</v>
      </c>
      <c r="C3554" s="509" t="s">
        <v>1040</v>
      </c>
      <c r="G3554" s="509">
        <v>2</v>
      </c>
      <c r="K3554" s="509">
        <v>2</v>
      </c>
    </row>
    <row r="3555" spans="1:11" s="509" customFormat="1">
      <c r="A3555" s="508" t="s">
        <v>565</v>
      </c>
      <c r="B3555" s="509" t="s">
        <v>338</v>
      </c>
      <c r="C3555" s="509" t="s">
        <v>1041</v>
      </c>
      <c r="K3555" s="509">
        <v>0</v>
      </c>
    </row>
    <row r="3556" spans="1:11" s="509" customFormat="1">
      <c r="A3556" s="508" t="s">
        <v>565</v>
      </c>
      <c r="B3556" s="509" t="s">
        <v>338</v>
      </c>
      <c r="C3556" s="509" t="s">
        <v>1042</v>
      </c>
      <c r="K3556" s="509">
        <v>0</v>
      </c>
    </row>
    <row r="3557" spans="1:11" s="509" customFormat="1">
      <c r="A3557" s="508" t="s">
        <v>565</v>
      </c>
      <c r="B3557" s="509" t="s">
        <v>338</v>
      </c>
      <c r="C3557" s="509">
        <v>67</v>
      </c>
      <c r="G3557" s="509">
        <v>61</v>
      </c>
      <c r="H3557" s="509">
        <v>6</v>
      </c>
      <c r="K3557" s="509">
        <v>61</v>
      </c>
    </row>
    <row r="3558" spans="1:11" s="509" customFormat="1">
      <c r="A3558" s="508" t="s">
        <v>565</v>
      </c>
      <c r="B3558" s="509" t="s">
        <v>338</v>
      </c>
      <c r="C3558" s="509">
        <v>68</v>
      </c>
      <c r="G3558" s="509">
        <v>5</v>
      </c>
      <c r="H3558" s="509">
        <v>2</v>
      </c>
      <c r="K3558" s="509">
        <v>5</v>
      </c>
    </row>
    <row r="3559" spans="1:11" s="509" customFormat="1">
      <c r="A3559" s="508" t="s">
        <v>565</v>
      </c>
      <c r="B3559" s="509" t="s">
        <v>338</v>
      </c>
      <c r="C3559" s="509" t="s">
        <v>1043</v>
      </c>
      <c r="D3559" s="509">
        <v>1</v>
      </c>
      <c r="G3559" s="509">
        <v>1</v>
      </c>
      <c r="H3559" s="509">
        <v>1</v>
      </c>
      <c r="K3559" s="509">
        <v>2</v>
      </c>
    </row>
    <row r="3560" spans="1:11" s="509" customFormat="1">
      <c r="A3560" s="508" t="s">
        <v>565</v>
      </c>
      <c r="B3560" s="509" t="s">
        <v>338</v>
      </c>
      <c r="C3560" s="509">
        <v>69</v>
      </c>
      <c r="K3560" s="509">
        <v>0</v>
      </c>
    </row>
    <row r="3561" spans="1:11" s="509" customFormat="1">
      <c r="A3561" s="508" t="s">
        <v>565</v>
      </c>
      <c r="B3561" s="509" t="s">
        <v>338</v>
      </c>
      <c r="C3561" s="509" t="s">
        <v>1044</v>
      </c>
      <c r="K3561" s="509">
        <v>0</v>
      </c>
    </row>
    <row r="3562" spans="1:11" s="509" customFormat="1">
      <c r="A3562" s="508" t="s">
        <v>565</v>
      </c>
      <c r="B3562" s="509" t="s">
        <v>338</v>
      </c>
      <c r="C3562" s="509" t="s">
        <v>1045</v>
      </c>
      <c r="K3562" s="509">
        <v>0</v>
      </c>
    </row>
    <row r="3563" spans="1:11" s="509" customFormat="1">
      <c r="A3563" s="508" t="s">
        <v>565</v>
      </c>
      <c r="B3563" s="509" t="s">
        <v>338</v>
      </c>
      <c r="C3563" s="509">
        <v>70</v>
      </c>
      <c r="K3563" s="509">
        <v>0</v>
      </c>
    </row>
    <row r="3564" spans="1:11" s="509" customFormat="1">
      <c r="A3564" s="508" t="s">
        <v>565</v>
      </c>
      <c r="B3564" s="509" t="s">
        <v>338</v>
      </c>
      <c r="C3564" s="509" t="s">
        <v>1046</v>
      </c>
      <c r="G3564" s="509">
        <v>3</v>
      </c>
      <c r="K3564" s="509">
        <v>3</v>
      </c>
    </row>
    <row r="3565" spans="1:11" s="509" customFormat="1">
      <c r="A3565" s="508" t="s">
        <v>565</v>
      </c>
      <c r="B3565" s="509" t="s">
        <v>338</v>
      </c>
      <c r="C3565" s="509">
        <v>71</v>
      </c>
      <c r="G3565" s="509">
        <v>41</v>
      </c>
      <c r="K3565" s="509">
        <v>41</v>
      </c>
    </row>
    <row r="3566" spans="1:11" s="509" customFormat="1">
      <c r="A3566" s="508" t="s">
        <v>565</v>
      </c>
      <c r="B3566" s="509" t="s">
        <v>338</v>
      </c>
      <c r="C3566" s="509" t="s">
        <v>1047</v>
      </c>
      <c r="G3566" s="509">
        <v>5</v>
      </c>
      <c r="H3566" s="509">
        <v>3</v>
      </c>
      <c r="K3566" s="509">
        <v>5</v>
      </c>
    </row>
    <row r="3567" spans="1:11" s="509" customFormat="1">
      <c r="A3567" s="508" t="s">
        <v>565</v>
      </c>
      <c r="B3567" s="509" t="s">
        <v>338</v>
      </c>
      <c r="C3567" s="509" t="s">
        <v>1048</v>
      </c>
      <c r="G3567" s="509">
        <v>1</v>
      </c>
      <c r="K3567" s="509">
        <v>1</v>
      </c>
    </row>
    <row r="3568" spans="1:11" s="509" customFormat="1">
      <c r="A3568" s="508" t="s">
        <v>565</v>
      </c>
      <c r="B3568" s="509" t="s">
        <v>338</v>
      </c>
      <c r="C3568" s="509" t="s">
        <v>1049</v>
      </c>
      <c r="K3568" s="509">
        <v>0</v>
      </c>
    </row>
    <row r="3569" spans="1:11" s="509" customFormat="1">
      <c r="A3569" s="508" t="s">
        <v>565</v>
      </c>
      <c r="B3569" s="509" t="s">
        <v>338</v>
      </c>
      <c r="C3569" s="509" t="s">
        <v>1050</v>
      </c>
      <c r="G3569" s="509">
        <v>4</v>
      </c>
      <c r="H3569" s="509">
        <v>4</v>
      </c>
      <c r="K3569" s="509">
        <v>4</v>
      </c>
    </row>
    <row r="3570" spans="1:11" s="509" customFormat="1">
      <c r="A3570" s="508" t="s">
        <v>565</v>
      </c>
      <c r="B3570" s="509" t="s">
        <v>338</v>
      </c>
      <c r="C3570" s="509" t="s">
        <v>1051</v>
      </c>
      <c r="K3570" s="509">
        <v>0</v>
      </c>
    </row>
    <row r="3571" spans="1:11" s="509" customFormat="1">
      <c r="A3571" s="508" t="s">
        <v>565</v>
      </c>
      <c r="B3571" s="509" t="s">
        <v>338</v>
      </c>
      <c r="C3571" s="509">
        <v>72</v>
      </c>
      <c r="D3571" s="509">
        <v>4</v>
      </c>
      <c r="G3571" s="509">
        <v>1</v>
      </c>
      <c r="K3571" s="509">
        <v>5</v>
      </c>
    </row>
    <row r="3572" spans="1:11" s="509" customFormat="1">
      <c r="A3572" s="508" t="s">
        <v>565</v>
      </c>
      <c r="B3572" s="509" t="s">
        <v>338</v>
      </c>
      <c r="C3572" s="509">
        <v>73</v>
      </c>
      <c r="K3572" s="509">
        <v>0</v>
      </c>
    </row>
    <row r="3573" spans="1:11" s="509" customFormat="1">
      <c r="A3573" s="508" t="s">
        <v>565</v>
      </c>
      <c r="B3573" s="509" t="s">
        <v>338</v>
      </c>
      <c r="C3573" s="509">
        <v>74</v>
      </c>
      <c r="G3573" s="509">
        <v>1</v>
      </c>
      <c r="H3573" s="509">
        <v>1</v>
      </c>
      <c r="K3573" s="509">
        <v>1</v>
      </c>
    </row>
    <row r="3574" spans="1:11" s="509" customFormat="1">
      <c r="A3574" s="508" t="s">
        <v>565</v>
      </c>
      <c r="B3574" s="509" t="s">
        <v>338</v>
      </c>
      <c r="C3574" s="509" t="s">
        <v>4570</v>
      </c>
      <c r="D3574" s="509">
        <v>5</v>
      </c>
      <c r="G3574" s="509">
        <v>26</v>
      </c>
      <c r="K3574" s="509">
        <v>31</v>
      </c>
    </row>
    <row r="3575" spans="1:11" s="509" customFormat="1">
      <c r="A3575" s="508" t="s">
        <v>565</v>
      </c>
      <c r="B3575" s="509" t="s">
        <v>338</v>
      </c>
      <c r="C3575" s="509" t="s">
        <v>4571</v>
      </c>
      <c r="D3575" s="509">
        <v>16</v>
      </c>
      <c r="E3575" s="509">
        <v>2</v>
      </c>
      <c r="F3575" s="509">
        <v>0</v>
      </c>
      <c r="G3575" s="509">
        <v>247</v>
      </c>
      <c r="H3575" s="509">
        <v>50</v>
      </c>
      <c r="I3575" s="509">
        <v>0</v>
      </c>
      <c r="J3575" s="509">
        <v>21</v>
      </c>
      <c r="K3575" s="509">
        <v>263</v>
      </c>
    </row>
    <row r="3576" spans="1:11" s="509" customFormat="1">
      <c r="A3576" s="508" t="s">
        <v>566</v>
      </c>
      <c r="B3576" s="509" t="s">
        <v>339</v>
      </c>
      <c r="C3576" s="509">
        <v>1</v>
      </c>
      <c r="K3576" s="509">
        <v>0</v>
      </c>
    </row>
    <row r="3577" spans="1:11" s="509" customFormat="1">
      <c r="A3577" s="508" t="s">
        <v>566</v>
      </c>
      <c r="B3577" s="509" t="s">
        <v>339</v>
      </c>
      <c r="C3577" s="509" t="s">
        <v>1023</v>
      </c>
      <c r="K3577" s="509">
        <v>0</v>
      </c>
    </row>
    <row r="3578" spans="1:11" s="509" customFormat="1">
      <c r="A3578" s="508" t="s">
        <v>566</v>
      </c>
      <c r="B3578" s="509" t="s">
        <v>339</v>
      </c>
      <c r="C3578" s="509">
        <v>2</v>
      </c>
      <c r="K3578" s="509">
        <v>0</v>
      </c>
    </row>
    <row r="3579" spans="1:11" s="509" customFormat="1">
      <c r="A3579" s="508" t="s">
        <v>566</v>
      </c>
      <c r="B3579" s="509" t="s">
        <v>339</v>
      </c>
      <c r="C3579" s="509">
        <v>3</v>
      </c>
      <c r="K3579" s="509">
        <v>0</v>
      </c>
    </row>
    <row r="3580" spans="1:11" s="509" customFormat="1">
      <c r="A3580" s="508" t="s">
        <v>566</v>
      </c>
      <c r="B3580" s="509" t="s">
        <v>339</v>
      </c>
      <c r="C3580" s="509">
        <v>4</v>
      </c>
      <c r="G3580" s="509">
        <v>6</v>
      </c>
      <c r="K3580" s="509">
        <v>6</v>
      </c>
    </row>
    <row r="3581" spans="1:11" s="509" customFormat="1">
      <c r="A3581" s="508" t="s">
        <v>566</v>
      </c>
      <c r="B3581" s="509" t="s">
        <v>339</v>
      </c>
      <c r="C3581" s="509">
        <v>5</v>
      </c>
      <c r="K3581" s="509">
        <v>0</v>
      </c>
    </row>
    <row r="3582" spans="1:11" s="509" customFormat="1">
      <c r="A3582" s="508" t="s">
        <v>566</v>
      </c>
      <c r="B3582" s="509" t="s">
        <v>339</v>
      </c>
      <c r="C3582" s="509">
        <v>6</v>
      </c>
      <c r="K3582" s="509">
        <v>0</v>
      </c>
    </row>
    <row r="3583" spans="1:11" s="509" customFormat="1">
      <c r="A3583" s="508" t="s">
        <v>566</v>
      </c>
      <c r="B3583" s="509" t="s">
        <v>339</v>
      </c>
      <c r="C3583" s="509">
        <v>7</v>
      </c>
      <c r="K3583" s="509">
        <v>0</v>
      </c>
    </row>
    <row r="3584" spans="1:11" s="509" customFormat="1">
      <c r="A3584" s="508" t="s">
        <v>566</v>
      </c>
      <c r="B3584" s="509" t="s">
        <v>339</v>
      </c>
      <c r="C3584" s="509">
        <v>8</v>
      </c>
      <c r="K3584" s="509">
        <v>0</v>
      </c>
    </row>
    <row r="3585" spans="1:11" s="509" customFormat="1">
      <c r="A3585" s="508" t="s">
        <v>566</v>
      </c>
      <c r="B3585" s="509" t="s">
        <v>339</v>
      </c>
      <c r="C3585" s="509">
        <v>9</v>
      </c>
      <c r="K3585" s="509">
        <v>0</v>
      </c>
    </row>
    <row r="3586" spans="1:11" s="509" customFormat="1">
      <c r="A3586" s="508" t="s">
        <v>566</v>
      </c>
      <c r="B3586" s="509" t="s">
        <v>339</v>
      </c>
      <c r="C3586" s="509">
        <v>10</v>
      </c>
      <c r="K3586" s="509">
        <v>0</v>
      </c>
    </row>
    <row r="3587" spans="1:11" s="509" customFormat="1">
      <c r="A3587" s="508" t="s">
        <v>566</v>
      </c>
      <c r="B3587" s="509" t="s">
        <v>339</v>
      </c>
      <c r="C3587" s="509">
        <v>11</v>
      </c>
      <c r="G3587" s="509">
        <v>1</v>
      </c>
      <c r="K3587" s="509">
        <v>1</v>
      </c>
    </row>
    <row r="3588" spans="1:11" s="509" customFormat="1">
      <c r="A3588" s="508" t="s">
        <v>566</v>
      </c>
      <c r="B3588" s="509" t="s">
        <v>339</v>
      </c>
      <c r="C3588" s="509">
        <v>12</v>
      </c>
      <c r="K3588" s="509">
        <v>0</v>
      </c>
    </row>
    <row r="3589" spans="1:11" s="509" customFormat="1">
      <c r="A3589" s="508" t="s">
        <v>566</v>
      </c>
      <c r="B3589" s="509" t="s">
        <v>339</v>
      </c>
      <c r="C3589" s="509">
        <v>13</v>
      </c>
      <c r="K3589" s="509">
        <v>0</v>
      </c>
    </row>
    <row r="3590" spans="1:11" s="509" customFormat="1">
      <c r="A3590" s="508" t="s">
        <v>566</v>
      </c>
      <c r="B3590" s="509" t="s">
        <v>339</v>
      </c>
      <c r="C3590" s="509">
        <v>14</v>
      </c>
      <c r="K3590" s="509">
        <v>0</v>
      </c>
    </row>
    <row r="3591" spans="1:11" s="509" customFormat="1">
      <c r="A3591" s="508" t="s">
        <v>566</v>
      </c>
      <c r="B3591" s="509" t="s">
        <v>339</v>
      </c>
      <c r="C3591" s="509">
        <v>15</v>
      </c>
      <c r="K3591" s="509">
        <v>0</v>
      </c>
    </row>
    <row r="3592" spans="1:11" s="509" customFormat="1">
      <c r="A3592" s="508" t="s">
        <v>566</v>
      </c>
      <c r="B3592" s="509" t="s">
        <v>339</v>
      </c>
      <c r="C3592" s="509">
        <v>16</v>
      </c>
      <c r="G3592" s="509">
        <v>1</v>
      </c>
      <c r="K3592" s="509">
        <v>1</v>
      </c>
    </row>
    <row r="3593" spans="1:11" s="509" customFormat="1">
      <c r="A3593" s="508" t="s">
        <v>566</v>
      </c>
      <c r="B3593" s="509" t="s">
        <v>339</v>
      </c>
      <c r="C3593" s="509">
        <v>17</v>
      </c>
      <c r="G3593" s="509">
        <v>2</v>
      </c>
      <c r="K3593" s="509">
        <v>2</v>
      </c>
    </row>
    <row r="3594" spans="1:11" s="509" customFormat="1">
      <c r="A3594" s="508" t="s">
        <v>566</v>
      </c>
      <c r="B3594" s="509" t="s">
        <v>339</v>
      </c>
      <c r="C3594" s="509">
        <v>18</v>
      </c>
      <c r="K3594" s="509">
        <v>0</v>
      </c>
    </row>
    <row r="3595" spans="1:11" s="509" customFormat="1">
      <c r="A3595" s="508" t="s">
        <v>566</v>
      </c>
      <c r="B3595" s="509" t="s">
        <v>339</v>
      </c>
      <c r="C3595" s="509" t="s">
        <v>1024</v>
      </c>
      <c r="G3595" s="509">
        <v>1</v>
      </c>
      <c r="K3595" s="509">
        <v>1</v>
      </c>
    </row>
    <row r="3596" spans="1:11" s="509" customFormat="1">
      <c r="A3596" s="508" t="s">
        <v>566</v>
      </c>
      <c r="B3596" s="509" t="s">
        <v>339</v>
      </c>
      <c r="C3596" s="509" t="s">
        <v>1025</v>
      </c>
      <c r="K3596" s="509">
        <v>0</v>
      </c>
    </row>
    <row r="3597" spans="1:11" s="509" customFormat="1">
      <c r="A3597" s="508" t="s">
        <v>566</v>
      </c>
      <c r="B3597" s="509" t="s">
        <v>339</v>
      </c>
      <c r="C3597" s="509">
        <v>19</v>
      </c>
      <c r="G3597" s="509">
        <v>1</v>
      </c>
      <c r="K3597" s="509">
        <v>1</v>
      </c>
    </row>
    <row r="3598" spans="1:11" s="509" customFormat="1">
      <c r="A3598" s="508" t="s">
        <v>566</v>
      </c>
      <c r="B3598" s="509" t="s">
        <v>339</v>
      </c>
      <c r="C3598" s="509">
        <v>20</v>
      </c>
      <c r="K3598" s="509">
        <v>0</v>
      </c>
    </row>
    <row r="3599" spans="1:11" s="509" customFormat="1">
      <c r="A3599" s="508" t="s">
        <v>566</v>
      </c>
      <c r="B3599" s="509" t="s">
        <v>339</v>
      </c>
      <c r="C3599" s="509">
        <v>21</v>
      </c>
      <c r="K3599" s="509">
        <v>0</v>
      </c>
    </row>
    <row r="3600" spans="1:11" s="509" customFormat="1">
      <c r="A3600" s="508" t="s">
        <v>566</v>
      </c>
      <c r="B3600" s="509" t="s">
        <v>339</v>
      </c>
      <c r="C3600" s="509" t="s">
        <v>1026</v>
      </c>
      <c r="K3600" s="509">
        <v>0</v>
      </c>
    </row>
    <row r="3601" spans="1:11" s="509" customFormat="1">
      <c r="A3601" s="508" t="s">
        <v>566</v>
      </c>
      <c r="B3601" s="509" t="s">
        <v>339</v>
      </c>
      <c r="C3601" s="509" t="s">
        <v>1027</v>
      </c>
      <c r="K3601" s="509">
        <v>0</v>
      </c>
    </row>
    <row r="3602" spans="1:11" s="509" customFormat="1">
      <c r="A3602" s="508" t="s">
        <v>566</v>
      </c>
      <c r="B3602" s="509" t="s">
        <v>339</v>
      </c>
      <c r="C3602" s="509" t="s">
        <v>1028</v>
      </c>
      <c r="K3602" s="509">
        <v>0</v>
      </c>
    </row>
    <row r="3603" spans="1:11" s="509" customFormat="1">
      <c r="A3603" s="508" t="s">
        <v>566</v>
      </c>
      <c r="B3603" s="509" t="s">
        <v>339</v>
      </c>
      <c r="C3603" s="509">
        <v>22</v>
      </c>
      <c r="K3603" s="509">
        <v>0</v>
      </c>
    </row>
    <row r="3604" spans="1:11" s="509" customFormat="1">
      <c r="A3604" s="508" t="s">
        <v>566</v>
      </c>
      <c r="B3604" s="509" t="s">
        <v>339</v>
      </c>
      <c r="C3604" s="509">
        <v>23</v>
      </c>
      <c r="K3604" s="509">
        <v>0</v>
      </c>
    </row>
    <row r="3605" spans="1:11" s="509" customFormat="1">
      <c r="A3605" s="508" t="s">
        <v>566</v>
      </c>
      <c r="B3605" s="509" t="s">
        <v>339</v>
      </c>
      <c r="C3605" s="509" t="s">
        <v>1029</v>
      </c>
      <c r="G3605" s="509">
        <v>2</v>
      </c>
      <c r="K3605" s="509">
        <v>2</v>
      </c>
    </row>
    <row r="3606" spans="1:11" s="509" customFormat="1">
      <c r="A3606" s="508" t="s">
        <v>566</v>
      </c>
      <c r="B3606" s="509" t="s">
        <v>339</v>
      </c>
      <c r="C3606" s="509">
        <v>24</v>
      </c>
      <c r="K3606" s="509">
        <v>0</v>
      </c>
    </row>
    <row r="3607" spans="1:11" s="509" customFormat="1">
      <c r="A3607" s="508" t="s">
        <v>566</v>
      </c>
      <c r="B3607" s="509" t="s">
        <v>339</v>
      </c>
      <c r="C3607" s="509">
        <v>25</v>
      </c>
    </row>
    <row r="3608" spans="1:11" s="509" customFormat="1">
      <c r="A3608" s="508" t="s">
        <v>566</v>
      </c>
      <c r="B3608" s="509" t="s">
        <v>339</v>
      </c>
      <c r="C3608" s="509">
        <v>26</v>
      </c>
      <c r="K3608" s="509">
        <v>0</v>
      </c>
    </row>
    <row r="3609" spans="1:11" s="509" customFormat="1">
      <c r="A3609" s="508" t="s">
        <v>566</v>
      </c>
      <c r="B3609" s="509" t="s">
        <v>339</v>
      </c>
      <c r="C3609" s="509">
        <v>27</v>
      </c>
      <c r="K3609" s="509">
        <v>0</v>
      </c>
    </row>
    <row r="3610" spans="1:11" s="509" customFormat="1">
      <c r="A3610" s="508" t="s">
        <v>566</v>
      </c>
      <c r="B3610" s="509" t="s">
        <v>339</v>
      </c>
      <c r="C3610" s="509">
        <v>28</v>
      </c>
      <c r="K3610" s="509">
        <v>0</v>
      </c>
    </row>
    <row r="3611" spans="1:11" s="509" customFormat="1">
      <c r="A3611" s="508" t="s">
        <v>566</v>
      </c>
      <c r="B3611" s="509" t="s">
        <v>339</v>
      </c>
      <c r="C3611" s="509">
        <v>29</v>
      </c>
      <c r="K3611" s="509">
        <v>0</v>
      </c>
    </row>
    <row r="3612" spans="1:11" s="509" customFormat="1">
      <c r="A3612" s="508" t="s">
        <v>566</v>
      </c>
      <c r="B3612" s="509" t="s">
        <v>339</v>
      </c>
      <c r="C3612" s="509">
        <v>30</v>
      </c>
      <c r="K3612" s="509">
        <v>0</v>
      </c>
    </row>
    <row r="3613" spans="1:11" s="509" customFormat="1">
      <c r="A3613" s="508" t="s">
        <v>566</v>
      </c>
      <c r="B3613" s="509" t="s">
        <v>339</v>
      </c>
      <c r="C3613" s="509">
        <v>31</v>
      </c>
      <c r="K3613" s="509">
        <v>0</v>
      </c>
    </row>
    <row r="3614" spans="1:11" s="509" customFormat="1">
      <c r="A3614" s="508" t="s">
        <v>566</v>
      </c>
      <c r="B3614" s="509" t="s">
        <v>339</v>
      </c>
      <c r="C3614" s="509">
        <v>32</v>
      </c>
      <c r="K3614" s="509">
        <v>0</v>
      </c>
    </row>
    <row r="3615" spans="1:11" s="509" customFormat="1">
      <c r="A3615" s="508" t="s">
        <v>566</v>
      </c>
      <c r="B3615" s="509" t="s">
        <v>339</v>
      </c>
      <c r="C3615" s="509">
        <v>33</v>
      </c>
      <c r="K3615" s="509">
        <v>0</v>
      </c>
    </row>
    <row r="3616" spans="1:11" s="509" customFormat="1">
      <c r="A3616" s="508" t="s">
        <v>566</v>
      </c>
      <c r="B3616" s="509" t="s">
        <v>339</v>
      </c>
      <c r="C3616" s="509">
        <v>34</v>
      </c>
      <c r="K3616" s="509">
        <v>0</v>
      </c>
    </row>
    <row r="3617" spans="1:11" s="509" customFormat="1">
      <c r="A3617" s="508" t="s">
        <v>566</v>
      </c>
      <c r="B3617" s="509" t="s">
        <v>339</v>
      </c>
      <c r="C3617" s="509">
        <v>35</v>
      </c>
      <c r="K3617" s="509">
        <v>0</v>
      </c>
    </row>
    <row r="3618" spans="1:11" s="509" customFormat="1">
      <c r="A3618" s="508" t="s">
        <v>566</v>
      </c>
      <c r="B3618" s="509" t="s">
        <v>339</v>
      </c>
      <c r="C3618" s="509">
        <v>36</v>
      </c>
      <c r="K3618" s="509">
        <v>0</v>
      </c>
    </row>
    <row r="3619" spans="1:11" s="509" customFormat="1">
      <c r="A3619" s="508" t="s">
        <v>566</v>
      </c>
      <c r="B3619" s="509" t="s">
        <v>339</v>
      </c>
      <c r="C3619" s="509">
        <v>37</v>
      </c>
      <c r="K3619" s="509">
        <v>0</v>
      </c>
    </row>
    <row r="3620" spans="1:11" s="509" customFormat="1">
      <c r="A3620" s="508" t="s">
        <v>566</v>
      </c>
      <c r="B3620" s="509" t="s">
        <v>339</v>
      </c>
      <c r="C3620" s="509">
        <v>38</v>
      </c>
      <c r="K3620" s="509">
        <v>0</v>
      </c>
    </row>
    <row r="3621" spans="1:11" s="509" customFormat="1">
      <c r="A3621" s="508" t="s">
        <v>566</v>
      </c>
      <c r="B3621" s="509" t="s">
        <v>339</v>
      </c>
      <c r="C3621" s="509" t="s">
        <v>1030</v>
      </c>
      <c r="K3621" s="509">
        <v>0</v>
      </c>
    </row>
    <row r="3622" spans="1:11" s="509" customFormat="1">
      <c r="A3622" s="508" t="s">
        <v>566</v>
      </c>
      <c r="B3622" s="509" t="s">
        <v>339</v>
      </c>
      <c r="C3622" s="509">
        <v>39</v>
      </c>
      <c r="K3622" s="509">
        <v>0</v>
      </c>
    </row>
    <row r="3623" spans="1:11" s="509" customFormat="1">
      <c r="A3623" s="508" t="s">
        <v>566</v>
      </c>
      <c r="B3623" s="509" t="s">
        <v>339</v>
      </c>
      <c r="C3623" s="509">
        <v>40</v>
      </c>
      <c r="K3623" s="509">
        <v>0</v>
      </c>
    </row>
    <row r="3624" spans="1:11" s="509" customFormat="1">
      <c r="A3624" s="508" t="s">
        <v>566</v>
      </c>
      <c r="B3624" s="509" t="s">
        <v>339</v>
      </c>
      <c r="C3624" s="509">
        <v>41</v>
      </c>
      <c r="K3624" s="509">
        <v>0</v>
      </c>
    </row>
    <row r="3625" spans="1:11" s="509" customFormat="1">
      <c r="A3625" s="508" t="s">
        <v>566</v>
      </c>
      <c r="B3625" s="509" t="s">
        <v>339</v>
      </c>
      <c r="C3625" s="509">
        <v>42</v>
      </c>
      <c r="K3625" s="509">
        <v>0</v>
      </c>
    </row>
    <row r="3626" spans="1:11" s="509" customFormat="1">
      <c r="A3626" s="508" t="s">
        <v>566</v>
      </c>
      <c r="B3626" s="509" t="s">
        <v>339</v>
      </c>
      <c r="C3626" s="509">
        <v>43</v>
      </c>
      <c r="K3626" s="509">
        <v>0</v>
      </c>
    </row>
    <row r="3627" spans="1:11" s="509" customFormat="1">
      <c r="A3627" s="508" t="s">
        <v>566</v>
      </c>
      <c r="B3627" s="509" t="s">
        <v>339</v>
      </c>
      <c r="C3627" s="509">
        <v>44</v>
      </c>
      <c r="K3627" s="509">
        <v>0</v>
      </c>
    </row>
    <row r="3628" spans="1:11" s="509" customFormat="1">
      <c r="A3628" s="508" t="s">
        <v>566</v>
      </c>
      <c r="B3628" s="509" t="s">
        <v>339</v>
      </c>
      <c r="C3628" s="509">
        <v>45</v>
      </c>
      <c r="K3628" s="509">
        <v>0</v>
      </c>
    </row>
    <row r="3629" spans="1:11" s="509" customFormat="1">
      <c r="A3629" s="508" t="s">
        <v>566</v>
      </c>
      <c r="B3629" s="509" t="s">
        <v>339</v>
      </c>
      <c r="C3629" s="509">
        <v>46</v>
      </c>
      <c r="K3629" s="509">
        <v>0</v>
      </c>
    </row>
    <row r="3630" spans="1:11" s="509" customFormat="1">
      <c r="A3630" s="508" t="s">
        <v>566</v>
      </c>
      <c r="B3630" s="509" t="s">
        <v>339</v>
      </c>
      <c r="C3630" s="509">
        <v>47</v>
      </c>
      <c r="D3630" s="509">
        <v>1</v>
      </c>
      <c r="K3630" s="509">
        <v>1</v>
      </c>
    </row>
    <row r="3631" spans="1:11" s="509" customFormat="1">
      <c r="A3631" s="508" t="s">
        <v>566</v>
      </c>
      <c r="B3631" s="509" t="s">
        <v>339</v>
      </c>
      <c r="C3631" s="509">
        <v>48</v>
      </c>
      <c r="K3631" s="509">
        <v>0</v>
      </c>
    </row>
    <row r="3632" spans="1:11" s="509" customFormat="1">
      <c r="A3632" s="508" t="s">
        <v>566</v>
      </c>
      <c r="B3632" s="509" t="s">
        <v>339</v>
      </c>
      <c r="C3632" s="509">
        <v>49</v>
      </c>
      <c r="K3632" s="509">
        <v>0</v>
      </c>
    </row>
    <row r="3633" spans="1:11" s="509" customFormat="1">
      <c r="A3633" s="508" t="s">
        <v>566</v>
      </c>
      <c r="B3633" s="509" t="s">
        <v>339</v>
      </c>
      <c r="C3633" s="509">
        <v>50</v>
      </c>
      <c r="K3633" s="509">
        <v>0</v>
      </c>
    </row>
    <row r="3634" spans="1:11" s="509" customFormat="1">
      <c r="A3634" s="508" t="s">
        <v>566</v>
      </c>
      <c r="B3634" s="509" t="s">
        <v>339</v>
      </c>
      <c r="C3634" s="509">
        <v>51</v>
      </c>
      <c r="K3634" s="509">
        <v>0</v>
      </c>
    </row>
    <row r="3635" spans="1:11" s="509" customFormat="1">
      <c r="A3635" s="508" t="s">
        <v>566</v>
      </c>
      <c r="B3635" s="509" t="s">
        <v>339</v>
      </c>
      <c r="C3635" s="509" t="s">
        <v>1031</v>
      </c>
      <c r="K3635" s="509">
        <v>0</v>
      </c>
    </row>
    <row r="3636" spans="1:11" s="509" customFormat="1">
      <c r="A3636" s="508" t="s">
        <v>566</v>
      </c>
      <c r="B3636" s="509" t="s">
        <v>339</v>
      </c>
      <c r="C3636" s="509" t="s">
        <v>1032</v>
      </c>
      <c r="K3636" s="509">
        <v>0</v>
      </c>
    </row>
    <row r="3637" spans="1:11" s="509" customFormat="1">
      <c r="A3637" s="508" t="s">
        <v>566</v>
      </c>
      <c r="B3637" s="509" t="s">
        <v>339</v>
      </c>
      <c r="C3637" s="509">
        <v>52</v>
      </c>
      <c r="K3637" s="509">
        <v>0</v>
      </c>
    </row>
    <row r="3638" spans="1:11" s="509" customFormat="1">
      <c r="A3638" s="508" t="s">
        <v>566</v>
      </c>
      <c r="B3638" s="509" t="s">
        <v>339</v>
      </c>
      <c r="C3638" s="509">
        <v>53</v>
      </c>
      <c r="K3638" s="509">
        <v>0</v>
      </c>
    </row>
    <row r="3639" spans="1:11" s="509" customFormat="1">
      <c r="A3639" s="508" t="s">
        <v>566</v>
      </c>
      <c r="B3639" s="509" t="s">
        <v>339</v>
      </c>
      <c r="C3639" s="509">
        <v>54</v>
      </c>
      <c r="K3639" s="509">
        <v>0</v>
      </c>
    </row>
    <row r="3640" spans="1:11" s="509" customFormat="1">
      <c r="A3640" s="508" t="s">
        <v>566</v>
      </c>
      <c r="B3640" s="509" t="s">
        <v>339</v>
      </c>
      <c r="C3640" s="509">
        <v>55</v>
      </c>
      <c r="G3640" s="509">
        <v>2</v>
      </c>
      <c r="K3640" s="509">
        <v>2</v>
      </c>
    </row>
    <row r="3641" spans="1:11" s="509" customFormat="1">
      <c r="A3641" s="508" t="s">
        <v>566</v>
      </c>
      <c r="B3641" s="509" t="s">
        <v>339</v>
      </c>
      <c r="C3641" s="509">
        <v>56</v>
      </c>
      <c r="K3641" s="509">
        <v>0</v>
      </c>
    </row>
    <row r="3642" spans="1:11" s="509" customFormat="1">
      <c r="A3642" s="508" t="s">
        <v>566</v>
      </c>
      <c r="B3642" s="509" t="s">
        <v>339</v>
      </c>
      <c r="C3642" s="509">
        <v>57</v>
      </c>
      <c r="K3642" s="509">
        <v>0</v>
      </c>
    </row>
    <row r="3643" spans="1:11" s="509" customFormat="1">
      <c r="A3643" s="508" t="s">
        <v>566</v>
      </c>
      <c r="B3643" s="509" t="s">
        <v>339</v>
      </c>
      <c r="C3643" s="509">
        <v>58</v>
      </c>
      <c r="K3643" s="509">
        <v>0</v>
      </c>
    </row>
    <row r="3644" spans="1:11" s="509" customFormat="1">
      <c r="A3644" s="508" t="s">
        <v>566</v>
      </c>
      <c r="B3644" s="509" t="s">
        <v>339</v>
      </c>
      <c r="C3644" s="509">
        <v>59</v>
      </c>
      <c r="K3644" s="509">
        <v>0</v>
      </c>
    </row>
    <row r="3645" spans="1:11" s="509" customFormat="1">
      <c r="A3645" s="508" t="s">
        <v>566</v>
      </c>
      <c r="B3645" s="509" t="s">
        <v>339</v>
      </c>
      <c r="C3645" s="509">
        <v>60</v>
      </c>
      <c r="K3645" s="509">
        <v>0</v>
      </c>
    </row>
    <row r="3646" spans="1:11" s="509" customFormat="1">
      <c r="A3646" s="508" t="s">
        <v>566</v>
      </c>
      <c r="B3646" s="509" t="s">
        <v>339</v>
      </c>
      <c r="C3646" s="509">
        <v>61</v>
      </c>
      <c r="K3646" s="509">
        <v>0</v>
      </c>
    </row>
    <row r="3647" spans="1:11" s="509" customFormat="1">
      <c r="A3647" s="508" t="s">
        <v>566</v>
      </c>
      <c r="B3647" s="509" t="s">
        <v>339</v>
      </c>
      <c r="C3647" s="509">
        <v>62</v>
      </c>
      <c r="K3647" s="509">
        <v>0</v>
      </c>
    </row>
    <row r="3648" spans="1:11" s="509" customFormat="1">
      <c r="A3648" s="508" t="s">
        <v>566</v>
      </c>
      <c r="B3648" s="509" t="s">
        <v>339</v>
      </c>
      <c r="C3648" s="509">
        <v>63</v>
      </c>
      <c r="G3648" s="509">
        <v>1</v>
      </c>
      <c r="H3648" s="509">
        <v>1</v>
      </c>
      <c r="K3648" s="509">
        <v>1</v>
      </c>
    </row>
    <row r="3649" spans="1:11" s="509" customFormat="1">
      <c r="A3649" s="508" t="s">
        <v>566</v>
      </c>
      <c r="B3649" s="509" t="s">
        <v>339</v>
      </c>
      <c r="C3649" s="509" t="s">
        <v>1033</v>
      </c>
      <c r="K3649" s="509">
        <v>0</v>
      </c>
    </row>
    <row r="3650" spans="1:11" s="509" customFormat="1">
      <c r="A3650" s="508" t="s">
        <v>566</v>
      </c>
      <c r="B3650" s="509" t="s">
        <v>339</v>
      </c>
      <c r="C3650" s="509" t="s">
        <v>1034</v>
      </c>
      <c r="K3650" s="509">
        <v>0</v>
      </c>
    </row>
    <row r="3651" spans="1:11" s="509" customFormat="1">
      <c r="A3651" s="508" t="s">
        <v>566</v>
      </c>
      <c r="B3651" s="509" t="s">
        <v>339</v>
      </c>
      <c r="C3651" s="509">
        <v>64</v>
      </c>
      <c r="K3651" s="509">
        <v>0</v>
      </c>
    </row>
    <row r="3652" spans="1:11" s="509" customFormat="1">
      <c r="A3652" s="508" t="s">
        <v>566</v>
      </c>
      <c r="B3652" s="509" t="s">
        <v>339</v>
      </c>
      <c r="C3652" s="509" t="s">
        <v>1035</v>
      </c>
      <c r="K3652" s="509">
        <v>0</v>
      </c>
    </row>
    <row r="3653" spans="1:11" s="509" customFormat="1">
      <c r="A3653" s="508" t="s">
        <v>566</v>
      </c>
      <c r="B3653" s="509" t="s">
        <v>339</v>
      </c>
      <c r="C3653" s="509">
        <v>65</v>
      </c>
      <c r="D3653" s="509">
        <v>1</v>
      </c>
      <c r="E3653" s="509">
        <v>1</v>
      </c>
      <c r="G3653" s="509">
        <v>4</v>
      </c>
      <c r="H3653" s="509">
        <v>3</v>
      </c>
      <c r="K3653" s="509">
        <v>5</v>
      </c>
    </row>
    <row r="3654" spans="1:11" s="509" customFormat="1">
      <c r="A3654" s="508" t="s">
        <v>566</v>
      </c>
      <c r="B3654" s="509" t="s">
        <v>339</v>
      </c>
      <c r="C3654" s="509">
        <v>66</v>
      </c>
      <c r="D3654" s="509">
        <v>1</v>
      </c>
      <c r="E3654" s="509">
        <v>1</v>
      </c>
      <c r="G3654" s="509">
        <v>2</v>
      </c>
      <c r="H3654" s="509">
        <v>2</v>
      </c>
      <c r="K3654" s="509">
        <v>3</v>
      </c>
    </row>
    <row r="3655" spans="1:11" s="509" customFormat="1">
      <c r="A3655" s="508" t="s">
        <v>566</v>
      </c>
      <c r="B3655" s="509" t="s">
        <v>339</v>
      </c>
      <c r="C3655" s="509" t="s">
        <v>1036</v>
      </c>
      <c r="K3655" s="509">
        <v>0</v>
      </c>
    </row>
    <row r="3656" spans="1:11" s="509" customFormat="1">
      <c r="A3656" s="508" t="s">
        <v>566</v>
      </c>
      <c r="B3656" s="509" t="s">
        <v>339</v>
      </c>
      <c r="C3656" s="509" t="s">
        <v>1037</v>
      </c>
      <c r="G3656" s="509">
        <v>11</v>
      </c>
      <c r="K3656" s="509">
        <v>11</v>
      </c>
    </row>
    <row r="3657" spans="1:11" s="509" customFormat="1">
      <c r="A3657" s="508" t="s">
        <v>566</v>
      </c>
      <c r="B3657" s="509" t="s">
        <v>339</v>
      </c>
      <c r="C3657" s="509" t="s">
        <v>1038</v>
      </c>
      <c r="D3657" s="509">
        <v>1</v>
      </c>
      <c r="G3657" s="509">
        <v>2</v>
      </c>
      <c r="K3657" s="509">
        <v>3</v>
      </c>
    </row>
    <row r="3658" spans="1:11" s="509" customFormat="1">
      <c r="A3658" s="508" t="s">
        <v>566</v>
      </c>
      <c r="B3658" s="509" t="s">
        <v>339</v>
      </c>
      <c r="C3658" s="509" t="s">
        <v>1039</v>
      </c>
      <c r="D3658" s="509">
        <v>1</v>
      </c>
      <c r="K3658" s="509">
        <v>1</v>
      </c>
    </row>
    <row r="3659" spans="1:11" s="509" customFormat="1">
      <c r="A3659" s="508" t="s">
        <v>566</v>
      </c>
      <c r="B3659" s="509" t="s">
        <v>339</v>
      </c>
      <c r="C3659" s="509" t="s">
        <v>1040</v>
      </c>
      <c r="G3659" s="509">
        <v>9</v>
      </c>
      <c r="K3659" s="509">
        <v>9</v>
      </c>
    </row>
    <row r="3660" spans="1:11" s="509" customFormat="1">
      <c r="A3660" s="508" t="s">
        <v>566</v>
      </c>
      <c r="B3660" s="509" t="s">
        <v>339</v>
      </c>
      <c r="C3660" s="509" t="s">
        <v>1041</v>
      </c>
      <c r="K3660" s="509">
        <v>0</v>
      </c>
    </row>
    <row r="3661" spans="1:11" s="509" customFormat="1">
      <c r="A3661" s="508" t="s">
        <v>566</v>
      </c>
      <c r="B3661" s="509" t="s">
        <v>339</v>
      </c>
      <c r="C3661" s="509" t="s">
        <v>1042</v>
      </c>
      <c r="K3661" s="509">
        <v>0</v>
      </c>
    </row>
    <row r="3662" spans="1:11" s="509" customFormat="1">
      <c r="A3662" s="508" t="s">
        <v>566</v>
      </c>
      <c r="B3662" s="509" t="s">
        <v>339</v>
      </c>
      <c r="C3662" s="509">
        <v>67</v>
      </c>
      <c r="G3662" s="509">
        <v>11</v>
      </c>
      <c r="H3662" s="509">
        <v>3</v>
      </c>
      <c r="K3662" s="509">
        <v>11</v>
      </c>
    </row>
    <row r="3663" spans="1:11" s="509" customFormat="1">
      <c r="A3663" s="508" t="s">
        <v>566</v>
      </c>
      <c r="B3663" s="509" t="s">
        <v>339</v>
      </c>
      <c r="C3663" s="509">
        <v>68</v>
      </c>
      <c r="G3663" s="509">
        <v>1</v>
      </c>
      <c r="H3663" s="509">
        <v>1</v>
      </c>
      <c r="K3663" s="509">
        <v>1</v>
      </c>
    </row>
    <row r="3664" spans="1:11" s="509" customFormat="1">
      <c r="A3664" s="508" t="s">
        <v>566</v>
      </c>
      <c r="B3664" s="509" t="s">
        <v>339</v>
      </c>
      <c r="C3664" s="509" t="s">
        <v>1043</v>
      </c>
      <c r="D3664" s="509">
        <v>2</v>
      </c>
      <c r="G3664" s="509">
        <v>1</v>
      </c>
      <c r="K3664" s="509">
        <v>3</v>
      </c>
    </row>
    <row r="3665" spans="1:11" s="509" customFormat="1">
      <c r="A3665" s="508" t="s">
        <v>566</v>
      </c>
      <c r="B3665" s="509" t="s">
        <v>339</v>
      </c>
      <c r="C3665" s="509">
        <v>69</v>
      </c>
      <c r="K3665" s="509">
        <v>0</v>
      </c>
    </row>
    <row r="3666" spans="1:11" s="509" customFormat="1">
      <c r="A3666" s="508" t="s">
        <v>566</v>
      </c>
      <c r="B3666" s="509" t="s">
        <v>339</v>
      </c>
      <c r="C3666" s="509" t="s">
        <v>1044</v>
      </c>
      <c r="K3666" s="509">
        <v>0</v>
      </c>
    </row>
    <row r="3667" spans="1:11" s="509" customFormat="1">
      <c r="A3667" s="508" t="s">
        <v>566</v>
      </c>
      <c r="B3667" s="509" t="s">
        <v>339</v>
      </c>
      <c r="C3667" s="509" t="s">
        <v>1045</v>
      </c>
      <c r="K3667" s="509">
        <v>0</v>
      </c>
    </row>
    <row r="3668" spans="1:11" s="509" customFormat="1">
      <c r="A3668" s="508" t="s">
        <v>566</v>
      </c>
      <c r="B3668" s="509" t="s">
        <v>339</v>
      </c>
      <c r="C3668" s="509">
        <v>70</v>
      </c>
      <c r="K3668" s="509">
        <v>0</v>
      </c>
    </row>
    <row r="3669" spans="1:11" s="509" customFormat="1">
      <c r="A3669" s="508" t="s">
        <v>566</v>
      </c>
      <c r="B3669" s="509" t="s">
        <v>339</v>
      </c>
      <c r="C3669" s="509" t="s">
        <v>1046</v>
      </c>
      <c r="K3669" s="509">
        <v>0</v>
      </c>
    </row>
    <row r="3670" spans="1:11" s="509" customFormat="1">
      <c r="A3670" s="508" t="s">
        <v>566</v>
      </c>
      <c r="B3670" s="509" t="s">
        <v>339</v>
      </c>
      <c r="C3670" s="509">
        <v>71</v>
      </c>
      <c r="G3670" s="509">
        <v>32</v>
      </c>
      <c r="K3670" s="509">
        <v>32</v>
      </c>
    </row>
    <row r="3671" spans="1:11" s="509" customFormat="1">
      <c r="A3671" s="508" t="s">
        <v>566</v>
      </c>
      <c r="B3671" s="509" t="s">
        <v>339</v>
      </c>
      <c r="C3671" s="509" t="s">
        <v>1047</v>
      </c>
      <c r="D3671" s="509">
        <v>1</v>
      </c>
      <c r="E3671" s="509">
        <v>1</v>
      </c>
      <c r="G3671" s="509">
        <v>9</v>
      </c>
      <c r="H3671" s="509">
        <v>7</v>
      </c>
      <c r="K3671" s="509">
        <v>10</v>
      </c>
    </row>
    <row r="3672" spans="1:11" s="509" customFormat="1">
      <c r="A3672" s="508" t="s">
        <v>566</v>
      </c>
      <c r="B3672" s="509" t="s">
        <v>339</v>
      </c>
      <c r="C3672" s="509" t="s">
        <v>1048</v>
      </c>
      <c r="G3672" s="509">
        <v>2</v>
      </c>
      <c r="H3672" s="509">
        <v>1</v>
      </c>
      <c r="K3672" s="509">
        <v>2</v>
      </c>
    </row>
    <row r="3673" spans="1:11" s="509" customFormat="1">
      <c r="A3673" s="508" t="s">
        <v>566</v>
      </c>
      <c r="B3673" s="509" t="s">
        <v>339</v>
      </c>
      <c r="C3673" s="509" t="s">
        <v>1049</v>
      </c>
      <c r="K3673" s="509">
        <v>0</v>
      </c>
    </row>
    <row r="3674" spans="1:11" s="509" customFormat="1">
      <c r="A3674" s="508" t="s">
        <v>566</v>
      </c>
      <c r="B3674" s="509" t="s">
        <v>339</v>
      </c>
      <c r="C3674" s="509" t="s">
        <v>1050</v>
      </c>
      <c r="G3674" s="509">
        <v>2</v>
      </c>
      <c r="H3674" s="509">
        <v>2</v>
      </c>
      <c r="K3674" s="509">
        <v>2</v>
      </c>
    </row>
    <row r="3675" spans="1:11" s="509" customFormat="1">
      <c r="A3675" s="508" t="s">
        <v>566</v>
      </c>
      <c r="B3675" s="509" t="s">
        <v>339</v>
      </c>
      <c r="C3675" s="509" t="s">
        <v>1051</v>
      </c>
      <c r="K3675" s="509">
        <v>0</v>
      </c>
    </row>
    <row r="3676" spans="1:11" s="509" customFormat="1">
      <c r="A3676" s="508" t="s">
        <v>566</v>
      </c>
      <c r="B3676" s="509" t="s">
        <v>339</v>
      </c>
      <c r="C3676" s="509">
        <v>72</v>
      </c>
      <c r="D3676" s="509">
        <v>5</v>
      </c>
      <c r="G3676" s="509">
        <v>5</v>
      </c>
      <c r="K3676" s="509">
        <v>10</v>
      </c>
    </row>
    <row r="3677" spans="1:11" s="509" customFormat="1">
      <c r="A3677" s="508" t="s">
        <v>566</v>
      </c>
      <c r="B3677" s="509" t="s">
        <v>339</v>
      </c>
      <c r="C3677" s="509">
        <v>73</v>
      </c>
      <c r="K3677" s="509">
        <v>0</v>
      </c>
    </row>
    <row r="3678" spans="1:11" s="509" customFormat="1">
      <c r="A3678" s="508" t="s">
        <v>566</v>
      </c>
      <c r="B3678" s="509" t="s">
        <v>339</v>
      </c>
      <c r="C3678" s="509">
        <v>74</v>
      </c>
      <c r="D3678" s="509">
        <v>1</v>
      </c>
      <c r="G3678" s="509">
        <v>1</v>
      </c>
      <c r="K3678" s="509">
        <v>2</v>
      </c>
    </row>
    <row r="3679" spans="1:11" s="509" customFormat="1">
      <c r="A3679" s="508" t="s">
        <v>566</v>
      </c>
      <c r="B3679" s="509" t="s">
        <v>339</v>
      </c>
      <c r="C3679" s="509" t="s">
        <v>4570</v>
      </c>
      <c r="D3679" s="509">
        <v>1</v>
      </c>
      <c r="G3679" s="509">
        <v>15</v>
      </c>
      <c r="K3679" s="509">
        <v>16</v>
      </c>
    </row>
    <row r="3680" spans="1:11" s="509" customFormat="1">
      <c r="A3680" s="508" t="s">
        <v>566</v>
      </c>
      <c r="B3680" s="509" t="s">
        <v>339</v>
      </c>
      <c r="C3680" s="509" t="s">
        <v>4571</v>
      </c>
      <c r="D3680" s="509">
        <v>15</v>
      </c>
      <c r="E3680" s="509">
        <v>3</v>
      </c>
      <c r="F3680" s="509">
        <v>0</v>
      </c>
      <c r="G3680" s="509">
        <v>124</v>
      </c>
      <c r="H3680" s="509">
        <v>20</v>
      </c>
      <c r="I3680" s="509">
        <v>0</v>
      </c>
      <c r="J3680" s="509">
        <v>2</v>
      </c>
      <c r="K3680" s="509">
        <v>139</v>
      </c>
    </row>
    <row r="3681" spans="1:11" s="509" customFormat="1">
      <c r="A3681" s="508" t="s">
        <v>567</v>
      </c>
      <c r="B3681" s="509" t="s">
        <v>340</v>
      </c>
      <c r="C3681" s="509">
        <v>1</v>
      </c>
      <c r="G3681" s="509">
        <v>0</v>
      </c>
      <c r="K3681" s="509">
        <v>0</v>
      </c>
    </row>
    <row r="3682" spans="1:11" s="509" customFormat="1">
      <c r="A3682" s="508" t="s">
        <v>567</v>
      </c>
      <c r="B3682" s="509" t="s">
        <v>340</v>
      </c>
      <c r="C3682" s="509" t="s">
        <v>1023</v>
      </c>
      <c r="G3682" s="509">
        <v>7</v>
      </c>
      <c r="K3682" s="509">
        <v>7</v>
      </c>
    </row>
    <row r="3683" spans="1:11" s="509" customFormat="1">
      <c r="A3683" s="508" t="s">
        <v>567</v>
      </c>
      <c r="B3683" s="509" t="s">
        <v>340</v>
      </c>
      <c r="C3683" s="509">
        <v>2</v>
      </c>
      <c r="D3683" s="509">
        <v>2</v>
      </c>
      <c r="E3683" s="509">
        <v>1</v>
      </c>
      <c r="G3683" s="509">
        <v>2</v>
      </c>
      <c r="K3683" s="509">
        <v>4</v>
      </c>
    </row>
    <row r="3684" spans="1:11" s="509" customFormat="1">
      <c r="A3684" s="508" t="s">
        <v>567</v>
      </c>
      <c r="B3684" s="509" t="s">
        <v>340</v>
      </c>
      <c r="C3684" s="509">
        <v>3</v>
      </c>
      <c r="G3684" s="509">
        <v>0</v>
      </c>
      <c r="K3684" s="509">
        <v>0</v>
      </c>
    </row>
    <row r="3685" spans="1:11" s="509" customFormat="1">
      <c r="A3685" s="508" t="s">
        <v>567</v>
      </c>
      <c r="B3685" s="509" t="s">
        <v>340</v>
      </c>
      <c r="C3685" s="509">
        <v>4</v>
      </c>
      <c r="D3685" s="509">
        <v>2</v>
      </c>
      <c r="G3685" s="509">
        <v>2</v>
      </c>
      <c r="K3685" s="509">
        <v>4</v>
      </c>
    </row>
    <row r="3686" spans="1:11" s="509" customFormat="1">
      <c r="A3686" s="508" t="s">
        <v>567</v>
      </c>
      <c r="B3686" s="509" t="s">
        <v>340</v>
      </c>
      <c r="C3686" s="509">
        <v>5</v>
      </c>
      <c r="G3686" s="509">
        <v>0</v>
      </c>
      <c r="K3686" s="509">
        <v>0</v>
      </c>
    </row>
    <row r="3687" spans="1:11" s="509" customFormat="1">
      <c r="A3687" s="508" t="s">
        <v>567</v>
      </c>
      <c r="B3687" s="509" t="s">
        <v>340</v>
      </c>
      <c r="C3687" s="509">
        <v>6</v>
      </c>
      <c r="G3687" s="509">
        <v>0</v>
      </c>
      <c r="K3687" s="509">
        <v>0</v>
      </c>
    </row>
    <row r="3688" spans="1:11" s="509" customFormat="1">
      <c r="A3688" s="508" t="s">
        <v>567</v>
      </c>
      <c r="B3688" s="509" t="s">
        <v>340</v>
      </c>
      <c r="C3688" s="509">
        <v>7</v>
      </c>
      <c r="G3688" s="509">
        <v>0</v>
      </c>
      <c r="K3688" s="509">
        <v>0</v>
      </c>
    </row>
    <row r="3689" spans="1:11" s="509" customFormat="1">
      <c r="A3689" s="508" t="s">
        <v>567</v>
      </c>
      <c r="B3689" s="509" t="s">
        <v>340</v>
      </c>
      <c r="C3689" s="509">
        <v>8</v>
      </c>
      <c r="G3689" s="509">
        <v>0</v>
      </c>
      <c r="K3689" s="509">
        <v>0</v>
      </c>
    </row>
    <row r="3690" spans="1:11" s="509" customFormat="1">
      <c r="A3690" s="508" t="s">
        <v>567</v>
      </c>
      <c r="B3690" s="509" t="s">
        <v>340</v>
      </c>
      <c r="C3690" s="509">
        <v>9</v>
      </c>
      <c r="G3690" s="509">
        <v>0</v>
      </c>
      <c r="K3690" s="509">
        <v>0</v>
      </c>
    </row>
    <row r="3691" spans="1:11" s="509" customFormat="1">
      <c r="A3691" s="508" t="s">
        <v>567</v>
      </c>
      <c r="B3691" s="509" t="s">
        <v>340</v>
      </c>
      <c r="C3691" s="509">
        <v>10</v>
      </c>
      <c r="G3691" s="509">
        <v>0</v>
      </c>
      <c r="K3691" s="509">
        <v>0</v>
      </c>
    </row>
    <row r="3692" spans="1:11" s="509" customFormat="1">
      <c r="A3692" s="508" t="s">
        <v>567</v>
      </c>
      <c r="B3692" s="509" t="s">
        <v>340</v>
      </c>
      <c r="C3692" s="509">
        <v>11</v>
      </c>
      <c r="G3692" s="509">
        <v>0</v>
      </c>
      <c r="K3692" s="509">
        <v>0</v>
      </c>
    </row>
    <row r="3693" spans="1:11" s="509" customFormat="1">
      <c r="A3693" s="508" t="s">
        <v>567</v>
      </c>
      <c r="B3693" s="509" t="s">
        <v>340</v>
      </c>
      <c r="C3693" s="509">
        <v>12</v>
      </c>
      <c r="D3693" s="509">
        <v>1</v>
      </c>
      <c r="G3693" s="509">
        <v>1</v>
      </c>
      <c r="K3693" s="509">
        <v>2</v>
      </c>
    </row>
    <row r="3694" spans="1:11" s="509" customFormat="1">
      <c r="A3694" s="508" t="s">
        <v>567</v>
      </c>
      <c r="B3694" s="509" t="s">
        <v>340</v>
      </c>
      <c r="C3694" s="509">
        <v>13</v>
      </c>
      <c r="G3694" s="509">
        <v>0</v>
      </c>
      <c r="K3694" s="509">
        <v>0</v>
      </c>
    </row>
    <row r="3695" spans="1:11" s="509" customFormat="1">
      <c r="A3695" s="508" t="s">
        <v>567</v>
      </c>
      <c r="B3695" s="509" t="s">
        <v>340</v>
      </c>
      <c r="C3695" s="509">
        <v>14</v>
      </c>
      <c r="G3695" s="509">
        <v>0</v>
      </c>
      <c r="K3695" s="509">
        <v>0</v>
      </c>
    </row>
    <row r="3696" spans="1:11" s="509" customFormat="1">
      <c r="A3696" s="508" t="s">
        <v>567</v>
      </c>
      <c r="B3696" s="509" t="s">
        <v>340</v>
      </c>
      <c r="C3696" s="509">
        <v>15</v>
      </c>
      <c r="G3696" s="509">
        <v>0</v>
      </c>
      <c r="K3696" s="509">
        <v>0</v>
      </c>
    </row>
    <row r="3697" spans="1:11" s="509" customFormat="1">
      <c r="A3697" s="508" t="s">
        <v>567</v>
      </c>
      <c r="B3697" s="509" t="s">
        <v>340</v>
      </c>
      <c r="C3697" s="509">
        <v>16</v>
      </c>
      <c r="G3697" s="509">
        <v>4</v>
      </c>
      <c r="K3697" s="509">
        <v>4</v>
      </c>
    </row>
    <row r="3698" spans="1:11" s="509" customFormat="1">
      <c r="A3698" s="508" t="s">
        <v>567</v>
      </c>
      <c r="B3698" s="509" t="s">
        <v>340</v>
      </c>
      <c r="C3698" s="509">
        <v>17</v>
      </c>
      <c r="G3698" s="509">
        <v>26</v>
      </c>
      <c r="K3698" s="509">
        <v>26</v>
      </c>
    </row>
    <row r="3699" spans="1:11" s="509" customFormat="1">
      <c r="A3699" s="508" t="s">
        <v>567</v>
      </c>
      <c r="B3699" s="509" t="s">
        <v>340</v>
      </c>
      <c r="C3699" s="509">
        <v>18</v>
      </c>
      <c r="G3699" s="509">
        <v>0</v>
      </c>
      <c r="K3699" s="509">
        <v>0</v>
      </c>
    </row>
    <row r="3700" spans="1:11" s="509" customFormat="1">
      <c r="A3700" s="508" t="s">
        <v>567</v>
      </c>
      <c r="B3700" s="509" t="s">
        <v>340</v>
      </c>
      <c r="C3700" s="509" t="s">
        <v>1024</v>
      </c>
      <c r="G3700" s="509">
        <v>0</v>
      </c>
      <c r="K3700" s="509">
        <v>0</v>
      </c>
    </row>
    <row r="3701" spans="1:11" s="509" customFormat="1">
      <c r="A3701" s="508" t="s">
        <v>567</v>
      </c>
      <c r="B3701" s="509" t="s">
        <v>340</v>
      </c>
      <c r="C3701" s="509" t="s">
        <v>1025</v>
      </c>
      <c r="G3701" s="509">
        <v>0</v>
      </c>
      <c r="K3701" s="509">
        <v>0</v>
      </c>
    </row>
    <row r="3702" spans="1:11" s="509" customFormat="1">
      <c r="A3702" s="508" t="s">
        <v>567</v>
      </c>
      <c r="B3702" s="509" t="s">
        <v>340</v>
      </c>
      <c r="C3702" s="509">
        <v>19</v>
      </c>
      <c r="G3702" s="509">
        <v>0</v>
      </c>
      <c r="K3702" s="509">
        <v>0</v>
      </c>
    </row>
    <row r="3703" spans="1:11" s="509" customFormat="1">
      <c r="A3703" s="508" t="s">
        <v>567</v>
      </c>
      <c r="B3703" s="509" t="s">
        <v>340</v>
      </c>
      <c r="C3703" s="509">
        <v>20</v>
      </c>
      <c r="G3703" s="509">
        <v>0</v>
      </c>
      <c r="K3703" s="509">
        <v>0</v>
      </c>
    </row>
    <row r="3704" spans="1:11" s="509" customFormat="1">
      <c r="A3704" s="508" t="s">
        <v>567</v>
      </c>
      <c r="B3704" s="509" t="s">
        <v>340</v>
      </c>
      <c r="C3704" s="509">
        <v>21</v>
      </c>
      <c r="G3704" s="509">
        <v>0</v>
      </c>
      <c r="K3704" s="509">
        <v>0</v>
      </c>
    </row>
    <row r="3705" spans="1:11" s="509" customFormat="1">
      <c r="A3705" s="508" t="s">
        <v>567</v>
      </c>
      <c r="B3705" s="509" t="s">
        <v>340</v>
      </c>
      <c r="C3705" s="509" t="s">
        <v>1026</v>
      </c>
      <c r="G3705" s="509">
        <v>0</v>
      </c>
      <c r="K3705" s="509">
        <v>0</v>
      </c>
    </row>
    <row r="3706" spans="1:11" s="509" customFormat="1">
      <c r="A3706" s="508" t="s">
        <v>567</v>
      </c>
      <c r="B3706" s="509" t="s">
        <v>340</v>
      </c>
      <c r="C3706" s="509" t="s">
        <v>1027</v>
      </c>
      <c r="G3706" s="509">
        <v>2</v>
      </c>
      <c r="K3706" s="509">
        <v>2</v>
      </c>
    </row>
    <row r="3707" spans="1:11" s="509" customFormat="1">
      <c r="A3707" s="508" t="s">
        <v>567</v>
      </c>
      <c r="B3707" s="509" t="s">
        <v>340</v>
      </c>
      <c r="C3707" s="509" t="s">
        <v>1028</v>
      </c>
      <c r="G3707" s="509">
        <v>0</v>
      </c>
      <c r="K3707" s="509">
        <v>0</v>
      </c>
    </row>
    <row r="3708" spans="1:11" s="509" customFormat="1">
      <c r="A3708" s="508" t="s">
        <v>567</v>
      </c>
      <c r="B3708" s="509" t="s">
        <v>340</v>
      </c>
      <c r="C3708" s="509">
        <v>22</v>
      </c>
      <c r="G3708" s="509">
        <v>0</v>
      </c>
      <c r="K3708" s="509">
        <v>0</v>
      </c>
    </row>
    <row r="3709" spans="1:11" s="509" customFormat="1">
      <c r="A3709" s="508" t="s">
        <v>567</v>
      </c>
      <c r="B3709" s="509" t="s">
        <v>340</v>
      </c>
      <c r="C3709" s="509">
        <v>23</v>
      </c>
      <c r="G3709" s="509">
        <v>0</v>
      </c>
      <c r="K3709" s="509">
        <v>0</v>
      </c>
    </row>
    <row r="3710" spans="1:11" s="509" customFormat="1">
      <c r="A3710" s="508" t="s">
        <v>567</v>
      </c>
      <c r="B3710" s="509" t="s">
        <v>340</v>
      </c>
      <c r="C3710" s="509" t="s">
        <v>1029</v>
      </c>
      <c r="G3710" s="509">
        <v>0</v>
      </c>
      <c r="K3710" s="509">
        <v>0</v>
      </c>
    </row>
    <row r="3711" spans="1:11" s="509" customFormat="1">
      <c r="A3711" s="508" t="s">
        <v>567</v>
      </c>
      <c r="B3711" s="509" t="s">
        <v>340</v>
      </c>
      <c r="C3711" s="509">
        <v>24</v>
      </c>
      <c r="G3711" s="509">
        <v>0</v>
      </c>
      <c r="K3711" s="509">
        <v>0</v>
      </c>
    </row>
    <row r="3712" spans="1:11" s="509" customFormat="1">
      <c r="A3712" s="508" t="s">
        <v>567</v>
      </c>
      <c r="B3712" s="509" t="s">
        <v>340</v>
      </c>
      <c r="C3712" s="509">
        <v>25</v>
      </c>
      <c r="G3712" s="509">
        <v>0</v>
      </c>
    </row>
    <row r="3713" spans="1:11" s="509" customFormat="1">
      <c r="A3713" s="508" t="s">
        <v>567</v>
      </c>
      <c r="B3713" s="509" t="s">
        <v>340</v>
      </c>
      <c r="C3713" s="509">
        <v>26</v>
      </c>
      <c r="G3713" s="509">
        <v>0</v>
      </c>
      <c r="K3713" s="509">
        <v>0</v>
      </c>
    </row>
    <row r="3714" spans="1:11" s="509" customFormat="1">
      <c r="A3714" s="508" t="s">
        <v>567</v>
      </c>
      <c r="B3714" s="509" t="s">
        <v>340</v>
      </c>
      <c r="C3714" s="509">
        <v>27</v>
      </c>
      <c r="G3714" s="509">
        <v>0</v>
      </c>
      <c r="K3714" s="509">
        <v>0</v>
      </c>
    </row>
    <row r="3715" spans="1:11" s="509" customFormat="1">
      <c r="A3715" s="508" t="s">
        <v>567</v>
      </c>
      <c r="B3715" s="509" t="s">
        <v>340</v>
      </c>
      <c r="C3715" s="509">
        <v>28</v>
      </c>
      <c r="G3715" s="509">
        <v>0</v>
      </c>
      <c r="K3715" s="509">
        <v>0</v>
      </c>
    </row>
    <row r="3716" spans="1:11" s="509" customFormat="1">
      <c r="A3716" s="508" t="s">
        <v>567</v>
      </c>
      <c r="B3716" s="509" t="s">
        <v>340</v>
      </c>
      <c r="C3716" s="509">
        <v>29</v>
      </c>
      <c r="G3716" s="509">
        <v>0</v>
      </c>
      <c r="K3716" s="509">
        <v>0</v>
      </c>
    </row>
    <row r="3717" spans="1:11" s="509" customFormat="1">
      <c r="A3717" s="508" t="s">
        <v>567</v>
      </c>
      <c r="B3717" s="509" t="s">
        <v>340</v>
      </c>
      <c r="C3717" s="509">
        <v>30</v>
      </c>
      <c r="G3717" s="509">
        <v>0</v>
      </c>
      <c r="K3717" s="509">
        <v>0</v>
      </c>
    </row>
    <row r="3718" spans="1:11" s="509" customFormat="1">
      <c r="A3718" s="508" t="s">
        <v>567</v>
      </c>
      <c r="B3718" s="509" t="s">
        <v>340</v>
      </c>
      <c r="C3718" s="509">
        <v>31</v>
      </c>
      <c r="G3718" s="509">
        <v>0</v>
      </c>
      <c r="K3718" s="509">
        <v>0</v>
      </c>
    </row>
    <row r="3719" spans="1:11" s="509" customFormat="1">
      <c r="A3719" s="508" t="s">
        <v>567</v>
      </c>
      <c r="B3719" s="509" t="s">
        <v>340</v>
      </c>
      <c r="C3719" s="509">
        <v>32</v>
      </c>
      <c r="G3719" s="509">
        <v>0</v>
      </c>
      <c r="K3719" s="509">
        <v>0</v>
      </c>
    </row>
    <row r="3720" spans="1:11" s="509" customFormat="1">
      <c r="A3720" s="508" t="s">
        <v>567</v>
      </c>
      <c r="B3720" s="509" t="s">
        <v>340</v>
      </c>
      <c r="C3720" s="509">
        <v>33</v>
      </c>
      <c r="G3720" s="509">
        <v>0</v>
      </c>
      <c r="K3720" s="509">
        <v>0</v>
      </c>
    </row>
    <row r="3721" spans="1:11" s="509" customFormat="1">
      <c r="A3721" s="508" t="s">
        <v>567</v>
      </c>
      <c r="B3721" s="509" t="s">
        <v>340</v>
      </c>
      <c r="C3721" s="509">
        <v>34</v>
      </c>
      <c r="G3721" s="509">
        <v>0</v>
      </c>
      <c r="K3721" s="509">
        <v>0</v>
      </c>
    </row>
    <row r="3722" spans="1:11" s="509" customFormat="1">
      <c r="A3722" s="508" t="s">
        <v>567</v>
      </c>
      <c r="B3722" s="509" t="s">
        <v>340</v>
      </c>
      <c r="C3722" s="509">
        <v>35</v>
      </c>
      <c r="G3722" s="509">
        <v>0</v>
      </c>
      <c r="K3722" s="509">
        <v>0</v>
      </c>
    </row>
    <row r="3723" spans="1:11" s="509" customFormat="1">
      <c r="A3723" s="508" t="s">
        <v>567</v>
      </c>
      <c r="B3723" s="509" t="s">
        <v>340</v>
      </c>
      <c r="C3723" s="509">
        <v>36</v>
      </c>
      <c r="G3723" s="509">
        <v>0</v>
      </c>
      <c r="K3723" s="509">
        <v>0</v>
      </c>
    </row>
    <row r="3724" spans="1:11" s="509" customFormat="1">
      <c r="A3724" s="508" t="s">
        <v>567</v>
      </c>
      <c r="B3724" s="509" t="s">
        <v>340</v>
      </c>
      <c r="C3724" s="509">
        <v>37</v>
      </c>
      <c r="G3724" s="509">
        <v>0</v>
      </c>
      <c r="K3724" s="509">
        <v>0</v>
      </c>
    </row>
    <row r="3725" spans="1:11" s="509" customFormat="1">
      <c r="A3725" s="508" t="s">
        <v>567</v>
      </c>
      <c r="B3725" s="509" t="s">
        <v>340</v>
      </c>
      <c r="C3725" s="509">
        <v>38</v>
      </c>
      <c r="G3725" s="509">
        <v>0</v>
      </c>
      <c r="K3725" s="509">
        <v>0</v>
      </c>
    </row>
    <row r="3726" spans="1:11" s="509" customFormat="1">
      <c r="A3726" s="508" t="s">
        <v>567</v>
      </c>
      <c r="B3726" s="509" t="s">
        <v>340</v>
      </c>
      <c r="C3726" s="509" t="s">
        <v>1030</v>
      </c>
      <c r="G3726" s="509">
        <v>0</v>
      </c>
      <c r="K3726" s="509">
        <v>0</v>
      </c>
    </row>
    <row r="3727" spans="1:11" s="509" customFormat="1">
      <c r="A3727" s="508" t="s">
        <v>567</v>
      </c>
      <c r="B3727" s="509" t="s">
        <v>340</v>
      </c>
      <c r="C3727" s="509">
        <v>39</v>
      </c>
      <c r="G3727" s="509">
        <v>0</v>
      </c>
      <c r="K3727" s="509">
        <v>0</v>
      </c>
    </row>
    <row r="3728" spans="1:11" s="509" customFormat="1">
      <c r="A3728" s="508" t="s">
        <v>567</v>
      </c>
      <c r="B3728" s="509" t="s">
        <v>340</v>
      </c>
      <c r="C3728" s="509">
        <v>40</v>
      </c>
      <c r="G3728" s="509">
        <v>0</v>
      </c>
      <c r="K3728" s="509">
        <v>0</v>
      </c>
    </row>
    <row r="3729" spans="1:11" s="509" customFormat="1">
      <c r="A3729" s="508" t="s">
        <v>567</v>
      </c>
      <c r="B3729" s="509" t="s">
        <v>340</v>
      </c>
      <c r="C3729" s="509">
        <v>41</v>
      </c>
      <c r="G3729" s="509">
        <v>0</v>
      </c>
      <c r="K3729" s="509">
        <v>0</v>
      </c>
    </row>
    <row r="3730" spans="1:11" s="509" customFormat="1">
      <c r="A3730" s="508" t="s">
        <v>567</v>
      </c>
      <c r="B3730" s="509" t="s">
        <v>340</v>
      </c>
      <c r="C3730" s="509">
        <v>42</v>
      </c>
      <c r="G3730" s="509">
        <v>0</v>
      </c>
      <c r="K3730" s="509">
        <v>0</v>
      </c>
    </row>
    <row r="3731" spans="1:11" s="509" customFormat="1">
      <c r="A3731" s="508" t="s">
        <v>567</v>
      </c>
      <c r="B3731" s="509" t="s">
        <v>340</v>
      </c>
      <c r="C3731" s="509">
        <v>43</v>
      </c>
      <c r="G3731" s="509">
        <v>0</v>
      </c>
      <c r="K3731" s="509">
        <v>0</v>
      </c>
    </row>
    <row r="3732" spans="1:11" s="509" customFormat="1">
      <c r="A3732" s="508" t="s">
        <v>567</v>
      </c>
      <c r="B3732" s="509" t="s">
        <v>340</v>
      </c>
      <c r="C3732" s="509">
        <v>44</v>
      </c>
      <c r="G3732" s="509">
        <v>0</v>
      </c>
      <c r="K3732" s="509">
        <v>0</v>
      </c>
    </row>
    <row r="3733" spans="1:11" s="509" customFormat="1">
      <c r="A3733" s="508" t="s">
        <v>567</v>
      </c>
      <c r="B3733" s="509" t="s">
        <v>340</v>
      </c>
      <c r="C3733" s="509">
        <v>45</v>
      </c>
      <c r="G3733" s="509">
        <v>0</v>
      </c>
      <c r="K3733" s="509">
        <v>0</v>
      </c>
    </row>
    <row r="3734" spans="1:11" s="509" customFormat="1">
      <c r="A3734" s="508" t="s">
        <v>567</v>
      </c>
      <c r="B3734" s="509" t="s">
        <v>340</v>
      </c>
      <c r="C3734" s="509">
        <v>46</v>
      </c>
      <c r="G3734" s="509">
        <v>0</v>
      </c>
      <c r="K3734" s="509">
        <v>0</v>
      </c>
    </row>
    <row r="3735" spans="1:11" s="509" customFormat="1">
      <c r="A3735" s="508" t="s">
        <v>567</v>
      </c>
      <c r="B3735" s="509" t="s">
        <v>340</v>
      </c>
      <c r="C3735" s="509">
        <v>47</v>
      </c>
      <c r="G3735" s="509">
        <v>0</v>
      </c>
      <c r="K3735" s="509">
        <v>0</v>
      </c>
    </row>
    <row r="3736" spans="1:11" s="509" customFormat="1">
      <c r="A3736" s="508" t="s">
        <v>567</v>
      </c>
      <c r="B3736" s="509" t="s">
        <v>340</v>
      </c>
      <c r="C3736" s="509">
        <v>48</v>
      </c>
      <c r="G3736" s="509">
        <v>0</v>
      </c>
      <c r="K3736" s="509">
        <v>0</v>
      </c>
    </row>
    <row r="3737" spans="1:11" s="509" customFormat="1">
      <c r="A3737" s="508" t="s">
        <v>567</v>
      </c>
      <c r="B3737" s="509" t="s">
        <v>340</v>
      </c>
      <c r="C3737" s="509">
        <v>49</v>
      </c>
      <c r="G3737" s="509">
        <v>0</v>
      </c>
      <c r="K3737" s="509">
        <v>0</v>
      </c>
    </row>
    <row r="3738" spans="1:11" s="509" customFormat="1">
      <c r="A3738" s="508" t="s">
        <v>567</v>
      </c>
      <c r="B3738" s="509" t="s">
        <v>340</v>
      </c>
      <c r="C3738" s="509">
        <v>50</v>
      </c>
      <c r="G3738" s="509">
        <v>0</v>
      </c>
      <c r="K3738" s="509">
        <v>0</v>
      </c>
    </row>
    <row r="3739" spans="1:11" s="509" customFormat="1">
      <c r="A3739" s="508" t="s">
        <v>567</v>
      </c>
      <c r="B3739" s="509" t="s">
        <v>340</v>
      </c>
      <c r="C3739" s="509">
        <v>51</v>
      </c>
      <c r="G3739" s="509">
        <v>0</v>
      </c>
      <c r="K3739" s="509">
        <v>0</v>
      </c>
    </row>
    <row r="3740" spans="1:11" s="509" customFormat="1">
      <c r="A3740" s="508" t="s">
        <v>567</v>
      </c>
      <c r="B3740" s="509" t="s">
        <v>340</v>
      </c>
      <c r="C3740" s="509" t="s">
        <v>1031</v>
      </c>
      <c r="G3740" s="509">
        <v>0</v>
      </c>
      <c r="K3740" s="509">
        <v>0</v>
      </c>
    </row>
    <row r="3741" spans="1:11" s="509" customFormat="1">
      <c r="A3741" s="508" t="s">
        <v>567</v>
      </c>
      <c r="B3741" s="509" t="s">
        <v>340</v>
      </c>
      <c r="C3741" s="509" t="s">
        <v>1032</v>
      </c>
      <c r="G3741" s="509">
        <v>0</v>
      </c>
      <c r="K3741" s="509">
        <v>0</v>
      </c>
    </row>
    <row r="3742" spans="1:11" s="509" customFormat="1">
      <c r="A3742" s="508" t="s">
        <v>567</v>
      </c>
      <c r="B3742" s="509" t="s">
        <v>340</v>
      </c>
      <c r="C3742" s="509">
        <v>52</v>
      </c>
      <c r="G3742" s="509">
        <v>0</v>
      </c>
      <c r="K3742" s="509">
        <v>0</v>
      </c>
    </row>
    <row r="3743" spans="1:11" s="509" customFormat="1">
      <c r="A3743" s="508" t="s">
        <v>567</v>
      </c>
      <c r="B3743" s="509" t="s">
        <v>340</v>
      </c>
      <c r="C3743" s="509">
        <v>53</v>
      </c>
      <c r="G3743" s="509">
        <v>2</v>
      </c>
      <c r="H3743" s="509">
        <v>1</v>
      </c>
      <c r="K3743" s="509">
        <v>2</v>
      </c>
    </row>
    <row r="3744" spans="1:11" s="509" customFormat="1">
      <c r="A3744" s="508" t="s">
        <v>567</v>
      </c>
      <c r="B3744" s="509" t="s">
        <v>340</v>
      </c>
      <c r="C3744" s="509">
        <v>54</v>
      </c>
      <c r="G3744" s="509">
        <v>1</v>
      </c>
      <c r="K3744" s="509">
        <v>1</v>
      </c>
    </row>
    <row r="3745" spans="1:11" s="509" customFormat="1">
      <c r="A3745" s="508" t="s">
        <v>567</v>
      </c>
      <c r="B3745" s="509" t="s">
        <v>340</v>
      </c>
      <c r="C3745" s="509">
        <v>55</v>
      </c>
      <c r="G3745" s="509">
        <v>3</v>
      </c>
      <c r="K3745" s="509">
        <v>3</v>
      </c>
    </row>
    <row r="3746" spans="1:11" s="509" customFormat="1">
      <c r="A3746" s="508" t="s">
        <v>567</v>
      </c>
      <c r="B3746" s="509" t="s">
        <v>340</v>
      </c>
      <c r="C3746" s="509">
        <v>56</v>
      </c>
      <c r="G3746" s="509">
        <v>0</v>
      </c>
      <c r="K3746" s="509">
        <v>0</v>
      </c>
    </row>
    <row r="3747" spans="1:11" s="509" customFormat="1">
      <c r="A3747" s="508" t="s">
        <v>567</v>
      </c>
      <c r="B3747" s="509" t="s">
        <v>340</v>
      </c>
      <c r="C3747" s="509">
        <v>57</v>
      </c>
      <c r="G3747" s="509">
        <v>0</v>
      </c>
      <c r="K3747" s="509">
        <v>0</v>
      </c>
    </row>
    <row r="3748" spans="1:11" s="509" customFormat="1">
      <c r="A3748" s="508" t="s">
        <v>567</v>
      </c>
      <c r="B3748" s="509" t="s">
        <v>340</v>
      </c>
      <c r="C3748" s="509">
        <v>58</v>
      </c>
      <c r="G3748" s="509">
        <v>0</v>
      </c>
      <c r="K3748" s="509">
        <v>0</v>
      </c>
    </row>
    <row r="3749" spans="1:11" s="509" customFormat="1">
      <c r="A3749" s="508" t="s">
        <v>567</v>
      </c>
      <c r="B3749" s="509" t="s">
        <v>340</v>
      </c>
      <c r="C3749" s="509">
        <v>59</v>
      </c>
      <c r="G3749" s="509">
        <v>0</v>
      </c>
      <c r="K3749" s="509">
        <v>0</v>
      </c>
    </row>
    <row r="3750" spans="1:11" s="509" customFormat="1">
      <c r="A3750" s="508" t="s">
        <v>567</v>
      </c>
      <c r="B3750" s="509" t="s">
        <v>340</v>
      </c>
      <c r="C3750" s="509">
        <v>60</v>
      </c>
      <c r="G3750" s="509">
        <v>0</v>
      </c>
      <c r="K3750" s="509">
        <v>0</v>
      </c>
    </row>
    <row r="3751" spans="1:11" s="509" customFormat="1">
      <c r="A3751" s="508" t="s">
        <v>567</v>
      </c>
      <c r="B3751" s="509" t="s">
        <v>340</v>
      </c>
      <c r="C3751" s="509">
        <v>61</v>
      </c>
      <c r="G3751" s="509">
        <v>0</v>
      </c>
      <c r="K3751" s="509">
        <v>0</v>
      </c>
    </row>
    <row r="3752" spans="1:11" s="509" customFormat="1">
      <c r="A3752" s="508" t="s">
        <v>567</v>
      </c>
      <c r="B3752" s="509" t="s">
        <v>340</v>
      </c>
      <c r="C3752" s="509">
        <v>62</v>
      </c>
      <c r="G3752" s="509">
        <v>2</v>
      </c>
      <c r="H3752" s="509">
        <v>1</v>
      </c>
      <c r="K3752" s="509">
        <v>2</v>
      </c>
    </row>
    <row r="3753" spans="1:11" s="509" customFormat="1">
      <c r="A3753" s="508" t="s">
        <v>567</v>
      </c>
      <c r="B3753" s="509" t="s">
        <v>340</v>
      </c>
      <c r="C3753" s="509">
        <v>63</v>
      </c>
      <c r="G3753" s="509">
        <v>1</v>
      </c>
      <c r="H3753" s="509">
        <v>1</v>
      </c>
      <c r="K3753" s="509">
        <v>1</v>
      </c>
    </row>
    <row r="3754" spans="1:11" s="509" customFormat="1">
      <c r="A3754" s="508" t="s">
        <v>567</v>
      </c>
      <c r="B3754" s="509" t="s">
        <v>340</v>
      </c>
      <c r="C3754" s="509" t="s">
        <v>1033</v>
      </c>
      <c r="G3754" s="509">
        <v>0</v>
      </c>
      <c r="K3754" s="509">
        <v>0</v>
      </c>
    </row>
    <row r="3755" spans="1:11" s="509" customFormat="1">
      <c r="A3755" s="508" t="s">
        <v>567</v>
      </c>
      <c r="B3755" s="509" t="s">
        <v>340</v>
      </c>
      <c r="C3755" s="509" t="s">
        <v>1034</v>
      </c>
      <c r="G3755" s="509">
        <v>0</v>
      </c>
      <c r="K3755" s="509">
        <v>0</v>
      </c>
    </row>
    <row r="3756" spans="1:11" s="509" customFormat="1">
      <c r="A3756" s="508" t="s">
        <v>567</v>
      </c>
      <c r="B3756" s="509" t="s">
        <v>340</v>
      </c>
      <c r="C3756" s="509">
        <v>64</v>
      </c>
      <c r="G3756" s="509">
        <v>0</v>
      </c>
      <c r="K3756" s="509">
        <v>0</v>
      </c>
    </row>
    <row r="3757" spans="1:11" s="509" customFormat="1">
      <c r="A3757" s="508" t="s">
        <v>567</v>
      </c>
      <c r="B3757" s="509" t="s">
        <v>340</v>
      </c>
      <c r="C3757" s="509" t="s">
        <v>1035</v>
      </c>
      <c r="D3757" s="509">
        <v>1</v>
      </c>
      <c r="G3757" s="509">
        <v>2</v>
      </c>
      <c r="K3757" s="509">
        <v>3</v>
      </c>
    </row>
    <row r="3758" spans="1:11" s="509" customFormat="1">
      <c r="A3758" s="508" t="s">
        <v>567</v>
      </c>
      <c r="B3758" s="509" t="s">
        <v>340</v>
      </c>
      <c r="C3758" s="509">
        <v>65</v>
      </c>
      <c r="G3758" s="509">
        <v>6</v>
      </c>
      <c r="K3758" s="509">
        <v>6</v>
      </c>
    </row>
    <row r="3759" spans="1:11" s="509" customFormat="1">
      <c r="A3759" s="508" t="s">
        <v>567</v>
      </c>
      <c r="B3759" s="509" t="s">
        <v>340</v>
      </c>
      <c r="C3759" s="509">
        <v>66</v>
      </c>
      <c r="D3759" s="509">
        <v>1</v>
      </c>
      <c r="E3759" s="509">
        <v>1</v>
      </c>
      <c r="G3759" s="509">
        <v>3</v>
      </c>
      <c r="H3759" s="509">
        <v>1</v>
      </c>
      <c r="K3759" s="509">
        <v>4</v>
      </c>
    </row>
    <row r="3760" spans="1:11" s="509" customFormat="1">
      <c r="A3760" s="508" t="s">
        <v>567</v>
      </c>
      <c r="B3760" s="509" t="s">
        <v>340</v>
      </c>
      <c r="C3760" s="509" t="s">
        <v>1036</v>
      </c>
      <c r="G3760" s="509">
        <v>0</v>
      </c>
      <c r="K3760" s="509">
        <v>0</v>
      </c>
    </row>
    <row r="3761" spans="1:11" s="509" customFormat="1">
      <c r="A3761" s="508" t="s">
        <v>567</v>
      </c>
      <c r="B3761" s="509" t="s">
        <v>340</v>
      </c>
      <c r="C3761" s="509" t="s">
        <v>1037</v>
      </c>
      <c r="G3761" s="509">
        <v>23</v>
      </c>
      <c r="K3761" s="509">
        <v>23</v>
      </c>
    </row>
    <row r="3762" spans="1:11" s="509" customFormat="1">
      <c r="A3762" s="508" t="s">
        <v>567</v>
      </c>
      <c r="B3762" s="509" t="s">
        <v>340</v>
      </c>
      <c r="C3762" s="509" t="s">
        <v>1038</v>
      </c>
      <c r="D3762" s="509">
        <v>1</v>
      </c>
      <c r="G3762" s="509">
        <v>0</v>
      </c>
      <c r="K3762" s="509">
        <v>1</v>
      </c>
    </row>
    <row r="3763" spans="1:11" s="509" customFormat="1">
      <c r="A3763" s="508" t="s">
        <v>567</v>
      </c>
      <c r="B3763" s="509" t="s">
        <v>340</v>
      </c>
      <c r="C3763" s="509" t="s">
        <v>1039</v>
      </c>
      <c r="D3763" s="509">
        <v>1</v>
      </c>
      <c r="G3763" s="509">
        <v>1</v>
      </c>
      <c r="K3763" s="509">
        <v>2</v>
      </c>
    </row>
    <row r="3764" spans="1:11" s="509" customFormat="1">
      <c r="A3764" s="508" t="s">
        <v>567</v>
      </c>
      <c r="B3764" s="509" t="s">
        <v>340</v>
      </c>
      <c r="C3764" s="509" t="s">
        <v>1040</v>
      </c>
      <c r="G3764" s="509">
        <v>7</v>
      </c>
      <c r="K3764" s="509">
        <v>7</v>
      </c>
    </row>
    <row r="3765" spans="1:11" s="509" customFormat="1">
      <c r="A3765" s="508" t="s">
        <v>567</v>
      </c>
      <c r="B3765" s="509" t="s">
        <v>340</v>
      </c>
      <c r="C3765" s="509" t="s">
        <v>1041</v>
      </c>
      <c r="G3765" s="509">
        <v>0</v>
      </c>
      <c r="K3765" s="509">
        <v>0</v>
      </c>
    </row>
    <row r="3766" spans="1:11" s="509" customFormat="1">
      <c r="A3766" s="508" t="s">
        <v>567</v>
      </c>
      <c r="B3766" s="509" t="s">
        <v>340</v>
      </c>
      <c r="C3766" s="509" t="s">
        <v>1042</v>
      </c>
      <c r="G3766" s="509">
        <v>0</v>
      </c>
      <c r="K3766" s="509">
        <v>0</v>
      </c>
    </row>
    <row r="3767" spans="1:11" s="509" customFormat="1">
      <c r="A3767" s="508" t="s">
        <v>567</v>
      </c>
      <c r="B3767" s="509" t="s">
        <v>340</v>
      </c>
      <c r="C3767" s="509">
        <v>67</v>
      </c>
      <c r="G3767" s="509">
        <v>61</v>
      </c>
      <c r="H3767" s="509">
        <v>2</v>
      </c>
      <c r="K3767" s="509">
        <v>61</v>
      </c>
    </row>
    <row r="3768" spans="1:11" s="509" customFormat="1">
      <c r="A3768" s="508" t="s">
        <v>567</v>
      </c>
      <c r="B3768" s="509" t="s">
        <v>340</v>
      </c>
      <c r="C3768" s="509">
        <v>68</v>
      </c>
      <c r="G3768" s="509">
        <v>9</v>
      </c>
      <c r="H3768" s="509">
        <v>2</v>
      </c>
      <c r="K3768" s="509">
        <v>9</v>
      </c>
    </row>
    <row r="3769" spans="1:11" s="509" customFormat="1">
      <c r="A3769" s="508" t="s">
        <v>567</v>
      </c>
      <c r="B3769" s="509" t="s">
        <v>340</v>
      </c>
      <c r="C3769" s="509" t="s">
        <v>1043</v>
      </c>
      <c r="G3769" s="509">
        <v>2</v>
      </c>
      <c r="H3769" s="509">
        <v>1</v>
      </c>
      <c r="K3769" s="509">
        <v>2</v>
      </c>
    </row>
    <row r="3770" spans="1:11" s="509" customFormat="1">
      <c r="A3770" s="508" t="s">
        <v>567</v>
      </c>
      <c r="B3770" s="509" t="s">
        <v>340</v>
      </c>
      <c r="C3770" s="509">
        <v>69</v>
      </c>
      <c r="G3770" s="509">
        <v>0</v>
      </c>
      <c r="K3770" s="509">
        <v>0</v>
      </c>
    </row>
    <row r="3771" spans="1:11" s="509" customFormat="1">
      <c r="A3771" s="508" t="s">
        <v>567</v>
      </c>
      <c r="B3771" s="509" t="s">
        <v>340</v>
      </c>
      <c r="C3771" s="509" t="s">
        <v>1044</v>
      </c>
      <c r="G3771" s="509">
        <v>0</v>
      </c>
      <c r="K3771" s="509">
        <v>0</v>
      </c>
    </row>
    <row r="3772" spans="1:11" s="509" customFormat="1">
      <c r="A3772" s="508" t="s">
        <v>567</v>
      </c>
      <c r="B3772" s="509" t="s">
        <v>340</v>
      </c>
      <c r="C3772" s="509" t="s">
        <v>1045</v>
      </c>
      <c r="G3772" s="509">
        <v>0</v>
      </c>
      <c r="K3772" s="509">
        <v>0</v>
      </c>
    </row>
    <row r="3773" spans="1:11" s="509" customFormat="1">
      <c r="A3773" s="508" t="s">
        <v>567</v>
      </c>
      <c r="B3773" s="509" t="s">
        <v>340</v>
      </c>
      <c r="C3773" s="509">
        <v>70</v>
      </c>
      <c r="G3773" s="509">
        <v>0</v>
      </c>
      <c r="K3773" s="509">
        <v>0</v>
      </c>
    </row>
    <row r="3774" spans="1:11" s="509" customFormat="1">
      <c r="A3774" s="508" t="s">
        <v>567</v>
      </c>
      <c r="B3774" s="509" t="s">
        <v>340</v>
      </c>
      <c r="C3774" s="509" t="s">
        <v>1046</v>
      </c>
      <c r="G3774" s="509">
        <v>2</v>
      </c>
      <c r="K3774" s="509">
        <v>2</v>
      </c>
    </row>
    <row r="3775" spans="1:11" s="509" customFormat="1">
      <c r="A3775" s="508" t="s">
        <v>567</v>
      </c>
      <c r="B3775" s="509" t="s">
        <v>340</v>
      </c>
      <c r="C3775" s="509">
        <v>71</v>
      </c>
      <c r="D3775" s="509">
        <v>1</v>
      </c>
      <c r="G3775" s="509">
        <v>91</v>
      </c>
      <c r="K3775" s="509">
        <v>92</v>
      </c>
    </row>
    <row r="3776" spans="1:11" s="509" customFormat="1">
      <c r="A3776" s="508" t="s">
        <v>567</v>
      </c>
      <c r="B3776" s="509" t="s">
        <v>340</v>
      </c>
      <c r="C3776" s="509" t="s">
        <v>1047</v>
      </c>
      <c r="G3776" s="509">
        <v>4</v>
      </c>
      <c r="K3776" s="509">
        <v>4</v>
      </c>
    </row>
    <row r="3777" spans="1:11" s="509" customFormat="1">
      <c r="A3777" s="508" t="s">
        <v>567</v>
      </c>
      <c r="B3777" s="509" t="s">
        <v>340</v>
      </c>
      <c r="C3777" s="509" t="s">
        <v>1048</v>
      </c>
      <c r="G3777" s="509">
        <v>1</v>
      </c>
      <c r="K3777" s="509">
        <v>1</v>
      </c>
    </row>
    <row r="3778" spans="1:11" s="509" customFormat="1">
      <c r="A3778" s="508" t="s">
        <v>567</v>
      </c>
      <c r="B3778" s="509" t="s">
        <v>340</v>
      </c>
      <c r="C3778" s="509" t="s">
        <v>1049</v>
      </c>
      <c r="D3778" s="509">
        <v>1</v>
      </c>
      <c r="G3778" s="509">
        <v>0</v>
      </c>
      <c r="K3778" s="509">
        <v>1</v>
      </c>
    </row>
    <row r="3779" spans="1:11" s="509" customFormat="1">
      <c r="A3779" s="508" t="s">
        <v>567</v>
      </c>
      <c r="B3779" s="509" t="s">
        <v>340</v>
      </c>
      <c r="C3779" s="509" t="s">
        <v>1050</v>
      </c>
      <c r="G3779" s="509">
        <v>2</v>
      </c>
      <c r="H3779" s="509">
        <v>2</v>
      </c>
      <c r="K3779" s="509">
        <v>2</v>
      </c>
    </row>
    <row r="3780" spans="1:11" s="509" customFormat="1">
      <c r="A3780" s="508" t="s">
        <v>567</v>
      </c>
      <c r="B3780" s="509" t="s">
        <v>340</v>
      </c>
      <c r="C3780" s="509" t="s">
        <v>1051</v>
      </c>
      <c r="G3780" s="509">
        <v>0</v>
      </c>
      <c r="K3780" s="509">
        <v>0</v>
      </c>
    </row>
    <row r="3781" spans="1:11" s="509" customFormat="1">
      <c r="A3781" s="508" t="s">
        <v>567</v>
      </c>
      <c r="B3781" s="509" t="s">
        <v>340</v>
      </c>
      <c r="C3781" s="509">
        <v>72</v>
      </c>
      <c r="D3781" s="509">
        <v>2</v>
      </c>
      <c r="G3781" s="509">
        <v>11</v>
      </c>
      <c r="K3781" s="509">
        <v>13</v>
      </c>
    </row>
    <row r="3782" spans="1:11" s="509" customFormat="1">
      <c r="A3782" s="508" t="s">
        <v>567</v>
      </c>
      <c r="B3782" s="509" t="s">
        <v>340</v>
      </c>
      <c r="C3782" s="509">
        <v>73</v>
      </c>
      <c r="G3782" s="509">
        <v>0</v>
      </c>
      <c r="K3782" s="509">
        <v>0</v>
      </c>
    </row>
    <row r="3783" spans="1:11" s="509" customFormat="1">
      <c r="A3783" s="508" t="s">
        <v>567</v>
      </c>
      <c r="B3783" s="509" t="s">
        <v>340</v>
      </c>
      <c r="C3783" s="509">
        <v>74</v>
      </c>
      <c r="G3783" s="509">
        <v>0</v>
      </c>
      <c r="K3783" s="509">
        <v>0</v>
      </c>
    </row>
    <row r="3784" spans="1:11" s="509" customFormat="1">
      <c r="A3784" s="508" t="s">
        <v>567</v>
      </c>
      <c r="B3784" s="509" t="s">
        <v>340</v>
      </c>
      <c r="C3784" s="509" t="s">
        <v>4570</v>
      </c>
      <c r="D3784" s="509">
        <v>7</v>
      </c>
      <c r="G3784" s="509">
        <v>21</v>
      </c>
      <c r="K3784" s="509">
        <v>28</v>
      </c>
    </row>
    <row r="3785" spans="1:11" s="509" customFormat="1">
      <c r="A3785" s="508" t="s">
        <v>567</v>
      </c>
      <c r="B3785" s="509" t="s">
        <v>340</v>
      </c>
      <c r="C3785" s="509" t="s">
        <v>4571</v>
      </c>
      <c r="D3785" s="509">
        <v>20</v>
      </c>
      <c r="E3785" s="509">
        <v>2</v>
      </c>
      <c r="F3785" s="509">
        <v>0</v>
      </c>
      <c r="G3785" s="509">
        <v>299</v>
      </c>
      <c r="H3785" s="509">
        <v>11</v>
      </c>
      <c r="I3785" s="509">
        <v>0</v>
      </c>
      <c r="K3785" s="509">
        <v>319</v>
      </c>
    </row>
    <row r="3786" spans="1:11" s="509" customFormat="1">
      <c r="A3786" s="508" t="s">
        <v>568</v>
      </c>
      <c r="B3786" s="509" t="s">
        <v>3889</v>
      </c>
      <c r="C3786" s="509">
        <v>1</v>
      </c>
      <c r="K3786" s="509">
        <v>0</v>
      </c>
    </row>
    <row r="3787" spans="1:11" s="509" customFormat="1">
      <c r="A3787" s="508" t="s">
        <v>568</v>
      </c>
      <c r="B3787" s="509" t="s">
        <v>3889</v>
      </c>
      <c r="C3787" s="509" t="s">
        <v>1023</v>
      </c>
      <c r="K3787" s="509">
        <v>0</v>
      </c>
    </row>
    <row r="3788" spans="1:11" s="509" customFormat="1">
      <c r="A3788" s="508" t="s">
        <v>568</v>
      </c>
      <c r="B3788" s="509" t="s">
        <v>3889</v>
      </c>
      <c r="C3788" s="509">
        <v>2</v>
      </c>
      <c r="D3788" s="509">
        <v>2</v>
      </c>
      <c r="G3788" s="509">
        <v>2</v>
      </c>
      <c r="K3788" s="509">
        <v>4</v>
      </c>
    </row>
    <row r="3789" spans="1:11" s="509" customFormat="1">
      <c r="A3789" s="508" t="s">
        <v>568</v>
      </c>
      <c r="B3789" s="509" t="s">
        <v>3889</v>
      </c>
      <c r="C3789" s="509">
        <v>3</v>
      </c>
      <c r="K3789" s="509">
        <v>0</v>
      </c>
    </row>
    <row r="3790" spans="1:11" s="509" customFormat="1">
      <c r="A3790" s="508" t="s">
        <v>568</v>
      </c>
      <c r="B3790" s="509" t="s">
        <v>3889</v>
      </c>
      <c r="C3790" s="509">
        <v>4</v>
      </c>
      <c r="D3790" s="509">
        <v>1</v>
      </c>
      <c r="K3790" s="509">
        <v>1</v>
      </c>
    </row>
    <row r="3791" spans="1:11" s="509" customFormat="1">
      <c r="A3791" s="508" t="s">
        <v>568</v>
      </c>
      <c r="B3791" s="509" t="s">
        <v>3889</v>
      </c>
      <c r="C3791" s="509">
        <v>5</v>
      </c>
      <c r="G3791" s="509">
        <v>1</v>
      </c>
      <c r="K3791" s="509">
        <v>1</v>
      </c>
    </row>
    <row r="3792" spans="1:11" s="509" customFormat="1">
      <c r="A3792" s="508" t="s">
        <v>568</v>
      </c>
      <c r="B3792" s="509" t="s">
        <v>3889</v>
      </c>
      <c r="C3792" s="509">
        <v>6</v>
      </c>
      <c r="K3792" s="509">
        <v>0</v>
      </c>
    </row>
    <row r="3793" spans="1:11" s="509" customFormat="1">
      <c r="A3793" s="508" t="s">
        <v>568</v>
      </c>
      <c r="B3793" s="509" t="s">
        <v>3889</v>
      </c>
      <c r="C3793" s="509">
        <v>7</v>
      </c>
      <c r="K3793" s="509">
        <v>0</v>
      </c>
    </row>
    <row r="3794" spans="1:11" s="509" customFormat="1">
      <c r="A3794" s="508" t="s">
        <v>568</v>
      </c>
      <c r="B3794" s="509" t="s">
        <v>3889</v>
      </c>
      <c r="C3794" s="509">
        <v>8</v>
      </c>
      <c r="K3794" s="509">
        <v>0</v>
      </c>
    </row>
    <row r="3795" spans="1:11" s="509" customFormat="1">
      <c r="A3795" s="508" t="s">
        <v>568</v>
      </c>
      <c r="B3795" s="509" t="s">
        <v>3889</v>
      </c>
      <c r="C3795" s="509">
        <v>9</v>
      </c>
      <c r="G3795" s="509">
        <v>19</v>
      </c>
      <c r="K3795" s="509">
        <v>19</v>
      </c>
    </row>
    <row r="3796" spans="1:11" s="509" customFormat="1">
      <c r="A3796" s="508" t="s">
        <v>568</v>
      </c>
      <c r="B3796" s="509" t="s">
        <v>3889</v>
      </c>
      <c r="C3796" s="509">
        <v>10</v>
      </c>
      <c r="K3796" s="509">
        <v>0</v>
      </c>
    </row>
    <row r="3797" spans="1:11" s="509" customFormat="1">
      <c r="A3797" s="508" t="s">
        <v>568</v>
      </c>
      <c r="B3797" s="509" t="s">
        <v>3889</v>
      </c>
      <c r="C3797" s="509">
        <v>11</v>
      </c>
      <c r="G3797" s="509">
        <v>1</v>
      </c>
      <c r="K3797" s="509">
        <v>1</v>
      </c>
    </row>
    <row r="3798" spans="1:11" s="509" customFormat="1">
      <c r="A3798" s="508" t="s">
        <v>568</v>
      </c>
      <c r="B3798" s="509" t="s">
        <v>3889</v>
      </c>
      <c r="C3798" s="509">
        <v>12</v>
      </c>
      <c r="G3798" s="509">
        <v>1</v>
      </c>
      <c r="K3798" s="509">
        <v>1</v>
      </c>
    </row>
    <row r="3799" spans="1:11" s="509" customFormat="1">
      <c r="A3799" s="508" t="s">
        <v>568</v>
      </c>
      <c r="B3799" s="509" t="s">
        <v>3889</v>
      </c>
      <c r="C3799" s="509">
        <v>13</v>
      </c>
      <c r="K3799" s="509">
        <v>0</v>
      </c>
    </row>
    <row r="3800" spans="1:11" s="509" customFormat="1">
      <c r="A3800" s="508" t="s">
        <v>568</v>
      </c>
      <c r="B3800" s="509" t="s">
        <v>3889</v>
      </c>
      <c r="C3800" s="509">
        <v>14</v>
      </c>
      <c r="K3800" s="509">
        <v>0</v>
      </c>
    </row>
    <row r="3801" spans="1:11" s="509" customFormat="1">
      <c r="A3801" s="508" t="s">
        <v>568</v>
      </c>
      <c r="B3801" s="509" t="s">
        <v>3889</v>
      </c>
      <c r="C3801" s="509">
        <v>15</v>
      </c>
      <c r="K3801" s="509">
        <v>0</v>
      </c>
    </row>
    <row r="3802" spans="1:11" s="509" customFormat="1">
      <c r="A3802" s="508" t="s">
        <v>568</v>
      </c>
      <c r="B3802" s="509" t="s">
        <v>3889</v>
      </c>
      <c r="C3802" s="509">
        <v>16</v>
      </c>
      <c r="D3802" s="509">
        <v>1</v>
      </c>
      <c r="G3802" s="509">
        <v>1</v>
      </c>
      <c r="K3802" s="509">
        <v>2</v>
      </c>
    </row>
    <row r="3803" spans="1:11" s="509" customFormat="1">
      <c r="A3803" s="508" t="s">
        <v>568</v>
      </c>
      <c r="B3803" s="509" t="s">
        <v>3889</v>
      </c>
      <c r="C3803" s="509">
        <v>17</v>
      </c>
      <c r="G3803" s="509">
        <v>3</v>
      </c>
      <c r="K3803" s="509">
        <v>3</v>
      </c>
    </row>
    <row r="3804" spans="1:11" s="509" customFormat="1">
      <c r="A3804" s="508" t="s">
        <v>568</v>
      </c>
      <c r="B3804" s="509" t="s">
        <v>3889</v>
      </c>
      <c r="C3804" s="509">
        <v>18</v>
      </c>
      <c r="K3804" s="509">
        <v>0</v>
      </c>
    </row>
    <row r="3805" spans="1:11" s="509" customFormat="1">
      <c r="A3805" s="508" t="s">
        <v>568</v>
      </c>
      <c r="B3805" s="509" t="s">
        <v>3889</v>
      </c>
      <c r="C3805" s="509" t="s">
        <v>1024</v>
      </c>
      <c r="G3805" s="509">
        <v>1</v>
      </c>
      <c r="K3805" s="509">
        <v>1</v>
      </c>
    </row>
    <row r="3806" spans="1:11" s="509" customFormat="1">
      <c r="A3806" s="508" t="s">
        <v>568</v>
      </c>
      <c r="B3806" s="509" t="s">
        <v>3889</v>
      </c>
      <c r="C3806" s="509" t="s">
        <v>1025</v>
      </c>
      <c r="K3806" s="509">
        <v>0</v>
      </c>
    </row>
    <row r="3807" spans="1:11" s="509" customFormat="1">
      <c r="A3807" s="508" t="s">
        <v>568</v>
      </c>
      <c r="B3807" s="509" t="s">
        <v>3889</v>
      </c>
      <c r="C3807" s="509">
        <v>19</v>
      </c>
      <c r="G3807" s="509">
        <v>2</v>
      </c>
      <c r="K3807" s="509">
        <v>2</v>
      </c>
    </row>
    <row r="3808" spans="1:11" s="509" customFormat="1">
      <c r="A3808" s="508" t="s">
        <v>568</v>
      </c>
      <c r="B3808" s="509" t="s">
        <v>3889</v>
      </c>
      <c r="C3808" s="509">
        <v>20</v>
      </c>
      <c r="K3808" s="509">
        <v>0</v>
      </c>
    </row>
    <row r="3809" spans="1:11" s="509" customFormat="1">
      <c r="A3809" s="508" t="s">
        <v>568</v>
      </c>
      <c r="B3809" s="509" t="s">
        <v>3889</v>
      </c>
      <c r="C3809" s="509">
        <v>21</v>
      </c>
      <c r="K3809" s="509">
        <v>0</v>
      </c>
    </row>
    <row r="3810" spans="1:11" s="509" customFormat="1">
      <c r="A3810" s="508" t="s">
        <v>568</v>
      </c>
      <c r="B3810" s="509" t="s">
        <v>3889</v>
      </c>
      <c r="C3810" s="509" t="s">
        <v>1026</v>
      </c>
      <c r="K3810" s="509">
        <v>0</v>
      </c>
    </row>
    <row r="3811" spans="1:11" s="509" customFormat="1">
      <c r="A3811" s="508" t="s">
        <v>568</v>
      </c>
      <c r="B3811" s="509" t="s">
        <v>3889</v>
      </c>
      <c r="C3811" s="509" t="s">
        <v>1027</v>
      </c>
      <c r="K3811" s="509">
        <v>0</v>
      </c>
    </row>
    <row r="3812" spans="1:11" s="509" customFormat="1">
      <c r="A3812" s="508" t="s">
        <v>568</v>
      </c>
      <c r="B3812" s="509" t="s">
        <v>3889</v>
      </c>
      <c r="C3812" s="509" t="s">
        <v>1028</v>
      </c>
      <c r="K3812" s="509">
        <v>0</v>
      </c>
    </row>
    <row r="3813" spans="1:11" s="509" customFormat="1">
      <c r="A3813" s="508" t="s">
        <v>568</v>
      </c>
      <c r="B3813" s="509" t="s">
        <v>3889</v>
      </c>
      <c r="C3813" s="509">
        <v>22</v>
      </c>
      <c r="K3813" s="509">
        <v>0</v>
      </c>
    </row>
    <row r="3814" spans="1:11" s="509" customFormat="1">
      <c r="A3814" s="508" t="s">
        <v>568</v>
      </c>
      <c r="B3814" s="509" t="s">
        <v>3889</v>
      </c>
      <c r="C3814" s="509">
        <v>23</v>
      </c>
      <c r="D3814" s="509">
        <v>2</v>
      </c>
      <c r="E3814" s="509">
        <v>1</v>
      </c>
      <c r="G3814" s="509">
        <v>1</v>
      </c>
      <c r="K3814" s="509">
        <v>3</v>
      </c>
    </row>
    <row r="3815" spans="1:11" s="509" customFormat="1">
      <c r="A3815" s="508" t="s">
        <v>568</v>
      </c>
      <c r="B3815" s="509" t="s">
        <v>3889</v>
      </c>
      <c r="C3815" s="509" t="s">
        <v>1029</v>
      </c>
      <c r="G3815" s="509">
        <v>2</v>
      </c>
      <c r="K3815" s="509">
        <v>2</v>
      </c>
    </row>
    <row r="3816" spans="1:11" s="509" customFormat="1">
      <c r="A3816" s="508" t="s">
        <v>568</v>
      </c>
      <c r="B3816" s="509" t="s">
        <v>3889</v>
      </c>
      <c r="C3816" s="509">
        <v>24</v>
      </c>
      <c r="K3816" s="509">
        <v>0</v>
      </c>
    </row>
    <row r="3817" spans="1:11" s="509" customFormat="1">
      <c r="A3817" s="508" t="s">
        <v>568</v>
      </c>
      <c r="B3817" s="509" t="s">
        <v>3889</v>
      </c>
      <c r="C3817" s="509">
        <v>25</v>
      </c>
    </row>
    <row r="3818" spans="1:11" s="509" customFormat="1">
      <c r="A3818" s="508" t="s">
        <v>568</v>
      </c>
      <c r="B3818" s="509" t="s">
        <v>3889</v>
      </c>
      <c r="C3818" s="509">
        <v>26</v>
      </c>
      <c r="K3818" s="509">
        <v>0</v>
      </c>
    </row>
    <row r="3819" spans="1:11" s="509" customFormat="1">
      <c r="A3819" s="508" t="s">
        <v>568</v>
      </c>
      <c r="B3819" s="509" t="s">
        <v>3889</v>
      </c>
      <c r="C3819" s="509">
        <v>27</v>
      </c>
      <c r="G3819" s="509">
        <v>4</v>
      </c>
      <c r="H3819" s="509">
        <v>2</v>
      </c>
      <c r="K3819" s="509">
        <v>4</v>
      </c>
    </row>
    <row r="3820" spans="1:11" s="509" customFormat="1">
      <c r="A3820" s="508" t="s">
        <v>568</v>
      </c>
      <c r="B3820" s="509" t="s">
        <v>3889</v>
      </c>
      <c r="C3820" s="509">
        <v>28</v>
      </c>
      <c r="K3820" s="509">
        <v>0</v>
      </c>
    </row>
    <row r="3821" spans="1:11" s="509" customFormat="1">
      <c r="A3821" s="508" t="s">
        <v>568</v>
      </c>
      <c r="B3821" s="509" t="s">
        <v>3889</v>
      </c>
      <c r="C3821" s="509">
        <v>29</v>
      </c>
      <c r="K3821" s="509">
        <v>0</v>
      </c>
    </row>
    <row r="3822" spans="1:11" s="509" customFormat="1">
      <c r="A3822" s="508" t="s">
        <v>568</v>
      </c>
      <c r="B3822" s="509" t="s">
        <v>3889</v>
      </c>
      <c r="C3822" s="509">
        <v>30</v>
      </c>
      <c r="K3822" s="509">
        <v>0</v>
      </c>
    </row>
    <row r="3823" spans="1:11" s="509" customFormat="1">
      <c r="A3823" s="508" t="s">
        <v>568</v>
      </c>
      <c r="B3823" s="509" t="s">
        <v>3889</v>
      </c>
      <c r="C3823" s="509">
        <v>31</v>
      </c>
      <c r="K3823" s="509">
        <v>0</v>
      </c>
    </row>
    <row r="3824" spans="1:11" s="509" customFormat="1">
      <c r="A3824" s="508" t="s">
        <v>568</v>
      </c>
      <c r="B3824" s="509" t="s">
        <v>3889</v>
      </c>
      <c r="C3824" s="509">
        <v>32</v>
      </c>
      <c r="K3824" s="509">
        <v>0</v>
      </c>
    </row>
    <row r="3825" spans="1:11" s="509" customFormat="1">
      <c r="A3825" s="508" t="s">
        <v>568</v>
      </c>
      <c r="B3825" s="509" t="s">
        <v>3889</v>
      </c>
      <c r="C3825" s="509">
        <v>33</v>
      </c>
      <c r="G3825" s="509">
        <v>2</v>
      </c>
      <c r="K3825" s="509">
        <v>2</v>
      </c>
    </row>
    <row r="3826" spans="1:11" s="509" customFormat="1">
      <c r="A3826" s="508" t="s">
        <v>568</v>
      </c>
      <c r="B3826" s="509" t="s">
        <v>3889</v>
      </c>
      <c r="C3826" s="509">
        <v>34</v>
      </c>
      <c r="K3826" s="509">
        <v>0</v>
      </c>
    </row>
    <row r="3827" spans="1:11" s="509" customFormat="1">
      <c r="A3827" s="508" t="s">
        <v>568</v>
      </c>
      <c r="B3827" s="509" t="s">
        <v>3889</v>
      </c>
      <c r="C3827" s="509">
        <v>35</v>
      </c>
      <c r="K3827" s="509">
        <v>0</v>
      </c>
    </row>
    <row r="3828" spans="1:11" s="509" customFormat="1">
      <c r="A3828" s="508" t="s">
        <v>568</v>
      </c>
      <c r="B3828" s="509" t="s">
        <v>3889</v>
      </c>
      <c r="C3828" s="509">
        <v>36</v>
      </c>
      <c r="K3828" s="509">
        <v>0</v>
      </c>
    </row>
    <row r="3829" spans="1:11" s="509" customFormat="1">
      <c r="A3829" s="508" t="s">
        <v>568</v>
      </c>
      <c r="B3829" s="509" t="s">
        <v>3889</v>
      </c>
      <c r="C3829" s="509">
        <v>37</v>
      </c>
      <c r="K3829" s="509">
        <v>0</v>
      </c>
    </row>
    <row r="3830" spans="1:11" s="509" customFormat="1">
      <c r="A3830" s="508" t="s">
        <v>568</v>
      </c>
      <c r="B3830" s="509" t="s">
        <v>3889</v>
      </c>
      <c r="C3830" s="509">
        <v>38</v>
      </c>
      <c r="K3830" s="509">
        <v>0</v>
      </c>
    </row>
    <row r="3831" spans="1:11" s="509" customFormat="1">
      <c r="A3831" s="508" t="s">
        <v>568</v>
      </c>
      <c r="B3831" s="509" t="s">
        <v>3889</v>
      </c>
      <c r="C3831" s="509" t="s">
        <v>1030</v>
      </c>
      <c r="K3831" s="509">
        <v>0</v>
      </c>
    </row>
    <row r="3832" spans="1:11" s="509" customFormat="1">
      <c r="A3832" s="508" t="s">
        <v>568</v>
      </c>
      <c r="B3832" s="509" t="s">
        <v>3889</v>
      </c>
      <c r="C3832" s="509">
        <v>39</v>
      </c>
      <c r="K3832" s="509">
        <v>0</v>
      </c>
    </row>
    <row r="3833" spans="1:11" s="509" customFormat="1">
      <c r="A3833" s="508" t="s">
        <v>568</v>
      </c>
      <c r="B3833" s="509" t="s">
        <v>3889</v>
      </c>
      <c r="C3833" s="509">
        <v>40</v>
      </c>
      <c r="K3833" s="509">
        <v>0</v>
      </c>
    </row>
    <row r="3834" spans="1:11" s="509" customFormat="1">
      <c r="A3834" s="508" t="s">
        <v>568</v>
      </c>
      <c r="B3834" s="509" t="s">
        <v>3889</v>
      </c>
      <c r="C3834" s="509">
        <v>41</v>
      </c>
      <c r="K3834" s="509">
        <v>0</v>
      </c>
    </row>
    <row r="3835" spans="1:11" s="509" customFormat="1">
      <c r="A3835" s="508" t="s">
        <v>568</v>
      </c>
      <c r="B3835" s="509" t="s">
        <v>3889</v>
      </c>
      <c r="C3835" s="509">
        <v>42</v>
      </c>
      <c r="G3835" s="509">
        <v>1</v>
      </c>
      <c r="K3835" s="509">
        <v>1</v>
      </c>
    </row>
    <row r="3836" spans="1:11" s="509" customFormat="1">
      <c r="A3836" s="508" t="s">
        <v>568</v>
      </c>
      <c r="B3836" s="509" t="s">
        <v>3889</v>
      </c>
      <c r="C3836" s="509">
        <v>43</v>
      </c>
      <c r="K3836" s="509">
        <v>0</v>
      </c>
    </row>
    <row r="3837" spans="1:11" s="509" customFormat="1">
      <c r="A3837" s="508" t="s">
        <v>568</v>
      </c>
      <c r="B3837" s="509" t="s">
        <v>3889</v>
      </c>
      <c r="C3837" s="509">
        <v>44</v>
      </c>
      <c r="K3837" s="509">
        <v>0</v>
      </c>
    </row>
    <row r="3838" spans="1:11" s="509" customFormat="1">
      <c r="A3838" s="508" t="s">
        <v>568</v>
      </c>
      <c r="B3838" s="509" t="s">
        <v>3889</v>
      </c>
      <c r="C3838" s="509">
        <v>45</v>
      </c>
      <c r="K3838" s="509">
        <v>0</v>
      </c>
    </row>
    <row r="3839" spans="1:11" s="509" customFormat="1">
      <c r="A3839" s="508" t="s">
        <v>568</v>
      </c>
      <c r="B3839" s="509" t="s">
        <v>3889</v>
      </c>
      <c r="C3839" s="509">
        <v>46</v>
      </c>
      <c r="D3839" s="509">
        <v>1</v>
      </c>
      <c r="K3839" s="509">
        <v>1</v>
      </c>
    </row>
    <row r="3840" spans="1:11" s="509" customFormat="1">
      <c r="A3840" s="508" t="s">
        <v>568</v>
      </c>
      <c r="B3840" s="509" t="s">
        <v>3889</v>
      </c>
      <c r="C3840" s="509">
        <v>47</v>
      </c>
      <c r="K3840" s="509">
        <v>0</v>
      </c>
    </row>
    <row r="3841" spans="1:11" s="509" customFormat="1">
      <c r="A3841" s="508" t="s">
        <v>568</v>
      </c>
      <c r="B3841" s="509" t="s">
        <v>3889</v>
      </c>
      <c r="C3841" s="509">
        <v>48</v>
      </c>
      <c r="K3841" s="509">
        <v>0</v>
      </c>
    </row>
    <row r="3842" spans="1:11" s="509" customFormat="1">
      <c r="A3842" s="508" t="s">
        <v>568</v>
      </c>
      <c r="B3842" s="509" t="s">
        <v>3889</v>
      </c>
      <c r="C3842" s="509">
        <v>49</v>
      </c>
      <c r="K3842" s="509">
        <v>0</v>
      </c>
    </row>
    <row r="3843" spans="1:11" s="509" customFormat="1">
      <c r="A3843" s="508" t="s">
        <v>568</v>
      </c>
      <c r="B3843" s="509" t="s">
        <v>3889</v>
      </c>
      <c r="C3843" s="509">
        <v>50</v>
      </c>
      <c r="G3843" s="509">
        <v>1</v>
      </c>
      <c r="H3843" s="509">
        <v>1</v>
      </c>
      <c r="K3843" s="509">
        <v>1</v>
      </c>
    </row>
    <row r="3844" spans="1:11" s="509" customFormat="1">
      <c r="A3844" s="508" t="s">
        <v>568</v>
      </c>
      <c r="B3844" s="509" t="s">
        <v>3889</v>
      </c>
      <c r="C3844" s="509">
        <v>51</v>
      </c>
      <c r="K3844" s="509">
        <v>0</v>
      </c>
    </row>
    <row r="3845" spans="1:11" s="509" customFormat="1">
      <c r="A3845" s="508" t="s">
        <v>568</v>
      </c>
      <c r="B3845" s="509" t="s">
        <v>3889</v>
      </c>
      <c r="C3845" s="509" t="s">
        <v>1031</v>
      </c>
      <c r="K3845" s="509">
        <v>0</v>
      </c>
    </row>
    <row r="3846" spans="1:11" s="509" customFormat="1">
      <c r="A3846" s="508" t="s">
        <v>568</v>
      </c>
      <c r="B3846" s="509" t="s">
        <v>3889</v>
      </c>
      <c r="C3846" s="509" t="s">
        <v>1032</v>
      </c>
      <c r="K3846" s="509">
        <v>0</v>
      </c>
    </row>
    <row r="3847" spans="1:11" s="509" customFormat="1">
      <c r="A3847" s="508" t="s">
        <v>568</v>
      </c>
      <c r="B3847" s="509" t="s">
        <v>3889</v>
      </c>
      <c r="C3847" s="509">
        <v>52</v>
      </c>
      <c r="G3847" s="509">
        <v>6</v>
      </c>
      <c r="K3847" s="509">
        <v>6</v>
      </c>
    </row>
    <row r="3848" spans="1:11" s="509" customFormat="1">
      <c r="A3848" s="508" t="s">
        <v>568</v>
      </c>
      <c r="B3848" s="509" t="s">
        <v>3889</v>
      </c>
      <c r="C3848" s="509">
        <v>53</v>
      </c>
      <c r="G3848" s="509">
        <v>2</v>
      </c>
      <c r="K3848" s="509">
        <v>2</v>
      </c>
    </row>
    <row r="3849" spans="1:11" s="509" customFormat="1">
      <c r="A3849" s="508" t="s">
        <v>568</v>
      </c>
      <c r="B3849" s="509" t="s">
        <v>3889</v>
      </c>
      <c r="C3849" s="509">
        <v>54</v>
      </c>
      <c r="G3849" s="509">
        <v>1</v>
      </c>
      <c r="K3849" s="509">
        <v>1</v>
      </c>
    </row>
    <row r="3850" spans="1:11" s="509" customFormat="1">
      <c r="A3850" s="508" t="s">
        <v>568</v>
      </c>
      <c r="B3850" s="509" t="s">
        <v>3889</v>
      </c>
      <c r="C3850" s="509">
        <v>55</v>
      </c>
      <c r="G3850" s="509">
        <v>2</v>
      </c>
      <c r="K3850" s="509">
        <v>2</v>
      </c>
    </row>
    <row r="3851" spans="1:11" s="509" customFormat="1">
      <c r="A3851" s="508" t="s">
        <v>568</v>
      </c>
      <c r="B3851" s="509" t="s">
        <v>3889</v>
      </c>
      <c r="C3851" s="509">
        <v>56</v>
      </c>
      <c r="K3851" s="509">
        <v>0</v>
      </c>
    </row>
    <row r="3852" spans="1:11" s="509" customFormat="1">
      <c r="A3852" s="508" t="s">
        <v>568</v>
      </c>
      <c r="B3852" s="509" t="s">
        <v>3889</v>
      </c>
      <c r="C3852" s="509">
        <v>57</v>
      </c>
      <c r="K3852" s="509">
        <v>0</v>
      </c>
    </row>
    <row r="3853" spans="1:11" s="509" customFormat="1">
      <c r="A3853" s="508" t="s">
        <v>568</v>
      </c>
      <c r="B3853" s="509" t="s">
        <v>3889</v>
      </c>
      <c r="C3853" s="509">
        <v>58</v>
      </c>
      <c r="K3853" s="509">
        <v>0</v>
      </c>
    </row>
    <row r="3854" spans="1:11" s="509" customFormat="1">
      <c r="A3854" s="508" t="s">
        <v>568</v>
      </c>
      <c r="B3854" s="509" t="s">
        <v>3889</v>
      </c>
      <c r="C3854" s="509">
        <v>59</v>
      </c>
      <c r="K3854" s="509">
        <v>0</v>
      </c>
    </row>
    <row r="3855" spans="1:11" s="509" customFormat="1">
      <c r="A3855" s="508" t="s">
        <v>568</v>
      </c>
      <c r="B3855" s="509" t="s">
        <v>3889</v>
      </c>
      <c r="C3855" s="509">
        <v>60</v>
      </c>
      <c r="K3855" s="509">
        <v>0</v>
      </c>
    </row>
    <row r="3856" spans="1:11" s="509" customFormat="1">
      <c r="A3856" s="508" t="s">
        <v>568</v>
      </c>
      <c r="B3856" s="509" t="s">
        <v>3889</v>
      </c>
      <c r="C3856" s="509">
        <v>61</v>
      </c>
      <c r="K3856" s="509">
        <v>0</v>
      </c>
    </row>
    <row r="3857" spans="1:11" s="509" customFormat="1">
      <c r="A3857" s="508" t="s">
        <v>568</v>
      </c>
      <c r="B3857" s="509" t="s">
        <v>3889</v>
      </c>
      <c r="C3857" s="509">
        <v>62</v>
      </c>
      <c r="K3857" s="509">
        <v>0</v>
      </c>
    </row>
    <row r="3858" spans="1:11" s="509" customFormat="1">
      <c r="A3858" s="508" t="s">
        <v>568</v>
      </c>
      <c r="B3858" s="509" t="s">
        <v>3889</v>
      </c>
      <c r="C3858" s="509">
        <v>63</v>
      </c>
      <c r="G3858" s="509">
        <v>1</v>
      </c>
      <c r="H3858" s="509">
        <v>1</v>
      </c>
      <c r="K3858" s="509">
        <v>1</v>
      </c>
    </row>
    <row r="3859" spans="1:11" s="509" customFormat="1">
      <c r="A3859" s="508" t="s">
        <v>568</v>
      </c>
      <c r="B3859" s="509" t="s">
        <v>3889</v>
      </c>
      <c r="C3859" s="509" t="s">
        <v>1033</v>
      </c>
      <c r="K3859" s="509">
        <v>0</v>
      </c>
    </row>
    <row r="3860" spans="1:11" s="509" customFormat="1">
      <c r="A3860" s="508" t="s">
        <v>568</v>
      </c>
      <c r="B3860" s="509" t="s">
        <v>3889</v>
      </c>
      <c r="C3860" s="509" t="s">
        <v>1034</v>
      </c>
      <c r="K3860" s="509">
        <v>0</v>
      </c>
    </row>
    <row r="3861" spans="1:11" s="509" customFormat="1">
      <c r="A3861" s="508" t="s">
        <v>568</v>
      </c>
      <c r="B3861" s="509" t="s">
        <v>3889</v>
      </c>
      <c r="C3861" s="509">
        <v>64</v>
      </c>
      <c r="K3861" s="509">
        <v>0</v>
      </c>
    </row>
    <row r="3862" spans="1:11" s="509" customFormat="1">
      <c r="A3862" s="508" t="s">
        <v>568</v>
      </c>
      <c r="B3862" s="509" t="s">
        <v>3889</v>
      </c>
      <c r="C3862" s="509" t="s">
        <v>1035</v>
      </c>
      <c r="G3862" s="509">
        <v>2</v>
      </c>
      <c r="K3862" s="509">
        <v>2</v>
      </c>
    </row>
    <row r="3863" spans="1:11" s="509" customFormat="1">
      <c r="A3863" s="508" t="s">
        <v>568</v>
      </c>
      <c r="B3863" s="509" t="s">
        <v>3889</v>
      </c>
      <c r="C3863" s="509">
        <v>65</v>
      </c>
      <c r="D3863" s="509">
        <v>2</v>
      </c>
      <c r="E3863" s="509">
        <v>1</v>
      </c>
      <c r="G3863" s="509">
        <v>13</v>
      </c>
      <c r="H3863" s="509">
        <v>4</v>
      </c>
      <c r="K3863" s="509">
        <v>15</v>
      </c>
    </row>
    <row r="3864" spans="1:11" s="509" customFormat="1">
      <c r="A3864" s="508" t="s">
        <v>568</v>
      </c>
      <c r="B3864" s="509" t="s">
        <v>3889</v>
      </c>
      <c r="C3864" s="509">
        <v>66</v>
      </c>
      <c r="G3864" s="509">
        <v>4</v>
      </c>
      <c r="H3864" s="509">
        <v>4</v>
      </c>
      <c r="K3864" s="509">
        <v>4</v>
      </c>
    </row>
    <row r="3865" spans="1:11" s="509" customFormat="1">
      <c r="A3865" s="508" t="s">
        <v>568</v>
      </c>
      <c r="B3865" s="509" t="s">
        <v>3889</v>
      </c>
      <c r="C3865" s="509" t="s">
        <v>1036</v>
      </c>
      <c r="K3865" s="509">
        <v>0</v>
      </c>
    </row>
    <row r="3866" spans="1:11" s="509" customFormat="1">
      <c r="A3866" s="508" t="s">
        <v>568</v>
      </c>
      <c r="B3866" s="509" t="s">
        <v>3889</v>
      </c>
      <c r="C3866" s="509" t="s">
        <v>1037</v>
      </c>
      <c r="G3866" s="509">
        <v>8</v>
      </c>
      <c r="K3866" s="509">
        <v>8</v>
      </c>
    </row>
    <row r="3867" spans="1:11" s="509" customFormat="1">
      <c r="A3867" s="508" t="s">
        <v>568</v>
      </c>
      <c r="B3867" s="509" t="s">
        <v>3889</v>
      </c>
      <c r="C3867" s="509" t="s">
        <v>1038</v>
      </c>
      <c r="G3867" s="509">
        <v>2</v>
      </c>
      <c r="K3867" s="509">
        <v>2</v>
      </c>
    </row>
    <row r="3868" spans="1:11" s="509" customFormat="1">
      <c r="A3868" s="508" t="s">
        <v>568</v>
      </c>
      <c r="B3868" s="509" t="s">
        <v>3889</v>
      </c>
      <c r="C3868" s="509" t="s">
        <v>1039</v>
      </c>
      <c r="G3868" s="509">
        <v>1</v>
      </c>
      <c r="K3868" s="509">
        <v>1</v>
      </c>
    </row>
    <row r="3869" spans="1:11" s="509" customFormat="1">
      <c r="A3869" s="508" t="s">
        <v>568</v>
      </c>
      <c r="B3869" s="509" t="s">
        <v>3889</v>
      </c>
      <c r="C3869" s="509" t="s">
        <v>1040</v>
      </c>
      <c r="K3869" s="509">
        <v>0</v>
      </c>
    </row>
    <row r="3870" spans="1:11" s="509" customFormat="1">
      <c r="A3870" s="508" t="s">
        <v>568</v>
      </c>
      <c r="B3870" s="509" t="s">
        <v>3889</v>
      </c>
      <c r="C3870" s="509" t="s">
        <v>1041</v>
      </c>
      <c r="K3870" s="509">
        <v>0</v>
      </c>
    </row>
    <row r="3871" spans="1:11" s="509" customFormat="1">
      <c r="A3871" s="508" t="s">
        <v>568</v>
      </c>
      <c r="B3871" s="509" t="s">
        <v>3889</v>
      </c>
      <c r="C3871" s="509" t="s">
        <v>1042</v>
      </c>
      <c r="K3871" s="509">
        <v>0</v>
      </c>
    </row>
    <row r="3872" spans="1:11" s="509" customFormat="1">
      <c r="A3872" s="508" t="s">
        <v>568</v>
      </c>
      <c r="B3872" s="509" t="s">
        <v>3889</v>
      </c>
      <c r="C3872" s="509">
        <v>67</v>
      </c>
      <c r="G3872" s="509">
        <v>31</v>
      </c>
      <c r="H3872" s="509">
        <v>2</v>
      </c>
      <c r="K3872" s="509">
        <v>31</v>
      </c>
    </row>
    <row r="3873" spans="1:11" s="509" customFormat="1">
      <c r="A3873" s="508" t="s">
        <v>568</v>
      </c>
      <c r="B3873" s="509" t="s">
        <v>3889</v>
      </c>
      <c r="C3873" s="509">
        <v>68</v>
      </c>
      <c r="G3873" s="509">
        <v>6</v>
      </c>
      <c r="H3873" s="509">
        <v>2</v>
      </c>
      <c r="K3873" s="509">
        <v>6</v>
      </c>
    </row>
    <row r="3874" spans="1:11" s="509" customFormat="1">
      <c r="A3874" s="508" t="s">
        <v>568</v>
      </c>
      <c r="B3874" s="509" t="s">
        <v>3889</v>
      </c>
      <c r="C3874" s="509" t="s">
        <v>1043</v>
      </c>
      <c r="G3874" s="509">
        <v>1</v>
      </c>
      <c r="K3874" s="509">
        <v>1</v>
      </c>
    </row>
    <row r="3875" spans="1:11" s="509" customFormat="1">
      <c r="A3875" s="508" t="s">
        <v>568</v>
      </c>
      <c r="B3875" s="509" t="s">
        <v>3889</v>
      </c>
      <c r="C3875" s="509">
        <v>69</v>
      </c>
      <c r="K3875" s="509">
        <v>0</v>
      </c>
    </row>
    <row r="3876" spans="1:11" s="509" customFormat="1">
      <c r="A3876" s="508" t="s">
        <v>568</v>
      </c>
      <c r="B3876" s="509" t="s">
        <v>3889</v>
      </c>
      <c r="C3876" s="509" t="s">
        <v>1044</v>
      </c>
      <c r="K3876" s="509">
        <v>0</v>
      </c>
    </row>
    <row r="3877" spans="1:11" s="509" customFormat="1">
      <c r="A3877" s="508" t="s">
        <v>568</v>
      </c>
      <c r="B3877" s="509" t="s">
        <v>3889</v>
      </c>
      <c r="C3877" s="509" t="s">
        <v>1045</v>
      </c>
      <c r="K3877" s="509">
        <v>0</v>
      </c>
    </row>
    <row r="3878" spans="1:11" s="509" customFormat="1">
      <c r="A3878" s="508" t="s">
        <v>568</v>
      </c>
      <c r="B3878" s="509" t="s">
        <v>3889</v>
      </c>
      <c r="C3878" s="509">
        <v>70</v>
      </c>
      <c r="K3878" s="509">
        <v>0</v>
      </c>
    </row>
    <row r="3879" spans="1:11" s="509" customFormat="1">
      <c r="A3879" s="508" t="s">
        <v>568</v>
      </c>
      <c r="B3879" s="509" t="s">
        <v>3889</v>
      </c>
      <c r="C3879" s="509" t="s">
        <v>1046</v>
      </c>
      <c r="K3879" s="509">
        <v>0</v>
      </c>
    </row>
    <row r="3880" spans="1:11" s="509" customFormat="1">
      <c r="A3880" s="508" t="s">
        <v>568</v>
      </c>
      <c r="B3880" s="509" t="s">
        <v>3889</v>
      </c>
      <c r="C3880" s="509">
        <v>71</v>
      </c>
      <c r="G3880" s="509">
        <v>38</v>
      </c>
      <c r="K3880" s="509">
        <v>38</v>
      </c>
    </row>
    <row r="3881" spans="1:11" s="509" customFormat="1">
      <c r="A3881" s="508" t="s">
        <v>568</v>
      </c>
      <c r="B3881" s="509" t="s">
        <v>3889</v>
      </c>
      <c r="C3881" s="509" t="s">
        <v>1047</v>
      </c>
      <c r="G3881" s="509">
        <v>3</v>
      </c>
      <c r="H3881" s="509">
        <v>1</v>
      </c>
      <c r="K3881" s="509">
        <v>3</v>
      </c>
    </row>
    <row r="3882" spans="1:11" s="509" customFormat="1">
      <c r="A3882" s="508" t="s">
        <v>568</v>
      </c>
      <c r="B3882" s="509" t="s">
        <v>3889</v>
      </c>
      <c r="C3882" s="509" t="s">
        <v>1048</v>
      </c>
      <c r="K3882" s="509">
        <v>0</v>
      </c>
    </row>
    <row r="3883" spans="1:11" s="509" customFormat="1">
      <c r="A3883" s="508" t="s">
        <v>568</v>
      </c>
      <c r="B3883" s="509" t="s">
        <v>3889</v>
      </c>
      <c r="C3883" s="509" t="s">
        <v>1049</v>
      </c>
      <c r="K3883" s="509">
        <v>0</v>
      </c>
    </row>
    <row r="3884" spans="1:11" s="509" customFormat="1">
      <c r="A3884" s="508" t="s">
        <v>568</v>
      </c>
      <c r="B3884" s="509" t="s">
        <v>3889</v>
      </c>
      <c r="C3884" s="509" t="s">
        <v>1050</v>
      </c>
      <c r="K3884" s="509">
        <v>0</v>
      </c>
    </row>
    <row r="3885" spans="1:11" s="509" customFormat="1">
      <c r="A3885" s="508" t="s">
        <v>568</v>
      </c>
      <c r="B3885" s="509" t="s">
        <v>3889</v>
      </c>
      <c r="C3885" s="509" t="s">
        <v>1051</v>
      </c>
      <c r="K3885" s="509">
        <v>0</v>
      </c>
    </row>
    <row r="3886" spans="1:11" s="509" customFormat="1">
      <c r="A3886" s="508" t="s">
        <v>568</v>
      </c>
      <c r="B3886" s="509" t="s">
        <v>3889</v>
      </c>
      <c r="C3886" s="509">
        <v>72</v>
      </c>
      <c r="K3886" s="509">
        <v>0</v>
      </c>
    </row>
    <row r="3887" spans="1:11" s="509" customFormat="1">
      <c r="A3887" s="508" t="s">
        <v>568</v>
      </c>
      <c r="B3887" s="509" t="s">
        <v>3889</v>
      </c>
      <c r="C3887" s="509">
        <v>73</v>
      </c>
      <c r="K3887" s="509">
        <v>0</v>
      </c>
    </row>
    <row r="3888" spans="1:11" s="509" customFormat="1">
      <c r="A3888" s="508" t="s">
        <v>568</v>
      </c>
      <c r="B3888" s="509" t="s">
        <v>3889</v>
      </c>
      <c r="C3888" s="509">
        <v>74</v>
      </c>
      <c r="K3888" s="509">
        <v>0</v>
      </c>
    </row>
    <row r="3889" spans="1:11" s="509" customFormat="1">
      <c r="A3889" s="508" t="s">
        <v>568</v>
      </c>
      <c r="B3889" s="509" t="s">
        <v>3889</v>
      </c>
      <c r="C3889" s="509" t="s">
        <v>4570</v>
      </c>
      <c r="D3889" s="509">
        <v>1</v>
      </c>
      <c r="G3889" s="509">
        <v>5</v>
      </c>
      <c r="K3889" s="509">
        <v>6</v>
      </c>
    </row>
    <row r="3890" spans="1:11" s="509" customFormat="1">
      <c r="A3890" s="508" t="s">
        <v>568</v>
      </c>
      <c r="B3890" s="509" t="s">
        <v>3889</v>
      </c>
      <c r="C3890" s="509" t="s">
        <v>4571</v>
      </c>
      <c r="D3890" s="509">
        <v>10</v>
      </c>
      <c r="E3890" s="509">
        <v>2</v>
      </c>
      <c r="F3890" s="509">
        <v>0</v>
      </c>
      <c r="G3890" s="509">
        <v>168</v>
      </c>
      <c r="H3890" s="509">
        <v>17</v>
      </c>
      <c r="I3890" s="509">
        <v>0</v>
      </c>
      <c r="K3890" s="509">
        <v>178</v>
      </c>
    </row>
    <row r="3891" spans="1:11" s="509" customFormat="1">
      <c r="A3891" s="508" t="s">
        <v>569</v>
      </c>
      <c r="B3891" s="509" t="s">
        <v>3392</v>
      </c>
      <c r="C3891" s="509">
        <v>1</v>
      </c>
      <c r="K3891" s="509">
        <v>0</v>
      </c>
    </row>
    <row r="3892" spans="1:11" s="509" customFormat="1">
      <c r="A3892" s="508" t="s">
        <v>569</v>
      </c>
      <c r="B3892" s="509" t="s">
        <v>3392</v>
      </c>
      <c r="C3892" s="509" t="s">
        <v>1023</v>
      </c>
      <c r="K3892" s="509">
        <v>0</v>
      </c>
    </row>
    <row r="3893" spans="1:11" s="509" customFormat="1">
      <c r="A3893" s="508" t="s">
        <v>569</v>
      </c>
      <c r="B3893" s="509" t="s">
        <v>3392</v>
      </c>
      <c r="C3893" s="509">
        <v>2</v>
      </c>
      <c r="G3893" s="509">
        <v>3</v>
      </c>
      <c r="K3893" s="509">
        <v>3</v>
      </c>
    </row>
    <row r="3894" spans="1:11" s="509" customFormat="1">
      <c r="A3894" s="508" t="s">
        <v>569</v>
      </c>
      <c r="B3894" s="509" t="s">
        <v>3392</v>
      </c>
      <c r="C3894" s="509">
        <v>3</v>
      </c>
      <c r="D3894" s="509">
        <v>1</v>
      </c>
      <c r="G3894" s="509">
        <v>2</v>
      </c>
      <c r="K3894" s="509">
        <v>3</v>
      </c>
    </row>
    <row r="3895" spans="1:11" s="509" customFormat="1">
      <c r="A3895" s="508" t="s">
        <v>569</v>
      </c>
      <c r="B3895" s="509" t="s">
        <v>3392</v>
      </c>
      <c r="C3895" s="509">
        <v>4</v>
      </c>
      <c r="K3895" s="509">
        <v>0</v>
      </c>
    </row>
    <row r="3896" spans="1:11" s="509" customFormat="1">
      <c r="A3896" s="508" t="s">
        <v>569</v>
      </c>
      <c r="B3896" s="509" t="s">
        <v>3392</v>
      </c>
      <c r="C3896" s="509">
        <v>5</v>
      </c>
      <c r="K3896" s="509">
        <v>0</v>
      </c>
    </row>
    <row r="3897" spans="1:11" s="509" customFormat="1">
      <c r="A3897" s="508" t="s">
        <v>569</v>
      </c>
      <c r="B3897" s="509" t="s">
        <v>3392</v>
      </c>
      <c r="C3897" s="509">
        <v>6</v>
      </c>
      <c r="K3897" s="509">
        <v>0</v>
      </c>
    </row>
    <row r="3898" spans="1:11" s="509" customFormat="1">
      <c r="A3898" s="508" t="s">
        <v>569</v>
      </c>
      <c r="B3898" s="509" t="s">
        <v>3392</v>
      </c>
      <c r="C3898" s="509">
        <v>7</v>
      </c>
      <c r="K3898" s="509">
        <v>0</v>
      </c>
    </row>
    <row r="3899" spans="1:11" s="509" customFormat="1">
      <c r="A3899" s="508" t="s">
        <v>569</v>
      </c>
      <c r="B3899" s="509" t="s">
        <v>3392</v>
      </c>
      <c r="C3899" s="509">
        <v>8</v>
      </c>
      <c r="K3899" s="509">
        <v>0</v>
      </c>
    </row>
    <row r="3900" spans="1:11" s="509" customFormat="1">
      <c r="A3900" s="508" t="s">
        <v>569</v>
      </c>
      <c r="B3900" s="509" t="s">
        <v>3392</v>
      </c>
      <c r="C3900" s="509">
        <v>9</v>
      </c>
      <c r="G3900" s="509">
        <v>1</v>
      </c>
      <c r="K3900" s="509">
        <v>1</v>
      </c>
    </row>
    <row r="3901" spans="1:11" s="509" customFormat="1">
      <c r="A3901" s="508" t="s">
        <v>569</v>
      </c>
      <c r="B3901" s="509" t="s">
        <v>3392</v>
      </c>
      <c r="C3901" s="509">
        <v>10</v>
      </c>
      <c r="G3901" s="509">
        <v>1</v>
      </c>
      <c r="K3901" s="509">
        <v>1</v>
      </c>
    </row>
    <row r="3902" spans="1:11" s="509" customFormat="1">
      <c r="A3902" s="508" t="s">
        <v>569</v>
      </c>
      <c r="B3902" s="509" t="s">
        <v>3392</v>
      </c>
      <c r="C3902" s="509">
        <v>11</v>
      </c>
      <c r="K3902" s="509">
        <v>0</v>
      </c>
    </row>
    <row r="3903" spans="1:11" s="509" customFormat="1">
      <c r="A3903" s="508" t="s">
        <v>569</v>
      </c>
      <c r="B3903" s="509" t="s">
        <v>3392</v>
      </c>
      <c r="C3903" s="509">
        <v>12</v>
      </c>
      <c r="D3903" s="509">
        <v>1</v>
      </c>
      <c r="E3903" s="509">
        <v>1</v>
      </c>
      <c r="G3903" s="509">
        <v>1</v>
      </c>
      <c r="K3903" s="509">
        <v>2</v>
      </c>
    </row>
    <row r="3904" spans="1:11" s="509" customFormat="1">
      <c r="A3904" s="508" t="s">
        <v>569</v>
      </c>
      <c r="B3904" s="509" t="s">
        <v>3392</v>
      </c>
      <c r="C3904" s="509">
        <v>13</v>
      </c>
      <c r="K3904" s="509">
        <v>0</v>
      </c>
    </row>
    <row r="3905" spans="1:11" s="509" customFormat="1">
      <c r="A3905" s="508" t="s">
        <v>569</v>
      </c>
      <c r="B3905" s="509" t="s">
        <v>3392</v>
      </c>
      <c r="C3905" s="509">
        <v>14</v>
      </c>
      <c r="K3905" s="509">
        <v>0</v>
      </c>
    </row>
    <row r="3906" spans="1:11" s="509" customFormat="1">
      <c r="A3906" s="508" t="s">
        <v>569</v>
      </c>
      <c r="B3906" s="509" t="s">
        <v>3392</v>
      </c>
      <c r="C3906" s="509">
        <v>15</v>
      </c>
      <c r="K3906" s="509">
        <v>0</v>
      </c>
    </row>
    <row r="3907" spans="1:11" s="509" customFormat="1">
      <c r="A3907" s="508" t="s">
        <v>569</v>
      </c>
      <c r="B3907" s="509" t="s">
        <v>3392</v>
      </c>
      <c r="C3907" s="509">
        <v>16</v>
      </c>
      <c r="K3907" s="509">
        <v>0</v>
      </c>
    </row>
    <row r="3908" spans="1:11" s="509" customFormat="1">
      <c r="A3908" s="508" t="s">
        <v>569</v>
      </c>
      <c r="B3908" s="509" t="s">
        <v>3392</v>
      </c>
      <c r="C3908" s="509">
        <v>17</v>
      </c>
      <c r="G3908" s="509">
        <v>12</v>
      </c>
      <c r="K3908" s="509">
        <v>12</v>
      </c>
    </row>
    <row r="3909" spans="1:11" s="509" customFormat="1">
      <c r="A3909" s="508" t="s">
        <v>569</v>
      </c>
      <c r="B3909" s="509" t="s">
        <v>3392</v>
      </c>
      <c r="C3909" s="509">
        <v>18</v>
      </c>
      <c r="K3909" s="509">
        <v>0</v>
      </c>
    </row>
    <row r="3910" spans="1:11" s="509" customFormat="1">
      <c r="A3910" s="508" t="s">
        <v>569</v>
      </c>
      <c r="B3910" s="509" t="s">
        <v>3392</v>
      </c>
      <c r="C3910" s="509" t="s">
        <v>1024</v>
      </c>
      <c r="D3910" s="509">
        <v>1</v>
      </c>
      <c r="K3910" s="509">
        <v>1</v>
      </c>
    </row>
    <row r="3911" spans="1:11" s="509" customFormat="1">
      <c r="A3911" s="508" t="s">
        <v>569</v>
      </c>
      <c r="B3911" s="509" t="s">
        <v>3392</v>
      </c>
      <c r="C3911" s="509" t="s">
        <v>1025</v>
      </c>
      <c r="K3911" s="509">
        <v>0</v>
      </c>
    </row>
    <row r="3912" spans="1:11" s="509" customFormat="1">
      <c r="A3912" s="508" t="s">
        <v>569</v>
      </c>
      <c r="B3912" s="509" t="s">
        <v>3392</v>
      </c>
      <c r="C3912" s="509">
        <v>19</v>
      </c>
      <c r="G3912" s="509">
        <v>2</v>
      </c>
      <c r="K3912" s="509">
        <v>2</v>
      </c>
    </row>
    <row r="3913" spans="1:11" s="509" customFormat="1">
      <c r="A3913" s="508" t="s">
        <v>569</v>
      </c>
      <c r="B3913" s="509" t="s">
        <v>3392</v>
      </c>
      <c r="C3913" s="509">
        <v>20</v>
      </c>
      <c r="K3913" s="509">
        <v>0</v>
      </c>
    </row>
    <row r="3914" spans="1:11" s="509" customFormat="1">
      <c r="A3914" s="508" t="s">
        <v>569</v>
      </c>
      <c r="B3914" s="509" t="s">
        <v>3392</v>
      </c>
      <c r="C3914" s="509">
        <v>21</v>
      </c>
      <c r="K3914" s="509">
        <v>0</v>
      </c>
    </row>
    <row r="3915" spans="1:11" s="509" customFormat="1">
      <c r="A3915" s="508" t="s">
        <v>569</v>
      </c>
      <c r="B3915" s="509" t="s">
        <v>3392</v>
      </c>
      <c r="C3915" s="509" t="s">
        <v>1026</v>
      </c>
      <c r="K3915" s="509">
        <v>0</v>
      </c>
    </row>
    <row r="3916" spans="1:11" s="509" customFormat="1">
      <c r="A3916" s="508" t="s">
        <v>569</v>
      </c>
      <c r="B3916" s="509" t="s">
        <v>3392</v>
      </c>
      <c r="C3916" s="509" t="s">
        <v>1027</v>
      </c>
      <c r="K3916" s="509">
        <v>0</v>
      </c>
    </row>
    <row r="3917" spans="1:11" s="509" customFormat="1">
      <c r="A3917" s="508" t="s">
        <v>569</v>
      </c>
      <c r="B3917" s="509" t="s">
        <v>3392</v>
      </c>
      <c r="C3917" s="509" t="s">
        <v>1028</v>
      </c>
      <c r="K3917" s="509">
        <v>0</v>
      </c>
    </row>
    <row r="3918" spans="1:11" s="509" customFormat="1">
      <c r="A3918" s="508" t="s">
        <v>569</v>
      </c>
      <c r="B3918" s="509" t="s">
        <v>3392</v>
      </c>
      <c r="C3918" s="509">
        <v>22</v>
      </c>
      <c r="K3918" s="509">
        <v>0</v>
      </c>
    </row>
    <row r="3919" spans="1:11" s="509" customFormat="1">
      <c r="A3919" s="508" t="s">
        <v>569</v>
      </c>
      <c r="B3919" s="509" t="s">
        <v>3392</v>
      </c>
      <c r="C3919" s="509">
        <v>23</v>
      </c>
      <c r="K3919" s="509">
        <v>0</v>
      </c>
    </row>
    <row r="3920" spans="1:11" s="509" customFormat="1">
      <c r="A3920" s="508" t="s">
        <v>569</v>
      </c>
      <c r="B3920" s="509" t="s">
        <v>3392</v>
      </c>
      <c r="C3920" s="509" t="s">
        <v>1029</v>
      </c>
      <c r="K3920" s="509">
        <v>0</v>
      </c>
    </row>
    <row r="3921" spans="1:11" s="509" customFormat="1">
      <c r="A3921" s="508" t="s">
        <v>569</v>
      </c>
      <c r="B3921" s="509" t="s">
        <v>3392</v>
      </c>
      <c r="C3921" s="509">
        <v>24</v>
      </c>
      <c r="G3921" s="509">
        <v>3</v>
      </c>
      <c r="K3921" s="509">
        <v>3</v>
      </c>
    </row>
    <row r="3922" spans="1:11" s="509" customFormat="1">
      <c r="A3922" s="508" t="s">
        <v>569</v>
      </c>
      <c r="B3922" s="509" t="s">
        <v>3392</v>
      </c>
      <c r="C3922" s="509">
        <v>25</v>
      </c>
    </row>
    <row r="3923" spans="1:11" s="509" customFormat="1">
      <c r="A3923" s="508" t="s">
        <v>569</v>
      </c>
      <c r="B3923" s="509" t="s">
        <v>3392</v>
      </c>
      <c r="C3923" s="509">
        <v>26</v>
      </c>
      <c r="K3923" s="509">
        <v>0</v>
      </c>
    </row>
    <row r="3924" spans="1:11" s="509" customFormat="1">
      <c r="A3924" s="508" t="s">
        <v>569</v>
      </c>
      <c r="B3924" s="509" t="s">
        <v>3392</v>
      </c>
      <c r="C3924" s="509">
        <v>27</v>
      </c>
      <c r="G3924" s="509">
        <v>1</v>
      </c>
      <c r="K3924" s="509">
        <v>1</v>
      </c>
    </row>
    <row r="3925" spans="1:11" s="509" customFormat="1">
      <c r="A3925" s="508" t="s">
        <v>569</v>
      </c>
      <c r="B3925" s="509" t="s">
        <v>3392</v>
      </c>
      <c r="C3925" s="509">
        <v>28</v>
      </c>
      <c r="K3925" s="509">
        <v>0</v>
      </c>
    </row>
    <row r="3926" spans="1:11" s="509" customFormat="1">
      <c r="A3926" s="508" t="s">
        <v>569</v>
      </c>
      <c r="B3926" s="509" t="s">
        <v>3392</v>
      </c>
      <c r="C3926" s="509">
        <v>29</v>
      </c>
      <c r="K3926" s="509">
        <v>0</v>
      </c>
    </row>
    <row r="3927" spans="1:11" s="509" customFormat="1">
      <c r="A3927" s="508" t="s">
        <v>569</v>
      </c>
      <c r="B3927" s="509" t="s">
        <v>3392</v>
      </c>
      <c r="C3927" s="509">
        <v>30</v>
      </c>
      <c r="K3927" s="509">
        <v>0</v>
      </c>
    </row>
    <row r="3928" spans="1:11" s="509" customFormat="1">
      <c r="A3928" s="508" t="s">
        <v>569</v>
      </c>
      <c r="B3928" s="509" t="s">
        <v>3392</v>
      </c>
      <c r="C3928" s="509">
        <v>31</v>
      </c>
      <c r="K3928" s="509">
        <v>0</v>
      </c>
    </row>
    <row r="3929" spans="1:11" s="509" customFormat="1">
      <c r="A3929" s="508" t="s">
        <v>569</v>
      </c>
      <c r="B3929" s="509" t="s">
        <v>3392</v>
      </c>
      <c r="C3929" s="509">
        <v>32</v>
      </c>
      <c r="K3929" s="509">
        <v>0</v>
      </c>
    </row>
    <row r="3930" spans="1:11" s="509" customFormat="1">
      <c r="A3930" s="508" t="s">
        <v>569</v>
      </c>
      <c r="B3930" s="509" t="s">
        <v>3392</v>
      </c>
      <c r="C3930" s="509">
        <v>33</v>
      </c>
      <c r="K3930" s="509">
        <v>0</v>
      </c>
    </row>
    <row r="3931" spans="1:11" s="509" customFormat="1">
      <c r="A3931" s="508" t="s">
        <v>569</v>
      </c>
      <c r="B3931" s="509" t="s">
        <v>3392</v>
      </c>
      <c r="C3931" s="509">
        <v>34</v>
      </c>
      <c r="K3931" s="509">
        <v>0</v>
      </c>
    </row>
    <row r="3932" spans="1:11" s="509" customFormat="1">
      <c r="A3932" s="508" t="s">
        <v>569</v>
      </c>
      <c r="B3932" s="509" t="s">
        <v>3392</v>
      </c>
      <c r="C3932" s="509">
        <v>35</v>
      </c>
      <c r="K3932" s="509">
        <v>0</v>
      </c>
    </row>
    <row r="3933" spans="1:11" s="509" customFormat="1">
      <c r="A3933" s="508" t="s">
        <v>569</v>
      </c>
      <c r="B3933" s="509" t="s">
        <v>3392</v>
      </c>
      <c r="C3933" s="509">
        <v>36</v>
      </c>
      <c r="K3933" s="509">
        <v>0</v>
      </c>
    </row>
    <row r="3934" spans="1:11" s="509" customFormat="1">
      <c r="A3934" s="508" t="s">
        <v>569</v>
      </c>
      <c r="B3934" s="509" t="s">
        <v>3392</v>
      </c>
      <c r="C3934" s="509">
        <v>37</v>
      </c>
      <c r="K3934" s="509">
        <v>0</v>
      </c>
    </row>
    <row r="3935" spans="1:11" s="509" customFormat="1">
      <c r="A3935" s="508" t="s">
        <v>569</v>
      </c>
      <c r="B3935" s="509" t="s">
        <v>3392</v>
      </c>
      <c r="C3935" s="509">
        <v>38</v>
      </c>
      <c r="K3935" s="509">
        <v>0</v>
      </c>
    </row>
    <row r="3936" spans="1:11" s="509" customFormat="1">
      <c r="A3936" s="508" t="s">
        <v>569</v>
      </c>
      <c r="B3936" s="509" t="s">
        <v>3392</v>
      </c>
      <c r="C3936" s="509" t="s">
        <v>1030</v>
      </c>
      <c r="K3936" s="509">
        <v>0</v>
      </c>
    </row>
    <row r="3937" spans="1:11" s="509" customFormat="1">
      <c r="A3937" s="508" t="s">
        <v>569</v>
      </c>
      <c r="B3937" s="509" t="s">
        <v>3392</v>
      </c>
      <c r="C3937" s="509">
        <v>39</v>
      </c>
      <c r="K3937" s="509">
        <v>0</v>
      </c>
    </row>
    <row r="3938" spans="1:11" s="509" customFormat="1">
      <c r="A3938" s="508" t="s">
        <v>569</v>
      </c>
      <c r="B3938" s="509" t="s">
        <v>3392</v>
      </c>
      <c r="C3938" s="509">
        <v>40</v>
      </c>
      <c r="K3938" s="509">
        <v>0</v>
      </c>
    </row>
    <row r="3939" spans="1:11" s="509" customFormat="1">
      <c r="A3939" s="508" t="s">
        <v>569</v>
      </c>
      <c r="B3939" s="509" t="s">
        <v>3392</v>
      </c>
      <c r="C3939" s="509">
        <v>41</v>
      </c>
      <c r="K3939" s="509">
        <v>0</v>
      </c>
    </row>
    <row r="3940" spans="1:11" s="509" customFormat="1">
      <c r="A3940" s="508" t="s">
        <v>569</v>
      </c>
      <c r="B3940" s="509" t="s">
        <v>3392</v>
      </c>
      <c r="C3940" s="509">
        <v>42</v>
      </c>
      <c r="K3940" s="509">
        <v>0</v>
      </c>
    </row>
    <row r="3941" spans="1:11" s="509" customFormat="1">
      <c r="A3941" s="508" t="s">
        <v>569</v>
      </c>
      <c r="B3941" s="509" t="s">
        <v>3392</v>
      </c>
      <c r="C3941" s="509">
        <v>43</v>
      </c>
      <c r="K3941" s="509">
        <v>0</v>
      </c>
    </row>
    <row r="3942" spans="1:11" s="509" customFormat="1">
      <c r="A3942" s="508" t="s">
        <v>569</v>
      </c>
      <c r="B3942" s="509" t="s">
        <v>3392</v>
      </c>
      <c r="C3942" s="509">
        <v>44</v>
      </c>
      <c r="K3942" s="509">
        <v>0</v>
      </c>
    </row>
    <row r="3943" spans="1:11" s="509" customFormat="1">
      <c r="A3943" s="508" t="s">
        <v>569</v>
      </c>
      <c r="B3943" s="509" t="s">
        <v>3392</v>
      </c>
      <c r="C3943" s="509">
        <v>45</v>
      </c>
      <c r="G3943" s="509">
        <v>1</v>
      </c>
      <c r="K3943" s="509">
        <v>1</v>
      </c>
    </row>
    <row r="3944" spans="1:11" s="509" customFormat="1">
      <c r="A3944" s="508" t="s">
        <v>569</v>
      </c>
      <c r="B3944" s="509" t="s">
        <v>3392</v>
      </c>
      <c r="C3944" s="509">
        <v>46</v>
      </c>
      <c r="D3944" s="509">
        <v>1</v>
      </c>
      <c r="E3944" s="509">
        <v>1</v>
      </c>
      <c r="G3944" s="509">
        <v>2</v>
      </c>
      <c r="K3944" s="509">
        <v>3</v>
      </c>
    </row>
    <row r="3945" spans="1:11" s="509" customFormat="1">
      <c r="A3945" s="508" t="s">
        <v>569</v>
      </c>
      <c r="B3945" s="509" t="s">
        <v>3392</v>
      </c>
      <c r="C3945" s="509">
        <v>47</v>
      </c>
      <c r="K3945" s="509">
        <v>0</v>
      </c>
    </row>
    <row r="3946" spans="1:11" s="509" customFormat="1">
      <c r="A3946" s="508" t="s">
        <v>569</v>
      </c>
      <c r="B3946" s="509" t="s">
        <v>3392</v>
      </c>
      <c r="C3946" s="509">
        <v>48</v>
      </c>
      <c r="K3946" s="509">
        <v>0</v>
      </c>
    </row>
    <row r="3947" spans="1:11" s="509" customFormat="1">
      <c r="A3947" s="508" t="s">
        <v>569</v>
      </c>
      <c r="B3947" s="509" t="s">
        <v>3392</v>
      </c>
      <c r="C3947" s="509">
        <v>49</v>
      </c>
      <c r="K3947" s="509">
        <v>0</v>
      </c>
    </row>
    <row r="3948" spans="1:11" s="509" customFormat="1">
      <c r="A3948" s="508" t="s">
        <v>569</v>
      </c>
      <c r="B3948" s="509" t="s">
        <v>3392</v>
      </c>
      <c r="C3948" s="509">
        <v>50</v>
      </c>
      <c r="K3948" s="509">
        <v>0</v>
      </c>
    </row>
    <row r="3949" spans="1:11" s="509" customFormat="1">
      <c r="A3949" s="508" t="s">
        <v>569</v>
      </c>
      <c r="B3949" s="509" t="s">
        <v>3392</v>
      </c>
      <c r="C3949" s="509">
        <v>51</v>
      </c>
      <c r="K3949" s="509">
        <v>0</v>
      </c>
    </row>
    <row r="3950" spans="1:11" s="509" customFormat="1">
      <c r="A3950" s="508" t="s">
        <v>569</v>
      </c>
      <c r="B3950" s="509" t="s">
        <v>3392</v>
      </c>
      <c r="C3950" s="509" t="s">
        <v>1031</v>
      </c>
      <c r="G3950" s="509">
        <v>1</v>
      </c>
      <c r="K3950" s="509">
        <v>1</v>
      </c>
    </row>
    <row r="3951" spans="1:11" s="509" customFormat="1">
      <c r="A3951" s="508" t="s">
        <v>569</v>
      </c>
      <c r="B3951" s="509" t="s">
        <v>3392</v>
      </c>
      <c r="C3951" s="509" t="s">
        <v>1032</v>
      </c>
      <c r="G3951" s="509">
        <v>1</v>
      </c>
      <c r="K3951" s="509">
        <v>1</v>
      </c>
    </row>
    <row r="3952" spans="1:11" s="509" customFormat="1">
      <c r="A3952" s="508" t="s">
        <v>569</v>
      </c>
      <c r="B3952" s="509" t="s">
        <v>3392</v>
      </c>
      <c r="C3952" s="509">
        <v>52</v>
      </c>
      <c r="G3952" s="509">
        <v>4</v>
      </c>
      <c r="K3952" s="509">
        <v>4</v>
      </c>
    </row>
    <row r="3953" spans="1:11" s="509" customFormat="1">
      <c r="A3953" s="508" t="s">
        <v>569</v>
      </c>
      <c r="B3953" s="509" t="s">
        <v>3392</v>
      </c>
      <c r="C3953" s="509">
        <v>53</v>
      </c>
      <c r="G3953" s="509">
        <v>2</v>
      </c>
      <c r="K3953" s="509">
        <v>2</v>
      </c>
    </row>
    <row r="3954" spans="1:11" s="509" customFormat="1">
      <c r="A3954" s="508" t="s">
        <v>569</v>
      </c>
      <c r="B3954" s="509" t="s">
        <v>3392</v>
      </c>
      <c r="C3954" s="509">
        <v>54</v>
      </c>
      <c r="K3954" s="509">
        <v>0</v>
      </c>
    </row>
    <row r="3955" spans="1:11" s="509" customFormat="1">
      <c r="A3955" s="508" t="s">
        <v>569</v>
      </c>
      <c r="B3955" s="509" t="s">
        <v>3392</v>
      </c>
      <c r="C3955" s="509">
        <v>55</v>
      </c>
      <c r="G3955" s="509">
        <v>5</v>
      </c>
      <c r="K3955" s="509">
        <v>5</v>
      </c>
    </row>
    <row r="3956" spans="1:11" s="509" customFormat="1">
      <c r="A3956" s="508" t="s">
        <v>569</v>
      </c>
      <c r="B3956" s="509" t="s">
        <v>3392</v>
      </c>
      <c r="C3956" s="509">
        <v>56</v>
      </c>
      <c r="K3956" s="509">
        <v>0</v>
      </c>
    </row>
    <row r="3957" spans="1:11" s="509" customFormat="1">
      <c r="A3957" s="508" t="s">
        <v>569</v>
      </c>
      <c r="B3957" s="509" t="s">
        <v>3392</v>
      </c>
      <c r="C3957" s="509">
        <v>57</v>
      </c>
      <c r="K3957" s="509">
        <v>0</v>
      </c>
    </row>
    <row r="3958" spans="1:11" s="509" customFormat="1">
      <c r="A3958" s="508" t="s">
        <v>569</v>
      </c>
      <c r="B3958" s="509" t="s">
        <v>3392</v>
      </c>
      <c r="C3958" s="509">
        <v>58</v>
      </c>
      <c r="K3958" s="509">
        <v>0</v>
      </c>
    </row>
    <row r="3959" spans="1:11" s="509" customFormat="1">
      <c r="A3959" s="508" t="s">
        <v>569</v>
      </c>
      <c r="B3959" s="509" t="s">
        <v>3392</v>
      </c>
      <c r="C3959" s="509">
        <v>59</v>
      </c>
      <c r="K3959" s="509">
        <v>0</v>
      </c>
    </row>
    <row r="3960" spans="1:11" s="509" customFormat="1">
      <c r="A3960" s="508" t="s">
        <v>569</v>
      </c>
      <c r="B3960" s="509" t="s">
        <v>3392</v>
      </c>
      <c r="C3960" s="509">
        <v>60</v>
      </c>
      <c r="K3960" s="509">
        <v>0</v>
      </c>
    </row>
    <row r="3961" spans="1:11" s="509" customFormat="1">
      <c r="A3961" s="508" t="s">
        <v>569</v>
      </c>
      <c r="B3961" s="509" t="s">
        <v>3392</v>
      </c>
      <c r="C3961" s="509">
        <v>61</v>
      </c>
      <c r="K3961" s="509">
        <v>0</v>
      </c>
    </row>
    <row r="3962" spans="1:11" s="509" customFormat="1">
      <c r="A3962" s="508" t="s">
        <v>569</v>
      </c>
      <c r="B3962" s="509" t="s">
        <v>3392</v>
      </c>
      <c r="C3962" s="509">
        <v>62</v>
      </c>
      <c r="G3962" s="509">
        <v>1</v>
      </c>
      <c r="H3962" s="509">
        <v>1</v>
      </c>
      <c r="K3962" s="509">
        <v>1</v>
      </c>
    </row>
    <row r="3963" spans="1:11" s="509" customFormat="1">
      <c r="A3963" s="508" t="s">
        <v>569</v>
      </c>
      <c r="B3963" s="509" t="s">
        <v>3392</v>
      </c>
      <c r="C3963" s="509">
        <v>63</v>
      </c>
      <c r="G3963" s="509">
        <v>3</v>
      </c>
      <c r="K3963" s="509">
        <v>3</v>
      </c>
    </row>
    <row r="3964" spans="1:11" s="509" customFormat="1">
      <c r="A3964" s="508" t="s">
        <v>569</v>
      </c>
      <c r="B3964" s="509" t="s">
        <v>3392</v>
      </c>
      <c r="C3964" s="509" t="s">
        <v>1033</v>
      </c>
      <c r="K3964" s="509">
        <v>0</v>
      </c>
    </row>
    <row r="3965" spans="1:11" s="509" customFormat="1">
      <c r="A3965" s="508" t="s">
        <v>569</v>
      </c>
      <c r="B3965" s="509" t="s">
        <v>3392</v>
      </c>
      <c r="C3965" s="509" t="s">
        <v>1034</v>
      </c>
      <c r="K3965" s="509">
        <v>0</v>
      </c>
    </row>
    <row r="3966" spans="1:11" s="509" customFormat="1">
      <c r="A3966" s="508" t="s">
        <v>569</v>
      </c>
      <c r="B3966" s="509" t="s">
        <v>3392</v>
      </c>
      <c r="C3966" s="509">
        <v>64</v>
      </c>
      <c r="K3966" s="509">
        <v>0</v>
      </c>
    </row>
    <row r="3967" spans="1:11" s="509" customFormat="1">
      <c r="A3967" s="508" t="s">
        <v>569</v>
      </c>
      <c r="B3967" s="509" t="s">
        <v>3392</v>
      </c>
      <c r="C3967" s="509" t="s">
        <v>1035</v>
      </c>
      <c r="G3967" s="509">
        <v>1</v>
      </c>
      <c r="K3967" s="509">
        <v>1</v>
      </c>
    </row>
    <row r="3968" spans="1:11" s="509" customFormat="1">
      <c r="A3968" s="508" t="s">
        <v>569</v>
      </c>
      <c r="B3968" s="509" t="s">
        <v>3392</v>
      </c>
      <c r="C3968" s="509">
        <v>65</v>
      </c>
      <c r="D3968" s="509">
        <v>1</v>
      </c>
      <c r="G3968" s="509">
        <v>11</v>
      </c>
      <c r="H3968" s="509">
        <v>5</v>
      </c>
      <c r="K3968" s="509">
        <v>12</v>
      </c>
    </row>
    <row r="3969" spans="1:11" s="509" customFormat="1">
      <c r="A3969" s="508" t="s">
        <v>569</v>
      </c>
      <c r="B3969" s="509" t="s">
        <v>3392</v>
      </c>
      <c r="C3969" s="509">
        <v>66</v>
      </c>
      <c r="G3969" s="509">
        <v>4</v>
      </c>
      <c r="H3969" s="509">
        <v>3</v>
      </c>
      <c r="K3969" s="509">
        <v>4</v>
      </c>
    </row>
    <row r="3970" spans="1:11" s="509" customFormat="1">
      <c r="A3970" s="508" t="s">
        <v>569</v>
      </c>
      <c r="B3970" s="509" t="s">
        <v>3392</v>
      </c>
      <c r="C3970" s="509" t="s">
        <v>1036</v>
      </c>
      <c r="K3970" s="509">
        <v>0</v>
      </c>
    </row>
    <row r="3971" spans="1:11" s="509" customFormat="1">
      <c r="A3971" s="508" t="s">
        <v>569</v>
      </c>
      <c r="B3971" s="509" t="s">
        <v>3392</v>
      </c>
      <c r="C3971" s="509" t="s">
        <v>1037</v>
      </c>
      <c r="G3971" s="509">
        <v>29</v>
      </c>
      <c r="K3971" s="509">
        <v>29</v>
      </c>
    </row>
    <row r="3972" spans="1:11" s="509" customFormat="1">
      <c r="A3972" s="508" t="s">
        <v>569</v>
      </c>
      <c r="B3972" s="509" t="s">
        <v>3392</v>
      </c>
      <c r="C3972" s="509" t="s">
        <v>1038</v>
      </c>
      <c r="D3972" s="509">
        <v>1</v>
      </c>
      <c r="G3972" s="509">
        <v>1</v>
      </c>
      <c r="K3972" s="509">
        <v>2</v>
      </c>
    </row>
    <row r="3973" spans="1:11" s="509" customFormat="1">
      <c r="A3973" s="508" t="s">
        <v>569</v>
      </c>
      <c r="B3973" s="509" t="s">
        <v>3392</v>
      </c>
      <c r="C3973" s="509" t="s">
        <v>1039</v>
      </c>
      <c r="K3973" s="509">
        <v>0</v>
      </c>
    </row>
    <row r="3974" spans="1:11" s="509" customFormat="1">
      <c r="A3974" s="508" t="s">
        <v>569</v>
      </c>
      <c r="B3974" s="509" t="s">
        <v>3392</v>
      </c>
      <c r="C3974" s="509" t="s">
        <v>1040</v>
      </c>
      <c r="G3974" s="509">
        <v>3</v>
      </c>
      <c r="K3974" s="509">
        <v>3</v>
      </c>
    </row>
    <row r="3975" spans="1:11" s="509" customFormat="1">
      <c r="A3975" s="508" t="s">
        <v>569</v>
      </c>
      <c r="B3975" s="509" t="s">
        <v>3392</v>
      </c>
      <c r="C3975" s="509" t="s">
        <v>1041</v>
      </c>
      <c r="K3975" s="509">
        <v>0</v>
      </c>
    </row>
    <row r="3976" spans="1:11" s="509" customFormat="1">
      <c r="A3976" s="508" t="s">
        <v>569</v>
      </c>
      <c r="B3976" s="509" t="s">
        <v>3392</v>
      </c>
      <c r="C3976" s="509" t="s">
        <v>1042</v>
      </c>
      <c r="K3976" s="509">
        <v>0</v>
      </c>
    </row>
    <row r="3977" spans="1:11" s="509" customFormat="1">
      <c r="A3977" s="508" t="s">
        <v>569</v>
      </c>
      <c r="B3977" s="509" t="s">
        <v>3392</v>
      </c>
      <c r="C3977" s="509">
        <v>67</v>
      </c>
      <c r="D3977" s="509">
        <v>1</v>
      </c>
      <c r="G3977" s="509">
        <v>70</v>
      </c>
      <c r="H3977" s="509">
        <v>3</v>
      </c>
      <c r="K3977" s="509">
        <v>71</v>
      </c>
    </row>
    <row r="3978" spans="1:11" s="509" customFormat="1">
      <c r="A3978" s="508" t="s">
        <v>569</v>
      </c>
      <c r="B3978" s="509" t="s">
        <v>3392</v>
      </c>
      <c r="C3978" s="509">
        <v>68</v>
      </c>
      <c r="G3978" s="509">
        <v>6</v>
      </c>
      <c r="H3978" s="509">
        <v>5</v>
      </c>
      <c r="K3978" s="509">
        <v>6</v>
      </c>
    </row>
    <row r="3979" spans="1:11" s="509" customFormat="1">
      <c r="A3979" s="508" t="s">
        <v>569</v>
      </c>
      <c r="B3979" s="509" t="s">
        <v>3392</v>
      </c>
      <c r="C3979" s="509" t="s">
        <v>1043</v>
      </c>
      <c r="G3979" s="509">
        <v>3</v>
      </c>
      <c r="K3979" s="509">
        <v>3</v>
      </c>
    </row>
    <row r="3980" spans="1:11" s="509" customFormat="1">
      <c r="A3980" s="508" t="s">
        <v>569</v>
      </c>
      <c r="B3980" s="509" t="s">
        <v>3392</v>
      </c>
      <c r="C3980" s="509">
        <v>69</v>
      </c>
      <c r="D3980" s="509">
        <v>1</v>
      </c>
      <c r="K3980" s="509">
        <v>1</v>
      </c>
    </row>
    <row r="3981" spans="1:11" s="509" customFormat="1">
      <c r="A3981" s="508" t="s">
        <v>569</v>
      </c>
      <c r="B3981" s="509" t="s">
        <v>3392</v>
      </c>
      <c r="C3981" s="509" t="s">
        <v>1044</v>
      </c>
      <c r="K3981" s="509">
        <v>0</v>
      </c>
    </row>
    <row r="3982" spans="1:11" s="509" customFormat="1">
      <c r="A3982" s="508" t="s">
        <v>569</v>
      </c>
      <c r="B3982" s="509" t="s">
        <v>3392</v>
      </c>
      <c r="C3982" s="509" t="s">
        <v>1045</v>
      </c>
      <c r="K3982" s="509">
        <v>0</v>
      </c>
    </row>
    <row r="3983" spans="1:11" s="509" customFormat="1">
      <c r="A3983" s="508" t="s">
        <v>569</v>
      </c>
      <c r="B3983" s="509" t="s">
        <v>3392</v>
      </c>
      <c r="C3983" s="509">
        <v>70</v>
      </c>
      <c r="K3983" s="509">
        <v>0</v>
      </c>
    </row>
    <row r="3984" spans="1:11" s="509" customFormat="1">
      <c r="A3984" s="508" t="s">
        <v>569</v>
      </c>
      <c r="B3984" s="509" t="s">
        <v>3392</v>
      </c>
      <c r="C3984" s="509" t="s">
        <v>1046</v>
      </c>
      <c r="G3984" s="509">
        <v>1</v>
      </c>
      <c r="K3984" s="509">
        <v>1</v>
      </c>
    </row>
    <row r="3985" spans="1:11" s="509" customFormat="1">
      <c r="A3985" s="508" t="s">
        <v>569</v>
      </c>
      <c r="B3985" s="509" t="s">
        <v>3392</v>
      </c>
      <c r="C3985" s="509">
        <v>71</v>
      </c>
      <c r="G3985" s="509">
        <v>83</v>
      </c>
      <c r="K3985" s="509">
        <v>83</v>
      </c>
    </row>
    <row r="3986" spans="1:11" s="509" customFormat="1">
      <c r="A3986" s="508" t="s">
        <v>569</v>
      </c>
      <c r="B3986" s="509" t="s">
        <v>3392</v>
      </c>
      <c r="C3986" s="509" t="s">
        <v>1047</v>
      </c>
      <c r="D3986" s="509">
        <v>1</v>
      </c>
      <c r="E3986" s="509">
        <v>1</v>
      </c>
      <c r="G3986" s="509">
        <v>2</v>
      </c>
      <c r="H3986" s="509">
        <v>1</v>
      </c>
      <c r="K3986" s="509">
        <v>3</v>
      </c>
    </row>
    <row r="3987" spans="1:11" s="509" customFormat="1">
      <c r="A3987" s="508" t="s">
        <v>569</v>
      </c>
      <c r="B3987" s="509" t="s">
        <v>3392</v>
      </c>
      <c r="C3987" s="509" t="s">
        <v>1048</v>
      </c>
      <c r="D3987" s="509">
        <v>1</v>
      </c>
      <c r="K3987" s="509">
        <v>1</v>
      </c>
    </row>
    <row r="3988" spans="1:11" s="509" customFormat="1">
      <c r="A3988" s="508" t="s">
        <v>569</v>
      </c>
      <c r="B3988" s="509" t="s">
        <v>3392</v>
      </c>
      <c r="C3988" s="509" t="s">
        <v>1049</v>
      </c>
      <c r="K3988" s="509">
        <v>0</v>
      </c>
    </row>
    <row r="3989" spans="1:11" s="509" customFormat="1">
      <c r="A3989" s="508" t="s">
        <v>569</v>
      </c>
      <c r="B3989" s="509" t="s">
        <v>3392</v>
      </c>
      <c r="C3989" s="509" t="s">
        <v>1050</v>
      </c>
      <c r="G3989" s="509">
        <v>2</v>
      </c>
      <c r="H3989" s="509">
        <v>2</v>
      </c>
      <c r="K3989" s="509">
        <v>2</v>
      </c>
    </row>
    <row r="3990" spans="1:11" s="509" customFormat="1">
      <c r="A3990" s="508" t="s">
        <v>569</v>
      </c>
      <c r="B3990" s="509" t="s">
        <v>3392</v>
      </c>
      <c r="C3990" s="509" t="s">
        <v>1051</v>
      </c>
      <c r="G3990" s="509">
        <v>1</v>
      </c>
      <c r="H3990" s="509">
        <v>1</v>
      </c>
      <c r="K3990" s="509">
        <v>1</v>
      </c>
    </row>
    <row r="3991" spans="1:11" s="509" customFormat="1">
      <c r="A3991" s="508" t="s">
        <v>569</v>
      </c>
      <c r="B3991" s="509" t="s">
        <v>3392</v>
      </c>
      <c r="C3991" s="509">
        <v>72</v>
      </c>
      <c r="D3991" s="509">
        <v>5</v>
      </c>
      <c r="G3991" s="509">
        <v>7</v>
      </c>
      <c r="K3991" s="509">
        <v>12</v>
      </c>
    </row>
    <row r="3992" spans="1:11" s="509" customFormat="1">
      <c r="A3992" s="508" t="s">
        <v>569</v>
      </c>
      <c r="B3992" s="509" t="s">
        <v>3392</v>
      </c>
      <c r="C3992" s="509">
        <v>73</v>
      </c>
      <c r="K3992" s="509">
        <v>0</v>
      </c>
    </row>
    <row r="3993" spans="1:11" s="509" customFormat="1">
      <c r="A3993" s="508" t="s">
        <v>569</v>
      </c>
      <c r="B3993" s="509" t="s">
        <v>3392</v>
      </c>
      <c r="C3993" s="509">
        <v>74</v>
      </c>
      <c r="G3993" s="509">
        <v>3</v>
      </c>
      <c r="H3993" s="509">
        <v>1</v>
      </c>
      <c r="K3993" s="509">
        <v>3</v>
      </c>
    </row>
    <row r="3994" spans="1:11" s="509" customFormat="1">
      <c r="A3994" s="508" t="s">
        <v>569</v>
      </c>
      <c r="B3994" s="509" t="s">
        <v>3392</v>
      </c>
      <c r="C3994" s="509" t="s">
        <v>4570</v>
      </c>
      <c r="D3994" s="509">
        <v>6</v>
      </c>
      <c r="G3994" s="509">
        <v>31</v>
      </c>
      <c r="K3994" s="509">
        <v>37</v>
      </c>
    </row>
    <row r="3995" spans="1:11" s="509" customFormat="1">
      <c r="A3995" s="508" t="s">
        <v>569</v>
      </c>
      <c r="B3995" s="509" t="s">
        <v>3392</v>
      </c>
      <c r="C3995" s="509" t="s">
        <v>4571</v>
      </c>
      <c r="D3995" s="509">
        <v>21</v>
      </c>
      <c r="E3995" s="509">
        <v>3</v>
      </c>
      <c r="F3995" s="509">
        <v>0</v>
      </c>
      <c r="G3995" s="509">
        <v>304</v>
      </c>
      <c r="H3995" s="509">
        <v>22</v>
      </c>
      <c r="I3995" s="509">
        <v>0</v>
      </c>
      <c r="K3995" s="509">
        <v>325</v>
      </c>
    </row>
    <row r="3996" spans="1:11" s="509" customFormat="1">
      <c r="A3996" s="508" t="s">
        <v>570</v>
      </c>
      <c r="B3996" s="509" t="s">
        <v>343</v>
      </c>
      <c r="C3996" s="509">
        <v>1</v>
      </c>
      <c r="D3996" s="509">
        <v>11</v>
      </c>
      <c r="G3996" s="509">
        <v>21</v>
      </c>
      <c r="K3996" s="509">
        <v>32</v>
      </c>
    </row>
    <row r="3997" spans="1:11" s="509" customFormat="1">
      <c r="A3997" s="508" t="s">
        <v>570</v>
      </c>
      <c r="B3997" s="509" t="s">
        <v>343</v>
      </c>
      <c r="C3997" s="509" t="s">
        <v>1023</v>
      </c>
      <c r="D3997" s="509">
        <v>7</v>
      </c>
      <c r="G3997" s="509">
        <v>1093</v>
      </c>
      <c r="K3997" s="509">
        <v>1100</v>
      </c>
    </row>
    <row r="3998" spans="1:11" s="509" customFormat="1">
      <c r="A3998" s="508" t="s">
        <v>570</v>
      </c>
      <c r="B3998" s="509" t="s">
        <v>343</v>
      </c>
      <c r="C3998" s="509">
        <v>2</v>
      </c>
      <c r="D3998" s="509">
        <v>18</v>
      </c>
      <c r="E3998" s="509">
        <v>4</v>
      </c>
      <c r="G3998" s="509">
        <v>89</v>
      </c>
      <c r="H3998" s="509">
        <v>1</v>
      </c>
      <c r="K3998" s="509">
        <v>107</v>
      </c>
    </row>
    <row r="3999" spans="1:11" s="509" customFormat="1">
      <c r="A3999" s="508" t="s">
        <v>570</v>
      </c>
      <c r="B3999" s="509" t="s">
        <v>343</v>
      </c>
      <c r="C3999" s="509">
        <v>3</v>
      </c>
      <c r="D3999" s="509">
        <v>17</v>
      </c>
      <c r="G3999" s="509">
        <v>607</v>
      </c>
      <c r="K3999" s="509">
        <v>624</v>
      </c>
    </row>
    <row r="4000" spans="1:11" s="509" customFormat="1">
      <c r="A4000" s="508" t="s">
        <v>570</v>
      </c>
      <c r="B4000" s="509" t="s">
        <v>343</v>
      </c>
      <c r="C4000" s="509">
        <v>4</v>
      </c>
      <c r="D4000" s="509">
        <v>4</v>
      </c>
      <c r="G4000" s="509">
        <v>43</v>
      </c>
      <c r="K4000" s="509">
        <v>47</v>
      </c>
    </row>
    <row r="4001" spans="1:11" s="509" customFormat="1">
      <c r="A4001" s="508" t="s">
        <v>570</v>
      </c>
      <c r="B4001" s="509" t="s">
        <v>343</v>
      </c>
      <c r="C4001" s="509">
        <v>5</v>
      </c>
      <c r="D4001" s="509">
        <v>16</v>
      </c>
      <c r="G4001" s="509">
        <v>74</v>
      </c>
      <c r="K4001" s="509">
        <v>90</v>
      </c>
    </row>
    <row r="4002" spans="1:11" s="509" customFormat="1">
      <c r="A4002" s="508" t="s">
        <v>570</v>
      </c>
      <c r="B4002" s="509" t="s">
        <v>343</v>
      </c>
      <c r="C4002" s="509">
        <v>6</v>
      </c>
      <c r="D4002" s="509">
        <v>0</v>
      </c>
      <c r="G4002" s="509">
        <v>0</v>
      </c>
      <c r="K4002" s="509">
        <v>0</v>
      </c>
    </row>
    <row r="4003" spans="1:11" s="509" customFormat="1">
      <c r="A4003" s="508" t="s">
        <v>570</v>
      </c>
      <c r="B4003" s="509" t="s">
        <v>343</v>
      </c>
      <c r="C4003" s="509">
        <v>7</v>
      </c>
      <c r="D4003" s="509">
        <v>0</v>
      </c>
      <c r="G4003" s="509">
        <v>0</v>
      </c>
      <c r="K4003" s="509">
        <v>0</v>
      </c>
    </row>
    <row r="4004" spans="1:11" s="509" customFormat="1">
      <c r="A4004" s="508" t="s">
        <v>570</v>
      </c>
      <c r="B4004" s="509" t="s">
        <v>343</v>
      </c>
      <c r="C4004" s="509">
        <v>8</v>
      </c>
      <c r="D4004" s="509">
        <v>1</v>
      </c>
      <c r="G4004" s="509">
        <v>48</v>
      </c>
      <c r="K4004" s="509">
        <v>49</v>
      </c>
    </row>
    <row r="4005" spans="1:11" s="509" customFormat="1">
      <c r="A4005" s="508" t="s">
        <v>570</v>
      </c>
      <c r="B4005" s="509" t="s">
        <v>343</v>
      </c>
      <c r="C4005" s="509">
        <v>9</v>
      </c>
      <c r="D4005" s="509">
        <v>2</v>
      </c>
      <c r="G4005" s="509">
        <v>38</v>
      </c>
      <c r="K4005" s="509">
        <v>40</v>
      </c>
    </row>
    <row r="4006" spans="1:11" s="509" customFormat="1">
      <c r="A4006" s="508" t="s">
        <v>570</v>
      </c>
      <c r="B4006" s="509" t="s">
        <v>343</v>
      </c>
      <c r="C4006" s="509">
        <v>10</v>
      </c>
      <c r="D4006" s="509">
        <v>8</v>
      </c>
      <c r="E4006" s="509">
        <v>2</v>
      </c>
      <c r="G4006" s="509">
        <v>64</v>
      </c>
      <c r="K4006" s="509">
        <v>72</v>
      </c>
    </row>
    <row r="4007" spans="1:11" s="509" customFormat="1">
      <c r="A4007" s="508" t="s">
        <v>570</v>
      </c>
      <c r="B4007" s="509" t="s">
        <v>343</v>
      </c>
      <c r="C4007" s="509">
        <v>11</v>
      </c>
      <c r="D4007" s="509">
        <v>1</v>
      </c>
      <c r="G4007" s="509">
        <v>23</v>
      </c>
      <c r="K4007" s="509">
        <v>24</v>
      </c>
    </row>
    <row r="4008" spans="1:11" s="509" customFormat="1">
      <c r="A4008" s="508" t="s">
        <v>570</v>
      </c>
      <c r="B4008" s="509" t="s">
        <v>343</v>
      </c>
      <c r="C4008" s="509">
        <v>12</v>
      </c>
      <c r="D4008" s="509">
        <v>0</v>
      </c>
      <c r="G4008" s="509">
        <v>8</v>
      </c>
      <c r="K4008" s="509">
        <v>8</v>
      </c>
    </row>
    <row r="4009" spans="1:11" s="509" customFormat="1">
      <c r="A4009" s="508" t="s">
        <v>570</v>
      </c>
      <c r="B4009" s="509" t="s">
        <v>343</v>
      </c>
      <c r="C4009" s="509">
        <v>13</v>
      </c>
      <c r="D4009" s="509">
        <v>0</v>
      </c>
      <c r="G4009" s="509">
        <v>0</v>
      </c>
      <c r="K4009" s="509">
        <v>0</v>
      </c>
    </row>
    <row r="4010" spans="1:11" s="509" customFormat="1">
      <c r="A4010" s="508" t="s">
        <v>570</v>
      </c>
      <c r="B4010" s="509" t="s">
        <v>343</v>
      </c>
      <c r="C4010" s="509">
        <v>14</v>
      </c>
      <c r="D4010" s="509">
        <v>1</v>
      </c>
      <c r="G4010" s="509">
        <v>1</v>
      </c>
      <c r="K4010" s="509">
        <v>2</v>
      </c>
    </row>
    <row r="4011" spans="1:11" s="509" customFormat="1">
      <c r="A4011" s="508" t="s">
        <v>570</v>
      </c>
      <c r="B4011" s="509" t="s">
        <v>343</v>
      </c>
      <c r="C4011" s="509">
        <v>15</v>
      </c>
      <c r="D4011" s="509">
        <v>0</v>
      </c>
      <c r="G4011" s="509">
        <v>0</v>
      </c>
      <c r="K4011" s="509">
        <v>0</v>
      </c>
    </row>
    <row r="4012" spans="1:11" s="509" customFormat="1">
      <c r="A4012" s="508" t="s">
        <v>570</v>
      </c>
      <c r="B4012" s="509" t="s">
        <v>343</v>
      </c>
      <c r="C4012" s="509">
        <v>16</v>
      </c>
      <c r="D4012" s="509">
        <v>2</v>
      </c>
      <c r="G4012" s="509">
        <v>32</v>
      </c>
      <c r="K4012" s="509">
        <v>34</v>
      </c>
    </row>
    <row r="4013" spans="1:11" s="509" customFormat="1">
      <c r="A4013" s="508" t="s">
        <v>570</v>
      </c>
      <c r="B4013" s="509" t="s">
        <v>343</v>
      </c>
      <c r="C4013" s="509">
        <v>17</v>
      </c>
      <c r="D4013" s="509">
        <v>3</v>
      </c>
      <c r="G4013" s="509">
        <v>377</v>
      </c>
      <c r="K4013" s="509">
        <v>380</v>
      </c>
    </row>
    <row r="4014" spans="1:11" s="509" customFormat="1">
      <c r="A4014" s="508" t="s">
        <v>570</v>
      </c>
      <c r="B4014" s="509" t="s">
        <v>343</v>
      </c>
      <c r="C4014" s="509">
        <v>18</v>
      </c>
      <c r="D4014" s="509">
        <v>0</v>
      </c>
      <c r="G4014" s="509">
        <v>0</v>
      </c>
      <c r="K4014" s="509">
        <v>0</v>
      </c>
    </row>
    <row r="4015" spans="1:11" s="509" customFormat="1">
      <c r="A4015" s="508" t="s">
        <v>570</v>
      </c>
      <c r="B4015" s="509" t="s">
        <v>343</v>
      </c>
      <c r="C4015" s="509" t="s">
        <v>1024</v>
      </c>
      <c r="D4015" s="509">
        <v>4</v>
      </c>
      <c r="G4015" s="509">
        <v>13</v>
      </c>
      <c r="K4015" s="509">
        <v>17</v>
      </c>
    </row>
    <row r="4016" spans="1:11" s="509" customFormat="1">
      <c r="A4016" s="508" t="s">
        <v>570</v>
      </c>
      <c r="B4016" s="509" t="s">
        <v>343</v>
      </c>
      <c r="C4016" s="509" t="s">
        <v>1025</v>
      </c>
      <c r="D4016" s="509">
        <v>0</v>
      </c>
      <c r="G4016" s="509">
        <v>0</v>
      </c>
      <c r="K4016" s="509">
        <v>0</v>
      </c>
    </row>
    <row r="4017" spans="1:11" s="509" customFormat="1">
      <c r="A4017" s="508" t="s">
        <v>570</v>
      </c>
      <c r="B4017" s="509" t="s">
        <v>343</v>
      </c>
      <c r="C4017" s="509">
        <v>19</v>
      </c>
      <c r="D4017" s="509">
        <v>0</v>
      </c>
      <c r="G4017" s="509">
        <v>2</v>
      </c>
      <c r="K4017" s="509">
        <v>2</v>
      </c>
    </row>
    <row r="4018" spans="1:11" s="509" customFormat="1">
      <c r="A4018" s="508" t="s">
        <v>570</v>
      </c>
      <c r="B4018" s="509" t="s">
        <v>343</v>
      </c>
      <c r="C4018" s="509">
        <v>20</v>
      </c>
      <c r="D4018" s="509">
        <v>0</v>
      </c>
      <c r="G4018" s="509">
        <v>0</v>
      </c>
      <c r="K4018" s="509">
        <v>0</v>
      </c>
    </row>
    <row r="4019" spans="1:11" s="509" customFormat="1">
      <c r="A4019" s="508" t="s">
        <v>570</v>
      </c>
      <c r="B4019" s="509" t="s">
        <v>343</v>
      </c>
      <c r="C4019" s="509">
        <v>21</v>
      </c>
      <c r="D4019" s="509">
        <v>0</v>
      </c>
      <c r="G4019" s="509">
        <v>0</v>
      </c>
      <c r="K4019" s="509">
        <v>0</v>
      </c>
    </row>
    <row r="4020" spans="1:11" s="509" customFormat="1">
      <c r="A4020" s="508" t="s">
        <v>570</v>
      </c>
      <c r="B4020" s="509" t="s">
        <v>343</v>
      </c>
      <c r="C4020" s="509" t="s">
        <v>1026</v>
      </c>
      <c r="D4020" s="509">
        <v>0</v>
      </c>
      <c r="G4020" s="509">
        <v>0</v>
      </c>
      <c r="K4020" s="509">
        <v>0</v>
      </c>
    </row>
    <row r="4021" spans="1:11" s="509" customFormat="1">
      <c r="A4021" s="508" t="s">
        <v>570</v>
      </c>
      <c r="B4021" s="509" t="s">
        <v>343</v>
      </c>
      <c r="C4021" s="509" t="s">
        <v>1027</v>
      </c>
      <c r="D4021" s="509">
        <v>0</v>
      </c>
      <c r="G4021" s="509">
        <v>1</v>
      </c>
      <c r="K4021" s="509">
        <v>1</v>
      </c>
    </row>
    <row r="4022" spans="1:11" s="509" customFormat="1">
      <c r="A4022" s="508" t="s">
        <v>570</v>
      </c>
      <c r="B4022" s="509" t="s">
        <v>343</v>
      </c>
      <c r="C4022" s="509" t="s">
        <v>1028</v>
      </c>
      <c r="D4022" s="509">
        <v>0</v>
      </c>
      <c r="G4022" s="509">
        <v>1</v>
      </c>
      <c r="K4022" s="509">
        <v>1</v>
      </c>
    </row>
    <row r="4023" spans="1:11" s="509" customFormat="1">
      <c r="A4023" s="508" t="s">
        <v>570</v>
      </c>
      <c r="B4023" s="509" t="s">
        <v>343</v>
      </c>
      <c r="C4023" s="509">
        <v>22</v>
      </c>
      <c r="D4023" s="509">
        <v>0</v>
      </c>
      <c r="G4023" s="509">
        <v>4</v>
      </c>
      <c r="K4023" s="509">
        <v>4</v>
      </c>
    </row>
    <row r="4024" spans="1:11" s="509" customFormat="1">
      <c r="A4024" s="508" t="s">
        <v>570</v>
      </c>
      <c r="B4024" s="509" t="s">
        <v>343</v>
      </c>
      <c r="C4024" s="509">
        <v>23</v>
      </c>
      <c r="D4024" s="509">
        <v>0</v>
      </c>
      <c r="G4024" s="509">
        <v>0</v>
      </c>
      <c r="K4024" s="509">
        <v>0</v>
      </c>
    </row>
    <row r="4025" spans="1:11" s="509" customFormat="1">
      <c r="A4025" s="508" t="s">
        <v>570</v>
      </c>
      <c r="B4025" s="509" t="s">
        <v>343</v>
      </c>
      <c r="C4025" s="509" t="s">
        <v>1029</v>
      </c>
      <c r="D4025" s="509">
        <v>0</v>
      </c>
      <c r="G4025" s="509">
        <v>9</v>
      </c>
      <c r="K4025" s="509">
        <v>9</v>
      </c>
    </row>
    <row r="4026" spans="1:11" s="509" customFormat="1">
      <c r="A4026" s="508" t="s">
        <v>570</v>
      </c>
      <c r="B4026" s="509" t="s">
        <v>343</v>
      </c>
      <c r="C4026" s="509">
        <v>24</v>
      </c>
      <c r="D4026" s="509">
        <v>0</v>
      </c>
      <c r="G4026" s="509">
        <v>2</v>
      </c>
      <c r="H4026" s="509">
        <v>1</v>
      </c>
      <c r="K4026" s="509">
        <v>2</v>
      </c>
    </row>
    <row r="4027" spans="1:11" s="509" customFormat="1">
      <c r="A4027" s="508" t="s">
        <v>570</v>
      </c>
      <c r="B4027" s="509" t="s">
        <v>343</v>
      </c>
      <c r="C4027" s="509">
        <v>25</v>
      </c>
      <c r="D4027" s="509">
        <v>0</v>
      </c>
      <c r="G4027" s="509">
        <v>0</v>
      </c>
    </row>
    <row r="4028" spans="1:11" s="509" customFormat="1">
      <c r="A4028" s="508" t="s">
        <v>570</v>
      </c>
      <c r="B4028" s="509" t="s">
        <v>343</v>
      </c>
      <c r="C4028" s="509">
        <v>26</v>
      </c>
      <c r="D4028" s="509">
        <v>0</v>
      </c>
      <c r="G4028" s="509">
        <v>0</v>
      </c>
      <c r="K4028" s="509">
        <v>0</v>
      </c>
    </row>
    <row r="4029" spans="1:11" s="509" customFormat="1">
      <c r="A4029" s="508" t="s">
        <v>570</v>
      </c>
      <c r="B4029" s="509" t="s">
        <v>343</v>
      </c>
      <c r="C4029" s="509">
        <v>27</v>
      </c>
      <c r="D4029" s="509">
        <v>26</v>
      </c>
      <c r="E4029" s="509">
        <v>3</v>
      </c>
      <c r="G4029" s="509">
        <v>7</v>
      </c>
      <c r="H4029" s="509">
        <v>2</v>
      </c>
      <c r="K4029" s="509">
        <v>33</v>
      </c>
    </row>
    <row r="4030" spans="1:11" s="509" customFormat="1">
      <c r="A4030" s="508" t="s">
        <v>570</v>
      </c>
      <c r="B4030" s="509" t="s">
        <v>343</v>
      </c>
      <c r="C4030" s="509">
        <v>28</v>
      </c>
      <c r="D4030" s="509">
        <v>0</v>
      </c>
      <c r="G4030" s="509">
        <v>0</v>
      </c>
      <c r="K4030" s="509">
        <v>0</v>
      </c>
    </row>
    <row r="4031" spans="1:11" s="509" customFormat="1">
      <c r="A4031" s="508" t="s">
        <v>570</v>
      </c>
      <c r="B4031" s="509" t="s">
        <v>343</v>
      </c>
      <c r="C4031" s="509">
        <v>29</v>
      </c>
      <c r="D4031" s="509">
        <v>0</v>
      </c>
      <c r="G4031" s="509">
        <v>0</v>
      </c>
      <c r="K4031" s="509">
        <v>0</v>
      </c>
    </row>
    <row r="4032" spans="1:11" s="509" customFormat="1">
      <c r="A4032" s="508" t="s">
        <v>570</v>
      </c>
      <c r="B4032" s="509" t="s">
        <v>343</v>
      </c>
      <c r="C4032" s="509">
        <v>30</v>
      </c>
      <c r="D4032" s="509">
        <v>0</v>
      </c>
      <c r="G4032" s="509">
        <v>0</v>
      </c>
      <c r="K4032" s="509">
        <v>0</v>
      </c>
    </row>
    <row r="4033" spans="1:11" s="509" customFormat="1">
      <c r="A4033" s="508" t="s">
        <v>570</v>
      </c>
      <c r="B4033" s="509" t="s">
        <v>343</v>
      </c>
      <c r="C4033" s="509">
        <v>31</v>
      </c>
      <c r="D4033" s="509">
        <v>0</v>
      </c>
      <c r="G4033" s="509">
        <v>0</v>
      </c>
      <c r="K4033" s="509">
        <v>0</v>
      </c>
    </row>
    <row r="4034" spans="1:11" s="509" customFormat="1">
      <c r="A4034" s="508" t="s">
        <v>570</v>
      </c>
      <c r="B4034" s="509" t="s">
        <v>343</v>
      </c>
      <c r="C4034" s="509">
        <v>32</v>
      </c>
      <c r="D4034" s="509">
        <v>0</v>
      </c>
      <c r="G4034" s="509">
        <v>0</v>
      </c>
      <c r="K4034" s="509">
        <v>0</v>
      </c>
    </row>
    <row r="4035" spans="1:11" s="509" customFormat="1">
      <c r="A4035" s="508" t="s">
        <v>570</v>
      </c>
      <c r="B4035" s="509" t="s">
        <v>343</v>
      </c>
      <c r="C4035" s="509">
        <v>33</v>
      </c>
      <c r="D4035" s="509">
        <v>6</v>
      </c>
      <c r="E4035" s="509">
        <v>3</v>
      </c>
      <c r="G4035" s="509">
        <v>6</v>
      </c>
      <c r="K4035" s="509">
        <v>12</v>
      </c>
    </row>
    <row r="4036" spans="1:11" s="509" customFormat="1">
      <c r="A4036" s="508" t="s">
        <v>570</v>
      </c>
      <c r="B4036" s="509" t="s">
        <v>343</v>
      </c>
      <c r="C4036" s="509">
        <v>34</v>
      </c>
      <c r="D4036" s="509">
        <v>0</v>
      </c>
      <c r="G4036" s="509">
        <v>0</v>
      </c>
      <c r="K4036" s="509">
        <v>0</v>
      </c>
    </row>
    <row r="4037" spans="1:11" s="509" customFormat="1">
      <c r="A4037" s="508" t="s">
        <v>570</v>
      </c>
      <c r="B4037" s="509" t="s">
        <v>343</v>
      </c>
      <c r="C4037" s="509">
        <v>35</v>
      </c>
      <c r="D4037" s="509">
        <v>0</v>
      </c>
      <c r="G4037" s="509">
        <v>0</v>
      </c>
      <c r="K4037" s="509">
        <v>0</v>
      </c>
    </row>
    <row r="4038" spans="1:11" s="509" customFormat="1">
      <c r="A4038" s="508" t="s">
        <v>570</v>
      </c>
      <c r="B4038" s="509" t="s">
        <v>343</v>
      </c>
      <c r="C4038" s="509">
        <v>36</v>
      </c>
      <c r="D4038" s="509">
        <v>0</v>
      </c>
      <c r="G4038" s="509">
        <v>0</v>
      </c>
      <c r="K4038" s="509">
        <v>0</v>
      </c>
    </row>
    <row r="4039" spans="1:11" s="509" customFormat="1">
      <c r="A4039" s="508" t="s">
        <v>570</v>
      </c>
      <c r="B4039" s="509" t="s">
        <v>343</v>
      </c>
      <c r="C4039" s="509">
        <v>37</v>
      </c>
      <c r="D4039" s="509">
        <v>1</v>
      </c>
      <c r="E4039" s="509">
        <v>1</v>
      </c>
      <c r="G4039" s="509">
        <v>2</v>
      </c>
      <c r="K4039" s="509">
        <v>3</v>
      </c>
    </row>
    <row r="4040" spans="1:11" s="509" customFormat="1">
      <c r="A4040" s="508" t="s">
        <v>570</v>
      </c>
      <c r="B4040" s="509" t="s">
        <v>343</v>
      </c>
      <c r="C4040" s="509">
        <v>38</v>
      </c>
      <c r="D4040" s="509">
        <v>0</v>
      </c>
      <c r="G4040" s="509">
        <v>0</v>
      </c>
      <c r="K4040" s="509">
        <v>0</v>
      </c>
    </row>
    <row r="4041" spans="1:11" s="509" customFormat="1">
      <c r="A4041" s="508" t="s">
        <v>570</v>
      </c>
      <c r="B4041" s="509" t="s">
        <v>343</v>
      </c>
      <c r="C4041" s="509" t="s">
        <v>1030</v>
      </c>
      <c r="D4041" s="509">
        <v>0</v>
      </c>
      <c r="G4041" s="509">
        <v>0</v>
      </c>
      <c r="K4041" s="509">
        <v>0</v>
      </c>
    </row>
    <row r="4042" spans="1:11" s="509" customFormat="1">
      <c r="A4042" s="508" t="s">
        <v>570</v>
      </c>
      <c r="B4042" s="509" t="s">
        <v>343</v>
      </c>
      <c r="C4042" s="509">
        <v>39</v>
      </c>
      <c r="D4042" s="509">
        <v>0</v>
      </c>
      <c r="G4042" s="509">
        <v>2</v>
      </c>
      <c r="K4042" s="509">
        <v>2</v>
      </c>
    </row>
    <row r="4043" spans="1:11" s="509" customFormat="1">
      <c r="A4043" s="508" t="s">
        <v>570</v>
      </c>
      <c r="B4043" s="509" t="s">
        <v>343</v>
      </c>
      <c r="C4043" s="509">
        <v>40</v>
      </c>
      <c r="D4043" s="509">
        <v>0</v>
      </c>
      <c r="G4043" s="509">
        <v>1</v>
      </c>
      <c r="K4043" s="509">
        <v>1</v>
      </c>
    </row>
    <row r="4044" spans="1:11" s="509" customFormat="1">
      <c r="A4044" s="508" t="s">
        <v>570</v>
      </c>
      <c r="B4044" s="509" t="s">
        <v>343</v>
      </c>
      <c r="C4044" s="509">
        <v>41</v>
      </c>
      <c r="D4044" s="509">
        <v>0</v>
      </c>
      <c r="G4044" s="509">
        <v>1</v>
      </c>
      <c r="K4044" s="509">
        <v>1</v>
      </c>
    </row>
    <row r="4045" spans="1:11" s="509" customFormat="1">
      <c r="A4045" s="508" t="s">
        <v>570</v>
      </c>
      <c r="B4045" s="509" t="s">
        <v>343</v>
      </c>
      <c r="C4045" s="509">
        <v>42</v>
      </c>
      <c r="D4045" s="509">
        <v>0</v>
      </c>
      <c r="G4045" s="509">
        <v>0</v>
      </c>
      <c r="K4045" s="509">
        <v>0</v>
      </c>
    </row>
    <row r="4046" spans="1:11" s="509" customFormat="1">
      <c r="A4046" s="508" t="s">
        <v>570</v>
      </c>
      <c r="B4046" s="509" t="s">
        <v>343</v>
      </c>
      <c r="C4046" s="509">
        <v>43</v>
      </c>
      <c r="D4046" s="509">
        <v>0</v>
      </c>
      <c r="G4046" s="509">
        <v>0</v>
      </c>
      <c r="K4046" s="509">
        <v>0</v>
      </c>
    </row>
    <row r="4047" spans="1:11" s="509" customFormat="1">
      <c r="A4047" s="508" t="s">
        <v>570</v>
      </c>
      <c r="B4047" s="509" t="s">
        <v>343</v>
      </c>
      <c r="C4047" s="509">
        <v>44</v>
      </c>
      <c r="D4047" s="509">
        <v>0</v>
      </c>
      <c r="G4047" s="509">
        <v>0</v>
      </c>
      <c r="K4047" s="509">
        <v>0</v>
      </c>
    </row>
    <row r="4048" spans="1:11" s="509" customFormat="1">
      <c r="A4048" s="508" t="s">
        <v>570</v>
      </c>
      <c r="B4048" s="509" t="s">
        <v>343</v>
      </c>
      <c r="C4048" s="509">
        <v>45</v>
      </c>
      <c r="D4048" s="509">
        <v>0</v>
      </c>
      <c r="G4048" s="509">
        <v>0</v>
      </c>
      <c r="K4048" s="509">
        <v>0</v>
      </c>
    </row>
    <row r="4049" spans="1:11" s="509" customFormat="1">
      <c r="A4049" s="508" t="s">
        <v>570</v>
      </c>
      <c r="B4049" s="509" t="s">
        <v>343</v>
      </c>
      <c r="C4049" s="509">
        <v>46</v>
      </c>
      <c r="D4049" s="509">
        <v>7</v>
      </c>
      <c r="E4049" s="509">
        <v>3</v>
      </c>
      <c r="G4049" s="509">
        <v>7</v>
      </c>
      <c r="H4049" s="509">
        <v>2</v>
      </c>
      <c r="K4049" s="509">
        <v>14</v>
      </c>
    </row>
    <row r="4050" spans="1:11" s="509" customFormat="1">
      <c r="A4050" s="508" t="s">
        <v>570</v>
      </c>
      <c r="B4050" s="509" t="s">
        <v>343</v>
      </c>
      <c r="C4050" s="509">
        <v>47</v>
      </c>
      <c r="D4050" s="509">
        <v>4</v>
      </c>
      <c r="E4050" s="509">
        <v>2</v>
      </c>
      <c r="G4050" s="509">
        <v>5</v>
      </c>
      <c r="H4050" s="509">
        <v>1</v>
      </c>
      <c r="K4050" s="509">
        <v>9</v>
      </c>
    </row>
    <row r="4051" spans="1:11" s="509" customFormat="1">
      <c r="A4051" s="508" t="s">
        <v>570</v>
      </c>
      <c r="B4051" s="509" t="s">
        <v>343</v>
      </c>
      <c r="C4051" s="509">
        <v>48</v>
      </c>
      <c r="D4051" s="509">
        <v>0</v>
      </c>
      <c r="G4051" s="509">
        <v>1</v>
      </c>
      <c r="K4051" s="509">
        <v>1</v>
      </c>
    </row>
    <row r="4052" spans="1:11" s="509" customFormat="1">
      <c r="A4052" s="508" t="s">
        <v>570</v>
      </c>
      <c r="B4052" s="509" t="s">
        <v>343</v>
      </c>
      <c r="C4052" s="509">
        <v>49</v>
      </c>
      <c r="D4052" s="509">
        <v>0</v>
      </c>
      <c r="G4052" s="509">
        <v>0</v>
      </c>
      <c r="K4052" s="509">
        <v>0</v>
      </c>
    </row>
    <row r="4053" spans="1:11" s="509" customFormat="1">
      <c r="A4053" s="508" t="s">
        <v>570</v>
      </c>
      <c r="B4053" s="509" t="s">
        <v>343</v>
      </c>
      <c r="C4053" s="509">
        <v>50</v>
      </c>
      <c r="D4053" s="509">
        <v>0</v>
      </c>
      <c r="G4053" s="509">
        <v>0</v>
      </c>
      <c r="K4053" s="509">
        <v>0</v>
      </c>
    </row>
    <row r="4054" spans="1:11" s="509" customFormat="1">
      <c r="A4054" s="508" t="s">
        <v>570</v>
      </c>
      <c r="B4054" s="509" t="s">
        <v>343</v>
      </c>
      <c r="C4054" s="509">
        <v>51</v>
      </c>
      <c r="D4054" s="509">
        <v>1</v>
      </c>
      <c r="G4054" s="509">
        <v>0</v>
      </c>
      <c r="K4054" s="509">
        <v>1</v>
      </c>
    </row>
    <row r="4055" spans="1:11" s="509" customFormat="1">
      <c r="A4055" s="508" t="s">
        <v>570</v>
      </c>
      <c r="B4055" s="509" t="s">
        <v>343</v>
      </c>
      <c r="C4055" s="509" t="s">
        <v>1031</v>
      </c>
      <c r="D4055" s="509">
        <v>1</v>
      </c>
      <c r="G4055" s="509">
        <v>2</v>
      </c>
      <c r="K4055" s="509">
        <v>3</v>
      </c>
    </row>
    <row r="4056" spans="1:11" s="509" customFormat="1">
      <c r="A4056" s="508" t="s">
        <v>570</v>
      </c>
      <c r="B4056" s="509" t="s">
        <v>343</v>
      </c>
      <c r="C4056" s="509" t="s">
        <v>1032</v>
      </c>
      <c r="D4056" s="509">
        <v>0</v>
      </c>
      <c r="G4056" s="509">
        <v>0</v>
      </c>
      <c r="K4056" s="509">
        <v>0</v>
      </c>
    </row>
    <row r="4057" spans="1:11" s="509" customFormat="1">
      <c r="A4057" s="508" t="s">
        <v>570</v>
      </c>
      <c r="B4057" s="509" t="s">
        <v>343</v>
      </c>
      <c r="C4057" s="509">
        <v>52</v>
      </c>
      <c r="D4057" s="509">
        <v>0</v>
      </c>
      <c r="G4057" s="509">
        <v>2</v>
      </c>
      <c r="K4057" s="509">
        <v>2</v>
      </c>
    </row>
    <row r="4058" spans="1:11" s="509" customFormat="1">
      <c r="A4058" s="508" t="s">
        <v>570</v>
      </c>
      <c r="B4058" s="509" t="s">
        <v>343</v>
      </c>
      <c r="C4058" s="509">
        <v>53</v>
      </c>
      <c r="D4058" s="509">
        <v>2</v>
      </c>
      <c r="E4058" s="509">
        <v>2</v>
      </c>
      <c r="G4058" s="509">
        <v>3</v>
      </c>
      <c r="H4058" s="509">
        <v>2</v>
      </c>
      <c r="K4058" s="509">
        <v>5</v>
      </c>
    </row>
    <row r="4059" spans="1:11" s="509" customFormat="1">
      <c r="A4059" s="508" t="s">
        <v>570</v>
      </c>
      <c r="B4059" s="509" t="s">
        <v>343</v>
      </c>
      <c r="C4059" s="509">
        <v>54</v>
      </c>
      <c r="D4059" s="509">
        <v>0</v>
      </c>
      <c r="G4059" s="509">
        <v>43</v>
      </c>
      <c r="K4059" s="509">
        <v>43</v>
      </c>
    </row>
    <row r="4060" spans="1:11" s="509" customFormat="1">
      <c r="A4060" s="508" t="s">
        <v>570</v>
      </c>
      <c r="B4060" s="509" t="s">
        <v>343</v>
      </c>
      <c r="C4060" s="509">
        <v>55</v>
      </c>
      <c r="D4060" s="509">
        <v>1</v>
      </c>
      <c r="G4060" s="509">
        <v>67</v>
      </c>
      <c r="K4060" s="509">
        <v>68</v>
      </c>
    </row>
    <row r="4061" spans="1:11" s="509" customFormat="1">
      <c r="A4061" s="508" t="s">
        <v>570</v>
      </c>
      <c r="B4061" s="509" t="s">
        <v>343</v>
      </c>
      <c r="C4061" s="509">
        <v>56</v>
      </c>
      <c r="D4061" s="509">
        <v>0</v>
      </c>
      <c r="G4061" s="509">
        <v>0</v>
      </c>
      <c r="K4061" s="509">
        <v>0</v>
      </c>
    </row>
    <row r="4062" spans="1:11" s="509" customFormat="1">
      <c r="A4062" s="508" t="s">
        <v>570</v>
      </c>
      <c r="B4062" s="509" t="s">
        <v>343</v>
      </c>
      <c r="C4062" s="509">
        <v>57</v>
      </c>
      <c r="D4062" s="509">
        <v>0</v>
      </c>
      <c r="G4062" s="509">
        <v>0</v>
      </c>
      <c r="K4062" s="509">
        <v>0</v>
      </c>
    </row>
    <row r="4063" spans="1:11" s="509" customFormat="1">
      <c r="A4063" s="508" t="s">
        <v>570</v>
      </c>
      <c r="B4063" s="509" t="s">
        <v>343</v>
      </c>
      <c r="C4063" s="509">
        <v>58</v>
      </c>
      <c r="D4063" s="509">
        <v>0</v>
      </c>
      <c r="G4063" s="509">
        <v>2</v>
      </c>
      <c r="K4063" s="509">
        <v>2</v>
      </c>
    </row>
    <row r="4064" spans="1:11" s="509" customFormat="1">
      <c r="A4064" s="508" t="s">
        <v>570</v>
      </c>
      <c r="B4064" s="509" t="s">
        <v>343</v>
      </c>
      <c r="C4064" s="509">
        <v>59</v>
      </c>
      <c r="D4064" s="509">
        <v>0</v>
      </c>
      <c r="G4064" s="509">
        <v>0</v>
      </c>
      <c r="K4064" s="509">
        <v>0</v>
      </c>
    </row>
    <row r="4065" spans="1:11" s="509" customFormat="1">
      <c r="A4065" s="508" t="s">
        <v>570</v>
      </c>
      <c r="B4065" s="509" t="s">
        <v>343</v>
      </c>
      <c r="C4065" s="509">
        <v>60</v>
      </c>
      <c r="D4065" s="509">
        <v>0</v>
      </c>
      <c r="G4065" s="509">
        <v>37</v>
      </c>
      <c r="K4065" s="509">
        <v>37</v>
      </c>
    </row>
    <row r="4066" spans="1:11" s="509" customFormat="1">
      <c r="A4066" s="508" t="s">
        <v>570</v>
      </c>
      <c r="B4066" s="509" t="s">
        <v>343</v>
      </c>
      <c r="C4066" s="509">
        <v>61</v>
      </c>
      <c r="D4066" s="509">
        <v>3</v>
      </c>
      <c r="E4066" s="509">
        <v>1</v>
      </c>
      <c r="G4066" s="509">
        <v>4</v>
      </c>
      <c r="H4066" s="509">
        <v>1</v>
      </c>
      <c r="K4066" s="509">
        <v>7</v>
      </c>
    </row>
    <row r="4067" spans="1:11" s="509" customFormat="1">
      <c r="A4067" s="508" t="s">
        <v>570</v>
      </c>
      <c r="B4067" s="509" t="s">
        <v>343</v>
      </c>
      <c r="C4067" s="509">
        <v>62</v>
      </c>
      <c r="D4067" s="509">
        <v>2</v>
      </c>
      <c r="E4067" s="509">
        <v>2</v>
      </c>
      <c r="G4067" s="509">
        <v>4</v>
      </c>
      <c r="H4067" s="509">
        <v>4</v>
      </c>
      <c r="K4067" s="509">
        <v>6</v>
      </c>
    </row>
    <row r="4068" spans="1:11" s="509" customFormat="1">
      <c r="A4068" s="508" t="s">
        <v>570</v>
      </c>
      <c r="B4068" s="509" t="s">
        <v>343</v>
      </c>
      <c r="C4068" s="509">
        <v>63</v>
      </c>
      <c r="D4068" s="509">
        <v>2</v>
      </c>
      <c r="E4068" s="509">
        <v>2</v>
      </c>
      <c r="G4068" s="509">
        <v>16</v>
      </c>
      <c r="H4068" s="509">
        <v>4</v>
      </c>
      <c r="K4068" s="509">
        <v>18</v>
      </c>
    </row>
    <row r="4069" spans="1:11" s="509" customFormat="1">
      <c r="A4069" s="508" t="s">
        <v>570</v>
      </c>
      <c r="B4069" s="509" t="s">
        <v>343</v>
      </c>
      <c r="C4069" s="509" t="s">
        <v>1033</v>
      </c>
      <c r="D4069" s="509">
        <v>0</v>
      </c>
      <c r="G4069" s="509">
        <v>1</v>
      </c>
      <c r="K4069" s="509">
        <v>1</v>
      </c>
    </row>
    <row r="4070" spans="1:11" s="509" customFormat="1">
      <c r="A4070" s="508" t="s">
        <v>570</v>
      </c>
      <c r="B4070" s="509" t="s">
        <v>343</v>
      </c>
      <c r="C4070" s="509" t="s">
        <v>1034</v>
      </c>
      <c r="D4070" s="509">
        <v>1</v>
      </c>
      <c r="G4070" s="509">
        <v>0</v>
      </c>
      <c r="K4070" s="509">
        <v>1</v>
      </c>
    </row>
    <row r="4071" spans="1:11" s="509" customFormat="1">
      <c r="A4071" s="508" t="s">
        <v>570</v>
      </c>
      <c r="B4071" s="509" t="s">
        <v>343</v>
      </c>
      <c r="C4071" s="509">
        <v>64</v>
      </c>
      <c r="D4071" s="509">
        <v>0</v>
      </c>
      <c r="G4071" s="509">
        <v>1</v>
      </c>
      <c r="K4071" s="509">
        <v>1</v>
      </c>
    </row>
    <row r="4072" spans="1:11" s="509" customFormat="1">
      <c r="A4072" s="508" t="s">
        <v>570</v>
      </c>
      <c r="B4072" s="509" t="s">
        <v>343</v>
      </c>
      <c r="C4072" s="509" t="s">
        <v>1035</v>
      </c>
      <c r="D4072" s="509">
        <v>2</v>
      </c>
      <c r="G4072" s="509">
        <v>23</v>
      </c>
      <c r="K4072" s="509">
        <v>25</v>
      </c>
    </row>
    <row r="4073" spans="1:11" s="509" customFormat="1">
      <c r="A4073" s="508" t="s">
        <v>570</v>
      </c>
      <c r="B4073" s="509" t="s">
        <v>343</v>
      </c>
      <c r="C4073" s="509">
        <v>65</v>
      </c>
      <c r="D4073" s="509">
        <v>19</v>
      </c>
      <c r="E4073" s="509">
        <v>15</v>
      </c>
      <c r="G4073" s="509">
        <v>65</v>
      </c>
      <c r="H4073" s="509">
        <v>27</v>
      </c>
      <c r="K4073" s="509">
        <v>84</v>
      </c>
    </row>
    <row r="4074" spans="1:11" s="509" customFormat="1">
      <c r="A4074" s="508" t="s">
        <v>570</v>
      </c>
      <c r="B4074" s="509" t="s">
        <v>343</v>
      </c>
      <c r="C4074" s="509">
        <v>66</v>
      </c>
      <c r="D4074" s="509">
        <v>6</v>
      </c>
      <c r="E4074" s="509">
        <v>6</v>
      </c>
      <c r="G4074" s="509">
        <v>11</v>
      </c>
      <c r="H4074" s="509">
        <v>9</v>
      </c>
      <c r="K4074" s="509">
        <v>17</v>
      </c>
    </row>
    <row r="4075" spans="1:11" s="509" customFormat="1">
      <c r="A4075" s="508" t="s">
        <v>570</v>
      </c>
      <c r="B4075" s="509" t="s">
        <v>343</v>
      </c>
      <c r="C4075" s="509" t="s">
        <v>1036</v>
      </c>
      <c r="D4075" s="509">
        <v>0</v>
      </c>
      <c r="G4075" s="509">
        <v>0</v>
      </c>
      <c r="K4075" s="509">
        <v>0</v>
      </c>
    </row>
    <row r="4076" spans="1:11" s="509" customFormat="1">
      <c r="A4076" s="508" t="s">
        <v>570</v>
      </c>
      <c r="B4076" s="509" t="s">
        <v>343</v>
      </c>
      <c r="C4076" s="509" t="s">
        <v>1037</v>
      </c>
      <c r="D4076" s="509">
        <v>60</v>
      </c>
      <c r="E4076" s="509">
        <v>1</v>
      </c>
      <c r="G4076" s="509">
        <v>2038</v>
      </c>
      <c r="H4076" s="509">
        <v>1</v>
      </c>
      <c r="K4076" s="509">
        <v>2098</v>
      </c>
    </row>
    <row r="4077" spans="1:11" s="509" customFormat="1">
      <c r="A4077" s="508" t="s">
        <v>570</v>
      </c>
      <c r="B4077" s="509" t="s">
        <v>343</v>
      </c>
      <c r="C4077" s="509" t="s">
        <v>1038</v>
      </c>
      <c r="D4077" s="509">
        <v>18</v>
      </c>
      <c r="G4077" s="509">
        <v>28</v>
      </c>
      <c r="K4077" s="509">
        <v>46</v>
      </c>
    </row>
    <row r="4078" spans="1:11" s="509" customFormat="1">
      <c r="A4078" s="508" t="s">
        <v>570</v>
      </c>
      <c r="B4078" s="509" t="s">
        <v>343</v>
      </c>
      <c r="C4078" s="509" t="s">
        <v>1039</v>
      </c>
      <c r="D4078" s="509">
        <v>13</v>
      </c>
      <c r="G4078" s="509">
        <v>12</v>
      </c>
      <c r="K4078" s="509">
        <v>25</v>
      </c>
    </row>
    <row r="4079" spans="1:11" s="509" customFormat="1">
      <c r="A4079" s="508" t="s">
        <v>570</v>
      </c>
      <c r="B4079" s="509" t="s">
        <v>343</v>
      </c>
      <c r="C4079" s="509" t="s">
        <v>1040</v>
      </c>
      <c r="D4079" s="509">
        <v>21</v>
      </c>
      <c r="G4079" s="509">
        <v>58</v>
      </c>
      <c r="K4079" s="509">
        <v>79</v>
      </c>
    </row>
    <row r="4080" spans="1:11" s="509" customFormat="1">
      <c r="A4080" s="508" t="s">
        <v>570</v>
      </c>
      <c r="B4080" s="509" t="s">
        <v>343</v>
      </c>
      <c r="C4080" s="509" t="s">
        <v>1041</v>
      </c>
      <c r="D4080" s="509">
        <v>0</v>
      </c>
      <c r="G4080" s="509">
        <v>0</v>
      </c>
      <c r="K4080" s="509">
        <v>0</v>
      </c>
    </row>
    <row r="4081" spans="1:11" s="509" customFormat="1">
      <c r="A4081" s="508" t="s">
        <v>570</v>
      </c>
      <c r="B4081" s="509" t="s">
        <v>343</v>
      </c>
      <c r="C4081" s="509" t="s">
        <v>1042</v>
      </c>
      <c r="D4081" s="509">
        <v>0</v>
      </c>
      <c r="G4081" s="509">
        <v>0</v>
      </c>
      <c r="K4081" s="509">
        <v>0</v>
      </c>
    </row>
    <row r="4082" spans="1:11" s="509" customFormat="1">
      <c r="A4082" s="508" t="s">
        <v>570</v>
      </c>
      <c r="B4082" s="509" t="s">
        <v>343</v>
      </c>
      <c r="C4082" s="509">
        <v>67</v>
      </c>
      <c r="D4082" s="509">
        <v>16</v>
      </c>
      <c r="E4082" s="509">
        <v>6</v>
      </c>
      <c r="G4082" s="509">
        <v>590</v>
      </c>
      <c r="H4082" s="509">
        <v>10</v>
      </c>
      <c r="K4082" s="509">
        <v>606</v>
      </c>
    </row>
    <row r="4083" spans="1:11" s="509" customFormat="1">
      <c r="A4083" s="508" t="s">
        <v>570</v>
      </c>
      <c r="B4083" s="509" t="s">
        <v>343</v>
      </c>
      <c r="C4083" s="509">
        <v>68</v>
      </c>
      <c r="D4083" s="509">
        <v>0</v>
      </c>
      <c r="G4083" s="509">
        <v>54</v>
      </c>
      <c r="H4083" s="509">
        <v>4</v>
      </c>
      <c r="K4083" s="509">
        <v>54</v>
      </c>
    </row>
    <row r="4084" spans="1:11" s="509" customFormat="1">
      <c r="A4084" s="508" t="s">
        <v>570</v>
      </c>
      <c r="B4084" s="509" t="s">
        <v>343</v>
      </c>
      <c r="C4084" s="509" t="s">
        <v>1043</v>
      </c>
      <c r="D4084" s="509">
        <v>14</v>
      </c>
      <c r="G4084" s="509">
        <v>13</v>
      </c>
      <c r="H4084" s="509">
        <v>1</v>
      </c>
      <c r="K4084" s="509">
        <v>27</v>
      </c>
    </row>
    <row r="4085" spans="1:11" s="509" customFormat="1">
      <c r="A4085" s="508" t="s">
        <v>570</v>
      </c>
      <c r="B4085" s="509" t="s">
        <v>343</v>
      </c>
      <c r="C4085" s="509">
        <v>69</v>
      </c>
      <c r="D4085" s="509">
        <v>5</v>
      </c>
      <c r="G4085" s="509">
        <v>1</v>
      </c>
      <c r="K4085" s="509">
        <v>6</v>
      </c>
    </row>
    <row r="4086" spans="1:11" s="509" customFormat="1">
      <c r="A4086" s="508" t="s">
        <v>570</v>
      </c>
      <c r="B4086" s="509" t="s">
        <v>343</v>
      </c>
      <c r="C4086" s="509" t="s">
        <v>1044</v>
      </c>
      <c r="D4086" s="509">
        <v>1</v>
      </c>
      <c r="G4086" s="509">
        <v>2</v>
      </c>
      <c r="K4086" s="509">
        <v>3</v>
      </c>
    </row>
    <row r="4087" spans="1:11" s="509" customFormat="1">
      <c r="A4087" s="508" t="s">
        <v>570</v>
      </c>
      <c r="B4087" s="509" t="s">
        <v>343</v>
      </c>
      <c r="C4087" s="509" t="s">
        <v>1045</v>
      </c>
      <c r="D4087" s="509">
        <v>0</v>
      </c>
      <c r="G4087" s="509">
        <v>0</v>
      </c>
      <c r="K4087" s="509">
        <v>0</v>
      </c>
    </row>
    <row r="4088" spans="1:11" s="509" customFormat="1">
      <c r="A4088" s="508" t="s">
        <v>570</v>
      </c>
      <c r="B4088" s="509" t="s">
        <v>343</v>
      </c>
      <c r="C4088" s="509">
        <v>70</v>
      </c>
      <c r="D4088" s="509">
        <v>0</v>
      </c>
      <c r="G4088" s="509">
        <v>0</v>
      </c>
      <c r="K4088" s="509">
        <v>0</v>
      </c>
    </row>
    <row r="4089" spans="1:11" s="509" customFormat="1">
      <c r="A4089" s="508" t="s">
        <v>570</v>
      </c>
      <c r="B4089" s="509" t="s">
        <v>343</v>
      </c>
      <c r="C4089" s="509" t="s">
        <v>1046</v>
      </c>
      <c r="D4089" s="509">
        <v>0</v>
      </c>
      <c r="G4089" s="509">
        <v>7</v>
      </c>
      <c r="K4089" s="509">
        <v>7</v>
      </c>
    </row>
    <row r="4090" spans="1:11" s="509" customFormat="1">
      <c r="A4090" s="508" t="s">
        <v>570</v>
      </c>
      <c r="B4090" s="509" t="s">
        <v>343</v>
      </c>
      <c r="C4090" s="509">
        <v>71</v>
      </c>
      <c r="D4090" s="509">
        <v>0</v>
      </c>
      <c r="G4090" s="509">
        <v>668</v>
      </c>
      <c r="K4090" s="509">
        <v>668</v>
      </c>
    </row>
    <row r="4091" spans="1:11" s="509" customFormat="1">
      <c r="A4091" s="508" t="s">
        <v>570</v>
      </c>
      <c r="B4091" s="509" t="s">
        <v>343</v>
      </c>
      <c r="C4091" s="509" t="s">
        <v>1047</v>
      </c>
      <c r="D4091" s="509">
        <v>13</v>
      </c>
      <c r="E4091" s="509">
        <v>6</v>
      </c>
      <c r="G4091" s="509">
        <v>111</v>
      </c>
      <c r="H4091" s="509">
        <v>49</v>
      </c>
      <c r="K4091" s="509">
        <v>124</v>
      </c>
    </row>
    <row r="4092" spans="1:11" s="509" customFormat="1">
      <c r="A4092" s="508" t="s">
        <v>570</v>
      </c>
      <c r="B4092" s="509" t="s">
        <v>343</v>
      </c>
      <c r="C4092" s="509" t="s">
        <v>1048</v>
      </c>
      <c r="D4092" s="509">
        <v>4</v>
      </c>
      <c r="G4092" s="509">
        <v>22</v>
      </c>
      <c r="K4092" s="509">
        <v>26</v>
      </c>
    </row>
    <row r="4093" spans="1:11" s="509" customFormat="1">
      <c r="A4093" s="508" t="s">
        <v>570</v>
      </c>
      <c r="B4093" s="509" t="s">
        <v>343</v>
      </c>
      <c r="C4093" s="509" t="s">
        <v>1049</v>
      </c>
      <c r="D4093" s="509">
        <v>1</v>
      </c>
      <c r="G4093" s="509">
        <v>16</v>
      </c>
      <c r="H4093" s="509">
        <v>1</v>
      </c>
      <c r="K4093" s="509">
        <v>17</v>
      </c>
    </row>
    <row r="4094" spans="1:11" s="509" customFormat="1">
      <c r="A4094" s="508" t="s">
        <v>570</v>
      </c>
      <c r="B4094" s="509" t="s">
        <v>343</v>
      </c>
      <c r="C4094" s="509" t="s">
        <v>1050</v>
      </c>
      <c r="D4094" s="509">
        <v>0</v>
      </c>
      <c r="G4094" s="509">
        <v>18</v>
      </c>
      <c r="H4094" s="509">
        <v>18</v>
      </c>
      <c r="K4094" s="509">
        <v>18</v>
      </c>
    </row>
    <row r="4095" spans="1:11" s="509" customFormat="1">
      <c r="A4095" s="508" t="s">
        <v>570</v>
      </c>
      <c r="B4095" s="509" t="s">
        <v>343</v>
      </c>
      <c r="C4095" s="509" t="s">
        <v>1051</v>
      </c>
      <c r="D4095" s="509">
        <v>1</v>
      </c>
      <c r="E4095" s="509">
        <v>1</v>
      </c>
      <c r="G4095" s="509">
        <v>2</v>
      </c>
      <c r="H4095" s="509">
        <v>2</v>
      </c>
      <c r="K4095" s="509">
        <v>3</v>
      </c>
    </row>
    <row r="4096" spans="1:11" s="509" customFormat="1">
      <c r="A4096" s="508" t="s">
        <v>570</v>
      </c>
      <c r="B4096" s="509" t="s">
        <v>343</v>
      </c>
      <c r="C4096" s="509">
        <v>72</v>
      </c>
      <c r="D4096" s="509">
        <v>282</v>
      </c>
      <c r="E4096" s="509">
        <v>2</v>
      </c>
      <c r="G4096" s="509">
        <v>47</v>
      </c>
      <c r="K4096" s="509">
        <v>329</v>
      </c>
    </row>
    <row r="4097" spans="1:11" s="509" customFormat="1">
      <c r="A4097" s="508" t="s">
        <v>570</v>
      </c>
      <c r="B4097" s="509" t="s">
        <v>343</v>
      </c>
      <c r="C4097" s="509">
        <v>73</v>
      </c>
      <c r="D4097" s="509">
        <v>16</v>
      </c>
      <c r="G4097" s="509">
        <v>1</v>
      </c>
      <c r="K4097" s="509">
        <v>17</v>
      </c>
    </row>
    <row r="4098" spans="1:11" s="509" customFormat="1">
      <c r="A4098" s="508" t="s">
        <v>570</v>
      </c>
      <c r="B4098" s="509" t="s">
        <v>343</v>
      </c>
      <c r="C4098" s="509">
        <v>74</v>
      </c>
      <c r="D4098" s="509">
        <v>10</v>
      </c>
      <c r="E4098" s="509">
        <v>1</v>
      </c>
      <c r="G4098" s="509">
        <v>28</v>
      </c>
      <c r="H4098" s="509">
        <v>1</v>
      </c>
      <c r="K4098" s="509">
        <v>38</v>
      </c>
    </row>
    <row r="4099" spans="1:11" s="509" customFormat="1">
      <c r="A4099" s="508" t="s">
        <v>570</v>
      </c>
      <c r="B4099" s="509" t="s">
        <v>343</v>
      </c>
      <c r="C4099" s="509" t="s">
        <v>4570</v>
      </c>
      <c r="D4099" s="509">
        <v>84</v>
      </c>
      <c r="E4099" s="509">
        <v>3</v>
      </c>
      <c r="G4099" s="509">
        <v>323</v>
      </c>
      <c r="K4099" s="509">
        <v>407</v>
      </c>
    </row>
    <row r="4100" spans="1:11" s="509" customFormat="1">
      <c r="A4100" s="508" t="s">
        <v>570</v>
      </c>
      <c r="B4100" s="509" t="s">
        <v>343</v>
      </c>
      <c r="C4100" s="509" t="s">
        <v>4571</v>
      </c>
      <c r="D4100" s="509">
        <v>738</v>
      </c>
      <c r="E4100" s="509">
        <v>66</v>
      </c>
      <c r="F4100" s="509">
        <v>0</v>
      </c>
      <c r="G4100" s="509">
        <v>6902</v>
      </c>
      <c r="H4100" s="509">
        <v>141</v>
      </c>
      <c r="I4100" s="509">
        <v>0</v>
      </c>
      <c r="J4100" s="509">
        <v>24</v>
      </c>
      <c r="K4100" s="509">
        <v>7640</v>
      </c>
    </row>
    <row r="4101" spans="1:11" s="509" customFormat="1">
      <c r="A4101" s="508" t="s">
        <v>3394</v>
      </c>
      <c r="B4101" s="509" t="s">
        <v>345</v>
      </c>
      <c r="C4101" s="509">
        <v>1</v>
      </c>
      <c r="D4101" s="509">
        <v>1</v>
      </c>
      <c r="K4101" s="509">
        <v>1</v>
      </c>
    </row>
    <row r="4102" spans="1:11" s="509" customFormat="1">
      <c r="A4102" s="508" t="s">
        <v>3394</v>
      </c>
      <c r="B4102" s="509" t="s">
        <v>345</v>
      </c>
      <c r="C4102" s="509" t="s">
        <v>1023</v>
      </c>
      <c r="G4102" s="509">
        <v>26</v>
      </c>
      <c r="K4102" s="509">
        <v>26</v>
      </c>
    </row>
    <row r="4103" spans="1:11" s="509" customFormat="1">
      <c r="A4103" s="508" t="s">
        <v>3394</v>
      </c>
      <c r="B4103" s="509" t="s">
        <v>345</v>
      </c>
      <c r="C4103" s="509">
        <v>2</v>
      </c>
      <c r="D4103" s="509">
        <v>2</v>
      </c>
      <c r="G4103" s="509">
        <v>8</v>
      </c>
      <c r="K4103" s="509">
        <v>10</v>
      </c>
    </row>
    <row r="4104" spans="1:11" s="509" customFormat="1">
      <c r="A4104" s="508" t="s">
        <v>3394</v>
      </c>
      <c r="B4104" s="509" t="s">
        <v>345</v>
      </c>
      <c r="C4104" s="509">
        <v>3</v>
      </c>
      <c r="G4104" s="509">
        <v>1</v>
      </c>
      <c r="K4104" s="509">
        <v>1</v>
      </c>
    </row>
    <row r="4105" spans="1:11" s="509" customFormat="1">
      <c r="A4105" s="508" t="s">
        <v>3394</v>
      </c>
      <c r="B4105" s="509" t="s">
        <v>345</v>
      </c>
      <c r="C4105" s="509">
        <v>4</v>
      </c>
      <c r="D4105" s="509">
        <v>1</v>
      </c>
      <c r="G4105" s="509">
        <v>1</v>
      </c>
      <c r="K4105" s="509">
        <v>2</v>
      </c>
    </row>
    <row r="4106" spans="1:11" s="509" customFormat="1">
      <c r="A4106" s="508" t="s">
        <v>3394</v>
      </c>
      <c r="B4106" s="509" t="s">
        <v>345</v>
      </c>
      <c r="C4106" s="509">
        <v>5</v>
      </c>
      <c r="K4106" s="509">
        <v>0</v>
      </c>
    </row>
    <row r="4107" spans="1:11" s="509" customFormat="1">
      <c r="A4107" s="508" t="s">
        <v>3394</v>
      </c>
      <c r="B4107" s="509" t="s">
        <v>345</v>
      </c>
      <c r="C4107" s="509">
        <v>6</v>
      </c>
      <c r="K4107" s="509">
        <v>0</v>
      </c>
    </row>
    <row r="4108" spans="1:11" s="509" customFormat="1">
      <c r="A4108" s="508" t="s">
        <v>3394</v>
      </c>
      <c r="B4108" s="509" t="s">
        <v>345</v>
      </c>
      <c r="C4108" s="509">
        <v>7</v>
      </c>
      <c r="D4108" s="509">
        <v>1</v>
      </c>
      <c r="K4108" s="509">
        <v>1</v>
      </c>
    </row>
    <row r="4109" spans="1:11" s="509" customFormat="1">
      <c r="A4109" s="508" t="s">
        <v>3394</v>
      </c>
      <c r="B4109" s="509" t="s">
        <v>345</v>
      </c>
      <c r="C4109" s="509">
        <v>8</v>
      </c>
      <c r="K4109" s="509">
        <v>0</v>
      </c>
    </row>
    <row r="4110" spans="1:11" s="509" customFormat="1">
      <c r="A4110" s="508" t="s">
        <v>3394</v>
      </c>
      <c r="B4110" s="509" t="s">
        <v>345</v>
      </c>
      <c r="C4110" s="509">
        <v>9</v>
      </c>
      <c r="K4110" s="509">
        <v>0</v>
      </c>
    </row>
    <row r="4111" spans="1:11" s="509" customFormat="1">
      <c r="A4111" s="508" t="s">
        <v>3394</v>
      </c>
      <c r="B4111" s="509" t="s">
        <v>345</v>
      </c>
      <c r="C4111" s="509">
        <v>10</v>
      </c>
      <c r="G4111" s="509">
        <v>4</v>
      </c>
      <c r="K4111" s="509">
        <v>4</v>
      </c>
    </row>
    <row r="4112" spans="1:11" s="509" customFormat="1">
      <c r="A4112" s="508" t="s">
        <v>3394</v>
      </c>
      <c r="B4112" s="509" t="s">
        <v>345</v>
      </c>
      <c r="C4112" s="509">
        <v>11</v>
      </c>
      <c r="G4112" s="509">
        <v>2</v>
      </c>
      <c r="K4112" s="509">
        <v>2</v>
      </c>
    </row>
    <row r="4113" spans="1:11" s="509" customFormat="1">
      <c r="A4113" s="508" t="s">
        <v>3394</v>
      </c>
      <c r="B4113" s="509" t="s">
        <v>345</v>
      </c>
      <c r="C4113" s="509">
        <v>12</v>
      </c>
      <c r="D4113" s="509">
        <v>1</v>
      </c>
      <c r="G4113" s="509">
        <v>4</v>
      </c>
      <c r="H4113" s="509">
        <v>1</v>
      </c>
      <c r="K4113" s="509">
        <v>5</v>
      </c>
    </row>
    <row r="4114" spans="1:11" s="509" customFormat="1">
      <c r="A4114" s="508" t="s">
        <v>3394</v>
      </c>
      <c r="B4114" s="509" t="s">
        <v>345</v>
      </c>
      <c r="C4114" s="509">
        <v>13</v>
      </c>
      <c r="K4114" s="509">
        <v>0</v>
      </c>
    </row>
    <row r="4115" spans="1:11" s="509" customFormat="1">
      <c r="A4115" s="508" t="s">
        <v>3394</v>
      </c>
      <c r="B4115" s="509" t="s">
        <v>345</v>
      </c>
      <c r="C4115" s="509">
        <v>14</v>
      </c>
      <c r="K4115" s="509">
        <v>0</v>
      </c>
    </row>
    <row r="4116" spans="1:11" s="509" customFormat="1">
      <c r="A4116" s="508" t="s">
        <v>3394</v>
      </c>
      <c r="B4116" s="509" t="s">
        <v>345</v>
      </c>
      <c r="C4116" s="509">
        <v>15</v>
      </c>
      <c r="K4116" s="509">
        <v>0</v>
      </c>
    </row>
    <row r="4117" spans="1:11" s="509" customFormat="1">
      <c r="A4117" s="508" t="s">
        <v>3394</v>
      </c>
      <c r="B4117" s="509" t="s">
        <v>345</v>
      </c>
      <c r="C4117" s="509">
        <v>16</v>
      </c>
      <c r="D4117" s="509">
        <v>1</v>
      </c>
      <c r="G4117" s="509">
        <v>3</v>
      </c>
      <c r="K4117" s="509">
        <v>4</v>
      </c>
    </row>
    <row r="4118" spans="1:11" s="509" customFormat="1">
      <c r="A4118" s="508" t="s">
        <v>3394</v>
      </c>
      <c r="B4118" s="509" t="s">
        <v>345</v>
      </c>
      <c r="C4118" s="509">
        <v>17</v>
      </c>
      <c r="G4118" s="509">
        <v>32</v>
      </c>
      <c r="K4118" s="509">
        <v>32</v>
      </c>
    </row>
    <row r="4119" spans="1:11" s="509" customFormat="1">
      <c r="A4119" s="508" t="s">
        <v>3394</v>
      </c>
      <c r="B4119" s="509" t="s">
        <v>345</v>
      </c>
      <c r="C4119" s="509">
        <v>18</v>
      </c>
      <c r="K4119" s="509">
        <v>0</v>
      </c>
    </row>
    <row r="4120" spans="1:11" s="509" customFormat="1">
      <c r="A4120" s="508" t="s">
        <v>3394</v>
      </c>
      <c r="B4120" s="509" t="s">
        <v>345</v>
      </c>
      <c r="C4120" s="509" t="s">
        <v>1024</v>
      </c>
      <c r="G4120" s="509">
        <v>7</v>
      </c>
      <c r="K4120" s="509">
        <v>7</v>
      </c>
    </row>
    <row r="4121" spans="1:11" s="509" customFormat="1">
      <c r="A4121" s="508" t="s">
        <v>3394</v>
      </c>
      <c r="B4121" s="509" t="s">
        <v>345</v>
      </c>
      <c r="C4121" s="509" t="s">
        <v>1025</v>
      </c>
      <c r="K4121" s="509">
        <v>0</v>
      </c>
    </row>
    <row r="4122" spans="1:11" s="509" customFormat="1">
      <c r="A4122" s="508" t="s">
        <v>3394</v>
      </c>
      <c r="B4122" s="509" t="s">
        <v>345</v>
      </c>
      <c r="C4122" s="509">
        <v>19</v>
      </c>
      <c r="K4122" s="509">
        <v>0</v>
      </c>
    </row>
    <row r="4123" spans="1:11" s="509" customFormat="1">
      <c r="A4123" s="508" t="s">
        <v>3394</v>
      </c>
      <c r="B4123" s="509" t="s">
        <v>345</v>
      </c>
      <c r="C4123" s="509">
        <v>20</v>
      </c>
      <c r="K4123" s="509">
        <v>0</v>
      </c>
    </row>
    <row r="4124" spans="1:11" s="509" customFormat="1">
      <c r="A4124" s="508" t="s">
        <v>3394</v>
      </c>
      <c r="B4124" s="509" t="s">
        <v>345</v>
      </c>
      <c r="C4124" s="509">
        <v>21</v>
      </c>
      <c r="K4124" s="509">
        <v>0</v>
      </c>
    </row>
    <row r="4125" spans="1:11" s="509" customFormat="1">
      <c r="A4125" s="508" t="s">
        <v>3394</v>
      </c>
      <c r="B4125" s="509" t="s">
        <v>345</v>
      </c>
      <c r="C4125" s="509" t="s">
        <v>1026</v>
      </c>
      <c r="K4125" s="509">
        <v>0</v>
      </c>
    </row>
    <row r="4126" spans="1:11" s="509" customFormat="1">
      <c r="A4126" s="508" t="s">
        <v>3394</v>
      </c>
      <c r="B4126" s="509" t="s">
        <v>345</v>
      </c>
      <c r="C4126" s="509" t="s">
        <v>1027</v>
      </c>
      <c r="K4126" s="509">
        <v>0</v>
      </c>
    </row>
    <row r="4127" spans="1:11" s="509" customFormat="1">
      <c r="A4127" s="508" t="s">
        <v>3394</v>
      </c>
      <c r="B4127" s="509" t="s">
        <v>345</v>
      </c>
      <c r="C4127" s="509" t="s">
        <v>1028</v>
      </c>
      <c r="K4127" s="509">
        <v>0</v>
      </c>
    </row>
    <row r="4128" spans="1:11" s="509" customFormat="1">
      <c r="A4128" s="508" t="s">
        <v>3394</v>
      </c>
      <c r="B4128" s="509" t="s">
        <v>345</v>
      </c>
      <c r="C4128" s="509">
        <v>22</v>
      </c>
      <c r="G4128" s="509">
        <v>3</v>
      </c>
      <c r="K4128" s="509">
        <v>3</v>
      </c>
    </row>
    <row r="4129" spans="1:11" s="509" customFormat="1">
      <c r="A4129" s="508" t="s">
        <v>3394</v>
      </c>
      <c r="B4129" s="509" t="s">
        <v>345</v>
      </c>
      <c r="C4129" s="509">
        <v>23</v>
      </c>
      <c r="K4129" s="509">
        <v>0</v>
      </c>
    </row>
    <row r="4130" spans="1:11" s="509" customFormat="1">
      <c r="A4130" s="508" t="s">
        <v>3394</v>
      </c>
      <c r="B4130" s="509" t="s">
        <v>345</v>
      </c>
      <c r="C4130" s="509" t="s">
        <v>1029</v>
      </c>
      <c r="G4130" s="509">
        <v>8</v>
      </c>
      <c r="H4130" s="509">
        <v>1</v>
      </c>
      <c r="K4130" s="509">
        <v>8</v>
      </c>
    </row>
    <row r="4131" spans="1:11" s="509" customFormat="1">
      <c r="A4131" s="508" t="s">
        <v>3394</v>
      </c>
      <c r="B4131" s="509" t="s">
        <v>345</v>
      </c>
      <c r="C4131" s="509">
        <v>24</v>
      </c>
      <c r="K4131" s="509">
        <v>0</v>
      </c>
    </row>
    <row r="4132" spans="1:11" s="509" customFormat="1">
      <c r="A4132" s="508" t="s">
        <v>3394</v>
      </c>
      <c r="B4132" s="509" t="s">
        <v>345</v>
      </c>
      <c r="C4132" s="509">
        <v>25</v>
      </c>
    </row>
    <row r="4133" spans="1:11" s="509" customFormat="1">
      <c r="A4133" s="508" t="s">
        <v>3394</v>
      </c>
      <c r="B4133" s="509" t="s">
        <v>345</v>
      </c>
      <c r="C4133" s="509">
        <v>26</v>
      </c>
      <c r="K4133" s="509">
        <v>0</v>
      </c>
    </row>
    <row r="4134" spans="1:11" s="509" customFormat="1">
      <c r="A4134" s="508" t="s">
        <v>3394</v>
      </c>
      <c r="B4134" s="509" t="s">
        <v>345</v>
      </c>
      <c r="C4134" s="509">
        <v>27</v>
      </c>
      <c r="G4134" s="509">
        <v>1</v>
      </c>
      <c r="K4134" s="509">
        <v>1</v>
      </c>
    </row>
    <row r="4135" spans="1:11" s="509" customFormat="1">
      <c r="A4135" s="508" t="s">
        <v>3394</v>
      </c>
      <c r="B4135" s="509" t="s">
        <v>345</v>
      </c>
      <c r="C4135" s="509">
        <v>28</v>
      </c>
      <c r="G4135" s="509">
        <v>1</v>
      </c>
      <c r="K4135" s="509">
        <v>1</v>
      </c>
    </row>
    <row r="4136" spans="1:11" s="509" customFormat="1">
      <c r="A4136" s="508" t="s">
        <v>3394</v>
      </c>
      <c r="B4136" s="509" t="s">
        <v>345</v>
      </c>
      <c r="C4136" s="509">
        <v>29</v>
      </c>
      <c r="K4136" s="509">
        <v>0</v>
      </c>
    </row>
    <row r="4137" spans="1:11" s="509" customFormat="1">
      <c r="A4137" s="508" t="s">
        <v>3394</v>
      </c>
      <c r="B4137" s="509" t="s">
        <v>345</v>
      </c>
      <c r="C4137" s="509">
        <v>30</v>
      </c>
      <c r="K4137" s="509">
        <v>0</v>
      </c>
    </row>
    <row r="4138" spans="1:11" s="509" customFormat="1">
      <c r="A4138" s="508" t="s">
        <v>3394</v>
      </c>
      <c r="B4138" s="509" t="s">
        <v>345</v>
      </c>
      <c r="C4138" s="509">
        <v>31</v>
      </c>
      <c r="K4138" s="509">
        <v>0</v>
      </c>
    </row>
    <row r="4139" spans="1:11" s="509" customFormat="1">
      <c r="A4139" s="508" t="s">
        <v>3394</v>
      </c>
      <c r="B4139" s="509" t="s">
        <v>345</v>
      </c>
      <c r="C4139" s="509">
        <v>32</v>
      </c>
      <c r="K4139" s="509">
        <v>0</v>
      </c>
    </row>
    <row r="4140" spans="1:11" s="509" customFormat="1">
      <c r="A4140" s="508" t="s">
        <v>3394</v>
      </c>
      <c r="B4140" s="509" t="s">
        <v>345</v>
      </c>
      <c r="C4140" s="509">
        <v>33</v>
      </c>
      <c r="K4140" s="509">
        <v>0</v>
      </c>
    </row>
    <row r="4141" spans="1:11" s="509" customFormat="1">
      <c r="A4141" s="508" t="s">
        <v>3394</v>
      </c>
      <c r="B4141" s="509" t="s">
        <v>345</v>
      </c>
      <c r="C4141" s="509">
        <v>34</v>
      </c>
      <c r="K4141" s="509">
        <v>0</v>
      </c>
    </row>
    <row r="4142" spans="1:11" s="509" customFormat="1">
      <c r="A4142" s="508" t="s">
        <v>3394</v>
      </c>
      <c r="B4142" s="509" t="s">
        <v>345</v>
      </c>
      <c r="C4142" s="509">
        <v>35</v>
      </c>
      <c r="K4142" s="509">
        <v>0</v>
      </c>
    </row>
    <row r="4143" spans="1:11" s="509" customFormat="1">
      <c r="A4143" s="508" t="s">
        <v>3394</v>
      </c>
      <c r="B4143" s="509" t="s">
        <v>345</v>
      </c>
      <c r="C4143" s="509">
        <v>36</v>
      </c>
      <c r="K4143" s="509">
        <v>0</v>
      </c>
    </row>
    <row r="4144" spans="1:11" s="509" customFormat="1">
      <c r="A4144" s="508" t="s">
        <v>3394</v>
      </c>
      <c r="B4144" s="509" t="s">
        <v>345</v>
      </c>
      <c r="C4144" s="509">
        <v>37</v>
      </c>
      <c r="K4144" s="509">
        <v>0</v>
      </c>
    </row>
    <row r="4145" spans="1:11" s="509" customFormat="1">
      <c r="A4145" s="508" t="s">
        <v>3394</v>
      </c>
      <c r="B4145" s="509" t="s">
        <v>345</v>
      </c>
      <c r="C4145" s="509">
        <v>38</v>
      </c>
      <c r="K4145" s="509">
        <v>0</v>
      </c>
    </row>
    <row r="4146" spans="1:11" s="509" customFormat="1">
      <c r="A4146" s="508" t="s">
        <v>3394</v>
      </c>
      <c r="B4146" s="509" t="s">
        <v>345</v>
      </c>
      <c r="C4146" s="509" t="s">
        <v>1030</v>
      </c>
      <c r="K4146" s="509">
        <v>0</v>
      </c>
    </row>
    <row r="4147" spans="1:11" s="509" customFormat="1">
      <c r="A4147" s="508" t="s">
        <v>3394</v>
      </c>
      <c r="B4147" s="509" t="s">
        <v>345</v>
      </c>
      <c r="C4147" s="509">
        <v>39</v>
      </c>
      <c r="G4147" s="509">
        <v>1</v>
      </c>
      <c r="K4147" s="509">
        <v>1</v>
      </c>
    </row>
    <row r="4148" spans="1:11" s="509" customFormat="1">
      <c r="A4148" s="508" t="s">
        <v>3394</v>
      </c>
      <c r="B4148" s="509" t="s">
        <v>345</v>
      </c>
      <c r="C4148" s="509">
        <v>40</v>
      </c>
      <c r="K4148" s="509">
        <v>0</v>
      </c>
    </row>
    <row r="4149" spans="1:11" s="509" customFormat="1">
      <c r="A4149" s="508" t="s">
        <v>3394</v>
      </c>
      <c r="B4149" s="509" t="s">
        <v>345</v>
      </c>
      <c r="C4149" s="509">
        <v>41</v>
      </c>
      <c r="K4149" s="509">
        <v>0</v>
      </c>
    </row>
    <row r="4150" spans="1:11" s="509" customFormat="1">
      <c r="A4150" s="508" t="s">
        <v>3394</v>
      </c>
      <c r="B4150" s="509" t="s">
        <v>345</v>
      </c>
      <c r="C4150" s="509">
        <v>42</v>
      </c>
      <c r="K4150" s="509">
        <v>0</v>
      </c>
    </row>
    <row r="4151" spans="1:11" s="509" customFormat="1">
      <c r="A4151" s="508" t="s">
        <v>3394</v>
      </c>
      <c r="B4151" s="509" t="s">
        <v>345</v>
      </c>
      <c r="C4151" s="509">
        <v>43</v>
      </c>
      <c r="K4151" s="509">
        <v>0</v>
      </c>
    </row>
    <row r="4152" spans="1:11" s="509" customFormat="1">
      <c r="A4152" s="508" t="s">
        <v>3394</v>
      </c>
      <c r="B4152" s="509" t="s">
        <v>345</v>
      </c>
      <c r="C4152" s="509">
        <v>44</v>
      </c>
      <c r="K4152" s="509">
        <v>0</v>
      </c>
    </row>
    <row r="4153" spans="1:11" s="509" customFormat="1">
      <c r="A4153" s="508" t="s">
        <v>3394</v>
      </c>
      <c r="B4153" s="509" t="s">
        <v>345</v>
      </c>
      <c r="C4153" s="509">
        <v>45</v>
      </c>
      <c r="K4153" s="509">
        <v>0</v>
      </c>
    </row>
    <row r="4154" spans="1:11" s="509" customFormat="1">
      <c r="A4154" s="508" t="s">
        <v>3394</v>
      </c>
      <c r="B4154" s="509" t="s">
        <v>345</v>
      </c>
      <c r="C4154" s="509">
        <v>46</v>
      </c>
      <c r="G4154" s="509">
        <v>1</v>
      </c>
      <c r="K4154" s="509">
        <v>1</v>
      </c>
    </row>
    <row r="4155" spans="1:11" s="509" customFormat="1">
      <c r="A4155" s="508" t="s">
        <v>3394</v>
      </c>
      <c r="B4155" s="509" t="s">
        <v>345</v>
      </c>
      <c r="C4155" s="509">
        <v>47</v>
      </c>
      <c r="K4155" s="509">
        <v>0</v>
      </c>
    </row>
    <row r="4156" spans="1:11" s="509" customFormat="1">
      <c r="A4156" s="508" t="s">
        <v>3394</v>
      </c>
      <c r="B4156" s="509" t="s">
        <v>345</v>
      </c>
      <c r="C4156" s="509">
        <v>48</v>
      </c>
      <c r="K4156" s="509">
        <v>0</v>
      </c>
    </row>
    <row r="4157" spans="1:11" s="509" customFormat="1">
      <c r="A4157" s="508" t="s">
        <v>3394</v>
      </c>
      <c r="B4157" s="509" t="s">
        <v>345</v>
      </c>
      <c r="C4157" s="509">
        <v>49</v>
      </c>
      <c r="K4157" s="509">
        <v>0</v>
      </c>
    </row>
    <row r="4158" spans="1:11" s="509" customFormat="1">
      <c r="A4158" s="508" t="s">
        <v>3394</v>
      </c>
      <c r="B4158" s="509" t="s">
        <v>345</v>
      </c>
      <c r="C4158" s="509">
        <v>50</v>
      </c>
      <c r="K4158" s="509">
        <v>0</v>
      </c>
    </row>
    <row r="4159" spans="1:11" s="509" customFormat="1">
      <c r="A4159" s="508" t="s">
        <v>3394</v>
      </c>
      <c r="B4159" s="509" t="s">
        <v>345</v>
      </c>
      <c r="C4159" s="509">
        <v>51</v>
      </c>
      <c r="K4159" s="509">
        <v>0</v>
      </c>
    </row>
    <row r="4160" spans="1:11" s="509" customFormat="1">
      <c r="A4160" s="508" t="s">
        <v>3394</v>
      </c>
      <c r="B4160" s="509" t="s">
        <v>345</v>
      </c>
      <c r="C4160" s="509" t="s">
        <v>1031</v>
      </c>
      <c r="K4160" s="509">
        <v>0</v>
      </c>
    </row>
    <row r="4161" spans="1:11" s="509" customFormat="1">
      <c r="A4161" s="508" t="s">
        <v>3394</v>
      </c>
      <c r="B4161" s="509" t="s">
        <v>345</v>
      </c>
      <c r="C4161" s="509" t="s">
        <v>1032</v>
      </c>
      <c r="K4161" s="509">
        <v>0</v>
      </c>
    </row>
    <row r="4162" spans="1:11" s="509" customFormat="1">
      <c r="A4162" s="508" t="s">
        <v>3394</v>
      </c>
      <c r="B4162" s="509" t="s">
        <v>345</v>
      </c>
      <c r="C4162" s="509">
        <v>52</v>
      </c>
      <c r="K4162" s="509">
        <v>0</v>
      </c>
    </row>
    <row r="4163" spans="1:11" s="509" customFormat="1">
      <c r="A4163" s="508" t="s">
        <v>3394</v>
      </c>
      <c r="B4163" s="509" t="s">
        <v>345</v>
      </c>
      <c r="C4163" s="509">
        <v>53</v>
      </c>
      <c r="K4163" s="509">
        <v>0</v>
      </c>
    </row>
    <row r="4164" spans="1:11" s="509" customFormat="1">
      <c r="A4164" s="508" t="s">
        <v>3394</v>
      </c>
      <c r="B4164" s="509" t="s">
        <v>345</v>
      </c>
      <c r="C4164" s="509">
        <v>54</v>
      </c>
      <c r="G4164" s="509">
        <v>2</v>
      </c>
      <c r="K4164" s="509">
        <v>2</v>
      </c>
    </row>
    <row r="4165" spans="1:11" s="509" customFormat="1">
      <c r="A4165" s="508" t="s">
        <v>3394</v>
      </c>
      <c r="B4165" s="509" t="s">
        <v>345</v>
      </c>
      <c r="C4165" s="509">
        <v>55</v>
      </c>
      <c r="G4165" s="509">
        <v>19</v>
      </c>
      <c r="K4165" s="509">
        <v>19</v>
      </c>
    </row>
    <row r="4166" spans="1:11" s="509" customFormat="1">
      <c r="A4166" s="508" t="s">
        <v>3394</v>
      </c>
      <c r="B4166" s="509" t="s">
        <v>345</v>
      </c>
      <c r="C4166" s="509">
        <v>56</v>
      </c>
      <c r="K4166" s="509">
        <v>0</v>
      </c>
    </row>
    <row r="4167" spans="1:11" s="509" customFormat="1">
      <c r="A4167" s="508" t="s">
        <v>3394</v>
      </c>
      <c r="B4167" s="509" t="s">
        <v>345</v>
      </c>
      <c r="C4167" s="509">
        <v>57</v>
      </c>
      <c r="K4167" s="509">
        <v>0</v>
      </c>
    </row>
    <row r="4168" spans="1:11" s="509" customFormat="1">
      <c r="A4168" s="508" t="s">
        <v>3394</v>
      </c>
      <c r="B4168" s="509" t="s">
        <v>345</v>
      </c>
      <c r="C4168" s="509">
        <v>58</v>
      </c>
      <c r="G4168" s="509">
        <v>1</v>
      </c>
      <c r="H4168" s="509">
        <v>1</v>
      </c>
      <c r="K4168" s="509">
        <v>1</v>
      </c>
    </row>
    <row r="4169" spans="1:11" s="509" customFormat="1">
      <c r="A4169" s="508" t="s">
        <v>3394</v>
      </c>
      <c r="B4169" s="509" t="s">
        <v>345</v>
      </c>
      <c r="C4169" s="509">
        <v>59</v>
      </c>
      <c r="K4169" s="509">
        <v>0</v>
      </c>
    </row>
    <row r="4170" spans="1:11" s="509" customFormat="1">
      <c r="A4170" s="508" t="s">
        <v>3394</v>
      </c>
      <c r="B4170" s="509" t="s">
        <v>345</v>
      </c>
      <c r="C4170" s="509">
        <v>60</v>
      </c>
      <c r="K4170" s="509">
        <v>0</v>
      </c>
    </row>
    <row r="4171" spans="1:11" s="509" customFormat="1">
      <c r="A4171" s="508" t="s">
        <v>3394</v>
      </c>
      <c r="B4171" s="509" t="s">
        <v>345</v>
      </c>
      <c r="C4171" s="509">
        <v>61</v>
      </c>
      <c r="D4171" s="509">
        <v>1</v>
      </c>
      <c r="E4171" s="509">
        <v>1</v>
      </c>
      <c r="K4171" s="509">
        <v>1</v>
      </c>
    </row>
    <row r="4172" spans="1:11" s="509" customFormat="1">
      <c r="A4172" s="508" t="s">
        <v>3394</v>
      </c>
      <c r="B4172" s="509" t="s">
        <v>345</v>
      </c>
      <c r="C4172" s="509">
        <v>62</v>
      </c>
      <c r="G4172" s="509">
        <v>3</v>
      </c>
      <c r="H4172" s="509">
        <v>1</v>
      </c>
      <c r="K4172" s="509">
        <v>3</v>
      </c>
    </row>
    <row r="4173" spans="1:11" s="509" customFormat="1">
      <c r="A4173" s="508" t="s">
        <v>3394</v>
      </c>
      <c r="B4173" s="509" t="s">
        <v>345</v>
      </c>
      <c r="C4173" s="509">
        <v>63</v>
      </c>
      <c r="D4173" s="509">
        <v>1</v>
      </c>
      <c r="E4173" s="509">
        <v>1</v>
      </c>
      <c r="G4173" s="509">
        <v>4</v>
      </c>
      <c r="H4173" s="509">
        <v>3</v>
      </c>
      <c r="K4173" s="509">
        <v>5</v>
      </c>
    </row>
    <row r="4174" spans="1:11" s="509" customFormat="1">
      <c r="A4174" s="508" t="s">
        <v>3394</v>
      </c>
      <c r="B4174" s="509" t="s">
        <v>345</v>
      </c>
      <c r="C4174" s="509" t="s">
        <v>1033</v>
      </c>
      <c r="K4174" s="509">
        <v>0</v>
      </c>
    </row>
    <row r="4175" spans="1:11" s="509" customFormat="1">
      <c r="A4175" s="508" t="s">
        <v>3394</v>
      </c>
      <c r="B4175" s="509" t="s">
        <v>345</v>
      </c>
      <c r="C4175" s="509" t="s">
        <v>1034</v>
      </c>
      <c r="K4175" s="509">
        <v>0</v>
      </c>
    </row>
    <row r="4176" spans="1:11" s="509" customFormat="1">
      <c r="A4176" s="508" t="s">
        <v>3394</v>
      </c>
      <c r="B4176" s="509" t="s">
        <v>345</v>
      </c>
      <c r="C4176" s="509">
        <v>64</v>
      </c>
      <c r="K4176" s="509">
        <v>0</v>
      </c>
    </row>
    <row r="4177" spans="1:11" s="509" customFormat="1">
      <c r="A4177" s="508" t="s">
        <v>3394</v>
      </c>
      <c r="B4177" s="509" t="s">
        <v>345</v>
      </c>
      <c r="C4177" s="509" t="s">
        <v>1035</v>
      </c>
      <c r="D4177" s="509">
        <v>1</v>
      </c>
      <c r="K4177" s="509">
        <v>1</v>
      </c>
    </row>
    <row r="4178" spans="1:11" s="509" customFormat="1">
      <c r="A4178" s="508" t="s">
        <v>3394</v>
      </c>
      <c r="B4178" s="509" t="s">
        <v>345</v>
      </c>
      <c r="C4178" s="509">
        <v>65</v>
      </c>
      <c r="D4178" s="509">
        <v>1</v>
      </c>
      <c r="E4178" s="509">
        <v>1</v>
      </c>
      <c r="G4178" s="509">
        <v>12</v>
      </c>
      <c r="H4178" s="509">
        <v>7</v>
      </c>
      <c r="K4178" s="509">
        <v>13</v>
      </c>
    </row>
    <row r="4179" spans="1:11" s="509" customFormat="1">
      <c r="A4179" s="508" t="s">
        <v>3394</v>
      </c>
      <c r="B4179" s="509" t="s">
        <v>345</v>
      </c>
      <c r="C4179" s="509">
        <v>66</v>
      </c>
      <c r="G4179" s="509">
        <v>1</v>
      </c>
      <c r="H4179" s="509">
        <v>1</v>
      </c>
      <c r="K4179" s="509">
        <v>1</v>
      </c>
    </row>
    <row r="4180" spans="1:11" s="509" customFormat="1">
      <c r="A4180" s="508" t="s">
        <v>3394</v>
      </c>
      <c r="B4180" s="509" t="s">
        <v>345</v>
      </c>
      <c r="C4180" s="509" t="s">
        <v>1036</v>
      </c>
      <c r="K4180" s="509">
        <v>0</v>
      </c>
    </row>
    <row r="4181" spans="1:11" s="509" customFormat="1">
      <c r="A4181" s="508" t="s">
        <v>3394</v>
      </c>
      <c r="B4181" s="509" t="s">
        <v>345</v>
      </c>
      <c r="C4181" s="509" t="s">
        <v>1037</v>
      </c>
      <c r="D4181" s="509">
        <v>3</v>
      </c>
      <c r="G4181" s="509">
        <v>80</v>
      </c>
      <c r="H4181" s="509">
        <v>1</v>
      </c>
      <c r="K4181" s="509">
        <v>83</v>
      </c>
    </row>
    <row r="4182" spans="1:11" s="509" customFormat="1">
      <c r="A4182" s="508" t="s">
        <v>3394</v>
      </c>
      <c r="B4182" s="509" t="s">
        <v>345</v>
      </c>
      <c r="C4182" s="509" t="s">
        <v>1038</v>
      </c>
      <c r="G4182" s="509">
        <v>3</v>
      </c>
      <c r="K4182" s="509">
        <v>3</v>
      </c>
    </row>
    <row r="4183" spans="1:11" s="509" customFormat="1">
      <c r="A4183" s="508" t="s">
        <v>3394</v>
      </c>
      <c r="B4183" s="509" t="s">
        <v>345</v>
      </c>
      <c r="C4183" s="509" t="s">
        <v>1039</v>
      </c>
      <c r="D4183" s="509">
        <v>1</v>
      </c>
      <c r="G4183" s="509">
        <v>8</v>
      </c>
      <c r="K4183" s="509">
        <v>9</v>
      </c>
    </row>
    <row r="4184" spans="1:11" s="509" customFormat="1">
      <c r="A4184" s="508" t="s">
        <v>3394</v>
      </c>
      <c r="B4184" s="509" t="s">
        <v>345</v>
      </c>
      <c r="C4184" s="509" t="s">
        <v>1040</v>
      </c>
      <c r="D4184" s="509">
        <v>4</v>
      </c>
      <c r="E4184" s="509">
        <v>4</v>
      </c>
      <c r="G4184" s="509">
        <v>7</v>
      </c>
      <c r="K4184" s="509">
        <v>11</v>
      </c>
    </row>
    <row r="4185" spans="1:11" s="509" customFormat="1">
      <c r="A4185" s="508" t="s">
        <v>3394</v>
      </c>
      <c r="B4185" s="509" t="s">
        <v>345</v>
      </c>
      <c r="C4185" s="509" t="s">
        <v>1041</v>
      </c>
      <c r="K4185" s="509">
        <v>0</v>
      </c>
    </row>
    <row r="4186" spans="1:11" s="509" customFormat="1">
      <c r="A4186" s="508" t="s">
        <v>3394</v>
      </c>
      <c r="B4186" s="509" t="s">
        <v>345</v>
      </c>
      <c r="C4186" s="509" t="s">
        <v>1042</v>
      </c>
      <c r="K4186" s="509">
        <v>0</v>
      </c>
    </row>
    <row r="4187" spans="1:11" s="509" customFormat="1">
      <c r="A4187" s="508" t="s">
        <v>3394</v>
      </c>
      <c r="B4187" s="509" t="s">
        <v>345</v>
      </c>
      <c r="C4187" s="509">
        <v>67</v>
      </c>
      <c r="D4187" s="509">
        <v>1</v>
      </c>
      <c r="G4187" s="509">
        <v>137</v>
      </c>
      <c r="H4187" s="509">
        <v>4</v>
      </c>
      <c r="K4187" s="509">
        <v>138</v>
      </c>
    </row>
    <row r="4188" spans="1:11" s="509" customFormat="1">
      <c r="A4188" s="508" t="s">
        <v>3394</v>
      </c>
      <c r="B4188" s="509" t="s">
        <v>345</v>
      </c>
      <c r="C4188" s="509">
        <v>68</v>
      </c>
      <c r="G4188" s="509">
        <v>22</v>
      </c>
      <c r="H4188" s="509">
        <v>3</v>
      </c>
      <c r="K4188" s="509">
        <v>22</v>
      </c>
    </row>
    <row r="4189" spans="1:11" s="509" customFormat="1">
      <c r="A4189" s="508" t="s">
        <v>3394</v>
      </c>
      <c r="B4189" s="509" t="s">
        <v>345</v>
      </c>
      <c r="C4189" s="509" t="s">
        <v>1043</v>
      </c>
      <c r="D4189" s="509">
        <v>3</v>
      </c>
      <c r="E4189" s="509">
        <v>1</v>
      </c>
      <c r="G4189" s="509">
        <v>7</v>
      </c>
      <c r="H4189" s="509">
        <v>2</v>
      </c>
      <c r="K4189" s="509">
        <v>10</v>
      </c>
    </row>
    <row r="4190" spans="1:11" s="509" customFormat="1">
      <c r="A4190" s="508" t="s">
        <v>3394</v>
      </c>
      <c r="B4190" s="509" t="s">
        <v>345</v>
      </c>
      <c r="C4190" s="509">
        <v>69</v>
      </c>
      <c r="K4190" s="509">
        <v>0</v>
      </c>
    </row>
    <row r="4191" spans="1:11" s="509" customFormat="1">
      <c r="A4191" s="508" t="s">
        <v>3394</v>
      </c>
      <c r="B4191" s="509" t="s">
        <v>345</v>
      </c>
      <c r="C4191" s="509" t="s">
        <v>1044</v>
      </c>
      <c r="K4191" s="509">
        <v>0</v>
      </c>
    </row>
    <row r="4192" spans="1:11" s="509" customFormat="1">
      <c r="A4192" s="508" t="s">
        <v>3394</v>
      </c>
      <c r="B4192" s="509" t="s">
        <v>345</v>
      </c>
      <c r="C4192" s="509" t="s">
        <v>1045</v>
      </c>
      <c r="K4192" s="509">
        <v>0</v>
      </c>
    </row>
    <row r="4193" spans="1:11" s="509" customFormat="1">
      <c r="A4193" s="508" t="s">
        <v>3394</v>
      </c>
      <c r="B4193" s="509" t="s">
        <v>345</v>
      </c>
      <c r="C4193" s="509">
        <v>70</v>
      </c>
      <c r="K4193" s="509">
        <v>0</v>
      </c>
    </row>
    <row r="4194" spans="1:11" s="509" customFormat="1">
      <c r="A4194" s="508" t="s">
        <v>3394</v>
      </c>
      <c r="B4194" s="509" t="s">
        <v>345</v>
      </c>
      <c r="C4194" s="509" t="s">
        <v>1046</v>
      </c>
      <c r="G4194" s="509">
        <v>9</v>
      </c>
      <c r="K4194" s="509">
        <v>9</v>
      </c>
    </row>
    <row r="4195" spans="1:11" s="509" customFormat="1">
      <c r="A4195" s="508" t="s">
        <v>3394</v>
      </c>
      <c r="B4195" s="509" t="s">
        <v>345</v>
      </c>
      <c r="C4195" s="509">
        <v>71</v>
      </c>
      <c r="G4195" s="509">
        <v>241</v>
      </c>
      <c r="K4195" s="509">
        <v>241</v>
      </c>
    </row>
    <row r="4196" spans="1:11" s="509" customFormat="1">
      <c r="A4196" s="508" t="s">
        <v>3394</v>
      </c>
      <c r="B4196" s="509" t="s">
        <v>345</v>
      </c>
      <c r="C4196" s="509" t="s">
        <v>1047</v>
      </c>
      <c r="G4196" s="509">
        <v>50</v>
      </c>
      <c r="H4196" s="509">
        <v>37</v>
      </c>
      <c r="K4196" s="509">
        <v>50</v>
      </c>
    </row>
    <row r="4197" spans="1:11" s="509" customFormat="1">
      <c r="A4197" s="508" t="s">
        <v>3394</v>
      </c>
      <c r="B4197" s="509" t="s">
        <v>345</v>
      </c>
      <c r="C4197" s="509" t="s">
        <v>1048</v>
      </c>
      <c r="G4197" s="509">
        <v>3</v>
      </c>
      <c r="H4197" s="509">
        <v>3</v>
      </c>
      <c r="K4197" s="509">
        <v>3</v>
      </c>
    </row>
    <row r="4198" spans="1:11" s="509" customFormat="1">
      <c r="A4198" s="508" t="s">
        <v>3394</v>
      </c>
      <c r="B4198" s="509" t="s">
        <v>345</v>
      </c>
      <c r="C4198" s="509" t="s">
        <v>1049</v>
      </c>
      <c r="K4198" s="509">
        <v>0</v>
      </c>
    </row>
    <row r="4199" spans="1:11" s="509" customFormat="1">
      <c r="A4199" s="508" t="s">
        <v>3394</v>
      </c>
      <c r="B4199" s="509" t="s">
        <v>345</v>
      </c>
      <c r="C4199" s="509" t="s">
        <v>1050</v>
      </c>
      <c r="G4199" s="509">
        <v>2</v>
      </c>
      <c r="H4199" s="509">
        <v>2</v>
      </c>
      <c r="K4199" s="509">
        <v>2</v>
      </c>
    </row>
    <row r="4200" spans="1:11" s="509" customFormat="1">
      <c r="A4200" s="508" t="s">
        <v>3394</v>
      </c>
      <c r="B4200" s="509" t="s">
        <v>345</v>
      </c>
      <c r="C4200" s="509" t="s">
        <v>1051</v>
      </c>
      <c r="G4200" s="509">
        <v>1</v>
      </c>
      <c r="H4200" s="509">
        <v>1</v>
      </c>
      <c r="K4200" s="509">
        <v>1</v>
      </c>
    </row>
    <row r="4201" spans="1:11" s="509" customFormat="1">
      <c r="A4201" s="508" t="s">
        <v>3394</v>
      </c>
      <c r="B4201" s="509" t="s">
        <v>345</v>
      </c>
      <c r="C4201" s="509">
        <v>72</v>
      </c>
      <c r="D4201" s="509">
        <v>13</v>
      </c>
      <c r="E4201" s="509">
        <v>1</v>
      </c>
      <c r="G4201" s="509">
        <v>4</v>
      </c>
      <c r="K4201" s="509">
        <v>17</v>
      </c>
    </row>
    <row r="4202" spans="1:11" s="509" customFormat="1">
      <c r="A4202" s="508" t="s">
        <v>3394</v>
      </c>
      <c r="B4202" s="509" t="s">
        <v>345</v>
      </c>
      <c r="C4202" s="509">
        <v>73</v>
      </c>
      <c r="D4202" s="509">
        <v>4</v>
      </c>
      <c r="K4202" s="509">
        <v>4</v>
      </c>
    </row>
    <row r="4203" spans="1:11" s="509" customFormat="1">
      <c r="A4203" s="508" t="s">
        <v>3394</v>
      </c>
      <c r="B4203" s="509" t="s">
        <v>345</v>
      </c>
      <c r="C4203" s="509">
        <v>74</v>
      </c>
      <c r="D4203" s="509">
        <v>1</v>
      </c>
      <c r="E4203" s="509">
        <v>1</v>
      </c>
      <c r="G4203" s="509">
        <v>5</v>
      </c>
      <c r="H4203" s="509">
        <v>1</v>
      </c>
      <c r="K4203" s="509">
        <v>6</v>
      </c>
    </row>
    <row r="4204" spans="1:11" s="509" customFormat="1">
      <c r="A4204" s="508" t="s">
        <v>3394</v>
      </c>
      <c r="B4204" s="509" t="s">
        <v>345</v>
      </c>
      <c r="C4204" s="509" t="s">
        <v>4569</v>
      </c>
      <c r="D4204" s="509">
        <v>2</v>
      </c>
      <c r="G4204" s="509">
        <v>4</v>
      </c>
      <c r="K4204" s="509">
        <v>6</v>
      </c>
    </row>
    <row r="4205" spans="1:11" s="509" customFormat="1">
      <c r="A4205" s="508" t="s">
        <v>3394</v>
      </c>
      <c r="B4205" s="509" t="s">
        <v>345</v>
      </c>
      <c r="C4205" s="509" t="s">
        <v>1406</v>
      </c>
      <c r="D4205" s="509">
        <v>43</v>
      </c>
      <c r="E4205" s="509">
        <v>10</v>
      </c>
      <c r="F4205" s="509">
        <v>0</v>
      </c>
      <c r="G4205" s="509">
        <v>728</v>
      </c>
      <c r="H4205" s="509">
        <v>69</v>
      </c>
      <c r="I4205" s="509">
        <v>0</v>
      </c>
      <c r="J4205" s="509">
        <v>16</v>
      </c>
      <c r="K4205" s="509">
        <v>771</v>
      </c>
    </row>
    <row r="4206" spans="1:11" s="509" customFormat="1">
      <c r="A4206" s="508" t="s">
        <v>571</v>
      </c>
      <c r="B4206" s="509" t="s">
        <v>346</v>
      </c>
      <c r="C4206" s="509">
        <v>1</v>
      </c>
      <c r="K4206" s="509">
        <v>0</v>
      </c>
    </row>
    <row r="4207" spans="1:11" s="509" customFormat="1">
      <c r="A4207" s="508" t="s">
        <v>571</v>
      </c>
      <c r="B4207" s="509" t="s">
        <v>346</v>
      </c>
      <c r="C4207" s="509" t="s">
        <v>1023</v>
      </c>
      <c r="K4207" s="509">
        <v>0</v>
      </c>
    </row>
    <row r="4208" spans="1:11" s="509" customFormat="1">
      <c r="A4208" s="508" t="s">
        <v>571</v>
      </c>
      <c r="B4208" s="509" t="s">
        <v>346</v>
      </c>
      <c r="C4208" s="509">
        <v>2</v>
      </c>
      <c r="K4208" s="509">
        <v>0</v>
      </c>
    </row>
    <row r="4209" spans="1:11" s="509" customFormat="1">
      <c r="A4209" s="508" t="s">
        <v>571</v>
      </c>
      <c r="B4209" s="509" t="s">
        <v>346</v>
      </c>
      <c r="C4209" s="509">
        <v>3</v>
      </c>
      <c r="D4209" s="509">
        <v>1</v>
      </c>
      <c r="G4209" s="509">
        <v>1</v>
      </c>
      <c r="K4209" s="509">
        <v>2</v>
      </c>
    </row>
    <row r="4210" spans="1:11" s="509" customFormat="1">
      <c r="A4210" s="508" t="s">
        <v>571</v>
      </c>
      <c r="B4210" s="509" t="s">
        <v>346</v>
      </c>
      <c r="C4210" s="509">
        <v>4</v>
      </c>
      <c r="K4210" s="509">
        <v>0</v>
      </c>
    </row>
    <row r="4211" spans="1:11" s="509" customFormat="1">
      <c r="A4211" s="508" t="s">
        <v>571</v>
      </c>
      <c r="B4211" s="509" t="s">
        <v>346</v>
      </c>
      <c r="C4211" s="509">
        <v>5</v>
      </c>
      <c r="K4211" s="509">
        <v>0</v>
      </c>
    </row>
    <row r="4212" spans="1:11" s="509" customFormat="1">
      <c r="A4212" s="508" t="s">
        <v>571</v>
      </c>
      <c r="B4212" s="509" t="s">
        <v>346</v>
      </c>
      <c r="C4212" s="509">
        <v>6</v>
      </c>
      <c r="K4212" s="509">
        <v>0</v>
      </c>
    </row>
    <row r="4213" spans="1:11" s="509" customFormat="1">
      <c r="A4213" s="508" t="s">
        <v>571</v>
      </c>
      <c r="B4213" s="509" t="s">
        <v>346</v>
      </c>
      <c r="C4213" s="509">
        <v>7</v>
      </c>
      <c r="K4213" s="509">
        <v>0</v>
      </c>
    </row>
    <row r="4214" spans="1:11" s="509" customFormat="1">
      <c r="A4214" s="508" t="s">
        <v>571</v>
      </c>
      <c r="B4214" s="509" t="s">
        <v>346</v>
      </c>
      <c r="C4214" s="509">
        <v>8</v>
      </c>
      <c r="G4214" s="509">
        <v>1</v>
      </c>
      <c r="K4214" s="509">
        <v>1</v>
      </c>
    </row>
    <row r="4215" spans="1:11" s="509" customFormat="1">
      <c r="A4215" s="508" t="s">
        <v>571</v>
      </c>
      <c r="B4215" s="509" t="s">
        <v>346</v>
      </c>
      <c r="C4215" s="509">
        <v>9</v>
      </c>
      <c r="K4215" s="509">
        <v>0</v>
      </c>
    </row>
    <row r="4216" spans="1:11" s="509" customFormat="1">
      <c r="A4216" s="508" t="s">
        <v>571</v>
      </c>
      <c r="B4216" s="509" t="s">
        <v>346</v>
      </c>
      <c r="C4216" s="509">
        <v>10</v>
      </c>
      <c r="K4216" s="509">
        <v>0</v>
      </c>
    </row>
    <row r="4217" spans="1:11" s="509" customFormat="1">
      <c r="A4217" s="508" t="s">
        <v>571</v>
      </c>
      <c r="B4217" s="509" t="s">
        <v>346</v>
      </c>
      <c r="C4217" s="509">
        <v>11</v>
      </c>
      <c r="G4217" s="509">
        <v>2</v>
      </c>
      <c r="K4217" s="509">
        <v>2</v>
      </c>
    </row>
    <row r="4218" spans="1:11" s="509" customFormat="1">
      <c r="A4218" s="508" t="s">
        <v>571</v>
      </c>
      <c r="B4218" s="509" t="s">
        <v>346</v>
      </c>
      <c r="C4218" s="509">
        <v>12</v>
      </c>
      <c r="K4218" s="509">
        <v>0</v>
      </c>
    </row>
    <row r="4219" spans="1:11" s="509" customFormat="1">
      <c r="A4219" s="508" t="s">
        <v>571</v>
      </c>
      <c r="B4219" s="509" t="s">
        <v>346</v>
      </c>
      <c r="C4219" s="509">
        <v>13</v>
      </c>
      <c r="K4219" s="509">
        <v>0</v>
      </c>
    </row>
    <row r="4220" spans="1:11" s="509" customFormat="1">
      <c r="A4220" s="508" t="s">
        <v>571</v>
      </c>
      <c r="B4220" s="509" t="s">
        <v>346</v>
      </c>
      <c r="C4220" s="509">
        <v>14</v>
      </c>
      <c r="K4220" s="509">
        <v>0</v>
      </c>
    </row>
    <row r="4221" spans="1:11" s="509" customFormat="1">
      <c r="A4221" s="508" t="s">
        <v>571</v>
      </c>
      <c r="B4221" s="509" t="s">
        <v>346</v>
      </c>
      <c r="C4221" s="509">
        <v>15</v>
      </c>
      <c r="K4221" s="509">
        <v>0</v>
      </c>
    </row>
    <row r="4222" spans="1:11" s="509" customFormat="1">
      <c r="A4222" s="508" t="s">
        <v>571</v>
      </c>
      <c r="B4222" s="509" t="s">
        <v>346</v>
      </c>
      <c r="C4222" s="509">
        <v>16</v>
      </c>
      <c r="K4222" s="509">
        <v>0</v>
      </c>
    </row>
    <row r="4223" spans="1:11" s="509" customFormat="1">
      <c r="A4223" s="508" t="s">
        <v>571</v>
      </c>
      <c r="B4223" s="509" t="s">
        <v>346</v>
      </c>
      <c r="C4223" s="509">
        <v>17</v>
      </c>
      <c r="G4223" s="509">
        <v>10</v>
      </c>
      <c r="K4223" s="509">
        <v>10</v>
      </c>
    </row>
    <row r="4224" spans="1:11" s="509" customFormat="1">
      <c r="A4224" s="508" t="s">
        <v>571</v>
      </c>
      <c r="B4224" s="509" t="s">
        <v>346</v>
      </c>
      <c r="C4224" s="509">
        <v>18</v>
      </c>
      <c r="K4224" s="509">
        <v>0</v>
      </c>
    </row>
    <row r="4225" spans="1:11" s="509" customFormat="1">
      <c r="A4225" s="508" t="s">
        <v>571</v>
      </c>
      <c r="B4225" s="509" t="s">
        <v>346</v>
      </c>
      <c r="C4225" s="509" t="s">
        <v>1024</v>
      </c>
      <c r="D4225" s="509">
        <v>1</v>
      </c>
      <c r="K4225" s="509">
        <v>1</v>
      </c>
    </row>
    <row r="4226" spans="1:11" s="509" customFormat="1">
      <c r="A4226" s="508" t="s">
        <v>571</v>
      </c>
      <c r="B4226" s="509" t="s">
        <v>346</v>
      </c>
      <c r="C4226" s="509" t="s">
        <v>1025</v>
      </c>
      <c r="K4226" s="509">
        <v>0</v>
      </c>
    </row>
    <row r="4227" spans="1:11" s="509" customFormat="1">
      <c r="A4227" s="508" t="s">
        <v>571</v>
      </c>
      <c r="B4227" s="509" t="s">
        <v>346</v>
      </c>
      <c r="C4227" s="509">
        <v>19</v>
      </c>
      <c r="G4227" s="509">
        <v>2</v>
      </c>
      <c r="K4227" s="509">
        <v>2</v>
      </c>
    </row>
    <row r="4228" spans="1:11" s="509" customFormat="1">
      <c r="A4228" s="508" t="s">
        <v>571</v>
      </c>
      <c r="B4228" s="509" t="s">
        <v>346</v>
      </c>
      <c r="C4228" s="509">
        <v>20</v>
      </c>
      <c r="K4228" s="509">
        <v>0</v>
      </c>
    </row>
    <row r="4229" spans="1:11" s="509" customFormat="1">
      <c r="A4229" s="508" t="s">
        <v>571</v>
      </c>
      <c r="B4229" s="509" t="s">
        <v>346</v>
      </c>
      <c r="C4229" s="509">
        <v>21</v>
      </c>
      <c r="K4229" s="509">
        <v>0</v>
      </c>
    </row>
    <row r="4230" spans="1:11" s="509" customFormat="1">
      <c r="A4230" s="508" t="s">
        <v>571</v>
      </c>
      <c r="B4230" s="509" t="s">
        <v>346</v>
      </c>
      <c r="C4230" s="509" t="s">
        <v>1026</v>
      </c>
      <c r="K4230" s="509">
        <v>0</v>
      </c>
    </row>
    <row r="4231" spans="1:11" s="509" customFormat="1">
      <c r="A4231" s="508" t="s">
        <v>571</v>
      </c>
      <c r="B4231" s="509" t="s">
        <v>346</v>
      </c>
      <c r="C4231" s="509" t="s">
        <v>1027</v>
      </c>
      <c r="K4231" s="509">
        <v>0</v>
      </c>
    </row>
    <row r="4232" spans="1:11" s="509" customFormat="1">
      <c r="A4232" s="508" t="s">
        <v>571</v>
      </c>
      <c r="B4232" s="509" t="s">
        <v>346</v>
      </c>
      <c r="C4232" s="509" t="s">
        <v>1028</v>
      </c>
      <c r="K4232" s="509">
        <v>0</v>
      </c>
    </row>
    <row r="4233" spans="1:11" s="509" customFormat="1">
      <c r="A4233" s="508" t="s">
        <v>571</v>
      </c>
      <c r="B4233" s="509" t="s">
        <v>346</v>
      </c>
      <c r="C4233" s="509">
        <v>22</v>
      </c>
      <c r="K4233" s="509">
        <v>0</v>
      </c>
    </row>
    <row r="4234" spans="1:11" s="509" customFormat="1">
      <c r="A4234" s="508" t="s">
        <v>571</v>
      </c>
      <c r="B4234" s="509" t="s">
        <v>346</v>
      </c>
      <c r="C4234" s="509">
        <v>23</v>
      </c>
      <c r="D4234" s="509">
        <v>1</v>
      </c>
      <c r="K4234" s="509">
        <v>1</v>
      </c>
    </row>
    <row r="4235" spans="1:11" s="509" customFormat="1">
      <c r="A4235" s="508" t="s">
        <v>571</v>
      </c>
      <c r="B4235" s="509" t="s">
        <v>346</v>
      </c>
      <c r="C4235" s="509" t="s">
        <v>1029</v>
      </c>
      <c r="G4235" s="509">
        <v>4</v>
      </c>
      <c r="H4235" s="509">
        <v>1</v>
      </c>
      <c r="K4235" s="509">
        <v>4</v>
      </c>
    </row>
    <row r="4236" spans="1:11" s="509" customFormat="1">
      <c r="A4236" s="508" t="s">
        <v>571</v>
      </c>
      <c r="B4236" s="509" t="s">
        <v>346</v>
      </c>
      <c r="C4236" s="509">
        <v>24</v>
      </c>
      <c r="K4236" s="509">
        <v>0</v>
      </c>
    </row>
    <row r="4237" spans="1:11" s="509" customFormat="1">
      <c r="A4237" s="508" t="s">
        <v>571</v>
      </c>
      <c r="B4237" s="509" t="s">
        <v>346</v>
      </c>
      <c r="C4237" s="509">
        <v>25</v>
      </c>
    </row>
    <row r="4238" spans="1:11" s="509" customFormat="1">
      <c r="A4238" s="508" t="s">
        <v>571</v>
      </c>
      <c r="B4238" s="509" t="s">
        <v>346</v>
      </c>
      <c r="C4238" s="509">
        <v>26</v>
      </c>
      <c r="K4238" s="509">
        <v>0</v>
      </c>
    </row>
    <row r="4239" spans="1:11" s="509" customFormat="1">
      <c r="A4239" s="508" t="s">
        <v>571</v>
      </c>
      <c r="B4239" s="509" t="s">
        <v>346</v>
      </c>
      <c r="C4239" s="509">
        <v>27</v>
      </c>
      <c r="G4239" s="509">
        <v>2</v>
      </c>
      <c r="H4239" s="509">
        <v>2</v>
      </c>
      <c r="K4239" s="509">
        <v>2</v>
      </c>
    </row>
    <row r="4240" spans="1:11" s="509" customFormat="1">
      <c r="A4240" s="508" t="s">
        <v>571</v>
      </c>
      <c r="B4240" s="509" t="s">
        <v>346</v>
      </c>
      <c r="C4240" s="509">
        <v>28</v>
      </c>
      <c r="K4240" s="509">
        <v>0</v>
      </c>
    </row>
    <row r="4241" spans="1:11" s="509" customFormat="1">
      <c r="A4241" s="508" t="s">
        <v>571</v>
      </c>
      <c r="B4241" s="509" t="s">
        <v>346</v>
      </c>
      <c r="C4241" s="509">
        <v>29</v>
      </c>
      <c r="K4241" s="509">
        <v>0</v>
      </c>
    </row>
    <row r="4242" spans="1:11" s="509" customFormat="1">
      <c r="A4242" s="508" t="s">
        <v>571</v>
      </c>
      <c r="B4242" s="509" t="s">
        <v>346</v>
      </c>
      <c r="C4242" s="509">
        <v>30</v>
      </c>
      <c r="K4242" s="509">
        <v>0</v>
      </c>
    </row>
    <row r="4243" spans="1:11" s="509" customFormat="1">
      <c r="A4243" s="508" t="s">
        <v>571</v>
      </c>
      <c r="B4243" s="509" t="s">
        <v>346</v>
      </c>
      <c r="C4243" s="509">
        <v>31</v>
      </c>
      <c r="K4243" s="509">
        <v>0</v>
      </c>
    </row>
    <row r="4244" spans="1:11" s="509" customFormat="1">
      <c r="A4244" s="508" t="s">
        <v>571</v>
      </c>
      <c r="B4244" s="509" t="s">
        <v>346</v>
      </c>
      <c r="C4244" s="509">
        <v>32</v>
      </c>
      <c r="K4244" s="509">
        <v>0</v>
      </c>
    </row>
    <row r="4245" spans="1:11" s="509" customFormat="1">
      <c r="A4245" s="508" t="s">
        <v>571</v>
      </c>
      <c r="B4245" s="509" t="s">
        <v>346</v>
      </c>
      <c r="C4245" s="509">
        <v>33</v>
      </c>
      <c r="K4245" s="509">
        <v>0</v>
      </c>
    </row>
    <row r="4246" spans="1:11" s="509" customFormat="1">
      <c r="A4246" s="508" t="s">
        <v>571</v>
      </c>
      <c r="B4246" s="509" t="s">
        <v>346</v>
      </c>
      <c r="C4246" s="509">
        <v>34</v>
      </c>
      <c r="K4246" s="509">
        <v>0</v>
      </c>
    </row>
    <row r="4247" spans="1:11" s="509" customFormat="1">
      <c r="A4247" s="508" t="s">
        <v>571</v>
      </c>
      <c r="B4247" s="509" t="s">
        <v>346</v>
      </c>
      <c r="C4247" s="509">
        <v>35</v>
      </c>
      <c r="G4247" s="509">
        <v>1</v>
      </c>
      <c r="K4247" s="509">
        <v>1</v>
      </c>
    </row>
    <row r="4248" spans="1:11" s="509" customFormat="1">
      <c r="A4248" s="508" t="s">
        <v>571</v>
      </c>
      <c r="B4248" s="509" t="s">
        <v>346</v>
      </c>
      <c r="C4248" s="509">
        <v>36</v>
      </c>
      <c r="K4248" s="509">
        <v>0</v>
      </c>
    </row>
    <row r="4249" spans="1:11" s="509" customFormat="1">
      <c r="A4249" s="508" t="s">
        <v>571</v>
      </c>
      <c r="B4249" s="509" t="s">
        <v>346</v>
      </c>
      <c r="C4249" s="509">
        <v>37</v>
      </c>
      <c r="G4249" s="509">
        <v>1</v>
      </c>
      <c r="K4249" s="509">
        <v>1</v>
      </c>
    </row>
    <row r="4250" spans="1:11" s="509" customFormat="1">
      <c r="A4250" s="508" t="s">
        <v>571</v>
      </c>
      <c r="B4250" s="509" t="s">
        <v>346</v>
      </c>
      <c r="C4250" s="509">
        <v>38</v>
      </c>
      <c r="K4250" s="509">
        <v>0</v>
      </c>
    </row>
    <row r="4251" spans="1:11" s="509" customFormat="1">
      <c r="A4251" s="508" t="s">
        <v>571</v>
      </c>
      <c r="B4251" s="509" t="s">
        <v>346</v>
      </c>
      <c r="C4251" s="509" t="s">
        <v>1030</v>
      </c>
      <c r="K4251" s="509">
        <v>0</v>
      </c>
    </row>
    <row r="4252" spans="1:11" s="509" customFormat="1">
      <c r="A4252" s="508" t="s">
        <v>571</v>
      </c>
      <c r="B4252" s="509" t="s">
        <v>346</v>
      </c>
      <c r="C4252" s="509">
        <v>39</v>
      </c>
      <c r="K4252" s="509">
        <v>0</v>
      </c>
    </row>
    <row r="4253" spans="1:11" s="509" customFormat="1">
      <c r="A4253" s="508" t="s">
        <v>571</v>
      </c>
      <c r="B4253" s="509" t="s">
        <v>346</v>
      </c>
      <c r="C4253" s="509">
        <v>40</v>
      </c>
      <c r="K4253" s="509">
        <v>0</v>
      </c>
    </row>
    <row r="4254" spans="1:11" s="509" customFormat="1">
      <c r="A4254" s="508" t="s">
        <v>571</v>
      </c>
      <c r="B4254" s="509" t="s">
        <v>346</v>
      </c>
      <c r="C4254" s="509">
        <v>41</v>
      </c>
      <c r="G4254" s="509">
        <v>1</v>
      </c>
      <c r="K4254" s="509">
        <v>1</v>
      </c>
    </row>
    <row r="4255" spans="1:11" s="509" customFormat="1">
      <c r="A4255" s="508" t="s">
        <v>571</v>
      </c>
      <c r="B4255" s="509" t="s">
        <v>346</v>
      </c>
      <c r="C4255" s="509">
        <v>42</v>
      </c>
      <c r="K4255" s="509">
        <v>0</v>
      </c>
    </row>
    <row r="4256" spans="1:11" s="509" customFormat="1">
      <c r="A4256" s="508" t="s">
        <v>571</v>
      </c>
      <c r="B4256" s="509" t="s">
        <v>346</v>
      </c>
      <c r="C4256" s="509">
        <v>43</v>
      </c>
      <c r="K4256" s="509">
        <v>0</v>
      </c>
    </row>
    <row r="4257" spans="1:11" s="509" customFormat="1">
      <c r="A4257" s="508" t="s">
        <v>571</v>
      </c>
      <c r="B4257" s="509" t="s">
        <v>346</v>
      </c>
      <c r="C4257" s="509">
        <v>44</v>
      </c>
      <c r="K4257" s="509">
        <v>0</v>
      </c>
    </row>
    <row r="4258" spans="1:11" s="509" customFormat="1">
      <c r="A4258" s="508" t="s">
        <v>571</v>
      </c>
      <c r="B4258" s="509" t="s">
        <v>346</v>
      </c>
      <c r="C4258" s="509">
        <v>45</v>
      </c>
      <c r="K4258" s="509">
        <v>0</v>
      </c>
    </row>
    <row r="4259" spans="1:11" s="509" customFormat="1">
      <c r="A4259" s="508" t="s">
        <v>571</v>
      </c>
      <c r="B4259" s="509" t="s">
        <v>346</v>
      </c>
      <c r="C4259" s="509">
        <v>46</v>
      </c>
      <c r="D4259" s="509">
        <v>2</v>
      </c>
      <c r="E4259" s="509">
        <v>1</v>
      </c>
      <c r="K4259" s="509">
        <v>2</v>
      </c>
    </row>
    <row r="4260" spans="1:11" s="509" customFormat="1">
      <c r="A4260" s="508" t="s">
        <v>571</v>
      </c>
      <c r="B4260" s="509" t="s">
        <v>346</v>
      </c>
      <c r="C4260" s="509">
        <v>47</v>
      </c>
      <c r="K4260" s="509">
        <v>0</v>
      </c>
    </row>
    <row r="4261" spans="1:11" s="509" customFormat="1">
      <c r="A4261" s="508" t="s">
        <v>571</v>
      </c>
      <c r="B4261" s="509" t="s">
        <v>346</v>
      </c>
      <c r="C4261" s="509">
        <v>48</v>
      </c>
      <c r="K4261" s="509">
        <v>0</v>
      </c>
    </row>
    <row r="4262" spans="1:11" s="509" customFormat="1">
      <c r="A4262" s="508" t="s">
        <v>571</v>
      </c>
      <c r="B4262" s="509" t="s">
        <v>346</v>
      </c>
      <c r="C4262" s="509">
        <v>49</v>
      </c>
      <c r="K4262" s="509">
        <v>0</v>
      </c>
    </row>
    <row r="4263" spans="1:11" s="509" customFormat="1">
      <c r="A4263" s="508" t="s">
        <v>571</v>
      </c>
      <c r="B4263" s="509" t="s">
        <v>346</v>
      </c>
      <c r="C4263" s="509">
        <v>50</v>
      </c>
      <c r="K4263" s="509">
        <v>0</v>
      </c>
    </row>
    <row r="4264" spans="1:11" s="509" customFormat="1">
      <c r="A4264" s="508" t="s">
        <v>571</v>
      </c>
      <c r="B4264" s="509" t="s">
        <v>346</v>
      </c>
      <c r="C4264" s="509">
        <v>51</v>
      </c>
      <c r="D4264" s="509">
        <v>1</v>
      </c>
      <c r="G4264" s="509">
        <v>1</v>
      </c>
      <c r="K4264" s="509">
        <v>2</v>
      </c>
    </row>
    <row r="4265" spans="1:11" s="509" customFormat="1">
      <c r="A4265" s="508" t="s">
        <v>571</v>
      </c>
      <c r="B4265" s="509" t="s">
        <v>346</v>
      </c>
      <c r="C4265" s="509" t="s">
        <v>1031</v>
      </c>
      <c r="K4265" s="509">
        <v>0</v>
      </c>
    </row>
    <row r="4266" spans="1:11" s="509" customFormat="1">
      <c r="A4266" s="508" t="s">
        <v>571</v>
      </c>
      <c r="B4266" s="509" t="s">
        <v>346</v>
      </c>
      <c r="C4266" s="509" t="s">
        <v>1032</v>
      </c>
      <c r="K4266" s="509">
        <v>0</v>
      </c>
    </row>
    <row r="4267" spans="1:11" s="509" customFormat="1">
      <c r="A4267" s="508" t="s">
        <v>571</v>
      </c>
      <c r="B4267" s="509" t="s">
        <v>346</v>
      </c>
      <c r="C4267" s="509">
        <v>52</v>
      </c>
      <c r="K4267" s="509">
        <v>0</v>
      </c>
    </row>
    <row r="4268" spans="1:11" s="509" customFormat="1">
      <c r="A4268" s="508" t="s">
        <v>571</v>
      </c>
      <c r="B4268" s="509" t="s">
        <v>346</v>
      </c>
      <c r="C4268" s="509">
        <v>53</v>
      </c>
      <c r="G4268" s="509">
        <v>1</v>
      </c>
      <c r="K4268" s="509">
        <v>1</v>
      </c>
    </row>
    <row r="4269" spans="1:11" s="509" customFormat="1">
      <c r="A4269" s="508" t="s">
        <v>571</v>
      </c>
      <c r="B4269" s="509" t="s">
        <v>346</v>
      </c>
      <c r="C4269" s="509">
        <v>54</v>
      </c>
      <c r="K4269" s="509">
        <v>0</v>
      </c>
    </row>
    <row r="4270" spans="1:11" s="509" customFormat="1">
      <c r="A4270" s="508" t="s">
        <v>571</v>
      </c>
      <c r="B4270" s="509" t="s">
        <v>346</v>
      </c>
      <c r="C4270" s="509">
        <v>55</v>
      </c>
      <c r="G4270" s="509">
        <v>6</v>
      </c>
      <c r="K4270" s="509">
        <v>6</v>
      </c>
    </row>
    <row r="4271" spans="1:11" s="509" customFormat="1">
      <c r="A4271" s="508" t="s">
        <v>571</v>
      </c>
      <c r="B4271" s="509" t="s">
        <v>346</v>
      </c>
      <c r="C4271" s="509">
        <v>56</v>
      </c>
      <c r="K4271" s="509">
        <v>0</v>
      </c>
    </row>
    <row r="4272" spans="1:11" s="509" customFormat="1">
      <c r="A4272" s="508" t="s">
        <v>571</v>
      </c>
      <c r="B4272" s="509" t="s">
        <v>346</v>
      </c>
      <c r="C4272" s="509">
        <v>57</v>
      </c>
      <c r="K4272" s="509">
        <v>0</v>
      </c>
    </row>
    <row r="4273" spans="1:11" s="509" customFormat="1">
      <c r="A4273" s="508" t="s">
        <v>571</v>
      </c>
      <c r="B4273" s="509" t="s">
        <v>346</v>
      </c>
      <c r="C4273" s="509">
        <v>58</v>
      </c>
      <c r="K4273" s="509">
        <v>0</v>
      </c>
    </row>
    <row r="4274" spans="1:11" s="509" customFormat="1">
      <c r="A4274" s="508" t="s">
        <v>571</v>
      </c>
      <c r="B4274" s="509" t="s">
        <v>346</v>
      </c>
      <c r="C4274" s="509">
        <v>59</v>
      </c>
      <c r="K4274" s="509">
        <v>0</v>
      </c>
    </row>
    <row r="4275" spans="1:11" s="509" customFormat="1">
      <c r="A4275" s="508" t="s">
        <v>571</v>
      </c>
      <c r="B4275" s="509" t="s">
        <v>346</v>
      </c>
      <c r="C4275" s="509">
        <v>60</v>
      </c>
      <c r="K4275" s="509">
        <v>0</v>
      </c>
    </row>
    <row r="4276" spans="1:11" s="509" customFormat="1">
      <c r="A4276" s="508" t="s">
        <v>571</v>
      </c>
      <c r="B4276" s="509" t="s">
        <v>346</v>
      </c>
      <c r="C4276" s="509">
        <v>61</v>
      </c>
      <c r="G4276" s="509">
        <v>1</v>
      </c>
      <c r="K4276" s="509">
        <v>1</v>
      </c>
    </row>
    <row r="4277" spans="1:11" s="509" customFormat="1">
      <c r="A4277" s="508" t="s">
        <v>571</v>
      </c>
      <c r="B4277" s="509" t="s">
        <v>346</v>
      </c>
      <c r="C4277" s="509">
        <v>62</v>
      </c>
      <c r="D4277" s="509">
        <v>1</v>
      </c>
      <c r="E4277" s="509">
        <v>1</v>
      </c>
      <c r="K4277" s="509">
        <v>1</v>
      </c>
    </row>
    <row r="4278" spans="1:11" s="509" customFormat="1">
      <c r="A4278" s="508" t="s">
        <v>571</v>
      </c>
      <c r="B4278" s="509" t="s">
        <v>346</v>
      </c>
      <c r="C4278" s="509">
        <v>63</v>
      </c>
      <c r="G4278" s="509">
        <v>5</v>
      </c>
      <c r="K4278" s="509">
        <v>5</v>
      </c>
    </row>
    <row r="4279" spans="1:11" s="509" customFormat="1">
      <c r="A4279" s="508" t="s">
        <v>571</v>
      </c>
      <c r="B4279" s="509" t="s">
        <v>346</v>
      </c>
      <c r="C4279" s="509" t="s">
        <v>1033</v>
      </c>
      <c r="K4279" s="509">
        <v>0</v>
      </c>
    </row>
    <row r="4280" spans="1:11" s="509" customFormat="1">
      <c r="A4280" s="508" t="s">
        <v>571</v>
      </c>
      <c r="B4280" s="509" t="s">
        <v>346</v>
      </c>
      <c r="C4280" s="509" t="s">
        <v>1034</v>
      </c>
      <c r="K4280" s="509">
        <v>0</v>
      </c>
    </row>
    <row r="4281" spans="1:11" s="509" customFormat="1">
      <c r="A4281" s="508" t="s">
        <v>571</v>
      </c>
      <c r="B4281" s="509" t="s">
        <v>346</v>
      </c>
      <c r="C4281" s="509">
        <v>64</v>
      </c>
      <c r="K4281" s="509">
        <v>0</v>
      </c>
    </row>
    <row r="4282" spans="1:11" s="509" customFormat="1">
      <c r="A4282" s="508" t="s">
        <v>571</v>
      </c>
      <c r="B4282" s="509" t="s">
        <v>346</v>
      </c>
      <c r="C4282" s="509" t="s">
        <v>1035</v>
      </c>
      <c r="G4282" s="509">
        <v>1</v>
      </c>
      <c r="K4282" s="509">
        <v>1</v>
      </c>
    </row>
    <row r="4283" spans="1:11" s="509" customFormat="1">
      <c r="A4283" s="508" t="s">
        <v>571</v>
      </c>
      <c r="B4283" s="509" t="s">
        <v>346</v>
      </c>
      <c r="C4283" s="509">
        <v>65</v>
      </c>
      <c r="D4283" s="509">
        <v>6</v>
      </c>
      <c r="E4283" s="509">
        <v>5</v>
      </c>
      <c r="G4283" s="509">
        <v>8</v>
      </c>
      <c r="H4283" s="509">
        <v>2</v>
      </c>
      <c r="K4283" s="509">
        <v>14</v>
      </c>
    </row>
    <row r="4284" spans="1:11" s="509" customFormat="1">
      <c r="A4284" s="508" t="s">
        <v>571</v>
      </c>
      <c r="B4284" s="509" t="s">
        <v>346</v>
      </c>
      <c r="C4284" s="509">
        <v>66</v>
      </c>
      <c r="G4284" s="509">
        <v>3</v>
      </c>
      <c r="H4284" s="509">
        <v>3</v>
      </c>
      <c r="K4284" s="509">
        <v>3</v>
      </c>
    </row>
    <row r="4285" spans="1:11" s="509" customFormat="1">
      <c r="A4285" s="508" t="s">
        <v>571</v>
      </c>
      <c r="B4285" s="509" t="s">
        <v>346</v>
      </c>
      <c r="C4285" s="509" t="s">
        <v>1036</v>
      </c>
      <c r="K4285" s="509">
        <v>0</v>
      </c>
    </row>
    <row r="4286" spans="1:11" s="509" customFormat="1">
      <c r="A4286" s="508" t="s">
        <v>571</v>
      </c>
      <c r="B4286" s="509" t="s">
        <v>346</v>
      </c>
      <c r="C4286" s="509" t="s">
        <v>1037</v>
      </c>
      <c r="D4286" s="509">
        <v>2</v>
      </c>
      <c r="G4286" s="509">
        <v>7</v>
      </c>
      <c r="K4286" s="509">
        <v>9</v>
      </c>
    </row>
    <row r="4287" spans="1:11" s="509" customFormat="1">
      <c r="A4287" s="508" t="s">
        <v>571</v>
      </c>
      <c r="B4287" s="509" t="s">
        <v>346</v>
      </c>
      <c r="C4287" s="509" t="s">
        <v>1038</v>
      </c>
      <c r="K4287" s="509">
        <v>0</v>
      </c>
    </row>
    <row r="4288" spans="1:11" s="509" customFormat="1">
      <c r="A4288" s="508" t="s">
        <v>571</v>
      </c>
      <c r="B4288" s="509" t="s">
        <v>346</v>
      </c>
      <c r="C4288" s="509" t="s">
        <v>1039</v>
      </c>
      <c r="K4288" s="509">
        <v>0</v>
      </c>
    </row>
    <row r="4289" spans="1:11" s="509" customFormat="1">
      <c r="A4289" s="508" t="s">
        <v>571</v>
      </c>
      <c r="B4289" s="509" t="s">
        <v>346</v>
      </c>
      <c r="C4289" s="509" t="s">
        <v>1040</v>
      </c>
      <c r="K4289" s="509">
        <v>0</v>
      </c>
    </row>
    <row r="4290" spans="1:11" s="509" customFormat="1">
      <c r="A4290" s="508" t="s">
        <v>571</v>
      </c>
      <c r="B4290" s="509" t="s">
        <v>346</v>
      </c>
      <c r="C4290" s="509" t="s">
        <v>1041</v>
      </c>
      <c r="K4290" s="509">
        <v>0</v>
      </c>
    </row>
    <row r="4291" spans="1:11" s="509" customFormat="1">
      <c r="A4291" s="508" t="s">
        <v>571</v>
      </c>
      <c r="B4291" s="509" t="s">
        <v>346</v>
      </c>
      <c r="C4291" s="509" t="s">
        <v>1042</v>
      </c>
      <c r="K4291" s="509">
        <v>0</v>
      </c>
    </row>
    <row r="4292" spans="1:11" s="509" customFormat="1">
      <c r="A4292" s="508" t="s">
        <v>571</v>
      </c>
      <c r="B4292" s="509" t="s">
        <v>346</v>
      </c>
      <c r="C4292" s="509">
        <v>67</v>
      </c>
      <c r="D4292" s="509">
        <v>1</v>
      </c>
      <c r="G4292" s="509">
        <v>45</v>
      </c>
      <c r="H4292" s="509">
        <v>2</v>
      </c>
      <c r="K4292" s="509">
        <v>46</v>
      </c>
    </row>
    <row r="4293" spans="1:11" s="509" customFormat="1">
      <c r="A4293" s="508" t="s">
        <v>571</v>
      </c>
      <c r="B4293" s="509" t="s">
        <v>346</v>
      </c>
      <c r="C4293" s="509">
        <v>68</v>
      </c>
      <c r="G4293" s="509">
        <v>7</v>
      </c>
      <c r="H4293" s="509">
        <v>3</v>
      </c>
      <c r="K4293" s="509">
        <v>7</v>
      </c>
    </row>
    <row r="4294" spans="1:11" s="509" customFormat="1">
      <c r="A4294" s="508" t="s">
        <v>571</v>
      </c>
      <c r="B4294" s="509" t="s">
        <v>346</v>
      </c>
      <c r="C4294" s="509" t="s">
        <v>1043</v>
      </c>
      <c r="G4294" s="509">
        <v>3</v>
      </c>
      <c r="K4294" s="509">
        <v>3</v>
      </c>
    </row>
    <row r="4295" spans="1:11" s="509" customFormat="1">
      <c r="A4295" s="508" t="s">
        <v>571</v>
      </c>
      <c r="B4295" s="509" t="s">
        <v>346</v>
      </c>
      <c r="C4295" s="509">
        <v>69</v>
      </c>
      <c r="K4295" s="509">
        <v>0</v>
      </c>
    </row>
    <row r="4296" spans="1:11" s="509" customFormat="1">
      <c r="A4296" s="508" t="s">
        <v>571</v>
      </c>
      <c r="B4296" s="509" t="s">
        <v>346</v>
      </c>
      <c r="C4296" s="509" t="s">
        <v>1044</v>
      </c>
      <c r="K4296" s="509">
        <v>0</v>
      </c>
    </row>
    <row r="4297" spans="1:11" s="509" customFormat="1">
      <c r="A4297" s="508" t="s">
        <v>571</v>
      </c>
      <c r="B4297" s="509" t="s">
        <v>346</v>
      </c>
      <c r="C4297" s="509" t="s">
        <v>1045</v>
      </c>
      <c r="K4297" s="509">
        <v>0</v>
      </c>
    </row>
    <row r="4298" spans="1:11" s="509" customFormat="1">
      <c r="A4298" s="508" t="s">
        <v>571</v>
      </c>
      <c r="B4298" s="509" t="s">
        <v>346</v>
      </c>
      <c r="C4298" s="509">
        <v>70</v>
      </c>
      <c r="K4298" s="509">
        <v>0</v>
      </c>
    </row>
    <row r="4299" spans="1:11" s="509" customFormat="1">
      <c r="A4299" s="508" t="s">
        <v>571</v>
      </c>
      <c r="B4299" s="509" t="s">
        <v>346</v>
      </c>
      <c r="C4299" s="509" t="s">
        <v>1046</v>
      </c>
      <c r="G4299" s="509">
        <v>3</v>
      </c>
      <c r="K4299" s="509">
        <v>3</v>
      </c>
    </row>
    <row r="4300" spans="1:11" s="509" customFormat="1">
      <c r="A4300" s="508" t="s">
        <v>571</v>
      </c>
      <c r="B4300" s="509" t="s">
        <v>346</v>
      </c>
      <c r="C4300" s="509">
        <v>71</v>
      </c>
      <c r="G4300" s="509">
        <v>64</v>
      </c>
      <c r="K4300" s="509">
        <v>64</v>
      </c>
    </row>
    <row r="4301" spans="1:11" s="509" customFormat="1">
      <c r="A4301" s="508" t="s">
        <v>571</v>
      </c>
      <c r="B4301" s="509" t="s">
        <v>346</v>
      </c>
      <c r="C4301" s="509" t="s">
        <v>1047</v>
      </c>
      <c r="G4301" s="509">
        <v>17</v>
      </c>
      <c r="H4301" s="509">
        <v>6</v>
      </c>
      <c r="K4301" s="509">
        <v>17</v>
      </c>
    </row>
    <row r="4302" spans="1:11" s="509" customFormat="1">
      <c r="A4302" s="508" t="s">
        <v>571</v>
      </c>
      <c r="B4302" s="509" t="s">
        <v>346</v>
      </c>
      <c r="C4302" s="509" t="s">
        <v>1048</v>
      </c>
      <c r="D4302" s="509">
        <v>1</v>
      </c>
      <c r="K4302" s="509">
        <v>1</v>
      </c>
    </row>
    <row r="4303" spans="1:11" s="509" customFormat="1">
      <c r="A4303" s="508" t="s">
        <v>571</v>
      </c>
      <c r="B4303" s="509" t="s">
        <v>346</v>
      </c>
      <c r="C4303" s="509" t="s">
        <v>1049</v>
      </c>
      <c r="G4303" s="509">
        <v>1</v>
      </c>
      <c r="K4303" s="509">
        <v>1</v>
      </c>
    </row>
    <row r="4304" spans="1:11" s="509" customFormat="1">
      <c r="A4304" s="508" t="s">
        <v>571</v>
      </c>
      <c r="B4304" s="509" t="s">
        <v>346</v>
      </c>
      <c r="C4304" s="509" t="s">
        <v>1050</v>
      </c>
      <c r="G4304" s="509">
        <v>2</v>
      </c>
      <c r="H4304" s="509">
        <v>2</v>
      </c>
      <c r="K4304" s="509">
        <v>2</v>
      </c>
    </row>
    <row r="4305" spans="1:11" s="509" customFormat="1">
      <c r="A4305" s="508" t="s">
        <v>571</v>
      </c>
      <c r="B4305" s="509" t="s">
        <v>346</v>
      </c>
      <c r="C4305" s="509" t="s">
        <v>1051</v>
      </c>
      <c r="K4305" s="509">
        <v>0</v>
      </c>
    </row>
    <row r="4306" spans="1:11" s="509" customFormat="1">
      <c r="A4306" s="508" t="s">
        <v>571</v>
      </c>
      <c r="B4306" s="509" t="s">
        <v>346</v>
      </c>
      <c r="C4306" s="509">
        <v>72</v>
      </c>
      <c r="D4306" s="509">
        <v>22</v>
      </c>
      <c r="G4306" s="509">
        <v>2</v>
      </c>
      <c r="K4306" s="509">
        <v>24</v>
      </c>
    </row>
    <row r="4307" spans="1:11" s="509" customFormat="1">
      <c r="A4307" s="508" t="s">
        <v>571</v>
      </c>
      <c r="B4307" s="509" t="s">
        <v>346</v>
      </c>
      <c r="C4307" s="509">
        <v>73</v>
      </c>
      <c r="D4307" s="509">
        <v>3</v>
      </c>
      <c r="K4307" s="509">
        <v>3</v>
      </c>
    </row>
    <row r="4308" spans="1:11" s="509" customFormat="1">
      <c r="A4308" s="508" t="s">
        <v>571</v>
      </c>
      <c r="B4308" s="509" t="s">
        <v>346</v>
      </c>
      <c r="C4308" s="509">
        <v>74</v>
      </c>
      <c r="D4308" s="509">
        <v>1</v>
      </c>
      <c r="E4308" s="509">
        <v>1</v>
      </c>
      <c r="K4308" s="509">
        <v>1</v>
      </c>
    </row>
    <row r="4309" spans="1:11" s="509" customFormat="1">
      <c r="A4309" s="508" t="s">
        <v>571</v>
      </c>
      <c r="B4309" s="509" t="s">
        <v>346</v>
      </c>
      <c r="C4309" s="509" t="s">
        <v>4570</v>
      </c>
      <c r="D4309" s="509">
        <v>27</v>
      </c>
      <c r="G4309" s="509">
        <v>71</v>
      </c>
      <c r="K4309" s="509">
        <v>98</v>
      </c>
    </row>
    <row r="4310" spans="1:11" s="509" customFormat="1">
      <c r="A4310" s="508" t="s">
        <v>571</v>
      </c>
      <c r="B4310" s="509" t="s">
        <v>346</v>
      </c>
      <c r="C4310" s="509" t="s">
        <v>4571</v>
      </c>
      <c r="D4310" s="509">
        <v>70</v>
      </c>
      <c r="E4310" s="509">
        <v>8</v>
      </c>
      <c r="F4310" s="509">
        <v>0</v>
      </c>
      <c r="G4310" s="509">
        <v>273</v>
      </c>
      <c r="H4310" s="509">
        <v>21</v>
      </c>
      <c r="I4310" s="509">
        <v>0</v>
      </c>
      <c r="J4310" s="509">
        <v>1</v>
      </c>
      <c r="K4310" s="509">
        <v>343</v>
      </c>
    </row>
    <row r="4311" spans="1:11" s="509" customFormat="1">
      <c r="A4311" s="508" t="s">
        <v>572</v>
      </c>
      <c r="B4311" s="509" t="s">
        <v>347</v>
      </c>
      <c r="C4311" s="509">
        <v>1</v>
      </c>
      <c r="D4311" s="509">
        <v>0</v>
      </c>
      <c r="E4311" s="509">
        <v>0</v>
      </c>
      <c r="F4311" s="509">
        <v>0</v>
      </c>
      <c r="G4311" s="509">
        <v>0</v>
      </c>
      <c r="H4311" s="509">
        <v>0</v>
      </c>
      <c r="I4311" s="509">
        <v>0</v>
      </c>
      <c r="K4311" s="509">
        <v>0</v>
      </c>
    </row>
    <row r="4312" spans="1:11" s="509" customFormat="1">
      <c r="A4312" s="508" t="s">
        <v>572</v>
      </c>
      <c r="B4312" s="509" t="s">
        <v>347</v>
      </c>
      <c r="C4312" s="509" t="s">
        <v>1023</v>
      </c>
      <c r="D4312" s="509">
        <v>0</v>
      </c>
      <c r="E4312" s="509">
        <v>0</v>
      </c>
      <c r="F4312" s="509">
        <v>0</v>
      </c>
      <c r="G4312" s="509">
        <v>1</v>
      </c>
      <c r="H4312" s="509">
        <v>0</v>
      </c>
      <c r="I4312" s="509">
        <v>0</v>
      </c>
      <c r="K4312" s="509">
        <v>1</v>
      </c>
    </row>
    <row r="4313" spans="1:11" s="509" customFormat="1">
      <c r="A4313" s="508" t="s">
        <v>572</v>
      </c>
      <c r="B4313" s="509" t="s">
        <v>347</v>
      </c>
      <c r="C4313" s="509">
        <v>2</v>
      </c>
      <c r="D4313" s="509">
        <v>2</v>
      </c>
      <c r="E4313" s="509">
        <v>1</v>
      </c>
      <c r="F4313" s="509">
        <v>0</v>
      </c>
      <c r="G4313" s="509">
        <v>4</v>
      </c>
      <c r="H4313" s="509">
        <v>0</v>
      </c>
      <c r="I4313" s="509">
        <v>0</v>
      </c>
      <c r="K4313" s="509">
        <v>6</v>
      </c>
    </row>
    <row r="4314" spans="1:11" s="509" customFormat="1">
      <c r="A4314" s="508" t="s">
        <v>572</v>
      </c>
      <c r="B4314" s="509" t="s">
        <v>347</v>
      </c>
      <c r="C4314" s="509">
        <v>3</v>
      </c>
      <c r="D4314" s="509">
        <v>0</v>
      </c>
      <c r="E4314" s="509">
        <v>0</v>
      </c>
      <c r="F4314" s="509">
        <v>0</v>
      </c>
      <c r="G4314" s="509">
        <v>8</v>
      </c>
      <c r="H4314" s="509">
        <v>0</v>
      </c>
      <c r="I4314" s="509">
        <v>0</v>
      </c>
      <c r="K4314" s="509">
        <v>8</v>
      </c>
    </row>
    <row r="4315" spans="1:11" s="509" customFormat="1">
      <c r="A4315" s="508" t="s">
        <v>572</v>
      </c>
      <c r="B4315" s="509" t="s">
        <v>347</v>
      </c>
      <c r="C4315" s="509">
        <v>4</v>
      </c>
      <c r="D4315" s="509">
        <v>0</v>
      </c>
      <c r="E4315" s="509">
        <v>0</v>
      </c>
      <c r="F4315" s="509">
        <v>0</v>
      </c>
      <c r="G4315" s="509">
        <v>0</v>
      </c>
      <c r="H4315" s="509">
        <v>0</v>
      </c>
      <c r="I4315" s="509">
        <v>0</v>
      </c>
      <c r="K4315" s="509">
        <v>0</v>
      </c>
    </row>
    <row r="4316" spans="1:11" s="509" customFormat="1">
      <c r="A4316" s="508" t="s">
        <v>572</v>
      </c>
      <c r="B4316" s="509" t="s">
        <v>347</v>
      </c>
      <c r="C4316" s="509">
        <v>5</v>
      </c>
      <c r="D4316" s="509">
        <v>0</v>
      </c>
      <c r="E4316" s="509">
        <v>0</v>
      </c>
      <c r="F4316" s="509">
        <v>0</v>
      </c>
      <c r="G4316" s="509">
        <v>0</v>
      </c>
      <c r="H4316" s="509">
        <v>0</v>
      </c>
      <c r="I4316" s="509">
        <v>0</v>
      </c>
      <c r="K4316" s="509">
        <v>0</v>
      </c>
    </row>
    <row r="4317" spans="1:11" s="509" customFormat="1">
      <c r="A4317" s="508" t="s">
        <v>572</v>
      </c>
      <c r="B4317" s="509" t="s">
        <v>347</v>
      </c>
      <c r="C4317" s="509">
        <v>6</v>
      </c>
      <c r="D4317" s="509">
        <v>0</v>
      </c>
      <c r="E4317" s="509">
        <v>0</v>
      </c>
      <c r="F4317" s="509">
        <v>0</v>
      </c>
      <c r="G4317" s="509">
        <v>0</v>
      </c>
      <c r="H4317" s="509">
        <v>0</v>
      </c>
      <c r="I4317" s="509">
        <v>0</v>
      </c>
      <c r="K4317" s="509">
        <v>0</v>
      </c>
    </row>
    <row r="4318" spans="1:11" s="509" customFormat="1">
      <c r="A4318" s="508" t="s">
        <v>572</v>
      </c>
      <c r="B4318" s="509" t="s">
        <v>347</v>
      </c>
      <c r="C4318" s="509">
        <v>7</v>
      </c>
      <c r="D4318" s="509">
        <v>0</v>
      </c>
      <c r="E4318" s="509">
        <v>0</v>
      </c>
      <c r="F4318" s="509">
        <v>0</v>
      </c>
      <c r="G4318" s="509">
        <v>0</v>
      </c>
      <c r="H4318" s="509">
        <v>0</v>
      </c>
      <c r="I4318" s="509">
        <v>0</v>
      </c>
      <c r="K4318" s="509">
        <v>0</v>
      </c>
    </row>
    <row r="4319" spans="1:11" s="509" customFormat="1">
      <c r="A4319" s="508" t="s">
        <v>572</v>
      </c>
      <c r="B4319" s="509" t="s">
        <v>347</v>
      </c>
      <c r="C4319" s="509">
        <v>8</v>
      </c>
      <c r="D4319" s="509">
        <v>0</v>
      </c>
      <c r="E4319" s="509">
        <v>0</v>
      </c>
      <c r="F4319" s="509">
        <v>0</v>
      </c>
      <c r="G4319" s="509">
        <v>1</v>
      </c>
      <c r="H4319" s="509">
        <v>0</v>
      </c>
      <c r="I4319" s="509">
        <v>0</v>
      </c>
      <c r="K4319" s="509">
        <v>1</v>
      </c>
    </row>
    <row r="4320" spans="1:11" s="509" customFormat="1">
      <c r="A4320" s="508" t="s">
        <v>572</v>
      </c>
      <c r="B4320" s="509" t="s">
        <v>347</v>
      </c>
      <c r="C4320" s="509">
        <v>9</v>
      </c>
      <c r="D4320" s="509">
        <v>0</v>
      </c>
      <c r="E4320" s="509">
        <v>0</v>
      </c>
      <c r="F4320" s="509">
        <v>0</v>
      </c>
      <c r="G4320" s="509">
        <v>0</v>
      </c>
      <c r="H4320" s="509">
        <v>0</v>
      </c>
      <c r="I4320" s="509">
        <v>0</v>
      </c>
      <c r="K4320" s="509">
        <v>0</v>
      </c>
    </row>
    <row r="4321" spans="1:11" s="509" customFormat="1">
      <c r="A4321" s="508" t="s">
        <v>572</v>
      </c>
      <c r="B4321" s="509" t="s">
        <v>347</v>
      </c>
      <c r="C4321" s="509">
        <v>10</v>
      </c>
      <c r="D4321" s="509">
        <v>0</v>
      </c>
      <c r="E4321" s="509">
        <v>0</v>
      </c>
      <c r="F4321" s="509">
        <v>0</v>
      </c>
      <c r="G4321" s="509">
        <v>3</v>
      </c>
      <c r="H4321" s="509">
        <v>1</v>
      </c>
      <c r="I4321" s="509">
        <v>0</v>
      </c>
      <c r="K4321" s="509">
        <v>3</v>
      </c>
    </row>
    <row r="4322" spans="1:11" s="509" customFormat="1">
      <c r="A4322" s="508" t="s">
        <v>572</v>
      </c>
      <c r="B4322" s="509" t="s">
        <v>347</v>
      </c>
      <c r="C4322" s="509">
        <v>11</v>
      </c>
      <c r="D4322" s="509">
        <v>0</v>
      </c>
      <c r="E4322" s="509">
        <v>0</v>
      </c>
      <c r="F4322" s="509">
        <v>0</v>
      </c>
      <c r="G4322" s="509">
        <v>0</v>
      </c>
      <c r="H4322" s="509">
        <v>0</v>
      </c>
      <c r="I4322" s="509">
        <v>0</v>
      </c>
      <c r="K4322" s="509">
        <v>0</v>
      </c>
    </row>
    <row r="4323" spans="1:11" s="509" customFormat="1">
      <c r="A4323" s="508" t="s">
        <v>572</v>
      </c>
      <c r="B4323" s="509" t="s">
        <v>347</v>
      </c>
      <c r="C4323" s="509">
        <v>12</v>
      </c>
      <c r="D4323" s="509">
        <v>1</v>
      </c>
      <c r="E4323" s="509">
        <v>0</v>
      </c>
      <c r="F4323" s="509">
        <v>0</v>
      </c>
      <c r="G4323" s="509">
        <v>0</v>
      </c>
      <c r="H4323" s="509">
        <v>0</v>
      </c>
      <c r="I4323" s="509">
        <v>0</v>
      </c>
      <c r="K4323" s="509">
        <v>1</v>
      </c>
    </row>
    <row r="4324" spans="1:11" s="509" customFormat="1">
      <c r="A4324" s="508" t="s">
        <v>572</v>
      </c>
      <c r="B4324" s="509" t="s">
        <v>347</v>
      </c>
      <c r="C4324" s="509">
        <v>13</v>
      </c>
      <c r="D4324" s="509">
        <v>0</v>
      </c>
      <c r="E4324" s="509">
        <v>0</v>
      </c>
      <c r="F4324" s="509">
        <v>0</v>
      </c>
      <c r="G4324" s="509">
        <v>0</v>
      </c>
      <c r="H4324" s="509">
        <v>0</v>
      </c>
      <c r="I4324" s="509">
        <v>0</v>
      </c>
      <c r="K4324" s="509">
        <v>0</v>
      </c>
    </row>
    <row r="4325" spans="1:11" s="509" customFormat="1">
      <c r="A4325" s="508" t="s">
        <v>572</v>
      </c>
      <c r="B4325" s="509" t="s">
        <v>347</v>
      </c>
      <c r="C4325" s="509">
        <v>14</v>
      </c>
      <c r="D4325" s="509">
        <v>0</v>
      </c>
      <c r="E4325" s="509">
        <v>0</v>
      </c>
      <c r="F4325" s="509">
        <v>0</v>
      </c>
      <c r="G4325" s="509">
        <v>0</v>
      </c>
      <c r="H4325" s="509">
        <v>0</v>
      </c>
      <c r="I4325" s="509">
        <v>0</v>
      </c>
      <c r="K4325" s="509">
        <v>0</v>
      </c>
    </row>
    <row r="4326" spans="1:11" s="509" customFormat="1">
      <c r="A4326" s="508" t="s">
        <v>572</v>
      </c>
      <c r="B4326" s="509" t="s">
        <v>347</v>
      </c>
      <c r="C4326" s="509">
        <v>15</v>
      </c>
      <c r="D4326" s="509">
        <v>0</v>
      </c>
      <c r="E4326" s="509">
        <v>0</v>
      </c>
      <c r="F4326" s="509">
        <v>0</v>
      </c>
      <c r="G4326" s="509">
        <v>0</v>
      </c>
      <c r="H4326" s="509">
        <v>0</v>
      </c>
      <c r="I4326" s="509">
        <v>0</v>
      </c>
      <c r="K4326" s="509">
        <v>0</v>
      </c>
    </row>
    <row r="4327" spans="1:11" s="509" customFormat="1">
      <c r="A4327" s="508" t="s">
        <v>572</v>
      </c>
      <c r="B4327" s="509" t="s">
        <v>347</v>
      </c>
      <c r="C4327" s="509">
        <v>16</v>
      </c>
      <c r="D4327" s="509">
        <v>0</v>
      </c>
      <c r="E4327" s="509">
        <v>0</v>
      </c>
      <c r="F4327" s="509">
        <v>0</v>
      </c>
      <c r="G4327" s="509">
        <v>2</v>
      </c>
      <c r="H4327" s="509">
        <v>0</v>
      </c>
      <c r="I4327" s="509">
        <v>0</v>
      </c>
      <c r="K4327" s="509">
        <v>2</v>
      </c>
    </row>
    <row r="4328" spans="1:11" s="509" customFormat="1">
      <c r="A4328" s="508" t="s">
        <v>572</v>
      </c>
      <c r="B4328" s="509" t="s">
        <v>347</v>
      </c>
      <c r="C4328" s="509">
        <v>17</v>
      </c>
      <c r="D4328" s="509">
        <v>0</v>
      </c>
      <c r="E4328" s="509">
        <v>0</v>
      </c>
      <c r="F4328" s="509">
        <v>0</v>
      </c>
      <c r="G4328" s="509">
        <v>13</v>
      </c>
      <c r="H4328" s="509">
        <v>1</v>
      </c>
      <c r="I4328" s="509">
        <v>0</v>
      </c>
      <c r="K4328" s="509">
        <v>13</v>
      </c>
    </row>
    <row r="4329" spans="1:11" s="509" customFormat="1">
      <c r="A4329" s="508" t="s">
        <v>572</v>
      </c>
      <c r="B4329" s="509" t="s">
        <v>347</v>
      </c>
      <c r="C4329" s="509">
        <v>18</v>
      </c>
      <c r="D4329" s="509">
        <v>0</v>
      </c>
      <c r="E4329" s="509">
        <v>0</v>
      </c>
      <c r="F4329" s="509">
        <v>0</v>
      </c>
      <c r="G4329" s="509">
        <v>0</v>
      </c>
      <c r="H4329" s="509">
        <v>0</v>
      </c>
      <c r="I4329" s="509">
        <v>0</v>
      </c>
      <c r="K4329" s="509">
        <v>0</v>
      </c>
    </row>
    <row r="4330" spans="1:11" s="509" customFormat="1">
      <c r="A4330" s="508" t="s">
        <v>572</v>
      </c>
      <c r="B4330" s="509" t="s">
        <v>347</v>
      </c>
      <c r="C4330" s="509" t="s">
        <v>1024</v>
      </c>
      <c r="D4330" s="509">
        <v>2</v>
      </c>
      <c r="E4330" s="509">
        <v>0</v>
      </c>
      <c r="F4330" s="509">
        <v>0</v>
      </c>
      <c r="G4330" s="509">
        <v>3</v>
      </c>
      <c r="H4330" s="509">
        <v>0</v>
      </c>
      <c r="I4330" s="509">
        <v>0</v>
      </c>
      <c r="K4330" s="509">
        <v>5</v>
      </c>
    </row>
    <row r="4331" spans="1:11" s="509" customFormat="1">
      <c r="A4331" s="508" t="s">
        <v>572</v>
      </c>
      <c r="B4331" s="509" t="s">
        <v>347</v>
      </c>
      <c r="C4331" s="509" t="s">
        <v>1025</v>
      </c>
      <c r="D4331" s="509">
        <v>0</v>
      </c>
      <c r="E4331" s="509">
        <v>0</v>
      </c>
      <c r="F4331" s="509">
        <v>0</v>
      </c>
      <c r="G4331" s="509">
        <v>0</v>
      </c>
      <c r="H4331" s="509">
        <v>0</v>
      </c>
      <c r="I4331" s="509">
        <v>0</v>
      </c>
      <c r="K4331" s="509">
        <v>0</v>
      </c>
    </row>
    <row r="4332" spans="1:11" s="509" customFormat="1">
      <c r="A4332" s="508" t="s">
        <v>572</v>
      </c>
      <c r="B4332" s="509" t="s">
        <v>347</v>
      </c>
      <c r="C4332" s="509">
        <v>19</v>
      </c>
      <c r="D4332" s="509">
        <v>0</v>
      </c>
      <c r="E4332" s="509">
        <v>0</v>
      </c>
      <c r="F4332" s="509">
        <v>0</v>
      </c>
      <c r="G4332" s="509">
        <v>0</v>
      </c>
      <c r="H4332" s="509">
        <v>0</v>
      </c>
      <c r="I4332" s="509">
        <v>0</v>
      </c>
      <c r="K4332" s="509">
        <v>0</v>
      </c>
    </row>
    <row r="4333" spans="1:11" s="509" customFormat="1">
      <c r="A4333" s="508" t="s">
        <v>572</v>
      </c>
      <c r="B4333" s="509" t="s">
        <v>347</v>
      </c>
      <c r="C4333" s="509">
        <v>20</v>
      </c>
      <c r="D4333" s="509">
        <v>0</v>
      </c>
      <c r="E4333" s="509">
        <v>0</v>
      </c>
      <c r="F4333" s="509">
        <v>0</v>
      </c>
      <c r="G4333" s="509">
        <v>0</v>
      </c>
      <c r="H4333" s="509">
        <v>0</v>
      </c>
      <c r="I4333" s="509">
        <v>0</v>
      </c>
      <c r="K4333" s="509">
        <v>0</v>
      </c>
    </row>
    <row r="4334" spans="1:11" s="509" customFormat="1">
      <c r="A4334" s="508" t="s">
        <v>572</v>
      </c>
      <c r="B4334" s="509" t="s">
        <v>347</v>
      </c>
      <c r="C4334" s="509">
        <v>21</v>
      </c>
      <c r="D4334" s="509">
        <v>0</v>
      </c>
      <c r="E4334" s="509">
        <v>0</v>
      </c>
      <c r="F4334" s="509">
        <v>0</v>
      </c>
      <c r="G4334" s="509">
        <v>0</v>
      </c>
      <c r="H4334" s="509">
        <v>0</v>
      </c>
      <c r="I4334" s="509">
        <v>0</v>
      </c>
      <c r="K4334" s="509">
        <v>0</v>
      </c>
    </row>
    <row r="4335" spans="1:11" s="509" customFormat="1">
      <c r="A4335" s="508" t="s">
        <v>572</v>
      </c>
      <c r="B4335" s="509" t="s">
        <v>347</v>
      </c>
      <c r="C4335" s="509" t="s">
        <v>1026</v>
      </c>
      <c r="D4335" s="509">
        <v>0</v>
      </c>
      <c r="E4335" s="509">
        <v>0</v>
      </c>
      <c r="F4335" s="509">
        <v>0</v>
      </c>
      <c r="G4335" s="509">
        <v>0</v>
      </c>
      <c r="H4335" s="509">
        <v>0</v>
      </c>
      <c r="I4335" s="509">
        <v>0</v>
      </c>
      <c r="K4335" s="509">
        <v>0</v>
      </c>
    </row>
    <row r="4336" spans="1:11" s="509" customFormat="1">
      <c r="A4336" s="508" t="s">
        <v>572</v>
      </c>
      <c r="B4336" s="509" t="s">
        <v>347</v>
      </c>
      <c r="C4336" s="509" t="s">
        <v>1027</v>
      </c>
      <c r="D4336" s="509">
        <v>0</v>
      </c>
      <c r="E4336" s="509">
        <v>0</v>
      </c>
      <c r="F4336" s="509">
        <v>0</v>
      </c>
      <c r="G4336" s="509">
        <v>0</v>
      </c>
      <c r="H4336" s="509">
        <v>0</v>
      </c>
      <c r="I4336" s="509">
        <v>0</v>
      </c>
      <c r="K4336" s="509">
        <v>0</v>
      </c>
    </row>
    <row r="4337" spans="1:11" s="509" customFormat="1">
      <c r="A4337" s="508" t="s">
        <v>572</v>
      </c>
      <c r="B4337" s="509" t="s">
        <v>347</v>
      </c>
      <c r="C4337" s="509" t="s">
        <v>1028</v>
      </c>
      <c r="D4337" s="509">
        <v>0</v>
      </c>
      <c r="E4337" s="509">
        <v>0</v>
      </c>
      <c r="F4337" s="509">
        <v>0</v>
      </c>
      <c r="G4337" s="509">
        <v>0</v>
      </c>
      <c r="H4337" s="509">
        <v>0</v>
      </c>
      <c r="I4337" s="509">
        <v>0</v>
      </c>
      <c r="K4337" s="509">
        <v>0</v>
      </c>
    </row>
    <row r="4338" spans="1:11" s="509" customFormat="1">
      <c r="A4338" s="508" t="s">
        <v>572</v>
      </c>
      <c r="B4338" s="509" t="s">
        <v>347</v>
      </c>
      <c r="C4338" s="509">
        <v>22</v>
      </c>
      <c r="D4338" s="509">
        <v>0</v>
      </c>
      <c r="E4338" s="509">
        <v>0</v>
      </c>
      <c r="F4338" s="509">
        <v>0</v>
      </c>
      <c r="G4338" s="509">
        <v>0</v>
      </c>
      <c r="H4338" s="509">
        <v>0</v>
      </c>
      <c r="I4338" s="509">
        <v>0</v>
      </c>
      <c r="K4338" s="509">
        <v>0</v>
      </c>
    </row>
    <row r="4339" spans="1:11" s="509" customFormat="1">
      <c r="A4339" s="508" t="s">
        <v>572</v>
      </c>
      <c r="B4339" s="509" t="s">
        <v>347</v>
      </c>
      <c r="C4339" s="509">
        <v>23</v>
      </c>
      <c r="D4339" s="509">
        <v>0</v>
      </c>
      <c r="E4339" s="509">
        <v>0</v>
      </c>
      <c r="F4339" s="509">
        <v>0</v>
      </c>
      <c r="G4339" s="509">
        <v>0</v>
      </c>
      <c r="H4339" s="509">
        <v>0</v>
      </c>
      <c r="I4339" s="509">
        <v>0</v>
      </c>
      <c r="K4339" s="509">
        <v>0</v>
      </c>
    </row>
    <row r="4340" spans="1:11" s="509" customFormat="1">
      <c r="A4340" s="508" t="s">
        <v>572</v>
      </c>
      <c r="B4340" s="509" t="s">
        <v>347</v>
      </c>
      <c r="C4340" s="509" t="s">
        <v>1029</v>
      </c>
      <c r="D4340" s="509">
        <v>0</v>
      </c>
      <c r="E4340" s="509">
        <v>0</v>
      </c>
      <c r="F4340" s="509">
        <v>0</v>
      </c>
      <c r="G4340" s="509">
        <v>3</v>
      </c>
      <c r="H4340" s="509">
        <v>0</v>
      </c>
      <c r="I4340" s="509">
        <v>0</v>
      </c>
      <c r="K4340" s="509">
        <v>3</v>
      </c>
    </row>
    <row r="4341" spans="1:11" s="509" customFormat="1">
      <c r="A4341" s="508" t="s">
        <v>572</v>
      </c>
      <c r="B4341" s="509" t="s">
        <v>347</v>
      </c>
      <c r="C4341" s="509">
        <v>24</v>
      </c>
      <c r="D4341" s="509">
        <v>0</v>
      </c>
      <c r="E4341" s="509">
        <v>0</v>
      </c>
      <c r="F4341" s="509">
        <v>0</v>
      </c>
      <c r="G4341" s="509">
        <v>0</v>
      </c>
      <c r="H4341" s="509">
        <v>0</v>
      </c>
      <c r="I4341" s="509">
        <v>0</v>
      </c>
      <c r="K4341" s="509">
        <v>0</v>
      </c>
    </row>
    <row r="4342" spans="1:11" s="509" customFormat="1">
      <c r="A4342" s="508" t="s">
        <v>572</v>
      </c>
      <c r="B4342" s="509" t="s">
        <v>347</v>
      </c>
      <c r="C4342" s="509">
        <v>25</v>
      </c>
      <c r="D4342" s="509">
        <v>0</v>
      </c>
      <c r="E4342" s="509">
        <v>0</v>
      </c>
      <c r="F4342" s="509">
        <v>0</v>
      </c>
      <c r="G4342" s="509">
        <v>0</v>
      </c>
      <c r="H4342" s="509">
        <v>0</v>
      </c>
      <c r="I4342" s="509">
        <v>0</v>
      </c>
    </row>
    <row r="4343" spans="1:11" s="509" customFormat="1">
      <c r="A4343" s="508" t="s">
        <v>572</v>
      </c>
      <c r="B4343" s="509" t="s">
        <v>347</v>
      </c>
      <c r="C4343" s="509">
        <v>26</v>
      </c>
      <c r="D4343" s="509">
        <v>0</v>
      </c>
      <c r="E4343" s="509">
        <v>0</v>
      </c>
      <c r="F4343" s="509">
        <v>0</v>
      </c>
      <c r="G4343" s="509">
        <v>0</v>
      </c>
      <c r="H4343" s="509">
        <v>0</v>
      </c>
      <c r="I4343" s="509">
        <v>0</v>
      </c>
      <c r="K4343" s="509">
        <v>0</v>
      </c>
    </row>
    <row r="4344" spans="1:11" s="509" customFormat="1">
      <c r="A4344" s="508" t="s">
        <v>572</v>
      </c>
      <c r="B4344" s="509" t="s">
        <v>347</v>
      </c>
      <c r="C4344" s="509">
        <v>27</v>
      </c>
      <c r="D4344" s="509">
        <v>0</v>
      </c>
      <c r="E4344" s="509">
        <v>0</v>
      </c>
      <c r="F4344" s="509">
        <v>0</v>
      </c>
      <c r="G4344" s="509">
        <v>1</v>
      </c>
      <c r="H4344" s="509">
        <v>0</v>
      </c>
      <c r="I4344" s="509">
        <v>0</v>
      </c>
      <c r="K4344" s="509">
        <v>1</v>
      </c>
    </row>
    <row r="4345" spans="1:11" s="509" customFormat="1">
      <c r="A4345" s="508" t="s">
        <v>572</v>
      </c>
      <c r="B4345" s="509" t="s">
        <v>347</v>
      </c>
      <c r="C4345" s="509">
        <v>28</v>
      </c>
      <c r="D4345" s="509">
        <v>0</v>
      </c>
      <c r="E4345" s="509">
        <v>0</v>
      </c>
      <c r="F4345" s="509">
        <v>0</v>
      </c>
      <c r="G4345" s="509">
        <v>0</v>
      </c>
      <c r="H4345" s="509">
        <v>0</v>
      </c>
      <c r="I4345" s="509">
        <v>0</v>
      </c>
      <c r="K4345" s="509">
        <v>0</v>
      </c>
    </row>
    <row r="4346" spans="1:11" s="509" customFormat="1">
      <c r="A4346" s="508" t="s">
        <v>572</v>
      </c>
      <c r="B4346" s="509" t="s">
        <v>347</v>
      </c>
      <c r="C4346" s="509">
        <v>29</v>
      </c>
      <c r="D4346" s="509">
        <v>0</v>
      </c>
      <c r="E4346" s="509">
        <v>0</v>
      </c>
      <c r="F4346" s="509">
        <v>0</v>
      </c>
      <c r="G4346" s="509">
        <v>0</v>
      </c>
      <c r="H4346" s="509">
        <v>0</v>
      </c>
      <c r="I4346" s="509">
        <v>0</v>
      </c>
      <c r="K4346" s="509">
        <v>0</v>
      </c>
    </row>
    <row r="4347" spans="1:11" s="509" customFormat="1">
      <c r="A4347" s="508" t="s">
        <v>572</v>
      </c>
      <c r="B4347" s="509" t="s">
        <v>347</v>
      </c>
      <c r="C4347" s="509">
        <v>30</v>
      </c>
      <c r="D4347" s="509">
        <v>0</v>
      </c>
      <c r="E4347" s="509">
        <v>0</v>
      </c>
      <c r="F4347" s="509">
        <v>0</v>
      </c>
      <c r="G4347" s="509">
        <v>0</v>
      </c>
      <c r="H4347" s="509">
        <v>0</v>
      </c>
      <c r="I4347" s="509">
        <v>0</v>
      </c>
      <c r="K4347" s="509">
        <v>0</v>
      </c>
    </row>
    <row r="4348" spans="1:11" s="509" customFormat="1">
      <c r="A4348" s="508" t="s">
        <v>572</v>
      </c>
      <c r="B4348" s="509" t="s">
        <v>347</v>
      </c>
      <c r="C4348" s="509">
        <v>31</v>
      </c>
      <c r="D4348" s="509">
        <v>0</v>
      </c>
      <c r="E4348" s="509">
        <v>0</v>
      </c>
      <c r="F4348" s="509">
        <v>0</v>
      </c>
      <c r="G4348" s="509">
        <v>0</v>
      </c>
      <c r="H4348" s="509">
        <v>0</v>
      </c>
      <c r="I4348" s="509">
        <v>0</v>
      </c>
      <c r="K4348" s="509">
        <v>0</v>
      </c>
    </row>
    <row r="4349" spans="1:11" s="509" customFormat="1">
      <c r="A4349" s="508" t="s">
        <v>572</v>
      </c>
      <c r="B4349" s="509" t="s">
        <v>347</v>
      </c>
      <c r="C4349" s="509">
        <v>32</v>
      </c>
      <c r="D4349" s="509">
        <v>0</v>
      </c>
      <c r="E4349" s="509">
        <v>0</v>
      </c>
      <c r="F4349" s="509">
        <v>0</v>
      </c>
      <c r="G4349" s="509">
        <v>0</v>
      </c>
      <c r="H4349" s="509">
        <v>0</v>
      </c>
      <c r="I4349" s="509">
        <v>0</v>
      </c>
      <c r="K4349" s="509">
        <v>0</v>
      </c>
    </row>
    <row r="4350" spans="1:11" s="509" customFormat="1">
      <c r="A4350" s="508" t="s">
        <v>572</v>
      </c>
      <c r="B4350" s="509" t="s">
        <v>347</v>
      </c>
      <c r="C4350" s="509">
        <v>33</v>
      </c>
      <c r="D4350" s="509">
        <v>0</v>
      </c>
      <c r="E4350" s="509">
        <v>0</v>
      </c>
      <c r="F4350" s="509">
        <v>0</v>
      </c>
      <c r="G4350" s="509">
        <v>0</v>
      </c>
      <c r="H4350" s="509">
        <v>0</v>
      </c>
      <c r="I4350" s="509">
        <v>0</v>
      </c>
      <c r="K4350" s="509">
        <v>0</v>
      </c>
    </row>
    <row r="4351" spans="1:11" s="509" customFormat="1">
      <c r="A4351" s="508" t="s">
        <v>572</v>
      </c>
      <c r="B4351" s="509" t="s">
        <v>347</v>
      </c>
      <c r="C4351" s="509">
        <v>34</v>
      </c>
      <c r="D4351" s="509">
        <v>0</v>
      </c>
      <c r="E4351" s="509">
        <v>0</v>
      </c>
      <c r="F4351" s="509">
        <v>0</v>
      </c>
      <c r="G4351" s="509">
        <v>0</v>
      </c>
      <c r="H4351" s="509">
        <v>0</v>
      </c>
      <c r="I4351" s="509">
        <v>0</v>
      </c>
      <c r="K4351" s="509">
        <v>0</v>
      </c>
    </row>
    <row r="4352" spans="1:11" s="509" customFormat="1">
      <c r="A4352" s="508" t="s">
        <v>572</v>
      </c>
      <c r="B4352" s="509" t="s">
        <v>347</v>
      </c>
      <c r="C4352" s="509">
        <v>35</v>
      </c>
      <c r="D4352" s="509">
        <v>0</v>
      </c>
      <c r="E4352" s="509">
        <v>0</v>
      </c>
      <c r="F4352" s="509">
        <v>0</v>
      </c>
      <c r="G4352" s="509">
        <v>0</v>
      </c>
      <c r="H4352" s="509">
        <v>0</v>
      </c>
      <c r="I4352" s="509">
        <v>0</v>
      </c>
      <c r="K4352" s="509">
        <v>0</v>
      </c>
    </row>
    <row r="4353" spans="1:11" s="509" customFormat="1">
      <c r="A4353" s="508" t="s">
        <v>572</v>
      </c>
      <c r="B4353" s="509" t="s">
        <v>347</v>
      </c>
      <c r="C4353" s="509">
        <v>36</v>
      </c>
      <c r="D4353" s="509">
        <v>0</v>
      </c>
      <c r="E4353" s="509">
        <v>0</v>
      </c>
      <c r="F4353" s="509">
        <v>0</v>
      </c>
      <c r="G4353" s="509">
        <v>0</v>
      </c>
      <c r="H4353" s="509">
        <v>0</v>
      </c>
      <c r="I4353" s="509">
        <v>0</v>
      </c>
      <c r="K4353" s="509">
        <v>0</v>
      </c>
    </row>
    <row r="4354" spans="1:11" s="509" customFormat="1">
      <c r="A4354" s="508" t="s">
        <v>572</v>
      </c>
      <c r="B4354" s="509" t="s">
        <v>347</v>
      </c>
      <c r="C4354" s="509">
        <v>37</v>
      </c>
      <c r="D4354" s="509">
        <v>0</v>
      </c>
      <c r="E4354" s="509">
        <v>0</v>
      </c>
      <c r="F4354" s="509">
        <v>0</v>
      </c>
      <c r="G4354" s="509">
        <v>0</v>
      </c>
      <c r="H4354" s="509">
        <v>0</v>
      </c>
      <c r="I4354" s="509">
        <v>0</v>
      </c>
      <c r="K4354" s="509">
        <v>0</v>
      </c>
    </row>
    <row r="4355" spans="1:11" s="509" customFormat="1">
      <c r="A4355" s="508" t="s">
        <v>572</v>
      </c>
      <c r="B4355" s="509" t="s">
        <v>347</v>
      </c>
      <c r="C4355" s="509">
        <v>38</v>
      </c>
      <c r="D4355" s="509">
        <v>0</v>
      </c>
      <c r="E4355" s="509">
        <v>0</v>
      </c>
      <c r="F4355" s="509">
        <v>0</v>
      </c>
      <c r="G4355" s="509">
        <v>0</v>
      </c>
      <c r="H4355" s="509">
        <v>0</v>
      </c>
      <c r="I4355" s="509">
        <v>0</v>
      </c>
      <c r="K4355" s="509">
        <v>0</v>
      </c>
    </row>
    <row r="4356" spans="1:11" s="509" customFormat="1">
      <c r="A4356" s="508" t="s">
        <v>572</v>
      </c>
      <c r="B4356" s="509" t="s">
        <v>347</v>
      </c>
      <c r="C4356" s="509" t="s">
        <v>1030</v>
      </c>
      <c r="D4356" s="509">
        <v>0</v>
      </c>
      <c r="E4356" s="509">
        <v>0</v>
      </c>
      <c r="F4356" s="509">
        <v>0</v>
      </c>
      <c r="G4356" s="509">
        <v>0</v>
      </c>
      <c r="H4356" s="509">
        <v>0</v>
      </c>
      <c r="I4356" s="509">
        <v>0</v>
      </c>
      <c r="K4356" s="509">
        <v>0</v>
      </c>
    </row>
    <row r="4357" spans="1:11" s="509" customFormat="1">
      <c r="A4357" s="508" t="s">
        <v>572</v>
      </c>
      <c r="B4357" s="509" t="s">
        <v>347</v>
      </c>
      <c r="C4357" s="509">
        <v>39</v>
      </c>
      <c r="D4357" s="509">
        <v>0</v>
      </c>
      <c r="E4357" s="509">
        <v>0</v>
      </c>
      <c r="F4357" s="509">
        <v>0</v>
      </c>
      <c r="G4357" s="509">
        <v>0</v>
      </c>
      <c r="H4357" s="509">
        <v>0</v>
      </c>
      <c r="I4357" s="509">
        <v>0</v>
      </c>
      <c r="K4357" s="509">
        <v>0</v>
      </c>
    </row>
    <row r="4358" spans="1:11" s="509" customFormat="1">
      <c r="A4358" s="508" t="s">
        <v>572</v>
      </c>
      <c r="B4358" s="509" t="s">
        <v>347</v>
      </c>
      <c r="C4358" s="509">
        <v>40</v>
      </c>
      <c r="D4358" s="509">
        <v>0</v>
      </c>
      <c r="E4358" s="509">
        <v>0</v>
      </c>
      <c r="F4358" s="509">
        <v>0</v>
      </c>
      <c r="G4358" s="509">
        <v>0</v>
      </c>
      <c r="H4358" s="509">
        <v>0</v>
      </c>
      <c r="I4358" s="509">
        <v>0</v>
      </c>
      <c r="K4358" s="509">
        <v>0</v>
      </c>
    </row>
    <row r="4359" spans="1:11" s="509" customFormat="1">
      <c r="A4359" s="508" t="s">
        <v>572</v>
      </c>
      <c r="B4359" s="509" t="s">
        <v>347</v>
      </c>
      <c r="C4359" s="509">
        <v>41</v>
      </c>
      <c r="D4359" s="509">
        <v>0</v>
      </c>
      <c r="E4359" s="509">
        <v>0</v>
      </c>
      <c r="F4359" s="509">
        <v>0</v>
      </c>
      <c r="G4359" s="509">
        <v>0</v>
      </c>
      <c r="H4359" s="509">
        <v>0</v>
      </c>
      <c r="I4359" s="509">
        <v>0</v>
      </c>
      <c r="K4359" s="509">
        <v>0</v>
      </c>
    </row>
    <row r="4360" spans="1:11" s="509" customFormat="1">
      <c r="A4360" s="508" t="s">
        <v>572</v>
      </c>
      <c r="B4360" s="509" t="s">
        <v>347</v>
      </c>
      <c r="C4360" s="509">
        <v>42</v>
      </c>
      <c r="D4360" s="509">
        <v>0</v>
      </c>
      <c r="E4360" s="509">
        <v>0</v>
      </c>
      <c r="F4360" s="509">
        <v>0</v>
      </c>
      <c r="G4360" s="509">
        <v>0</v>
      </c>
      <c r="H4360" s="509">
        <v>0</v>
      </c>
      <c r="I4360" s="509">
        <v>0</v>
      </c>
      <c r="K4360" s="509">
        <v>0</v>
      </c>
    </row>
    <row r="4361" spans="1:11" s="509" customFormat="1">
      <c r="A4361" s="508" t="s">
        <v>572</v>
      </c>
      <c r="B4361" s="509" t="s">
        <v>347</v>
      </c>
      <c r="C4361" s="509">
        <v>43</v>
      </c>
      <c r="D4361" s="509">
        <v>0</v>
      </c>
      <c r="E4361" s="509">
        <v>0</v>
      </c>
      <c r="F4361" s="509">
        <v>0</v>
      </c>
      <c r="G4361" s="509">
        <v>0</v>
      </c>
      <c r="H4361" s="509">
        <v>0</v>
      </c>
      <c r="I4361" s="509">
        <v>0</v>
      </c>
      <c r="K4361" s="509">
        <v>0</v>
      </c>
    </row>
    <row r="4362" spans="1:11" s="509" customFormat="1">
      <c r="A4362" s="508" t="s">
        <v>572</v>
      </c>
      <c r="B4362" s="509" t="s">
        <v>347</v>
      </c>
      <c r="C4362" s="509">
        <v>44</v>
      </c>
      <c r="D4362" s="509">
        <v>0</v>
      </c>
      <c r="E4362" s="509">
        <v>0</v>
      </c>
      <c r="F4362" s="509">
        <v>0</v>
      </c>
      <c r="G4362" s="509">
        <v>0</v>
      </c>
      <c r="H4362" s="509">
        <v>0</v>
      </c>
      <c r="I4362" s="509">
        <v>0</v>
      </c>
      <c r="K4362" s="509">
        <v>0</v>
      </c>
    </row>
    <row r="4363" spans="1:11" s="509" customFormat="1">
      <c r="A4363" s="508" t="s">
        <v>572</v>
      </c>
      <c r="B4363" s="509" t="s">
        <v>347</v>
      </c>
      <c r="C4363" s="509">
        <v>45</v>
      </c>
      <c r="D4363" s="509">
        <v>0</v>
      </c>
      <c r="E4363" s="509">
        <v>0</v>
      </c>
      <c r="F4363" s="509">
        <v>0</v>
      </c>
      <c r="G4363" s="509">
        <v>0</v>
      </c>
      <c r="H4363" s="509">
        <v>0</v>
      </c>
      <c r="I4363" s="509">
        <v>0</v>
      </c>
      <c r="K4363" s="509">
        <v>0</v>
      </c>
    </row>
    <row r="4364" spans="1:11" s="509" customFormat="1">
      <c r="A4364" s="508" t="s">
        <v>572</v>
      </c>
      <c r="B4364" s="509" t="s">
        <v>347</v>
      </c>
      <c r="C4364" s="509">
        <v>46</v>
      </c>
      <c r="D4364" s="509">
        <v>0</v>
      </c>
      <c r="E4364" s="509">
        <v>0</v>
      </c>
      <c r="F4364" s="509">
        <v>0</v>
      </c>
      <c r="G4364" s="509">
        <v>0</v>
      </c>
      <c r="H4364" s="509">
        <v>0</v>
      </c>
      <c r="I4364" s="509">
        <v>0</v>
      </c>
      <c r="K4364" s="509">
        <v>0</v>
      </c>
    </row>
    <row r="4365" spans="1:11" s="509" customFormat="1">
      <c r="A4365" s="508" t="s">
        <v>572</v>
      </c>
      <c r="B4365" s="509" t="s">
        <v>347</v>
      </c>
      <c r="C4365" s="509">
        <v>47</v>
      </c>
      <c r="D4365" s="509">
        <v>0</v>
      </c>
      <c r="E4365" s="509">
        <v>0</v>
      </c>
      <c r="F4365" s="509">
        <v>0</v>
      </c>
      <c r="G4365" s="509">
        <v>0</v>
      </c>
      <c r="H4365" s="509">
        <v>0</v>
      </c>
      <c r="I4365" s="509">
        <v>0</v>
      </c>
      <c r="K4365" s="509">
        <v>0</v>
      </c>
    </row>
    <row r="4366" spans="1:11" s="509" customFormat="1">
      <c r="A4366" s="508" t="s">
        <v>572</v>
      </c>
      <c r="B4366" s="509" t="s">
        <v>347</v>
      </c>
      <c r="C4366" s="509">
        <v>48</v>
      </c>
      <c r="D4366" s="509">
        <v>0</v>
      </c>
      <c r="E4366" s="509">
        <v>0</v>
      </c>
      <c r="F4366" s="509">
        <v>0</v>
      </c>
      <c r="G4366" s="509">
        <v>0</v>
      </c>
      <c r="H4366" s="509">
        <v>0</v>
      </c>
      <c r="I4366" s="509">
        <v>0</v>
      </c>
      <c r="K4366" s="509">
        <v>0</v>
      </c>
    </row>
    <row r="4367" spans="1:11" s="509" customFormat="1">
      <c r="A4367" s="508" t="s">
        <v>572</v>
      </c>
      <c r="B4367" s="509" t="s">
        <v>347</v>
      </c>
      <c r="C4367" s="509">
        <v>49</v>
      </c>
      <c r="D4367" s="509">
        <v>0</v>
      </c>
      <c r="E4367" s="509">
        <v>0</v>
      </c>
      <c r="F4367" s="509">
        <v>0</v>
      </c>
      <c r="G4367" s="509">
        <v>0</v>
      </c>
      <c r="H4367" s="509">
        <v>0</v>
      </c>
      <c r="I4367" s="509">
        <v>0</v>
      </c>
      <c r="K4367" s="509">
        <v>0</v>
      </c>
    </row>
    <row r="4368" spans="1:11" s="509" customFormat="1">
      <c r="A4368" s="508" t="s">
        <v>572</v>
      </c>
      <c r="B4368" s="509" t="s">
        <v>347</v>
      </c>
      <c r="C4368" s="509">
        <v>50</v>
      </c>
      <c r="D4368" s="509">
        <v>0</v>
      </c>
      <c r="E4368" s="509">
        <v>0</v>
      </c>
      <c r="F4368" s="509">
        <v>0</v>
      </c>
      <c r="G4368" s="509">
        <v>0</v>
      </c>
      <c r="H4368" s="509">
        <v>0</v>
      </c>
      <c r="I4368" s="509">
        <v>0</v>
      </c>
      <c r="K4368" s="509">
        <v>0</v>
      </c>
    </row>
    <row r="4369" spans="1:11" s="509" customFormat="1">
      <c r="A4369" s="508" t="s">
        <v>572</v>
      </c>
      <c r="B4369" s="509" t="s">
        <v>347</v>
      </c>
      <c r="C4369" s="509">
        <v>51</v>
      </c>
      <c r="D4369" s="509">
        <v>0</v>
      </c>
      <c r="E4369" s="509">
        <v>0</v>
      </c>
      <c r="F4369" s="509">
        <v>0</v>
      </c>
      <c r="G4369" s="509">
        <v>0</v>
      </c>
      <c r="H4369" s="509">
        <v>0</v>
      </c>
      <c r="I4369" s="509">
        <v>0</v>
      </c>
      <c r="K4369" s="509">
        <v>0</v>
      </c>
    </row>
    <row r="4370" spans="1:11" s="509" customFormat="1">
      <c r="A4370" s="508" t="s">
        <v>572</v>
      </c>
      <c r="B4370" s="509" t="s">
        <v>347</v>
      </c>
      <c r="C4370" s="509" t="s">
        <v>1031</v>
      </c>
      <c r="D4370" s="509">
        <v>0</v>
      </c>
      <c r="E4370" s="509">
        <v>0</v>
      </c>
      <c r="F4370" s="509">
        <v>0</v>
      </c>
      <c r="G4370" s="509">
        <v>0</v>
      </c>
      <c r="H4370" s="509">
        <v>0</v>
      </c>
      <c r="I4370" s="509">
        <v>0</v>
      </c>
      <c r="K4370" s="509">
        <v>0</v>
      </c>
    </row>
    <row r="4371" spans="1:11" s="509" customFormat="1">
      <c r="A4371" s="508" t="s">
        <v>572</v>
      </c>
      <c r="B4371" s="509" t="s">
        <v>347</v>
      </c>
      <c r="C4371" s="509" t="s">
        <v>1032</v>
      </c>
      <c r="D4371" s="509">
        <v>0</v>
      </c>
      <c r="E4371" s="509">
        <v>0</v>
      </c>
      <c r="F4371" s="509">
        <v>0</v>
      </c>
      <c r="G4371" s="509">
        <v>0</v>
      </c>
      <c r="H4371" s="509">
        <v>0</v>
      </c>
      <c r="I4371" s="509">
        <v>0</v>
      </c>
      <c r="K4371" s="509">
        <v>0</v>
      </c>
    </row>
    <row r="4372" spans="1:11" s="509" customFormat="1">
      <c r="A4372" s="508" t="s">
        <v>572</v>
      </c>
      <c r="B4372" s="509" t="s">
        <v>347</v>
      </c>
      <c r="C4372" s="509">
        <v>52</v>
      </c>
      <c r="D4372" s="509">
        <v>0</v>
      </c>
      <c r="E4372" s="509">
        <v>0</v>
      </c>
      <c r="F4372" s="509">
        <v>0</v>
      </c>
      <c r="G4372" s="509">
        <v>0</v>
      </c>
      <c r="H4372" s="509">
        <v>0</v>
      </c>
      <c r="I4372" s="509">
        <v>0</v>
      </c>
      <c r="K4372" s="509">
        <v>0</v>
      </c>
    </row>
    <row r="4373" spans="1:11" s="509" customFormat="1">
      <c r="A4373" s="508" t="s">
        <v>572</v>
      </c>
      <c r="B4373" s="509" t="s">
        <v>347</v>
      </c>
      <c r="C4373" s="509">
        <v>53</v>
      </c>
      <c r="D4373" s="509">
        <v>0</v>
      </c>
      <c r="E4373" s="509">
        <v>0</v>
      </c>
      <c r="F4373" s="509">
        <v>0</v>
      </c>
      <c r="G4373" s="509">
        <v>1</v>
      </c>
      <c r="H4373" s="509">
        <v>0</v>
      </c>
      <c r="I4373" s="509">
        <v>0</v>
      </c>
      <c r="K4373" s="509">
        <v>1</v>
      </c>
    </row>
    <row r="4374" spans="1:11" s="509" customFormat="1">
      <c r="A4374" s="508" t="s">
        <v>572</v>
      </c>
      <c r="B4374" s="509" t="s">
        <v>347</v>
      </c>
      <c r="C4374" s="509">
        <v>54</v>
      </c>
      <c r="D4374" s="509">
        <v>0</v>
      </c>
      <c r="E4374" s="509">
        <v>0</v>
      </c>
      <c r="F4374" s="509">
        <v>0</v>
      </c>
      <c r="G4374" s="509">
        <v>0</v>
      </c>
      <c r="H4374" s="509">
        <v>0</v>
      </c>
      <c r="I4374" s="509">
        <v>0</v>
      </c>
      <c r="K4374" s="509">
        <v>0</v>
      </c>
    </row>
    <row r="4375" spans="1:11" s="509" customFormat="1">
      <c r="A4375" s="508" t="s">
        <v>572</v>
      </c>
      <c r="B4375" s="509" t="s">
        <v>347</v>
      </c>
      <c r="C4375" s="509">
        <v>55</v>
      </c>
      <c r="D4375" s="509">
        <v>0</v>
      </c>
      <c r="E4375" s="509">
        <v>0</v>
      </c>
      <c r="F4375" s="509">
        <v>0</v>
      </c>
      <c r="G4375" s="509">
        <v>4</v>
      </c>
      <c r="H4375" s="509">
        <v>0</v>
      </c>
      <c r="I4375" s="509">
        <v>0</v>
      </c>
      <c r="K4375" s="509">
        <v>4</v>
      </c>
    </row>
    <row r="4376" spans="1:11" s="509" customFormat="1">
      <c r="A4376" s="508" t="s">
        <v>572</v>
      </c>
      <c r="B4376" s="509" t="s">
        <v>347</v>
      </c>
      <c r="C4376" s="509">
        <v>56</v>
      </c>
      <c r="D4376" s="509">
        <v>0</v>
      </c>
      <c r="E4376" s="509">
        <v>0</v>
      </c>
      <c r="F4376" s="509">
        <v>0</v>
      </c>
      <c r="G4376" s="509">
        <v>0</v>
      </c>
      <c r="H4376" s="509">
        <v>0</v>
      </c>
      <c r="I4376" s="509">
        <v>0</v>
      </c>
      <c r="K4376" s="509">
        <v>0</v>
      </c>
    </row>
    <row r="4377" spans="1:11" s="509" customFormat="1">
      <c r="A4377" s="508" t="s">
        <v>572</v>
      </c>
      <c r="B4377" s="509" t="s">
        <v>347</v>
      </c>
      <c r="C4377" s="509">
        <v>57</v>
      </c>
      <c r="D4377" s="509">
        <v>0</v>
      </c>
      <c r="E4377" s="509">
        <v>0</v>
      </c>
      <c r="F4377" s="509">
        <v>0</v>
      </c>
      <c r="G4377" s="509">
        <v>0</v>
      </c>
      <c r="H4377" s="509">
        <v>0</v>
      </c>
      <c r="I4377" s="509">
        <v>0</v>
      </c>
      <c r="K4377" s="509">
        <v>0</v>
      </c>
    </row>
    <row r="4378" spans="1:11" s="509" customFormat="1">
      <c r="A4378" s="508" t="s">
        <v>572</v>
      </c>
      <c r="B4378" s="509" t="s">
        <v>347</v>
      </c>
      <c r="C4378" s="509">
        <v>58</v>
      </c>
      <c r="D4378" s="509">
        <v>0</v>
      </c>
      <c r="E4378" s="509">
        <v>0</v>
      </c>
      <c r="F4378" s="509">
        <v>0</v>
      </c>
      <c r="G4378" s="509">
        <v>0</v>
      </c>
      <c r="H4378" s="509">
        <v>0</v>
      </c>
      <c r="I4378" s="509">
        <v>0</v>
      </c>
      <c r="K4378" s="509">
        <v>0</v>
      </c>
    </row>
    <row r="4379" spans="1:11" s="509" customFormat="1">
      <c r="A4379" s="508" t="s">
        <v>572</v>
      </c>
      <c r="B4379" s="509" t="s">
        <v>347</v>
      </c>
      <c r="C4379" s="509">
        <v>59</v>
      </c>
      <c r="D4379" s="509">
        <v>0</v>
      </c>
      <c r="E4379" s="509">
        <v>0</v>
      </c>
      <c r="F4379" s="509">
        <v>0</v>
      </c>
      <c r="G4379" s="509">
        <v>0</v>
      </c>
      <c r="H4379" s="509">
        <v>0</v>
      </c>
      <c r="I4379" s="509">
        <v>0</v>
      </c>
      <c r="K4379" s="509">
        <v>0</v>
      </c>
    </row>
    <row r="4380" spans="1:11" s="509" customFormat="1">
      <c r="A4380" s="508" t="s">
        <v>572</v>
      </c>
      <c r="B4380" s="509" t="s">
        <v>347</v>
      </c>
      <c r="C4380" s="509">
        <v>60</v>
      </c>
      <c r="D4380" s="509">
        <v>0</v>
      </c>
      <c r="E4380" s="509">
        <v>0</v>
      </c>
      <c r="F4380" s="509">
        <v>0</v>
      </c>
      <c r="G4380" s="509">
        <v>0</v>
      </c>
      <c r="H4380" s="509">
        <v>0</v>
      </c>
      <c r="I4380" s="509">
        <v>0</v>
      </c>
      <c r="K4380" s="509">
        <v>0</v>
      </c>
    </row>
    <row r="4381" spans="1:11" s="509" customFormat="1">
      <c r="A4381" s="508" t="s">
        <v>572</v>
      </c>
      <c r="B4381" s="509" t="s">
        <v>347</v>
      </c>
      <c r="C4381" s="509">
        <v>61</v>
      </c>
      <c r="D4381" s="509">
        <v>2</v>
      </c>
      <c r="E4381" s="509">
        <v>0</v>
      </c>
      <c r="F4381" s="509">
        <v>0</v>
      </c>
      <c r="G4381" s="509">
        <v>0</v>
      </c>
      <c r="H4381" s="509">
        <v>0</v>
      </c>
      <c r="I4381" s="509">
        <v>0</v>
      </c>
      <c r="K4381" s="509">
        <v>2</v>
      </c>
    </row>
    <row r="4382" spans="1:11" s="509" customFormat="1">
      <c r="A4382" s="508" t="s">
        <v>572</v>
      </c>
      <c r="B4382" s="509" t="s">
        <v>347</v>
      </c>
      <c r="C4382" s="509">
        <v>62</v>
      </c>
      <c r="D4382" s="509">
        <v>0</v>
      </c>
      <c r="E4382" s="509">
        <v>0</v>
      </c>
      <c r="F4382" s="509">
        <v>0</v>
      </c>
      <c r="G4382" s="509">
        <v>0</v>
      </c>
      <c r="H4382" s="509">
        <v>0</v>
      </c>
      <c r="I4382" s="509">
        <v>0</v>
      </c>
      <c r="K4382" s="509">
        <v>0</v>
      </c>
    </row>
    <row r="4383" spans="1:11" s="509" customFormat="1">
      <c r="A4383" s="508" t="s">
        <v>572</v>
      </c>
      <c r="B4383" s="509" t="s">
        <v>347</v>
      </c>
      <c r="C4383" s="509">
        <v>63</v>
      </c>
      <c r="D4383" s="509">
        <v>0</v>
      </c>
      <c r="E4383" s="509">
        <v>0</v>
      </c>
      <c r="F4383" s="509">
        <v>0</v>
      </c>
      <c r="G4383" s="509">
        <v>3</v>
      </c>
      <c r="H4383" s="509">
        <v>1</v>
      </c>
      <c r="I4383" s="509">
        <v>0</v>
      </c>
      <c r="K4383" s="509">
        <v>3</v>
      </c>
    </row>
    <row r="4384" spans="1:11" s="509" customFormat="1">
      <c r="A4384" s="508" t="s">
        <v>572</v>
      </c>
      <c r="B4384" s="509" t="s">
        <v>347</v>
      </c>
      <c r="C4384" s="509" t="s">
        <v>1033</v>
      </c>
      <c r="D4384" s="509">
        <v>0</v>
      </c>
      <c r="E4384" s="509">
        <v>0</v>
      </c>
      <c r="F4384" s="509">
        <v>0</v>
      </c>
      <c r="G4384" s="509">
        <v>0</v>
      </c>
      <c r="H4384" s="509">
        <v>0</v>
      </c>
      <c r="I4384" s="509">
        <v>0</v>
      </c>
      <c r="K4384" s="509">
        <v>0</v>
      </c>
    </row>
    <row r="4385" spans="1:11" s="509" customFormat="1">
      <c r="A4385" s="508" t="s">
        <v>572</v>
      </c>
      <c r="B4385" s="509" t="s">
        <v>347</v>
      </c>
      <c r="C4385" s="509" t="s">
        <v>1034</v>
      </c>
      <c r="D4385" s="509">
        <v>0</v>
      </c>
      <c r="E4385" s="509">
        <v>0</v>
      </c>
      <c r="F4385" s="509">
        <v>0</v>
      </c>
      <c r="G4385" s="509">
        <v>0</v>
      </c>
      <c r="H4385" s="509">
        <v>0</v>
      </c>
      <c r="I4385" s="509">
        <v>0</v>
      </c>
      <c r="K4385" s="509">
        <v>0</v>
      </c>
    </row>
    <row r="4386" spans="1:11" s="509" customFormat="1">
      <c r="A4386" s="508" t="s">
        <v>572</v>
      </c>
      <c r="B4386" s="509" t="s">
        <v>347</v>
      </c>
      <c r="C4386" s="509">
        <v>64</v>
      </c>
      <c r="D4386" s="509">
        <v>0</v>
      </c>
      <c r="E4386" s="509">
        <v>0</v>
      </c>
      <c r="F4386" s="509">
        <v>0</v>
      </c>
      <c r="G4386" s="509">
        <v>0</v>
      </c>
      <c r="H4386" s="509">
        <v>0</v>
      </c>
      <c r="I4386" s="509">
        <v>0</v>
      </c>
      <c r="K4386" s="509">
        <v>0</v>
      </c>
    </row>
    <row r="4387" spans="1:11" s="509" customFormat="1">
      <c r="A4387" s="508" t="s">
        <v>572</v>
      </c>
      <c r="B4387" s="509" t="s">
        <v>347</v>
      </c>
      <c r="C4387" s="509" t="s">
        <v>1035</v>
      </c>
      <c r="D4387" s="509">
        <v>0</v>
      </c>
      <c r="E4387" s="509">
        <v>0</v>
      </c>
      <c r="F4387" s="509">
        <v>0</v>
      </c>
      <c r="G4387" s="509">
        <v>0</v>
      </c>
      <c r="H4387" s="509">
        <v>0</v>
      </c>
      <c r="I4387" s="509">
        <v>0</v>
      </c>
      <c r="K4387" s="509">
        <v>0</v>
      </c>
    </row>
    <row r="4388" spans="1:11" s="509" customFormat="1">
      <c r="A4388" s="508" t="s">
        <v>572</v>
      </c>
      <c r="B4388" s="509" t="s">
        <v>347</v>
      </c>
      <c r="C4388" s="509">
        <v>65</v>
      </c>
      <c r="D4388" s="509">
        <v>1</v>
      </c>
      <c r="E4388" s="509">
        <v>1</v>
      </c>
      <c r="F4388" s="509">
        <v>0</v>
      </c>
      <c r="G4388" s="509">
        <v>3</v>
      </c>
      <c r="H4388" s="509">
        <v>0</v>
      </c>
      <c r="I4388" s="509">
        <v>0</v>
      </c>
      <c r="K4388" s="509">
        <v>4</v>
      </c>
    </row>
    <row r="4389" spans="1:11" s="509" customFormat="1">
      <c r="A4389" s="508" t="s">
        <v>572</v>
      </c>
      <c r="B4389" s="509" t="s">
        <v>347</v>
      </c>
      <c r="C4389" s="509">
        <v>66</v>
      </c>
      <c r="D4389" s="509">
        <v>0</v>
      </c>
      <c r="E4389" s="509">
        <v>0</v>
      </c>
      <c r="F4389" s="509">
        <v>0</v>
      </c>
      <c r="G4389" s="509">
        <v>2</v>
      </c>
      <c r="H4389" s="509">
        <v>2</v>
      </c>
      <c r="I4389" s="509">
        <v>0</v>
      </c>
      <c r="K4389" s="509">
        <v>2</v>
      </c>
    </row>
    <row r="4390" spans="1:11" s="509" customFormat="1">
      <c r="A4390" s="508" t="s">
        <v>572</v>
      </c>
      <c r="B4390" s="509" t="s">
        <v>347</v>
      </c>
      <c r="C4390" s="509" t="s">
        <v>1036</v>
      </c>
      <c r="D4390" s="509">
        <v>0</v>
      </c>
      <c r="E4390" s="509">
        <v>0</v>
      </c>
      <c r="F4390" s="509">
        <v>0</v>
      </c>
      <c r="G4390" s="509">
        <v>0</v>
      </c>
      <c r="H4390" s="509">
        <v>0</v>
      </c>
      <c r="I4390" s="509">
        <v>0</v>
      </c>
      <c r="K4390" s="509">
        <v>0</v>
      </c>
    </row>
    <row r="4391" spans="1:11" s="509" customFormat="1">
      <c r="A4391" s="508" t="s">
        <v>572</v>
      </c>
      <c r="B4391" s="509" t="s">
        <v>347</v>
      </c>
      <c r="C4391" s="509" t="s">
        <v>1037</v>
      </c>
      <c r="D4391" s="509">
        <v>0</v>
      </c>
      <c r="E4391" s="509">
        <v>0</v>
      </c>
      <c r="F4391" s="509">
        <v>0</v>
      </c>
      <c r="G4391" s="509">
        <v>9</v>
      </c>
      <c r="H4391" s="509">
        <v>0</v>
      </c>
      <c r="I4391" s="509">
        <v>0</v>
      </c>
      <c r="K4391" s="509">
        <v>9</v>
      </c>
    </row>
    <row r="4392" spans="1:11" s="509" customFormat="1">
      <c r="A4392" s="508" t="s">
        <v>572</v>
      </c>
      <c r="B4392" s="509" t="s">
        <v>347</v>
      </c>
      <c r="C4392" s="509" t="s">
        <v>1038</v>
      </c>
      <c r="D4392" s="509">
        <v>0</v>
      </c>
      <c r="E4392" s="509">
        <v>0</v>
      </c>
      <c r="F4392" s="509">
        <v>0</v>
      </c>
      <c r="G4392" s="509">
        <v>0</v>
      </c>
      <c r="H4392" s="509">
        <v>0</v>
      </c>
      <c r="I4392" s="509">
        <v>0</v>
      </c>
      <c r="K4392" s="509">
        <v>0</v>
      </c>
    </row>
    <row r="4393" spans="1:11" s="509" customFormat="1">
      <c r="A4393" s="508" t="s">
        <v>572</v>
      </c>
      <c r="B4393" s="509" t="s">
        <v>347</v>
      </c>
      <c r="C4393" s="509" t="s">
        <v>1039</v>
      </c>
      <c r="D4393" s="509">
        <v>0</v>
      </c>
      <c r="E4393" s="509">
        <v>0</v>
      </c>
      <c r="F4393" s="509">
        <v>0</v>
      </c>
      <c r="G4393" s="509">
        <v>8</v>
      </c>
      <c r="H4393" s="509">
        <v>0</v>
      </c>
      <c r="I4393" s="509">
        <v>0</v>
      </c>
      <c r="K4393" s="509">
        <v>8</v>
      </c>
    </row>
    <row r="4394" spans="1:11" s="509" customFormat="1">
      <c r="A4394" s="508" t="s">
        <v>572</v>
      </c>
      <c r="B4394" s="509" t="s">
        <v>347</v>
      </c>
      <c r="C4394" s="509" t="s">
        <v>1040</v>
      </c>
      <c r="D4394" s="509">
        <v>0</v>
      </c>
      <c r="E4394" s="509">
        <v>0</v>
      </c>
      <c r="F4394" s="509">
        <v>0</v>
      </c>
      <c r="G4394" s="509">
        <v>4</v>
      </c>
      <c r="H4394" s="509">
        <v>0</v>
      </c>
      <c r="I4394" s="509">
        <v>0</v>
      </c>
      <c r="K4394" s="509">
        <v>4</v>
      </c>
    </row>
    <row r="4395" spans="1:11" s="509" customFormat="1">
      <c r="A4395" s="508" t="s">
        <v>572</v>
      </c>
      <c r="B4395" s="509" t="s">
        <v>347</v>
      </c>
      <c r="C4395" s="509" t="s">
        <v>1041</v>
      </c>
      <c r="D4395" s="509">
        <v>0</v>
      </c>
      <c r="E4395" s="509">
        <v>0</v>
      </c>
      <c r="F4395" s="509">
        <v>0</v>
      </c>
      <c r="G4395" s="509">
        <v>0</v>
      </c>
      <c r="H4395" s="509">
        <v>0</v>
      </c>
      <c r="I4395" s="509">
        <v>0</v>
      </c>
      <c r="K4395" s="509">
        <v>0</v>
      </c>
    </row>
    <row r="4396" spans="1:11" s="509" customFormat="1">
      <c r="A4396" s="508" t="s">
        <v>572</v>
      </c>
      <c r="B4396" s="509" t="s">
        <v>347</v>
      </c>
      <c r="C4396" s="509" t="s">
        <v>1042</v>
      </c>
      <c r="D4396" s="509">
        <v>0</v>
      </c>
      <c r="E4396" s="509">
        <v>0</v>
      </c>
      <c r="F4396" s="509">
        <v>0</v>
      </c>
      <c r="G4396" s="509">
        <v>0</v>
      </c>
      <c r="H4396" s="509">
        <v>0</v>
      </c>
      <c r="I4396" s="509">
        <v>0</v>
      </c>
      <c r="K4396" s="509">
        <v>0</v>
      </c>
    </row>
    <row r="4397" spans="1:11" s="509" customFormat="1">
      <c r="A4397" s="508" t="s">
        <v>572</v>
      </c>
      <c r="B4397" s="509" t="s">
        <v>347</v>
      </c>
      <c r="C4397" s="509">
        <v>67</v>
      </c>
      <c r="D4397" s="509">
        <v>1</v>
      </c>
      <c r="E4397" s="509">
        <v>0</v>
      </c>
      <c r="F4397" s="509">
        <v>0</v>
      </c>
      <c r="G4397" s="509">
        <v>42</v>
      </c>
      <c r="H4397" s="509">
        <v>2</v>
      </c>
      <c r="I4397" s="509">
        <v>0</v>
      </c>
      <c r="K4397" s="509">
        <v>43</v>
      </c>
    </row>
    <row r="4398" spans="1:11" s="509" customFormat="1">
      <c r="A4398" s="508" t="s">
        <v>572</v>
      </c>
      <c r="B4398" s="509" t="s">
        <v>347</v>
      </c>
      <c r="C4398" s="509">
        <v>68</v>
      </c>
      <c r="D4398" s="509">
        <v>0</v>
      </c>
      <c r="E4398" s="509">
        <v>0</v>
      </c>
      <c r="F4398" s="509">
        <v>0</v>
      </c>
      <c r="G4398" s="509">
        <v>2</v>
      </c>
      <c r="H4398" s="509">
        <v>0</v>
      </c>
      <c r="I4398" s="509">
        <v>0</v>
      </c>
      <c r="K4398" s="509">
        <v>2</v>
      </c>
    </row>
    <row r="4399" spans="1:11" s="509" customFormat="1">
      <c r="A4399" s="508" t="s">
        <v>572</v>
      </c>
      <c r="B4399" s="509" t="s">
        <v>347</v>
      </c>
      <c r="C4399" s="509" t="s">
        <v>1043</v>
      </c>
      <c r="D4399" s="509">
        <v>2</v>
      </c>
      <c r="E4399" s="509">
        <v>0</v>
      </c>
      <c r="F4399" s="509">
        <v>0</v>
      </c>
      <c r="G4399" s="509">
        <v>3</v>
      </c>
      <c r="H4399" s="509">
        <v>1</v>
      </c>
      <c r="I4399" s="509">
        <v>0</v>
      </c>
      <c r="K4399" s="509">
        <v>5</v>
      </c>
    </row>
    <row r="4400" spans="1:11" s="509" customFormat="1">
      <c r="A4400" s="508" t="s">
        <v>572</v>
      </c>
      <c r="B4400" s="509" t="s">
        <v>347</v>
      </c>
      <c r="C4400" s="509">
        <v>69</v>
      </c>
      <c r="D4400" s="509">
        <v>0</v>
      </c>
      <c r="E4400" s="509">
        <v>0</v>
      </c>
      <c r="F4400" s="509">
        <v>0</v>
      </c>
      <c r="G4400" s="509">
        <v>0</v>
      </c>
      <c r="H4400" s="509">
        <v>0</v>
      </c>
      <c r="I4400" s="509">
        <v>0</v>
      </c>
      <c r="K4400" s="509">
        <v>0</v>
      </c>
    </row>
    <row r="4401" spans="1:11" s="509" customFormat="1">
      <c r="A4401" s="508" t="s">
        <v>572</v>
      </c>
      <c r="B4401" s="509" t="s">
        <v>347</v>
      </c>
      <c r="C4401" s="509" t="s">
        <v>1044</v>
      </c>
      <c r="D4401" s="509">
        <v>0</v>
      </c>
      <c r="E4401" s="509">
        <v>0</v>
      </c>
      <c r="F4401" s="509">
        <v>0</v>
      </c>
      <c r="G4401" s="509">
        <v>1</v>
      </c>
      <c r="H4401" s="509">
        <v>0</v>
      </c>
      <c r="I4401" s="509">
        <v>0</v>
      </c>
      <c r="K4401" s="509">
        <v>1</v>
      </c>
    </row>
    <row r="4402" spans="1:11" s="509" customFormat="1">
      <c r="A4402" s="508" t="s">
        <v>572</v>
      </c>
      <c r="B4402" s="509" t="s">
        <v>347</v>
      </c>
      <c r="C4402" s="509" t="s">
        <v>1045</v>
      </c>
      <c r="D4402" s="509">
        <v>0</v>
      </c>
      <c r="E4402" s="509">
        <v>0</v>
      </c>
      <c r="F4402" s="509">
        <v>0</v>
      </c>
      <c r="G4402" s="509">
        <v>0</v>
      </c>
      <c r="H4402" s="509">
        <v>0</v>
      </c>
      <c r="I4402" s="509">
        <v>0</v>
      </c>
      <c r="K4402" s="509">
        <v>0</v>
      </c>
    </row>
    <row r="4403" spans="1:11" s="509" customFormat="1">
      <c r="A4403" s="508" t="s">
        <v>572</v>
      </c>
      <c r="B4403" s="509" t="s">
        <v>347</v>
      </c>
      <c r="C4403" s="509">
        <v>70</v>
      </c>
      <c r="D4403" s="509">
        <v>0</v>
      </c>
      <c r="E4403" s="509">
        <v>0</v>
      </c>
      <c r="F4403" s="509">
        <v>0</v>
      </c>
      <c r="G4403" s="509">
        <v>0</v>
      </c>
      <c r="H4403" s="509">
        <v>0</v>
      </c>
      <c r="I4403" s="509">
        <v>0</v>
      </c>
      <c r="K4403" s="509">
        <v>0</v>
      </c>
    </row>
    <row r="4404" spans="1:11" s="509" customFormat="1">
      <c r="A4404" s="508" t="s">
        <v>572</v>
      </c>
      <c r="B4404" s="509" t="s">
        <v>347</v>
      </c>
      <c r="C4404" s="509" t="s">
        <v>1046</v>
      </c>
      <c r="D4404" s="509">
        <v>0</v>
      </c>
      <c r="E4404" s="509">
        <v>0</v>
      </c>
      <c r="F4404" s="509">
        <v>0</v>
      </c>
      <c r="G4404" s="509">
        <v>1</v>
      </c>
      <c r="H4404" s="509">
        <v>0</v>
      </c>
      <c r="I4404" s="509">
        <v>0</v>
      </c>
      <c r="K4404" s="509">
        <v>1</v>
      </c>
    </row>
    <row r="4405" spans="1:11" s="509" customFormat="1">
      <c r="A4405" s="508" t="s">
        <v>572</v>
      </c>
      <c r="B4405" s="509" t="s">
        <v>347</v>
      </c>
      <c r="C4405" s="509">
        <v>71</v>
      </c>
      <c r="D4405" s="509">
        <v>0</v>
      </c>
      <c r="E4405" s="509">
        <v>0</v>
      </c>
      <c r="F4405" s="509">
        <v>0</v>
      </c>
      <c r="G4405" s="509">
        <v>61</v>
      </c>
      <c r="H4405" s="509">
        <v>0</v>
      </c>
      <c r="I4405" s="509">
        <v>0</v>
      </c>
      <c r="K4405" s="509">
        <v>61</v>
      </c>
    </row>
    <row r="4406" spans="1:11" s="509" customFormat="1">
      <c r="A4406" s="508" t="s">
        <v>572</v>
      </c>
      <c r="B4406" s="509" t="s">
        <v>347</v>
      </c>
      <c r="C4406" s="509" t="s">
        <v>1047</v>
      </c>
      <c r="D4406" s="509">
        <v>2</v>
      </c>
      <c r="E4406" s="509">
        <v>2</v>
      </c>
      <c r="F4406" s="509">
        <v>0</v>
      </c>
      <c r="G4406" s="509">
        <v>10</v>
      </c>
      <c r="H4406" s="509">
        <v>6</v>
      </c>
      <c r="I4406" s="509">
        <v>0</v>
      </c>
      <c r="K4406" s="509">
        <v>12</v>
      </c>
    </row>
    <row r="4407" spans="1:11" s="509" customFormat="1">
      <c r="A4407" s="508" t="s">
        <v>572</v>
      </c>
      <c r="B4407" s="509" t="s">
        <v>347</v>
      </c>
      <c r="C4407" s="509" t="s">
        <v>1048</v>
      </c>
      <c r="D4407" s="509">
        <v>1</v>
      </c>
      <c r="E4407" s="509">
        <v>1</v>
      </c>
      <c r="F4407" s="509">
        <v>0</v>
      </c>
      <c r="G4407" s="509">
        <v>1</v>
      </c>
      <c r="H4407" s="509">
        <v>0</v>
      </c>
      <c r="I4407" s="509">
        <v>0</v>
      </c>
      <c r="K4407" s="509">
        <v>2</v>
      </c>
    </row>
    <row r="4408" spans="1:11" s="509" customFormat="1">
      <c r="A4408" s="508" t="s">
        <v>572</v>
      </c>
      <c r="B4408" s="509" t="s">
        <v>347</v>
      </c>
      <c r="C4408" s="509" t="s">
        <v>1049</v>
      </c>
      <c r="D4408" s="509">
        <v>1</v>
      </c>
      <c r="E4408" s="509">
        <v>0</v>
      </c>
      <c r="F4408" s="509">
        <v>0</v>
      </c>
      <c r="G4408" s="509">
        <v>0</v>
      </c>
      <c r="H4408" s="509">
        <v>0</v>
      </c>
      <c r="I4408" s="509">
        <v>0</v>
      </c>
      <c r="K4408" s="509">
        <v>1</v>
      </c>
    </row>
    <row r="4409" spans="1:11" s="509" customFormat="1">
      <c r="A4409" s="508" t="s">
        <v>572</v>
      </c>
      <c r="B4409" s="509" t="s">
        <v>347</v>
      </c>
      <c r="C4409" s="509" t="s">
        <v>1050</v>
      </c>
      <c r="D4409" s="509">
        <v>0</v>
      </c>
      <c r="E4409" s="509">
        <v>0</v>
      </c>
      <c r="F4409" s="509">
        <v>0</v>
      </c>
      <c r="G4409" s="509">
        <v>2</v>
      </c>
      <c r="H4409" s="509">
        <v>2</v>
      </c>
      <c r="I4409" s="509">
        <v>0</v>
      </c>
      <c r="K4409" s="509">
        <v>2</v>
      </c>
    </row>
    <row r="4410" spans="1:11" s="509" customFormat="1">
      <c r="A4410" s="508" t="s">
        <v>572</v>
      </c>
      <c r="B4410" s="509" t="s">
        <v>347</v>
      </c>
      <c r="C4410" s="509" t="s">
        <v>1051</v>
      </c>
      <c r="D4410" s="509">
        <v>0</v>
      </c>
      <c r="E4410" s="509">
        <v>0</v>
      </c>
      <c r="F4410" s="509">
        <v>0</v>
      </c>
      <c r="G4410" s="509">
        <v>0</v>
      </c>
      <c r="H4410" s="509">
        <v>0</v>
      </c>
      <c r="I4410" s="509">
        <v>0</v>
      </c>
      <c r="K4410" s="509">
        <v>0</v>
      </c>
    </row>
    <row r="4411" spans="1:11" s="509" customFormat="1">
      <c r="A4411" s="508" t="s">
        <v>572</v>
      </c>
      <c r="B4411" s="509" t="s">
        <v>347</v>
      </c>
      <c r="C4411" s="509">
        <v>72</v>
      </c>
      <c r="D4411" s="509">
        <v>18</v>
      </c>
      <c r="E4411" s="509">
        <v>0</v>
      </c>
      <c r="F4411" s="509">
        <v>0</v>
      </c>
      <c r="G4411" s="509">
        <v>1</v>
      </c>
      <c r="H4411" s="509">
        <v>0</v>
      </c>
      <c r="I4411" s="509">
        <v>0</v>
      </c>
      <c r="K4411" s="509">
        <v>19</v>
      </c>
    </row>
    <row r="4412" spans="1:11" s="509" customFormat="1">
      <c r="A4412" s="508" t="s">
        <v>572</v>
      </c>
      <c r="B4412" s="509" t="s">
        <v>347</v>
      </c>
      <c r="C4412" s="509">
        <v>73</v>
      </c>
      <c r="D4412" s="509">
        <v>2</v>
      </c>
      <c r="E4412" s="509">
        <v>0</v>
      </c>
      <c r="F4412" s="509">
        <v>0</v>
      </c>
      <c r="G4412" s="509">
        <v>0</v>
      </c>
      <c r="H4412" s="509">
        <v>0</v>
      </c>
      <c r="I4412" s="509">
        <v>0</v>
      </c>
      <c r="K4412" s="509">
        <v>2</v>
      </c>
    </row>
    <row r="4413" spans="1:11" s="509" customFormat="1">
      <c r="A4413" s="508" t="s">
        <v>572</v>
      </c>
      <c r="B4413" s="509" t="s">
        <v>347</v>
      </c>
      <c r="C4413" s="509">
        <v>74</v>
      </c>
      <c r="D4413" s="509">
        <v>1</v>
      </c>
      <c r="E4413" s="509">
        <v>0</v>
      </c>
      <c r="F4413" s="509">
        <v>0</v>
      </c>
      <c r="G4413" s="509">
        <v>0</v>
      </c>
      <c r="H4413" s="509">
        <v>0</v>
      </c>
      <c r="I4413" s="509">
        <v>0</v>
      </c>
      <c r="K4413" s="509">
        <v>1</v>
      </c>
    </row>
    <row r="4414" spans="1:11" s="509" customFormat="1">
      <c r="A4414" s="508" t="s">
        <v>572</v>
      </c>
      <c r="B4414" s="509" t="s">
        <v>347</v>
      </c>
      <c r="C4414" s="509" t="s">
        <v>4570</v>
      </c>
      <c r="D4414" s="509">
        <v>16</v>
      </c>
      <c r="E4414" s="509">
        <v>0</v>
      </c>
      <c r="F4414" s="509">
        <v>0</v>
      </c>
      <c r="G4414" s="509">
        <v>42</v>
      </c>
      <c r="H4414" s="509">
        <v>0</v>
      </c>
      <c r="I4414" s="509">
        <v>0</v>
      </c>
      <c r="K4414" s="509">
        <v>58</v>
      </c>
    </row>
    <row r="4415" spans="1:11" s="509" customFormat="1">
      <c r="A4415" s="508" t="s">
        <v>572</v>
      </c>
      <c r="B4415" s="509" t="s">
        <v>347</v>
      </c>
      <c r="C4415" s="509" t="s">
        <v>4571</v>
      </c>
      <c r="D4415" s="509">
        <v>52</v>
      </c>
      <c r="E4415" s="509">
        <v>5</v>
      </c>
      <c r="F4415" s="509">
        <v>0</v>
      </c>
      <c r="G4415" s="509">
        <v>239</v>
      </c>
      <c r="H4415" s="509">
        <v>16</v>
      </c>
      <c r="I4415" s="509">
        <v>0</v>
      </c>
      <c r="J4415" s="509">
        <v>7</v>
      </c>
      <c r="K4415" s="509">
        <v>291</v>
      </c>
    </row>
    <row r="4416" spans="1:11" s="509" customFormat="1">
      <c r="A4416" s="508" t="s">
        <v>573</v>
      </c>
      <c r="B4416" s="509" t="s">
        <v>348</v>
      </c>
      <c r="C4416" s="509">
        <v>1</v>
      </c>
      <c r="K4416" s="509">
        <v>0</v>
      </c>
    </row>
    <row r="4417" spans="1:11" s="509" customFormat="1">
      <c r="A4417" s="508" t="s">
        <v>573</v>
      </c>
      <c r="B4417" s="509" t="s">
        <v>348</v>
      </c>
      <c r="C4417" s="509" t="s">
        <v>1023</v>
      </c>
      <c r="K4417" s="509">
        <v>0</v>
      </c>
    </row>
    <row r="4418" spans="1:11" s="509" customFormat="1">
      <c r="A4418" s="508" t="s">
        <v>573</v>
      </c>
      <c r="B4418" s="509" t="s">
        <v>348</v>
      </c>
      <c r="C4418" s="509">
        <v>2</v>
      </c>
      <c r="K4418" s="509">
        <v>0</v>
      </c>
    </row>
    <row r="4419" spans="1:11" s="509" customFormat="1">
      <c r="A4419" s="508" t="s">
        <v>573</v>
      </c>
      <c r="B4419" s="509" t="s">
        <v>348</v>
      </c>
      <c r="C4419" s="509">
        <v>3</v>
      </c>
      <c r="K4419" s="509">
        <v>0</v>
      </c>
    </row>
    <row r="4420" spans="1:11" s="509" customFormat="1">
      <c r="A4420" s="508" t="s">
        <v>573</v>
      </c>
      <c r="B4420" s="509" t="s">
        <v>348</v>
      </c>
      <c r="C4420" s="509">
        <v>4</v>
      </c>
      <c r="K4420" s="509">
        <v>0</v>
      </c>
    </row>
    <row r="4421" spans="1:11" s="509" customFormat="1">
      <c r="A4421" s="508" t="s">
        <v>573</v>
      </c>
      <c r="B4421" s="509" t="s">
        <v>348</v>
      </c>
      <c r="C4421" s="509">
        <v>5</v>
      </c>
      <c r="K4421" s="509">
        <v>0</v>
      </c>
    </row>
    <row r="4422" spans="1:11" s="509" customFormat="1">
      <c r="A4422" s="508" t="s">
        <v>573</v>
      </c>
      <c r="B4422" s="509" t="s">
        <v>348</v>
      </c>
      <c r="C4422" s="509">
        <v>6</v>
      </c>
      <c r="K4422" s="509">
        <v>0</v>
      </c>
    </row>
    <row r="4423" spans="1:11" s="509" customFormat="1">
      <c r="A4423" s="508" t="s">
        <v>573</v>
      </c>
      <c r="B4423" s="509" t="s">
        <v>348</v>
      </c>
      <c r="C4423" s="509">
        <v>7</v>
      </c>
      <c r="K4423" s="509">
        <v>0</v>
      </c>
    </row>
    <row r="4424" spans="1:11" s="509" customFormat="1">
      <c r="A4424" s="508" t="s">
        <v>573</v>
      </c>
      <c r="B4424" s="509" t="s">
        <v>348</v>
      </c>
      <c r="C4424" s="509">
        <v>8</v>
      </c>
      <c r="D4424" s="509">
        <v>1</v>
      </c>
      <c r="K4424" s="509">
        <v>1</v>
      </c>
    </row>
    <row r="4425" spans="1:11" s="509" customFormat="1">
      <c r="A4425" s="508" t="s">
        <v>573</v>
      </c>
      <c r="B4425" s="509" t="s">
        <v>348</v>
      </c>
      <c r="C4425" s="509">
        <v>9</v>
      </c>
      <c r="K4425" s="509">
        <v>0</v>
      </c>
    </row>
    <row r="4426" spans="1:11" s="509" customFormat="1">
      <c r="A4426" s="508" t="s">
        <v>573</v>
      </c>
      <c r="B4426" s="509" t="s">
        <v>348</v>
      </c>
      <c r="C4426" s="509">
        <v>10</v>
      </c>
      <c r="D4426" s="509">
        <v>2</v>
      </c>
      <c r="E4426" s="509">
        <v>1</v>
      </c>
      <c r="G4426" s="509">
        <v>2</v>
      </c>
      <c r="K4426" s="509">
        <v>4</v>
      </c>
    </row>
    <row r="4427" spans="1:11" s="509" customFormat="1">
      <c r="A4427" s="508" t="s">
        <v>573</v>
      </c>
      <c r="B4427" s="509" t="s">
        <v>348</v>
      </c>
      <c r="C4427" s="509">
        <v>11</v>
      </c>
      <c r="K4427" s="509">
        <v>0</v>
      </c>
    </row>
    <row r="4428" spans="1:11" s="509" customFormat="1">
      <c r="A4428" s="508" t="s">
        <v>573</v>
      </c>
      <c r="B4428" s="509" t="s">
        <v>348</v>
      </c>
      <c r="C4428" s="509">
        <v>12</v>
      </c>
      <c r="K4428" s="509">
        <v>0</v>
      </c>
    </row>
    <row r="4429" spans="1:11" s="509" customFormat="1">
      <c r="A4429" s="508" t="s">
        <v>573</v>
      </c>
      <c r="B4429" s="509" t="s">
        <v>348</v>
      </c>
      <c r="C4429" s="509">
        <v>13</v>
      </c>
      <c r="K4429" s="509">
        <v>0</v>
      </c>
    </row>
    <row r="4430" spans="1:11" s="509" customFormat="1">
      <c r="A4430" s="508" t="s">
        <v>573</v>
      </c>
      <c r="B4430" s="509" t="s">
        <v>348</v>
      </c>
      <c r="C4430" s="509">
        <v>14</v>
      </c>
      <c r="K4430" s="509">
        <v>0</v>
      </c>
    </row>
    <row r="4431" spans="1:11" s="509" customFormat="1">
      <c r="A4431" s="508" t="s">
        <v>573</v>
      </c>
      <c r="B4431" s="509" t="s">
        <v>348</v>
      </c>
      <c r="C4431" s="509">
        <v>15</v>
      </c>
      <c r="K4431" s="509">
        <v>0</v>
      </c>
    </row>
    <row r="4432" spans="1:11" s="509" customFormat="1">
      <c r="A4432" s="508" t="s">
        <v>573</v>
      </c>
      <c r="B4432" s="509" t="s">
        <v>348</v>
      </c>
      <c r="C4432" s="509">
        <v>16</v>
      </c>
      <c r="D4432" s="509">
        <v>1</v>
      </c>
      <c r="G4432" s="509">
        <v>1</v>
      </c>
      <c r="K4432" s="509">
        <v>2</v>
      </c>
    </row>
    <row r="4433" spans="1:11" s="509" customFormat="1">
      <c r="A4433" s="508" t="s">
        <v>573</v>
      </c>
      <c r="B4433" s="509" t="s">
        <v>348</v>
      </c>
      <c r="C4433" s="509">
        <v>17</v>
      </c>
      <c r="G4433" s="509">
        <v>9</v>
      </c>
      <c r="K4433" s="509">
        <v>9</v>
      </c>
    </row>
    <row r="4434" spans="1:11" s="509" customFormat="1">
      <c r="A4434" s="508" t="s">
        <v>573</v>
      </c>
      <c r="B4434" s="509" t="s">
        <v>348</v>
      </c>
      <c r="C4434" s="509">
        <v>18</v>
      </c>
      <c r="K4434" s="509">
        <v>0</v>
      </c>
    </row>
    <row r="4435" spans="1:11" s="509" customFormat="1">
      <c r="A4435" s="508" t="s">
        <v>573</v>
      </c>
      <c r="B4435" s="509" t="s">
        <v>348</v>
      </c>
      <c r="C4435" s="509" t="s">
        <v>1024</v>
      </c>
      <c r="G4435" s="509">
        <v>1</v>
      </c>
      <c r="K4435" s="509">
        <v>1</v>
      </c>
    </row>
    <row r="4436" spans="1:11" s="509" customFormat="1">
      <c r="A4436" s="508" t="s">
        <v>573</v>
      </c>
      <c r="B4436" s="509" t="s">
        <v>348</v>
      </c>
      <c r="C4436" s="509" t="s">
        <v>1025</v>
      </c>
      <c r="K4436" s="509">
        <v>0</v>
      </c>
    </row>
    <row r="4437" spans="1:11" s="509" customFormat="1">
      <c r="A4437" s="508" t="s">
        <v>573</v>
      </c>
      <c r="B4437" s="509" t="s">
        <v>348</v>
      </c>
      <c r="C4437" s="509">
        <v>19</v>
      </c>
      <c r="G4437" s="509">
        <v>1</v>
      </c>
      <c r="K4437" s="509">
        <v>1</v>
      </c>
    </row>
    <row r="4438" spans="1:11" s="509" customFormat="1">
      <c r="A4438" s="508" t="s">
        <v>573</v>
      </c>
      <c r="B4438" s="509" t="s">
        <v>348</v>
      </c>
      <c r="C4438" s="509">
        <v>20</v>
      </c>
      <c r="K4438" s="509">
        <v>0</v>
      </c>
    </row>
    <row r="4439" spans="1:11" s="509" customFormat="1">
      <c r="A4439" s="508" t="s">
        <v>573</v>
      </c>
      <c r="B4439" s="509" t="s">
        <v>348</v>
      </c>
      <c r="C4439" s="509">
        <v>21</v>
      </c>
      <c r="K4439" s="509">
        <v>0</v>
      </c>
    </row>
    <row r="4440" spans="1:11" s="509" customFormat="1">
      <c r="A4440" s="508" t="s">
        <v>573</v>
      </c>
      <c r="B4440" s="509" t="s">
        <v>348</v>
      </c>
      <c r="C4440" s="509" t="s">
        <v>1026</v>
      </c>
      <c r="K4440" s="509">
        <v>0</v>
      </c>
    </row>
    <row r="4441" spans="1:11" s="509" customFormat="1">
      <c r="A4441" s="508" t="s">
        <v>573</v>
      </c>
      <c r="B4441" s="509" t="s">
        <v>348</v>
      </c>
      <c r="C4441" s="509" t="s">
        <v>1027</v>
      </c>
      <c r="K4441" s="509">
        <v>0</v>
      </c>
    </row>
    <row r="4442" spans="1:11" s="509" customFormat="1">
      <c r="A4442" s="508" t="s">
        <v>573</v>
      </c>
      <c r="B4442" s="509" t="s">
        <v>348</v>
      </c>
      <c r="C4442" s="509" t="s">
        <v>1028</v>
      </c>
      <c r="K4442" s="509">
        <v>0</v>
      </c>
    </row>
    <row r="4443" spans="1:11" s="509" customFormat="1">
      <c r="A4443" s="508" t="s">
        <v>573</v>
      </c>
      <c r="B4443" s="509" t="s">
        <v>348</v>
      </c>
      <c r="C4443" s="509">
        <v>22</v>
      </c>
      <c r="K4443" s="509">
        <v>0</v>
      </c>
    </row>
    <row r="4444" spans="1:11" s="509" customFormat="1">
      <c r="A4444" s="508" t="s">
        <v>573</v>
      </c>
      <c r="B4444" s="509" t="s">
        <v>348</v>
      </c>
      <c r="C4444" s="509">
        <v>23</v>
      </c>
      <c r="K4444" s="509">
        <v>0</v>
      </c>
    </row>
    <row r="4445" spans="1:11" s="509" customFormat="1">
      <c r="A4445" s="508" t="s">
        <v>573</v>
      </c>
      <c r="B4445" s="509" t="s">
        <v>348</v>
      </c>
      <c r="C4445" s="509" t="s">
        <v>1029</v>
      </c>
      <c r="D4445" s="509">
        <v>1</v>
      </c>
      <c r="G4445" s="509">
        <v>5</v>
      </c>
      <c r="K4445" s="509">
        <v>6</v>
      </c>
    </row>
    <row r="4446" spans="1:11" s="509" customFormat="1">
      <c r="A4446" s="508" t="s">
        <v>573</v>
      </c>
      <c r="B4446" s="509" t="s">
        <v>348</v>
      </c>
      <c r="C4446" s="509">
        <v>24</v>
      </c>
      <c r="K4446" s="509">
        <v>0</v>
      </c>
    </row>
    <row r="4447" spans="1:11" s="509" customFormat="1">
      <c r="A4447" s="508" t="s">
        <v>573</v>
      </c>
      <c r="B4447" s="509" t="s">
        <v>348</v>
      </c>
      <c r="C4447" s="509">
        <v>25</v>
      </c>
    </row>
    <row r="4448" spans="1:11" s="509" customFormat="1">
      <c r="A4448" s="508" t="s">
        <v>573</v>
      </c>
      <c r="B4448" s="509" t="s">
        <v>348</v>
      </c>
      <c r="C4448" s="509">
        <v>26</v>
      </c>
      <c r="K4448" s="509">
        <v>0</v>
      </c>
    </row>
    <row r="4449" spans="1:11" s="509" customFormat="1">
      <c r="A4449" s="508" t="s">
        <v>573</v>
      </c>
      <c r="B4449" s="509" t="s">
        <v>348</v>
      </c>
      <c r="C4449" s="509">
        <v>27</v>
      </c>
      <c r="K4449" s="509">
        <v>0</v>
      </c>
    </row>
    <row r="4450" spans="1:11" s="509" customFormat="1">
      <c r="A4450" s="508" t="s">
        <v>573</v>
      </c>
      <c r="B4450" s="509" t="s">
        <v>348</v>
      </c>
      <c r="C4450" s="509">
        <v>28</v>
      </c>
      <c r="K4450" s="509">
        <v>0</v>
      </c>
    </row>
    <row r="4451" spans="1:11" s="509" customFormat="1">
      <c r="A4451" s="508" t="s">
        <v>573</v>
      </c>
      <c r="B4451" s="509" t="s">
        <v>348</v>
      </c>
      <c r="C4451" s="509">
        <v>29</v>
      </c>
      <c r="K4451" s="509">
        <v>0</v>
      </c>
    </row>
    <row r="4452" spans="1:11" s="509" customFormat="1">
      <c r="A4452" s="508" t="s">
        <v>573</v>
      </c>
      <c r="B4452" s="509" t="s">
        <v>348</v>
      </c>
      <c r="C4452" s="509">
        <v>30</v>
      </c>
      <c r="K4452" s="509">
        <v>0</v>
      </c>
    </row>
    <row r="4453" spans="1:11" s="509" customFormat="1">
      <c r="A4453" s="508" t="s">
        <v>573</v>
      </c>
      <c r="B4453" s="509" t="s">
        <v>348</v>
      </c>
      <c r="C4453" s="509">
        <v>31</v>
      </c>
      <c r="K4453" s="509">
        <v>0</v>
      </c>
    </row>
    <row r="4454" spans="1:11" s="509" customFormat="1">
      <c r="A4454" s="508" t="s">
        <v>573</v>
      </c>
      <c r="B4454" s="509" t="s">
        <v>348</v>
      </c>
      <c r="C4454" s="509">
        <v>32</v>
      </c>
      <c r="K4454" s="509">
        <v>0</v>
      </c>
    </row>
    <row r="4455" spans="1:11" s="509" customFormat="1">
      <c r="A4455" s="508" t="s">
        <v>573</v>
      </c>
      <c r="B4455" s="509" t="s">
        <v>348</v>
      </c>
      <c r="C4455" s="509">
        <v>33</v>
      </c>
      <c r="K4455" s="509">
        <v>0</v>
      </c>
    </row>
    <row r="4456" spans="1:11" s="509" customFormat="1">
      <c r="A4456" s="508" t="s">
        <v>573</v>
      </c>
      <c r="B4456" s="509" t="s">
        <v>348</v>
      </c>
      <c r="C4456" s="509">
        <v>34</v>
      </c>
      <c r="K4456" s="509">
        <v>0</v>
      </c>
    </row>
    <row r="4457" spans="1:11" s="509" customFormat="1">
      <c r="A4457" s="508" t="s">
        <v>573</v>
      </c>
      <c r="B4457" s="509" t="s">
        <v>348</v>
      </c>
      <c r="C4457" s="509">
        <v>35</v>
      </c>
      <c r="K4457" s="509">
        <v>0</v>
      </c>
    </row>
    <row r="4458" spans="1:11" s="509" customFormat="1">
      <c r="A4458" s="508" t="s">
        <v>573</v>
      </c>
      <c r="B4458" s="509" t="s">
        <v>348</v>
      </c>
      <c r="C4458" s="509">
        <v>36</v>
      </c>
      <c r="K4458" s="509">
        <v>0</v>
      </c>
    </row>
    <row r="4459" spans="1:11" s="509" customFormat="1">
      <c r="A4459" s="508" t="s">
        <v>573</v>
      </c>
      <c r="B4459" s="509" t="s">
        <v>348</v>
      </c>
      <c r="C4459" s="509">
        <v>37</v>
      </c>
      <c r="G4459" s="509">
        <v>1</v>
      </c>
      <c r="H4459" s="509">
        <v>1</v>
      </c>
      <c r="K4459" s="509">
        <v>1</v>
      </c>
    </row>
    <row r="4460" spans="1:11" s="509" customFormat="1">
      <c r="A4460" s="508" t="s">
        <v>573</v>
      </c>
      <c r="B4460" s="509" t="s">
        <v>348</v>
      </c>
      <c r="C4460" s="509">
        <v>38</v>
      </c>
      <c r="K4460" s="509">
        <v>0</v>
      </c>
    </row>
    <row r="4461" spans="1:11" s="509" customFormat="1">
      <c r="A4461" s="508" t="s">
        <v>573</v>
      </c>
      <c r="B4461" s="509" t="s">
        <v>348</v>
      </c>
      <c r="C4461" s="509" t="s">
        <v>1030</v>
      </c>
      <c r="K4461" s="509">
        <v>0</v>
      </c>
    </row>
    <row r="4462" spans="1:11" s="509" customFormat="1">
      <c r="A4462" s="508" t="s">
        <v>573</v>
      </c>
      <c r="B4462" s="509" t="s">
        <v>348</v>
      </c>
      <c r="C4462" s="509">
        <v>39</v>
      </c>
      <c r="K4462" s="509">
        <v>0</v>
      </c>
    </row>
    <row r="4463" spans="1:11" s="509" customFormat="1">
      <c r="A4463" s="508" t="s">
        <v>573</v>
      </c>
      <c r="B4463" s="509" t="s">
        <v>348</v>
      </c>
      <c r="C4463" s="509">
        <v>40</v>
      </c>
      <c r="K4463" s="509">
        <v>0</v>
      </c>
    </row>
    <row r="4464" spans="1:11" s="509" customFormat="1">
      <c r="A4464" s="508" t="s">
        <v>573</v>
      </c>
      <c r="B4464" s="509" t="s">
        <v>348</v>
      </c>
      <c r="C4464" s="509">
        <v>41</v>
      </c>
      <c r="K4464" s="509">
        <v>0</v>
      </c>
    </row>
    <row r="4465" spans="1:11" s="509" customFormat="1">
      <c r="A4465" s="508" t="s">
        <v>573</v>
      </c>
      <c r="B4465" s="509" t="s">
        <v>348</v>
      </c>
      <c r="C4465" s="509">
        <v>42</v>
      </c>
      <c r="K4465" s="509">
        <v>0</v>
      </c>
    </row>
    <row r="4466" spans="1:11" s="509" customFormat="1">
      <c r="A4466" s="508" t="s">
        <v>573</v>
      </c>
      <c r="B4466" s="509" t="s">
        <v>348</v>
      </c>
      <c r="C4466" s="509">
        <v>43</v>
      </c>
      <c r="K4466" s="509">
        <v>0</v>
      </c>
    </row>
    <row r="4467" spans="1:11" s="509" customFormat="1">
      <c r="A4467" s="508" t="s">
        <v>573</v>
      </c>
      <c r="B4467" s="509" t="s">
        <v>348</v>
      </c>
      <c r="C4467" s="509">
        <v>44</v>
      </c>
      <c r="K4467" s="509">
        <v>0</v>
      </c>
    </row>
    <row r="4468" spans="1:11" s="509" customFormat="1">
      <c r="A4468" s="508" t="s">
        <v>573</v>
      </c>
      <c r="B4468" s="509" t="s">
        <v>348</v>
      </c>
      <c r="C4468" s="509">
        <v>45</v>
      </c>
      <c r="K4468" s="509">
        <v>0</v>
      </c>
    </row>
    <row r="4469" spans="1:11" s="509" customFormat="1">
      <c r="A4469" s="508" t="s">
        <v>573</v>
      </c>
      <c r="B4469" s="509" t="s">
        <v>348</v>
      </c>
      <c r="C4469" s="509">
        <v>46</v>
      </c>
      <c r="K4469" s="509">
        <v>0</v>
      </c>
    </row>
    <row r="4470" spans="1:11" s="509" customFormat="1">
      <c r="A4470" s="508" t="s">
        <v>573</v>
      </c>
      <c r="B4470" s="509" t="s">
        <v>348</v>
      </c>
      <c r="C4470" s="509">
        <v>47</v>
      </c>
      <c r="G4470" s="509">
        <v>3</v>
      </c>
      <c r="H4470" s="509">
        <v>1</v>
      </c>
      <c r="K4470" s="509">
        <v>3</v>
      </c>
    </row>
    <row r="4471" spans="1:11" s="509" customFormat="1">
      <c r="A4471" s="508" t="s">
        <v>573</v>
      </c>
      <c r="B4471" s="509" t="s">
        <v>348</v>
      </c>
      <c r="C4471" s="509">
        <v>48</v>
      </c>
      <c r="K4471" s="509">
        <v>0</v>
      </c>
    </row>
    <row r="4472" spans="1:11" s="509" customFormat="1">
      <c r="A4472" s="508" t="s">
        <v>573</v>
      </c>
      <c r="B4472" s="509" t="s">
        <v>348</v>
      </c>
      <c r="C4472" s="509">
        <v>49</v>
      </c>
      <c r="K4472" s="509">
        <v>0</v>
      </c>
    </row>
    <row r="4473" spans="1:11" s="509" customFormat="1">
      <c r="A4473" s="508" t="s">
        <v>573</v>
      </c>
      <c r="B4473" s="509" t="s">
        <v>348</v>
      </c>
      <c r="C4473" s="509">
        <v>50</v>
      </c>
      <c r="K4473" s="509">
        <v>0</v>
      </c>
    </row>
    <row r="4474" spans="1:11" s="509" customFormat="1">
      <c r="A4474" s="508" t="s">
        <v>573</v>
      </c>
      <c r="B4474" s="509" t="s">
        <v>348</v>
      </c>
      <c r="C4474" s="509">
        <v>51</v>
      </c>
      <c r="K4474" s="509">
        <v>0</v>
      </c>
    </row>
    <row r="4475" spans="1:11" s="509" customFormat="1">
      <c r="A4475" s="508" t="s">
        <v>573</v>
      </c>
      <c r="B4475" s="509" t="s">
        <v>348</v>
      </c>
      <c r="C4475" s="509" t="s">
        <v>1031</v>
      </c>
      <c r="K4475" s="509">
        <v>0</v>
      </c>
    </row>
    <row r="4476" spans="1:11" s="509" customFormat="1">
      <c r="A4476" s="508" t="s">
        <v>573</v>
      </c>
      <c r="B4476" s="509" t="s">
        <v>348</v>
      </c>
      <c r="C4476" s="509" t="s">
        <v>1032</v>
      </c>
      <c r="K4476" s="509">
        <v>0</v>
      </c>
    </row>
    <row r="4477" spans="1:11" s="509" customFormat="1">
      <c r="A4477" s="508" t="s">
        <v>573</v>
      </c>
      <c r="B4477" s="509" t="s">
        <v>348</v>
      </c>
      <c r="C4477" s="509">
        <v>52</v>
      </c>
      <c r="K4477" s="509">
        <v>0</v>
      </c>
    </row>
    <row r="4478" spans="1:11" s="509" customFormat="1">
      <c r="A4478" s="508" t="s">
        <v>573</v>
      </c>
      <c r="B4478" s="509" t="s">
        <v>348</v>
      </c>
      <c r="C4478" s="509">
        <v>53</v>
      </c>
      <c r="G4478" s="509">
        <v>2</v>
      </c>
      <c r="K4478" s="509">
        <v>2</v>
      </c>
    </row>
    <row r="4479" spans="1:11" s="509" customFormat="1">
      <c r="A4479" s="508" t="s">
        <v>573</v>
      </c>
      <c r="B4479" s="509" t="s">
        <v>348</v>
      </c>
      <c r="C4479" s="509">
        <v>54</v>
      </c>
      <c r="K4479" s="509">
        <v>0</v>
      </c>
    </row>
    <row r="4480" spans="1:11" s="509" customFormat="1">
      <c r="A4480" s="508" t="s">
        <v>573</v>
      </c>
      <c r="B4480" s="509" t="s">
        <v>348</v>
      </c>
      <c r="C4480" s="509">
        <v>55</v>
      </c>
      <c r="G4480" s="509">
        <v>3</v>
      </c>
      <c r="K4480" s="509">
        <v>3</v>
      </c>
    </row>
    <row r="4481" spans="1:11" s="509" customFormat="1">
      <c r="A4481" s="508" t="s">
        <v>573</v>
      </c>
      <c r="B4481" s="509" t="s">
        <v>348</v>
      </c>
      <c r="C4481" s="509">
        <v>56</v>
      </c>
      <c r="K4481" s="509">
        <v>0</v>
      </c>
    </row>
    <row r="4482" spans="1:11" s="509" customFormat="1">
      <c r="A4482" s="508" t="s">
        <v>573</v>
      </c>
      <c r="B4482" s="509" t="s">
        <v>348</v>
      </c>
      <c r="C4482" s="509">
        <v>57</v>
      </c>
      <c r="K4482" s="509">
        <v>0</v>
      </c>
    </row>
    <row r="4483" spans="1:11" s="509" customFormat="1">
      <c r="A4483" s="508" t="s">
        <v>573</v>
      </c>
      <c r="B4483" s="509" t="s">
        <v>348</v>
      </c>
      <c r="C4483" s="509">
        <v>58</v>
      </c>
      <c r="K4483" s="509">
        <v>0</v>
      </c>
    </row>
    <row r="4484" spans="1:11" s="509" customFormat="1">
      <c r="A4484" s="508" t="s">
        <v>573</v>
      </c>
      <c r="B4484" s="509" t="s">
        <v>348</v>
      </c>
      <c r="C4484" s="509">
        <v>59</v>
      </c>
      <c r="K4484" s="509">
        <v>0</v>
      </c>
    </row>
    <row r="4485" spans="1:11" s="509" customFormat="1">
      <c r="A4485" s="508" t="s">
        <v>573</v>
      </c>
      <c r="B4485" s="509" t="s">
        <v>348</v>
      </c>
      <c r="C4485" s="509">
        <v>60</v>
      </c>
      <c r="K4485" s="509">
        <v>0</v>
      </c>
    </row>
    <row r="4486" spans="1:11" s="509" customFormat="1">
      <c r="A4486" s="508" t="s">
        <v>573</v>
      </c>
      <c r="B4486" s="509" t="s">
        <v>348</v>
      </c>
      <c r="C4486" s="509">
        <v>61</v>
      </c>
      <c r="K4486" s="509">
        <v>0</v>
      </c>
    </row>
    <row r="4487" spans="1:11" s="509" customFormat="1">
      <c r="A4487" s="508" t="s">
        <v>573</v>
      </c>
      <c r="B4487" s="509" t="s">
        <v>348</v>
      </c>
      <c r="C4487" s="509">
        <v>62</v>
      </c>
      <c r="K4487" s="509">
        <v>0</v>
      </c>
    </row>
    <row r="4488" spans="1:11" s="509" customFormat="1">
      <c r="A4488" s="508" t="s">
        <v>573</v>
      </c>
      <c r="B4488" s="509" t="s">
        <v>348</v>
      </c>
      <c r="C4488" s="509">
        <v>63</v>
      </c>
      <c r="D4488" s="509">
        <v>1</v>
      </c>
      <c r="G4488" s="509">
        <v>2</v>
      </c>
      <c r="K4488" s="509">
        <v>3</v>
      </c>
    </row>
    <row r="4489" spans="1:11" s="509" customFormat="1">
      <c r="A4489" s="508" t="s">
        <v>573</v>
      </c>
      <c r="B4489" s="509" t="s">
        <v>348</v>
      </c>
      <c r="C4489" s="509" t="s">
        <v>1033</v>
      </c>
      <c r="K4489" s="509">
        <v>0</v>
      </c>
    </row>
    <row r="4490" spans="1:11" s="509" customFormat="1">
      <c r="A4490" s="508" t="s">
        <v>573</v>
      </c>
      <c r="B4490" s="509" t="s">
        <v>348</v>
      </c>
      <c r="C4490" s="509" t="s">
        <v>1034</v>
      </c>
      <c r="K4490" s="509">
        <v>0</v>
      </c>
    </row>
    <row r="4491" spans="1:11" s="509" customFormat="1">
      <c r="A4491" s="508" t="s">
        <v>573</v>
      </c>
      <c r="B4491" s="509" t="s">
        <v>348</v>
      </c>
      <c r="C4491" s="509">
        <v>64</v>
      </c>
      <c r="K4491" s="509">
        <v>0</v>
      </c>
    </row>
    <row r="4492" spans="1:11" s="509" customFormat="1">
      <c r="A4492" s="508" t="s">
        <v>573</v>
      </c>
      <c r="B4492" s="509" t="s">
        <v>348</v>
      </c>
      <c r="C4492" s="509" t="s">
        <v>1035</v>
      </c>
      <c r="G4492" s="509">
        <v>2</v>
      </c>
      <c r="K4492" s="509">
        <v>2</v>
      </c>
    </row>
    <row r="4493" spans="1:11" s="509" customFormat="1">
      <c r="A4493" s="508" t="s">
        <v>573</v>
      </c>
      <c r="B4493" s="509" t="s">
        <v>348</v>
      </c>
      <c r="C4493" s="509">
        <v>65</v>
      </c>
      <c r="D4493" s="509">
        <v>2</v>
      </c>
      <c r="E4493" s="509">
        <v>1</v>
      </c>
      <c r="G4493" s="509">
        <v>5</v>
      </c>
      <c r="H4493" s="509">
        <v>1</v>
      </c>
      <c r="K4493" s="509">
        <v>7</v>
      </c>
    </row>
    <row r="4494" spans="1:11" s="509" customFormat="1">
      <c r="A4494" s="508" t="s">
        <v>573</v>
      </c>
      <c r="B4494" s="509" t="s">
        <v>348</v>
      </c>
      <c r="C4494" s="509">
        <v>66</v>
      </c>
      <c r="G4494" s="509">
        <v>3</v>
      </c>
      <c r="H4494" s="509">
        <v>3</v>
      </c>
      <c r="K4494" s="509">
        <v>3</v>
      </c>
    </row>
    <row r="4495" spans="1:11" s="509" customFormat="1">
      <c r="A4495" s="508" t="s">
        <v>573</v>
      </c>
      <c r="B4495" s="509" t="s">
        <v>348</v>
      </c>
      <c r="C4495" s="509" t="s">
        <v>1036</v>
      </c>
      <c r="K4495" s="509">
        <v>0</v>
      </c>
    </row>
    <row r="4496" spans="1:11" s="509" customFormat="1">
      <c r="A4496" s="508" t="s">
        <v>573</v>
      </c>
      <c r="B4496" s="509" t="s">
        <v>348</v>
      </c>
      <c r="C4496" s="509" t="s">
        <v>1037</v>
      </c>
      <c r="G4496" s="509">
        <v>14</v>
      </c>
      <c r="K4496" s="509">
        <v>14</v>
      </c>
    </row>
    <row r="4497" spans="1:11" s="509" customFormat="1">
      <c r="A4497" s="508" t="s">
        <v>573</v>
      </c>
      <c r="B4497" s="509" t="s">
        <v>348</v>
      </c>
      <c r="C4497" s="509" t="s">
        <v>1038</v>
      </c>
      <c r="K4497" s="509">
        <v>0</v>
      </c>
    </row>
    <row r="4498" spans="1:11" s="509" customFormat="1">
      <c r="A4498" s="508" t="s">
        <v>573</v>
      </c>
      <c r="B4498" s="509" t="s">
        <v>348</v>
      </c>
      <c r="C4498" s="509" t="s">
        <v>1039</v>
      </c>
      <c r="D4498" s="509">
        <v>1</v>
      </c>
      <c r="K4498" s="509">
        <v>1</v>
      </c>
    </row>
    <row r="4499" spans="1:11" s="509" customFormat="1">
      <c r="A4499" s="508" t="s">
        <v>573</v>
      </c>
      <c r="B4499" s="509" t="s">
        <v>348</v>
      </c>
      <c r="C4499" s="509" t="s">
        <v>1040</v>
      </c>
      <c r="G4499" s="509">
        <v>3</v>
      </c>
      <c r="K4499" s="509">
        <v>3</v>
      </c>
    </row>
    <row r="4500" spans="1:11" s="509" customFormat="1">
      <c r="A4500" s="508" t="s">
        <v>573</v>
      </c>
      <c r="B4500" s="509" t="s">
        <v>348</v>
      </c>
      <c r="C4500" s="509" t="s">
        <v>1041</v>
      </c>
      <c r="K4500" s="509">
        <v>0</v>
      </c>
    </row>
    <row r="4501" spans="1:11" s="509" customFormat="1">
      <c r="A4501" s="508" t="s">
        <v>573</v>
      </c>
      <c r="B4501" s="509" t="s">
        <v>348</v>
      </c>
      <c r="C4501" s="509" t="s">
        <v>1042</v>
      </c>
      <c r="K4501" s="509">
        <v>0</v>
      </c>
    </row>
    <row r="4502" spans="1:11" s="509" customFormat="1">
      <c r="A4502" s="508" t="s">
        <v>573</v>
      </c>
      <c r="B4502" s="509" t="s">
        <v>348</v>
      </c>
      <c r="C4502" s="509">
        <v>67</v>
      </c>
      <c r="D4502" s="509">
        <v>3</v>
      </c>
      <c r="E4502" s="509">
        <v>1</v>
      </c>
      <c r="G4502" s="509">
        <v>41</v>
      </c>
      <c r="H4502" s="509">
        <v>2</v>
      </c>
      <c r="K4502" s="509">
        <v>44</v>
      </c>
    </row>
    <row r="4503" spans="1:11" s="509" customFormat="1">
      <c r="A4503" s="508" t="s">
        <v>573</v>
      </c>
      <c r="B4503" s="509" t="s">
        <v>348</v>
      </c>
      <c r="C4503" s="509">
        <v>68</v>
      </c>
      <c r="G4503" s="509">
        <v>2</v>
      </c>
      <c r="H4503" s="509">
        <v>1</v>
      </c>
      <c r="K4503" s="509">
        <v>2</v>
      </c>
    </row>
    <row r="4504" spans="1:11" s="509" customFormat="1">
      <c r="A4504" s="508" t="s">
        <v>573</v>
      </c>
      <c r="B4504" s="509" t="s">
        <v>348</v>
      </c>
      <c r="C4504" s="509" t="s">
        <v>1043</v>
      </c>
      <c r="D4504" s="509">
        <v>2</v>
      </c>
      <c r="E4504" s="509">
        <v>1</v>
      </c>
      <c r="G4504" s="509">
        <v>3</v>
      </c>
      <c r="H4504" s="509">
        <v>1</v>
      </c>
      <c r="K4504" s="509">
        <v>5</v>
      </c>
    </row>
    <row r="4505" spans="1:11" s="509" customFormat="1">
      <c r="A4505" s="508" t="s">
        <v>573</v>
      </c>
      <c r="B4505" s="509" t="s">
        <v>348</v>
      </c>
      <c r="C4505" s="509">
        <v>69</v>
      </c>
      <c r="K4505" s="509">
        <v>0</v>
      </c>
    </row>
    <row r="4506" spans="1:11" s="509" customFormat="1">
      <c r="A4506" s="508" t="s">
        <v>573</v>
      </c>
      <c r="B4506" s="509" t="s">
        <v>348</v>
      </c>
      <c r="C4506" s="509" t="s">
        <v>1044</v>
      </c>
      <c r="K4506" s="509">
        <v>0</v>
      </c>
    </row>
    <row r="4507" spans="1:11" s="509" customFormat="1">
      <c r="A4507" s="508" t="s">
        <v>573</v>
      </c>
      <c r="B4507" s="509" t="s">
        <v>348</v>
      </c>
      <c r="C4507" s="509" t="s">
        <v>1045</v>
      </c>
      <c r="K4507" s="509">
        <v>0</v>
      </c>
    </row>
    <row r="4508" spans="1:11" s="509" customFormat="1">
      <c r="A4508" s="508" t="s">
        <v>573</v>
      </c>
      <c r="B4508" s="509" t="s">
        <v>348</v>
      </c>
      <c r="C4508" s="509">
        <v>70</v>
      </c>
      <c r="K4508" s="509">
        <v>0</v>
      </c>
    </row>
    <row r="4509" spans="1:11" s="509" customFormat="1">
      <c r="A4509" s="508" t="s">
        <v>573</v>
      </c>
      <c r="B4509" s="509" t="s">
        <v>348</v>
      </c>
      <c r="C4509" s="509" t="s">
        <v>1046</v>
      </c>
      <c r="K4509" s="509">
        <v>0</v>
      </c>
    </row>
    <row r="4510" spans="1:11" s="509" customFormat="1">
      <c r="A4510" s="508" t="s">
        <v>573</v>
      </c>
      <c r="B4510" s="509" t="s">
        <v>348</v>
      </c>
      <c r="C4510" s="509">
        <v>71</v>
      </c>
      <c r="D4510" s="509">
        <v>1</v>
      </c>
      <c r="G4510" s="509">
        <v>57</v>
      </c>
      <c r="K4510" s="509">
        <v>58</v>
      </c>
    </row>
    <row r="4511" spans="1:11" s="509" customFormat="1">
      <c r="A4511" s="508" t="s">
        <v>573</v>
      </c>
      <c r="B4511" s="509" t="s">
        <v>348</v>
      </c>
      <c r="C4511" s="509" t="s">
        <v>1047</v>
      </c>
      <c r="G4511" s="509">
        <v>12</v>
      </c>
      <c r="H4511" s="509">
        <v>8</v>
      </c>
      <c r="K4511" s="509">
        <v>12</v>
      </c>
    </row>
    <row r="4512" spans="1:11" s="509" customFormat="1">
      <c r="A4512" s="508" t="s">
        <v>573</v>
      </c>
      <c r="B4512" s="509" t="s">
        <v>348</v>
      </c>
      <c r="C4512" s="509" t="s">
        <v>1048</v>
      </c>
      <c r="G4512" s="509">
        <v>1</v>
      </c>
      <c r="K4512" s="509">
        <v>1</v>
      </c>
    </row>
    <row r="4513" spans="1:11" s="509" customFormat="1">
      <c r="A4513" s="508" t="s">
        <v>573</v>
      </c>
      <c r="B4513" s="509" t="s">
        <v>348</v>
      </c>
      <c r="C4513" s="509" t="s">
        <v>1049</v>
      </c>
      <c r="G4513" s="509">
        <v>1</v>
      </c>
      <c r="K4513" s="509">
        <v>1</v>
      </c>
    </row>
    <row r="4514" spans="1:11" s="509" customFormat="1">
      <c r="A4514" s="508" t="s">
        <v>573</v>
      </c>
      <c r="B4514" s="509" t="s">
        <v>348</v>
      </c>
      <c r="C4514" s="509" t="s">
        <v>1050</v>
      </c>
      <c r="G4514" s="509">
        <v>5</v>
      </c>
      <c r="H4514" s="509">
        <v>5</v>
      </c>
      <c r="K4514" s="509">
        <v>5</v>
      </c>
    </row>
    <row r="4515" spans="1:11" s="509" customFormat="1">
      <c r="A4515" s="508" t="s">
        <v>573</v>
      </c>
      <c r="B4515" s="509" t="s">
        <v>348</v>
      </c>
      <c r="C4515" s="509" t="s">
        <v>1051</v>
      </c>
      <c r="K4515" s="509">
        <v>0</v>
      </c>
    </row>
    <row r="4516" spans="1:11" s="509" customFormat="1">
      <c r="A4516" s="508" t="s">
        <v>573</v>
      </c>
      <c r="B4516" s="509" t="s">
        <v>348</v>
      </c>
      <c r="C4516" s="509">
        <v>72</v>
      </c>
      <c r="D4516" s="509">
        <v>7</v>
      </c>
      <c r="G4516" s="509">
        <v>3</v>
      </c>
      <c r="K4516" s="509">
        <v>10</v>
      </c>
    </row>
    <row r="4517" spans="1:11" s="509" customFormat="1">
      <c r="A4517" s="508" t="s">
        <v>573</v>
      </c>
      <c r="B4517" s="509" t="s">
        <v>348</v>
      </c>
      <c r="C4517" s="509">
        <v>73</v>
      </c>
      <c r="D4517" s="509">
        <v>1</v>
      </c>
      <c r="K4517" s="509">
        <v>1</v>
      </c>
    </row>
    <row r="4518" spans="1:11" s="509" customFormat="1">
      <c r="A4518" s="508" t="s">
        <v>573</v>
      </c>
      <c r="B4518" s="509" t="s">
        <v>348</v>
      </c>
      <c r="C4518" s="509">
        <v>74</v>
      </c>
      <c r="K4518" s="509">
        <v>0</v>
      </c>
    </row>
    <row r="4519" spans="1:11" s="509" customFormat="1">
      <c r="A4519" s="508" t="s">
        <v>573</v>
      </c>
      <c r="B4519" s="509" t="s">
        <v>348</v>
      </c>
      <c r="C4519" s="509" t="s">
        <v>4570</v>
      </c>
      <c r="D4519" s="509">
        <v>3</v>
      </c>
      <c r="G4519" s="509">
        <v>28</v>
      </c>
      <c r="K4519" s="509">
        <v>31</v>
      </c>
    </row>
    <row r="4520" spans="1:11" s="509" customFormat="1">
      <c r="A4520" s="508" t="s">
        <v>573</v>
      </c>
      <c r="B4520" s="509" t="s">
        <v>348</v>
      </c>
      <c r="C4520" s="509" t="s">
        <v>4571</v>
      </c>
      <c r="D4520" s="509">
        <v>26</v>
      </c>
      <c r="E4520" s="509">
        <v>4</v>
      </c>
      <c r="F4520" s="509">
        <v>0</v>
      </c>
      <c r="G4520" s="509">
        <v>210</v>
      </c>
      <c r="H4520" s="509">
        <v>23</v>
      </c>
      <c r="I4520" s="509">
        <v>0</v>
      </c>
      <c r="J4520" s="509">
        <v>1</v>
      </c>
      <c r="K4520" s="509">
        <v>236</v>
      </c>
    </row>
    <row r="4521" spans="1:11" s="509" customFormat="1">
      <c r="A4521" s="508" t="s">
        <v>574</v>
      </c>
      <c r="B4521" s="509" t="s">
        <v>349</v>
      </c>
      <c r="C4521" s="509">
        <v>1</v>
      </c>
      <c r="K4521" s="509">
        <v>0</v>
      </c>
    </row>
    <row r="4522" spans="1:11" s="509" customFormat="1">
      <c r="A4522" s="508" t="s">
        <v>574</v>
      </c>
      <c r="B4522" s="509" t="s">
        <v>349</v>
      </c>
      <c r="C4522" s="509" t="s">
        <v>1023</v>
      </c>
      <c r="D4522" s="509">
        <v>1</v>
      </c>
      <c r="K4522" s="509">
        <v>1</v>
      </c>
    </row>
    <row r="4523" spans="1:11" s="509" customFormat="1">
      <c r="A4523" s="508" t="s">
        <v>574</v>
      </c>
      <c r="B4523" s="509" t="s">
        <v>349</v>
      </c>
      <c r="C4523" s="509">
        <v>2</v>
      </c>
      <c r="D4523" s="509">
        <v>1</v>
      </c>
      <c r="G4523" s="509">
        <v>1</v>
      </c>
      <c r="K4523" s="509">
        <v>2</v>
      </c>
    </row>
    <row r="4524" spans="1:11" s="509" customFormat="1">
      <c r="A4524" s="508" t="s">
        <v>574</v>
      </c>
      <c r="B4524" s="509" t="s">
        <v>349</v>
      </c>
      <c r="C4524" s="509">
        <v>3</v>
      </c>
      <c r="K4524" s="509">
        <v>0</v>
      </c>
    </row>
    <row r="4525" spans="1:11" s="509" customFormat="1">
      <c r="A4525" s="508" t="s">
        <v>574</v>
      </c>
      <c r="B4525" s="509" t="s">
        <v>349</v>
      </c>
      <c r="C4525" s="509">
        <v>4</v>
      </c>
      <c r="D4525" s="509">
        <v>2</v>
      </c>
      <c r="K4525" s="509">
        <v>2</v>
      </c>
    </row>
    <row r="4526" spans="1:11" s="509" customFormat="1">
      <c r="A4526" s="508" t="s">
        <v>574</v>
      </c>
      <c r="B4526" s="509" t="s">
        <v>349</v>
      </c>
      <c r="C4526" s="509">
        <v>5</v>
      </c>
      <c r="K4526" s="509">
        <v>0</v>
      </c>
    </row>
    <row r="4527" spans="1:11" s="509" customFormat="1">
      <c r="A4527" s="508" t="s">
        <v>574</v>
      </c>
      <c r="B4527" s="509" t="s">
        <v>349</v>
      </c>
      <c r="C4527" s="509">
        <v>6</v>
      </c>
      <c r="K4527" s="509">
        <v>0</v>
      </c>
    </row>
    <row r="4528" spans="1:11" s="509" customFormat="1">
      <c r="A4528" s="508" t="s">
        <v>574</v>
      </c>
      <c r="B4528" s="509" t="s">
        <v>349</v>
      </c>
      <c r="C4528" s="509">
        <v>7</v>
      </c>
      <c r="K4528" s="509">
        <v>0</v>
      </c>
    </row>
    <row r="4529" spans="1:11" s="509" customFormat="1">
      <c r="A4529" s="508" t="s">
        <v>574</v>
      </c>
      <c r="B4529" s="509" t="s">
        <v>349</v>
      </c>
      <c r="C4529" s="509">
        <v>8</v>
      </c>
      <c r="K4529" s="509">
        <v>0</v>
      </c>
    </row>
    <row r="4530" spans="1:11" s="509" customFormat="1">
      <c r="A4530" s="508" t="s">
        <v>574</v>
      </c>
      <c r="B4530" s="509" t="s">
        <v>349</v>
      </c>
      <c r="C4530" s="509">
        <v>9</v>
      </c>
      <c r="D4530" s="509">
        <v>1</v>
      </c>
      <c r="G4530" s="509">
        <v>1</v>
      </c>
      <c r="K4530" s="509">
        <v>2</v>
      </c>
    </row>
    <row r="4531" spans="1:11" s="509" customFormat="1">
      <c r="A4531" s="508" t="s">
        <v>574</v>
      </c>
      <c r="B4531" s="509" t="s">
        <v>349</v>
      </c>
      <c r="C4531" s="509">
        <v>10</v>
      </c>
      <c r="D4531" s="509">
        <v>1</v>
      </c>
      <c r="G4531" s="509">
        <v>2</v>
      </c>
      <c r="K4531" s="509">
        <v>3</v>
      </c>
    </row>
    <row r="4532" spans="1:11" s="509" customFormat="1">
      <c r="A4532" s="508" t="s">
        <v>574</v>
      </c>
      <c r="B4532" s="509" t="s">
        <v>349</v>
      </c>
      <c r="C4532" s="509">
        <v>11</v>
      </c>
      <c r="K4532" s="509">
        <v>0</v>
      </c>
    </row>
    <row r="4533" spans="1:11" s="509" customFormat="1">
      <c r="A4533" s="508" t="s">
        <v>574</v>
      </c>
      <c r="B4533" s="509" t="s">
        <v>349</v>
      </c>
      <c r="C4533" s="509">
        <v>12</v>
      </c>
      <c r="K4533" s="509">
        <v>0</v>
      </c>
    </row>
    <row r="4534" spans="1:11" s="509" customFormat="1">
      <c r="A4534" s="508" t="s">
        <v>574</v>
      </c>
      <c r="B4534" s="509" t="s">
        <v>349</v>
      </c>
      <c r="C4534" s="509">
        <v>13</v>
      </c>
      <c r="K4534" s="509">
        <v>0</v>
      </c>
    </row>
    <row r="4535" spans="1:11" s="509" customFormat="1">
      <c r="A4535" s="508" t="s">
        <v>574</v>
      </c>
      <c r="B4535" s="509" t="s">
        <v>349</v>
      </c>
      <c r="C4535" s="509">
        <v>14</v>
      </c>
      <c r="K4535" s="509">
        <v>0</v>
      </c>
    </row>
    <row r="4536" spans="1:11" s="509" customFormat="1">
      <c r="A4536" s="508" t="s">
        <v>574</v>
      </c>
      <c r="B4536" s="509" t="s">
        <v>349</v>
      </c>
      <c r="C4536" s="509">
        <v>15</v>
      </c>
      <c r="K4536" s="509">
        <v>0</v>
      </c>
    </row>
    <row r="4537" spans="1:11" s="509" customFormat="1">
      <c r="A4537" s="508" t="s">
        <v>574</v>
      </c>
      <c r="B4537" s="509" t="s">
        <v>349</v>
      </c>
      <c r="C4537" s="509">
        <v>16</v>
      </c>
      <c r="K4537" s="509">
        <v>0</v>
      </c>
    </row>
    <row r="4538" spans="1:11" s="509" customFormat="1">
      <c r="A4538" s="508" t="s">
        <v>574</v>
      </c>
      <c r="B4538" s="509" t="s">
        <v>349</v>
      </c>
      <c r="C4538" s="509">
        <v>17</v>
      </c>
      <c r="G4538" s="509">
        <v>13</v>
      </c>
      <c r="K4538" s="509">
        <v>13</v>
      </c>
    </row>
    <row r="4539" spans="1:11" s="509" customFormat="1">
      <c r="A4539" s="508" t="s">
        <v>574</v>
      </c>
      <c r="B4539" s="509" t="s">
        <v>349</v>
      </c>
      <c r="C4539" s="509">
        <v>18</v>
      </c>
      <c r="K4539" s="509">
        <v>0</v>
      </c>
    </row>
    <row r="4540" spans="1:11" s="509" customFormat="1">
      <c r="A4540" s="508" t="s">
        <v>574</v>
      </c>
      <c r="B4540" s="509" t="s">
        <v>349</v>
      </c>
      <c r="C4540" s="509" t="s">
        <v>1024</v>
      </c>
      <c r="K4540" s="509">
        <v>0</v>
      </c>
    </row>
    <row r="4541" spans="1:11" s="509" customFormat="1">
      <c r="A4541" s="508" t="s">
        <v>574</v>
      </c>
      <c r="B4541" s="509" t="s">
        <v>349</v>
      </c>
      <c r="C4541" s="509" t="s">
        <v>1025</v>
      </c>
      <c r="K4541" s="509">
        <v>0</v>
      </c>
    </row>
    <row r="4542" spans="1:11" s="509" customFormat="1">
      <c r="A4542" s="508" t="s">
        <v>574</v>
      </c>
      <c r="B4542" s="509" t="s">
        <v>349</v>
      </c>
      <c r="C4542" s="509">
        <v>19</v>
      </c>
      <c r="D4542" s="509">
        <v>1</v>
      </c>
      <c r="E4542" s="509">
        <v>1</v>
      </c>
      <c r="K4542" s="509">
        <v>1</v>
      </c>
    </row>
    <row r="4543" spans="1:11" s="509" customFormat="1">
      <c r="A4543" s="508" t="s">
        <v>574</v>
      </c>
      <c r="B4543" s="509" t="s">
        <v>349</v>
      </c>
      <c r="C4543" s="509">
        <v>20</v>
      </c>
      <c r="K4543" s="509">
        <v>0</v>
      </c>
    </row>
    <row r="4544" spans="1:11" s="509" customFormat="1">
      <c r="A4544" s="508" t="s">
        <v>574</v>
      </c>
      <c r="B4544" s="509" t="s">
        <v>349</v>
      </c>
      <c r="C4544" s="509">
        <v>21</v>
      </c>
      <c r="K4544" s="509">
        <v>0</v>
      </c>
    </row>
    <row r="4545" spans="1:11" s="509" customFormat="1">
      <c r="A4545" s="508" t="s">
        <v>574</v>
      </c>
      <c r="B4545" s="509" t="s">
        <v>349</v>
      </c>
      <c r="C4545" s="509" t="s">
        <v>1026</v>
      </c>
      <c r="K4545" s="509">
        <v>0</v>
      </c>
    </row>
    <row r="4546" spans="1:11" s="509" customFormat="1">
      <c r="A4546" s="508" t="s">
        <v>574</v>
      </c>
      <c r="B4546" s="509" t="s">
        <v>349</v>
      </c>
      <c r="C4546" s="509" t="s">
        <v>1027</v>
      </c>
      <c r="K4546" s="509">
        <v>0</v>
      </c>
    </row>
    <row r="4547" spans="1:11" s="509" customFormat="1">
      <c r="A4547" s="508" t="s">
        <v>574</v>
      </c>
      <c r="B4547" s="509" t="s">
        <v>349</v>
      </c>
      <c r="C4547" s="509" t="s">
        <v>1028</v>
      </c>
      <c r="K4547" s="509">
        <v>0</v>
      </c>
    </row>
    <row r="4548" spans="1:11" s="509" customFormat="1">
      <c r="A4548" s="508" t="s">
        <v>574</v>
      </c>
      <c r="B4548" s="509" t="s">
        <v>349</v>
      </c>
      <c r="C4548" s="509">
        <v>22</v>
      </c>
      <c r="K4548" s="509">
        <v>0</v>
      </c>
    </row>
    <row r="4549" spans="1:11" s="509" customFormat="1">
      <c r="A4549" s="508" t="s">
        <v>574</v>
      </c>
      <c r="B4549" s="509" t="s">
        <v>349</v>
      </c>
      <c r="C4549" s="509">
        <v>23</v>
      </c>
      <c r="K4549" s="509">
        <v>0</v>
      </c>
    </row>
    <row r="4550" spans="1:11" s="509" customFormat="1">
      <c r="A4550" s="508" t="s">
        <v>574</v>
      </c>
      <c r="B4550" s="509" t="s">
        <v>349</v>
      </c>
      <c r="C4550" s="509" t="s">
        <v>1029</v>
      </c>
      <c r="K4550" s="509">
        <v>0</v>
      </c>
    </row>
    <row r="4551" spans="1:11" s="509" customFormat="1">
      <c r="A4551" s="508" t="s">
        <v>574</v>
      </c>
      <c r="B4551" s="509" t="s">
        <v>349</v>
      </c>
      <c r="C4551" s="509">
        <v>24</v>
      </c>
      <c r="K4551" s="509">
        <v>0</v>
      </c>
    </row>
    <row r="4552" spans="1:11" s="509" customFormat="1">
      <c r="A4552" s="508" t="s">
        <v>574</v>
      </c>
      <c r="B4552" s="509" t="s">
        <v>349</v>
      </c>
      <c r="C4552" s="509">
        <v>25</v>
      </c>
    </row>
    <row r="4553" spans="1:11" s="509" customFormat="1">
      <c r="A4553" s="508" t="s">
        <v>574</v>
      </c>
      <c r="B4553" s="509" t="s">
        <v>349</v>
      </c>
      <c r="C4553" s="509">
        <v>26</v>
      </c>
      <c r="K4553" s="509">
        <v>0</v>
      </c>
    </row>
    <row r="4554" spans="1:11" s="509" customFormat="1">
      <c r="A4554" s="508" t="s">
        <v>574</v>
      </c>
      <c r="B4554" s="509" t="s">
        <v>349</v>
      </c>
      <c r="C4554" s="509">
        <v>27</v>
      </c>
      <c r="K4554" s="509">
        <v>0</v>
      </c>
    </row>
    <row r="4555" spans="1:11" s="509" customFormat="1">
      <c r="A4555" s="508" t="s">
        <v>574</v>
      </c>
      <c r="B4555" s="509" t="s">
        <v>349</v>
      </c>
      <c r="C4555" s="509">
        <v>28</v>
      </c>
      <c r="K4555" s="509">
        <v>0</v>
      </c>
    </row>
    <row r="4556" spans="1:11" s="509" customFormat="1">
      <c r="A4556" s="508" t="s">
        <v>574</v>
      </c>
      <c r="B4556" s="509" t="s">
        <v>349</v>
      </c>
      <c r="C4556" s="509">
        <v>29</v>
      </c>
      <c r="K4556" s="509">
        <v>0</v>
      </c>
    </row>
    <row r="4557" spans="1:11" s="509" customFormat="1">
      <c r="A4557" s="508" t="s">
        <v>574</v>
      </c>
      <c r="B4557" s="509" t="s">
        <v>349</v>
      </c>
      <c r="C4557" s="509">
        <v>30</v>
      </c>
      <c r="K4557" s="509">
        <v>0</v>
      </c>
    </row>
    <row r="4558" spans="1:11" s="509" customFormat="1">
      <c r="A4558" s="508" t="s">
        <v>574</v>
      </c>
      <c r="B4558" s="509" t="s">
        <v>349</v>
      </c>
      <c r="C4558" s="509">
        <v>31</v>
      </c>
      <c r="G4558" s="509">
        <v>1</v>
      </c>
      <c r="K4558" s="509">
        <v>1</v>
      </c>
    </row>
    <row r="4559" spans="1:11" s="509" customFormat="1">
      <c r="A4559" s="508" t="s">
        <v>574</v>
      </c>
      <c r="B4559" s="509" t="s">
        <v>349</v>
      </c>
      <c r="C4559" s="509">
        <v>32</v>
      </c>
      <c r="K4559" s="509">
        <v>0</v>
      </c>
    </row>
    <row r="4560" spans="1:11" s="509" customFormat="1">
      <c r="A4560" s="508" t="s">
        <v>574</v>
      </c>
      <c r="B4560" s="509" t="s">
        <v>349</v>
      </c>
      <c r="C4560" s="509">
        <v>33</v>
      </c>
      <c r="G4560" s="509">
        <v>1</v>
      </c>
      <c r="K4560" s="509">
        <v>1</v>
      </c>
    </row>
    <row r="4561" spans="1:11" s="509" customFormat="1">
      <c r="A4561" s="508" t="s">
        <v>574</v>
      </c>
      <c r="B4561" s="509" t="s">
        <v>349</v>
      </c>
      <c r="C4561" s="509">
        <v>34</v>
      </c>
      <c r="K4561" s="509">
        <v>0</v>
      </c>
    </row>
    <row r="4562" spans="1:11" s="509" customFormat="1">
      <c r="A4562" s="508" t="s">
        <v>574</v>
      </c>
      <c r="B4562" s="509" t="s">
        <v>349</v>
      </c>
      <c r="C4562" s="509">
        <v>35</v>
      </c>
      <c r="K4562" s="509">
        <v>0</v>
      </c>
    </row>
    <row r="4563" spans="1:11" s="509" customFormat="1">
      <c r="A4563" s="508" t="s">
        <v>574</v>
      </c>
      <c r="B4563" s="509" t="s">
        <v>349</v>
      </c>
      <c r="C4563" s="509">
        <v>36</v>
      </c>
      <c r="K4563" s="509">
        <v>0</v>
      </c>
    </row>
    <row r="4564" spans="1:11" s="509" customFormat="1">
      <c r="A4564" s="508" t="s">
        <v>574</v>
      </c>
      <c r="B4564" s="509" t="s">
        <v>349</v>
      </c>
      <c r="C4564" s="509">
        <v>37</v>
      </c>
      <c r="K4564" s="509">
        <v>0</v>
      </c>
    </row>
    <row r="4565" spans="1:11" s="509" customFormat="1">
      <c r="A4565" s="508" t="s">
        <v>574</v>
      </c>
      <c r="B4565" s="509" t="s">
        <v>349</v>
      </c>
      <c r="C4565" s="509">
        <v>38</v>
      </c>
      <c r="G4565" s="509">
        <v>1</v>
      </c>
      <c r="K4565" s="509">
        <v>1</v>
      </c>
    </row>
    <row r="4566" spans="1:11" s="509" customFormat="1">
      <c r="A4566" s="508" t="s">
        <v>574</v>
      </c>
      <c r="B4566" s="509" t="s">
        <v>349</v>
      </c>
      <c r="C4566" s="509" t="s">
        <v>1030</v>
      </c>
      <c r="K4566" s="509">
        <v>0</v>
      </c>
    </row>
    <row r="4567" spans="1:11" s="509" customFormat="1">
      <c r="A4567" s="508" t="s">
        <v>574</v>
      </c>
      <c r="B4567" s="509" t="s">
        <v>349</v>
      </c>
      <c r="C4567" s="509">
        <v>39</v>
      </c>
      <c r="K4567" s="509">
        <v>0</v>
      </c>
    </row>
    <row r="4568" spans="1:11" s="509" customFormat="1">
      <c r="A4568" s="508" t="s">
        <v>574</v>
      </c>
      <c r="B4568" s="509" t="s">
        <v>349</v>
      </c>
      <c r="C4568" s="509">
        <v>40</v>
      </c>
      <c r="K4568" s="509">
        <v>0</v>
      </c>
    </row>
    <row r="4569" spans="1:11" s="509" customFormat="1">
      <c r="A4569" s="508" t="s">
        <v>574</v>
      </c>
      <c r="B4569" s="509" t="s">
        <v>349</v>
      </c>
      <c r="C4569" s="509">
        <v>41</v>
      </c>
      <c r="K4569" s="509">
        <v>0</v>
      </c>
    </row>
    <row r="4570" spans="1:11" s="509" customFormat="1">
      <c r="A4570" s="508" t="s">
        <v>574</v>
      </c>
      <c r="B4570" s="509" t="s">
        <v>349</v>
      </c>
      <c r="C4570" s="509">
        <v>42</v>
      </c>
      <c r="K4570" s="509">
        <v>0</v>
      </c>
    </row>
    <row r="4571" spans="1:11" s="509" customFormat="1">
      <c r="A4571" s="508" t="s">
        <v>574</v>
      </c>
      <c r="B4571" s="509" t="s">
        <v>349</v>
      </c>
      <c r="C4571" s="509">
        <v>43</v>
      </c>
      <c r="K4571" s="509">
        <v>0</v>
      </c>
    </row>
    <row r="4572" spans="1:11" s="509" customFormat="1">
      <c r="A4572" s="508" t="s">
        <v>574</v>
      </c>
      <c r="B4572" s="509" t="s">
        <v>349</v>
      </c>
      <c r="C4572" s="509">
        <v>44</v>
      </c>
      <c r="K4572" s="509">
        <v>0</v>
      </c>
    </row>
    <row r="4573" spans="1:11" s="509" customFormat="1">
      <c r="A4573" s="508" t="s">
        <v>574</v>
      </c>
      <c r="B4573" s="509" t="s">
        <v>349</v>
      </c>
      <c r="C4573" s="509">
        <v>45</v>
      </c>
      <c r="K4573" s="509">
        <v>0</v>
      </c>
    </row>
    <row r="4574" spans="1:11" s="509" customFormat="1">
      <c r="A4574" s="508" t="s">
        <v>574</v>
      </c>
      <c r="B4574" s="509" t="s">
        <v>349</v>
      </c>
      <c r="C4574" s="509">
        <v>46</v>
      </c>
      <c r="K4574" s="509">
        <v>0</v>
      </c>
    </row>
    <row r="4575" spans="1:11" s="509" customFormat="1">
      <c r="A4575" s="508" t="s">
        <v>574</v>
      </c>
      <c r="B4575" s="509" t="s">
        <v>349</v>
      </c>
      <c r="C4575" s="509">
        <v>47</v>
      </c>
      <c r="K4575" s="509">
        <v>0</v>
      </c>
    </row>
    <row r="4576" spans="1:11" s="509" customFormat="1">
      <c r="A4576" s="508" t="s">
        <v>574</v>
      </c>
      <c r="B4576" s="509" t="s">
        <v>349</v>
      </c>
      <c r="C4576" s="509">
        <v>48</v>
      </c>
      <c r="K4576" s="509">
        <v>0</v>
      </c>
    </row>
    <row r="4577" spans="1:11" s="509" customFormat="1">
      <c r="A4577" s="508" t="s">
        <v>574</v>
      </c>
      <c r="B4577" s="509" t="s">
        <v>349</v>
      </c>
      <c r="C4577" s="509">
        <v>49</v>
      </c>
      <c r="K4577" s="509">
        <v>0</v>
      </c>
    </row>
    <row r="4578" spans="1:11" s="509" customFormat="1">
      <c r="A4578" s="508" t="s">
        <v>574</v>
      </c>
      <c r="B4578" s="509" t="s">
        <v>349</v>
      </c>
      <c r="C4578" s="509">
        <v>50</v>
      </c>
      <c r="K4578" s="509">
        <v>0</v>
      </c>
    </row>
    <row r="4579" spans="1:11" s="509" customFormat="1">
      <c r="A4579" s="508" t="s">
        <v>574</v>
      </c>
      <c r="B4579" s="509" t="s">
        <v>349</v>
      </c>
      <c r="C4579" s="509">
        <v>51</v>
      </c>
      <c r="D4579" s="509">
        <v>1</v>
      </c>
      <c r="E4579" s="509">
        <v>1</v>
      </c>
      <c r="K4579" s="509">
        <v>1</v>
      </c>
    </row>
    <row r="4580" spans="1:11" s="509" customFormat="1">
      <c r="A4580" s="508" t="s">
        <v>574</v>
      </c>
      <c r="B4580" s="509" t="s">
        <v>349</v>
      </c>
      <c r="C4580" s="509" t="s">
        <v>1031</v>
      </c>
      <c r="K4580" s="509">
        <v>0</v>
      </c>
    </row>
    <row r="4581" spans="1:11" s="509" customFormat="1">
      <c r="A4581" s="508" t="s">
        <v>574</v>
      </c>
      <c r="B4581" s="509" t="s">
        <v>349</v>
      </c>
      <c r="C4581" s="509" t="s">
        <v>1032</v>
      </c>
      <c r="K4581" s="509">
        <v>0</v>
      </c>
    </row>
    <row r="4582" spans="1:11" s="509" customFormat="1">
      <c r="A4582" s="508" t="s">
        <v>574</v>
      </c>
      <c r="B4582" s="509" t="s">
        <v>349</v>
      </c>
      <c r="C4582" s="509">
        <v>52</v>
      </c>
      <c r="G4582" s="509">
        <v>1</v>
      </c>
      <c r="H4582" s="509">
        <v>1</v>
      </c>
      <c r="K4582" s="509">
        <v>1</v>
      </c>
    </row>
    <row r="4583" spans="1:11" s="509" customFormat="1">
      <c r="A4583" s="508" t="s">
        <v>574</v>
      </c>
      <c r="B4583" s="509" t="s">
        <v>349</v>
      </c>
      <c r="C4583" s="509">
        <v>53</v>
      </c>
      <c r="D4583" s="509">
        <v>1</v>
      </c>
      <c r="E4583" s="509">
        <v>1</v>
      </c>
      <c r="G4583" s="509">
        <v>1</v>
      </c>
      <c r="K4583" s="509">
        <v>2</v>
      </c>
    </row>
    <row r="4584" spans="1:11" s="509" customFormat="1">
      <c r="A4584" s="508" t="s">
        <v>574</v>
      </c>
      <c r="B4584" s="509" t="s">
        <v>349</v>
      </c>
      <c r="C4584" s="509">
        <v>54</v>
      </c>
      <c r="K4584" s="509">
        <v>0</v>
      </c>
    </row>
    <row r="4585" spans="1:11" s="509" customFormat="1">
      <c r="A4585" s="508" t="s">
        <v>574</v>
      </c>
      <c r="B4585" s="509" t="s">
        <v>349</v>
      </c>
      <c r="C4585" s="509">
        <v>55</v>
      </c>
      <c r="G4585" s="509">
        <v>3</v>
      </c>
      <c r="K4585" s="509">
        <v>3</v>
      </c>
    </row>
    <row r="4586" spans="1:11" s="509" customFormat="1">
      <c r="A4586" s="508" t="s">
        <v>574</v>
      </c>
      <c r="B4586" s="509" t="s">
        <v>349</v>
      </c>
      <c r="C4586" s="509">
        <v>56</v>
      </c>
      <c r="K4586" s="509">
        <v>0</v>
      </c>
    </row>
    <row r="4587" spans="1:11" s="509" customFormat="1">
      <c r="A4587" s="508" t="s">
        <v>574</v>
      </c>
      <c r="B4587" s="509" t="s">
        <v>349</v>
      </c>
      <c r="C4587" s="509">
        <v>57</v>
      </c>
      <c r="K4587" s="509">
        <v>0</v>
      </c>
    </row>
    <row r="4588" spans="1:11" s="509" customFormat="1">
      <c r="A4588" s="508" t="s">
        <v>574</v>
      </c>
      <c r="B4588" s="509" t="s">
        <v>349</v>
      </c>
      <c r="C4588" s="509">
        <v>58</v>
      </c>
      <c r="K4588" s="509">
        <v>0</v>
      </c>
    </row>
    <row r="4589" spans="1:11" s="509" customFormat="1">
      <c r="A4589" s="508" t="s">
        <v>574</v>
      </c>
      <c r="B4589" s="509" t="s">
        <v>349</v>
      </c>
      <c r="C4589" s="509">
        <v>59</v>
      </c>
      <c r="K4589" s="509">
        <v>0</v>
      </c>
    </row>
    <row r="4590" spans="1:11" s="509" customFormat="1">
      <c r="A4590" s="508" t="s">
        <v>574</v>
      </c>
      <c r="B4590" s="509" t="s">
        <v>349</v>
      </c>
      <c r="C4590" s="509">
        <v>60</v>
      </c>
      <c r="K4590" s="509">
        <v>0</v>
      </c>
    </row>
    <row r="4591" spans="1:11" s="509" customFormat="1">
      <c r="A4591" s="508" t="s">
        <v>574</v>
      </c>
      <c r="B4591" s="509" t="s">
        <v>349</v>
      </c>
      <c r="C4591" s="509">
        <v>61</v>
      </c>
      <c r="K4591" s="509">
        <v>0</v>
      </c>
    </row>
    <row r="4592" spans="1:11" s="509" customFormat="1">
      <c r="A4592" s="508" t="s">
        <v>574</v>
      </c>
      <c r="B4592" s="509" t="s">
        <v>349</v>
      </c>
      <c r="C4592" s="509">
        <v>62</v>
      </c>
      <c r="D4592" s="509">
        <v>1</v>
      </c>
      <c r="E4592" s="509">
        <v>0</v>
      </c>
      <c r="K4592" s="509">
        <v>1</v>
      </c>
    </row>
    <row r="4593" spans="1:11" s="509" customFormat="1">
      <c r="A4593" s="508" t="s">
        <v>574</v>
      </c>
      <c r="B4593" s="509" t="s">
        <v>349</v>
      </c>
      <c r="C4593" s="509">
        <v>63</v>
      </c>
      <c r="G4593" s="509">
        <v>2</v>
      </c>
      <c r="K4593" s="509">
        <v>2</v>
      </c>
    </row>
    <row r="4594" spans="1:11" s="509" customFormat="1">
      <c r="A4594" s="508" t="s">
        <v>574</v>
      </c>
      <c r="B4594" s="509" t="s">
        <v>349</v>
      </c>
      <c r="C4594" s="509" t="s">
        <v>1033</v>
      </c>
      <c r="K4594" s="509">
        <v>0</v>
      </c>
    </row>
    <row r="4595" spans="1:11" s="509" customFormat="1">
      <c r="A4595" s="508" t="s">
        <v>574</v>
      </c>
      <c r="B4595" s="509" t="s">
        <v>349</v>
      </c>
      <c r="C4595" s="509" t="s">
        <v>1034</v>
      </c>
      <c r="K4595" s="509">
        <v>0</v>
      </c>
    </row>
    <row r="4596" spans="1:11" s="509" customFormat="1">
      <c r="A4596" s="508" t="s">
        <v>574</v>
      </c>
      <c r="B4596" s="509" t="s">
        <v>349</v>
      </c>
      <c r="C4596" s="509">
        <v>64</v>
      </c>
      <c r="K4596" s="509">
        <v>0</v>
      </c>
    </row>
    <row r="4597" spans="1:11" s="509" customFormat="1">
      <c r="A4597" s="508" t="s">
        <v>574</v>
      </c>
      <c r="B4597" s="509" t="s">
        <v>349</v>
      </c>
      <c r="C4597" s="509" t="s">
        <v>1035</v>
      </c>
      <c r="G4597" s="509">
        <v>3</v>
      </c>
      <c r="K4597" s="509">
        <v>3</v>
      </c>
    </row>
    <row r="4598" spans="1:11" s="509" customFormat="1">
      <c r="A4598" s="508" t="s">
        <v>574</v>
      </c>
      <c r="B4598" s="509" t="s">
        <v>349</v>
      </c>
      <c r="C4598" s="509">
        <v>65</v>
      </c>
      <c r="D4598" s="509">
        <v>1</v>
      </c>
      <c r="G4598" s="509">
        <v>14</v>
      </c>
      <c r="H4598" s="509">
        <v>7</v>
      </c>
      <c r="K4598" s="509">
        <v>15</v>
      </c>
    </row>
    <row r="4599" spans="1:11" s="509" customFormat="1">
      <c r="A4599" s="508" t="s">
        <v>574</v>
      </c>
      <c r="B4599" s="509" t="s">
        <v>349</v>
      </c>
      <c r="C4599" s="509">
        <v>66</v>
      </c>
      <c r="G4599" s="509">
        <v>4</v>
      </c>
      <c r="H4599" s="509">
        <v>4</v>
      </c>
      <c r="K4599" s="509">
        <v>4</v>
      </c>
    </row>
    <row r="4600" spans="1:11" s="509" customFormat="1">
      <c r="A4600" s="508" t="s">
        <v>574</v>
      </c>
      <c r="B4600" s="509" t="s">
        <v>349</v>
      </c>
      <c r="C4600" s="509" t="s">
        <v>1036</v>
      </c>
      <c r="K4600" s="509">
        <v>0</v>
      </c>
    </row>
    <row r="4601" spans="1:11" s="509" customFormat="1">
      <c r="A4601" s="508" t="s">
        <v>574</v>
      </c>
      <c r="B4601" s="509" t="s">
        <v>349</v>
      </c>
      <c r="C4601" s="509" t="s">
        <v>1037</v>
      </c>
      <c r="D4601" s="509">
        <v>1</v>
      </c>
      <c r="G4601" s="509">
        <v>28</v>
      </c>
      <c r="K4601" s="509">
        <v>29</v>
      </c>
    </row>
    <row r="4602" spans="1:11" s="509" customFormat="1">
      <c r="A4602" s="508" t="s">
        <v>574</v>
      </c>
      <c r="B4602" s="509" t="s">
        <v>349</v>
      </c>
      <c r="C4602" s="509" t="s">
        <v>1038</v>
      </c>
      <c r="K4602" s="509">
        <v>0</v>
      </c>
    </row>
    <row r="4603" spans="1:11" s="509" customFormat="1">
      <c r="A4603" s="508" t="s">
        <v>574</v>
      </c>
      <c r="B4603" s="509" t="s">
        <v>349</v>
      </c>
      <c r="C4603" s="509" t="s">
        <v>1039</v>
      </c>
      <c r="G4603" s="509">
        <v>2</v>
      </c>
      <c r="K4603" s="509">
        <v>2</v>
      </c>
    </row>
    <row r="4604" spans="1:11" s="509" customFormat="1">
      <c r="A4604" s="508" t="s">
        <v>574</v>
      </c>
      <c r="B4604" s="509" t="s">
        <v>349</v>
      </c>
      <c r="C4604" s="509" t="s">
        <v>1040</v>
      </c>
      <c r="K4604" s="509">
        <v>0</v>
      </c>
    </row>
    <row r="4605" spans="1:11" s="509" customFormat="1">
      <c r="A4605" s="508" t="s">
        <v>574</v>
      </c>
      <c r="B4605" s="509" t="s">
        <v>349</v>
      </c>
      <c r="C4605" s="509" t="s">
        <v>1041</v>
      </c>
      <c r="K4605" s="509">
        <v>0</v>
      </c>
    </row>
    <row r="4606" spans="1:11" s="509" customFormat="1">
      <c r="A4606" s="508" t="s">
        <v>574</v>
      </c>
      <c r="B4606" s="509" t="s">
        <v>349</v>
      </c>
      <c r="C4606" s="509" t="s">
        <v>1042</v>
      </c>
      <c r="K4606" s="509">
        <v>0</v>
      </c>
    </row>
    <row r="4607" spans="1:11" s="509" customFormat="1">
      <c r="A4607" s="508" t="s">
        <v>574</v>
      </c>
      <c r="B4607" s="509" t="s">
        <v>349</v>
      </c>
      <c r="C4607" s="509">
        <v>67</v>
      </c>
      <c r="G4607" s="509">
        <v>36</v>
      </c>
      <c r="K4607" s="509">
        <v>36</v>
      </c>
    </row>
    <row r="4608" spans="1:11" s="509" customFormat="1">
      <c r="A4608" s="508" t="s">
        <v>574</v>
      </c>
      <c r="B4608" s="509" t="s">
        <v>349</v>
      </c>
      <c r="C4608" s="509">
        <v>68</v>
      </c>
      <c r="G4608" s="509">
        <v>4</v>
      </c>
      <c r="H4608" s="509">
        <v>3</v>
      </c>
      <c r="K4608" s="509">
        <v>4</v>
      </c>
    </row>
    <row r="4609" spans="1:11" s="509" customFormat="1">
      <c r="A4609" s="508" t="s">
        <v>574</v>
      </c>
      <c r="B4609" s="509" t="s">
        <v>349</v>
      </c>
      <c r="C4609" s="509" t="s">
        <v>1043</v>
      </c>
      <c r="D4609" s="509">
        <v>1</v>
      </c>
      <c r="G4609" s="509">
        <v>3</v>
      </c>
      <c r="K4609" s="509">
        <v>4</v>
      </c>
    </row>
    <row r="4610" spans="1:11" s="509" customFormat="1">
      <c r="A4610" s="508" t="s">
        <v>574</v>
      </c>
      <c r="B4610" s="509" t="s">
        <v>349</v>
      </c>
      <c r="C4610" s="509">
        <v>69</v>
      </c>
      <c r="K4610" s="509">
        <v>0</v>
      </c>
    </row>
    <row r="4611" spans="1:11" s="509" customFormat="1">
      <c r="A4611" s="508" t="s">
        <v>574</v>
      </c>
      <c r="B4611" s="509" t="s">
        <v>349</v>
      </c>
      <c r="C4611" s="509" t="s">
        <v>1044</v>
      </c>
      <c r="D4611" s="509">
        <v>1</v>
      </c>
      <c r="K4611" s="509">
        <v>1</v>
      </c>
    </row>
    <row r="4612" spans="1:11" s="509" customFormat="1">
      <c r="A4612" s="508" t="s">
        <v>574</v>
      </c>
      <c r="B4612" s="509" t="s">
        <v>349</v>
      </c>
      <c r="C4612" s="509" t="s">
        <v>1045</v>
      </c>
      <c r="K4612" s="509">
        <v>0</v>
      </c>
    </row>
    <row r="4613" spans="1:11" s="509" customFormat="1">
      <c r="A4613" s="508" t="s">
        <v>574</v>
      </c>
      <c r="B4613" s="509" t="s">
        <v>349</v>
      </c>
      <c r="C4613" s="509">
        <v>70</v>
      </c>
      <c r="K4613" s="509">
        <v>0</v>
      </c>
    </row>
    <row r="4614" spans="1:11" s="509" customFormat="1">
      <c r="A4614" s="508" t="s">
        <v>574</v>
      </c>
      <c r="B4614" s="509" t="s">
        <v>349</v>
      </c>
      <c r="C4614" s="509" t="s">
        <v>1046</v>
      </c>
      <c r="G4614" s="509">
        <v>1</v>
      </c>
      <c r="K4614" s="509">
        <v>1</v>
      </c>
    </row>
    <row r="4615" spans="1:11" s="509" customFormat="1">
      <c r="A4615" s="508" t="s">
        <v>574</v>
      </c>
      <c r="B4615" s="509" t="s">
        <v>349</v>
      </c>
      <c r="C4615" s="509">
        <v>71</v>
      </c>
      <c r="G4615" s="509">
        <v>68</v>
      </c>
      <c r="K4615" s="509">
        <v>68</v>
      </c>
    </row>
    <row r="4616" spans="1:11" s="509" customFormat="1">
      <c r="A4616" s="508" t="s">
        <v>574</v>
      </c>
      <c r="B4616" s="509" t="s">
        <v>349</v>
      </c>
      <c r="C4616" s="509" t="s">
        <v>1047</v>
      </c>
      <c r="D4616" s="509">
        <v>2</v>
      </c>
      <c r="E4616" s="509">
        <v>1</v>
      </c>
      <c r="G4616" s="509">
        <v>30</v>
      </c>
      <c r="H4616" s="509">
        <v>27</v>
      </c>
      <c r="K4616" s="509">
        <v>32</v>
      </c>
    </row>
    <row r="4617" spans="1:11" s="509" customFormat="1">
      <c r="A4617" s="508" t="s">
        <v>574</v>
      </c>
      <c r="B4617" s="509" t="s">
        <v>349</v>
      </c>
      <c r="C4617" s="509" t="s">
        <v>1048</v>
      </c>
      <c r="D4617" s="509">
        <v>1</v>
      </c>
      <c r="G4617" s="509">
        <v>1</v>
      </c>
      <c r="K4617" s="509">
        <v>2</v>
      </c>
    </row>
    <row r="4618" spans="1:11" s="509" customFormat="1">
      <c r="A4618" s="508" t="s">
        <v>574</v>
      </c>
      <c r="B4618" s="509" t="s">
        <v>349</v>
      </c>
      <c r="C4618" s="509" t="s">
        <v>1049</v>
      </c>
      <c r="K4618" s="509">
        <v>0</v>
      </c>
    </row>
    <row r="4619" spans="1:11" s="509" customFormat="1">
      <c r="A4619" s="508" t="s">
        <v>574</v>
      </c>
      <c r="B4619" s="509" t="s">
        <v>349</v>
      </c>
      <c r="C4619" s="509" t="s">
        <v>1050</v>
      </c>
      <c r="K4619" s="509">
        <v>0</v>
      </c>
    </row>
    <row r="4620" spans="1:11" s="509" customFormat="1">
      <c r="A4620" s="508" t="s">
        <v>574</v>
      </c>
      <c r="B4620" s="509" t="s">
        <v>349</v>
      </c>
      <c r="C4620" s="509" t="s">
        <v>1051</v>
      </c>
      <c r="G4620" s="509">
        <v>1</v>
      </c>
      <c r="H4620" s="509">
        <v>1</v>
      </c>
      <c r="K4620" s="509">
        <v>1</v>
      </c>
    </row>
    <row r="4621" spans="1:11" s="509" customFormat="1">
      <c r="A4621" s="508" t="s">
        <v>574</v>
      </c>
      <c r="B4621" s="509" t="s">
        <v>349</v>
      </c>
      <c r="C4621" s="509">
        <v>72</v>
      </c>
      <c r="D4621" s="509">
        <v>6</v>
      </c>
      <c r="G4621" s="509">
        <v>2</v>
      </c>
      <c r="K4621" s="509">
        <v>8</v>
      </c>
    </row>
    <row r="4622" spans="1:11" s="509" customFormat="1">
      <c r="A4622" s="508" t="s">
        <v>574</v>
      </c>
      <c r="B4622" s="509" t="s">
        <v>349</v>
      </c>
      <c r="C4622" s="509">
        <v>73</v>
      </c>
      <c r="K4622" s="509">
        <v>0</v>
      </c>
    </row>
    <row r="4623" spans="1:11" s="509" customFormat="1">
      <c r="A4623" s="508" t="s">
        <v>574</v>
      </c>
      <c r="B4623" s="509" t="s">
        <v>349</v>
      </c>
      <c r="C4623" s="509">
        <v>74</v>
      </c>
      <c r="G4623" s="509">
        <v>2</v>
      </c>
      <c r="H4623" s="509">
        <v>1</v>
      </c>
      <c r="K4623" s="509">
        <v>2</v>
      </c>
    </row>
    <row r="4624" spans="1:11" s="509" customFormat="1">
      <c r="A4624" s="508" t="s">
        <v>574</v>
      </c>
      <c r="B4624" s="509" t="s">
        <v>349</v>
      </c>
      <c r="C4624" s="509" t="s">
        <v>4570</v>
      </c>
      <c r="D4624" s="509">
        <v>19</v>
      </c>
      <c r="G4624" s="509">
        <v>19</v>
      </c>
      <c r="K4624" s="509">
        <v>38</v>
      </c>
    </row>
    <row r="4625" spans="1:11" s="509" customFormat="1">
      <c r="A4625" s="508" t="s">
        <v>574</v>
      </c>
      <c r="B4625" s="509" t="s">
        <v>349</v>
      </c>
      <c r="C4625" s="509" t="s">
        <v>4571</v>
      </c>
      <c r="D4625" s="509">
        <v>42</v>
      </c>
      <c r="E4625" s="509">
        <v>4</v>
      </c>
      <c r="F4625" s="509">
        <v>0</v>
      </c>
      <c r="G4625" s="509">
        <v>245</v>
      </c>
      <c r="H4625" s="509">
        <v>44</v>
      </c>
      <c r="I4625" s="509">
        <v>0</v>
      </c>
      <c r="K4625" s="509">
        <v>287</v>
      </c>
    </row>
    <row r="4626" spans="1:11" s="509" customFormat="1">
      <c r="A4626" s="508" t="s">
        <v>575</v>
      </c>
      <c r="B4626" s="509" t="s">
        <v>1441</v>
      </c>
      <c r="C4626" s="509">
        <v>1</v>
      </c>
      <c r="K4626" s="509">
        <v>0</v>
      </c>
    </row>
    <row r="4627" spans="1:11" s="509" customFormat="1">
      <c r="A4627" s="508" t="s">
        <v>575</v>
      </c>
      <c r="B4627" s="509" t="s">
        <v>1441</v>
      </c>
      <c r="C4627" s="509" t="s">
        <v>1023</v>
      </c>
      <c r="G4627" s="509">
        <v>17</v>
      </c>
      <c r="K4627" s="509">
        <v>17</v>
      </c>
    </row>
    <row r="4628" spans="1:11" s="509" customFormat="1">
      <c r="A4628" s="508" t="s">
        <v>575</v>
      </c>
      <c r="B4628" s="509" t="s">
        <v>1441</v>
      </c>
      <c r="C4628" s="509">
        <v>2</v>
      </c>
      <c r="D4628" s="509">
        <v>1</v>
      </c>
      <c r="G4628" s="509">
        <v>2</v>
      </c>
      <c r="K4628" s="509">
        <v>3</v>
      </c>
    </row>
    <row r="4629" spans="1:11" s="509" customFormat="1">
      <c r="A4629" s="508" t="s">
        <v>575</v>
      </c>
      <c r="B4629" s="509" t="s">
        <v>1441</v>
      </c>
      <c r="C4629" s="509">
        <v>3</v>
      </c>
      <c r="K4629" s="509">
        <v>0</v>
      </c>
    </row>
    <row r="4630" spans="1:11" s="509" customFormat="1">
      <c r="A4630" s="508" t="s">
        <v>575</v>
      </c>
      <c r="B4630" s="509" t="s">
        <v>1441</v>
      </c>
      <c r="C4630" s="509">
        <v>4</v>
      </c>
      <c r="K4630" s="509">
        <v>0</v>
      </c>
    </row>
    <row r="4631" spans="1:11" s="509" customFormat="1">
      <c r="A4631" s="508" t="s">
        <v>575</v>
      </c>
      <c r="B4631" s="509" t="s">
        <v>1441</v>
      </c>
      <c r="C4631" s="509">
        <v>5</v>
      </c>
      <c r="G4631" s="509">
        <v>1</v>
      </c>
      <c r="K4631" s="509">
        <v>1</v>
      </c>
    </row>
    <row r="4632" spans="1:11" s="509" customFormat="1">
      <c r="A4632" s="508" t="s">
        <v>575</v>
      </c>
      <c r="B4632" s="509" t="s">
        <v>1441</v>
      </c>
      <c r="C4632" s="509">
        <v>6</v>
      </c>
      <c r="K4632" s="509">
        <v>0</v>
      </c>
    </row>
    <row r="4633" spans="1:11" s="509" customFormat="1">
      <c r="A4633" s="508" t="s">
        <v>575</v>
      </c>
      <c r="B4633" s="509" t="s">
        <v>1441</v>
      </c>
      <c r="C4633" s="509">
        <v>7</v>
      </c>
      <c r="D4633" s="509">
        <v>1</v>
      </c>
      <c r="K4633" s="509">
        <v>1</v>
      </c>
    </row>
    <row r="4634" spans="1:11" s="509" customFormat="1">
      <c r="A4634" s="508" t="s">
        <v>575</v>
      </c>
      <c r="B4634" s="509" t="s">
        <v>1441</v>
      </c>
      <c r="C4634" s="509">
        <v>8</v>
      </c>
      <c r="K4634" s="509">
        <v>0</v>
      </c>
    </row>
    <row r="4635" spans="1:11" s="509" customFormat="1">
      <c r="A4635" s="508" t="s">
        <v>575</v>
      </c>
      <c r="B4635" s="509" t="s">
        <v>1441</v>
      </c>
      <c r="C4635" s="509">
        <v>9</v>
      </c>
      <c r="K4635" s="509">
        <v>0</v>
      </c>
    </row>
    <row r="4636" spans="1:11" s="509" customFormat="1">
      <c r="A4636" s="508" t="s">
        <v>575</v>
      </c>
      <c r="B4636" s="509" t="s">
        <v>1441</v>
      </c>
      <c r="C4636" s="509">
        <v>10</v>
      </c>
      <c r="K4636" s="509">
        <v>0</v>
      </c>
    </row>
    <row r="4637" spans="1:11" s="509" customFormat="1">
      <c r="A4637" s="508" t="s">
        <v>575</v>
      </c>
      <c r="B4637" s="509" t="s">
        <v>1441</v>
      </c>
      <c r="C4637" s="509">
        <v>11</v>
      </c>
      <c r="K4637" s="509">
        <v>0</v>
      </c>
    </row>
    <row r="4638" spans="1:11" s="509" customFormat="1">
      <c r="A4638" s="508" t="s">
        <v>575</v>
      </c>
      <c r="B4638" s="509" t="s">
        <v>1441</v>
      </c>
      <c r="C4638" s="509">
        <v>12</v>
      </c>
      <c r="K4638" s="509">
        <v>0</v>
      </c>
    </row>
    <row r="4639" spans="1:11" s="509" customFormat="1">
      <c r="A4639" s="508" t="s">
        <v>575</v>
      </c>
      <c r="B4639" s="509" t="s">
        <v>1441</v>
      </c>
      <c r="C4639" s="509">
        <v>13</v>
      </c>
      <c r="K4639" s="509">
        <v>0</v>
      </c>
    </row>
    <row r="4640" spans="1:11" s="509" customFormat="1">
      <c r="A4640" s="508" t="s">
        <v>575</v>
      </c>
      <c r="B4640" s="509" t="s">
        <v>1441</v>
      </c>
      <c r="C4640" s="509">
        <v>14</v>
      </c>
      <c r="D4640" s="509">
        <v>1</v>
      </c>
      <c r="K4640" s="509">
        <v>1</v>
      </c>
    </row>
    <row r="4641" spans="1:11" s="509" customFormat="1">
      <c r="A4641" s="508" t="s">
        <v>575</v>
      </c>
      <c r="B4641" s="509" t="s">
        <v>1441</v>
      </c>
      <c r="C4641" s="509">
        <v>15</v>
      </c>
      <c r="K4641" s="509">
        <v>0</v>
      </c>
    </row>
    <row r="4642" spans="1:11" s="509" customFormat="1">
      <c r="A4642" s="508" t="s">
        <v>575</v>
      </c>
      <c r="B4642" s="509" t="s">
        <v>1441</v>
      </c>
      <c r="C4642" s="509">
        <v>16</v>
      </c>
      <c r="G4642" s="509">
        <v>1</v>
      </c>
      <c r="K4642" s="509">
        <v>1</v>
      </c>
    </row>
    <row r="4643" spans="1:11" s="509" customFormat="1">
      <c r="A4643" s="508" t="s">
        <v>575</v>
      </c>
      <c r="B4643" s="509" t="s">
        <v>1441</v>
      </c>
      <c r="C4643" s="509">
        <v>17</v>
      </c>
      <c r="G4643" s="509">
        <v>10</v>
      </c>
      <c r="K4643" s="509">
        <v>10</v>
      </c>
    </row>
    <row r="4644" spans="1:11" s="509" customFormat="1">
      <c r="A4644" s="508" t="s">
        <v>575</v>
      </c>
      <c r="B4644" s="509" t="s">
        <v>1441</v>
      </c>
      <c r="C4644" s="509">
        <v>18</v>
      </c>
      <c r="K4644" s="509">
        <v>0</v>
      </c>
    </row>
    <row r="4645" spans="1:11" s="509" customFormat="1">
      <c r="A4645" s="508" t="s">
        <v>575</v>
      </c>
      <c r="B4645" s="509" t="s">
        <v>1441</v>
      </c>
      <c r="C4645" s="509" t="s">
        <v>1024</v>
      </c>
      <c r="K4645" s="509">
        <v>0</v>
      </c>
    </row>
    <row r="4646" spans="1:11" s="509" customFormat="1">
      <c r="A4646" s="508" t="s">
        <v>575</v>
      </c>
      <c r="B4646" s="509" t="s">
        <v>1441</v>
      </c>
      <c r="C4646" s="509" t="s">
        <v>1025</v>
      </c>
      <c r="K4646" s="509">
        <v>0</v>
      </c>
    </row>
    <row r="4647" spans="1:11" s="509" customFormat="1">
      <c r="A4647" s="508" t="s">
        <v>575</v>
      </c>
      <c r="B4647" s="509" t="s">
        <v>1441</v>
      </c>
      <c r="C4647" s="509">
        <v>19</v>
      </c>
      <c r="K4647" s="509">
        <v>0</v>
      </c>
    </row>
    <row r="4648" spans="1:11" s="509" customFormat="1">
      <c r="A4648" s="508" t="s">
        <v>575</v>
      </c>
      <c r="B4648" s="509" t="s">
        <v>1441</v>
      </c>
      <c r="C4648" s="509">
        <v>20</v>
      </c>
      <c r="K4648" s="509">
        <v>0</v>
      </c>
    </row>
    <row r="4649" spans="1:11" s="509" customFormat="1">
      <c r="A4649" s="508" t="s">
        <v>575</v>
      </c>
      <c r="B4649" s="509" t="s">
        <v>1441</v>
      </c>
      <c r="C4649" s="509">
        <v>21</v>
      </c>
      <c r="K4649" s="509">
        <v>0</v>
      </c>
    </row>
    <row r="4650" spans="1:11" s="509" customFormat="1">
      <c r="A4650" s="508" t="s">
        <v>575</v>
      </c>
      <c r="B4650" s="509" t="s">
        <v>1441</v>
      </c>
      <c r="C4650" s="509" t="s">
        <v>1026</v>
      </c>
      <c r="K4650" s="509">
        <v>0</v>
      </c>
    </row>
    <row r="4651" spans="1:11" s="509" customFormat="1">
      <c r="A4651" s="508" t="s">
        <v>575</v>
      </c>
      <c r="B4651" s="509" t="s">
        <v>1441</v>
      </c>
      <c r="C4651" s="509" t="s">
        <v>1027</v>
      </c>
      <c r="K4651" s="509">
        <v>0</v>
      </c>
    </row>
    <row r="4652" spans="1:11" s="509" customFormat="1">
      <c r="A4652" s="508" t="s">
        <v>575</v>
      </c>
      <c r="B4652" s="509" t="s">
        <v>1441</v>
      </c>
      <c r="C4652" s="509" t="s">
        <v>1028</v>
      </c>
      <c r="K4652" s="509">
        <v>0</v>
      </c>
    </row>
    <row r="4653" spans="1:11" s="509" customFormat="1">
      <c r="A4653" s="508" t="s">
        <v>575</v>
      </c>
      <c r="B4653" s="509" t="s">
        <v>1441</v>
      </c>
      <c r="C4653" s="509">
        <v>22</v>
      </c>
      <c r="K4653" s="509">
        <v>0</v>
      </c>
    </row>
    <row r="4654" spans="1:11" s="509" customFormat="1">
      <c r="A4654" s="508" t="s">
        <v>575</v>
      </c>
      <c r="B4654" s="509" t="s">
        <v>1441</v>
      </c>
      <c r="C4654" s="509">
        <v>23</v>
      </c>
      <c r="K4654" s="509">
        <v>0</v>
      </c>
    </row>
    <row r="4655" spans="1:11" s="509" customFormat="1">
      <c r="A4655" s="508" t="s">
        <v>575</v>
      </c>
      <c r="B4655" s="509" t="s">
        <v>1441</v>
      </c>
      <c r="C4655" s="509" t="s">
        <v>1029</v>
      </c>
      <c r="G4655" s="509">
        <v>2</v>
      </c>
      <c r="K4655" s="509">
        <v>2</v>
      </c>
    </row>
    <row r="4656" spans="1:11" s="509" customFormat="1">
      <c r="A4656" s="508" t="s">
        <v>575</v>
      </c>
      <c r="B4656" s="509" t="s">
        <v>1441</v>
      </c>
      <c r="C4656" s="509">
        <v>24</v>
      </c>
      <c r="G4656" s="509">
        <v>1</v>
      </c>
      <c r="H4656" s="509">
        <v>1</v>
      </c>
      <c r="K4656" s="509">
        <v>1</v>
      </c>
    </row>
    <row r="4657" spans="1:11" s="509" customFormat="1">
      <c r="A4657" s="508" t="s">
        <v>575</v>
      </c>
      <c r="B4657" s="509" t="s">
        <v>1441</v>
      </c>
      <c r="C4657" s="509">
        <v>25</v>
      </c>
    </row>
    <row r="4658" spans="1:11" s="509" customFormat="1">
      <c r="A4658" s="508" t="s">
        <v>575</v>
      </c>
      <c r="B4658" s="509" t="s">
        <v>1441</v>
      </c>
      <c r="C4658" s="509">
        <v>26</v>
      </c>
      <c r="K4658" s="509">
        <v>0</v>
      </c>
    </row>
    <row r="4659" spans="1:11" s="509" customFormat="1">
      <c r="A4659" s="508" t="s">
        <v>575</v>
      </c>
      <c r="B4659" s="509" t="s">
        <v>1441</v>
      </c>
      <c r="C4659" s="509">
        <v>27</v>
      </c>
      <c r="D4659" s="509">
        <v>4</v>
      </c>
      <c r="E4659" s="509">
        <v>2</v>
      </c>
      <c r="G4659" s="509">
        <v>6</v>
      </c>
      <c r="H4659" s="509">
        <v>2</v>
      </c>
      <c r="K4659" s="509">
        <v>10</v>
      </c>
    </row>
    <row r="4660" spans="1:11" s="509" customFormat="1">
      <c r="A4660" s="508" t="s">
        <v>575</v>
      </c>
      <c r="B4660" s="509" t="s">
        <v>1441</v>
      </c>
      <c r="C4660" s="509">
        <v>28</v>
      </c>
      <c r="D4660" s="509">
        <v>1</v>
      </c>
      <c r="K4660" s="509">
        <v>1</v>
      </c>
    </row>
    <row r="4661" spans="1:11" s="509" customFormat="1">
      <c r="A4661" s="508" t="s">
        <v>575</v>
      </c>
      <c r="B4661" s="509" t="s">
        <v>1441</v>
      </c>
      <c r="C4661" s="509">
        <v>29</v>
      </c>
      <c r="K4661" s="509">
        <v>0</v>
      </c>
    </row>
    <row r="4662" spans="1:11" s="509" customFormat="1">
      <c r="A4662" s="508" t="s">
        <v>575</v>
      </c>
      <c r="B4662" s="509" t="s">
        <v>1441</v>
      </c>
      <c r="C4662" s="509">
        <v>30</v>
      </c>
      <c r="K4662" s="509">
        <v>0</v>
      </c>
    </row>
    <row r="4663" spans="1:11" s="509" customFormat="1">
      <c r="A4663" s="508" t="s">
        <v>575</v>
      </c>
      <c r="B4663" s="509" t="s">
        <v>1441</v>
      </c>
      <c r="C4663" s="509">
        <v>31</v>
      </c>
      <c r="K4663" s="509">
        <v>0</v>
      </c>
    </row>
    <row r="4664" spans="1:11" s="509" customFormat="1">
      <c r="A4664" s="508" t="s">
        <v>575</v>
      </c>
      <c r="B4664" s="509" t="s">
        <v>1441</v>
      </c>
      <c r="C4664" s="509">
        <v>32</v>
      </c>
      <c r="K4664" s="509">
        <v>0</v>
      </c>
    </row>
    <row r="4665" spans="1:11" s="509" customFormat="1">
      <c r="A4665" s="508" t="s">
        <v>575</v>
      </c>
      <c r="B4665" s="509" t="s">
        <v>1441</v>
      </c>
      <c r="C4665" s="509">
        <v>33</v>
      </c>
      <c r="D4665" s="509">
        <v>4</v>
      </c>
      <c r="E4665" s="509">
        <v>2</v>
      </c>
      <c r="G4665" s="509">
        <v>5</v>
      </c>
      <c r="H4665" s="509">
        <v>1</v>
      </c>
      <c r="K4665" s="509">
        <v>9</v>
      </c>
    </row>
    <row r="4666" spans="1:11" s="509" customFormat="1">
      <c r="A4666" s="508" t="s">
        <v>575</v>
      </c>
      <c r="B4666" s="509" t="s">
        <v>1441</v>
      </c>
      <c r="C4666" s="509">
        <v>34</v>
      </c>
      <c r="D4666" s="509">
        <v>1</v>
      </c>
      <c r="E4666" s="509">
        <v>1</v>
      </c>
      <c r="K4666" s="509">
        <v>1</v>
      </c>
    </row>
    <row r="4667" spans="1:11" s="509" customFormat="1">
      <c r="A4667" s="508" t="s">
        <v>575</v>
      </c>
      <c r="B4667" s="509" t="s">
        <v>1441</v>
      </c>
      <c r="C4667" s="509">
        <v>35</v>
      </c>
      <c r="K4667" s="509">
        <v>0</v>
      </c>
    </row>
    <row r="4668" spans="1:11" s="509" customFormat="1">
      <c r="A4668" s="508" t="s">
        <v>575</v>
      </c>
      <c r="B4668" s="509" t="s">
        <v>1441</v>
      </c>
      <c r="C4668" s="509">
        <v>36</v>
      </c>
      <c r="D4668" s="509">
        <v>1</v>
      </c>
      <c r="K4668" s="509">
        <v>1</v>
      </c>
    </row>
    <row r="4669" spans="1:11" s="509" customFormat="1">
      <c r="A4669" s="508" t="s">
        <v>575</v>
      </c>
      <c r="B4669" s="509" t="s">
        <v>1441</v>
      </c>
      <c r="C4669" s="509">
        <v>37</v>
      </c>
      <c r="D4669" s="509">
        <v>2</v>
      </c>
      <c r="E4669" s="509">
        <v>1</v>
      </c>
      <c r="G4669" s="509">
        <v>2</v>
      </c>
      <c r="H4669" s="509">
        <v>1</v>
      </c>
      <c r="K4669" s="509">
        <v>4</v>
      </c>
    </row>
    <row r="4670" spans="1:11" s="509" customFormat="1">
      <c r="A4670" s="508" t="s">
        <v>575</v>
      </c>
      <c r="B4670" s="509" t="s">
        <v>1441</v>
      </c>
      <c r="C4670" s="509">
        <v>38</v>
      </c>
      <c r="K4670" s="509">
        <v>0</v>
      </c>
    </row>
    <row r="4671" spans="1:11" s="509" customFormat="1">
      <c r="A4671" s="508" t="s">
        <v>575</v>
      </c>
      <c r="B4671" s="509" t="s">
        <v>1441</v>
      </c>
      <c r="C4671" s="509" t="s">
        <v>1030</v>
      </c>
      <c r="K4671" s="509">
        <v>0</v>
      </c>
    </row>
    <row r="4672" spans="1:11" s="509" customFormat="1">
      <c r="A4672" s="508" t="s">
        <v>575</v>
      </c>
      <c r="B4672" s="509" t="s">
        <v>1441</v>
      </c>
      <c r="C4672" s="509">
        <v>39</v>
      </c>
      <c r="K4672" s="509">
        <v>0</v>
      </c>
    </row>
    <row r="4673" spans="1:11" s="509" customFormat="1">
      <c r="A4673" s="508" t="s">
        <v>575</v>
      </c>
      <c r="B4673" s="509" t="s">
        <v>1441</v>
      </c>
      <c r="C4673" s="509">
        <v>40</v>
      </c>
      <c r="K4673" s="509">
        <v>0</v>
      </c>
    </row>
    <row r="4674" spans="1:11" s="509" customFormat="1">
      <c r="A4674" s="508" t="s">
        <v>575</v>
      </c>
      <c r="B4674" s="509" t="s">
        <v>1441</v>
      </c>
      <c r="C4674" s="509">
        <v>41</v>
      </c>
      <c r="K4674" s="509">
        <v>0</v>
      </c>
    </row>
    <row r="4675" spans="1:11" s="509" customFormat="1">
      <c r="A4675" s="508" t="s">
        <v>575</v>
      </c>
      <c r="B4675" s="509" t="s">
        <v>1441</v>
      </c>
      <c r="C4675" s="509">
        <v>42</v>
      </c>
      <c r="K4675" s="509">
        <v>0</v>
      </c>
    </row>
    <row r="4676" spans="1:11" s="509" customFormat="1">
      <c r="A4676" s="508" t="s">
        <v>575</v>
      </c>
      <c r="B4676" s="509" t="s">
        <v>1441</v>
      </c>
      <c r="C4676" s="509">
        <v>43</v>
      </c>
      <c r="K4676" s="509">
        <v>0</v>
      </c>
    </row>
    <row r="4677" spans="1:11" s="509" customFormat="1">
      <c r="A4677" s="508" t="s">
        <v>575</v>
      </c>
      <c r="B4677" s="509" t="s">
        <v>1441</v>
      </c>
      <c r="C4677" s="509">
        <v>44</v>
      </c>
      <c r="K4677" s="509">
        <v>0</v>
      </c>
    </row>
    <row r="4678" spans="1:11" s="509" customFormat="1">
      <c r="A4678" s="508" t="s">
        <v>575</v>
      </c>
      <c r="B4678" s="509" t="s">
        <v>1441</v>
      </c>
      <c r="C4678" s="509">
        <v>45</v>
      </c>
      <c r="K4678" s="509">
        <v>0</v>
      </c>
    </row>
    <row r="4679" spans="1:11" s="509" customFormat="1">
      <c r="A4679" s="508" t="s">
        <v>575</v>
      </c>
      <c r="B4679" s="509" t="s">
        <v>1441</v>
      </c>
      <c r="C4679" s="509">
        <v>46</v>
      </c>
      <c r="D4679" s="509">
        <v>2</v>
      </c>
      <c r="E4679" s="509">
        <v>1</v>
      </c>
      <c r="G4679" s="509">
        <v>2</v>
      </c>
      <c r="K4679" s="509">
        <v>4</v>
      </c>
    </row>
    <row r="4680" spans="1:11" s="509" customFormat="1">
      <c r="A4680" s="508" t="s">
        <v>575</v>
      </c>
      <c r="B4680" s="509" t="s">
        <v>1441</v>
      </c>
      <c r="C4680" s="509">
        <v>47</v>
      </c>
      <c r="K4680" s="509">
        <v>0</v>
      </c>
    </row>
    <row r="4681" spans="1:11" s="509" customFormat="1">
      <c r="A4681" s="508" t="s">
        <v>575</v>
      </c>
      <c r="B4681" s="509" t="s">
        <v>1441</v>
      </c>
      <c r="C4681" s="509">
        <v>48</v>
      </c>
      <c r="K4681" s="509">
        <v>0</v>
      </c>
    </row>
    <row r="4682" spans="1:11" s="509" customFormat="1">
      <c r="A4682" s="508" t="s">
        <v>575</v>
      </c>
      <c r="B4682" s="509" t="s">
        <v>1441</v>
      </c>
      <c r="C4682" s="509">
        <v>49</v>
      </c>
      <c r="K4682" s="509">
        <v>0</v>
      </c>
    </row>
    <row r="4683" spans="1:11" s="509" customFormat="1">
      <c r="A4683" s="508" t="s">
        <v>575</v>
      </c>
      <c r="B4683" s="509" t="s">
        <v>1441</v>
      </c>
      <c r="C4683" s="509">
        <v>50</v>
      </c>
      <c r="K4683" s="509">
        <v>0</v>
      </c>
    </row>
    <row r="4684" spans="1:11" s="509" customFormat="1">
      <c r="A4684" s="508" t="s">
        <v>575</v>
      </c>
      <c r="B4684" s="509" t="s">
        <v>1441</v>
      </c>
      <c r="C4684" s="509">
        <v>51</v>
      </c>
      <c r="D4684" s="509">
        <v>2</v>
      </c>
      <c r="E4684" s="509">
        <v>1</v>
      </c>
      <c r="K4684" s="509">
        <v>2</v>
      </c>
    </row>
    <row r="4685" spans="1:11" s="509" customFormat="1">
      <c r="A4685" s="508" t="s">
        <v>575</v>
      </c>
      <c r="B4685" s="509" t="s">
        <v>1441</v>
      </c>
      <c r="C4685" s="509" t="s">
        <v>1031</v>
      </c>
      <c r="K4685" s="509">
        <v>0</v>
      </c>
    </row>
    <row r="4686" spans="1:11" s="509" customFormat="1">
      <c r="A4686" s="508" t="s">
        <v>575</v>
      </c>
      <c r="B4686" s="509" t="s">
        <v>1441</v>
      </c>
      <c r="C4686" s="509" t="s">
        <v>1032</v>
      </c>
      <c r="K4686" s="509">
        <v>0</v>
      </c>
    </row>
    <row r="4687" spans="1:11" s="509" customFormat="1">
      <c r="A4687" s="508" t="s">
        <v>575</v>
      </c>
      <c r="B4687" s="509" t="s">
        <v>1441</v>
      </c>
      <c r="C4687" s="509">
        <v>52</v>
      </c>
      <c r="K4687" s="509">
        <v>0</v>
      </c>
    </row>
    <row r="4688" spans="1:11" s="509" customFormat="1">
      <c r="A4688" s="508" t="s">
        <v>575</v>
      </c>
      <c r="B4688" s="509" t="s">
        <v>1441</v>
      </c>
      <c r="C4688" s="509">
        <v>53</v>
      </c>
      <c r="D4688" s="509">
        <v>0</v>
      </c>
      <c r="G4688" s="509">
        <v>2</v>
      </c>
      <c r="H4688" s="509">
        <v>0</v>
      </c>
      <c r="K4688" s="509">
        <v>2</v>
      </c>
    </row>
    <row r="4689" spans="1:11" s="509" customFormat="1">
      <c r="A4689" s="508" t="s">
        <v>575</v>
      </c>
      <c r="B4689" s="509" t="s">
        <v>1441</v>
      </c>
      <c r="C4689" s="509">
        <v>54</v>
      </c>
      <c r="G4689" s="509">
        <v>1</v>
      </c>
      <c r="K4689" s="509">
        <v>1</v>
      </c>
    </row>
    <row r="4690" spans="1:11" s="509" customFormat="1">
      <c r="A4690" s="508" t="s">
        <v>575</v>
      </c>
      <c r="B4690" s="509" t="s">
        <v>1441</v>
      </c>
      <c r="C4690" s="509">
        <v>55</v>
      </c>
      <c r="G4690" s="509">
        <v>7</v>
      </c>
      <c r="K4690" s="509">
        <v>7</v>
      </c>
    </row>
    <row r="4691" spans="1:11" s="509" customFormat="1">
      <c r="A4691" s="508" t="s">
        <v>575</v>
      </c>
      <c r="B4691" s="509" t="s">
        <v>1441</v>
      </c>
      <c r="C4691" s="509">
        <v>56</v>
      </c>
      <c r="K4691" s="509">
        <v>0</v>
      </c>
    </row>
    <row r="4692" spans="1:11" s="509" customFormat="1">
      <c r="A4692" s="508" t="s">
        <v>575</v>
      </c>
      <c r="B4692" s="509" t="s">
        <v>1441</v>
      </c>
      <c r="C4692" s="509">
        <v>57</v>
      </c>
      <c r="K4692" s="509">
        <v>0</v>
      </c>
    </row>
    <row r="4693" spans="1:11" s="509" customFormat="1">
      <c r="A4693" s="508" t="s">
        <v>575</v>
      </c>
      <c r="B4693" s="509" t="s">
        <v>1441</v>
      </c>
      <c r="C4693" s="509">
        <v>58</v>
      </c>
      <c r="K4693" s="509">
        <v>0</v>
      </c>
    </row>
    <row r="4694" spans="1:11" s="509" customFormat="1">
      <c r="A4694" s="508" t="s">
        <v>575</v>
      </c>
      <c r="B4694" s="509" t="s">
        <v>1441</v>
      </c>
      <c r="C4694" s="509">
        <v>59</v>
      </c>
      <c r="K4694" s="509">
        <v>0</v>
      </c>
    </row>
    <row r="4695" spans="1:11" s="509" customFormat="1">
      <c r="A4695" s="508" t="s">
        <v>575</v>
      </c>
      <c r="B4695" s="509" t="s">
        <v>1441</v>
      </c>
      <c r="C4695" s="509">
        <v>60</v>
      </c>
      <c r="G4695" s="509">
        <v>5</v>
      </c>
      <c r="K4695" s="509">
        <v>5</v>
      </c>
    </row>
    <row r="4696" spans="1:11" s="509" customFormat="1">
      <c r="A4696" s="508" t="s">
        <v>575</v>
      </c>
      <c r="B4696" s="509" t="s">
        <v>1441</v>
      </c>
      <c r="C4696" s="509">
        <v>61</v>
      </c>
      <c r="K4696" s="509">
        <v>0</v>
      </c>
    </row>
    <row r="4697" spans="1:11" s="509" customFormat="1">
      <c r="A4697" s="508" t="s">
        <v>575</v>
      </c>
      <c r="B4697" s="509" t="s">
        <v>1441</v>
      </c>
      <c r="C4697" s="509">
        <v>62</v>
      </c>
      <c r="D4697" s="509">
        <v>1</v>
      </c>
      <c r="E4697" s="509">
        <v>1</v>
      </c>
      <c r="G4697" s="509">
        <v>1</v>
      </c>
      <c r="H4697" s="509">
        <v>0</v>
      </c>
      <c r="K4697" s="509">
        <v>2</v>
      </c>
    </row>
    <row r="4698" spans="1:11" s="509" customFormat="1">
      <c r="A4698" s="508" t="s">
        <v>575</v>
      </c>
      <c r="B4698" s="509" t="s">
        <v>1441</v>
      </c>
      <c r="C4698" s="509">
        <v>63</v>
      </c>
      <c r="D4698" s="509">
        <v>2</v>
      </c>
      <c r="E4698" s="509">
        <v>2</v>
      </c>
      <c r="G4698" s="509">
        <v>1</v>
      </c>
      <c r="K4698" s="509">
        <v>3</v>
      </c>
    </row>
    <row r="4699" spans="1:11" s="509" customFormat="1">
      <c r="A4699" s="508" t="s">
        <v>575</v>
      </c>
      <c r="B4699" s="509" t="s">
        <v>1441</v>
      </c>
      <c r="C4699" s="509" t="s">
        <v>1033</v>
      </c>
      <c r="K4699" s="509">
        <v>0</v>
      </c>
    </row>
    <row r="4700" spans="1:11" s="509" customFormat="1">
      <c r="A4700" s="508" t="s">
        <v>575</v>
      </c>
      <c r="B4700" s="509" t="s">
        <v>1441</v>
      </c>
      <c r="C4700" s="509" t="s">
        <v>1034</v>
      </c>
      <c r="K4700" s="509">
        <v>0</v>
      </c>
    </row>
    <row r="4701" spans="1:11" s="509" customFormat="1">
      <c r="A4701" s="508" t="s">
        <v>575</v>
      </c>
      <c r="B4701" s="509" t="s">
        <v>1441</v>
      </c>
      <c r="C4701" s="509">
        <v>64</v>
      </c>
      <c r="K4701" s="509">
        <v>0</v>
      </c>
    </row>
    <row r="4702" spans="1:11" s="509" customFormat="1">
      <c r="A4702" s="508" t="s">
        <v>575</v>
      </c>
      <c r="B4702" s="509" t="s">
        <v>1441</v>
      </c>
      <c r="C4702" s="509" t="s">
        <v>1035</v>
      </c>
      <c r="G4702" s="509">
        <v>3</v>
      </c>
      <c r="K4702" s="509">
        <v>3</v>
      </c>
    </row>
    <row r="4703" spans="1:11" s="509" customFormat="1">
      <c r="A4703" s="508" t="s">
        <v>575</v>
      </c>
      <c r="B4703" s="509" t="s">
        <v>1441</v>
      </c>
      <c r="C4703" s="509">
        <v>65</v>
      </c>
      <c r="D4703" s="509">
        <v>3</v>
      </c>
      <c r="E4703" s="509">
        <v>1</v>
      </c>
      <c r="G4703" s="509">
        <v>9</v>
      </c>
      <c r="H4703" s="509">
        <v>4</v>
      </c>
      <c r="K4703" s="509">
        <v>12</v>
      </c>
    </row>
    <row r="4704" spans="1:11" s="509" customFormat="1">
      <c r="A4704" s="508" t="s">
        <v>575</v>
      </c>
      <c r="B4704" s="509" t="s">
        <v>1441</v>
      </c>
      <c r="C4704" s="509">
        <v>66</v>
      </c>
      <c r="K4704" s="509">
        <v>0</v>
      </c>
    </row>
    <row r="4705" spans="1:11" s="509" customFormat="1">
      <c r="A4705" s="508" t="s">
        <v>575</v>
      </c>
      <c r="B4705" s="509" t="s">
        <v>1441</v>
      </c>
      <c r="C4705" s="509" t="s">
        <v>1036</v>
      </c>
      <c r="K4705" s="509">
        <v>0</v>
      </c>
    </row>
    <row r="4706" spans="1:11" s="509" customFormat="1">
      <c r="A4706" s="508" t="s">
        <v>575</v>
      </c>
      <c r="B4706" s="509" t="s">
        <v>1441</v>
      </c>
      <c r="C4706" s="509" t="s">
        <v>1037</v>
      </c>
      <c r="D4706" s="509">
        <v>0</v>
      </c>
      <c r="G4706" s="509">
        <v>71</v>
      </c>
      <c r="K4706" s="509">
        <v>71</v>
      </c>
    </row>
    <row r="4707" spans="1:11" s="509" customFormat="1">
      <c r="A4707" s="508" t="s">
        <v>575</v>
      </c>
      <c r="B4707" s="509" t="s">
        <v>1441</v>
      </c>
      <c r="C4707" s="509" t="s">
        <v>1038</v>
      </c>
      <c r="D4707" s="509">
        <v>1</v>
      </c>
      <c r="K4707" s="509">
        <v>1</v>
      </c>
    </row>
    <row r="4708" spans="1:11" s="509" customFormat="1">
      <c r="A4708" s="508" t="s">
        <v>575</v>
      </c>
      <c r="B4708" s="509" t="s">
        <v>1441</v>
      </c>
      <c r="C4708" s="509" t="s">
        <v>1039</v>
      </c>
      <c r="D4708" s="509">
        <v>1</v>
      </c>
      <c r="G4708" s="509">
        <v>3</v>
      </c>
      <c r="K4708" s="509">
        <v>4</v>
      </c>
    </row>
    <row r="4709" spans="1:11" s="509" customFormat="1">
      <c r="A4709" s="508" t="s">
        <v>575</v>
      </c>
      <c r="B4709" s="509" t="s">
        <v>1441</v>
      </c>
      <c r="C4709" s="509" t="s">
        <v>1040</v>
      </c>
      <c r="D4709" s="509">
        <v>2</v>
      </c>
      <c r="G4709" s="509">
        <v>29</v>
      </c>
      <c r="K4709" s="509">
        <v>31</v>
      </c>
    </row>
    <row r="4710" spans="1:11" s="509" customFormat="1">
      <c r="A4710" s="508" t="s">
        <v>575</v>
      </c>
      <c r="B4710" s="509" t="s">
        <v>1441</v>
      </c>
      <c r="C4710" s="509" t="s">
        <v>1041</v>
      </c>
      <c r="K4710" s="509">
        <v>0</v>
      </c>
    </row>
    <row r="4711" spans="1:11" s="509" customFormat="1">
      <c r="A4711" s="508" t="s">
        <v>575</v>
      </c>
      <c r="B4711" s="509" t="s">
        <v>1441</v>
      </c>
      <c r="C4711" s="509" t="s">
        <v>1042</v>
      </c>
      <c r="K4711" s="509">
        <v>0</v>
      </c>
    </row>
    <row r="4712" spans="1:11" s="509" customFormat="1">
      <c r="A4712" s="508" t="s">
        <v>575</v>
      </c>
      <c r="B4712" s="509" t="s">
        <v>1441</v>
      </c>
      <c r="C4712" s="509">
        <v>67</v>
      </c>
      <c r="D4712" s="509">
        <v>2</v>
      </c>
      <c r="G4712" s="509">
        <v>37</v>
      </c>
      <c r="H4712" s="509">
        <v>4</v>
      </c>
      <c r="K4712" s="509">
        <v>39</v>
      </c>
    </row>
    <row r="4713" spans="1:11" s="509" customFormat="1">
      <c r="A4713" s="508" t="s">
        <v>575</v>
      </c>
      <c r="B4713" s="509" t="s">
        <v>1441</v>
      </c>
      <c r="C4713" s="509">
        <v>68</v>
      </c>
      <c r="G4713" s="509">
        <v>4</v>
      </c>
      <c r="H4713" s="509">
        <v>4</v>
      </c>
      <c r="K4713" s="509">
        <v>4</v>
      </c>
    </row>
    <row r="4714" spans="1:11" s="509" customFormat="1">
      <c r="A4714" s="508" t="s">
        <v>575</v>
      </c>
      <c r="B4714" s="509" t="s">
        <v>1441</v>
      </c>
      <c r="C4714" s="509" t="s">
        <v>1043</v>
      </c>
      <c r="D4714" s="509">
        <v>0</v>
      </c>
      <c r="G4714" s="509">
        <v>1</v>
      </c>
      <c r="H4714" s="509">
        <v>0</v>
      </c>
      <c r="K4714" s="509">
        <v>1</v>
      </c>
    </row>
    <row r="4715" spans="1:11" s="509" customFormat="1">
      <c r="A4715" s="508" t="s">
        <v>575</v>
      </c>
      <c r="B4715" s="509" t="s">
        <v>1441</v>
      </c>
      <c r="C4715" s="509">
        <v>69</v>
      </c>
      <c r="K4715" s="509">
        <v>0</v>
      </c>
    </row>
    <row r="4716" spans="1:11" s="509" customFormat="1">
      <c r="A4716" s="508" t="s">
        <v>575</v>
      </c>
      <c r="B4716" s="509" t="s">
        <v>1441</v>
      </c>
      <c r="C4716" s="509" t="s">
        <v>1044</v>
      </c>
      <c r="K4716" s="509">
        <v>0</v>
      </c>
    </row>
    <row r="4717" spans="1:11" s="509" customFormat="1">
      <c r="A4717" s="508" t="s">
        <v>575</v>
      </c>
      <c r="B4717" s="509" t="s">
        <v>1441</v>
      </c>
      <c r="C4717" s="509" t="s">
        <v>1045</v>
      </c>
      <c r="K4717" s="509">
        <v>0</v>
      </c>
    </row>
    <row r="4718" spans="1:11" s="509" customFormat="1">
      <c r="A4718" s="508" t="s">
        <v>575</v>
      </c>
      <c r="B4718" s="509" t="s">
        <v>1441</v>
      </c>
      <c r="C4718" s="509">
        <v>70</v>
      </c>
      <c r="K4718" s="509">
        <v>0</v>
      </c>
    </row>
    <row r="4719" spans="1:11" s="509" customFormat="1">
      <c r="A4719" s="508" t="s">
        <v>575</v>
      </c>
      <c r="B4719" s="509" t="s">
        <v>1441</v>
      </c>
      <c r="C4719" s="509" t="s">
        <v>1046</v>
      </c>
      <c r="K4719" s="509">
        <v>0</v>
      </c>
    </row>
    <row r="4720" spans="1:11" s="509" customFormat="1">
      <c r="A4720" s="508" t="s">
        <v>575</v>
      </c>
      <c r="B4720" s="509" t="s">
        <v>1441</v>
      </c>
      <c r="C4720" s="509">
        <v>71</v>
      </c>
      <c r="G4720" s="509">
        <v>73</v>
      </c>
      <c r="K4720" s="509">
        <v>73</v>
      </c>
    </row>
    <row r="4721" spans="1:11" s="509" customFormat="1">
      <c r="A4721" s="508" t="s">
        <v>575</v>
      </c>
      <c r="B4721" s="509" t="s">
        <v>1441</v>
      </c>
      <c r="C4721" s="509" t="s">
        <v>1047</v>
      </c>
      <c r="D4721" s="509">
        <v>3</v>
      </c>
      <c r="E4721" s="509">
        <v>1</v>
      </c>
      <c r="G4721" s="509">
        <v>9</v>
      </c>
      <c r="H4721" s="509">
        <v>2</v>
      </c>
      <c r="K4721" s="509">
        <v>12</v>
      </c>
    </row>
    <row r="4722" spans="1:11" s="509" customFormat="1">
      <c r="A4722" s="508" t="s">
        <v>575</v>
      </c>
      <c r="B4722" s="509" t="s">
        <v>1441</v>
      </c>
      <c r="C4722" s="509" t="s">
        <v>1048</v>
      </c>
      <c r="G4722" s="509">
        <v>2</v>
      </c>
      <c r="K4722" s="509">
        <v>2</v>
      </c>
    </row>
    <row r="4723" spans="1:11" s="509" customFormat="1">
      <c r="A4723" s="508" t="s">
        <v>575</v>
      </c>
      <c r="B4723" s="509" t="s">
        <v>1441</v>
      </c>
      <c r="C4723" s="509" t="s">
        <v>1049</v>
      </c>
      <c r="G4723" s="509">
        <v>1</v>
      </c>
      <c r="H4723" s="509">
        <v>1</v>
      </c>
      <c r="K4723" s="509">
        <v>1</v>
      </c>
    </row>
    <row r="4724" spans="1:11" s="509" customFormat="1">
      <c r="A4724" s="508" t="s">
        <v>575</v>
      </c>
      <c r="B4724" s="509" t="s">
        <v>1441</v>
      </c>
      <c r="C4724" s="509" t="s">
        <v>1050</v>
      </c>
      <c r="K4724" s="509">
        <v>0</v>
      </c>
    </row>
    <row r="4725" spans="1:11" s="509" customFormat="1">
      <c r="A4725" s="508" t="s">
        <v>575</v>
      </c>
      <c r="B4725" s="509" t="s">
        <v>1441</v>
      </c>
      <c r="C4725" s="509" t="s">
        <v>1051</v>
      </c>
      <c r="D4725" s="509">
        <v>1</v>
      </c>
      <c r="E4725" s="509">
        <v>1</v>
      </c>
      <c r="G4725" s="509">
        <v>1</v>
      </c>
      <c r="H4725" s="509">
        <v>1</v>
      </c>
      <c r="K4725" s="509">
        <v>2</v>
      </c>
    </row>
    <row r="4726" spans="1:11" s="509" customFormat="1">
      <c r="A4726" s="508" t="s">
        <v>575</v>
      </c>
      <c r="B4726" s="509" t="s">
        <v>1441</v>
      </c>
      <c r="C4726" s="509">
        <v>72</v>
      </c>
      <c r="D4726" s="509">
        <v>16</v>
      </c>
      <c r="G4726" s="509">
        <v>3</v>
      </c>
      <c r="K4726" s="509">
        <v>19</v>
      </c>
    </row>
    <row r="4727" spans="1:11" s="509" customFormat="1">
      <c r="A4727" s="508" t="s">
        <v>575</v>
      </c>
      <c r="B4727" s="509" t="s">
        <v>1441</v>
      </c>
      <c r="C4727" s="509">
        <v>73</v>
      </c>
      <c r="D4727" s="509">
        <v>3</v>
      </c>
      <c r="K4727" s="509">
        <v>3</v>
      </c>
    </row>
    <row r="4728" spans="1:11" s="509" customFormat="1">
      <c r="A4728" s="508" t="s">
        <v>575</v>
      </c>
      <c r="B4728" s="509" t="s">
        <v>1441</v>
      </c>
      <c r="C4728" s="509">
        <v>74</v>
      </c>
      <c r="D4728" s="509">
        <v>13</v>
      </c>
      <c r="E4728" s="509">
        <v>11</v>
      </c>
      <c r="G4728" s="509">
        <v>1</v>
      </c>
      <c r="K4728" s="509">
        <v>14</v>
      </c>
    </row>
    <row r="4729" spans="1:11" s="509" customFormat="1">
      <c r="A4729" s="508" t="s">
        <v>575</v>
      </c>
      <c r="B4729" s="509" t="s">
        <v>1441</v>
      </c>
      <c r="C4729" s="509" t="s">
        <v>4570</v>
      </c>
      <c r="D4729" s="509">
        <v>11</v>
      </c>
      <c r="E4729" s="509">
        <v>1</v>
      </c>
      <c r="G4729" s="509">
        <v>71</v>
      </c>
      <c r="K4729" s="509">
        <v>82</v>
      </c>
    </row>
    <row r="4730" spans="1:11" s="509" customFormat="1">
      <c r="A4730" s="508" t="s">
        <v>575</v>
      </c>
      <c r="B4730" s="509" t="s">
        <v>1441</v>
      </c>
      <c r="C4730" s="509" t="s">
        <v>4571</v>
      </c>
      <c r="D4730" s="509">
        <v>79</v>
      </c>
      <c r="E4730" s="509">
        <v>26</v>
      </c>
      <c r="F4730" s="509">
        <v>0</v>
      </c>
      <c r="G4730" s="509">
        <v>384</v>
      </c>
      <c r="H4730" s="509">
        <v>21</v>
      </c>
      <c r="I4730" s="509">
        <v>0</v>
      </c>
      <c r="J4730" s="509">
        <v>4</v>
      </c>
      <c r="K4730" s="509">
        <v>463</v>
      </c>
    </row>
    <row r="4731" spans="1:11" s="509" customFormat="1">
      <c r="A4731" s="508" t="s">
        <v>576</v>
      </c>
      <c r="B4731" s="509" t="s">
        <v>350</v>
      </c>
      <c r="C4731" s="509">
        <v>1</v>
      </c>
      <c r="K4731" s="509">
        <v>0</v>
      </c>
    </row>
    <row r="4732" spans="1:11" s="509" customFormat="1">
      <c r="A4732" s="508" t="s">
        <v>576</v>
      </c>
      <c r="B4732" s="509" t="s">
        <v>350</v>
      </c>
      <c r="C4732" s="509" t="s">
        <v>1023</v>
      </c>
      <c r="G4732" s="509">
        <v>13</v>
      </c>
      <c r="K4732" s="509">
        <v>13</v>
      </c>
    </row>
    <row r="4733" spans="1:11" s="509" customFormat="1">
      <c r="A4733" s="508" t="s">
        <v>576</v>
      </c>
      <c r="B4733" s="509" t="s">
        <v>350</v>
      </c>
      <c r="C4733" s="509">
        <v>2</v>
      </c>
      <c r="D4733" s="509">
        <v>2</v>
      </c>
      <c r="E4733" s="509">
        <v>2</v>
      </c>
      <c r="G4733" s="509">
        <v>5</v>
      </c>
      <c r="K4733" s="509">
        <v>7</v>
      </c>
    </row>
    <row r="4734" spans="1:11" s="509" customFormat="1">
      <c r="A4734" s="508" t="s">
        <v>576</v>
      </c>
      <c r="B4734" s="509" t="s">
        <v>350</v>
      </c>
      <c r="C4734" s="509">
        <v>3</v>
      </c>
      <c r="G4734" s="509">
        <v>2</v>
      </c>
      <c r="K4734" s="509">
        <v>2</v>
      </c>
    </row>
    <row r="4735" spans="1:11" s="509" customFormat="1">
      <c r="A4735" s="508" t="s">
        <v>576</v>
      </c>
      <c r="B4735" s="509" t="s">
        <v>350</v>
      </c>
      <c r="C4735" s="509">
        <v>4</v>
      </c>
      <c r="G4735" s="509">
        <v>8</v>
      </c>
      <c r="K4735" s="509">
        <v>8</v>
      </c>
    </row>
    <row r="4736" spans="1:11" s="509" customFormat="1">
      <c r="A4736" s="508" t="s">
        <v>576</v>
      </c>
      <c r="B4736" s="509" t="s">
        <v>350</v>
      </c>
      <c r="C4736" s="509">
        <v>5</v>
      </c>
      <c r="G4736" s="509">
        <v>4</v>
      </c>
      <c r="K4736" s="509">
        <v>4</v>
      </c>
    </row>
    <row r="4737" spans="1:11" s="509" customFormat="1">
      <c r="A4737" s="508" t="s">
        <v>576</v>
      </c>
      <c r="B4737" s="509" t="s">
        <v>350</v>
      </c>
      <c r="C4737" s="509">
        <v>6</v>
      </c>
      <c r="K4737" s="509">
        <v>0</v>
      </c>
    </row>
    <row r="4738" spans="1:11" s="509" customFormat="1">
      <c r="A4738" s="508" t="s">
        <v>576</v>
      </c>
      <c r="B4738" s="509" t="s">
        <v>350</v>
      </c>
      <c r="C4738" s="509">
        <v>7</v>
      </c>
      <c r="K4738" s="509">
        <v>0</v>
      </c>
    </row>
    <row r="4739" spans="1:11" s="509" customFormat="1">
      <c r="A4739" s="508" t="s">
        <v>576</v>
      </c>
      <c r="B4739" s="509" t="s">
        <v>350</v>
      </c>
      <c r="C4739" s="509">
        <v>8</v>
      </c>
      <c r="G4739" s="509">
        <v>1</v>
      </c>
      <c r="K4739" s="509">
        <v>1</v>
      </c>
    </row>
    <row r="4740" spans="1:11" s="509" customFormat="1">
      <c r="A4740" s="508" t="s">
        <v>576</v>
      </c>
      <c r="B4740" s="509" t="s">
        <v>350</v>
      </c>
      <c r="C4740" s="509">
        <v>9</v>
      </c>
      <c r="G4740" s="509">
        <v>4</v>
      </c>
      <c r="K4740" s="509">
        <v>4</v>
      </c>
    </row>
    <row r="4741" spans="1:11" s="509" customFormat="1">
      <c r="A4741" s="508" t="s">
        <v>576</v>
      </c>
      <c r="B4741" s="509" t="s">
        <v>350</v>
      </c>
      <c r="C4741" s="509">
        <v>10</v>
      </c>
      <c r="D4741" s="509">
        <v>4</v>
      </c>
      <c r="E4741" s="509">
        <v>4</v>
      </c>
      <c r="G4741" s="509">
        <v>24</v>
      </c>
      <c r="K4741" s="509">
        <v>28</v>
      </c>
    </row>
    <row r="4742" spans="1:11" s="509" customFormat="1">
      <c r="A4742" s="508" t="s">
        <v>576</v>
      </c>
      <c r="B4742" s="509" t="s">
        <v>350</v>
      </c>
      <c r="C4742" s="509">
        <v>11</v>
      </c>
      <c r="G4742" s="509">
        <v>3</v>
      </c>
      <c r="K4742" s="509">
        <v>3</v>
      </c>
    </row>
    <row r="4743" spans="1:11" s="509" customFormat="1">
      <c r="A4743" s="508" t="s">
        <v>576</v>
      </c>
      <c r="B4743" s="509" t="s">
        <v>350</v>
      </c>
      <c r="C4743" s="509">
        <v>12</v>
      </c>
      <c r="D4743" s="509">
        <v>1</v>
      </c>
      <c r="G4743" s="509">
        <v>1</v>
      </c>
      <c r="K4743" s="509">
        <v>2</v>
      </c>
    </row>
    <row r="4744" spans="1:11" s="509" customFormat="1">
      <c r="A4744" s="508" t="s">
        <v>576</v>
      </c>
      <c r="B4744" s="509" t="s">
        <v>350</v>
      </c>
      <c r="C4744" s="509">
        <v>13</v>
      </c>
      <c r="K4744" s="509">
        <v>0</v>
      </c>
    </row>
    <row r="4745" spans="1:11" s="509" customFormat="1">
      <c r="A4745" s="508" t="s">
        <v>576</v>
      </c>
      <c r="B4745" s="509" t="s">
        <v>350</v>
      </c>
      <c r="C4745" s="509">
        <v>14</v>
      </c>
      <c r="K4745" s="509">
        <v>0</v>
      </c>
    </row>
    <row r="4746" spans="1:11" s="509" customFormat="1">
      <c r="A4746" s="508" t="s">
        <v>576</v>
      </c>
      <c r="B4746" s="509" t="s">
        <v>350</v>
      </c>
      <c r="C4746" s="509">
        <v>15</v>
      </c>
      <c r="K4746" s="509">
        <v>0</v>
      </c>
    </row>
    <row r="4747" spans="1:11" s="509" customFormat="1">
      <c r="A4747" s="508" t="s">
        <v>576</v>
      </c>
      <c r="B4747" s="509" t="s">
        <v>350</v>
      </c>
      <c r="C4747" s="509">
        <v>16</v>
      </c>
      <c r="D4747" s="509">
        <v>1</v>
      </c>
      <c r="G4747" s="509">
        <v>4</v>
      </c>
      <c r="K4747" s="509">
        <v>5</v>
      </c>
    </row>
    <row r="4748" spans="1:11" s="509" customFormat="1">
      <c r="A4748" s="508" t="s">
        <v>576</v>
      </c>
      <c r="B4748" s="509" t="s">
        <v>350</v>
      </c>
      <c r="C4748" s="509">
        <v>17</v>
      </c>
      <c r="G4748" s="509">
        <v>6</v>
      </c>
      <c r="K4748" s="509">
        <v>6</v>
      </c>
    </row>
    <row r="4749" spans="1:11" s="509" customFormat="1">
      <c r="A4749" s="508" t="s">
        <v>576</v>
      </c>
      <c r="B4749" s="509" t="s">
        <v>350</v>
      </c>
      <c r="C4749" s="509">
        <v>18</v>
      </c>
      <c r="K4749" s="509">
        <v>0</v>
      </c>
    </row>
    <row r="4750" spans="1:11" s="509" customFormat="1">
      <c r="A4750" s="508" t="s">
        <v>576</v>
      </c>
      <c r="B4750" s="509" t="s">
        <v>350</v>
      </c>
      <c r="C4750" s="509" t="s">
        <v>1024</v>
      </c>
      <c r="K4750" s="509">
        <v>0</v>
      </c>
    </row>
    <row r="4751" spans="1:11" s="509" customFormat="1">
      <c r="A4751" s="508" t="s">
        <v>576</v>
      </c>
      <c r="B4751" s="509" t="s">
        <v>350</v>
      </c>
      <c r="C4751" s="509" t="s">
        <v>1025</v>
      </c>
      <c r="K4751" s="509">
        <v>0</v>
      </c>
    </row>
    <row r="4752" spans="1:11" s="509" customFormat="1">
      <c r="A4752" s="508" t="s">
        <v>576</v>
      </c>
      <c r="B4752" s="509" t="s">
        <v>350</v>
      </c>
      <c r="C4752" s="509">
        <v>19</v>
      </c>
      <c r="G4752" s="509">
        <v>6</v>
      </c>
      <c r="K4752" s="509">
        <v>6</v>
      </c>
    </row>
    <row r="4753" spans="1:11" s="509" customFormat="1">
      <c r="A4753" s="508" t="s">
        <v>576</v>
      </c>
      <c r="B4753" s="509" t="s">
        <v>350</v>
      </c>
      <c r="C4753" s="509">
        <v>20</v>
      </c>
      <c r="K4753" s="509">
        <v>0</v>
      </c>
    </row>
    <row r="4754" spans="1:11" s="509" customFormat="1">
      <c r="A4754" s="508" t="s">
        <v>576</v>
      </c>
      <c r="B4754" s="509" t="s">
        <v>350</v>
      </c>
      <c r="C4754" s="509">
        <v>21</v>
      </c>
      <c r="K4754" s="509">
        <v>0</v>
      </c>
    </row>
    <row r="4755" spans="1:11" s="509" customFormat="1">
      <c r="A4755" s="508" t="s">
        <v>576</v>
      </c>
      <c r="B4755" s="509" t="s">
        <v>350</v>
      </c>
      <c r="C4755" s="509" t="s">
        <v>1026</v>
      </c>
      <c r="G4755" s="509">
        <v>2</v>
      </c>
      <c r="K4755" s="509">
        <v>2</v>
      </c>
    </row>
    <row r="4756" spans="1:11" s="509" customFormat="1">
      <c r="A4756" s="508" t="s">
        <v>576</v>
      </c>
      <c r="B4756" s="509" t="s">
        <v>350</v>
      </c>
      <c r="C4756" s="509" t="s">
        <v>1027</v>
      </c>
      <c r="K4756" s="509">
        <v>0</v>
      </c>
    </row>
    <row r="4757" spans="1:11" s="509" customFormat="1">
      <c r="A4757" s="508" t="s">
        <v>576</v>
      </c>
      <c r="B4757" s="509" t="s">
        <v>350</v>
      </c>
      <c r="C4757" s="509" t="s">
        <v>1028</v>
      </c>
      <c r="G4757" s="509">
        <v>1</v>
      </c>
      <c r="K4757" s="509">
        <v>1</v>
      </c>
    </row>
    <row r="4758" spans="1:11" s="509" customFormat="1">
      <c r="A4758" s="508" t="s">
        <v>576</v>
      </c>
      <c r="B4758" s="509" t="s">
        <v>350</v>
      </c>
      <c r="C4758" s="509">
        <v>22</v>
      </c>
      <c r="K4758" s="509">
        <v>0</v>
      </c>
    </row>
    <row r="4759" spans="1:11" s="509" customFormat="1">
      <c r="A4759" s="508" t="s">
        <v>576</v>
      </c>
      <c r="B4759" s="509" t="s">
        <v>350</v>
      </c>
      <c r="C4759" s="509">
        <v>23</v>
      </c>
      <c r="D4759" s="509">
        <v>1</v>
      </c>
      <c r="E4759" s="509">
        <v>1</v>
      </c>
      <c r="K4759" s="509">
        <v>1</v>
      </c>
    </row>
    <row r="4760" spans="1:11" s="509" customFormat="1">
      <c r="A4760" s="508" t="s">
        <v>576</v>
      </c>
      <c r="B4760" s="509" t="s">
        <v>350</v>
      </c>
      <c r="C4760" s="509" t="s">
        <v>1029</v>
      </c>
      <c r="G4760" s="509">
        <v>10</v>
      </c>
      <c r="H4760" s="509">
        <v>1</v>
      </c>
      <c r="K4760" s="509">
        <v>10</v>
      </c>
    </row>
    <row r="4761" spans="1:11" s="509" customFormat="1">
      <c r="A4761" s="508" t="s">
        <v>576</v>
      </c>
      <c r="B4761" s="509" t="s">
        <v>350</v>
      </c>
      <c r="C4761" s="509">
        <v>24</v>
      </c>
      <c r="K4761" s="509">
        <v>0</v>
      </c>
    </row>
    <row r="4762" spans="1:11" s="509" customFormat="1">
      <c r="A4762" s="508" t="s">
        <v>576</v>
      </c>
      <c r="B4762" s="509" t="s">
        <v>350</v>
      </c>
      <c r="C4762" s="509">
        <v>25</v>
      </c>
    </row>
    <row r="4763" spans="1:11" s="509" customFormat="1">
      <c r="A4763" s="508" t="s">
        <v>576</v>
      </c>
      <c r="B4763" s="509" t="s">
        <v>350</v>
      </c>
      <c r="C4763" s="509">
        <v>26</v>
      </c>
      <c r="K4763" s="509">
        <v>0</v>
      </c>
    </row>
    <row r="4764" spans="1:11" s="509" customFormat="1">
      <c r="A4764" s="508" t="s">
        <v>576</v>
      </c>
      <c r="B4764" s="509" t="s">
        <v>350</v>
      </c>
      <c r="C4764" s="509">
        <v>27</v>
      </c>
      <c r="G4764" s="509">
        <v>2</v>
      </c>
      <c r="H4764" s="509">
        <v>1</v>
      </c>
      <c r="K4764" s="509">
        <v>2</v>
      </c>
    </row>
    <row r="4765" spans="1:11" s="509" customFormat="1">
      <c r="A4765" s="508" t="s">
        <v>576</v>
      </c>
      <c r="B4765" s="509" t="s">
        <v>350</v>
      </c>
      <c r="C4765" s="509">
        <v>28</v>
      </c>
      <c r="K4765" s="509">
        <v>0</v>
      </c>
    </row>
    <row r="4766" spans="1:11" s="509" customFormat="1">
      <c r="A4766" s="508" t="s">
        <v>576</v>
      </c>
      <c r="B4766" s="509" t="s">
        <v>350</v>
      </c>
      <c r="C4766" s="509">
        <v>29</v>
      </c>
      <c r="K4766" s="509">
        <v>0</v>
      </c>
    </row>
    <row r="4767" spans="1:11" s="509" customFormat="1">
      <c r="A4767" s="508" t="s">
        <v>576</v>
      </c>
      <c r="B4767" s="509" t="s">
        <v>350</v>
      </c>
      <c r="C4767" s="509">
        <v>30</v>
      </c>
      <c r="K4767" s="509">
        <v>0</v>
      </c>
    </row>
    <row r="4768" spans="1:11" s="509" customFormat="1">
      <c r="A4768" s="508" t="s">
        <v>576</v>
      </c>
      <c r="B4768" s="509" t="s">
        <v>350</v>
      </c>
      <c r="C4768" s="509">
        <v>31</v>
      </c>
      <c r="K4768" s="509">
        <v>0</v>
      </c>
    </row>
    <row r="4769" spans="1:11" s="509" customFormat="1">
      <c r="A4769" s="508" t="s">
        <v>576</v>
      </c>
      <c r="B4769" s="509" t="s">
        <v>350</v>
      </c>
      <c r="C4769" s="509">
        <v>32</v>
      </c>
      <c r="G4769" s="509">
        <v>2</v>
      </c>
      <c r="H4769" s="509">
        <v>1</v>
      </c>
      <c r="K4769" s="509">
        <v>2</v>
      </c>
    </row>
    <row r="4770" spans="1:11" s="509" customFormat="1">
      <c r="A4770" s="508" t="s">
        <v>576</v>
      </c>
      <c r="B4770" s="509" t="s">
        <v>350</v>
      </c>
      <c r="C4770" s="509">
        <v>33</v>
      </c>
      <c r="G4770" s="509">
        <v>1</v>
      </c>
      <c r="K4770" s="509">
        <v>1</v>
      </c>
    </row>
    <row r="4771" spans="1:11" s="509" customFormat="1">
      <c r="A4771" s="508" t="s">
        <v>576</v>
      </c>
      <c r="B4771" s="509" t="s">
        <v>350</v>
      </c>
      <c r="C4771" s="509">
        <v>34</v>
      </c>
      <c r="K4771" s="509">
        <v>0</v>
      </c>
    </row>
    <row r="4772" spans="1:11" s="509" customFormat="1">
      <c r="A4772" s="508" t="s">
        <v>576</v>
      </c>
      <c r="B4772" s="509" t="s">
        <v>350</v>
      </c>
      <c r="C4772" s="509">
        <v>35</v>
      </c>
      <c r="K4772" s="509">
        <v>0</v>
      </c>
    </row>
    <row r="4773" spans="1:11" s="509" customFormat="1">
      <c r="A4773" s="508" t="s">
        <v>576</v>
      </c>
      <c r="B4773" s="509" t="s">
        <v>350</v>
      </c>
      <c r="C4773" s="509">
        <v>36</v>
      </c>
      <c r="K4773" s="509">
        <v>0</v>
      </c>
    </row>
    <row r="4774" spans="1:11" s="509" customFormat="1">
      <c r="A4774" s="508" t="s">
        <v>576</v>
      </c>
      <c r="B4774" s="509" t="s">
        <v>350</v>
      </c>
      <c r="C4774" s="509">
        <v>37</v>
      </c>
      <c r="K4774" s="509">
        <v>0</v>
      </c>
    </row>
    <row r="4775" spans="1:11" s="509" customFormat="1">
      <c r="A4775" s="508" t="s">
        <v>576</v>
      </c>
      <c r="B4775" s="509" t="s">
        <v>350</v>
      </c>
      <c r="C4775" s="509">
        <v>38</v>
      </c>
      <c r="K4775" s="509">
        <v>0</v>
      </c>
    </row>
    <row r="4776" spans="1:11" s="509" customFormat="1">
      <c r="A4776" s="508" t="s">
        <v>576</v>
      </c>
      <c r="B4776" s="509" t="s">
        <v>350</v>
      </c>
      <c r="C4776" s="509" t="s">
        <v>1030</v>
      </c>
      <c r="K4776" s="509">
        <v>0</v>
      </c>
    </row>
    <row r="4777" spans="1:11" s="509" customFormat="1">
      <c r="A4777" s="508" t="s">
        <v>576</v>
      </c>
      <c r="B4777" s="509" t="s">
        <v>350</v>
      </c>
      <c r="C4777" s="509">
        <v>39</v>
      </c>
      <c r="K4777" s="509">
        <v>0</v>
      </c>
    </row>
    <row r="4778" spans="1:11" s="509" customFormat="1">
      <c r="A4778" s="508" t="s">
        <v>576</v>
      </c>
      <c r="B4778" s="509" t="s">
        <v>350</v>
      </c>
      <c r="C4778" s="509">
        <v>40</v>
      </c>
      <c r="K4778" s="509">
        <v>0</v>
      </c>
    </row>
    <row r="4779" spans="1:11" s="509" customFormat="1">
      <c r="A4779" s="508" t="s">
        <v>576</v>
      </c>
      <c r="B4779" s="509" t="s">
        <v>350</v>
      </c>
      <c r="C4779" s="509">
        <v>41</v>
      </c>
      <c r="G4779" s="509">
        <v>1</v>
      </c>
      <c r="H4779" s="509">
        <v>1</v>
      </c>
      <c r="K4779" s="509">
        <v>1</v>
      </c>
    </row>
    <row r="4780" spans="1:11" s="509" customFormat="1">
      <c r="A4780" s="508" t="s">
        <v>576</v>
      </c>
      <c r="B4780" s="509" t="s">
        <v>350</v>
      </c>
      <c r="C4780" s="509">
        <v>42</v>
      </c>
      <c r="K4780" s="509">
        <v>0</v>
      </c>
    </row>
    <row r="4781" spans="1:11" s="509" customFormat="1">
      <c r="A4781" s="508" t="s">
        <v>576</v>
      </c>
      <c r="B4781" s="509" t="s">
        <v>350</v>
      </c>
      <c r="C4781" s="509">
        <v>43</v>
      </c>
      <c r="D4781" s="509">
        <v>1</v>
      </c>
      <c r="E4781" s="509">
        <v>1</v>
      </c>
      <c r="K4781" s="509">
        <v>1</v>
      </c>
    </row>
    <row r="4782" spans="1:11" s="509" customFormat="1">
      <c r="A4782" s="508" t="s">
        <v>576</v>
      </c>
      <c r="B4782" s="509" t="s">
        <v>350</v>
      </c>
      <c r="C4782" s="509">
        <v>44</v>
      </c>
      <c r="K4782" s="509">
        <v>0</v>
      </c>
    </row>
    <row r="4783" spans="1:11" s="509" customFormat="1">
      <c r="A4783" s="508" t="s">
        <v>576</v>
      </c>
      <c r="B4783" s="509" t="s">
        <v>350</v>
      </c>
      <c r="C4783" s="509">
        <v>45</v>
      </c>
      <c r="K4783" s="509">
        <v>0</v>
      </c>
    </row>
    <row r="4784" spans="1:11" s="509" customFormat="1">
      <c r="A4784" s="508" t="s">
        <v>576</v>
      </c>
      <c r="B4784" s="509" t="s">
        <v>350</v>
      </c>
      <c r="C4784" s="509">
        <v>46</v>
      </c>
      <c r="K4784" s="509">
        <v>0</v>
      </c>
    </row>
    <row r="4785" spans="1:11" s="509" customFormat="1">
      <c r="A4785" s="508" t="s">
        <v>576</v>
      </c>
      <c r="B4785" s="509" t="s">
        <v>350</v>
      </c>
      <c r="C4785" s="509">
        <v>47</v>
      </c>
      <c r="G4785" s="509">
        <v>4</v>
      </c>
      <c r="H4785" s="509">
        <v>1</v>
      </c>
      <c r="K4785" s="509">
        <v>4</v>
      </c>
    </row>
    <row r="4786" spans="1:11" s="509" customFormat="1">
      <c r="A4786" s="508" t="s">
        <v>576</v>
      </c>
      <c r="B4786" s="509" t="s">
        <v>350</v>
      </c>
      <c r="C4786" s="509">
        <v>48</v>
      </c>
      <c r="G4786" s="509">
        <v>1</v>
      </c>
      <c r="H4786" s="509">
        <v>1</v>
      </c>
      <c r="K4786" s="509">
        <v>1</v>
      </c>
    </row>
    <row r="4787" spans="1:11" s="509" customFormat="1">
      <c r="A4787" s="508" t="s">
        <v>576</v>
      </c>
      <c r="B4787" s="509" t="s">
        <v>350</v>
      </c>
      <c r="C4787" s="509">
        <v>49</v>
      </c>
      <c r="K4787" s="509">
        <v>0</v>
      </c>
    </row>
    <row r="4788" spans="1:11" s="509" customFormat="1">
      <c r="A4788" s="508" t="s">
        <v>576</v>
      </c>
      <c r="B4788" s="509" t="s">
        <v>350</v>
      </c>
      <c r="C4788" s="509">
        <v>50</v>
      </c>
      <c r="K4788" s="509">
        <v>0</v>
      </c>
    </row>
    <row r="4789" spans="1:11" s="509" customFormat="1">
      <c r="A4789" s="508" t="s">
        <v>576</v>
      </c>
      <c r="B4789" s="509" t="s">
        <v>350</v>
      </c>
      <c r="C4789" s="509">
        <v>51</v>
      </c>
      <c r="K4789" s="509">
        <v>0</v>
      </c>
    </row>
    <row r="4790" spans="1:11" s="509" customFormat="1">
      <c r="A4790" s="508" t="s">
        <v>576</v>
      </c>
      <c r="B4790" s="509" t="s">
        <v>350</v>
      </c>
      <c r="C4790" s="509" t="s">
        <v>1031</v>
      </c>
      <c r="G4790" s="509">
        <v>1</v>
      </c>
      <c r="K4790" s="509">
        <v>1</v>
      </c>
    </row>
    <row r="4791" spans="1:11" s="509" customFormat="1">
      <c r="A4791" s="508" t="s">
        <v>576</v>
      </c>
      <c r="B4791" s="509" t="s">
        <v>350</v>
      </c>
      <c r="C4791" s="509" t="s">
        <v>1032</v>
      </c>
      <c r="K4791" s="509">
        <v>0</v>
      </c>
    </row>
    <row r="4792" spans="1:11" s="509" customFormat="1">
      <c r="A4792" s="508" t="s">
        <v>576</v>
      </c>
      <c r="B4792" s="509" t="s">
        <v>350</v>
      </c>
      <c r="C4792" s="509">
        <v>52</v>
      </c>
      <c r="K4792" s="509">
        <v>0</v>
      </c>
    </row>
    <row r="4793" spans="1:11" s="509" customFormat="1">
      <c r="A4793" s="508" t="s">
        <v>576</v>
      </c>
      <c r="B4793" s="509" t="s">
        <v>350</v>
      </c>
      <c r="C4793" s="509">
        <v>53</v>
      </c>
      <c r="D4793" s="509">
        <v>1</v>
      </c>
      <c r="G4793" s="509">
        <v>11</v>
      </c>
      <c r="H4793" s="509">
        <v>6</v>
      </c>
      <c r="K4793" s="509">
        <v>12</v>
      </c>
    </row>
    <row r="4794" spans="1:11" s="509" customFormat="1">
      <c r="A4794" s="508" t="s">
        <v>576</v>
      </c>
      <c r="B4794" s="509" t="s">
        <v>350</v>
      </c>
      <c r="C4794" s="509">
        <v>54</v>
      </c>
      <c r="G4794" s="509">
        <v>8</v>
      </c>
      <c r="K4794" s="509">
        <v>8</v>
      </c>
    </row>
    <row r="4795" spans="1:11" s="509" customFormat="1">
      <c r="A4795" s="508" t="s">
        <v>576</v>
      </c>
      <c r="B4795" s="509" t="s">
        <v>350</v>
      </c>
      <c r="C4795" s="509">
        <v>55</v>
      </c>
      <c r="G4795" s="509">
        <v>73</v>
      </c>
      <c r="K4795" s="509">
        <v>73</v>
      </c>
    </row>
    <row r="4796" spans="1:11" s="509" customFormat="1">
      <c r="A4796" s="508" t="s">
        <v>576</v>
      </c>
      <c r="B4796" s="509" t="s">
        <v>350</v>
      </c>
      <c r="C4796" s="509">
        <v>56</v>
      </c>
      <c r="K4796" s="509">
        <v>0</v>
      </c>
    </row>
    <row r="4797" spans="1:11" s="509" customFormat="1">
      <c r="A4797" s="508" t="s">
        <v>576</v>
      </c>
      <c r="B4797" s="509" t="s">
        <v>350</v>
      </c>
      <c r="C4797" s="509">
        <v>57</v>
      </c>
      <c r="K4797" s="509">
        <v>0</v>
      </c>
    </row>
    <row r="4798" spans="1:11" s="509" customFormat="1">
      <c r="A4798" s="508" t="s">
        <v>576</v>
      </c>
      <c r="B4798" s="509" t="s">
        <v>350</v>
      </c>
      <c r="C4798" s="509">
        <v>58</v>
      </c>
      <c r="G4798" s="509">
        <v>2</v>
      </c>
      <c r="H4798" s="509">
        <v>1</v>
      </c>
      <c r="K4798" s="509">
        <v>2</v>
      </c>
    </row>
    <row r="4799" spans="1:11" s="509" customFormat="1">
      <c r="A4799" s="508" t="s">
        <v>576</v>
      </c>
      <c r="B4799" s="509" t="s">
        <v>350</v>
      </c>
      <c r="C4799" s="509">
        <v>59</v>
      </c>
      <c r="G4799" s="509">
        <v>5</v>
      </c>
      <c r="K4799" s="509">
        <v>5</v>
      </c>
    </row>
    <row r="4800" spans="1:11" s="509" customFormat="1">
      <c r="A4800" s="508" t="s">
        <v>576</v>
      </c>
      <c r="B4800" s="509" t="s">
        <v>350</v>
      </c>
      <c r="C4800" s="509">
        <v>60</v>
      </c>
      <c r="G4800" s="509">
        <v>1</v>
      </c>
      <c r="K4800" s="509">
        <v>1</v>
      </c>
    </row>
    <row r="4801" spans="1:11" s="509" customFormat="1">
      <c r="A4801" s="508" t="s">
        <v>576</v>
      </c>
      <c r="B4801" s="509" t="s">
        <v>350</v>
      </c>
      <c r="C4801" s="509">
        <v>61</v>
      </c>
      <c r="D4801" s="509">
        <v>1</v>
      </c>
      <c r="K4801" s="509">
        <v>1</v>
      </c>
    </row>
    <row r="4802" spans="1:11" s="509" customFormat="1">
      <c r="A4802" s="508" t="s">
        <v>576</v>
      </c>
      <c r="B4802" s="509" t="s">
        <v>350</v>
      </c>
      <c r="C4802" s="509">
        <v>62</v>
      </c>
      <c r="G4802" s="509">
        <v>4</v>
      </c>
      <c r="H4802" s="509">
        <v>3</v>
      </c>
      <c r="K4802" s="509">
        <v>4</v>
      </c>
    </row>
    <row r="4803" spans="1:11" s="509" customFormat="1">
      <c r="A4803" s="508" t="s">
        <v>576</v>
      </c>
      <c r="B4803" s="509" t="s">
        <v>350</v>
      </c>
      <c r="C4803" s="509">
        <v>63</v>
      </c>
      <c r="G4803" s="509">
        <v>20</v>
      </c>
      <c r="H4803" s="509">
        <v>10</v>
      </c>
      <c r="K4803" s="509">
        <v>20</v>
      </c>
    </row>
    <row r="4804" spans="1:11" s="509" customFormat="1">
      <c r="A4804" s="508" t="s">
        <v>576</v>
      </c>
      <c r="B4804" s="509" t="s">
        <v>350</v>
      </c>
      <c r="C4804" s="509" t="s">
        <v>1033</v>
      </c>
      <c r="G4804" s="509">
        <v>1</v>
      </c>
      <c r="K4804" s="509">
        <v>1</v>
      </c>
    </row>
    <row r="4805" spans="1:11" s="509" customFormat="1">
      <c r="A4805" s="508" t="s">
        <v>576</v>
      </c>
      <c r="B4805" s="509" t="s">
        <v>350</v>
      </c>
      <c r="C4805" s="509" t="s">
        <v>1034</v>
      </c>
      <c r="K4805" s="509">
        <v>0</v>
      </c>
    </row>
    <row r="4806" spans="1:11" s="509" customFormat="1">
      <c r="A4806" s="508" t="s">
        <v>576</v>
      </c>
      <c r="B4806" s="509" t="s">
        <v>350</v>
      </c>
      <c r="C4806" s="509">
        <v>64</v>
      </c>
      <c r="K4806" s="509">
        <v>0</v>
      </c>
    </row>
    <row r="4807" spans="1:11" s="509" customFormat="1">
      <c r="A4807" s="508" t="s">
        <v>576</v>
      </c>
      <c r="B4807" s="509" t="s">
        <v>350</v>
      </c>
      <c r="C4807" s="509" t="s">
        <v>1035</v>
      </c>
      <c r="D4807" s="509">
        <v>3</v>
      </c>
      <c r="G4807" s="509">
        <v>6</v>
      </c>
      <c r="K4807" s="509">
        <v>9</v>
      </c>
    </row>
    <row r="4808" spans="1:11" s="509" customFormat="1">
      <c r="A4808" s="508" t="s">
        <v>576</v>
      </c>
      <c r="B4808" s="509" t="s">
        <v>350</v>
      </c>
      <c r="C4808" s="509">
        <v>65</v>
      </c>
      <c r="D4808" s="509">
        <v>3</v>
      </c>
      <c r="E4808" s="509">
        <v>1</v>
      </c>
      <c r="G4808" s="509">
        <v>84</v>
      </c>
      <c r="H4808" s="509">
        <v>45</v>
      </c>
      <c r="K4808" s="509">
        <v>87</v>
      </c>
    </row>
    <row r="4809" spans="1:11" s="509" customFormat="1">
      <c r="A4809" s="508" t="s">
        <v>576</v>
      </c>
      <c r="B4809" s="509" t="s">
        <v>350</v>
      </c>
      <c r="C4809" s="509">
        <v>66</v>
      </c>
      <c r="G4809" s="509">
        <v>31</v>
      </c>
      <c r="H4809" s="509">
        <v>29</v>
      </c>
      <c r="K4809" s="509">
        <v>31</v>
      </c>
    </row>
    <row r="4810" spans="1:11" s="509" customFormat="1">
      <c r="A4810" s="508" t="s">
        <v>576</v>
      </c>
      <c r="B4810" s="509" t="s">
        <v>350</v>
      </c>
      <c r="C4810" s="509" t="s">
        <v>1036</v>
      </c>
      <c r="K4810" s="509">
        <v>0</v>
      </c>
    </row>
    <row r="4811" spans="1:11" s="509" customFormat="1">
      <c r="A4811" s="508" t="s">
        <v>576</v>
      </c>
      <c r="B4811" s="509" t="s">
        <v>350</v>
      </c>
      <c r="C4811" s="509" t="s">
        <v>1037</v>
      </c>
      <c r="D4811" s="509">
        <v>7</v>
      </c>
      <c r="G4811" s="509">
        <v>131</v>
      </c>
      <c r="K4811" s="509">
        <v>138</v>
      </c>
    </row>
    <row r="4812" spans="1:11" s="509" customFormat="1">
      <c r="A4812" s="508" t="s">
        <v>576</v>
      </c>
      <c r="B4812" s="509" t="s">
        <v>350</v>
      </c>
      <c r="C4812" s="509" t="s">
        <v>1038</v>
      </c>
      <c r="G4812" s="509">
        <v>11</v>
      </c>
      <c r="K4812" s="509">
        <v>11</v>
      </c>
    </row>
    <row r="4813" spans="1:11" s="509" customFormat="1">
      <c r="A4813" s="508" t="s">
        <v>576</v>
      </c>
      <c r="B4813" s="509" t="s">
        <v>350</v>
      </c>
      <c r="C4813" s="509" t="s">
        <v>1039</v>
      </c>
      <c r="G4813" s="509">
        <v>9</v>
      </c>
      <c r="K4813" s="509">
        <v>9</v>
      </c>
    </row>
    <row r="4814" spans="1:11" s="509" customFormat="1">
      <c r="A4814" s="508" t="s">
        <v>576</v>
      </c>
      <c r="B4814" s="509" t="s">
        <v>350</v>
      </c>
      <c r="C4814" s="509" t="s">
        <v>1040</v>
      </c>
      <c r="D4814" s="509">
        <v>6</v>
      </c>
      <c r="G4814" s="509">
        <v>10</v>
      </c>
      <c r="K4814" s="509">
        <v>16</v>
      </c>
    </row>
    <row r="4815" spans="1:11" s="509" customFormat="1">
      <c r="A4815" s="508" t="s">
        <v>576</v>
      </c>
      <c r="B4815" s="509" t="s">
        <v>350</v>
      </c>
      <c r="C4815" s="509" t="s">
        <v>1041</v>
      </c>
      <c r="K4815" s="509">
        <v>0</v>
      </c>
    </row>
    <row r="4816" spans="1:11" s="509" customFormat="1">
      <c r="A4816" s="508" t="s">
        <v>576</v>
      </c>
      <c r="B4816" s="509" t="s">
        <v>350</v>
      </c>
      <c r="C4816" s="509" t="s">
        <v>1042</v>
      </c>
      <c r="K4816" s="509">
        <v>0</v>
      </c>
    </row>
    <row r="4817" spans="1:11" s="509" customFormat="1">
      <c r="A4817" s="508" t="s">
        <v>576</v>
      </c>
      <c r="B4817" s="509" t="s">
        <v>350</v>
      </c>
      <c r="C4817" s="509">
        <v>67</v>
      </c>
      <c r="D4817" s="509">
        <v>5</v>
      </c>
      <c r="G4817" s="509">
        <v>301</v>
      </c>
      <c r="H4817" s="509">
        <v>39</v>
      </c>
      <c r="K4817" s="509">
        <v>306</v>
      </c>
    </row>
    <row r="4818" spans="1:11" s="509" customFormat="1">
      <c r="A4818" s="508" t="s">
        <v>576</v>
      </c>
      <c r="B4818" s="509" t="s">
        <v>350</v>
      </c>
      <c r="C4818" s="509">
        <v>68</v>
      </c>
      <c r="G4818" s="509">
        <v>14</v>
      </c>
      <c r="H4818" s="509">
        <v>14</v>
      </c>
      <c r="K4818" s="509">
        <v>14</v>
      </c>
    </row>
    <row r="4819" spans="1:11" s="509" customFormat="1">
      <c r="A4819" s="508" t="s">
        <v>576</v>
      </c>
      <c r="B4819" s="509" t="s">
        <v>350</v>
      </c>
      <c r="C4819" s="509" t="s">
        <v>1043</v>
      </c>
      <c r="D4819" s="509">
        <v>1</v>
      </c>
      <c r="G4819" s="509">
        <v>27</v>
      </c>
      <c r="H4819" s="509">
        <v>10</v>
      </c>
      <c r="K4819" s="509">
        <v>28</v>
      </c>
    </row>
    <row r="4820" spans="1:11" s="509" customFormat="1">
      <c r="A4820" s="508" t="s">
        <v>576</v>
      </c>
      <c r="B4820" s="509" t="s">
        <v>350</v>
      </c>
      <c r="C4820" s="509">
        <v>69</v>
      </c>
      <c r="G4820" s="509">
        <v>1</v>
      </c>
      <c r="K4820" s="509">
        <v>1</v>
      </c>
    </row>
    <row r="4821" spans="1:11" s="509" customFormat="1">
      <c r="A4821" s="508" t="s">
        <v>576</v>
      </c>
      <c r="B4821" s="509" t="s">
        <v>350</v>
      </c>
      <c r="C4821" s="509" t="s">
        <v>1044</v>
      </c>
      <c r="G4821" s="509">
        <v>2</v>
      </c>
      <c r="K4821" s="509">
        <v>2</v>
      </c>
    </row>
    <row r="4822" spans="1:11" s="509" customFormat="1">
      <c r="A4822" s="508" t="s">
        <v>576</v>
      </c>
      <c r="B4822" s="509" t="s">
        <v>350</v>
      </c>
      <c r="C4822" s="509" t="s">
        <v>1045</v>
      </c>
      <c r="K4822" s="509">
        <v>0</v>
      </c>
    </row>
    <row r="4823" spans="1:11" s="509" customFormat="1">
      <c r="A4823" s="508" t="s">
        <v>576</v>
      </c>
      <c r="B4823" s="509" t="s">
        <v>350</v>
      </c>
      <c r="C4823" s="509">
        <v>70</v>
      </c>
      <c r="K4823" s="509">
        <v>0</v>
      </c>
    </row>
    <row r="4824" spans="1:11" s="509" customFormat="1">
      <c r="A4824" s="508" t="s">
        <v>576</v>
      </c>
      <c r="B4824" s="509" t="s">
        <v>350</v>
      </c>
      <c r="C4824" s="509" t="s">
        <v>1046</v>
      </c>
      <c r="G4824" s="509">
        <v>12</v>
      </c>
      <c r="K4824" s="509">
        <v>12</v>
      </c>
    </row>
    <row r="4825" spans="1:11" s="509" customFormat="1">
      <c r="A4825" s="508" t="s">
        <v>576</v>
      </c>
      <c r="B4825" s="509" t="s">
        <v>350</v>
      </c>
      <c r="C4825" s="509">
        <v>71</v>
      </c>
      <c r="G4825" s="509">
        <v>222</v>
      </c>
      <c r="H4825" s="509">
        <v>1</v>
      </c>
      <c r="K4825" s="509">
        <v>222</v>
      </c>
    </row>
    <row r="4826" spans="1:11" s="509" customFormat="1">
      <c r="A4826" s="508" t="s">
        <v>576</v>
      </c>
      <c r="B4826" s="509" t="s">
        <v>350</v>
      </c>
      <c r="C4826" s="509" t="s">
        <v>1047</v>
      </c>
      <c r="D4826" s="509">
        <v>5</v>
      </c>
      <c r="E4826" s="509">
        <v>2</v>
      </c>
      <c r="G4826" s="509">
        <v>81</v>
      </c>
      <c r="H4826" s="509">
        <v>64</v>
      </c>
      <c r="K4826" s="509">
        <v>86</v>
      </c>
    </row>
    <row r="4827" spans="1:11" s="509" customFormat="1">
      <c r="A4827" s="508" t="s">
        <v>576</v>
      </c>
      <c r="B4827" s="509" t="s">
        <v>350</v>
      </c>
      <c r="C4827" s="509" t="s">
        <v>1048</v>
      </c>
      <c r="G4827" s="509">
        <v>30</v>
      </c>
      <c r="H4827" s="509">
        <v>15</v>
      </c>
      <c r="K4827" s="509">
        <v>30</v>
      </c>
    </row>
    <row r="4828" spans="1:11" s="509" customFormat="1">
      <c r="A4828" s="508" t="s">
        <v>576</v>
      </c>
      <c r="B4828" s="509" t="s">
        <v>350</v>
      </c>
      <c r="C4828" s="509" t="s">
        <v>1049</v>
      </c>
      <c r="G4828" s="509">
        <v>8</v>
      </c>
      <c r="H4828" s="509">
        <v>4</v>
      </c>
      <c r="K4828" s="509">
        <v>8</v>
      </c>
    </row>
    <row r="4829" spans="1:11" s="509" customFormat="1">
      <c r="A4829" s="508" t="s">
        <v>576</v>
      </c>
      <c r="B4829" s="509" t="s">
        <v>350</v>
      </c>
      <c r="C4829" s="509" t="s">
        <v>1050</v>
      </c>
      <c r="G4829" s="509">
        <v>11</v>
      </c>
      <c r="H4829" s="509">
        <v>11</v>
      </c>
      <c r="K4829" s="509">
        <v>11</v>
      </c>
    </row>
    <row r="4830" spans="1:11" s="509" customFormat="1">
      <c r="A4830" s="508" t="s">
        <v>576</v>
      </c>
      <c r="B4830" s="509" t="s">
        <v>350</v>
      </c>
      <c r="C4830" s="509" t="s">
        <v>1051</v>
      </c>
      <c r="K4830" s="509">
        <v>0</v>
      </c>
    </row>
    <row r="4831" spans="1:11" s="509" customFormat="1">
      <c r="A4831" s="508" t="s">
        <v>576</v>
      </c>
      <c r="B4831" s="509" t="s">
        <v>350</v>
      </c>
      <c r="C4831" s="509">
        <v>72</v>
      </c>
      <c r="D4831" s="509">
        <v>9</v>
      </c>
      <c r="E4831" s="509">
        <v>1</v>
      </c>
      <c r="G4831" s="509">
        <v>14</v>
      </c>
      <c r="K4831" s="509">
        <v>23</v>
      </c>
    </row>
    <row r="4832" spans="1:11" s="509" customFormat="1">
      <c r="A4832" s="508" t="s">
        <v>576</v>
      </c>
      <c r="B4832" s="509" t="s">
        <v>350</v>
      </c>
      <c r="C4832" s="509">
        <v>73</v>
      </c>
      <c r="D4832" s="509">
        <v>25</v>
      </c>
      <c r="G4832" s="509">
        <v>1</v>
      </c>
      <c r="K4832" s="509">
        <v>26</v>
      </c>
    </row>
    <row r="4833" spans="1:11" s="509" customFormat="1">
      <c r="A4833" s="508" t="s">
        <v>576</v>
      </c>
      <c r="B4833" s="509" t="s">
        <v>350</v>
      </c>
      <c r="C4833" s="509">
        <v>74</v>
      </c>
      <c r="G4833" s="509">
        <v>8</v>
      </c>
      <c r="H4833" s="509">
        <v>5</v>
      </c>
      <c r="K4833" s="509">
        <v>8</v>
      </c>
    </row>
    <row r="4834" spans="1:11" s="509" customFormat="1">
      <c r="A4834" s="508" t="s">
        <v>576</v>
      </c>
      <c r="B4834" s="509" t="s">
        <v>350</v>
      </c>
      <c r="C4834" s="509" t="s">
        <v>4570</v>
      </c>
      <c r="D4834" s="509">
        <v>8</v>
      </c>
      <c r="G4834" s="509">
        <v>13</v>
      </c>
      <c r="K4834" s="509">
        <v>21</v>
      </c>
    </row>
    <row r="4835" spans="1:11" s="509" customFormat="1">
      <c r="A4835" s="508" t="s">
        <v>576</v>
      </c>
      <c r="B4835" s="509" t="s">
        <v>350</v>
      </c>
      <c r="C4835" s="509" t="s">
        <v>4571</v>
      </c>
      <c r="D4835" s="509">
        <v>84</v>
      </c>
      <c r="E4835" s="509">
        <v>12</v>
      </c>
      <c r="F4835" s="509">
        <v>0</v>
      </c>
      <c r="G4835" s="509">
        <v>1258</v>
      </c>
      <c r="H4835" s="509">
        <v>263</v>
      </c>
      <c r="I4835" s="509">
        <v>0</v>
      </c>
      <c r="J4835" s="509">
        <v>977</v>
      </c>
      <c r="K4835" s="509">
        <v>1342</v>
      </c>
    </row>
    <row r="4836" spans="1:11" s="509" customFormat="1">
      <c r="A4836" s="508" t="s">
        <v>577</v>
      </c>
      <c r="B4836" s="509" t="s">
        <v>351</v>
      </c>
      <c r="C4836" s="509">
        <v>1</v>
      </c>
      <c r="K4836" s="509">
        <v>0</v>
      </c>
    </row>
    <row r="4837" spans="1:11" s="509" customFormat="1">
      <c r="A4837" s="508" t="s">
        <v>577</v>
      </c>
      <c r="B4837" s="509" t="s">
        <v>351</v>
      </c>
      <c r="C4837" s="509" t="s">
        <v>1023</v>
      </c>
      <c r="G4837" s="509">
        <v>1</v>
      </c>
      <c r="K4837" s="509">
        <v>1</v>
      </c>
    </row>
    <row r="4838" spans="1:11" s="509" customFormat="1">
      <c r="A4838" s="508" t="s">
        <v>577</v>
      </c>
      <c r="B4838" s="509" t="s">
        <v>351</v>
      </c>
      <c r="C4838" s="509">
        <v>2</v>
      </c>
      <c r="G4838" s="509">
        <v>3</v>
      </c>
      <c r="K4838" s="509">
        <v>3</v>
      </c>
    </row>
    <row r="4839" spans="1:11" s="509" customFormat="1">
      <c r="A4839" s="508" t="s">
        <v>577</v>
      </c>
      <c r="B4839" s="509" t="s">
        <v>351</v>
      </c>
      <c r="C4839" s="509">
        <v>3</v>
      </c>
      <c r="G4839" s="509">
        <v>1</v>
      </c>
      <c r="K4839" s="509">
        <v>1</v>
      </c>
    </row>
    <row r="4840" spans="1:11" s="509" customFormat="1">
      <c r="A4840" s="508" t="s">
        <v>577</v>
      </c>
      <c r="B4840" s="509" t="s">
        <v>351</v>
      </c>
      <c r="C4840" s="509">
        <v>4</v>
      </c>
      <c r="K4840" s="509">
        <v>0</v>
      </c>
    </row>
    <row r="4841" spans="1:11" s="509" customFormat="1">
      <c r="A4841" s="508" t="s">
        <v>577</v>
      </c>
      <c r="B4841" s="509" t="s">
        <v>351</v>
      </c>
      <c r="C4841" s="509">
        <v>5</v>
      </c>
      <c r="K4841" s="509">
        <v>0</v>
      </c>
    </row>
    <row r="4842" spans="1:11" s="509" customFormat="1">
      <c r="A4842" s="508" t="s">
        <v>577</v>
      </c>
      <c r="B4842" s="509" t="s">
        <v>351</v>
      </c>
      <c r="C4842" s="509">
        <v>6</v>
      </c>
      <c r="G4842" s="509">
        <v>1</v>
      </c>
      <c r="K4842" s="509">
        <v>1</v>
      </c>
    </row>
    <row r="4843" spans="1:11" s="509" customFormat="1">
      <c r="A4843" s="508" t="s">
        <v>577</v>
      </c>
      <c r="B4843" s="509" t="s">
        <v>351</v>
      </c>
      <c r="C4843" s="509">
        <v>7</v>
      </c>
      <c r="K4843" s="509">
        <v>0</v>
      </c>
    </row>
    <row r="4844" spans="1:11" s="509" customFormat="1">
      <c r="A4844" s="508" t="s">
        <v>577</v>
      </c>
      <c r="B4844" s="509" t="s">
        <v>351</v>
      </c>
      <c r="C4844" s="509">
        <v>8</v>
      </c>
      <c r="G4844" s="509">
        <v>1</v>
      </c>
      <c r="K4844" s="509">
        <v>1</v>
      </c>
    </row>
    <row r="4845" spans="1:11" s="509" customFormat="1">
      <c r="A4845" s="508" t="s">
        <v>577</v>
      </c>
      <c r="B4845" s="509" t="s">
        <v>351</v>
      </c>
      <c r="C4845" s="509">
        <v>9</v>
      </c>
      <c r="K4845" s="509">
        <v>0</v>
      </c>
    </row>
    <row r="4846" spans="1:11" s="509" customFormat="1">
      <c r="A4846" s="508" t="s">
        <v>577</v>
      </c>
      <c r="B4846" s="509" t="s">
        <v>351</v>
      </c>
      <c r="C4846" s="509">
        <v>10</v>
      </c>
      <c r="G4846" s="509">
        <v>3</v>
      </c>
      <c r="K4846" s="509">
        <v>3</v>
      </c>
    </row>
    <row r="4847" spans="1:11" s="509" customFormat="1">
      <c r="A4847" s="508" t="s">
        <v>577</v>
      </c>
      <c r="B4847" s="509" t="s">
        <v>351</v>
      </c>
      <c r="C4847" s="509">
        <v>11</v>
      </c>
      <c r="G4847" s="509">
        <v>2</v>
      </c>
      <c r="H4847" s="509">
        <v>1</v>
      </c>
      <c r="K4847" s="509">
        <v>2</v>
      </c>
    </row>
    <row r="4848" spans="1:11" s="509" customFormat="1">
      <c r="A4848" s="508" t="s">
        <v>577</v>
      </c>
      <c r="B4848" s="509" t="s">
        <v>351</v>
      </c>
      <c r="C4848" s="509">
        <v>12</v>
      </c>
      <c r="G4848" s="509">
        <v>1</v>
      </c>
      <c r="K4848" s="509">
        <v>1</v>
      </c>
    </row>
    <row r="4849" spans="1:11" s="509" customFormat="1">
      <c r="A4849" s="508" t="s">
        <v>577</v>
      </c>
      <c r="B4849" s="509" t="s">
        <v>351</v>
      </c>
      <c r="C4849" s="509">
        <v>13</v>
      </c>
      <c r="K4849" s="509">
        <v>0</v>
      </c>
    </row>
    <row r="4850" spans="1:11" s="509" customFormat="1">
      <c r="A4850" s="508" t="s">
        <v>577</v>
      </c>
      <c r="B4850" s="509" t="s">
        <v>351</v>
      </c>
      <c r="C4850" s="509">
        <v>14</v>
      </c>
      <c r="K4850" s="509">
        <v>0</v>
      </c>
    </row>
    <row r="4851" spans="1:11" s="509" customFormat="1">
      <c r="A4851" s="508" t="s">
        <v>577</v>
      </c>
      <c r="B4851" s="509" t="s">
        <v>351</v>
      </c>
      <c r="C4851" s="509">
        <v>15</v>
      </c>
      <c r="K4851" s="509">
        <v>0</v>
      </c>
    </row>
    <row r="4852" spans="1:11" s="509" customFormat="1">
      <c r="A4852" s="508" t="s">
        <v>577</v>
      </c>
      <c r="B4852" s="509" t="s">
        <v>351</v>
      </c>
      <c r="C4852" s="509">
        <v>16</v>
      </c>
      <c r="G4852" s="509">
        <v>6</v>
      </c>
      <c r="K4852" s="509">
        <v>6</v>
      </c>
    </row>
    <row r="4853" spans="1:11" s="509" customFormat="1">
      <c r="A4853" s="508" t="s">
        <v>577</v>
      </c>
      <c r="B4853" s="509" t="s">
        <v>351</v>
      </c>
      <c r="C4853" s="509">
        <v>17</v>
      </c>
      <c r="D4853" s="509">
        <v>1</v>
      </c>
      <c r="G4853" s="509">
        <v>8</v>
      </c>
      <c r="K4853" s="509">
        <v>9</v>
      </c>
    </row>
    <row r="4854" spans="1:11" s="509" customFormat="1">
      <c r="A4854" s="508" t="s">
        <v>577</v>
      </c>
      <c r="B4854" s="509" t="s">
        <v>351</v>
      </c>
      <c r="C4854" s="509">
        <v>18</v>
      </c>
      <c r="K4854" s="509">
        <v>0</v>
      </c>
    </row>
    <row r="4855" spans="1:11" s="509" customFormat="1">
      <c r="A4855" s="508" t="s">
        <v>577</v>
      </c>
      <c r="B4855" s="509" t="s">
        <v>351</v>
      </c>
      <c r="C4855" s="509" t="s">
        <v>1024</v>
      </c>
      <c r="G4855" s="509">
        <v>3</v>
      </c>
      <c r="K4855" s="509">
        <v>3</v>
      </c>
    </row>
    <row r="4856" spans="1:11" s="509" customFormat="1">
      <c r="A4856" s="508" t="s">
        <v>577</v>
      </c>
      <c r="B4856" s="509" t="s">
        <v>351</v>
      </c>
      <c r="C4856" s="509" t="s">
        <v>1025</v>
      </c>
      <c r="K4856" s="509">
        <v>0</v>
      </c>
    </row>
    <row r="4857" spans="1:11" s="509" customFormat="1">
      <c r="A4857" s="508" t="s">
        <v>577</v>
      </c>
      <c r="B4857" s="509" t="s">
        <v>351</v>
      </c>
      <c r="C4857" s="509">
        <v>19</v>
      </c>
      <c r="G4857" s="509">
        <v>15</v>
      </c>
      <c r="K4857" s="509">
        <v>15</v>
      </c>
    </row>
    <row r="4858" spans="1:11" s="509" customFormat="1">
      <c r="A4858" s="508" t="s">
        <v>577</v>
      </c>
      <c r="B4858" s="509" t="s">
        <v>351</v>
      </c>
      <c r="C4858" s="509">
        <v>20</v>
      </c>
      <c r="K4858" s="509">
        <v>0</v>
      </c>
    </row>
    <row r="4859" spans="1:11" s="509" customFormat="1">
      <c r="A4859" s="508" t="s">
        <v>577</v>
      </c>
      <c r="B4859" s="509" t="s">
        <v>351</v>
      </c>
      <c r="C4859" s="509">
        <v>21</v>
      </c>
      <c r="K4859" s="509">
        <v>0</v>
      </c>
    </row>
    <row r="4860" spans="1:11" s="509" customFormat="1">
      <c r="A4860" s="508" t="s">
        <v>577</v>
      </c>
      <c r="B4860" s="509" t="s">
        <v>351</v>
      </c>
      <c r="C4860" s="509" t="s">
        <v>1026</v>
      </c>
      <c r="K4860" s="509">
        <v>0</v>
      </c>
    </row>
    <row r="4861" spans="1:11" s="509" customFormat="1">
      <c r="A4861" s="508" t="s">
        <v>577</v>
      </c>
      <c r="B4861" s="509" t="s">
        <v>351</v>
      </c>
      <c r="C4861" s="509" t="s">
        <v>1027</v>
      </c>
      <c r="K4861" s="509">
        <v>0</v>
      </c>
    </row>
    <row r="4862" spans="1:11" s="509" customFormat="1">
      <c r="A4862" s="508" t="s">
        <v>577</v>
      </c>
      <c r="B4862" s="509" t="s">
        <v>351</v>
      </c>
      <c r="C4862" s="509" t="s">
        <v>1028</v>
      </c>
      <c r="K4862" s="509">
        <v>0</v>
      </c>
    </row>
    <row r="4863" spans="1:11" s="509" customFormat="1">
      <c r="A4863" s="508" t="s">
        <v>577</v>
      </c>
      <c r="B4863" s="509" t="s">
        <v>351</v>
      </c>
      <c r="C4863" s="509">
        <v>22</v>
      </c>
      <c r="K4863" s="509">
        <v>0</v>
      </c>
    </row>
    <row r="4864" spans="1:11" s="509" customFormat="1">
      <c r="A4864" s="508" t="s">
        <v>577</v>
      </c>
      <c r="B4864" s="509" t="s">
        <v>351</v>
      </c>
      <c r="C4864" s="509">
        <v>23</v>
      </c>
      <c r="K4864" s="509">
        <v>0</v>
      </c>
    </row>
    <row r="4865" spans="1:11" s="509" customFormat="1">
      <c r="A4865" s="508" t="s">
        <v>577</v>
      </c>
      <c r="B4865" s="509" t="s">
        <v>351</v>
      </c>
      <c r="C4865" s="509" t="s">
        <v>1029</v>
      </c>
      <c r="G4865" s="509">
        <v>9</v>
      </c>
      <c r="H4865" s="509">
        <v>1</v>
      </c>
      <c r="K4865" s="509">
        <v>9</v>
      </c>
    </row>
    <row r="4866" spans="1:11" s="509" customFormat="1">
      <c r="A4866" s="508" t="s">
        <v>577</v>
      </c>
      <c r="B4866" s="509" t="s">
        <v>351</v>
      </c>
      <c r="C4866" s="509">
        <v>24</v>
      </c>
      <c r="K4866" s="509">
        <v>0</v>
      </c>
    </row>
    <row r="4867" spans="1:11" s="509" customFormat="1">
      <c r="A4867" s="508" t="s">
        <v>577</v>
      </c>
      <c r="B4867" s="509" t="s">
        <v>351</v>
      </c>
      <c r="C4867" s="509">
        <v>25</v>
      </c>
    </row>
    <row r="4868" spans="1:11" s="509" customFormat="1">
      <c r="A4868" s="508" t="s">
        <v>577</v>
      </c>
      <c r="B4868" s="509" t="s">
        <v>351</v>
      </c>
      <c r="C4868" s="509">
        <v>26</v>
      </c>
      <c r="K4868" s="509">
        <v>0</v>
      </c>
    </row>
    <row r="4869" spans="1:11" s="509" customFormat="1">
      <c r="A4869" s="508" t="s">
        <v>577</v>
      </c>
      <c r="B4869" s="509" t="s">
        <v>351</v>
      </c>
      <c r="C4869" s="509">
        <v>27</v>
      </c>
      <c r="G4869" s="509">
        <v>2</v>
      </c>
      <c r="H4869" s="509">
        <v>2</v>
      </c>
      <c r="K4869" s="509">
        <v>2</v>
      </c>
    </row>
    <row r="4870" spans="1:11" s="509" customFormat="1">
      <c r="A4870" s="508" t="s">
        <v>577</v>
      </c>
      <c r="B4870" s="509" t="s">
        <v>351</v>
      </c>
      <c r="C4870" s="509">
        <v>28</v>
      </c>
      <c r="K4870" s="509">
        <v>0</v>
      </c>
    </row>
    <row r="4871" spans="1:11" s="509" customFormat="1">
      <c r="A4871" s="508" t="s">
        <v>577</v>
      </c>
      <c r="B4871" s="509" t="s">
        <v>351</v>
      </c>
      <c r="C4871" s="509">
        <v>29</v>
      </c>
      <c r="K4871" s="509">
        <v>0</v>
      </c>
    </row>
    <row r="4872" spans="1:11" s="509" customFormat="1">
      <c r="A4872" s="508" t="s">
        <v>577</v>
      </c>
      <c r="B4872" s="509" t="s">
        <v>351</v>
      </c>
      <c r="C4872" s="509">
        <v>30</v>
      </c>
      <c r="G4872" s="509">
        <v>1</v>
      </c>
      <c r="K4872" s="509">
        <v>1</v>
      </c>
    </row>
    <row r="4873" spans="1:11" s="509" customFormat="1">
      <c r="A4873" s="508" t="s">
        <v>577</v>
      </c>
      <c r="B4873" s="509" t="s">
        <v>351</v>
      </c>
      <c r="C4873" s="509">
        <v>31</v>
      </c>
      <c r="K4873" s="509">
        <v>0</v>
      </c>
    </row>
    <row r="4874" spans="1:11" s="509" customFormat="1">
      <c r="A4874" s="508" t="s">
        <v>577</v>
      </c>
      <c r="B4874" s="509" t="s">
        <v>351</v>
      </c>
      <c r="C4874" s="509">
        <v>32</v>
      </c>
      <c r="K4874" s="509">
        <v>0</v>
      </c>
    </row>
    <row r="4875" spans="1:11" s="509" customFormat="1">
      <c r="A4875" s="508" t="s">
        <v>577</v>
      </c>
      <c r="B4875" s="509" t="s">
        <v>351</v>
      </c>
      <c r="C4875" s="509">
        <v>33</v>
      </c>
      <c r="K4875" s="509">
        <v>0</v>
      </c>
    </row>
    <row r="4876" spans="1:11" s="509" customFormat="1">
      <c r="A4876" s="508" t="s">
        <v>577</v>
      </c>
      <c r="B4876" s="509" t="s">
        <v>351</v>
      </c>
      <c r="C4876" s="509">
        <v>34</v>
      </c>
      <c r="K4876" s="509">
        <v>0</v>
      </c>
    </row>
    <row r="4877" spans="1:11" s="509" customFormat="1">
      <c r="A4877" s="508" t="s">
        <v>577</v>
      </c>
      <c r="B4877" s="509" t="s">
        <v>351</v>
      </c>
      <c r="C4877" s="509">
        <v>35</v>
      </c>
      <c r="K4877" s="509">
        <v>0</v>
      </c>
    </row>
    <row r="4878" spans="1:11" s="509" customFormat="1">
      <c r="A4878" s="508" t="s">
        <v>577</v>
      </c>
      <c r="B4878" s="509" t="s">
        <v>351</v>
      </c>
      <c r="C4878" s="509">
        <v>36</v>
      </c>
      <c r="K4878" s="509">
        <v>0</v>
      </c>
    </row>
    <row r="4879" spans="1:11" s="509" customFormat="1">
      <c r="A4879" s="508" t="s">
        <v>577</v>
      </c>
      <c r="B4879" s="509" t="s">
        <v>351</v>
      </c>
      <c r="C4879" s="509">
        <v>37</v>
      </c>
      <c r="K4879" s="509">
        <v>0</v>
      </c>
    </row>
    <row r="4880" spans="1:11" s="509" customFormat="1">
      <c r="A4880" s="508" t="s">
        <v>577</v>
      </c>
      <c r="B4880" s="509" t="s">
        <v>351</v>
      </c>
      <c r="C4880" s="509">
        <v>38</v>
      </c>
      <c r="K4880" s="509">
        <v>0</v>
      </c>
    </row>
    <row r="4881" spans="1:11" s="509" customFormat="1">
      <c r="A4881" s="508" t="s">
        <v>577</v>
      </c>
      <c r="B4881" s="509" t="s">
        <v>351</v>
      </c>
      <c r="C4881" s="509" t="s">
        <v>1030</v>
      </c>
      <c r="K4881" s="509">
        <v>0</v>
      </c>
    </row>
    <row r="4882" spans="1:11" s="509" customFormat="1">
      <c r="A4882" s="508" t="s">
        <v>577</v>
      </c>
      <c r="B4882" s="509" t="s">
        <v>351</v>
      </c>
      <c r="C4882" s="509">
        <v>39</v>
      </c>
      <c r="K4882" s="509">
        <v>0</v>
      </c>
    </row>
    <row r="4883" spans="1:11" s="509" customFormat="1">
      <c r="A4883" s="508" t="s">
        <v>577</v>
      </c>
      <c r="B4883" s="509" t="s">
        <v>351</v>
      </c>
      <c r="C4883" s="509">
        <v>40</v>
      </c>
      <c r="K4883" s="509">
        <v>0</v>
      </c>
    </row>
    <row r="4884" spans="1:11" s="509" customFormat="1">
      <c r="A4884" s="508" t="s">
        <v>577</v>
      </c>
      <c r="B4884" s="509" t="s">
        <v>351</v>
      </c>
      <c r="C4884" s="509">
        <v>41</v>
      </c>
      <c r="K4884" s="509">
        <v>0</v>
      </c>
    </row>
    <row r="4885" spans="1:11" s="509" customFormat="1">
      <c r="A4885" s="508" t="s">
        <v>577</v>
      </c>
      <c r="B4885" s="509" t="s">
        <v>351</v>
      </c>
      <c r="C4885" s="509">
        <v>42</v>
      </c>
      <c r="K4885" s="509">
        <v>0</v>
      </c>
    </row>
    <row r="4886" spans="1:11" s="509" customFormat="1">
      <c r="A4886" s="508" t="s">
        <v>577</v>
      </c>
      <c r="B4886" s="509" t="s">
        <v>351</v>
      </c>
      <c r="C4886" s="509">
        <v>43</v>
      </c>
      <c r="K4886" s="509">
        <v>0</v>
      </c>
    </row>
    <row r="4887" spans="1:11" s="509" customFormat="1">
      <c r="A4887" s="508" t="s">
        <v>577</v>
      </c>
      <c r="B4887" s="509" t="s">
        <v>351</v>
      </c>
      <c r="C4887" s="509">
        <v>44</v>
      </c>
      <c r="K4887" s="509">
        <v>0</v>
      </c>
    </row>
    <row r="4888" spans="1:11" s="509" customFormat="1">
      <c r="A4888" s="508" t="s">
        <v>577</v>
      </c>
      <c r="B4888" s="509" t="s">
        <v>351</v>
      </c>
      <c r="C4888" s="509">
        <v>45</v>
      </c>
      <c r="K4888" s="509">
        <v>0</v>
      </c>
    </row>
    <row r="4889" spans="1:11" s="509" customFormat="1">
      <c r="A4889" s="508" t="s">
        <v>577</v>
      </c>
      <c r="B4889" s="509" t="s">
        <v>351</v>
      </c>
      <c r="C4889" s="509">
        <v>46</v>
      </c>
      <c r="K4889" s="509">
        <v>0</v>
      </c>
    </row>
    <row r="4890" spans="1:11" s="509" customFormat="1">
      <c r="A4890" s="508" t="s">
        <v>577</v>
      </c>
      <c r="B4890" s="509" t="s">
        <v>351</v>
      </c>
      <c r="C4890" s="509">
        <v>47</v>
      </c>
      <c r="G4890" s="509">
        <v>5</v>
      </c>
      <c r="H4890" s="509">
        <v>4</v>
      </c>
      <c r="K4890" s="509">
        <v>5</v>
      </c>
    </row>
    <row r="4891" spans="1:11" s="509" customFormat="1">
      <c r="A4891" s="508" t="s">
        <v>577</v>
      </c>
      <c r="B4891" s="509" t="s">
        <v>351</v>
      </c>
      <c r="C4891" s="509">
        <v>48</v>
      </c>
      <c r="K4891" s="509">
        <v>0</v>
      </c>
    </row>
    <row r="4892" spans="1:11" s="509" customFormat="1">
      <c r="A4892" s="508" t="s">
        <v>577</v>
      </c>
      <c r="B4892" s="509" t="s">
        <v>351</v>
      </c>
      <c r="C4892" s="509">
        <v>49</v>
      </c>
      <c r="K4892" s="509">
        <v>0</v>
      </c>
    </row>
    <row r="4893" spans="1:11" s="509" customFormat="1">
      <c r="A4893" s="508" t="s">
        <v>577</v>
      </c>
      <c r="B4893" s="509" t="s">
        <v>351</v>
      </c>
      <c r="C4893" s="509">
        <v>50</v>
      </c>
      <c r="K4893" s="509">
        <v>0</v>
      </c>
    </row>
    <row r="4894" spans="1:11" s="509" customFormat="1">
      <c r="A4894" s="508" t="s">
        <v>577</v>
      </c>
      <c r="B4894" s="509" t="s">
        <v>351</v>
      </c>
      <c r="C4894" s="509">
        <v>51</v>
      </c>
      <c r="K4894" s="509">
        <v>0</v>
      </c>
    </row>
    <row r="4895" spans="1:11" s="509" customFormat="1">
      <c r="A4895" s="508" t="s">
        <v>577</v>
      </c>
      <c r="B4895" s="509" t="s">
        <v>351</v>
      </c>
      <c r="C4895" s="509" t="s">
        <v>1031</v>
      </c>
      <c r="K4895" s="509">
        <v>0</v>
      </c>
    </row>
    <row r="4896" spans="1:11" s="509" customFormat="1">
      <c r="A4896" s="508" t="s">
        <v>577</v>
      </c>
      <c r="B4896" s="509" t="s">
        <v>351</v>
      </c>
      <c r="C4896" s="509" t="s">
        <v>1032</v>
      </c>
      <c r="K4896" s="509">
        <v>0</v>
      </c>
    </row>
    <row r="4897" spans="1:11" s="509" customFormat="1">
      <c r="A4897" s="508" t="s">
        <v>577</v>
      </c>
      <c r="B4897" s="509" t="s">
        <v>351</v>
      </c>
      <c r="C4897" s="509">
        <v>52</v>
      </c>
      <c r="K4897" s="509">
        <v>0</v>
      </c>
    </row>
    <row r="4898" spans="1:11" s="509" customFormat="1">
      <c r="A4898" s="508" t="s">
        <v>577</v>
      </c>
      <c r="B4898" s="509" t="s">
        <v>351</v>
      </c>
      <c r="C4898" s="509">
        <v>53</v>
      </c>
      <c r="G4898" s="509">
        <v>6</v>
      </c>
      <c r="H4898" s="509">
        <v>4</v>
      </c>
      <c r="K4898" s="509">
        <v>6</v>
      </c>
    </row>
    <row r="4899" spans="1:11" s="509" customFormat="1">
      <c r="A4899" s="508" t="s">
        <v>577</v>
      </c>
      <c r="B4899" s="509" t="s">
        <v>351</v>
      </c>
      <c r="C4899" s="509">
        <v>54</v>
      </c>
      <c r="K4899" s="509">
        <v>0</v>
      </c>
    </row>
    <row r="4900" spans="1:11" s="509" customFormat="1">
      <c r="A4900" s="508" t="s">
        <v>577</v>
      </c>
      <c r="B4900" s="509" t="s">
        <v>351</v>
      </c>
      <c r="C4900" s="509">
        <v>55</v>
      </c>
      <c r="G4900" s="509">
        <v>4</v>
      </c>
      <c r="K4900" s="509">
        <v>4</v>
      </c>
    </row>
    <row r="4901" spans="1:11" s="509" customFormat="1">
      <c r="A4901" s="508" t="s">
        <v>577</v>
      </c>
      <c r="B4901" s="509" t="s">
        <v>351</v>
      </c>
      <c r="C4901" s="509">
        <v>56</v>
      </c>
      <c r="K4901" s="509">
        <v>0</v>
      </c>
    </row>
    <row r="4902" spans="1:11" s="509" customFormat="1">
      <c r="A4902" s="508" t="s">
        <v>577</v>
      </c>
      <c r="B4902" s="509" t="s">
        <v>351</v>
      </c>
      <c r="C4902" s="509">
        <v>57</v>
      </c>
      <c r="K4902" s="509">
        <v>0</v>
      </c>
    </row>
    <row r="4903" spans="1:11" s="509" customFormat="1">
      <c r="A4903" s="508" t="s">
        <v>577</v>
      </c>
      <c r="B4903" s="509" t="s">
        <v>351</v>
      </c>
      <c r="C4903" s="509">
        <v>58</v>
      </c>
      <c r="K4903" s="509">
        <v>0</v>
      </c>
    </row>
    <row r="4904" spans="1:11" s="509" customFormat="1">
      <c r="A4904" s="508" t="s">
        <v>577</v>
      </c>
      <c r="B4904" s="509" t="s">
        <v>351</v>
      </c>
      <c r="C4904" s="509">
        <v>59</v>
      </c>
      <c r="G4904" s="509">
        <v>3</v>
      </c>
      <c r="K4904" s="509">
        <v>3</v>
      </c>
    </row>
    <row r="4905" spans="1:11" s="509" customFormat="1">
      <c r="A4905" s="508" t="s">
        <v>577</v>
      </c>
      <c r="B4905" s="509" t="s">
        <v>351</v>
      </c>
      <c r="C4905" s="509">
        <v>60</v>
      </c>
      <c r="K4905" s="509">
        <v>0</v>
      </c>
    </row>
    <row r="4906" spans="1:11" s="509" customFormat="1">
      <c r="A4906" s="508" t="s">
        <v>577</v>
      </c>
      <c r="B4906" s="509" t="s">
        <v>351</v>
      </c>
      <c r="C4906" s="509">
        <v>61</v>
      </c>
      <c r="K4906" s="509">
        <v>0</v>
      </c>
    </row>
    <row r="4907" spans="1:11" s="509" customFormat="1">
      <c r="A4907" s="508" t="s">
        <v>577</v>
      </c>
      <c r="B4907" s="509" t="s">
        <v>351</v>
      </c>
      <c r="C4907" s="509">
        <v>62</v>
      </c>
      <c r="G4907" s="509">
        <v>1</v>
      </c>
      <c r="K4907" s="509">
        <v>1</v>
      </c>
    </row>
    <row r="4908" spans="1:11" s="509" customFormat="1">
      <c r="A4908" s="508" t="s">
        <v>577</v>
      </c>
      <c r="B4908" s="509" t="s">
        <v>351</v>
      </c>
      <c r="C4908" s="509">
        <v>63</v>
      </c>
      <c r="G4908" s="509">
        <v>9</v>
      </c>
      <c r="H4908" s="509">
        <v>3</v>
      </c>
      <c r="K4908" s="509">
        <v>9</v>
      </c>
    </row>
    <row r="4909" spans="1:11" s="509" customFormat="1">
      <c r="A4909" s="508" t="s">
        <v>577</v>
      </c>
      <c r="B4909" s="509" t="s">
        <v>351</v>
      </c>
      <c r="C4909" s="509" t="s">
        <v>1033</v>
      </c>
      <c r="K4909" s="509">
        <v>0</v>
      </c>
    </row>
    <row r="4910" spans="1:11" s="509" customFormat="1">
      <c r="A4910" s="508" t="s">
        <v>577</v>
      </c>
      <c r="B4910" s="509" t="s">
        <v>351</v>
      </c>
      <c r="C4910" s="509" t="s">
        <v>1034</v>
      </c>
      <c r="K4910" s="509">
        <v>0</v>
      </c>
    </row>
    <row r="4911" spans="1:11" s="509" customFormat="1">
      <c r="A4911" s="508" t="s">
        <v>577</v>
      </c>
      <c r="B4911" s="509" t="s">
        <v>351</v>
      </c>
      <c r="C4911" s="509">
        <v>64</v>
      </c>
      <c r="K4911" s="509">
        <v>0</v>
      </c>
    </row>
    <row r="4912" spans="1:11" s="509" customFormat="1">
      <c r="A4912" s="508" t="s">
        <v>577</v>
      </c>
      <c r="B4912" s="509" t="s">
        <v>351</v>
      </c>
      <c r="C4912" s="509" t="s">
        <v>1035</v>
      </c>
      <c r="G4912" s="509">
        <v>1</v>
      </c>
      <c r="K4912" s="509">
        <v>1</v>
      </c>
    </row>
    <row r="4913" spans="1:11" s="509" customFormat="1">
      <c r="A4913" s="508" t="s">
        <v>577</v>
      </c>
      <c r="B4913" s="509" t="s">
        <v>351</v>
      </c>
      <c r="C4913" s="509">
        <v>65</v>
      </c>
      <c r="G4913" s="509">
        <v>35</v>
      </c>
      <c r="H4913" s="509">
        <v>10</v>
      </c>
      <c r="K4913" s="509">
        <v>35</v>
      </c>
    </row>
    <row r="4914" spans="1:11" s="509" customFormat="1">
      <c r="A4914" s="508" t="s">
        <v>577</v>
      </c>
      <c r="B4914" s="509" t="s">
        <v>351</v>
      </c>
      <c r="C4914" s="509">
        <v>66</v>
      </c>
      <c r="G4914" s="509">
        <v>3</v>
      </c>
      <c r="H4914" s="509">
        <v>1</v>
      </c>
      <c r="K4914" s="509">
        <v>3</v>
      </c>
    </row>
    <row r="4915" spans="1:11" s="509" customFormat="1">
      <c r="A4915" s="508" t="s">
        <v>577</v>
      </c>
      <c r="B4915" s="509" t="s">
        <v>351</v>
      </c>
      <c r="C4915" s="509" t="s">
        <v>1036</v>
      </c>
      <c r="K4915" s="509">
        <v>0</v>
      </c>
    </row>
    <row r="4916" spans="1:11" s="509" customFormat="1">
      <c r="A4916" s="508" t="s">
        <v>577</v>
      </c>
      <c r="B4916" s="509" t="s">
        <v>351</v>
      </c>
      <c r="C4916" s="509" t="s">
        <v>1037</v>
      </c>
      <c r="D4916" s="509">
        <v>1</v>
      </c>
      <c r="G4916" s="509">
        <v>21</v>
      </c>
      <c r="K4916" s="509">
        <v>22</v>
      </c>
    </row>
    <row r="4917" spans="1:11" s="509" customFormat="1">
      <c r="A4917" s="508" t="s">
        <v>577</v>
      </c>
      <c r="B4917" s="509" t="s">
        <v>351</v>
      </c>
      <c r="C4917" s="509" t="s">
        <v>1038</v>
      </c>
      <c r="G4917" s="509">
        <v>4</v>
      </c>
      <c r="K4917" s="509">
        <v>4</v>
      </c>
    </row>
    <row r="4918" spans="1:11" s="509" customFormat="1">
      <c r="A4918" s="508" t="s">
        <v>577</v>
      </c>
      <c r="B4918" s="509" t="s">
        <v>351</v>
      </c>
      <c r="C4918" s="509" t="s">
        <v>1039</v>
      </c>
      <c r="G4918" s="509">
        <v>1</v>
      </c>
      <c r="K4918" s="509">
        <v>1</v>
      </c>
    </row>
    <row r="4919" spans="1:11" s="509" customFormat="1">
      <c r="A4919" s="508" t="s">
        <v>577</v>
      </c>
      <c r="B4919" s="509" t="s">
        <v>351</v>
      </c>
      <c r="C4919" s="509" t="s">
        <v>1040</v>
      </c>
      <c r="D4919" s="509">
        <v>2</v>
      </c>
      <c r="G4919" s="509">
        <v>5</v>
      </c>
      <c r="K4919" s="509">
        <v>7</v>
      </c>
    </row>
    <row r="4920" spans="1:11" s="509" customFormat="1">
      <c r="A4920" s="508" t="s">
        <v>577</v>
      </c>
      <c r="B4920" s="509" t="s">
        <v>351</v>
      </c>
      <c r="C4920" s="509" t="s">
        <v>1041</v>
      </c>
      <c r="K4920" s="509">
        <v>0</v>
      </c>
    </row>
    <row r="4921" spans="1:11" s="509" customFormat="1">
      <c r="A4921" s="508" t="s">
        <v>577</v>
      </c>
      <c r="B4921" s="509" t="s">
        <v>351</v>
      </c>
      <c r="C4921" s="509" t="s">
        <v>1042</v>
      </c>
      <c r="G4921" s="509">
        <v>1</v>
      </c>
      <c r="K4921" s="509">
        <v>1</v>
      </c>
    </row>
    <row r="4922" spans="1:11" s="509" customFormat="1">
      <c r="A4922" s="508" t="s">
        <v>577</v>
      </c>
      <c r="B4922" s="509" t="s">
        <v>351</v>
      </c>
      <c r="C4922" s="509">
        <v>67</v>
      </c>
      <c r="D4922" s="509">
        <v>1</v>
      </c>
      <c r="G4922" s="509">
        <v>52</v>
      </c>
      <c r="H4922" s="509">
        <v>15</v>
      </c>
      <c r="K4922" s="509">
        <v>53</v>
      </c>
    </row>
    <row r="4923" spans="1:11" s="509" customFormat="1">
      <c r="A4923" s="508" t="s">
        <v>577</v>
      </c>
      <c r="B4923" s="509" t="s">
        <v>351</v>
      </c>
      <c r="C4923" s="509">
        <v>68</v>
      </c>
      <c r="G4923" s="509">
        <v>8</v>
      </c>
      <c r="H4923" s="509">
        <v>3</v>
      </c>
      <c r="K4923" s="509">
        <v>8</v>
      </c>
    </row>
    <row r="4924" spans="1:11" s="509" customFormat="1">
      <c r="A4924" s="508" t="s">
        <v>577</v>
      </c>
      <c r="B4924" s="509" t="s">
        <v>351</v>
      </c>
      <c r="C4924" s="509" t="s">
        <v>1043</v>
      </c>
      <c r="D4924" s="509">
        <v>2</v>
      </c>
      <c r="G4924" s="509">
        <v>9</v>
      </c>
      <c r="K4924" s="509">
        <v>11</v>
      </c>
    </row>
    <row r="4925" spans="1:11" s="509" customFormat="1">
      <c r="A4925" s="508" t="s">
        <v>577</v>
      </c>
      <c r="B4925" s="509" t="s">
        <v>351</v>
      </c>
      <c r="C4925" s="509">
        <v>69</v>
      </c>
      <c r="K4925" s="509">
        <v>0</v>
      </c>
    </row>
    <row r="4926" spans="1:11" s="509" customFormat="1">
      <c r="A4926" s="508" t="s">
        <v>577</v>
      </c>
      <c r="B4926" s="509" t="s">
        <v>351</v>
      </c>
      <c r="C4926" s="509" t="s">
        <v>1044</v>
      </c>
      <c r="K4926" s="509">
        <v>0</v>
      </c>
    </row>
    <row r="4927" spans="1:11" s="509" customFormat="1">
      <c r="A4927" s="508" t="s">
        <v>577</v>
      </c>
      <c r="B4927" s="509" t="s">
        <v>351</v>
      </c>
      <c r="C4927" s="509" t="s">
        <v>1045</v>
      </c>
      <c r="K4927" s="509">
        <v>0</v>
      </c>
    </row>
    <row r="4928" spans="1:11" s="509" customFormat="1">
      <c r="A4928" s="508" t="s">
        <v>577</v>
      </c>
      <c r="B4928" s="509" t="s">
        <v>351</v>
      </c>
      <c r="C4928" s="509">
        <v>70</v>
      </c>
      <c r="K4928" s="509">
        <v>0</v>
      </c>
    </row>
    <row r="4929" spans="1:11" s="509" customFormat="1">
      <c r="A4929" s="508" t="s">
        <v>577</v>
      </c>
      <c r="B4929" s="509" t="s">
        <v>351</v>
      </c>
      <c r="C4929" s="509" t="s">
        <v>1046</v>
      </c>
      <c r="G4929" s="509">
        <v>4</v>
      </c>
      <c r="K4929" s="509">
        <v>4</v>
      </c>
    </row>
    <row r="4930" spans="1:11" s="509" customFormat="1">
      <c r="A4930" s="508" t="s">
        <v>577</v>
      </c>
      <c r="B4930" s="509" t="s">
        <v>351</v>
      </c>
      <c r="C4930" s="509">
        <v>71</v>
      </c>
      <c r="G4930" s="509">
        <v>95</v>
      </c>
      <c r="K4930" s="509">
        <v>95</v>
      </c>
    </row>
    <row r="4931" spans="1:11" s="509" customFormat="1">
      <c r="A4931" s="508" t="s">
        <v>577</v>
      </c>
      <c r="B4931" s="509" t="s">
        <v>351</v>
      </c>
      <c r="C4931" s="509" t="s">
        <v>1047</v>
      </c>
      <c r="D4931" s="509">
        <v>1</v>
      </c>
      <c r="E4931" s="509">
        <v>1</v>
      </c>
      <c r="G4931" s="509">
        <v>33</v>
      </c>
      <c r="H4931" s="509">
        <v>19</v>
      </c>
      <c r="K4931" s="509">
        <v>34</v>
      </c>
    </row>
    <row r="4932" spans="1:11" s="509" customFormat="1">
      <c r="A4932" s="508" t="s">
        <v>577</v>
      </c>
      <c r="B4932" s="509" t="s">
        <v>351</v>
      </c>
      <c r="C4932" s="509" t="s">
        <v>1048</v>
      </c>
      <c r="G4932" s="509">
        <v>1</v>
      </c>
      <c r="K4932" s="509">
        <v>1</v>
      </c>
    </row>
    <row r="4933" spans="1:11" s="509" customFormat="1">
      <c r="A4933" s="508" t="s">
        <v>577</v>
      </c>
      <c r="B4933" s="509" t="s">
        <v>351</v>
      </c>
      <c r="C4933" s="509" t="s">
        <v>1049</v>
      </c>
      <c r="G4933" s="509">
        <v>1</v>
      </c>
      <c r="H4933" s="509">
        <v>1</v>
      </c>
      <c r="K4933" s="509">
        <v>1</v>
      </c>
    </row>
    <row r="4934" spans="1:11" s="509" customFormat="1">
      <c r="A4934" s="508" t="s">
        <v>577</v>
      </c>
      <c r="B4934" s="509" t="s">
        <v>351</v>
      </c>
      <c r="C4934" s="509" t="s">
        <v>1050</v>
      </c>
      <c r="G4934" s="509">
        <v>3</v>
      </c>
      <c r="H4934" s="509">
        <v>3</v>
      </c>
      <c r="K4934" s="509">
        <v>3</v>
      </c>
    </row>
    <row r="4935" spans="1:11" s="509" customFormat="1">
      <c r="A4935" s="508" t="s">
        <v>577</v>
      </c>
      <c r="B4935" s="509" t="s">
        <v>351</v>
      </c>
      <c r="C4935" s="509" t="s">
        <v>1051</v>
      </c>
      <c r="K4935" s="509">
        <v>0</v>
      </c>
    </row>
    <row r="4936" spans="1:11" s="509" customFormat="1">
      <c r="A4936" s="508" t="s">
        <v>577</v>
      </c>
      <c r="B4936" s="509" t="s">
        <v>351</v>
      </c>
      <c r="C4936" s="509">
        <v>72</v>
      </c>
      <c r="D4936" s="509">
        <v>1</v>
      </c>
      <c r="G4936" s="509">
        <v>3</v>
      </c>
      <c r="K4936" s="509">
        <v>4</v>
      </c>
    </row>
    <row r="4937" spans="1:11" s="509" customFormat="1">
      <c r="A4937" s="508" t="s">
        <v>577</v>
      </c>
      <c r="B4937" s="509" t="s">
        <v>351</v>
      </c>
      <c r="C4937" s="509">
        <v>73</v>
      </c>
      <c r="D4937" s="509">
        <v>1</v>
      </c>
      <c r="K4937" s="509">
        <v>1</v>
      </c>
    </row>
    <row r="4938" spans="1:11" s="509" customFormat="1">
      <c r="A4938" s="508" t="s">
        <v>577</v>
      </c>
      <c r="B4938" s="509" t="s">
        <v>351</v>
      </c>
      <c r="C4938" s="509">
        <v>74</v>
      </c>
      <c r="K4938" s="509">
        <v>0</v>
      </c>
    </row>
    <row r="4939" spans="1:11" s="509" customFormat="1">
      <c r="A4939" s="508" t="s">
        <v>577</v>
      </c>
      <c r="B4939" s="509" t="s">
        <v>351</v>
      </c>
      <c r="C4939" s="509" t="s">
        <v>4570</v>
      </c>
      <c r="D4939" s="509">
        <v>2</v>
      </c>
      <c r="G4939" s="509">
        <v>5</v>
      </c>
      <c r="K4939" s="509">
        <v>7</v>
      </c>
    </row>
    <row r="4940" spans="1:11" s="509" customFormat="1">
      <c r="A4940" s="508" t="s">
        <v>577</v>
      </c>
      <c r="B4940" s="509" t="s">
        <v>351</v>
      </c>
      <c r="C4940" s="509" t="s">
        <v>4571</v>
      </c>
      <c r="D4940" s="509">
        <v>12</v>
      </c>
      <c r="E4940" s="509">
        <v>1</v>
      </c>
      <c r="F4940" s="509">
        <v>0</v>
      </c>
      <c r="G4940" s="509">
        <v>370</v>
      </c>
      <c r="H4940" s="509">
        <v>67</v>
      </c>
      <c r="I4940" s="509">
        <v>0</v>
      </c>
      <c r="J4940" s="509">
        <v>9</v>
      </c>
      <c r="K4940" s="509">
        <v>382</v>
      </c>
    </row>
    <row r="4941" spans="1:11" s="509" customFormat="1">
      <c r="A4941" s="508" t="s">
        <v>578</v>
      </c>
      <c r="B4941" s="509" t="s">
        <v>352</v>
      </c>
      <c r="C4941" s="509">
        <v>1</v>
      </c>
      <c r="K4941" s="509">
        <v>0</v>
      </c>
    </row>
    <row r="4942" spans="1:11" s="509" customFormat="1">
      <c r="A4942" s="508" t="s">
        <v>578</v>
      </c>
      <c r="B4942" s="509" t="s">
        <v>352</v>
      </c>
      <c r="C4942" s="509" t="s">
        <v>1023</v>
      </c>
      <c r="G4942" s="509">
        <v>2</v>
      </c>
      <c r="K4942" s="509">
        <v>2</v>
      </c>
    </row>
    <row r="4943" spans="1:11" s="509" customFormat="1">
      <c r="A4943" s="508" t="s">
        <v>578</v>
      </c>
      <c r="B4943" s="509" t="s">
        <v>352</v>
      </c>
      <c r="C4943" s="509">
        <v>2</v>
      </c>
      <c r="G4943" s="509">
        <v>3</v>
      </c>
      <c r="K4943" s="509">
        <v>3</v>
      </c>
    </row>
    <row r="4944" spans="1:11" s="509" customFormat="1">
      <c r="A4944" s="508" t="s">
        <v>578</v>
      </c>
      <c r="B4944" s="509" t="s">
        <v>352</v>
      </c>
      <c r="C4944" s="509">
        <v>3</v>
      </c>
      <c r="G4944" s="509">
        <v>1</v>
      </c>
      <c r="K4944" s="509">
        <v>1</v>
      </c>
    </row>
    <row r="4945" spans="1:11" s="509" customFormat="1">
      <c r="A4945" s="508" t="s">
        <v>578</v>
      </c>
      <c r="B4945" s="509" t="s">
        <v>352</v>
      </c>
      <c r="C4945" s="509">
        <v>4</v>
      </c>
      <c r="G4945" s="509">
        <v>2</v>
      </c>
      <c r="K4945" s="509">
        <v>2</v>
      </c>
    </row>
    <row r="4946" spans="1:11" s="509" customFormat="1">
      <c r="A4946" s="508" t="s">
        <v>578</v>
      </c>
      <c r="B4946" s="509" t="s">
        <v>352</v>
      </c>
      <c r="C4946" s="509">
        <v>5</v>
      </c>
      <c r="K4946" s="509">
        <v>0</v>
      </c>
    </row>
    <row r="4947" spans="1:11" s="509" customFormat="1">
      <c r="A4947" s="508" t="s">
        <v>578</v>
      </c>
      <c r="B4947" s="509" t="s">
        <v>352</v>
      </c>
      <c r="C4947" s="509">
        <v>6</v>
      </c>
      <c r="K4947" s="509">
        <v>0</v>
      </c>
    </row>
    <row r="4948" spans="1:11" s="509" customFormat="1">
      <c r="A4948" s="508" t="s">
        <v>578</v>
      </c>
      <c r="B4948" s="509" t="s">
        <v>352</v>
      </c>
      <c r="C4948" s="509">
        <v>7</v>
      </c>
      <c r="K4948" s="509">
        <v>0</v>
      </c>
    </row>
    <row r="4949" spans="1:11" s="509" customFormat="1">
      <c r="A4949" s="508" t="s">
        <v>578</v>
      </c>
      <c r="B4949" s="509" t="s">
        <v>352</v>
      </c>
      <c r="C4949" s="509">
        <v>8</v>
      </c>
      <c r="K4949" s="509">
        <v>0</v>
      </c>
    </row>
    <row r="4950" spans="1:11" s="509" customFormat="1">
      <c r="A4950" s="508" t="s">
        <v>578</v>
      </c>
      <c r="B4950" s="509" t="s">
        <v>352</v>
      </c>
      <c r="C4950" s="509">
        <v>9</v>
      </c>
      <c r="K4950" s="509">
        <v>0</v>
      </c>
    </row>
    <row r="4951" spans="1:11" s="509" customFormat="1">
      <c r="A4951" s="508" t="s">
        <v>578</v>
      </c>
      <c r="B4951" s="509" t="s">
        <v>352</v>
      </c>
      <c r="C4951" s="509">
        <v>10</v>
      </c>
      <c r="G4951" s="509">
        <v>1</v>
      </c>
      <c r="H4951" s="509">
        <v>1</v>
      </c>
      <c r="K4951" s="509">
        <v>1</v>
      </c>
    </row>
    <row r="4952" spans="1:11" s="509" customFormat="1">
      <c r="A4952" s="508" t="s">
        <v>578</v>
      </c>
      <c r="B4952" s="509" t="s">
        <v>352</v>
      </c>
      <c r="C4952" s="509">
        <v>11</v>
      </c>
      <c r="K4952" s="509">
        <v>0</v>
      </c>
    </row>
    <row r="4953" spans="1:11" s="509" customFormat="1">
      <c r="A4953" s="508" t="s">
        <v>578</v>
      </c>
      <c r="B4953" s="509" t="s">
        <v>352</v>
      </c>
      <c r="C4953" s="509">
        <v>12</v>
      </c>
      <c r="K4953" s="509">
        <v>0</v>
      </c>
    </row>
    <row r="4954" spans="1:11" s="509" customFormat="1">
      <c r="A4954" s="508" t="s">
        <v>578</v>
      </c>
      <c r="B4954" s="509" t="s">
        <v>352</v>
      </c>
      <c r="C4954" s="509">
        <v>13</v>
      </c>
      <c r="K4954" s="509">
        <v>0</v>
      </c>
    </row>
    <row r="4955" spans="1:11" s="509" customFormat="1">
      <c r="A4955" s="508" t="s">
        <v>578</v>
      </c>
      <c r="B4955" s="509" t="s">
        <v>352</v>
      </c>
      <c r="C4955" s="509">
        <v>14</v>
      </c>
      <c r="K4955" s="509">
        <v>0</v>
      </c>
    </row>
    <row r="4956" spans="1:11" s="509" customFormat="1">
      <c r="A4956" s="508" t="s">
        <v>578</v>
      </c>
      <c r="B4956" s="509" t="s">
        <v>352</v>
      </c>
      <c r="C4956" s="509">
        <v>15</v>
      </c>
      <c r="K4956" s="509">
        <v>0</v>
      </c>
    </row>
    <row r="4957" spans="1:11" s="509" customFormat="1">
      <c r="A4957" s="508" t="s">
        <v>578</v>
      </c>
      <c r="B4957" s="509" t="s">
        <v>352</v>
      </c>
      <c r="C4957" s="509">
        <v>16</v>
      </c>
      <c r="G4957" s="509">
        <v>24</v>
      </c>
      <c r="K4957" s="509">
        <v>24</v>
      </c>
    </row>
    <row r="4958" spans="1:11" s="509" customFormat="1">
      <c r="A4958" s="508" t="s">
        <v>578</v>
      </c>
      <c r="B4958" s="509" t="s">
        <v>352</v>
      </c>
      <c r="C4958" s="509">
        <v>17</v>
      </c>
      <c r="G4958" s="509">
        <v>16</v>
      </c>
      <c r="K4958" s="509">
        <v>16</v>
      </c>
    </row>
    <row r="4959" spans="1:11" s="509" customFormat="1">
      <c r="A4959" s="508" t="s">
        <v>578</v>
      </c>
      <c r="B4959" s="509" t="s">
        <v>352</v>
      </c>
      <c r="C4959" s="509">
        <v>18</v>
      </c>
      <c r="K4959" s="509">
        <v>0</v>
      </c>
    </row>
    <row r="4960" spans="1:11" s="509" customFormat="1">
      <c r="A4960" s="508" t="s">
        <v>578</v>
      </c>
      <c r="B4960" s="509" t="s">
        <v>352</v>
      </c>
      <c r="C4960" s="509" t="s">
        <v>1024</v>
      </c>
      <c r="K4960" s="509">
        <v>0</v>
      </c>
    </row>
    <row r="4961" spans="1:11" s="509" customFormat="1">
      <c r="A4961" s="508" t="s">
        <v>578</v>
      </c>
      <c r="B4961" s="509" t="s">
        <v>352</v>
      </c>
      <c r="C4961" s="509" t="s">
        <v>1025</v>
      </c>
      <c r="K4961" s="509">
        <v>0</v>
      </c>
    </row>
    <row r="4962" spans="1:11" s="509" customFormat="1">
      <c r="A4962" s="508" t="s">
        <v>578</v>
      </c>
      <c r="B4962" s="509" t="s">
        <v>352</v>
      </c>
      <c r="C4962" s="509">
        <v>19</v>
      </c>
      <c r="K4962" s="509">
        <v>0</v>
      </c>
    </row>
    <row r="4963" spans="1:11" s="509" customFormat="1">
      <c r="A4963" s="508" t="s">
        <v>578</v>
      </c>
      <c r="B4963" s="509" t="s">
        <v>352</v>
      </c>
      <c r="C4963" s="509">
        <v>20</v>
      </c>
      <c r="K4963" s="509">
        <v>0</v>
      </c>
    </row>
    <row r="4964" spans="1:11" s="509" customFormat="1">
      <c r="A4964" s="508" t="s">
        <v>578</v>
      </c>
      <c r="B4964" s="509" t="s">
        <v>352</v>
      </c>
      <c r="C4964" s="509">
        <v>21</v>
      </c>
      <c r="K4964" s="509">
        <v>0</v>
      </c>
    </row>
    <row r="4965" spans="1:11" s="509" customFormat="1">
      <c r="A4965" s="508" t="s">
        <v>578</v>
      </c>
      <c r="B4965" s="509" t="s">
        <v>352</v>
      </c>
      <c r="C4965" s="509" t="s">
        <v>1026</v>
      </c>
      <c r="K4965" s="509">
        <v>0</v>
      </c>
    </row>
    <row r="4966" spans="1:11" s="509" customFormat="1">
      <c r="A4966" s="508" t="s">
        <v>578</v>
      </c>
      <c r="B4966" s="509" t="s">
        <v>352</v>
      </c>
      <c r="C4966" s="509" t="s">
        <v>1027</v>
      </c>
      <c r="K4966" s="509">
        <v>0</v>
      </c>
    </row>
    <row r="4967" spans="1:11" s="509" customFormat="1">
      <c r="A4967" s="508" t="s">
        <v>578</v>
      </c>
      <c r="B4967" s="509" t="s">
        <v>352</v>
      </c>
      <c r="C4967" s="509" t="s">
        <v>1028</v>
      </c>
      <c r="K4967" s="509">
        <v>0</v>
      </c>
    </row>
    <row r="4968" spans="1:11" s="509" customFormat="1">
      <c r="A4968" s="508" t="s">
        <v>578</v>
      </c>
      <c r="B4968" s="509" t="s">
        <v>352</v>
      </c>
      <c r="C4968" s="509">
        <v>22</v>
      </c>
      <c r="K4968" s="509">
        <v>0</v>
      </c>
    </row>
    <row r="4969" spans="1:11" s="509" customFormat="1">
      <c r="A4969" s="508" t="s">
        <v>578</v>
      </c>
      <c r="B4969" s="509" t="s">
        <v>352</v>
      </c>
      <c r="C4969" s="509">
        <v>23</v>
      </c>
      <c r="K4969" s="509">
        <v>0</v>
      </c>
    </row>
    <row r="4970" spans="1:11" s="509" customFormat="1">
      <c r="A4970" s="508" t="s">
        <v>578</v>
      </c>
      <c r="B4970" s="509" t="s">
        <v>352</v>
      </c>
      <c r="C4970" s="509" t="s">
        <v>1029</v>
      </c>
      <c r="K4970" s="509">
        <v>0</v>
      </c>
    </row>
    <row r="4971" spans="1:11" s="509" customFormat="1">
      <c r="A4971" s="508" t="s">
        <v>578</v>
      </c>
      <c r="B4971" s="509" t="s">
        <v>352</v>
      </c>
      <c r="C4971" s="509">
        <v>24</v>
      </c>
      <c r="K4971" s="509">
        <v>0</v>
      </c>
    </row>
    <row r="4972" spans="1:11" s="509" customFormat="1">
      <c r="A4972" s="508" t="s">
        <v>578</v>
      </c>
      <c r="B4972" s="509" t="s">
        <v>352</v>
      </c>
      <c r="C4972" s="509">
        <v>25</v>
      </c>
    </row>
    <row r="4973" spans="1:11" s="509" customFormat="1">
      <c r="A4973" s="508" t="s">
        <v>578</v>
      </c>
      <c r="B4973" s="509" t="s">
        <v>352</v>
      </c>
      <c r="C4973" s="509">
        <v>26</v>
      </c>
      <c r="K4973" s="509">
        <v>0</v>
      </c>
    </row>
    <row r="4974" spans="1:11" s="509" customFormat="1">
      <c r="A4974" s="508" t="s">
        <v>578</v>
      </c>
      <c r="B4974" s="509" t="s">
        <v>352</v>
      </c>
      <c r="C4974" s="509">
        <v>27</v>
      </c>
      <c r="K4974" s="509">
        <v>0</v>
      </c>
    </row>
    <row r="4975" spans="1:11" s="509" customFormat="1">
      <c r="A4975" s="508" t="s">
        <v>578</v>
      </c>
      <c r="B4975" s="509" t="s">
        <v>352</v>
      </c>
      <c r="C4975" s="509">
        <v>28</v>
      </c>
      <c r="K4975" s="509">
        <v>0</v>
      </c>
    </row>
    <row r="4976" spans="1:11" s="509" customFormat="1">
      <c r="A4976" s="508" t="s">
        <v>578</v>
      </c>
      <c r="B4976" s="509" t="s">
        <v>352</v>
      </c>
      <c r="C4976" s="509">
        <v>29</v>
      </c>
      <c r="K4976" s="509">
        <v>0</v>
      </c>
    </row>
    <row r="4977" spans="1:11" s="509" customFormat="1">
      <c r="A4977" s="508" t="s">
        <v>578</v>
      </c>
      <c r="B4977" s="509" t="s">
        <v>352</v>
      </c>
      <c r="C4977" s="509">
        <v>30</v>
      </c>
      <c r="K4977" s="509">
        <v>0</v>
      </c>
    </row>
    <row r="4978" spans="1:11" s="509" customFormat="1">
      <c r="A4978" s="508" t="s">
        <v>578</v>
      </c>
      <c r="B4978" s="509" t="s">
        <v>352</v>
      </c>
      <c r="C4978" s="509">
        <v>31</v>
      </c>
      <c r="K4978" s="509">
        <v>0</v>
      </c>
    </row>
    <row r="4979" spans="1:11" s="509" customFormat="1">
      <c r="A4979" s="508" t="s">
        <v>578</v>
      </c>
      <c r="B4979" s="509" t="s">
        <v>352</v>
      </c>
      <c r="C4979" s="509">
        <v>32</v>
      </c>
      <c r="K4979" s="509">
        <v>0</v>
      </c>
    </row>
    <row r="4980" spans="1:11" s="509" customFormat="1">
      <c r="A4980" s="508" t="s">
        <v>578</v>
      </c>
      <c r="B4980" s="509" t="s">
        <v>352</v>
      </c>
      <c r="C4980" s="509">
        <v>33</v>
      </c>
      <c r="K4980" s="509">
        <v>0</v>
      </c>
    </row>
    <row r="4981" spans="1:11" s="509" customFormat="1">
      <c r="A4981" s="508" t="s">
        <v>578</v>
      </c>
      <c r="B4981" s="509" t="s">
        <v>352</v>
      </c>
      <c r="C4981" s="509">
        <v>34</v>
      </c>
      <c r="K4981" s="509">
        <v>0</v>
      </c>
    </row>
    <row r="4982" spans="1:11" s="509" customFormat="1">
      <c r="A4982" s="508" t="s">
        <v>578</v>
      </c>
      <c r="B4982" s="509" t="s">
        <v>352</v>
      </c>
      <c r="C4982" s="509">
        <v>35</v>
      </c>
      <c r="K4982" s="509">
        <v>0</v>
      </c>
    </row>
    <row r="4983" spans="1:11" s="509" customFormat="1">
      <c r="A4983" s="508" t="s">
        <v>578</v>
      </c>
      <c r="B4983" s="509" t="s">
        <v>352</v>
      </c>
      <c r="C4983" s="509">
        <v>36</v>
      </c>
      <c r="K4983" s="509">
        <v>0</v>
      </c>
    </row>
    <row r="4984" spans="1:11" s="509" customFormat="1">
      <c r="A4984" s="508" t="s">
        <v>578</v>
      </c>
      <c r="B4984" s="509" t="s">
        <v>352</v>
      </c>
      <c r="C4984" s="509">
        <v>37</v>
      </c>
      <c r="K4984" s="509">
        <v>0</v>
      </c>
    </row>
    <row r="4985" spans="1:11" s="509" customFormat="1">
      <c r="A4985" s="508" t="s">
        <v>578</v>
      </c>
      <c r="B4985" s="509" t="s">
        <v>352</v>
      </c>
      <c r="C4985" s="509">
        <v>38</v>
      </c>
      <c r="K4985" s="509">
        <v>0</v>
      </c>
    </row>
    <row r="4986" spans="1:11" s="509" customFormat="1">
      <c r="A4986" s="508" t="s">
        <v>578</v>
      </c>
      <c r="B4986" s="509" t="s">
        <v>352</v>
      </c>
      <c r="C4986" s="509" t="s">
        <v>1030</v>
      </c>
      <c r="K4986" s="509">
        <v>0</v>
      </c>
    </row>
    <row r="4987" spans="1:11" s="509" customFormat="1">
      <c r="A4987" s="508" t="s">
        <v>578</v>
      </c>
      <c r="B4987" s="509" t="s">
        <v>352</v>
      </c>
      <c r="C4987" s="509">
        <v>39</v>
      </c>
      <c r="K4987" s="509">
        <v>0</v>
      </c>
    </row>
    <row r="4988" spans="1:11" s="509" customFormat="1">
      <c r="A4988" s="508" t="s">
        <v>578</v>
      </c>
      <c r="B4988" s="509" t="s">
        <v>352</v>
      </c>
      <c r="C4988" s="509">
        <v>40</v>
      </c>
      <c r="K4988" s="509">
        <v>0</v>
      </c>
    </row>
    <row r="4989" spans="1:11" s="509" customFormat="1">
      <c r="A4989" s="508" t="s">
        <v>578</v>
      </c>
      <c r="B4989" s="509" t="s">
        <v>352</v>
      </c>
      <c r="C4989" s="509">
        <v>41</v>
      </c>
      <c r="K4989" s="509">
        <v>0</v>
      </c>
    </row>
    <row r="4990" spans="1:11" s="509" customFormat="1">
      <c r="A4990" s="508" t="s">
        <v>578</v>
      </c>
      <c r="B4990" s="509" t="s">
        <v>352</v>
      </c>
      <c r="C4990" s="509">
        <v>42</v>
      </c>
      <c r="K4990" s="509">
        <v>0</v>
      </c>
    </row>
    <row r="4991" spans="1:11" s="509" customFormat="1">
      <c r="A4991" s="508" t="s">
        <v>578</v>
      </c>
      <c r="B4991" s="509" t="s">
        <v>352</v>
      </c>
      <c r="C4991" s="509">
        <v>43</v>
      </c>
      <c r="K4991" s="509">
        <v>0</v>
      </c>
    </row>
    <row r="4992" spans="1:11" s="509" customFormat="1">
      <c r="A4992" s="508" t="s">
        <v>578</v>
      </c>
      <c r="B4992" s="509" t="s">
        <v>352</v>
      </c>
      <c r="C4992" s="509">
        <v>44</v>
      </c>
      <c r="K4992" s="509">
        <v>0</v>
      </c>
    </row>
    <row r="4993" spans="1:11" s="509" customFormat="1">
      <c r="A4993" s="508" t="s">
        <v>578</v>
      </c>
      <c r="B4993" s="509" t="s">
        <v>352</v>
      </c>
      <c r="C4993" s="509">
        <v>45</v>
      </c>
      <c r="K4993" s="509">
        <v>0</v>
      </c>
    </row>
    <row r="4994" spans="1:11" s="509" customFormat="1">
      <c r="A4994" s="508" t="s">
        <v>578</v>
      </c>
      <c r="B4994" s="509" t="s">
        <v>352</v>
      </c>
      <c r="C4994" s="509">
        <v>46</v>
      </c>
      <c r="G4994" s="509">
        <v>1</v>
      </c>
      <c r="H4994" s="509">
        <v>1</v>
      </c>
      <c r="K4994" s="509">
        <v>1</v>
      </c>
    </row>
    <row r="4995" spans="1:11" s="509" customFormat="1">
      <c r="A4995" s="508" t="s">
        <v>578</v>
      </c>
      <c r="B4995" s="509" t="s">
        <v>352</v>
      </c>
      <c r="C4995" s="509">
        <v>47</v>
      </c>
      <c r="G4995" s="509">
        <v>1</v>
      </c>
      <c r="H4995" s="509">
        <v>1</v>
      </c>
      <c r="K4995" s="509">
        <v>1</v>
      </c>
    </row>
    <row r="4996" spans="1:11" s="509" customFormat="1">
      <c r="A4996" s="508" t="s">
        <v>578</v>
      </c>
      <c r="B4996" s="509" t="s">
        <v>352</v>
      </c>
      <c r="C4996" s="509">
        <v>48</v>
      </c>
      <c r="K4996" s="509">
        <v>0</v>
      </c>
    </row>
    <row r="4997" spans="1:11" s="509" customFormat="1">
      <c r="A4997" s="508" t="s">
        <v>578</v>
      </c>
      <c r="B4997" s="509" t="s">
        <v>352</v>
      </c>
      <c r="C4997" s="509">
        <v>49</v>
      </c>
      <c r="K4997" s="509">
        <v>0</v>
      </c>
    </row>
    <row r="4998" spans="1:11" s="509" customFormat="1">
      <c r="A4998" s="508" t="s">
        <v>578</v>
      </c>
      <c r="B4998" s="509" t="s">
        <v>352</v>
      </c>
      <c r="C4998" s="509">
        <v>50</v>
      </c>
      <c r="K4998" s="509">
        <v>0</v>
      </c>
    </row>
    <row r="4999" spans="1:11" s="509" customFormat="1">
      <c r="A4999" s="508" t="s">
        <v>578</v>
      </c>
      <c r="B4999" s="509" t="s">
        <v>352</v>
      </c>
      <c r="C4999" s="509">
        <v>51</v>
      </c>
      <c r="K4999" s="509">
        <v>0</v>
      </c>
    </row>
    <row r="5000" spans="1:11" s="509" customFormat="1">
      <c r="A5000" s="508" t="s">
        <v>578</v>
      </c>
      <c r="B5000" s="509" t="s">
        <v>352</v>
      </c>
      <c r="C5000" s="509" t="s">
        <v>1031</v>
      </c>
      <c r="K5000" s="509">
        <v>0</v>
      </c>
    </row>
    <row r="5001" spans="1:11" s="509" customFormat="1">
      <c r="A5001" s="508" t="s">
        <v>578</v>
      </c>
      <c r="B5001" s="509" t="s">
        <v>352</v>
      </c>
      <c r="C5001" s="509" t="s">
        <v>1032</v>
      </c>
      <c r="K5001" s="509">
        <v>0</v>
      </c>
    </row>
    <row r="5002" spans="1:11" s="509" customFormat="1">
      <c r="A5002" s="508" t="s">
        <v>578</v>
      </c>
      <c r="B5002" s="509" t="s">
        <v>352</v>
      </c>
      <c r="C5002" s="509">
        <v>52</v>
      </c>
      <c r="K5002" s="509">
        <v>0</v>
      </c>
    </row>
    <row r="5003" spans="1:11" s="509" customFormat="1">
      <c r="A5003" s="508" t="s">
        <v>578</v>
      </c>
      <c r="B5003" s="509" t="s">
        <v>352</v>
      </c>
      <c r="C5003" s="509">
        <v>53</v>
      </c>
      <c r="G5003" s="509">
        <v>5</v>
      </c>
      <c r="H5003" s="509">
        <v>3</v>
      </c>
      <c r="K5003" s="509">
        <v>5</v>
      </c>
    </row>
    <row r="5004" spans="1:11" s="509" customFormat="1">
      <c r="A5004" s="508" t="s">
        <v>578</v>
      </c>
      <c r="B5004" s="509" t="s">
        <v>352</v>
      </c>
      <c r="C5004" s="509">
        <v>54</v>
      </c>
      <c r="K5004" s="509">
        <v>0</v>
      </c>
    </row>
    <row r="5005" spans="1:11" s="509" customFormat="1">
      <c r="A5005" s="508" t="s">
        <v>578</v>
      </c>
      <c r="B5005" s="509" t="s">
        <v>352</v>
      </c>
      <c r="C5005" s="509">
        <v>55</v>
      </c>
      <c r="G5005" s="509">
        <v>1</v>
      </c>
      <c r="K5005" s="509">
        <v>1</v>
      </c>
    </row>
    <row r="5006" spans="1:11" s="509" customFormat="1">
      <c r="A5006" s="508" t="s">
        <v>578</v>
      </c>
      <c r="B5006" s="509" t="s">
        <v>352</v>
      </c>
      <c r="C5006" s="509">
        <v>56</v>
      </c>
      <c r="K5006" s="509">
        <v>0</v>
      </c>
    </row>
    <row r="5007" spans="1:11" s="509" customFormat="1">
      <c r="A5007" s="508" t="s">
        <v>578</v>
      </c>
      <c r="B5007" s="509" t="s">
        <v>352</v>
      </c>
      <c r="C5007" s="509">
        <v>57</v>
      </c>
      <c r="K5007" s="509">
        <v>0</v>
      </c>
    </row>
    <row r="5008" spans="1:11" s="509" customFormat="1">
      <c r="A5008" s="508" t="s">
        <v>578</v>
      </c>
      <c r="B5008" s="509" t="s">
        <v>352</v>
      </c>
      <c r="C5008" s="509">
        <v>58</v>
      </c>
      <c r="K5008" s="509">
        <v>0</v>
      </c>
    </row>
    <row r="5009" spans="1:11" s="509" customFormat="1">
      <c r="A5009" s="508" t="s">
        <v>578</v>
      </c>
      <c r="B5009" s="509" t="s">
        <v>352</v>
      </c>
      <c r="C5009" s="509">
        <v>59</v>
      </c>
      <c r="G5009" s="509">
        <v>1</v>
      </c>
      <c r="K5009" s="509">
        <v>1</v>
      </c>
    </row>
    <row r="5010" spans="1:11" s="509" customFormat="1">
      <c r="A5010" s="508" t="s">
        <v>578</v>
      </c>
      <c r="B5010" s="509" t="s">
        <v>352</v>
      </c>
      <c r="C5010" s="509">
        <v>60</v>
      </c>
      <c r="K5010" s="509">
        <v>0</v>
      </c>
    </row>
    <row r="5011" spans="1:11" s="509" customFormat="1">
      <c r="A5011" s="508" t="s">
        <v>578</v>
      </c>
      <c r="B5011" s="509" t="s">
        <v>352</v>
      </c>
      <c r="C5011" s="509">
        <v>61</v>
      </c>
      <c r="K5011" s="509">
        <v>0</v>
      </c>
    </row>
    <row r="5012" spans="1:11" s="509" customFormat="1">
      <c r="A5012" s="508" t="s">
        <v>578</v>
      </c>
      <c r="B5012" s="509" t="s">
        <v>352</v>
      </c>
      <c r="C5012" s="509">
        <v>62</v>
      </c>
      <c r="K5012" s="509">
        <v>0</v>
      </c>
    </row>
    <row r="5013" spans="1:11" s="509" customFormat="1">
      <c r="A5013" s="508" t="s">
        <v>578</v>
      </c>
      <c r="B5013" s="509" t="s">
        <v>352</v>
      </c>
      <c r="C5013" s="509">
        <v>63</v>
      </c>
      <c r="G5013" s="509">
        <v>1</v>
      </c>
      <c r="K5013" s="509">
        <v>1</v>
      </c>
    </row>
    <row r="5014" spans="1:11" s="509" customFormat="1">
      <c r="A5014" s="508" t="s">
        <v>578</v>
      </c>
      <c r="B5014" s="509" t="s">
        <v>352</v>
      </c>
      <c r="C5014" s="509" t="s">
        <v>1033</v>
      </c>
      <c r="K5014" s="509">
        <v>0</v>
      </c>
    </row>
    <row r="5015" spans="1:11" s="509" customFormat="1">
      <c r="A5015" s="508" t="s">
        <v>578</v>
      </c>
      <c r="B5015" s="509" t="s">
        <v>352</v>
      </c>
      <c r="C5015" s="509" t="s">
        <v>1034</v>
      </c>
      <c r="K5015" s="509">
        <v>0</v>
      </c>
    </row>
    <row r="5016" spans="1:11" s="509" customFormat="1">
      <c r="A5016" s="508" t="s">
        <v>578</v>
      </c>
      <c r="B5016" s="509" t="s">
        <v>352</v>
      </c>
      <c r="C5016" s="509">
        <v>64</v>
      </c>
      <c r="K5016" s="509">
        <v>0</v>
      </c>
    </row>
    <row r="5017" spans="1:11" s="509" customFormat="1">
      <c r="A5017" s="508" t="s">
        <v>578</v>
      </c>
      <c r="B5017" s="509" t="s">
        <v>352</v>
      </c>
      <c r="C5017" s="509" t="s">
        <v>1035</v>
      </c>
      <c r="K5017" s="509">
        <v>0</v>
      </c>
    </row>
    <row r="5018" spans="1:11" s="509" customFormat="1">
      <c r="A5018" s="508" t="s">
        <v>578</v>
      </c>
      <c r="B5018" s="509" t="s">
        <v>352</v>
      </c>
      <c r="C5018" s="509">
        <v>65</v>
      </c>
      <c r="G5018" s="509">
        <v>8</v>
      </c>
      <c r="H5018" s="509">
        <v>6</v>
      </c>
      <c r="K5018" s="509">
        <v>8</v>
      </c>
    </row>
    <row r="5019" spans="1:11" s="509" customFormat="1">
      <c r="A5019" s="508" t="s">
        <v>578</v>
      </c>
      <c r="B5019" s="509" t="s">
        <v>352</v>
      </c>
      <c r="C5019" s="509">
        <v>66</v>
      </c>
      <c r="G5019" s="509">
        <v>4</v>
      </c>
      <c r="H5019" s="509">
        <v>3</v>
      </c>
      <c r="K5019" s="509">
        <v>4</v>
      </c>
    </row>
    <row r="5020" spans="1:11" s="509" customFormat="1">
      <c r="A5020" s="508" t="s">
        <v>578</v>
      </c>
      <c r="B5020" s="509" t="s">
        <v>352</v>
      </c>
      <c r="C5020" s="509" t="s">
        <v>1036</v>
      </c>
      <c r="K5020" s="509">
        <v>0</v>
      </c>
    </row>
    <row r="5021" spans="1:11" s="509" customFormat="1">
      <c r="A5021" s="508" t="s">
        <v>578</v>
      </c>
      <c r="B5021" s="509" t="s">
        <v>352</v>
      </c>
      <c r="C5021" s="509" t="s">
        <v>1037</v>
      </c>
      <c r="D5021" s="509">
        <v>3</v>
      </c>
      <c r="G5021" s="509">
        <v>22</v>
      </c>
      <c r="K5021" s="509">
        <v>25</v>
      </c>
    </row>
    <row r="5022" spans="1:11" s="509" customFormat="1">
      <c r="A5022" s="508" t="s">
        <v>578</v>
      </c>
      <c r="B5022" s="509" t="s">
        <v>352</v>
      </c>
      <c r="C5022" s="509" t="s">
        <v>1038</v>
      </c>
      <c r="K5022" s="509">
        <v>0</v>
      </c>
    </row>
    <row r="5023" spans="1:11" s="509" customFormat="1">
      <c r="A5023" s="508" t="s">
        <v>578</v>
      </c>
      <c r="B5023" s="509" t="s">
        <v>352</v>
      </c>
      <c r="C5023" s="509" t="s">
        <v>1039</v>
      </c>
      <c r="G5023" s="509">
        <v>4</v>
      </c>
      <c r="H5023" s="509">
        <v>1</v>
      </c>
      <c r="K5023" s="509">
        <v>4</v>
      </c>
    </row>
    <row r="5024" spans="1:11" s="509" customFormat="1">
      <c r="A5024" s="508" t="s">
        <v>578</v>
      </c>
      <c r="B5024" s="509" t="s">
        <v>352</v>
      </c>
      <c r="C5024" s="509" t="s">
        <v>1040</v>
      </c>
      <c r="D5024" s="509">
        <v>1</v>
      </c>
      <c r="G5024" s="509">
        <v>3</v>
      </c>
      <c r="K5024" s="509">
        <v>4</v>
      </c>
    </row>
    <row r="5025" spans="1:11" s="509" customFormat="1">
      <c r="A5025" s="508" t="s">
        <v>578</v>
      </c>
      <c r="B5025" s="509" t="s">
        <v>352</v>
      </c>
      <c r="C5025" s="509" t="s">
        <v>1041</v>
      </c>
      <c r="G5025" s="509">
        <v>1</v>
      </c>
      <c r="K5025" s="509">
        <v>1</v>
      </c>
    </row>
    <row r="5026" spans="1:11" s="509" customFormat="1">
      <c r="A5026" s="508" t="s">
        <v>578</v>
      </c>
      <c r="B5026" s="509" t="s">
        <v>352</v>
      </c>
      <c r="C5026" s="509" t="s">
        <v>1042</v>
      </c>
      <c r="K5026" s="509">
        <v>0</v>
      </c>
    </row>
    <row r="5027" spans="1:11" s="509" customFormat="1">
      <c r="A5027" s="508" t="s">
        <v>578</v>
      </c>
      <c r="B5027" s="509" t="s">
        <v>352</v>
      </c>
      <c r="C5027" s="509">
        <v>67</v>
      </c>
      <c r="G5027" s="509">
        <v>70</v>
      </c>
      <c r="H5027" s="509">
        <v>8</v>
      </c>
      <c r="K5027" s="509">
        <v>70</v>
      </c>
    </row>
    <row r="5028" spans="1:11" s="509" customFormat="1">
      <c r="A5028" s="508" t="s">
        <v>578</v>
      </c>
      <c r="B5028" s="509" t="s">
        <v>352</v>
      </c>
      <c r="C5028" s="509">
        <v>68</v>
      </c>
      <c r="G5028" s="509">
        <v>3</v>
      </c>
      <c r="H5028" s="509">
        <v>3</v>
      </c>
      <c r="K5028" s="509">
        <v>3</v>
      </c>
    </row>
    <row r="5029" spans="1:11" s="509" customFormat="1">
      <c r="A5029" s="508" t="s">
        <v>578</v>
      </c>
      <c r="B5029" s="509" t="s">
        <v>352</v>
      </c>
      <c r="C5029" s="509" t="s">
        <v>1043</v>
      </c>
      <c r="D5029" s="509">
        <v>1</v>
      </c>
      <c r="G5029" s="509">
        <v>2</v>
      </c>
      <c r="H5029" s="509">
        <v>1</v>
      </c>
      <c r="K5029" s="509">
        <v>3</v>
      </c>
    </row>
    <row r="5030" spans="1:11" s="509" customFormat="1">
      <c r="A5030" s="508" t="s">
        <v>578</v>
      </c>
      <c r="B5030" s="509" t="s">
        <v>352</v>
      </c>
      <c r="C5030" s="509">
        <v>69</v>
      </c>
      <c r="K5030" s="509">
        <v>0</v>
      </c>
    </row>
    <row r="5031" spans="1:11" s="509" customFormat="1">
      <c r="A5031" s="508" t="s">
        <v>578</v>
      </c>
      <c r="B5031" s="509" t="s">
        <v>352</v>
      </c>
      <c r="C5031" s="509" t="s">
        <v>1044</v>
      </c>
      <c r="K5031" s="509">
        <v>0</v>
      </c>
    </row>
    <row r="5032" spans="1:11" s="509" customFormat="1">
      <c r="A5032" s="508" t="s">
        <v>578</v>
      </c>
      <c r="B5032" s="509" t="s">
        <v>352</v>
      </c>
      <c r="C5032" s="509" t="s">
        <v>1045</v>
      </c>
      <c r="K5032" s="509">
        <v>0</v>
      </c>
    </row>
    <row r="5033" spans="1:11" s="509" customFormat="1">
      <c r="A5033" s="508" t="s">
        <v>578</v>
      </c>
      <c r="B5033" s="509" t="s">
        <v>352</v>
      </c>
      <c r="C5033" s="509">
        <v>70</v>
      </c>
      <c r="K5033" s="509">
        <v>0</v>
      </c>
    </row>
    <row r="5034" spans="1:11" s="509" customFormat="1">
      <c r="A5034" s="508" t="s">
        <v>578</v>
      </c>
      <c r="B5034" s="509" t="s">
        <v>352</v>
      </c>
      <c r="C5034" s="509" t="s">
        <v>1046</v>
      </c>
      <c r="K5034" s="509">
        <v>0</v>
      </c>
    </row>
    <row r="5035" spans="1:11" s="509" customFormat="1">
      <c r="A5035" s="508" t="s">
        <v>578</v>
      </c>
      <c r="B5035" s="509" t="s">
        <v>352</v>
      </c>
      <c r="C5035" s="509">
        <v>71</v>
      </c>
      <c r="G5035" s="509">
        <v>82</v>
      </c>
      <c r="K5035" s="509">
        <v>82</v>
      </c>
    </row>
    <row r="5036" spans="1:11" s="509" customFormat="1">
      <c r="A5036" s="508" t="s">
        <v>578</v>
      </c>
      <c r="B5036" s="509" t="s">
        <v>352</v>
      </c>
      <c r="C5036" s="509" t="s">
        <v>1047</v>
      </c>
      <c r="D5036" s="509">
        <v>1</v>
      </c>
      <c r="E5036" s="509">
        <v>1</v>
      </c>
      <c r="G5036" s="509">
        <v>19</v>
      </c>
      <c r="H5036" s="509">
        <v>15</v>
      </c>
      <c r="K5036" s="509">
        <v>20</v>
      </c>
    </row>
    <row r="5037" spans="1:11" s="509" customFormat="1">
      <c r="A5037" s="508" t="s">
        <v>578</v>
      </c>
      <c r="B5037" s="509" t="s">
        <v>352</v>
      </c>
      <c r="C5037" s="509" t="s">
        <v>1048</v>
      </c>
      <c r="G5037" s="509">
        <v>1</v>
      </c>
      <c r="H5037" s="509">
        <v>1</v>
      </c>
      <c r="K5037" s="509">
        <v>1</v>
      </c>
    </row>
    <row r="5038" spans="1:11" s="509" customFormat="1">
      <c r="A5038" s="508" t="s">
        <v>578</v>
      </c>
      <c r="B5038" s="509" t="s">
        <v>352</v>
      </c>
      <c r="C5038" s="509" t="s">
        <v>1049</v>
      </c>
      <c r="K5038" s="509">
        <v>0</v>
      </c>
    </row>
    <row r="5039" spans="1:11" s="509" customFormat="1">
      <c r="A5039" s="508" t="s">
        <v>578</v>
      </c>
      <c r="B5039" s="509" t="s">
        <v>352</v>
      </c>
      <c r="C5039" s="509" t="s">
        <v>1050</v>
      </c>
      <c r="G5039" s="509">
        <v>2</v>
      </c>
      <c r="H5039" s="509">
        <v>2</v>
      </c>
      <c r="K5039" s="509">
        <v>2</v>
      </c>
    </row>
    <row r="5040" spans="1:11" s="509" customFormat="1">
      <c r="A5040" s="508" t="s">
        <v>578</v>
      </c>
      <c r="B5040" s="509" t="s">
        <v>352</v>
      </c>
      <c r="C5040" s="509" t="s">
        <v>1051</v>
      </c>
      <c r="K5040" s="509">
        <v>0</v>
      </c>
    </row>
    <row r="5041" spans="1:11" s="509" customFormat="1">
      <c r="A5041" s="508" t="s">
        <v>578</v>
      </c>
      <c r="B5041" s="509" t="s">
        <v>352</v>
      </c>
      <c r="C5041" s="509">
        <v>72</v>
      </c>
      <c r="D5041" s="509">
        <v>4</v>
      </c>
      <c r="E5041" s="509">
        <v>2</v>
      </c>
      <c r="G5041" s="509">
        <v>5</v>
      </c>
      <c r="K5041" s="509">
        <v>9</v>
      </c>
    </row>
    <row r="5042" spans="1:11" s="509" customFormat="1">
      <c r="A5042" s="508" t="s">
        <v>578</v>
      </c>
      <c r="B5042" s="509" t="s">
        <v>352</v>
      </c>
      <c r="C5042" s="509">
        <v>73</v>
      </c>
      <c r="D5042" s="509">
        <v>2</v>
      </c>
      <c r="K5042" s="509">
        <v>2</v>
      </c>
    </row>
    <row r="5043" spans="1:11" s="509" customFormat="1">
      <c r="A5043" s="508" t="s">
        <v>578</v>
      </c>
      <c r="B5043" s="509" t="s">
        <v>352</v>
      </c>
      <c r="C5043" s="509">
        <v>74</v>
      </c>
      <c r="K5043" s="509">
        <v>0</v>
      </c>
    </row>
    <row r="5044" spans="1:11" s="509" customFormat="1">
      <c r="A5044" s="508" t="s">
        <v>578</v>
      </c>
      <c r="B5044" s="509" t="s">
        <v>352</v>
      </c>
      <c r="C5044" s="509" t="s">
        <v>4570</v>
      </c>
      <c r="D5044" s="509">
        <v>3</v>
      </c>
      <c r="G5044" s="509">
        <v>3</v>
      </c>
      <c r="K5044" s="509">
        <v>6</v>
      </c>
    </row>
    <row r="5045" spans="1:11" s="509" customFormat="1">
      <c r="A5045" s="508" t="s">
        <v>578</v>
      </c>
      <c r="B5045" s="509" t="s">
        <v>352</v>
      </c>
      <c r="C5045" s="509" t="s">
        <v>4571</v>
      </c>
      <c r="D5045" s="509">
        <v>15</v>
      </c>
      <c r="E5045" s="509">
        <v>3</v>
      </c>
      <c r="F5045" s="509">
        <v>0</v>
      </c>
      <c r="G5045" s="509">
        <v>288</v>
      </c>
      <c r="H5045" s="509">
        <v>46</v>
      </c>
      <c r="I5045" s="509">
        <v>0</v>
      </c>
      <c r="J5045" s="509">
        <v>0</v>
      </c>
      <c r="K5045" s="509">
        <v>303</v>
      </c>
    </row>
    <row r="5046" spans="1:11" s="509" customFormat="1">
      <c r="A5046" s="508" t="s">
        <v>579</v>
      </c>
      <c r="B5046" s="509" t="s">
        <v>353</v>
      </c>
      <c r="C5046" s="509">
        <v>1</v>
      </c>
      <c r="K5046" s="509">
        <v>0</v>
      </c>
    </row>
    <row r="5047" spans="1:11" s="509" customFormat="1">
      <c r="A5047" s="508" t="s">
        <v>579</v>
      </c>
      <c r="B5047" s="509" t="s">
        <v>353</v>
      </c>
      <c r="C5047" s="509" t="s">
        <v>1023</v>
      </c>
      <c r="D5047" s="509">
        <v>8</v>
      </c>
      <c r="G5047" s="509">
        <v>43</v>
      </c>
      <c r="K5047" s="509">
        <v>51</v>
      </c>
    </row>
    <row r="5048" spans="1:11" s="509" customFormat="1">
      <c r="A5048" s="508" t="s">
        <v>579</v>
      </c>
      <c r="B5048" s="509" t="s">
        <v>353</v>
      </c>
      <c r="C5048" s="509">
        <v>2</v>
      </c>
      <c r="D5048" s="509">
        <v>4</v>
      </c>
      <c r="E5048" s="509">
        <v>3</v>
      </c>
      <c r="G5048" s="509">
        <v>9</v>
      </c>
      <c r="K5048" s="509">
        <v>13</v>
      </c>
    </row>
    <row r="5049" spans="1:11" s="509" customFormat="1">
      <c r="A5049" s="508" t="s">
        <v>579</v>
      </c>
      <c r="B5049" s="509" t="s">
        <v>353</v>
      </c>
      <c r="C5049" s="509">
        <v>3</v>
      </c>
      <c r="D5049" s="509">
        <v>1</v>
      </c>
      <c r="G5049" s="509">
        <v>15</v>
      </c>
      <c r="K5049" s="509">
        <v>16</v>
      </c>
    </row>
    <row r="5050" spans="1:11" s="509" customFormat="1">
      <c r="A5050" s="508" t="s">
        <v>579</v>
      </c>
      <c r="B5050" s="509" t="s">
        <v>353</v>
      </c>
      <c r="C5050" s="509">
        <v>4</v>
      </c>
      <c r="G5050" s="509">
        <v>5</v>
      </c>
      <c r="K5050" s="509">
        <v>5</v>
      </c>
    </row>
    <row r="5051" spans="1:11" s="509" customFormat="1">
      <c r="A5051" s="508" t="s">
        <v>579</v>
      </c>
      <c r="B5051" s="509" t="s">
        <v>353</v>
      </c>
      <c r="C5051" s="509">
        <v>5</v>
      </c>
      <c r="G5051" s="509">
        <v>4</v>
      </c>
      <c r="K5051" s="509">
        <v>4</v>
      </c>
    </row>
    <row r="5052" spans="1:11" s="509" customFormat="1">
      <c r="A5052" s="508" t="s">
        <v>579</v>
      </c>
      <c r="B5052" s="509" t="s">
        <v>353</v>
      </c>
      <c r="C5052" s="509">
        <v>6</v>
      </c>
      <c r="K5052" s="509">
        <v>0</v>
      </c>
    </row>
    <row r="5053" spans="1:11" s="509" customFormat="1">
      <c r="A5053" s="508" t="s">
        <v>579</v>
      </c>
      <c r="B5053" s="509" t="s">
        <v>353</v>
      </c>
      <c r="C5053" s="509">
        <v>7</v>
      </c>
      <c r="K5053" s="509">
        <v>0</v>
      </c>
    </row>
    <row r="5054" spans="1:11" s="509" customFormat="1">
      <c r="A5054" s="508" t="s">
        <v>579</v>
      </c>
      <c r="B5054" s="509" t="s">
        <v>353</v>
      </c>
      <c r="C5054" s="509">
        <v>8</v>
      </c>
      <c r="G5054" s="509">
        <v>4</v>
      </c>
      <c r="K5054" s="509">
        <v>4</v>
      </c>
    </row>
    <row r="5055" spans="1:11" s="509" customFormat="1">
      <c r="A5055" s="508" t="s">
        <v>579</v>
      </c>
      <c r="B5055" s="509" t="s">
        <v>353</v>
      </c>
      <c r="C5055" s="509">
        <v>9</v>
      </c>
      <c r="K5055" s="509">
        <v>0</v>
      </c>
    </row>
    <row r="5056" spans="1:11" s="509" customFormat="1">
      <c r="A5056" s="508" t="s">
        <v>579</v>
      </c>
      <c r="B5056" s="509" t="s">
        <v>353</v>
      </c>
      <c r="C5056" s="509">
        <v>10</v>
      </c>
      <c r="D5056" s="509">
        <v>3</v>
      </c>
      <c r="E5056" s="509">
        <v>2</v>
      </c>
      <c r="G5056" s="509">
        <v>20</v>
      </c>
      <c r="H5056" s="509">
        <v>2</v>
      </c>
      <c r="K5056" s="509">
        <v>23</v>
      </c>
    </row>
    <row r="5057" spans="1:11" s="509" customFormat="1">
      <c r="A5057" s="508" t="s">
        <v>579</v>
      </c>
      <c r="B5057" s="509" t="s">
        <v>353</v>
      </c>
      <c r="C5057" s="509">
        <v>11</v>
      </c>
      <c r="G5057" s="509">
        <v>2</v>
      </c>
      <c r="K5057" s="509">
        <v>2</v>
      </c>
    </row>
    <row r="5058" spans="1:11" s="509" customFormat="1">
      <c r="A5058" s="508" t="s">
        <v>579</v>
      </c>
      <c r="B5058" s="509" t="s">
        <v>353</v>
      </c>
      <c r="C5058" s="509">
        <v>12</v>
      </c>
      <c r="D5058" s="509">
        <v>1</v>
      </c>
      <c r="G5058" s="509">
        <v>3</v>
      </c>
      <c r="K5058" s="509">
        <v>4</v>
      </c>
    </row>
    <row r="5059" spans="1:11" s="509" customFormat="1">
      <c r="A5059" s="508" t="s">
        <v>579</v>
      </c>
      <c r="B5059" s="509" t="s">
        <v>353</v>
      </c>
      <c r="C5059" s="509">
        <v>13</v>
      </c>
      <c r="K5059" s="509">
        <v>0</v>
      </c>
    </row>
    <row r="5060" spans="1:11" s="509" customFormat="1">
      <c r="A5060" s="508" t="s">
        <v>579</v>
      </c>
      <c r="B5060" s="509" t="s">
        <v>353</v>
      </c>
      <c r="C5060" s="509">
        <v>14</v>
      </c>
      <c r="K5060" s="509">
        <v>0</v>
      </c>
    </row>
    <row r="5061" spans="1:11" s="509" customFormat="1">
      <c r="A5061" s="508" t="s">
        <v>579</v>
      </c>
      <c r="B5061" s="509" t="s">
        <v>353</v>
      </c>
      <c r="C5061" s="509">
        <v>15</v>
      </c>
      <c r="K5061" s="509">
        <v>0</v>
      </c>
    </row>
    <row r="5062" spans="1:11" s="509" customFormat="1">
      <c r="A5062" s="508" t="s">
        <v>579</v>
      </c>
      <c r="B5062" s="509" t="s">
        <v>353</v>
      </c>
      <c r="C5062" s="509">
        <v>16</v>
      </c>
      <c r="D5062" s="509">
        <v>1</v>
      </c>
      <c r="G5062" s="509">
        <v>38</v>
      </c>
      <c r="K5062" s="509">
        <v>39</v>
      </c>
    </row>
    <row r="5063" spans="1:11" s="509" customFormat="1">
      <c r="A5063" s="508" t="s">
        <v>579</v>
      </c>
      <c r="B5063" s="509" t="s">
        <v>353</v>
      </c>
      <c r="C5063" s="509">
        <v>17</v>
      </c>
      <c r="D5063" s="509">
        <v>2</v>
      </c>
      <c r="E5063" s="509">
        <v>1</v>
      </c>
      <c r="G5063" s="509">
        <v>119</v>
      </c>
      <c r="K5063" s="509">
        <v>121</v>
      </c>
    </row>
    <row r="5064" spans="1:11" s="509" customFormat="1">
      <c r="A5064" s="508" t="s">
        <v>579</v>
      </c>
      <c r="B5064" s="509" t="s">
        <v>353</v>
      </c>
      <c r="C5064" s="509">
        <v>18</v>
      </c>
      <c r="K5064" s="509">
        <v>0</v>
      </c>
    </row>
    <row r="5065" spans="1:11" s="509" customFormat="1">
      <c r="A5065" s="508" t="s">
        <v>579</v>
      </c>
      <c r="B5065" s="509" t="s">
        <v>353</v>
      </c>
      <c r="C5065" s="509" t="s">
        <v>1024</v>
      </c>
      <c r="D5065" s="509">
        <v>1</v>
      </c>
      <c r="G5065" s="509">
        <v>2</v>
      </c>
      <c r="H5065" s="509">
        <v>1</v>
      </c>
      <c r="K5065" s="509">
        <v>3</v>
      </c>
    </row>
    <row r="5066" spans="1:11" s="509" customFormat="1">
      <c r="A5066" s="508" t="s">
        <v>579</v>
      </c>
      <c r="B5066" s="509" t="s">
        <v>353</v>
      </c>
      <c r="C5066" s="509" t="s">
        <v>1025</v>
      </c>
      <c r="K5066" s="509">
        <v>0</v>
      </c>
    </row>
    <row r="5067" spans="1:11" s="509" customFormat="1">
      <c r="A5067" s="508" t="s">
        <v>579</v>
      </c>
      <c r="B5067" s="509" t="s">
        <v>353</v>
      </c>
      <c r="C5067" s="509">
        <v>19</v>
      </c>
      <c r="G5067" s="509">
        <v>6</v>
      </c>
      <c r="K5067" s="509">
        <v>6</v>
      </c>
    </row>
    <row r="5068" spans="1:11" s="509" customFormat="1">
      <c r="A5068" s="508" t="s">
        <v>579</v>
      </c>
      <c r="B5068" s="509" t="s">
        <v>353</v>
      </c>
      <c r="C5068" s="509">
        <v>20</v>
      </c>
      <c r="K5068" s="509">
        <v>0</v>
      </c>
    </row>
    <row r="5069" spans="1:11" s="509" customFormat="1">
      <c r="A5069" s="508" t="s">
        <v>579</v>
      </c>
      <c r="B5069" s="509" t="s">
        <v>353</v>
      </c>
      <c r="C5069" s="509">
        <v>21</v>
      </c>
      <c r="K5069" s="509">
        <v>0</v>
      </c>
    </row>
    <row r="5070" spans="1:11" s="509" customFormat="1">
      <c r="A5070" s="508" t="s">
        <v>579</v>
      </c>
      <c r="B5070" s="509" t="s">
        <v>353</v>
      </c>
      <c r="C5070" s="509" t="s">
        <v>1026</v>
      </c>
      <c r="K5070" s="509">
        <v>0</v>
      </c>
    </row>
    <row r="5071" spans="1:11" s="509" customFormat="1">
      <c r="A5071" s="508" t="s">
        <v>579</v>
      </c>
      <c r="B5071" s="509" t="s">
        <v>353</v>
      </c>
      <c r="C5071" s="509" t="s">
        <v>1027</v>
      </c>
      <c r="K5071" s="509">
        <v>0</v>
      </c>
    </row>
    <row r="5072" spans="1:11" s="509" customFormat="1">
      <c r="A5072" s="508" t="s">
        <v>579</v>
      </c>
      <c r="B5072" s="509" t="s">
        <v>353</v>
      </c>
      <c r="C5072" s="509" t="s">
        <v>1028</v>
      </c>
      <c r="K5072" s="509">
        <v>0</v>
      </c>
    </row>
    <row r="5073" spans="1:11" s="509" customFormat="1">
      <c r="A5073" s="508" t="s">
        <v>579</v>
      </c>
      <c r="B5073" s="509" t="s">
        <v>353</v>
      </c>
      <c r="C5073" s="509">
        <v>22</v>
      </c>
      <c r="K5073" s="509">
        <v>0</v>
      </c>
    </row>
    <row r="5074" spans="1:11" s="509" customFormat="1">
      <c r="A5074" s="508" t="s">
        <v>579</v>
      </c>
      <c r="B5074" s="509" t="s">
        <v>353</v>
      </c>
      <c r="C5074" s="509">
        <v>23</v>
      </c>
      <c r="D5074" s="509">
        <v>1</v>
      </c>
      <c r="E5074" s="509">
        <v>0</v>
      </c>
      <c r="K5074" s="509">
        <v>1</v>
      </c>
    </row>
    <row r="5075" spans="1:11" s="509" customFormat="1">
      <c r="A5075" s="508" t="s">
        <v>579</v>
      </c>
      <c r="B5075" s="509" t="s">
        <v>353</v>
      </c>
      <c r="C5075" s="509" t="s">
        <v>1029</v>
      </c>
      <c r="D5075" s="509">
        <v>1</v>
      </c>
      <c r="E5075" s="509">
        <v>1</v>
      </c>
      <c r="G5075" s="509">
        <v>8</v>
      </c>
      <c r="H5075" s="509">
        <v>0</v>
      </c>
      <c r="K5075" s="509">
        <v>9</v>
      </c>
    </row>
    <row r="5076" spans="1:11" s="509" customFormat="1">
      <c r="A5076" s="508" t="s">
        <v>579</v>
      </c>
      <c r="B5076" s="509" t="s">
        <v>353</v>
      </c>
      <c r="C5076" s="509">
        <v>24</v>
      </c>
      <c r="K5076" s="509">
        <v>0</v>
      </c>
    </row>
    <row r="5077" spans="1:11" s="509" customFormat="1">
      <c r="A5077" s="508" t="s">
        <v>579</v>
      </c>
      <c r="B5077" s="509" t="s">
        <v>353</v>
      </c>
      <c r="C5077" s="509">
        <v>25</v>
      </c>
    </row>
    <row r="5078" spans="1:11" s="509" customFormat="1">
      <c r="A5078" s="508" t="s">
        <v>579</v>
      </c>
      <c r="B5078" s="509" t="s">
        <v>353</v>
      </c>
      <c r="C5078" s="509">
        <v>26</v>
      </c>
      <c r="K5078" s="509">
        <v>0</v>
      </c>
    </row>
    <row r="5079" spans="1:11" s="509" customFormat="1">
      <c r="A5079" s="508" t="s">
        <v>579</v>
      </c>
      <c r="B5079" s="509" t="s">
        <v>353</v>
      </c>
      <c r="C5079" s="509">
        <v>27</v>
      </c>
      <c r="D5079" s="509">
        <v>2</v>
      </c>
      <c r="E5079" s="509">
        <v>1</v>
      </c>
      <c r="G5079" s="509">
        <v>2</v>
      </c>
      <c r="H5079" s="509">
        <v>1</v>
      </c>
      <c r="K5079" s="509">
        <v>4</v>
      </c>
    </row>
    <row r="5080" spans="1:11" s="509" customFormat="1">
      <c r="A5080" s="508" t="s">
        <v>579</v>
      </c>
      <c r="B5080" s="509" t="s">
        <v>353</v>
      </c>
      <c r="C5080" s="509">
        <v>28</v>
      </c>
      <c r="K5080" s="509">
        <v>0</v>
      </c>
    </row>
    <row r="5081" spans="1:11" s="509" customFormat="1">
      <c r="A5081" s="508" t="s">
        <v>579</v>
      </c>
      <c r="B5081" s="509" t="s">
        <v>353</v>
      </c>
      <c r="C5081" s="509">
        <v>29</v>
      </c>
      <c r="K5081" s="509">
        <v>0</v>
      </c>
    </row>
    <row r="5082" spans="1:11" s="509" customFormat="1">
      <c r="A5082" s="508" t="s">
        <v>579</v>
      </c>
      <c r="B5082" s="509" t="s">
        <v>353</v>
      </c>
      <c r="C5082" s="509">
        <v>30</v>
      </c>
      <c r="K5082" s="509">
        <v>0</v>
      </c>
    </row>
    <row r="5083" spans="1:11" s="509" customFormat="1">
      <c r="A5083" s="508" t="s">
        <v>579</v>
      </c>
      <c r="B5083" s="509" t="s">
        <v>353</v>
      </c>
      <c r="C5083" s="509">
        <v>31</v>
      </c>
      <c r="K5083" s="509">
        <v>0</v>
      </c>
    </row>
    <row r="5084" spans="1:11" s="509" customFormat="1">
      <c r="A5084" s="508" t="s">
        <v>579</v>
      </c>
      <c r="B5084" s="509" t="s">
        <v>353</v>
      </c>
      <c r="C5084" s="509">
        <v>32</v>
      </c>
      <c r="G5084" s="509">
        <v>2</v>
      </c>
      <c r="K5084" s="509">
        <v>2</v>
      </c>
    </row>
    <row r="5085" spans="1:11" s="509" customFormat="1">
      <c r="A5085" s="508" t="s">
        <v>579</v>
      </c>
      <c r="B5085" s="509" t="s">
        <v>353</v>
      </c>
      <c r="C5085" s="509">
        <v>33</v>
      </c>
      <c r="G5085" s="509">
        <v>4</v>
      </c>
      <c r="K5085" s="509">
        <v>4</v>
      </c>
    </row>
    <row r="5086" spans="1:11" s="509" customFormat="1">
      <c r="A5086" s="508" t="s">
        <v>579</v>
      </c>
      <c r="B5086" s="509" t="s">
        <v>353</v>
      </c>
      <c r="C5086" s="509">
        <v>34</v>
      </c>
      <c r="K5086" s="509">
        <v>0</v>
      </c>
    </row>
    <row r="5087" spans="1:11" s="509" customFormat="1">
      <c r="A5087" s="508" t="s">
        <v>579</v>
      </c>
      <c r="B5087" s="509" t="s">
        <v>353</v>
      </c>
      <c r="C5087" s="509">
        <v>35</v>
      </c>
      <c r="K5087" s="509">
        <v>0</v>
      </c>
    </row>
    <row r="5088" spans="1:11" s="509" customFormat="1">
      <c r="A5088" s="508" t="s">
        <v>579</v>
      </c>
      <c r="B5088" s="509" t="s">
        <v>353</v>
      </c>
      <c r="C5088" s="509">
        <v>36</v>
      </c>
      <c r="G5088" s="509">
        <v>1</v>
      </c>
      <c r="K5088" s="509">
        <v>1</v>
      </c>
    </row>
    <row r="5089" spans="1:11" s="509" customFormat="1">
      <c r="A5089" s="508" t="s">
        <v>579</v>
      </c>
      <c r="B5089" s="509" t="s">
        <v>353</v>
      </c>
      <c r="C5089" s="509">
        <v>37</v>
      </c>
      <c r="K5089" s="509">
        <v>0</v>
      </c>
    </row>
    <row r="5090" spans="1:11" s="509" customFormat="1">
      <c r="A5090" s="508" t="s">
        <v>579</v>
      </c>
      <c r="B5090" s="509" t="s">
        <v>353</v>
      </c>
      <c r="C5090" s="509">
        <v>38</v>
      </c>
      <c r="K5090" s="509">
        <v>0</v>
      </c>
    </row>
    <row r="5091" spans="1:11" s="509" customFormat="1">
      <c r="A5091" s="508" t="s">
        <v>579</v>
      </c>
      <c r="B5091" s="509" t="s">
        <v>353</v>
      </c>
      <c r="C5091" s="509" t="s">
        <v>1030</v>
      </c>
      <c r="K5091" s="509">
        <v>0</v>
      </c>
    </row>
    <row r="5092" spans="1:11" s="509" customFormat="1">
      <c r="A5092" s="508" t="s">
        <v>579</v>
      </c>
      <c r="B5092" s="509" t="s">
        <v>353</v>
      </c>
      <c r="C5092" s="509">
        <v>39</v>
      </c>
      <c r="K5092" s="509">
        <v>0</v>
      </c>
    </row>
    <row r="5093" spans="1:11" s="509" customFormat="1">
      <c r="A5093" s="508" t="s">
        <v>579</v>
      </c>
      <c r="B5093" s="509" t="s">
        <v>353</v>
      </c>
      <c r="C5093" s="509">
        <v>40</v>
      </c>
      <c r="K5093" s="509">
        <v>0</v>
      </c>
    </row>
    <row r="5094" spans="1:11" s="509" customFormat="1">
      <c r="A5094" s="508" t="s">
        <v>579</v>
      </c>
      <c r="B5094" s="509" t="s">
        <v>353</v>
      </c>
      <c r="C5094" s="509">
        <v>41</v>
      </c>
      <c r="D5094" s="509">
        <v>1</v>
      </c>
      <c r="E5094" s="509">
        <v>1</v>
      </c>
      <c r="G5094" s="509">
        <v>1</v>
      </c>
      <c r="K5094" s="509">
        <v>2</v>
      </c>
    </row>
    <row r="5095" spans="1:11" s="509" customFormat="1">
      <c r="A5095" s="508" t="s">
        <v>579</v>
      </c>
      <c r="B5095" s="509" t="s">
        <v>353</v>
      </c>
      <c r="C5095" s="509">
        <v>42</v>
      </c>
      <c r="K5095" s="509">
        <v>0</v>
      </c>
    </row>
    <row r="5096" spans="1:11" s="509" customFormat="1">
      <c r="A5096" s="508" t="s">
        <v>579</v>
      </c>
      <c r="B5096" s="509" t="s">
        <v>353</v>
      </c>
      <c r="C5096" s="509">
        <v>43</v>
      </c>
      <c r="D5096" s="509">
        <v>1</v>
      </c>
      <c r="E5096" s="509">
        <v>1</v>
      </c>
      <c r="K5096" s="509">
        <v>1</v>
      </c>
    </row>
    <row r="5097" spans="1:11" s="509" customFormat="1">
      <c r="A5097" s="508" t="s">
        <v>579</v>
      </c>
      <c r="B5097" s="509" t="s">
        <v>353</v>
      </c>
      <c r="C5097" s="509">
        <v>44</v>
      </c>
      <c r="K5097" s="509">
        <v>0</v>
      </c>
    </row>
    <row r="5098" spans="1:11" s="509" customFormat="1">
      <c r="A5098" s="508" t="s">
        <v>579</v>
      </c>
      <c r="B5098" s="509" t="s">
        <v>353</v>
      </c>
      <c r="C5098" s="509">
        <v>45</v>
      </c>
      <c r="K5098" s="509">
        <v>0</v>
      </c>
    </row>
    <row r="5099" spans="1:11" s="509" customFormat="1">
      <c r="A5099" s="508" t="s">
        <v>579</v>
      </c>
      <c r="B5099" s="509" t="s">
        <v>353</v>
      </c>
      <c r="C5099" s="509">
        <v>46</v>
      </c>
      <c r="D5099" s="509">
        <v>1</v>
      </c>
      <c r="E5099" s="509">
        <v>1</v>
      </c>
      <c r="G5099" s="509">
        <v>7</v>
      </c>
      <c r="H5099" s="509">
        <v>2</v>
      </c>
      <c r="K5099" s="509">
        <v>8</v>
      </c>
    </row>
    <row r="5100" spans="1:11" s="509" customFormat="1">
      <c r="A5100" s="508" t="s">
        <v>579</v>
      </c>
      <c r="B5100" s="509" t="s">
        <v>353</v>
      </c>
      <c r="C5100" s="509">
        <v>47</v>
      </c>
      <c r="D5100" s="509">
        <v>1</v>
      </c>
      <c r="E5100" s="509">
        <v>1</v>
      </c>
      <c r="G5100" s="509">
        <v>2</v>
      </c>
      <c r="H5100" s="509">
        <v>2</v>
      </c>
      <c r="K5100" s="509">
        <v>3</v>
      </c>
    </row>
    <row r="5101" spans="1:11" s="509" customFormat="1">
      <c r="A5101" s="508" t="s">
        <v>579</v>
      </c>
      <c r="B5101" s="509" t="s">
        <v>353</v>
      </c>
      <c r="C5101" s="509">
        <v>48</v>
      </c>
      <c r="K5101" s="509">
        <v>0</v>
      </c>
    </row>
    <row r="5102" spans="1:11" s="509" customFormat="1">
      <c r="A5102" s="508" t="s">
        <v>579</v>
      </c>
      <c r="B5102" s="509" t="s">
        <v>353</v>
      </c>
      <c r="C5102" s="509">
        <v>49</v>
      </c>
      <c r="D5102" s="509">
        <v>1</v>
      </c>
      <c r="K5102" s="509">
        <v>1</v>
      </c>
    </row>
    <row r="5103" spans="1:11" s="509" customFormat="1">
      <c r="A5103" s="508" t="s">
        <v>579</v>
      </c>
      <c r="B5103" s="509" t="s">
        <v>353</v>
      </c>
      <c r="C5103" s="509">
        <v>50</v>
      </c>
      <c r="K5103" s="509">
        <v>0</v>
      </c>
    </row>
    <row r="5104" spans="1:11" s="509" customFormat="1">
      <c r="A5104" s="508" t="s">
        <v>579</v>
      </c>
      <c r="B5104" s="509" t="s">
        <v>353</v>
      </c>
      <c r="C5104" s="509">
        <v>51</v>
      </c>
      <c r="D5104" s="509">
        <v>0</v>
      </c>
      <c r="E5104" s="509">
        <v>0</v>
      </c>
      <c r="K5104" s="509">
        <v>0</v>
      </c>
    </row>
    <row r="5105" spans="1:11" s="509" customFormat="1">
      <c r="A5105" s="508" t="s">
        <v>579</v>
      </c>
      <c r="B5105" s="509" t="s">
        <v>353</v>
      </c>
      <c r="C5105" s="509" t="s">
        <v>1031</v>
      </c>
      <c r="D5105" s="509">
        <v>1</v>
      </c>
      <c r="E5105" s="509">
        <v>1</v>
      </c>
      <c r="G5105" s="509">
        <v>2</v>
      </c>
      <c r="H5105" s="509">
        <v>0</v>
      </c>
      <c r="K5105" s="509">
        <v>3</v>
      </c>
    </row>
    <row r="5106" spans="1:11" s="509" customFormat="1">
      <c r="A5106" s="508" t="s">
        <v>579</v>
      </c>
      <c r="B5106" s="509" t="s">
        <v>353</v>
      </c>
      <c r="C5106" s="509" t="s">
        <v>1032</v>
      </c>
      <c r="K5106" s="509">
        <v>0</v>
      </c>
    </row>
    <row r="5107" spans="1:11" s="509" customFormat="1">
      <c r="A5107" s="508" t="s">
        <v>579</v>
      </c>
      <c r="B5107" s="509" t="s">
        <v>353</v>
      </c>
      <c r="C5107" s="509">
        <v>52</v>
      </c>
      <c r="K5107" s="509">
        <v>0</v>
      </c>
    </row>
    <row r="5108" spans="1:11" s="509" customFormat="1">
      <c r="A5108" s="508" t="s">
        <v>579</v>
      </c>
      <c r="B5108" s="509" t="s">
        <v>353</v>
      </c>
      <c r="C5108" s="509">
        <v>53</v>
      </c>
      <c r="D5108" s="509">
        <v>2</v>
      </c>
      <c r="E5108" s="509">
        <v>2</v>
      </c>
      <c r="G5108" s="509">
        <v>7</v>
      </c>
      <c r="K5108" s="509">
        <v>9</v>
      </c>
    </row>
    <row r="5109" spans="1:11" s="509" customFormat="1">
      <c r="A5109" s="508" t="s">
        <v>579</v>
      </c>
      <c r="B5109" s="509" t="s">
        <v>353</v>
      </c>
      <c r="C5109" s="509">
        <v>54</v>
      </c>
      <c r="G5109" s="509">
        <v>13</v>
      </c>
      <c r="K5109" s="509">
        <v>13</v>
      </c>
    </row>
    <row r="5110" spans="1:11" s="509" customFormat="1">
      <c r="A5110" s="508" t="s">
        <v>579</v>
      </c>
      <c r="B5110" s="509" t="s">
        <v>353</v>
      </c>
      <c r="C5110" s="509">
        <v>55</v>
      </c>
      <c r="D5110" s="509">
        <v>3</v>
      </c>
      <c r="G5110" s="509">
        <v>25</v>
      </c>
      <c r="K5110" s="509">
        <v>28</v>
      </c>
    </row>
    <row r="5111" spans="1:11" s="509" customFormat="1">
      <c r="A5111" s="508" t="s">
        <v>579</v>
      </c>
      <c r="B5111" s="509" t="s">
        <v>353</v>
      </c>
      <c r="C5111" s="509">
        <v>56</v>
      </c>
      <c r="G5111" s="509">
        <v>1</v>
      </c>
      <c r="H5111" s="509">
        <v>1</v>
      </c>
      <c r="K5111" s="509">
        <v>1</v>
      </c>
    </row>
    <row r="5112" spans="1:11" s="509" customFormat="1">
      <c r="A5112" s="508" t="s">
        <v>579</v>
      </c>
      <c r="B5112" s="509" t="s">
        <v>353</v>
      </c>
      <c r="C5112" s="509">
        <v>57</v>
      </c>
      <c r="K5112" s="509">
        <v>0</v>
      </c>
    </row>
    <row r="5113" spans="1:11" s="509" customFormat="1">
      <c r="A5113" s="508" t="s">
        <v>579</v>
      </c>
      <c r="B5113" s="509" t="s">
        <v>353</v>
      </c>
      <c r="C5113" s="509">
        <v>58</v>
      </c>
      <c r="K5113" s="509">
        <v>0</v>
      </c>
    </row>
    <row r="5114" spans="1:11" s="509" customFormat="1">
      <c r="A5114" s="508" t="s">
        <v>579</v>
      </c>
      <c r="B5114" s="509" t="s">
        <v>353</v>
      </c>
      <c r="C5114" s="509">
        <v>59</v>
      </c>
      <c r="G5114" s="509">
        <v>3</v>
      </c>
      <c r="K5114" s="509">
        <v>3</v>
      </c>
    </row>
    <row r="5115" spans="1:11" s="509" customFormat="1">
      <c r="A5115" s="508" t="s">
        <v>579</v>
      </c>
      <c r="B5115" s="509" t="s">
        <v>353</v>
      </c>
      <c r="C5115" s="509">
        <v>60</v>
      </c>
      <c r="G5115" s="509">
        <v>7</v>
      </c>
      <c r="K5115" s="509">
        <v>7</v>
      </c>
    </row>
    <row r="5116" spans="1:11" s="509" customFormat="1">
      <c r="A5116" s="508" t="s">
        <v>579</v>
      </c>
      <c r="B5116" s="509" t="s">
        <v>353</v>
      </c>
      <c r="C5116" s="509">
        <v>61</v>
      </c>
      <c r="G5116" s="509">
        <v>1</v>
      </c>
      <c r="K5116" s="509">
        <v>1</v>
      </c>
    </row>
    <row r="5117" spans="1:11" s="509" customFormat="1">
      <c r="A5117" s="508" t="s">
        <v>579</v>
      </c>
      <c r="B5117" s="509" t="s">
        <v>353</v>
      </c>
      <c r="C5117" s="509">
        <v>62</v>
      </c>
      <c r="D5117" s="509">
        <v>1</v>
      </c>
      <c r="E5117" s="509">
        <v>1</v>
      </c>
      <c r="K5117" s="509">
        <v>1</v>
      </c>
    </row>
    <row r="5118" spans="1:11" s="509" customFormat="1">
      <c r="A5118" s="508" t="s">
        <v>579</v>
      </c>
      <c r="B5118" s="509" t="s">
        <v>353</v>
      </c>
      <c r="C5118" s="509">
        <v>63</v>
      </c>
      <c r="D5118" s="509">
        <v>1</v>
      </c>
      <c r="E5118" s="509">
        <v>1</v>
      </c>
      <c r="G5118" s="509">
        <v>39</v>
      </c>
      <c r="H5118" s="509">
        <v>6</v>
      </c>
      <c r="K5118" s="509">
        <v>40</v>
      </c>
    </row>
    <row r="5119" spans="1:11" s="509" customFormat="1">
      <c r="A5119" s="508" t="s">
        <v>579</v>
      </c>
      <c r="B5119" s="509" t="s">
        <v>353</v>
      </c>
      <c r="C5119" s="509" t="s">
        <v>1033</v>
      </c>
      <c r="K5119" s="509">
        <v>0</v>
      </c>
    </row>
    <row r="5120" spans="1:11" s="509" customFormat="1">
      <c r="A5120" s="508" t="s">
        <v>579</v>
      </c>
      <c r="B5120" s="509" t="s">
        <v>353</v>
      </c>
      <c r="C5120" s="509" t="s">
        <v>1034</v>
      </c>
      <c r="K5120" s="509">
        <v>0</v>
      </c>
    </row>
    <row r="5121" spans="1:11" s="509" customFormat="1">
      <c r="A5121" s="508" t="s">
        <v>579</v>
      </c>
      <c r="B5121" s="509" t="s">
        <v>353</v>
      </c>
      <c r="C5121" s="509">
        <v>64</v>
      </c>
      <c r="K5121" s="509">
        <v>0</v>
      </c>
    </row>
    <row r="5122" spans="1:11" s="509" customFormat="1">
      <c r="A5122" s="508" t="s">
        <v>579</v>
      </c>
      <c r="B5122" s="509" t="s">
        <v>353</v>
      </c>
      <c r="C5122" s="509" t="s">
        <v>1035</v>
      </c>
      <c r="D5122" s="509">
        <v>3</v>
      </c>
      <c r="G5122" s="509">
        <v>2</v>
      </c>
      <c r="K5122" s="509">
        <v>5</v>
      </c>
    </row>
    <row r="5123" spans="1:11" s="509" customFormat="1">
      <c r="A5123" s="508" t="s">
        <v>579</v>
      </c>
      <c r="B5123" s="509" t="s">
        <v>353</v>
      </c>
      <c r="C5123" s="509">
        <v>65</v>
      </c>
      <c r="D5123" s="509">
        <v>13</v>
      </c>
      <c r="E5123" s="509">
        <v>9</v>
      </c>
      <c r="G5123" s="509">
        <v>69</v>
      </c>
      <c r="H5123" s="509">
        <v>33</v>
      </c>
      <c r="K5123" s="509">
        <v>82</v>
      </c>
    </row>
    <row r="5124" spans="1:11" s="509" customFormat="1">
      <c r="A5124" s="508" t="s">
        <v>579</v>
      </c>
      <c r="B5124" s="509" t="s">
        <v>353</v>
      </c>
      <c r="C5124" s="509">
        <v>66</v>
      </c>
      <c r="D5124" s="509">
        <v>2</v>
      </c>
      <c r="E5124" s="509">
        <v>2</v>
      </c>
      <c r="G5124" s="509">
        <v>7</v>
      </c>
      <c r="H5124" s="509">
        <v>7</v>
      </c>
      <c r="K5124" s="509">
        <v>9</v>
      </c>
    </row>
    <row r="5125" spans="1:11" s="509" customFormat="1">
      <c r="A5125" s="508" t="s">
        <v>579</v>
      </c>
      <c r="B5125" s="509" t="s">
        <v>353</v>
      </c>
      <c r="C5125" s="509" t="s">
        <v>1036</v>
      </c>
      <c r="K5125" s="509">
        <v>0</v>
      </c>
    </row>
    <row r="5126" spans="1:11" s="509" customFormat="1">
      <c r="A5126" s="508" t="s">
        <v>579</v>
      </c>
      <c r="B5126" s="509" t="s">
        <v>353</v>
      </c>
      <c r="C5126" s="509" t="s">
        <v>1037</v>
      </c>
      <c r="D5126" s="509">
        <v>85</v>
      </c>
      <c r="G5126" s="509">
        <v>1826</v>
      </c>
      <c r="K5126" s="509">
        <v>1911</v>
      </c>
    </row>
    <row r="5127" spans="1:11" s="509" customFormat="1">
      <c r="A5127" s="508" t="s">
        <v>579</v>
      </c>
      <c r="B5127" s="509" t="s">
        <v>353</v>
      </c>
      <c r="C5127" s="509" t="s">
        <v>1038</v>
      </c>
      <c r="G5127" s="509">
        <v>5</v>
      </c>
      <c r="K5127" s="509">
        <v>5</v>
      </c>
    </row>
    <row r="5128" spans="1:11" s="509" customFormat="1">
      <c r="A5128" s="508" t="s">
        <v>579</v>
      </c>
      <c r="B5128" s="509" t="s">
        <v>353</v>
      </c>
      <c r="C5128" s="509" t="s">
        <v>1039</v>
      </c>
      <c r="G5128" s="509">
        <v>8</v>
      </c>
      <c r="K5128" s="509">
        <v>8</v>
      </c>
    </row>
    <row r="5129" spans="1:11" s="509" customFormat="1">
      <c r="A5129" s="508" t="s">
        <v>579</v>
      </c>
      <c r="B5129" s="509" t="s">
        <v>353</v>
      </c>
      <c r="C5129" s="509" t="s">
        <v>1040</v>
      </c>
      <c r="D5129" s="509">
        <v>18</v>
      </c>
      <c r="G5129" s="509">
        <v>28</v>
      </c>
      <c r="K5129" s="509">
        <v>46</v>
      </c>
    </row>
    <row r="5130" spans="1:11" s="509" customFormat="1">
      <c r="A5130" s="508" t="s">
        <v>579</v>
      </c>
      <c r="B5130" s="509" t="s">
        <v>353</v>
      </c>
      <c r="C5130" s="509" t="s">
        <v>1041</v>
      </c>
      <c r="K5130" s="509">
        <v>0</v>
      </c>
    </row>
    <row r="5131" spans="1:11" s="509" customFormat="1">
      <c r="A5131" s="508" t="s">
        <v>579</v>
      </c>
      <c r="B5131" s="509" t="s">
        <v>353</v>
      </c>
      <c r="C5131" s="509" t="s">
        <v>1042</v>
      </c>
      <c r="K5131" s="509">
        <v>0</v>
      </c>
    </row>
    <row r="5132" spans="1:11" s="509" customFormat="1">
      <c r="A5132" s="508" t="s">
        <v>579</v>
      </c>
      <c r="B5132" s="509" t="s">
        <v>353</v>
      </c>
      <c r="C5132" s="509">
        <v>67</v>
      </c>
      <c r="D5132" s="509">
        <v>3</v>
      </c>
      <c r="G5132" s="509">
        <v>361</v>
      </c>
      <c r="H5132" s="509">
        <v>19</v>
      </c>
      <c r="K5132" s="509">
        <v>364</v>
      </c>
    </row>
    <row r="5133" spans="1:11" s="509" customFormat="1">
      <c r="A5133" s="508" t="s">
        <v>579</v>
      </c>
      <c r="B5133" s="509" t="s">
        <v>353</v>
      </c>
      <c r="C5133" s="509">
        <v>68</v>
      </c>
      <c r="G5133" s="509">
        <v>8</v>
      </c>
      <c r="H5133" s="509">
        <v>5</v>
      </c>
      <c r="K5133" s="509">
        <v>8</v>
      </c>
    </row>
    <row r="5134" spans="1:11" s="509" customFormat="1">
      <c r="A5134" s="508" t="s">
        <v>579</v>
      </c>
      <c r="B5134" s="509" t="s">
        <v>353</v>
      </c>
      <c r="C5134" s="509" t="s">
        <v>1043</v>
      </c>
      <c r="D5134" s="509">
        <v>6</v>
      </c>
      <c r="G5134" s="509">
        <v>7</v>
      </c>
      <c r="K5134" s="509">
        <v>13</v>
      </c>
    </row>
    <row r="5135" spans="1:11" s="509" customFormat="1">
      <c r="A5135" s="508" t="s">
        <v>579</v>
      </c>
      <c r="B5135" s="509" t="s">
        <v>353</v>
      </c>
      <c r="C5135" s="509">
        <v>69</v>
      </c>
      <c r="K5135" s="509">
        <v>0</v>
      </c>
    </row>
    <row r="5136" spans="1:11" s="509" customFormat="1">
      <c r="A5136" s="508" t="s">
        <v>579</v>
      </c>
      <c r="B5136" s="509" t="s">
        <v>353</v>
      </c>
      <c r="C5136" s="509" t="s">
        <v>1044</v>
      </c>
      <c r="D5136" s="509">
        <v>1</v>
      </c>
      <c r="K5136" s="509">
        <v>1</v>
      </c>
    </row>
    <row r="5137" spans="1:11" s="509" customFormat="1">
      <c r="A5137" s="508" t="s">
        <v>579</v>
      </c>
      <c r="B5137" s="509" t="s">
        <v>353</v>
      </c>
      <c r="C5137" s="509" t="s">
        <v>1045</v>
      </c>
      <c r="K5137" s="509">
        <v>0</v>
      </c>
    </row>
    <row r="5138" spans="1:11" s="509" customFormat="1">
      <c r="A5138" s="508" t="s">
        <v>579</v>
      </c>
      <c r="B5138" s="509" t="s">
        <v>353</v>
      </c>
      <c r="C5138" s="509">
        <v>70</v>
      </c>
      <c r="K5138" s="509">
        <v>0</v>
      </c>
    </row>
    <row r="5139" spans="1:11" s="509" customFormat="1">
      <c r="A5139" s="508" t="s">
        <v>579</v>
      </c>
      <c r="B5139" s="509" t="s">
        <v>353</v>
      </c>
      <c r="C5139" s="509" t="s">
        <v>1046</v>
      </c>
      <c r="G5139" s="509">
        <v>3</v>
      </c>
      <c r="K5139" s="509">
        <v>3</v>
      </c>
    </row>
    <row r="5140" spans="1:11" s="509" customFormat="1">
      <c r="A5140" s="508" t="s">
        <v>579</v>
      </c>
      <c r="B5140" s="509" t="s">
        <v>353</v>
      </c>
      <c r="C5140" s="509">
        <v>71</v>
      </c>
      <c r="D5140" s="509">
        <v>1</v>
      </c>
      <c r="G5140" s="509">
        <v>313</v>
      </c>
      <c r="K5140" s="509">
        <v>314</v>
      </c>
    </row>
    <row r="5141" spans="1:11" s="509" customFormat="1">
      <c r="A5141" s="508" t="s">
        <v>579</v>
      </c>
      <c r="B5141" s="509" t="s">
        <v>353</v>
      </c>
      <c r="C5141" s="509" t="s">
        <v>1047</v>
      </c>
      <c r="D5141" s="509">
        <v>9</v>
      </c>
      <c r="E5141" s="509">
        <v>6</v>
      </c>
      <c r="G5141" s="509">
        <v>34</v>
      </c>
      <c r="H5141" s="509">
        <v>16</v>
      </c>
      <c r="K5141" s="509">
        <v>43</v>
      </c>
    </row>
    <row r="5142" spans="1:11" s="509" customFormat="1">
      <c r="A5142" s="508" t="s">
        <v>579</v>
      </c>
      <c r="B5142" s="509" t="s">
        <v>353</v>
      </c>
      <c r="C5142" s="509" t="s">
        <v>1048</v>
      </c>
      <c r="G5142" s="509">
        <v>9</v>
      </c>
      <c r="H5142" s="509">
        <v>2</v>
      </c>
      <c r="K5142" s="509">
        <v>9</v>
      </c>
    </row>
    <row r="5143" spans="1:11" s="509" customFormat="1">
      <c r="A5143" s="508" t="s">
        <v>579</v>
      </c>
      <c r="B5143" s="509" t="s">
        <v>353</v>
      </c>
      <c r="C5143" s="509" t="s">
        <v>1049</v>
      </c>
      <c r="G5143" s="509">
        <v>2</v>
      </c>
      <c r="K5143" s="509">
        <v>2</v>
      </c>
    </row>
    <row r="5144" spans="1:11" s="509" customFormat="1">
      <c r="A5144" s="508" t="s">
        <v>579</v>
      </c>
      <c r="B5144" s="509" t="s">
        <v>353</v>
      </c>
      <c r="C5144" s="509" t="s">
        <v>1050</v>
      </c>
      <c r="G5144" s="509">
        <v>6</v>
      </c>
      <c r="H5144" s="509">
        <v>6</v>
      </c>
      <c r="K5144" s="509">
        <v>6</v>
      </c>
    </row>
    <row r="5145" spans="1:11" s="509" customFormat="1">
      <c r="A5145" s="508" t="s">
        <v>579</v>
      </c>
      <c r="B5145" s="509" t="s">
        <v>353</v>
      </c>
      <c r="C5145" s="509" t="s">
        <v>1051</v>
      </c>
      <c r="K5145" s="509">
        <v>0</v>
      </c>
    </row>
    <row r="5146" spans="1:11" s="509" customFormat="1">
      <c r="A5146" s="508" t="s">
        <v>579</v>
      </c>
      <c r="B5146" s="509" t="s">
        <v>353</v>
      </c>
      <c r="C5146" s="509">
        <v>72</v>
      </c>
      <c r="D5146" s="509">
        <v>32</v>
      </c>
      <c r="G5146" s="509">
        <v>13</v>
      </c>
      <c r="K5146" s="509">
        <v>45</v>
      </c>
    </row>
    <row r="5147" spans="1:11" s="509" customFormat="1">
      <c r="A5147" s="508" t="s">
        <v>579</v>
      </c>
      <c r="B5147" s="509" t="s">
        <v>353</v>
      </c>
      <c r="C5147" s="509">
        <v>73</v>
      </c>
      <c r="D5147" s="509">
        <v>12</v>
      </c>
      <c r="K5147" s="509">
        <v>12</v>
      </c>
    </row>
    <row r="5148" spans="1:11" s="509" customFormat="1">
      <c r="A5148" s="508" t="s">
        <v>579</v>
      </c>
      <c r="B5148" s="509" t="s">
        <v>353</v>
      </c>
      <c r="C5148" s="509">
        <v>74</v>
      </c>
      <c r="D5148" s="509">
        <v>2</v>
      </c>
      <c r="G5148" s="509">
        <v>2</v>
      </c>
      <c r="K5148" s="509">
        <v>4</v>
      </c>
    </row>
    <row r="5149" spans="1:11" s="509" customFormat="1">
      <c r="A5149" s="508" t="s">
        <v>579</v>
      </c>
      <c r="B5149" s="509" t="s">
        <v>353</v>
      </c>
      <c r="C5149" s="509" t="s">
        <v>4686</v>
      </c>
      <c r="K5149" s="509">
        <v>0</v>
      </c>
    </row>
    <row r="5150" spans="1:11" s="509" customFormat="1">
      <c r="A5150" s="508" t="s">
        <v>579</v>
      </c>
      <c r="B5150" s="509" t="s">
        <v>353</v>
      </c>
      <c r="C5150" s="509" t="s">
        <v>4683</v>
      </c>
      <c r="D5150" s="509">
        <v>225</v>
      </c>
      <c r="E5150" s="509">
        <v>34</v>
      </c>
      <c r="F5150" s="509">
        <v>0</v>
      </c>
      <c r="G5150" s="509">
        <v>3098</v>
      </c>
      <c r="H5150" s="509">
        <v>103</v>
      </c>
      <c r="I5150" s="509">
        <v>0</v>
      </c>
      <c r="J5150" s="509">
        <v>16</v>
      </c>
      <c r="K5150" s="509">
        <v>3323</v>
      </c>
    </row>
    <row r="5151" spans="1:11" s="509" customFormat="1">
      <c r="A5151" s="508" t="s">
        <v>580</v>
      </c>
      <c r="B5151" s="509" t="s">
        <v>355</v>
      </c>
      <c r="C5151" s="509">
        <v>1</v>
      </c>
      <c r="D5151" s="509">
        <v>0</v>
      </c>
      <c r="G5151" s="509">
        <v>0</v>
      </c>
      <c r="K5151" s="509">
        <v>0</v>
      </c>
    </row>
    <row r="5152" spans="1:11" s="509" customFormat="1">
      <c r="A5152" s="508" t="s">
        <v>580</v>
      </c>
      <c r="B5152" s="509" t="s">
        <v>355</v>
      </c>
      <c r="C5152" s="509" t="s">
        <v>1023</v>
      </c>
      <c r="D5152" s="509">
        <v>0</v>
      </c>
      <c r="E5152" s="509">
        <v>0</v>
      </c>
      <c r="G5152" s="509">
        <v>10</v>
      </c>
      <c r="H5152" s="509">
        <v>0</v>
      </c>
      <c r="K5152" s="509">
        <v>10</v>
      </c>
    </row>
    <row r="5153" spans="1:11" s="509" customFormat="1">
      <c r="A5153" s="508" t="s">
        <v>580</v>
      </c>
      <c r="B5153" s="509" t="s">
        <v>355</v>
      </c>
      <c r="C5153" s="509">
        <v>2</v>
      </c>
      <c r="D5153" s="509">
        <v>1</v>
      </c>
      <c r="E5153" s="509">
        <v>0</v>
      </c>
      <c r="G5153" s="509">
        <v>18</v>
      </c>
      <c r="H5153" s="509">
        <v>1</v>
      </c>
      <c r="K5153" s="509">
        <v>19</v>
      </c>
    </row>
    <row r="5154" spans="1:11" s="509" customFormat="1">
      <c r="A5154" s="508" t="s">
        <v>580</v>
      </c>
      <c r="B5154" s="509" t="s">
        <v>355</v>
      </c>
      <c r="C5154" s="509">
        <v>3</v>
      </c>
      <c r="D5154" s="509">
        <v>0</v>
      </c>
      <c r="E5154" s="509">
        <v>0</v>
      </c>
      <c r="G5154" s="509">
        <v>5</v>
      </c>
      <c r="H5154" s="509">
        <v>0</v>
      </c>
      <c r="K5154" s="509">
        <v>5</v>
      </c>
    </row>
    <row r="5155" spans="1:11" s="509" customFormat="1">
      <c r="A5155" s="508" t="s">
        <v>580</v>
      </c>
      <c r="B5155" s="509" t="s">
        <v>355</v>
      </c>
      <c r="C5155" s="509">
        <v>4</v>
      </c>
      <c r="D5155" s="509">
        <v>0</v>
      </c>
      <c r="E5155" s="509">
        <v>0</v>
      </c>
      <c r="G5155" s="509">
        <v>2</v>
      </c>
      <c r="H5155" s="509">
        <v>0</v>
      </c>
      <c r="K5155" s="509">
        <v>2</v>
      </c>
    </row>
    <row r="5156" spans="1:11" s="509" customFormat="1">
      <c r="A5156" s="508" t="s">
        <v>580</v>
      </c>
      <c r="B5156" s="509" t="s">
        <v>355</v>
      </c>
      <c r="C5156" s="509">
        <v>5</v>
      </c>
      <c r="D5156" s="509">
        <v>0</v>
      </c>
      <c r="E5156" s="509">
        <v>0</v>
      </c>
      <c r="G5156" s="509">
        <v>4</v>
      </c>
      <c r="H5156" s="509">
        <v>0</v>
      </c>
      <c r="K5156" s="509">
        <v>4</v>
      </c>
    </row>
    <row r="5157" spans="1:11" s="509" customFormat="1">
      <c r="A5157" s="508" t="s">
        <v>580</v>
      </c>
      <c r="B5157" s="509" t="s">
        <v>355</v>
      </c>
      <c r="C5157" s="509">
        <v>6</v>
      </c>
      <c r="D5157" s="509">
        <v>0</v>
      </c>
      <c r="G5157" s="509">
        <v>0</v>
      </c>
      <c r="K5157" s="509">
        <v>0</v>
      </c>
    </row>
    <row r="5158" spans="1:11" s="509" customFormat="1">
      <c r="A5158" s="508" t="s">
        <v>580</v>
      </c>
      <c r="B5158" s="509" t="s">
        <v>355</v>
      </c>
      <c r="C5158" s="509">
        <v>7</v>
      </c>
      <c r="D5158" s="509">
        <v>1</v>
      </c>
      <c r="E5158" s="509">
        <v>0</v>
      </c>
      <c r="G5158" s="509">
        <v>0</v>
      </c>
      <c r="H5158" s="509">
        <v>0</v>
      </c>
      <c r="K5158" s="509">
        <v>1</v>
      </c>
    </row>
    <row r="5159" spans="1:11" s="509" customFormat="1">
      <c r="A5159" s="508" t="s">
        <v>580</v>
      </c>
      <c r="B5159" s="509" t="s">
        <v>355</v>
      </c>
      <c r="C5159" s="509">
        <v>8</v>
      </c>
      <c r="D5159" s="509">
        <v>0</v>
      </c>
      <c r="E5159" s="509">
        <v>0</v>
      </c>
      <c r="G5159" s="509">
        <v>1</v>
      </c>
      <c r="H5159" s="509">
        <v>0</v>
      </c>
      <c r="K5159" s="509">
        <v>1</v>
      </c>
    </row>
    <row r="5160" spans="1:11" s="509" customFormat="1">
      <c r="A5160" s="508" t="s">
        <v>580</v>
      </c>
      <c r="B5160" s="509" t="s">
        <v>355</v>
      </c>
      <c r="C5160" s="509">
        <v>9</v>
      </c>
      <c r="D5160" s="509">
        <v>0</v>
      </c>
      <c r="E5160" s="509">
        <v>0</v>
      </c>
      <c r="G5160" s="509">
        <v>2</v>
      </c>
      <c r="H5160" s="509">
        <v>0</v>
      </c>
      <c r="K5160" s="509">
        <v>2</v>
      </c>
    </row>
    <row r="5161" spans="1:11" s="509" customFormat="1">
      <c r="A5161" s="508" t="s">
        <v>580</v>
      </c>
      <c r="B5161" s="509" t="s">
        <v>355</v>
      </c>
      <c r="C5161" s="509">
        <v>10</v>
      </c>
      <c r="D5161" s="509">
        <v>1</v>
      </c>
      <c r="E5161" s="509">
        <v>1</v>
      </c>
      <c r="G5161" s="509">
        <v>4</v>
      </c>
      <c r="H5161" s="509">
        <v>0</v>
      </c>
      <c r="K5161" s="509">
        <v>5</v>
      </c>
    </row>
    <row r="5162" spans="1:11" s="509" customFormat="1">
      <c r="A5162" s="508" t="s">
        <v>580</v>
      </c>
      <c r="B5162" s="509" t="s">
        <v>355</v>
      </c>
      <c r="C5162" s="509">
        <v>11</v>
      </c>
      <c r="D5162" s="509">
        <v>0</v>
      </c>
      <c r="E5162" s="509">
        <v>0</v>
      </c>
      <c r="G5162" s="509">
        <v>1</v>
      </c>
      <c r="H5162" s="509">
        <v>1</v>
      </c>
      <c r="K5162" s="509">
        <v>1</v>
      </c>
    </row>
    <row r="5163" spans="1:11" s="509" customFormat="1">
      <c r="A5163" s="508" t="s">
        <v>580</v>
      </c>
      <c r="B5163" s="509" t="s">
        <v>355</v>
      </c>
      <c r="C5163" s="509">
        <v>12</v>
      </c>
      <c r="D5163" s="509">
        <v>2</v>
      </c>
      <c r="E5163" s="509">
        <v>1</v>
      </c>
      <c r="G5163" s="509">
        <v>1</v>
      </c>
      <c r="H5163" s="509">
        <v>0</v>
      </c>
      <c r="K5163" s="509">
        <v>3</v>
      </c>
    </row>
    <row r="5164" spans="1:11" s="509" customFormat="1">
      <c r="A5164" s="508" t="s">
        <v>580</v>
      </c>
      <c r="B5164" s="509" t="s">
        <v>355</v>
      </c>
      <c r="C5164" s="509">
        <v>13</v>
      </c>
      <c r="D5164" s="509">
        <v>0</v>
      </c>
      <c r="G5164" s="509">
        <v>0</v>
      </c>
      <c r="K5164" s="509">
        <v>0</v>
      </c>
    </row>
    <row r="5165" spans="1:11" s="509" customFormat="1">
      <c r="A5165" s="508" t="s">
        <v>580</v>
      </c>
      <c r="B5165" s="509" t="s">
        <v>355</v>
      </c>
      <c r="C5165" s="509">
        <v>14</v>
      </c>
      <c r="D5165" s="509">
        <v>0</v>
      </c>
      <c r="G5165" s="509">
        <v>0</v>
      </c>
      <c r="K5165" s="509">
        <v>0</v>
      </c>
    </row>
    <row r="5166" spans="1:11" s="509" customFormat="1">
      <c r="A5166" s="508" t="s">
        <v>580</v>
      </c>
      <c r="B5166" s="509" t="s">
        <v>355</v>
      </c>
      <c r="C5166" s="509">
        <v>15</v>
      </c>
      <c r="D5166" s="509">
        <v>0</v>
      </c>
      <c r="G5166" s="509">
        <v>0</v>
      </c>
      <c r="K5166" s="509">
        <v>0</v>
      </c>
    </row>
    <row r="5167" spans="1:11" s="509" customFormat="1">
      <c r="A5167" s="508" t="s">
        <v>580</v>
      </c>
      <c r="B5167" s="509" t="s">
        <v>355</v>
      </c>
      <c r="C5167" s="509">
        <v>16</v>
      </c>
      <c r="D5167" s="509">
        <v>0</v>
      </c>
      <c r="E5167" s="509">
        <v>0</v>
      </c>
      <c r="G5167" s="509">
        <v>7</v>
      </c>
      <c r="H5167" s="509">
        <v>0</v>
      </c>
      <c r="K5167" s="509">
        <v>7</v>
      </c>
    </row>
    <row r="5168" spans="1:11" s="509" customFormat="1">
      <c r="A5168" s="508" t="s">
        <v>580</v>
      </c>
      <c r="B5168" s="509" t="s">
        <v>355</v>
      </c>
      <c r="C5168" s="509">
        <v>17</v>
      </c>
      <c r="D5168" s="509">
        <v>0</v>
      </c>
      <c r="E5168" s="509">
        <v>0</v>
      </c>
      <c r="G5168" s="509">
        <v>44</v>
      </c>
      <c r="H5168" s="509">
        <v>0</v>
      </c>
      <c r="K5168" s="509">
        <v>44</v>
      </c>
    </row>
    <row r="5169" spans="1:11" s="509" customFormat="1">
      <c r="A5169" s="508" t="s">
        <v>580</v>
      </c>
      <c r="B5169" s="509" t="s">
        <v>355</v>
      </c>
      <c r="C5169" s="509">
        <v>18</v>
      </c>
      <c r="D5169" s="509">
        <v>0</v>
      </c>
      <c r="G5169" s="509">
        <v>0</v>
      </c>
      <c r="K5169" s="509">
        <v>0</v>
      </c>
    </row>
    <row r="5170" spans="1:11" s="509" customFormat="1">
      <c r="A5170" s="508" t="s">
        <v>580</v>
      </c>
      <c r="B5170" s="509" t="s">
        <v>355</v>
      </c>
      <c r="C5170" s="509" t="s">
        <v>1024</v>
      </c>
      <c r="D5170" s="509">
        <v>0</v>
      </c>
      <c r="E5170" s="509">
        <v>0</v>
      </c>
      <c r="G5170" s="509">
        <v>4</v>
      </c>
      <c r="H5170" s="509">
        <v>0</v>
      </c>
      <c r="K5170" s="509">
        <v>4</v>
      </c>
    </row>
    <row r="5171" spans="1:11" s="509" customFormat="1">
      <c r="A5171" s="508" t="s">
        <v>580</v>
      </c>
      <c r="B5171" s="509" t="s">
        <v>355</v>
      </c>
      <c r="C5171" s="509" t="s">
        <v>1025</v>
      </c>
      <c r="D5171" s="509">
        <v>0</v>
      </c>
      <c r="G5171" s="509">
        <v>0</v>
      </c>
      <c r="K5171" s="509">
        <v>0</v>
      </c>
    </row>
    <row r="5172" spans="1:11" s="509" customFormat="1">
      <c r="A5172" s="508" t="s">
        <v>580</v>
      </c>
      <c r="B5172" s="509" t="s">
        <v>355</v>
      </c>
      <c r="C5172" s="509">
        <v>19</v>
      </c>
      <c r="D5172" s="509">
        <v>0</v>
      </c>
      <c r="E5172" s="509">
        <v>0</v>
      </c>
      <c r="G5172" s="509">
        <v>14</v>
      </c>
      <c r="H5172" s="509">
        <v>0</v>
      </c>
      <c r="K5172" s="509">
        <v>14</v>
      </c>
    </row>
    <row r="5173" spans="1:11" s="509" customFormat="1">
      <c r="A5173" s="508" t="s">
        <v>580</v>
      </c>
      <c r="B5173" s="509" t="s">
        <v>355</v>
      </c>
      <c r="C5173" s="509">
        <v>20</v>
      </c>
      <c r="D5173" s="509">
        <v>0</v>
      </c>
      <c r="G5173" s="509">
        <v>0</v>
      </c>
      <c r="K5173" s="509">
        <v>0</v>
      </c>
    </row>
    <row r="5174" spans="1:11" s="509" customFormat="1">
      <c r="A5174" s="508" t="s">
        <v>580</v>
      </c>
      <c r="B5174" s="509" t="s">
        <v>355</v>
      </c>
      <c r="C5174" s="509">
        <v>21</v>
      </c>
      <c r="D5174" s="509">
        <v>0</v>
      </c>
      <c r="G5174" s="509">
        <v>0</v>
      </c>
      <c r="K5174" s="509">
        <v>0</v>
      </c>
    </row>
    <row r="5175" spans="1:11" s="509" customFormat="1">
      <c r="A5175" s="508" t="s">
        <v>580</v>
      </c>
      <c r="B5175" s="509" t="s">
        <v>355</v>
      </c>
      <c r="C5175" s="509" t="s">
        <v>1026</v>
      </c>
      <c r="D5175" s="509">
        <v>0</v>
      </c>
      <c r="G5175" s="509">
        <v>0</v>
      </c>
      <c r="K5175" s="509">
        <v>0</v>
      </c>
    </row>
    <row r="5176" spans="1:11" s="509" customFormat="1">
      <c r="A5176" s="508" t="s">
        <v>580</v>
      </c>
      <c r="B5176" s="509" t="s">
        <v>355</v>
      </c>
      <c r="C5176" s="509" t="s">
        <v>1027</v>
      </c>
      <c r="D5176" s="509">
        <v>0</v>
      </c>
      <c r="G5176" s="509">
        <v>0</v>
      </c>
      <c r="K5176" s="509">
        <v>0</v>
      </c>
    </row>
    <row r="5177" spans="1:11" s="509" customFormat="1">
      <c r="A5177" s="508" t="s">
        <v>580</v>
      </c>
      <c r="B5177" s="509" t="s">
        <v>355</v>
      </c>
      <c r="C5177" s="509" t="s">
        <v>1028</v>
      </c>
      <c r="D5177" s="509">
        <v>0</v>
      </c>
      <c r="G5177" s="509">
        <v>0</v>
      </c>
      <c r="K5177" s="509">
        <v>0</v>
      </c>
    </row>
    <row r="5178" spans="1:11" s="509" customFormat="1">
      <c r="A5178" s="508" t="s">
        <v>580</v>
      </c>
      <c r="B5178" s="509" t="s">
        <v>355</v>
      </c>
      <c r="C5178" s="509">
        <v>22</v>
      </c>
      <c r="D5178" s="509">
        <v>0</v>
      </c>
      <c r="G5178" s="509">
        <v>0</v>
      </c>
      <c r="K5178" s="509">
        <v>0</v>
      </c>
    </row>
    <row r="5179" spans="1:11" s="509" customFormat="1">
      <c r="A5179" s="508" t="s">
        <v>580</v>
      </c>
      <c r="B5179" s="509" t="s">
        <v>355</v>
      </c>
      <c r="C5179" s="509">
        <v>23</v>
      </c>
      <c r="D5179" s="509">
        <v>0</v>
      </c>
      <c r="G5179" s="509">
        <v>0</v>
      </c>
      <c r="K5179" s="509">
        <v>0</v>
      </c>
    </row>
    <row r="5180" spans="1:11" s="509" customFormat="1">
      <c r="A5180" s="508" t="s">
        <v>580</v>
      </c>
      <c r="B5180" s="509" t="s">
        <v>355</v>
      </c>
      <c r="C5180" s="509" t="s">
        <v>1029</v>
      </c>
      <c r="D5180" s="509">
        <v>0</v>
      </c>
      <c r="E5180" s="509">
        <v>0</v>
      </c>
      <c r="G5180" s="509">
        <v>12</v>
      </c>
      <c r="H5180" s="509">
        <v>2</v>
      </c>
      <c r="K5180" s="509">
        <v>12</v>
      </c>
    </row>
    <row r="5181" spans="1:11" s="509" customFormat="1">
      <c r="A5181" s="508" t="s">
        <v>580</v>
      </c>
      <c r="B5181" s="509" t="s">
        <v>355</v>
      </c>
      <c r="C5181" s="509">
        <v>24</v>
      </c>
      <c r="D5181" s="509">
        <v>0</v>
      </c>
      <c r="G5181" s="509">
        <v>0</v>
      </c>
      <c r="K5181" s="509">
        <v>0</v>
      </c>
    </row>
    <row r="5182" spans="1:11" s="509" customFormat="1">
      <c r="A5182" s="508" t="s">
        <v>580</v>
      </c>
      <c r="B5182" s="509" t="s">
        <v>355</v>
      </c>
      <c r="C5182" s="509">
        <v>25</v>
      </c>
      <c r="D5182" s="509">
        <v>0</v>
      </c>
      <c r="G5182" s="509">
        <v>0</v>
      </c>
    </row>
    <row r="5183" spans="1:11" s="509" customFormat="1">
      <c r="A5183" s="508" t="s">
        <v>580</v>
      </c>
      <c r="B5183" s="509" t="s">
        <v>355</v>
      </c>
      <c r="C5183" s="509">
        <v>26</v>
      </c>
      <c r="D5183" s="509">
        <v>0</v>
      </c>
      <c r="G5183" s="509">
        <v>0</v>
      </c>
      <c r="K5183" s="509">
        <v>0</v>
      </c>
    </row>
    <row r="5184" spans="1:11" s="509" customFormat="1">
      <c r="A5184" s="508" t="s">
        <v>580</v>
      </c>
      <c r="B5184" s="509" t="s">
        <v>355</v>
      </c>
      <c r="C5184" s="509">
        <v>27</v>
      </c>
      <c r="D5184" s="509">
        <v>3</v>
      </c>
      <c r="E5184" s="509">
        <v>3</v>
      </c>
      <c r="G5184" s="509">
        <v>4</v>
      </c>
      <c r="H5184" s="509">
        <v>3</v>
      </c>
      <c r="K5184" s="509">
        <v>7</v>
      </c>
    </row>
    <row r="5185" spans="1:11" s="509" customFormat="1">
      <c r="A5185" s="508" t="s">
        <v>580</v>
      </c>
      <c r="B5185" s="509" t="s">
        <v>355</v>
      </c>
      <c r="C5185" s="509">
        <v>28</v>
      </c>
      <c r="D5185" s="509">
        <v>1</v>
      </c>
      <c r="E5185" s="509">
        <v>0</v>
      </c>
      <c r="G5185" s="509">
        <v>0</v>
      </c>
      <c r="H5185" s="509">
        <v>0</v>
      </c>
      <c r="K5185" s="509">
        <v>1</v>
      </c>
    </row>
    <row r="5186" spans="1:11" s="509" customFormat="1">
      <c r="A5186" s="508" t="s">
        <v>580</v>
      </c>
      <c r="B5186" s="509" t="s">
        <v>355</v>
      </c>
      <c r="C5186" s="509">
        <v>29</v>
      </c>
      <c r="D5186" s="509">
        <v>0</v>
      </c>
      <c r="G5186" s="509">
        <v>0</v>
      </c>
      <c r="K5186" s="509">
        <v>0</v>
      </c>
    </row>
    <row r="5187" spans="1:11" s="509" customFormat="1">
      <c r="A5187" s="508" t="s">
        <v>580</v>
      </c>
      <c r="B5187" s="509" t="s">
        <v>355</v>
      </c>
      <c r="C5187" s="509">
        <v>30</v>
      </c>
      <c r="D5187" s="509">
        <v>0</v>
      </c>
      <c r="G5187" s="509">
        <v>0</v>
      </c>
      <c r="K5187" s="509">
        <v>0</v>
      </c>
    </row>
    <row r="5188" spans="1:11" s="509" customFormat="1">
      <c r="A5188" s="508" t="s">
        <v>580</v>
      </c>
      <c r="B5188" s="509" t="s">
        <v>355</v>
      </c>
      <c r="C5188" s="509">
        <v>31</v>
      </c>
      <c r="D5188" s="509">
        <v>0</v>
      </c>
      <c r="G5188" s="509">
        <v>0</v>
      </c>
      <c r="K5188" s="509">
        <v>0</v>
      </c>
    </row>
    <row r="5189" spans="1:11" s="509" customFormat="1">
      <c r="A5189" s="508" t="s">
        <v>580</v>
      </c>
      <c r="B5189" s="509" t="s">
        <v>355</v>
      </c>
      <c r="C5189" s="509">
        <v>32</v>
      </c>
      <c r="D5189" s="509">
        <v>1</v>
      </c>
      <c r="E5189" s="509">
        <v>1</v>
      </c>
      <c r="G5189" s="509">
        <v>2</v>
      </c>
      <c r="H5189" s="509">
        <v>1</v>
      </c>
      <c r="K5189" s="509">
        <v>3</v>
      </c>
    </row>
    <row r="5190" spans="1:11" s="509" customFormat="1">
      <c r="A5190" s="508" t="s">
        <v>580</v>
      </c>
      <c r="B5190" s="509" t="s">
        <v>355</v>
      </c>
      <c r="C5190" s="509">
        <v>33</v>
      </c>
      <c r="D5190" s="509">
        <v>0</v>
      </c>
      <c r="E5190" s="509">
        <v>0</v>
      </c>
      <c r="G5190" s="509">
        <v>2</v>
      </c>
      <c r="H5190" s="509">
        <v>1</v>
      </c>
      <c r="K5190" s="509">
        <v>2</v>
      </c>
    </row>
    <row r="5191" spans="1:11" s="509" customFormat="1">
      <c r="A5191" s="508" t="s">
        <v>580</v>
      </c>
      <c r="B5191" s="509" t="s">
        <v>355</v>
      </c>
      <c r="C5191" s="509">
        <v>34</v>
      </c>
      <c r="D5191" s="509">
        <v>0</v>
      </c>
      <c r="G5191" s="509">
        <v>0</v>
      </c>
      <c r="K5191" s="509">
        <v>0</v>
      </c>
    </row>
    <row r="5192" spans="1:11" s="509" customFormat="1">
      <c r="A5192" s="508" t="s">
        <v>580</v>
      </c>
      <c r="B5192" s="509" t="s">
        <v>355</v>
      </c>
      <c r="C5192" s="509">
        <v>35</v>
      </c>
      <c r="D5192" s="509">
        <v>0</v>
      </c>
      <c r="G5192" s="509">
        <v>0</v>
      </c>
      <c r="K5192" s="509">
        <v>0</v>
      </c>
    </row>
    <row r="5193" spans="1:11" s="509" customFormat="1">
      <c r="A5193" s="508" t="s">
        <v>580</v>
      </c>
      <c r="B5193" s="509" t="s">
        <v>355</v>
      </c>
      <c r="C5193" s="509">
        <v>36</v>
      </c>
      <c r="D5193" s="509">
        <v>0</v>
      </c>
      <c r="G5193" s="509">
        <v>0</v>
      </c>
      <c r="K5193" s="509">
        <v>0</v>
      </c>
    </row>
    <row r="5194" spans="1:11" s="509" customFormat="1">
      <c r="A5194" s="508" t="s">
        <v>580</v>
      </c>
      <c r="B5194" s="509" t="s">
        <v>355</v>
      </c>
      <c r="C5194" s="509">
        <v>37</v>
      </c>
      <c r="D5194" s="509">
        <v>0</v>
      </c>
      <c r="G5194" s="509">
        <v>0</v>
      </c>
      <c r="K5194" s="509">
        <v>0</v>
      </c>
    </row>
    <row r="5195" spans="1:11" s="509" customFormat="1">
      <c r="A5195" s="508" t="s">
        <v>580</v>
      </c>
      <c r="B5195" s="509" t="s">
        <v>355</v>
      </c>
      <c r="C5195" s="509">
        <v>38</v>
      </c>
      <c r="D5195" s="509">
        <v>0</v>
      </c>
      <c r="G5195" s="509">
        <v>0</v>
      </c>
      <c r="K5195" s="509">
        <v>0</v>
      </c>
    </row>
    <row r="5196" spans="1:11" s="509" customFormat="1">
      <c r="A5196" s="508" t="s">
        <v>580</v>
      </c>
      <c r="B5196" s="509" t="s">
        <v>355</v>
      </c>
      <c r="C5196" s="509" t="s">
        <v>1030</v>
      </c>
      <c r="D5196" s="509">
        <v>0</v>
      </c>
      <c r="G5196" s="509">
        <v>0</v>
      </c>
      <c r="K5196" s="509">
        <v>0</v>
      </c>
    </row>
    <row r="5197" spans="1:11" s="509" customFormat="1">
      <c r="A5197" s="508" t="s">
        <v>580</v>
      </c>
      <c r="B5197" s="509" t="s">
        <v>355</v>
      </c>
      <c r="C5197" s="509">
        <v>39</v>
      </c>
      <c r="D5197" s="509">
        <v>1</v>
      </c>
      <c r="E5197" s="509">
        <v>1</v>
      </c>
      <c r="G5197" s="509">
        <v>0</v>
      </c>
      <c r="H5197" s="509">
        <v>0</v>
      </c>
      <c r="K5197" s="509">
        <v>1</v>
      </c>
    </row>
    <row r="5198" spans="1:11" s="509" customFormat="1">
      <c r="A5198" s="508" t="s">
        <v>580</v>
      </c>
      <c r="B5198" s="509" t="s">
        <v>355</v>
      </c>
      <c r="C5198" s="509">
        <v>40</v>
      </c>
      <c r="D5198" s="509">
        <v>0</v>
      </c>
      <c r="G5198" s="509">
        <v>0</v>
      </c>
      <c r="K5198" s="509">
        <v>0</v>
      </c>
    </row>
    <row r="5199" spans="1:11" s="509" customFormat="1">
      <c r="A5199" s="508" t="s">
        <v>580</v>
      </c>
      <c r="B5199" s="509" t="s">
        <v>355</v>
      </c>
      <c r="C5199" s="509">
        <v>41</v>
      </c>
      <c r="D5199" s="509">
        <v>0</v>
      </c>
      <c r="E5199" s="509">
        <v>0</v>
      </c>
      <c r="G5199" s="509">
        <v>1</v>
      </c>
      <c r="H5199" s="509">
        <v>0</v>
      </c>
      <c r="K5199" s="509">
        <v>1</v>
      </c>
    </row>
    <row r="5200" spans="1:11" s="509" customFormat="1">
      <c r="A5200" s="508" t="s">
        <v>580</v>
      </c>
      <c r="B5200" s="509" t="s">
        <v>355</v>
      </c>
      <c r="C5200" s="509">
        <v>42</v>
      </c>
      <c r="D5200" s="509">
        <v>0</v>
      </c>
      <c r="G5200" s="509">
        <v>0</v>
      </c>
      <c r="K5200" s="509">
        <v>0</v>
      </c>
    </row>
    <row r="5201" spans="1:11" s="509" customFormat="1">
      <c r="A5201" s="508" t="s">
        <v>580</v>
      </c>
      <c r="B5201" s="509" t="s">
        <v>355</v>
      </c>
      <c r="C5201" s="509">
        <v>43</v>
      </c>
      <c r="D5201" s="509">
        <v>0</v>
      </c>
      <c r="G5201" s="509">
        <v>0</v>
      </c>
      <c r="K5201" s="509">
        <v>0</v>
      </c>
    </row>
    <row r="5202" spans="1:11" s="509" customFormat="1">
      <c r="A5202" s="508" t="s">
        <v>580</v>
      </c>
      <c r="B5202" s="509" t="s">
        <v>355</v>
      </c>
      <c r="C5202" s="509">
        <v>44</v>
      </c>
      <c r="D5202" s="509">
        <v>0</v>
      </c>
      <c r="G5202" s="509">
        <v>0</v>
      </c>
      <c r="K5202" s="509">
        <v>0</v>
      </c>
    </row>
    <row r="5203" spans="1:11" s="509" customFormat="1">
      <c r="A5203" s="508" t="s">
        <v>580</v>
      </c>
      <c r="B5203" s="509" t="s">
        <v>355</v>
      </c>
      <c r="C5203" s="509">
        <v>45</v>
      </c>
      <c r="D5203" s="509">
        <v>0</v>
      </c>
      <c r="G5203" s="509">
        <v>0</v>
      </c>
      <c r="K5203" s="509">
        <v>0</v>
      </c>
    </row>
    <row r="5204" spans="1:11" s="509" customFormat="1">
      <c r="A5204" s="508" t="s">
        <v>580</v>
      </c>
      <c r="B5204" s="509" t="s">
        <v>355</v>
      </c>
      <c r="C5204" s="509">
        <v>46</v>
      </c>
      <c r="D5204" s="509">
        <v>2</v>
      </c>
      <c r="E5204" s="509">
        <v>2</v>
      </c>
      <c r="G5204" s="509">
        <v>7</v>
      </c>
      <c r="H5204" s="509">
        <v>1</v>
      </c>
      <c r="K5204" s="509">
        <v>9</v>
      </c>
    </row>
    <row r="5205" spans="1:11" s="509" customFormat="1">
      <c r="A5205" s="508" t="s">
        <v>580</v>
      </c>
      <c r="B5205" s="509" t="s">
        <v>355</v>
      </c>
      <c r="C5205" s="509">
        <v>47</v>
      </c>
      <c r="D5205" s="509">
        <v>0</v>
      </c>
      <c r="E5205" s="509">
        <v>0</v>
      </c>
      <c r="G5205" s="509">
        <v>4</v>
      </c>
      <c r="H5205" s="509">
        <v>1</v>
      </c>
      <c r="K5205" s="509">
        <v>4</v>
      </c>
    </row>
    <row r="5206" spans="1:11" s="509" customFormat="1">
      <c r="A5206" s="508" t="s">
        <v>580</v>
      </c>
      <c r="B5206" s="509" t="s">
        <v>355</v>
      </c>
      <c r="C5206" s="509">
        <v>48</v>
      </c>
      <c r="D5206" s="509">
        <v>0</v>
      </c>
      <c r="G5206" s="509">
        <v>0</v>
      </c>
      <c r="K5206" s="509">
        <v>0</v>
      </c>
    </row>
    <row r="5207" spans="1:11" s="509" customFormat="1">
      <c r="A5207" s="508" t="s">
        <v>580</v>
      </c>
      <c r="B5207" s="509" t="s">
        <v>355</v>
      </c>
      <c r="C5207" s="509">
        <v>49</v>
      </c>
      <c r="D5207" s="509">
        <v>0</v>
      </c>
      <c r="G5207" s="509">
        <v>0</v>
      </c>
      <c r="K5207" s="509">
        <v>0</v>
      </c>
    </row>
    <row r="5208" spans="1:11" s="509" customFormat="1">
      <c r="A5208" s="508" t="s">
        <v>580</v>
      </c>
      <c r="B5208" s="509" t="s">
        <v>355</v>
      </c>
      <c r="C5208" s="509">
        <v>50</v>
      </c>
      <c r="D5208" s="509">
        <v>0</v>
      </c>
      <c r="E5208" s="509">
        <v>0</v>
      </c>
      <c r="G5208" s="509">
        <v>1</v>
      </c>
      <c r="H5208" s="509">
        <v>1</v>
      </c>
      <c r="K5208" s="509">
        <v>1</v>
      </c>
    </row>
    <row r="5209" spans="1:11" s="509" customFormat="1">
      <c r="A5209" s="508" t="s">
        <v>580</v>
      </c>
      <c r="B5209" s="509" t="s">
        <v>355</v>
      </c>
      <c r="C5209" s="509">
        <v>51</v>
      </c>
      <c r="D5209" s="509">
        <v>1</v>
      </c>
      <c r="E5209" s="509">
        <v>1</v>
      </c>
      <c r="G5209" s="509">
        <v>0</v>
      </c>
      <c r="H5209" s="509">
        <v>0</v>
      </c>
      <c r="K5209" s="509">
        <v>1</v>
      </c>
    </row>
    <row r="5210" spans="1:11" s="509" customFormat="1">
      <c r="A5210" s="508" t="s">
        <v>580</v>
      </c>
      <c r="B5210" s="509" t="s">
        <v>355</v>
      </c>
      <c r="C5210" s="509" t="s">
        <v>1031</v>
      </c>
      <c r="D5210" s="509">
        <v>1</v>
      </c>
      <c r="E5210" s="509">
        <v>0</v>
      </c>
      <c r="G5210" s="509">
        <v>0</v>
      </c>
      <c r="H5210" s="509">
        <v>0</v>
      </c>
      <c r="K5210" s="509">
        <v>1</v>
      </c>
    </row>
    <row r="5211" spans="1:11" s="509" customFormat="1">
      <c r="A5211" s="508" t="s">
        <v>580</v>
      </c>
      <c r="B5211" s="509" t="s">
        <v>355</v>
      </c>
      <c r="C5211" s="509" t="s">
        <v>1032</v>
      </c>
      <c r="D5211" s="509">
        <v>0</v>
      </c>
      <c r="G5211" s="509">
        <v>0</v>
      </c>
      <c r="K5211" s="509">
        <v>0</v>
      </c>
    </row>
    <row r="5212" spans="1:11" s="509" customFormat="1">
      <c r="A5212" s="508" t="s">
        <v>580</v>
      </c>
      <c r="B5212" s="509" t="s">
        <v>355</v>
      </c>
      <c r="C5212" s="509">
        <v>52</v>
      </c>
      <c r="D5212" s="509">
        <v>0</v>
      </c>
      <c r="G5212" s="509">
        <v>0</v>
      </c>
      <c r="K5212" s="509">
        <v>0</v>
      </c>
    </row>
    <row r="5213" spans="1:11" s="509" customFormat="1">
      <c r="A5213" s="508" t="s">
        <v>580</v>
      </c>
      <c r="B5213" s="509" t="s">
        <v>355</v>
      </c>
      <c r="C5213" s="509">
        <v>53</v>
      </c>
      <c r="D5213" s="509">
        <v>1</v>
      </c>
      <c r="E5213" s="509">
        <v>1</v>
      </c>
      <c r="G5213" s="509">
        <v>6</v>
      </c>
      <c r="H5213" s="509">
        <v>5</v>
      </c>
      <c r="K5213" s="509">
        <v>7</v>
      </c>
    </row>
    <row r="5214" spans="1:11" s="509" customFormat="1">
      <c r="A5214" s="508" t="s">
        <v>580</v>
      </c>
      <c r="B5214" s="509" t="s">
        <v>355</v>
      </c>
      <c r="C5214" s="509">
        <v>54</v>
      </c>
      <c r="D5214" s="509">
        <v>0</v>
      </c>
      <c r="E5214" s="509">
        <v>0</v>
      </c>
      <c r="G5214" s="509">
        <v>3</v>
      </c>
      <c r="H5214" s="509">
        <v>0</v>
      </c>
      <c r="K5214" s="509">
        <v>3</v>
      </c>
    </row>
    <row r="5215" spans="1:11" s="509" customFormat="1">
      <c r="A5215" s="508" t="s">
        <v>580</v>
      </c>
      <c r="B5215" s="509" t="s">
        <v>355</v>
      </c>
      <c r="C5215" s="509">
        <v>55</v>
      </c>
      <c r="D5215" s="509">
        <v>0</v>
      </c>
      <c r="E5215" s="509">
        <v>0</v>
      </c>
      <c r="G5215" s="509">
        <v>28</v>
      </c>
      <c r="H5215" s="509">
        <v>0</v>
      </c>
      <c r="K5215" s="509">
        <v>28</v>
      </c>
    </row>
    <row r="5216" spans="1:11" s="509" customFormat="1">
      <c r="A5216" s="508" t="s">
        <v>580</v>
      </c>
      <c r="B5216" s="509" t="s">
        <v>355</v>
      </c>
      <c r="C5216" s="509">
        <v>56</v>
      </c>
      <c r="D5216" s="509">
        <v>0</v>
      </c>
      <c r="G5216" s="509">
        <v>0</v>
      </c>
      <c r="K5216" s="509">
        <v>0</v>
      </c>
    </row>
    <row r="5217" spans="1:11" s="509" customFormat="1">
      <c r="A5217" s="508" t="s">
        <v>580</v>
      </c>
      <c r="B5217" s="509" t="s">
        <v>355</v>
      </c>
      <c r="C5217" s="509">
        <v>57</v>
      </c>
      <c r="D5217" s="509">
        <v>0</v>
      </c>
      <c r="G5217" s="509">
        <v>0</v>
      </c>
      <c r="K5217" s="509">
        <v>0</v>
      </c>
    </row>
    <row r="5218" spans="1:11" s="509" customFormat="1">
      <c r="A5218" s="508" t="s">
        <v>580</v>
      </c>
      <c r="B5218" s="509" t="s">
        <v>355</v>
      </c>
      <c r="C5218" s="509">
        <v>58</v>
      </c>
      <c r="D5218" s="509">
        <v>0</v>
      </c>
      <c r="E5218" s="509">
        <v>0</v>
      </c>
      <c r="G5218" s="509">
        <v>1</v>
      </c>
      <c r="H5218" s="509">
        <v>0</v>
      </c>
      <c r="K5218" s="509">
        <v>1</v>
      </c>
    </row>
    <row r="5219" spans="1:11" s="509" customFormat="1">
      <c r="A5219" s="508" t="s">
        <v>580</v>
      </c>
      <c r="B5219" s="509" t="s">
        <v>355</v>
      </c>
      <c r="C5219" s="509">
        <v>59</v>
      </c>
      <c r="D5219" s="509">
        <v>0</v>
      </c>
      <c r="G5219" s="509">
        <v>0</v>
      </c>
      <c r="K5219" s="509">
        <v>0</v>
      </c>
    </row>
    <row r="5220" spans="1:11" s="509" customFormat="1">
      <c r="A5220" s="508" t="s">
        <v>580</v>
      </c>
      <c r="B5220" s="509" t="s">
        <v>355</v>
      </c>
      <c r="C5220" s="509">
        <v>60</v>
      </c>
      <c r="D5220" s="509">
        <v>0</v>
      </c>
      <c r="G5220" s="509">
        <v>0</v>
      </c>
      <c r="K5220" s="509">
        <v>0</v>
      </c>
    </row>
    <row r="5221" spans="1:11" s="509" customFormat="1">
      <c r="A5221" s="508" t="s">
        <v>580</v>
      </c>
      <c r="B5221" s="509" t="s">
        <v>355</v>
      </c>
      <c r="C5221" s="509">
        <v>61</v>
      </c>
      <c r="D5221" s="509">
        <v>1</v>
      </c>
      <c r="E5221" s="509">
        <v>0</v>
      </c>
      <c r="G5221" s="509">
        <v>0</v>
      </c>
      <c r="H5221" s="509">
        <v>0</v>
      </c>
      <c r="K5221" s="509">
        <v>1</v>
      </c>
    </row>
    <row r="5222" spans="1:11" s="509" customFormat="1">
      <c r="A5222" s="508" t="s">
        <v>580</v>
      </c>
      <c r="B5222" s="509" t="s">
        <v>355</v>
      </c>
      <c r="C5222" s="509">
        <v>62</v>
      </c>
      <c r="D5222" s="509">
        <v>0</v>
      </c>
      <c r="E5222" s="509">
        <v>0</v>
      </c>
      <c r="G5222" s="509">
        <v>3</v>
      </c>
      <c r="H5222" s="509">
        <v>3</v>
      </c>
      <c r="K5222" s="509">
        <v>3</v>
      </c>
    </row>
    <row r="5223" spans="1:11" s="509" customFormat="1">
      <c r="A5223" s="508" t="s">
        <v>580</v>
      </c>
      <c r="B5223" s="509" t="s">
        <v>355</v>
      </c>
      <c r="C5223" s="509">
        <v>63</v>
      </c>
      <c r="D5223" s="509">
        <v>3</v>
      </c>
      <c r="E5223" s="509">
        <v>3</v>
      </c>
      <c r="G5223" s="509">
        <v>15</v>
      </c>
      <c r="H5223" s="509">
        <v>5</v>
      </c>
      <c r="K5223" s="509">
        <v>18</v>
      </c>
    </row>
    <row r="5224" spans="1:11" s="509" customFormat="1">
      <c r="A5224" s="508" t="s">
        <v>580</v>
      </c>
      <c r="B5224" s="509" t="s">
        <v>355</v>
      </c>
      <c r="C5224" s="509" t="s">
        <v>1033</v>
      </c>
      <c r="D5224" s="509">
        <v>0</v>
      </c>
      <c r="G5224" s="509">
        <v>0</v>
      </c>
      <c r="K5224" s="509">
        <v>0</v>
      </c>
    </row>
    <row r="5225" spans="1:11" s="509" customFormat="1">
      <c r="A5225" s="508" t="s">
        <v>580</v>
      </c>
      <c r="B5225" s="509" t="s">
        <v>355</v>
      </c>
      <c r="C5225" s="509" t="s">
        <v>1034</v>
      </c>
      <c r="D5225" s="509">
        <v>0</v>
      </c>
      <c r="G5225" s="509">
        <v>0</v>
      </c>
      <c r="K5225" s="509">
        <v>0</v>
      </c>
    </row>
    <row r="5226" spans="1:11" s="509" customFormat="1">
      <c r="A5226" s="508" t="s">
        <v>580</v>
      </c>
      <c r="B5226" s="509" t="s">
        <v>355</v>
      </c>
      <c r="C5226" s="509">
        <v>64</v>
      </c>
      <c r="D5226" s="509">
        <v>0</v>
      </c>
      <c r="G5226" s="509">
        <v>0</v>
      </c>
      <c r="K5226" s="509">
        <v>0</v>
      </c>
    </row>
    <row r="5227" spans="1:11" s="509" customFormat="1">
      <c r="A5227" s="508" t="s">
        <v>580</v>
      </c>
      <c r="B5227" s="509" t="s">
        <v>355</v>
      </c>
      <c r="C5227" s="509" t="s">
        <v>1035</v>
      </c>
      <c r="D5227" s="509">
        <v>2</v>
      </c>
      <c r="E5227" s="509">
        <v>0</v>
      </c>
      <c r="G5227" s="509">
        <v>2</v>
      </c>
      <c r="H5227" s="509">
        <v>0</v>
      </c>
      <c r="K5227" s="509">
        <v>4</v>
      </c>
    </row>
    <row r="5228" spans="1:11" s="509" customFormat="1">
      <c r="A5228" s="508" t="s">
        <v>580</v>
      </c>
      <c r="B5228" s="509" t="s">
        <v>355</v>
      </c>
      <c r="C5228" s="509">
        <v>65</v>
      </c>
      <c r="D5228" s="509">
        <v>9</v>
      </c>
      <c r="E5228" s="509">
        <v>7</v>
      </c>
      <c r="G5228" s="509">
        <v>70</v>
      </c>
      <c r="H5228" s="509">
        <v>29</v>
      </c>
      <c r="K5228" s="509">
        <v>79</v>
      </c>
    </row>
    <row r="5229" spans="1:11" s="509" customFormat="1">
      <c r="A5229" s="508" t="s">
        <v>580</v>
      </c>
      <c r="B5229" s="509" t="s">
        <v>355</v>
      </c>
      <c r="C5229" s="509">
        <v>66</v>
      </c>
      <c r="D5229" s="509">
        <v>2</v>
      </c>
      <c r="E5229" s="509">
        <v>2</v>
      </c>
      <c r="G5229" s="509">
        <v>23</v>
      </c>
      <c r="H5229" s="509">
        <v>19</v>
      </c>
      <c r="K5229" s="509">
        <v>25</v>
      </c>
    </row>
    <row r="5230" spans="1:11" s="509" customFormat="1">
      <c r="A5230" s="508" t="s">
        <v>580</v>
      </c>
      <c r="B5230" s="509" t="s">
        <v>355</v>
      </c>
      <c r="C5230" s="509" t="s">
        <v>1036</v>
      </c>
      <c r="D5230" s="509">
        <v>0</v>
      </c>
      <c r="G5230" s="509">
        <v>0</v>
      </c>
      <c r="K5230" s="509">
        <v>0</v>
      </c>
    </row>
    <row r="5231" spans="1:11" s="509" customFormat="1">
      <c r="A5231" s="508" t="s">
        <v>580</v>
      </c>
      <c r="B5231" s="509" t="s">
        <v>355</v>
      </c>
      <c r="C5231" s="509" t="s">
        <v>1037</v>
      </c>
      <c r="D5231" s="509">
        <v>5</v>
      </c>
      <c r="E5231" s="509">
        <v>0</v>
      </c>
      <c r="G5231" s="509">
        <v>29</v>
      </c>
      <c r="H5231" s="509">
        <v>0</v>
      </c>
      <c r="K5231" s="509">
        <v>34</v>
      </c>
    </row>
    <row r="5232" spans="1:11" s="509" customFormat="1">
      <c r="A5232" s="508" t="s">
        <v>580</v>
      </c>
      <c r="B5232" s="509" t="s">
        <v>355</v>
      </c>
      <c r="C5232" s="509" t="s">
        <v>1038</v>
      </c>
      <c r="D5232" s="509">
        <v>0</v>
      </c>
      <c r="E5232" s="509">
        <v>0</v>
      </c>
      <c r="G5232" s="509">
        <v>1</v>
      </c>
      <c r="H5232" s="509">
        <v>0</v>
      </c>
      <c r="K5232" s="509">
        <v>1</v>
      </c>
    </row>
    <row r="5233" spans="1:11" s="509" customFormat="1">
      <c r="A5233" s="508" t="s">
        <v>580</v>
      </c>
      <c r="B5233" s="509" t="s">
        <v>355</v>
      </c>
      <c r="C5233" s="509" t="s">
        <v>1039</v>
      </c>
      <c r="D5233" s="509">
        <v>0</v>
      </c>
      <c r="E5233" s="509">
        <v>0</v>
      </c>
      <c r="G5233" s="509">
        <v>6</v>
      </c>
      <c r="H5233" s="509">
        <v>0</v>
      </c>
      <c r="K5233" s="509">
        <v>6</v>
      </c>
    </row>
    <row r="5234" spans="1:11" s="509" customFormat="1">
      <c r="A5234" s="508" t="s">
        <v>580</v>
      </c>
      <c r="B5234" s="509" t="s">
        <v>355</v>
      </c>
      <c r="C5234" s="509" t="s">
        <v>1040</v>
      </c>
      <c r="D5234" s="509">
        <v>2</v>
      </c>
      <c r="E5234" s="509">
        <v>0</v>
      </c>
      <c r="G5234" s="509">
        <v>23</v>
      </c>
      <c r="H5234" s="509">
        <v>0</v>
      </c>
      <c r="K5234" s="509">
        <v>25</v>
      </c>
    </row>
    <row r="5235" spans="1:11" s="509" customFormat="1">
      <c r="A5235" s="508" t="s">
        <v>580</v>
      </c>
      <c r="B5235" s="509" t="s">
        <v>355</v>
      </c>
      <c r="C5235" s="509" t="s">
        <v>1041</v>
      </c>
      <c r="D5235" s="509">
        <v>0</v>
      </c>
      <c r="E5235" s="509">
        <v>0</v>
      </c>
      <c r="G5235" s="509">
        <v>1</v>
      </c>
      <c r="H5235" s="509">
        <v>0</v>
      </c>
      <c r="K5235" s="509">
        <v>1</v>
      </c>
    </row>
    <row r="5236" spans="1:11" s="509" customFormat="1">
      <c r="A5236" s="508" t="s">
        <v>580</v>
      </c>
      <c r="B5236" s="509" t="s">
        <v>355</v>
      </c>
      <c r="C5236" s="509" t="s">
        <v>1042</v>
      </c>
      <c r="D5236" s="509">
        <v>0</v>
      </c>
      <c r="G5236" s="509">
        <v>0</v>
      </c>
      <c r="K5236" s="509">
        <v>0</v>
      </c>
    </row>
    <row r="5237" spans="1:11" s="509" customFormat="1">
      <c r="A5237" s="508" t="s">
        <v>580</v>
      </c>
      <c r="B5237" s="509" t="s">
        <v>355</v>
      </c>
      <c r="C5237" s="509">
        <v>67</v>
      </c>
      <c r="D5237" s="509">
        <v>1</v>
      </c>
      <c r="E5237" s="509">
        <v>1</v>
      </c>
      <c r="G5237" s="509">
        <v>255</v>
      </c>
      <c r="H5237" s="509">
        <v>30</v>
      </c>
      <c r="K5237" s="509">
        <v>256</v>
      </c>
    </row>
    <row r="5238" spans="1:11" s="509" customFormat="1">
      <c r="A5238" s="508" t="s">
        <v>580</v>
      </c>
      <c r="B5238" s="509" t="s">
        <v>355</v>
      </c>
      <c r="C5238" s="509">
        <v>68</v>
      </c>
      <c r="D5238" s="509">
        <v>0</v>
      </c>
      <c r="E5238" s="509">
        <v>0</v>
      </c>
      <c r="G5238" s="509">
        <v>23</v>
      </c>
      <c r="H5238" s="509">
        <v>17</v>
      </c>
      <c r="K5238" s="509">
        <v>23</v>
      </c>
    </row>
    <row r="5239" spans="1:11" s="509" customFormat="1">
      <c r="A5239" s="508" t="s">
        <v>580</v>
      </c>
      <c r="B5239" s="509" t="s">
        <v>355</v>
      </c>
      <c r="C5239" s="509" t="s">
        <v>1043</v>
      </c>
      <c r="D5239" s="509">
        <v>0</v>
      </c>
      <c r="E5239" s="509">
        <v>0</v>
      </c>
      <c r="G5239" s="509">
        <v>16</v>
      </c>
      <c r="H5239" s="509">
        <v>10</v>
      </c>
      <c r="K5239" s="509">
        <v>16</v>
      </c>
    </row>
    <row r="5240" spans="1:11" s="509" customFormat="1">
      <c r="A5240" s="508" t="s">
        <v>580</v>
      </c>
      <c r="B5240" s="509" t="s">
        <v>355</v>
      </c>
      <c r="C5240" s="509">
        <v>69</v>
      </c>
      <c r="D5240" s="509">
        <v>0</v>
      </c>
      <c r="E5240" s="509">
        <v>0</v>
      </c>
      <c r="G5240" s="509">
        <v>1</v>
      </c>
      <c r="H5240" s="509">
        <v>0</v>
      </c>
      <c r="K5240" s="509">
        <v>1</v>
      </c>
    </row>
    <row r="5241" spans="1:11" s="509" customFormat="1">
      <c r="A5241" s="508" t="s">
        <v>580</v>
      </c>
      <c r="B5241" s="509" t="s">
        <v>355</v>
      </c>
      <c r="C5241" s="509" t="s">
        <v>1044</v>
      </c>
      <c r="D5241" s="509">
        <v>0</v>
      </c>
      <c r="E5241" s="509">
        <v>0</v>
      </c>
      <c r="G5241" s="509">
        <v>1</v>
      </c>
      <c r="H5241" s="509">
        <v>0</v>
      </c>
      <c r="K5241" s="509">
        <v>1</v>
      </c>
    </row>
    <row r="5242" spans="1:11" s="509" customFormat="1">
      <c r="A5242" s="508" t="s">
        <v>580</v>
      </c>
      <c r="B5242" s="509" t="s">
        <v>355</v>
      </c>
      <c r="C5242" s="509" t="s">
        <v>1045</v>
      </c>
      <c r="D5242" s="509">
        <v>0</v>
      </c>
      <c r="G5242" s="509">
        <v>0</v>
      </c>
      <c r="K5242" s="509">
        <v>0</v>
      </c>
    </row>
    <row r="5243" spans="1:11" s="509" customFormat="1">
      <c r="A5243" s="508" t="s">
        <v>580</v>
      </c>
      <c r="B5243" s="509" t="s">
        <v>355</v>
      </c>
      <c r="C5243" s="509">
        <v>70</v>
      </c>
      <c r="D5243" s="509">
        <v>0</v>
      </c>
      <c r="G5243" s="509">
        <v>0</v>
      </c>
      <c r="K5243" s="509">
        <v>0</v>
      </c>
    </row>
    <row r="5244" spans="1:11" s="509" customFormat="1">
      <c r="A5244" s="508" t="s">
        <v>580</v>
      </c>
      <c r="B5244" s="509" t="s">
        <v>355</v>
      </c>
      <c r="C5244" s="509" t="s">
        <v>1046</v>
      </c>
      <c r="D5244" s="509">
        <v>0</v>
      </c>
      <c r="E5244" s="509">
        <v>0</v>
      </c>
      <c r="G5244" s="509">
        <v>19</v>
      </c>
      <c r="H5244" s="509">
        <v>0</v>
      </c>
      <c r="K5244" s="509">
        <v>19</v>
      </c>
    </row>
    <row r="5245" spans="1:11" s="509" customFormat="1">
      <c r="A5245" s="508" t="s">
        <v>580</v>
      </c>
      <c r="B5245" s="509" t="s">
        <v>355</v>
      </c>
      <c r="C5245" s="509">
        <v>71</v>
      </c>
      <c r="D5245" s="509">
        <v>1</v>
      </c>
      <c r="E5245" s="509">
        <v>0</v>
      </c>
      <c r="G5245" s="509">
        <v>313</v>
      </c>
      <c r="H5245" s="509">
        <v>1</v>
      </c>
      <c r="K5245" s="509">
        <v>314</v>
      </c>
    </row>
    <row r="5246" spans="1:11" s="509" customFormat="1">
      <c r="A5246" s="508" t="s">
        <v>580</v>
      </c>
      <c r="B5246" s="509" t="s">
        <v>355</v>
      </c>
      <c r="C5246" s="509" t="s">
        <v>1047</v>
      </c>
      <c r="D5246" s="509">
        <v>7</v>
      </c>
      <c r="E5246" s="509">
        <v>7</v>
      </c>
      <c r="G5246" s="509">
        <v>149</v>
      </c>
      <c r="H5246" s="509">
        <v>109</v>
      </c>
      <c r="K5246" s="509">
        <v>156</v>
      </c>
    </row>
    <row r="5247" spans="1:11" s="509" customFormat="1">
      <c r="A5247" s="508" t="s">
        <v>580</v>
      </c>
      <c r="B5247" s="509" t="s">
        <v>355</v>
      </c>
      <c r="C5247" s="509" t="s">
        <v>1048</v>
      </c>
      <c r="D5247" s="509">
        <v>0</v>
      </c>
      <c r="E5247" s="509">
        <v>0</v>
      </c>
      <c r="G5247" s="509">
        <v>6</v>
      </c>
      <c r="H5247" s="509">
        <v>5</v>
      </c>
      <c r="K5247" s="509">
        <v>6</v>
      </c>
    </row>
    <row r="5248" spans="1:11" s="509" customFormat="1">
      <c r="A5248" s="508" t="s">
        <v>580</v>
      </c>
      <c r="B5248" s="509" t="s">
        <v>355</v>
      </c>
      <c r="C5248" s="509" t="s">
        <v>1049</v>
      </c>
      <c r="D5248" s="509">
        <v>1</v>
      </c>
      <c r="E5248" s="509">
        <v>0</v>
      </c>
      <c r="G5248" s="509">
        <v>6</v>
      </c>
      <c r="H5248" s="509">
        <v>3</v>
      </c>
      <c r="K5248" s="509">
        <v>7</v>
      </c>
    </row>
    <row r="5249" spans="1:11" s="509" customFormat="1">
      <c r="A5249" s="508" t="s">
        <v>580</v>
      </c>
      <c r="B5249" s="509" t="s">
        <v>355</v>
      </c>
      <c r="C5249" s="509" t="s">
        <v>1050</v>
      </c>
      <c r="D5249" s="509">
        <v>0</v>
      </c>
      <c r="E5249" s="509">
        <v>0</v>
      </c>
      <c r="G5249" s="509">
        <v>5</v>
      </c>
      <c r="H5249" s="509">
        <v>5</v>
      </c>
      <c r="K5249" s="509">
        <v>5</v>
      </c>
    </row>
    <row r="5250" spans="1:11" s="509" customFormat="1">
      <c r="A5250" s="508" t="s">
        <v>580</v>
      </c>
      <c r="B5250" s="509" t="s">
        <v>355</v>
      </c>
      <c r="C5250" s="509" t="s">
        <v>1051</v>
      </c>
      <c r="D5250" s="509">
        <v>0</v>
      </c>
      <c r="G5250" s="509">
        <v>0</v>
      </c>
      <c r="K5250" s="509">
        <v>0</v>
      </c>
    </row>
    <row r="5251" spans="1:11" s="509" customFormat="1">
      <c r="A5251" s="508" t="s">
        <v>580</v>
      </c>
      <c r="B5251" s="509" t="s">
        <v>355</v>
      </c>
      <c r="C5251" s="509">
        <v>72</v>
      </c>
      <c r="D5251" s="509">
        <v>7</v>
      </c>
      <c r="E5251" s="509">
        <v>0</v>
      </c>
      <c r="G5251" s="509">
        <v>6</v>
      </c>
      <c r="H5251" s="509">
        <v>0</v>
      </c>
      <c r="K5251" s="509">
        <v>13</v>
      </c>
    </row>
    <row r="5252" spans="1:11" s="509" customFormat="1">
      <c r="A5252" s="508" t="s">
        <v>580</v>
      </c>
      <c r="B5252" s="509" t="s">
        <v>355</v>
      </c>
      <c r="C5252" s="509">
        <v>73</v>
      </c>
      <c r="D5252" s="509">
        <v>11</v>
      </c>
      <c r="E5252" s="509">
        <v>0</v>
      </c>
      <c r="G5252" s="509">
        <v>0</v>
      </c>
      <c r="H5252" s="509">
        <v>0</v>
      </c>
      <c r="K5252" s="509">
        <v>11</v>
      </c>
    </row>
    <row r="5253" spans="1:11" s="509" customFormat="1">
      <c r="A5253" s="508" t="s">
        <v>580</v>
      </c>
      <c r="B5253" s="509" t="s">
        <v>355</v>
      </c>
      <c r="C5253" s="509">
        <v>74</v>
      </c>
      <c r="D5253" s="509">
        <v>1</v>
      </c>
      <c r="E5253" s="509">
        <v>0</v>
      </c>
      <c r="G5253" s="509">
        <v>8</v>
      </c>
      <c r="H5253" s="509">
        <v>2</v>
      </c>
      <c r="K5253" s="509">
        <v>9</v>
      </c>
    </row>
    <row r="5254" spans="1:11" s="509" customFormat="1">
      <c r="A5254" s="508" t="s">
        <v>580</v>
      </c>
      <c r="B5254" s="509" t="s">
        <v>355</v>
      </c>
      <c r="C5254" s="509" t="s">
        <v>4570</v>
      </c>
      <c r="D5254" s="509">
        <v>10</v>
      </c>
      <c r="E5254" s="509">
        <v>1</v>
      </c>
      <c r="G5254" s="509">
        <v>25</v>
      </c>
      <c r="H5254" s="509">
        <v>0</v>
      </c>
      <c r="K5254" s="509">
        <v>35</v>
      </c>
    </row>
    <row r="5255" spans="1:11" s="509" customFormat="1">
      <c r="A5255" s="508" t="s">
        <v>580</v>
      </c>
      <c r="B5255" s="509" t="s">
        <v>355</v>
      </c>
      <c r="C5255" s="509" t="s">
        <v>4571</v>
      </c>
      <c r="D5255" s="509">
        <v>79</v>
      </c>
      <c r="E5255" s="509">
        <v>32</v>
      </c>
      <c r="F5255" s="509">
        <v>0</v>
      </c>
      <c r="G5255" s="509">
        <v>1194</v>
      </c>
      <c r="H5255" s="509">
        <v>255</v>
      </c>
      <c r="I5255" s="509">
        <v>0</v>
      </c>
      <c r="J5255" s="509">
        <v>113</v>
      </c>
      <c r="K5255" s="509">
        <v>1273</v>
      </c>
    </row>
    <row r="5256" spans="1:11" s="509" customFormat="1">
      <c r="A5256" s="508" t="s">
        <v>581</v>
      </c>
      <c r="B5256" s="509" t="s">
        <v>356</v>
      </c>
      <c r="C5256" s="509">
        <v>1</v>
      </c>
      <c r="D5256" s="509">
        <v>0</v>
      </c>
      <c r="E5256" s="509">
        <v>0</v>
      </c>
      <c r="G5256" s="509">
        <v>0</v>
      </c>
      <c r="H5256" s="509">
        <v>0</v>
      </c>
      <c r="K5256" s="509">
        <v>0</v>
      </c>
    </row>
    <row r="5257" spans="1:11" s="509" customFormat="1">
      <c r="A5257" s="508" t="s">
        <v>581</v>
      </c>
      <c r="B5257" s="509" t="s">
        <v>356</v>
      </c>
      <c r="C5257" s="509" t="s">
        <v>1023</v>
      </c>
      <c r="D5257" s="509">
        <v>0</v>
      </c>
      <c r="E5257" s="509">
        <v>0</v>
      </c>
      <c r="G5257" s="509">
        <v>4</v>
      </c>
      <c r="H5257" s="509">
        <v>1</v>
      </c>
      <c r="K5257" s="509">
        <v>4</v>
      </c>
    </row>
    <row r="5258" spans="1:11" s="509" customFormat="1">
      <c r="A5258" s="508" t="s">
        <v>581</v>
      </c>
      <c r="B5258" s="509" t="s">
        <v>356</v>
      </c>
      <c r="C5258" s="509">
        <v>2</v>
      </c>
      <c r="D5258" s="509">
        <v>0</v>
      </c>
      <c r="E5258" s="509">
        <v>0</v>
      </c>
      <c r="G5258" s="509">
        <v>4</v>
      </c>
      <c r="H5258" s="509">
        <v>0</v>
      </c>
      <c r="K5258" s="509">
        <v>4</v>
      </c>
    </row>
    <row r="5259" spans="1:11" s="509" customFormat="1">
      <c r="A5259" s="508" t="s">
        <v>581</v>
      </c>
      <c r="B5259" s="509" t="s">
        <v>356</v>
      </c>
      <c r="C5259" s="509">
        <v>3</v>
      </c>
      <c r="D5259" s="509">
        <v>1</v>
      </c>
      <c r="E5259" s="509">
        <v>0</v>
      </c>
      <c r="G5259" s="509">
        <v>0</v>
      </c>
      <c r="H5259" s="509">
        <v>0</v>
      </c>
      <c r="K5259" s="509">
        <v>1</v>
      </c>
    </row>
    <row r="5260" spans="1:11" s="509" customFormat="1">
      <c r="A5260" s="508" t="s">
        <v>581</v>
      </c>
      <c r="B5260" s="509" t="s">
        <v>356</v>
      </c>
      <c r="C5260" s="509">
        <v>4</v>
      </c>
      <c r="D5260" s="509">
        <v>0</v>
      </c>
      <c r="E5260" s="509">
        <v>0</v>
      </c>
      <c r="G5260" s="509">
        <v>0</v>
      </c>
      <c r="H5260" s="509">
        <v>0</v>
      </c>
      <c r="K5260" s="509">
        <v>0</v>
      </c>
    </row>
    <row r="5261" spans="1:11" s="509" customFormat="1">
      <c r="A5261" s="508" t="s">
        <v>581</v>
      </c>
      <c r="B5261" s="509" t="s">
        <v>356</v>
      </c>
      <c r="C5261" s="509">
        <v>5</v>
      </c>
      <c r="D5261" s="509">
        <v>1</v>
      </c>
      <c r="E5261" s="509">
        <v>1</v>
      </c>
      <c r="G5261" s="509">
        <v>2</v>
      </c>
      <c r="H5261" s="509">
        <v>0</v>
      </c>
      <c r="K5261" s="509">
        <v>3</v>
      </c>
    </row>
    <row r="5262" spans="1:11" s="509" customFormat="1">
      <c r="A5262" s="508" t="s">
        <v>581</v>
      </c>
      <c r="B5262" s="509" t="s">
        <v>356</v>
      </c>
      <c r="C5262" s="509">
        <v>6</v>
      </c>
      <c r="D5262" s="509">
        <v>0</v>
      </c>
      <c r="E5262" s="509">
        <v>0</v>
      </c>
      <c r="G5262" s="509">
        <v>0</v>
      </c>
      <c r="H5262" s="509">
        <v>0</v>
      </c>
      <c r="K5262" s="509">
        <v>0</v>
      </c>
    </row>
    <row r="5263" spans="1:11" s="509" customFormat="1">
      <c r="A5263" s="508" t="s">
        <v>581</v>
      </c>
      <c r="B5263" s="509" t="s">
        <v>356</v>
      </c>
      <c r="C5263" s="509">
        <v>7</v>
      </c>
      <c r="D5263" s="509">
        <v>0</v>
      </c>
      <c r="E5263" s="509">
        <v>0</v>
      </c>
      <c r="G5263" s="509">
        <v>0</v>
      </c>
      <c r="H5263" s="509">
        <v>0</v>
      </c>
      <c r="K5263" s="509">
        <v>0</v>
      </c>
    </row>
    <row r="5264" spans="1:11" s="509" customFormat="1">
      <c r="A5264" s="508" t="s">
        <v>581</v>
      </c>
      <c r="B5264" s="509" t="s">
        <v>356</v>
      </c>
      <c r="C5264" s="509">
        <v>8</v>
      </c>
      <c r="D5264" s="509">
        <v>0</v>
      </c>
      <c r="E5264" s="509">
        <v>0</v>
      </c>
      <c r="G5264" s="509">
        <v>0</v>
      </c>
      <c r="H5264" s="509">
        <v>0</v>
      </c>
      <c r="K5264" s="509">
        <v>0</v>
      </c>
    </row>
    <row r="5265" spans="1:11" s="509" customFormat="1">
      <c r="A5265" s="508" t="s">
        <v>581</v>
      </c>
      <c r="B5265" s="509" t="s">
        <v>356</v>
      </c>
      <c r="C5265" s="509">
        <v>9</v>
      </c>
      <c r="D5265" s="509">
        <v>0</v>
      </c>
      <c r="E5265" s="509">
        <v>0</v>
      </c>
      <c r="G5265" s="509">
        <v>1</v>
      </c>
      <c r="H5265" s="509">
        <v>0</v>
      </c>
      <c r="K5265" s="509">
        <v>1</v>
      </c>
    </row>
    <row r="5266" spans="1:11" s="509" customFormat="1">
      <c r="A5266" s="508" t="s">
        <v>581</v>
      </c>
      <c r="B5266" s="509" t="s">
        <v>356</v>
      </c>
      <c r="C5266" s="509">
        <v>10</v>
      </c>
      <c r="D5266" s="509">
        <v>0</v>
      </c>
      <c r="E5266" s="509">
        <v>0</v>
      </c>
      <c r="G5266" s="509">
        <v>2</v>
      </c>
      <c r="H5266" s="509">
        <v>0</v>
      </c>
      <c r="K5266" s="509">
        <v>2</v>
      </c>
    </row>
    <row r="5267" spans="1:11" s="509" customFormat="1">
      <c r="A5267" s="508" t="s">
        <v>581</v>
      </c>
      <c r="B5267" s="509" t="s">
        <v>356</v>
      </c>
      <c r="C5267" s="509">
        <v>11</v>
      </c>
      <c r="D5267" s="509">
        <v>0</v>
      </c>
      <c r="E5267" s="509">
        <v>0</v>
      </c>
      <c r="G5267" s="509">
        <v>0</v>
      </c>
      <c r="H5267" s="509">
        <v>0</v>
      </c>
      <c r="K5267" s="509">
        <v>0</v>
      </c>
    </row>
    <row r="5268" spans="1:11" s="509" customFormat="1">
      <c r="A5268" s="508" t="s">
        <v>581</v>
      </c>
      <c r="B5268" s="509" t="s">
        <v>356</v>
      </c>
      <c r="C5268" s="509">
        <v>12</v>
      </c>
      <c r="D5268" s="509">
        <v>0</v>
      </c>
      <c r="E5268" s="509">
        <v>0</v>
      </c>
      <c r="G5268" s="509">
        <v>0</v>
      </c>
      <c r="H5268" s="509">
        <v>0</v>
      </c>
      <c r="K5268" s="509">
        <v>0</v>
      </c>
    </row>
    <row r="5269" spans="1:11" s="509" customFormat="1">
      <c r="A5269" s="508" t="s">
        <v>581</v>
      </c>
      <c r="B5269" s="509" t="s">
        <v>356</v>
      </c>
      <c r="C5269" s="509">
        <v>13</v>
      </c>
      <c r="D5269" s="509">
        <v>0</v>
      </c>
      <c r="E5269" s="509">
        <v>0</v>
      </c>
      <c r="G5269" s="509">
        <v>0</v>
      </c>
      <c r="H5269" s="509">
        <v>0</v>
      </c>
      <c r="K5269" s="509">
        <v>0</v>
      </c>
    </row>
    <row r="5270" spans="1:11" s="509" customFormat="1">
      <c r="A5270" s="508" t="s">
        <v>581</v>
      </c>
      <c r="B5270" s="509" t="s">
        <v>356</v>
      </c>
      <c r="C5270" s="509">
        <v>14</v>
      </c>
      <c r="D5270" s="509">
        <v>0</v>
      </c>
      <c r="E5270" s="509">
        <v>0</v>
      </c>
      <c r="G5270" s="509">
        <v>0</v>
      </c>
      <c r="H5270" s="509">
        <v>0</v>
      </c>
      <c r="K5270" s="509">
        <v>0</v>
      </c>
    </row>
    <row r="5271" spans="1:11" s="509" customFormat="1">
      <c r="A5271" s="508" t="s">
        <v>581</v>
      </c>
      <c r="B5271" s="509" t="s">
        <v>356</v>
      </c>
      <c r="C5271" s="509">
        <v>15</v>
      </c>
      <c r="D5271" s="509">
        <v>0</v>
      </c>
      <c r="E5271" s="509">
        <v>0</v>
      </c>
      <c r="G5271" s="509">
        <v>0</v>
      </c>
      <c r="H5271" s="509">
        <v>0</v>
      </c>
      <c r="K5271" s="509">
        <v>0</v>
      </c>
    </row>
    <row r="5272" spans="1:11" s="509" customFormat="1">
      <c r="A5272" s="508" t="s">
        <v>581</v>
      </c>
      <c r="B5272" s="509" t="s">
        <v>356</v>
      </c>
      <c r="C5272" s="509">
        <v>16</v>
      </c>
      <c r="D5272" s="509">
        <v>0</v>
      </c>
      <c r="E5272" s="509">
        <v>0</v>
      </c>
      <c r="G5272" s="509">
        <v>1</v>
      </c>
      <c r="H5272" s="509">
        <v>0</v>
      </c>
      <c r="K5272" s="509">
        <v>1</v>
      </c>
    </row>
    <row r="5273" spans="1:11" s="509" customFormat="1">
      <c r="A5273" s="508" t="s">
        <v>581</v>
      </c>
      <c r="B5273" s="509" t="s">
        <v>356</v>
      </c>
      <c r="C5273" s="509">
        <v>17</v>
      </c>
      <c r="D5273" s="509">
        <v>0</v>
      </c>
      <c r="E5273" s="509">
        <v>0</v>
      </c>
      <c r="G5273" s="509">
        <v>20</v>
      </c>
      <c r="H5273" s="509">
        <v>0</v>
      </c>
      <c r="K5273" s="509">
        <v>20</v>
      </c>
    </row>
    <row r="5274" spans="1:11" s="509" customFormat="1">
      <c r="A5274" s="508" t="s">
        <v>581</v>
      </c>
      <c r="B5274" s="509" t="s">
        <v>356</v>
      </c>
      <c r="C5274" s="509">
        <v>18</v>
      </c>
      <c r="D5274" s="509">
        <v>0</v>
      </c>
      <c r="E5274" s="509">
        <v>0</v>
      </c>
      <c r="G5274" s="509">
        <v>0</v>
      </c>
      <c r="H5274" s="509">
        <v>0</v>
      </c>
      <c r="K5274" s="509">
        <v>0</v>
      </c>
    </row>
    <row r="5275" spans="1:11" s="509" customFormat="1">
      <c r="A5275" s="508" t="s">
        <v>581</v>
      </c>
      <c r="B5275" s="509" t="s">
        <v>356</v>
      </c>
      <c r="C5275" s="509" t="s">
        <v>1024</v>
      </c>
      <c r="D5275" s="509">
        <v>0</v>
      </c>
      <c r="E5275" s="509">
        <v>0</v>
      </c>
      <c r="G5275" s="509">
        <v>1</v>
      </c>
      <c r="H5275" s="509">
        <v>0</v>
      </c>
      <c r="K5275" s="509">
        <v>1</v>
      </c>
    </row>
    <row r="5276" spans="1:11" s="509" customFormat="1">
      <c r="A5276" s="508" t="s">
        <v>581</v>
      </c>
      <c r="B5276" s="509" t="s">
        <v>356</v>
      </c>
      <c r="C5276" s="509" t="s">
        <v>1025</v>
      </c>
      <c r="D5276" s="509">
        <v>0</v>
      </c>
      <c r="E5276" s="509">
        <v>0</v>
      </c>
      <c r="G5276" s="509">
        <v>0</v>
      </c>
      <c r="H5276" s="509">
        <v>0</v>
      </c>
      <c r="K5276" s="509">
        <v>0</v>
      </c>
    </row>
    <row r="5277" spans="1:11" s="509" customFormat="1">
      <c r="A5277" s="508" t="s">
        <v>581</v>
      </c>
      <c r="B5277" s="509" t="s">
        <v>356</v>
      </c>
      <c r="C5277" s="509">
        <v>19</v>
      </c>
      <c r="D5277" s="509">
        <v>0</v>
      </c>
      <c r="E5277" s="509">
        <v>0</v>
      </c>
      <c r="G5277" s="509">
        <v>3</v>
      </c>
      <c r="H5277" s="509">
        <v>0</v>
      </c>
      <c r="K5277" s="509">
        <v>3</v>
      </c>
    </row>
    <row r="5278" spans="1:11" s="509" customFormat="1">
      <c r="A5278" s="508" t="s">
        <v>581</v>
      </c>
      <c r="B5278" s="509" t="s">
        <v>356</v>
      </c>
      <c r="C5278" s="509">
        <v>20</v>
      </c>
      <c r="D5278" s="509">
        <v>0</v>
      </c>
      <c r="E5278" s="509">
        <v>0</v>
      </c>
      <c r="G5278" s="509">
        <v>0</v>
      </c>
      <c r="H5278" s="509">
        <v>0</v>
      </c>
      <c r="K5278" s="509">
        <v>0</v>
      </c>
    </row>
    <row r="5279" spans="1:11" s="509" customFormat="1">
      <c r="A5279" s="508" t="s">
        <v>581</v>
      </c>
      <c r="B5279" s="509" t="s">
        <v>356</v>
      </c>
      <c r="C5279" s="509">
        <v>21</v>
      </c>
      <c r="D5279" s="509">
        <v>0</v>
      </c>
      <c r="E5279" s="509">
        <v>0</v>
      </c>
      <c r="G5279" s="509">
        <v>0</v>
      </c>
      <c r="H5279" s="509">
        <v>0</v>
      </c>
      <c r="K5279" s="509">
        <v>0</v>
      </c>
    </row>
    <row r="5280" spans="1:11" s="509" customFormat="1">
      <c r="A5280" s="508" t="s">
        <v>581</v>
      </c>
      <c r="B5280" s="509" t="s">
        <v>356</v>
      </c>
      <c r="C5280" s="509" t="s">
        <v>1026</v>
      </c>
      <c r="D5280" s="509">
        <v>0</v>
      </c>
      <c r="E5280" s="509">
        <v>0</v>
      </c>
      <c r="G5280" s="509">
        <v>0</v>
      </c>
      <c r="H5280" s="509">
        <v>0</v>
      </c>
      <c r="K5280" s="509">
        <v>0</v>
      </c>
    </row>
    <row r="5281" spans="1:11" s="509" customFormat="1">
      <c r="A5281" s="508" t="s">
        <v>581</v>
      </c>
      <c r="B5281" s="509" t="s">
        <v>356</v>
      </c>
      <c r="C5281" s="509" t="s">
        <v>1027</v>
      </c>
      <c r="D5281" s="509">
        <v>0</v>
      </c>
      <c r="E5281" s="509">
        <v>0</v>
      </c>
      <c r="G5281" s="509">
        <v>0</v>
      </c>
      <c r="H5281" s="509">
        <v>0</v>
      </c>
      <c r="K5281" s="509">
        <v>0</v>
      </c>
    </row>
    <row r="5282" spans="1:11" s="509" customFormat="1">
      <c r="A5282" s="508" t="s">
        <v>581</v>
      </c>
      <c r="B5282" s="509" t="s">
        <v>356</v>
      </c>
      <c r="C5282" s="509" t="s">
        <v>1028</v>
      </c>
      <c r="D5282" s="509">
        <v>0</v>
      </c>
      <c r="E5282" s="509">
        <v>0</v>
      </c>
      <c r="G5282" s="509">
        <v>0</v>
      </c>
      <c r="H5282" s="509">
        <v>0</v>
      </c>
      <c r="K5282" s="509">
        <v>0</v>
      </c>
    </row>
    <row r="5283" spans="1:11" s="509" customFormat="1">
      <c r="A5283" s="508" t="s">
        <v>581</v>
      </c>
      <c r="B5283" s="509" t="s">
        <v>356</v>
      </c>
      <c r="C5283" s="509">
        <v>22</v>
      </c>
      <c r="D5283" s="509">
        <v>0</v>
      </c>
      <c r="E5283" s="509">
        <v>0</v>
      </c>
      <c r="G5283" s="509">
        <v>0</v>
      </c>
      <c r="H5283" s="509">
        <v>0</v>
      </c>
      <c r="K5283" s="509">
        <v>0</v>
      </c>
    </row>
    <row r="5284" spans="1:11" s="509" customFormat="1">
      <c r="A5284" s="508" t="s">
        <v>581</v>
      </c>
      <c r="B5284" s="509" t="s">
        <v>356</v>
      </c>
      <c r="C5284" s="509">
        <v>23</v>
      </c>
      <c r="D5284" s="509">
        <v>1</v>
      </c>
      <c r="E5284" s="509">
        <v>0</v>
      </c>
      <c r="G5284" s="509">
        <v>0</v>
      </c>
      <c r="H5284" s="509">
        <v>0</v>
      </c>
      <c r="K5284" s="509">
        <v>1</v>
      </c>
    </row>
    <row r="5285" spans="1:11" s="509" customFormat="1">
      <c r="A5285" s="508" t="s">
        <v>581</v>
      </c>
      <c r="B5285" s="509" t="s">
        <v>356</v>
      </c>
      <c r="C5285" s="509" t="s">
        <v>1029</v>
      </c>
      <c r="D5285" s="509">
        <v>0</v>
      </c>
      <c r="E5285" s="509">
        <v>0</v>
      </c>
      <c r="G5285" s="509">
        <v>3</v>
      </c>
      <c r="H5285" s="509">
        <v>1</v>
      </c>
      <c r="K5285" s="509">
        <v>3</v>
      </c>
    </row>
    <row r="5286" spans="1:11" s="509" customFormat="1">
      <c r="A5286" s="508" t="s">
        <v>581</v>
      </c>
      <c r="B5286" s="509" t="s">
        <v>356</v>
      </c>
      <c r="C5286" s="509">
        <v>24</v>
      </c>
      <c r="D5286" s="509">
        <v>0</v>
      </c>
      <c r="E5286" s="509">
        <v>0</v>
      </c>
      <c r="G5286" s="509">
        <v>0</v>
      </c>
      <c r="H5286" s="509">
        <v>0</v>
      </c>
      <c r="K5286" s="509">
        <v>0</v>
      </c>
    </row>
    <row r="5287" spans="1:11" s="509" customFormat="1">
      <c r="A5287" s="508" t="s">
        <v>581</v>
      </c>
      <c r="B5287" s="509" t="s">
        <v>356</v>
      </c>
      <c r="C5287" s="509">
        <v>25</v>
      </c>
      <c r="D5287" s="509">
        <v>0</v>
      </c>
      <c r="E5287" s="509">
        <v>0</v>
      </c>
      <c r="G5287" s="509">
        <v>0</v>
      </c>
      <c r="H5287" s="509">
        <v>0</v>
      </c>
    </row>
    <row r="5288" spans="1:11" s="509" customFormat="1">
      <c r="A5288" s="508" t="s">
        <v>581</v>
      </c>
      <c r="B5288" s="509" t="s">
        <v>356</v>
      </c>
      <c r="C5288" s="509">
        <v>26</v>
      </c>
      <c r="D5288" s="509">
        <v>0</v>
      </c>
      <c r="E5288" s="509">
        <v>0</v>
      </c>
      <c r="G5288" s="509">
        <v>0</v>
      </c>
      <c r="H5288" s="509">
        <v>0</v>
      </c>
      <c r="K5288" s="509">
        <v>0</v>
      </c>
    </row>
    <row r="5289" spans="1:11" s="509" customFormat="1">
      <c r="A5289" s="508" t="s">
        <v>581</v>
      </c>
      <c r="B5289" s="509" t="s">
        <v>356</v>
      </c>
      <c r="C5289" s="509">
        <v>27</v>
      </c>
      <c r="D5289" s="509">
        <v>1</v>
      </c>
      <c r="E5289" s="509">
        <v>0</v>
      </c>
      <c r="G5289" s="509">
        <v>1</v>
      </c>
      <c r="H5289" s="509">
        <v>1</v>
      </c>
      <c r="K5289" s="509">
        <v>2</v>
      </c>
    </row>
    <row r="5290" spans="1:11" s="509" customFormat="1">
      <c r="A5290" s="508" t="s">
        <v>581</v>
      </c>
      <c r="B5290" s="509" t="s">
        <v>356</v>
      </c>
      <c r="C5290" s="509">
        <v>28</v>
      </c>
      <c r="D5290" s="509">
        <v>0</v>
      </c>
      <c r="E5290" s="509">
        <v>0</v>
      </c>
      <c r="G5290" s="509">
        <v>0</v>
      </c>
      <c r="H5290" s="509">
        <v>0</v>
      </c>
      <c r="K5290" s="509">
        <v>0</v>
      </c>
    </row>
    <row r="5291" spans="1:11" s="509" customFormat="1">
      <c r="A5291" s="508" t="s">
        <v>581</v>
      </c>
      <c r="B5291" s="509" t="s">
        <v>356</v>
      </c>
      <c r="C5291" s="509">
        <v>29</v>
      </c>
      <c r="D5291" s="509">
        <v>0</v>
      </c>
      <c r="E5291" s="509">
        <v>0</v>
      </c>
      <c r="G5291" s="509">
        <v>0</v>
      </c>
      <c r="H5291" s="509">
        <v>0</v>
      </c>
      <c r="K5291" s="509">
        <v>0</v>
      </c>
    </row>
    <row r="5292" spans="1:11" s="509" customFormat="1">
      <c r="A5292" s="508" t="s">
        <v>581</v>
      </c>
      <c r="B5292" s="509" t="s">
        <v>356</v>
      </c>
      <c r="C5292" s="509">
        <v>30</v>
      </c>
      <c r="D5292" s="509">
        <v>0</v>
      </c>
      <c r="E5292" s="509">
        <v>0</v>
      </c>
      <c r="G5292" s="509">
        <v>0</v>
      </c>
      <c r="H5292" s="509">
        <v>0</v>
      </c>
      <c r="K5292" s="509">
        <v>0</v>
      </c>
    </row>
    <row r="5293" spans="1:11" s="509" customFormat="1">
      <c r="A5293" s="508" t="s">
        <v>581</v>
      </c>
      <c r="B5293" s="509" t="s">
        <v>356</v>
      </c>
      <c r="C5293" s="509">
        <v>31</v>
      </c>
      <c r="D5293" s="509">
        <v>1</v>
      </c>
      <c r="E5293" s="509">
        <v>1</v>
      </c>
      <c r="G5293" s="509">
        <v>0</v>
      </c>
      <c r="H5293" s="509">
        <v>0</v>
      </c>
      <c r="K5293" s="509">
        <v>1</v>
      </c>
    </row>
    <row r="5294" spans="1:11" s="509" customFormat="1">
      <c r="A5294" s="508" t="s">
        <v>581</v>
      </c>
      <c r="B5294" s="509" t="s">
        <v>356</v>
      </c>
      <c r="C5294" s="509">
        <v>32</v>
      </c>
      <c r="D5294" s="509">
        <v>0</v>
      </c>
      <c r="E5294" s="509">
        <v>0</v>
      </c>
      <c r="G5294" s="509">
        <v>0</v>
      </c>
      <c r="H5294" s="509">
        <v>0</v>
      </c>
      <c r="K5294" s="509">
        <v>0</v>
      </c>
    </row>
    <row r="5295" spans="1:11" s="509" customFormat="1">
      <c r="A5295" s="508" t="s">
        <v>581</v>
      </c>
      <c r="B5295" s="509" t="s">
        <v>356</v>
      </c>
      <c r="C5295" s="509">
        <v>33</v>
      </c>
      <c r="D5295" s="509">
        <v>8</v>
      </c>
      <c r="E5295" s="509">
        <v>3</v>
      </c>
      <c r="G5295" s="509">
        <v>2</v>
      </c>
      <c r="H5295" s="509">
        <v>1</v>
      </c>
      <c r="K5295" s="509">
        <v>10</v>
      </c>
    </row>
    <row r="5296" spans="1:11" s="509" customFormat="1">
      <c r="A5296" s="508" t="s">
        <v>581</v>
      </c>
      <c r="B5296" s="509" t="s">
        <v>356</v>
      </c>
      <c r="C5296" s="509">
        <v>34</v>
      </c>
      <c r="D5296" s="509">
        <v>2</v>
      </c>
      <c r="E5296" s="509">
        <v>2</v>
      </c>
      <c r="G5296" s="509">
        <v>0</v>
      </c>
      <c r="H5296" s="509">
        <v>0</v>
      </c>
      <c r="K5296" s="509">
        <v>2</v>
      </c>
    </row>
    <row r="5297" spans="1:11" s="509" customFormat="1">
      <c r="A5297" s="508" t="s">
        <v>581</v>
      </c>
      <c r="B5297" s="509" t="s">
        <v>356</v>
      </c>
      <c r="C5297" s="509">
        <v>35</v>
      </c>
      <c r="D5297" s="509">
        <v>0</v>
      </c>
      <c r="E5297" s="509">
        <v>0</v>
      </c>
      <c r="G5297" s="509">
        <v>0</v>
      </c>
      <c r="H5297" s="509">
        <v>0</v>
      </c>
      <c r="K5297" s="509">
        <v>0</v>
      </c>
    </row>
    <row r="5298" spans="1:11" s="509" customFormat="1">
      <c r="A5298" s="508" t="s">
        <v>581</v>
      </c>
      <c r="B5298" s="509" t="s">
        <v>356</v>
      </c>
      <c r="C5298" s="509">
        <v>36</v>
      </c>
      <c r="D5298" s="509">
        <v>1</v>
      </c>
      <c r="E5298" s="509">
        <v>1</v>
      </c>
      <c r="G5298" s="509">
        <v>0</v>
      </c>
      <c r="H5298" s="509">
        <v>0</v>
      </c>
      <c r="K5298" s="509">
        <v>1</v>
      </c>
    </row>
    <row r="5299" spans="1:11" s="509" customFormat="1">
      <c r="A5299" s="508" t="s">
        <v>581</v>
      </c>
      <c r="B5299" s="509" t="s">
        <v>356</v>
      </c>
      <c r="C5299" s="509">
        <v>37</v>
      </c>
      <c r="D5299" s="509">
        <v>8</v>
      </c>
      <c r="E5299" s="509">
        <v>8</v>
      </c>
      <c r="G5299" s="509">
        <v>1</v>
      </c>
      <c r="H5299" s="509">
        <v>0</v>
      </c>
      <c r="K5299" s="509">
        <v>9</v>
      </c>
    </row>
    <row r="5300" spans="1:11" s="509" customFormat="1">
      <c r="A5300" s="508" t="s">
        <v>581</v>
      </c>
      <c r="B5300" s="509" t="s">
        <v>356</v>
      </c>
      <c r="C5300" s="509">
        <v>38</v>
      </c>
      <c r="D5300" s="509">
        <v>0</v>
      </c>
      <c r="E5300" s="509">
        <v>0</v>
      </c>
      <c r="G5300" s="509">
        <v>0</v>
      </c>
      <c r="H5300" s="509">
        <v>0</v>
      </c>
      <c r="K5300" s="509">
        <v>0</v>
      </c>
    </row>
    <row r="5301" spans="1:11" s="509" customFormat="1">
      <c r="A5301" s="508" t="s">
        <v>581</v>
      </c>
      <c r="B5301" s="509" t="s">
        <v>356</v>
      </c>
      <c r="C5301" s="509" t="s">
        <v>1030</v>
      </c>
      <c r="D5301" s="509">
        <v>0</v>
      </c>
      <c r="E5301" s="509">
        <v>0</v>
      </c>
      <c r="G5301" s="509">
        <v>0</v>
      </c>
      <c r="H5301" s="509">
        <v>0</v>
      </c>
      <c r="K5301" s="509">
        <v>0</v>
      </c>
    </row>
    <row r="5302" spans="1:11" s="509" customFormat="1">
      <c r="A5302" s="508" t="s">
        <v>581</v>
      </c>
      <c r="B5302" s="509" t="s">
        <v>356</v>
      </c>
      <c r="C5302" s="509">
        <v>39</v>
      </c>
      <c r="D5302" s="509">
        <v>0</v>
      </c>
      <c r="E5302" s="509">
        <v>0</v>
      </c>
      <c r="G5302" s="509">
        <v>0</v>
      </c>
      <c r="H5302" s="509">
        <v>0</v>
      </c>
      <c r="K5302" s="509">
        <v>0</v>
      </c>
    </row>
    <row r="5303" spans="1:11" s="509" customFormat="1">
      <c r="A5303" s="508" t="s">
        <v>581</v>
      </c>
      <c r="B5303" s="509" t="s">
        <v>356</v>
      </c>
      <c r="C5303" s="509">
        <v>40</v>
      </c>
      <c r="D5303" s="509">
        <v>0</v>
      </c>
      <c r="E5303" s="509">
        <v>0</v>
      </c>
      <c r="G5303" s="509">
        <v>0</v>
      </c>
      <c r="H5303" s="509">
        <v>0</v>
      </c>
      <c r="K5303" s="509">
        <v>0</v>
      </c>
    </row>
    <row r="5304" spans="1:11" s="509" customFormat="1">
      <c r="A5304" s="508" t="s">
        <v>581</v>
      </c>
      <c r="B5304" s="509" t="s">
        <v>356</v>
      </c>
      <c r="C5304" s="509">
        <v>41</v>
      </c>
      <c r="D5304" s="509">
        <v>0</v>
      </c>
      <c r="E5304" s="509">
        <v>0</v>
      </c>
      <c r="G5304" s="509">
        <v>0</v>
      </c>
      <c r="H5304" s="509">
        <v>0</v>
      </c>
      <c r="K5304" s="509">
        <v>0</v>
      </c>
    </row>
    <row r="5305" spans="1:11" s="509" customFormat="1">
      <c r="A5305" s="508" t="s">
        <v>581</v>
      </c>
      <c r="B5305" s="509" t="s">
        <v>356</v>
      </c>
      <c r="C5305" s="509">
        <v>42</v>
      </c>
      <c r="D5305" s="509">
        <v>0</v>
      </c>
      <c r="E5305" s="509">
        <v>0</v>
      </c>
      <c r="G5305" s="509">
        <v>0</v>
      </c>
      <c r="H5305" s="509">
        <v>0</v>
      </c>
      <c r="K5305" s="509">
        <v>0</v>
      </c>
    </row>
    <row r="5306" spans="1:11" s="509" customFormat="1">
      <c r="A5306" s="508" t="s">
        <v>581</v>
      </c>
      <c r="B5306" s="509" t="s">
        <v>356</v>
      </c>
      <c r="C5306" s="509">
        <v>43</v>
      </c>
      <c r="D5306" s="509">
        <v>0</v>
      </c>
      <c r="E5306" s="509">
        <v>0</v>
      </c>
      <c r="G5306" s="509">
        <v>0</v>
      </c>
      <c r="H5306" s="509">
        <v>0</v>
      </c>
      <c r="K5306" s="509">
        <v>0</v>
      </c>
    </row>
    <row r="5307" spans="1:11" s="509" customFormat="1">
      <c r="A5307" s="508" t="s">
        <v>581</v>
      </c>
      <c r="B5307" s="509" t="s">
        <v>356</v>
      </c>
      <c r="C5307" s="509">
        <v>44</v>
      </c>
      <c r="D5307" s="509">
        <v>0</v>
      </c>
      <c r="E5307" s="509">
        <v>0</v>
      </c>
      <c r="G5307" s="509">
        <v>0</v>
      </c>
      <c r="H5307" s="509">
        <v>0</v>
      </c>
      <c r="K5307" s="509">
        <v>0</v>
      </c>
    </row>
    <row r="5308" spans="1:11" s="509" customFormat="1">
      <c r="A5308" s="508" t="s">
        <v>581</v>
      </c>
      <c r="B5308" s="509" t="s">
        <v>356</v>
      </c>
      <c r="C5308" s="509">
        <v>45</v>
      </c>
      <c r="D5308" s="509">
        <v>0</v>
      </c>
      <c r="E5308" s="509">
        <v>0</v>
      </c>
      <c r="G5308" s="509">
        <v>0</v>
      </c>
      <c r="H5308" s="509">
        <v>0</v>
      </c>
      <c r="K5308" s="509">
        <v>0</v>
      </c>
    </row>
    <row r="5309" spans="1:11" s="509" customFormat="1">
      <c r="A5309" s="508" t="s">
        <v>581</v>
      </c>
      <c r="B5309" s="509" t="s">
        <v>356</v>
      </c>
      <c r="C5309" s="509">
        <v>46</v>
      </c>
      <c r="D5309" s="509">
        <v>4</v>
      </c>
      <c r="E5309" s="509">
        <v>3</v>
      </c>
      <c r="G5309" s="509">
        <v>1</v>
      </c>
      <c r="H5309" s="509">
        <v>0</v>
      </c>
      <c r="K5309" s="509">
        <v>5</v>
      </c>
    </row>
    <row r="5310" spans="1:11" s="509" customFormat="1">
      <c r="A5310" s="508" t="s">
        <v>581</v>
      </c>
      <c r="B5310" s="509" t="s">
        <v>356</v>
      </c>
      <c r="C5310" s="509">
        <v>47</v>
      </c>
      <c r="D5310" s="509">
        <v>0</v>
      </c>
      <c r="E5310" s="509">
        <v>0</v>
      </c>
      <c r="G5310" s="509">
        <v>1</v>
      </c>
      <c r="H5310" s="509">
        <v>0</v>
      </c>
      <c r="K5310" s="509">
        <v>1</v>
      </c>
    </row>
    <row r="5311" spans="1:11" s="509" customFormat="1">
      <c r="A5311" s="508" t="s">
        <v>581</v>
      </c>
      <c r="B5311" s="509" t="s">
        <v>356</v>
      </c>
      <c r="C5311" s="509">
        <v>48</v>
      </c>
      <c r="D5311" s="509">
        <v>0</v>
      </c>
      <c r="E5311" s="509">
        <v>0</v>
      </c>
      <c r="G5311" s="509">
        <v>0</v>
      </c>
      <c r="H5311" s="509">
        <v>0</v>
      </c>
      <c r="K5311" s="509">
        <v>0</v>
      </c>
    </row>
    <row r="5312" spans="1:11" s="509" customFormat="1">
      <c r="A5312" s="508" t="s">
        <v>581</v>
      </c>
      <c r="B5312" s="509" t="s">
        <v>356</v>
      </c>
      <c r="C5312" s="509">
        <v>49</v>
      </c>
      <c r="D5312" s="509">
        <v>0</v>
      </c>
      <c r="E5312" s="509">
        <v>0</v>
      </c>
      <c r="G5312" s="509">
        <v>0</v>
      </c>
      <c r="H5312" s="509">
        <v>0</v>
      </c>
      <c r="K5312" s="509">
        <v>0</v>
      </c>
    </row>
    <row r="5313" spans="1:11" s="509" customFormat="1">
      <c r="A5313" s="508" t="s">
        <v>581</v>
      </c>
      <c r="B5313" s="509" t="s">
        <v>356</v>
      </c>
      <c r="C5313" s="509">
        <v>50</v>
      </c>
      <c r="D5313" s="509">
        <v>0</v>
      </c>
      <c r="E5313" s="509">
        <v>0</v>
      </c>
      <c r="G5313" s="509">
        <v>0</v>
      </c>
      <c r="H5313" s="509">
        <v>0</v>
      </c>
      <c r="K5313" s="509">
        <v>0</v>
      </c>
    </row>
    <row r="5314" spans="1:11" s="509" customFormat="1">
      <c r="A5314" s="508" t="s">
        <v>581</v>
      </c>
      <c r="B5314" s="509" t="s">
        <v>356</v>
      </c>
      <c r="C5314" s="509">
        <v>51</v>
      </c>
      <c r="D5314" s="509">
        <v>2</v>
      </c>
      <c r="E5314" s="509">
        <v>2</v>
      </c>
      <c r="G5314" s="509">
        <v>0</v>
      </c>
      <c r="H5314" s="509">
        <v>0</v>
      </c>
      <c r="K5314" s="509">
        <v>2</v>
      </c>
    </row>
    <row r="5315" spans="1:11" s="509" customFormat="1">
      <c r="A5315" s="508" t="s">
        <v>581</v>
      </c>
      <c r="B5315" s="509" t="s">
        <v>356</v>
      </c>
      <c r="C5315" s="509" t="s">
        <v>1031</v>
      </c>
      <c r="D5315" s="509">
        <v>0</v>
      </c>
      <c r="E5315" s="509">
        <v>0</v>
      </c>
      <c r="G5315" s="509">
        <v>0</v>
      </c>
      <c r="H5315" s="509">
        <v>0</v>
      </c>
      <c r="K5315" s="509">
        <v>0</v>
      </c>
    </row>
    <row r="5316" spans="1:11" s="509" customFormat="1">
      <c r="A5316" s="508" t="s">
        <v>581</v>
      </c>
      <c r="B5316" s="509" t="s">
        <v>356</v>
      </c>
      <c r="C5316" s="509" t="s">
        <v>1032</v>
      </c>
      <c r="D5316" s="509">
        <v>0</v>
      </c>
      <c r="E5316" s="509">
        <v>0</v>
      </c>
      <c r="G5316" s="509">
        <v>0</v>
      </c>
      <c r="H5316" s="509">
        <v>0</v>
      </c>
      <c r="K5316" s="509">
        <v>0</v>
      </c>
    </row>
    <row r="5317" spans="1:11" s="509" customFormat="1">
      <c r="A5317" s="508" t="s">
        <v>581</v>
      </c>
      <c r="B5317" s="509" t="s">
        <v>356</v>
      </c>
      <c r="C5317" s="509">
        <v>52</v>
      </c>
      <c r="D5317" s="509">
        <v>0</v>
      </c>
      <c r="E5317" s="509">
        <v>0</v>
      </c>
      <c r="G5317" s="509">
        <v>0</v>
      </c>
      <c r="H5317" s="509">
        <v>0</v>
      </c>
      <c r="K5317" s="509">
        <v>0</v>
      </c>
    </row>
    <row r="5318" spans="1:11" s="509" customFormat="1">
      <c r="A5318" s="508" t="s">
        <v>581</v>
      </c>
      <c r="B5318" s="509" t="s">
        <v>356</v>
      </c>
      <c r="C5318" s="509">
        <v>53</v>
      </c>
      <c r="D5318" s="509">
        <v>1</v>
      </c>
      <c r="E5318" s="509">
        <v>1</v>
      </c>
      <c r="G5318" s="509">
        <v>2</v>
      </c>
      <c r="H5318" s="509">
        <v>1</v>
      </c>
      <c r="K5318" s="509">
        <v>3</v>
      </c>
    </row>
    <row r="5319" spans="1:11" s="509" customFormat="1">
      <c r="A5319" s="508" t="s">
        <v>581</v>
      </c>
      <c r="B5319" s="509" t="s">
        <v>356</v>
      </c>
      <c r="C5319" s="509">
        <v>54</v>
      </c>
      <c r="D5319" s="509">
        <v>0</v>
      </c>
      <c r="E5319" s="509">
        <v>0</v>
      </c>
      <c r="G5319" s="509">
        <v>0</v>
      </c>
      <c r="H5319" s="509">
        <v>0</v>
      </c>
      <c r="K5319" s="509">
        <v>0</v>
      </c>
    </row>
    <row r="5320" spans="1:11" s="509" customFormat="1">
      <c r="A5320" s="508" t="s">
        <v>581</v>
      </c>
      <c r="B5320" s="509" t="s">
        <v>356</v>
      </c>
      <c r="C5320" s="509">
        <v>55</v>
      </c>
      <c r="D5320" s="509">
        <v>0</v>
      </c>
      <c r="E5320" s="509">
        <v>0</v>
      </c>
      <c r="G5320" s="509">
        <v>14</v>
      </c>
      <c r="H5320" s="509">
        <v>0</v>
      </c>
      <c r="K5320" s="509">
        <v>14</v>
      </c>
    </row>
    <row r="5321" spans="1:11" s="509" customFormat="1">
      <c r="A5321" s="508" t="s">
        <v>581</v>
      </c>
      <c r="B5321" s="509" t="s">
        <v>356</v>
      </c>
      <c r="C5321" s="509">
        <v>56</v>
      </c>
      <c r="D5321" s="509">
        <v>0</v>
      </c>
      <c r="E5321" s="509">
        <v>0</v>
      </c>
      <c r="G5321" s="509">
        <v>0</v>
      </c>
      <c r="H5321" s="509">
        <v>0</v>
      </c>
      <c r="K5321" s="509">
        <v>0</v>
      </c>
    </row>
    <row r="5322" spans="1:11" s="509" customFormat="1">
      <c r="A5322" s="508" t="s">
        <v>581</v>
      </c>
      <c r="B5322" s="509" t="s">
        <v>356</v>
      </c>
      <c r="C5322" s="509">
        <v>57</v>
      </c>
      <c r="D5322" s="509">
        <v>0</v>
      </c>
      <c r="E5322" s="509">
        <v>0</v>
      </c>
      <c r="G5322" s="509">
        <v>0</v>
      </c>
      <c r="H5322" s="509">
        <v>0</v>
      </c>
      <c r="K5322" s="509">
        <v>0</v>
      </c>
    </row>
    <row r="5323" spans="1:11" s="509" customFormat="1">
      <c r="A5323" s="508" t="s">
        <v>581</v>
      </c>
      <c r="B5323" s="509" t="s">
        <v>356</v>
      </c>
      <c r="C5323" s="509">
        <v>58</v>
      </c>
      <c r="D5323" s="509">
        <v>0</v>
      </c>
      <c r="E5323" s="509">
        <v>0</v>
      </c>
      <c r="G5323" s="509">
        <v>3</v>
      </c>
      <c r="H5323" s="509">
        <v>0</v>
      </c>
      <c r="K5323" s="509">
        <v>3</v>
      </c>
    </row>
    <row r="5324" spans="1:11" s="509" customFormat="1">
      <c r="A5324" s="508" t="s">
        <v>581</v>
      </c>
      <c r="B5324" s="509" t="s">
        <v>356</v>
      </c>
      <c r="C5324" s="509">
        <v>59</v>
      </c>
      <c r="D5324" s="509">
        <v>0</v>
      </c>
      <c r="E5324" s="509">
        <v>0</v>
      </c>
      <c r="G5324" s="509">
        <v>0</v>
      </c>
      <c r="H5324" s="509">
        <v>0</v>
      </c>
      <c r="K5324" s="509">
        <v>0</v>
      </c>
    </row>
    <row r="5325" spans="1:11" s="509" customFormat="1">
      <c r="A5325" s="508" t="s">
        <v>581</v>
      </c>
      <c r="B5325" s="509" t="s">
        <v>356</v>
      </c>
      <c r="C5325" s="509">
        <v>60</v>
      </c>
      <c r="D5325" s="509">
        <v>0</v>
      </c>
      <c r="E5325" s="509">
        <v>0</v>
      </c>
      <c r="G5325" s="509">
        <v>0</v>
      </c>
      <c r="H5325" s="509">
        <v>0</v>
      </c>
      <c r="K5325" s="509">
        <v>0</v>
      </c>
    </row>
    <row r="5326" spans="1:11" s="509" customFormat="1">
      <c r="A5326" s="508" t="s">
        <v>581</v>
      </c>
      <c r="B5326" s="509" t="s">
        <v>356</v>
      </c>
      <c r="C5326" s="509">
        <v>61</v>
      </c>
      <c r="D5326" s="509">
        <v>3</v>
      </c>
      <c r="E5326" s="509">
        <v>2</v>
      </c>
      <c r="G5326" s="509">
        <v>0</v>
      </c>
      <c r="H5326" s="509">
        <v>0</v>
      </c>
      <c r="K5326" s="509">
        <v>3</v>
      </c>
    </row>
    <row r="5327" spans="1:11" s="509" customFormat="1">
      <c r="A5327" s="508" t="s">
        <v>581</v>
      </c>
      <c r="B5327" s="509" t="s">
        <v>356</v>
      </c>
      <c r="C5327" s="509">
        <v>62</v>
      </c>
      <c r="D5327" s="509">
        <v>0</v>
      </c>
      <c r="E5327" s="509">
        <v>0</v>
      </c>
      <c r="G5327" s="509">
        <v>0</v>
      </c>
      <c r="H5327" s="509">
        <v>0</v>
      </c>
      <c r="K5327" s="509">
        <v>0</v>
      </c>
    </row>
    <row r="5328" spans="1:11" s="509" customFormat="1">
      <c r="A5328" s="508" t="s">
        <v>581</v>
      </c>
      <c r="B5328" s="509" t="s">
        <v>356</v>
      </c>
      <c r="C5328" s="509">
        <v>63</v>
      </c>
      <c r="D5328" s="509">
        <v>1</v>
      </c>
      <c r="E5328" s="509">
        <v>1</v>
      </c>
      <c r="G5328" s="509">
        <v>8</v>
      </c>
      <c r="H5328" s="509">
        <v>2</v>
      </c>
      <c r="K5328" s="509">
        <v>9</v>
      </c>
    </row>
    <row r="5329" spans="1:11" s="509" customFormat="1">
      <c r="A5329" s="508" t="s">
        <v>581</v>
      </c>
      <c r="B5329" s="509" t="s">
        <v>356</v>
      </c>
      <c r="C5329" s="509" t="s">
        <v>1033</v>
      </c>
      <c r="D5329" s="509">
        <v>0</v>
      </c>
      <c r="E5329" s="509">
        <v>0</v>
      </c>
      <c r="G5329" s="509">
        <v>0</v>
      </c>
      <c r="H5329" s="509">
        <v>0</v>
      </c>
      <c r="K5329" s="509">
        <v>0</v>
      </c>
    </row>
    <row r="5330" spans="1:11" s="509" customFormat="1">
      <c r="A5330" s="508" t="s">
        <v>581</v>
      </c>
      <c r="B5330" s="509" t="s">
        <v>356</v>
      </c>
      <c r="C5330" s="509" t="s">
        <v>1034</v>
      </c>
      <c r="D5330" s="509">
        <v>0</v>
      </c>
      <c r="E5330" s="509">
        <v>0</v>
      </c>
      <c r="G5330" s="509">
        <v>0</v>
      </c>
      <c r="H5330" s="509">
        <v>0</v>
      </c>
      <c r="K5330" s="509">
        <v>0</v>
      </c>
    </row>
    <row r="5331" spans="1:11" s="509" customFormat="1">
      <c r="A5331" s="508" t="s">
        <v>581</v>
      </c>
      <c r="B5331" s="509" t="s">
        <v>356</v>
      </c>
      <c r="C5331" s="509">
        <v>64</v>
      </c>
      <c r="D5331" s="509">
        <v>0</v>
      </c>
      <c r="E5331" s="509">
        <v>0</v>
      </c>
      <c r="G5331" s="509">
        <v>0</v>
      </c>
      <c r="H5331" s="509">
        <v>0</v>
      </c>
      <c r="K5331" s="509">
        <v>0</v>
      </c>
    </row>
    <row r="5332" spans="1:11" s="509" customFormat="1">
      <c r="A5332" s="508" t="s">
        <v>581</v>
      </c>
      <c r="B5332" s="509" t="s">
        <v>356</v>
      </c>
      <c r="C5332" s="509" t="s">
        <v>1035</v>
      </c>
      <c r="D5332" s="509">
        <v>0</v>
      </c>
      <c r="E5332" s="509">
        <v>0</v>
      </c>
      <c r="G5332" s="509">
        <v>4</v>
      </c>
      <c r="H5332" s="509">
        <v>0</v>
      </c>
      <c r="K5332" s="509">
        <v>4</v>
      </c>
    </row>
    <row r="5333" spans="1:11" s="509" customFormat="1">
      <c r="A5333" s="508" t="s">
        <v>581</v>
      </c>
      <c r="B5333" s="509" t="s">
        <v>356</v>
      </c>
      <c r="C5333" s="509">
        <v>65</v>
      </c>
      <c r="D5333" s="509">
        <v>4</v>
      </c>
      <c r="E5333" s="509">
        <v>4</v>
      </c>
      <c r="G5333" s="509">
        <v>20</v>
      </c>
      <c r="H5333" s="509">
        <v>13</v>
      </c>
      <c r="K5333" s="509">
        <v>24</v>
      </c>
    </row>
    <row r="5334" spans="1:11" s="509" customFormat="1">
      <c r="A5334" s="508" t="s">
        <v>581</v>
      </c>
      <c r="B5334" s="509" t="s">
        <v>356</v>
      </c>
      <c r="C5334" s="509">
        <v>66</v>
      </c>
      <c r="D5334" s="509">
        <v>1</v>
      </c>
      <c r="E5334" s="509">
        <v>1</v>
      </c>
      <c r="G5334" s="509">
        <v>12</v>
      </c>
      <c r="H5334" s="509">
        <v>12</v>
      </c>
      <c r="K5334" s="509">
        <v>13</v>
      </c>
    </row>
    <row r="5335" spans="1:11" s="509" customFormat="1">
      <c r="A5335" s="508" t="s">
        <v>581</v>
      </c>
      <c r="B5335" s="509" t="s">
        <v>356</v>
      </c>
      <c r="C5335" s="509" t="s">
        <v>1036</v>
      </c>
      <c r="D5335" s="509">
        <v>0</v>
      </c>
      <c r="E5335" s="509">
        <v>0</v>
      </c>
      <c r="G5335" s="509">
        <v>0</v>
      </c>
      <c r="H5335" s="509">
        <v>0</v>
      </c>
      <c r="K5335" s="509">
        <v>0</v>
      </c>
    </row>
    <row r="5336" spans="1:11" s="509" customFormat="1">
      <c r="A5336" s="508" t="s">
        <v>581</v>
      </c>
      <c r="B5336" s="509" t="s">
        <v>356</v>
      </c>
      <c r="C5336" s="509" t="s">
        <v>1037</v>
      </c>
      <c r="D5336" s="509">
        <v>0</v>
      </c>
      <c r="E5336" s="509">
        <v>0</v>
      </c>
      <c r="G5336" s="509">
        <v>11</v>
      </c>
      <c r="H5336" s="509">
        <v>0</v>
      </c>
      <c r="K5336" s="509">
        <v>11</v>
      </c>
    </row>
    <row r="5337" spans="1:11" s="509" customFormat="1">
      <c r="A5337" s="508" t="s">
        <v>581</v>
      </c>
      <c r="B5337" s="509" t="s">
        <v>356</v>
      </c>
      <c r="C5337" s="509" t="s">
        <v>1038</v>
      </c>
      <c r="D5337" s="509">
        <v>0</v>
      </c>
      <c r="E5337" s="509">
        <v>0</v>
      </c>
      <c r="G5337" s="509">
        <v>1</v>
      </c>
      <c r="H5337" s="509">
        <v>0</v>
      </c>
      <c r="K5337" s="509">
        <v>1</v>
      </c>
    </row>
    <row r="5338" spans="1:11" s="509" customFormat="1">
      <c r="A5338" s="508" t="s">
        <v>581</v>
      </c>
      <c r="B5338" s="509" t="s">
        <v>356</v>
      </c>
      <c r="C5338" s="509" t="s">
        <v>1039</v>
      </c>
      <c r="D5338" s="509">
        <v>1</v>
      </c>
      <c r="E5338" s="509">
        <v>0</v>
      </c>
      <c r="G5338" s="509">
        <v>5</v>
      </c>
      <c r="H5338" s="509">
        <v>0</v>
      </c>
      <c r="K5338" s="509">
        <v>6</v>
      </c>
    </row>
    <row r="5339" spans="1:11" s="509" customFormat="1">
      <c r="A5339" s="508" t="s">
        <v>581</v>
      </c>
      <c r="B5339" s="509" t="s">
        <v>356</v>
      </c>
      <c r="C5339" s="509" t="s">
        <v>1040</v>
      </c>
      <c r="D5339" s="509">
        <v>0</v>
      </c>
      <c r="E5339" s="509">
        <v>0</v>
      </c>
      <c r="G5339" s="509">
        <v>4</v>
      </c>
      <c r="H5339" s="509">
        <v>0</v>
      </c>
      <c r="K5339" s="509">
        <v>4</v>
      </c>
    </row>
    <row r="5340" spans="1:11" s="509" customFormat="1">
      <c r="A5340" s="508" t="s">
        <v>581</v>
      </c>
      <c r="B5340" s="509" t="s">
        <v>356</v>
      </c>
      <c r="C5340" s="509" t="s">
        <v>1041</v>
      </c>
      <c r="D5340" s="509">
        <v>0</v>
      </c>
      <c r="E5340" s="509">
        <v>0</v>
      </c>
      <c r="G5340" s="509">
        <v>0</v>
      </c>
      <c r="H5340" s="509">
        <v>0</v>
      </c>
      <c r="K5340" s="509">
        <v>0</v>
      </c>
    </row>
    <row r="5341" spans="1:11" s="509" customFormat="1">
      <c r="A5341" s="508" t="s">
        <v>581</v>
      </c>
      <c r="B5341" s="509" t="s">
        <v>356</v>
      </c>
      <c r="C5341" s="509" t="s">
        <v>1042</v>
      </c>
      <c r="D5341" s="509">
        <v>0</v>
      </c>
      <c r="E5341" s="509">
        <v>0</v>
      </c>
      <c r="G5341" s="509">
        <v>0</v>
      </c>
      <c r="H5341" s="509">
        <v>0</v>
      </c>
      <c r="K5341" s="509">
        <v>0</v>
      </c>
    </row>
    <row r="5342" spans="1:11" s="509" customFormat="1">
      <c r="A5342" s="508" t="s">
        <v>581</v>
      </c>
      <c r="B5342" s="509" t="s">
        <v>356</v>
      </c>
      <c r="C5342" s="509">
        <v>67</v>
      </c>
      <c r="D5342" s="509">
        <v>0</v>
      </c>
      <c r="E5342" s="509">
        <v>0</v>
      </c>
      <c r="G5342" s="509">
        <v>89</v>
      </c>
      <c r="H5342" s="509">
        <v>17</v>
      </c>
      <c r="K5342" s="509">
        <v>89</v>
      </c>
    </row>
    <row r="5343" spans="1:11" s="509" customFormat="1">
      <c r="A5343" s="508" t="s">
        <v>581</v>
      </c>
      <c r="B5343" s="509" t="s">
        <v>356</v>
      </c>
      <c r="C5343" s="509">
        <v>68</v>
      </c>
      <c r="D5343" s="509">
        <v>0</v>
      </c>
      <c r="E5343" s="509">
        <v>0</v>
      </c>
      <c r="G5343" s="509">
        <v>11</v>
      </c>
      <c r="H5343" s="509">
        <v>5</v>
      </c>
      <c r="K5343" s="509">
        <v>11</v>
      </c>
    </row>
    <row r="5344" spans="1:11" s="509" customFormat="1">
      <c r="A5344" s="508" t="s">
        <v>581</v>
      </c>
      <c r="B5344" s="509" t="s">
        <v>356</v>
      </c>
      <c r="C5344" s="509" t="s">
        <v>1043</v>
      </c>
      <c r="D5344" s="509">
        <v>0</v>
      </c>
      <c r="E5344" s="509">
        <v>0</v>
      </c>
      <c r="G5344" s="509">
        <v>9</v>
      </c>
      <c r="H5344" s="509">
        <v>5</v>
      </c>
      <c r="K5344" s="509">
        <v>9</v>
      </c>
    </row>
    <row r="5345" spans="1:11" s="509" customFormat="1">
      <c r="A5345" s="508" t="s">
        <v>581</v>
      </c>
      <c r="B5345" s="509" t="s">
        <v>356</v>
      </c>
      <c r="C5345" s="509">
        <v>69</v>
      </c>
      <c r="D5345" s="509">
        <v>0</v>
      </c>
      <c r="E5345" s="509">
        <v>0</v>
      </c>
      <c r="G5345" s="509">
        <v>0</v>
      </c>
      <c r="H5345" s="509">
        <v>0</v>
      </c>
      <c r="K5345" s="509">
        <v>0</v>
      </c>
    </row>
    <row r="5346" spans="1:11" s="509" customFormat="1">
      <c r="A5346" s="508" t="s">
        <v>581</v>
      </c>
      <c r="B5346" s="509" t="s">
        <v>356</v>
      </c>
      <c r="C5346" s="509" t="s">
        <v>1044</v>
      </c>
      <c r="D5346" s="509">
        <v>1</v>
      </c>
      <c r="E5346" s="509">
        <v>0</v>
      </c>
      <c r="G5346" s="509">
        <v>0</v>
      </c>
      <c r="H5346" s="509">
        <v>0</v>
      </c>
      <c r="K5346" s="509">
        <v>1</v>
      </c>
    </row>
    <row r="5347" spans="1:11" s="509" customFormat="1">
      <c r="A5347" s="508" t="s">
        <v>581</v>
      </c>
      <c r="B5347" s="509" t="s">
        <v>356</v>
      </c>
      <c r="C5347" s="509" t="s">
        <v>1045</v>
      </c>
      <c r="D5347" s="509">
        <v>0</v>
      </c>
      <c r="E5347" s="509">
        <v>0</v>
      </c>
      <c r="G5347" s="509">
        <v>0</v>
      </c>
      <c r="H5347" s="509">
        <v>0</v>
      </c>
      <c r="K5347" s="509">
        <v>0</v>
      </c>
    </row>
    <row r="5348" spans="1:11" s="509" customFormat="1">
      <c r="A5348" s="508" t="s">
        <v>581</v>
      </c>
      <c r="B5348" s="509" t="s">
        <v>356</v>
      </c>
      <c r="C5348" s="509">
        <v>70</v>
      </c>
      <c r="D5348" s="509">
        <v>0</v>
      </c>
      <c r="E5348" s="509">
        <v>0</v>
      </c>
      <c r="G5348" s="509">
        <v>0</v>
      </c>
      <c r="H5348" s="509">
        <v>0</v>
      </c>
      <c r="K5348" s="509">
        <v>0</v>
      </c>
    </row>
    <row r="5349" spans="1:11" s="509" customFormat="1">
      <c r="A5349" s="508" t="s">
        <v>581</v>
      </c>
      <c r="B5349" s="509" t="s">
        <v>356</v>
      </c>
      <c r="C5349" s="509" t="s">
        <v>1046</v>
      </c>
      <c r="D5349" s="509">
        <v>0</v>
      </c>
      <c r="E5349" s="509">
        <v>0</v>
      </c>
      <c r="G5349" s="509">
        <v>1</v>
      </c>
      <c r="H5349" s="509">
        <v>0</v>
      </c>
      <c r="K5349" s="509">
        <v>1</v>
      </c>
    </row>
    <row r="5350" spans="1:11" s="509" customFormat="1">
      <c r="A5350" s="508" t="s">
        <v>581</v>
      </c>
      <c r="B5350" s="509" t="s">
        <v>356</v>
      </c>
      <c r="C5350" s="509">
        <v>71</v>
      </c>
      <c r="D5350" s="509">
        <v>0</v>
      </c>
      <c r="E5350" s="509">
        <v>0</v>
      </c>
      <c r="G5350" s="509">
        <v>105</v>
      </c>
      <c r="H5350" s="509">
        <v>0</v>
      </c>
      <c r="K5350" s="509">
        <v>105</v>
      </c>
    </row>
    <row r="5351" spans="1:11" s="509" customFormat="1">
      <c r="A5351" s="508" t="s">
        <v>581</v>
      </c>
      <c r="B5351" s="509" t="s">
        <v>356</v>
      </c>
      <c r="C5351" s="509" t="s">
        <v>1047</v>
      </c>
      <c r="D5351" s="509">
        <v>0</v>
      </c>
      <c r="E5351" s="509">
        <v>0</v>
      </c>
      <c r="G5351" s="509">
        <v>46</v>
      </c>
      <c r="H5351" s="509">
        <v>31</v>
      </c>
      <c r="K5351" s="509">
        <v>46</v>
      </c>
    </row>
    <row r="5352" spans="1:11" s="509" customFormat="1">
      <c r="A5352" s="508" t="s">
        <v>581</v>
      </c>
      <c r="B5352" s="509" t="s">
        <v>356</v>
      </c>
      <c r="C5352" s="509" t="s">
        <v>1048</v>
      </c>
      <c r="D5352" s="509">
        <v>0</v>
      </c>
      <c r="E5352" s="509">
        <v>0</v>
      </c>
      <c r="G5352" s="509">
        <v>3</v>
      </c>
      <c r="H5352" s="509">
        <v>3</v>
      </c>
      <c r="K5352" s="509">
        <v>3</v>
      </c>
    </row>
    <row r="5353" spans="1:11" s="509" customFormat="1">
      <c r="A5353" s="508" t="s">
        <v>581</v>
      </c>
      <c r="B5353" s="509" t="s">
        <v>356</v>
      </c>
      <c r="C5353" s="509" t="s">
        <v>1049</v>
      </c>
      <c r="D5353" s="509">
        <v>2</v>
      </c>
      <c r="E5353" s="509">
        <v>1</v>
      </c>
      <c r="G5353" s="509">
        <v>5</v>
      </c>
      <c r="H5353" s="509">
        <v>1</v>
      </c>
      <c r="K5353" s="509">
        <v>7</v>
      </c>
    </row>
    <row r="5354" spans="1:11" s="509" customFormat="1">
      <c r="A5354" s="508" t="s">
        <v>581</v>
      </c>
      <c r="B5354" s="509" t="s">
        <v>356</v>
      </c>
      <c r="C5354" s="509" t="s">
        <v>1050</v>
      </c>
      <c r="D5354" s="509">
        <v>0</v>
      </c>
      <c r="E5354" s="509">
        <v>0</v>
      </c>
      <c r="G5354" s="509">
        <v>2</v>
      </c>
      <c r="H5354" s="509">
        <v>2</v>
      </c>
      <c r="K5354" s="509">
        <v>2</v>
      </c>
    </row>
    <row r="5355" spans="1:11" s="509" customFormat="1">
      <c r="A5355" s="508" t="s">
        <v>581</v>
      </c>
      <c r="B5355" s="509" t="s">
        <v>356</v>
      </c>
      <c r="C5355" s="509" t="s">
        <v>1051</v>
      </c>
      <c r="D5355" s="509">
        <v>0</v>
      </c>
      <c r="E5355" s="509">
        <v>0</v>
      </c>
      <c r="G5355" s="509">
        <v>0</v>
      </c>
      <c r="H5355" s="509">
        <v>0</v>
      </c>
      <c r="K5355" s="509">
        <v>0</v>
      </c>
    </row>
    <row r="5356" spans="1:11" s="509" customFormat="1">
      <c r="A5356" s="508" t="s">
        <v>581</v>
      </c>
      <c r="B5356" s="509" t="s">
        <v>356</v>
      </c>
      <c r="C5356" s="509">
        <v>72</v>
      </c>
      <c r="D5356" s="509">
        <v>1</v>
      </c>
      <c r="E5356" s="509">
        <v>0</v>
      </c>
      <c r="G5356" s="509">
        <v>5</v>
      </c>
      <c r="H5356" s="509">
        <v>0</v>
      </c>
      <c r="K5356" s="509">
        <v>6</v>
      </c>
    </row>
    <row r="5357" spans="1:11" s="509" customFormat="1">
      <c r="A5357" s="508" t="s">
        <v>581</v>
      </c>
      <c r="B5357" s="509" t="s">
        <v>356</v>
      </c>
      <c r="C5357" s="509">
        <v>73</v>
      </c>
      <c r="D5357" s="509">
        <v>4</v>
      </c>
      <c r="E5357" s="509">
        <v>0</v>
      </c>
      <c r="G5357" s="509">
        <v>0</v>
      </c>
      <c r="H5357" s="509">
        <v>0</v>
      </c>
      <c r="K5357" s="509">
        <v>4</v>
      </c>
    </row>
    <row r="5358" spans="1:11" s="509" customFormat="1">
      <c r="A5358" s="508" t="s">
        <v>581</v>
      </c>
      <c r="B5358" s="509" t="s">
        <v>356</v>
      </c>
      <c r="C5358" s="509">
        <v>74</v>
      </c>
      <c r="D5358" s="509">
        <v>4</v>
      </c>
      <c r="E5358" s="509">
        <v>0</v>
      </c>
      <c r="G5358" s="509">
        <v>4</v>
      </c>
      <c r="H5358" s="509">
        <v>3</v>
      </c>
      <c r="K5358" s="509">
        <v>8</v>
      </c>
    </row>
    <row r="5359" spans="1:11" s="509" customFormat="1">
      <c r="A5359" s="508" t="s">
        <v>581</v>
      </c>
      <c r="B5359" s="509" t="s">
        <v>356</v>
      </c>
      <c r="C5359" s="509" t="s">
        <v>4570</v>
      </c>
      <c r="D5359" s="509">
        <v>4</v>
      </c>
      <c r="E5359" s="509">
        <v>0</v>
      </c>
      <c r="G5359" s="509">
        <v>27</v>
      </c>
      <c r="H5359" s="509">
        <v>0</v>
      </c>
      <c r="K5359" s="509">
        <v>31</v>
      </c>
    </row>
    <row r="5360" spans="1:11" s="509" customFormat="1">
      <c r="A5360" s="508" t="s">
        <v>581</v>
      </c>
      <c r="B5360" s="509" t="s">
        <v>356</v>
      </c>
      <c r="C5360" s="509" t="s">
        <v>4571</v>
      </c>
      <c r="D5360" s="509">
        <v>57</v>
      </c>
      <c r="E5360" s="509">
        <v>31</v>
      </c>
      <c r="F5360" s="509">
        <v>0</v>
      </c>
      <c r="G5360" s="509">
        <v>438</v>
      </c>
      <c r="H5360" s="509">
        <v>99</v>
      </c>
      <c r="I5360" s="509">
        <v>0</v>
      </c>
      <c r="J5360" s="509">
        <v>111</v>
      </c>
      <c r="K5360" s="509">
        <v>495</v>
      </c>
    </row>
    <row r="5361" spans="1:11" s="509" customFormat="1">
      <c r="A5361" s="508" t="s">
        <v>582</v>
      </c>
      <c r="B5361" s="509" t="s">
        <v>357</v>
      </c>
      <c r="C5361" s="509">
        <v>1</v>
      </c>
      <c r="K5361" s="509">
        <v>0</v>
      </c>
    </row>
    <row r="5362" spans="1:11" s="509" customFormat="1">
      <c r="A5362" s="508" t="s">
        <v>582</v>
      </c>
      <c r="B5362" s="509" t="s">
        <v>357</v>
      </c>
      <c r="C5362" s="509" t="s">
        <v>1023</v>
      </c>
      <c r="G5362" s="509">
        <v>4</v>
      </c>
      <c r="H5362" s="509">
        <v>2</v>
      </c>
      <c r="K5362" s="509">
        <v>4</v>
      </c>
    </row>
    <row r="5363" spans="1:11" s="509" customFormat="1">
      <c r="A5363" s="508" t="s">
        <v>582</v>
      </c>
      <c r="B5363" s="509" t="s">
        <v>357</v>
      </c>
      <c r="C5363" s="509">
        <v>2</v>
      </c>
      <c r="G5363" s="509">
        <v>4</v>
      </c>
      <c r="K5363" s="509">
        <v>4</v>
      </c>
    </row>
    <row r="5364" spans="1:11" s="509" customFormat="1">
      <c r="A5364" s="508" t="s">
        <v>582</v>
      </c>
      <c r="B5364" s="509" t="s">
        <v>357</v>
      </c>
      <c r="C5364" s="509">
        <v>3</v>
      </c>
      <c r="G5364" s="509">
        <v>6</v>
      </c>
      <c r="K5364" s="509">
        <v>6</v>
      </c>
    </row>
    <row r="5365" spans="1:11" s="509" customFormat="1">
      <c r="A5365" s="508" t="s">
        <v>582</v>
      </c>
      <c r="B5365" s="509" t="s">
        <v>357</v>
      </c>
      <c r="C5365" s="509">
        <v>4</v>
      </c>
      <c r="G5365" s="509">
        <v>3</v>
      </c>
      <c r="K5365" s="509">
        <v>3</v>
      </c>
    </row>
    <row r="5366" spans="1:11" s="509" customFormat="1">
      <c r="A5366" s="508" t="s">
        <v>582</v>
      </c>
      <c r="B5366" s="509" t="s">
        <v>357</v>
      </c>
      <c r="C5366" s="509">
        <v>5</v>
      </c>
      <c r="G5366" s="509">
        <v>3</v>
      </c>
      <c r="K5366" s="509">
        <v>3</v>
      </c>
    </row>
    <row r="5367" spans="1:11" s="509" customFormat="1">
      <c r="A5367" s="508" t="s">
        <v>582</v>
      </c>
      <c r="B5367" s="509" t="s">
        <v>357</v>
      </c>
      <c r="C5367" s="509">
        <v>6</v>
      </c>
      <c r="K5367" s="509">
        <v>0</v>
      </c>
    </row>
    <row r="5368" spans="1:11" s="509" customFormat="1">
      <c r="A5368" s="508" t="s">
        <v>582</v>
      </c>
      <c r="B5368" s="509" t="s">
        <v>357</v>
      </c>
      <c r="C5368" s="509">
        <v>7</v>
      </c>
      <c r="K5368" s="509">
        <v>0</v>
      </c>
    </row>
    <row r="5369" spans="1:11" s="509" customFormat="1">
      <c r="A5369" s="508" t="s">
        <v>582</v>
      </c>
      <c r="B5369" s="509" t="s">
        <v>357</v>
      </c>
      <c r="C5369" s="509">
        <v>8</v>
      </c>
      <c r="K5369" s="509">
        <v>0</v>
      </c>
    </row>
    <row r="5370" spans="1:11" s="509" customFormat="1">
      <c r="A5370" s="508" t="s">
        <v>582</v>
      </c>
      <c r="B5370" s="509" t="s">
        <v>357</v>
      </c>
      <c r="C5370" s="509">
        <v>9</v>
      </c>
      <c r="K5370" s="509">
        <v>0</v>
      </c>
    </row>
    <row r="5371" spans="1:11" s="509" customFormat="1">
      <c r="A5371" s="508" t="s">
        <v>582</v>
      </c>
      <c r="B5371" s="509" t="s">
        <v>357</v>
      </c>
      <c r="C5371" s="509">
        <v>10</v>
      </c>
      <c r="G5371" s="509">
        <v>6</v>
      </c>
      <c r="K5371" s="509">
        <v>6</v>
      </c>
    </row>
    <row r="5372" spans="1:11" s="509" customFormat="1">
      <c r="A5372" s="508" t="s">
        <v>582</v>
      </c>
      <c r="B5372" s="509" t="s">
        <v>357</v>
      </c>
      <c r="C5372" s="509">
        <v>11</v>
      </c>
      <c r="G5372" s="509">
        <v>2</v>
      </c>
      <c r="K5372" s="509">
        <v>2</v>
      </c>
    </row>
    <row r="5373" spans="1:11" s="509" customFormat="1">
      <c r="A5373" s="508" t="s">
        <v>582</v>
      </c>
      <c r="B5373" s="509" t="s">
        <v>357</v>
      </c>
      <c r="C5373" s="509">
        <v>12</v>
      </c>
      <c r="K5373" s="509">
        <v>0</v>
      </c>
    </row>
    <row r="5374" spans="1:11" s="509" customFormat="1">
      <c r="A5374" s="508" t="s">
        <v>582</v>
      </c>
      <c r="B5374" s="509" t="s">
        <v>357</v>
      </c>
      <c r="C5374" s="509">
        <v>13</v>
      </c>
      <c r="K5374" s="509">
        <v>0</v>
      </c>
    </row>
    <row r="5375" spans="1:11" s="509" customFormat="1">
      <c r="A5375" s="508" t="s">
        <v>582</v>
      </c>
      <c r="B5375" s="509" t="s">
        <v>357</v>
      </c>
      <c r="C5375" s="509">
        <v>14</v>
      </c>
      <c r="K5375" s="509">
        <v>0</v>
      </c>
    </row>
    <row r="5376" spans="1:11" s="509" customFormat="1">
      <c r="A5376" s="508" t="s">
        <v>582</v>
      </c>
      <c r="B5376" s="509" t="s">
        <v>357</v>
      </c>
      <c r="C5376" s="509">
        <v>15</v>
      </c>
      <c r="K5376" s="509">
        <v>0</v>
      </c>
    </row>
    <row r="5377" spans="1:11" s="509" customFormat="1">
      <c r="A5377" s="508" t="s">
        <v>582</v>
      </c>
      <c r="B5377" s="509" t="s">
        <v>357</v>
      </c>
      <c r="C5377" s="509">
        <v>16</v>
      </c>
      <c r="D5377" s="509">
        <v>1</v>
      </c>
      <c r="G5377" s="509">
        <v>8</v>
      </c>
      <c r="K5377" s="509">
        <v>9</v>
      </c>
    </row>
    <row r="5378" spans="1:11" s="509" customFormat="1">
      <c r="A5378" s="508" t="s">
        <v>582</v>
      </c>
      <c r="B5378" s="509" t="s">
        <v>357</v>
      </c>
      <c r="C5378" s="509">
        <v>17</v>
      </c>
      <c r="G5378" s="509">
        <v>37</v>
      </c>
      <c r="K5378" s="509">
        <v>37</v>
      </c>
    </row>
    <row r="5379" spans="1:11" s="509" customFormat="1">
      <c r="A5379" s="508" t="s">
        <v>582</v>
      </c>
      <c r="B5379" s="509" t="s">
        <v>357</v>
      </c>
      <c r="C5379" s="509">
        <v>18</v>
      </c>
      <c r="K5379" s="509">
        <v>0</v>
      </c>
    </row>
    <row r="5380" spans="1:11" s="509" customFormat="1">
      <c r="A5380" s="508" t="s">
        <v>582</v>
      </c>
      <c r="B5380" s="509" t="s">
        <v>357</v>
      </c>
      <c r="C5380" s="509" t="s">
        <v>1024</v>
      </c>
      <c r="D5380" s="509">
        <v>1</v>
      </c>
      <c r="G5380" s="509">
        <v>1</v>
      </c>
      <c r="K5380" s="509">
        <v>2</v>
      </c>
    </row>
    <row r="5381" spans="1:11" s="509" customFormat="1">
      <c r="A5381" s="508" t="s">
        <v>582</v>
      </c>
      <c r="B5381" s="509" t="s">
        <v>357</v>
      </c>
      <c r="C5381" s="509" t="s">
        <v>1025</v>
      </c>
      <c r="K5381" s="509">
        <v>0</v>
      </c>
    </row>
    <row r="5382" spans="1:11" s="509" customFormat="1">
      <c r="A5382" s="508" t="s">
        <v>582</v>
      </c>
      <c r="B5382" s="509" t="s">
        <v>357</v>
      </c>
      <c r="C5382" s="509">
        <v>19</v>
      </c>
      <c r="K5382" s="509">
        <v>0</v>
      </c>
    </row>
    <row r="5383" spans="1:11" s="509" customFormat="1">
      <c r="A5383" s="508" t="s">
        <v>582</v>
      </c>
      <c r="B5383" s="509" t="s">
        <v>357</v>
      </c>
      <c r="C5383" s="509">
        <v>20</v>
      </c>
      <c r="K5383" s="509">
        <v>0</v>
      </c>
    </row>
    <row r="5384" spans="1:11" s="509" customFormat="1">
      <c r="A5384" s="508" t="s">
        <v>582</v>
      </c>
      <c r="B5384" s="509" t="s">
        <v>357</v>
      </c>
      <c r="C5384" s="509">
        <v>21</v>
      </c>
      <c r="K5384" s="509">
        <v>0</v>
      </c>
    </row>
    <row r="5385" spans="1:11" s="509" customFormat="1">
      <c r="A5385" s="508" t="s">
        <v>582</v>
      </c>
      <c r="B5385" s="509" t="s">
        <v>357</v>
      </c>
      <c r="C5385" s="509" t="s">
        <v>1026</v>
      </c>
      <c r="K5385" s="509">
        <v>0</v>
      </c>
    </row>
    <row r="5386" spans="1:11" s="509" customFormat="1">
      <c r="A5386" s="508" t="s">
        <v>582</v>
      </c>
      <c r="B5386" s="509" t="s">
        <v>357</v>
      </c>
      <c r="C5386" s="509" t="s">
        <v>1027</v>
      </c>
      <c r="K5386" s="509">
        <v>0</v>
      </c>
    </row>
    <row r="5387" spans="1:11" s="509" customFormat="1">
      <c r="A5387" s="508" t="s">
        <v>582</v>
      </c>
      <c r="B5387" s="509" t="s">
        <v>357</v>
      </c>
      <c r="C5387" s="509" t="s">
        <v>1028</v>
      </c>
      <c r="K5387" s="509">
        <v>0</v>
      </c>
    </row>
    <row r="5388" spans="1:11" s="509" customFormat="1">
      <c r="A5388" s="508" t="s">
        <v>582</v>
      </c>
      <c r="B5388" s="509" t="s">
        <v>357</v>
      </c>
      <c r="C5388" s="509">
        <v>22</v>
      </c>
      <c r="K5388" s="509">
        <v>0</v>
      </c>
    </row>
    <row r="5389" spans="1:11" s="509" customFormat="1">
      <c r="A5389" s="508" t="s">
        <v>582</v>
      </c>
      <c r="B5389" s="509" t="s">
        <v>357</v>
      </c>
      <c r="C5389" s="509">
        <v>23</v>
      </c>
      <c r="K5389" s="509">
        <v>0</v>
      </c>
    </row>
    <row r="5390" spans="1:11" s="509" customFormat="1">
      <c r="A5390" s="508" t="s">
        <v>582</v>
      </c>
      <c r="B5390" s="509" t="s">
        <v>357</v>
      </c>
      <c r="C5390" s="509" t="s">
        <v>1029</v>
      </c>
      <c r="G5390" s="509">
        <v>7</v>
      </c>
      <c r="H5390" s="509">
        <v>2</v>
      </c>
      <c r="K5390" s="509">
        <v>7</v>
      </c>
    </row>
    <row r="5391" spans="1:11" s="509" customFormat="1">
      <c r="A5391" s="508" t="s">
        <v>582</v>
      </c>
      <c r="B5391" s="509" t="s">
        <v>357</v>
      </c>
      <c r="C5391" s="509">
        <v>24</v>
      </c>
      <c r="K5391" s="509">
        <v>0</v>
      </c>
    </row>
    <row r="5392" spans="1:11" s="509" customFormat="1">
      <c r="A5392" s="508" t="s">
        <v>582</v>
      </c>
      <c r="B5392" s="509" t="s">
        <v>357</v>
      </c>
      <c r="C5392" s="509">
        <v>25</v>
      </c>
    </row>
    <row r="5393" spans="1:11" s="509" customFormat="1">
      <c r="A5393" s="508" t="s">
        <v>582</v>
      </c>
      <c r="B5393" s="509" t="s">
        <v>357</v>
      </c>
      <c r="C5393" s="509">
        <v>26</v>
      </c>
      <c r="K5393" s="509">
        <v>0</v>
      </c>
    </row>
    <row r="5394" spans="1:11" s="509" customFormat="1">
      <c r="A5394" s="508" t="s">
        <v>582</v>
      </c>
      <c r="B5394" s="509" t="s">
        <v>357</v>
      </c>
      <c r="C5394" s="509">
        <v>27</v>
      </c>
      <c r="G5394" s="509">
        <v>1</v>
      </c>
      <c r="H5394" s="509">
        <v>1</v>
      </c>
      <c r="K5394" s="509">
        <v>1</v>
      </c>
    </row>
    <row r="5395" spans="1:11" s="509" customFormat="1">
      <c r="A5395" s="508" t="s">
        <v>582</v>
      </c>
      <c r="B5395" s="509" t="s">
        <v>357</v>
      </c>
      <c r="C5395" s="509">
        <v>28</v>
      </c>
      <c r="K5395" s="509">
        <v>0</v>
      </c>
    </row>
    <row r="5396" spans="1:11" s="509" customFormat="1">
      <c r="A5396" s="508" t="s">
        <v>582</v>
      </c>
      <c r="B5396" s="509" t="s">
        <v>357</v>
      </c>
      <c r="C5396" s="509">
        <v>29</v>
      </c>
      <c r="K5396" s="509">
        <v>0</v>
      </c>
    </row>
    <row r="5397" spans="1:11" s="509" customFormat="1">
      <c r="A5397" s="508" t="s">
        <v>582</v>
      </c>
      <c r="B5397" s="509" t="s">
        <v>357</v>
      </c>
      <c r="C5397" s="509">
        <v>30</v>
      </c>
      <c r="K5397" s="509">
        <v>0</v>
      </c>
    </row>
    <row r="5398" spans="1:11" s="509" customFormat="1">
      <c r="A5398" s="508" t="s">
        <v>582</v>
      </c>
      <c r="B5398" s="509" t="s">
        <v>357</v>
      </c>
      <c r="C5398" s="509">
        <v>31</v>
      </c>
      <c r="K5398" s="509">
        <v>0</v>
      </c>
    </row>
    <row r="5399" spans="1:11" s="509" customFormat="1">
      <c r="A5399" s="508" t="s">
        <v>582</v>
      </c>
      <c r="B5399" s="509" t="s">
        <v>357</v>
      </c>
      <c r="C5399" s="509">
        <v>32</v>
      </c>
      <c r="K5399" s="509">
        <v>0</v>
      </c>
    </row>
    <row r="5400" spans="1:11" s="509" customFormat="1">
      <c r="A5400" s="508" t="s">
        <v>582</v>
      </c>
      <c r="B5400" s="509" t="s">
        <v>357</v>
      </c>
      <c r="C5400" s="509">
        <v>33</v>
      </c>
      <c r="K5400" s="509">
        <v>0</v>
      </c>
    </row>
    <row r="5401" spans="1:11" s="509" customFormat="1">
      <c r="A5401" s="508" t="s">
        <v>582</v>
      </c>
      <c r="B5401" s="509" t="s">
        <v>357</v>
      </c>
      <c r="C5401" s="509">
        <v>34</v>
      </c>
      <c r="K5401" s="509">
        <v>0</v>
      </c>
    </row>
    <row r="5402" spans="1:11" s="509" customFormat="1">
      <c r="A5402" s="508" t="s">
        <v>582</v>
      </c>
      <c r="B5402" s="509" t="s">
        <v>357</v>
      </c>
      <c r="C5402" s="509">
        <v>35</v>
      </c>
      <c r="K5402" s="509">
        <v>0</v>
      </c>
    </row>
    <row r="5403" spans="1:11" s="509" customFormat="1">
      <c r="A5403" s="508" t="s">
        <v>582</v>
      </c>
      <c r="B5403" s="509" t="s">
        <v>357</v>
      </c>
      <c r="C5403" s="509">
        <v>36</v>
      </c>
      <c r="K5403" s="509">
        <v>0</v>
      </c>
    </row>
    <row r="5404" spans="1:11" s="509" customFormat="1">
      <c r="A5404" s="508" t="s">
        <v>582</v>
      </c>
      <c r="B5404" s="509" t="s">
        <v>357</v>
      </c>
      <c r="C5404" s="509">
        <v>37</v>
      </c>
      <c r="K5404" s="509">
        <v>0</v>
      </c>
    </row>
    <row r="5405" spans="1:11" s="509" customFormat="1">
      <c r="A5405" s="508" t="s">
        <v>582</v>
      </c>
      <c r="B5405" s="509" t="s">
        <v>357</v>
      </c>
      <c r="C5405" s="509">
        <v>38</v>
      </c>
      <c r="K5405" s="509">
        <v>0</v>
      </c>
    </row>
    <row r="5406" spans="1:11" s="509" customFormat="1">
      <c r="A5406" s="508" t="s">
        <v>582</v>
      </c>
      <c r="B5406" s="509" t="s">
        <v>357</v>
      </c>
      <c r="C5406" s="509" t="s">
        <v>1030</v>
      </c>
      <c r="K5406" s="509">
        <v>0</v>
      </c>
    </row>
    <row r="5407" spans="1:11" s="509" customFormat="1">
      <c r="A5407" s="508" t="s">
        <v>582</v>
      </c>
      <c r="B5407" s="509" t="s">
        <v>357</v>
      </c>
      <c r="C5407" s="509">
        <v>39</v>
      </c>
      <c r="K5407" s="509">
        <v>0</v>
      </c>
    </row>
    <row r="5408" spans="1:11" s="509" customFormat="1">
      <c r="A5408" s="508" t="s">
        <v>582</v>
      </c>
      <c r="B5408" s="509" t="s">
        <v>357</v>
      </c>
      <c r="C5408" s="509">
        <v>40</v>
      </c>
      <c r="K5408" s="509">
        <v>0</v>
      </c>
    </row>
    <row r="5409" spans="1:11" s="509" customFormat="1">
      <c r="A5409" s="508" t="s">
        <v>582</v>
      </c>
      <c r="B5409" s="509" t="s">
        <v>357</v>
      </c>
      <c r="C5409" s="509">
        <v>41</v>
      </c>
      <c r="K5409" s="509">
        <v>0</v>
      </c>
    </row>
    <row r="5410" spans="1:11" s="509" customFormat="1">
      <c r="A5410" s="508" t="s">
        <v>582</v>
      </c>
      <c r="B5410" s="509" t="s">
        <v>357</v>
      </c>
      <c r="C5410" s="509">
        <v>42</v>
      </c>
      <c r="K5410" s="509">
        <v>0</v>
      </c>
    </row>
    <row r="5411" spans="1:11" s="509" customFormat="1">
      <c r="A5411" s="508" t="s">
        <v>582</v>
      </c>
      <c r="B5411" s="509" t="s">
        <v>357</v>
      </c>
      <c r="C5411" s="509">
        <v>43</v>
      </c>
      <c r="K5411" s="509">
        <v>0</v>
      </c>
    </row>
    <row r="5412" spans="1:11" s="509" customFormat="1">
      <c r="A5412" s="508" t="s">
        <v>582</v>
      </c>
      <c r="B5412" s="509" t="s">
        <v>357</v>
      </c>
      <c r="C5412" s="509">
        <v>44</v>
      </c>
      <c r="K5412" s="509">
        <v>0</v>
      </c>
    </row>
    <row r="5413" spans="1:11" s="509" customFormat="1">
      <c r="A5413" s="508" t="s">
        <v>582</v>
      </c>
      <c r="B5413" s="509" t="s">
        <v>357</v>
      </c>
      <c r="C5413" s="509">
        <v>45</v>
      </c>
      <c r="K5413" s="509">
        <v>0</v>
      </c>
    </row>
    <row r="5414" spans="1:11" s="509" customFormat="1">
      <c r="A5414" s="508" t="s">
        <v>582</v>
      </c>
      <c r="B5414" s="509" t="s">
        <v>357</v>
      </c>
      <c r="C5414" s="509">
        <v>46</v>
      </c>
      <c r="G5414" s="509">
        <v>2</v>
      </c>
      <c r="H5414" s="509">
        <v>2</v>
      </c>
      <c r="K5414" s="509">
        <v>2</v>
      </c>
    </row>
    <row r="5415" spans="1:11" s="509" customFormat="1">
      <c r="A5415" s="508" t="s">
        <v>582</v>
      </c>
      <c r="B5415" s="509" t="s">
        <v>357</v>
      </c>
      <c r="C5415" s="509">
        <v>47</v>
      </c>
      <c r="G5415" s="509">
        <v>3</v>
      </c>
      <c r="H5415" s="509">
        <v>1</v>
      </c>
      <c r="K5415" s="509">
        <v>3</v>
      </c>
    </row>
    <row r="5416" spans="1:11" s="509" customFormat="1">
      <c r="A5416" s="508" t="s">
        <v>582</v>
      </c>
      <c r="B5416" s="509" t="s">
        <v>357</v>
      </c>
      <c r="C5416" s="509">
        <v>48</v>
      </c>
      <c r="K5416" s="509">
        <v>0</v>
      </c>
    </row>
    <row r="5417" spans="1:11" s="509" customFormat="1">
      <c r="A5417" s="508" t="s">
        <v>582</v>
      </c>
      <c r="B5417" s="509" t="s">
        <v>357</v>
      </c>
      <c r="C5417" s="509">
        <v>49</v>
      </c>
      <c r="K5417" s="509">
        <v>0</v>
      </c>
    </row>
    <row r="5418" spans="1:11" s="509" customFormat="1">
      <c r="A5418" s="508" t="s">
        <v>582</v>
      </c>
      <c r="B5418" s="509" t="s">
        <v>357</v>
      </c>
      <c r="C5418" s="509">
        <v>50</v>
      </c>
      <c r="K5418" s="509">
        <v>0</v>
      </c>
    </row>
    <row r="5419" spans="1:11" s="509" customFormat="1">
      <c r="A5419" s="508" t="s">
        <v>582</v>
      </c>
      <c r="B5419" s="509" t="s">
        <v>357</v>
      </c>
      <c r="C5419" s="509">
        <v>51</v>
      </c>
      <c r="K5419" s="509">
        <v>0</v>
      </c>
    </row>
    <row r="5420" spans="1:11" s="509" customFormat="1">
      <c r="A5420" s="508" t="s">
        <v>582</v>
      </c>
      <c r="B5420" s="509" t="s">
        <v>357</v>
      </c>
      <c r="C5420" s="509" t="s">
        <v>1031</v>
      </c>
      <c r="K5420" s="509">
        <v>0</v>
      </c>
    </row>
    <row r="5421" spans="1:11" s="509" customFormat="1">
      <c r="A5421" s="508" t="s">
        <v>582</v>
      </c>
      <c r="B5421" s="509" t="s">
        <v>357</v>
      </c>
      <c r="C5421" s="509" t="s">
        <v>1032</v>
      </c>
      <c r="K5421" s="509">
        <v>0</v>
      </c>
    </row>
    <row r="5422" spans="1:11" s="509" customFormat="1">
      <c r="A5422" s="508" t="s">
        <v>582</v>
      </c>
      <c r="B5422" s="509" t="s">
        <v>357</v>
      </c>
      <c r="C5422" s="509">
        <v>52</v>
      </c>
      <c r="K5422" s="509">
        <v>0</v>
      </c>
    </row>
    <row r="5423" spans="1:11" s="509" customFormat="1">
      <c r="A5423" s="508" t="s">
        <v>582</v>
      </c>
      <c r="B5423" s="509" t="s">
        <v>357</v>
      </c>
      <c r="C5423" s="509">
        <v>53</v>
      </c>
      <c r="D5423" s="509">
        <v>2</v>
      </c>
      <c r="E5423" s="509">
        <v>2</v>
      </c>
      <c r="G5423" s="509">
        <v>4</v>
      </c>
      <c r="H5423" s="509">
        <v>4</v>
      </c>
      <c r="K5423" s="509">
        <v>6</v>
      </c>
    </row>
    <row r="5424" spans="1:11" s="509" customFormat="1">
      <c r="A5424" s="508" t="s">
        <v>582</v>
      </c>
      <c r="B5424" s="509" t="s">
        <v>357</v>
      </c>
      <c r="C5424" s="509">
        <v>54</v>
      </c>
      <c r="G5424" s="509">
        <v>4</v>
      </c>
      <c r="K5424" s="509">
        <v>4</v>
      </c>
    </row>
    <row r="5425" spans="1:11" s="509" customFormat="1">
      <c r="A5425" s="508" t="s">
        <v>582</v>
      </c>
      <c r="B5425" s="509" t="s">
        <v>357</v>
      </c>
      <c r="C5425" s="509">
        <v>55</v>
      </c>
      <c r="D5425" s="509">
        <v>3</v>
      </c>
      <c r="G5425" s="509">
        <v>10</v>
      </c>
      <c r="K5425" s="509">
        <v>13</v>
      </c>
    </row>
    <row r="5426" spans="1:11" s="509" customFormat="1">
      <c r="A5426" s="508" t="s">
        <v>582</v>
      </c>
      <c r="B5426" s="509" t="s">
        <v>357</v>
      </c>
      <c r="C5426" s="509">
        <v>56</v>
      </c>
      <c r="K5426" s="509">
        <v>0</v>
      </c>
    </row>
    <row r="5427" spans="1:11" s="509" customFormat="1">
      <c r="A5427" s="508" t="s">
        <v>582</v>
      </c>
      <c r="B5427" s="509" t="s">
        <v>357</v>
      </c>
      <c r="C5427" s="509">
        <v>57</v>
      </c>
      <c r="K5427" s="509">
        <v>0</v>
      </c>
    </row>
    <row r="5428" spans="1:11" s="509" customFormat="1">
      <c r="A5428" s="508" t="s">
        <v>582</v>
      </c>
      <c r="B5428" s="509" t="s">
        <v>357</v>
      </c>
      <c r="C5428" s="509">
        <v>58</v>
      </c>
      <c r="K5428" s="509">
        <v>0</v>
      </c>
    </row>
    <row r="5429" spans="1:11" s="509" customFormat="1">
      <c r="A5429" s="508" t="s">
        <v>582</v>
      </c>
      <c r="B5429" s="509" t="s">
        <v>357</v>
      </c>
      <c r="C5429" s="509">
        <v>59</v>
      </c>
      <c r="G5429" s="509">
        <v>1</v>
      </c>
      <c r="K5429" s="509">
        <v>1</v>
      </c>
    </row>
    <row r="5430" spans="1:11" s="509" customFormat="1">
      <c r="A5430" s="508" t="s">
        <v>582</v>
      </c>
      <c r="B5430" s="509" t="s">
        <v>357</v>
      </c>
      <c r="C5430" s="509">
        <v>60</v>
      </c>
      <c r="G5430" s="509">
        <v>1</v>
      </c>
      <c r="K5430" s="509">
        <v>1</v>
      </c>
    </row>
    <row r="5431" spans="1:11" s="509" customFormat="1">
      <c r="A5431" s="508" t="s">
        <v>582</v>
      </c>
      <c r="B5431" s="509" t="s">
        <v>357</v>
      </c>
      <c r="C5431" s="509">
        <v>61</v>
      </c>
      <c r="K5431" s="509">
        <v>0</v>
      </c>
    </row>
    <row r="5432" spans="1:11" s="509" customFormat="1">
      <c r="A5432" s="508" t="s">
        <v>582</v>
      </c>
      <c r="B5432" s="509" t="s">
        <v>357</v>
      </c>
      <c r="C5432" s="509">
        <v>62</v>
      </c>
      <c r="G5432" s="509">
        <v>3</v>
      </c>
      <c r="H5432" s="509">
        <v>2</v>
      </c>
      <c r="K5432" s="509">
        <v>3</v>
      </c>
    </row>
    <row r="5433" spans="1:11" s="509" customFormat="1">
      <c r="A5433" s="508" t="s">
        <v>582</v>
      </c>
      <c r="B5433" s="509" t="s">
        <v>357</v>
      </c>
      <c r="C5433" s="509">
        <v>63</v>
      </c>
      <c r="D5433" s="509">
        <v>2</v>
      </c>
      <c r="E5433" s="509">
        <v>2</v>
      </c>
      <c r="G5433" s="509">
        <v>40</v>
      </c>
      <c r="H5433" s="509">
        <v>17</v>
      </c>
      <c r="K5433" s="509">
        <v>42</v>
      </c>
    </row>
    <row r="5434" spans="1:11" s="509" customFormat="1">
      <c r="A5434" s="508" t="s">
        <v>582</v>
      </c>
      <c r="B5434" s="509" t="s">
        <v>357</v>
      </c>
      <c r="C5434" s="509" t="s">
        <v>1033</v>
      </c>
      <c r="K5434" s="509">
        <v>0</v>
      </c>
    </row>
    <row r="5435" spans="1:11" s="509" customFormat="1">
      <c r="A5435" s="508" t="s">
        <v>582</v>
      </c>
      <c r="B5435" s="509" t="s">
        <v>357</v>
      </c>
      <c r="C5435" s="509" t="s">
        <v>1034</v>
      </c>
      <c r="K5435" s="509">
        <v>0</v>
      </c>
    </row>
    <row r="5436" spans="1:11" s="509" customFormat="1">
      <c r="A5436" s="508" t="s">
        <v>582</v>
      </c>
      <c r="B5436" s="509" t="s">
        <v>357</v>
      </c>
      <c r="C5436" s="509">
        <v>64</v>
      </c>
      <c r="K5436" s="509">
        <v>0</v>
      </c>
    </row>
    <row r="5437" spans="1:11" s="509" customFormat="1">
      <c r="A5437" s="508" t="s">
        <v>582</v>
      </c>
      <c r="B5437" s="509" t="s">
        <v>357</v>
      </c>
      <c r="C5437" s="509" t="s">
        <v>1035</v>
      </c>
      <c r="D5437" s="509">
        <v>1</v>
      </c>
      <c r="E5437" s="509">
        <v>1</v>
      </c>
      <c r="G5437" s="509">
        <v>1</v>
      </c>
      <c r="K5437" s="509">
        <v>2</v>
      </c>
    </row>
    <row r="5438" spans="1:11" s="509" customFormat="1">
      <c r="A5438" s="508" t="s">
        <v>582</v>
      </c>
      <c r="B5438" s="509" t="s">
        <v>357</v>
      </c>
      <c r="C5438" s="509">
        <v>65</v>
      </c>
      <c r="D5438" s="509">
        <v>1</v>
      </c>
      <c r="G5438" s="509">
        <v>37</v>
      </c>
      <c r="H5438" s="509">
        <v>11</v>
      </c>
      <c r="K5438" s="509">
        <v>38</v>
      </c>
    </row>
    <row r="5439" spans="1:11" s="509" customFormat="1">
      <c r="A5439" s="508" t="s">
        <v>582</v>
      </c>
      <c r="B5439" s="509" t="s">
        <v>357</v>
      </c>
      <c r="C5439" s="509">
        <v>66</v>
      </c>
      <c r="G5439" s="509">
        <v>2</v>
      </c>
      <c r="H5439" s="509">
        <v>2</v>
      </c>
      <c r="K5439" s="509">
        <v>2</v>
      </c>
    </row>
    <row r="5440" spans="1:11" s="509" customFormat="1">
      <c r="A5440" s="508" t="s">
        <v>582</v>
      </c>
      <c r="B5440" s="509" t="s">
        <v>357</v>
      </c>
      <c r="C5440" s="509" t="s">
        <v>1036</v>
      </c>
      <c r="K5440" s="509">
        <v>0</v>
      </c>
    </row>
    <row r="5441" spans="1:11" s="509" customFormat="1">
      <c r="A5441" s="508" t="s">
        <v>582</v>
      </c>
      <c r="B5441" s="509" t="s">
        <v>357</v>
      </c>
      <c r="C5441" s="509" t="s">
        <v>1037</v>
      </c>
      <c r="D5441" s="509">
        <v>3</v>
      </c>
      <c r="G5441" s="509">
        <v>76</v>
      </c>
      <c r="K5441" s="509">
        <v>79</v>
      </c>
    </row>
    <row r="5442" spans="1:11" s="509" customFormat="1">
      <c r="A5442" s="508" t="s">
        <v>582</v>
      </c>
      <c r="B5442" s="509" t="s">
        <v>357</v>
      </c>
      <c r="C5442" s="509" t="s">
        <v>1038</v>
      </c>
      <c r="G5442" s="509">
        <v>4</v>
      </c>
      <c r="K5442" s="509">
        <v>4</v>
      </c>
    </row>
    <row r="5443" spans="1:11" s="509" customFormat="1">
      <c r="A5443" s="508" t="s">
        <v>582</v>
      </c>
      <c r="B5443" s="509" t="s">
        <v>357</v>
      </c>
      <c r="C5443" s="509" t="s">
        <v>1039</v>
      </c>
      <c r="G5443" s="509">
        <v>8</v>
      </c>
      <c r="K5443" s="509">
        <v>8</v>
      </c>
    </row>
    <row r="5444" spans="1:11" s="509" customFormat="1">
      <c r="A5444" s="508" t="s">
        <v>582</v>
      </c>
      <c r="B5444" s="509" t="s">
        <v>357</v>
      </c>
      <c r="C5444" s="509" t="s">
        <v>1040</v>
      </c>
      <c r="D5444" s="509">
        <v>3</v>
      </c>
      <c r="G5444" s="509">
        <v>19</v>
      </c>
      <c r="K5444" s="509">
        <v>22</v>
      </c>
    </row>
    <row r="5445" spans="1:11" s="509" customFormat="1">
      <c r="A5445" s="508" t="s">
        <v>582</v>
      </c>
      <c r="B5445" s="509" t="s">
        <v>357</v>
      </c>
      <c r="C5445" s="509" t="s">
        <v>1041</v>
      </c>
      <c r="K5445" s="509">
        <v>0</v>
      </c>
    </row>
    <row r="5446" spans="1:11" s="509" customFormat="1">
      <c r="A5446" s="508" t="s">
        <v>582</v>
      </c>
      <c r="B5446" s="509" t="s">
        <v>357</v>
      </c>
      <c r="C5446" s="509" t="s">
        <v>1042</v>
      </c>
      <c r="K5446" s="509">
        <v>0</v>
      </c>
    </row>
    <row r="5447" spans="1:11" s="509" customFormat="1">
      <c r="A5447" s="508" t="s">
        <v>582</v>
      </c>
      <c r="B5447" s="509" t="s">
        <v>357</v>
      </c>
      <c r="C5447" s="509">
        <v>67</v>
      </c>
      <c r="G5447" s="509">
        <v>127</v>
      </c>
      <c r="H5447" s="509">
        <v>20</v>
      </c>
      <c r="K5447" s="509">
        <v>127</v>
      </c>
    </row>
    <row r="5448" spans="1:11" s="509" customFormat="1">
      <c r="A5448" s="508" t="s">
        <v>582</v>
      </c>
      <c r="B5448" s="509" t="s">
        <v>357</v>
      </c>
      <c r="C5448" s="509">
        <v>68</v>
      </c>
      <c r="G5448" s="509">
        <v>8</v>
      </c>
      <c r="H5448" s="509">
        <v>7</v>
      </c>
      <c r="K5448" s="509">
        <v>8</v>
      </c>
    </row>
    <row r="5449" spans="1:11" s="509" customFormat="1">
      <c r="A5449" s="508" t="s">
        <v>582</v>
      </c>
      <c r="B5449" s="509" t="s">
        <v>357</v>
      </c>
      <c r="C5449" s="509" t="s">
        <v>1043</v>
      </c>
      <c r="D5449" s="509">
        <v>3</v>
      </c>
      <c r="G5449" s="509">
        <v>4</v>
      </c>
      <c r="H5449" s="509">
        <v>1</v>
      </c>
      <c r="K5449" s="509">
        <v>7</v>
      </c>
    </row>
    <row r="5450" spans="1:11" s="509" customFormat="1">
      <c r="A5450" s="508" t="s">
        <v>582</v>
      </c>
      <c r="B5450" s="509" t="s">
        <v>357</v>
      </c>
      <c r="C5450" s="509">
        <v>69</v>
      </c>
      <c r="K5450" s="509">
        <v>0</v>
      </c>
    </row>
    <row r="5451" spans="1:11" s="509" customFormat="1">
      <c r="A5451" s="508" t="s">
        <v>582</v>
      </c>
      <c r="B5451" s="509" t="s">
        <v>357</v>
      </c>
      <c r="C5451" s="509" t="s">
        <v>1044</v>
      </c>
      <c r="K5451" s="509">
        <v>0</v>
      </c>
    </row>
    <row r="5452" spans="1:11" s="509" customFormat="1">
      <c r="A5452" s="508" t="s">
        <v>582</v>
      </c>
      <c r="B5452" s="509" t="s">
        <v>357</v>
      </c>
      <c r="C5452" s="509" t="s">
        <v>1045</v>
      </c>
      <c r="K5452" s="509">
        <v>0</v>
      </c>
    </row>
    <row r="5453" spans="1:11" s="509" customFormat="1">
      <c r="A5453" s="508" t="s">
        <v>582</v>
      </c>
      <c r="B5453" s="509" t="s">
        <v>357</v>
      </c>
      <c r="C5453" s="509">
        <v>70</v>
      </c>
      <c r="K5453" s="509">
        <v>0</v>
      </c>
    </row>
    <row r="5454" spans="1:11" s="509" customFormat="1">
      <c r="A5454" s="508" t="s">
        <v>582</v>
      </c>
      <c r="B5454" s="509" t="s">
        <v>357</v>
      </c>
      <c r="C5454" s="509" t="s">
        <v>1046</v>
      </c>
      <c r="G5454" s="509">
        <v>2</v>
      </c>
      <c r="K5454" s="509">
        <v>2</v>
      </c>
    </row>
    <row r="5455" spans="1:11" s="509" customFormat="1">
      <c r="A5455" s="508" t="s">
        <v>582</v>
      </c>
      <c r="B5455" s="509" t="s">
        <v>357</v>
      </c>
      <c r="C5455" s="509">
        <v>71</v>
      </c>
      <c r="G5455" s="509">
        <v>132</v>
      </c>
      <c r="H5455" s="509">
        <v>1</v>
      </c>
      <c r="K5455" s="509">
        <v>132</v>
      </c>
    </row>
    <row r="5456" spans="1:11" s="509" customFormat="1">
      <c r="A5456" s="508" t="s">
        <v>582</v>
      </c>
      <c r="B5456" s="509" t="s">
        <v>357</v>
      </c>
      <c r="C5456" s="509" t="s">
        <v>1047</v>
      </c>
      <c r="D5456" s="509">
        <v>2</v>
      </c>
      <c r="E5456" s="509">
        <v>2</v>
      </c>
      <c r="G5456" s="509">
        <v>25</v>
      </c>
      <c r="H5456" s="509">
        <v>17</v>
      </c>
      <c r="K5456" s="509">
        <v>27</v>
      </c>
    </row>
    <row r="5457" spans="1:11" s="509" customFormat="1">
      <c r="A5457" s="508" t="s">
        <v>582</v>
      </c>
      <c r="B5457" s="509" t="s">
        <v>357</v>
      </c>
      <c r="C5457" s="509" t="s">
        <v>1048</v>
      </c>
      <c r="G5457" s="509">
        <v>2</v>
      </c>
      <c r="H5457" s="509">
        <v>2</v>
      </c>
      <c r="K5457" s="509">
        <v>2</v>
      </c>
    </row>
    <row r="5458" spans="1:11" s="509" customFormat="1">
      <c r="A5458" s="508" t="s">
        <v>582</v>
      </c>
      <c r="B5458" s="509" t="s">
        <v>357</v>
      </c>
      <c r="C5458" s="509" t="s">
        <v>1049</v>
      </c>
      <c r="G5458" s="509">
        <v>5</v>
      </c>
      <c r="H5458" s="509">
        <v>3</v>
      </c>
      <c r="K5458" s="509">
        <v>5</v>
      </c>
    </row>
    <row r="5459" spans="1:11" s="509" customFormat="1">
      <c r="A5459" s="508" t="s">
        <v>582</v>
      </c>
      <c r="B5459" s="509" t="s">
        <v>357</v>
      </c>
      <c r="C5459" s="509" t="s">
        <v>1050</v>
      </c>
      <c r="G5459" s="509">
        <v>3</v>
      </c>
      <c r="H5459" s="509">
        <v>3</v>
      </c>
      <c r="K5459" s="509">
        <v>3</v>
      </c>
    </row>
    <row r="5460" spans="1:11" s="509" customFormat="1">
      <c r="A5460" s="508" t="s">
        <v>582</v>
      </c>
      <c r="B5460" s="509" t="s">
        <v>357</v>
      </c>
      <c r="C5460" s="509" t="s">
        <v>1051</v>
      </c>
      <c r="K5460" s="509">
        <v>0</v>
      </c>
    </row>
    <row r="5461" spans="1:11" s="509" customFormat="1">
      <c r="A5461" s="508" t="s">
        <v>582</v>
      </c>
      <c r="B5461" s="509" t="s">
        <v>357</v>
      </c>
      <c r="C5461" s="509">
        <v>72</v>
      </c>
      <c r="D5461" s="509">
        <v>3</v>
      </c>
      <c r="G5461" s="509">
        <v>1</v>
      </c>
      <c r="K5461" s="509">
        <v>4</v>
      </c>
    </row>
    <row r="5462" spans="1:11" s="509" customFormat="1">
      <c r="A5462" s="508" t="s">
        <v>582</v>
      </c>
      <c r="B5462" s="509" t="s">
        <v>357</v>
      </c>
      <c r="C5462" s="509">
        <v>73</v>
      </c>
      <c r="K5462" s="509">
        <v>0</v>
      </c>
    </row>
    <row r="5463" spans="1:11" s="509" customFormat="1">
      <c r="A5463" s="508" t="s">
        <v>582</v>
      </c>
      <c r="B5463" s="509" t="s">
        <v>357</v>
      </c>
      <c r="C5463" s="509">
        <v>74</v>
      </c>
      <c r="D5463" s="509">
        <v>2</v>
      </c>
      <c r="G5463" s="509">
        <v>2</v>
      </c>
      <c r="K5463" s="509">
        <v>4</v>
      </c>
    </row>
    <row r="5464" spans="1:11" s="509" customFormat="1">
      <c r="A5464" s="508" t="s">
        <v>582</v>
      </c>
      <c r="B5464" s="509" t="s">
        <v>357</v>
      </c>
      <c r="C5464" s="509" t="s">
        <v>4570</v>
      </c>
      <c r="K5464" s="509">
        <v>0</v>
      </c>
    </row>
    <row r="5465" spans="1:11" s="509" customFormat="1">
      <c r="A5465" s="508" t="s">
        <v>582</v>
      </c>
      <c r="B5465" s="509" t="s">
        <v>357</v>
      </c>
      <c r="C5465" s="509" t="s">
        <v>4571</v>
      </c>
      <c r="D5465" s="509">
        <v>27</v>
      </c>
      <c r="E5465" s="509">
        <v>7</v>
      </c>
      <c r="F5465" s="509">
        <v>0</v>
      </c>
      <c r="G5465" s="509">
        <v>608</v>
      </c>
      <c r="H5465" s="509">
        <v>98</v>
      </c>
      <c r="I5465" s="509">
        <v>0</v>
      </c>
      <c r="K5465" s="509">
        <v>635</v>
      </c>
    </row>
    <row r="5466" spans="1:11" s="509" customFormat="1">
      <c r="A5466" s="508" t="s">
        <v>583</v>
      </c>
      <c r="B5466" s="509" t="s">
        <v>358</v>
      </c>
      <c r="C5466" s="509">
        <v>1</v>
      </c>
      <c r="K5466" s="509">
        <v>0</v>
      </c>
    </row>
    <row r="5467" spans="1:11" s="509" customFormat="1">
      <c r="A5467" s="508" t="s">
        <v>583</v>
      </c>
      <c r="B5467" s="509" t="s">
        <v>358</v>
      </c>
      <c r="C5467" s="509" t="s">
        <v>1023</v>
      </c>
      <c r="G5467" s="509">
        <v>1</v>
      </c>
      <c r="K5467" s="509">
        <v>1</v>
      </c>
    </row>
    <row r="5468" spans="1:11" s="509" customFormat="1">
      <c r="A5468" s="508" t="s">
        <v>583</v>
      </c>
      <c r="B5468" s="509" t="s">
        <v>358</v>
      </c>
      <c r="C5468" s="509">
        <v>2</v>
      </c>
      <c r="K5468" s="509">
        <v>0</v>
      </c>
    </row>
    <row r="5469" spans="1:11" s="509" customFormat="1">
      <c r="A5469" s="508" t="s">
        <v>583</v>
      </c>
      <c r="B5469" s="509" t="s">
        <v>358</v>
      </c>
      <c r="C5469" s="509">
        <v>3</v>
      </c>
      <c r="K5469" s="509">
        <v>0</v>
      </c>
    </row>
    <row r="5470" spans="1:11" s="509" customFormat="1">
      <c r="A5470" s="508" t="s">
        <v>583</v>
      </c>
      <c r="B5470" s="509" t="s">
        <v>358</v>
      </c>
      <c r="C5470" s="509">
        <v>4</v>
      </c>
      <c r="K5470" s="509">
        <v>0</v>
      </c>
    </row>
    <row r="5471" spans="1:11" s="509" customFormat="1">
      <c r="A5471" s="508" t="s">
        <v>583</v>
      </c>
      <c r="B5471" s="509" t="s">
        <v>358</v>
      </c>
      <c r="C5471" s="509">
        <v>5</v>
      </c>
      <c r="K5471" s="509">
        <v>0</v>
      </c>
    </row>
    <row r="5472" spans="1:11" s="509" customFormat="1">
      <c r="A5472" s="508" t="s">
        <v>583</v>
      </c>
      <c r="B5472" s="509" t="s">
        <v>358</v>
      </c>
      <c r="C5472" s="509">
        <v>6</v>
      </c>
      <c r="K5472" s="509">
        <v>0</v>
      </c>
    </row>
    <row r="5473" spans="1:11" s="509" customFormat="1">
      <c r="A5473" s="508" t="s">
        <v>583</v>
      </c>
      <c r="B5473" s="509" t="s">
        <v>358</v>
      </c>
      <c r="C5473" s="509">
        <v>7</v>
      </c>
      <c r="K5473" s="509">
        <v>0</v>
      </c>
    </row>
    <row r="5474" spans="1:11" s="509" customFormat="1">
      <c r="A5474" s="508" t="s">
        <v>583</v>
      </c>
      <c r="B5474" s="509" t="s">
        <v>358</v>
      </c>
      <c r="C5474" s="509">
        <v>8</v>
      </c>
      <c r="K5474" s="509">
        <v>0</v>
      </c>
    </row>
    <row r="5475" spans="1:11" s="509" customFormat="1">
      <c r="A5475" s="508" t="s">
        <v>583</v>
      </c>
      <c r="B5475" s="509" t="s">
        <v>358</v>
      </c>
      <c r="C5475" s="509">
        <v>9</v>
      </c>
      <c r="K5475" s="509">
        <v>0</v>
      </c>
    </row>
    <row r="5476" spans="1:11" s="509" customFormat="1">
      <c r="A5476" s="508" t="s">
        <v>583</v>
      </c>
      <c r="B5476" s="509" t="s">
        <v>358</v>
      </c>
      <c r="C5476" s="509">
        <v>10</v>
      </c>
      <c r="K5476" s="509">
        <v>0</v>
      </c>
    </row>
    <row r="5477" spans="1:11" s="509" customFormat="1">
      <c r="A5477" s="508" t="s">
        <v>583</v>
      </c>
      <c r="B5477" s="509" t="s">
        <v>358</v>
      </c>
      <c r="C5477" s="509">
        <v>11</v>
      </c>
      <c r="K5477" s="509">
        <v>0</v>
      </c>
    </row>
    <row r="5478" spans="1:11" s="509" customFormat="1">
      <c r="A5478" s="508" t="s">
        <v>583</v>
      </c>
      <c r="B5478" s="509" t="s">
        <v>358</v>
      </c>
      <c r="C5478" s="509">
        <v>12</v>
      </c>
      <c r="K5478" s="509">
        <v>0</v>
      </c>
    </row>
    <row r="5479" spans="1:11" s="509" customFormat="1">
      <c r="A5479" s="508" t="s">
        <v>583</v>
      </c>
      <c r="B5479" s="509" t="s">
        <v>358</v>
      </c>
      <c r="C5479" s="509">
        <v>13</v>
      </c>
      <c r="K5479" s="509">
        <v>0</v>
      </c>
    </row>
    <row r="5480" spans="1:11" s="509" customFormat="1">
      <c r="A5480" s="508" t="s">
        <v>583</v>
      </c>
      <c r="B5480" s="509" t="s">
        <v>358</v>
      </c>
      <c r="C5480" s="509">
        <v>14</v>
      </c>
      <c r="K5480" s="509">
        <v>0</v>
      </c>
    </row>
    <row r="5481" spans="1:11" s="509" customFormat="1">
      <c r="A5481" s="508" t="s">
        <v>583</v>
      </c>
      <c r="B5481" s="509" t="s">
        <v>358</v>
      </c>
      <c r="C5481" s="509">
        <v>15</v>
      </c>
      <c r="K5481" s="509">
        <v>0</v>
      </c>
    </row>
    <row r="5482" spans="1:11" s="509" customFormat="1">
      <c r="A5482" s="508" t="s">
        <v>583</v>
      </c>
      <c r="B5482" s="509" t="s">
        <v>358</v>
      </c>
      <c r="C5482" s="509">
        <v>16</v>
      </c>
      <c r="K5482" s="509">
        <v>0</v>
      </c>
    </row>
    <row r="5483" spans="1:11" s="509" customFormat="1">
      <c r="A5483" s="508" t="s">
        <v>583</v>
      </c>
      <c r="B5483" s="509" t="s">
        <v>358</v>
      </c>
      <c r="C5483" s="509">
        <v>17</v>
      </c>
      <c r="K5483" s="509">
        <v>0</v>
      </c>
    </row>
    <row r="5484" spans="1:11" s="509" customFormat="1">
      <c r="A5484" s="508" t="s">
        <v>583</v>
      </c>
      <c r="B5484" s="509" t="s">
        <v>358</v>
      </c>
      <c r="C5484" s="509">
        <v>18</v>
      </c>
      <c r="K5484" s="509">
        <v>0</v>
      </c>
    </row>
    <row r="5485" spans="1:11" s="509" customFormat="1">
      <c r="A5485" s="508" t="s">
        <v>583</v>
      </c>
      <c r="B5485" s="509" t="s">
        <v>358</v>
      </c>
      <c r="C5485" s="509" t="s">
        <v>1024</v>
      </c>
      <c r="K5485" s="509">
        <v>0</v>
      </c>
    </row>
    <row r="5486" spans="1:11" s="509" customFormat="1">
      <c r="A5486" s="508" t="s">
        <v>583</v>
      </c>
      <c r="B5486" s="509" t="s">
        <v>358</v>
      </c>
      <c r="C5486" s="509" t="s">
        <v>1025</v>
      </c>
      <c r="K5486" s="509">
        <v>0</v>
      </c>
    </row>
    <row r="5487" spans="1:11" s="509" customFormat="1">
      <c r="A5487" s="508" t="s">
        <v>583</v>
      </c>
      <c r="B5487" s="509" t="s">
        <v>358</v>
      </c>
      <c r="C5487" s="509">
        <v>19</v>
      </c>
      <c r="K5487" s="509">
        <v>0</v>
      </c>
    </row>
    <row r="5488" spans="1:11" s="509" customFormat="1">
      <c r="A5488" s="508" t="s">
        <v>583</v>
      </c>
      <c r="B5488" s="509" t="s">
        <v>358</v>
      </c>
      <c r="C5488" s="509">
        <v>20</v>
      </c>
      <c r="K5488" s="509">
        <v>0</v>
      </c>
    </row>
    <row r="5489" spans="1:11" s="509" customFormat="1">
      <c r="A5489" s="508" t="s">
        <v>583</v>
      </c>
      <c r="B5489" s="509" t="s">
        <v>358</v>
      </c>
      <c r="C5489" s="509">
        <v>21</v>
      </c>
      <c r="K5489" s="509">
        <v>0</v>
      </c>
    </row>
    <row r="5490" spans="1:11" s="509" customFormat="1">
      <c r="A5490" s="508" t="s">
        <v>583</v>
      </c>
      <c r="B5490" s="509" t="s">
        <v>358</v>
      </c>
      <c r="C5490" s="509" t="s">
        <v>1026</v>
      </c>
      <c r="K5490" s="509">
        <v>0</v>
      </c>
    </row>
    <row r="5491" spans="1:11" s="509" customFormat="1">
      <c r="A5491" s="508" t="s">
        <v>583</v>
      </c>
      <c r="B5491" s="509" t="s">
        <v>358</v>
      </c>
      <c r="C5491" s="509" t="s">
        <v>1027</v>
      </c>
      <c r="K5491" s="509">
        <v>0</v>
      </c>
    </row>
    <row r="5492" spans="1:11" s="509" customFormat="1">
      <c r="A5492" s="508" t="s">
        <v>583</v>
      </c>
      <c r="B5492" s="509" t="s">
        <v>358</v>
      </c>
      <c r="C5492" s="509" t="s">
        <v>1028</v>
      </c>
      <c r="K5492" s="509">
        <v>0</v>
      </c>
    </row>
    <row r="5493" spans="1:11" s="509" customFormat="1">
      <c r="A5493" s="508" t="s">
        <v>583</v>
      </c>
      <c r="B5493" s="509" t="s">
        <v>358</v>
      </c>
      <c r="C5493" s="509">
        <v>22</v>
      </c>
      <c r="K5493" s="509">
        <v>0</v>
      </c>
    </row>
    <row r="5494" spans="1:11" s="509" customFormat="1">
      <c r="A5494" s="508" t="s">
        <v>583</v>
      </c>
      <c r="B5494" s="509" t="s">
        <v>358</v>
      </c>
      <c r="C5494" s="509">
        <v>23</v>
      </c>
      <c r="K5494" s="509">
        <v>0</v>
      </c>
    </row>
    <row r="5495" spans="1:11" s="509" customFormat="1">
      <c r="A5495" s="508" t="s">
        <v>583</v>
      </c>
      <c r="B5495" s="509" t="s">
        <v>358</v>
      </c>
      <c r="C5495" s="509" t="s">
        <v>1029</v>
      </c>
      <c r="K5495" s="509">
        <v>0</v>
      </c>
    </row>
    <row r="5496" spans="1:11" s="509" customFormat="1">
      <c r="A5496" s="508" t="s">
        <v>583</v>
      </c>
      <c r="B5496" s="509" t="s">
        <v>358</v>
      </c>
      <c r="C5496" s="509">
        <v>24</v>
      </c>
      <c r="K5496" s="509">
        <v>0</v>
      </c>
    </row>
    <row r="5497" spans="1:11" s="509" customFormat="1">
      <c r="A5497" s="508" t="s">
        <v>583</v>
      </c>
      <c r="B5497" s="509" t="s">
        <v>358</v>
      </c>
      <c r="C5497" s="509">
        <v>25</v>
      </c>
    </row>
    <row r="5498" spans="1:11" s="509" customFormat="1">
      <c r="A5498" s="508" t="s">
        <v>583</v>
      </c>
      <c r="B5498" s="509" t="s">
        <v>358</v>
      </c>
      <c r="C5498" s="509">
        <v>26</v>
      </c>
      <c r="K5498" s="509">
        <v>0</v>
      </c>
    </row>
    <row r="5499" spans="1:11" s="509" customFormat="1">
      <c r="A5499" s="508" t="s">
        <v>583</v>
      </c>
      <c r="B5499" s="509" t="s">
        <v>358</v>
      </c>
      <c r="C5499" s="509">
        <v>27</v>
      </c>
      <c r="K5499" s="509">
        <v>0</v>
      </c>
    </row>
    <row r="5500" spans="1:11" s="509" customFormat="1">
      <c r="A5500" s="508" t="s">
        <v>583</v>
      </c>
      <c r="B5500" s="509" t="s">
        <v>358</v>
      </c>
      <c r="C5500" s="509">
        <v>28</v>
      </c>
      <c r="K5500" s="509">
        <v>0</v>
      </c>
    </row>
    <row r="5501" spans="1:11" s="509" customFormat="1">
      <c r="A5501" s="508" t="s">
        <v>583</v>
      </c>
      <c r="B5501" s="509" t="s">
        <v>358</v>
      </c>
      <c r="C5501" s="509">
        <v>29</v>
      </c>
      <c r="K5501" s="509">
        <v>0</v>
      </c>
    </row>
    <row r="5502" spans="1:11" s="509" customFormat="1">
      <c r="A5502" s="508" t="s">
        <v>583</v>
      </c>
      <c r="B5502" s="509" t="s">
        <v>358</v>
      </c>
      <c r="C5502" s="509">
        <v>30</v>
      </c>
      <c r="K5502" s="509">
        <v>0</v>
      </c>
    </row>
    <row r="5503" spans="1:11" s="509" customFormat="1">
      <c r="A5503" s="508" t="s">
        <v>583</v>
      </c>
      <c r="B5503" s="509" t="s">
        <v>358</v>
      </c>
      <c r="C5503" s="509">
        <v>31</v>
      </c>
      <c r="K5503" s="509">
        <v>0</v>
      </c>
    </row>
    <row r="5504" spans="1:11" s="509" customFormat="1">
      <c r="A5504" s="508" t="s">
        <v>583</v>
      </c>
      <c r="B5504" s="509" t="s">
        <v>358</v>
      </c>
      <c r="C5504" s="509">
        <v>32</v>
      </c>
      <c r="K5504" s="509">
        <v>0</v>
      </c>
    </row>
    <row r="5505" spans="1:11" s="509" customFormat="1">
      <c r="A5505" s="508" t="s">
        <v>583</v>
      </c>
      <c r="B5505" s="509" t="s">
        <v>358</v>
      </c>
      <c r="C5505" s="509">
        <v>33</v>
      </c>
      <c r="G5505" s="509">
        <v>1</v>
      </c>
      <c r="H5505" s="509">
        <v>1</v>
      </c>
      <c r="K5505" s="509">
        <v>1</v>
      </c>
    </row>
    <row r="5506" spans="1:11" s="509" customFormat="1">
      <c r="A5506" s="508" t="s">
        <v>583</v>
      </c>
      <c r="B5506" s="509" t="s">
        <v>358</v>
      </c>
      <c r="C5506" s="509">
        <v>34</v>
      </c>
      <c r="K5506" s="509">
        <v>0</v>
      </c>
    </row>
    <row r="5507" spans="1:11" s="509" customFormat="1">
      <c r="A5507" s="508" t="s">
        <v>583</v>
      </c>
      <c r="B5507" s="509" t="s">
        <v>358</v>
      </c>
      <c r="C5507" s="509">
        <v>35</v>
      </c>
      <c r="K5507" s="509">
        <v>0</v>
      </c>
    </row>
    <row r="5508" spans="1:11" s="509" customFormat="1">
      <c r="A5508" s="508" t="s">
        <v>583</v>
      </c>
      <c r="B5508" s="509" t="s">
        <v>358</v>
      </c>
      <c r="C5508" s="509">
        <v>36</v>
      </c>
      <c r="D5508" s="509">
        <v>1</v>
      </c>
      <c r="E5508" s="509">
        <v>1</v>
      </c>
      <c r="K5508" s="509">
        <v>1</v>
      </c>
    </row>
    <row r="5509" spans="1:11" s="509" customFormat="1">
      <c r="A5509" s="508" t="s">
        <v>583</v>
      </c>
      <c r="B5509" s="509" t="s">
        <v>358</v>
      </c>
      <c r="C5509" s="509">
        <v>37</v>
      </c>
      <c r="K5509" s="509">
        <v>0</v>
      </c>
    </row>
    <row r="5510" spans="1:11" s="509" customFormat="1">
      <c r="A5510" s="508" t="s">
        <v>583</v>
      </c>
      <c r="B5510" s="509" t="s">
        <v>358</v>
      </c>
      <c r="C5510" s="509">
        <v>38</v>
      </c>
      <c r="K5510" s="509">
        <v>0</v>
      </c>
    </row>
    <row r="5511" spans="1:11" s="509" customFormat="1">
      <c r="A5511" s="508" t="s">
        <v>583</v>
      </c>
      <c r="B5511" s="509" t="s">
        <v>358</v>
      </c>
      <c r="C5511" s="509" t="s">
        <v>1030</v>
      </c>
      <c r="K5511" s="509">
        <v>0</v>
      </c>
    </row>
    <row r="5512" spans="1:11" s="509" customFormat="1">
      <c r="A5512" s="508" t="s">
        <v>583</v>
      </c>
      <c r="B5512" s="509" t="s">
        <v>358</v>
      </c>
      <c r="C5512" s="509">
        <v>39</v>
      </c>
      <c r="K5512" s="509">
        <v>0</v>
      </c>
    </row>
    <row r="5513" spans="1:11" s="509" customFormat="1">
      <c r="A5513" s="508" t="s">
        <v>583</v>
      </c>
      <c r="B5513" s="509" t="s">
        <v>358</v>
      </c>
      <c r="C5513" s="509">
        <v>40</v>
      </c>
      <c r="K5513" s="509">
        <v>0</v>
      </c>
    </row>
    <row r="5514" spans="1:11" s="509" customFormat="1">
      <c r="A5514" s="508" t="s">
        <v>583</v>
      </c>
      <c r="B5514" s="509" t="s">
        <v>358</v>
      </c>
      <c r="C5514" s="509">
        <v>41</v>
      </c>
      <c r="K5514" s="509">
        <v>0</v>
      </c>
    </row>
    <row r="5515" spans="1:11" s="509" customFormat="1">
      <c r="A5515" s="508" t="s">
        <v>583</v>
      </c>
      <c r="B5515" s="509" t="s">
        <v>358</v>
      </c>
      <c r="C5515" s="509">
        <v>42</v>
      </c>
      <c r="K5515" s="509">
        <v>0</v>
      </c>
    </row>
    <row r="5516" spans="1:11" s="509" customFormat="1">
      <c r="A5516" s="508" t="s">
        <v>583</v>
      </c>
      <c r="B5516" s="509" t="s">
        <v>358</v>
      </c>
      <c r="C5516" s="509">
        <v>43</v>
      </c>
      <c r="K5516" s="509">
        <v>0</v>
      </c>
    </row>
    <row r="5517" spans="1:11" s="509" customFormat="1">
      <c r="A5517" s="508" t="s">
        <v>583</v>
      </c>
      <c r="B5517" s="509" t="s">
        <v>358</v>
      </c>
      <c r="C5517" s="509">
        <v>44</v>
      </c>
      <c r="K5517" s="509">
        <v>0</v>
      </c>
    </row>
    <row r="5518" spans="1:11" s="509" customFormat="1">
      <c r="A5518" s="508" t="s">
        <v>583</v>
      </c>
      <c r="B5518" s="509" t="s">
        <v>358</v>
      </c>
      <c r="C5518" s="509">
        <v>45</v>
      </c>
      <c r="K5518" s="509">
        <v>0</v>
      </c>
    </row>
    <row r="5519" spans="1:11" s="509" customFormat="1">
      <c r="A5519" s="508" t="s">
        <v>583</v>
      </c>
      <c r="B5519" s="509" t="s">
        <v>358</v>
      </c>
      <c r="C5519" s="509">
        <v>46</v>
      </c>
      <c r="K5519" s="509">
        <v>0</v>
      </c>
    </row>
    <row r="5520" spans="1:11" s="509" customFormat="1">
      <c r="A5520" s="508" t="s">
        <v>583</v>
      </c>
      <c r="B5520" s="509" t="s">
        <v>358</v>
      </c>
      <c r="C5520" s="509">
        <v>47</v>
      </c>
      <c r="K5520" s="509">
        <v>0</v>
      </c>
    </row>
    <row r="5521" spans="1:11" s="509" customFormat="1">
      <c r="A5521" s="508" t="s">
        <v>583</v>
      </c>
      <c r="B5521" s="509" t="s">
        <v>358</v>
      </c>
      <c r="C5521" s="509">
        <v>48</v>
      </c>
      <c r="K5521" s="509">
        <v>0</v>
      </c>
    </row>
    <row r="5522" spans="1:11" s="509" customFormat="1">
      <c r="A5522" s="508" t="s">
        <v>583</v>
      </c>
      <c r="B5522" s="509" t="s">
        <v>358</v>
      </c>
      <c r="C5522" s="509">
        <v>49</v>
      </c>
      <c r="K5522" s="509">
        <v>0</v>
      </c>
    </row>
    <row r="5523" spans="1:11" s="509" customFormat="1">
      <c r="A5523" s="508" t="s">
        <v>583</v>
      </c>
      <c r="B5523" s="509" t="s">
        <v>358</v>
      </c>
      <c r="C5523" s="509">
        <v>50</v>
      </c>
      <c r="K5523" s="509">
        <v>0</v>
      </c>
    </row>
    <row r="5524" spans="1:11" s="509" customFormat="1">
      <c r="A5524" s="508" t="s">
        <v>583</v>
      </c>
      <c r="B5524" s="509" t="s">
        <v>358</v>
      </c>
      <c r="C5524" s="509">
        <v>51</v>
      </c>
      <c r="K5524" s="509">
        <v>0</v>
      </c>
    </row>
    <row r="5525" spans="1:11" s="509" customFormat="1">
      <c r="A5525" s="508" t="s">
        <v>583</v>
      </c>
      <c r="B5525" s="509" t="s">
        <v>358</v>
      </c>
      <c r="C5525" s="509" t="s">
        <v>1031</v>
      </c>
      <c r="K5525" s="509">
        <v>0</v>
      </c>
    </row>
    <row r="5526" spans="1:11" s="509" customFormat="1">
      <c r="A5526" s="508" t="s">
        <v>583</v>
      </c>
      <c r="B5526" s="509" t="s">
        <v>358</v>
      </c>
      <c r="C5526" s="509" t="s">
        <v>1032</v>
      </c>
      <c r="K5526" s="509">
        <v>0</v>
      </c>
    </row>
    <row r="5527" spans="1:11" s="509" customFormat="1">
      <c r="A5527" s="508" t="s">
        <v>583</v>
      </c>
      <c r="B5527" s="509" t="s">
        <v>358</v>
      </c>
      <c r="C5527" s="509">
        <v>52</v>
      </c>
      <c r="K5527" s="509">
        <v>0</v>
      </c>
    </row>
    <row r="5528" spans="1:11" s="509" customFormat="1">
      <c r="A5528" s="508" t="s">
        <v>583</v>
      </c>
      <c r="B5528" s="509" t="s">
        <v>358</v>
      </c>
      <c r="C5528" s="509">
        <v>53</v>
      </c>
      <c r="K5528" s="509">
        <v>0</v>
      </c>
    </row>
    <row r="5529" spans="1:11" s="509" customFormat="1">
      <c r="A5529" s="508" t="s">
        <v>583</v>
      </c>
      <c r="B5529" s="509" t="s">
        <v>358</v>
      </c>
      <c r="C5529" s="509">
        <v>54</v>
      </c>
      <c r="K5529" s="509">
        <v>0</v>
      </c>
    </row>
    <row r="5530" spans="1:11" s="509" customFormat="1">
      <c r="A5530" s="508" t="s">
        <v>583</v>
      </c>
      <c r="B5530" s="509" t="s">
        <v>358</v>
      </c>
      <c r="C5530" s="509">
        <v>55</v>
      </c>
      <c r="G5530" s="509">
        <v>1</v>
      </c>
      <c r="K5530" s="509">
        <v>1</v>
      </c>
    </row>
    <row r="5531" spans="1:11" s="509" customFormat="1">
      <c r="A5531" s="508" t="s">
        <v>583</v>
      </c>
      <c r="B5531" s="509" t="s">
        <v>358</v>
      </c>
      <c r="C5531" s="509">
        <v>56</v>
      </c>
      <c r="K5531" s="509">
        <v>0</v>
      </c>
    </row>
    <row r="5532" spans="1:11" s="509" customFormat="1">
      <c r="A5532" s="508" t="s">
        <v>583</v>
      </c>
      <c r="B5532" s="509" t="s">
        <v>358</v>
      </c>
      <c r="C5532" s="509">
        <v>57</v>
      </c>
      <c r="K5532" s="509">
        <v>0</v>
      </c>
    </row>
    <row r="5533" spans="1:11" s="509" customFormat="1">
      <c r="A5533" s="508" t="s">
        <v>583</v>
      </c>
      <c r="B5533" s="509" t="s">
        <v>358</v>
      </c>
      <c r="C5533" s="509">
        <v>58</v>
      </c>
      <c r="K5533" s="509">
        <v>0</v>
      </c>
    </row>
    <row r="5534" spans="1:11" s="509" customFormat="1">
      <c r="A5534" s="508" t="s">
        <v>583</v>
      </c>
      <c r="B5534" s="509" t="s">
        <v>358</v>
      </c>
      <c r="C5534" s="509">
        <v>59</v>
      </c>
      <c r="K5534" s="509">
        <v>0</v>
      </c>
    </row>
    <row r="5535" spans="1:11" s="509" customFormat="1">
      <c r="A5535" s="508" t="s">
        <v>583</v>
      </c>
      <c r="B5535" s="509" t="s">
        <v>358</v>
      </c>
      <c r="C5535" s="509">
        <v>60</v>
      </c>
      <c r="K5535" s="509">
        <v>0</v>
      </c>
    </row>
    <row r="5536" spans="1:11" s="509" customFormat="1">
      <c r="A5536" s="508" t="s">
        <v>583</v>
      </c>
      <c r="B5536" s="509" t="s">
        <v>358</v>
      </c>
      <c r="C5536" s="509">
        <v>61</v>
      </c>
      <c r="K5536" s="509">
        <v>0</v>
      </c>
    </row>
    <row r="5537" spans="1:11" s="509" customFormat="1">
      <c r="A5537" s="508" t="s">
        <v>583</v>
      </c>
      <c r="B5537" s="509" t="s">
        <v>358</v>
      </c>
      <c r="C5537" s="509">
        <v>62</v>
      </c>
      <c r="D5537" s="509">
        <v>1</v>
      </c>
      <c r="E5537" s="509">
        <v>1</v>
      </c>
      <c r="K5537" s="509">
        <v>1</v>
      </c>
    </row>
    <row r="5538" spans="1:11" s="509" customFormat="1">
      <c r="A5538" s="508" t="s">
        <v>583</v>
      </c>
      <c r="B5538" s="509" t="s">
        <v>358</v>
      </c>
      <c r="C5538" s="509">
        <v>63</v>
      </c>
      <c r="K5538" s="509">
        <v>0</v>
      </c>
    </row>
    <row r="5539" spans="1:11" s="509" customFormat="1">
      <c r="A5539" s="508" t="s">
        <v>583</v>
      </c>
      <c r="B5539" s="509" t="s">
        <v>358</v>
      </c>
      <c r="C5539" s="509" t="s">
        <v>1033</v>
      </c>
      <c r="K5539" s="509">
        <v>0</v>
      </c>
    </row>
    <row r="5540" spans="1:11" s="509" customFormat="1">
      <c r="A5540" s="508" t="s">
        <v>583</v>
      </c>
      <c r="B5540" s="509" t="s">
        <v>358</v>
      </c>
      <c r="C5540" s="509" t="s">
        <v>1034</v>
      </c>
      <c r="D5540" s="509">
        <v>1</v>
      </c>
      <c r="E5540" s="509">
        <v>1</v>
      </c>
      <c r="K5540" s="509">
        <v>1</v>
      </c>
    </row>
    <row r="5541" spans="1:11" s="509" customFormat="1">
      <c r="A5541" s="508" t="s">
        <v>583</v>
      </c>
      <c r="B5541" s="509" t="s">
        <v>358</v>
      </c>
      <c r="C5541" s="509">
        <v>64</v>
      </c>
      <c r="K5541" s="509">
        <v>0</v>
      </c>
    </row>
    <row r="5542" spans="1:11" s="509" customFormat="1">
      <c r="A5542" s="508" t="s">
        <v>583</v>
      </c>
      <c r="B5542" s="509" t="s">
        <v>358</v>
      </c>
      <c r="C5542" s="509" t="s">
        <v>1035</v>
      </c>
      <c r="K5542" s="509">
        <v>0</v>
      </c>
    </row>
    <row r="5543" spans="1:11" s="509" customFormat="1">
      <c r="A5543" s="508" t="s">
        <v>583</v>
      </c>
      <c r="B5543" s="509" t="s">
        <v>358</v>
      </c>
      <c r="C5543" s="509">
        <v>65</v>
      </c>
      <c r="D5543" s="509">
        <v>2</v>
      </c>
      <c r="E5543" s="509">
        <v>2</v>
      </c>
      <c r="G5543" s="509">
        <v>3</v>
      </c>
      <c r="H5543" s="509">
        <v>3</v>
      </c>
      <c r="K5543" s="509">
        <v>5</v>
      </c>
    </row>
    <row r="5544" spans="1:11" s="509" customFormat="1">
      <c r="A5544" s="508" t="s">
        <v>583</v>
      </c>
      <c r="B5544" s="509" t="s">
        <v>358</v>
      </c>
      <c r="C5544" s="509">
        <v>66</v>
      </c>
      <c r="G5544" s="509">
        <v>3</v>
      </c>
      <c r="H5544" s="509">
        <v>3</v>
      </c>
      <c r="K5544" s="509">
        <v>3</v>
      </c>
    </row>
    <row r="5545" spans="1:11" s="509" customFormat="1">
      <c r="A5545" s="508" t="s">
        <v>583</v>
      </c>
      <c r="B5545" s="509" t="s">
        <v>358</v>
      </c>
      <c r="C5545" s="509" t="s">
        <v>1036</v>
      </c>
      <c r="K5545" s="509">
        <v>0</v>
      </c>
    </row>
    <row r="5546" spans="1:11" s="509" customFormat="1">
      <c r="A5546" s="508" t="s">
        <v>583</v>
      </c>
      <c r="B5546" s="509" t="s">
        <v>358</v>
      </c>
      <c r="C5546" s="509" t="s">
        <v>1037</v>
      </c>
      <c r="G5546" s="509">
        <v>8</v>
      </c>
      <c r="K5546" s="509">
        <v>8</v>
      </c>
    </row>
    <row r="5547" spans="1:11" s="509" customFormat="1">
      <c r="A5547" s="508" t="s">
        <v>583</v>
      </c>
      <c r="B5547" s="509" t="s">
        <v>358</v>
      </c>
      <c r="C5547" s="509" t="s">
        <v>1038</v>
      </c>
      <c r="K5547" s="509">
        <v>0</v>
      </c>
    </row>
    <row r="5548" spans="1:11" s="509" customFormat="1">
      <c r="A5548" s="508" t="s">
        <v>583</v>
      </c>
      <c r="B5548" s="509" t="s">
        <v>358</v>
      </c>
      <c r="C5548" s="509" t="s">
        <v>1039</v>
      </c>
      <c r="K5548" s="509">
        <v>0</v>
      </c>
    </row>
    <row r="5549" spans="1:11" s="509" customFormat="1">
      <c r="A5549" s="508" t="s">
        <v>583</v>
      </c>
      <c r="B5549" s="509" t="s">
        <v>358</v>
      </c>
      <c r="C5549" s="509" t="s">
        <v>1040</v>
      </c>
      <c r="D5549" s="509">
        <v>1</v>
      </c>
      <c r="K5549" s="509">
        <v>1</v>
      </c>
    </row>
    <row r="5550" spans="1:11" s="509" customFormat="1">
      <c r="A5550" s="508" t="s">
        <v>583</v>
      </c>
      <c r="B5550" s="509" t="s">
        <v>358</v>
      </c>
      <c r="C5550" s="509" t="s">
        <v>1041</v>
      </c>
      <c r="K5550" s="509">
        <v>0</v>
      </c>
    </row>
    <row r="5551" spans="1:11" s="509" customFormat="1">
      <c r="A5551" s="508" t="s">
        <v>583</v>
      </c>
      <c r="B5551" s="509" t="s">
        <v>358</v>
      </c>
      <c r="C5551" s="509" t="s">
        <v>1042</v>
      </c>
      <c r="K5551" s="509">
        <v>0</v>
      </c>
    </row>
    <row r="5552" spans="1:11" s="509" customFormat="1">
      <c r="A5552" s="508" t="s">
        <v>583</v>
      </c>
      <c r="B5552" s="509" t="s">
        <v>358</v>
      </c>
      <c r="C5552" s="509">
        <v>67</v>
      </c>
      <c r="G5552" s="509">
        <v>6</v>
      </c>
      <c r="H5552" s="509">
        <v>5</v>
      </c>
      <c r="K5552" s="509">
        <v>6</v>
      </c>
    </row>
    <row r="5553" spans="1:11" s="509" customFormat="1">
      <c r="A5553" s="508" t="s">
        <v>583</v>
      </c>
      <c r="B5553" s="509" t="s">
        <v>358</v>
      </c>
      <c r="C5553" s="509">
        <v>68</v>
      </c>
      <c r="G5553" s="509">
        <v>1</v>
      </c>
      <c r="H5553" s="509">
        <v>1</v>
      </c>
      <c r="K5553" s="509">
        <v>1</v>
      </c>
    </row>
    <row r="5554" spans="1:11" s="509" customFormat="1">
      <c r="A5554" s="508" t="s">
        <v>583</v>
      </c>
      <c r="B5554" s="509" t="s">
        <v>358</v>
      </c>
      <c r="C5554" s="509" t="s">
        <v>1043</v>
      </c>
      <c r="K5554" s="509">
        <v>0</v>
      </c>
    </row>
    <row r="5555" spans="1:11" s="509" customFormat="1">
      <c r="A5555" s="508" t="s">
        <v>583</v>
      </c>
      <c r="B5555" s="509" t="s">
        <v>358</v>
      </c>
      <c r="C5555" s="509">
        <v>69</v>
      </c>
      <c r="K5555" s="509">
        <v>0</v>
      </c>
    </row>
    <row r="5556" spans="1:11" s="509" customFormat="1">
      <c r="A5556" s="508" t="s">
        <v>583</v>
      </c>
      <c r="B5556" s="509" t="s">
        <v>358</v>
      </c>
      <c r="C5556" s="509" t="s">
        <v>1044</v>
      </c>
      <c r="G5556" s="509">
        <v>1</v>
      </c>
      <c r="K5556" s="509">
        <v>1</v>
      </c>
    </row>
    <row r="5557" spans="1:11" s="509" customFormat="1">
      <c r="A5557" s="508" t="s">
        <v>583</v>
      </c>
      <c r="B5557" s="509" t="s">
        <v>358</v>
      </c>
      <c r="C5557" s="509" t="s">
        <v>1045</v>
      </c>
      <c r="K5557" s="509">
        <v>0</v>
      </c>
    </row>
    <row r="5558" spans="1:11" s="509" customFormat="1">
      <c r="A5558" s="508" t="s">
        <v>583</v>
      </c>
      <c r="B5558" s="509" t="s">
        <v>358</v>
      </c>
      <c r="C5558" s="509">
        <v>70</v>
      </c>
      <c r="K5558" s="509">
        <v>0</v>
      </c>
    </row>
    <row r="5559" spans="1:11" s="509" customFormat="1">
      <c r="A5559" s="508" t="s">
        <v>583</v>
      </c>
      <c r="B5559" s="509" t="s">
        <v>358</v>
      </c>
      <c r="C5559" s="509" t="s">
        <v>1046</v>
      </c>
      <c r="K5559" s="509">
        <v>0</v>
      </c>
    </row>
    <row r="5560" spans="1:11" s="509" customFormat="1">
      <c r="A5560" s="508" t="s">
        <v>583</v>
      </c>
      <c r="B5560" s="509" t="s">
        <v>358</v>
      </c>
      <c r="C5560" s="509">
        <v>71</v>
      </c>
      <c r="D5560" s="509">
        <v>1</v>
      </c>
      <c r="G5560" s="509">
        <v>7</v>
      </c>
      <c r="K5560" s="509">
        <v>8</v>
      </c>
    </row>
    <row r="5561" spans="1:11" s="509" customFormat="1">
      <c r="A5561" s="508" t="s">
        <v>583</v>
      </c>
      <c r="B5561" s="509" t="s">
        <v>358</v>
      </c>
      <c r="C5561" s="509" t="s">
        <v>1047</v>
      </c>
      <c r="D5561" s="509">
        <v>3</v>
      </c>
      <c r="E5561" s="509">
        <v>3</v>
      </c>
      <c r="G5561" s="509">
        <v>11</v>
      </c>
      <c r="H5561" s="509">
        <v>11</v>
      </c>
      <c r="K5561" s="509">
        <v>14</v>
      </c>
    </row>
    <row r="5562" spans="1:11" s="509" customFormat="1">
      <c r="A5562" s="508" t="s">
        <v>583</v>
      </c>
      <c r="B5562" s="509" t="s">
        <v>358</v>
      </c>
      <c r="C5562" s="509" t="s">
        <v>1048</v>
      </c>
      <c r="G5562" s="509">
        <v>2</v>
      </c>
      <c r="H5562" s="509">
        <v>2</v>
      </c>
      <c r="K5562" s="509">
        <v>2</v>
      </c>
    </row>
    <row r="5563" spans="1:11" s="509" customFormat="1">
      <c r="A5563" s="508" t="s">
        <v>583</v>
      </c>
      <c r="B5563" s="509" t="s">
        <v>358</v>
      </c>
      <c r="C5563" s="509" t="s">
        <v>1049</v>
      </c>
      <c r="G5563" s="509">
        <v>2</v>
      </c>
      <c r="K5563" s="509">
        <v>2</v>
      </c>
    </row>
    <row r="5564" spans="1:11" s="509" customFormat="1">
      <c r="A5564" s="508" t="s">
        <v>583</v>
      </c>
      <c r="B5564" s="509" t="s">
        <v>358</v>
      </c>
      <c r="C5564" s="509" t="s">
        <v>1050</v>
      </c>
      <c r="K5564" s="509">
        <v>0</v>
      </c>
    </row>
    <row r="5565" spans="1:11" s="509" customFormat="1">
      <c r="A5565" s="508" t="s">
        <v>583</v>
      </c>
      <c r="B5565" s="509" t="s">
        <v>358</v>
      </c>
      <c r="C5565" s="509" t="s">
        <v>1051</v>
      </c>
      <c r="K5565" s="509">
        <v>0</v>
      </c>
    </row>
    <row r="5566" spans="1:11" s="509" customFormat="1">
      <c r="A5566" s="508" t="s">
        <v>583</v>
      </c>
      <c r="B5566" s="509" t="s">
        <v>358</v>
      </c>
      <c r="C5566" s="509">
        <v>72</v>
      </c>
      <c r="D5566" s="509">
        <v>2</v>
      </c>
      <c r="G5566" s="509">
        <v>1</v>
      </c>
      <c r="K5566" s="509">
        <v>3</v>
      </c>
    </row>
    <row r="5567" spans="1:11" s="509" customFormat="1">
      <c r="A5567" s="508" t="s">
        <v>583</v>
      </c>
      <c r="B5567" s="509" t="s">
        <v>358</v>
      </c>
      <c r="C5567" s="509">
        <v>73</v>
      </c>
      <c r="D5567" s="509">
        <v>3</v>
      </c>
      <c r="K5567" s="509">
        <v>3</v>
      </c>
    </row>
    <row r="5568" spans="1:11" s="509" customFormat="1">
      <c r="A5568" s="508" t="s">
        <v>583</v>
      </c>
      <c r="B5568" s="509" t="s">
        <v>358</v>
      </c>
      <c r="C5568" s="509">
        <v>74</v>
      </c>
      <c r="K5568" s="509">
        <v>0</v>
      </c>
    </row>
    <row r="5569" spans="1:11" s="509" customFormat="1">
      <c r="A5569" s="508" t="s">
        <v>583</v>
      </c>
      <c r="B5569" s="509" t="s">
        <v>358</v>
      </c>
      <c r="C5569" s="509" t="s">
        <v>4570</v>
      </c>
      <c r="G5569" s="509">
        <v>1</v>
      </c>
      <c r="K5569" s="509">
        <v>1</v>
      </c>
    </row>
    <row r="5570" spans="1:11" s="509" customFormat="1">
      <c r="A5570" s="508" t="s">
        <v>583</v>
      </c>
      <c r="B5570" s="509" t="s">
        <v>358</v>
      </c>
      <c r="C5570" s="509" t="s">
        <v>4571</v>
      </c>
      <c r="D5570" s="509">
        <v>15</v>
      </c>
      <c r="E5570" s="509">
        <v>8</v>
      </c>
      <c r="F5570" s="509">
        <v>0</v>
      </c>
      <c r="G5570" s="509">
        <v>49</v>
      </c>
      <c r="H5570" s="509">
        <v>26</v>
      </c>
      <c r="I5570" s="509">
        <v>0</v>
      </c>
      <c r="J5570" s="509">
        <v>3</v>
      </c>
      <c r="K5570" s="509">
        <v>64</v>
      </c>
    </row>
    <row r="5571" spans="1:11" s="509" customFormat="1">
      <c r="A5571" s="508" t="s">
        <v>584</v>
      </c>
      <c r="B5571" s="509" t="s">
        <v>359</v>
      </c>
      <c r="C5571" s="509">
        <v>1</v>
      </c>
      <c r="D5571" s="509">
        <v>0</v>
      </c>
      <c r="E5571" s="509">
        <v>0</v>
      </c>
      <c r="F5571" s="509">
        <v>0</v>
      </c>
      <c r="G5571" s="509">
        <v>0</v>
      </c>
      <c r="H5571" s="509">
        <v>0</v>
      </c>
      <c r="I5571" s="509">
        <v>0</v>
      </c>
      <c r="K5571" s="509">
        <v>0</v>
      </c>
    </row>
    <row r="5572" spans="1:11" s="509" customFormat="1">
      <c r="A5572" s="508" t="s">
        <v>584</v>
      </c>
      <c r="B5572" s="509" t="s">
        <v>359</v>
      </c>
      <c r="C5572" s="509" t="s">
        <v>1023</v>
      </c>
      <c r="D5572" s="509">
        <v>1</v>
      </c>
      <c r="E5572" s="509">
        <v>0</v>
      </c>
      <c r="F5572" s="509">
        <v>0</v>
      </c>
      <c r="G5572" s="509">
        <v>8</v>
      </c>
      <c r="H5572" s="509">
        <v>0</v>
      </c>
      <c r="I5572" s="509">
        <v>0</v>
      </c>
      <c r="K5572" s="509">
        <v>9</v>
      </c>
    </row>
    <row r="5573" spans="1:11" s="509" customFormat="1">
      <c r="A5573" s="508" t="s">
        <v>584</v>
      </c>
      <c r="B5573" s="509" t="s">
        <v>359</v>
      </c>
      <c r="C5573" s="509">
        <v>2</v>
      </c>
      <c r="D5573" s="509">
        <v>0</v>
      </c>
      <c r="E5573" s="509">
        <v>0</v>
      </c>
      <c r="F5573" s="509">
        <v>0</v>
      </c>
      <c r="G5573" s="509">
        <v>6</v>
      </c>
      <c r="H5573" s="509">
        <v>1</v>
      </c>
      <c r="I5573" s="509">
        <v>0</v>
      </c>
      <c r="K5573" s="509">
        <v>6</v>
      </c>
    </row>
    <row r="5574" spans="1:11" s="509" customFormat="1">
      <c r="A5574" s="508" t="s">
        <v>584</v>
      </c>
      <c r="B5574" s="509" t="s">
        <v>359</v>
      </c>
      <c r="C5574" s="509">
        <v>3</v>
      </c>
      <c r="D5574" s="509">
        <v>0</v>
      </c>
      <c r="E5574" s="509">
        <v>0</v>
      </c>
      <c r="F5574" s="509">
        <v>0</v>
      </c>
      <c r="G5574" s="509">
        <v>0</v>
      </c>
      <c r="H5574" s="509">
        <v>0</v>
      </c>
      <c r="I5574" s="509">
        <v>0</v>
      </c>
      <c r="K5574" s="509">
        <v>0</v>
      </c>
    </row>
    <row r="5575" spans="1:11" s="509" customFormat="1">
      <c r="A5575" s="508" t="s">
        <v>584</v>
      </c>
      <c r="B5575" s="509" t="s">
        <v>359</v>
      </c>
      <c r="C5575" s="509">
        <v>4</v>
      </c>
      <c r="D5575" s="509">
        <v>0</v>
      </c>
      <c r="E5575" s="509">
        <v>0</v>
      </c>
      <c r="F5575" s="509">
        <v>0</v>
      </c>
      <c r="G5575" s="509">
        <v>1</v>
      </c>
      <c r="H5575" s="509">
        <v>0</v>
      </c>
      <c r="I5575" s="509">
        <v>0</v>
      </c>
      <c r="K5575" s="509">
        <v>1</v>
      </c>
    </row>
    <row r="5576" spans="1:11" s="509" customFormat="1">
      <c r="A5576" s="508" t="s">
        <v>584</v>
      </c>
      <c r="B5576" s="509" t="s">
        <v>359</v>
      </c>
      <c r="C5576" s="509">
        <v>5</v>
      </c>
      <c r="D5576" s="509">
        <v>0</v>
      </c>
      <c r="E5576" s="509">
        <v>0</v>
      </c>
      <c r="F5576" s="509">
        <v>0</v>
      </c>
      <c r="G5576" s="509">
        <v>0</v>
      </c>
      <c r="H5576" s="509">
        <v>0</v>
      </c>
      <c r="I5576" s="509">
        <v>0</v>
      </c>
      <c r="K5576" s="509">
        <v>0</v>
      </c>
    </row>
    <row r="5577" spans="1:11" s="509" customFormat="1">
      <c r="A5577" s="508" t="s">
        <v>584</v>
      </c>
      <c r="B5577" s="509" t="s">
        <v>359</v>
      </c>
      <c r="C5577" s="509">
        <v>6</v>
      </c>
      <c r="D5577" s="509">
        <v>0</v>
      </c>
      <c r="E5577" s="509">
        <v>0</v>
      </c>
      <c r="F5577" s="509">
        <v>0</v>
      </c>
      <c r="G5577" s="509">
        <v>0</v>
      </c>
      <c r="H5577" s="509">
        <v>0</v>
      </c>
      <c r="I5577" s="509">
        <v>0</v>
      </c>
      <c r="K5577" s="509">
        <v>0</v>
      </c>
    </row>
    <row r="5578" spans="1:11" s="509" customFormat="1">
      <c r="A5578" s="508" t="s">
        <v>584</v>
      </c>
      <c r="B5578" s="509" t="s">
        <v>359</v>
      </c>
      <c r="C5578" s="509">
        <v>7</v>
      </c>
      <c r="D5578" s="509">
        <v>0</v>
      </c>
      <c r="E5578" s="509">
        <v>0</v>
      </c>
      <c r="F5578" s="509">
        <v>0</v>
      </c>
      <c r="G5578" s="509">
        <v>0</v>
      </c>
      <c r="H5578" s="509">
        <v>0</v>
      </c>
      <c r="I5578" s="509">
        <v>0</v>
      </c>
      <c r="K5578" s="509">
        <v>0</v>
      </c>
    </row>
    <row r="5579" spans="1:11" s="509" customFormat="1">
      <c r="A5579" s="508" t="s">
        <v>584</v>
      </c>
      <c r="B5579" s="509" t="s">
        <v>359</v>
      </c>
      <c r="C5579" s="509">
        <v>8</v>
      </c>
      <c r="D5579" s="509">
        <v>0</v>
      </c>
      <c r="E5579" s="509">
        <v>0</v>
      </c>
      <c r="F5579" s="509">
        <v>0</v>
      </c>
      <c r="G5579" s="509">
        <v>2</v>
      </c>
      <c r="H5579" s="509">
        <v>0</v>
      </c>
      <c r="I5579" s="509">
        <v>0</v>
      </c>
      <c r="K5579" s="509">
        <v>2</v>
      </c>
    </row>
    <row r="5580" spans="1:11" s="509" customFormat="1">
      <c r="A5580" s="508" t="s">
        <v>584</v>
      </c>
      <c r="B5580" s="509" t="s">
        <v>359</v>
      </c>
      <c r="C5580" s="509">
        <v>9</v>
      </c>
      <c r="D5580" s="509">
        <v>0</v>
      </c>
      <c r="E5580" s="509">
        <v>0</v>
      </c>
      <c r="F5580" s="509">
        <v>0</v>
      </c>
      <c r="G5580" s="509">
        <v>0</v>
      </c>
      <c r="H5580" s="509">
        <v>0</v>
      </c>
      <c r="I5580" s="509">
        <v>0</v>
      </c>
      <c r="K5580" s="509">
        <v>0</v>
      </c>
    </row>
    <row r="5581" spans="1:11" s="509" customFormat="1">
      <c r="A5581" s="508" t="s">
        <v>584</v>
      </c>
      <c r="B5581" s="509" t="s">
        <v>359</v>
      </c>
      <c r="C5581" s="509">
        <v>10</v>
      </c>
      <c r="D5581" s="509">
        <v>0</v>
      </c>
      <c r="E5581" s="509">
        <v>0</v>
      </c>
      <c r="F5581" s="509">
        <v>0</v>
      </c>
      <c r="G5581" s="509">
        <v>2</v>
      </c>
      <c r="H5581" s="509">
        <v>0</v>
      </c>
      <c r="I5581" s="509">
        <v>0</v>
      </c>
      <c r="K5581" s="509">
        <v>2</v>
      </c>
    </row>
    <row r="5582" spans="1:11" s="509" customFormat="1">
      <c r="A5582" s="508" t="s">
        <v>584</v>
      </c>
      <c r="B5582" s="509" t="s">
        <v>359</v>
      </c>
      <c r="C5582" s="509">
        <v>11</v>
      </c>
      <c r="D5582" s="509">
        <v>0</v>
      </c>
      <c r="E5582" s="509">
        <v>0</v>
      </c>
      <c r="F5582" s="509">
        <v>0</v>
      </c>
      <c r="G5582" s="509">
        <v>1</v>
      </c>
      <c r="H5582" s="509">
        <v>0</v>
      </c>
      <c r="I5582" s="509">
        <v>0</v>
      </c>
      <c r="K5582" s="509">
        <v>1</v>
      </c>
    </row>
    <row r="5583" spans="1:11" s="509" customFormat="1">
      <c r="A5583" s="508" t="s">
        <v>584</v>
      </c>
      <c r="B5583" s="509" t="s">
        <v>359</v>
      </c>
      <c r="C5583" s="509">
        <v>12</v>
      </c>
      <c r="D5583" s="509">
        <v>0</v>
      </c>
      <c r="E5583" s="509">
        <v>0</v>
      </c>
      <c r="F5583" s="509">
        <v>0</v>
      </c>
      <c r="G5583" s="509">
        <v>0</v>
      </c>
      <c r="H5583" s="509">
        <v>0</v>
      </c>
      <c r="I5583" s="509">
        <v>0</v>
      </c>
      <c r="K5583" s="509">
        <v>0</v>
      </c>
    </row>
    <row r="5584" spans="1:11" s="509" customFormat="1">
      <c r="A5584" s="508" t="s">
        <v>584</v>
      </c>
      <c r="B5584" s="509" t="s">
        <v>359</v>
      </c>
      <c r="C5584" s="509">
        <v>13</v>
      </c>
      <c r="D5584" s="509">
        <v>0</v>
      </c>
      <c r="E5584" s="509">
        <v>0</v>
      </c>
      <c r="F5584" s="509">
        <v>0</v>
      </c>
      <c r="G5584" s="509">
        <v>0</v>
      </c>
      <c r="H5584" s="509">
        <v>0</v>
      </c>
      <c r="I5584" s="509">
        <v>0</v>
      </c>
      <c r="K5584" s="509">
        <v>0</v>
      </c>
    </row>
    <row r="5585" spans="1:11" s="509" customFormat="1">
      <c r="A5585" s="508" t="s">
        <v>584</v>
      </c>
      <c r="B5585" s="509" t="s">
        <v>359</v>
      </c>
      <c r="C5585" s="509">
        <v>14</v>
      </c>
      <c r="D5585" s="509">
        <v>0</v>
      </c>
      <c r="E5585" s="509">
        <v>0</v>
      </c>
      <c r="F5585" s="509">
        <v>0</v>
      </c>
      <c r="G5585" s="509">
        <v>0</v>
      </c>
      <c r="H5585" s="509">
        <v>0</v>
      </c>
      <c r="I5585" s="509">
        <v>0</v>
      </c>
      <c r="K5585" s="509">
        <v>0</v>
      </c>
    </row>
    <row r="5586" spans="1:11" s="509" customFormat="1">
      <c r="A5586" s="508" t="s">
        <v>584</v>
      </c>
      <c r="B5586" s="509" t="s">
        <v>359</v>
      </c>
      <c r="C5586" s="509">
        <v>15</v>
      </c>
      <c r="D5586" s="509">
        <v>0</v>
      </c>
      <c r="E5586" s="509">
        <v>0</v>
      </c>
      <c r="F5586" s="509">
        <v>0</v>
      </c>
      <c r="G5586" s="509">
        <v>0</v>
      </c>
      <c r="H5586" s="509">
        <v>0</v>
      </c>
      <c r="I5586" s="509">
        <v>0</v>
      </c>
      <c r="K5586" s="509">
        <v>0</v>
      </c>
    </row>
    <row r="5587" spans="1:11" s="509" customFormat="1">
      <c r="A5587" s="508" t="s">
        <v>584</v>
      </c>
      <c r="B5587" s="509" t="s">
        <v>359</v>
      </c>
      <c r="C5587" s="509">
        <v>16</v>
      </c>
      <c r="D5587" s="509">
        <v>1</v>
      </c>
      <c r="E5587" s="509">
        <v>0</v>
      </c>
      <c r="F5587" s="509">
        <v>0</v>
      </c>
      <c r="G5587" s="509">
        <v>2</v>
      </c>
      <c r="H5587" s="509">
        <v>0</v>
      </c>
      <c r="I5587" s="509">
        <v>0</v>
      </c>
      <c r="K5587" s="509">
        <v>3</v>
      </c>
    </row>
    <row r="5588" spans="1:11" s="509" customFormat="1">
      <c r="A5588" s="508" t="s">
        <v>584</v>
      </c>
      <c r="B5588" s="509" t="s">
        <v>359</v>
      </c>
      <c r="C5588" s="509">
        <v>17</v>
      </c>
      <c r="D5588" s="509">
        <v>0</v>
      </c>
      <c r="E5588" s="509">
        <v>0</v>
      </c>
      <c r="F5588" s="509">
        <v>0</v>
      </c>
      <c r="G5588" s="509">
        <v>9</v>
      </c>
      <c r="H5588" s="509">
        <v>0</v>
      </c>
      <c r="I5588" s="509">
        <v>0</v>
      </c>
      <c r="K5588" s="509">
        <v>9</v>
      </c>
    </row>
    <row r="5589" spans="1:11" s="509" customFormat="1">
      <c r="A5589" s="508" t="s">
        <v>584</v>
      </c>
      <c r="B5589" s="509" t="s">
        <v>359</v>
      </c>
      <c r="C5589" s="509">
        <v>18</v>
      </c>
      <c r="D5589" s="509">
        <v>0</v>
      </c>
      <c r="E5589" s="509">
        <v>0</v>
      </c>
      <c r="F5589" s="509">
        <v>0</v>
      </c>
      <c r="G5589" s="509">
        <v>0</v>
      </c>
      <c r="H5589" s="509">
        <v>0</v>
      </c>
      <c r="I5589" s="509">
        <v>0</v>
      </c>
      <c r="K5589" s="509">
        <v>0</v>
      </c>
    </row>
    <row r="5590" spans="1:11" s="509" customFormat="1">
      <c r="A5590" s="508" t="s">
        <v>584</v>
      </c>
      <c r="B5590" s="509" t="s">
        <v>359</v>
      </c>
      <c r="C5590" s="509" t="s">
        <v>1024</v>
      </c>
      <c r="D5590" s="509">
        <v>0</v>
      </c>
      <c r="E5590" s="509">
        <v>0</v>
      </c>
      <c r="F5590" s="509">
        <v>0</v>
      </c>
      <c r="G5590" s="509">
        <v>0</v>
      </c>
      <c r="H5590" s="509">
        <v>0</v>
      </c>
      <c r="I5590" s="509">
        <v>0</v>
      </c>
      <c r="K5590" s="509">
        <v>0</v>
      </c>
    </row>
    <row r="5591" spans="1:11" s="509" customFormat="1">
      <c r="A5591" s="508" t="s">
        <v>584</v>
      </c>
      <c r="B5591" s="509" t="s">
        <v>359</v>
      </c>
      <c r="C5591" s="509" t="s">
        <v>1025</v>
      </c>
      <c r="D5591" s="509">
        <v>0</v>
      </c>
      <c r="E5591" s="509">
        <v>0</v>
      </c>
      <c r="F5591" s="509">
        <v>0</v>
      </c>
      <c r="G5591" s="509">
        <v>0</v>
      </c>
      <c r="H5591" s="509">
        <v>0</v>
      </c>
      <c r="I5591" s="509">
        <v>0</v>
      </c>
      <c r="K5591" s="509">
        <v>0</v>
      </c>
    </row>
    <row r="5592" spans="1:11" s="509" customFormat="1">
      <c r="A5592" s="508" t="s">
        <v>584</v>
      </c>
      <c r="B5592" s="509" t="s">
        <v>359</v>
      </c>
      <c r="C5592" s="509">
        <v>19</v>
      </c>
      <c r="D5592" s="509">
        <v>0</v>
      </c>
      <c r="E5592" s="509">
        <v>0</v>
      </c>
      <c r="F5592" s="509">
        <v>0</v>
      </c>
      <c r="G5592" s="509">
        <v>2</v>
      </c>
      <c r="H5592" s="509">
        <v>0</v>
      </c>
      <c r="I5592" s="509">
        <v>0</v>
      </c>
      <c r="K5592" s="509">
        <v>2</v>
      </c>
    </row>
    <row r="5593" spans="1:11" s="509" customFormat="1">
      <c r="A5593" s="508" t="s">
        <v>584</v>
      </c>
      <c r="B5593" s="509" t="s">
        <v>359</v>
      </c>
      <c r="C5593" s="509">
        <v>20</v>
      </c>
      <c r="D5593" s="509">
        <v>0</v>
      </c>
      <c r="E5593" s="509">
        <v>0</v>
      </c>
      <c r="F5593" s="509">
        <v>0</v>
      </c>
      <c r="G5593" s="509">
        <v>0</v>
      </c>
      <c r="H5593" s="509">
        <v>0</v>
      </c>
      <c r="I5593" s="509">
        <v>0</v>
      </c>
      <c r="K5593" s="509">
        <v>0</v>
      </c>
    </row>
    <row r="5594" spans="1:11" s="509" customFormat="1">
      <c r="A5594" s="508" t="s">
        <v>584</v>
      </c>
      <c r="B5594" s="509" t="s">
        <v>359</v>
      </c>
      <c r="C5594" s="509">
        <v>21</v>
      </c>
      <c r="D5594" s="509">
        <v>0</v>
      </c>
      <c r="E5594" s="509">
        <v>0</v>
      </c>
      <c r="F5594" s="509">
        <v>0</v>
      </c>
      <c r="G5594" s="509">
        <v>0</v>
      </c>
      <c r="H5594" s="509">
        <v>0</v>
      </c>
      <c r="I5594" s="509">
        <v>0</v>
      </c>
      <c r="K5594" s="509">
        <v>0</v>
      </c>
    </row>
    <row r="5595" spans="1:11" s="509" customFormat="1">
      <c r="A5595" s="508" t="s">
        <v>584</v>
      </c>
      <c r="B5595" s="509" t="s">
        <v>359</v>
      </c>
      <c r="C5595" s="509" t="s">
        <v>1026</v>
      </c>
      <c r="D5595" s="509">
        <v>0</v>
      </c>
      <c r="E5595" s="509">
        <v>0</v>
      </c>
      <c r="F5595" s="509">
        <v>0</v>
      </c>
      <c r="G5595" s="509">
        <v>0</v>
      </c>
      <c r="H5595" s="509">
        <v>0</v>
      </c>
      <c r="I5595" s="509">
        <v>0</v>
      </c>
      <c r="K5595" s="509">
        <v>0</v>
      </c>
    </row>
    <row r="5596" spans="1:11" s="509" customFormat="1">
      <c r="A5596" s="508" t="s">
        <v>584</v>
      </c>
      <c r="B5596" s="509" t="s">
        <v>359</v>
      </c>
      <c r="C5596" s="509" t="s">
        <v>1027</v>
      </c>
      <c r="D5596" s="509">
        <v>0</v>
      </c>
      <c r="E5596" s="509">
        <v>0</v>
      </c>
      <c r="F5596" s="509">
        <v>0</v>
      </c>
      <c r="G5596" s="509">
        <v>0</v>
      </c>
      <c r="H5596" s="509">
        <v>0</v>
      </c>
      <c r="I5596" s="509">
        <v>0</v>
      </c>
      <c r="K5596" s="509">
        <v>0</v>
      </c>
    </row>
    <row r="5597" spans="1:11" s="509" customFormat="1">
      <c r="A5597" s="508" t="s">
        <v>584</v>
      </c>
      <c r="B5597" s="509" t="s">
        <v>359</v>
      </c>
      <c r="C5597" s="509" t="s">
        <v>1028</v>
      </c>
      <c r="D5597" s="509">
        <v>0</v>
      </c>
      <c r="E5597" s="509">
        <v>0</v>
      </c>
      <c r="F5597" s="509">
        <v>0</v>
      </c>
      <c r="G5597" s="509">
        <v>0</v>
      </c>
      <c r="H5597" s="509">
        <v>0</v>
      </c>
      <c r="I5597" s="509">
        <v>0</v>
      </c>
      <c r="K5597" s="509">
        <v>0</v>
      </c>
    </row>
    <row r="5598" spans="1:11" s="509" customFormat="1">
      <c r="A5598" s="508" t="s">
        <v>584</v>
      </c>
      <c r="B5598" s="509" t="s">
        <v>359</v>
      </c>
      <c r="C5598" s="509">
        <v>22</v>
      </c>
      <c r="D5598" s="509">
        <v>0</v>
      </c>
      <c r="E5598" s="509">
        <v>0</v>
      </c>
      <c r="F5598" s="509">
        <v>0</v>
      </c>
      <c r="G5598" s="509">
        <v>0</v>
      </c>
      <c r="H5598" s="509">
        <v>0</v>
      </c>
      <c r="I5598" s="509">
        <v>0</v>
      </c>
      <c r="K5598" s="509">
        <v>0</v>
      </c>
    </row>
    <row r="5599" spans="1:11" s="509" customFormat="1">
      <c r="A5599" s="508" t="s">
        <v>584</v>
      </c>
      <c r="B5599" s="509" t="s">
        <v>359</v>
      </c>
      <c r="C5599" s="509">
        <v>23</v>
      </c>
      <c r="D5599" s="509">
        <v>0</v>
      </c>
      <c r="E5599" s="509">
        <v>0</v>
      </c>
      <c r="F5599" s="509">
        <v>0</v>
      </c>
      <c r="G5599" s="509">
        <v>0</v>
      </c>
      <c r="H5599" s="509">
        <v>0</v>
      </c>
      <c r="I5599" s="509">
        <v>0</v>
      </c>
      <c r="K5599" s="509">
        <v>0</v>
      </c>
    </row>
    <row r="5600" spans="1:11" s="509" customFormat="1">
      <c r="A5600" s="508" t="s">
        <v>584</v>
      </c>
      <c r="B5600" s="509" t="s">
        <v>359</v>
      </c>
      <c r="C5600" s="509" t="s">
        <v>1029</v>
      </c>
      <c r="D5600" s="509">
        <v>0</v>
      </c>
      <c r="E5600" s="509">
        <v>0</v>
      </c>
      <c r="F5600" s="509">
        <v>0</v>
      </c>
      <c r="G5600" s="509">
        <v>3</v>
      </c>
      <c r="H5600" s="509">
        <v>1</v>
      </c>
      <c r="I5600" s="509">
        <v>0</v>
      </c>
      <c r="K5600" s="509">
        <v>3</v>
      </c>
    </row>
    <row r="5601" spans="1:11" s="509" customFormat="1">
      <c r="A5601" s="508" t="s">
        <v>584</v>
      </c>
      <c r="B5601" s="509" t="s">
        <v>359</v>
      </c>
      <c r="C5601" s="509">
        <v>24</v>
      </c>
      <c r="D5601" s="509">
        <v>0</v>
      </c>
      <c r="E5601" s="509">
        <v>0</v>
      </c>
      <c r="F5601" s="509">
        <v>0</v>
      </c>
      <c r="G5601" s="509">
        <v>0</v>
      </c>
      <c r="H5601" s="509">
        <v>0</v>
      </c>
      <c r="I5601" s="509">
        <v>0</v>
      </c>
      <c r="K5601" s="509">
        <v>0</v>
      </c>
    </row>
    <row r="5602" spans="1:11" s="509" customFormat="1">
      <c r="A5602" s="508" t="s">
        <v>584</v>
      </c>
      <c r="B5602" s="509" t="s">
        <v>359</v>
      </c>
      <c r="C5602" s="509">
        <v>25</v>
      </c>
      <c r="D5602" s="509">
        <v>0</v>
      </c>
      <c r="E5602" s="509">
        <v>0</v>
      </c>
      <c r="F5602" s="509">
        <v>0</v>
      </c>
      <c r="G5602" s="509">
        <v>0</v>
      </c>
      <c r="H5602" s="509">
        <v>0</v>
      </c>
      <c r="I5602" s="509">
        <v>0</v>
      </c>
    </row>
    <row r="5603" spans="1:11" s="509" customFormat="1">
      <c r="A5603" s="508" t="s">
        <v>584</v>
      </c>
      <c r="B5603" s="509" t="s">
        <v>359</v>
      </c>
      <c r="C5603" s="509">
        <v>26</v>
      </c>
      <c r="D5603" s="509">
        <v>0</v>
      </c>
      <c r="E5603" s="509">
        <v>0</v>
      </c>
      <c r="F5603" s="509">
        <v>0</v>
      </c>
      <c r="G5603" s="509">
        <v>0</v>
      </c>
      <c r="H5603" s="509">
        <v>0</v>
      </c>
      <c r="I5603" s="509">
        <v>0</v>
      </c>
      <c r="K5603" s="509">
        <v>0</v>
      </c>
    </row>
    <row r="5604" spans="1:11" s="509" customFormat="1">
      <c r="A5604" s="508" t="s">
        <v>584</v>
      </c>
      <c r="B5604" s="509" t="s">
        <v>359</v>
      </c>
      <c r="C5604" s="509">
        <v>27</v>
      </c>
      <c r="D5604" s="509">
        <v>0</v>
      </c>
      <c r="E5604" s="509">
        <v>0</v>
      </c>
      <c r="F5604" s="509">
        <v>0</v>
      </c>
      <c r="G5604" s="509">
        <v>5</v>
      </c>
      <c r="H5604" s="509">
        <v>5</v>
      </c>
      <c r="I5604" s="509">
        <v>0</v>
      </c>
      <c r="K5604" s="509">
        <v>5</v>
      </c>
    </row>
    <row r="5605" spans="1:11" s="509" customFormat="1">
      <c r="A5605" s="508" t="s">
        <v>584</v>
      </c>
      <c r="B5605" s="509" t="s">
        <v>359</v>
      </c>
      <c r="C5605" s="509">
        <v>28</v>
      </c>
      <c r="D5605" s="509">
        <v>0</v>
      </c>
      <c r="E5605" s="509">
        <v>0</v>
      </c>
      <c r="F5605" s="509">
        <v>0</v>
      </c>
      <c r="G5605" s="509">
        <v>1</v>
      </c>
      <c r="H5605" s="509">
        <v>0</v>
      </c>
      <c r="I5605" s="509">
        <v>0</v>
      </c>
      <c r="K5605" s="509">
        <v>1</v>
      </c>
    </row>
    <row r="5606" spans="1:11" s="509" customFormat="1">
      <c r="A5606" s="508" t="s">
        <v>584</v>
      </c>
      <c r="B5606" s="509" t="s">
        <v>359</v>
      </c>
      <c r="C5606" s="509">
        <v>29</v>
      </c>
      <c r="D5606" s="509">
        <v>0</v>
      </c>
      <c r="E5606" s="509">
        <v>0</v>
      </c>
      <c r="F5606" s="509">
        <v>0</v>
      </c>
      <c r="G5606" s="509">
        <v>0</v>
      </c>
      <c r="H5606" s="509">
        <v>0</v>
      </c>
      <c r="I5606" s="509">
        <v>0</v>
      </c>
      <c r="K5606" s="509">
        <v>0</v>
      </c>
    </row>
    <row r="5607" spans="1:11" s="509" customFormat="1">
      <c r="A5607" s="508" t="s">
        <v>584</v>
      </c>
      <c r="B5607" s="509" t="s">
        <v>359</v>
      </c>
      <c r="C5607" s="509">
        <v>30</v>
      </c>
      <c r="D5607" s="509">
        <v>0</v>
      </c>
      <c r="E5607" s="509">
        <v>0</v>
      </c>
      <c r="F5607" s="509">
        <v>0</v>
      </c>
      <c r="G5607" s="509">
        <v>1</v>
      </c>
      <c r="H5607" s="509">
        <v>0</v>
      </c>
      <c r="I5607" s="509">
        <v>0</v>
      </c>
      <c r="K5607" s="509">
        <v>1</v>
      </c>
    </row>
    <row r="5608" spans="1:11" s="509" customFormat="1">
      <c r="A5608" s="508" t="s">
        <v>584</v>
      </c>
      <c r="B5608" s="509" t="s">
        <v>359</v>
      </c>
      <c r="C5608" s="509">
        <v>31</v>
      </c>
      <c r="D5608" s="509">
        <v>0</v>
      </c>
      <c r="E5608" s="509">
        <v>0</v>
      </c>
      <c r="F5608" s="509">
        <v>0</v>
      </c>
      <c r="G5608" s="509">
        <v>0</v>
      </c>
      <c r="H5608" s="509">
        <v>0</v>
      </c>
      <c r="I5608" s="509">
        <v>0</v>
      </c>
      <c r="K5608" s="509">
        <v>0</v>
      </c>
    </row>
    <row r="5609" spans="1:11" s="509" customFormat="1">
      <c r="A5609" s="508" t="s">
        <v>584</v>
      </c>
      <c r="B5609" s="509" t="s">
        <v>359</v>
      </c>
      <c r="C5609" s="509">
        <v>32</v>
      </c>
      <c r="D5609" s="509">
        <v>0</v>
      </c>
      <c r="E5609" s="509">
        <v>0</v>
      </c>
      <c r="F5609" s="509">
        <v>0</v>
      </c>
      <c r="G5609" s="509">
        <v>0</v>
      </c>
      <c r="H5609" s="509">
        <v>0</v>
      </c>
      <c r="I5609" s="509">
        <v>0</v>
      </c>
      <c r="K5609" s="509">
        <v>0</v>
      </c>
    </row>
    <row r="5610" spans="1:11" s="509" customFormat="1">
      <c r="A5610" s="508" t="s">
        <v>584</v>
      </c>
      <c r="B5610" s="509" t="s">
        <v>359</v>
      </c>
      <c r="C5610" s="509">
        <v>33</v>
      </c>
      <c r="D5610" s="509">
        <v>0</v>
      </c>
      <c r="E5610" s="509">
        <v>0</v>
      </c>
      <c r="F5610" s="509">
        <v>0</v>
      </c>
      <c r="G5610" s="509">
        <v>2</v>
      </c>
      <c r="H5610" s="509">
        <v>1</v>
      </c>
      <c r="I5610" s="509">
        <v>0</v>
      </c>
      <c r="K5610" s="509">
        <v>2</v>
      </c>
    </row>
    <row r="5611" spans="1:11" s="509" customFormat="1">
      <c r="A5611" s="508" t="s">
        <v>584</v>
      </c>
      <c r="B5611" s="509" t="s">
        <v>359</v>
      </c>
      <c r="C5611" s="509">
        <v>34</v>
      </c>
      <c r="D5611" s="509">
        <v>0</v>
      </c>
      <c r="E5611" s="509">
        <v>0</v>
      </c>
      <c r="F5611" s="509">
        <v>0</v>
      </c>
      <c r="G5611" s="509">
        <v>0</v>
      </c>
      <c r="H5611" s="509">
        <v>0</v>
      </c>
      <c r="I5611" s="509">
        <v>0</v>
      </c>
      <c r="K5611" s="509">
        <v>0</v>
      </c>
    </row>
    <row r="5612" spans="1:11" s="509" customFormat="1">
      <c r="A5612" s="508" t="s">
        <v>584</v>
      </c>
      <c r="B5612" s="509" t="s">
        <v>359</v>
      </c>
      <c r="C5612" s="509">
        <v>35</v>
      </c>
      <c r="D5612" s="509">
        <v>0</v>
      </c>
      <c r="E5612" s="509">
        <v>0</v>
      </c>
      <c r="F5612" s="509">
        <v>0</v>
      </c>
      <c r="G5612" s="509">
        <v>0</v>
      </c>
      <c r="H5612" s="509">
        <v>0</v>
      </c>
      <c r="I5612" s="509">
        <v>0</v>
      </c>
      <c r="K5612" s="509">
        <v>0</v>
      </c>
    </row>
    <row r="5613" spans="1:11" s="509" customFormat="1">
      <c r="A5613" s="508" t="s">
        <v>584</v>
      </c>
      <c r="B5613" s="509" t="s">
        <v>359</v>
      </c>
      <c r="C5613" s="509">
        <v>36</v>
      </c>
      <c r="D5613" s="509">
        <v>0</v>
      </c>
      <c r="E5613" s="509">
        <v>0</v>
      </c>
      <c r="F5613" s="509">
        <v>0</v>
      </c>
      <c r="G5613" s="509">
        <v>0</v>
      </c>
      <c r="H5613" s="509">
        <v>0</v>
      </c>
      <c r="I5613" s="509">
        <v>0</v>
      </c>
      <c r="K5613" s="509">
        <v>0</v>
      </c>
    </row>
    <row r="5614" spans="1:11" s="509" customFormat="1">
      <c r="A5614" s="508" t="s">
        <v>584</v>
      </c>
      <c r="B5614" s="509" t="s">
        <v>359</v>
      </c>
      <c r="C5614" s="509">
        <v>37</v>
      </c>
      <c r="D5614" s="509">
        <v>0</v>
      </c>
      <c r="E5614" s="509">
        <v>0</v>
      </c>
      <c r="F5614" s="509">
        <v>0</v>
      </c>
      <c r="G5614" s="509">
        <v>0</v>
      </c>
      <c r="H5614" s="509">
        <v>0</v>
      </c>
      <c r="I5614" s="509">
        <v>0</v>
      </c>
      <c r="K5614" s="509">
        <v>0</v>
      </c>
    </row>
    <row r="5615" spans="1:11" s="509" customFormat="1">
      <c r="A5615" s="508" t="s">
        <v>584</v>
      </c>
      <c r="B5615" s="509" t="s">
        <v>359</v>
      </c>
      <c r="C5615" s="509">
        <v>38</v>
      </c>
      <c r="D5615" s="509">
        <v>0</v>
      </c>
      <c r="E5615" s="509">
        <v>0</v>
      </c>
      <c r="F5615" s="509">
        <v>0</v>
      </c>
      <c r="G5615" s="509">
        <v>0</v>
      </c>
      <c r="H5615" s="509">
        <v>0</v>
      </c>
      <c r="I5615" s="509">
        <v>0</v>
      </c>
      <c r="K5615" s="509">
        <v>0</v>
      </c>
    </row>
    <row r="5616" spans="1:11" s="509" customFormat="1">
      <c r="A5616" s="508" t="s">
        <v>584</v>
      </c>
      <c r="B5616" s="509" t="s">
        <v>359</v>
      </c>
      <c r="C5616" s="509" t="s">
        <v>1030</v>
      </c>
      <c r="D5616" s="509">
        <v>0</v>
      </c>
      <c r="E5616" s="509">
        <v>0</v>
      </c>
      <c r="F5616" s="509">
        <v>0</v>
      </c>
      <c r="G5616" s="509">
        <v>0</v>
      </c>
      <c r="H5616" s="509">
        <v>0</v>
      </c>
      <c r="I5616" s="509">
        <v>0</v>
      </c>
      <c r="K5616" s="509">
        <v>0</v>
      </c>
    </row>
    <row r="5617" spans="1:11" s="509" customFormat="1">
      <c r="A5617" s="508" t="s">
        <v>584</v>
      </c>
      <c r="B5617" s="509" t="s">
        <v>359</v>
      </c>
      <c r="C5617" s="509">
        <v>39</v>
      </c>
      <c r="D5617" s="509">
        <v>0</v>
      </c>
      <c r="E5617" s="509">
        <v>0</v>
      </c>
      <c r="F5617" s="509">
        <v>0</v>
      </c>
      <c r="G5617" s="509">
        <v>0</v>
      </c>
      <c r="H5617" s="509">
        <v>0</v>
      </c>
      <c r="I5617" s="509">
        <v>0</v>
      </c>
      <c r="K5617" s="509">
        <v>0</v>
      </c>
    </row>
    <row r="5618" spans="1:11" s="509" customFormat="1">
      <c r="A5618" s="508" t="s">
        <v>584</v>
      </c>
      <c r="B5618" s="509" t="s">
        <v>359</v>
      </c>
      <c r="C5618" s="509">
        <v>40</v>
      </c>
      <c r="D5618" s="509">
        <v>0</v>
      </c>
      <c r="E5618" s="509">
        <v>0</v>
      </c>
      <c r="F5618" s="509">
        <v>0</v>
      </c>
      <c r="G5618" s="509">
        <v>1</v>
      </c>
      <c r="H5618" s="509">
        <v>0</v>
      </c>
      <c r="I5618" s="509">
        <v>0</v>
      </c>
      <c r="K5618" s="509">
        <v>1</v>
      </c>
    </row>
    <row r="5619" spans="1:11" s="509" customFormat="1">
      <c r="A5619" s="508" t="s">
        <v>584</v>
      </c>
      <c r="B5619" s="509" t="s">
        <v>359</v>
      </c>
      <c r="C5619" s="509">
        <v>41</v>
      </c>
      <c r="D5619" s="509">
        <v>0</v>
      </c>
      <c r="E5619" s="509">
        <v>0</v>
      </c>
      <c r="F5619" s="509">
        <v>0</v>
      </c>
      <c r="G5619" s="509">
        <v>1</v>
      </c>
      <c r="H5619" s="509">
        <v>0</v>
      </c>
      <c r="I5619" s="509">
        <v>0</v>
      </c>
      <c r="K5619" s="509">
        <v>1</v>
      </c>
    </row>
    <row r="5620" spans="1:11" s="509" customFormat="1">
      <c r="A5620" s="508" t="s">
        <v>584</v>
      </c>
      <c r="B5620" s="509" t="s">
        <v>359</v>
      </c>
      <c r="C5620" s="509">
        <v>42</v>
      </c>
      <c r="D5620" s="509">
        <v>0</v>
      </c>
      <c r="E5620" s="509">
        <v>0</v>
      </c>
      <c r="F5620" s="509">
        <v>0</v>
      </c>
      <c r="G5620" s="509">
        <v>0</v>
      </c>
      <c r="H5620" s="509">
        <v>0</v>
      </c>
      <c r="I5620" s="509">
        <v>0</v>
      </c>
      <c r="K5620" s="509">
        <v>0</v>
      </c>
    </row>
    <row r="5621" spans="1:11" s="509" customFormat="1">
      <c r="A5621" s="508" t="s">
        <v>584</v>
      </c>
      <c r="B5621" s="509" t="s">
        <v>359</v>
      </c>
      <c r="C5621" s="509">
        <v>43</v>
      </c>
      <c r="D5621" s="509">
        <v>0</v>
      </c>
      <c r="E5621" s="509">
        <v>0</v>
      </c>
      <c r="F5621" s="509">
        <v>0</v>
      </c>
      <c r="G5621" s="509">
        <v>0</v>
      </c>
      <c r="H5621" s="509">
        <v>0</v>
      </c>
      <c r="I5621" s="509">
        <v>0</v>
      </c>
      <c r="K5621" s="509">
        <v>0</v>
      </c>
    </row>
    <row r="5622" spans="1:11" s="509" customFormat="1">
      <c r="A5622" s="508" t="s">
        <v>584</v>
      </c>
      <c r="B5622" s="509" t="s">
        <v>359</v>
      </c>
      <c r="C5622" s="509">
        <v>44</v>
      </c>
      <c r="D5622" s="509">
        <v>0</v>
      </c>
      <c r="E5622" s="509">
        <v>0</v>
      </c>
      <c r="F5622" s="509">
        <v>0</v>
      </c>
      <c r="G5622" s="509">
        <v>0</v>
      </c>
      <c r="H5622" s="509">
        <v>0</v>
      </c>
      <c r="I5622" s="509">
        <v>0</v>
      </c>
      <c r="K5622" s="509">
        <v>0</v>
      </c>
    </row>
    <row r="5623" spans="1:11" s="509" customFormat="1">
      <c r="A5623" s="508" t="s">
        <v>584</v>
      </c>
      <c r="B5623" s="509" t="s">
        <v>359</v>
      </c>
      <c r="C5623" s="509">
        <v>45</v>
      </c>
      <c r="D5623" s="509">
        <v>0</v>
      </c>
      <c r="E5623" s="509">
        <v>0</v>
      </c>
      <c r="F5623" s="509">
        <v>0</v>
      </c>
      <c r="G5623" s="509">
        <v>0</v>
      </c>
      <c r="H5623" s="509">
        <v>0</v>
      </c>
      <c r="I5623" s="509">
        <v>0</v>
      </c>
      <c r="K5623" s="509">
        <v>0</v>
      </c>
    </row>
    <row r="5624" spans="1:11" s="509" customFormat="1">
      <c r="A5624" s="508" t="s">
        <v>584</v>
      </c>
      <c r="B5624" s="509" t="s">
        <v>359</v>
      </c>
      <c r="C5624" s="509">
        <v>46</v>
      </c>
      <c r="D5624" s="509">
        <v>1</v>
      </c>
      <c r="E5624" s="509">
        <v>1</v>
      </c>
      <c r="F5624" s="509">
        <v>0</v>
      </c>
      <c r="G5624" s="509">
        <v>7</v>
      </c>
      <c r="H5624" s="509">
        <v>3</v>
      </c>
      <c r="I5624" s="509">
        <v>0</v>
      </c>
      <c r="K5624" s="509">
        <v>8</v>
      </c>
    </row>
    <row r="5625" spans="1:11" s="509" customFormat="1">
      <c r="A5625" s="508" t="s">
        <v>584</v>
      </c>
      <c r="B5625" s="509" t="s">
        <v>359</v>
      </c>
      <c r="C5625" s="509">
        <v>47</v>
      </c>
      <c r="D5625" s="509">
        <v>0</v>
      </c>
      <c r="E5625" s="509">
        <v>0</v>
      </c>
      <c r="F5625" s="509">
        <v>0</v>
      </c>
      <c r="G5625" s="509">
        <v>1</v>
      </c>
      <c r="H5625" s="509">
        <v>1</v>
      </c>
      <c r="I5625" s="509">
        <v>0</v>
      </c>
      <c r="K5625" s="509">
        <v>1</v>
      </c>
    </row>
    <row r="5626" spans="1:11" s="509" customFormat="1">
      <c r="A5626" s="508" t="s">
        <v>584</v>
      </c>
      <c r="B5626" s="509" t="s">
        <v>359</v>
      </c>
      <c r="C5626" s="509">
        <v>48</v>
      </c>
      <c r="D5626" s="509">
        <v>0</v>
      </c>
      <c r="E5626" s="509">
        <v>0</v>
      </c>
      <c r="F5626" s="509">
        <v>0</v>
      </c>
      <c r="G5626" s="509">
        <v>0</v>
      </c>
      <c r="H5626" s="509">
        <v>0</v>
      </c>
      <c r="I5626" s="509">
        <v>0</v>
      </c>
      <c r="K5626" s="509">
        <v>0</v>
      </c>
    </row>
    <row r="5627" spans="1:11" s="509" customFormat="1">
      <c r="A5627" s="508" t="s">
        <v>584</v>
      </c>
      <c r="B5627" s="509" t="s">
        <v>359</v>
      </c>
      <c r="C5627" s="509">
        <v>49</v>
      </c>
      <c r="D5627" s="509">
        <v>0</v>
      </c>
      <c r="E5627" s="509">
        <v>0</v>
      </c>
      <c r="F5627" s="509">
        <v>0</v>
      </c>
      <c r="G5627" s="509">
        <v>0</v>
      </c>
      <c r="H5627" s="509">
        <v>0</v>
      </c>
      <c r="I5627" s="509">
        <v>0</v>
      </c>
      <c r="K5627" s="509">
        <v>0</v>
      </c>
    </row>
    <row r="5628" spans="1:11" s="509" customFormat="1">
      <c r="A5628" s="508" t="s">
        <v>584</v>
      </c>
      <c r="B5628" s="509" t="s">
        <v>359</v>
      </c>
      <c r="C5628" s="509">
        <v>50</v>
      </c>
      <c r="D5628" s="509">
        <v>0</v>
      </c>
      <c r="E5628" s="509">
        <v>0</v>
      </c>
      <c r="F5628" s="509">
        <v>0</v>
      </c>
      <c r="G5628" s="509">
        <v>0</v>
      </c>
      <c r="H5628" s="509">
        <v>0</v>
      </c>
      <c r="I5628" s="509">
        <v>0</v>
      </c>
      <c r="K5628" s="509">
        <v>0</v>
      </c>
    </row>
    <row r="5629" spans="1:11" s="509" customFormat="1">
      <c r="A5629" s="508" t="s">
        <v>584</v>
      </c>
      <c r="B5629" s="509" t="s">
        <v>359</v>
      </c>
      <c r="C5629" s="509">
        <v>51</v>
      </c>
      <c r="D5629" s="509">
        <v>0</v>
      </c>
      <c r="E5629" s="509">
        <v>0</v>
      </c>
      <c r="F5629" s="509">
        <v>0</v>
      </c>
      <c r="G5629" s="509">
        <v>0</v>
      </c>
      <c r="H5629" s="509">
        <v>0</v>
      </c>
      <c r="I5629" s="509">
        <v>0</v>
      </c>
      <c r="K5629" s="509">
        <v>0</v>
      </c>
    </row>
    <row r="5630" spans="1:11" s="509" customFormat="1">
      <c r="A5630" s="508" t="s">
        <v>584</v>
      </c>
      <c r="B5630" s="509" t="s">
        <v>359</v>
      </c>
      <c r="C5630" s="509" t="s">
        <v>1031</v>
      </c>
      <c r="D5630" s="509">
        <v>0</v>
      </c>
      <c r="E5630" s="509">
        <v>0</v>
      </c>
      <c r="F5630" s="509">
        <v>0</v>
      </c>
      <c r="G5630" s="509">
        <v>0</v>
      </c>
      <c r="H5630" s="509">
        <v>0</v>
      </c>
      <c r="I5630" s="509">
        <v>0</v>
      </c>
      <c r="K5630" s="509">
        <v>0</v>
      </c>
    </row>
    <row r="5631" spans="1:11" s="509" customFormat="1">
      <c r="A5631" s="508" t="s">
        <v>584</v>
      </c>
      <c r="B5631" s="509" t="s">
        <v>359</v>
      </c>
      <c r="C5631" s="509" t="s">
        <v>1032</v>
      </c>
      <c r="D5631" s="509">
        <v>0</v>
      </c>
      <c r="E5631" s="509">
        <v>0</v>
      </c>
      <c r="F5631" s="509">
        <v>0</v>
      </c>
      <c r="G5631" s="509">
        <v>0</v>
      </c>
      <c r="H5631" s="509">
        <v>0</v>
      </c>
      <c r="I5631" s="509">
        <v>0</v>
      </c>
      <c r="K5631" s="509">
        <v>0</v>
      </c>
    </row>
    <row r="5632" spans="1:11" s="509" customFormat="1">
      <c r="A5632" s="508" t="s">
        <v>584</v>
      </c>
      <c r="B5632" s="509" t="s">
        <v>359</v>
      </c>
      <c r="C5632" s="509">
        <v>52</v>
      </c>
      <c r="D5632" s="509">
        <v>0</v>
      </c>
      <c r="E5632" s="509">
        <v>0</v>
      </c>
      <c r="F5632" s="509">
        <v>0</v>
      </c>
      <c r="G5632" s="509">
        <v>0</v>
      </c>
      <c r="H5632" s="509">
        <v>0</v>
      </c>
      <c r="I5632" s="509">
        <v>0</v>
      </c>
      <c r="K5632" s="509">
        <v>0</v>
      </c>
    </row>
    <row r="5633" spans="1:11" s="509" customFormat="1">
      <c r="A5633" s="508" t="s">
        <v>584</v>
      </c>
      <c r="B5633" s="509" t="s">
        <v>359</v>
      </c>
      <c r="C5633" s="509">
        <v>53</v>
      </c>
      <c r="D5633" s="509">
        <v>0</v>
      </c>
      <c r="E5633" s="509">
        <v>0</v>
      </c>
      <c r="F5633" s="509">
        <v>0</v>
      </c>
      <c r="G5633" s="509">
        <v>1</v>
      </c>
      <c r="H5633" s="509">
        <v>0</v>
      </c>
      <c r="I5633" s="509">
        <v>0</v>
      </c>
      <c r="K5633" s="509">
        <v>1</v>
      </c>
    </row>
    <row r="5634" spans="1:11" s="509" customFormat="1">
      <c r="A5634" s="508" t="s">
        <v>584</v>
      </c>
      <c r="B5634" s="509" t="s">
        <v>359</v>
      </c>
      <c r="C5634" s="509">
        <v>54</v>
      </c>
      <c r="D5634" s="509">
        <v>0</v>
      </c>
      <c r="E5634" s="509">
        <v>0</v>
      </c>
      <c r="F5634" s="509">
        <v>0</v>
      </c>
      <c r="G5634" s="509">
        <v>0</v>
      </c>
      <c r="H5634" s="509">
        <v>0</v>
      </c>
      <c r="I5634" s="509">
        <v>0</v>
      </c>
      <c r="K5634" s="509">
        <v>0</v>
      </c>
    </row>
    <row r="5635" spans="1:11" s="509" customFormat="1">
      <c r="A5635" s="508" t="s">
        <v>584</v>
      </c>
      <c r="B5635" s="509" t="s">
        <v>359</v>
      </c>
      <c r="C5635" s="509">
        <v>55</v>
      </c>
      <c r="D5635" s="509">
        <v>0</v>
      </c>
      <c r="E5635" s="509">
        <v>0</v>
      </c>
      <c r="F5635" s="509">
        <v>0</v>
      </c>
      <c r="G5635" s="509">
        <v>4</v>
      </c>
      <c r="H5635" s="509">
        <v>0</v>
      </c>
      <c r="I5635" s="509">
        <v>0</v>
      </c>
      <c r="K5635" s="509">
        <v>4</v>
      </c>
    </row>
    <row r="5636" spans="1:11" s="509" customFormat="1">
      <c r="A5636" s="508" t="s">
        <v>584</v>
      </c>
      <c r="B5636" s="509" t="s">
        <v>359</v>
      </c>
      <c r="C5636" s="509">
        <v>56</v>
      </c>
      <c r="D5636" s="509">
        <v>0</v>
      </c>
      <c r="E5636" s="509">
        <v>0</v>
      </c>
      <c r="F5636" s="509">
        <v>0</v>
      </c>
      <c r="G5636" s="509">
        <v>0</v>
      </c>
      <c r="H5636" s="509">
        <v>0</v>
      </c>
      <c r="I5636" s="509">
        <v>0</v>
      </c>
      <c r="K5636" s="509">
        <v>0</v>
      </c>
    </row>
    <row r="5637" spans="1:11" s="509" customFormat="1">
      <c r="A5637" s="508" t="s">
        <v>584</v>
      </c>
      <c r="B5637" s="509" t="s">
        <v>359</v>
      </c>
      <c r="C5637" s="509">
        <v>57</v>
      </c>
      <c r="D5637" s="509">
        <v>0</v>
      </c>
      <c r="E5637" s="509">
        <v>0</v>
      </c>
      <c r="F5637" s="509">
        <v>0</v>
      </c>
      <c r="G5637" s="509">
        <v>0</v>
      </c>
      <c r="H5637" s="509">
        <v>0</v>
      </c>
      <c r="I5637" s="509">
        <v>0</v>
      </c>
      <c r="K5637" s="509">
        <v>0</v>
      </c>
    </row>
    <row r="5638" spans="1:11" s="509" customFormat="1">
      <c r="A5638" s="508" t="s">
        <v>584</v>
      </c>
      <c r="B5638" s="509" t="s">
        <v>359</v>
      </c>
      <c r="C5638" s="509">
        <v>58</v>
      </c>
      <c r="D5638" s="509">
        <v>0</v>
      </c>
      <c r="E5638" s="509">
        <v>0</v>
      </c>
      <c r="F5638" s="509">
        <v>0</v>
      </c>
      <c r="G5638" s="509">
        <v>0</v>
      </c>
      <c r="H5638" s="509">
        <v>0</v>
      </c>
      <c r="I5638" s="509">
        <v>0</v>
      </c>
      <c r="K5638" s="509">
        <v>0</v>
      </c>
    </row>
    <row r="5639" spans="1:11" s="509" customFormat="1">
      <c r="A5639" s="508" t="s">
        <v>584</v>
      </c>
      <c r="B5639" s="509" t="s">
        <v>359</v>
      </c>
      <c r="C5639" s="509">
        <v>59</v>
      </c>
      <c r="D5639" s="509">
        <v>0</v>
      </c>
      <c r="E5639" s="509">
        <v>0</v>
      </c>
      <c r="F5639" s="509">
        <v>0</v>
      </c>
      <c r="G5639" s="509">
        <v>0</v>
      </c>
      <c r="H5639" s="509">
        <v>0</v>
      </c>
      <c r="I5639" s="509">
        <v>0</v>
      </c>
      <c r="K5639" s="509">
        <v>0</v>
      </c>
    </row>
    <row r="5640" spans="1:11" s="509" customFormat="1">
      <c r="A5640" s="508" t="s">
        <v>584</v>
      </c>
      <c r="B5640" s="509" t="s">
        <v>359</v>
      </c>
      <c r="C5640" s="509">
        <v>60</v>
      </c>
      <c r="D5640" s="509">
        <v>0</v>
      </c>
      <c r="E5640" s="509">
        <v>0</v>
      </c>
      <c r="F5640" s="509">
        <v>0</v>
      </c>
      <c r="G5640" s="509">
        <v>2</v>
      </c>
      <c r="H5640" s="509">
        <v>0</v>
      </c>
      <c r="I5640" s="509">
        <v>0</v>
      </c>
      <c r="K5640" s="509">
        <v>2</v>
      </c>
    </row>
    <row r="5641" spans="1:11" s="509" customFormat="1">
      <c r="A5641" s="508" t="s">
        <v>584</v>
      </c>
      <c r="B5641" s="509" t="s">
        <v>359</v>
      </c>
      <c r="C5641" s="509">
        <v>61</v>
      </c>
      <c r="D5641" s="509">
        <v>0</v>
      </c>
      <c r="E5641" s="509">
        <v>0</v>
      </c>
      <c r="F5641" s="509">
        <v>0</v>
      </c>
      <c r="G5641" s="509">
        <v>0</v>
      </c>
      <c r="H5641" s="509">
        <v>0</v>
      </c>
      <c r="I5641" s="509">
        <v>0</v>
      </c>
      <c r="K5641" s="509">
        <v>0</v>
      </c>
    </row>
    <row r="5642" spans="1:11" s="509" customFormat="1">
      <c r="A5642" s="508" t="s">
        <v>584</v>
      </c>
      <c r="B5642" s="509" t="s">
        <v>359</v>
      </c>
      <c r="C5642" s="509">
        <v>62</v>
      </c>
      <c r="D5642" s="509">
        <v>0</v>
      </c>
      <c r="E5642" s="509">
        <v>0</v>
      </c>
      <c r="F5642" s="509">
        <v>0</v>
      </c>
      <c r="G5642" s="509">
        <v>1</v>
      </c>
      <c r="H5642" s="509">
        <v>0</v>
      </c>
      <c r="I5642" s="509">
        <v>0</v>
      </c>
      <c r="K5642" s="509">
        <v>1</v>
      </c>
    </row>
    <row r="5643" spans="1:11" s="509" customFormat="1">
      <c r="A5643" s="508" t="s">
        <v>584</v>
      </c>
      <c r="B5643" s="509" t="s">
        <v>359</v>
      </c>
      <c r="C5643" s="509">
        <v>63</v>
      </c>
      <c r="D5643" s="509">
        <v>0</v>
      </c>
      <c r="E5643" s="509">
        <v>0</v>
      </c>
      <c r="F5643" s="509">
        <v>0</v>
      </c>
      <c r="G5643" s="509">
        <v>3</v>
      </c>
      <c r="H5643" s="509">
        <v>1</v>
      </c>
      <c r="I5643" s="509">
        <v>0</v>
      </c>
      <c r="K5643" s="509">
        <v>3</v>
      </c>
    </row>
    <row r="5644" spans="1:11" s="509" customFormat="1">
      <c r="A5644" s="508" t="s">
        <v>584</v>
      </c>
      <c r="B5644" s="509" t="s">
        <v>359</v>
      </c>
      <c r="C5644" s="509" t="s">
        <v>1033</v>
      </c>
      <c r="D5644" s="509">
        <v>0</v>
      </c>
      <c r="E5644" s="509">
        <v>0</v>
      </c>
      <c r="F5644" s="509">
        <v>0</v>
      </c>
      <c r="G5644" s="509">
        <v>0</v>
      </c>
      <c r="H5644" s="509">
        <v>0</v>
      </c>
      <c r="I5644" s="509">
        <v>0</v>
      </c>
      <c r="K5644" s="509">
        <v>0</v>
      </c>
    </row>
    <row r="5645" spans="1:11" s="509" customFormat="1">
      <c r="A5645" s="508" t="s">
        <v>584</v>
      </c>
      <c r="B5645" s="509" t="s">
        <v>359</v>
      </c>
      <c r="C5645" s="509" t="s">
        <v>1034</v>
      </c>
      <c r="D5645" s="509">
        <v>0</v>
      </c>
      <c r="E5645" s="509">
        <v>0</v>
      </c>
      <c r="F5645" s="509">
        <v>0</v>
      </c>
      <c r="G5645" s="509">
        <v>0</v>
      </c>
      <c r="H5645" s="509">
        <v>0</v>
      </c>
      <c r="I5645" s="509">
        <v>0</v>
      </c>
      <c r="K5645" s="509">
        <v>0</v>
      </c>
    </row>
    <row r="5646" spans="1:11" s="509" customFormat="1">
      <c r="A5646" s="508" t="s">
        <v>584</v>
      </c>
      <c r="B5646" s="509" t="s">
        <v>359</v>
      </c>
      <c r="C5646" s="509">
        <v>64</v>
      </c>
      <c r="D5646" s="509">
        <v>0</v>
      </c>
      <c r="E5646" s="509">
        <v>0</v>
      </c>
      <c r="F5646" s="509">
        <v>0</v>
      </c>
      <c r="G5646" s="509">
        <v>0</v>
      </c>
      <c r="H5646" s="509">
        <v>0</v>
      </c>
      <c r="I5646" s="509">
        <v>0</v>
      </c>
      <c r="K5646" s="509">
        <v>0</v>
      </c>
    </row>
    <row r="5647" spans="1:11" s="509" customFormat="1">
      <c r="A5647" s="508" t="s">
        <v>584</v>
      </c>
      <c r="B5647" s="509" t="s">
        <v>359</v>
      </c>
      <c r="C5647" s="509" t="s">
        <v>1035</v>
      </c>
      <c r="D5647" s="509">
        <v>0</v>
      </c>
      <c r="E5647" s="509">
        <v>0</v>
      </c>
      <c r="F5647" s="509">
        <v>0</v>
      </c>
      <c r="G5647" s="509">
        <v>0</v>
      </c>
      <c r="H5647" s="509">
        <v>0</v>
      </c>
      <c r="I5647" s="509">
        <v>0</v>
      </c>
      <c r="K5647" s="509">
        <v>0</v>
      </c>
    </row>
    <row r="5648" spans="1:11" s="509" customFormat="1">
      <c r="A5648" s="508" t="s">
        <v>584</v>
      </c>
      <c r="B5648" s="509" t="s">
        <v>359</v>
      </c>
      <c r="C5648" s="509">
        <v>65</v>
      </c>
      <c r="D5648" s="509">
        <v>0</v>
      </c>
      <c r="E5648" s="509">
        <v>0</v>
      </c>
      <c r="F5648" s="509">
        <v>0</v>
      </c>
      <c r="G5648" s="509">
        <v>26</v>
      </c>
      <c r="H5648" s="509">
        <v>17</v>
      </c>
      <c r="I5648" s="509">
        <v>0</v>
      </c>
      <c r="K5648" s="509">
        <v>26</v>
      </c>
    </row>
    <row r="5649" spans="1:11" s="509" customFormat="1">
      <c r="A5649" s="508" t="s">
        <v>584</v>
      </c>
      <c r="B5649" s="509" t="s">
        <v>359</v>
      </c>
      <c r="C5649" s="509">
        <v>66</v>
      </c>
      <c r="D5649" s="509">
        <v>0</v>
      </c>
      <c r="E5649" s="509">
        <v>0</v>
      </c>
      <c r="F5649" s="509">
        <v>0</v>
      </c>
      <c r="G5649" s="509">
        <v>6</v>
      </c>
      <c r="H5649" s="509">
        <v>6</v>
      </c>
      <c r="I5649" s="509">
        <v>0</v>
      </c>
      <c r="K5649" s="509">
        <v>6</v>
      </c>
    </row>
    <row r="5650" spans="1:11" s="509" customFormat="1">
      <c r="A5650" s="508" t="s">
        <v>584</v>
      </c>
      <c r="B5650" s="509" t="s">
        <v>359</v>
      </c>
      <c r="C5650" s="509" t="s">
        <v>1036</v>
      </c>
      <c r="D5650" s="509">
        <v>0</v>
      </c>
      <c r="E5650" s="509">
        <v>0</v>
      </c>
      <c r="F5650" s="509">
        <v>0</v>
      </c>
      <c r="G5650" s="509">
        <v>0</v>
      </c>
      <c r="H5650" s="509">
        <v>0</v>
      </c>
      <c r="I5650" s="509">
        <v>0</v>
      </c>
      <c r="K5650" s="509">
        <v>0</v>
      </c>
    </row>
    <row r="5651" spans="1:11" s="509" customFormat="1">
      <c r="A5651" s="508" t="s">
        <v>584</v>
      </c>
      <c r="B5651" s="509" t="s">
        <v>359</v>
      </c>
      <c r="C5651" s="509" t="s">
        <v>1037</v>
      </c>
      <c r="D5651" s="509">
        <v>0</v>
      </c>
      <c r="E5651" s="509">
        <v>0</v>
      </c>
      <c r="F5651" s="509">
        <v>0</v>
      </c>
      <c r="G5651" s="509">
        <v>6</v>
      </c>
      <c r="H5651" s="509">
        <v>0</v>
      </c>
      <c r="I5651" s="509">
        <v>0</v>
      </c>
      <c r="K5651" s="509">
        <v>6</v>
      </c>
    </row>
    <row r="5652" spans="1:11" s="509" customFormat="1">
      <c r="A5652" s="508" t="s">
        <v>584</v>
      </c>
      <c r="B5652" s="509" t="s">
        <v>359</v>
      </c>
      <c r="C5652" s="509" t="s">
        <v>1038</v>
      </c>
      <c r="D5652" s="509">
        <v>0</v>
      </c>
      <c r="E5652" s="509">
        <v>0</v>
      </c>
      <c r="F5652" s="509">
        <v>0</v>
      </c>
      <c r="G5652" s="509">
        <v>3</v>
      </c>
      <c r="H5652" s="509">
        <v>0</v>
      </c>
      <c r="I5652" s="509">
        <v>0</v>
      </c>
      <c r="K5652" s="509">
        <v>3</v>
      </c>
    </row>
    <row r="5653" spans="1:11" s="509" customFormat="1">
      <c r="A5653" s="508" t="s">
        <v>584</v>
      </c>
      <c r="B5653" s="509" t="s">
        <v>359</v>
      </c>
      <c r="C5653" s="509" t="s">
        <v>1039</v>
      </c>
      <c r="D5653" s="509">
        <v>0</v>
      </c>
      <c r="E5653" s="509">
        <v>0</v>
      </c>
      <c r="F5653" s="509">
        <v>0</v>
      </c>
      <c r="G5653" s="509">
        <v>3</v>
      </c>
      <c r="H5653" s="509">
        <v>0</v>
      </c>
      <c r="I5653" s="509">
        <v>0</v>
      </c>
      <c r="K5653" s="509">
        <v>3</v>
      </c>
    </row>
    <row r="5654" spans="1:11" s="509" customFormat="1">
      <c r="A5654" s="508" t="s">
        <v>584</v>
      </c>
      <c r="B5654" s="509" t="s">
        <v>359</v>
      </c>
      <c r="C5654" s="509" t="s">
        <v>1040</v>
      </c>
      <c r="D5654" s="509">
        <v>0</v>
      </c>
      <c r="E5654" s="509">
        <v>0</v>
      </c>
      <c r="F5654" s="509">
        <v>0</v>
      </c>
      <c r="G5654" s="509">
        <v>4</v>
      </c>
      <c r="H5654" s="509">
        <v>0</v>
      </c>
      <c r="I5654" s="509">
        <v>0</v>
      </c>
      <c r="K5654" s="509">
        <v>4</v>
      </c>
    </row>
    <row r="5655" spans="1:11" s="509" customFormat="1">
      <c r="A5655" s="508" t="s">
        <v>584</v>
      </c>
      <c r="B5655" s="509" t="s">
        <v>359</v>
      </c>
      <c r="C5655" s="509" t="s">
        <v>1041</v>
      </c>
      <c r="D5655" s="509">
        <v>0</v>
      </c>
      <c r="E5655" s="509">
        <v>0</v>
      </c>
      <c r="F5655" s="509">
        <v>0</v>
      </c>
      <c r="G5655" s="509">
        <v>0</v>
      </c>
      <c r="H5655" s="509">
        <v>0</v>
      </c>
      <c r="I5655" s="509">
        <v>0</v>
      </c>
      <c r="K5655" s="509">
        <v>0</v>
      </c>
    </row>
    <row r="5656" spans="1:11" s="509" customFormat="1">
      <c r="A5656" s="508" t="s">
        <v>584</v>
      </c>
      <c r="B5656" s="509" t="s">
        <v>359</v>
      </c>
      <c r="C5656" s="509" t="s">
        <v>1042</v>
      </c>
      <c r="D5656" s="509">
        <v>0</v>
      </c>
      <c r="E5656" s="509">
        <v>0</v>
      </c>
      <c r="F5656" s="509">
        <v>0</v>
      </c>
      <c r="G5656" s="509">
        <v>0</v>
      </c>
      <c r="H5656" s="509">
        <v>0</v>
      </c>
      <c r="I5656" s="509">
        <v>0</v>
      </c>
      <c r="K5656" s="509">
        <v>0</v>
      </c>
    </row>
    <row r="5657" spans="1:11" s="509" customFormat="1">
      <c r="A5657" s="508" t="s">
        <v>584</v>
      </c>
      <c r="B5657" s="509" t="s">
        <v>359</v>
      </c>
      <c r="C5657" s="509">
        <v>67</v>
      </c>
      <c r="D5657" s="509">
        <v>1</v>
      </c>
      <c r="E5657" s="509">
        <v>0</v>
      </c>
      <c r="F5657" s="509">
        <v>0</v>
      </c>
      <c r="G5657" s="509">
        <v>60</v>
      </c>
      <c r="H5657" s="509">
        <v>5</v>
      </c>
      <c r="I5657" s="509">
        <v>0</v>
      </c>
      <c r="K5657" s="509">
        <v>61</v>
      </c>
    </row>
    <row r="5658" spans="1:11" s="509" customFormat="1">
      <c r="A5658" s="508" t="s">
        <v>584</v>
      </c>
      <c r="B5658" s="509" t="s">
        <v>359</v>
      </c>
      <c r="C5658" s="509">
        <v>68</v>
      </c>
      <c r="D5658" s="509">
        <v>0</v>
      </c>
      <c r="E5658" s="509">
        <v>0</v>
      </c>
      <c r="F5658" s="509">
        <v>0</v>
      </c>
      <c r="G5658" s="509">
        <v>2</v>
      </c>
      <c r="H5658" s="509">
        <v>2</v>
      </c>
      <c r="I5658" s="509">
        <v>0</v>
      </c>
      <c r="K5658" s="509">
        <v>2</v>
      </c>
    </row>
    <row r="5659" spans="1:11" s="509" customFormat="1">
      <c r="A5659" s="508" t="s">
        <v>584</v>
      </c>
      <c r="B5659" s="509" t="s">
        <v>359</v>
      </c>
      <c r="C5659" s="509" t="s">
        <v>1043</v>
      </c>
      <c r="D5659" s="509">
        <v>1</v>
      </c>
      <c r="E5659" s="509">
        <v>0</v>
      </c>
      <c r="F5659" s="509">
        <v>0</v>
      </c>
      <c r="G5659" s="509">
        <v>2</v>
      </c>
      <c r="H5659" s="509">
        <v>2</v>
      </c>
      <c r="I5659" s="509">
        <v>0</v>
      </c>
      <c r="K5659" s="509">
        <v>3</v>
      </c>
    </row>
    <row r="5660" spans="1:11" s="509" customFormat="1">
      <c r="A5660" s="508" t="s">
        <v>584</v>
      </c>
      <c r="B5660" s="509" t="s">
        <v>359</v>
      </c>
      <c r="C5660" s="509">
        <v>69</v>
      </c>
      <c r="D5660" s="509">
        <v>0</v>
      </c>
      <c r="E5660" s="509">
        <v>0</v>
      </c>
      <c r="F5660" s="509">
        <v>0</v>
      </c>
      <c r="G5660" s="509">
        <v>0</v>
      </c>
      <c r="H5660" s="509">
        <v>0</v>
      </c>
      <c r="I5660" s="509">
        <v>0</v>
      </c>
      <c r="K5660" s="509">
        <v>0</v>
      </c>
    </row>
    <row r="5661" spans="1:11" s="509" customFormat="1">
      <c r="A5661" s="508" t="s">
        <v>584</v>
      </c>
      <c r="B5661" s="509" t="s">
        <v>359</v>
      </c>
      <c r="C5661" s="509" t="s">
        <v>1044</v>
      </c>
      <c r="D5661" s="509">
        <v>0</v>
      </c>
      <c r="E5661" s="509">
        <v>0</v>
      </c>
      <c r="F5661" s="509">
        <v>0</v>
      </c>
      <c r="G5661" s="509">
        <v>0</v>
      </c>
      <c r="H5661" s="509">
        <v>0</v>
      </c>
      <c r="I5661" s="509">
        <v>0</v>
      </c>
      <c r="K5661" s="509">
        <v>0</v>
      </c>
    </row>
    <row r="5662" spans="1:11" s="509" customFormat="1">
      <c r="A5662" s="508" t="s">
        <v>584</v>
      </c>
      <c r="B5662" s="509" t="s">
        <v>359</v>
      </c>
      <c r="C5662" s="509" t="s">
        <v>1045</v>
      </c>
      <c r="D5662" s="509">
        <v>0</v>
      </c>
      <c r="E5662" s="509">
        <v>0</v>
      </c>
      <c r="F5662" s="509">
        <v>0</v>
      </c>
      <c r="G5662" s="509">
        <v>0</v>
      </c>
      <c r="H5662" s="509">
        <v>0</v>
      </c>
      <c r="I5662" s="509">
        <v>0</v>
      </c>
      <c r="K5662" s="509">
        <v>0</v>
      </c>
    </row>
    <row r="5663" spans="1:11" s="509" customFormat="1">
      <c r="A5663" s="508" t="s">
        <v>584</v>
      </c>
      <c r="B5663" s="509" t="s">
        <v>359</v>
      </c>
      <c r="C5663" s="509">
        <v>70</v>
      </c>
      <c r="D5663" s="509">
        <v>0</v>
      </c>
      <c r="E5663" s="509">
        <v>0</v>
      </c>
      <c r="F5663" s="509">
        <v>0</v>
      </c>
      <c r="G5663" s="509">
        <v>0</v>
      </c>
      <c r="H5663" s="509">
        <v>0</v>
      </c>
      <c r="I5663" s="509">
        <v>0</v>
      </c>
      <c r="K5663" s="509">
        <v>0</v>
      </c>
    </row>
    <row r="5664" spans="1:11" s="509" customFormat="1">
      <c r="A5664" s="508" t="s">
        <v>584</v>
      </c>
      <c r="B5664" s="509" t="s">
        <v>359</v>
      </c>
      <c r="C5664" s="509" t="s">
        <v>1046</v>
      </c>
      <c r="D5664" s="509">
        <v>0</v>
      </c>
      <c r="E5664" s="509">
        <v>0</v>
      </c>
      <c r="F5664" s="509">
        <v>0</v>
      </c>
      <c r="G5664" s="509">
        <v>1</v>
      </c>
      <c r="H5664" s="509">
        <v>0</v>
      </c>
      <c r="I5664" s="509">
        <v>0</v>
      </c>
      <c r="K5664" s="509">
        <v>1</v>
      </c>
    </row>
    <row r="5665" spans="1:11" s="509" customFormat="1">
      <c r="A5665" s="508" t="s">
        <v>584</v>
      </c>
      <c r="B5665" s="509" t="s">
        <v>359</v>
      </c>
      <c r="C5665" s="509">
        <v>71</v>
      </c>
      <c r="D5665" s="509">
        <v>0</v>
      </c>
      <c r="E5665" s="509">
        <v>0</v>
      </c>
      <c r="F5665" s="509">
        <v>0</v>
      </c>
      <c r="G5665" s="509">
        <v>67</v>
      </c>
      <c r="H5665" s="509">
        <v>1</v>
      </c>
      <c r="I5665" s="509">
        <v>0</v>
      </c>
      <c r="K5665" s="509">
        <v>67</v>
      </c>
    </row>
    <row r="5666" spans="1:11" s="509" customFormat="1">
      <c r="A5666" s="508" t="s">
        <v>584</v>
      </c>
      <c r="B5666" s="509" t="s">
        <v>359</v>
      </c>
      <c r="C5666" s="509" t="s">
        <v>1047</v>
      </c>
      <c r="D5666" s="509">
        <v>3</v>
      </c>
      <c r="E5666" s="509">
        <v>3</v>
      </c>
      <c r="F5666" s="509">
        <v>0</v>
      </c>
      <c r="G5666" s="509">
        <v>19</v>
      </c>
      <c r="H5666" s="509">
        <v>14</v>
      </c>
      <c r="I5666" s="509">
        <v>0</v>
      </c>
      <c r="K5666" s="509">
        <v>22</v>
      </c>
    </row>
    <row r="5667" spans="1:11" s="509" customFormat="1">
      <c r="A5667" s="508" t="s">
        <v>584</v>
      </c>
      <c r="B5667" s="509" t="s">
        <v>359</v>
      </c>
      <c r="C5667" s="509" t="s">
        <v>1048</v>
      </c>
      <c r="D5667" s="509">
        <v>0</v>
      </c>
      <c r="E5667" s="509">
        <v>0</v>
      </c>
      <c r="F5667" s="509">
        <v>0</v>
      </c>
      <c r="G5667" s="509">
        <v>1</v>
      </c>
      <c r="H5667" s="509">
        <v>1</v>
      </c>
      <c r="I5667" s="509">
        <v>0</v>
      </c>
      <c r="K5667" s="509">
        <v>1</v>
      </c>
    </row>
    <row r="5668" spans="1:11" s="509" customFormat="1">
      <c r="A5668" s="508" t="s">
        <v>584</v>
      </c>
      <c r="B5668" s="509" t="s">
        <v>359</v>
      </c>
      <c r="C5668" s="509" t="s">
        <v>1049</v>
      </c>
      <c r="D5668" s="509">
        <v>0</v>
      </c>
      <c r="E5668" s="509">
        <v>0</v>
      </c>
      <c r="F5668" s="509">
        <v>0</v>
      </c>
      <c r="G5668" s="509">
        <v>0</v>
      </c>
      <c r="H5668" s="509">
        <v>0</v>
      </c>
      <c r="I5668" s="509">
        <v>0</v>
      </c>
      <c r="K5668" s="509">
        <v>0</v>
      </c>
    </row>
    <row r="5669" spans="1:11" s="509" customFormat="1">
      <c r="A5669" s="508" t="s">
        <v>584</v>
      </c>
      <c r="B5669" s="509" t="s">
        <v>359</v>
      </c>
      <c r="C5669" s="509" t="s">
        <v>1050</v>
      </c>
      <c r="D5669" s="509">
        <v>0</v>
      </c>
      <c r="E5669" s="509">
        <v>0</v>
      </c>
      <c r="F5669" s="509">
        <v>0</v>
      </c>
      <c r="G5669" s="509">
        <v>4</v>
      </c>
      <c r="H5669" s="509">
        <v>4</v>
      </c>
      <c r="I5669" s="509">
        <v>0</v>
      </c>
      <c r="K5669" s="509">
        <v>4</v>
      </c>
    </row>
    <row r="5670" spans="1:11" s="509" customFormat="1">
      <c r="A5670" s="508" t="s">
        <v>584</v>
      </c>
      <c r="B5670" s="509" t="s">
        <v>359</v>
      </c>
      <c r="C5670" s="509" t="s">
        <v>1051</v>
      </c>
      <c r="D5670" s="509">
        <v>0</v>
      </c>
      <c r="E5670" s="509">
        <v>0</v>
      </c>
      <c r="F5670" s="509">
        <v>0</v>
      </c>
      <c r="G5670" s="509">
        <v>0</v>
      </c>
      <c r="H5670" s="509">
        <v>0</v>
      </c>
      <c r="I5670" s="509">
        <v>0</v>
      </c>
      <c r="K5670" s="509">
        <v>0</v>
      </c>
    </row>
    <row r="5671" spans="1:11" s="509" customFormat="1">
      <c r="A5671" s="508" t="s">
        <v>584</v>
      </c>
      <c r="B5671" s="509" t="s">
        <v>359</v>
      </c>
      <c r="C5671" s="509">
        <v>72</v>
      </c>
      <c r="D5671" s="509">
        <v>2</v>
      </c>
      <c r="E5671" s="509">
        <v>0</v>
      </c>
      <c r="F5671" s="509">
        <v>0</v>
      </c>
      <c r="G5671" s="509">
        <v>0</v>
      </c>
      <c r="H5671" s="509">
        <v>0</v>
      </c>
      <c r="I5671" s="509">
        <v>0</v>
      </c>
      <c r="K5671" s="509">
        <v>2</v>
      </c>
    </row>
    <row r="5672" spans="1:11" s="509" customFormat="1">
      <c r="A5672" s="508" t="s">
        <v>584</v>
      </c>
      <c r="B5672" s="509" t="s">
        <v>359</v>
      </c>
      <c r="C5672" s="509">
        <v>73</v>
      </c>
      <c r="D5672" s="509">
        <v>1</v>
      </c>
      <c r="E5672" s="509">
        <v>0</v>
      </c>
      <c r="F5672" s="509">
        <v>0</v>
      </c>
      <c r="G5672" s="509">
        <v>0</v>
      </c>
      <c r="H5672" s="509">
        <v>0</v>
      </c>
      <c r="I5672" s="509">
        <v>0</v>
      </c>
      <c r="K5672" s="509">
        <v>1</v>
      </c>
    </row>
    <row r="5673" spans="1:11" s="509" customFormat="1">
      <c r="A5673" s="508" t="s">
        <v>584</v>
      </c>
      <c r="B5673" s="509" t="s">
        <v>359</v>
      </c>
      <c r="C5673" s="509">
        <v>74</v>
      </c>
      <c r="D5673" s="509">
        <v>2</v>
      </c>
      <c r="E5673" s="509">
        <v>0</v>
      </c>
      <c r="F5673" s="509">
        <v>0</v>
      </c>
      <c r="G5673" s="509">
        <v>1</v>
      </c>
      <c r="H5673" s="509">
        <v>0</v>
      </c>
      <c r="I5673" s="509">
        <v>0</v>
      </c>
      <c r="K5673" s="509">
        <v>3</v>
      </c>
    </row>
    <row r="5674" spans="1:11" s="509" customFormat="1">
      <c r="A5674" s="508" t="s">
        <v>584</v>
      </c>
      <c r="B5674" s="509" t="s">
        <v>359</v>
      </c>
      <c r="C5674" s="509" t="s">
        <v>4569</v>
      </c>
      <c r="K5674" s="509">
        <v>0</v>
      </c>
    </row>
    <row r="5675" spans="1:11" s="509" customFormat="1">
      <c r="A5675" s="508" t="s">
        <v>584</v>
      </c>
      <c r="B5675" s="509" t="s">
        <v>359</v>
      </c>
      <c r="C5675" s="509" t="s">
        <v>1406</v>
      </c>
      <c r="D5675" s="509">
        <v>13</v>
      </c>
      <c r="E5675" s="509">
        <v>4</v>
      </c>
      <c r="F5675" s="509">
        <v>0</v>
      </c>
      <c r="G5675" s="509">
        <v>271</v>
      </c>
      <c r="H5675" s="509">
        <v>65</v>
      </c>
      <c r="I5675" s="509">
        <v>0</v>
      </c>
      <c r="J5675" s="509">
        <v>3</v>
      </c>
      <c r="K5675" s="509">
        <v>284</v>
      </c>
    </row>
    <row r="5676" spans="1:11" s="509" customFormat="1">
      <c r="A5676" s="508" t="s">
        <v>585</v>
      </c>
      <c r="B5676" s="509" t="s">
        <v>360</v>
      </c>
      <c r="C5676" s="509">
        <v>1</v>
      </c>
      <c r="K5676" s="509">
        <v>0</v>
      </c>
    </row>
    <row r="5677" spans="1:11" s="509" customFormat="1">
      <c r="A5677" s="508" t="s">
        <v>585</v>
      </c>
      <c r="B5677" s="509" t="s">
        <v>360</v>
      </c>
      <c r="C5677" s="509" t="s">
        <v>1023</v>
      </c>
      <c r="D5677" s="509">
        <v>4</v>
      </c>
      <c r="G5677" s="509">
        <v>17</v>
      </c>
      <c r="K5677" s="509">
        <v>21</v>
      </c>
    </row>
    <row r="5678" spans="1:11" s="509" customFormat="1">
      <c r="A5678" s="508" t="s">
        <v>585</v>
      </c>
      <c r="B5678" s="509" t="s">
        <v>360</v>
      </c>
      <c r="C5678" s="509">
        <v>2</v>
      </c>
      <c r="D5678" s="509">
        <v>2</v>
      </c>
      <c r="G5678" s="509">
        <v>3</v>
      </c>
      <c r="K5678" s="509">
        <v>5</v>
      </c>
    </row>
    <row r="5679" spans="1:11" s="509" customFormat="1">
      <c r="A5679" s="508" t="s">
        <v>585</v>
      </c>
      <c r="B5679" s="509" t="s">
        <v>360</v>
      </c>
      <c r="C5679" s="509">
        <v>3</v>
      </c>
      <c r="K5679" s="509">
        <v>0</v>
      </c>
    </row>
    <row r="5680" spans="1:11" s="509" customFormat="1">
      <c r="A5680" s="508" t="s">
        <v>585</v>
      </c>
      <c r="B5680" s="509" t="s">
        <v>360</v>
      </c>
      <c r="C5680" s="509">
        <v>4</v>
      </c>
      <c r="D5680" s="509">
        <v>1</v>
      </c>
      <c r="G5680" s="509">
        <v>2</v>
      </c>
      <c r="K5680" s="509">
        <v>3</v>
      </c>
    </row>
    <row r="5681" spans="1:11" s="509" customFormat="1">
      <c r="A5681" s="508" t="s">
        <v>585</v>
      </c>
      <c r="B5681" s="509" t="s">
        <v>360</v>
      </c>
      <c r="C5681" s="509">
        <v>5</v>
      </c>
      <c r="K5681" s="509">
        <v>0</v>
      </c>
    </row>
    <row r="5682" spans="1:11" s="509" customFormat="1">
      <c r="A5682" s="508" t="s">
        <v>585</v>
      </c>
      <c r="B5682" s="509" t="s">
        <v>360</v>
      </c>
      <c r="C5682" s="509">
        <v>6</v>
      </c>
      <c r="K5682" s="509">
        <v>0</v>
      </c>
    </row>
    <row r="5683" spans="1:11" s="509" customFormat="1">
      <c r="A5683" s="508" t="s">
        <v>585</v>
      </c>
      <c r="B5683" s="509" t="s">
        <v>360</v>
      </c>
      <c r="C5683" s="509">
        <v>7</v>
      </c>
      <c r="K5683" s="509">
        <v>0</v>
      </c>
    </row>
    <row r="5684" spans="1:11" s="509" customFormat="1">
      <c r="A5684" s="508" t="s">
        <v>585</v>
      </c>
      <c r="B5684" s="509" t="s">
        <v>360</v>
      </c>
      <c r="C5684" s="509">
        <v>8</v>
      </c>
      <c r="K5684" s="509">
        <v>0</v>
      </c>
    </row>
    <row r="5685" spans="1:11" s="509" customFormat="1">
      <c r="A5685" s="508" t="s">
        <v>585</v>
      </c>
      <c r="B5685" s="509" t="s">
        <v>360</v>
      </c>
      <c r="C5685" s="509">
        <v>9</v>
      </c>
      <c r="K5685" s="509">
        <v>0</v>
      </c>
    </row>
    <row r="5686" spans="1:11" s="509" customFormat="1">
      <c r="A5686" s="508" t="s">
        <v>585</v>
      </c>
      <c r="B5686" s="509" t="s">
        <v>360</v>
      </c>
      <c r="C5686" s="509">
        <v>10</v>
      </c>
      <c r="K5686" s="509">
        <v>0</v>
      </c>
    </row>
    <row r="5687" spans="1:11" s="509" customFormat="1">
      <c r="A5687" s="508" t="s">
        <v>585</v>
      </c>
      <c r="B5687" s="509" t="s">
        <v>360</v>
      </c>
      <c r="C5687" s="509">
        <v>11</v>
      </c>
      <c r="G5687" s="509">
        <v>1</v>
      </c>
      <c r="K5687" s="509">
        <v>1</v>
      </c>
    </row>
    <row r="5688" spans="1:11" s="509" customFormat="1">
      <c r="A5688" s="508" t="s">
        <v>585</v>
      </c>
      <c r="B5688" s="509" t="s">
        <v>360</v>
      </c>
      <c r="C5688" s="509">
        <v>12</v>
      </c>
      <c r="K5688" s="509">
        <v>0</v>
      </c>
    </row>
    <row r="5689" spans="1:11" s="509" customFormat="1">
      <c r="A5689" s="508" t="s">
        <v>585</v>
      </c>
      <c r="B5689" s="509" t="s">
        <v>360</v>
      </c>
      <c r="C5689" s="509">
        <v>13</v>
      </c>
      <c r="K5689" s="509">
        <v>0</v>
      </c>
    </row>
    <row r="5690" spans="1:11" s="509" customFormat="1">
      <c r="A5690" s="508" t="s">
        <v>585</v>
      </c>
      <c r="B5690" s="509" t="s">
        <v>360</v>
      </c>
      <c r="C5690" s="509">
        <v>14</v>
      </c>
      <c r="K5690" s="509">
        <v>0</v>
      </c>
    </row>
    <row r="5691" spans="1:11" s="509" customFormat="1">
      <c r="A5691" s="508" t="s">
        <v>585</v>
      </c>
      <c r="B5691" s="509" t="s">
        <v>360</v>
      </c>
      <c r="C5691" s="509">
        <v>15</v>
      </c>
      <c r="K5691" s="509">
        <v>0</v>
      </c>
    </row>
    <row r="5692" spans="1:11" s="509" customFormat="1">
      <c r="A5692" s="508" t="s">
        <v>585</v>
      </c>
      <c r="B5692" s="509" t="s">
        <v>360</v>
      </c>
      <c r="C5692" s="509">
        <v>16</v>
      </c>
      <c r="G5692" s="509">
        <v>4</v>
      </c>
      <c r="K5692" s="509">
        <v>4</v>
      </c>
    </row>
    <row r="5693" spans="1:11" s="509" customFormat="1">
      <c r="A5693" s="508" t="s">
        <v>585</v>
      </c>
      <c r="B5693" s="509" t="s">
        <v>360</v>
      </c>
      <c r="C5693" s="509">
        <v>17</v>
      </c>
      <c r="D5693" s="509">
        <v>1</v>
      </c>
      <c r="G5693" s="509">
        <v>8</v>
      </c>
      <c r="K5693" s="509">
        <v>9</v>
      </c>
    </row>
    <row r="5694" spans="1:11" s="509" customFormat="1">
      <c r="A5694" s="508" t="s">
        <v>585</v>
      </c>
      <c r="B5694" s="509" t="s">
        <v>360</v>
      </c>
      <c r="C5694" s="509">
        <v>18</v>
      </c>
      <c r="K5694" s="509">
        <v>0</v>
      </c>
    </row>
    <row r="5695" spans="1:11" s="509" customFormat="1">
      <c r="A5695" s="508" t="s">
        <v>585</v>
      </c>
      <c r="B5695" s="509" t="s">
        <v>360</v>
      </c>
      <c r="C5695" s="509" t="s">
        <v>1024</v>
      </c>
      <c r="G5695" s="509">
        <v>1</v>
      </c>
      <c r="K5695" s="509">
        <v>1</v>
      </c>
    </row>
    <row r="5696" spans="1:11" s="509" customFormat="1">
      <c r="A5696" s="508" t="s">
        <v>585</v>
      </c>
      <c r="B5696" s="509" t="s">
        <v>360</v>
      </c>
      <c r="C5696" s="509" t="s">
        <v>1025</v>
      </c>
      <c r="K5696" s="509">
        <v>0</v>
      </c>
    </row>
    <row r="5697" spans="1:11" s="509" customFormat="1">
      <c r="A5697" s="508" t="s">
        <v>585</v>
      </c>
      <c r="B5697" s="509" t="s">
        <v>360</v>
      </c>
      <c r="C5697" s="509">
        <v>19</v>
      </c>
      <c r="K5697" s="509">
        <v>0</v>
      </c>
    </row>
    <row r="5698" spans="1:11" s="509" customFormat="1">
      <c r="A5698" s="508" t="s">
        <v>585</v>
      </c>
      <c r="B5698" s="509" t="s">
        <v>360</v>
      </c>
      <c r="C5698" s="509">
        <v>20</v>
      </c>
      <c r="K5698" s="509">
        <v>0</v>
      </c>
    </row>
    <row r="5699" spans="1:11" s="509" customFormat="1">
      <c r="A5699" s="508" t="s">
        <v>585</v>
      </c>
      <c r="B5699" s="509" t="s">
        <v>360</v>
      </c>
      <c r="C5699" s="509">
        <v>21</v>
      </c>
      <c r="K5699" s="509">
        <v>0</v>
      </c>
    </row>
    <row r="5700" spans="1:11" s="509" customFormat="1">
      <c r="A5700" s="508" t="s">
        <v>585</v>
      </c>
      <c r="B5700" s="509" t="s">
        <v>360</v>
      </c>
      <c r="C5700" s="509" t="s">
        <v>1026</v>
      </c>
      <c r="K5700" s="509">
        <v>0</v>
      </c>
    </row>
    <row r="5701" spans="1:11" s="509" customFormat="1">
      <c r="A5701" s="508" t="s">
        <v>585</v>
      </c>
      <c r="B5701" s="509" t="s">
        <v>360</v>
      </c>
      <c r="C5701" s="509" t="s">
        <v>1027</v>
      </c>
      <c r="K5701" s="509">
        <v>0</v>
      </c>
    </row>
    <row r="5702" spans="1:11" s="509" customFormat="1">
      <c r="A5702" s="508" t="s">
        <v>585</v>
      </c>
      <c r="B5702" s="509" t="s">
        <v>360</v>
      </c>
      <c r="C5702" s="509" t="s">
        <v>1028</v>
      </c>
      <c r="K5702" s="509">
        <v>0</v>
      </c>
    </row>
    <row r="5703" spans="1:11" s="509" customFormat="1">
      <c r="A5703" s="508" t="s">
        <v>585</v>
      </c>
      <c r="B5703" s="509" t="s">
        <v>360</v>
      </c>
      <c r="C5703" s="509">
        <v>22</v>
      </c>
      <c r="K5703" s="509">
        <v>0</v>
      </c>
    </row>
    <row r="5704" spans="1:11" s="509" customFormat="1">
      <c r="A5704" s="508" t="s">
        <v>585</v>
      </c>
      <c r="B5704" s="509" t="s">
        <v>360</v>
      </c>
      <c r="C5704" s="509">
        <v>23</v>
      </c>
      <c r="K5704" s="509">
        <v>0</v>
      </c>
    </row>
    <row r="5705" spans="1:11" s="509" customFormat="1">
      <c r="A5705" s="508" t="s">
        <v>585</v>
      </c>
      <c r="B5705" s="509" t="s">
        <v>360</v>
      </c>
      <c r="C5705" s="509" t="s">
        <v>1029</v>
      </c>
      <c r="G5705" s="509">
        <v>1</v>
      </c>
      <c r="K5705" s="509">
        <v>1</v>
      </c>
    </row>
    <row r="5706" spans="1:11" s="509" customFormat="1">
      <c r="A5706" s="508" t="s">
        <v>585</v>
      </c>
      <c r="B5706" s="509" t="s">
        <v>360</v>
      </c>
      <c r="C5706" s="509">
        <v>24</v>
      </c>
      <c r="K5706" s="509">
        <v>0</v>
      </c>
    </row>
    <row r="5707" spans="1:11" s="509" customFormat="1">
      <c r="A5707" s="508" t="s">
        <v>585</v>
      </c>
      <c r="B5707" s="509" t="s">
        <v>360</v>
      </c>
      <c r="C5707" s="509">
        <v>25</v>
      </c>
    </row>
    <row r="5708" spans="1:11" s="509" customFormat="1">
      <c r="A5708" s="508" t="s">
        <v>585</v>
      </c>
      <c r="B5708" s="509" t="s">
        <v>360</v>
      </c>
      <c r="C5708" s="509">
        <v>26</v>
      </c>
      <c r="K5708" s="509">
        <v>0</v>
      </c>
    </row>
    <row r="5709" spans="1:11" s="509" customFormat="1">
      <c r="A5709" s="508" t="s">
        <v>585</v>
      </c>
      <c r="B5709" s="509" t="s">
        <v>360</v>
      </c>
      <c r="C5709" s="509">
        <v>27</v>
      </c>
      <c r="K5709" s="509">
        <v>0</v>
      </c>
    </row>
    <row r="5710" spans="1:11" s="509" customFormat="1">
      <c r="A5710" s="508" t="s">
        <v>585</v>
      </c>
      <c r="B5710" s="509" t="s">
        <v>360</v>
      </c>
      <c r="C5710" s="509">
        <v>28</v>
      </c>
      <c r="K5710" s="509">
        <v>0</v>
      </c>
    </row>
    <row r="5711" spans="1:11" s="509" customFormat="1">
      <c r="A5711" s="508" t="s">
        <v>585</v>
      </c>
      <c r="B5711" s="509" t="s">
        <v>360</v>
      </c>
      <c r="C5711" s="509">
        <v>29</v>
      </c>
      <c r="K5711" s="509">
        <v>0</v>
      </c>
    </row>
    <row r="5712" spans="1:11" s="509" customFormat="1">
      <c r="A5712" s="508" t="s">
        <v>585</v>
      </c>
      <c r="B5712" s="509" t="s">
        <v>360</v>
      </c>
      <c r="C5712" s="509">
        <v>30</v>
      </c>
      <c r="K5712" s="509">
        <v>0</v>
      </c>
    </row>
    <row r="5713" spans="1:11" s="509" customFormat="1">
      <c r="A5713" s="508" t="s">
        <v>585</v>
      </c>
      <c r="B5713" s="509" t="s">
        <v>360</v>
      </c>
      <c r="C5713" s="509">
        <v>31</v>
      </c>
      <c r="K5713" s="509">
        <v>0</v>
      </c>
    </row>
    <row r="5714" spans="1:11" s="509" customFormat="1">
      <c r="A5714" s="508" t="s">
        <v>585</v>
      </c>
      <c r="B5714" s="509" t="s">
        <v>360</v>
      </c>
      <c r="C5714" s="509">
        <v>32</v>
      </c>
      <c r="K5714" s="509">
        <v>0</v>
      </c>
    </row>
    <row r="5715" spans="1:11" s="509" customFormat="1">
      <c r="A5715" s="508" t="s">
        <v>585</v>
      </c>
      <c r="B5715" s="509" t="s">
        <v>360</v>
      </c>
      <c r="C5715" s="509">
        <v>33</v>
      </c>
      <c r="K5715" s="509">
        <v>0</v>
      </c>
    </row>
    <row r="5716" spans="1:11" s="509" customFormat="1">
      <c r="A5716" s="508" t="s">
        <v>585</v>
      </c>
      <c r="B5716" s="509" t="s">
        <v>360</v>
      </c>
      <c r="C5716" s="509">
        <v>34</v>
      </c>
      <c r="K5716" s="509">
        <v>0</v>
      </c>
    </row>
    <row r="5717" spans="1:11" s="509" customFormat="1">
      <c r="A5717" s="508" t="s">
        <v>585</v>
      </c>
      <c r="B5717" s="509" t="s">
        <v>360</v>
      </c>
      <c r="C5717" s="509">
        <v>35</v>
      </c>
      <c r="K5717" s="509">
        <v>0</v>
      </c>
    </row>
    <row r="5718" spans="1:11" s="509" customFormat="1">
      <c r="A5718" s="508" t="s">
        <v>585</v>
      </c>
      <c r="B5718" s="509" t="s">
        <v>360</v>
      </c>
      <c r="C5718" s="509">
        <v>36</v>
      </c>
      <c r="K5718" s="509">
        <v>0</v>
      </c>
    </row>
    <row r="5719" spans="1:11" s="509" customFormat="1">
      <c r="A5719" s="508" t="s">
        <v>585</v>
      </c>
      <c r="B5719" s="509" t="s">
        <v>360</v>
      </c>
      <c r="C5719" s="509">
        <v>37</v>
      </c>
      <c r="K5719" s="509">
        <v>0</v>
      </c>
    </row>
    <row r="5720" spans="1:11" s="509" customFormat="1">
      <c r="A5720" s="508" t="s">
        <v>585</v>
      </c>
      <c r="B5720" s="509" t="s">
        <v>360</v>
      </c>
      <c r="C5720" s="509">
        <v>38</v>
      </c>
      <c r="K5720" s="509">
        <v>0</v>
      </c>
    </row>
    <row r="5721" spans="1:11" s="509" customFormat="1">
      <c r="A5721" s="508" t="s">
        <v>585</v>
      </c>
      <c r="B5721" s="509" t="s">
        <v>360</v>
      </c>
      <c r="C5721" s="509" t="s">
        <v>1030</v>
      </c>
      <c r="K5721" s="509">
        <v>0</v>
      </c>
    </row>
    <row r="5722" spans="1:11" s="509" customFormat="1">
      <c r="A5722" s="508" t="s">
        <v>585</v>
      </c>
      <c r="B5722" s="509" t="s">
        <v>360</v>
      </c>
      <c r="C5722" s="509">
        <v>39</v>
      </c>
      <c r="K5722" s="509">
        <v>0</v>
      </c>
    </row>
    <row r="5723" spans="1:11" s="509" customFormat="1">
      <c r="A5723" s="508" t="s">
        <v>585</v>
      </c>
      <c r="B5723" s="509" t="s">
        <v>360</v>
      </c>
      <c r="C5723" s="509">
        <v>40</v>
      </c>
      <c r="K5723" s="509">
        <v>0</v>
      </c>
    </row>
    <row r="5724" spans="1:11" s="509" customFormat="1">
      <c r="A5724" s="508" t="s">
        <v>585</v>
      </c>
      <c r="B5724" s="509" t="s">
        <v>360</v>
      </c>
      <c r="C5724" s="509">
        <v>41</v>
      </c>
      <c r="K5724" s="509">
        <v>0</v>
      </c>
    </row>
    <row r="5725" spans="1:11" s="509" customFormat="1">
      <c r="A5725" s="508" t="s">
        <v>585</v>
      </c>
      <c r="B5725" s="509" t="s">
        <v>360</v>
      </c>
      <c r="C5725" s="509">
        <v>42</v>
      </c>
      <c r="K5725" s="509">
        <v>0</v>
      </c>
    </row>
    <row r="5726" spans="1:11" s="509" customFormat="1">
      <c r="A5726" s="508" t="s">
        <v>585</v>
      </c>
      <c r="B5726" s="509" t="s">
        <v>360</v>
      </c>
      <c r="C5726" s="509">
        <v>43</v>
      </c>
      <c r="K5726" s="509">
        <v>0</v>
      </c>
    </row>
    <row r="5727" spans="1:11" s="509" customFormat="1">
      <c r="A5727" s="508" t="s">
        <v>585</v>
      </c>
      <c r="B5727" s="509" t="s">
        <v>360</v>
      </c>
      <c r="C5727" s="509">
        <v>44</v>
      </c>
      <c r="K5727" s="509">
        <v>0</v>
      </c>
    </row>
    <row r="5728" spans="1:11" s="509" customFormat="1">
      <c r="A5728" s="508" t="s">
        <v>585</v>
      </c>
      <c r="B5728" s="509" t="s">
        <v>360</v>
      </c>
      <c r="C5728" s="509">
        <v>45</v>
      </c>
      <c r="K5728" s="509">
        <v>0</v>
      </c>
    </row>
    <row r="5729" spans="1:11" s="509" customFormat="1">
      <c r="A5729" s="508" t="s">
        <v>585</v>
      </c>
      <c r="B5729" s="509" t="s">
        <v>360</v>
      </c>
      <c r="C5729" s="509">
        <v>46</v>
      </c>
      <c r="K5729" s="509">
        <v>0</v>
      </c>
    </row>
    <row r="5730" spans="1:11" s="509" customFormat="1">
      <c r="A5730" s="508" t="s">
        <v>585</v>
      </c>
      <c r="B5730" s="509" t="s">
        <v>360</v>
      </c>
      <c r="C5730" s="509">
        <v>47</v>
      </c>
      <c r="K5730" s="509">
        <v>0</v>
      </c>
    </row>
    <row r="5731" spans="1:11" s="509" customFormat="1">
      <c r="A5731" s="508" t="s">
        <v>585</v>
      </c>
      <c r="B5731" s="509" t="s">
        <v>360</v>
      </c>
      <c r="C5731" s="509">
        <v>48</v>
      </c>
      <c r="K5731" s="509">
        <v>0</v>
      </c>
    </row>
    <row r="5732" spans="1:11" s="509" customFormat="1">
      <c r="A5732" s="508" t="s">
        <v>585</v>
      </c>
      <c r="B5732" s="509" t="s">
        <v>360</v>
      </c>
      <c r="C5732" s="509">
        <v>49</v>
      </c>
      <c r="K5732" s="509">
        <v>0</v>
      </c>
    </row>
    <row r="5733" spans="1:11" s="509" customFormat="1">
      <c r="A5733" s="508" t="s">
        <v>585</v>
      </c>
      <c r="B5733" s="509" t="s">
        <v>360</v>
      </c>
      <c r="C5733" s="509">
        <v>50</v>
      </c>
      <c r="K5733" s="509">
        <v>0</v>
      </c>
    </row>
    <row r="5734" spans="1:11" s="509" customFormat="1">
      <c r="A5734" s="508" t="s">
        <v>585</v>
      </c>
      <c r="B5734" s="509" t="s">
        <v>360</v>
      </c>
      <c r="C5734" s="509">
        <v>51</v>
      </c>
      <c r="K5734" s="509">
        <v>0</v>
      </c>
    </row>
    <row r="5735" spans="1:11" s="509" customFormat="1">
      <c r="A5735" s="508" t="s">
        <v>585</v>
      </c>
      <c r="B5735" s="509" t="s">
        <v>360</v>
      </c>
      <c r="C5735" s="509" t="s">
        <v>1031</v>
      </c>
      <c r="D5735" s="509">
        <v>1</v>
      </c>
      <c r="K5735" s="509">
        <v>1</v>
      </c>
    </row>
    <row r="5736" spans="1:11" s="509" customFormat="1">
      <c r="A5736" s="508" t="s">
        <v>585</v>
      </c>
      <c r="B5736" s="509" t="s">
        <v>360</v>
      </c>
      <c r="C5736" s="509" t="s">
        <v>1032</v>
      </c>
      <c r="K5736" s="509">
        <v>0</v>
      </c>
    </row>
    <row r="5737" spans="1:11" s="509" customFormat="1">
      <c r="A5737" s="508" t="s">
        <v>585</v>
      </c>
      <c r="B5737" s="509" t="s">
        <v>360</v>
      </c>
      <c r="C5737" s="509">
        <v>52</v>
      </c>
      <c r="K5737" s="509">
        <v>0</v>
      </c>
    </row>
    <row r="5738" spans="1:11" s="509" customFormat="1">
      <c r="A5738" s="508" t="s">
        <v>585</v>
      </c>
      <c r="B5738" s="509" t="s">
        <v>360</v>
      </c>
      <c r="C5738" s="509">
        <v>53</v>
      </c>
      <c r="K5738" s="509">
        <v>0</v>
      </c>
    </row>
    <row r="5739" spans="1:11" s="509" customFormat="1">
      <c r="A5739" s="508" t="s">
        <v>585</v>
      </c>
      <c r="B5739" s="509" t="s">
        <v>360</v>
      </c>
      <c r="C5739" s="509">
        <v>54</v>
      </c>
      <c r="K5739" s="509">
        <v>0</v>
      </c>
    </row>
    <row r="5740" spans="1:11" s="509" customFormat="1">
      <c r="A5740" s="508" t="s">
        <v>585</v>
      </c>
      <c r="B5740" s="509" t="s">
        <v>360</v>
      </c>
      <c r="C5740" s="509">
        <v>55</v>
      </c>
      <c r="G5740" s="509">
        <v>2</v>
      </c>
      <c r="K5740" s="509">
        <v>2</v>
      </c>
    </row>
    <row r="5741" spans="1:11" s="509" customFormat="1">
      <c r="A5741" s="508" t="s">
        <v>585</v>
      </c>
      <c r="B5741" s="509" t="s">
        <v>360</v>
      </c>
      <c r="C5741" s="509">
        <v>56</v>
      </c>
      <c r="K5741" s="509">
        <v>0</v>
      </c>
    </row>
    <row r="5742" spans="1:11" s="509" customFormat="1">
      <c r="A5742" s="508" t="s">
        <v>585</v>
      </c>
      <c r="B5742" s="509" t="s">
        <v>360</v>
      </c>
      <c r="C5742" s="509">
        <v>57</v>
      </c>
      <c r="K5742" s="509">
        <v>0</v>
      </c>
    </row>
    <row r="5743" spans="1:11" s="509" customFormat="1">
      <c r="A5743" s="508" t="s">
        <v>585</v>
      </c>
      <c r="B5743" s="509" t="s">
        <v>360</v>
      </c>
      <c r="C5743" s="509">
        <v>58</v>
      </c>
      <c r="K5743" s="509">
        <v>0</v>
      </c>
    </row>
    <row r="5744" spans="1:11" s="509" customFormat="1">
      <c r="A5744" s="508" t="s">
        <v>585</v>
      </c>
      <c r="B5744" s="509" t="s">
        <v>360</v>
      </c>
      <c r="C5744" s="509">
        <v>59</v>
      </c>
      <c r="K5744" s="509">
        <v>0</v>
      </c>
    </row>
    <row r="5745" spans="1:11" s="509" customFormat="1">
      <c r="A5745" s="508" t="s">
        <v>585</v>
      </c>
      <c r="B5745" s="509" t="s">
        <v>360</v>
      </c>
      <c r="C5745" s="509">
        <v>60</v>
      </c>
      <c r="K5745" s="509">
        <v>0</v>
      </c>
    </row>
    <row r="5746" spans="1:11" s="509" customFormat="1">
      <c r="A5746" s="508" t="s">
        <v>585</v>
      </c>
      <c r="B5746" s="509" t="s">
        <v>360</v>
      </c>
      <c r="C5746" s="509">
        <v>61</v>
      </c>
      <c r="K5746" s="509">
        <v>0</v>
      </c>
    </row>
    <row r="5747" spans="1:11" s="509" customFormat="1">
      <c r="A5747" s="508" t="s">
        <v>585</v>
      </c>
      <c r="B5747" s="509" t="s">
        <v>360</v>
      </c>
      <c r="C5747" s="509">
        <v>62</v>
      </c>
      <c r="D5747" s="509">
        <v>1</v>
      </c>
      <c r="E5747" s="509">
        <v>1</v>
      </c>
      <c r="K5747" s="509">
        <v>1</v>
      </c>
    </row>
    <row r="5748" spans="1:11" s="509" customFormat="1">
      <c r="A5748" s="508" t="s">
        <v>585</v>
      </c>
      <c r="B5748" s="509" t="s">
        <v>360</v>
      </c>
      <c r="C5748" s="509">
        <v>63</v>
      </c>
      <c r="D5748" s="509">
        <v>4</v>
      </c>
      <c r="E5748" s="509">
        <v>3</v>
      </c>
      <c r="G5748" s="509">
        <v>12</v>
      </c>
      <c r="H5748" s="509">
        <v>2</v>
      </c>
      <c r="K5748" s="509">
        <v>16</v>
      </c>
    </row>
    <row r="5749" spans="1:11" s="509" customFormat="1">
      <c r="A5749" s="508" t="s">
        <v>585</v>
      </c>
      <c r="B5749" s="509" t="s">
        <v>360</v>
      </c>
      <c r="C5749" s="509" t="s">
        <v>1033</v>
      </c>
      <c r="K5749" s="509">
        <v>0</v>
      </c>
    </row>
    <row r="5750" spans="1:11" s="509" customFormat="1">
      <c r="A5750" s="508" t="s">
        <v>585</v>
      </c>
      <c r="B5750" s="509" t="s">
        <v>360</v>
      </c>
      <c r="C5750" s="509" t="s">
        <v>1034</v>
      </c>
      <c r="K5750" s="509">
        <v>0</v>
      </c>
    </row>
    <row r="5751" spans="1:11" s="509" customFormat="1">
      <c r="A5751" s="508" t="s">
        <v>585</v>
      </c>
      <c r="B5751" s="509" t="s">
        <v>360</v>
      </c>
      <c r="C5751" s="509">
        <v>64</v>
      </c>
      <c r="K5751" s="509">
        <v>0</v>
      </c>
    </row>
    <row r="5752" spans="1:11" s="509" customFormat="1">
      <c r="A5752" s="508" t="s">
        <v>585</v>
      </c>
      <c r="B5752" s="509" t="s">
        <v>360</v>
      </c>
      <c r="C5752" s="509" t="s">
        <v>1035</v>
      </c>
      <c r="K5752" s="509">
        <v>0</v>
      </c>
    </row>
    <row r="5753" spans="1:11" s="509" customFormat="1">
      <c r="A5753" s="508" t="s">
        <v>585</v>
      </c>
      <c r="B5753" s="509" t="s">
        <v>360</v>
      </c>
      <c r="C5753" s="509">
        <v>65</v>
      </c>
      <c r="D5753" s="509">
        <v>4</v>
      </c>
      <c r="E5753" s="509">
        <v>4</v>
      </c>
      <c r="G5753" s="509">
        <v>9</v>
      </c>
      <c r="H5753" s="509">
        <v>4</v>
      </c>
      <c r="K5753" s="509">
        <v>13</v>
      </c>
    </row>
    <row r="5754" spans="1:11" s="509" customFormat="1">
      <c r="A5754" s="508" t="s">
        <v>585</v>
      </c>
      <c r="B5754" s="509" t="s">
        <v>360</v>
      </c>
      <c r="C5754" s="509">
        <v>66</v>
      </c>
      <c r="G5754" s="509">
        <v>6</v>
      </c>
      <c r="H5754" s="509">
        <v>6</v>
      </c>
      <c r="K5754" s="509">
        <v>6</v>
      </c>
    </row>
    <row r="5755" spans="1:11" s="509" customFormat="1">
      <c r="A5755" s="508" t="s">
        <v>585</v>
      </c>
      <c r="B5755" s="509" t="s">
        <v>360</v>
      </c>
      <c r="C5755" s="509" t="s">
        <v>1036</v>
      </c>
      <c r="K5755" s="509">
        <v>0</v>
      </c>
    </row>
    <row r="5756" spans="1:11" s="509" customFormat="1">
      <c r="A5756" s="508" t="s">
        <v>585</v>
      </c>
      <c r="B5756" s="509" t="s">
        <v>360</v>
      </c>
      <c r="C5756" s="509" t="s">
        <v>1037</v>
      </c>
      <c r="G5756" s="509">
        <v>12</v>
      </c>
      <c r="K5756" s="509">
        <v>12</v>
      </c>
    </row>
    <row r="5757" spans="1:11" s="509" customFormat="1">
      <c r="A5757" s="508" t="s">
        <v>585</v>
      </c>
      <c r="B5757" s="509" t="s">
        <v>360</v>
      </c>
      <c r="C5757" s="509" t="s">
        <v>1038</v>
      </c>
      <c r="K5757" s="509">
        <v>0</v>
      </c>
    </row>
    <row r="5758" spans="1:11" s="509" customFormat="1">
      <c r="A5758" s="508" t="s">
        <v>585</v>
      </c>
      <c r="B5758" s="509" t="s">
        <v>360</v>
      </c>
      <c r="C5758" s="509" t="s">
        <v>1039</v>
      </c>
      <c r="G5758" s="509">
        <v>1</v>
      </c>
      <c r="K5758" s="509">
        <v>1</v>
      </c>
    </row>
    <row r="5759" spans="1:11" s="509" customFormat="1">
      <c r="A5759" s="508" t="s">
        <v>585</v>
      </c>
      <c r="B5759" s="509" t="s">
        <v>360</v>
      </c>
      <c r="C5759" s="509" t="s">
        <v>1040</v>
      </c>
      <c r="D5759" s="509">
        <v>1</v>
      </c>
      <c r="K5759" s="509">
        <v>1</v>
      </c>
    </row>
    <row r="5760" spans="1:11" s="509" customFormat="1">
      <c r="A5760" s="508" t="s">
        <v>585</v>
      </c>
      <c r="B5760" s="509" t="s">
        <v>360</v>
      </c>
      <c r="C5760" s="509" t="s">
        <v>1041</v>
      </c>
      <c r="K5760" s="509">
        <v>0</v>
      </c>
    </row>
    <row r="5761" spans="1:11" s="509" customFormat="1">
      <c r="A5761" s="508" t="s">
        <v>585</v>
      </c>
      <c r="B5761" s="509" t="s">
        <v>360</v>
      </c>
      <c r="C5761" s="509" t="s">
        <v>1042</v>
      </c>
      <c r="K5761" s="509">
        <v>0</v>
      </c>
    </row>
    <row r="5762" spans="1:11" s="509" customFormat="1">
      <c r="A5762" s="508" t="s">
        <v>585</v>
      </c>
      <c r="B5762" s="509" t="s">
        <v>360</v>
      </c>
      <c r="C5762" s="509">
        <v>67</v>
      </c>
      <c r="G5762" s="509">
        <v>35</v>
      </c>
      <c r="H5762" s="509">
        <v>7</v>
      </c>
      <c r="K5762" s="509">
        <v>35</v>
      </c>
    </row>
    <row r="5763" spans="1:11" s="509" customFormat="1">
      <c r="A5763" s="508" t="s">
        <v>585</v>
      </c>
      <c r="B5763" s="509" t="s">
        <v>360</v>
      </c>
      <c r="C5763" s="509">
        <v>68</v>
      </c>
      <c r="G5763" s="509">
        <v>4</v>
      </c>
      <c r="H5763" s="509">
        <v>2</v>
      </c>
      <c r="K5763" s="509">
        <v>4</v>
      </c>
    </row>
    <row r="5764" spans="1:11" s="509" customFormat="1">
      <c r="A5764" s="508" t="s">
        <v>585</v>
      </c>
      <c r="B5764" s="509" t="s">
        <v>360</v>
      </c>
      <c r="C5764" s="509" t="s">
        <v>1043</v>
      </c>
      <c r="G5764" s="509">
        <v>3</v>
      </c>
      <c r="K5764" s="509">
        <v>3</v>
      </c>
    </row>
    <row r="5765" spans="1:11" s="509" customFormat="1">
      <c r="A5765" s="508" t="s">
        <v>585</v>
      </c>
      <c r="B5765" s="509" t="s">
        <v>360</v>
      </c>
      <c r="C5765" s="509">
        <v>69</v>
      </c>
      <c r="K5765" s="509">
        <v>0</v>
      </c>
    </row>
    <row r="5766" spans="1:11" s="509" customFormat="1">
      <c r="A5766" s="508" t="s">
        <v>585</v>
      </c>
      <c r="B5766" s="509" t="s">
        <v>360</v>
      </c>
      <c r="C5766" s="509" t="s">
        <v>1044</v>
      </c>
      <c r="K5766" s="509">
        <v>0</v>
      </c>
    </row>
    <row r="5767" spans="1:11" s="509" customFormat="1">
      <c r="A5767" s="508" t="s">
        <v>585</v>
      </c>
      <c r="B5767" s="509" t="s">
        <v>360</v>
      </c>
      <c r="C5767" s="509" t="s">
        <v>1045</v>
      </c>
      <c r="K5767" s="509">
        <v>0</v>
      </c>
    </row>
    <row r="5768" spans="1:11" s="509" customFormat="1">
      <c r="A5768" s="508" t="s">
        <v>585</v>
      </c>
      <c r="B5768" s="509" t="s">
        <v>360</v>
      </c>
      <c r="C5768" s="509">
        <v>70</v>
      </c>
      <c r="K5768" s="509">
        <v>0</v>
      </c>
    </row>
    <row r="5769" spans="1:11" s="509" customFormat="1">
      <c r="A5769" s="508" t="s">
        <v>585</v>
      </c>
      <c r="B5769" s="509" t="s">
        <v>360</v>
      </c>
      <c r="C5769" s="509" t="s">
        <v>1046</v>
      </c>
      <c r="G5769" s="509">
        <v>2</v>
      </c>
      <c r="K5769" s="509">
        <v>2</v>
      </c>
    </row>
    <row r="5770" spans="1:11" s="509" customFormat="1">
      <c r="A5770" s="508" t="s">
        <v>585</v>
      </c>
      <c r="B5770" s="509" t="s">
        <v>360</v>
      </c>
      <c r="C5770" s="509">
        <v>71</v>
      </c>
      <c r="G5770" s="509">
        <v>50</v>
      </c>
      <c r="K5770" s="509">
        <v>50</v>
      </c>
    </row>
    <row r="5771" spans="1:11" s="509" customFormat="1">
      <c r="A5771" s="508" t="s">
        <v>585</v>
      </c>
      <c r="B5771" s="509" t="s">
        <v>360</v>
      </c>
      <c r="C5771" s="509" t="s">
        <v>1047</v>
      </c>
      <c r="G5771" s="509">
        <v>11</v>
      </c>
      <c r="H5771" s="509">
        <v>7</v>
      </c>
      <c r="K5771" s="509">
        <v>11</v>
      </c>
    </row>
    <row r="5772" spans="1:11" s="509" customFormat="1">
      <c r="A5772" s="508" t="s">
        <v>585</v>
      </c>
      <c r="B5772" s="509" t="s">
        <v>360</v>
      </c>
      <c r="C5772" s="509" t="s">
        <v>1048</v>
      </c>
      <c r="G5772" s="509">
        <v>2</v>
      </c>
      <c r="H5772" s="509">
        <v>1</v>
      </c>
      <c r="K5772" s="509">
        <v>2</v>
      </c>
    </row>
    <row r="5773" spans="1:11" s="509" customFormat="1">
      <c r="A5773" s="508" t="s">
        <v>585</v>
      </c>
      <c r="B5773" s="509" t="s">
        <v>360</v>
      </c>
      <c r="C5773" s="509" t="s">
        <v>1049</v>
      </c>
      <c r="K5773" s="509">
        <v>0</v>
      </c>
    </row>
    <row r="5774" spans="1:11" s="509" customFormat="1">
      <c r="A5774" s="508" t="s">
        <v>585</v>
      </c>
      <c r="B5774" s="509" t="s">
        <v>360</v>
      </c>
      <c r="C5774" s="509" t="s">
        <v>1050</v>
      </c>
      <c r="G5774" s="509">
        <v>2</v>
      </c>
      <c r="H5774" s="509">
        <v>2</v>
      </c>
      <c r="K5774" s="509">
        <v>2</v>
      </c>
    </row>
    <row r="5775" spans="1:11" s="509" customFormat="1">
      <c r="A5775" s="508" t="s">
        <v>585</v>
      </c>
      <c r="B5775" s="509" t="s">
        <v>360</v>
      </c>
      <c r="C5775" s="509" t="s">
        <v>1051</v>
      </c>
      <c r="K5775" s="509">
        <v>0</v>
      </c>
    </row>
    <row r="5776" spans="1:11" s="509" customFormat="1">
      <c r="A5776" s="508" t="s">
        <v>585</v>
      </c>
      <c r="B5776" s="509" t="s">
        <v>360</v>
      </c>
      <c r="C5776" s="509">
        <v>72</v>
      </c>
      <c r="D5776" s="509">
        <v>1</v>
      </c>
      <c r="G5776" s="509">
        <v>1</v>
      </c>
      <c r="K5776" s="509">
        <v>2</v>
      </c>
    </row>
    <row r="5777" spans="1:11" s="509" customFormat="1">
      <c r="A5777" s="508" t="s">
        <v>585</v>
      </c>
      <c r="B5777" s="509" t="s">
        <v>360</v>
      </c>
      <c r="C5777" s="509">
        <v>73</v>
      </c>
      <c r="D5777" s="509">
        <v>2</v>
      </c>
      <c r="K5777" s="509">
        <v>2</v>
      </c>
    </row>
    <row r="5778" spans="1:11" s="509" customFormat="1">
      <c r="A5778" s="508" t="s">
        <v>585</v>
      </c>
      <c r="B5778" s="509" t="s">
        <v>360</v>
      </c>
      <c r="C5778" s="509">
        <v>74</v>
      </c>
      <c r="K5778" s="509">
        <v>0</v>
      </c>
    </row>
    <row r="5779" spans="1:11" s="509" customFormat="1">
      <c r="A5779" s="508" t="s">
        <v>585</v>
      </c>
      <c r="B5779" s="509" t="s">
        <v>360</v>
      </c>
      <c r="C5779" s="509" t="s">
        <v>4570</v>
      </c>
      <c r="K5779" s="509">
        <v>0</v>
      </c>
    </row>
    <row r="5780" spans="1:11" s="509" customFormat="1">
      <c r="A5780" s="508" t="s">
        <v>585</v>
      </c>
      <c r="B5780" s="509" t="s">
        <v>360</v>
      </c>
      <c r="C5780" s="509" t="s">
        <v>4571</v>
      </c>
      <c r="D5780" s="509">
        <v>22</v>
      </c>
      <c r="E5780" s="509">
        <v>8</v>
      </c>
      <c r="F5780" s="509">
        <v>0</v>
      </c>
      <c r="G5780" s="509">
        <v>189</v>
      </c>
      <c r="H5780" s="509">
        <v>31</v>
      </c>
      <c r="I5780" s="509">
        <v>0</v>
      </c>
      <c r="K5780" s="509">
        <v>211</v>
      </c>
    </row>
    <row r="5781" spans="1:11" s="509" customFormat="1">
      <c r="A5781" s="508" t="s">
        <v>586</v>
      </c>
      <c r="B5781" s="509" t="s">
        <v>361</v>
      </c>
      <c r="C5781" s="509">
        <v>1</v>
      </c>
      <c r="K5781" s="509">
        <v>0</v>
      </c>
    </row>
    <row r="5782" spans="1:11" s="509" customFormat="1">
      <c r="A5782" s="508" t="s">
        <v>586</v>
      </c>
      <c r="B5782" s="509" t="s">
        <v>361</v>
      </c>
      <c r="C5782" s="509" t="s">
        <v>1023</v>
      </c>
      <c r="K5782" s="509">
        <v>0</v>
      </c>
    </row>
    <row r="5783" spans="1:11" s="509" customFormat="1">
      <c r="A5783" s="508" t="s">
        <v>586</v>
      </c>
      <c r="B5783" s="509" t="s">
        <v>361</v>
      </c>
      <c r="C5783" s="509">
        <v>2</v>
      </c>
      <c r="G5783" s="509">
        <v>1</v>
      </c>
      <c r="K5783" s="509">
        <v>1</v>
      </c>
    </row>
    <row r="5784" spans="1:11" s="509" customFormat="1">
      <c r="A5784" s="508" t="s">
        <v>586</v>
      </c>
      <c r="B5784" s="509" t="s">
        <v>361</v>
      </c>
      <c r="C5784" s="509">
        <v>3</v>
      </c>
      <c r="D5784" s="509">
        <v>2</v>
      </c>
      <c r="G5784" s="509">
        <v>15</v>
      </c>
      <c r="K5784" s="509">
        <v>17</v>
      </c>
    </row>
    <row r="5785" spans="1:11" s="509" customFormat="1">
      <c r="A5785" s="508" t="s">
        <v>586</v>
      </c>
      <c r="B5785" s="509" t="s">
        <v>361</v>
      </c>
      <c r="C5785" s="509">
        <v>4</v>
      </c>
      <c r="G5785" s="509">
        <v>6</v>
      </c>
      <c r="K5785" s="509">
        <v>6</v>
      </c>
    </row>
    <row r="5786" spans="1:11" s="509" customFormat="1">
      <c r="A5786" s="508" t="s">
        <v>586</v>
      </c>
      <c r="B5786" s="509" t="s">
        <v>361</v>
      </c>
      <c r="C5786" s="509">
        <v>5</v>
      </c>
      <c r="G5786" s="509">
        <v>1</v>
      </c>
      <c r="K5786" s="509">
        <v>1</v>
      </c>
    </row>
    <row r="5787" spans="1:11" s="509" customFormat="1">
      <c r="A5787" s="508" t="s">
        <v>586</v>
      </c>
      <c r="B5787" s="509" t="s">
        <v>361</v>
      </c>
      <c r="C5787" s="509">
        <v>6</v>
      </c>
      <c r="K5787" s="509">
        <v>0</v>
      </c>
    </row>
    <row r="5788" spans="1:11" s="509" customFormat="1">
      <c r="A5788" s="508" t="s">
        <v>586</v>
      </c>
      <c r="B5788" s="509" t="s">
        <v>361</v>
      </c>
      <c r="C5788" s="509">
        <v>7</v>
      </c>
      <c r="K5788" s="509">
        <v>0</v>
      </c>
    </row>
    <row r="5789" spans="1:11" s="509" customFormat="1">
      <c r="A5789" s="508" t="s">
        <v>586</v>
      </c>
      <c r="B5789" s="509" t="s">
        <v>361</v>
      </c>
      <c r="C5789" s="509">
        <v>8</v>
      </c>
      <c r="G5789" s="509">
        <v>2</v>
      </c>
      <c r="K5789" s="509">
        <v>2</v>
      </c>
    </row>
    <row r="5790" spans="1:11" s="509" customFormat="1">
      <c r="A5790" s="508" t="s">
        <v>586</v>
      </c>
      <c r="B5790" s="509" t="s">
        <v>361</v>
      </c>
      <c r="C5790" s="509">
        <v>9</v>
      </c>
      <c r="K5790" s="509">
        <v>0</v>
      </c>
    </row>
    <row r="5791" spans="1:11" s="509" customFormat="1">
      <c r="A5791" s="508" t="s">
        <v>586</v>
      </c>
      <c r="B5791" s="509" t="s">
        <v>361</v>
      </c>
      <c r="C5791" s="509">
        <v>10</v>
      </c>
      <c r="G5791" s="509">
        <v>5</v>
      </c>
      <c r="K5791" s="509">
        <v>5</v>
      </c>
    </row>
    <row r="5792" spans="1:11" s="509" customFormat="1">
      <c r="A5792" s="508" t="s">
        <v>586</v>
      </c>
      <c r="B5792" s="509" t="s">
        <v>361</v>
      </c>
      <c r="C5792" s="509">
        <v>11</v>
      </c>
      <c r="G5792" s="509">
        <v>1</v>
      </c>
      <c r="K5792" s="509">
        <v>1</v>
      </c>
    </row>
    <row r="5793" spans="1:11" s="509" customFormat="1">
      <c r="A5793" s="508" t="s">
        <v>586</v>
      </c>
      <c r="B5793" s="509" t="s">
        <v>361</v>
      </c>
      <c r="C5793" s="509">
        <v>12</v>
      </c>
      <c r="K5793" s="509">
        <v>0</v>
      </c>
    </row>
    <row r="5794" spans="1:11" s="509" customFormat="1">
      <c r="A5794" s="508" t="s">
        <v>586</v>
      </c>
      <c r="B5794" s="509" t="s">
        <v>361</v>
      </c>
      <c r="C5794" s="509">
        <v>13</v>
      </c>
      <c r="K5794" s="509">
        <v>0</v>
      </c>
    </row>
    <row r="5795" spans="1:11" s="509" customFormat="1">
      <c r="A5795" s="508" t="s">
        <v>586</v>
      </c>
      <c r="B5795" s="509" t="s">
        <v>361</v>
      </c>
      <c r="C5795" s="509">
        <v>14</v>
      </c>
      <c r="K5795" s="509">
        <v>0</v>
      </c>
    </row>
    <row r="5796" spans="1:11" s="509" customFormat="1">
      <c r="A5796" s="508" t="s">
        <v>586</v>
      </c>
      <c r="B5796" s="509" t="s">
        <v>361</v>
      </c>
      <c r="C5796" s="509">
        <v>15</v>
      </c>
      <c r="K5796" s="509">
        <v>0</v>
      </c>
    </row>
    <row r="5797" spans="1:11" s="509" customFormat="1">
      <c r="A5797" s="508" t="s">
        <v>586</v>
      </c>
      <c r="B5797" s="509" t="s">
        <v>361</v>
      </c>
      <c r="C5797" s="509">
        <v>16</v>
      </c>
      <c r="G5797" s="509">
        <v>3</v>
      </c>
      <c r="K5797" s="509">
        <v>3</v>
      </c>
    </row>
    <row r="5798" spans="1:11" s="509" customFormat="1">
      <c r="A5798" s="508" t="s">
        <v>586</v>
      </c>
      <c r="B5798" s="509" t="s">
        <v>361</v>
      </c>
      <c r="C5798" s="509">
        <v>17</v>
      </c>
      <c r="G5798" s="509">
        <v>12</v>
      </c>
      <c r="K5798" s="509">
        <v>12</v>
      </c>
    </row>
    <row r="5799" spans="1:11" s="509" customFormat="1">
      <c r="A5799" s="508" t="s">
        <v>586</v>
      </c>
      <c r="B5799" s="509" t="s">
        <v>361</v>
      </c>
      <c r="C5799" s="509">
        <v>18</v>
      </c>
      <c r="K5799" s="509">
        <v>0</v>
      </c>
    </row>
    <row r="5800" spans="1:11" s="509" customFormat="1">
      <c r="A5800" s="508" t="s">
        <v>586</v>
      </c>
      <c r="B5800" s="509" t="s">
        <v>361</v>
      </c>
      <c r="C5800" s="509" t="s">
        <v>1024</v>
      </c>
      <c r="G5800" s="509">
        <v>2</v>
      </c>
      <c r="K5800" s="509">
        <v>2</v>
      </c>
    </row>
    <row r="5801" spans="1:11" s="509" customFormat="1">
      <c r="A5801" s="508" t="s">
        <v>586</v>
      </c>
      <c r="B5801" s="509" t="s">
        <v>361</v>
      </c>
      <c r="C5801" s="509" t="s">
        <v>1025</v>
      </c>
      <c r="K5801" s="509">
        <v>0</v>
      </c>
    </row>
    <row r="5802" spans="1:11" s="509" customFormat="1">
      <c r="A5802" s="508" t="s">
        <v>586</v>
      </c>
      <c r="B5802" s="509" t="s">
        <v>361</v>
      </c>
      <c r="C5802" s="509">
        <v>19</v>
      </c>
      <c r="K5802" s="509">
        <v>0</v>
      </c>
    </row>
    <row r="5803" spans="1:11" s="509" customFormat="1">
      <c r="A5803" s="508" t="s">
        <v>586</v>
      </c>
      <c r="B5803" s="509" t="s">
        <v>361</v>
      </c>
      <c r="C5803" s="509">
        <v>20</v>
      </c>
      <c r="K5803" s="509">
        <v>0</v>
      </c>
    </row>
    <row r="5804" spans="1:11" s="509" customFormat="1">
      <c r="A5804" s="508" t="s">
        <v>586</v>
      </c>
      <c r="B5804" s="509" t="s">
        <v>361</v>
      </c>
      <c r="C5804" s="509">
        <v>21</v>
      </c>
      <c r="K5804" s="509">
        <v>0</v>
      </c>
    </row>
    <row r="5805" spans="1:11" s="509" customFormat="1">
      <c r="A5805" s="508" t="s">
        <v>586</v>
      </c>
      <c r="B5805" s="509" t="s">
        <v>361</v>
      </c>
      <c r="C5805" s="509" t="s">
        <v>1026</v>
      </c>
      <c r="K5805" s="509">
        <v>0</v>
      </c>
    </row>
    <row r="5806" spans="1:11" s="509" customFormat="1">
      <c r="A5806" s="508" t="s">
        <v>586</v>
      </c>
      <c r="B5806" s="509" t="s">
        <v>361</v>
      </c>
      <c r="C5806" s="509" t="s">
        <v>1027</v>
      </c>
      <c r="K5806" s="509">
        <v>0</v>
      </c>
    </row>
    <row r="5807" spans="1:11" s="509" customFormat="1">
      <c r="A5807" s="508" t="s">
        <v>586</v>
      </c>
      <c r="B5807" s="509" t="s">
        <v>361</v>
      </c>
      <c r="C5807" s="509" t="s">
        <v>1028</v>
      </c>
      <c r="K5807" s="509">
        <v>0</v>
      </c>
    </row>
    <row r="5808" spans="1:11" s="509" customFormat="1">
      <c r="A5808" s="508" t="s">
        <v>586</v>
      </c>
      <c r="B5808" s="509" t="s">
        <v>361</v>
      </c>
      <c r="C5808" s="509">
        <v>22</v>
      </c>
      <c r="K5808" s="509">
        <v>0</v>
      </c>
    </row>
    <row r="5809" spans="1:11" s="509" customFormat="1">
      <c r="A5809" s="508" t="s">
        <v>586</v>
      </c>
      <c r="B5809" s="509" t="s">
        <v>361</v>
      </c>
      <c r="C5809" s="509">
        <v>23</v>
      </c>
      <c r="D5809" s="509">
        <v>1</v>
      </c>
      <c r="E5809" s="509">
        <v>1</v>
      </c>
      <c r="K5809" s="509">
        <v>1</v>
      </c>
    </row>
    <row r="5810" spans="1:11" s="509" customFormat="1">
      <c r="A5810" s="508" t="s">
        <v>586</v>
      </c>
      <c r="B5810" s="509" t="s">
        <v>361</v>
      </c>
      <c r="C5810" s="509" t="s">
        <v>1029</v>
      </c>
      <c r="G5810" s="509">
        <v>2</v>
      </c>
      <c r="K5810" s="509">
        <v>2</v>
      </c>
    </row>
    <row r="5811" spans="1:11" s="509" customFormat="1">
      <c r="A5811" s="508" t="s">
        <v>586</v>
      </c>
      <c r="B5811" s="509" t="s">
        <v>361</v>
      </c>
      <c r="C5811" s="509">
        <v>24</v>
      </c>
      <c r="K5811" s="509">
        <v>0</v>
      </c>
    </row>
    <row r="5812" spans="1:11" s="509" customFormat="1">
      <c r="A5812" s="508" t="s">
        <v>586</v>
      </c>
      <c r="B5812" s="509" t="s">
        <v>361</v>
      </c>
      <c r="C5812" s="509">
        <v>25</v>
      </c>
    </row>
    <row r="5813" spans="1:11" s="509" customFormat="1">
      <c r="A5813" s="508" t="s">
        <v>586</v>
      </c>
      <c r="B5813" s="509" t="s">
        <v>361</v>
      </c>
      <c r="C5813" s="509">
        <v>26</v>
      </c>
      <c r="K5813" s="509">
        <v>0</v>
      </c>
    </row>
    <row r="5814" spans="1:11" s="509" customFormat="1">
      <c r="A5814" s="508" t="s">
        <v>586</v>
      </c>
      <c r="B5814" s="509" t="s">
        <v>361</v>
      </c>
      <c r="C5814" s="509">
        <v>27</v>
      </c>
      <c r="D5814" s="509">
        <v>1</v>
      </c>
      <c r="E5814" s="509">
        <v>1</v>
      </c>
      <c r="K5814" s="509">
        <v>1</v>
      </c>
    </row>
    <row r="5815" spans="1:11" s="509" customFormat="1">
      <c r="A5815" s="508" t="s">
        <v>586</v>
      </c>
      <c r="B5815" s="509" t="s">
        <v>361</v>
      </c>
      <c r="C5815" s="509">
        <v>28</v>
      </c>
      <c r="K5815" s="509">
        <v>0</v>
      </c>
    </row>
    <row r="5816" spans="1:11" s="509" customFormat="1">
      <c r="A5816" s="508" t="s">
        <v>586</v>
      </c>
      <c r="B5816" s="509" t="s">
        <v>361</v>
      </c>
      <c r="C5816" s="509">
        <v>29</v>
      </c>
      <c r="K5816" s="509">
        <v>0</v>
      </c>
    </row>
    <row r="5817" spans="1:11" s="509" customFormat="1">
      <c r="A5817" s="508" t="s">
        <v>586</v>
      </c>
      <c r="B5817" s="509" t="s">
        <v>361</v>
      </c>
      <c r="C5817" s="509">
        <v>30</v>
      </c>
      <c r="K5817" s="509">
        <v>0</v>
      </c>
    </row>
    <row r="5818" spans="1:11" s="509" customFormat="1">
      <c r="A5818" s="508" t="s">
        <v>586</v>
      </c>
      <c r="B5818" s="509" t="s">
        <v>361</v>
      </c>
      <c r="C5818" s="509">
        <v>31</v>
      </c>
      <c r="K5818" s="509">
        <v>0</v>
      </c>
    </row>
    <row r="5819" spans="1:11" s="509" customFormat="1">
      <c r="A5819" s="508" t="s">
        <v>586</v>
      </c>
      <c r="B5819" s="509" t="s">
        <v>361</v>
      </c>
      <c r="C5819" s="509">
        <v>32</v>
      </c>
      <c r="K5819" s="509">
        <v>0</v>
      </c>
    </row>
    <row r="5820" spans="1:11" s="509" customFormat="1">
      <c r="A5820" s="508" t="s">
        <v>586</v>
      </c>
      <c r="B5820" s="509" t="s">
        <v>361</v>
      </c>
      <c r="C5820" s="509">
        <v>33</v>
      </c>
      <c r="K5820" s="509">
        <v>0</v>
      </c>
    </row>
    <row r="5821" spans="1:11" s="509" customFormat="1">
      <c r="A5821" s="508" t="s">
        <v>586</v>
      </c>
      <c r="B5821" s="509" t="s">
        <v>361</v>
      </c>
      <c r="C5821" s="509">
        <v>34</v>
      </c>
      <c r="K5821" s="509">
        <v>0</v>
      </c>
    </row>
    <row r="5822" spans="1:11" s="509" customFormat="1">
      <c r="A5822" s="508" t="s">
        <v>586</v>
      </c>
      <c r="B5822" s="509" t="s">
        <v>361</v>
      </c>
      <c r="C5822" s="509">
        <v>35</v>
      </c>
      <c r="K5822" s="509">
        <v>0</v>
      </c>
    </row>
    <row r="5823" spans="1:11" s="509" customFormat="1">
      <c r="A5823" s="508" t="s">
        <v>586</v>
      </c>
      <c r="B5823" s="509" t="s">
        <v>361</v>
      </c>
      <c r="C5823" s="509">
        <v>36</v>
      </c>
      <c r="K5823" s="509">
        <v>0</v>
      </c>
    </row>
    <row r="5824" spans="1:11" s="509" customFormat="1">
      <c r="A5824" s="508" t="s">
        <v>586</v>
      </c>
      <c r="B5824" s="509" t="s">
        <v>361</v>
      </c>
      <c r="C5824" s="509">
        <v>37</v>
      </c>
      <c r="K5824" s="509">
        <v>0</v>
      </c>
    </row>
    <row r="5825" spans="1:11" s="509" customFormat="1">
      <c r="A5825" s="508" t="s">
        <v>586</v>
      </c>
      <c r="B5825" s="509" t="s">
        <v>361</v>
      </c>
      <c r="C5825" s="509">
        <v>38</v>
      </c>
      <c r="K5825" s="509">
        <v>0</v>
      </c>
    </row>
    <row r="5826" spans="1:11" s="509" customFormat="1">
      <c r="A5826" s="508" t="s">
        <v>586</v>
      </c>
      <c r="B5826" s="509" t="s">
        <v>361</v>
      </c>
      <c r="C5826" s="509" t="s">
        <v>1030</v>
      </c>
      <c r="K5826" s="509">
        <v>0</v>
      </c>
    </row>
    <row r="5827" spans="1:11" s="509" customFormat="1">
      <c r="A5827" s="508" t="s">
        <v>586</v>
      </c>
      <c r="B5827" s="509" t="s">
        <v>361</v>
      </c>
      <c r="C5827" s="509">
        <v>39</v>
      </c>
      <c r="K5827" s="509">
        <v>0</v>
      </c>
    </row>
    <row r="5828" spans="1:11" s="509" customFormat="1">
      <c r="A5828" s="508" t="s">
        <v>586</v>
      </c>
      <c r="B5828" s="509" t="s">
        <v>361</v>
      </c>
      <c r="C5828" s="509">
        <v>40</v>
      </c>
      <c r="K5828" s="509">
        <v>0</v>
      </c>
    </row>
    <row r="5829" spans="1:11" s="509" customFormat="1">
      <c r="A5829" s="508" t="s">
        <v>586</v>
      </c>
      <c r="B5829" s="509" t="s">
        <v>361</v>
      </c>
      <c r="C5829" s="509">
        <v>41</v>
      </c>
      <c r="K5829" s="509">
        <v>0</v>
      </c>
    </row>
    <row r="5830" spans="1:11" s="509" customFormat="1">
      <c r="A5830" s="508" t="s">
        <v>586</v>
      </c>
      <c r="B5830" s="509" t="s">
        <v>361</v>
      </c>
      <c r="C5830" s="509">
        <v>42</v>
      </c>
      <c r="K5830" s="509">
        <v>0</v>
      </c>
    </row>
    <row r="5831" spans="1:11" s="509" customFormat="1">
      <c r="A5831" s="508" t="s">
        <v>586</v>
      </c>
      <c r="B5831" s="509" t="s">
        <v>361</v>
      </c>
      <c r="C5831" s="509">
        <v>43</v>
      </c>
      <c r="K5831" s="509">
        <v>0</v>
      </c>
    </row>
    <row r="5832" spans="1:11" s="509" customFormat="1">
      <c r="A5832" s="508" t="s">
        <v>586</v>
      </c>
      <c r="B5832" s="509" t="s">
        <v>361</v>
      </c>
      <c r="C5832" s="509">
        <v>44</v>
      </c>
      <c r="K5832" s="509">
        <v>0</v>
      </c>
    </row>
    <row r="5833" spans="1:11" s="509" customFormat="1">
      <c r="A5833" s="508" t="s">
        <v>586</v>
      </c>
      <c r="B5833" s="509" t="s">
        <v>361</v>
      </c>
      <c r="C5833" s="509">
        <v>45</v>
      </c>
      <c r="K5833" s="509">
        <v>0</v>
      </c>
    </row>
    <row r="5834" spans="1:11" s="509" customFormat="1">
      <c r="A5834" s="508" t="s">
        <v>586</v>
      </c>
      <c r="B5834" s="509" t="s">
        <v>361</v>
      </c>
      <c r="C5834" s="509">
        <v>46</v>
      </c>
      <c r="D5834" s="509">
        <v>1</v>
      </c>
      <c r="E5834" s="509">
        <v>1</v>
      </c>
      <c r="G5834" s="509">
        <v>1</v>
      </c>
      <c r="K5834" s="509">
        <v>2</v>
      </c>
    </row>
    <row r="5835" spans="1:11" s="509" customFormat="1">
      <c r="A5835" s="508" t="s">
        <v>586</v>
      </c>
      <c r="B5835" s="509" t="s">
        <v>361</v>
      </c>
      <c r="C5835" s="509">
        <v>47</v>
      </c>
      <c r="D5835" s="509">
        <v>3</v>
      </c>
      <c r="E5835" s="509">
        <v>3</v>
      </c>
      <c r="K5835" s="509">
        <v>3</v>
      </c>
    </row>
    <row r="5836" spans="1:11" s="509" customFormat="1">
      <c r="A5836" s="508" t="s">
        <v>586</v>
      </c>
      <c r="B5836" s="509" t="s">
        <v>361</v>
      </c>
      <c r="C5836" s="509">
        <v>48</v>
      </c>
      <c r="K5836" s="509">
        <v>0</v>
      </c>
    </row>
    <row r="5837" spans="1:11" s="509" customFormat="1">
      <c r="A5837" s="508" t="s">
        <v>586</v>
      </c>
      <c r="B5837" s="509" t="s">
        <v>361</v>
      </c>
      <c r="C5837" s="509">
        <v>49</v>
      </c>
      <c r="K5837" s="509">
        <v>0</v>
      </c>
    </row>
    <row r="5838" spans="1:11" s="509" customFormat="1">
      <c r="A5838" s="508" t="s">
        <v>586</v>
      </c>
      <c r="B5838" s="509" t="s">
        <v>361</v>
      </c>
      <c r="C5838" s="509">
        <v>50</v>
      </c>
      <c r="K5838" s="509">
        <v>0</v>
      </c>
    </row>
    <row r="5839" spans="1:11" s="509" customFormat="1">
      <c r="A5839" s="508" t="s">
        <v>586</v>
      </c>
      <c r="B5839" s="509" t="s">
        <v>361</v>
      </c>
      <c r="C5839" s="509">
        <v>51</v>
      </c>
      <c r="K5839" s="509">
        <v>0</v>
      </c>
    </row>
    <row r="5840" spans="1:11" s="509" customFormat="1">
      <c r="A5840" s="508" t="s">
        <v>586</v>
      </c>
      <c r="B5840" s="509" t="s">
        <v>361</v>
      </c>
      <c r="C5840" s="509" t="s">
        <v>1031</v>
      </c>
      <c r="K5840" s="509">
        <v>0</v>
      </c>
    </row>
    <row r="5841" spans="1:11" s="509" customFormat="1">
      <c r="A5841" s="508" t="s">
        <v>586</v>
      </c>
      <c r="B5841" s="509" t="s">
        <v>361</v>
      </c>
      <c r="C5841" s="509" t="s">
        <v>1032</v>
      </c>
      <c r="K5841" s="509">
        <v>0</v>
      </c>
    </row>
    <row r="5842" spans="1:11" s="509" customFormat="1">
      <c r="A5842" s="508" t="s">
        <v>586</v>
      </c>
      <c r="B5842" s="509" t="s">
        <v>361</v>
      </c>
      <c r="C5842" s="509">
        <v>52</v>
      </c>
      <c r="K5842" s="509">
        <v>0</v>
      </c>
    </row>
    <row r="5843" spans="1:11" s="509" customFormat="1">
      <c r="A5843" s="508" t="s">
        <v>586</v>
      </c>
      <c r="B5843" s="509" t="s">
        <v>361</v>
      </c>
      <c r="C5843" s="509">
        <v>53</v>
      </c>
      <c r="K5843" s="509">
        <v>0</v>
      </c>
    </row>
    <row r="5844" spans="1:11" s="509" customFormat="1">
      <c r="A5844" s="508" t="s">
        <v>586</v>
      </c>
      <c r="B5844" s="509" t="s">
        <v>361</v>
      </c>
      <c r="C5844" s="509">
        <v>54</v>
      </c>
      <c r="D5844" s="509">
        <v>1</v>
      </c>
      <c r="G5844" s="509">
        <v>1</v>
      </c>
      <c r="K5844" s="509">
        <v>2</v>
      </c>
    </row>
    <row r="5845" spans="1:11" s="509" customFormat="1">
      <c r="A5845" s="508" t="s">
        <v>586</v>
      </c>
      <c r="B5845" s="509" t="s">
        <v>361</v>
      </c>
      <c r="C5845" s="509">
        <v>55</v>
      </c>
      <c r="G5845" s="509">
        <v>4</v>
      </c>
      <c r="K5845" s="509">
        <v>4</v>
      </c>
    </row>
    <row r="5846" spans="1:11" s="509" customFormat="1">
      <c r="A5846" s="508" t="s">
        <v>586</v>
      </c>
      <c r="B5846" s="509" t="s">
        <v>361</v>
      </c>
      <c r="C5846" s="509">
        <v>56</v>
      </c>
      <c r="K5846" s="509">
        <v>0</v>
      </c>
    </row>
    <row r="5847" spans="1:11" s="509" customFormat="1">
      <c r="A5847" s="508" t="s">
        <v>586</v>
      </c>
      <c r="B5847" s="509" t="s">
        <v>361</v>
      </c>
      <c r="C5847" s="509">
        <v>57</v>
      </c>
      <c r="K5847" s="509">
        <v>0</v>
      </c>
    </row>
    <row r="5848" spans="1:11" s="509" customFormat="1">
      <c r="A5848" s="508" t="s">
        <v>586</v>
      </c>
      <c r="B5848" s="509" t="s">
        <v>361</v>
      </c>
      <c r="C5848" s="509">
        <v>58</v>
      </c>
      <c r="K5848" s="509">
        <v>0</v>
      </c>
    </row>
    <row r="5849" spans="1:11" s="509" customFormat="1">
      <c r="A5849" s="508" t="s">
        <v>586</v>
      </c>
      <c r="B5849" s="509" t="s">
        <v>361</v>
      </c>
      <c r="C5849" s="509">
        <v>59</v>
      </c>
      <c r="K5849" s="509">
        <v>0</v>
      </c>
    </row>
    <row r="5850" spans="1:11" s="509" customFormat="1">
      <c r="A5850" s="508" t="s">
        <v>586</v>
      </c>
      <c r="B5850" s="509" t="s">
        <v>361</v>
      </c>
      <c r="C5850" s="509">
        <v>60</v>
      </c>
      <c r="K5850" s="509">
        <v>0</v>
      </c>
    </row>
    <row r="5851" spans="1:11" s="509" customFormat="1">
      <c r="A5851" s="508" t="s">
        <v>586</v>
      </c>
      <c r="B5851" s="509" t="s">
        <v>361</v>
      </c>
      <c r="C5851" s="509">
        <v>61</v>
      </c>
      <c r="K5851" s="509">
        <v>0</v>
      </c>
    </row>
    <row r="5852" spans="1:11" s="509" customFormat="1">
      <c r="A5852" s="508" t="s">
        <v>586</v>
      </c>
      <c r="B5852" s="509" t="s">
        <v>361</v>
      </c>
      <c r="C5852" s="509">
        <v>62</v>
      </c>
      <c r="K5852" s="509">
        <v>0</v>
      </c>
    </row>
    <row r="5853" spans="1:11" s="509" customFormat="1">
      <c r="A5853" s="508" t="s">
        <v>586</v>
      </c>
      <c r="B5853" s="509" t="s">
        <v>361</v>
      </c>
      <c r="C5853" s="509">
        <v>63</v>
      </c>
      <c r="K5853" s="509">
        <v>0</v>
      </c>
    </row>
    <row r="5854" spans="1:11" s="509" customFormat="1">
      <c r="A5854" s="508" t="s">
        <v>586</v>
      </c>
      <c r="B5854" s="509" t="s">
        <v>361</v>
      </c>
      <c r="C5854" s="509" t="s">
        <v>1033</v>
      </c>
      <c r="K5854" s="509">
        <v>0</v>
      </c>
    </row>
    <row r="5855" spans="1:11" s="509" customFormat="1">
      <c r="A5855" s="508" t="s">
        <v>586</v>
      </c>
      <c r="B5855" s="509" t="s">
        <v>361</v>
      </c>
      <c r="C5855" s="509" t="s">
        <v>1034</v>
      </c>
      <c r="K5855" s="509">
        <v>0</v>
      </c>
    </row>
    <row r="5856" spans="1:11" s="509" customFormat="1">
      <c r="A5856" s="508" t="s">
        <v>586</v>
      </c>
      <c r="B5856" s="509" t="s">
        <v>361</v>
      </c>
      <c r="C5856" s="509">
        <v>64</v>
      </c>
      <c r="K5856" s="509">
        <v>0</v>
      </c>
    </row>
    <row r="5857" spans="1:11" s="509" customFormat="1">
      <c r="A5857" s="508" t="s">
        <v>586</v>
      </c>
      <c r="B5857" s="509" t="s">
        <v>361</v>
      </c>
      <c r="C5857" s="509" t="s">
        <v>1035</v>
      </c>
      <c r="D5857" s="509">
        <v>1</v>
      </c>
      <c r="E5857" s="509">
        <v>1</v>
      </c>
      <c r="K5857" s="509">
        <v>1</v>
      </c>
    </row>
    <row r="5858" spans="1:11" s="509" customFormat="1">
      <c r="A5858" s="508" t="s">
        <v>586</v>
      </c>
      <c r="B5858" s="509" t="s">
        <v>361</v>
      </c>
      <c r="C5858" s="509">
        <v>65</v>
      </c>
      <c r="D5858" s="509">
        <v>2</v>
      </c>
      <c r="E5858" s="509">
        <v>2</v>
      </c>
      <c r="G5858" s="509">
        <v>3</v>
      </c>
      <c r="K5858" s="509">
        <v>5</v>
      </c>
    </row>
    <row r="5859" spans="1:11" s="509" customFormat="1">
      <c r="A5859" s="508" t="s">
        <v>586</v>
      </c>
      <c r="B5859" s="509" t="s">
        <v>361</v>
      </c>
      <c r="C5859" s="509">
        <v>66</v>
      </c>
      <c r="G5859" s="509">
        <v>1</v>
      </c>
      <c r="K5859" s="509">
        <v>1</v>
      </c>
    </row>
    <row r="5860" spans="1:11" s="509" customFormat="1">
      <c r="A5860" s="508" t="s">
        <v>586</v>
      </c>
      <c r="B5860" s="509" t="s">
        <v>361</v>
      </c>
      <c r="C5860" s="509" t="s">
        <v>1036</v>
      </c>
      <c r="K5860" s="509">
        <v>0</v>
      </c>
    </row>
    <row r="5861" spans="1:11" s="509" customFormat="1">
      <c r="A5861" s="508" t="s">
        <v>586</v>
      </c>
      <c r="B5861" s="509" t="s">
        <v>361</v>
      </c>
      <c r="C5861" s="509" t="s">
        <v>1037</v>
      </c>
      <c r="G5861" s="509">
        <v>20</v>
      </c>
      <c r="K5861" s="509">
        <v>20</v>
      </c>
    </row>
    <row r="5862" spans="1:11" s="509" customFormat="1">
      <c r="A5862" s="508" t="s">
        <v>586</v>
      </c>
      <c r="B5862" s="509" t="s">
        <v>361</v>
      </c>
      <c r="C5862" s="509" t="s">
        <v>1038</v>
      </c>
      <c r="G5862" s="509">
        <v>3</v>
      </c>
      <c r="K5862" s="509">
        <v>3</v>
      </c>
    </row>
    <row r="5863" spans="1:11" s="509" customFormat="1">
      <c r="A5863" s="508" t="s">
        <v>586</v>
      </c>
      <c r="B5863" s="509" t="s">
        <v>361</v>
      </c>
      <c r="C5863" s="509" t="s">
        <v>1039</v>
      </c>
      <c r="D5863" s="509">
        <v>2</v>
      </c>
      <c r="G5863" s="509">
        <v>1</v>
      </c>
      <c r="K5863" s="509">
        <v>3</v>
      </c>
    </row>
    <row r="5864" spans="1:11" s="509" customFormat="1">
      <c r="A5864" s="508" t="s">
        <v>586</v>
      </c>
      <c r="B5864" s="509" t="s">
        <v>361</v>
      </c>
      <c r="C5864" s="509" t="s">
        <v>1040</v>
      </c>
      <c r="D5864" s="509">
        <v>1</v>
      </c>
      <c r="G5864" s="509">
        <v>4</v>
      </c>
      <c r="K5864" s="509">
        <v>5</v>
      </c>
    </row>
    <row r="5865" spans="1:11" s="509" customFormat="1">
      <c r="A5865" s="508" t="s">
        <v>586</v>
      </c>
      <c r="B5865" s="509" t="s">
        <v>361</v>
      </c>
      <c r="C5865" s="509" t="s">
        <v>1041</v>
      </c>
      <c r="K5865" s="509">
        <v>0</v>
      </c>
    </row>
    <row r="5866" spans="1:11" s="509" customFormat="1">
      <c r="A5866" s="508" t="s">
        <v>586</v>
      </c>
      <c r="B5866" s="509" t="s">
        <v>361</v>
      </c>
      <c r="C5866" s="509" t="s">
        <v>1042</v>
      </c>
      <c r="K5866" s="509">
        <v>0</v>
      </c>
    </row>
    <row r="5867" spans="1:11" s="509" customFormat="1">
      <c r="A5867" s="508" t="s">
        <v>586</v>
      </c>
      <c r="B5867" s="509" t="s">
        <v>361</v>
      </c>
      <c r="C5867" s="509">
        <v>67</v>
      </c>
      <c r="G5867" s="509">
        <v>32</v>
      </c>
      <c r="H5867" s="509">
        <v>3</v>
      </c>
      <c r="K5867" s="509">
        <v>32</v>
      </c>
    </row>
    <row r="5868" spans="1:11" s="509" customFormat="1">
      <c r="A5868" s="508" t="s">
        <v>586</v>
      </c>
      <c r="B5868" s="509" t="s">
        <v>361</v>
      </c>
      <c r="C5868" s="509">
        <v>68</v>
      </c>
      <c r="G5868" s="509">
        <v>3</v>
      </c>
      <c r="K5868" s="509">
        <v>3</v>
      </c>
    </row>
    <row r="5869" spans="1:11" s="509" customFormat="1">
      <c r="A5869" s="508" t="s">
        <v>586</v>
      </c>
      <c r="B5869" s="509" t="s">
        <v>361</v>
      </c>
      <c r="C5869" s="509" t="s">
        <v>1043</v>
      </c>
      <c r="G5869" s="509">
        <v>1</v>
      </c>
      <c r="K5869" s="509">
        <v>1</v>
      </c>
    </row>
    <row r="5870" spans="1:11" s="509" customFormat="1">
      <c r="A5870" s="508" t="s">
        <v>586</v>
      </c>
      <c r="B5870" s="509" t="s">
        <v>361</v>
      </c>
      <c r="C5870" s="509">
        <v>69</v>
      </c>
      <c r="K5870" s="509">
        <v>0</v>
      </c>
    </row>
    <row r="5871" spans="1:11" s="509" customFormat="1">
      <c r="A5871" s="508" t="s">
        <v>586</v>
      </c>
      <c r="B5871" s="509" t="s">
        <v>361</v>
      </c>
      <c r="C5871" s="509" t="s">
        <v>1044</v>
      </c>
      <c r="G5871" s="509">
        <v>2</v>
      </c>
      <c r="K5871" s="509">
        <v>2</v>
      </c>
    </row>
    <row r="5872" spans="1:11" s="509" customFormat="1">
      <c r="A5872" s="508" t="s">
        <v>586</v>
      </c>
      <c r="B5872" s="509" t="s">
        <v>361</v>
      </c>
      <c r="C5872" s="509" t="s">
        <v>1045</v>
      </c>
      <c r="K5872" s="509">
        <v>0</v>
      </c>
    </row>
    <row r="5873" spans="1:11" s="509" customFormat="1">
      <c r="A5873" s="508" t="s">
        <v>586</v>
      </c>
      <c r="B5873" s="509" t="s">
        <v>361</v>
      </c>
      <c r="C5873" s="509">
        <v>70</v>
      </c>
      <c r="K5873" s="509">
        <v>0</v>
      </c>
    </row>
    <row r="5874" spans="1:11" s="509" customFormat="1">
      <c r="A5874" s="508" t="s">
        <v>586</v>
      </c>
      <c r="B5874" s="509" t="s">
        <v>361</v>
      </c>
      <c r="C5874" s="509" t="s">
        <v>1046</v>
      </c>
      <c r="G5874" s="509">
        <v>4</v>
      </c>
      <c r="K5874" s="509">
        <v>4</v>
      </c>
    </row>
    <row r="5875" spans="1:11" s="509" customFormat="1">
      <c r="A5875" s="508" t="s">
        <v>586</v>
      </c>
      <c r="B5875" s="509" t="s">
        <v>361</v>
      </c>
      <c r="C5875" s="509">
        <v>71</v>
      </c>
      <c r="G5875" s="509">
        <v>48</v>
      </c>
      <c r="K5875" s="509">
        <v>48</v>
      </c>
    </row>
    <row r="5876" spans="1:11" s="509" customFormat="1">
      <c r="A5876" s="508" t="s">
        <v>586</v>
      </c>
      <c r="B5876" s="509" t="s">
        <v>361</v>
      </c>
      <c r="C5876" s="509" t="s">
        <v>1047</v>
      </c>
      <c r="D5876" s="509">
        <v>1</v>
      </c>
      <c r="E5876" s="509">
        <v>1</v>
      </c>
      <c r="G5876" s="509">
        <v>11</v>
      </c>
      <c r="H5876" s="509">
        <v>4</v>
      </c>
      <c r="K5876" s="509">
        <v>12</v>
      </c>
    </row>
    <row r="5877" spans="1:11" s="509" customFormat="1">
      <c r="A5877" s="508" t="s">
        <v>586</v>
      </c>
      <c r="B5877" s="509" t="s">
        <v>361</v>
      </c>
      <c r="C5877" s="509" t="s">
        <v>1048</v>
      </c>
      <c r="G5877" s="509">
        <v>1</v>
      </c>
      <c r="K5877" s="509">
        <v>1</v>
      </c>
    </row>
    <row r="5878" spans="1:11" s="509" customFormat="1">
      <c r="A5878" s="508" t="s">
        <v>586</v>
      </c>
      <c r="B5878" s="509" t="s">
        <v>361</v>
      </c>
      <c r="C5878" s="509" t="s">
        <v>1049</v>
      </c>
      <c r="D5878" s="509">
        <v>1</v>
      </c>
      <c r="K5878" s="509">
        <v>1</v>
      </c>
    </row>
    <row r="5879" spans="1:11" s="509" customFormat="1">
      <c r="A5879" s="508" t="s">
        <v>586</v>
      </c>
      <c r="B5879" s="509" t="s">
        <v>361</v>
      </c>
      <c r="C5879" s="509" t="s">
        <v>1050</v>
      </c>
      <c r="K5879" s="509">
        <v>0</v>
      </c>
    </row>
    <row r="5880" spans="1:11" s="509" customFormat="1">
      <c r="A5880" s="508" t="s">
        <v>586</v>
      </c>
      <c r="B5880" s="509" t="s">
        <v>361</v>
      </c>
      <c r="C5880" s="509" t="s">
        <v>1051</v>
      </c>
      <c r="K5880" s="509">
        <v>0</v>
      </c>
    </row>
    <row r="5881" spans="1:11" s="509" customFormat="1">
      <c r="A5881" s="508" t="s">
        <v>586</v>
      </c>
      <c r="B5881" s="509" t="s">
        <v>361</v>
      </c>
      <c r="C5881" s="509">
        <v>72</v>
      </c>
      <c r="D5881" s="509">
        <v>3</v>
      </c>
      <c r="K5881" s="509">
        <v>3</v>
      </c>
    </row>
    <row r="5882" spans="1:11" s="509" customFormat="1">
      <c r="A5882" s="508" t="s">
        <v>586</v>
      </c>
      <c r="B5882" s="509" t="s">
        <v>361</v>
      </c>
      <c r="C5882" s="509">
        <v>73</v>
      </c>
      <c r="D5882" s="509">
        <v>1</v>
      </c>
      <c r="K5882" s="509">
        <v>1</v>
      </c>
    </row>
    <row r="5883" spans="1:11" s="509" customFormat="1">
      <c r="A5883" s="508" t="s">
        <v>586</v>
      </c>
      <c r="B5883" s="509" t="s">
        <v>361</v>
      </c>
      <c r="C5883" s="509">
        <v>74</v>
      </c>
      <c r="K5883" s="509">
        <v>0</v>
      </c>
    </row>
    <row r="5884" spans="1:11" s="509" customFormat="1">
      <c r="A5884" s="508" t="s">
        <v>586</v>
      </c>
      <c r="B5884" s="509" t="s">
        <v>361</v>
      </c>
      <c r="C5884" s="509" t="s">
        <v>4570</v>
      </c>
      <c r="K5884" s="509">
        <v>0</v>
      </c>
    </row>
    <row r="5885" spans="1:11" s="509" customFormat="1">
      <c r="A5885" s="508" t="s">
        <v>586</v>
      </c>
      <c r="B5885" s="509" t="s">
        <v>361</v>
      </c>
      <c r="C5885" s="509" t="s">
        <v>4571</v>
      </c>
      <c r="D5885" s="509">
        <v>21</v>
      </c>
      <c r="E5885" s="509">
        <v>10</v>
      </c>
      <c r="F5885" s="509">
        <v>0</v>
      </c>
      <c r="G5885" s="509">
        <v>190</v>
      </c>
      <c r="H5885" s="509">
        <v>7</v>
      </c>
      <c r="I5885" s="509">
        <v>0</v>
      </c>
      <c r="K5885" s="509">
        <v>211</v>
      </c>
    </row>
    <row r="5886" spans="1:11" s="509" customFormat="1">
      <c r="A5886" s="508" t="s">
        <v>587</v>
      </c>
      <c r="B5886" s="509" t="s">
        <v>362</v>
      </c>
      <c r="C5886" s="509">
        <v>1</v>
      </c>
      <c r="K5886" s="509">
        <v>0</v>
      </c>
    </row>
    <row r="5887" spans="1:11" s="509" customFormat="1">
      <c r="A5887" s="508" t="s">
        <v>587</v>
      </c>
      <c r="B5887" s="509" t="s">
        <v>362</v>
      </c>
      <c r="C5887" s="509" t="s">
        <v>1023</v>
      </c>
      <c r="G5887" s="509">
        <v>4</v>
      </c>
      <c r="K5887" s="509">
        <v>4</v>
      </c>
    </row>
    <row r="5888" spans="1:11" s="509" customFormat="1">
      <c r="A5888" s="508" t="s">
        <v>587</v>
      </c>
      <c r="B5888" s="509" t="s">
        <v>362</v>
      </c>
      <c r="C5888" s="509">
        <v>2</v>
      </c>
      <c r="G5888" s="509">
        <v>4</v>
      </c>
      <c r="H5888" s="509">
        <v>1</v>
      </c>
      <c r="K5888" s="509">
        <v>4</v>
      </c>
    </row>
    <row r="5889" spans="1:11" s="509" customFormat="1">
      <c r="A5889" s="508" t="s">
        <v>587</v>
      </c>
      <c r="B5889" s="509" t="s">
        <v>362</v>
      </c>
      <c r="C5889" s="509">
        <v>3</v>
      </c>
      <c r="K5889" s="509">
        <v>0</v>
      </c>
    </row>
    <row r="5890" spans="1:11" s="509" customFormat="1">
      <c r="A5890" s="508" t="s">
        <v>587</v>
      </c>
      <c r="B5890" s="509" t="s">
        <v>362</v>
      </c>
      <c r="C5890" s="509">
        <v>4</v>
      </c>
      <c r="G5890" s="509">
        <v>1</v>
      </c>
      <c r="K5890" s="509">
        <v>1</v>
      </c>
    </row>
    <row r="5891" spans="1:11" s="509" customFormat="1">
      <c r="A5891" s="508" t="s">
        <v>587</v>
      </c>
      <c r="B5891" s="509" t="s">
        <v>362</v>
      </c>
      <c r="C5891" s="509">
        <v>5</v>
      </c>
      <c r="K5891" s="509">
        <v>0</v>
      </c>
    </row>
    <row r="5892" spans="1:11" s="509" customFormat="1">
      <c r="A5892" s="508" t="s">
        <v>587</v>
      </c>
      <c r="B5892" s="509" t="s">
        <v>362</v>
      </c>
      <c r="C5892" s="509">
        <v>6</v>
      </c>
      <c r="K5892" s="509">
        <v>0</v>
      </c>
    </row>
    <row r="5893" spans="1:11" s="509" customFormat="1">
      <c r="A5893" s="508" t="s">
        <v>587</v>
      </c>
      <c r="B5893" s="509" t="s">
        <v>362</v>
      </c>
      <c r="C5893" s="509">
        <v>7</v>
      </c>
      <c r="K5893" s="509">
        <v>0</v>
      </c>
    </row>
    <row r="5894" spans="1:11" s="509" customFormat="1">
      <c r="A5894" s="508" t="s">
        <v>587</v>
      </c>
      <c r="B5894" s="509" t="s">
        <v>362</v>
      </c>
      <c r="C5894" s="509">
        <v>8</v>
      </c>
      <c r="K5894" s="509">
        <v>0</v>
      </c>
    </row>
    <row r="5895" spans="1:11" s="509" customFormat="1">
      <c r="A5895" s="508" t="s">
        <v>587</v>
      </c>
      <c r="B5895" s="509" t="s">
        <v>362</v>
      </c>
      <c r="C5895" s="509">
        <v>9</v>
      </c>
      <c r="K5895" s="509">
        <v>0</v>
      </c>
    </row>
    <row r="5896" spans="1:11" s="509" customFormat="1">
      <c r="A5896" s="508" t="s">
        <v>587</v>
      </c>
      <c r="B5896" s="509" t="s">
        <v>362</v>
      </c>
      <c r="C5896" s="509">
        <v>10</v>
      </c>
      <c r="G5896" s="509">
        <v>2</v>
      </c>
      <c r="K5896" s="509">
        <v>2</v>
      </c>
    </row>
    <row r="5897" spans="1:11" s="509" customFormat="1">
      <c r="A5897" s="508" t="s">
        <v>587</v>
      </c>
      <c r="B5897" s="509" t="s">
        <v>362</v>
      </c>
      <c r="C5897" s="509">
        <v>11</v>
      </c>
      <c r="K5897" s="509">
        <v>0</v>
      </c>
    </row>
    <row r="5898" spans="1:11" s="509" customFormat="1">
      <c r="A5898" s="508" t="s">
        <v>587</v>
      </c>
      <c r="B5898" s="509" t="s">
        <v>362</v>
      </c>
      <c r="C5898" s="509">
        <v>12</v>
      </c>
      <c r="K5898" s="509">
        <v>0</v>
      </c>
    </row>
    <row r="5899" spans="1:11" s="509" customFormat="1">
      <c r="A5899" s="508" t="s">
        <v>587</v>
      </c>
      <c r="B5899" s="509" t="s">
        <v>362</v>
      </c>
      <c r="C5899" s="509">
        <v>13</v>
      </c>
      <c r="K5899" s="509">
        <v>0</v>
      </c>
    </row>
    <row r="5900" spans="1:11" s="509" customFormat="1">
      <c r="A5900" s="508" t="s">
        <v>587</v>
      </c>
      <c r="B5900" s="509" t="s">
        <v>362</v>
      </c>
      <c r="C5900" s="509">
        <v>14</v>
      </c>
      <c r="K5900" s="509">
        <v>0</v>
      </c>
    </row>
    <row r="5901" spans="1:11" s="509" customFormat="1">
      <c r="A5901" s="508" t="s">
        <v>587</v>
      </c>
      <c r="B5901" s="509" t="s">
        <v>362</v>
      </c>
      <c r="C5901" s="509">
        <v>15</v>
      </c>
      <c r="K5901" s="509">
        <v>0</v>
      </c>
    </row>
    <row r="5902" spans="1:11" s="509" customFormat="1">
      <c r="A5902" s="508" t="s">
        <v>587</v>
      </c>
      <c r="B5902" s="509" t="s">
        <v>362</v>
      </c>
      <c r="C5902" s="509">
        <v>16</v>
      </c>
      <c r="G5902" s="509">
        <v>1</v>
      </c>
      <c r="K5902" s="509">
        <v>1</v>
      </c>
    </row>
    <row r="5903" spans="1:11" s="509" customFormat="1">
      <c r="A5903" s="508" t="s">
        <v>587</v>
      </c>
      <c r="B5903" s="509" t="s">
        <v>362</v>
      </c>
      <c r="C5903" s="509">
        <v>17</v>
      </c>
      <c r="G5903" s="509">
        <v>3</v>
      </c>
      <c r="K5903" s="509">
        <v>3</v>
      </c>
    </row>
    <row r="5904" spans="1:11" s="509" customFormat="1">
      <c r="A5904" s="508" t="s">
        <v>587</v>
      </c>
      <c r="B5904" s="509" t="s">
        <v>362</v>
      </c>
      <c r="C5904" s="509">
        <v>18</v>
      </c>
      <c r="K5904" s="509">
        <v>0</v>
      </c>
    </row>
    <row r="5905" spans="1:11" s="509" customFormat="1">
      <c r="A5905" s="508" t="s">
        <v>587</v>
      </c>
      <c r="B5905" s="509" t="s">
        <v>362</v>
      </c>
      <c r="C5905" s="509" t="s">
        <v>1024</v>
      </c>
      <c r="K5905" s="509">
        <v>0</v>
      </c>
    </row>
    <row r="5906" spans="1:11" s="509" customFormat="1">
      <c r="A5906" s="508" t="s">
        <v>587</v>
      </c>
      <c r="B5906" s="509" t="s">
        <v>362</v>
      </c>
      <c r="C5906" s="509" t="s">
        <v>1025</v>
      </c>
      <c r="K5906" s="509">
        <v>0</v>
      </c>
    </row>
    <row r="5907" spans="1:11" s="509" customFormat="1">
      <c r="A5907" s="508" t="s">
        <v>587</v>
      </c>
      <c r="B5907" s="509" t="s">
        <v>362</v>
      </c>
      <c r="C5907" s="509">
        <v>19</v>
      </c>
      <c r="K5907" s="509">
        <v>0</v>
      </c>
    </row>
    <row r="5908" spans="1:11" s="509" customFormat="1">
      <c r="A5908" s="508" t="s">
        <v>587</v>
      </c>
      <c r="B5908" s="509" t="s">
        <v>362</v>
      </c>
      <c r="C5908" s="509">
        <v>20</v>
      </c>
      <c r="K5908" s="509">
        <v>0</v>
      </c>
    </row>
    <row r="5909" spans="1:11" s="509" customFormat="1">
      <c r="A5909" s="508" t="s">
        <v>587</v>
      </c>
      <c r="B5909" s="509" t="s">
        <v>362</v>
      </c>
      <c r="C5909" s="509">
        <v>21</v>
      </c>
      <c r="K5909" s="509">
        <v>0</v>
      </c>
    </row>
    <row r="5910" spans="1:11" s="509" customFormat="1">
      <c r="A5910" s="508" t="s">
        <v>587</v>
      </c>
      <c r="B5910" s="509" t="s">
        <v>362</v>
      </c>
      <c r="C5910" s="509" t="s">
        <v>1026</v>
      </c>
      <c r="K5910" s="509">
        <v>0</v>
      </c>
    </row>
    <row r="5911" spans="1:11" s="509" customFormat="1">
      <c r="A5911" s="508" t="s">
        <v>587</v>
      </c>
      <c r="B5911" s="509" t="s">
        <v>362</v>
      </c>
      <c r="C5911" s="509" t="s">
        <v>1027</v>
      </c>
      <c r="K5911" s="509">
        <v>0</v>
      </c>
    </row>
    <row r="5912" spans="1:11" s="509" customFormat="1">
      <c r="A5912" s="508" t="s">
        <v>587</v>
      </c>
      <c r="B5912" s="509" t="s">
        <v>362</v>
      </c>
      <c r="C5912" s="509" t="s">
        <v>1028</v>
      </c>
      <c r="K5912" s="509">
        <v>0</v>
      </c>
    </row>
    <row r="5913" spans="1:11" s="509" customFormat="1">
      <c r="A5913" s="508" t="s">
        <v>587</v>
      </c>
      <c r="B5913" s="509" t="s">
        <v>362</v>
      </c>
      <c r="C5913" s="509">
        <v>22</v>
      </c>
      <c r="K5913" s="509">
        <v>0</v>
      </c>
    </row>
    <row r="5914" spans="1:11" s="509" customFormat="1">
      <c r="A5914" s="508" t="s">
        <v>587</v>
      </c>
      <c r="B5914" s="509" t="s">
        <v>362</v>
      </c>
      <c r="C5914" s="509">
        <v>23</v>
      </c>
      <c r="K5914" s="509">
        <v>0</v>
      </c>
    </row>
    <row r="5915" spans="1:11" s="509" customFormat="1">
      <c r="A5915" s="508" t="s">
        <v>587</v>
      </c>
      <c r="B5915" s="509" t="s">
        <v>362</v>
      </c>
      <c r="C5915" s="509" t="s">
        <v>1029</v>
      </c>
      <c r="G5915" s="509">
        <v>1</v>
      </c>
      <c r="K5915" s="509">
        <v>1</v>
      </c>
    </row>
    <row r="5916" spans="1:11" s="509" customFormat="1">
      <c r="A5916" s="508" t="s">
        <v>587</v>
      </c>
      <c r="B5916" s="509" t="s">
        <v>362</v>
      </c>
      <c r="C5916" s="509">
        <v>24</v>
      </c>
      <c r="K5916" s="509">
        <v>0</v>
      </c>
    </row>
    <row r="5917" spans="1:11" s="509" customFormat="1">
      <c r="A5917" s="508" t="s">
        <v>587</v>
      </c>
      <c r="B5917" s="509" t="s">
        <v>362</v>
      </c>
      <c r="C5917" s="509">
        <v>25</v>
      </c>
    </row>
    <row r="5918" spans="1:11" s="509" customFormat="1">
      <c r="A5918" s="508" t="s">
        <v>587</v>
      </c>
      <c r="B5918" s="509" t="s">
        <v>362</v>
      </c>
      <c r="C5918" s="509">
        <v>26</v>
      </c>
      <c r="K5918" s="509">
        <v>0</v>
      </c>
    </row>
    <row r="5919" spans="1:11" s="509" customFormat="1">
      <c r="A5919" s="508" t="s">
        <v>587</v>
      </c>
      <c r="B5919" s="509" t="s">
        <v>362</v>
      </c>
      <c r="C5919" s="509">
        <v>27</v>
      </c>
      <c r="D5919" s="509">
        <v>1</v>
      </c>
      <c r="E5919" s="509">
        <v>1</v>
      </c>
      <c r="G5919" s="509">
        <v>3</v>
      </c>
      <c r="H5919" s="509">
        <v>1</v>
      </c>
      <c r="K5919" s="509">
        <v>4</v>
      </c>
    </row>
    <row r="5920" spans="1:11" s="509" customFormat="1">
      <c r="A5920" s="508" t="s">
        <v>587</v>
      </c>
      <c r="B5920" s="509" t="s">
        <v>362</v>
      </c>
      <c r="C5920" s="509">
        <v>28</v>
      </c>
      <c r="K5920" s="509">
        <v>0</v>
      </c>
    </row>
    <row r="5921" spans="1:11" s="509" customFormat="1">
      <c r="A5921" s="508" t="s">
        <v>587</v>
      </c>
      <c r="B5921" s="509" t="s">
        <v>362</v>
      </c>
      <c r="C5921" s="509">
        <v>29</v>
      </c>
      <c r="K5921" s="509">
        <v>0</v>
      </c>
    </row>
    <row r="5922" spans="1:11" s="509" customFormat="1">
      <c r="A5922" s="508" t="s">
        <v>587</v>
      </c>
      <c r="B5922" s="509" t="s">
        <v>362</v>
      </c>
      <c r="C5922" s="509">
        <v>30</v>
      </c>
      <c r="K5922" s="509">
        <v>0</v>
      </c>
    </row>
    <row r="5923" spans="1:11" s="509" customFormat="1">
      <c r="A5923" s="508" t="s">
        <v>587</v>
      </c>
      <c r="B5923" s="509" t="s">
        <v>362</v>
      </c>
      <c r="C5923" s="509">
        <v>31</v>
      </c>
      <c r="K5923" s="509">
        <v>0</v>
      </c>
    </row>
    <row r="5924" spans="1:11" s="509" customFormat="1">
      <c r="A5924" s="508" t="s">
        <v>587</v>
      </c>
      <c r="B5924" s="509" t="s">
        <v>362</v>
      </c>
      <c r="C5924" s="509">
        <v>32</v>
      </c>
      <c r="K5924" s="509">
        <v>0</v>
      </c>
    </row>
    <row r="5925" spans="1:11" s="509" customFormat="1">
      <c r="A5925" s="508" t="s">
        <v>587</v>
      </c>
      <c r="B5925" s="509" t="s">
        <v>362</v>
      </c>
      <c r="C5925" s="509">
        <v>33</v>
      </c>
      <c r="K5925" s="509">
        <v>0</v>
      </c>
    </row>
    <row r="5926" spans="1:11" s="509" customFormat="1">
      <c r="A5926" s="508" t="s">
        <v>587</v>
      </c>
      <c r="B5926" s="509" t="s">
        <v>362</v>
      </c>
      <c r="C5926" s="509">
        <v>34</v>
      </c>
      <c r="K5926" s="509">
        <v>0</v>
      </c>
    </row>
    <row r="5927" spans="1:11" s="509" customFormat="1">
      <c r="A5927" s="508" t="s">
        <v>587</v>
      </c>
      <c r="B5927" s="509" t="s">
        <v>362</v>
      </c>
      <c r="C5927" s="509">
        <v>35</v>
      </c>
      <c r="K5927" s="509">
        <v>0</v>
      </c>
    </row>
    <row r="5928" spans="1:11" s="509" customFormat="1">
      <c r="A5928" s="508" t="s">
        <v>587</v>
      </c>
      <c r="B5928" s="509" t="s">
        <v>362</v>
      </c>
      <c r="C5928" s="509">
        <v>36</v>
      </c>
      <c r="K5928" s="509">
        <v>0</v>
      </c>
    </row>
    <row r="5929" spans="1:11" s="509" customFormat="1">
      <c r="A5929" s="508" t="s">
        <v>587</v>
      </c>
      <c r="B5929" s="509" t="s">
        <v>362</v>
      </c>
      <c r="C5929" s="509">
        <v>37</v>
      </c>
      <c r="K5929" s="509">
        <v>0</v>
      </c>
    </row>
    <row r="5930" spans="1:11" s="509" customFormat="1">
      <c r="A5930" s="508" t="s">
        <v>587</v>
      </c>
      <c r="B5930" s="509" t="s">
        <v>362</v>
      </c>
      <c r="C5930" s="509">
        <v>38</v>
      </c>
      <c r="K5930" s="509">
        <v>0</v>
      </c>
    </row>
    <row r="5931" spans="1:11" s="509" customFormat="1">
      <c r="A5931" s="508" t="s">
        <v>587</v>
      </c>
      <c r="B5931" s="509" t="s">
        <v>362</v>
      </c>
      <c r="C5931" s="509" t="s">
        <v>1030</v>
      </c>
      <c r="K5931" s="509">
        <v>0</v>
      </c>
    </row>
    <row r="5932" spans="1:11" s="509" customFormat="1">
      <c r="A5932" s="508" t="s">
        <v>587</v>
      </c>
      <c r="B5932" s="509" t="s">
        <v>362</v>
      </c>
      <c r="C5932" s="509">
        <v>39</v>
      </c>
      <c r="K5932" s="509">
        <v>0</v>
      </c>
    </row>
    <row r="5933" spans="1:11" s="509" customFormat="1">
      <c r="A5933" s="508" t="s">
        <v>587</v>
      </c>
      <c r="B5933" s="509" t="s">
        <v>362</v>
      </c>
      <c r="C5933" s="509">
        <v>40</v>
      </c>
      <c r="K5933" s="509">
        <v>0</v>
      </c>
    </row>
    <row r="5934" spans="1:11" s="509" customFormat="1">
      <c r="A5934" s="508" t="s">
        <v>587</v>
      </c>
      <c r="B5934" s="509" t="s">
        <v>362</v>
      </c>
      <c r="C5934" s="509">
        <v>41</v>
      </c>
      <c r="K5934" s="509">
        <v>0</v>
      </c>
    </row>
    <row r="5935" spans="1:11" s="509" customFormat="1">
      <c r="A5935" s="508" t="s">
        <v>587</v>
      </c>
      <c r="B5935" s="509" t="s">
        <v>362</v>
      </c>
      <c r="C5935" s="509">
        <v>42</v>
      </c>
      <c r="K5935" s="509">
        <v>0</v>
      </c>
    </row>
    <row r="5936" spans="1:11" s="509" customFormat="1">
      <c r="A5936" s="508" t="s">
        <v>587</v>
      </c>
      <c r="B5936" s="509" t="s">
        <v>362</v>
      </c>
      <c r="C5936" s="509">
        <v>43</v>
      </c>
      <c r="K5936" s="509">
        <v>0</v>
      </c>
    </row>
    <row r="5937" spans="1:11" s="509" customFormat="1">
      <c r="A5937" s="508" t="s">
        <v>587</v>
      </c>
      <c r="B5937" s="509" t="s">
        <v>362</v>
      </c>
      <c r="C5937" s="509">
        <v>44</v>
      </c>
      <c r="K5937" s="509">
        <v>0</v>
      </c>
    </row>
    <row r="5938" spans="1:11" s="509" customFormat="1">
      <c r="A5938" s="508" t="s">
        <v>587</v>
      </c>
      <c r="B5938" s="509" t="s">
        <v>362</v>
      </c>
      <c r="C5938" s="509">
        <v>45</v>
      </c>
      <c r="K5938" s="509">
        <v>0</v>
      </c>
    </row>
    <row r="5939" spans="1:11" s="509" customFormat="1">
      <c r="A5939" s="508" t="s">
        <v>587</v>
      </c>
      <c r="B5939" s="509" t="s">
        <v>362</v>
      </c>
      <c r="C5939" s="509">
        <v>46</v>
      </c>
      <c r="D5939" s="509">
        <v>1</v>
      </c>
      <c r="E5939" s="509">
        <v>1</v>
      </c>
      <c r="K5939" s="509">
        <v>1</v>
      </c>
    </row>
    <row r="5940" spans="1:11" s="509" customFormat="1">
      <c r="A5940" s="508" t="s">
        <v>587</v>
      </c>
      <c r="B5940" s="509" t="s">
        <v>362</v>
      </c>
      <c r="C5940" s="509">
        <v>47</v>
      </c>
      <c r="K5940" s="509">
        <v>0</v>
      </c>
    </row>
    <row r="5941" spans="1:11" s="509" customFormat="1">
      <c r="A5941" s="508" t="s">
        <v>587</v>
      </c>
      <c r="B5941" s="509" t="s">
        <v>362</v>
      </c>
      <c r="C5941" s="509">
        <v>48</v>
      </c>
      <c r="K5941" s="509">
        <v>0</v>
      </c>
    </row>
    <row r="5942" spans="1:11" s="509" customFormat="1">
      <c r="A5942" s="508" t="s">
        <v>587</v>
      </c>
      <c r="B5942" s="509" t="s">
        <v>362</v>
      </c>
      <c r="C5942" s="509">
        <v>49</v>
      </c>
      <c r="K5942" s="509">
        <v>0</v>
      </c>
    </row>
    <row r="5943" spans="1:11" s="509" customFormat="1">
      <c r="A5943" s="508" t="s">
        <v>587</v>
      </c>
      <c r="B5943" s="509" t="s">
        <v>362</v>
      </c>
      <c r="C5943" s="509">
        <v>50</v>
      </c>
      <c r="K5943" s="509">
        <v>0</v>
      </c>
    </row>
    <row r="5944" spans="1:11" s="509" customFormat="1">
      <c r="A5944" s="508" t="s">
        <v>587</v>
      </c>
      <c r="B5944" s="509" t="s">
        <v>362</v>
      </c>
      <c r="C5944" s="509">
        <v>51</v>
      </c>
      <c r="K5944" s="509">
        <v>0</v>
      </c>
    </row>
    <row r="5945" spans="1:11" s="509" customFormat="1">
      <c r="A5945" s="508" t="s">
        <v>587</v>
      </c>
      <c r="B5945" s="509" t="s">
        <v>362</v>
      </c>
      <c r="C5945" s="509" t="s">
        <v>1031</v>
      </c>
      <c r="K5945" s="509">
        <v>0</v>
      </c>
    </row>
    <row r="5946" spans="1:11" s="509" customFormat="1">
      <c r="A5946" s="508" t="s">
        <v>587</v>
      </c>
      <c r="B5946" s="509" t="s">
        <v>362</v>
      </c>
      <c r="C5946" s="509" t="s">
        <v>1032</v>
      </c>
      <c r="K5946" s="509">
        <v>0</v>
      </c>
    </row>
    <row r="5947" spans="1:11" s="509" customFormat="1">
      <c r="A5947" s="508" t="s">
        <v>587</v>
      </c>
      <c r="B5947" s="509" t="s">
        <v>362</v>
      </c>
      <c r="C5947" s="509">
        <v>52</v>
      </c>
      <c r="K5947" s="509">
        <v>0</v>
      </c>
    </row>
    <row r="5948" spans="1:11" s="509" customFormat="1">
      <c r="A5948" s="508" t="s">
        <v>587</v>
      </c>
      <c r="B5948" s="509" t="s">
        <v>362</v>
      </c>
      <c r="C5948" s="509">
        <v>53</v>
      </c>
      <c r="K5948" s="509">
        <v>0</v>
      </c>
    </row>
    <row r="5949" spans="1:11" s="509" customFormat="1">
      <c r="A5949" s="508" t="s">
        <v>587</v>
      </c>
      <c r="B5949" s="509" t="s">
        <v>362</v>
      </c>
      <c r="C5949" s="509">
        <v>54</v>
      </c>
      <c r="K5949" s="509">
        <v>0</v>
      </c>
    </row>
    <row r="5950" spans="1:11" s="509" customFormat="1">
      <c r="A5950" s="508" t="s">
        <v>587</v>
      </c>
      <c r="B5950" s="509" t="s">
        <v>362</v>
      </c>
      <c r="C5950" s="509">
        <v>55</v>
      </c>
      <c r="K5950" s="509">
        <v>0</v>
      </c>
    </row>
    <row r="5951" spans="1:11" s="509" customFormat="1">
      <c r="A5951" s="508" t="s">
        <v>587</v>
      </c>
      <c r="B5951" s="509" t="s">
        <v>362</v>
      </c>
      <c r="C5951" s="509">
        <v>56</v>
      </c>
      <c r="K5951" s="509">
        <v>0</v>
      </c>
    </row>
    <row r="5952" spans="1:11" s="509" customFormat="1">
      <c r="A5952" s="508" t="s">
        <v>587</v>
      </c>
      <c r="B5952" s="509" t="s">
        <v>362</v>
      </c>
      <c r="C5952" s="509">
        <v>57</v>
      </c>
      <c r="K5952" s="509">
        <v>0</v>
      </c>
    </row>
    <row r="5953" spans="1:11" s="509" customFormat="1">
      <c r="A5953" s="508" t="s">
        <v>587</v>
      </c>
      <c r="B5953" s="509" t="s">
        <v>362</v>
      </c>
      <c r="C5953" s="509">
        <v>58</v>
      </c>
      <c r="K5953" s="509">
        <v>0</v>
      </c>
    </row>
    <row r="5954" spans="1:11" s="509" customFormat="1">
      <c r="A5954" s="508" t="s">
        <v>587</v>
      </c>
      <c r="B5954" s="509" t="s">
        <v>362</v>
      </c>
      <c r="C5954" s="509">
        <v>59</v>
      </c>
      <c r="K5954" s="509">
        <v>0</v>
      </c>
    </row>
    <row r="5955" spans="1:11" s="509" customFormat="1">
      <c r="A5955" s="508" t="s">
        <v>587</v>
      </c>
      <c r="B5955" s="509" t="s">
        <v>362</v>
      </c>
      <c r="C5955" s="509">
        <v>60</v>
      </c>
      <c r="K5955" s="509">
        <v>0</v>
      </c>
    </row>
    <row r="5956" spans="1:11" s="509" customFormat="1">
      <c r="A5956" s="508" t="s">
        <v>587</v>
      </c>
      <c r="B5956" s="509" t="s">
        <v>362</v>
      </c>
      <c r="C5956" s="509">
        <v>61</v>
      </c>
      <c r="K5956" s="509">
        <v>0</v>
      </c>
    </row>
    <row r="5957" spans="1:11" s="509" customFormat="1">
      <c r="A5957" s="508" t="s">
        <v>587</v>
      </c>
      <c r="B5957" s="509" t="s">
        <v>362</v>
      </c>
      <c r="C5957" s="509">
        <v>62</v>
      </c>
      <c r="K5957" s="509">
        <v>0</v>
      </c>
    </row>
    <row r="5958" spans="1:11" s="509" customFormat="1">
      <c r="A5958" s="508" t="s">
        <v>587</v>
      </c>
      <c r="B5958" s="509" t="s">
        <v>362</v>
      </c>
      <c r="C5958" s="509">
        <v>63</v>
      </c>
      <c r="D5958" s="509">
        <v>1</v>
      </c>
      <c r="G5958" s="509">
        <v>1</v>
      </c>
      <c r="H5958" s="509">
        <v>1</v>
      </c>
      <c r="K5958" s="509">
        <v>2</v>
      </c>
    </row>
    <row r="5959" spans="1:11" s="509" customFormat="1">
      <c r="A5959" s="508" t="s">
        <v>587</v>
      </c>
      <c r="B5959" s="509" t="s">
        <v>362</v>
      </c>
      <c r="C5959" s="509" t="s">
        <v>1033</v>
      </c>
      <c r="K5959" s="509">
        <v>0</v>
      </c>
    </row>
    <row r="5960" spans="1:11" s="509" customFormat="1">
      <c r="A5960" s="508" t="s">
        <v>587</v>
      </c>
      <c r="B5960" s="509" t="s">
        <v>362</v>
      </c>
      <c r="C5960" s="509" t="s">
        <v>1034</v>
      </c>
      <c r="K5960" s="509">
        <v>0</v>
      </c>
    </row>
    <row r="5961" spans="1:11" s="509" customFormat="1">
      <c r="A5961" s="508" t="s">
        <v>587</v>
      </c>
      <c r="B5961" s="509" t="s">
        <v>362</v>
      </c>
      <c r="C5961" s="509">
        <v>64</v>
      </c>
      <c r="K5961" s="509">
        <v>0</v>
      </c>
    </row>
    <row r="5962" spans="1:11" s="509" customFormat="1">
      <c r="A5962" s="508" t="s">
        <v>587</v>
      </c>
      <c r="B5962" s="509" t="s">
        <v>362</v>
      </c>
      <c r="C5962" s="509" t="s">
        <v>1035</v>
      </c>
      <c r="K5962" s="509">
        <v>0</v>
      </c>
    </row>
    <row r="5963" spans="1:11" s="509" customFormat="1">
      <c r="A5963" s="508" t="s">
        <v>587</v>
      </c>
      <c r="B5963" s="509" t="s">
        <v>362</v>
      </c>
      <c r="C5963" s="509">
        <v>65</v>
      </c>
      <c r="G5963" s="509">
        <v>6</v>
      </c>
      <c r="H5963" s="509">
        <v>6</v>
      </c>
      <c r="K5963" s="509">
        <v>6</v>
      </c>
    </row>
    <row r="5964" spans="1:11" s="509" customFormat="1">
      <c r="A5964" s="508" t="s">
        <v>587</v>
      </c>
      <c r="B5964" s="509" t="s">
        <v>362</v>
      </c>
      <c r="C5964" s="509">
        <v>66</v>
      </c>
      <c r="G5964" s="509">
        <v>2</v>
      </c>
      <c r="H5964" s="509">
        <v>1</v>
      </c>
      <c r="K5964" s="509">
        <v>2</v>
      </c>
    </row>
    <row r="5965" spans="1:11" s="509" customFormat="1">
      <c r="A5965" s="508" t="s">
        <v>587</v>
      </c>
      <c r="B5965" s="509" t="s">
        <v>362</v>
      </c>
      <c r="C5965" s="509" t="s">
        <v>1036</v>
      </c>
      <c r="K5965" s="509">
        <v>0</v>
      </c>
    </row>
    <row r="5966" spans="1:11" s="509" customFormat="1">
      <c r="A5966" s="508" t="s">
        <v>587</v>
      </c>
      <c r="B5966" s="509" t="s">
        <v>362</v>
      </c>
      <c r="C5966" s="509" t="s">
        <v>1037</v>
      </c>
      <c r="G5966" s="509">
        <v>2</v>
      </c>
      <c r="K5966" s="509">
        <v>2</v>
      </c>
    </row>
    <row r="5967" spans="1:11" s="509" customFormat="1">
      <c r="A5967" s="508" t="s">
        <v>587</v>
      </c>
      <c r="B5967" s="509" t="s">
        <v>362</v>
      </c>
      <c r="C5967" s="509" t="s">
        <v>1038</v>
      </c>
      <c r="K5967" s="509">
        <v>0</v>
      </c>
    </row>
    <row r="5968" spans="1:11" s="509" customFormat="1">
      <c r="A5968" s="508" t="s">
        <v>587</v>
      </c>
      <c r="B5968" s="509" t="s">
        <v>362</v>
      </c>
      <c r="C5968" s="509" t="s">
        <v>1039</v>
      </c>
      <c r="K5968" s="509">
        <v>0</v>
      </c>
    </row>
    <row r="5969" spans="1:11" s="509" customFormat="1">
      <c r="A5969" s="508" t="s">
        <v>587</v>
      </c>
      <c r="B5969" s="509" t="s">
        <v>362</v>
      </c>
      <c r="C5969" s="509" t="s">
        <v>1040</v>
      </c>
      <c r="D5969" s="509">
        <v>1</v>
      </c>
      <c r="G5969" s="509">
        <v>5</v>
      </c>
      <c r="K5969" s="509">
        <v>6</v>
      </c>
    </row>
    <row r="5970" spans="1:11" s="509" customFormat="1">
      <c r="A5970" s="508" t="s">
        <v>587</v>
      </c>
      <c r="B5970" s="509" t="s">
        <v>362</v>
      </c>
      <c r="C5970" s="509" t="s">
        <v>1041</v>
      </c>
      <c r="K5970" s="509">
        <v>0</v>
      </c>
    </row>
    <row r="5971" spans="1:11" s="509" customFormat="1">
      <c r="A5971" s="508" t="s">
        <v>587</v>
      </c>
      <c r="B5971" s="509" t="s">
        <v>362</v>
      </c>
      <c r="C5971" s="509" t="s">
        <v>1042</v>
      </c>
      <c r="K5971" s="509">
        <v>0</v>
      </c>
    </row>
    <row r="5972" spans="1:11" s="509" customFormat="1">
      <c r="A5972" s="508" t="s">
        <v>587</v>
      </c>
      <c r="B5972" s="509" t="s">
        <v>362</v>
      </c>
      <c r="C5972" s="509">
        <v>67</v>
      </c>
      <c r="G5972" s="509">
        <v>14</v>
      </c>
      <c r="H5972" s="509">
        <v>3</v>
      </c>
      <c r="K5972" s="509">
        <v>14</v>
      </c>
    </row>
    <row r="5973" spans="1:11" s="509" customFormat="1">
      <c r="A5973" s="508" t="s">
        <v>587</v>
      </c>
      <c r="B5973" s="509" t="s">
        <v>362</v>
      </c>
      <c r="C5973" s="509">
        <v>68</v>
      </c>
      <c r="G5973" s="509">
        <v>1</v>
      </c>
      <c r="H5973" s="509">
        <v>1</v>
      </c>
      <c r="K5973" s="509">
        <v>1</v>
      </c>
    </row>
    <row r="5974" spans="1:11" s="509" customFormat="1">
      <c r="A5974" s="508" t="s">
        <v>587</v>
      </c>
      <c r="B5974" s="509" t="s">
        <v>362</v>
      </c>
      <c r="C5974" s="509" t="s">
        <v>1043</v>
      </c>
      <c r="G5974" s="509">
        <v>1</v>
      </c>
      <c r="H5974" s="509">
        <v>1</v>
      </c>
      <c r="K5974" s="509">
        <v>1</v>
      </c>
    </row>
    <row r="5975" spans="1:11" s="509" customFormat="1">
      <c r="A5975" s="508" t="s">
        <v>587</v>
      </c>
      <c r="B5975" s="509" t="s">
        <v>362</v>
      </c>
      <c r="C5975" s="509">
        <v>69</v>
      </c>
      <c r="K5975" s="509">
        <v>0</v>
      </c>
    </row>
    <row r="5976" spans="1:11" s="509" customFormat="1">
      <c r="A5976" s="508" t="s">
        <v>587</v>
      </c>
      <c r="B5976" s="509" t="s">
        <v>362</v>
      </c>
      <c r="C5976" s="509" t="s">
        <v>1044</v>
      </c>
      <c r="K5976" s="509">
        <v>0</v>
      </c>
    </row>
    <row r="5977" spans="1:11" s="509" customFormat="1">
      <c r="A5977" s="508" t="s">
        <v>587</v>
      </c>
      <c r="B5977" s="509" t="s">
        <v>362</v>
      </c>
      <c r="C5977" s="509" t="s">
        <v>1045</v>
      </c>
      <c r="K5977" s="509">
        <v>0</v>
      </c>
    </row>
    <row r="5978" spans="1:11" s="509" customFormat="1">
      <c r="A5978" s="508" t="s">
        <v>587</v>
      </c>
      <c r="B5978" s="509" t="s">
        <v>362</v>
      </c>
      <c r="C5978" s="509">
        <v>70</v>
      </c>
      <c r="K5978" s="509">
        <v>0</v>
      </c>
    </row>
    <row r="5979" spans="1:11" s="509" customFormat="1">
      <c r="A5979" s="508" t="s">
        <v>587</v>
      </c>
      <c r="B5979" s="509" t="s">
        <v>362</v>
      </c>
      <c r="C5979" s="509" t="s">
        <v>1046</v>
      </c>
      <c r="G5979" s="509">
        <v>1</v>
      </c>
      <c r="K5979" s="509">
        <v>1</v>
      </c>
    </row>
    <row r="5980" spans="1:11" s="509" customFormat="1">
      <c r="A5980" s="508" t="s">
        <v>587</v>
      </c>
      <c r="B5980" s="509" t="s">
        <v>362</v>
      </c>
      <c r="C5980" s="509">
        <v>71</v>
      </c>
      <c r="G5980" s="509">
        <v>20</v>
      </c>
      <c r="K5980" s="509">
        <v>20</v>
      </c>
    </row>
    <row r="5981" spans="1:11" s="509" customFormat="1">
      <c r="A5981" s="508" t="s">
        <v>587</v>
      </c>
      <c r="B5981" s="509" t="s">
        <v>362</v>
      </c>
      <c r="C5981" s="509" t="s">
        <v>1047</v>
      </c>
      <c r="D5981" s="509">
        <v>1</v>
      </c>
      <c r="E5981" s="509">
        <v>1</v>
      </c>
      <c r="G5981" s="509">
        <v>4</v>
      </c>
      <c r="H5981" s="509">
        <v>4</v>
      </c>
      <c r="K5981" s="509">
        <v>5</v>
      </c>
    </row>
    <row r="5982" spans="1:11" s="509" customFormat="1">
      <c r="A5982" s="508" t="s">
        <v>587</v>
      </c>
      <c r="B5982" s="509" t="s">
        <v>362</v>
      </c>
      <c r="C5982" s="509" t="s">
        <v>1048</v>
      </c>
      <c r="G5982" s="509">
        <v>1</v>
      </c>
      <c r="K5982" s="509">
        <v>1</v>
      </c>
    </row>
    <row r="5983" spans="1:11" s="509" customFormat="1">
      <c r="A5983" s="508" t="s">
        <v>587</v>
      </c>
      <c r="B5983" s="509" t="s">
        <v>362</v>
      </c>
      <c r="C5983" s="509" t="s">
        <v>1049</v>
      </c>
      <c r="G5983" s="509">
        <v>1</v>
      </c>
      <c r="K5983" s="509">
        <v>1</v>
      </c>
    </row>
    <row r="5984" spans="1:11" s="509" customFormat="1">
      <c r="A5984" s="508" t="s">
        <v>587</v>
      </c>
      <c r="B5984" s="509" t="s">
        <v>362</v>
      </c>
      <c r="C5984" s="509" t="s">
        <v>1050</v>
      </c>
      <c r="K5984" s="509">
        <v>0</v>
      </c>
    </row>
    <row r="5985" spans="1:11" s="509" customFormat="1">
      <c r="A5985" s="508" t="s">
        <v>587</v>
      </c>
      <c r="B5985" s="509" t="s">
        <v>362</v>
      </c>
      <c r="C5985" s="509" t="s">
        <v>1051</v>
      </c>
      <c r="K5985" s="509">
        <v>0</v>
      </c>
    </row>
    <row r="5986" spans="1:11" s="509" customFormat="1">
      <c r="A5986" s="508" t="s">
        <v>587</v>
      </c>
      <c r="B5986" s="509" t="s">
        <v>362</v>
      </c>
      <c r="C5986" s="509">
        <v>72</v>
      </c>
      <c r="D5986" s="509">
        <v>1</v>
      </c>
      <c r="K5986" s="509">
        <v>1</v>
      </c>
    </row>
    <row r="5987" spans="1:11" s="509" customFormat="1">
      <c r="A5987" s="508" t="s">
        <v>587</v>
      </c>
      <c r="B5987" s="509" t="s">
        <v>362</v>
      </c>
      <c r="C5987" s="509">
        <v>73</v>
      </c>
      <c r="D5987" s="509">
        <v>1</v>
      </c>
      <c r="K5987" s="509">
        <v>1</v>
      </c>
    </row>
    <row r="5988" spans="1:11" s="509" customFormat="1">
      <c r="A5988" s="508" t="s">
        <v>587</v>
      </c>
      <c r="B5988" s="509" t="s">
        <v>362</v>
      </c>
      <c r="C5988" s="509">
        <v>74</v>
      </c>
      <c r="K5988" s="509">
        <v>0</v>
      </c>
    </row>
    <row r="5989" spans="1:11" s="509" customFormat="1">
      <c r="A5989" s="508" t="s">
        <v>587</v>
      </c>
      <c r="B5989" s="509" t="s">
        <v>362</v>
      </c>
      <c r="C5989" s="509" t="s">
        <v>4570</v>
      </c>
      <c r="K5989" s="509">
        <v>0</v>
      </c>
    </row>
    <row r="5990" spans="1:11" s="509" customFormat="1">
      <c r="A5990" s="508" t="s">
        <v>587</v>
      </c>
      <c r="B5990" s="509" t="s">
        <v>362</v>
      </c>
      <c r="C5990" s="509" t="s">
        <v>4571</v>
      </c>
      <c r="D5990" s="509">
        <v>7</v>
      </c>
      <c r="E5990" s="509">
        <v>3</v>
      </c>
      <c r="F5990" s="509">
        <v>0</v>
      </c>
      <c r="G5990" s="509">
        <v>78</v>
      </c>
      <c r="H5990" s="509">
        <v>19</v>
      </c>
      <c r="I5990" s="509">
        <v>0</v>
      </c>
      <c r="J5990" s="509">
        <v>6</v>
      </c>
      <c r="K5990" s="509">
        <v>85</v>
      </c>
    </row>
    <row r="5991" spans="1:11" s="509" customFormat="1">
      <c r="A5991" s="508" t="s">
        <v>588</v>
      </c>
      <c r="B5991" s="509" t="s">
        <v>363</v>
      </c>
      <c r="C5991" s="509">
        <v>1</v>
      </c>
      <c r="K5991" s="509">
        <v>0</v>
      </c>
    </row>
    <row r="5992" spans="1:11" s="509" customFormat="1">
      <c r="A5992" s="508" t="s">
        <v>588</v>
      </c>
      <c r="B5992" s="509" t="s">
        <v>363</v>
      </c>
      <c r="C5992" s="509" t="s">
        <v>1023</v>
      </c>
      <c r="D5992" s="509">
        <v>1</v>
      </c>
      <c r="G5992" s="509">
        <v>9</v>
      </c>
      <c r="K5992" s="509">
        <v>10</v>
      </c>
    </row>
    <row r="5993" spans="1:11" s="509" customFormat="1">
      <c r="A5993" s="508" t="s">
        <v>588</v>
      </c>
      <c r="B5993" s="509" t="s">
        <v>363</v>
      </c>
      <c r="C5993" s="509">
        <v>2</v>
      </c>
      <c r="G5993" s="509">
        <v>2</v>
      </c>
      <c r="K5993" s="509">
        <v>2</v>
      </c>
    </row>
    <row r="5994" spans="1:11" s="509" customFormat="1">
      <c r="A5994" s="508" t="s">
        <v>588</v>
      </c>
      <c r="B5994" s="509" t="s">
        <v>363</v>
      </c>
      <c r="C5994" s="509">
        <v>3</v>
      </c>
      <c r="K5994" s="509">
        <v>0</v>
      </c>
    </row>
    <row r="5995" spans="1:11" s="509" customFormat="1">
      <c r="A5995" s="508" t="s">
        <v>588</v>
      </c>
      <c r="B5995" s="509" t="s">
        <v>363</v>
      </c>
      <c r="C5995" s="509">
        <v>4</v>
      </c>
      <c r="K5995" s="509">
        <v>0</v>
      </c>
    </row>
    <row r="5996" spans="1:11" s="509" customFormat="1">
      <c r="A5996" s="508" t="s">
        <v>588</v>
      </c>
      <c r="B5996" s="509" t="s">
        <v>363</v>
      </c>
      <c r="C5996" s="509">
        <v>5</v>
      </c>
      <c r="G5996" s="509">
        <v>1</v>
      </c>
      <c r="K5996" s="509">
        <v>1</v>
      </c>
    </row>
    <row r="5997" spans="1:11" s="509" customFormat="1">
      <c r="A5997" s="508" t="s">
        <v>588</v>
      </c>
      <c r="B5997" s="509" t="s">
        <v>363</v>
      </c>
      <c r="C5997" s="509">
        <v>6</v>
      </c>
      <c r="K5997" s="509">
        <v>0</v>
      </c>
    </row>
    <row r="5998" spans="1:11" s="509" customFormat="1">
      <c r="A5998" s="508" t="s">
        <v>588</v>
      </c>
      <c r="B5998" s="509" t="s">
        <v>363</v>
      </c>
      <c r="C5998" s="509">
        <v>7</v>
      </c>
      <c r="K5998" s="509">
        <v>0</v>
      </c>
    </row>
    <row r="5999" spans="1:11" s="509" customFormat="1">
      <c r="A5999" s="508" t="s">
        <v>588</v>
      </c>
      <c r="B5999" s="509" t="s">
        <v>363</v>
      </c>
      <c r="C5999" s="509">
        <v>8</v>
      </c>
      <c r="K5999" s="509">
        <v>0</v>
      </c>
    </row>
    <row r="6000" spans="1:11" s="509" customFormat="1">
      <c r="A6000" s="508" t="s">
        <v>588</v>
      </c>
      <c r="B6000" s="509" t="s">
        <v>363</v>
      </c>
      <c r="C6000" s="509">
        <v>9</v>
      </c>
      <c r="K6000" s="509">
        <v>0</v>
      </c>
    </row>
    <row r="6001" spans="1:11" s="509" customFormat="1">
      <c r="A6001" s="508" t="s">
        <v>588</v>
      </c>
      <c r="B6001" s="509" t="s">
        <v>363</v>
      </c>
      <c r="C6001" s="509">
        <v>10</v>
      </c>
      <c r="G6001" s="509">
        <v>5</v>
      </c>
      <c r="K6001" s="509">
        <v>5</v>
      </c>
    </row>
    <row r="6002" spans="1:11" s="509" customFormat="1">
      <c r="A6002" s="508" t="s">
        <v>588</v>
      </c>
      <c r="B6002" s="509" t="s">
        <v>363</v>
      </c>
      <c r="C6002" s="509">
        <v>11</v>
      </c>
      <c r="K6002" s="509">
        <v>0</v>
      </c>
    </row>
    <row r="6003" spans="1:11" s="509" customFormat="1">
      <c r="A6003" s="508" t="s">
        <v>588</v>
      </c>
      <c r="B6003" s="509" t="s">
        <v>363</v>
      </c>
      <c r="C6003" s="509">
        <v>12</v>
      </c>
      <c r="K6003" s="509">
        <v>0</v>
      </c>
    </row>
    <row r="6004" spans="1:11" s="509" customFormat="1">
      <c r="A6004" s="508" t="s">
        <v>588</v>
      </c>
      <c r="B6004" s="509" t="s">
        <v>363</v>
      </c>
      <c r="C6004" s="509">
        <v>13</v>
      </c>
      <c r="K6004" s="509">
        <v>0</v>
      </c>
    </row>
    <row r="6005" spans="1:11" s="509" customFormat="1">
      <c r="A6005" s="508" t="s">
        <v>588</v>
      </c>
      <c r="B6005" s="509" t="s">
        <v>363</v>
      </c>
      <c r="C6005" s="509">
        <v>14</v>
      </c>
      <c r="K6005" s="509">
        <v>0</v>
      </c>
    </row>
    <row r="6006" spans="1:11" s="509" customFormat="1">
      <c r="A6006" s="508" t="s">
        <v>588</v>
      </c>
      <c r="B6006" s="509" t="s">
        <v>363</v>
      </c>
      <c r="C6006" s="509">
        <v>15</v>
      </c>
      <c r="K6006" s="509">
        <v>0</v>
      </c>
    </row>
    <row r="6007" spans="1:11" s="509" customFormat="1">
      <c r="A6007" s="508" t="s">
        <v>588</v>
      </c>
      <c r="B6007" s="509" t="s">
        <v>363</v>
      </c>
      <c r="C6007" s="509">
        <v>16</v>
      </c>
      <c r="G6007" s="509">
        <v>2</v>
      </c>
      <c r="K6007" s="509">
        <v>2</v>
      </c>
    </row>
    <row r="6008" spans="1:11" s="509" customFormat="1">
      <c r="A6008" s="508" t="s">
        <v>588</v>
      </c>
      <c r="B6008" s="509" t="s">
        <v>363</v>
      </c>
      <c r="C6008" s="509">
        <v>17</v>
      </c>
      <c r="G6008" s="509">
        <v>4</v>
      </c>
      <c r="K6008" s="509">
        <v>4</v>
      </c>
    </row>
    <row r="6009" spans="1:11" s="509" customFormat="1">
      <c r="A6009" s="508" t="s">
        <v>588</v>
      </c>
      <c r="B6009" s="509" t="s">
        <v>363</v>
      </c>
      <c r="C6009" s="509">
        <v>18</v>
      </c>
      <c r="K6009" s="509">
        <v>0</v>
      </c>
    </row>
    <row r="6010" spans="1:11" s="509" customFormat="1">
      <c r="A6010" s="508" t="s">
        <v>588</v>
      </c>
      <c r="B6010" s="509" t="s">
        <v>363</v>
      </c>
      <c r="C6010" s="509" t="s">
        <v>1024</v>
      </c>
      <c r="G6010" s="509">
        <v>1</v>
      </c>
      <c r="K6010" s="509">
        <v>1</v>
      </c>
    </row>
    <row r="6011" spans="1:11" s="509" customFormat="1">
      <c r="A6011" s="508" t="s">
        <v>588</v>
      </c>
      <c r="B6011" s="509" t="s">
        <v>363</v>
      </c>
      <c r="C6011" s="509" t="s">
        <v>1025</v>
      </c>
      <c r="K6011" s="509">
        <v>0</v>
      </c>
    </row>
    <row r="6012" spans="1:11" s="509" customFormat="1">
      <c r="A6012" s="508" t="s">
        <v>588</v>
      </c>
      <c r="B6012" s="509" t="s">
        <v>363</v>
      </c>
      <c r="C6012" s="509">
        <v>19</v>
      </c>
      <c r="K6012" s="509">
        <v>0</v>
      </c>
    </row>
    <row r="6013" spans="1:11" s="509" customFormat="1">
      <c r="A6013" s="508" t="s">
        <v>588</v>
      </c>
      <c r="B6013" s="509" t="s">
        <v>363</v>
      </c>
      <c r="C6013" s="509">
        <v>20</v>
      </c>
      <c r="K6013" s="509">
        <v>0</v>
      </c>
    </row>
    <row r="6014" spans="1:11" s="509" customFormat="1">
      <c r="A6014" s="508" t="s">
        <v>588</v>
      </c>
      <c r="B6014" s="509" t="s">
        <v>363</v>
      </c>
      <c r="C6014" s="509">
        <v>21</v>
      </c>
      <c r="K6014" s="509">
        <v>0</v>
      </c>
    </row>
    <row r="6015" spans="1:11" s="509" customFormat="1">
      <c r="A6015" s="508" t="s">
        <v>588</v>
      </c>
      <c r="B6015" s="509" t="s">
        <v>363</v>
      </c>
      <c r="C6015" s="509" t="s">
        <v>1026</v>
      </c>
      <c r="K6015" s="509">
        <v>0</v>
      </c>
    </row>
    <row r="6016" spans="1:11" s="509" customFormat="1">
      <c r="A6016" s="508" t="s">
        <v>588</v>
      </c>
      <c r="B6016" s="509" t="s">
        <v>363</v>
      </c>
      <c r="C6016" s="509" t="s">
        <v>1027</v>
      </c>
      <c r="K6016" s="509">
        <v>0</v>
      </c>
    </row>
    <row r="6017" spans="1:11" s="509" customFormat="1">
      <c r="A6017" s="508" t="s">
        <v>588</v>
      </c>
      <c r="B6017" s="509" t="s">
        <v>363</v>
      </c>
      <c r="C6017" s="509" t="s">
        <v>1028</v>
      </c>
      <c r="K6017" s="509">
        <v>0</v>
      </c>
    </row>
    <row r="6018" spans="1:11" s="509" customFormat="1">
      <c r="A6018" s="508" t="s">
        <v>588</v>
      </c>
      <c r="B6018" s="509" t="s">
        <v>363</v>
      </c>
      <c r="C6018" s="509">
        <v>22</v>
      </c>
      <c r="K6018" s="509">
        <v>0</v>
      </c>
    </row>
    <row r="6019" spans="1:11" s="509" customFormat="1">
      <c r="A6019" s="508" t="s">
        <v>588</v>
      </c>
      <c r="B6019" s="509" t="s">
        <v>363</v>
      </c>
      <c r="C6019" s="509">
        <v>23</v>
      </c>
      <c r="K6019" s="509">
        <v>0</v>
      </c>
    </row>
    <row r="6020" spans="1:11" s="509" customFormat="1">
      <c r="A6020" s="508" t="s">
        <v>588</v>
      </c>
      <c r="B6020" s="509" t="s">
        <v>363</v>
      </c>
      <c r="C6020" s="509" t="s">
        <v>1029</v>
      </c>
      <c r="G6020" s="509">
        <v>2</v>
      </c>
      <c r="H6020" s="509">
        <v>1</v>
      </c>
      <c r="K6020" s="509">
        <v>2</v>
      </c>
    </row>
    <row r="6021" spans="1:11" s="509" customFormat="1">
      <c r="A6021" s="508" t="s">
        <v>588</v>
      </c>
      <c r="B6021" s="509" t="s">
        <v>363</v>
      </c>
      <c r="C6021" s="509">
        <v>24</v>
      </c>
      <c r="K6021" s="509">
        <v>0</v>
      </c>
    </row>
    <row r="6022" spans="1:11" s="509" customFormat="1">
      <c r="A6022" s="508" t="s">
        <v>588</v>
      </c>
      <c r="B6022" s="509" t="s">
        <v>363</v>
      </c>
      <c r="C6022" s="509">
        <v>25</v>
      </c>
      <c r="K6022" s="509">
        <v>0</v>
      </c>
    </row>
    <row r="6023" spans="1:11" s="509" customFormat="1">
      <c r="A6023" s="508" t="s">
        <v>588</v>
      </c>
      <c r="B6023" s="509" t="s">
        <v>363</v>
      </c>
      <c r="C6023" s="509">
        <v>26</v>
      </c>
      <c r="K6023" s="509">
        <v>0</v>
      </c>
    </row>
    <row r="6024" spans="1:11" s="509" customFormat="1">
      <c r="A6024" s="508" t="s">
        <v>588</v>
      </c>
      <c r="B6024" s="509" t="s">
        <v>363</v>
      </c>
      <c r="C6024" s="509">
        <v>27</v>
      </c>
      <c r="G6024" s="509">
        <v>1</v>
      </c>
      <c r="H6024" s="509">
        <v>1</v>
      </c>
      <c r="K6024" s="509">
        <v>1</v>
      </c>
    </row>
    <row r="6025" spans="1:11" s="509" customFormat="1">
      <c r="A6025" s="508" t="s">
        <v>588</v>
      </c>
      <c r="B6025" s="509" t="s">
        <v>363</v>
      </c>
      <c r="C6025" s="509">
        <v>28</v>
      </c>
      <c r="K6025" s="509">
        <v>0</v>
      </c>
    </row>
    <row r="6026" spans="1:11" s="509" customFormat="1">
      <c r="A6026" s="508" t="s">
        <v>588</v>
      </c>
      <c r="B6026" s="509" t="s">
        <v>363</v>
      </c>
      <c r="C6026" s="509">
        <v>29</v>
      </c>
      <c r="K6026" s="509">
        <v>0</v>
      </c>
    </row>
    <row r="6027" spans="1:11" s="509" customFormat="1">
      <c r="A6027" s="508" t="s">
        <v>588</v>
      </c>
      <c r="B6027" s="509" t="s">
        <v>363</v>
      </c>
      <c r="C6027" s="509">
        <v>30</v>
      </c>
      <c r="K6027" s="509">
        <v>0</v>
      </c>
    </row>
    <row r="6028" spans="1:11" s="509" customFormat="1">
      <c r="A6028" s="508" t="s">
        <v>588</v>
      </c>
      <c r="B6028" s="509" t="s">
        <v>363</v>
      </c>
      <c r="C6028" s="509">
        <v>31</v>
      </c>
      <c r="K6028" s="509">
        <v>0</v>
      </c>
    </row>
    <row r="6029" spans="1:11" s="509" customFormat="1">
      <c r="A6029" s="508" t="s">
        <v>588</v>
      </c>
      <c r="B6029" s="509" t="s">
        <v>363</v>
      </c>
      <c r="C6029" s="509">
        <v>32</v>
      </c>
      <c r="K6029" s="509">
        <v>0</v>
      </c>
    </row>
    <row r="6030" spans="1:11" s="509" customFormat="1">
      <c r="A6030" s="508" t="s">
        <v>588</v>
      </c>
      <c r="B6030" s="509" t="s">
        <v>363</v>
      </c>
      <c r="C6030" s="509">
        <v>33</v>
      </c>
      <c r="K6030" s="509">
        <v>0</v>
      </c>
    </row>
    <row r="6031" spans="1:11" s="509" customFormat="1">
      <c r="A6031" s="508" t="s">
        <v>588</v>
      </c>
      <c r="B6031" s="509" t="s">
        <v>363</v>
      </c>
      <c r="C6031" s="509">
        <v>34</v>
      </c>
      <c r="K6031" s="509">
        <v>0</v>
      </c>
    </row>
    <row r="6032" spans="1:11" s="509" customFormat="1">
      <c r="A6032" s="508" t="s">
        <v>588</v>
      </c>
      <c r="B6032" s="509" t="s">
        <v>363</v>
      </c>
      <c r="C6032" s="509">
        <v>35</v>
      </c>
      <c r="K6032" s="509">
        <v>0</v>
      </c>
    </row>
    <row r="6033" spans="1:11" s="509" customFormat="1">
      <c r="A6033" s="508" t="s">
        <v>588</v>
      </c>
      <c r="B6033" s="509" t="s">
        <v>363</v>
      </c>
      <c r="C6033" s="509">
        <v>36</v>
      </c>
      <c r="K6033" s="509">
        <v>0</v>
      </c>
    </row>
    <row r="6034" spans="1:11" s="509" customFormat="1">
      <c r="A6034" s="508" t="s">
        <v>588</v>
      </c>
      <c r="B6034" s="509" t="s">
        <v>363</v>
      </c>
      <c r="C6034" s="509">
        <v>37</v>
      </c>
      <c r="K6034" s="509">
        <v>0</v>
      </c>
    </row>
    <row r="6035" spans="1:11" s="509" customFormat="1">
      <c r="A6035" s="508" t="s">
        <v>588</v>
      </c>
      <c r="B6035" s="509" t="s">
        <v>363</v>
      </c>
      <c r="C6035" s="509">
        <v>38</v>
      </c>
      <c r="K6035" s="509">
        <v>0</v>
      </c>
    </row>
    <row r="6036" spans="1:11" s="509" customFormat="1">
      <c r="A6036" s="508" t="s">
        <v>588</v>
      </c>
      <c r="B6036" s="509" t="s">
        <v>363</v>
      </c>
      <c r="C6036" s="509" t="s">
        <v>1030</v>
      </c>
      <c r="K6036" s="509">
        <v>0</v>
      </c>
    </row>
    <row r="6037" spans="1:11" s="509" customFormat="1">
      <c r="A6037" s="508" t="s">
        <v>588</v>
      </c>
      <c r="B6037" s="509" t="s">
        <v>363</v>
      </c>
      <c r="C6037" s="509">
        <v>39</v>
      </c>
      <c r="K6037" s="509">
        <v>0</v>
      </c>
    </row>
    <row r="6038" spans="1:11" s="509" customFormat="1">
      <c r="A6038" s="508" t="s">
        <v>588</v>
      </c>
      <c r="B6038" s="509" t="s">
        <v>363</v>
      </c>
      <c r="C6038" s="509">
        <v>40</v>
      </c>
      <c r="K6038" s="509">
        <v>0</v>
      </c>
    </row>
    <row r="6039" spans="1:11" s="509" customFormat="1">
      <c r="A6039" s="508" t="s">
        <v>588</v>
      </c>
      <c r="B6039" s="509" t="s">
        <v>363</v>
      </c>
      <c r="C6039" s="509">
        <v>41</v>
      </c>
      <c r="K6039" s="509">
        <v>0</v>
      </c>
    </row>
    <row r="6040" spans="1:11" s="509" customFormat="1">
      <c r="A6040" s="508" t="s">
        <v>588</v>
      </c>
      <c r="B6040" s="509" t="s">
        <v>363</v>
      </c>
      <c r="C6040" s="509">
        <v>42</v>
      </c>
      <c r="K6040" s="509">
        <v>0</v>
      </c>
    </row>
    <row r="6041" spans="1:11" s="509" customFormat="1">
      <c r="A6041" s="508" t="s">
        <v>588</v>
      </c>
      <c r="B6041" s="509" t="s">
        <v>363</v>
      </c>
      <c r="C6041" s="509">
        <v>43</v>
      </c>
      <c r="K6041" s="509">
        <v>0</v>
      </c>
    </row>
    <row r="6042" spans="1:11" s="509" customFormat="1">
      <c r="A6042" s="508" t="s">
        <v>588</v>
      </c>
      <c r="B6042" s="509" t="s">
        <v>363</v>
      </c>
      <c r="C6042" s="509">
        <v>44</v>
      </c>
      <c r="K6042" s="509">
        <v>0</v>
      </c>
    </row>
    <row r="6043" spans="1:11" s="509" customFormat="1">
      <c r="A6043" s="508" t="s">
        <v>588</v>
      </c>
      <c r="B6043" s="509" t="s">
        <v>363</v>
      </c>
      <c r="C6043" s="509">
        <v>45</v>
      </c>
      <c r="K6043" s="509">
        <v>0</v>
      </c>
    </row>
    <row r="6044" spans="1:11" s="509" customFormat="1">
      <c r="A6044" s="508" t="s">
        <v>588</v>
      </c>
      <c r="B6044" s="509" t="s">
        <v>363</v>
      </c>
      <c r="C6044" s="509">
        <v>46</v>
      </c>
      <c r="K6044" s="509">
        <v>0</v>
      </c>
    </row>
    <row r="6045" spans="1:11" s="509" customFormat="1">
      <c r="A6045" s="508" t="s">
        <v>588</v>
      </c>
      <c r="B6045" s="509" t="s">
        <v>363</v>
      </c>
      <c r="C6045" s="509">
        <v>47</v>
      </c>
      <c r="K6045" s="509">
        <v>0</v>
      </c>
    </row>
    <row r="6046" spans="1:11" s="509" customFormat="1">
      <c r="A6046" s="508" t="s">
        <v>588</v>
      </c>
      <c r="B6046" s="509" t="s">
        <v>363</v>
      </c>
      <c r="C6046" s="509">
        <v>48</v>
      </c>
      <c r="K6046" s="509">
        <v>0</v>
      </c>
    </row>
    <row r="6047" spans="1:11" s="509" customFormat="1">
      <c r="A6047" s="508" t="s">
        <v>588</v>
      </c>
      <c r="B6047" s="509" t="s">
        <v>363</v>
      </c>
      <c r="C6047" s="509">
        <v>49</v>
      </c>
      <c r="K6047" s="509">
        <v>0</v>
      </c>
    </row>
    <row r="6048" spans="1:11" s="509" customFormat="1">
      <c r="A6048" s="508" t="s">
        <v>588</v>
      </c>
      <c r="B6048" s="509" t="s">
        <v>363</v>
      </c>
      <c r="C6048" s="509">
        <v>50</v>
      </c>
      <c r="K6048" s="509">
        <v>0</v>
      </c>
    </row>
    <row r="6049" spans="1:11" s="509" customFormat="1">
      <c r="A6049" s="508" t="s">
        <v>588</v>
      </c>
      <c r="B6049" s="509" t="s">
        <v>363</v>
      </c>
      <c r="C6049" s="509">
        <v>51</v>
      </c>
      <c r="K6049" s="509">
        <v>0</v>
      </c>
    </row>
    <row r="6050" spans="1:11" s="509" customFormat="1">
      <c r="A6050" s="508" t="s">
        <v>588</v>
      </c>
      <c r="B6050" s="509" t="s">
        <v>363</v>
      </c>
      <c r="C6050" s="509" t="s">
        <v>1031</v>
      </c>
      <c r="K6050" s="509">
        <v>0</v>
      </c>
    </row>
    <row r="6051" spans="1:11" s="509" customFormat="1">
      <c r="A6051" s="508" t="s">
        <v>588</v>
      </c>
      <c r="B6051" s="509" t="s">
        <v>363</v>
      </c>
      <c r="C6051" s="509" t="s">
        <v>1032</v>
      </c>
      <c r="G6051" s="509">
        <v>1</v>
      </c>
      <c r="K6051" s="509">
        <v>1</v>
      </c>
    </row>
    <row r="6052" spans="1:11" s="509" customFormat="1">
      <c r="A6052" s="508" t="s">
        <v>588</v>
      </c>
      <c r="B6052" s="509" t="s">
        <v>363</v>
      </c>
      <c r="C6052" s="509">
        <v>52</v>
      </c>
      <c r="K6052" s="509">
        <v>0</v>
      </c>
    </row>
    <row r="6053" spans="1:11" s="509" customFormat="1">
      <c r="A6053" s="508" t="s">
        <v>588</v>
      </c>
      <c r="B6053" s="509" t="s">
        <v>363</v>
      </c>
      <c r="C6053" s="509">
        <v>53</v>
      </c>
      <c r="G6053" s="509">
        <v>1</v>
      </c>
      <c r="K6053" s="509">
        <v>1</v>
      </c>
    </row>
    <row r="6054" spans="1:11" s="509" customFormat="1">
      <c r="A6054" s="508" t="s">
        <v>588</v>
      </c>
      <c r="B6054" s="509" t="s">
        <v>363</v>
      </c>
      <c r="C6054" s="509">
        <v>54</v>
      </c>
      <c r="G6054" s="509">
        <v>1</v>
      </c>
      <c r="K6054" s="509">
        <v>1</v>
      </c>
    </row>
    <row r="6055" spans="1:11" s="509" customFormat="1">
      <c r="A6055" s="508" t="s">
        <v>588</v>
      </c>
      <c r="B6055" s="509" t="s">
        <v>363</v>
      </c>
      <c r="C6055" s="509">
        <v>55</v>
      </c>
      <c r="G6055" s="509">
        <v>3</v>
      </c>
      <c r="K6055" s="509">
        <v>3</v>
      </c>
    </row>
    <row r="6056" spans="1:11" s="509" customFormat="1">
      <c r="A6056" s="508" t="s">
        <v>588</v>
      </c>
      <c r="B6056" s="509" t="s">
        <v>363</v>
      </c>
      <c r="C6056" s="509">
        <v>56</v>
      </c>
      <c r="K6056" s="509">
        <v>0</v>
      </c>
    </row>
    <row r="6057" spans="1:11" s="509" customFormat="1">
      <c r="A6057" s="508" t="s">
        <v>588</v>
      </c>
      <c r="B6057" s="509" t="s">
        <v>363</v>
      </c>
      <c r="C6057" s="509">
        <v>57</v>
      </c>
      <c r="K6057" s="509">
        <v>0</v>
      </c>
    </row>
    <row r="6058" spans="1:11" s="509" customFormat="1">
      <c r="A6058" s="508" t="s">
        <v>588</v>
      </c>
      <c r="B6058" s="509" t="s">
        <v>363</v>
      </c>
      <c r="C6058" s="509">
        <v>58</v>
      </c>
      <c r="K6058" s="509">
        <v>0</v>
      </c>
    </row>
    <row r="6059" spans="1:11" s="509" customFormat="1">
      <c r="A6059" s="508" t="s">
        <v>588</v>
      </c>
      <c r="B6059" s="509" t="s">
        <v>363</v>
      </c>
      <c r="C6059" s="509">
        <v>59</v>
      </c>
      <c r="G6059" s="509">
        <v>1</v>
      </c>
      <c r="K6059" s="509">
        <v>1</v>
      </c>
    </row>
    <row r="6060" spans="1:11" s="509" customFormat="1">
      <c r="A6060" s="508" t="s">
        <v>588</v>
      </c>
      <c r="B6060" s="509" t="s">
        <v>363</v>
      </c>
      <c r="C6060" s="509">
        <v>60</v>
      </c>
      <c r="G6060" s="509">
        <v>2</v>
      </c>
      <c r="K6060" s="509">
        <v>2</v>
      </c>
    </row>
    <row r="6061" spans="1:11" s="509" customFormat="1">
      <c r="A6061" s="508" t="s">
        <v>588</v>
      </c>
      <c r="B6061" s="509" t="s">
        <v>363</v>
      </c>
      <c r="C6061" s="509">
        <v>61</v>
      </c>
      <c r="K6061" s="509">
        <v>0</v>
      </c>
    </row>
    <row r="6062" spans="1:11" s="509" customFormat="1">
      <c r="A6062" s="508" t="s">
        <v>588</v>
      </c>
      <c r="B6062" s="509" t="s">
        <v>363</v>
      </c>
      <c r="C6062" s="509">
        <v>62</v>
      </c>
      <c r="K6062" s="509">
        <v>0</v>
      </c>
    </row>
    <row r="6063" spans="1:11" s="509" customFormat="1">
      <c r="A6063" s="508" t="s">
        <v>588</v>
      </c>
      <c r="B6063" s="509" t="s">
        <v>363</v>
      </c>
      <c r="C6063" s="509">
        <v>63</v>
      </c>
      <c r="G6063" s="509">
        <v>6</v>
      </c>
      <c r="K6063" s="509">
        <v>6</v>
      </c>
    </row>
    <row r="6064" spans="1:11" s="509" customFormat="1">
      <c r="A6064" s="508" t="s">
        <v>588</v>
      </c>
      <c r="B6064" s="509" t="s">
        <v>363</v>
      </c>
      <c r="C6064" s="509" t="s">
        <v>1033</v>
      </c>
      <c r="K6064" s="509">
        <v>0</v>
      </c>
    </row>
    <row r="6065" spans="1:11" s="509" customFormat="1">
      <c r="A6065" s="508" t="s">
        <v>588</v>
      </c>
      <c r="B6065" s="509" t="s">
        <v>363</v>
      </c>
      <c r="C6065" s="509" t="s">
        <v>1034</v>
      </c>
      <c r="K6065" s="509">
        <v>0</v>
      </c>
    </row>
    <row r="6066" spans="1:11" s="509" customFormat="1">
      <c r="A6066" s="508" t="s">
        <v>588</v>
      </c>
      <c r="B6066" s="509" t="s">
        <v>363</v>
      </c>
      <c r="C6066" s="509">
        <v>64</v>
      </c>
      <c r="K6066" s="509">
        <v>0</v>
      </c>
    </row>
    <row r="6067" spans="1:11" s="509" customFormat="1">
      <c r="A6067" s="508" t="s">
        <v>588</v>
      </c>
      <c r="B6067" s="509" t="s">
        <v>363</v>
      </c>
      <c r="C6067" s="509" t="s">
        <v>1035</v>
      </c>
      <c r="K6067" s="509">
        <v>0</v>
      </c>
    </row>
    <row r="6068" spans="1:11" s="509" customFormat="1">
      <c r="A6068" s="508" t="s">
        <v>588</v>
      </c>
      <c r="B6068" s="509" t="s">
        <v>363</v>
      </c>
      <c r="C6068" s="509">
        <v>65</v>
      </c>
      <c r="D6068" s="509">
        <v>1</v>
      </c>
      <c r="E6068" s="509">
        <v>1</v>
      </c>
      <c r="G6068" s="509">
        <v>19</v>
      </c>
      <c r="H6068" s="509">
        <v>11</v>
      </c>
      <c r="K6068" s="509">
        <v>20</v>
      </c>
    </row>
    <row r="6069" spans="1:11" s="509" customFormat="1">
      <c r="A6069" s="508" t="s">
        <v>588</v>
      </c>
      <c r="B6069" s="509" t="s">
        <v>363</v>
      </c>
      <c r="C6069" s="509">
        <v>66</v>
      </c>
      <c r="G6069" s="509">
        <v>1</v>
      </c>
      <c r="H6069" s="509">
        <v>1</v>
      </c>
      <c r="K6069" s="509">
        <v>1</v>
      </c>
    </row>
    <row r="6070" spans="1:11" s="509" customFormat="1">
      <c r="A6070" s="508" t="s">
        <v>588</v>
      </c>
      <c r="B6070" s="509" t="s">
        <v>363</v>
      </c>
      <c r="C6070" s="509" t="s">
        <v>1036</v>
      </c>
      <c r="K6070" s="509">
        <v>0</v>
      </c>
    </row>
    <row r="6071" spans="1:11" s="509" customFormat="1">
      <c r="A6071" s="508" t="s">
        <v>588</v>
      </c>
      <c r="B6071" s="509" t="s">
        <v>363</v>
      </c>
      <c r="C6071" s="509" t="s">
        <v>1037</v>
      </c>
      <c r="D6071" s="509">
        <v>1</v>
      </c>
      <c r="G6071" s="509">
        <v>23</v>
      </c>
      <c r="K6071" s="509">
        <v>24</v>
      </c>
    </row>
    <row r="6072" spans="1:11" s="509" customFormat="1">
      <c r="A6072" s="508" t="s">
        <v>588</v>
      </c>
      <c r="B6072" s="509" t="s">
        <v>363</v>
      </c>
      <c r="C6072" s="509" t="s">
        <v>1038</v>
      </c>
      <c r="G6072" s="509">
        <v>2</v>
      </c>
      <c r="K6072" s="509">
        <v>2</v>
      </c>
    </row>
    <row r="6073" spans="1:11" s="509" customFormat="1">
      <c r="A6073" s="508" t="s">
        <v>588</v>
      </c>
      <c r="B6073" s="509" t="s">
        <v>363</v>
      </c>
      <c r="C6073" s="509" t="s">
        <v>1039</v>
      </c>
      <c r="G6073" s="509">
        <v>4</v>
      </c>
      <c r="K6073" s="509">
        <v>4</v>
      </c>
    </row>
    <row r="6074" spans="1:11" s="509" customFormat="1">
      <c r="A6074" s="508" t="s">
        <v>588</v>
      </c>
      <c r="B6074" s="509" t="s">
        <v>363</v>
      </c>
      <c r="C6074" s="509" t="s">
        <v>1040</v>
      </c>
      <c r="D6074" s="509">
        <v>2</v>
      </c>
      <c r="G6074" s="509">
        <v>3</v>
      </c>
      <c r="K6074" s="509">
        <v>5</v>
      </c>
    </row>
    <row r="6075" spans="1:11" s="509" customFormat="1">
      <c r="A6075" s="508" t="s">
        <v>588</v>
      </c>
      <c r="B6075" s="509" t="s">
        <v>363</v>
      </c>
      <c r="C6075" s="509" t="s">
        <v>1041</v>
      </c>
      <c r="K6075" s="509">
        <v>0</v>
      </c>
    </row>
    <row r="6076" spans="1:11" s="509" customFormat="1">
      <c r="A6076" s="508" t="s">
        <v>588</v>
      </c>
      <c r="B6076" s="509" t="s">
        <v>363</v>
      </c>
      <c r="C6076" s="509" t="s">
        <v>1042</v>
      </c>
      <c r="K6076" s="509">
        <v>0</v>
      </c>
    </row>
    <row r="6077" spans="1:11" s="509" customFormat="1">
      <c r="A6077" s="508" t="s">
        <v>588</v>
      </c>
      <c r="B6077" s="509" t="s">
        <v>363</v>
      </c>
      <c r="C6077" s="509">
        <v>67</v>
      </c>
      <c r="D6077" s="509">
        <v>1</v>
      </c>
      <c r="G6077" s="509">
        <v>50</v>
      </c>
      <c r="H6077" s="509">
        <v>8</v>
      </c>
      <c r="K6077" s="509">
        <v>51</v>
      </c>
    </row>
    <row r="6078" spans="1:11" s="509" customFormat="1">
      <c r="A6078" s="508" t="s">
        <v>588</v>
      </c>
      <c r="B6078" s="509" t="s">
        <v>363</v>
      </c>
      <c r="C6078" s="509">
        <v>68</v>
      </c>
      <c r="G6078" s="509">
        <v>2</v>
      </c>
      <c r="K6078" s="509">
        <v>2</v>
      </c>
    </row>
    <row r="6079" spans="1:11" s="509" customFormat="1">
      <c r="A6079" s="508" t="s">
        <v>588</v>
      </c>
      <c r="B6079" s="509" t="s">
        <v>363</v>
      </c>
      <c r="C6079" s="509" t="s">
        <v>1043</v>
      </c>
      <c r="D6079" s="509">
        <v>2</v>
      </c>
      <c r="E6079" s="509">
        <v>1</v>
      </c>
      <c r="G6079" s="509">
        <v>2</v>
      </c>
      <c r="H6079" s="509">
        <v>1</v>
      </c>
      <c r="K6079" s="509">
        <v>4</v>
      </c>
    </row>
    <row r="6080" spans="1:11" s="509" customFormat="1">
      <c r="A6080" s="508" t="s">
        <v>588</v>
      </c>
      <c r="B6080" s="509" t="s">
        <v>363</v>
      </c>
      <c r="C6080" s="509">
        <v>69</v>
      </c>
      <c r="G6080" s="509">
        <v>1</v>
      </c>
      <c r="K6080" s="509">
        <v>1</v>
      </c>
    </row>
    <row r="6081" spans="1:11" s="509" customFormat="1">
      <c r="A6081" s="508" t="s">
        <v>588</v>
      </c>
      <c r="B6081" s="509" t="s">
        <v>363</v>
      </c>
      <c r="C6081" s="509" t="s">
        <v>1044</v>
      </c>
      <c r="K6081" s="509">
        <v>0</v>
      </c>
    </row>
    <row r="6082" spans="1:11" s="509" customFormat="1">
      <c r="A6082" s="508" t="s">
        <v>588</v>
      </c>
      <c r="B6082" s="509" t="s">
        <v>363</v>
      </c>
      <c r="C6082" s="509" t="s">
        <v>1045</v>
      </c>
      <c r="K6082" s="509">
        <v>0</v>
      </c>
    </row>
    <row r="6083" spans="1:11" s="509" customFormat="1">
      <c r="A6083" s="508" t="s">
        <v>588</v>
      </c>
      <c r="B6083" s="509" t="s">
        <v>363</v>
      </c>
      <c r="C6083" s="509">
        <v>70</v>
      </c>
      <c r="K6083" s="509">
        <v>0</v>
      </c>
    </row>
    <row r="6084" spans="1:11" s="509" customFormat="1">
      <c r="A6084" s="508" t="s">
        <v>588</v>
      </c>
      <c r="B6084" s="509" t="s">
        <v>363</v>
      </c>
      <c r="C6084" s="509" t="s">
        <v>1046</v>
      </c>
      <c r="G6084" s="509">
        <v>3</v>
      </c>
      <c r="K6084" s="509">
        <v>3</v>
      </c>
    </row>
    <row r="6085" spans="1:11" s="509" customFormat="1">
      <c r="A6085" s="508" t="s">
        <v>588</v>
      </c>
      <c r="B6085" s="509" t="s">
        <v>363</v>
      </c>
      <c r="C6085" s="509">
        <v>71</v>
      </c>
      <c r="G6085" s="509">
        <v>61</v>
      </c>
      <c r="K6085" s="509">
        <v>61</v>
      </c>
    </row>
    <row r="6086" spans="1:11" s="509" customFormat="1">
      <c r="A6086" s="508" t="s">
        <v>588</v>
      </c>
      <c r="B6086" s="509" t="s">
        <v>363</v>
      </c>
      <c r="C6086" s="509" t="s">
        <v>1047</v>
      </c>
      <c r="G6086" s="509">
        <v>23</v>
      </c>
      <c r="H6086" s="509">
        <v>19</v>
      </c>
      <c r="K6086" s="509">
        <v>23</v>
      </c>
    </row>
    <row r="6087" spans="1:11" s="509" customFormat="1">
      <c r="A6087" s="508" t="s">
        <v>588</v>
      </c>
      <c r="B6087" s="509" t="s">
        <v>363</v>
      </c>
      <c r="C6087" s="509" t="s">
        <v>1048</v>
      </c>
      <c r="G6087" s="509">
        <v>4</v>
      </c>
      <c r="K6087" s="509">
        <v>4</v>
      </c>
    </row>
    <row r="6088" spans="1:11" s="509" customFormat="1">
      <c r="A6088" s="508" t="s">
        <v>588</v>
      </c>
      <c r="B6088" s="509" t="s">
        <v>363</v>
      </c>
      <c r="C6088" s="509" t="s">
        <v>1049</v>
      </c>
      <c r="K6088" s="509">
        <v>0</v>
      </c>
    </row>
    <row r="6089" spans="1:11" s="509" customFormat="1">
      <c r="A6089" s="508" t="s">
        <v>588</v>
      </c>
      <c r="B6089" s="509" t="s">
        <v>363</v>
      </c>
      <c r="C6089" s="509" t="s">
        <v>1050</v>
      </c>
      <c r="G6089" s="509">
        <v>3</v>
      </c>
      <c r="H6089" s="509">
        <v>3</v>
      </c>
      <c r="K6089" s="509">
        <v>3</v>
      </c>
    </row>
    <row r="6090" spans="1:11" s="509" customFormat="1">
      <c r="A6090" s="508" t="s">
        <v>588</v>
      </c>
      <c r="B6090" s="509" t="s">
        <v>363</v>
      </c>
      <c r="C6090" s="509" t="s">
        <v>1051</v>
      </c>
      <c r="K6090" s="509">
        <v>0</v>
      </c>
    </row>
    <row r="6091" spans="1:11" s="509" customFormat="1">
      <c r="A6091" s="508" t="s">
        <v>588</v>
      </c>
      <c r="B6091" s="509" t="s">
        <v>363</v>
      </c>
      <c r="C6091" s="509">
        <v>72</v>
      </c>
      <c r="G6091" s="509">
        <v>1</v>
      </c>
      <c r="K6091" s="509">
        <v>1</v>
      </c>
    </row>
    <row r="6092" spans="1:11" s="509" customFormat="1">
      <c r="A6092" s="508" t="s">
        <v>588</v>
      </c>
      <c r="B6092" s="509" t="s">
        <v>363</v>
      </c>
      <c r="C6092" s="509">
        <v>73</v>
      </c>
      <c r="K6092" s="509">
        <v>0</v>
      </c>
    </row>
    <row r="6093" spans="1:11" s="509" customFormat="1">
      <c r="A6093" s="508" t="s">
        <v>588</v>
      </c>
      <c r="B6093" s="509" t="s">
        <v>363</v>
      </c>
      <c r="C6093" s="509">
        <v>74</v>
      </c>
      <c r="K6093" s="509">
        <v>0</v>
      </c>
    </row>
    <row r="6094" spans="1:11" s="509" customFormat="1">
      <c r="A6094" s="508" t="s">
        <v>588</v>
      </c>
      <c r="B6094" s="509" t="s">
        <v>363</v>
      </c>
      <c r="C6094" s="509" t="s">
        <v>4570</v>
      </c>
      <c r="K6094" s="509">
        <v>0</v>
      </c>
    </row>
    <row r="6095" spans="1:11" s="509" customFormat="1">
      <c r="A6095" s="508" t="s">
        <v>588</v>
      </c>
      <c r="B6095" s="509" t="s">
        <v>363</v>
      </c>
      <c r="C6095" s="509" t="s">
        <v>4571</v>
      </c>
      <c r="D6095" s="509">
        <v>8</v>
      </c>
      <c r="E6095" s="509">
        <v>2</v>
      </c>
      <c r="F6095" s="509">
        <v>0</v>
      </c>
      <c r="G6095" s="509">
        <v>244</v>
      </c>
      <c r="H6095" s="509">
        <v>45</v>
      </c>
      <c r="I6095" s="509">
        <v>0</v>
      </c>
      <c r="K6095" s="509">
        <v>252</v>
      </c>
    </row>
    <row r="6096" spans="1:11" s="509" customFormat="1">
      <c r="A6096" s="508" t="s">
        <v>589</v>
      </c>
      <c r="B6096" s="509" t="s">
        <v>364</v>
      </c>
      <c r="C6096" s="509">
        <v>1</v>
      </c>
      <c r="K6096" s="509">
        <v>0</v>
      </c>
    </row>
    <row r="6097" spans="1:11" s="509" customFormat="1">
      <c r="A6097" s="508" t="s">
        <v>589</v>
      </c>
      <c r="B6097" s="509" t="s">
        <v>364</v>
      </c>
      <c r="C6097" s="509" t="s">
        <v>1023</v>
      </c>
      <c r="K6097" s="509">
        <v>0</v>
      </c>
    </row>
    <row r="6098" spans="1:11" s="509" customFormat="1">
      <c r="A6098" s="508" t="s">
        <v>589</v>
      </c>
      <c r="B6098" s="509" t="s">
        <v>364</v>
      </c>
      <c r="C6098" s="509">
        <v>2</v>
      </c>
      <c r="D6098" s="509">
        <v>1</v>
      </c>
      <c r="G6098" s="509">
        <v>2</v>
      </c>
      <c r="H6098" s="509">
        <v>1</v>
      </c>
      <c r="K6098" s="509">
        <v>3</v>
      </c>
    </row>
    <row r="6099" spans="1:11" s="509" customFormat="1">
      <c r="A6099" s="508" t="s">
        <v>589</v>
      </c>
      <c r="B6099" s="509" t="s">
        <v>364</v>
      </c>
      <c r="C6099" s="509">
        <v>3</v>
      </c>
      <c r="K6099" s="509">
        <v>0</v>
      </c>
    </row>
    <row r="6100" spans="1:11" s="509" customFormat="1">
      <c r="A6100" s="508" t="s">
        <v>589</v>
      </c>
      <c r="B6100" s="509" t="s">
        <v>364</v>
      </c>
      <c r="C6100" s="509">
        <v>4</v>
      </c>
      <c r="K6100" s="509">
        <v>0</v>
      </c>
    </row>
    <row r="6101" spans="1:11" s="509" customFormat="1">
      <c r="A6101" s="508" t="s">
        <v>589</v>
      </c>
      <c r="B6101" s="509" t="s">
        <v>364</v>
      </c>
      <c r="C6101" s="509">
        <v>5</v>
      </c>
      <c r="K6101" s="509">
        <v>0</v>
      </c>
    </row>
    <row r="6102" spans="1:11" s="509" customFormat="1">
      <c r="A6102" s="508" t="s">
        <v>589</v>
      </c>
      <c r="B6102" s="509" t="s">
        <v>364</v>
      </c>
      <c r="C6102" s="509">
        <v>6</v>
      </c>
      <c r="K6102" s="509">
        <v>0</v>
      </c>
    </row>
    <row r="6103" spans="1:11" s="509" customFormat="1">
      <c r="A6103" s="508" t="s">
        <v>589</v>
      </c>
      <c r="B6103" s="509" t="s">
        <v>364</v>
      </c>
      <c r="C6103" s="509">
        <v>7</v>
      </c>
      <c r="K6103" s="509">
        <v>0</v>
      </c>
    </row>
    <row r="6104" spans="1:11" s="509" customFormat="1">
      <c r="A6104" s="508" t="s">
        <v>589</v>
      </c>
      <c r="B6104" s="509" t="s">
        <v>364</v>
      </c>
      <c r="C6104" s="509">
        <v>8</v>
      </c>
      <c r="K6104" s="509">
        <v>0</v>
      </c>
    </row>
    <row r="6105" spans="1:11" s="509" customFormat="1">
      <c r="A6105" s="508" t="s">
        <v>589</v>
      </c>
      <c r="B6105" s="509" t="s">
        <v>364</v>
      </c>
      <c r="C6105" s="509">
        <v>9</v>
      </c>
      <c r="K6105" s="509">
        <v>0</v>
      </c>
    </row>
    <row r="6106" spans="1:11" s="509" customFormat="1">
      <c r="A6106" s="508" t="s">
        <v>589</v>
      </c>
      <c r="B6106" s="509" t="s">
        <v>364</v>
      </c>
      <c r="C6106" s="509">
        <v>10</v>
      </c>
      <c r="K6106" s="509">
        <v>0</v>
      </c>
    </row>
    <row r="6107" spans="1:11" s="509" customFormat="1">
      <c r="A6107" s="508" t="s">
        <v>589</v>
      </c>
      <c r="B6107" s="509" t="s">
        <v>364</v>
      </c>
      <c r="C6107" s="509">
        <v>11</v>
      </c>
      <c r="K6107" s="509">
        <v>0</v>
      </c>
    </row>
    <row r="6108" spans="1:11" s="509" customFormat="1">
      <c r="A6108" s="508" t="s">
        <v>589</v>
      </c>
      <c r="B6108" s="509" t="s">
        <v>364</v>
      </c>
      <c r="C6108" s="509">
        <v>12</v>
      </c>
      <c r="K6108" s="509">
        <v>0</v>
      </c>
    </row>
    <row r="6109" spans="1:11" s="509" customFormat="1">
      <c r="A6109" s="508" t="s">
        <v>589</v>
      </c>
      <c r="B6109" s="509" t="s">
        <v>364</v>
      </c>
      <c r="C6109" s="509">
        <v>13</v>
      </c>
      <c r="K6109" s="509">
        <v>0</v>
      </c>
    </row>
    <row r="6110" spans="1:11" s="509" customFormat="1">
      <c r="A6110" s="508" t="s">
        <v>589</v>
      </c>
      <c r="B6110" s="509" t="s">
        <v>364</v>
      </c>
      <c r="C6110" s="509">
        <v>14</v>
      </c>
      <c r="K6110" s="509">
        <v>0</v>
      </c>
    </row>
    <row r="6111" spans="1:11" s="509" customFormat="1">
      <c r="A6111" s="508" t="s">
        <v>589</v>
      </c>
      <c r="B6111" s="509" t="s">
        <v>364</v>
      </c>
      <c r="C6111" s="509">
        <v>15</v>
      </c>
      <c r="K6111" s="509">
        <v>0</v>
      </c>
    </row>
    <row r="6112" spans="1:11" s="509" customFormat="1">
      <c r="A6112" s="508" t="s">
        <v>589</v>
      </c>
      <c r="B6112" s="509" t="s">
        <v>364</v>
      </c>
      <c r="C6112" s="509">
        <v>16</v>
      </c>
      <c r="K6112" s="509">
        <v>0</v>
      </c>
    </row>
    <row r="6113" spans="1:11" s="509" customFormat="1">
      <c r="A6113" s="508" t="s">
        <v>589</v>
      </c>
      <c r="B6113" s="509" t="s">
        <v>364</v>
      </c>
      <c r="C6113" s="509">
        <v>17</v>
      </c>
      <c r="K6113" s="509">
        <v>0</v>
      </c>
    </row>
    <row r="6114" spans="1:11" s="509" customFormat="1">
      <c r="A6114" s="508" t="s">
        <v>589</v>
      </c>
      <c r="B6114" s="509" t="s">
        <v>364</v>
      </c>
      <c r="C6114" s="509">
        <v>18</v>
      </c>
      <c r="K6114" s="509">
        <v>0</v>
      </c>
    </row>
    <row r="6115" spans="1:11" s="509" customFormat="1">
      <c r="A6115" s="508" t="s">
        <v>589</v>
      </c>
      <c r="B6115" s="509" t="s">
        <v>364</v>
      </c>
      <c r="C6115" s="509" t="s">
        <v>1024</v>
      </c>
      <c r="K6115" s="509">
        <v>0</v>
      </c>
    </row>
    <row r="6116" spans="1:11" s="509" customFormat="1">
      <c r="A6116" s="508" t="s">
        <v>589</v>
      </c>
      <c r="B6116" s="509" t="s">
        <v>364</v>
      </c>
      <c r="C6116" s="509" t="s">
        <v>1025</v>
      </c>
      <c r="K6116" s="509">
        <v>0</v>
      </c>
    </row>
    <row r="6117" spans="1:11" s="509" customFormat="1">
      <c r="A6117" s="508" t="s">
        <v>589</v>
      </c>
      <c r="B6117" s="509" t="s">
        <v>364</v>
      </c>
      <c r="C6117" s="509">
        <v>19</v>
      </c>
      <c r="K6117" s="509">
        <v>0</v>
      </c>
    </row>
    <row r="6118" spans="1:11" s="509" customFormat="1">
      <c r="A6118" s="508" t="s">
        <v>589</v>
      </c>
      <c r="B6118" s="509" t="s">
        <v>364</v>
      </c>
      <c r="C6118" s="509">
        <v>20</v>
      </c>
      <c r="K6118" s="509">
        <v>0</v>
      </c>
    </row>
    <row r="6119" spans="1:11" s="509" customFormat="1">
      <c r="A6119" s="508" t="s">
        <v>589</v>
      </c>
      <c r="B6119" s="509" t="s">
        <v>364</v>
      </c>
      <c r="C6119" s="509">
        <v>21</v>
      </c>
      <c r="K6119" s="509">
        <v>0</v>
      </c>
    </row>
    <row r="6120" spans="1:11" s="509" customFormat="1">
      <c r="A6120" s="508" t="s">
        <v>589</v>
      </c>
      <c r="B6120" s="509" t="s">
        <v>364</v>
      </c>
      <c r="C6120" s="509" t="s">
        <v>1026</v>
      </c>
      <c r="K6120" s="509">
        <v>0</v>
      </c>
    </row>
    <row r="6121" spans="1:11" s="509" customFormat="1">
      <c r="A6121" s="508" t="s">
        <v>589</v>
      </c>
      <c r="B6121" s="509" t="s">
        <v>364</v>
      </c>
      <c r="C6121" s="509" t="s">
        <v>1027</v>
      </c>
      <c r="K6121" s="509">
        <v>0</v>
      </c>
    </row>
    <row r="6122" spans="1:11" s="509" customFormat="1">
      <c r="A6122" s="508" t="s">
        <v>589</v>
      </c>
      <c r="B6122" s="509" t="s">
        <v>364</v>
      </c>
      <c r="C6122" s="509" t="s">
        <v>1028</v>
      </c>
      <c r="K6122" s="509">
        <v>0</v>
      </c>
    </row>
    <row r="6123" spans="1:11" s="509" customFormat="1">
      <c r="A6123" s="508" t="s">
        <v>589</v>
      </c>
      <c r="B6123" s="509" t="s">
        <v>364</v>
      </c>
      <c r="C6123" s="509">
        <v>22</v>
      </c>
      <c r="K6123" s="509">
        <v>0</v>
      </c>
    </row>
    <row r="6124" spans="1:11" s="509" customFormat="1">
      <c r="A6124" s="508" t="s">
        <v>589</v>
      </c>
      <c r="B6124" s="509" t="s">
        <v>364</v>
      </c>
      <c r="C6124" s="509">
        <v>23</v>
      </c>
      <c r="K6124" s="509">
        <v>0</v>
      </c>
    </row>
    <row r="6125" spans="1:11" s="509" customFormat="1">
      <c r="A6125" s="508" t="s">
        <v>589</v>
      </c>
      <c r="B6125" s="509" t="s">
        <v>364</v>
      </c>
      <c r="C6125" s="509" t="s">
        <v>1029</v>
      </c>
      <c r="G6125" s="509">
        <v>2</v>
      </c>
      <c r="K6125" s="509">
        <v>2</v>
      </c>
    </row>
    <row r="6126" spans="1:11" s="509" customFormat="1">
      <c r="A6126" s="508" t="s">
        <v>589</v>
      </c>
      <c r="B6126" s="509" t="s">
        <v>364</v>
      </c>
      <c r="C6126" s="509">
        <v>24</v>
      </c>
      <c r="K6126" s="509">
        <v>0</v>
      </c>
    </row>
    <row r="6127" spans="1:11" s="509" customFormat="1">
      <c r="A6127" s="508" t="s">
        <v>589</v>
      </c>
      <c r="B6127" s="509" t="s">
        <v>364</v>
      </c>
      <c r="C6127" s="509">
        <v>25</v>
      </c>
    </row>
    <row r="6128" spans="1:11" s="509" customFormat="1">
      <c r="A6128" s="508" t="s">
        <v>589</v>
      </c>
      <c r="B6128" s="509" t="s">
        <v>364</v>
      </c>
      <c r="C6128" s="509">
        <v>26</v>
      </c>
      <c r="K6128" s="509">
        <v>0</v>
      </c>
    </row>
    <row r="6129" spans="1:11" s="509" customFormat="1">
      <c r="A6129" s="508" t="s">
        <v>589</v>
      </c>
      <c r="B6129" s="509" t="s">
        <v>364</v>
      </c>
      <c r="C6129" s="509">
        <v>27</v>
      </c>
      <c r="G6129" s="509">
        <v>1</v>
      </c>
      <c r="H6129" s="509">
        <v>1</v>
      </c>
      <c r="K6129" s="509">
        <v>1</v>
      </c>
    </row>
    <row r="6130" spans="1:11" s="509" customFormat="1">
      <c r="A6130" s="508" t="s">
        <v>589</v>
      </c>
      <c r="B6130" s="509" t="s">
        <v>364</v>
      </c>
      <c r="C6130" s="509">
        <v>28</v>
      </c>
      <c r="K6130" s="509">
        <v>0</v>
      </c>
    </row>
    <row r="6131" spans="1:11" s="509" customFormat="1">
      <c r="A6131" s="508" t="s">
        <v>589</v>
      </c>
      <c r="B6131" s="509" t="s">
        <v>364</v>
      </c>
      <c r="C6131" s="509">
        <v>29</v>
      </c>
      <c r="K6131" s="509">
        <v>0</v>
      </c>
    </row>
    <row r="6132" spans="1:11" s="509" customFormat="1">
      <c r="A6132" s="508" t="s">
        <v>589</v>
      </c>
      <c r="B6132" s="509" t="s">
        <v>364</v>
      </c>
      <c r="C6132" s="509">
        <v>30</v>
      </c>
      <c r="K6132" s="509">
        <v>0</v>
      </c>
    </row>
    <row r="6133" spans="1:11" s="509" customFormat="1">
      <c r="A6133" s="508" t="s">
        <v>589</v>
      </c>
      <c r="B6133" s="509" t="s">
        <v>364</v>
      </c>
      <c r="C6133" s="509">
        <v>31</v>
      </c>
      <c r="K6133" s="509">
        <v>0</v>
      </c>
    </row>
    <row r="6134" spans="1:11" s="509" customFormat="1">
      <c r="A6134" s="508" t="s">
        <v>589</v>
      </c>
      <c r="B6134" s="509" t="s">
        <v>364</v>
      </c>
      <c r="C6134" s="509">
        <v>32</v>
      </c>
      <c r="K6134" s="509">
        <v>0</v>
      </c>
    </row>
    <row r="6135" spans="1:11" s="509" customFormat="1">
      <c r="A6135" s="508" t="s">
        <v>589</v>
      </c>
      <c r="B6135" s="509" t="s">
        <v>364</v>
      </c>
      <c r="C6135" s="509">
        <v>33</v>
      </c>
      <c r="K6135" s="509">
        <v>0</v>
      </c>
    </row>
    <row r="6136" spans="1:11" s="509" customFormat="1">
      <c r="A6136" s="508" t="s">
        <v>589</v>
      </c>
      <c r="B6136" s="509" t="s">
        <v>364</v>
      </c>
      <c r="C6136" s="509">
        <v>34</v>
      </c>
      <c r="K6136" s="509">
        <v>0</v>
      </c>
    </row>
    <row r="6137" spans="1:11" s="509" customFormat="1">
      <c r="A6137" s="508" t="s">
        <v>589</v>
      </c>
      <c r="B6137" s="509" t="s">
        <v>364</v>
      </c>
      <c r="C6137" s="509">
        <v>35</v>
      </c>
      <c r="K6137" s="509">
        <v>0</v>
      </c>
    </row>
    <row r="6138" spans="1:11" s="509" customFormat="1">
      <c r="A6138" s="508" t="s">
        <v>589</v>
      </c>
      <c r="B6138" s="509" t="s">
        <v>364</v>
      </c>
      <c r="C6138" s="509">
        <v>36</v>
      </c>
      <c r="K6138" s="509">
        <v>0</v>
      </c>
    </row>
    <row r="6139" spans="1:11" s="509" customFormat="1">
      <c r="A6139" s="508" t="s">
        <v>589</v>
      </c>
      <c r="B6139" s="509" t="s">
        <v>364</v>
      </c>
      <c r="C6139" s="509">
        <v>37</v>
      </c>
      <c r="K6139" s="509">
        <v>0</v>
      </c>
    </row>
    <row r="6140" spans="1:11" s="509" customFormat="1">
      <c r="A6140" s="508" t="s">
        <v>589</v>
      </c>
      <c r="B6140" s="509" t="s">
        <v>364</v>
      </c>
      <c r="C6140" s="509">
        <v>38</v>
      </c>
      <c r="K6140" s="509">
        <v>0</v>
      </c>
    </row>
    <row r="6141" spans="1:11" s="509" customFormat="1">
      <c r="A6141" s="508" t="s">
        <v>589</v>
      </c>
      <c r="B6141" s="509" t="s">
        <v>364</v>
      </c>
      <c r="C6141" s="509" t="s">
        <v>1030</v>
      </c>
      <c r="K6141" s="509">
        <v>0</v>
      </c>
    </row>
    <row r="6142" spans="1:11" s="509" customFormat="1">
      <c r="A6142" s="508" t="s">
        <v>589</v>
      </c>
      <c r="B6142" s="509" t="s">
        <v>364</v>
      </c>
      <c r="C6142" s="509">
        <v>39</v>
      </c>
      <c r="K6142" s="509">
        <v>0</v>
      </c>
    </row>
    <row r="6143" spans="1:11" s="509" customFormat="1">
      <c r="A6143" s="508" t="s">
        <v>589</v>
      </c>
      <c r="B6143" s="509" t="s">
        <v>364</v>
      </c>
      <c r="C6143" s="509">
        <v>40</v>
      </c>
      <c r="K6143" s="509">
        <v>0</v>
      </c>
    </row>
    <row r="6144" spans="1:11" s="509" customFormat="1">
      <c r="A6144" s="508" t="s">
        <v>589</v>
      </c>
      <c r="B6144" s="509" t="s">
        <v>364</v>
      </c>
      <c r="C6144" s="509">
        <v>41</v>
      </c>
      <c r="K6144" s="509">
        <v>0</v>
      </c>
    </row>
    <row r="6145" spans="1:11" s="509" customFormat="1">
      <c r="A6145" s="508" t="s">
        <v>589</v>
      </c>
      <c r="B6145" s="509" t="s">
        <v>364</v>
      </c>
      <c r="C6145" s="509">
        <v>42</v>
      </c>
      <c r="K6145" s="509">
        <v>0</v>
      </c>
    </row>
    <row r="6146" spans="1:11" s="509" customFormat="1">
      <c r="A6146" s="508" t="s">
        <v>589</v>
      </c>
      <c r="B6146" s="509" t="s">
        <v>364</v>
      </c>
      <c r="C6146" s="509">
        <v>43</v>
      </c>
      <c r="K6146" s="509">
        <v>0</v>
      </c>
    </row>
    <row r="6147" spans="1:11" s="509" customFormat="1">
      <c r="A6147" s="508" t="s">
        <v>589</v>
      </c>
      <c r="B6147" s="509" t="s">
        <v>364</v>
      </c>
      <c r="C6147" s="509">
        <v>44</v>
      </c>
      <c r="K6147" s="509">
        <v>0</v>
      </c>
    </row>
    <row r="6148" spans="1:11" s="509" customFormat="1">
      <c r="A6148" s="508" t="s">
        <v>589</v>
      </c>
      <c r="B6148" s="509" t="s">
        <v>364</v>
      </c>
      <c r="C6148" s="509">
        <v>45</v>
      </c>
      <c r="K6148" s="509">
        <v>0</v>
      </c>
    </row>
    <row r="6149" spans="1:11" s="509" customFormat="1">
      <c r="A6149" s="508" t="s">
        <v>589</v>
      </c>
      <c r="B6149" s="509" t="s">
        <v>364</v>
      </c>
      <c r="C6149" s="509">
        <v>46</v>
      </c>
      <c r="G6149" s="509">
        <v>1</v>
      </c>
      <c r="H6149" s="509">
        <v>1</v>
      </c>
      <c r="K6149" s="509">
        <v>1</v>
      </c>
    </row>
    <row r="6150" spans="1:11" s="509" customFormat="1">
      <c r="A6150" s="508" t="s">
        <v>589</v>
      </c>
      <c r="B6150" s="509" t="s">
        <v>364</v>
      </c>
      <c r="C6150" s="509">
        <v>47</v>
      </c>
      <c r="K6150" s="509">
        <v>0</v>
      </c>
    </row>
    <row r="6151" spans="1:11" s="509" customFormat="1">
      <c r="A6151" s="508" t="s">
        <v>589</v>
      </c>
      <c r="B6151" s="509" t="s">
        <v>364</v>
      </c>
      <c r="C6151" s="509">
        <v>48</v>
      </c>
      <c r="K6151" s="509">
        <v>0</v>
      </c>
    </row>
    <row r="6152" spans="1:11" s="509" customFormat="1">
      <c r="A6152" s="508" t="s">
        <v>589</v>
      </c>
      <c r="B6152" s="509" t="s">
        <v>364</v>
      </c>
      <c r="C6152" s="509">
        <v>49</v>
      </c>
      <c r="K6152" s="509">
        <v>0</v>
      </c>
    </row>
    <row r="6153" spans="1:11" s="509" customFormat="1">
      <c r="A6153" s="508" t="s">
        <v>589</v>
      </c>
      <c r="B6153" s="509" t="s">
        <v>364</v>
      </c>
      <c r="C6153" s="509">
        <v>50</v>
      </c>
      <c r="K6153" s="509">
        <v>0</v>
      </c>
    </row>
    <row r="6154" spans="1:11" s="509" customFormat="1">
      <c r="A6154" s="508" t="s">
        <v>589</v>
      </c>
      <c r="B6154" s="509" t="s">
        <v>364</v>
      </c>
      <c r="C6154" s="509">
        <v>51</v>
      </c>
      <c r="K6154" s="509">
        <v>0</v>
      </c>
    </row>
    <row r="6155" spans="1:11" s="509" customFormat="1">
      <c r="A6155" s="508" t="s">
        <v>589</v>
      </c>
      <c r="B6155" s="509" t="s">
        <v>364</v>
      </c>
      <c r="C6155" s="509" t="s">
        <v>1031</v>
      </c>
      <c r="K6155" s="509">
        <v>0</v>
      </c>
    </row>
    <row r="6156" spans="1:11" s="509" customFormat="1">
      <c r="A6156" s="508" t="s">
        <v>589</v>
      </c>
      <c r="B6156" s="509" t="s">
        <v>364</v>
      </c>
      <c r="C6156" s="509" t="s">
        <v>1032</v>
      </c>
      <c r="K6156" s="509">
        <v>0</v>
      </c>
    </row>
    <row r="6157" spans="1:11" s="509" customFormat="1">
      <c r="A6157" s="508" t="s">
        <v>589</v>
      </c>
      <c r="B6157" s="509" t="s">
        <v>364</v>
      </c>
      <c r="C6157" s="509">
        <v>52</v>
      </c>
      <c r="K6157" s="509">
        <v>0</v>
      </c>
    </row>
    <row r="6158" spans="1:11" s="509" customFormat="1">
      <c r="A6158" s="508" t="s">
        <v>589</v>
      </c>
      <c r="B6158" s="509" t="s">
        <v>364</v>
      </c>
      <c r="C6158" s="509">
        <v>53</v>
      </c>
      <c r="K6158" s="509">
        <v>0</v>
      </c>
    </row>
    <row r="6159" spans="1:11" s="509" customFormat="1">
      <c r="A6159" s="508" t="s">
        <v>589</v>
      </c>
      <c r="B6159" s="509" t="s">
        <v>364</v>
      </c>
      <c r="C6159" s="509">
        <v>54</v>
      </c>
      <c r="K6159" s="509">
        <v>0</v>
      </c>
    </row>
    <row r="6160" spans="1:11" s="509" customFormat="1">
      <c r="A6160" s="508" t="s">
        <v>589</v>
      </c>
      <c r="B6160" s="509" t="s">
        <v>364</v>
      </c>
      <c r="C6160" s="509">
        <v>55</v>
      </c>
      <c r="G6160" s="509">
        <v>4</v>
      </c>
      <c r="K6160" s="509">
        <v>4</v>
      </c>
    </row>
    <row r="6161" spans="1:11" s="509" customFormat="1">
      <c r="A6161" s="508" t="s">
        <v>589</v>
      </c>
      <c r="B6161" s="509" t="s">
        <v>364</v>
      </c>
      <c r="C6161" s="509">
        <v>56</v>
      </c>
      <c r="K6161" s="509">
        <v>0</v>
      </c>
    </row>
    <row r="6162" spans="1:11" s="509" customFormat="1">
      <c r="A6162" s="508" t="s">
        <v>589</v>
      </c>
      <c r="B6162" s="509" t="s">
        <v>364</v>
      </c>
      <c r="C6162" s="509">
        <v>57</v>
      </c>
      <c r="K6162" s="509">
        <v>0</v>
      </c>
    </row>
    <row r="6163" spans="1:11" s="509" customFormat="1">
      <c r="A6163" s="508" t="s">
        <v>589</v>
      </c>
      <c r="B6163" s="509" t="s">
        <v>364</v>
      </c>
      <c r="C6163" s="509">
        <v>58</v>
      </c>
      <c r="K6163" s="509">
        <v>0</v>
      </c>
    </row>
    <row r="6164" spans="1:11" s="509" customFormat="1">
      <c r="A6164" s="508" t="s">
        <v>589</v>
      </c>
      <c r="B6164" s="509" t="s">
        <v>364</v>
      </c>
      <c r="C6164" s="509">
        <v>59</v>
      </c>
      <c r="K6164" s="509">
        <v>0</v>
      </c>
    </row>
    <row r="6165" spans="1:11" s="509" customFormat="1">
      <c r="A6165" s="508" t="s">
        <v>589</v>
      </c>
      <c r="B6165" s="509" t="s">
        <v>364</v>
      </c>
      <c r="C6165" s="509">
        <v>60</v>
      </c>
      <c r="K6165" s="509">
        <v>0</v>
      </c>
    </row>
    <row r="6166" spans="1:11" s="509" customFormat="1">
      <c r="A6166" s="508" t="s">
        <v>589</v>
      </c>
      <c r="B6166" s="509" t="s">
        <v>364</v>
      </c>
      <c r="C6166" s="509">
        <v>61</v>
      </c>
      <c r="D6166" s="509">
        <v>1</v>
      </c>
      <c r="K6166" s="509">
        <v>1</v>
      </c>
    </row>
    <row r="6167" spans="1:11" s="509" customFormat="1">
      <c r="A6167" s="508" t="s">
        <v>589</v>
      </c>
      <c r="B6167" s="509" t="s">
        <v>364</v>
      </c>
      <c r="C6167" s="509">
        <v>62</v>
      </c>
      <c r="G6167" s="509">
        <v>2</v>
      </c>
      <c r="H6167" s="509">
        <v>1</v>
      </c>
      <c r="K6167" s="509">
        <v>2</v>
      </c>
    </row>
    <row r="6168" spans="1:11" s="509" customFormat="1">
      <c r="A6168" s="508" t="s">
        <v>589</v>
      </c>
      <c r="B6168" s="509" t="s">
        <v>364</v>
      </c>
      <c r="C6168" s="509">
        <v>63</v>
      </c>
      <c r="G6168" s="509">
        <v>2</v>
      </c>
      <c r="H6168" s="509">
        <v>2</v>
      </c>
      <c r="K6168" s="509">
        <v>2</v>
      </c>
    </row>
    <row r="6169" spans="1:11" s="509" customFormat="1">
      <c r="A6169" s="508" t="s">
        <v>589</v>
      </c>
      <c r="B6169" s="509" t="s">
        <v>364</v>
      </c>
      <c r="C6169" s="509" t="s">
        <v>1033</v>
      </c>
      <c r="K6169" s="509">
        <v>0</v>
      </c>
    </row>
    <row r="6170" spans="1:11" s="509" customFormat="1">
      <c r="A6170" s="508" t="s">
        <v>589</v>
      </c>
      <c r="B6170" s="509" t="s">
        <v>364</v>
      </c>
      <c r="C6170" s="509" t="s">
        <v>1034</v>
      </c>
      <c r="K6170" s="509">
        <v>0</v>
      </c>
    </row>
    <row r="6171" spans="1:11" s="509" customFormat="1">
      <c r="A6171" s="508" t="s">
        <v>589</v>
      </c>
      <c r="B6171" s="509" t="s">
        <v>364</v>
      </c>
      <c r="C6171" s="509">
        <v>64</v>
      </c>
      <c r="K6171" s="509">
        <v>0</v>
      </c>
    </row>
    <row r="6172" spans="1:11" s="509" customFormat="1">
      <c r="A6172" s="508" t="s">
        <v>589</v>
      </c>
      <c r="B6172" s="509" t="s">
        <v>364</v>
      </c>
      <c r="C6172" s="509" t="s">
        <v>1035</v>
      </c>
      <c r="K6172" s="509">
        <v>0</v>
      </c>
    </row>
    <row r="6173" spans="1:11" s="509" customFormat="1">
      <c r="A6173" s="508" t="s">
        <v>589</v>
      </c>
      <c r="B6173" s="509" t="s">
        <v>364</v>
      </c>
      <c r="C6173" s="509">
        <v>65</v>
      </c>
      <c r="D6173" s="509">
        <v>2</v>
      </c>
      <c r="E6173" s="509">
        <v>2</v>
      </c>
      <c r="G6173" s="509">
        <v>10</v>
      </c>
      <c r="H6173" s="509">
        <v>6</v>
      </c>
      <c r="K6173" s="509">
        <v>12</v>
      </c>
    </row>
    <row r="6174" spans="1:11" s="509" customFormat="1">
      <c r="A6174" s="508" t="s">
        <v>589</v>
      </c>
      <c r="B6174" s="509" t="s">
        <v>364</v>
      </c>
      <c r="C6174" s="509">
        <v>66</v>
      </c>
      <c r="G6174" s="509">
        <v>5</v>
      </c>
      <c r="H6174" s="509">
        <v>5</v>
      </c>
      <c r="K6174" s="509">
        <v>5</v>
      </c>
    </row>
    <row r="6175" spans="1:11" s="509" customFormat="1">
      <c r="A6175" s="508" t="s">
        <v>589</v>
      </c>
      <c r="B6175" s="509" t="s">
        <v>364</v>
      </c>
      <c r="C6175" s="509" t="s">
        <v>1036</v>
      </c>
      <c r="K6175" s="509">
        <v>0</v>
      </c>
    </row>
    <row r="6176" spans="1:11" s="509" customFormat="1">
      <c r="A6176" s="508" t="s">
        <v>589</v>
      </c>
      <c r="B6176" s="509" t="s">
        <v>364</v>
      </c>
      <c r="C6176" s="509" t="s">
        <v>1037</v>
      </c>
      <c r="G6176" s="509">
        <v>2</v>
      </c>
      <c r="K6176" s="509">
        <v>2</v>
      </c>
    </row>
    <row r="6177" spans="1:11" s="509" customFormat="1">
      <c r="A6177" s="508" t="s">
        <v>589</v>
      </c>
      <c r="B6177" s="509" t="s">
        <v>364</v>
      </c>
      <c r="C6177" s="509" t="s">
        <v>1038</v>
      </c>
      <c r="G6177" s="509">
        <v>2</v>
      </c>
      <c r="K6177" s="509">
        <v>2</v>
      </c>
    </row>
    <row r="6178" spans="1:11" s="509" customFormat="1">
      <c r="A6178" s="508" t="s">
        <v>589</v>
      </c>
      <c r="B6178" s="509" t="s">
        <v>364</v>
      </c>
      <c r="C6178" s="509" t="s">
        <v>1039</v>
      </c>
      <c r="D6178" s="509">
        <v>1</v>
      </c>
      <c r="G6178" s="509">
        <v>1</v>
      </c>
      <c r="K6178" s="509">
        <v>2</v>
      </c>
    </row>
    <row r="6179" spans="1:11" s="509" customFormat="1">
      <c r="A6179" s="508" t="s">
        <v>589</v>
      </c>
      <c r="B6179" s="509" t="s">
        <v>364</v>
      </c>
      <c r="C6179" s="509" t="s">
        <v>1040</v>
      </c>
      <c r="K6179" s="509">
        <v>0</v>
      </c>
    </row>
    <row r="6180" spans="1:11" s="509" customFormat="1">
      <c r="A6180" s="508" t="s">
        <v>589</v>
      </c>
      <c r="B6180" s="509" t="s">
        <v>364</v>
      </c>
      <c r="C6180" s="509" t="s">
        <v>1041</v>
      </c>
      <c r="K6180" s="509">
        <v>0</v>
      </c>
    </row>
    <row r="6181" spans="1:11" s="509" customFormat="1">
      <c r="A6181" s="508" t="s">
        <v>589</v>
      </c>
      <c r="B6181" s="509" t="s">
        <v>364</v>
      </c>
      <c r="C6181" s="509" t="s">
        <v>1042</v>
      </c>
      <c r="K6181" s="509">
        <v>0</v>
      </c>
    </row>
    <row r="6182" spans="1:11" s="509" customFormat="1">
      <c r="A6182" s="508" t="s">
        <v>589</v>
      </c>
      <c r="B6182" s="509" t="s">
        <v>364</v>
      </c>
      <c r="C6182" s="509">
        <v>67</v>
      </c>
      <c r="G6182" s="509">
        <v>15</v>
      </c>
      <c r="H6182" s="509">
        <v>3</v>
      </c>
      <c r="K6182" s="509">
        <v>15</v>
      </c>
    </row>
    <row r="6183" spans="1:11" s="509" customFormat="1">
      <c r="A6183" s="508" t="s">
        <v>589</v>
      </c>
      <c r="B6183" s="509" t="s">
        <v>364</v>
      </c>
      <c r="C6183" s="509">
        <v>68</v>
      </c>
      <c r="G6183" s="509">
        <v>1</v>
      </c>
      <c r="H6183" s="509">
        <v>1</v>
      </c>
      <c r="K6183" s="509">
        <v>1</v>
      </c>
    </row>
    <row r="6184" spans="1:11" s="509" customFormat="1">
      <c r="A6184" s="508" t="s">
        <v>589</v>
      </c>
      <c r="B6184" s="509" t="s">
        <v>364</v>
      </c>
      <c r="C6184" s="509" t="s">
        <v>1043</v>
      </c>
      <c r="G6184" s="509">
        <v>1</v>
      </c>
      <c r="K6184" s="509">
        <v>1</v>
      </c>
    </row>
    <row r="6185" spans="1:11" s="509" customFormat="1">
      <c r="A6185" s="508" t="s">
        <v>589</v>
      </c>
      <c r="B6185" s="509" t="s">
        <v>364</v>
      </c>
      <c r="C6185" s="509">
        <v>69</v>
      </c>
      <c r="K6185" s="509">
        <v>0</v>
      </c>
    </row>
    <row r="6186" spans="1:11" s="509" customFormat="1">
      <c r="A6186" s="508" t="s">
        <v>589</v>
      </c>
      <c r="B6186" s="509" t="s">
        <v>364</v>
      </c>
      <c r="C6186" s="509" t="s">
        <v>1044</v>
      </c>
      <c r="K6186" s="509">
        <v>0</v>
      </c>
    </row>
    <row r="6187" spans="1:11" s="509" customFormat="1">
      <c r="A6187" s="508" t="s">
        <v>589</v>
      </c>
      <c r="B6187" s="509" t="s">
        <v>364</v>
      </c>
      <c r="C6187" s="509" t="s">
        <v>1045</v>
      </c>
      <c r="K6187" s="509">
        <v>0</v>
      </c>
    </row>
    <row r="6188" spans="1:11" s="509" customFormat="1">
      <c r="A6188" s="508" t="s">
        <v>589</v>
      </c>
      <c r="B6188" s="509" t="s">
        <v>364</v>
      </c>
      <c r="C6188" s="509">
        <v>70</v>
      </c>
      <c r="K6188" s="509">
        <v>0</v>
      </c>
    </row>
    <row r="6189" spans="1:11" s="509" customFormat="1">
      <c r="A6189" s="508" t="s">
        <v>589</v>
      </c>
      <c r="B6189" s="509" t="s">
        <v>364</v>
      </c>
      <c r="C6189" s="509" t="s">
        <v>1046</v>
      </c>
      <c r="K6189" s="509">
        <v>0</v>
      </c>
    </row>
    <row r="6190" spans="1:11" s="509" customFormat="1">
      <c r="A6190" s="508" t="s">
        <v>589</v>
      </c>
      <c r="B6190" s="509" t="s">
        <v>364</v>
      </c>
      <c r="C6190" s="509">
        <v>71</v>
      </c>
      <c r="G6190" s="509">
        <v>26</v>
      </c>
      <c r="K6190" s="509">
        <v>26</v>
      </c>
    </row>
    <row r="6191" spans="1:11" s="509" customFormat="1">
      <c r="A6191" s="508" t="s">
        <v>589</v>
      </c>
      <c r="B6191" s="509" t="s">
        <v>364</v>
      </c>
      <c r="C6191" s="509" t="s">
        <v>1047</v>
      </c>
      <c r="G6191" s="509">
        <v>3</v>
      </c>
      <c r="H6191" s="509">
        <v>3</v>
      </c>
      <c r="K6191" s="509">
        <v>3</v>
      </c>
    </row>
    <row r="6192" spans="1:11" s="509" customFormat="1">
      <c r="A6192" s="508" t="s">
        <v>589</v>
      </c>
      <c r="B6192" s="509" t="s">
        <v>364</v>
      </c>
      <c r="C6192" s="509" t="s">
        <v>1048</v>
      </c>
      <c r="K6192" s="509">
        <v>0</v>
      </c>
    </row>
    <row r="6193" spans="1:11" s="509" customFormat="1">
      <c r="A6193" s="508" t="s">
        <v>589</v>
      </c>
      <c r="B6193" s="509" t="s">
        <v>364</v>
      </c>
      <c r="C6193" s="509" t="s">
        <v>1049</v>
      </c>
      <c r="K6193" s="509">
        <v>0</v>
      </c>
    </row>
    <row r="6194" spans="1:11" s="509" customFormat="1">
      <c r="A6194" s="508" t="s">
        <v>589</v>
      </c>
      <c r="B6194" s="509" t="s">
        <v>364</v>
      </c>
      <c r="C6194" s="509" t="s">
        <v>1050</v>
      </c>
      <c r="K6194" s="509">
        <v>0</v>
      </c>
    </row>
    <row r="6195" spans="1:11" s="509" customFormat="1">
      <c r="A6195" s="508" t="s">
        <v>589</v>
      </c>
      <c r="B6195" s="509" t="s">
        <v>364</v>
      </c>
      <c r="C6195" s="509" t="s">
        <v>1051</v>
      </c>
      <c r="K6195" s="509">
        <v>0</v>
      </c>
    </row>
    <row r="6196" spans="1:11" s="509" customFormat="1">
      <c r="A6196" s="508" t="s">
        <v>589</v>
      </c>
      <c r="B6196" s="509" t="s">
        <v>364</v>
      </c>
      <c r="C6196" s="509">
        <v>72</v>
      </c>
      <c r="D6196" s="509">
        <v>2</v>
      </c>
      <c r="K6196" s="509">
        <v>2</v>
      </c>
    </row>
    <row r="6197" spans="1:11" s="509" customFormat="1">
      <c r="A6197" s="508" t="s">
        <v>589</v>
      </c>
      <c r="B6197" s="509" t="s">
        <v>364</v>
      </c>
      <c r="C6197" s="509">
        <v>73</v>
      </c>
      <c r="D6197" s="509">
        <v>2</v>
      </c>
      <c r="K6197" s="509">
        <v>2</v>
      </c>
    </row>
    <row r="6198" spans="1:11" s="509" customFormat="1">
      <c r="A6198" s="508" t="s">
        <v>589</v>
      </c>
      <c r="B6198" s="509" t="s">
        <v>364</v>
      </c>
      <c r="C6198" s="509">
        <v>74</v>
      </c>
      <c r="K6198" s="509">
        <v>0</v>
      </c>
    </row>
    <row r="6199" spans="1:11" s="509" customFormat="1">
      <c r="A6199" s="508" t="s">
        <v>589</v>
      </c>
      <c r="B6199" s="509" t="s">
        <v>364</v>
      </c>
      <c r="C6199" s="509" t="s">
        <v>4570</v>
      </c>
      <c r="K6199" s="509">
        <v>0</v>
      </c>
    </row>
    <row r="6200" spans="1:11" s="509" customFormat="1">
      <c r="A6200" s="508" t="s">
        <v>589</v>
      </c>
      <c r="B6200" s="509" t="s">
        <v>364</v>
      </c>
      <c r="C6200" s="509" t="s">
        <v>4571</v>
      </c>
      <c r="D6200" s="509">
        <v>9</v>
      </c>
      <c r="E6200" s="509">
        <v>2</v>
      </c>
      <c r="F6200" s="509">
        <v>0</v>
      </c>
      <c r="G6200" s="509">
        <v>80</v>
      </c>
      <c r="H6200" s="509">
        <v>24</v>
      </c>
      <c r="I6200" s="509">
        <v>0</v>
      </c>
      <c r="J6200" s="509">
        <v>3</v>
      </c>
      <c r="K6200" s="509">
        <v>89</v>
      </c>
    </row>
    <row r="6201" spans="1:11" s="509" customFormat="1">
      <c r="A6201" s="508" t="s">
        <v>590</v>
      </c>
      <c r="B6201" s="509" t="s">
        <v>365</v>
      </c>
      <c r="C6201" s="509">
        <v>1</v>
      </c>
      <c r="D6201" s="509">
        <v>4</v>
      </c>
      <c r="E6201" s="509">
        <v>0</v>
      </c>
      <c r="G6201" s="509">
        <v>8</v>
      </c>
      <c r="H6201" s="509">
        <v>0</v>
      </c>
      <c r="K6201" s="509">
        <v>12</v>
      </c>
    </row>
    <row r="6202" spans="1:11" s="509" customFormat="1">
      <c r="A6202" s="508" t="s">
        <v>590</v>
      </c>
      <c r="B6202" s="509" t="s">
        <v>365</v>
      </c>
      <c r="C6202" s="509" t="s">
        <v>1023</v>
      </c>
      <c r="D6202" s="509">
        <v>7</v>
      </c>
      <c r="E6202" s="509">
        <v>0</v>
      </c>
      <c r="G6202" s="509">
        <v>237</v>
      </c>
      <c r="H6202" s="509">
        <v>0</v>
      </c>
      <c r="K6202" s="509">
        <v>244</v>
      </c>
    </row>
    <row r="6203" spans="1:11" s="509" customFormat="1">
      <c r="A6203" s="508" t="s">
        <v>590</v>
      </c>
      <c r="B6203" s="509" t="s">
        <v>365</v>
      </c>
      <c r="C6203" s="509">
        <v>2</v>
      </c>
      <c r="D6203" s="509">
        <v>10</v>
      </c>
      <c r="E6203" s="509">
        <v>1</v>
      </c>
      <c r="G6203" s="509">
        <v>43</v>
      </c>
      <c r="H6203" s="509">
        <v>0</v>
      </c>
      <c r="K6203" s="509">
        <v>53</v>
      </c>
    </row>
    <row r="6204" spans="1:11" s="509" customFormat="1">
      <c r="A6204" s="508" t="s">
        <v>590</v>
      </c>
      <c r="B6204" s="509" t="s">
        <v>365</v>
      </c>
      <c r="C6204" s="509">
        <v>3</v>
      </c>
      <c r="D6204" s="509">
        <v>9</v>
      </c>
      <c r="E6204" s="509">
        <v>0</v>
      </c>
      <c r="G6204" s="509">
        <v>47</v>
      </c>
      <c r="H6204" s="509">
        <v>0</v>
      </c>
      <c r="K6204" s="509">
        <v>56</v>
      </c>
    </row>
    <row r="6205" spans="1:11" s="509" customFormat="1">
      <c r="A6205" s="508" t="s">
        <v>590</v>
      </c>
      <c r="B6205" s="509" t="s">
        <v>365</v>
      </c>
      <c r="C6205" s="509">
        <v>4</v>
      </c>
      <c r="D6205" s="509">
        <v>14</v>
      </c>
      <c r="E6205" s="509">
        <v>0</v>
      </c>
      <c r="G6205" s="509">
        <v>77</v>
      </c>
      <c r="H6205" s="509">
        <v>0</v>
      </c>
      <c r="K6205" s="509">
        <v>91</v>
      </c>
    </row>
    <row r="6206" spans="1:11" s="509" customFormat="1">
      <c r="A6206" s="508" t="s">
        <v>590</v>
      </c>
      <c r="B6206" s="509" t="s">
        <v>365</v>
      </c>
      <c r="C6206" s="509">
        <v>5</v>
      </c>
      <c r="D6206" s="509">
        <v>1</v>
      </c>
      <c r="E6206" s="509">
        <v>0</v>
      </c>
      <c r="G6206" s="509">
        <v>60</v>
      </c>
      <c r="H6206" s="509">
        <v>0</v>
      </c>
      <c r="K6206" s="509">
        <v>61</v>
      </c>
    </row>
    <row r="6207" spans="1:11" s="509" customFormat="1">
      <c r="A6207" s="508" t="s">
        <v>590</v>
      </c>
      <c r="B6207" s="509" t="s">
        <v>365</v>
      </c>
      <c r="C6207" s="509">
        <v>6</v>
      </c>
      <c r="D6207" s="509">
        <v>0</v>
      </c>
      <c r="E6207" s="509">
        <v>0</v>
      </c>
      <c r="G6207" s="509">
        <v>0</v>
      </c>
      <c r="H6207" s="509">
        <v>0</v>
      </c>
      <c r="K6207" s="509">
        <v>0</v>
      </c>
    </row>
    <row r="6208" spans="1:11" s="509" customFormat="1">
      <c r="A6208" s="508" t="s">
        <v>590</v>
      </c>
      <c r="B6208" s="509" t="s">
        <v>365</v>
      </c>
      <c r="C6208" s="509">
        <v>7</v>
      </c>
      <c r="D6208" s="509">
        <v>0</v>
      </c>
      <c r="E6208" s="509">
        <v>0</v>
      </c>
      <c r="G6208" s="509">
        <v>0</v>
      </c>
      <c r="H6208" s="509">
        <v>0</v>
      </c>
      <c r="K6208" s="509">
        <v>0</v>
      </c>
    </row>
    <row r="6209" spans="1:11" s="509" customFormat="1">
      <c r="A6209" s="508" t="s">
        <v>590</v>
      </c>
      <c r="B6209" s="509" t="s">
        <v>365</v>
      </c>
      <c r="C6209" s="509">
        <v>8</v>
      </c>
      <c r="D6209" s="509">
        <v>1</v>
      </c>
      <c r="E6209" s="509">
        <v>0</v>
      </c>
      <c r="G6209" s="509">
        <v>29</v>
      </c>
      <c r="H6209" s="509">
        <v>0</v>
      </c>
      <c r="K6209" s="509">
        <v>30</v>
      </c>
    </row>
    <row r="6210" spans="1:11" s="509" customFormat="1">
      <c r="A6210" s="508" t="s">
        <v>590</v>
      </c>
      <c r="B6210" s="509" t="s">
        <v>365</v>
      </c>
      <c r="C6210" s="509">
        <v>9</v>
      </c>
      <c r="D6210" s="509">
        <v>11</v>
      </c>
      <c r="E6210" s="509">
        <v>0</v>
      </c>
      <c r="G6210" s="509">
        <v>41</v>
      </c>
      <c r="H6210" s="509">
        <v>0</v>
      </c>
      <c r="K6210" s="509">
        <v>52</v>
      </c>
    </row>
    <row r="6211" spans="1:11" s="509" customFormat="1">
      <c r="A6211" s="508" t="s">
        <v>590</v>
      </c>
      <c r="B6211" s="509" t="s">
        <v>365</v>
      </c>
      <c r="C6211" s="509">
        <v>10</v>
      </c>
      <c r="D6211" s="509">
        <v>11</v>
      </c>
      <c r="E6211" s="509">
        <v>0</v>
      </c>
      <c r="G6211" s="509">
        <v>68</v>
      </c>
      <c r="H6211" s="509">
        <v>0</v>
      </c>
      <c r="K6211" s="509">
        <v>79</v>
      </c>
    </row>
    <row r="6212" spans="1:11" s="509" customFormat="1">
      <c r="A6212" s="508" t="s">
        <v>590</v>
      </c>
      <c r="B6212" s="509" t="s">
        <v>365</v>
      </c>
      <c r="C6212" s="509">
        <v>11</v>
      </c>
      <c r="D6212" s="509">
        <v>1</v>
      </c>
      <c r="E6212" s="509">
        <v>0</v>
      </c>
      <c r="G6212" s="509">
        <v>8</v>
      </c>
      <c r="H6212" s="509">
        <v>0</v>
      </c>
      <c r="K6212" s="509">
        <v>9</v>
      </c>
    </row>
    <row r="6213" spans="1:11" s="509" customFormat="1">
      <c r="A6213" s="508" t="s">
        <v>590</v>
      </c>
      <c r="B6213" s="509" t="s">
        <v>365</v>
      </c>
      <c r="C6213" s="509">
        <v>12</v>
      </c>
      <c r="D6213" s="509">
        <v>0</v>
      </c>
      <c r="E6213" s="509">
        <v>0</v>
      </c>
      <c r="G6213" s="509">
        <v>0</v>
      </c>
      <c r="H6213" s="509">
        <v>0</v>
      </c>
      <c r="K6213" s="509">
        <v>0</v>
      </c>
    </row>
    <row r="6214" spans="1:11" s="509" customFormat="1">
      <c r="A6214" s="508" t="s">
        <v>590</v>
      </c>
      <c r="B6214" s="509" t="s">
        <v>365</v>
      </c>
      <c r="C6214" s="509">
        <v>13</v>
      </c>
      <c r="D6214" s="509">
        <v>0</v>
      </c>
      <c r="E6214" s="509">
        <v>0</v>
      </c>
      <c r="G6214" s="509">
        <v>0</v>
      </c>
      <c r="H6214" s="509">
        <v>0</v>
      </c>
      <c r="K6214" s="509">
        <v>0</v>
      </c>
    </row>
    <row r="6215" spans="1:11" s="509" customFormat="1">
      <c r="A6215" s="508" t="s">
        <v>590</v>
      </c>
      <c r="B6215" s="509" t="s">
        <v>365</v>
      </c>
      <c r="C6215" s="509">
        <v>14</v>
      </c>
      <c r="D6215" s="509">
        <v>0</v>
      </c>
      <c r="E6215" s="509">
        <v>0</v>
      </c>
      <c r="G6215" s="509">
        <v>1</v>
      </c>
      <c r="H6215" s="509">
        <v>0</v>
      </c>
      <c r="K6215" s="509">
        <v>1</v>
      </c>
    </row>
    <row r="6216" spans="1:11" s="509" customFormat="1">
      <c r="A6216" s="508" t="s">
        <v>590</v>
      </c>
      <c r="B6216" s="509" t="s">
        <v>365</v>
      </c>
      <c r="C6216" s="509">
        <v>15</v>
      </c>
      <c r="D6216" s="509">
        <v>0</v>
      </c>
      <c r="E6216" s="509">
        <v>0</v>
      </c>
      <c r="G6216" s="509">
        <v>0</v>
      </c>
      <c r="H6216" s="509">
        <v>0</v>
      </c>
      <c r="K6216" s="509">
        <v>0</v>
      </c>
    </row>
    <row r="6217" spans="1:11" s="509" customFormat="1">
      <c r="A6217" s="508" t="s">
        <v>590</v>
      </c>
      <c r="B6217" s="509" t="s">
        <v>365</v>
      </c>
      <c r="C6217" s="509">
        <v>16</v>
      </c>
      <c r="D6217" s="509">
        <v>4</v>
      </c>
      <c r="E6217" s="509">
        <v>0</v>
      </c>
      <c r="G6217" s="509">
        <v>41</v>
      </c>
      <c r="H6217" s="509">
        <v>0</v>
      </c>
      <c r="K6217" s="509">
        <v>45</v>
      </c>
    </row>
    <row r="6218" spans="1:11" s="509" customFormat="1">
      <c r="A6218" s="508" t="s">
        <v>590</v>
      </c>
      <c r="B6218" s="509" t="s">
        <v>365</v>
      </c>
      <c r="C6218" s="509">
        <v>17</v>
      </c>
      <c r="D6218" s="509">
        <v>6</v>
      </c>
      <c r="E6218" s="509">
        <v>0</v>
      </c>
      <c r="G6218" s="509">
        <v>210</v>
      </c>
      <c r="H6218" s="509">
        <v>0</v>
      </c>
      <c r="K6218" s="509">
        <v>216</v>
      </c>
    </row>
    <row r="6219" spans="1:11" s="509" customFormat="1">
      <c r="A6219" s="508" t="s">
        <v>590</v>
      </c>
      <c r="B6219" s="509" t="s">
        <v>365</v>
      </c>
      <c r="C6219" s="509">
        <v>18</v>
      </c>
      <c r="D6219" s="509">
        <v>0</v>
      </c>
      <c r="E6219" s="509">
        <v>0</v>
      </c>
      <c r="G6219" s="509">
        <v>0</v>
      </c>
      <c r="H6219" s="509">
        <v>0</v>
      </c>
      <c r="K6219" s="509">
        <v>0</v>
      </c>
    </row>
    <row r="6220" spans="1:11" s="509" customFormat="1">
      <c r="A6220" s="508" t="s">
        <v>590</v>
      </c>
      <c r="B6220" s="509" t="s">
        <v>365</v>
      </c>
      <c r="C6220" s="509" t="s">
        <v>1024</v>
      </c>
      <c r="D6220" s="509">
        <v>2</v>
      </c>
      <c r="E6220" s="509">
        <v>0</v>
      </c>
      <c r="G6220" s="509">
        <v>3</v>
      </c>
      <c r="H6220" s="509">
        <v>0</v>
      </c>
      <c r="K6220" s="509">
        <v>5</v>
      </c>
    </row>
    <row r="6221" spans="1:11" s="509" customFormat="1">
      <c r="A6221" s="508" t="s">
        <v>590</v>
      </c>
      <c r="B6221" s="509" t="s">
        <v>365</v>
      </c>
      <c r="C6221" s="509" t="s">
        <v>1025</v>
      </c>
      <c r="D6221" s="509">
        <v>0</v>
      </c>
      <c r="E6221" s="509">
        <v>0</v>
      </c>
      <c r="G6221" s="509">
        <v>0</v>
      </c>
      <c r="H6221" s="509">
        <v>0</v>
      </c>
      <c r="K6221" s="509">
        <v>0</v>
      </c>
    </row>
    <row r="6222" spans="1:11" s="509" customFormat="1">
      <c r="A6222" s="508" t="s">
        <v>590</v>
      </c>
      <c r="B6222" s="509" t="s">
        <v>365</v>
      </c>
      <c r="C6222" s="509">
        <v>19</v>
      </c>
      <c r="D6222" s="509">
        <v>7</v>
      </c>
      <c r="E6222" s="509">
        <v>1</v>
      </c>
      <c r="G6222" s="509">
        <v>177</v>
      </c>
      <c r="H6222" s="509">
        <v>6</v>
      </c>
      <c r="K6222" s="509">
        <v>184</v>
      </c>
    </row>
    <row r="6223" spans="1:11" s="509" customFormat="1">
      <c r="A6223" s="508" t="s">
        <v>590</v>
      </c>
      <c r="B6223" s="509" t="s">
        <v>365</v>
      </c>
      <c r="C6223" s="509">
        <v>20</v>
      </c>
      <c r="D6223" s="509">
        <v>0</v>
      </c>
      <c r="E6223" s="509">
        <v>0</v>
      </c>
      <c r="G6223" s="509">
        <v>0</v>
      </c>
      <c r="H6223" s="509">
        <v>0</v>
      </c>
      <c r="K6223" s="509">
        <v>0</v>
      </c>
    </row>
    <row r="6224" spans="1:11" s="509" customFormat="1">
      <c r="A6224" s="508" t="s">
        <v>590</v>
      </c>
      <c r="B6224" s="509" t="s">
        <v>365</v>
      </c>
      <c r="C6224" s="509">
        <v>21</v>
      </c>
      <c r="D6224" s="509">
        <v>0</v>
      </c>
      <c r="E6224" s="509">
        <v>0</v>
      </c>
      <c r="G6224" s="509">
        <v>0</v>
      </c>
      <c r="H6224" s="509">
        <v>0</v>
      </c>
      <c r="K6224" s="509">
        <v>0</v>
      </c>
    </row>
    <row r="6225" spans="1:11" s="509" customFormat="1">
      <c r="A6225" s="508" t="s">
        <v>590</v>
      </c>
      <c r="B6225" s="509" t="s">
        <v>365</v>
      </c>
      <c r="C6225" s="509" t="s">
        <v>1026</v>
      </c>
      <c r="D6225" s="509">
        <v>0</v>
      </c>
      <c r="E6225" s="509">
        <v>0</v>
      </c>
      <c r="G6225" s="509">
        <v>0</v>
      </c>
      <c r="H6225" s="509">
        <v>0</v>
      </c>
      <c r="K6225" s="509">
        <v>0</v>
      </c>
    </row>
    <row r="6226" spans="1:11" s="509" customFormat="1">
      <c r="A6226" s="508" t="s">
        <v>590</v>
      </c>
      <c r="B6226" s="509" t="s">
        <v>365</v>
      </c>
      <c r="C6226" s="509" t="s">
        <v>1027</v>
      </c>
      <c r="D6226" s="509">
        <v>0</v>
      </c>
      <c r="E6226" s="509">
        <v>0</v>
      </c>
      <c r="G6226" s="509">
        <v>2</v>
      </c>
      <c r="H6226" s="509">
        <v>0</v>
      </c>
      <c r="K6226" s="509">
        <v>2</v>
      </c>
    </row>
    <row r="6227" spans="1:11" s="509" customFormat="1">
      <c r="A6227" s="508" t="s">
        <v>590</v>
      </c>
      <c r="B6227" s="509" t="s">
        <v>365</v>
      </c>
      <c r="C6227" s="509" t="s">
        <v>1028</v>
      </c>
      <c r="D6227" s="509">
        <v>0</v>
      </c>
      <c r="E6227" s="509">
        <v>0</v>
      </c>
      <c r="G6227" s="509">
        <v>0</v>
      </c>
      <c r="H6227" s="509">
        <v>0</v>
      </c>
      <c r="K6227" s="509">
        <v>0</v>
      </c>
    </row>
    <row r="6228" spans="1:11" s="509" customFormat="1">
      <c r="A6228" s="508" t="s">
        <v>590</v>
      </c>
      <c r="B6228" s="509" t="s">
        <v>365</v>
      </c>
      <c r="C6228" s="509">
        <v>22</v>
      </c>
      <c r="D6228" s="509">
        <v>0</v>
      </c>
      <c r="E6228" s="509">
        <v>0</v>
      </c>
      <c r="G6228" s="509">
        <v>4</v>
      </c>
      <c r="H6228" s="509">
        <v>0</v>
      </c>
      <c r="K6228" s="509">
        <v>4</v>
      </c>
    </row>
    <row r="6229" spans="1:11" s="509" customFormat="1">
      <c r="A6229" s="508" t="s">
        <v>590</v>
      </c>
      <c r="B6229" s="509" t="s">
        <v>365</v>
      </c>
      <c r="C6229" s="509">
        <v>23</v>
      </c>
      <c r="D6229" s="509">
        <v>2</v>
      </c>
      <c r="E6229" s="509">
        <v>1</v>
      </c>
      <c r="G6229" s="509">
        <v>0</v>
      </c>
      <c r="H6229" s="509">
        <v>0</v>
      </c>
      <c r="K6229" s="509">
        <v>2</v>
      </c>
    </row>
    <row r="6230" spans="1:11" s="509" customFormat="1">
      <c r="A6230" s="508" t="s">
        <v>590</v>
      </c>
      <c r="B6230" s="509" t="s">
        <v>365</v>
      </c>
      <c r="C6230" s="509" t="s">
        <v>1029</v>
      </c>
      <c r="D6230" s="509">
        <v>1</v>
      </c>
      <c r="E6230" s="509">
        <v>1</v>
      </c>
      <c r="G6230" s="509">
        <v>29</v>
      </c>
      <c r="H6230" s="509">
        <v>2</v>
      </c>
      <c r="K6230" s="509">
        <v>30</v>
      </c>
    </row>
    <row r="6231" spans="1:11" s="509" customFormat="1">
      <c r="A6231" s="508" t="s">
        <v>590</v>
      </c>
      <c r="B6231" s="509" t="s">
        <v>365</v>
      </c>
      <c r="C6231" s="509">
        <v>24</v>
      </c>
      <c r="D6231" s="509">
        <v>0</v>
      </c>
      <c r="E6231" s="509">
        <v>0</v>
      </c>
      <c r="G6231" s="509">
        <v>0</v>
      </c>
      <c r="H6231" s="509">
        <v>0</v>
      </c>
      <c r="K6231" s="509">
        <v>0</v>
      </c>
    </row>
    <row r="6232" spans="1:11" s="509" customFormat="1">
      <c r="A6232" s="508" t="s">
        <v>590</v>
      </c>
      <c r="B6232" s="509" t="s">
        <v>365</v>
      </c>
      <c r="C6232" s="509">
        <v>25</v>
      </c>
      <c r="D6232" s="509">
        <v>0</v>
      </c>
      <c r="E6232" s="509">
        <v>0</v>
      </c>
      <c r="G6232" s="509">
        <v>0</v>
      </c>
      <c r="H6232" s="509">
        <v>0</v>
      </c>
    </row>
    <row r="6233" spans="1:11" s="509" customFormat="1">
      <c r="A6233" s="508" t="s">
        <v>590</v>
      </c>
      <c r="B6233" s="509" t="s">
        <v>365</v>
      </c>
      <c r="C6233" s="509">
        <v>26</v>
      </c>
      <c r="D6233" s="509">
        <v>0</v>
      </c>
      <c r="E6233" s="509">
        <v>0</v>
      </c>
      <c r="G6233" s="509">
        <v>0</v>
      </c>
      <c r="H6233" s="509">
        <v>0</v>
      </c>
      <c r="K6233" s="509">
        <v>0</v>
      </c>
    </row>
    <row r="6234" spans="1:11" s="509" customFormat="1">
      <c r="A6234" s="508" t="s">
        <v>590</v>
      </c>
      <c r="B6234" s="509" t="s">
        <v>365</v>
      </c>
      <c r="C6234" s="509">
        <v>27</v>
      </c>
      <c r="D6234" s="509">
        <v>4</v>
      </c>
      <c r="E6234" s="509">
        <v>2</v>
      </c>
      <c r="G6234" s="509">
        <v>2</v>
      </c>
      <c r="H6234" s="509">
        <v>0</v>
      </c>
      <c r="K6234" s="509">
        <v>6</v>
      </c>
    </row>
    <row r="6235" spans="1:11" s="509" customFormat="1">
      <c r="A6235" s="508" t="s">
        <v>590</v>
      </c>
      <c r="B6235" s="509" t="s">
        <v>365</v>
      </c>
      <c r="C6235" s="509">
        <v>28</v>
      </c>
      <c r="D6235" s="509">
        <v>2</v>
      </c>
      <c r="E6235" s="509">
        <v>0</v>
      </c>
      <c r="G6235" s="509">
        <v>0</v>
      </c>
      <c r="H6235" s="509">
        <v>0</v>
      </c>
      <c r="K6235" s="509">
        <v>2</v>
      </c>
    </row>
    <row r="6236" spans="1:11" s="509" customFormat="1">
      <c r="A6236" s="508" t="s">
        <v>590</v>
      </c>
      <c r="B6236" s="509" t="s">
        <v>365</v>
      </c>
      <c r="C6236" s="509">
        <v>29</v>
      </c>
      <c r="D6236" s="509">
        <v>0</v>
      </c>
      <c r="E6236" s="509">
        <v>0</v>
      </c>
      <c r="G6236" s="509">
        <v>0</v>
      </c>
      <c r="H6236" s="509">
        <v>0</v>
      </c>
      <c r="K6236" s="509">
        <v>0</v>
      </c>
    </row>
    <row r="6237" spans="1:11" s="509" customFormat="1">
      <c r="A6237" s="508" t="s">
        <v>590</v>
      </c>
      <c r="B6237" s="509" t="s">
        <v>365</v>
      </c>
      <c r="C6237" s="509">
        <v>30</v>
      </c>
      <c r="D6237" s="509">
        <v>0</v>
      </c>
      <c r="E6237" s="509">
        <v>0</v>
      </c>
      <c r="G6237" s="509">
        <v>0</v>
      </c>
      <c r="H6237" s="509">
        <v>0</v>
      </c>
      <c r="K6237" s="509">
        <v>0</v>
      </c>
    </row>
    <row r="6238" spans="1:11" s="509" customFormat="1">
      <c r="A6238" s="508" t="s">
        <v>590</v>
      </c>
      <c r="B6238" s="509" t="s">
        <v>365</v>
      </c>
      <c r="C6238" s="509">
        <v>31</v>
      </c>
      <c r="D6238" s="509">
        <v>0</v>
      </c>
      <c r="E6238" s="509">
        <v>0</v>
      </c>
      <c r="G6238" s="509">
        <v>0</v>
      </c>
      <c r="H6238" s="509">
        <v>0</v>
      </c>
      <c r="K6238" s="509">
        <v>0</v>
      </c>
    </row>
    <row r="6239" spans="1:11" s="509" customFormat="1">
      <c r="A6239" s="508" t="s">
        <v>590</v>
      </c>
      <c r="B6239" s="509" t="s">
        <v>365</v>
      </c>
      <c r="C6239" s="509">
        <v>32</v>
      </c>
      <c r="D6239" s="509">
        <v>0</v>
      </c>
      <c r="E6239" s="509">
        <v>0</v>
      </c>
      <c r="G6239" s="509">
        <v>0</v>
      </c>
      <c r="H6239" s="509">
        <v>0</v>
      </c>
      <c r="K6239" s="509">
        <v>0</v>
      </c>
    </row>
    <row r="6240" spans="1:11" s="509" customFormat="1">
      <c r="A6240" s="508" t="s">
        <v>590</v>
      </c>
      <c r="B6240" s="509" t="s">
        <v>365</v>
      </c>
      <c r="C6240" s="509">
        <v>33</v>
      </c>
      <c r="D6240" s="509">
        <v>1</v>
      </c>
      <c r="E6240" s="509">
        <v>1</v>
      </c>
      <c r="G6240" s="509">
        <v>4</v>
      </c>
      <c r="H6240" s="509">
        <v>1</v>
      </c>
      <c r="K6240" s="509">
        <v>5</v>
      </c>
    </row>
    <row r="6241" spans="1:11" s="509" customFormat="1">
      <c r="A6241" s="508" t="s">
        <v>590</v>
      </c>
      <c r="B6241" s="509" t="s">
        <v>365</v>
      </c>
      <c r="C6241" s="509">
        <v>34</v>
      </c>
      <c r="D6241" s="509">
        <v>0</v>
      </c>
      <c r="E6241" s="509">
        <v>0</v>
      </c>
      <c r="G6241" s="509">
        <v>0</v>
      </c>
      <c r="H6241" s="509">
        <v>0</v>
      </c>
      <c r="K6241" s="509">
        <v>0</v>
      </c>
    </row>
    <row r="6242" spans="1:11" s="509" customFormat="1">
      <c r="A6242" s="508" t="s">
        <v>590</v>
      </c>
      <c r="B6242" s="509" t="s">
        <v>365</v>
      </c>
      <c r="C6242" s="509">
        <v>35</v>
      </c>
      <c r="D6242" s="509">
        <v>0</v>
      </c>
      <c r="E6242" s="509">
        <v>0</v>
      </c>
      <c r="G6242" s="509">
        <v>0</v>
      </c>
      <c r="H6242" s="509">
        <v>0</v>
      </c>
      <c r="K6242" s="509">
        <v>0</v>
      </c>
    </row>
    <row r="6243" spans="1:11" s="509" customFormat="1">
      <c r="A6243" s="508" t="s">
        <v>590</v>
      </c>
      <c r="B6243" s="509" t="s">
        <v>365</v>
      </c>
      <c r="C6243" s="509">
        <v>36</v>
      </c>
      <c r="D6243" s="509">
        <v>0</v>
      </c>
      <c r="E6243" s="509">
        <v>0</v>
      </c>
      <c r="G6243" s="509">
        <v>0</v>
      </c>
      <c r="H6243" s="509">
        <v>0</v>
      </c>
      <c r="K6243" s="509">
        <v>0</v>
      </c>
    </row>
    <row r="6244" spans="1:11" s="509" customFormat="1">
      <c r="A6244" s="508" t="s">
        <v>590</v>
      </c>
      <c r="B6244" s="509" t="s">
        <v>365</v>
      </c>
      <c r="C6244" s="509">
        <v>37</v>
      </c>
      <c r="D6244" s="509">
        <v>0</v>
      </c>
      <c r="E6244" s="509">
        <v>0</v>
      </c>
      <c r="G6244" s="509">
        <v>0</v>
      </c>
      <c r="H6244" s="509">
        <v>0</v>
      </c>
      <c r="K6244" s="509">
        <v>0</v>
      </c>
    </row>
    <row r="6245" spans="1:11" s="509" customFormat="1">
      <c r="A6245" s="508" t="s">
        <v>590</v>
      </c>
      <c r="B6245" s="509" t="s">
        <v>365</v>
      </c>
      <c r="C6245" s="509">
        <v>38</v>
      </c>
      <c r="D6245" s="509">
        <v>0</v>
      </c>
      <c r="E6245" s="509">
        <v>0</v>
      </c>
      <c r="G6245" s="509">
        <v>1</v>
      </c>
      <c r="H6245" s="509">
        <v>0</v>
      </c>
      <c r="K6245" s="509">
        <v>1</v>
      </c>
    </row>
    <row r="6246" spans="1:11" s="509" customFormat="1">
      <c r="A6246" s="508" t="s">
        <v>590</v>
      </c>
      <c r="B6246" s="509" t="s">
        <v>365</v>
      </c>
      <c r="C6246" s="509" t="s">
        <v>1030</v>
      </c>
      <c r="D6246" s="509">
        <v>0</v>
      </c>
      <c r="E6246" s="509">
        <v>0</v>
      </c>
      <c r="G6246" s="509">
        <v>0</v>
      </c>
      <c r="H6246" s="509">
        <v>0</v>
      </c>
      <c r="K6246" s="509">
        <v>0</v>
      </c>
    </row>
    <row r="6247" spans="1:11" s="509" customFormat="1">
      <c r="A6247" s="508" t="s">
        <v>590</v>
      </c>
      <c r="B6247" s="509" t="s">
        <v>365</v>
      </c>
      <c r="C6247" s="509">
        <v>39</v>
      </c>
      <c r="D6247" s="509">
        <v>0</v>
      </c>
      <c r="E6247" s="509">
        <v>0</v>
      </c>
      <c r="G6247" s="509">
        <v>0</v>
      </c>
      <c r="H6247" s="509">
        <v>0</v>
      </c>
      <c r="K6247" s="509">
        <v>0</v>
      </c>
    </row>
    <row r="6248" spans="1:11" s="509" customFormat="1">
      <c r="A6248" s="508" t="s">
        <v>590</v>
      </c>
      <c r="B6248" s="509" t="s">
        <v>365</v>
      </c>
      <c r="C6248" s="509">
        <v>40</v>
      </c>
      <c r="D6248" s="509">
        <v>0</v>
      </c>
      <c r="E6248" s="509">
        <v>0</v>
      </c>
      <c r="G6248" s="509">
        <v>0</v>
      </c>
      <c r="H6248" s="509">
        <v>0</v>
      </c>
      <c r="K6248" s="509">
        <v>0</v>
      </c>
    </row>
    <row r="6249" spans="1:11" s="509" customFormat="1">
      <c r="A6249" s="508" t="s">
        <v>590</v>
      </c>
      <c r="B6249" s="509" t="s">
        <v>365</v>
      </c>
      <c r="C6249" s="509">
        <v>41</v>
      </c>
      <c r="D6249" s="509">
        <v>0</v>
      </c>
      <c r="E6249" s="509">
        <v>0</v>
      </c>
      <c r="G6249" s="509">
        <v>0</v>
      </c>
      <c r="H6249" s="509">
        <v>0</v>
      </c>
      <c r="K6249" s="509">
        <v>0</v>
      </c>
    </row>
    <row r="6250" spans="1:11" s="509" customFormat="1">
      <c r="A6250" s="508" t="s">
        <v>590</v>
      </c>
      <c r="B6250" s="509" t="s">
        <v>365</v>
      </c>
      <c r="C6250" s="509">
        <v>42</v>
      </c>
      <c r="D6250" s="509">
        <v>0</v>
      </c>
      <c r="E6250" s="509">
        <v>0</v>
      </c>
      <c r="G6250" s="509">
        <v>0</v>
      </c>
      <c r="H6250" s="509">
        <v>0</v>
      </c>
      <c r="K6250" s="509">
        <v>0</v>
      </c>
    </row>
    <row r="6251" spans="1:11" s="509" customFormat="1">
      <c r="A6251" s="508" t="s">
        <v>590</v>
      </c>
      <c r="B6251" s="509" t="s">
        <v>365</v>
      </c>
      <c r="C6251" s="509">
        <v>43</v>
      </c>
      <c r="D6251" s="509">
        <v>0</v>
      </c>
      <c r="E6251" s="509">
        <v>0</v>
      </c>
      <c r="G6251" s="509">
        <v>0</v>
      </c>
      <c r="H6251" s="509">
        <v>0</v>
      </c>
      <c r="K6251" s="509">
        <v>0</v>
      </c>
    </row>
    <row r="6252" spans="1:11" s="509" customFormat="1">
      <c r="A6252" s="508" t="s">
        <v>590</v>
      </c>
      <c r="B6252" s="509" t="s">
        <v>365</v>
      </c>
      <c r="C6252" s="509">
        <v>44</v>
      </c>
      <c r="D6252" s="509">
        <v>0</v>
      </c>
      <c r="E6252" s="509">
        <v>0</v>
      </c>
      <c r="G6252" s="509">
        <v>0</v>
      </c>
      <c r="H6252" s="509">
        <v>0</v>
      </c>
      <c r="K6252" s="509">
        <v>0</v>
      </c>
    </row>
    <row r="6253" spans="1:11" s="509" customFormat="1">
      <c r="A6253" s="508" t="s">
        <v>590</v>
      </c>
      <c r="B6253" s="509" t="s">
        <v>365</v>
      </c>
      <c r="C6253" s="509">
        <v>45</v>
      </c>
      <c r="D6253" s="509">
        <v>0</v>
      </c>
      <c r="E6253" s="509">
        <v>0</v>
      </c>
      <c r="G6253" s="509">
        <v>0</v>
      </c>
      <c r="H6253" s="509">
        <v>0</v>
      </c>
      <c r="K6253" s="509">
        <v>0</v>
      </c>
    </row>
    <row r="6254" spans="1:11" s="509" customFormat="1">
      <c r="A6254" s="508" t="s">
        <v>590</v>
      </c>
      <c r="B6254" s="509" t="s">
        <v>365</v>
      </c>
      <c r="C6254" s="509">
        <v>46</v>
      </c>
      <c r="D6254" s="509">
        <v>2</v>
      </c>
      <c r="E6254" s="509">
        <v>2</v>
      </c>
      <c r="G6254" s="509">
        <v>5</v>
      </c>
      <c r="H6254" s="509">
        <v>0</v>
      </c>
      <c r="K6254" s="509">
        <v>7</v>
      </c>
    </row>
    <row r="6255" spans="1:11" s="509" customFormat="1">
      <c r="A6255" s="508" t="s">
        <v>590</v>
      </c>
      <c r="B6255" s="509" t="s">
        <v>365</v>
      </c>
      <c r="C6255" s="509">
        <v>47</v>
      </c>
      <c r="D6255" s="509">
        <v>1</v>
      </c>
      <c r="E6255" s="509">
        <v>1</v>
      </c>
      <c r="G6255" s="509">
        <v>1</v>
      </c>
      <c r="H6255" s="509">
        <v>0</v>
      </c>
      <c r="K6255" s="509">
        <v>2</v>
      </c>
    </row>
    <row r="6256" spans="1:11" s="509" customFormat="1">
      <c r="A6256" s="508" t="s">
        <v>590</v>
      </c>
      <c r="B6256" s="509" t="s">
        <v>365</v>
      </c>
      <c r="C6256" s="509">
        <v>48</v>
      </c>
      <c r="D6256" s="509">
        <v>0</v>
      </c>
      <c r="E6256" s="509">
        <v>0</v>
      </c>
      <c r="G6256" s="509">
        <v>0</v>
      </c>
      <c r="H6256" s="509">
        <v>0</v>
      </c>
      <c r="K6256" s="509">
        <v>0</v>
      </c>
    </row>
    <row r="6257" spans="1:11" s="509" customFormat="1">
      <c r="A6257" s="508" t="s">
        <v>590</v>
      </c>
      <c r="B6257" s="509" t="s">
        <v>365</v>
      </c>
      <c r="C6257" s="509">
        <v>49</v>
      </c>
      <c r="D6257" s="509">
        <v>1</v>
      </c>
      <c r="E6257" s="509">
        <v>1</v>
      </c>
      <c r="G6257" s="509">
        <v>0</v>
      </c>
      <c r="H6257" s="509">
        <v>0</v>
      </c>
      <c r="K6257" s="509">
        <v>1</v>
      </c>
    </row>
    <row r="6258" spans="1:11" s="509" customFormat="1">
      <c r="A6258" s="508" t="s">
        <v>590</v>
      </c>
      <c r="B6258" s="509" t="s">
        <v>365</v>
      </c>
      <c r="C6258" s="509">
        <v>50</v>
      </c>
      <c r="D6258" s="509">
        <v>0</v>
      </c>
      <c r="E6258" s="509">
        <v>0</v>
      </c>
      <c r="G6258" s="509">
        <v>0</v>
      </c>
      <c r="H6258" s="509">
        <v>0</v>
      </c>
      <c r="K6258" s="509">
        <v>0</v>
      </c>
    </row>
    <row r="6259" spans="1:11" s="509" customFormat="1">
      <c r="A6259" s="508" t="s">
        <v>590</v>
      </c>
      <c r="B6259" s="509" t="s">
        <v>365</v>
      </c>
      <c r="C6259" s="509">
        <v>51</v>
      </c>
      <c r="D6259" s="509">
        <v>0</v>
      </c>
      <c r="E6259" s="509">
        <v>0</v>
      </c>
      <c r="G6259" s="509">
        <v>0</v>
      </c>
      <c r="H6259" s="509">
        <v>0</v>
      </c>
      <c r="K6259" s="509">
        <v>0</v>
      </c>
    </row>
    <row r="6260" spans="1:11" s="509" customFormat="1">
      <c r="A6260" s="508" t="s">
        <v>590</v>
      </c>
      <c r="B6260" s="509" t="s">
        <v>365</v>
      </c>
      <c r="C6260" s="509" t="s">
        <v>1031</v>
      </c>
      <c r="D6260" s="509">
        <v>0</v>
      </c>
      <c r="E6260" s="509">
        <v>0</v>
      </c>
      <c r="G6260" s="509">
        <v>0</v>
      </c>
      <c r="H6260" s="509">
        <v>0</v>
      </c>
      <c r="K6260" s="509">
        <v>0</v>
      </c>
    </row>
    <row r="6261" spans="1:11" s="509" customFormat="1">
      <c r="A6261" s="508" t="s">
        <v>590</v>
      </c>
      <c r="B6261" s="509" t="s">
        <v>365</v>
      </c>
      <c r="C6261" s="509" t="s">
        <v>1032</v>
      </c>
      <c r="D6261" s="509">
        <v>0</v>
      </c>
      <c r="E6261" s="509">
        <v>0</v>
      </c>
      <c r="G6261" s="509">
        <v>0</v>
      </c>
      <c r="H6261" s="509">
        <v>0</v>
      </c>
      <c r="K6261" s="509">
        <v>0</v>
      </c>
    </row>
    <row r="6262" spans="1:11" s="509" customFormat="1">
      <c r="A6262" s="508" t="s">
        <v>590</v>
      </c>
      <c r="B6262" s="509" t="s">
        <v>365</v>
      </c>
      <c r="C6262" s="509">
        <v>52</v>
      </c>
      <c r="D6262" s="509">
        <v>0</v>
      </c>
      <c r="E6262" s="509">
        <v>0</v>
      </c>
      <c r="G6262" s="509">
        <v>2</v>
      </c>
      <c r="H6262" s="509">
        <v>1</v>
      </c>
      <c r="K6262" s="509">
        <v>2</v>
      </c>
    </row>
    <row r="6263" spans="1:11" s="509" customFormat="1">
      <c r="A6263" s="508" t="s">
        <v>590</v>
      </c>
      <c r="B6263" s="509" t="s">
        <v>365</v>
      </c>
      <c r="C6263" s="509">
        <v>53</v>
      </c>
      <c r="D6263" s="509">
        <v>2</v>
      </c>
      <c r="E6263" s="509">
        <v>2</v>
      </c>
      <c r="G6263" s="509">
        <v>6</v>
      </c>
      <c r="H6263" s="509">
        <v>3</v>
      </c>
      <c r="K6263" s="509">
        <v>8</v>
      </c>
    </row>
    <row r="6264" spans="1:11" s="509" customFormat="1">
      <c r="A6264" s="508" t="s">
        <v>590</v>
      </c>
      <c r="B6264" s="509" t="s">
        <v>365</v>
      </c>
      <c r="C6264" s="509">
        <v>54</v>
      </c>
      <c r="D6264" s="509">
        <v>2</v>
      </c>
      <c r="E6264" s="509">
        <v>0</v>
      </c>
      <c r="G6264" s="509">
        <v>56</v>
      </c>
      <c r="H6264" s="509">
        <v>0</v>
      </c>
      <c r="K6264" s="509">
        <v>58</v>
      </c>
    </row>
    <row r="6265" spans="1:11" s="509" customFormat="1">
      <c r="A6265" s="508" t="s">
        <v>590</v>
      </c>
      <c r="B6265" s="509" t="s">
        <v>365</v>
      </c>
      <c r="C6265" s="509">
        <v>55</v>
      </c>
      <c r="D6265" s="509">
        <v>11</v>
      </c>
      <c r="E6265" s="509">
        <v>0</v>
      </c>
      <c r="G6265" s="509">
        <v>64</v>
      </c>
      <c r="H6265" s="509">
        <v>0</v>
      </c>
      <c r="K6265" s="509">
        <v>75</v>
      </c>
    </row>
    <row r="6266" spans="1:11" s="509" customFormat="1">
      <c r="A6266" s="508" t="s">
        <v>590</v>
      </c>
      <c r="B6266" s="509" t="s">
        <v>365</v>
      </c>
      <c r="C6266" s="509">
        <v>56</v>
      </c>
      <c r="D6266" s="509">
        <v>0</v>
      </c>
      <c r="E6266" s="509">
        <v>0</v>
      </c>
      <c r="G6266" s="509">
        <v>0</v>
      </c>
      <c r="H6266" s="509">
        <v>0</v>
      </c>
      <c r="K6266" s="509">
        <v>0</v>
      </c>
    </row>
    <row r="6267" spans="1:11" s="509" customFormat="1">
      <c r="A6267" s="508" t="s">
        <v>590</v>
      </c>
      <c r="B6267" s="509" t="s">
        <v>365</v>
      </c>
      <c r="C6267" s="509">
        <v>57</v>
      </c>
      <c r="D6267" s="509">
        <v>0</v>
      </c>
      <c r="E6267" s="509">
        <v>0</v>
      </c>
      <c r="G6267" s="509">
        <v>0</v>
      </c>
      <c r="H6267" s="509">
        <v>0</v>
      </c>
      <c r="K6267" s="509">
        <v>0</v>
      </c>
    </row>
    <row r="6268" spans="1:11" s="509" customFormat="1">
      <c r="A6268" s="508" t="s">
        <v>590</v>
      </c>
      <c r="B6268" s="509" t="s">
        <v>365</v>
      </c>
      <c r="C6268" s="509">
        <v>58</v>
      </c>
      <c r="D6268" s="509">
        <v>0</v>
      </c>
      <c r="E6268" s="509">
        <v>0</v>
      </c>
      <c r="G6268" s="509">
        <v>1</v>
      </c>
      <c r="H6268" s="509">
        <v>0</v>
      </c>
      <c r="K6268" s="509">
        <v>1</v>
      </c>
    </row>
    <row r="6269" spans="1:11" s="509" customFormat="1">
      <c r="A6269" s="508" t="s">
        <v>590</v>
      </c>
      <c r="B6269" s="509" t="s">
        <v>365</v>
      </c>
      <c r="C6269" s="509">
        <v>59</v>
      </c>
      <c r="D6269" s="509">
        <v>5</v>
      </c>
      <c r="E6269" s="509">
        <v>0</v>
      </c>
      <c r="G6269" s="509">
        <v>11</v>
      </c>
      <c r="H6269" s="509">
        <v>0</v>
      </c>
      <c r="K6269" s="509">
        <v>16</v>
      </c>
    </row>
    <row r="6270" spans="1:11" s="509" customFormat="1">
      <c r="A6270" s="508" t="s">
        <v>590</v>
      </c>
      <c r="B6270" s="509" t="s">
        <v>365</v>
      </c>
      <c r="C6270" s="509">
        <v>60</v>
      </c>
      <c r="D6270" s="509">
        <v>14</v>
      </c>
      <c r="E6270" s="509">
        <v>0</v>
      </c>
      <c r="G6270" s="509">
        <v>35</v>
      </c>
      <c r="H6270" s="509">
        <v>0</v>
      </c>
      <c r="K6270" s="509">
        <v>49</v>
      </c>
    </row>
    <row r="6271" spans="1:11" s="509" customFormat="1">
      <c r="A6271" s="508" t="s">
        <v>590</v>
      </c>
      <c r="B6271" s="509" t="s">
        <v>365</v>
      </c>
      <c r="C6271" s="509">
        <v>61</v>
      </c>
      <c r="D6271" s="509">
        <v>3</v>
      </c>
      <c r="E6271" s="509">
        <v>0</v>
      </c>
      <c r="G6271" s="509">
        <v>4</v>
      </c>
      <c r="H6271" s="509">
        <v>1</v>
      </c>
      <c r="K6271" s="509">
        <v>7</v>
      </c>
    </row>
    <row r="6272" spans="1:11" s="509" customFormat="1">
      <c r="A6272" s="508" t="s">
        <v>590</v>
      </c>
      <c r="B6272" s="509" t="s">
        <v>365</v>
      </c>
      <c r="C6272" s="509">
        <v>62</v>
      </c>
      <c r="D6272" s="509">
        <v>1</v>
      </c>
      <c r="E6272" s="509">
        <v>1</v>
      </c>
      <c r="G6272" s="509">
        <v>2</v>
      </c>
      <c r="H6272" s="509">
        <v>1</v>
      </c>
      <c r="K6272" s="509">
        <v>3</v>
      </c>
    </row>
    <row r="6273" spans="1:11" s="509" customFormat="1">
      <c r="A6273" s="508" t="s">
        <v>590</v>
      </c>
      <c r="B6273" s="509" t="s">
        <v>365</v>
      </c>
      <c r="C6273" s="509">
        <v>63</v>
      </c>
      <c r="D6273" s="509">
        <v>10</v>
      </c>
      <c r="E6273" s="509">
        <v>8</v>
      </c>
      <c r="G6273" s="509">
        <v>68</v>
      </c>
      <c r="H6273" s="509">
        <v>25</v>
      </c>
      <c r="K6273" s="509">
        <v>78</v>
      </c>
    </row>
    <row r="6274" spans="1:11" s="509" customFormat="1">
      <c r="A6274" s="508" t="s">
        <v>590</v>
      </c>
      <c r="B6274" s="509" t="s">
        <v>365</v>
      </c>
      <c r="C6274" s="509" t="s">
        <v>1033</v>
      </c>
      <c r="D6274" s="509">
        <v>0</v>
      </c>
      <c r="E6274" s="509">
        <v>0</v>
      </c>
      <c r="G6274" s="509">
        <v>0</v>
      </c>
      <c r="H6274" s="509">
        <v>0</v>
      </c>
      <c r="K6274" s="509">
        <v>0</v>
      </c>
    </row>
    <row r="6275" spans="1:11" s="509" customFormat="1">
      <c r="A6275" s="508" t="s">
        <v>590</v>
      </c>
      <c r="B6275" s="509" t="s">
        <v>365</v>
      </c>
      <c r="C6275" s="509" t="s">
        <v>1034</v>
      </c>
      <c r="D6275" s="509">
        <v>0</v>
      </c>
      <c r="E6275" s="509">
        <v>0</v>
      </c>
      <c r="G6275" s="509">
        <v>0</v>
      </c>
      <c r="H6275" s="509">
        <v>0</v>
      </c>
      <c r="K6275" s="509">
        <v>0</v>
      </c>
    </row>
    <row r="6276" spans="1:11" s="509" customFormat="1">
      <c r="A6276" s="508" t="s">
        <v>590</v>
      </c>
      <c r="B6276" s="509" t="s">
        <v>365</v>
      </c>
      <c r="C6276" s="509">
        <v>64</v>
      </c>
      <c r="D6276" s="509">
        <v>0</v>
      </c>
      <c r="E6276" s="509">
        <v>0</v>
      </c>
      <c r="G6276" s="509">
        <v>0</v>
      </c>
      <c r="H6276" s="509">
        <v>0</v>
      </c>
      <c r="K6276" s="509">
        <v>0</v>
      </c>
    </row>
    <row r="6277" spans="1:11" s="509" customFormat="1">
      <c r="A6277" s="508" t="s">
        <v>590</v>
      </c>
      <c r="B6277" s="509" t="s">
        <v>365</v>
      </c>
      <c r="C6277" s="509" t="s">
        <v>1035</v>
      </c>
      <c r="D6277" s="509">
        <v>12</v>
      </c>
      <c r="E6277" s="509">
        <v>0</v>
      </c>
      <c r="G6277" s="509">
        <v>4</v>
      </c>
      <c r="H6277" s="509">
        <v>0</v>
      </c>
      <c r="K6277" s="509">
        <v>16</v>
      </c>
    </row>
    <row r="6278" spans="1:11" s="509" customFormat="1">
      <c r="A6278" s="508" t="s">
        <v>590</v>
      </c>
      <c r="B6278" s="509" t="s">
        <v>365</v>
      </c>
      <c r="C6278" s="509">
        <v>65</v>
      </c>
      <c r="D6278" s="509">
        <v>22</v>
      </c>
      <c r="E6278" s="509">
        <v>16</v>
      </c>
      <c r="G6278" s="509">
        <v>186</v>
      </c>
      <c r="H6278" s="509">
        <v>53</v>
      </c>
      <c r="K6278" s="509">
        <v>208</v>
      </c>
    </row>
    <row r="6279" spans="1:11" s="509" customFormat="1">
      <c r="A6279" s="508" t="s">
        <v>590</v>
      </c>
      <c r="B6279" s="509" t="s">
        <v>365</v>
      </c>
      <c r="C6279" s="509">
        <v>66</v>
      </c>
      <c r="D6279" s="509">
        <v>17</v>
      </c>
      <c r="E6279" s="509">
        <v>14</v>
      </c>
      <c r="G6279" s="509">
        <v>39</v>
      </c>
      <c r="H6279" s="509">
        <v>37</v>
      </c>
      <c r="K6279" s="509">
        <v>56</v>
      </c>
    </row>
    <row r="6280" spans="1:11" s="509" customFormat="1">
      <c r="A6280" s="508" t="s">
        <v>590</v>
      </c>
      <c r="B6280" s="509" t="s">
        <v>365</v>
      </c>
      <c r="C6280" s="509" t="s">
        <v>1036</v>
      </c>
      <c r="D6280" s="509">
        <v>0</v>
      </c>
      <c r="E6280" s="509">
        <v>0</v>
      </c>
      <c r="G6280" s="509">
        <v>0</v>
      </c>
      <c r="H6280" s="509">
        <v>0</v>
      </c>
      <c r="K6280" s="509">
        <v>0</v>
      </c>
    </row>
    <row r="6281" spans="1:11" s="509" customFormat="1">
      <c r="A6281" s="508" t="s">
        <v>590</v>
      </c>
      <c r="B6281" s="509" t="s">
        <v>365</v>
      </c>
      <c r="C6281" s="509" t="s">
        <v>1037</v>
      </c>
      <c r="D6281" s="509">
        <v>109</v>
      </c>
      <c r="E6281" s="509">
        <v>0</v>
      </c>
      <c r="G6281" s="509">
        <v>2095</v>
      </c>
      <c r="H6281" s="509">
        <v>0</v>
      </c>
      <c r="K6281" s="509">
        <v>2204</v>
      </c>
    </row>
    <row r="6282" spans="1:11" s="509" customFormat="1">
      <c r="A6282" s="508" t="s">
        <v>590</v>
      </c>
      <c r="B6282" s="509" t="s">
        <v>365</v>
      </c>
      <c r="C6282" s="509" t="s">
        <v>1038</v>
      </c>
      <c r="D6282" s="509">
        <v>5</v>
      </c>
      <c r="E6282" s="509">
        <v>0</v>
      </c>
      <c r="G6282" s="509">
        <v>17</v>
      </c>
      <c r="H6282" s="509">
        <v>0</v>
      </c>
      <c r="K6282" s="509">
        <v>22</v>
      </c>
    </row>
    <row r="6283" spans="1:11" s="509" customFormat="1">
      <c r="A6283" s="508" t="s">
        <v>590</v>
      </c>
      <c r="B6283" s="509" t="s">
        <v>365</v>
      </c>
      <c r="C6283" s="509" t="s">
        <v>1039</v>
      </c>
      <c r="D6283" s="509">
        <v>8</v>
      </c>
      <c r="E6283" s="509">
        <v>0</v>
      </c>
      <c r="G6283" s="509">
        <v>6</v>
      </c>
      <c r="H6283" s="509">
        <v>0</v>
      </c>
      <c r="K6283" s="509">
        <v>14</v>
      </c>
    </row>
    <row r="6284" spans="1:11" s="509" customFormat="1">
      <c r="A6284" s="508" t="s">
        <v>590</v>
      </c>
      <c r="B6284" s="509" t="s">
        <v>365</v>
      </c>
      <c r="C6284" s="509" t="s">
        <v>1040</v>
      </c>
      <c r="D6284" s="509">
        <v>22</v>
      </c>
      <c r="E6284" s="509">
        <v>0</v>
      </c>
      <c r="G6284" s="509">
        <v>44</v>
      </c>
      <c r="H6284" s="509">
        <v>0</v>
      </c>
      <c r="K6284" s="509">
        <v>66</v>
      </c>
    </row>
    <row r="6285" spans="1:11" s="509" customFormat="1">
      <c r="A6285" s="508" t="s">
        <v>590</v>
      </c>
      <c r="B6285" s="509" t="s">
        <v>365</v>
      </c>
      <c r="C6285" s="509" t="s">
        <v>1041</v>
      </c>
      <c r="D6285" s="509">
        <v>3</v>
      </c>
      <c r="E6285" s="509">
        <v>0</v>
      </c>
      <c r="G6285" s="509">
        <v>6</v>
      </c>
      <c r="H6285" s="509">
        <v>0</v>
      </c>
      <c r="K6285" s="509">
        <v>9</v>
      </c>
    </row>
    <row r="6286" spans="1:11" s="509" customFormat="1">
      <c r="A6286" s="508" t="s">
        <v>590</v>
      </c>
      <c r="B6286" s="509" t="s">
        <v>365</v>
      </c>
      <c r="C6286" s="509" t="s">
        <v>1042</v>
      </c>
      <c r="D6286" s="509">
        <v>0</v>
      </c>
      <c r="E6286" s="509">
        <v>0</v>
      </c>
      <c r="G6286" s="509">
        <v>4</v>
      </c>
      <c r="H6286" s="509">
        <v>0</v>
      </c>
      <c r="K6286" s="509">
        <v>4</v>
      </c>
    </row>
    <row r="6287" spans="1:11" s="509" customFormat="1">
      <c r="A6287" s="508" t="s">
        <v>590</v>
      </c>
      <c r="B6287" s="509" t="s">
        <v>365</v>
      </c>
      <c r="C6287" s="509">
        <v>67</v>
      </c>
      <c r="D6287" s="509">
        <v>5</v>
      </c>
      <c r="E6287" s="509">
        <v>0</v>
      </c>
      <c r="G6287" s="509">
        <v>263</v>
      </c>
      <c r="H6287" s="509">
        <v>36</v>
      </c>
      <c r="K6287" s="509">
        <v>268</v>
      </c>
    </row>
    <row r="6288" spans="1:11" s="509" customFormat="1">
      <c r="A6288" s="508" t="s">
        <v>590</v>
      </c>
      <c r="B6288" s="509" t="s">
        <v>365</v>
      </c>
      <c r="C6288" s="509">
        <v>68</v>
      </c>
      <c r="D6288" s="509">
        <v>0</v>
      </c>
      <c r="E6288" s="509">
        <v>0</v>
      </c>
      <c r="G6288" s="509">
        <v>58</v>
      </c>
      <c r="H6288" s="509">
        <v>11</v>
      </c>
      <c r="K6288" s="509">
        <v>58</v>
      </c>
    </row>
    <row r="6289" spans="1:11" s="509" customFormat="1">
      <c r="A6289" s="508" t="s">
        <v>590</v>
      </c>
      <c r="B6289" s="509" t="s">
        <v>365</v>
      </c>
      <c r="C6289" s="509" t="s">
        <v>1043</v>
      </c>
      <c r="D6289" s="509">
        <v>3</v>
      </c>
      <c r="E6289" s="509">
        <v>0</v>
      </c>
      <c r="G6289" s="509">
        <v>8</v>
      </c>
      <c r="H6289" s="509">
        <v>0</v>
      </c>
      <c r="K6289" s="509">
        <v>11</v>
      </c>
    </row>
    <row r="6290" spans="1:11" s="509" customFormat="1">
      <c r="A6290" s="508" t="s">
        <v>590</v>
      </c>
      <c r="B6290" s="509" t="s">
        <v>365</v>
      </c>
      <c r="C6290" s="509">
        <v>69</v>
      </c>
      <c r="D6290" s="509">
        <v>1</v>
      </c>
      <c r="E6290" s="509">
        <v>0</v>
      </c>
      <c r="G6290" s="509">
        <v>0</v>
      </c>
      <c r="H6290" s="509">
        <v>0</v>
      </c>
      <c r="K6290" s="509">
        <v>1</v>
      </c>
    </row>
    <row r="6291" spans="1:11" s="509" customFormat="1">
      <c r="A6291" s="508" t="s">
        <v>590</v>
      </c>
      <c r="B6291" s="509" t="s">
        <v>365</v>
      </c>
      <c r="C6291" s="509" t="s">
        <v>1044</v>
      </c>
      <c r="D6291" s="509">
        <v>1</v>
      </c>
      <c r="E6291" s="509">
        <v>0</v>
      </c>
      <c r="G6291" s="509">
        <v>1</v>
      </c>
      <c r="H6291" s="509">
        <v>0</v>
      </c>
      <c r="K6291" s="509">
        <v>2</v>
      </c>
    </row>
    <row r="6292" spans="1:11" s="509" customFormat="1">
      <c r="A6292" s="508" t="s">
        <v>590</v>
      </c>
      <c r="B6292" s="509" t="s">
        <v>365</v>
      </c>
      <c r="C6292" s="509" t="s">
        <v>1045</v>
      </c>
      <c r="K6292" s="509">
        <v>0</v>
      </c>
    </row>
    <row r="6293" spans="1:11" s="509" customFormat="1">
      <c r="A6293" s="508" t="s">
        <v>590</v>
      </c>
      <c r="B6293" s="509" t="s">
        <v>365</v>
      </c>
      <c r="C6293" s="509">
        <v>70</v>
      </c>
      <c r="D6293" s="509">
        <v>0</v>
      </c>
      <c r="E6293" s="509">
        <v>0</v>
      </c>
      <c r="G6293" s="509">
        <v>0</v>
      </c>
      <c r="H6293" s="509">
        <v>0</v>
      </c>
      <c r="K6293" s="509">
        <v>0</v>
      </c>
    </row>
    <row r="6294" spans="1:11" s="509" customFormat="1">
      <c r="A6294" s="508" t="s">
        <v>590</v>
      </c>
      <c r="B6294" s="509" t="s">
        <v>365</v>
      </c>
      <c r="C6294" s="509" t="s">
        <v>1046</v>
      </c>
      <c r="D6294" s="509">
        <v>0</v>
      </c>
      <c r="E6294" s="509">
        <v>0</v>
      </c>
      <c r="G6294" s="509">
        <v>3</v>
      </c>
      <c r="H6294" s="509">
        <v>0</v>
      </c>
      <c r="K6294" s="509">
        <v>3</v>
      </c>
    </row>
    <row r="6295" spans="1:11" s="509" customFormat="1">
      <c r="A6295" s="508" t="s">
        <v>590</v>
      </c>
      <c r="B6295" s="509" t="s">
        <v>365</v>
      </c>
      <c r="C6295" s="509">
        <v>71</v>
      </c>
      <c r="D6295" s="509">
        <v>1</v>
      </c>
      <c r="E6295" s="509">
        <v>0</v>
      </c>
      <c r="G6295" s="509">
        <v>404</v>
      </c>
      <c r="H6295" s="509">
        <v>0</v>
      </c>
      <c r="K6295" s="509">
        <v>405</v>
      </c>
    </row>
    <row r="6296" spans="1:11" s="509" customFormat="1">
      <c r="A6296" s="508" t="s">
        <v>590</v>
      </c>
      <c r="B6296" s="509" t="s">
        <v>365</v>
      </c>
      <c r="C6296" s="509" t="s">
        <v>1047</v>
      </c>
      <c r="D6296" s="509">
        <v>3</v>
      </c>
      <c r="E6296" s="509">
        <v>2</v>
      </c>
      <c r="G6296" s="509">
        <v>61</v>
      </c>
      <c r="H6296" s="509">
        <v>26</v>
      </c>
      <c r="K6296" s="509">
        <v>64</v>
      </c>
    </row>
    <row r="6297" spans="1:11" s="509" customFormat="1">
      <c r="A6297" s="508" t="s">
        <v>590</v>
      </c>
      <c r="B6297" s="509" t="s">
        <v>365</v>
      </c>
      <c r="C6297" s="509" t="s">
        <v>1048</v>
      </c>
      <c r="D6297" s="509">
        <v>1</v>
      </c>
      <c r="E6297" s="509">
        <v>0</v>
      </c>
      <c r="G6297" s="509">
        <v>17</v>
      </c>
      <c r="H6297" s="509">
        <v>0</v>
      </c>
      <c r="K6297" s="509">
        <v>18</v>
      </c>
    </row>
    <row r="6298" spans="1:11" s="509" customFormat="1">
      <c r="A6298" s="508" t="s">
        <v>590</v>
      </c>
      <c r="B6298" s="509" t="s">
        <v>365</v>
      </c>
      <c r="C6298" s="509" t="s">
        <v>1049</v>
      </c>
      <c r="D6298" s="509">
        <v>3</v>
      </c>
      <c r="E6298" s="509">
        <v>1</v>
      </c>
      <c r="G6298" s="509">
        <v>4</v>
      </c>
      <c r="H6298" s="509">
        <v>1</v>
      </c>
      <c r="K6298" s="509">
        <v>7</v>
      </c>
    </row>
    <row r="6299" spans="1:11" s="509" customFormat="1">
      <c r="A6299" s="508" t="s">
        <v>590</v>
      </c>
      <c r="B6299" s="509" t="s">
        <v>365</v>
      </c>
      <c r="C6299" s="509" t="s">
        <v>1050</v>
      </c>
      <c r="D6299" s="509">
        <v>0</v>
      </c>
      <c r="E6299" s="509">
        <v>0</v>
      </c>
      <c r="G6299" s="509">
        <v>106</v>
      </c>
      <c r="H6299" s="509">
        <v>106</v>
      </c>
      <c r="K6299" s="509">
        <v>106</v>
      </c>
    </row>
    <row r="6300" spans="1:11" s="509" customFormat="1">
      <c r="A6300" s="508" t="s">
        <v>590</v>
      </c>
      <c r="B6300" s="509" t="s">
        <v>365</v>
      </c>
      <c r="C6300" s="509" t="s">
        <v>1051</v>
      </c>
      <c r="D6300" s="509">
        <v>0</v>
      </c>
      <c r="E6300" s="509">
        <v>0</v>
      </c>
      <c r="G6300" s="509">
        <v>0</v>
      </c>
      <c r="H6300" s="509">
        <v>0</v>
      </c>
      <c r="K6300" s="509">
        <v>0</v>
      </c>
    </row>
    <row r="6301" spans="1:11" s="509" customFormat="1">
      <c r="A6301" s="508" t="s">
        <v>590</v>
      </c>
      <c r="B6301" s="509" t="s">
        <v>365</v>
      </c>
      <c r="C6301" s="509">
        <v>72</v>
      </c>
      <c r="D6301" s="509">
        <v>169</v>
      </c>
      <c r="E6301" s="509">
        <v>3</v>
      </c>
      <c r="G6301" s="509">
        <v>28</v>
      </c>
      <c r="H6301" s="509">
        <v>0</v>
      </c>
      <c r="K6301" s="509">
        <v>197</v>
      </c>
    </row>
    <row r="6302" spans="1:11" s="509" customFormat="1">
      <c r="A6302" s="508" t="s">
        <v>590</v>
      </c>
      <c r="B6302" s="509" t="s">
        <v>365</v>
      </c>
      <c r="C6302" s="509">
        <v>73</v>
      </c>
      <c r="D6302" s="509">
        <v>63</v>
      </c>
      <c r="E6302" s="509">
        <v>0</v>
      </c>
      <c r="G6302" s="509">
        <v>1</v>
      </c>
      <c r="H6302" s="509">
        <v>0</v>
      </c>
      <c r="K6302" s="509">
        <v>64</v>
      </c>
    </row>
    <row r="6303" spans="1:11" s="509" customFormat="1">
      <c r="A6303" s="508" t="s">
        <v>590</v>
      </c>
      <c r="B6303" s="509" t="s">
        <v>365</v>
      </c>
      <c r="C6303" s="509">
        <v>74</v>
      </c>
      <c r="D6303" s="509">
        <v>12</v>
      </c>
      <c r="E6303" s="509">
        <v>2</v>
      </c>
      <c r="G6303" s="509">
        <v>6</v>
      </c>
      <c r="H6303" s="509">
        <v>0</v>
      </c>
      <c r="K6303" s="509">
        <v>18</v>
      </c>
    </row>
    <row r="6304" spans="1:11" s="509" customFormat="1">
      <c r="A6304" s="508" t="s">
        <v>590</v>
      </c>
      <c r="B6304" s="509" t="s">
        <v>365</v>
      </c>
      <c r="C6304" s="509" t="s">
        <v>4570</v>
      </c>
      <c r="K6304" s="509">
        <v>0</v>
      </c>
    </row>
    <row r="6305" spans="1:11" s="509" customFormat="1">
      <c r="A6305" s="508" t="s">
        <v>590</v>
      </c>
      <c r="B6305" s="509" t="s">
        <v>365</v>
      </c>
      <c r="C6305" s="509" t="s">
        <v>4571</v>
      </c>
      <c r="D6305" s="509">
        <v>610</v>
      </c>
      <c r="E6305" s="509">
        <v>60</v>
      </c>
      <c r="F6305" s="509">
        <v>0</v>
      </c>
      <c r="G6305" s="509">
        <v>4708</v>
      </c>
      <c r="H6305" s="509">
        <v>310</v>
      </c>
      <c r="I6305" s="509">
        <v>0</v>
      </c>
      <c r="J6305" s="509">
        <v>4</v>
      </c>
      <c r="K6305" s="509">
        <v>5318</v>
      </c>
    </row>
    <row r="6306" spans="1:11" s="509" customFormat="1">
      <c r="A6306" s="508" t="s">
        <v>591</v>
      </c>
      <c r="B6306" s="509" t="s">
        <v>366</v>
      </c>
      <c r="C6306" s="509">
        <v>1</v>
      </c>
      <c r="D6306" s="509">
        <v>3</v>
      </c>
      <c r="G6306" s="509">
        <v>54</v>
      </c>
      <c r="K6306" s="509">
        <v>57</v>
      </c>
    </row>
    <row r="6307" spans="1:11" s="509" customFormat="1">
      <c r="A6307" s="508" t="s">
        <v>591</v>
      </c>
      <c r="B6307" s="509" t="s">
        <v>366</v>
      </c>
      <c r="C6307" s="509" t="s">
        <v>1023</v>
      </c>
      <c r="G6307" s="509">
        <v>147</v>
      </c>
      <c r="K6307" s="509">
        <v>147</v>
      </c>
    </row>
    <row r="6308" spans="1:11" s="509" customFormat="1">
      <c r="A6308" s="508" t="s">
        <v>591</v>
      </c>
      <c r="B6308" s="509" t="s">
        <v>366</v>
      </c>
      <c r="C6308" s="509">
        <v>2</v>
      </c>
      <c r="D6308" s="509">
        <v>6</v>
      </c>
      <c r="G6308" s="509">
        <v>20</v>
      </c>
      <c r="K6308" s="509">
        <v>26</v>
      </c>
    </row>
    <row r="6309" spans="1:11" s="509" customFormat="1">
      <c r="A6309" s="508" t="s">
        <v>591</v>
      </c>
      <c r="B6309" s="509" t="s">
        <v>366</v>
      </c>
      <c r="C6309" s="509">
        <v>3</v>
      </c>
      <c r="D6309" s="509">
        <v>4</v>
      </c>
      <c r="G6309" s="509">
        <v>20</v>
      </c>
      <c r="K6309" s="509">
        <v>24</v>
      </c>
    </row>
    <row r="6310" spans="1:11" s="509" customFormat="1">
      <c r="A6310" s="508" t="s">
        <v>591</v>
      </c>
      <c r="B6310" s="509" t="s">
        <v>366</v>
      </c>
      <c r="C6310" s="509">
        <v>4</v>
      </c>
      <c r="D6310" s="509">
        <v>4</v>
      </c>
      <c r="G6310" s="509">
        <v>34</v>
      </c>
      <c r="K6310" s="509">
        <v>38</v>
      </c>
    </row>
    <row r="6311" spans="1:11" s="509" customFormat="1">
      <c r="A6311" s="508" t="s">
        <v>591</v>
      </c>
      <c r="B6311" s="509" t="s">
        <v>366</v>
      </c>
      <c r="C6311" s="509">
        <v>5</v>
      </c>
      <c r="D6311" s="509">
        <v>1</v>
      </c>
      <c r="G6311" s="509">
        <v>24</v>
      </c>
      <c r="K6311" s="509">
        <v>25</v>
      </c>
    </row>
    <row r="6312" spans="1:11" s="509" customFormat="1">
      <c r="A6312" s="508" t="s">
        <v>591</v>
      </c>
      <c r="B6312" s="509" t="s">
        <v>366</v>
      </c>
      <c r="C6312" s="509">
        <v>6</v>
      </c>
      <c r="K6312" s="509">
        <v>0</v>
      </c>
    </row>
    <row r="6313" spans="1:11" s="509" customFormat="1">
      <c r="A6313" s="508" t="s">
        <v>591</v>
      </c>
      <c r="B6313" s="509" t="s">
        <v>366</v>
      </c>
      <c r="C6313" s="509">
        <v>7</v>
      </c>
      <c r="K6313" s="509">
        <v>0</v>
      </c>
    </row>
    <row r="6314" spans="1:11" s="509" customFormat="1">
      <c r="A6314" s="508" t="s">
        <v>591</v>
      </c>
      <c r="B6314" s="509" t="s">
        <v>366</v>
      </c>
      <c r="C6314" s="509">
        <v>8</v>
      </c>
      <c r="G6314" s="509">
        <v>7</v>
      </c>
      <c r="K6314" s="509">
        <v>7</v>
      </c>
    </row>
    <row r="6315" spans="1:11" s="509" customFormat="1">
      <c r="A6315" s="508" t="s">
        <v>591</v>
      </c>
      <c r="B6315" s="509" t="s">
        <v>366</v>
      </c>
      <c r="C6315" s="509">
        <v>9</v>
      </c>
      <c r="D6315" s="509">
        <v>3</v>
      </c>
      <c r="G6315" s="509">
        <v>24</v>
      </c>
      <c r="K6315" s="509">
        <v>27</v>
      </c>
    </row>
    <row r="6316" spans="1:11" s="509" customFormat="1">
      <c r="A6316" s="508" t="s">
        <v>591</v>
      </c>
      <c r="B6316" s="509" t="s">
        <v>366</v>
      </c>
      <c r="C6316" s="509">
        <v>10</v>
      </c>
      <c r="D6316" s="509">
        <v>2</v>
      </c>
      <c r="G6316" s="509">
        <v>22</v>
      </c>
      <c r="K6316" s="509">
        <v>24</v>
      </c>
    </row>
    <row r="6317" spans="1:11" s="509" customFormat="1">
      <c r="A6317" s="508" t="s">
        <v>591</v>
      </c>
      <c r="B6317" s="509" t="s">
        <v>366</v>
      </c>
      <c r="C6317" s="509">
        <v>11</v>
      </c>
      <c r="D6317" s="509">
        <v>2</v>
      </c>
      <c r="G6317" s="509">
        <v>1</v>
      </c>
      <c r="K6317" s="509">
        <v>3</v>
      </c>
    </row>
    <row r="6318" spans="1:11" s="509" customFormat="1">
      <c r="A6318" s="508" t="s">
        <v>591</v>
      </c>
      <c r="B6318" s="509" t="s">
        <v>366</v>
      </c>
      <c r="C6318" s="509">
        <v>12</v>
      </c>
      <c r="D6318" s="509">
        <v>1</v>
      </c>
      <c r="G6318" s="509">
        <v>3</v>
      </c>
      <c r="K6318" s="509">
        <v>4</v>
      </c>
    </row>
    <row r="6319" spans="1:11" s="509" customFormat="1">
      <c r="A6319" s="508" t="s">
        <v>591</v>
      </c>
      <c r="B6319" s="509" t="s">
        <v>366</v>
      </c>
      <c r="C6319" s="509">
        <v>13</v>
      </c>
      <c r="K6319" s="509">
        <v>0</v>
      </c>
    </row>
    <row r="6320" spans="1:11" s="509" customFormat="1">
      <c r="A6320" s="508" t="s">
        <v>591</v>
      </c>
      <c r="B6320" s="509" t="s">
        <v>366</v>
      </c>
      <c r="C6320" s="509">
        <v>14</v>
      </c>
      <c r="K6320" s="509">
        <v>0</v>
      </c>
    </row>
    <row r="6321" spans="1:11" s="509" customFormat="1">
      <c r="A6321" s="508" t="s">
        <v>591</v>
      </c>
      <c r="B6321" s="509" t="s">
        <v>366</v>
      </c>
      <c r="C6321" s="509">
        <v>15</v>
      </c>
      <c r="K6321" s="509">
        <v>0</v>
      </c>
    </row>
    <row r="6322" spans="1:11" s="509" customFormat="1">
      <c r="A6322" s="508" t="s">
        <v>591</v>
      </c>
      <c r="B6322" s="509" t="s">
        <v>366</v>
      </c>
      <c r="C6322" s="509">
        <v>16</v>
      </c>
      <c r="D6322" s="509">
        <v>1</v>
      </c>
      <c r="G6322" s="509">
        <v>10</v>
      </c>
      <c r="K6322" s="509">
        <v>11</v>
      </c>
    </row>
    <row r="6323" spans="1:11" s="509" customFormat="1">
      <c r="A6323" s="508" t="s">
        <v>591</v>
      </c>
      <c r="B6323" s="509" t="s">
        <v>366</v>
      </c>
      <c r="C6323" s="509">
        <v>17</v>
      </c>
      <c r="G6323" s="509">
        <v>73</v>
      </c>
      <c r="K6323" s="509">
        <v>73</v>
      </c>
    </row>
    <row r="6324" spans="1:11" s="509" customFormat="1">
      <c r="A6324" s="508" t="s">
        <v>591</v>
      </c>
      <c r="B6324" s="509" t="s">
        <v>366</v>
      </c>
      <c r="C6324" s="509">
        <v>18</v>
      </c>
      <c r="K6324" s="509">
        <v>0</v>
      </c>
    </row>
    <row r="6325" spans="1:11" s="509" customFormat="1">
      <c r="A6325" s="508" t="s">
        <v>591</v>
      </c>
      <c r="B6325" s="509" t="s">
        <v>366</v>
      </c>
      <c r="C6325" s="509" t="s">
        <v>1024</v>
      </c>
      <c r="D6325" s="509">
        <v>1</v>
      </c>
      <c r="G6325" s="509">
        <v>6</v>
      </c>
      <c r="K6325" s="509">
        <v>7</v>
      </c>
    </row>
    <row r="6326" spans="1:11" s="509" customFormat="1">
      <c r="A6326" s="508" t="s">
        <v>591</v>
      </c>
      <c r="B6326" s="509" t="s">
        <v>366</v>
      </c>
      <c r="C6326" s="509" t="s">
        <v>1025</v>
      </c>
      <c r="K6326" s="509">
        <v>0</v>
      </c>
    </row>
    <row r="6327" spans="1:11" s="509" customFormat="1">
      <c r="A6327" s="508" t="s">
        <v>591</v>
      </c>
      <c r="B6327" s="509" t="s">
        <v>366</v>
      </c>
      <c r="C6327" s="509">
        <v>19</v>
      </c>
      <c r="G6327" s="509">
        <v>5</v>
      </c>
      <c r="K6327" s="509">
        <v>5</v>
      </c>
    </row>
    <row r="6328" spans="1:11" s="509" customFormat="1">
      <c r="A6328" s="508" t="s">
        <v>591</v>
      </c>
      <c r="B6328" s="509" t="s">
        <v>366</v>
      </c>
      <c r="C6328" s="509">
        <v>20</v>
      </c>
      <c r="K6328" s="509">
        <v>0</v>
      </c>
    </row>
    <row r="6329" spans="1:11" s="509" customFormat="1">
      <c r="A6329" s="508" t="s">
        <v>591</v>
      </c>
      <c r="B6329" s="509" t="s">
        <v>366</v>
      </c>
      <c r="C6329" s="509">
        <v>21</v>
      </c>
      <c r="K6329" s="509">
        <v>0</v>
      </c>
    </row>
    <row r="6330" spans="1:11" s="509" customFormat="1">
      <c r="A6330" s="508" t="s">
        <v>591</v>
      </c>
      <c r="B6330" s="509" t="s">
        <v>366</v>
      </c>
      <c r="C6330" s="509" t="s">
        <v>1026</v>
      </c>
      <c r="K6330" s="509">
        <v>0</v>
      </c>
    </row>
    <row r="6331" spans="1:11" s="509" customFormat="1">
      <c r="A6331" s="508" t="s">
        <v>591</v>
      </c>
      <c r="B6331" s="509" t="s">
        <v>366</v>
      </c>
      <c r="C6331" s="509" t="s">
        <v>1027</v>
      </c>
      <c r="G6331" s="509">
        <v>2</v>
      </c>
      <c r="K6331" s="509">
        <v>2</v>
      </c>
    </row>
    <row r="6332" spans="1:11" s="509" customFormat="1">
      <c r="A6332" s="508" t="s">
        <v>591</v>
      </c>
      <c r="B6332" s="509" t="s">
        <v>366</v>
      </c>
      <c r="C6332" s="509" t="s">
        <v>1028</v>
      </c>
      <c r="K6332" s="509">
        <v>0</v>
      </c>
    </row>
    <row r="6333" spans="1:11" s="509" customFormat="1">
      <c r="A6333" s="508" t="s">
        <v>591</v>
      </c>
      <c r="B6333" s="509" t="s">
        <v>366</v>
      </c>
      <c r="C6333" s="509">
        <v>22</v>
      </c>
      <c r="G6333" s="509">
        <v>2</v>
      </c>
      <c r="K6333" s="509">
        <v>2</v>
      </c>
    </row>
    <row r="6334" spans="1:11" s="509" customFormat="1">
      <c r="A6334" s="508" t="s">
        <v>591</v>
      </c>
      <c r="B6334" s="509" t="s">
        <v>366</v>
      </c>
      <c r="C6334" s="509">
        <v>23</v>
      </c>
      <c r="D6334" s="509">
        <v>1</v>
      </c>
      <c r="K6334" s="509">
        <v>1</v>
      </c>
    </row>
    <row r="6335" spans="1:11" s="509" customFormat="1">
      <c r="A6335" s="508" t="s">
        <v>591</v>
      </c>
      <c r="B6335" s="509" t="s">
        <v>366</v>
      </c>
      <c r="C6335" s="509" t="s">
        <v>1029</v>
      </c>
      <c r="G6335" s="509">
        <v>21</v>
      </c>
      <c r="H6335" s="509">
        <v>1</v>
      </c>
      <c r="K6335" s="509">
        <v>21</v>
      </c>
    </row>
    <row r="6336" spans="1:11" s="509" customFormat="1">
      <c r="A6336" s="508" t="s">
        <v>591</v>
      </c>
      <c r="B6336" s="509" t="s">
        <v>366</v>
      </c>
      <c r="C6336" s="509">
        <v>24</v>
      </c>
      <c r="D6336" s="509">
        <v>3</v>
      </c>
      <c r="E6336" s="509">
        <v>2</v>
      </c>
      <c r="K6336" s="509">
        <v>3</v>
      </c>
    </row>
    <row r="6337" spans="1:11" s="509" customFormat="1">
      <c r="A6337" s="508" t="s">
        <v>591</v>
      </c>
      <c r="B6337" s="509" t="s">
        <v>366</v>
      </c>
      <c r="C6337" s="509">
        <v>25</v>
      </c>
    </row>
    <row r="6338" spans="1:11" s="509" customFormat="1">
      <c r="A6338" s="508" t="s">
        <v>591</v>
      </c>
      <c r="B6338" s="509" t="s">
        <v>366</v>
      </c>
      <c r="C6338" s="509">
        <v>26</v>
      </c>
      <c r="D6338" s="509">
        <v>1</v>
      </c>
      <c r="K6338" s="509">
        <v>1</v>
      </c>
    </row>
    <row r="6339" spans="1:11" s="509" customFormat="1">
      <c r="A6339" s="508" t="s">
        <v>591</v>
      </c>
      <c r="B6339" s="509" t="s">
        <v>366</v>
      </c>
      <c r="C6339" s="509">
        <v>27</v>
      </c>
      <c r="D6339" s="509">
        <v>2</v>
      </c>
      <c r="G6339" s="509">
        <v>5</v>
      </c>
      <c r="H6339" s="509">
        <v>1</v>
      </c>
      <c r="K6339" s="509">
        <v>7</v>
      </c>
    </row>
    <row r="6340" spans="1:11" s="509" customFormat="1">
      <c r="A6340" s="508" t="s">
        <v>591</v>
      </c>
      <c r="B6340" s="509" t="s">
        <v>366</v>
      </c>
      <c r="C6340" s="509">
        <v>28</v>
      </c>
      <c r="K6340" s="509">
        <v>0</v>
      </c>
    </row>
    <row r="6341" spans="1:11" s="509" customFormat="1">
      <c r="A6341" s="508" t="s">
        <v>591</v>
      </c>
      <c r="B6341" s="509" t="s">
        <v>366</v>
      </c>
      <c r="C6341" s="509">
        <v>29</v>
      </c>
      <c r="K6341" s="509">
        <v>0</v>
      </c>
    </row>
    <row r="6342" spans="1:11" s="509" customFormat="1">
      <c r="A6342" s="508" t="s">
        <v>591</v>
      </c>
      <c r="B6342" s="509" t="s">
        <v>366</v>
      </c>
      <c r="C6342" s="509">
        <v>30</v>
      </c>
      <c r="K6342" s="509">
        <v>0</v>
      </c>
    </row>
    <row r="6343" spans="1:11" s="509" customFormat="1">
      <c r="A6343" s="508" t="s">
        <v>591</v>
      </c>
      <c r="B6343" s="509" t="s">
        <v>366</v>
      </c>
      <c r="C6343" s="509">
        <v>31</v>
      </c>
      <c r="G6343" s="509">
        <v>1</v>
      </c>
      <c r="K6343" s="509">
        <v>1</v>
      </c>
    </row>
    <row r="6344" spans="1:11" s="509" customFormat="1">
      <c r="A6344" s="508" t="s">
        <v>591</v>
      </c>
      <c r="B6344" s="509" t="s">
        <v>366</v>
      </c>
      <c r="C6344" s="509">
        <v>32</v>
      </c>
      <c r="K6344" s="509">
        <v>0</v>
      </c>
    </row>
    <row r="6345" spans="1:11" s="509" customFormat="1">
      <c r="A6345" s="508" t="s">
        <v>591</v>
      </c>
      <c r="B6345" s="509" t="s">
        <v>366</v>
      </c>
      <c r="C6345" s="509">
        <v>33</v>
      </c>
      <c r="D6345" s="509">
        <v>1</v>
      </c>
      <c r="K6345" s="509">
        <v>1</v>
      </c>
    </row>
    <row r="6346" spans="1:11" s="509" customFormat="1">
      <c r="A6346" s="508" t="s">
        <v>591</v>
      </c>
      <c r="B6346" s="509" t="s">
        <v>366</v>
      </c>
      <c r="C6346" s="509">
        <v>34</v>
      </c>
      <c r="K6346" s="509">
        <v>0</v>
      </c>
    </row>
    <row r="6347" spans="1:11" s="509" customFormat="1">
      <c r="A6347" s="508" t="s">
        <v>591</v>
      </c>
      <c r="B6347" s="509" t="s">
        <v>366</v>
      </c>
      <c r="C6347" s="509">
        <v>35</v>
      </c>
      <c r="K6347" s="509">
        <v>0</v>
      </c>
    </row>
    <row r="6348" spans="1:11" s="509" customFormat="1">
      <c r="A6348" s="508" t="s">
        <v>591</v>
      </c>
      <c r="B6348" s="509" t="s">
        <v>366</v>
      </c>
      <c r="C6348" s="509">
        <v>36</v>
      </c>
      <c r="K6348" s="509">
        <v>0</v>
      </c>
    </row>
    <row r="6349" spans="1:11" s="509" customFormat="1">
      <c r="A6349" s="508" t="s">
        <v>591</v>
      </c>
      <c r="B6349" s="509" t="s">
        <v>366</v>
      </c>
      <c r="C6349" s="509">
        <v>37</v>
      </c>
      <c r="G6349" s="509">
        <v>2</v>
      </c>
      <c r="K6349" s="509">
        <v>2</v>
      </c>
    </row>
    <row r="6350" spans="1:11" s="509" customFormat="1">
      <c r="A6350" s="508" t="s">
        <v>591</v>
      </c>
      <c r="B6350" s="509" t="s">
        <v>366</v>
      </c>
      <c r="C6350" s="509">
        <v>38</v>
      </c>
      <c r="K6350" s="509">
        <v>0</v>
      </c>
    </row>
    <row r="6351" spans="1:11" s="509" customFormat="1">
      <c r="A6351" s="508" t="s">
        <v>591</v>
      </c>
      <c r="B6351" s="509" t="s">
        <v>366</v>
      </c>
      <c r="C6351" s="509" t="s">
        <v>1030</v>
      </c>
      <c r="K6351" s="509">
        <v>0</v>
      </c>
    </row>
    <row r="6352" spans="1:11" s="509" customFormat="1">
      <c r="A6352" s="508" t="s">
        <v>591</v>
      </c>
      <c r="B6352" s="509" t="s">
        <v>366</v>
      </c>
      <c r="C6352" s="509">
        <v>39</v>
      </c>
      <c r="K6352" s="509">
        <v>0</v>
      </c>
    </row>
    <row r="6353" spans="1:11" s="509" customFormat="1">
      <c r="A6353" s="508" t="s">
        <v>591</v>
      </c>
      <c r="B6353" s="509" t="s">
        <v>366</v>
      </c>
      <c r="C6353" s="509">
        <v>40</v>
      </c>
      <c r="K6353" s="509">
        <v>0</v>
      </c>
    </row>
    <row r="6354" spans="1:11" s="509" customFormat="1">
      <c r="A6354" s="508" t="s">
        <v>591</v>
      </c>
      <c r="B6354" s="509" t="s">
        <v>366</v>
      </c>
      <c r="C6354" s="509">
        <v>41</v>
      </c>
      <c r="K6354" s="509">
        <v>0</v>
      </c>
    </row>
    <row r="6355" spans="1:11" s="509" customFormat="1">
      <c r="A6355" s="508" t="s">
        <v>591</v>
      </c>
      <c r="B6355" s="509" t="s">
        <v>366</v>
      </c>
      <c r="C6355" s="509">
        <v>42</v>
      </c>
      <c r="K6355" s="509">
        <v>0</v>
      </c>
    </row>
    <row r="6356" spans="1:11" s="509" customFormat="1">
      <c r="A6356" s="508" t="s">
        <v>591</v>
      </c>
      <c r="B6356" s="509" t="s">
        <v>366</v>
      </c>
      <c r="C6356" s="509">
        <v>43</v>
      </c>
      <c r="K6356" s="509">
        <v>0</v>
      </c>
    </row>
    <row r="6357" spans="1:11" s="509" customFormat="1">
      <c r="A6357" s="508" t="s">
        <v>591</v>
      </c>
      <c r="B6357" s="509" t="s">
        <v>366</v>
      </c>
      <c r="C6357" s="509">
        <v>44</v>
      </c>
      <c r="K6357" s="509">
        <v>0</v>
      </c>
    </row>
    <row r="6358" spans="1:11" s="509" customFormat="1">
      <c r="A6358" s="508" t="s">
        <v>591</v>
      </c>
      <c r="B6358" s="509" t="s">
        <v>366</v>
      </c>
      <c r="C6358" s="509">
        <v>45</v>
      </c>
      <c r="K6358" s="509">
        <v>0</v>
      </c>
    </row>
    <row r="6359" spans="1:11" s="509" customFormat="1">
      <c r="A6359" s="508" t="s">
        <v>591</v>
      </c>
      <c r="B6359" s="509" t="s">
        <v>366</v>
      </c>
      <c r="C6359" s="509">
        <v>46</v>
      </c>
      <c r="G6359" s="509">
        <v>1</v>
      </c>
      <c r="H6359" s="509">
        <v>1</v>
      </c>
      <c r="K6359" s="509">
        <v>1</v>
      </c>
    </row>
    <row r="6360" spans="1:11" s="509" customFormat="1">
      <c r="A6360" s="508" t="s">
        <v>591</v>
      </c>
      <c r="B6360" s="509" t="s">
        <v>366</v>
      </c>
      <c r="C6360" s="509">
        <v>47</v>
      </c>
      <c r="G6360" s="509">
        <v>1</v>
      </c>
      <c r="K6360" s="509">
        <v>1</v>
      </c>
    </row>
    <row r="6361" spans="1:11" s="509" customFormat="1">
      <c r="A6361" s="508" t="s">
        <v>591</v>
      </c>
      <c r="B6361" s="509" t="s">
        <v>366</v>
      </c>
      <c r="C6361" s="509">
        <v>48</v>
      </c>
      <c r="K6361" s="509">
        <v>0</v>
      </c>
    </row>
    <row r="6362" spans="1:11" s="509" customFormat="1">
      <c r="A6362" s="508" t="s">
        <v>591</v>
      </c>
      <c r="B6362" s="509" t="s">
        <v>366</v>
      </c>
      <c r="C6362" s="509">
        <v>49</v>
      </c>
      <c r="K6362" s="509">
        <v>0</v>
      </c>
    </row>
    <row r="6363" spans="1:11" s="509" customFormat="1">
      <c r="A6363" s="508" t="s">
        <v>591</v>
      </c>
      <c r="B6363" s="509" t="s">
        <v>366</v>
      </c>
      <c r="C6363" s="509">
        <v>50</v>
      </c>
      <c r="K6363" s="509">
        <v>0</v>
      </c>
    </row>
    <row r="6364" spans="1:11" s="509" customFormat="1">
      <c r="A6364" s="508" t="s">
        <v>591</v>
      </c>
      <c r="B6364" s="509" t="s">
        <v>366</v>
      </c>
      <c r="C6364" s="509">
        <v>51</v>
      </c>
      <c r="G6364" s="509">
        <v>1</v>
      </c>
      <c r="K6364" s="509">
        <v>1</v>
      </c>
    </row>
    <row r="6365" spans="1:11" s="509" customFormat="1">
      <c r="A6365" s="508" t="s">
        <v>591</v>
      </c>
      <c r="B6365" s="509" t="s">
        <v>366</v>
      </c>
      <c r="C6365" s="509" t="s">
        <v>1031</v>
      </c>
      <c r="K6365" s="509">
        <v>0</v>
      </c>
    </row>
    <row r="6366" spans="1:11" s="509" customFormat="1">
      <c r="A6366" s="508" t="s">
        <v>591</v>
      </c>
      <c r="B6366" s="509" t="s">
        <v>366</v>
      </c>
      <c r="C6366" s="509" t="s">
        <v>1032</v>
      </c>
      <c r="K6366" s="509">
        <v>0</v>
      </c>
    </row>
    <row r="6367" spans="1:11" s="509" customFormat="1">
      <c r="A6367" s="508" t="s">
        <v>591</v>
      </c>
      <c r="B6367" s="509" t="s">
        <v>366</v>
      </c>
      <c r="C6367" s="509">
        <v>52</v>
      </c>
      <c r="K6367" s="509">
        <v>0</v>
      </c>
    </row>
    <row r="6368" spans="1:11" s="509" customFormat="1">
      <c r="A6368" s="508" t="s">
        <v>591</v>
      </c>
      <c r="B6368" s="509" t="s">
        <v>366</v>
      </c>
      <c r="C6368" s="509">
        <v>53</v>
      </c>
      <c r="G6368" s="509">
        <v>2</v>
      </c>
      <c r="K6368" s="509">
        <v>2</v>
      </c>
    </row>
    <row r="6369" spans="1:11" s="509" customFormat="1">
      <c r="A6369" s="508" t="s">
        <v>591</v>
      </c>
      <c r="B6369" s="509" t="s">
        <v>366</v>
      </c>
      <c r="C6369" s="509">
        <v>54</v>
      </c>
      <c r="G6369" s="509">
        <v>29</v>
      </c>
      <c r="K6369" s="509">
        <v>29</v>
      </c>
    </row>
    <row r="6370" spans="1:11" s="509" customFormat="1">
      <c r="A6370" s="508" t="s">
        <v>591</v>
      </c>
      <c r="B6370" s="509" t="s">
        <v>366</v>
      </c>
      <c r="C6370" s="509">
        <v>55</v>
      </c>
      <c r="G6370" s="509">
        <v>29</v>
      </c>
      <c r="K6370" s="509">
        <v>29</v>
      </c>
    </row>
    <row r="6371" spans="1:11" s="509" customFormat="1">
      <c r="A6371" s="508" t="s">
        <v>591</v>
      </c>
      <c r="B6371" s="509" t="s">
        <v>366</v>
      </c>
      <c r="C6371" s="509">
        <v>56</v>
      </c>
      <c r="K6371" s="509">
        <v>0</v>
      </c>
    </row>
    <row r="6372" spans="1:11" s="509" customFormat="1">
      <c r="A6372" s="508" t="s">
        <v>591</v>
      </c>
      <c r="B6372" s="509" t="s">
        <v>366</v>
      </c>
      <c r="C6372" s="509">
        <v>57</v>
      </c>
      <c r="K6372" s="509">
        <v>0</v>
      </c>
    </row>
    <row r="6373" spans="1:11" s="509" customFormat="1">
      <c r="A6373" s="508" t="s">
        <v>591</v>
      </c>
      <c r="B6373" s="509" t="s">
        <v>366</v>
      </c>
      <c r="C6373" s="509">
        <v>58</v>
      </c>
      <c r="K6373" s="509">
        <v>0</v>
      </c>
    </row>
    <row r="6374" spans="1:11" s="509" customFormat="1">
      <c r="A6374" s="508" t="s">
        <v>591</v>
      </c>
      <c r="B6374" s="509" t="s">
        <v>366</v>
      </c>
      <c r="C6374" s="509">
        <v>59</v>
      </c>
      <c r="K6374" s="509">
        <v>0</v>
      </c>
    </row>
    <row r="6375" spans="1:11" s="509" customFormat="1">
      <c r="A6375" s="508" t="s">
        <v>591</v>
      </c>
      <c r="B6375" s="509" t="s">
        <v>366</v>
      </c>
      <c r="C6375" s="509">
        <v>60</v>
      </c>
      <c r="D6375" s="509">
        <v>1</v>
      </c>
      <c r="G6375" s="509">
        <v>1</v>
      </c>
      <c r="K6375" s="509">
        <v>2</v>
      </c>
    </row>
    <row r="6376" spans="1:11" s="509" customFormat="1">
      <c r="A6376" s="508" t="s">
        <v>591</v>
      </c>
      <c r="B6376" s="509" t="s">
        <v>366</v>
      </c>
      <c r="C6376" s="509">
        <v>61</v>
      </c>
      <c r="G6376" s="509">
        <v>2</v>
      </c>
      <c r="K6376" s="509">
        <v>2</v>
      </c>
    </row>
    <row r="6377" spans="1:11" s="509" customFormat="1">
      <c r="A6377" s="508" t="s">
        <v>591</v>
      </c>
      <c r="B6377" s="509" t="s">
        <v>366</v>
      </c>
      <c r="C6377" s="509">
        <v>62</v>
      </c>
      <c r="K6377" s="509">
        <v>0</v>
      </c>
    </row>
    <row r="6378" spans="1:11" s="509" customFormat="1">
      <c r="A6378" s="508" t="s">
        <v>591</v>
      </c>
      <c r="B6378" s="509" t="s">
        <v>366</v>
      </c>
      <c r="C6378" s="509">
        <v>63</v>
      </c>
      <c r="D6378" s="509">
        <v>2</v>
      </c>
      <c r="E6378" s="509">
        <v>1</v>
      </c>
      <c r="G6378" s="509">
        <v>33</v>
      </c>
      <c r="H6378" s="509">
        <v>31</v>
      </c>
      <c r="K6378" s="509">
        <v>35</v>
      </c>
    </row>
    <row r="6379" spans="1:11" s="509" customFormat="1">
      <c r="A6379" s="508" t="s">
        <v>591</v>
      </c>
      <c r="B6379" s="509" t="s">
        <v>366</v>
      </c>
      <c r="C6379" s="509" t="s">
        <v>1033</v>
      </c>
      <c r="K6379" s="509">
        <v>0</v>
      </c>
    </row>
    <row r="6380" spans="1:11" s="509" customFormat="1">
      <c r="A6380" s="508" t="s">
        <v>591</v>
      </c>
      <c r="B6380" s="509" t="s">
        <v>366</v>
      </c>
      <c r="C6380" s="509" t="s">
        <v>1034</v>
      </c>
      <c r="K6380" s="509">
        <v>0</v>
      </c>
    </row>
    <row r="6381" spans="1:11" s="509" customFormat="1">
      <c r="A6381" s="508" t="s">
        <v>591</v>
      </c>
      <c r="B6381" s="509" t="s">
        <v>366</v>
      </c>
      <c r="C6381" s="509">
        <v>64</v>
      </c>
      <c r="K6381" s="509">
        <v>0</v>
      </c>
    </row>
    <row r="6382" spans="1:11" s="509" customFormat="1">
      <c r="A6382" s="508" t="s">
        <v>591</v>
      </c>
      <c r="B6382" s="509" t="s">
        <v>366</v>
      </c>
      <c r="C6382" s="509" t="s">
        <v>1035</v>
      </c>
      <c r="D6382" s="509">
        <v>8</v>
      </c>
      <c r="G6382" s="509">
        <v>1</v>
      </c>
      <c r="K6382" s="509">
        <v>9</v>
      </c>
    </row>
    <row r="6383" spans="1:11" s="509" customFormat="1">
      <c r="A6383" s="508" t="s">
        <v>591</v>
      </c>
      <c r="B6383" s="509" t="s">
        <v>366</v>
      </c>
      <c r="C6383" s="509">
        <v>65</v>
      </c>
      <c r="D6383" s="509">
        <v>8</v>
      </c>
      <c r="E6383" s="509">
        <v>5</v>
      </c>
      <c r="G6383" s="509">
        <v>35</v>
      </c>
      <c r="H6383" s="509">
        <v>13</v>
      </c>
      <c r="K6383" s="509">
        <v>43</v>
      </c>
    </row>
    <row r="6384" spans="1:11" s="509" customFormat="1">
      <c r="A6384" s="508" t="s">
        <v>591</v>
      </c>
      <c r="B6384" s="509" t="s">
        <v>366</v>
      </c>
      <c r="C6384" s="509">
        <v>66</v>
      </c>
      <c r="D6384" s="509">
        <v>2</v>
      </c>
      <c r="E6384" s="509">
        <v>1</v>
      </c>
      <c r="G6384" s="509">
        <v>3</v>
      </c>
      <c r="H6384" s="509">
        <v>1</v>
      </c>
      <c r="K6384" s="509">
        <v>5</v>
      </c>
    </row>
    <row r="6385" spans="1:11" s="509" customFormat="1">
      <c r="A6385" s="508" t="s">
        <v>591</v>
      </c>
      <c r="B6385" s="509" t="s">
        <v>366</v>
      </c>
      <c r="C6385" s="509" t="s">
        <v>1036</v>
      </c>
      <c r="K6385" s="509">
        <v>0</v>
      </c>
    </row>
    <row r="6386" spans="1:11" s="509" customFormat="1">
      <c r="A6386" s="508" t="s">
        <v>591</v>
      </c>
      <c r="B6386" s="509" t="s">
        <v>366</v>
      </c>
      <c r="C6386" s="509" t="s">
        <v>1037</v>
      </c>
      <c r="D6386" s="509">
        <v>11</v>
      </c>
      <c r="G6386" s="509">
        <v>114</v>
      </c>
      <c r="K6386" s="509">
        <v>125</v>
      </c>
    </row>
    <row r="6387" spans="1:11" s="509" customFormat="1">
      <c r="A6387" s="508" t="s">
        <v>591</v>
      </c>
      <c r="B6387" s="509" t="s">
        <v>366</v>
      </c>
      <c r="C6387" s="509" t="s">
        <v>1038</v>
      </c>
      <c r="D6387" s="509">
        <v>3</v>
      </c>
      <c r="G6387" s="509">
        <v>9</v>
      </c>
      <c r="K6387" s="509">
        <v>12</v>
      </c>
    </row>
    <row r="6388" spans="1:11" s="509" customFormat="1">
      <c r="A6388" s="508" t="s">
        <v>591</v>
      </c>
      <c r="B6388" s="509" t="s">
        <v>366</v>
      </c>
      <c r="C6388" s="509" t="s">
        <v>1039</v>
      </c>
      <c r="D6388" s="509">
        <v>1</v>
      </c>
      <c r="G6388" s="509">
        <v>9</v>
      </c>
      <c r="K6388" s="509">
        <v>10</v>
      </c>
    </row>
    <row r="6389" spans="1:11" s="509" customFormat="1">
      <c r="A6389" s="508" t="s">
        <v>591</v>
      </c>
      <c r="B6389" s="509" t="s">
        <v>366</v>
      </c>
      <c r="C6389" s="509" t="s">
        <v>1040</v>
      </c>
      <c r="D6389" s="509">
        <v>11</v>
      </c>
      <c r="G6389" s="509">
        <v>12</v>
      </c>
      <c r="K6389" s="509">
        <v>23</v>
      </c>
    </row>
    <row r="6390" spans="1:11" s="509" customFormat="1">
      <c r="A6390" s="508" t="s">
        <v>591</v>
      </c>
      <c r="B6390" s="509" t="s">
        <v>366</v>
      </c>
      <c r="C6390" s="509" t="s">
        <v>1041</v>
      </c>
      <c r="G6390" s="509">
        <v>1</v>
      </c>
      <c r="K6390" s="509">
        <v>1</v>
      </c>
    </row>
    <row r="6391" spans="1:11" s="509" customFormat="1">
      <c r="A6391" s="508" t="s">
        <v>591</v>
      </c>
      <c r="B6391" s="509" t="s">
        <v>366</v>
      </c>
      <c r="C6391" s="509" t="s">
        <v>1042</v>
      </c>
      <c r="G6391" s="509">
        <v>1</v>
      </c>
      <c r="K6391" s="509">
        <v>1</v>
      </c>
    </row>
    <row r="6392" spans="1:11" s="509" customFormat="1">
      <c r="A6392" s="508" t="s">
        <v>591</v>
      </c>
      <c r="B6392" s="509" t="s">
        <v>366</v>
      </c>
      <c r="C6392" s="509">
        <v>67</v>
      </c>
      <c r="D6392" s="509">
        <v>3</v>
      </c>
      <c r="G6392" s="509">
        <v>138</v>
      </c>
      <c r="H6392" s="509">
        <v>15</v>
      </c>
      <c r="K6392" s="509">
        <v>141</v>
      </c>
    </row>
    <row r="6393" spans="1:11" s="509" customFormat="1">
      <c r="A6393" s="508" t="s">
        <v>591</v>
      </c>
      <c r="B6393" s="509" t="s">
        <v>366</v>
      </c>
      <c r="C6393" s="509">
        <v>68</v>
      </c>
      <c r="G6393" s="509">
        <v>53</v>
      </c>
      <c r="K6393" s="509">
        <v>53</v>
      </c>
    </row>
    <row r="6394" spans="1:11" s="509" customFormat="1">
      <c r="A6394" s="508" t="s">
        <v>591</v>
      </c>
      <c r="B6394" s="509" t="s">
        <v>366</v>
      </c>
      <c r="C6394" s="509" t="s">
        <v>1043</v>
      </c>
      <c r="D6394" s="509">
        <v>2</v>
      </c>
      <c r="E6394" s="509">
        <v>1</v>
      </c>
      <c r="G6394" s="509">
        <v>8</v>
      </c>
      <c r="H6394" s="509">
        <v>3</v>
      </c>
      <c r="K6394" s="509">
        <v>10</v>
      </c>
    </row>
    <row r="6395" spans="1:11" s="509" customFormat="1">
      <c r="A6395" s="508" t="s">
        <v>591</v>
      </c>
      <c r="B6395" s="509" t="s">
        <v>366</v>
      </c>
      <c r="C6395" s="509">
        <v>69</v>
      </c>
      <c r="D6395" s="509">
        <v>1</v>
      </c>
      <c r="K6395" s="509">
        <v>1</v>
      </c>
    </row>
    <row r="6396" spans="1:11" s="509" customFormat="1">
      <c r="A6396" s="508" t="s">
        <v>591</v>
      </c>
      <c r="B6396" s="509" t="s">
        <v>366</v>
      </c>
      <c r="C6396" s="509" t="s">
        <v>1044</v>
      </c>
      <c r="G6396" s="509">
        <v>1</v>
      </c>
      <c r="K6396" s="509">
        <v>1</v>
      </c>
    </row>
    <row r="6397" spans="1:11" s="509" customFormat="1">
      <c r="A6397" s="508" t="s">
        <v>591</v>
      </c>
      <c r="B6397" s="509" t="s">
        <v>366</v>
      </c>
      <c r="C6397" s="509" t="s">
        <v>1045</v>
      </c>
      <c r="K6397" s="509">
        <v>0</v>
      </c>
    </row>
    <row r="6398" spans="1:11" s="509" customFormat="1">
      <c r="A6398" s="508" t="s">
        <v>591</v>
      </c>
      <c r="B6398" s="509" t="s">
        <v>366</v>
      </c>
      <c r="C6398" s="509">
        <v>70</v>
      </c>
      <c r="D6398" s="509">
        <v>1</v>
      </c>
      <c r="K6398" s="509">
        <v>1</v>
      </c>
    </row>
    <row r="6399" spans="1:11" s="509" customFormat="1">
      <c r="A6399" s="508" t="s">
        <v>591</v>
      </c>
      <c r="B6399" s="509" t="s">
        <v>366</v>
      </c>
      <c r="C6399" s="509" t="s">
        <v>1046</v>
      </c>
      <c r="D6399" s="509">
        <v>1</v>
      </c>
      <c r="G6399" s="509">
        <v>11</v>
      </c>
      <c r="K6399" s="509">
        <v>12</v>
      </c>
    </row>
    <row r="6400" spans="1:11" s="509" customFormat="1">
      <c r="A6400" s="508" t="s">
        <v>591</v>
      </c>
      <c r="B6400" s="509" t="s">
        <v>366</v>
      </c>
      <c r="C6400" s="509">
        <v>71</v>
      </c>
      <c r="D6400" s="509">
        <v>2</v>
      </c>
      <c r="G6400" s="509">
        <v>242</v>
      </c>
      <c r="K6400" s="509">
        <v>244</v>
      </c>
    </row>
    <row r="6401" spans="1:11" s="509" customFormat="1">
      <c r="A6401" s="508" t="s">
        <v>591</v>
      </c>
      <c r="B6401" s="509" t="s">
        <v>366</v>
      </c>
      <c r="C6401" s="509" t="s">
        <v>1047</v>
      </c>
      <c r="D6401" s="509">
        <v>3</v>
      </c>
      <c r="E6401" s="509">
        <v>1</v>
      </c>
      <c r="G6401" s="509">
        <v>38</v>
      </c>
      <c r="H6401" s="509">
        <v>22</v>
      </c>
      <c r="K6401" s="509">
        <v>41</v>
      </c>
    </row>
    <row r="6402" spans="1:11" s="509" customFormat="1">
      <c r="A6402" s="508" t="s">
        <v>591</v>
      </c>
      <c r="B6402" s="509" t="s">
        <v>366</v>
      </c>
      <c r="C6402" s="509" t="s">
        <v>1048</v>
      </c>
      <c r="G6402" s="509">
        <v>5</v>
      </c>
      <c r="K6402" s="509">
        <v>5</v>
      </c>
    </row>
    <row r="6403" spans="1:11" s="509" customFormat="1">
      <c r="A6403" s="508" t="s">
        <v>591</v>
      </c>
      <c r="B6403" s="509" t="s">
        <v>366</v>
      </c>
      <c r="C6403" s="509" t="s">
        <v>1049</v>
      </c>
      <c r="D6403" s="509">
        <v>2</v>
      </c>
      <c r="G6403" s="509">
        <v>5</v>
      </c>
      <c r="K6403" s="509">
        <v>7</v>
      </c>
    </row>
    <row r="6404" spans="1:11" s="509" customFormat="1">
      <c r="A6404" s="508" t="s">
        <v>591</v>
      </c>
      <c r="B6404" s="509" t="s">
        <v>366</v>
      </c>
      <c r="C6404" s="509" t="s">
        <v>1050</v>
      </c>
      <c r="G6404" s="509">
        <v>12</v>
      </c>
      <c r="H6404" s="509">
        <v>12</v>
      </c>
      <c r="K6404" s="509">
        <v>12</v>
      </c>
    </row>
    <row r="6405" spans="1:11" s="509" customFormat="1">
      <c r="A6405" s="508" t="s">
        <v>591</v>
      </c>
      <c r="B6405" s="509" t="s">
        <v>366</v>
      </c>
      <c r="C6405" s="509" t="s">
        <v>1051</v>
      </c>
      <c r="G6405" s="509">
        <v>1</v>
      </c>
      <c r="H6405" s="509">
        <v>1</v>
      </c>
      <c r="K6405" s="509">
        <v>1</v>
      </c>
    </row>
    <row r="6406" spans="1:11" s="509" customFormat="1">
      <c r="A6406" s="508" t="s">
        <v>591</v>
      </c>
      <c r="B6406" s="509" t="s">
        <v>366</v>
      </c>
      <c r="C6406" s="509">
        <v>72</v>
      </c>
      <c r="D6406" s="509">
        <v>21</v>
      </c>
      <c r="E6406" s="509">
        <v>1</v>
      </c>
      <c r="G6406" s="509">
        <v>1</v>
      </c>
      <c r="K6406" s="509">
        <v>22</v>
      </c>
    </row>
    <row r="6407" spans="1:11" s="509" customFormat="1">
      <c r="A6407" s="508" t="s">
        <v>591</v>
      </c>
      <c r="B6407" s="509" t="s">
        <v>366</v>
      </c>
      <c r="C6407" s="509">
        <v>73</v>
      </c>
      <c r="D6407" s="509">
        <v>8</v>
      </c>
      <c r="K6407" s="509">
        <v>8</v>
      </c>
    </row>
    <row r="6408" spans="1:11" s="509" customFormat="1">
      <c r="A6408" s="508" t="s">
        <v>591</v>
      </c>
      <c r="B6408" s="509" t="s">
        <v>366</v>
      </c>
      <c r="C6408" s="509">
        <v>74</v>
      </c>
      <c r="D6408" s="509">
        <v>2</v>
      </c>
      <c r="G6408" s="509">
        <v>3</v>
      </c>
      <c r="K6408" s="509">
        <v>5</v>
      </c>
    </row>
    <row r="6409" spans="1:11" s="509" customFormat="1">
      <c r="A6409" s="508" t="s">
        <v>591</v>
      </c>
      <c r="B6409" s="509" t="s">
        <v>366</v>
      </c>
      <c r="C6409" s="509" t="s">
        <v>4570</v>
      </c>
      <c r="K6409" s="509">
        <v>0</v>
      </c>
    </row>
    <row r="6410" spans="1:11" s="509" customFormat="1">
      <c r="A6410" s="508" t="s">
        <v>591</v>
      </c>
      <c r="B6410" s="509" t="s">
        <v>366</v>
      </c>
      <c r="C6410" s="509" t="s">
        <v>4571</v>
      </c>
      <c r="D6410" s="509">
        <v>129</v>
      </c>
      <c r="E6410" s="509">
        <v>12</v>
      </c>
      <c r="F6410" s="509">
        <v>0</v>
      </c>
      <c r="G6410" s="509">
        <v>1285</v>
      </c>
      <c r="H6410" s="509">
        <v>101</v>
      </c>
      <c r="I6410" s="509">
        <v>0</v>
      </c>
      <c r="K6410" s="509">
        <v>1414</v>
      </c>
    </row>
    <row r="6411" spans="1:11" s="509" customFormat="1">
      <c r="A6411" s="508" t="s">
        <v>592</v>
      </c>
      <c r="B6411" s="509" t="s">
        <v>367</v>
      </c>
      <c r="C6411" s="509">
        <v>1</v>
      </c>
      <c r="D6411" s="509">
        <v>2</v>
      </c>
      <c r="G6411" s="509">
        <v>4</v>
      </c>
      <c r="K6411" s="509">
        <v>6</v>
      </c>
    </row>
    <row r="6412" spans="1:11" s="509" customFormat="1">
      <c r="A6412" s="508" t="s">
        <v>592</v>
      </c>
      <c r="B6412" s="509" t="s">
        <v>367</v>
      </c>
      <c r="C6412" s="509" t="s">
        <v>1023</v>
      </c>
      <c r="G6412" s="509">
        <v>23</v>
      </c>
      <c r="K6412" s="509">
        <v>23</v>
      </c>
    </row>
    <row r="6413" spans="1:11" s="509" customFormat="1">
      <c r="A6413" s="508" t="s">
        <v>592</v>
      </c>
      <c r="B6413" s="509" t="s">
        <v>367</v>
      </c>
      <c r="C6413" s="509">
        <v>2</v>
      </c>
      <c r="D6413" s="509">
        <v>2</v>
      </c>
      <c r="G6413" s="509">
        <v>8</v>
      </c>
      <c r="K6413" s="509">
        <v>10</v>
      </c>
    </row>
    <row r="6414" spans="1:11" s="509" customFormat="1">
      <c r="A6414" s="508" t="s">
        <v>592</v>
      </c>
      <c r="B6414" s="509" t="s">
        <v>367</v>
      </c>
      <c r="C6414" s="509">
        <v>3</v>
      </c>
      <c r="D6414" s="509">
        <v>1</v>
      </c>
      <c r="G6414" s="509">
        <v>5</v>
      </c>
      <c r="K6414" s="509">
        <v>6</v>
      </c>
    </row>
    <row r="6415" spans="1:11" s="509" customFormat="1">
      <c r="A6415" s="508" t="s">
        <v>592</v>
      </c>
      <c r="B6415" s="509" t="s">
        <v>367</v>
      </c>
      <c r="C6415" s="509">
        <v>4</v>
      </c>
      <c r="D6415" s="509">
        <v>1</v>
      </c>
      <c r="G6415" s="509">
        <v>8</v>
      </c>
      <c r="K6415" s="509">
        <v>9</v>
      </c>
    </row>
    <row r="6416" spans="1:11" s="509" customFormat="1">
      <c r="A6416" s="508" t="s">
        <v>592</v>
      </c>
      <c r="B6416" s="509" t="s">
        <v>367</v>
      </c>
      <c r="C6416" s="509">
        <v>5</v>
      </c>
      <c r="D6416" s="509">
        <v>1</v>
      </c>
      <c r="G6416" s="509">
        <v>14</v>
      </c>
      <c r="K6416" s="509">
        <v>15</v>
      </c>
    </row>
    <row r="6417" spans="1:11" s="509" customFormat="1">
      <c r="A6417" s="508" t="s">
        <v>592</v>
      </c>
      <c r="B6417" s="509" t="s">
        <v>367</v>
      </c>
      <c r="C6417" s="509">
        <v>6</v>
      </c>
      <c r="K6417" s="509">
        <v>0</v>
      </c>
    </row>
    <row r="6418" spans="1:11" s="509" customFormat="1">
      <c r="A6418" s="508" t="s">
        <v>592</v>
      </c>
      <c r="B6418" s="509" t="s">
        <v>367</v>
      </c>
      <c r="C6418" s="509">
        <v>7</v>
      </c>
      <c r="K6418" s="509">
        <v>0</v>
      </c>
    </row>
    <row r="6419" spans="1:11" s="509" customFormat="1">
      <c r="A6419" s="508" t="s">
        <v>592</v>
      </c>
      <c r="B6419" s="509" t="s">
        <v>367</v>
      </c>
      <c r="C6419" s="509">
        <v>8</v>
      </c>
      <c r="G6419" s="509">
        <v>3</v>
      </c>
      <c r="K6419" s="509">
        <v>3</v>
      </c>
    </row>
    <row r="6420" spans="1:11" s="509" customFormat="1">
      <c r="A6420" s="508" t="s">
        <v>592</v>
      </c>
      <c r="B6420" s="509" t="s">
        <v>367</v>
      </c>
      <c r="C6420" s="509">
        <v>9</v>
      </c>
      <c r="D6420" s="509">
        <v>4</v>
      </c>
      <c r="G6420" s="509">
        <v>3</v>
      </c>
      <c r="K6420" s="509">
        <v>7</v>
      </c>
    </row>
    <row r="6421" spans="1:11" s="509" customFormat="1">
      <c r="A6421" s="508" t="s">
        <v>592</v>
      </c>
      <c r="B6421" s="509" t="s">
        <v>367</v>
      </c>
      <c r="C6421" s="509">
        <v>10</v>
      </c>
      <c r="D6421" s="509">
        <v>1</v>
      </c>
      <c r="G6421" s="509">
        <v>21</v>
      </c>
      <c r="K6421" s="509">
        <v>22</v>
      </c>
    </row>
    <row r="6422" spans="1:11" s="509" customFormat="1">
      <c r="A6422" s="508" t="s">
        <v>592</v>
      </c>
      <c r="B6422" s="509" t="s">
        <v>367</v>
      </c>
      <c r="C6422" s="509">
        <v>11</v>
      </c>
      <c r="D6422" s="509">
        <v>1</v>
      </c>
      <c r="G6422" s="509">
        <v>4</v>
      </c>
      <c r="H6422" s="509">
        <v>1</v>
      </c>
      <c r="K6422" s="509">
        <v>5</v>
      </c>
    </row>
    <row r="6423" spans="1:11" s="509" customFormat="1">
      <c r="A6423" s="508" t="s">
        <v>592</v>
      </c>
      <c r="B6423" s="509" t="s">
        <v>367</v>
      </c>
      <c r="C6423" s="509">
        <v>12</v>
      </c>
      <c r="G6423" s="509">
        <v>1</v>
      </c>
      <c r="K6423" s="509">
        <v>1</v>
      </c>
    </row>
    <row r="6424" spans="1:11" s="509" customFormat="1">
      <c r="A6424" s="508" t="s">
        <v>592</v>
      </c>
      <c r="B6424" s="509" t="s">
        <v>367</v>
      </c>
      <c r="C6424" s="509">
        <v>13</v>
      </c>
      <c r="D6424" s="509">
        <v>1</v>
      </c>
      <c r="K6424" s="509">
        <v>1</v>
      </c>
    </row>
    <row r="6425" spans="1:11" s="509" customFormat="1">
      <c r="A6425" s="508" t="s">
        <v>592</v>
      </c>
      <c r="B6425" s="509" t="s">
        <v>367</v>
      </c>
      <c r="C6425" s="509">
        <v>14</v>
      </c>
      <c r="G6425" s="509">
        <v>1</v>
      </c>
      <c r="K6425" s="509">
        <v>1</v>
      </c>
    </row>
    <row r="6426" spans="1:11" s="509" customFormat="1">
      <c r="A6426" s="508" t="s">
        <v>592</v>
      </c>
      <c r="B6426" s="509" t="s">
        <v>367</v>
      </c>
      <c r="C6426" s="509">
        <v>15</v>
      </c>
      <c r="K6426" s="509">
        <v>0</v>
      </c>
    </row>
    <row r="6427" spans="1:11" s="509" customFormat="1">
      <c r="A6427" s="508" t="s">
        <v>592</v>
      </c>
      <c r="B6427" s="509" t="s">
        <v>367</v>
      </c>
      <c r="C6427" s="509">
        <v>16</v>
      </c>
      <c r="G6427" s="509">
        <v>2</v>
      </c>
      <c r="K6427" s="509">
        <v>2</v>
      </c>
    </row>
    <row r="6428" spans="1:11" s="509" customFormat="1">
      <c r="A6428" s="508" t="s">
        <v>592</v>
      </c>
      <c r="B6428" s="509" t="s">
        <v>367</v>
      </c>
      <c r="C6428" s="509">
        <v>17</v>
      </c>
      <c r="D6428" s="509">
        <v>1</v>
      </c>
      <c r="G6428" s="509">
        <v>53</v>
      </c>
      <c r="K6428" s="509">
        <v>54</v>
      </c>
    </row>
    <row r="6429" spans="1:11" s="509" customFormat="1">
      <c r="A6429" s="508" t="s">
        <v>592</v>
      </c>
      <c r="B6429" s="509" t="s">
        <v>367</v>
      </c>
      <c r="C6429" s="509">
        <v>18</v>
      </c>
      <c r="K6429" s="509">
        <v>0</v>
      </c>
    </row>
    <row r="6430" spans="1:11" s="509" customFormat="1">
      <c r="A6430" s="508" t="s">
        <v>592</v>
      </c>
      <c r="B6430" s="509" t="s">
        <v>367</v>
      </c>
      <c r="C6430" s="509" t="s">
        <v>1024</v>
      </c>
      <c r="G6430" s="509">
        <v>2</v>
      </c>
      <c r="K6430" s="509">
        <v>2</v>
      </c>
    </row>
    <row r="6431" spans="1:11" s="509" customFormat="1">
      <c r="A6431" s="508" t="s">
        <v>592</v>
      </c>
      <c r="B6431" s="509" t="s">
        <v>367</v>
      </c>
      <c r="C6431" s="509" t="s">
        <v>1025</v>
      </c>
      <c r="K6431" s="509">
        <v>0</v>
      </c>
    </row>
    <row r="6432" spans="1:11" s="509" customFormat="1">
      <c r="A6432" s="508" t="s">
        <v>592</v>
      </c>
      <c r="B6432" s="509" t="s">
        <v>367</v>
      </c>
      <c r="C6432" s="509">
        <v>19</v>
      </c>
      <c r="G6432" s="509">
        <v>3</v>
      </c>
      <c r="K6432" s="509">
        <v>3</v>
      </c>
    </row>
    <row r="6433" spans="1:11" s="509" customFormat="1">
      <c r="A6433" s="508" t="s">
        <v>592</v>
      </c>
      <c r="B6433" s="509" t="s">
        <v>367</v>
      </c>
      <c r="C6433" s="509">
        <v>20</v>
      </c>
      <c r="K6433" s="509">
        <v>0</v>
      </c>
    </row>
    <row r="6434" spans="1:11" s="509" customFormat="1">
      <c r="A6434" s="508" t="s">
        <v>592</v>
      </c>
      <c r="B6434" s="509" t="s">
        <v>367</v>
      </c>
      <c r="C6434" s="509">
        <v>21</v>
      </c>
      <c r="K6434" s="509">
        <v>0</v>
      </c>
    </row>
    <row r="6435" spans="1:11" s="509" customFormat="1">
      <c r="A6435" s="508" t="s">
        <v>592</v>
      </c>
      <c r="B6435" s="509" t="s">
        <v>367</v>
      </c>
      <c r="C6435" s="509" t="s">
        <v>1026</v>
      </c>
      <c r="K6435" s="509">
        <v>0</v>
      </c>
    </row>
    <row r="6436" spans="1:11" s="509" customFormat="1">
      <c r="A6436" s="508" t="s">
        <v>592</v>
      </c>
      <c r="B6436" s="509" t="s">
        <v>367</v>
      </c>
      <c r="C6436" s="509" t="s">
        <v>1027</v>
      </c>
      <c r="K6436" s="509">
        <v>0</v>
      </c>
    </row>
    <row r="6437" spans="1:11" s="509" customFormat="1">
      <c r="A6437" s="508" t="s">
        <v>592</v>
      </c>
      <c r="B6437" s="509" t="s">
        <v>367</v>
      </c>
      <c r="C6437" s="509" t="s">
        <v>1028</v>
      </c>
      <c r="K6437" s="509">
        <v>0</v>
      </c>
    </row>
    <row r="6438" spans="1:11" s="509" customFormat="1">
      <c r="A6438" s="508" t="s">
        <v>592</v>
      </c>
      <c r="B6438" s="509" t="s">
        <v>367</v>
      </c>
      <c r="C6438" s="509">
        <v>22</v>
      </c>
      <c r="K6438" s="509">
        <v>0</v>
      </c>
    </row>
    <row r="6439" spans="1:11" s="509" customFormat="1">
      <c r="A6439" s="508" t="s">
        <v>592</v>
      </c>
      <c r="B6439" s="509" t="s">
        <v>367</v>
      </c>
      <c r="C6439" s="509">
        <v>23</v>
      </c>
      <c r="D6439" s="509">
        <v>1</v>
      </c>
      <c r="G6439" s="509">
        <v>1</v>
      </c>
      <c r="K6439" s="509">
        <v>2</v>
      </c>
    </row>
    <row r="6440" spans="1:11" s="509" customFormat="1">
      <c r="A6440" s="508" t="s">
        <v>592</v>
      </c>
      <c r="B6440" s="509" t="s">
        <v>367</v>
      </c>
      <c r="C6440" s="509" t="s">
        <v>1029</v>
      </c>
      <c r="G6440" s="509">
        <v>3</v>
      </c>
      <c r="K6440" s="509">
        <v>3</v>
      </c>
    </row>
    <row r="6441" spans="1:11" s="509" customFormat="1">
      <c r="A6441" s="508" t="s">
        <v>592</v>
      </c>
      <c r="B6441" s="509" t="s">
        <v>367</v>
      </c>
      <c r="C6441" s="509">
        <v>24</v>
      </c>
      <c r="K6441" s="509">
        <v>0</v>
      </c>
    </row>
    <row r="6442" spans="1:11" s="509" customFormat="1">
      <c r="A6442" s="508" t="s">
        <v>592</v>
      </c>
      <c r="B6442" s="509" t="s">
        <v>367</v>
      </c>
      <c r="C6442" s="509">
        <v>25</v>
      </c>
    </row>
    <row r="6443" spans="1:11" s="509" customFormat="1">
      <c r="A6443" s="508" t="s">
        <v>592</v>
      </c>
      <c r="B6443" s="509" t="s">
        <v>367</v>
      </c>
      <c r="C6443" s="509">
        <v>26</v>
      </c>
      <c r="K6443" s="509">
        <v>0</v>
      </c>
    </row>
    <row r="6444" spans="1:11" s="509" customFormat="1">
      <c r="A6444" s="508" t="s">
        <v>592</v>
      </c>
      <c r="B6444" s="509" t="s">
        <v>367</v>
      </c>
      <c r="C6444" s="509">
        <v>27</v>
      </c>
      <c r="G6444" s="509">
        <v>1</v>
      </c>
      <c r="H6444" s="509">
        <v>1</v>
      </c>
      <c r="K6444" s="509">
        <v>1</v>
      </c>
    </row>
    <row r="6445" spans="1:11" s="509" customFormat="1">
      <c r="A6445" s="508" t="s">
        <v>592</v>
      </c>
      <c r="B6445" s="509" t="s">
        <v>367</v>
      </c>
      <c r="C6445" s="509">
        <v>28</v>
      </c>
      <c r="K6445" s="509">
        <v>0</v>
      </c>
    </row>
    <row r="6446" spans="1:11" s="509" customFormat="1">
      <c r="A6446" s="508" t="s">
        <v>592</v>
      </c>
      <c r="B6446" s="509" t="s">
        <v>367</v>
      </c>
      <c r="C6446" s="509">
        <v>29</v>
      </c>
      <c r="K6446" s="509">
        <v>0</v>
      </c>
    </row>
    <row r="6447" spans="1:11" s="509" customFormat="1">
      <c r="A6447" s="508" t="s">
        <v>592</v>
      </c>
      <c r="B6447" s="509" t="s">
        <v>367</v>
      </c>
      <c r="C6447" s="509">
        <v>30</v>
      </c>
      <c r="K6447" s="509">
        <v>0</v>
      </c>
    </row>
    <row r="6448" spans="1:11" s="509" customFormat="1">
      <c r="A6448" s="508" t="s">
        <v>592</v>
      </c>
      <c r="B6448" s="509" t="s">
        <v>367</v>
      </c>
      <c r="C6448" s="509">
        <v>31</v>
      </c>
      <c r="K6448" s="509">
        <v>0</v>
      </c>
    </row>
    <row r="6449" spans="1:11" s="509" customFormat="1">
      <c r="A6449" s="508" t="s">
        <v>592</v>
      </c>
      <c r="B6449" s="509" t="s">
        <v>367</v>
      </c>
      <c r="C6449" s="509">
        <v>32</v>
      </c>
      <c r="K6449" s="509">
        <v>0</v>
      </c>
    </row>
    <row r="6450" spans="1:11" s="509" customFormat="1">
      <c r="A6450" s="508" t="s">
        <v>592</v>
      </c>
      <c r="B6450" s="509" t="s">
        <v>367</v>
      </c>
      <c r="C6450" s="509">
        <v>33</v>
      </c>
      <c r="K6450" s="509">
        <v>0</v>
      </c>
    </row>
    <row r="6451" spans="1:11" s="509" customFormat="1">
      <c r="A6451" s="508" t="s">
        <v>592</v>
      </c>
      <c r="B6451" s="509" t="s">
        <v>367</v>
      </c>
      <c r="C6451" s="509">
        <v>34</v>
      </c>
      <c r="K6451" s="509">
        <v>0</v>
      </c>
    </row>
    <row r="6452" spans="1:11" s="509" customFormat="1">
      <c r="A6452" s="508" t="s">
        <v>592</v>
      </c>
      <c r="B6452" s="509" t="s">
        <v>367</v>
      </c>
      <c r="C6452" s="509">
        <v>35</v>
      </c>
      <c r="K6452" s="509">
        <v>0</v>
      </c>
    </row>
    <row r="6453" spans="1:11" s="509" customFormat="1">
      <c r="A6453" s="508" t="s">
        <v>592</v>
      </c>
      <c r="B6453" s="509" t="s">
        <v>367</v>
      </c>
      <c r="C6453" s="509">
        <v>36</v>
      </c>
      <c r="K6453" s="509">
        <v>0</v>
      </c>
    </row>
    <row r="6454" spans="1:11" s="509" customFormat="1">
      <c r="A6454" s="508" t="s">
        <v>592</v>
      </c>
      <c r="B6454" s="509" t="s">
        <v>367</v>
      </c>
      <c r="C6454" s="509">
        <v>37</v>
      </c>
      <c r="K6454" s="509">
        <v>0</v>
      </c>
    </row>
    <row r="6455" spans="1:11" s="509" customFormat="1">
      <c r="A6455" s="508" t="s">
        <v>592</v>
      </c>
      <c r="B6455" s="509" t="s">
        <v>367</v>
      </c>
      <c r="C6455" s="509">
        <v>38</v>
      </c>
      <c r="K6455" s="509">
        <v>0</v>
      </c>
    </row>
    <row r="6456" spans="1:11" s="509" customFormat="1">
      <c r="A6456" s="508" t="s">
        <v>592</v>
      </c>
      <c r="B6456" s="509" t="s">
        <v>367</v>
      </c>
      <c r="C6456" s="509" t="s">
        <v>1030</v>
      </c>
      <c r="K6456" s="509">
        <v>0</v>
      </c>
    </row>
    <row r="6457" spans="1:11" s="509" customFormat="1">
      <c r="A6457" s="508" t="s">
        <v>592</v>
      </c>
      <c r="B6457" s="509" t="s">
        <v>367</v>
      </c>
      <c r="C6457" s="509">
        <v>39</v>
      </c>
      <c r="K6457" s="509">
        <v>0</v>
      </c>
    </row>
    <row r="6458" spans="1:11" s="509" customFormat="1">
      <c r="A6458" s="508" t="s">
        <v>592</v>
      </c>
      <c r="B6458" s="509" t="s">
        <v>367</v>
      </c>
      <c r="C6458" s="509">
        <v>40</v>
      </c>
      <c r="K6458" s="509">
        <v>0</v>
      </c>
    </row>
    <row r="6459" spans="1:11" s="509" customFormat="1">
      <c r="A6459" s="508" t="s">
        <v>592</v>
      </c>
      <c r="B6459" s="509" t="s">
        <v>367</v>
      </c>
      <c r="C6459" s="509">
        <v>41</v>
      </c>
      <c r="K6459" s="509">
        <v>0</v>
      </c>
    </row>
    <row r="6460" spans="1:11" s="509" customFormat="1">
      <c r="A6460" s="508" t="s">
        <v>592</v>
      </c>
      <c r="B6460" s="509" t="s">
        <v>367</v>
      </c>
      <c r="C6460" s="509">
        <v>42</v>
      </c>
      <c r="K6460" s="509">
        <v>0</v>
      </c>
    </row>
    <row r="6461" spans="1:11" s="509" customFormat="1">
      <c r="A6461" s="508" t="s">
        <v>592</v>
      </c>
      <c r="B6461" s="509" t="s">
        <v>367</v>
      </c>
      <c r="C6461" s="509">
        <v>43</v>
      </c>
      <c r="K6461" s="509">
        <v>0</v>
      </c>
    </row>
    <row r="6462" spans="1:11" s="509" customFormat="1">
      <c r="A6462" s="508" t="s">
        <v>592</v>
      </c>
      <c r="B6462" s="509" t="s">
        <v>367</v>
      </c>
      <c r="C6462" s="509">
        <v>44</v>
      </c>
      <c r="K6462" s="509">
        <v>0</v>
      </c>
    </row>
    <row r="6463" spans="1:11" s="509" customFormat="1">
      <c r="A6463" s="508" t="s">
        <v>592</v>
      </c>
      <c r="B6463" s="509" t="s">
        <v>367</v>
      </c>
      <c r="C6463" s="509">
        <v>45</v>
      </c>
      <c r="K6463" s="509">
        <v>0</v>
      </c>
    </row>
    <row r="6464" spans="1:11" s="509" customFormat="1">
      <c r="A6464" s="508" t="s">
        <v>592</v>
      </c>
      <c r="B6464" s="509" t="s">
        <v>367</v>
      </c>
      <c r="C6464" s="509">
        <v>46</v>
      </c>
      <c r="K6464" s="509">
        <v>0</v>
      </c>
    </row>
    <row r="6465" spans="1:11" s="509" customFormat="1">
      <c r="A6465" s="508" t="s">
        <v>592</v>
      </c>
      <c r="B6465" s="509" t="s">
        <v>367</v>
      </c>
      <c r="C6465" s="509">
        <v>47</v>
      </c>
      <c r="K6465" s="509">
        <v>0</v>
      </c>
    </row>
    <row r="6466" spans="1:11" s="509" customFormat="1">
      <c r="A6466" s="508" t="s">
        <v>592</v>
      </c>
      <c r="B6466" s="509" t="s">
        <v>367</v>
      </c>
      <c r="C6466" s="509">
        <v>48</v>
      </c>
      <c r="K6466" s="509">
        <v>0</v>
      </c>
    </row>
    <row r="6467" spans="1:11" s="509" customFormat="1">
      <c r="A6467" s="508" t="s">
        <v>592</v>
      </c>
      <c r="B6467" s="509" t="s">
        <v>367</v>
      </c>
      <c r="C6467" s="509">
        <v>49</v>
      </c>
      <c r="K6467" s="509">
        <v>0</v>
      </c>
    </row>
    <row r="6468" spans="1:11" s="509" customFormat="1">
      <c r="A6468" s="508" t="s">
        <v>592</v>
      </c>
      <c r="B6468" s="509" t="s">
        <v>367</v>
      </c>
      <c r="C6468" s="509">
        <v>50</v>
      </c>
      <c r="K6468" s="509">
        <v>0</v>
      </c>
    </row>
    <row r="6469" spans="1:11" s="509" customFormat="1">
      <c r="A6469" s="508" t="s">
        <v>592</v>
      </c>
      <c r="B6469" s="509" t="s">
        <v>367</v>
      </c>
      <c r="C6469" s="509">
        <v>51</v>
      </c>
      <c r="K6469" s="509">
        <v>0</v>
      </c>
    </row>
    <row r="6470" spans="1:11" s="509" customFormat="1">
      <c r="A6470" s="508" t="s">
        <v>592</v>
      </c>
      <c r="B6470" s="509" t="s">
        <v>367</v>
      </c>
      <c r="C6470" s="509" t="s">
        <v>1031</v>
      </c>
      <c r="K6470" s="509">
        <v>0</v>
      </c>
    </row>
    <row r="6471" spans="1:11" s="509" customFormat="1">
      <c r="A6471" s="508" t="s">
        <v>592</v>
      </c>
      <c r="B6471" s="509" t="s">
        <v>367</v>
      </c>
      <c r="C6471" s="509" t="s">
        <v>1032</v>
      </c>
      <c r="K6471" s="509">
        <v>0</v>
      </c>
    </row>
    <row r="6472" spans="1:11" s="509" customFormat="1">
      <c r="A6472" s="508" t="s">
        <v>592</v>
      </c>
      <c r="B6472" s="509" t="s">
        <v>367</v>
      </c>
      <c r="C6472" s="509">
        <v>52</v>
      </c>
      <c r="K6472" s="509">
        <v>0</v>
      </c>
    </row>
    <row r="6473" spans="1:11" s="509" customFormat="1">
      <c r="A6473" s="508" t="s">
        <v>592</v>
      </c>
      <c r="B6473" s="509" t="s">
        <v>367</v>
      </c>
      <c r="C6473" s="509">
        <v>53</v>
      </c>
      <c r="K6473" s="509">
        <v>0</v>
      </c>
    </row>
    <row r="6474" spans="1:11" s="509" customFormat="1">
      <c r="A6474" s="508" t="s">
        <v>592</v>
      </c>
      <c r="B6474" s="509" t="s">
        <v>367</v>
      </c>
      <c r="C6474" s="509">
        <v>54</v>
      </c>
      <c r="G6474" s="509">
        <v>16</v>
      </c>
      <c r="K6474" s="509">
        <v>16</v>
      </c>
    </row>
    <row r="6475" spans="1:11" s="509" customFormat="1">
      <c r="A6475" s="508" t="s">
        <v>592</v>
      </c>
      <c r="B6475" s="509" t="s">
        <v>367</v>
      </c>
      <c r="C6475" s="509">
        <v>55</v>
      </c>
      <c r="G6475" s="509">
        <v>7</v>
      </c>
      <c r="K6475" s="509">
        <v>7</v>
      </c>
    </row>
    <row r="6476" spans="1:11" s="509" customFormat="1">
      <c r="A6476" s="508" t="s">
        <v>592</v>
      </c>
      <c r="B6476" s="509" t="s">
        <v>367</v>
      </c>
      <c r="C6476" s="509">
        <v>56</v>
      </c>
      <c r="K6476" s="509">
        <v>0</v>
      </c>
    </row>
    <row r="6477" spans="1:11" s="509" customFormat="1">
      <c r="A6477" s="508" t="s">
        <v>592</v>
      </c>
      <c r="B6477" s="509" t="s">
        <v>367</v>
      </c>
      <c r="C6477" s="509">
        <v>57</v>
      </c>
      <c r="K6477" s="509">
        <v>0</v>
      </c>
    </row>
    <row r="6478" spans="1:11" s="509" customFormat="1">
      <c r="A6478" s="508" t="s">
        <v>592</v>
      </c>
      <c r="B6478" s="509" t="s">
        <v>367</v>
      </c>
      <c r="C6478" s="509">
        <v>58</v>
      </c>
      <c r="K6478" s="509">
        <v>0</v>
      </c>
    </row>
    <row r="6479" spans="1:11" s="509" customFormat="1">
      <c r="A6479" s="508" t="s">
        <v>592</v>
      </c>
      <c r="B6479" s="509" t="s">
        <v>367</v>
      </c>
      <c r="C6479" s="509">
        <v>59</v>
      </c>
      <c r="G6479" s="509">
        <v>4</v>
      </c>
      <c r="K6479" s="509">
        <v>4</v>
      </c>
    </row>
    <row r="6480" spans="1:11" s="509" customFormat="1">
      <c r="A6480" s="508" t="s">
        <v>592</v>
      </c>
      <c r="B6480" s="509" t="s">
        <v>367</v>
      </c>
      <c r="C6480" s="509">
        <v>60</v>
      </c>
      <c r="G6480" s="509">
        <v>10</v>
      </c>
      <c r="K6480" s="509">
        <v>10</v>
      </c>
    </row>
    <row r="6481" spans="1:11" s="509" customFormat="1">
      <c r="A6481" s="508" t="s">
        <v>592</v>
      </c>
      <c r="B6481" s="509" t="s">
        <v>367</v>
      </c>
      <c r="C6481" s="509">
        <v>61</v>
      </c>
      <c r="K6481" s="509">
        <v>0</v>
      </c>
    </row>
    <row r="6482" spans="1:11" s="509" customFormat="1">
      <c r="A6482" s="508" t="s">
        <v>592</v>
      </c>
      <c r="B6482" s="509" t="s">
        <v>367</v>
      </c>
      <c r="C6482" s="509">
        <v>62</v>
      </c>
      <c r="G6482" s="509">
        <v>1</v>
      </c>
      <c r="H6482" s="509">
        <v>1</v>
      </c>
      <c r="K6482" s="509">
        <v>1</v>
      </c>
    </row>
    <row r="6483" spans="1:11" s="509" customFormat="1">
      <c r="A6483" s="508" t="s">
        <v>592</v>
      </c>
      <c r="B6483" s="509" t="s">
        <v>367</v>
      </c>
      <c r="C6483" s="509">
        <v>63</v>
      </c>
      <c r="D6483" s="509">
        <v>1</v>
      </c>
      <c r="G6483" s="509">
        <v>9</v>
      </c>
      <c r="H6483" s="509">
        <v>2</v>
      </c>
      <c r="K6483" s="509">
        <v>10</v>
      </c>
    </row>
    <row r="6484" spans="1:11" s="509" customFormat="1">
      <c r="A6484" s="508" t="s">
        <v>592</v>
      </c>
      <c r="B6484" s="509" t="s">
        <v>367</v>
      </c>
      <c r="C6484" s="509" t="s">
        <v>1033</v>
      </c>
      <c r="G6484" s="509">
        <v>1</v>
      </c>
      <c r="K6484" s="509">
        <v>1</v>
      </c>
    </row>
    <row r="6485" spans="1:11" s="509" customFormat="1">
      <c r="A6485" s="508" t="s">
        <v>592</v>
      </c>
      <c r="B6485" s="509" t="s">
        <v>367</v>
      </c>
      <c r="C6485" s="509" t="s">
        <v>1034</v>
      </c>
      <c r="K6485" s="509">
        <v>0</v>
      </c>
    </row>
    <row r="6486" spans="1:11" s="509" customFormat="1">
      <c r="A6486" s="508" t="s">
        <v>592</v>
      </c>
      <c r="B6486" s="509" t="s">
        <v>367</v>
      </c>
      <c r="C6486" s="509">
        <v>64</v>
      </c>
      <c r="K6486" s="509">
        <v>0</v>
      </c>
    </row>
    <row r="6487" spans="1:11" s="509" customFormat="1">
      <c r="A6487" s="508" t="s">
        <v>592</v>
      </c>
      <c r="B6487" s="509" t="s">
        <v>367</v>
      </c>
      <c r="C6487" s="509" t="s">
        <v>1035</v>
      </c>
      <c r="D6487" s="509">
        <v>1</v>
      </c>
      <c r="G6487" s="509">
        <v>1</v>
      </c>
      <c r="K6487" s="509">
        <v>2</v>
      </c>
    </row>
    <row r="6488" spans="1:11" s="509" customFormat="1">
      <c r="A6488" s="508" t="s">
        <v>592</v>
      </c>
      <c r="B6488" s="509" t="s">
        <v>367</v>
      </c>
      <c r="C6488" s="509">
        <v>65</v>
      </c>
      <c r="D6488" s="509">
        <v>2</v>
      </c>
      <c r="E6488" s="509">
        <v>2</v>
      </c>
      <c r="G6488" s="509">
        <v>16</v>
      </c>
      <c r="H6488" s="509">
        <v>7</v>
      </c>
      <c r="K6488" s="509">
        <v>18</v>
      </c>
    </row>
    <row r="6489" spans="1:11" s="509" customFormat="1">
      <c r="A6489" s="508" t="s">
        <v>592</v>
      </c>
      <c r="B6489" s="509" t="s">
        <v>367</v>
      </c>
      <c r="C6489" s="509">
        <v>66</v>
      </c>
      <c r="G6489" s="509">
        <v>7</v>
      </c>
      <c r="H6489" s="509">
        <v>5</v>
      </c>
      <c r="K6489" s="509">
        <v>7</v>
      </c>
    </row>
    <row r="6490" spans="1:11" s="509" customFormat="1">
      <c r="A6490" s="508" t="s">
        <v>592</v>
      </c>
      <c r="B6490" s="509" t="s">
        <v>367</v>
      </c>
      <c r="C6490" s="509" t="s">
        <v>1036</v>
      </c>
      <c r="K6490" s="509">
        <v>0</v>
      </c>
    </row>
    <row r="6491" spans="1:11" s="509" customFormat="1">
      <c r="A6491" s="508" t="s">
        <v>592</v>
      </c>
      <c r="B6491" s="509" t="s">
        <v>367</v>
      </c>
      <c r="C6491" s="509" t="s">
        <v>1037</v>
      </c>
      <c r="D6491" s="509">
        <v>8</v>
      </c>
      <c r="G6491" s="509">
        <v>156</v>
      </c>
      <c r="K6491" s="509">
        <v>164</v>
      </c>
    </row>
    <row r="6492" spans="1:11" s="509" customFormat="1">
      <c r="A6492" s="508" t="s">
        <v>592</v>
      </c>
      <c r="B6492" s="509" t="s">
        <v>367</v>
      </c>
      <c r="C6492" s="509" t="s">
        <v>1038</v>
      </c>
      <c r="G6492" s="509">
        <v>2</v>
      </c>
      <c r="K6492" s="509">
        <v>2</v>
      </c>
    </row>
    <row r="6493" spans="1:11" s="509" customFormat="1">
      <c r="A6493" s="508" t="s">
        <v>592</v>
      </c>
      <c r="B6493" s="509" t="s">
        <v>367</v>
      </c>
      <c r="C6493" s="509" t="s">
        <v>1039</v>
      </c>
      <c r="D6493" s="509">
        <v>1</v>
      </c>
      <c r="G6493" s="509">
        <v>6</v>
      </c>
      <c r="K6493" s="509">
        <v>7</v>
      </c>
    </row>
    <row r="6494" spans="1:11" s="509" customFormat="1">
      <c r="A6494" s="508" t="s">
        <v>592</v>
      </c>
      <c r="B6494" s="509" t="s">
        <v>367</v>
      </c>
      <c r="C6494" s="509" t="s">
        <v>1040</v>
      </c>
      <c r="D6494" s="509">
        <v>3</v>
      </c>
      <c r="G6494" s="509">
        <v>7</v>
      </c>
      <c r="K6494" s="509">
        <v>10</v>
      </c>
    </row>
    <row r="6495" spans="1:11" s="509" customFormat="1">
      <c r="A6495" s="508" t="s">
        <v>592</v>
      </c>
      <c r="B6495" s="509" t="s">
        <v>367</v>
      </c>
      <c r="C6495" s="509" t="s">
        <v>1041</v>
      </c>
      <c r="K6495" s="509">
        <v>0</v>
      </c>
    </row>
    <row r="6496" spans="1:11" s="509" customFormat="1">
      <c r="A6496" s="508" t="s">
        <v>592</v>
      </c>
      <c r="B6496" s="509" t="s">
        <v>367</v>
      </c>
      <c r="C6496" s="509" t="s">
        <v>1042</v>
      </c>
      <c r="K6496" s="509">
        <v>0</v>
      </c>
    </row>
    <row r="6497" spans="1:11" s="509" customFormat="1">
      <c r="A6497" s="508" t="s">
        <v>592</v>
      </c>
      <c r="B6497" s="509" t="s">
        <v>367</v>
      </c>
      <c r="C6497" s="509">
        <v>67</v>
      </c>
      <c r="D6497" s="509">
        <v>3</v>
      </c>
      <c r="G6497" s="509">
        <v>58</v>
      </c>
      <c r="H6497" s="509">
        <v>13</v>
      </c>
      <c r="K6497" s="509">
        <v>61</v>
      </c>
    </row>
    <row r="6498" spans="1:11" s="509" customFormat="1">
      <c r="A6498" s="508" t="s">
        <v>592</v>
      </c>
      <c r="B6498" s="509" t="s">
        <v>367</v>
      </c>
      <c r="C6498" s="509">
        <v>68</v>
      </c>
      <c r="G6498" s="509">
        <v>22</v>
      </c>
      <c r="H6498" s="509">
        <v>2</v>
      </c>
      <c r="K6498" s="509">
        <v>22</v>
      </c>
    </row>
    <row r="6499" spans="1:11" s="509" customFormat="1">
      <c r="A6499" s="508" t="s">
        <v>592</v>
      </c>
      <c r="B6499" s="509" t="s">
        <v>367</v>
      </c>
      <c r="C6499" s="509" t="s">
        <v>1043</v>
      </c>
      <c r="D6499" s="509">
        <v>2</v>
      </c>
      <c r="G6499" s="509">
        <v>5</v>
      </c>
      <c r="K6499" s="509">
        <v>7</v>
      </c>
    </row>
    <row r="6500" spans="1:11" s="509" customFormat="1">
      <c r="A6500" s="508" t="s">
        <v>592</v>
      </c>
      <c r="B6500" s="509" t="s">
        <v>367</v>
      </c>
      <c r="C6500" s="509">
        <v>69</v>
      </c>
      <c r="D6500" s="509">
        <v>1</v>
      </c>
      <c r="K6500" s="509">
        <v>1</v>
      </c>
    </row>
    <row r="6501" spans="1:11" s="509" customFormat="1">
      <c r="A6501" s="508" t="s">
        <v>592</v>
      </c>
      <c r="B6501" s="509" t="s">
        <v>367</v>
      </c>
      <c r="C6501" s="509" t="s">
        <v>1044</v>
      </c>
      <c r="G6501" s="509">
        <v>1</v>
      </c>
      <c r="K6501" s="509">
        <v>1</v>
      </c>
    </row>
    <row r="6502" spans="1:11" s="509" customFormat="1">
      <c r="A6502" s="508" t="s">
        <v>592</v>
      </c>
      <c r="B6502" s="509" t="s">
        <v>367</v>
      </c>
      <c r="C6502" s="509" t="s">
        <v>1045</v>
      </c>
      <c r="K6502" s="509">
        <v>0</v>
      </c>
    </row>
    <row r="6503" spans="1:11" s="509" customFormat="1">
      <c r="A6503" s="508" t="s">
        <v>592</v>
      </c>
      <c r="B6503" s="509" t="s">
        <v>367</v>
      </c>
      <c r="C6503" s="509">
        <v>70</v>
      </c>
      <c r="K6503" s="509">
        <v>0</v>
      </c>
    </row>
    <row r="6504" spans="1:11" s="509" customFormat="1">
      <c r="A6504" s="508" t="s">
        <v>592</v>
      </c>
      <c r="B6504" s="509" t="s">
        <v>367</v>
      </c>
      <c r="C6504" s="509" t="s">
        <v>1046</v>
      </c>
      <c r="G6504" s="509">
        <v>3</v>
      </c>
      <c r="K6504" s="509">
        <v>3</v>
      </c>
    </row>
    <row r="6505" spans="1:11" s="509" customFormat="1">
      <c r="A6505" s="508" t="s">
        <v>592</v>
      </c>
      <c r="B6505" s="509" t="s">
        <v>367</v>
      </c>
      <c r="C6505" s="509">
        <v>71</v>
      </c>
      <c r="G6505" s="509">
        <v>119</v>
      </c>
      <c r="K6505" s="509">
        <v>119</v>
      </c>
    </row>
    <row r="6506" spans="1:11" s="509" customFormat="1">
      <c r="A6506" s="508" t="s">
        <v>592</v>
      </c>
      <c r="B6506" s="509" t="s">
        <v>367</v>
      </c>
      <c r="C6506" s="509" t="s">
        <v>1047</v>
      </c>
      <c r="D6506" s="509">
        <v>2</v>
      </c>
      <c r="E6506" s="509">
        <v>2</v>
      </c>
      <c r="G6506" s="509">
        <v>22</v>
      </c>
      <c r="H6506" s="509">
        <v>8</v>
      </c>
      <c r="K6506" s="509">
        <v>24</v>
      </c>
    </row>
    <row r="6507" spans="1:11" s="509" customFormat="1">
      <c r="A6507" s="508" t="s">
        <v>592</v>
      </c>
      <c r="B6507" s="509" t="s">
        <v>367</v>
      </c>
      <c r="C6507" s="509" t="s">
        <v>1048</v>
      </c>
      <c r="G6507" s="509">
        <v>3</v>
      </c>
      <c r="K6507" s="509">
        <v>3</v>
      </c>
    </row>
    <row r="6508" spans="1:11" s="509" customFormat="1">
      <c r="A6508" s="508" t="s">
        <v>592</v>
      </c>
      <c r="B6508" s="509" t="s">
        <v>367</v>
      </c>
      <c r="C6508" s="509" t="s">
        <v>1049</v>
      </c>
      <c r="G6508" s="509">
        <v>2</v>
      </c>
      <c r="K6508" s="509">
        <v>2</v>
      </c>
    </row>
    <row r="6509" spans="1:11" s="509" customFormat="1">
      <c r="A6509" s="508" t="s">
        <v>592</v>
      </c>
      <c r="B6509" s="509" t="s">
        <v>367</v>
      </c>
      <c r="C6509" s="509" t="s">
        <v>1050</v>
      </c>
      <c r="G6509" s="509">
        <v>5</v>
      </c>
      <c r="H6509" s="509">
        <v>5</v>
      </c>
      <c r="K6509" s="509">
        <v>5</v>
      </c>
    </row>
    <row r="6510" spans="1:11" s="509" customFormat="1">
      <c r="A6510" s="508" t="s">
        <v>592</v>
      </c>
      <c r="B6510" s="509" t="s">
        <v>367</v>
      </c>
      <c r="C6510" s="509" t="s">
        <v>1051</v>
      </c>
      <c r="K6510" s="509">
        <v>0</v>
      </c>
    </row>
    <row r="6511" spans="1:11" s="509" customFormat="1">
      <c r="A6511" s="508" t="s">
        <v>592</v>
      </c>
      <c r="B6511" s="509" t="s">
        <v>367</v>
      </c>
      <c r="C6511" s="509">
        <v>72</v>
      </c>
      <c r="D6511" s="509">
        <v>10</v>
      </c>
      <c r="G6511" s="509">
        <v>1</v>
      </c>
      <c r="K6511" s="509">
        <v>11</v>
      </c>
    </row>
    <row r="6512" spans="1:11" s="509" customFormat="1">
      <c r="A6512" s="508" t="s">
        <v>592</v>
      </c>
      <c r="B6512" s="509" t="s">
        <v>367</v>
      </c>
      <c r="C6512" s="509">
        <v>73</v>
      </c>
      <c r="D6512" s="509">
        <v>7</v>
      </c>
      <c r="K6512" s="509">
        <v>7</v>
      </c>
    </row>
    <row r="6513" spans="1:11" s="509" customFormat="1">
      <c r="A6513" s="508" t="s">
        <v>592</v>
      </c>
      <c r="B6513" s="509" t="s">
        <v>367</v>
      </c>
      <c r="C6513" s="509">
        <v>74</v>
      </c>
      <c r="G6513" s="509">
        <v>2</v>
      </c>
      <c r="K6513" s="509">
        <v>2</v>
      </c>
    </row>
    <row r="6514" spans="1:11" s="509" customFormat="1">
      <c r="A6514" s="508" t="s">
        <v>592</v>
      </c>
      <c r="B6514" s="509" t="s">
        <v>367</v>
      </c>
      <c r="C6514" s="509" t="s">
        <v>4570</v>
      </c>
      <c r="K6514" s="509">
        <v>0</v>
      </c>
    </row>
    <row r="6515" spans="1:11" s="509" customFormat="1">
      <c r="A6515" s="508" t="s">
        <v>592</v>
      </c>
      <c r="B6515" s="509" t="s">
        <v>367</v>
      </c>
      <c r="C6515" s="509" t="s">
        <v>4571</v>
      </c>
      <c r="D6515" s="509">
        <v>57</v>
      </c>
      <c r="E6515" s="509">
        <v>4</v>
      </c>
      <c r="F6515" s="509">
        <v>0</v>
      </c>
      <c r="G6515" s="509">
        <v>646</v>
      </c>
      <c r="H6515" s="509">
        <v>45</v>
      </c>
      <c r="I6515" s="509">
        <v>0</v>
      </c>
      <c r="J6515" s="509">
        <v>2</v>
      </c>
      <c r="K6515" s="509">
        <v>703</v>
      </c>
    </row>
    <row r="6516" spans="1:11" s="509" customFormat="1">
      <c r="A6516" s="508" t="s">
        <v>593</v>
      </c>
      <c r="B6516" s="509" t="s">
        <v>368</v>
      </c>
      <c r="C6516" s="509">
        <v>1</v>
      </c>
      <c r="K6516" s="509">
        <v>0</v>
      </c>
    </row>
    <row r="6517" spans="1:11" s="509" customFormat="1">
      <c r="A6517" s="508" t="s">
        <v>593</v>
      </c>
      <c r="B6517" s="509" t="s">
        <v>368</v>
      </c>
      <c r="C6517" s="509" t="s">
        <v>1023</v>
      </c>
      <c r="D6517" s="509">
        <v>1</v>
      </c>
      <c r="G6517" s="509">
        <v>126</v>
      </c>
      <c r="K6517" s="509">
        <v>127</v>
      </c>
    </row>
    <row r="6518" spans="1:11" s="509" customFormat="1">
      <c r="A6518" s="508" t="s">
        <v>593</v>
      </c>
      <c r="B6518" s="509" t="s">
        <v>368</v>
      </c>
      <c r="C6518" s="509">
        <v>2</v>
      </c>
      <c r="D6518" s="509">
        <v>1</v>
      </c>
      <c r="G6518" s="509">
        <v>1</v>
      </c>
      <c r="H6518" s="509">
        <v>1</v>
      </c>
      <c r="K6518" s="509">
        <v>2</v>
      </c>
    </row>
    <row r="6519" spans="1:11" s="509" customFormat="1">
      <c r="A6519" s="508" t="s">
        <v>593</v>
      </c>
      <c r="B6519" s="509" t="s">
        <v>368</v>
      </c>
      <c r="C6519" s="509">
        <v>3</v>
      </c>
      <c r="G6519" s="509">
        <v>4</v>
      </c>
      <c r="K6519" s="509">
        <v>4</v>
      </c>
    </row>
    <row r="6520" spans="1:11" s="509" customFormat="1">
      <c r="A6520" s="508" t="s">
        <v>593</v>
      </c>
      <c r="B6520" s="509" t="s">
        <v>368</v>
      </c>
      <c r="C6520" s="509">
        <v>4</v>
      </c>
      <c r="G6520" s="509">
        <v>4</v>
      </c>
      <c r="K6520" s="509">
        <v>4</v>
      </c>
    </row>
    <row r="6521" spans="1:11" s="509" customFormat="1">
      <c r="A6521" s="508" t="s">
        <v>593</v>
      </c>
      <c r="B6521" s="509" t="s">
        <v>368</v>
      </c>
      <c r="C6521" s="509">
        <v>5</v>
      </c>
      <c r="G6521" s="509">
        <v>21</v>
      </c>
      <c r="K6521" s="509">
        <v>21</v>
      </c>
    </row>
    <row r="6522" spans="1:11" s="509" customFormat="1">
      <c r="A6522" s="508" t="s">
        <v>593</v>
      </c>
      <c r="B6522" s="509" t="s">
        <v>368</v>
      </c>
      <c r="C6522" s="509">
        <v>6</v>
      </c>
      <c r="K6522" s="509">
        <v>0</v>
      </c>
    </row>
    <row r="6523" spans="1:11" s="509" customFormat="1">
      <c r="A6523" s="508" t="s">
        <v>593</v>
      </c>
      <c r="B6523" s="509" t="s">
        <v>368</v>
      </c>
      <c r="C6523" s="509">
        <v>7</v>
      </c>
      <c r="K6523" s="509">
        <v>0</v>
      </c>
    </row>
    <row r="6524" spans="1:11" s="509" customFormat="1">
      <c r="A6524" s="508" t="s">
        <v>593</v>
      </c>
      <c r="B6524" s="509" t="s">
        <v>368</v>
      </c>
      <c r="C6524" s="509">
        <v>8</v>
      </c>
      <c r="G6524" s="509">
        <v>2</v>
      </c>
      <c r="K6524" s="509">
        <v>2</v>
      </c>
    </row>
    <row r="6525" spans="1:11" s="509" customFormat="1">
      <c r="A6525" s="508" t="s">
        <v>593</v>
      </c>
      <c r="B6525" s="509" t="s">
        <v>368</v>
      </c>
      <c r="C6525" s="509">
        <v>9</v>
      </c>
      <c r="D6525" s="509">
        <v>1</v>
      </c>
      <c r="G6525" s="509">
        <v>9</v>
      </c>
      <c r="K6525" s="509">
        <v>10</v>
      </c>
    </row>
    <row r="6526" spans="1:11" s="509" customFormat="1">
      <c r="A6526" s="508" t="s">
        <v>593</v>
      </c>
      <c r="B6526" s="509" t="s">
        <v>368</v>
      </c>
      <c r="C6526" s="509">
        <v>10</v>
      </c>
      <c r="D6526" s="509">
        <v>1</v>
      </c>
      <c r="G6526" s="509">
        <v>19</v>
      </c>
      <c r="K6526" s="509">
        <v>20</v>
      </c>
    </row>
    <row r="6527" spans="1:11" s="509" customFormat="1">
      <c r="A6527" s="508" t="s">
        <v>593</v>
      </c>
      <c r="B6527" s="509" t="s">
        <v>368</v>
      </c>
      <c r="C6527" s="509">
        <v>11</v>
      </c>
      <c r="D6527" s="509">
        <v>1</v>
      </c>
      <c r="E6527" s="509">
        <v>1</v>
      </c>
      <c r="G6527" s="509">
        <v>2</v>
      </c>
      <c r="K6527" s="509">
        <v>3</v>
      </c>
    </row>
    <row r="6528" spans="1:11" s="509" customFormat="1">
      <c r="A6528" s="508" t="s">
        <v>593</v>
      </c>
      <c r="B6528" s="509" t="s">
        <v>368</v>
      </c>
      <c r="C6528" s="509">
        <v>12</v>
      </c>
      <c r="D6528" s="509">
        <v>1</v>
      </c>
      <c r="K6528" s="509">
        <v>1</v>
      </c>
    </row>
    <row r="6529" spans="1:11" s="509" customFormat="1">
      <c r="A6529" s="508" t="s">
        <v>593</v>
      </c>
      <c r="B6529" s="509" t="s">
        <v>368</v>
      </c>
      <c r="C6529" s="509">
        <v>13</v>
      </c>
      <c r="K6529" s="509">
        <v>0</v>
      </c>
    </row>
    <row r="6530" spans="1:11" s="509" customFormat="1">
      <c r="A6530" s="508" t="s">
        <v>593</v>
      </c>
      <c r="B6530" s="509" t="s">
        <v>368</v>
      </c>
      <c r="C6530" s="509">
        <v>14</v>
      </c>
      <c r="K6530" s="509">
        <v>0</v>
      </c>
    </row>
    <row r="6531" spans="1:11" s="509" customFormat="1">
      <c r="A6531" s="508" t="s">
        <v>593</v>
      </c>
      <c r="B6531" s="509" t="s">
        <v>368</v>
      </c>
      <c r="C6531" s="509">
        <v>15</v>
      </c>
      <c r="G6531" s="509">
        <v>2</v>
      </c>
      <c r="K6531" s="509">
        <v>2</v>
      </c>
    </row>
    <row r="6532" spans="1:11" s="509" customFormat="1">
      <c r="A6532" s="508" t="s">
        <v>593</v>
      </c>
      <c r="B6532" s="509" t="s">
        <v>368</v>
      </c>
      <c r="C6532" s="509">
        <v>16</v>
      </c>
      <c r="D6532" s="509">
        <v>1</v>
      </c>
      <c r="G6532" s="509">
        <v>14</v>
      </c>
      <c r="K6532" s="509">
        <v>15</v>
      </c>
    </row>
    <row r="6533" spans="1:11" s="509" customFormat="1">
      <c r="A6533" s="508" t="s">
        <v>593</v>
      </c>
      <c r="B6533" s="509" t="s">
        <v>368</v>
      </c>
      <c r="C6533" s="509">
        <v>17</v>
      </c>
      <c r="G6533" s="509">
        <v>82</v>
      </c>
      <c r="K6533" s="509">
        <v>82</v>
      </c>
    </row>
    <row r="6534" spans="1:11" s="509" customFormat="1">
      <c r="A6534" s="508" t="s">
        <v>593</v>
      </c>
      <c r="B6534" s="509" t="s">
        <v>368</v>
      </c>
      <c r="C6534" s="509">
        <v>18</v>
      </c>
      <c r="K6534" s="509">
        <v>0</v>
      </c>
    </row>
    <row r="6535" spans="1:11" s="509" customFormat="1">
      <c r="A6535" s="508" t="s">
        <v>593</v>
      </c>
      <c r="B6535" s="509" t="s">
        <v>368</v>
      </c>
      <c r="C6535" s="509" t="s">
        <v>1024</v>
      </c>
      <c r="G6535" s="509">
        <v>1</v>
      </c>
      <c r="K6535" s="509">
        <v>1</v>
      </c>
    </row>
    <row r="6536" spans="1:11" s="509" customFormat="1">
      <c r="A6536" s="508" t="s">
        <v>593</v>
      </c>
      <c r="B6536" s="509" t="s">
        <v>368</v>
      </c>
      <c r="C6536" s="509" t="s">
        <v>1025</v>
      </c>
      <c r="K6536" s="509">
        <v>0</v>
      </c>
    </row>
    <row r="6537" spans="1:11" s="509" customFormat="1">
      <c r="A6537" s="508" t="s">
        <v>593</v>
      </c>
      <c r="B6537" s="509" t="s">
        <v>368</v>
      </c>
      <c r="C6537" s="509">
        <v>19</v>
      </c>
      <c r="D6537" s="509">
        <v>1</v>
      </c>
      <c r="G6537" s="509">
        <v>2</v>
      </c>
      <c r="K6537" s="509">
        <v>3</v>
      </c>
    </row>
    <row r="6538" spans="1:11" s="509" customFormat="1">
      <c r="A6538" s="508" t="s">
        <v>593</v>
      </c>
      <c r="B6538" s="509" t="s">
        <v>368</v>
      </c>
      <c r="C6538" s="509">
        <v>20</v>
      </c>
      <c r="K6538" s="509">
        <v>0</v>
      </c>
    </row>
    <row r="6539" spans="1:11" s="509" customFormat="1">
      <c r="A6539" s="508" t="s">
        <v>593</v>
      </c>
      <c r="B6539" s="509" t="s">
        <v>368</v>
      </c>
      <c r="C6539" s="509">
        <v>21</v>
      </c>
      <c r="K6539" s="509">
        <v>0</v>
      </c>
    </row>
    <row r="6540" spans="1:11" s="509" customFormat="1">
      <c r="A6540" s="508" t="s">
        <v>593</v>
      </c>
      <c r="B6540" s="509" t="s">
        <v>368</v>
      </c>
      <c r="C6540" s="509" t="s">
        <v>1026</v>
      </c>
      <c r="K6540" s="509">
        <v>0</v>
      </c>
    </row>
    <row r="6541" spans="1:11" s="509" customFormat="1">
      <c r="A6541" s="508" t="s">
        <v>593</v>
      </c>
      <c r="B6541" s="509" t="s">
        <v>368</v>
      </c>
      <c r="C6541" s="509" t="s">
        <v>1027</v>
      </c>
      <c r="K6541" s="509">
        <v>0</v>
      </c>
    </row>
    <row r="6542" spans="1:11" s="509" customFormat="1">
      <c r="A6542" s="508" t="s">
        <v>593</v>
      </c>
      <c r="B6542" s="509" t="s">
        <v>368</v>
      </c>
      <c r="C6542" s="509" t="s">
        <v>1028</v>
      </c>
      <c r="K6542" s="509">
        <v>0</v>
      </c>
    </row>
    <row r="6543" spans="1:11" s="509" customFormat="1">
      <c r="A6543" s="508" t="s">
        <v>593</v>
      </c>
      <c r="B6543" s="509" t="s">
        <v>368</v>
      </c>
      <c r="C6543" s="509">
        <v>22</v>
      </c>
      <c r="G6543" s="509">
        <v>1</v>
      </c>
      <c r="K6543" s="509">
        <v>1</v>
      </c>
    </row>
    <row r="6544" spans="1:11" s="509" customFormat="1">
      <c r="A6544" s="508" t="s">
        <v>593</v>
      </c>
      <c r="B6544" s="509" t="s">
        <v>368</v>
      </c>
      <c r="C6544" s="509">
        <v>23</v>
      </c>
      <c r="K6544" s="509">
        <v>0</v>
      </c>
    </row>
    <row r="6545" spans="1:11" s="509" customFormat="1">
      <c r="A6545" s="508" t="s">
        <v>593</v>
      </c>
      <c r="B6545" s="509" t="s">
        <v>368</v>
      </c>
      <c r="C6545" s="509" t="s">
        <v>1029</v>
      </c>
      <c r="G6545" s="509">
        <v>2</v>
      </c>
      <c r="K6545" s="509">
        <v>2</v>
      </c>
    </row>
    <row r="6546" spans="1:11" s="509" customFormat="1">
      <c r="A6546" s="508" t="s">
        <v>593</v>
      </c>
      <c r="B6546" s="509" t="s">
        <v>368</v>
      </c>
      <c r="C6546" s="509">
        <v>24</v>
      </c>
      <c r="K6546" s="509">
        <v>0</v>
      </c>
    </row>
    <row r="6547" spans="1:11" s="509" customFormat="1">
      <c r="A6547" s="508" t="s">
        <v>593</v>
      </c>
      <c r="B6547" s="509" t="s">
        <v>368</v>
      </c>
      <c r="C6547" s="509">
        <v>25</v>
      </c>
    </row>
    <row r="6548" spans="1:11" s="509" customFormat="1">
      <c r="A6548" s="508" t="s">
        <v>593</v>
      </c>
      <c r="B6548" s="509" t="s">
        <v>368</v>
      </c>
      <c r="C6548" s="509">
        <v>26</v>
      </c>
      <c r="K6548" s="509">
        <v>0</v>
      </c>
    </row>
    <row r="6549" spans="1:11" s="509" customFormat="1">
      <c r="A6549" s="508" t="s">
        <v>593</v>
      </c>
      <c r="B6549" s="509" t="s">
        <v>368</v>
      </c>
      <c r="C6549" s="509">
        <v>27</v>
      </c>
      <c r="K6549" s="509">
        <v>0</v>
      </c>
    </row>
    <row r="6550" spans="1:11" s="509" customFormat="1">
      <c r="A6550" s="508" t="s">
        <v>593</v>
      </c>
      <c r="B6550" s="509" t="s">
        <v>368</v>
      </c>
      <c r="C6550" s="509">
        <v>28</v>
      </c>
      <c r="K6550" s="509">
        <v>0</v>
      </c>
    </row>
    <row r="6551" spans="1:11" s="509" customFormat="1">
      <c r="A6551" s="508" t="s">
        <v>593</v>
      </c>
      <c r="B6551" s="509" t="s">
        <v>368</v>
      </c>
      <c r="C6551" s="509">
        <v>29</v>
      </c>
      <c r="K6551" s="509">
        <v>0</v>
      </c>
    </row>
    <row r="6552" spans="1:11" s="509" customFormat="1">
      <c r="A6552" s="508" t="s">
        <v>593</v>
      </c>
      <c r="B6552" s="509" t="s">
        <v>368</v>
      </c>
      <c r="C6552" s="509">
        <v>30</v>
      </c>
      <c r="K6552" s="509">
        <v>0</v>
      </c>
    </row>
    <row r="6553" spans="1:11" s="509" customFormat="1">
      <c r="A6553" s="508" t="s">
        <v>593</v>
      </c>
      <c r="B6553" s="509" t="s">
        <v>368</v>
      </c>
      <c r="C6553" s="509">
        <v>31</v>
      </c>
      <c r="K6553" s="509">
        <v>0</v>
      </c>
    </row>
    <row r="6554" spans="1:11" s="509" customFormat="1">
      <c r="A6554" s="508" t="s">
        <v>593</v>
      </c>
      <c r="B6554" s="509" t="s">
        <v>368</v>
      </c>
      <c r="C6554" s="509">
        <v>32</v>
      </c>
      <c r="K6554" s="509">
        <v>0</v>
      </c>
    </row>
    <row r="6555" spans="1:11" s="509" customFormat="1">
      <c r="A6555" s="508" t="s">
        <v>593</v>
      </c>
      <c r="B6555" s="509" t="s">
        <v>368</v>
      </c>
      <c r="C6555" s="509">
        <v>33</v>
      </c>
      <c r="D6555" s="509">
        <v>1</v>
      </c>
      <c r="E6555" s="509">
        <v>1</v>
      </c>
      <c r="G6555" s="509">
        <v>1</v>
      </c>
      <c r="K6555" s="509">
        <v>2</v>
      </c>
    </row>
    <row r="6556" spans="1:11" s="509" customFormat="1">
      <c r="A6556" s="508" t="s">
        <v>593</v>
      </c>
      <c r="B6556" s="509" t="s">
        <v>368</v>
      </c>
      <c r="C6556" s="509">
        <v>34</v>
      </c>
      <c r="K6556" s="509">
        <v>0</v>
      </c>
    </row>
    <row r="6557" spans="1:11" s="509" customFormat="1">
      <c r="A6557" s="508" t="s">
        <v>593</v>
      </c>
      <c r="B6557" s="509" t="s">
        <v>368</v>
      </c>
      <c r="C6557" s="509">
        <v>35</v>
      </c>
      <c r="K6557" s="509">
        <v>0</v>
      </c>
    </row>
    <row r="6558" spans="1:11" s="509" customFormat="1">
      <c r="A6558" s="508" t="s">
        <v>593</v>
      </c>
      <c r="B6558" s="509" t="s">
        <v>368</v>
      </c>
      <c r="C6558" s="509">
        <v>36</v>
      </c>
      <c r="K6558" s="509">
        <v>0</v>
      </c>
    </row>
    <row r="6559" spans="1:11" s="509" customFormat="1">
      <c r="A6559" s="508" t="s">
        <v>593</v>
      </c>
      <c r="B6559" s="509" t="s">
        <v>368</v>
      </c>
      <c r="C6559" s="509">
        <v>37</v>
      </c>
      <c r="K6559" s="509">
        <v>0</v>
      </c>
    </row>
    <row r="6560" spans="1:11" s="509" customFormat="1">
      <c r="A6560" s="508" t="s">
        <v>593</v>
      </c>
      <c r="B6560" s="509" t="s">
        <v>368</v>
      </c>
      <c r="C6560" s="509">
        <v>38</v>
      </c>
      <c r="K6560" s="509">
        <v>0</v>
      </c>
    </row>
    <row r="6561" spans="1:11" s="509" customFormat="1">
      <c r="A6561" s="508" t="s">
        <v>593</v>
      </c>
      <c r="B6561" s="509" t="s">
        <v>368</v>
      </c>
      <c r="C6561" s="509" t="s">
        <v>1030</v>
      </c>
      <c r="K6561" s="509">
        <v>0</v>
      </c>
    </row>
    <row r="6562" spans="1:11" s="509" customFormat="1">
      <c r="A6562" s="508" t="s">
        <v>593</v>
      </c>
      <c r="B6562" s="509" t="s">
        <v>368</v>
      </c>
      <c r="C6562" s="509">
        <v>39</v>
      </c>
      <c r="K6562" s="509">
        <v>0</v>
      </c>
    </row>
    <row r="6563" spans="1:11" s="509" customFormat="1">
      <c r="A6563" s="508" t="s">
        <v>593</v>
      </c>
      <c r="B6563" s="509" t="s">
        <v>368</v>
      </c>
      <c r="C6563" s="509">
        <v>40</v>
      </c>
      <c r="K6563" s="509">
        <v>0</v>
      </c>
    </row>
    <row r="6564" spans="1:11" s="509" customFormat="1">
      <c r="A6564" s="508" t="s">
        <v>593</v>
      </c>
      <c r="B6564" s="509" t="s">
        <v>368</v>
      </c>
      <c r="C6564" s="509">
        <v>41</v>
      </c>
      <c r="K6564" s="509">
        <v>0</v>
      </c>
    </row>
    <row r="6565" spans="1:11" s="509" customFormat="1">
      <c r="A6565" s="508" t="s">
        <v>593</v>
      </c>
      <c r="B6565" s="509" t="s">
        <v>368</v>
      </c>
      <c r="C6565" s="509">
        <v>42</v>
      </c>
      <c r="K6565" s="509">
        <v>0</v>
      </c>
    </row>
    <row r="6566" spans="1:11" s="509" customFormat="1">
      <c r="A6566" s="508" t="s">
        <v>593</v>
      </c>
      <c r="B6566" s="509" t="s">
        <v>368</v>
      </c>
      <c r="C6566" s="509">
        <v>43</v>
      </c>
      <c r="K6566" s="509">
        <v>0</v>
      </c>
    </row>
    <row r="6567" spans="1:11" s="509" customFormat="1">
      <c r="A6567" s="508" t="s">
        <v>593</v>
      </c>
      <c r="B6567" s="509" t="s">
        <v>368</v>
      </c>
      <c r="C6567" s="509">
        <v>44</v>
      </c>
      <c r="K6567" s="509">
        <v>0</v>
      </c>
    </row>
    <row r="6568" spans="1:11" s="509" customFormat="1">
      <c r="A6568" s="508" t="s">
        <v>593</v>
      </c>
      <c r="B6568" s="509" t="s">
        <v>368</v>
      </c>
      <c r="C6568" s="509">
        <v>45</v>
      </c>
      <c r="K6568" s="509">
        <v>0</v>
      </c>
    </row>
    <row r="6569" spans="1:11" s="509" customFormat="1">
      <c r="A6569" s="508" t="s">
        <v>593</v>
      </c>
      <c r="B6569" s="509" t="s">
        <v>368</v>
      </c>
      <c r="C6569" s="509">
        <v>46</v>
      </c>
      <c r="D6569" s="509">
        <v>2</v>
      </c>
      <c r="E6569" s="509">
        <v>2</v>
      </c>
      <c r="G6569" s="509">
        <v>1</v>
      </c>
      <c r="H6569" s="509">
        <v>1</v>
      </c>
      <c r="K6569" s="509">
        <v>3</v>
      </c>
    </row>
    <row r="6570" spans="1:11" s="509" customFormat="1">
      <c r="A6570" s="508" t="s">
        <v>593</v>
      </c>
      <c r="B6570" s="509" t="s">
        <v>368</v>
      </c>
      <c r="C6570" s="509">
        <v>47</v>
      </c>
      <c r="G6570" s="509">
        <v>1</v>
      </c>
      <c r="K6570" s="509">
        <v>1</v>
      </c>
    </row>
    <row r="6571" spans="1:11" s="509" customFormat="1">
      <c r="A6571" s="508" t="s">
        <v>593</v>
      </c>
      <c r="B6571" s="509" t="s">
        <v>368</v>
      </c>
      <c r="C6571" s="509">
        <v>48</v>
      </c>
      <c r="K6571" s="509">
        <v>0</v>
      </c>
    </row>
    <row r="6572" spans="1:11" s="509" customFormat="1">
      <c r="A6572" s="508" t="s">
        <v>593</v>
      </c>
      <c r="B6572" s="509" t="s">
        <v>368</v>
      </c>
      <c r="C6572" s="509">
        <v>49</v>
      </c>
      <c r="K6572" s="509">
        <v>0</v>
      </c>
    </row>
    <row r="6573" spans="1:11" s="509" customFormat="1">
      <c r="A6573" s="508" t="s">
        <v>593</v>
      </c>
      <c r="B6573" s="509" t="s">
        <v>368</v>
      </c>
      <c r="C6573" s="509">
        <v>50</v>
      </c>
      <c r="K6573" s="509">
        <v>0</v>
      </c>
    </row>
    <row r="6574" spans="1:11" s="509" customFormat="1">
      <c r="A6574" s="508" t="s">
        <v>593</v>
      </c>
      <c r="B6574" s="509" t="s">
        <v>368</v>
      </c>
      <c r="C6574" s="509">
        <v>51</v>
      </c>
      <c r="K6574" s="509">
        <v>0</v>
      </c>
    </row>
    <row r="6575" spans="1:11" s="509" customFormat="1">
      <c r="A6575" s="508" t="s">
        <v>593</v>
      </c>
      <c r="B6575" s="509" t="s">
        <v>368</v>
      </c>
      <c r="C6575" s="509" t="s">
        <v>1031</v>
      </c>
      <c r="K6575" s="509">
        <v>0</v>
      </c>
    </row>
    <row r="6576" spans="1:11" s="509" customFormat="1">
      <c r="A6576" s="508" t="s">
        <v>593</v>
      </c>
      <c r="B6576" s="509" t="s">
        <v>368</v>
      </c>
      <c r="C6576" s="509" t="s">
        <v>1032</v>
      </c>
      <c r="K6576" s="509">
        <v>0</v>
      </c>
    </row>
    <row r="6577" spans="1:11" s="509" customFormat="1">
      <c r="A6577" s="508" t="s">
        <v>593</v>
      </c>
      <c r="B6577" s="509" t="s">
        <v>368</v>
      </c>
      <c r="C6577" s="509">
        <v>52</v>
      </c>
      <c r="K6577" s="509">
        <v>0</v>
      </c>
    </row>
    <row r="6578" spans="1:11" s="509" customFormat="1">
      <c r="A6578" s="508" t="s">
        <v>593</v>
      </c>
      <c r="B6578" s="509" t="s">
        <v>368</v>
      </c>
      <c r="C6578" s="509">
        <v>53</v>
      </c>
      <c r="D6578" s="509">
        <v>2</v>
      </c>
      <c r="E6578" s="509">
        <v>2</v>
      </c>
      <c r="G6578" s="509">
        <v>4</v>
      </c>
      <c r="H6578" s="509">
        <v>1</v>
      </c>
      <c r="K6578" s="509">
        <v>6</v>
      </c>
    </row>
    <row r="6579" spans="1:11" s="509" customFormat="1">
      <c r="A6579" s="508" t="s">
        <v>593</v>
      </c>
      <c r="B6579" s="509" t="s">
        <v>368</v>
      </c>
      <c r="C6579" s="509">
        <v>54</v>
      </c>
      <c r="G6579" s="509">
        <v>8</v>
      </c>
      <c r="K6579" s="509">
        <v>8</v>
      </c>
    </row>
    <row r="6580" spans="1:11" s="509" customFormat="1">
      <c r="A6580" s="508" t="s">
        <v>593</v>
      </c>
      <c r="B6580" s="509" t="s">
        <v>368</v>
      </c>
      <c r="C6580" s="509">
        <v>55</v>
      </c>
      <c r="D6580" s="509">
        <v>1</v>
      </c>
      <c r="G6580" s="509">
        <v>12</v>
      </c>
      <c r="K6580" s="509">
        <v>13</v>
      </c>
    </row>
    <row r="6581" spans="1:11" s="509" customFormat="1">
      <c r="A6581" s="508" t="s">
        <v>593</v>
      </c>
      <c r="B6581" s="509" t="s">
        <v>368</v>
      </c>
      <c r="C6581" s="509">
        <v>56</v>
      </c>
      <c r="K6581" s="509">
        <v>0</v>
      </c>
    </row>
    <row r="6582" spans="1:11" s="509" customFormat="1">
      <c r="A6582" s="508" t="s">
        <v>593</v>
      </c>
      <c r="B6582" s="509" t="s">
        <v>368</v>
      </c>
      <c r="C6582" s="509">
        <v>57</v>
      </c>
      <c r="K6582" s="509">
        <v>0</v>
      </c>
    </row>
    <row r="6583" spans="1:11" s="509" customFormat="1">
      <c r="A6583" s="508" t="s">
        <v>593</v>
      </c>
      <c r="B6583" s="509" t="s">
        <v>368</v>
      </c>
      <c r="C6583" s="509">
        <v>58</v>
      </c>
      <c r="G6583" s="509">
        <v>1</v>
      </c>
      <c r="K6583" s="509">
        <v>1</v>
      </c>
    </row>
    <row r="6584" spans="1:11" s="509" customFormat="1">
      <c r="A6584" s="508" t="s">
        <v>593</v>
      </c>
      <c r="B6584" s="509" t="s">
        <v>368</v>
      </c>
      <c r="C6584" s="509">
        <v>59</v>
      </c>
      <c r="G6584" s="509">
        <v>1</v>
      </c>
      <c r="K6584" s="509">
        <v>1</v>
      </c>
    </row>
    <row r="6585" spans="1:11" s="509" customFormat="1">
      <c r="A6585" s="508" t="s">
        <v>593</v>
      </c>
      <c r="B6585" s="509" t="s">
        <v>368</v>
      </c>
      <c r="C6585" s="509">
        <v>60</v>
      </c>
      <c r="D6585" s="509">
        <v>2</v>
      </c>
      <c r="G6585" s="509">
        <v>4</v>
      </c>
      <c r="K6585" s="509">
        <v>6</v>
      </c>
    </row>
    <row r="6586" spans="1:11" s="509" customFormat="1">
      <c r="A6586" s="508" t="s">
        <v>593</v>
      </c>
      <c r="B6586" s="509" t="s">
        <v>368</v>
      </c>
      <c r="C6586" s="509">
        <v>61</v>
      </c>
      <c r="D6586" s="509">
        <v>2</v>
      </c>
      <c r="E6586" s="509">
        <v>2</v>
      </c>
      <c r="K6586" s="509">
        <v>2</v>
      </c>
    </row>
    <row r="6587" spans="1:11" s="509" customFormat="1">
      <c r="A6587" s="508" t="s">
        <v>593</v>
      </c>
      <c r="B6587" s="509" t="s">
        <v>368</v>
      </c>
      <c r="C6587" s="509">
        <v>62</v>
      </c>
      <c r="K6587" s="509">
        <v>0</v>
      </c>
    </row>
    <row r="6588" spans="1:11" s="509" customFormat="1">
      <c r="A6588" s="508" t="s">
        <v>593</v>
      </c>
      <c r="B6588" s="509" t="s">
        <v>368</v>
      </c>
      <c r="C6588" s="509">
        <v>63</v>
      </c>
      <c r="D6588" s="509">
        <v>1</v>
      </c>
      <c r="E6588" s="509">
        <v>1</v>
      </c>
      <c r="G6588" s="509">
        <v>3</v>
      </c>
      <c r="K6588" s="509">
        <v>4</v>
      </c>
    </row>
    <row r="6589" spans="1:11" s="509" customFormat="1">
      <c r="A6589" s="508" t="s">
        <v>593</v>
      </c>
      <c r="B6589" s="509" t="s">
        <v>368</v>
      </c>
      <c r="C6589" s="509" t="s">
        <v>1033</v>
      </c>
      <c r="K6589" s="509">
        <v>0</v>
      </c>
    </row>
    <row r="6590" spans="1:11" s="509" customFormat="1">
      <c r="A6590" s="508" t="s">
        <v>593</v>
      </c>
      <c r="B6590" s="509" t="s">
        <v>368</v>
      </c>
      <c r="C6590" s="509" t="s">
        <v>1034</v>
      </c>
      <c r="K6590" s="509">
        <v>0</v>
      </c>
    </row>
    <row r="6591" spans="1:11" s="509" customFormat="1">
      <c r="A6591" s="508" t="s">
        <v>593</v>
      </c>
      <c r="B6591" s="509" t="s">
        <v>368</v>
      </c>
      <c r="C6591" s="509">
        <v>64</v>
      </c>
      <c r="K6591" s="509">
        <v>0</v>
      </c>
    </row>
    <row r="6592" spans="1:11" s="509" customFormat="1">
      <c r="A6592" s="508" t="s">
        <v>593</v>
      </c>
      <c r="B6592" s="509" t="s">
        <v>368</v>
      </c>
      <c r="C6592" s="509" t="s">
        <v>1035</v>
      </c>
      <c r="G6592" s="509">
        <v>4</v>
      </c>
      <c r="K6592" s="509">
        <v>4</v>
      </c>
    </row>
    <row r="6593" spans="1:11" s="509" customFormat="1">
      <c r="A6593" s="508" t="s">
        <v>593</v>
      </c>
      <c r="B6593" s="509" t="s">
        <v>368</v>
      </c>
      <c r="C6593" s="509">
        <v>65</v>
      </c>
      <c r="D6593" s="509">
        <v>10</v>
      </c>
      <c r="E6593" s="509">
        <v>7</v>
      </c>
      <c r="G6593" s="509">
        <v>16</v>
      </c>
      <c r="H6593" s="509">
        <v>6</v>
      </c>
      <c r="K6593" s="509">
        <v>26</v>
      </c>
    </row>
    <row r="6594" spans="1:11" s="509" customFormat="1">
      <c r="A6594" s="508" t="s">
        <v>593</v>
      </c>
      <c r="B6594" s="509" t="s">
        <v>368</v>
      </c>
      <c r="C6594" s="509">
        <v>66</v>
      </c>
      <c r="G6594" s="509">
        <v>2</v>
      </c>
      <c r="H6594" s="509">
        <v>2</v>
      </c>
      <c r="K6594" s="509">
        <v>2</v>
      </c>
    </row>
    <row r="6595" spans="1:11" s="509" customFormat="1">
      <c r="A6595" s="508" t="s">
        <v>593</v>
      </c>
      <c r="B6595" s="509" t="s">
        <v>368</v>
      </c>
      <c r="C6595" s="509" t="s">
        <v>1036</v>
      </c>
      <c r="K6595" s="509">
        <v>0</v>
      </c>
    </row>
    <row r="6596" spans="1:11" s="509" customFormat="1">
      <c r="A6596" s="508" t="s">
        <v>593</v>
      </c>
      <c r="B6596" s="509" t="s">
        <v>368</v>
      </c>
      <c r="C6596" s="509" t="s">
        <v>1037</v>
      </c>
      <c r="D6596" s="509">
        <v>5</v>
      </c>
      <c r="G6596" s="509">
        <v>234</v>
      </c>
      <c r="K6596" s="509">
        <v>239</v>
      </c>
    </row>
    <row r="6597" spans="1:11" s="509" customFormat="1">
      <c r="A6597" s="508" t="s">
        <v>593</v>
      </c>
      <c r="B6597" s="509" t="s">
        <v>368</v>
      </c>
      <c r="C6597" s="509" t="s">
        <v>1038</v>
      </c>
      <c r="D6597" s="509">
        <v>1</v>
      </c>
      <c r="G6597" s="509">
        <v>2</v>
      </c>
      <c r="K6597" s="509">
        <v>3</v>
      </c>
    </row>
    <row r="6598" spans="1:11" s="509" customFormat="1">
      <c r="A6598" s="508" t="s">
        <v>593</v>
      </c>
      <c r="B6598" s="509" t="s">
        <v>368</v>
      </c>
      <c r="C6598" s="509" t="s">
        <v>1039</v>
      </c>
      <c r="D6598" s="509">
        <v>2</v>
      </c>
      <c r="G6598" s="509">
        <v>2</v>
      </c>
      <c r="K6598" s="509">
        <v>4</v>
      </c>
    </row>
    <row r="6599" spans="1:11" s="509" customFormat="1">
      <c r="A6599" s="508" t="s">
        <v>593</v>
      </c>
      <c r="B6599" s="509" t="s">
        <v>368</v>
      </c>
      <c r="C6599" s="509" t="s">
        <v>1040</v>
      </c>
      <c r="D6599" s="509">
        <v>1</v>
      </c>
      <c r="G6599" s="509">
        <v>13</v>
      </c>
      <c r="K6599" s="509">
        <v>14</v>
      </c>
    </row>
    <row r="6600" spans="1:11" s="509" customFormat="1">
      <c r="A6600" s="508" t="s">
        <v>593</v>
      </c>
      <c r="B6600" s="509" t="s">
        <v>368</v>
      </c>
      <c r="C6600" s="509" t="s">
        <v>1041</v>
      </c>
      <c r="K6600" s="509">
        <v>0</v>
      </c>
    </row>
    <row r="6601" spans="1:11" s="509" customFormat="1">
      <c r="A6601" s="508" t="s">
        <v>593</v>
      </c>
      <c r="B6601" s="509" t="s">
        <v>368</v>
      </c>
      <c r="C6601" s="509" t="s">
        <v>1042</v>
      </c>
      <c r="G6601" s="509">
        <v>2</v>
      </c>
      <c r="K6601" s="509">
        <v>2</v>
      </c>
    </row>
    <row r="6602" spans="1:11" s="509" customFormat="1">
      <c r="A6602" s="508" t="s">
        <v>593</v>
      </c>
      <c r="B6602" s="509" t="s">
        <v>368</v>
      </c>
      <c r="C6602" s="509">
        <v>67</v>
      </c>
      <c r="D6602" s="509">
        <v>1</v>
      </c>
      <c r="G6602" s="509">
        <v>56</v>
      </c>
      <c r="H6602" s="509">
        <v>4</v>
      </c>
      <c r="K6602" s="509">
        <v>57</v>
      </c>
    </row>
    <row r="6603" spans="1:11" s="509" customFormat="1">
      <c r="A6603" s="508" t="s">
        <v>593</v>
      </c>
      <c r="B6603" s="509" t="s">
        <v>368</v>
      </c>
      <c r="C6603" s="509">
        <v>68</v>
      </c>
      <c r="G6603" s="509">
        <v>34</v>
      </c>
      <c r="K6603" s="509">
        <v>34</v>
      </c>
    </row>
    <row r="6604" spans="1:11" s="509" customFormat="1">
      <c r="A6604" s="508" t="s">
        <v>593</v>
      </c>
      <c r="B6604" s="509" t="s">
        <v>368</v>
      </c>
      <c r="C6604" s="509" t="s">
        <v>1043</v>
      </c>
      <c r="G6604" s="509">
        <v>2</v>
      </c>
      <c r="K6604" s="509">
        <v>2</v>
      </c>
    </row>
    <row r="6605" spans="1:11" s="509" customFormat="1">
      <c r="A6605" s="508" t="s">
        <v>593</v>
      </c>
      <c r="B6605" s="509" t="s">
        <v>368</v>
      </c>
      <c r="C6605" s="509">
        <v>69</v>
      </c>
      <c r="K6605" s="509">
        <v>0</v>
      </c>
    </row>
    <row r="6606" spans="1:11" s="509" customFormat="1">
      <c r="A6606" s="508" t="s">
        <v>593</v>
      </c>
      <c r="B6606" s="509" t="s">
        <v>368</v>
      </c>
      <c r="C6606" s="509" t="s">
        <v>1044</v>
      </c>
      <c r="D6606" s="509">
        <v>1</v>
      </c>
      <c r="K6606" s="509">
        <v>1</v>
      </c>
    </row>
    <row r="6607" spans="1:11" s="509" customFormat="1">
      <c r="A6607" s="508" t="s">
        <v>593</v>
      </c>
      <c r="B6607" s="509" t="s">
        <v>368</v>
      </c>
      <c r="C6607" s="509" t="s">
        <v>1045</v>
      </c>
      <c r="K6607" s="509">
        <v>0</v>
      </c>
    </row>
    <row r="6608" spans="1:11" s="509" customFormat="1">
      <c r="A6608" s="508" t="s">
        <v>593</v>
      </c>
      <c r="B6608" s="509" t="s">
        <v>368</v>
      </c>
      <c r="C6608" s="509">
        <v>70</v>
      </c>
      <c r="K6608" s="509">
        <v>0</v>
      </c>
    </row>
    <row r="6609" spans="1:11" s="509" customFormat="1">
      <c r="A6609" s="508" t="s">
        <v>593</v>
      </c>
      <c r="B6609" s="509" t="s">
        <v>368</v>
      </c>
      <c r="C6609" s="509" t="s">
        <v>1046</v>
      </c>
      <c r="G6609" s="509">
        <v>3</v>
      </c>
      <c r="K6609" s="509">
        <v>3</v>
      </c>
    </row>
    <row r="6610" spans="1:11" s="509" customFormat="1">
      <c r="A6610" s="508" t="s">
        <v>593</v>
      </c>
      <c r="B6610" s="509" t="s">
        <v>368</v>
      </c>
      <c r="C6610" s="509">
        <v>71</v>
      </c>
      <c r="G6610" s="509">
        <v>102</v>
      </c>
      <c r="H6610" s="509">
        <v>1</v>
      </c>
      <c r="K6610" s="509">
        <v>102</v>
      </c>
    </row>
    <row r="6611" spans="1:11" s="509" customFormat="1">
      <c r="A6611" s="508" t="s">
        <v>593</v>
      </c>
      <c r="B6611" s="509" t="s">
        <v>368</v>
      </c>
      <c r="C6611" s="509" t="s">
        <v>1047</v>
      </c>
      <c r="D6611" s="509">
        <v>2</v>
      </c>
      <c r="E6611" s="509">
        <v>1</v>
      </c>
      <c r="G6611" s="509">
        <v>10</v>
      </c>
      <c r="H6611" s="509">
        <v>5</v>
      </c>
      <c r="K6611" s="509">
        <v>12</v>
      </c>
    </row>
    <row r="6612" spans="1:11" s="509" customFormat="1">
      <c r="A6612" s="508" t="s">
        <v>593</v>
      </c>
      <c r="B6612" s="509" t="s">
        <v>368</v>
      </c>
      <c r="C6612" s="509" t="s">
        <v>1048</v>
      </c>
      <c r="G6612" s="509">
        <v>2</v>
      </c>
      <c r="K6612" s="509">
        <v>2</v>
      </c>
    </row>
    <row r="6613" spans="1:11" s="509" customFormat="1">
      <c r="A6613" s="508" t="s">
        <v>593</v>
      </c>
      <c r="B6613" s="509" t="s">
        <v>368</v>
      </c>
      <c r="C6613" s="509" t="s">
        <v>1049</v>
      </c>
      <c r="K6613" s="509">
        <v>0</v>
      </c>
    </row>
    <row r="6614" spans="1:11" s="509" customFormat="1">
      <c r="A6614" s="508" t="s">
        <v>593</v>
      </c>
      <c r="B6614" s="509" t="s">
        <v>368</v>
      </c>
      <c r="C6614" s="509" t="s">
        <v>1050</v>
      </c>
      <c r="G6614" s="509">
        <v>1</v>
      </c>
      <c r="H6614" s="509">
        <v>1</v>
      </c>
      <c r="K6614" s="509">
        <v>1</v>
      </c>
    </row>
    <row r="6615" spans="1:11" s="509" customFormat="1">
      <c r="A6615" s="508" t="s">
        <v>593</v>
      </c>
      <c r="B6615" s="509" t="s">
        <v>368</v>
      </c>
      <c r="C6615" s="509" t="s">
        <v>1051</v>
      </c>
      <c r="K6615" s="509">
        <v>0</v>
      </c>
    </row>
    <row r="6616" spans="1:11" s="509" customFormat="1">
      <c r="A6616" s="508" t="s">
        <v>593</v>
      </c>
      <c r="B6616" s="509" t="s">
        <v>368</v>
      </c>
      <c r="C6616" s="509">
        <v>72</v>
      </c>
      <c r="D6616" s="509">
        <v>46</v>
      </c>
      <c r="G6616" s="509">
        <v>2</v>
      </c>
      <c r="K6616" s="509">
        <v>48</v>
      </c>
    </row>
    <row r="6617" spans="1:11" s="509" customFormat="1">
      <c r="A6617" s="508" t="s">
        <v>593</v>
      </c>
      <c r="B6617" s="509" t="s">
        <v>368</v>
      </c>
      <c r="C6617" s="509">
        <v>73</v>
      </c>
      <c r="D6617" s="509">
        <v>7</v>
      </c>
      <c r="K6617" s="509">
        <v>7</v>
      </c>
    </row>
    <row r="6618" spans="1:11" s="509" customFormat="1">
      <c r="A6618" s="508" t="s">
        <v>593</v>
      </c>
      <c r="B6618" s="509" t="s">
        <v>368</v>
      </c>
      <c r="C6618" s="509">
        <v>74</v>
      </c>
      <c r="D6618" s="509">
        <v>1</v>
      </c>
      <c r="K6618" s="509">
        <v>1</v>
      </c>
    </row>
    <row r="6619" spans="1:11" s="509" customFormat="1">
      <c r="A6619" s="508" t="s">
        <v>593</v>
      </c>
      <c r="B6619" s="509" t="s">
        <v>368</v>
      </c>
      <c r="C6619" s="509" t="s">
        <v>4570</v>
      </c>
      <c r="K6619" s="509">
        <v>0</v>
      </c>
    </row>
    <row r="6620" spans="1:11" s="509" customFormat="1">
      <c r="A6620" s="508" t="s">
        <v>593</v>
      </c>
      <c r="B6620" s="509" t="s">
        <v>368</v>
      </c>
      <c r="C6620" s="509" t="s">
        <v>4571</v>
      </c>
      <c r="D6620" s="509">
        <v>96</v>
      </c>
      <c r="E6620" s="509">
        <v>17</v>
      </c>
      <c r="F6620" s="509">
        <v>0</v>
      </c>
      <c r="G6620" s="509">
        <v>815</v>
      </c>
      <c r="H6620" s="509">
        <v>22</v>
      </c>
      <c r="I6620" s="509">
        <v>0</v>
      </c>
      <c r="J6620" s="509">
        <v>4</v>
      </c>
      <c r="K6620" s="509">
        <v>911</v>
      </c>
    </row>
    <row r="6621" spans="1:11" s="509" customFormat="1">
      <c r="A6621" s="508" t="s">
        <v>594</v>
      </c>
      <c r="B6621" s="509" t="s">
        <v>369</v>
      </c>
      <c r="C6621" s="509">
        <v>1</v>
      </c>
      <c r="D6621" s="509">
        <v>0</v>
      </c>
      <c r="E6621" s="509">
        <v>0</v>
      </c>
      <c r="G6621" s="509">
        <v>0</v>
      </c>
      <c r="H6621" s="509">
        <v>0</v>
      </c>
      <c r="K6621" s="509">
        <v>0</v>
      </c>
    </row>
    <row r="6622" spans="1:11" s="509" customFormat="1">
      <c r="A6622" s="508" t="s">
        <v>594</v>
      </c>
      <c r="B6622" s="509" t="s">
        <v>369</v>
      </c>
      <c r="C6622" s="509" t="s">
        <v>1023</v>
      </c>
      <c r="D6622" s="509">
        <v>4</v>
      </c>
      <c r="E6622" s="509">
        <v>0</v>
      </c>
      <c r="G6622" s="509">
        <v>237</v>
      </c>
      <c r="H6622" s="509">
        <v>0</v>
      </c>
      <c r="K6622" s="509">
        <v>241</v>
      </c>
    </row>
    <row r="6623" spans="1:11" s="509" customFormat="1">
      <c r="A6623" s="508" t="s">
        <v>594</v>
      </c>
      <c r="B6623" s="509" t="s">
        <v>369</v>
      </c>
      <c r="C6623" s="509">
        <v>2</v>
      </c>
      <c r="D6623" s="509">
        <v>3</v>
      </c>
      <c r="E6623" s="509">
        <v>0</v>
      </c>
      <c r="G6623" s="509">
        <v>20</v>
      </c>
      <c r="H6623" s="509">
        <v>0</v>
      </c>
      <c r="K6623" s="509">
        <v>23</v>
      </c>
    </row>
    <row r="6624" spans="1:11" s="509" customFormat="1">
      <c r="A6624" s="508" t="s">
        <v>594</v>
      </c>
      <c r="B6624" s="509" t="s">
        <v>369</v>
      </c>
      <c r="C6624" s="509">
        <v>3</v>
      </c>
      <c r="D6624" s="509">
        <v>3</v>
      </c>
      <c r="E6624" s="509">
        <v>0</v>
      </c>
      <c r="G6624" s="509">
        <v>114</v>
      </c>
      <c r="H6624" s="509">
        <v>0</v>
      </c>
      <c r="K6624" s="509">
        <v>117</v>
      </c>
    </row>
    <row r="6625" spans="1:11" s="509" customFormat="1">
      <c r="A6625" s="508" t="s">
        <v>594</v>
      </c>
      <c r="B6625" s="509" t="s">
        <v>369</v>
      </c>
      <c r="C6625" s="509">
        <v>4</v>
      </c>
      <c r="D6625" s="509">
        <v>4</v>
      </c>
      <c r="E6625" s="509">
        <v>0</v>
      </c>
      <c r="G6625" s="509">
        <v>10</v>
      </c>
      <c r="H6625" s="509">
        <v>0</v>
      </c>
      <c r="K6625" s="509">
        <v>14</v>
      </c>
    </row>
    <row r="6626" spans="1:11" s="509" customFormat="1">
      <c r="A6626" s="508" t="s">
        <v>594</v>
      </c>
      <c r="B6626" s="509" t="s">
        <v>369</v>
      </c>
      <c r="C6626" s="509">
        <v>5</v>
      </c>
      <c r="D6626" s="509">
        <v>1</v>
      </c>
      <c r="E6626" s="509">
        <v>0</v>
      </c>
      <c r="G6626" s="509">
        <v>23</v>
      </c>
      <c r="H6626" s="509">
        <v>0</v>
      </c>
      <c r="K6626" s="509">
        <v>24</v>
      </c>
    </row>
    <row r="6627" spans="1:11" s="509" customFormat="1">
      <c r="A6627" s="508" t="s">
        <v>594</v>
      </c>
      <c r="B6627" s="509" t="s">
        <v>369</v>
      </c>
      <c r="C6627" s="509">
        <v>6</v>
      </c>
      <c r="D6627" s="509">
        <v>0</v>
      </c>
      <c r="E6627" s="509">
        <v>0</v>
      </c>
      <c r="G6627" s="509">
        <v>0</v>
      </c>
      <c r="H6627" s="509">
        <v>0</v>
      </c>
      <c r="K6627" s="509">
        <v>0</v>
      </c>
    </row>
    <row r="6628" spans="1:11" s="509" customFormat="1">
      <c r="A6628" s="508" t="s">
        <v>594</v>
      </c>
      <c r="B6628" s="509" t="s">
        <v>369</v>
      </c>
      <c r="C6628" s="509">
        <v>7</v>
      </c>
      <c r="D6628" s="509">
        <v>0</v>
      </c>
      <c r="E6628" s="509">
        <v>0</v>
      </c>
      <c r="G6628" s="509">
        <v>0</v>
      </c>
      <c r="H6628" s="509">
        <v>0</v>
      </c>
      <c r="K6628" s="509">
        <v>0</v>
      </c>
    </row>
    <row r="6629" spans="1:11" s="509" customFormat="1">
      <c r="A6629" s="508" t="s">
        <v>594</v>
      </c>
      <c r="B6629" s="509" t="s">
        <v>369</v>
      </c>
      <c r="C6629" s="509">
        <v>8</v>
      </c>
      <c r="D6629" s="509">
        <v>0</v>
      </c>
      <c r="E6629" s="509">
        <v>0</v>
      </c>
      <c r="G6629" s="509">
        <v>6</v>
      </c>
      <c r="H6629" s="509">
        <v>0</v>
      </c>
      <c r="K6629" s="509">
        <v>6</v>
      </c>
    </row>
    <row r="6630" spans="1:11" s="509" customFormat="1">
      <c r="A6630" s="508" t="s">
        <v>594</v>
      </c>
      <c r="B6630" s="509" t="s">
        <v>369</v>
      </c>
      <c r="C6630" s="509">
        <v>9</v>
      </c>
      <c r="D6630" s="509">
        <v>2</v>
      </c>
      <c r="E6630" s="509">
        <v>0</v>
      </c>
      <c r="G6630" s="509">
        <v>2</v>
      </c>
      <c r="H6630" s="509">
        <v>0</v>
      </c>
      <c r="K6630" s="509">
        <v>4</v>
      </c>
    </row>
    <row r="6631" spans="1:11" s="509" customFormat="1">
      <c r="A6631" s="508" t="s">
        <v>594</v>
      </c>
      <c r="B6631" s="509" t="s">
        <v>369</v>
      </c>
      <c r="C6631" s="509">
        <v>10</v>
      </c>
      <c r="D6631" s="509">
        <v>6</v>
      </c>
      <c r="E6631" s="509">
        <v>2</v>
      </c>
      <c r="G6631" s="509">
        <v>30</v>
      </c>
      <c r="H6631" s="509">
        <v>0</v>
      </c>
      <c r="K6631" s="509">
        <v>36</v>
      </c>
    </row>
    <row r="6632" spans="1:11" s="509" customFormat="1">
      <c r="A6632" s="508" t="s">
        <v>594</v>
      </c>
      <c r="B6632" s="509" t="s">
        <v>369</v>
      </c>
      <c r="C6632" s="509">
        <v>11</v>
      </c>
      <c r="D6632" s="509">
        <v>0</v>
      </c>
      <c r="E6632" s="509">
        <v>0</v>
      </c>
      <c r="G6632" s="509">
        <v>4</v>
      </c>
      <c r="H6632" s="509">
        <v>0</v>
      </c>
      <c r="K6632" s="509">
        <v>4</v>
      </c>
    </row>
    <row r="6633" spans="1:11" s="509" customFormat="1">
      <c r="A6633" s="508" t="s">
        <v>594</v>
      </c>
      <c r="B6633" s="509" t="s">
        <v>369</v>
      </c>
      <c r="C6633" s="509">
        <v>12</v>
      </c>
      <c r="D6633" s="509">
        <v>0</v>
      </c>
      <c r="E6633" s="509">
        <v>0</v>
      </c>
      <c r="G6633" s="509">
        <v>1</v>
      </c>
      <c r="H6633" s="509">
        <v>0</v>
      </c>
      <c r="K6633" s="509">
        <v>1</v>
      </c>
    </row>
    <row r="6634" spans="1:11" s="509" customFormat="1">
      <c r="A6634" s="508" t="s">
        <v>594</v>
      </c>
      <c r="B6634" s="509" t="s">
        <v>369</v>
      </c>
      <c r="C6634" s="509">
        <v>13</v>
      </c>
      <c r="D6634" s="509">
        <v>0</v>
      </c>
      <c r="E6634" s="509">
        <v>0</v>
      </c>
      <c r="G6634" s="509">
        <v>0</v>
      </c>
      <c r="H6634" s="509">
        <v>0</v>
      </c>
      <c r="K6634" s="509">
        <v>0</v>
      </c>
    </row>
    <row r="6635" spans="1:11" s="509" customFormat="1">
      <c r="A6635" s="508" t="s">
        <v>594</v>
      </c>
      <c r="B6635" s="509" t="s">
        <v>369</v>
      </c>
      <c r="C6635" s="509">
        <v>14</v>
      </c>
      <c r="D6635" s="509">
        <v>0</v>
      </c>
      <c r="E6635" s="509">
        <v>0</v>
      </c>
      <c r="G6635" s="509">
        <v>0</v>
      </c>
      <c r="H6635" s="509">
        <v>0</v>
      </c>
      <c r="K6635" s="509">
        <v>0</v>
      </c>
    </row>
    <row r="6636" spans="1:11" s="509" customFormat="1">
      <c r="A6636" s="508" t="s">
        <v>594</v>
      </c>
      <c r="B6636" s="509" t="s">
        <v>369</v>
      </c>
      <c r="C6636" s="509">
        <v>15</v>
      </c>
      <c r="D6636" s="509">
        <v>0</v>
      </c>
      <c r="E6636" s="509">
        <v>0</v>
      </c>
      <c r="G6636" s="509">
        <v>0</v>
      </c>
      <c r="H6636" s="509">
        <v>0</v>
      </c>
      <c r="K6636" s="509">
        <v>0</v>
      </c>
    </row>
    <row r="6637" spans="1:11" s="509" customFormat="1">
      <c r="A6637" s="508" t="s">
        <v>594</v>
      </c>
      <c r="B6637" s="509" t="s">
        <v>369</v>
      </c>
      <c r="C6637" s="509">
        <v>16</v>
      </c>
      <c r="D6637" s="509">
        <v>2</v>
      </c>
      <c r="E6637" s="509">
        <v>0</v>
      </c>
      <c r="G6637" s="509">
        <v>18</v>
      </c>
      <c r="H6637" s="509">
        <v>0</v>
      </c>
      <c r="K6637" s="509">
        <v>20</v>
      </c>
    </row>
    <row r="6638" spans="1:11" s="509" customFormat="1">
      <c r="A6638" s="508" t="s">
        <v>594</v>
      </c>
      <c r="B6638" s="509" t="s">
        <v>369</v>
      </c>
      <c r="C6638" s="509">
        <v>17</v>
      </c>
      <c r="D6638" s="509">
        <v>3</v>
      </c>
      <c r="E6638" s="509">
        <v>0</v>
      </c>
      <c r="G6638" s="509">
        <v>223</v>
      </c>
      <c r="H6638" s="509">
        <v>0</v>
      </c>
      <c r="K6638" s="509">
        <v>226</v>
      </c>
    </row>
    <row r="6639" spans="1:11" s="509" customFormat="1">
      <c r="A6639" s="508" t="s">
        <v>594</v>
      </c>
      <c r="B6639" s="509" t="s">
        <v>369</v>
      </c>
      <c r="C6639" s="509">
        <v>18</v>
      </c>
      <c r="D6639" s="509">
        <v>0</v>
      </c>
      <c r="E6639" s="509">
        <v>0</v>
      </c>
      <c r="G6639" s="509">
        <v>0</v>
      </c>
      <c r="H6639" s="509">
        <v>0</v>
      </c>
      <c r="K6639" s="509">
        <v>0</v>
      </c>
    </row>
    <row r="6640" spans="1:11" s="509" customFormat="1">
      <c r="A6640" s="508" t="s">
        <v>594</v>
      </c>
      <c r="B6640" s="509" t="s">
        <v>369</v>
      </c>
      <c r="C6640" s="509" t="s">
        <v>1024</v>
      </c>
      <c r="D6640" s="509">
        <v>1</v>
      </c>
      <c r="E6640" s="509">
        <v>0</v>
      </c>
      <c r="G6640" s="509">
        <v>6</v>
      </c>
      <c r="H6640" s="509">
        <v>0</v>
      </c>
      <c r="K6640" s="509">
        <v>7</v>
      </c>
    </row>
    <row r="6641" spans="1:11" s="509" customFormat="1">
      <c r="A6641" s="508" t="s">
        <v>594</v>
      </c>
      <c r="B6641" s="509" t="s">
        <v>369</v>
      </c>
      <c r="C6641" s="509" t="s">
        <v>1025</v>
      </c>
      <c r="D6641" s="509">
        <v>0</v>
      </c>
      <c r="E6641" s="509">
        <v>0</v>
      </c>
      <c r="G6641" s="509">
        <v>0</v>
      </c>
      <c r="H6641" s="509">
        <v>0</v>
      </c>
      <c r="K6641" s="509">
        <v>0</v>
      </c>
    </row>
    <row r="6642" spans="1:11" s="509" customFormat="1">
      <c r="A6642" s="508" t="s">
        <v>594</v>
      </c>
      <c r="B6642" s="509" t="s">
        <v>369</v>
      </c>
      <c r="C6642" s="509">
        <v>19</v>
      </c>
      <c r="D6642" s="509">
        <v>7</v>
      </c>
      <c r="E6642" s="509">
        <v>2</v>
      </c>
      <c r="G6642" s="509">
        <v>7</v>
      </c>
      <c r="H6642" s="509">
        <v>0</v>
      </c>
      <c r="K6642" s="509">
        <v>14</v>
      </c>
    </row>
    <row r="6643" spans="1:11" s="509" customFormat="1">
      <c r="A6643" s="508" t="s">
        <v>594</v>
      </c>
      <c r="B6643" s="509" t="s">
        <v>369</v>
      </c>
      <c r="C6643" s="509">
        <v>20</v>
      </c>
      <c r="D6643" s="509">
        <v>0</v>
      </c>
      <c r="E6643" s="509">
        <v>0</v>
      </c>
      <c r="G6643" s="509">
        <v>0</v>
      </c>
      <c r="H6643" s="509">
        <v>0</v>
      </c>
      <c r="K6643" s="509">
        <v>0</v>
      </c>
    </row>
    <row r="6644" spans="1:11" s="509" customFormat="1">
      <c r="A6644" s="508" t="s">
        <v>594</v>
      </c>
      <c r="B6644" s="509" t="s">
        <v>369</v>
      </c>
      <c r="C6644" s="509">
        <v>21</v>
      </c>
      <c r="D6644" s="509">
        <v>0</v>
      </c>
      <c r="E6644" s="509">
        <v>0</v>
      </c>
      <c r="G6644" s="509">
        <v>0</v>
      </c>
      <c r="H6644" s="509">
        <v>0</v>
      </c>
      <c r="K6644" s="509">
        <v>0</v>
      </c>
    </row>
    <row r="6645" spans="1:11" s="509" customFormat="1">
      <c r="A6645" s="508" t="s">
        <v>594</v>
      </c>
      <c r="B6645" s="509" t="s">
        <v>369</v>
      </c>
      <c r="C6645" s="509" t="s">
        <v>1026</v>
      </c>
      <c r="D6645" s="509">
        <v>0</v>
      </c>
      <c r="E6645" s="509">
        <v>0</v>
      </c>
      <c r="G6645" s="509">
        <v>0</v>
      </c>
      <c r="H6645" s="509">
        <v>0</v>
      </c>
      <c r="K6645" s="509">
        <v>0</v>
      </c>
    </row>
    <row r="6646" spans="1:11" s="509" customFormat="1">
      <c r="A6646" s="508" t="s">
        <v>594</v>
      </c>
      <c r="B6646" s="509" t="s">
        <v>369</v>
      </c>
      <c r="C6646" s="509" t="s">
        <v>1027</v>
      </c>
      <c r="D6646" s="509">
        <v>0</v>
      </c>
      <c r="E6646" s="509">
        <v>0</v>
      </c>
      <c r="G6646" s="509">
        <v>4</v>
      </c>
      <c r="H6646" s="509">
        <v>0</v>
      </c>
      <c r="K6646" s="509">
        <v>4</v>
      </c>
    </row>
    <row r="6647" spans="1:11" s="509" customFormat="1">
      <c r="A6647" s="508" t="s">
        <v>594</v>
      </c>
      <c r="B6647" s="509" t="s">
        <v>369</v>
      </c>
      <c r="C6647" s="509" t="s">
        <v>1028</v>
      </c>
      <c r="D6647" s="509">
        <v>0</v>
      </c>
      <c r="E6647" s="509">
        <v>0</v>
      </c>
      <c r="G6647" s="509">
        <v>0</v>
      </c>
      <c r="H6647" s="509">
        <v>0</v>
      </c>
      <c r="K6647" s="509">
        <v>0</v>
      </c>
    </row>
    <row r="6648" spans="1:11" s="509" customFormat="1">
      <c r="A6648" s="508" t="s">
        <v>594</v>
      </c>
      <c r="B6648" s="509" t="s">
        <v>369</v>
      </c>
      <c r="C6648" s="509">
        <v>22</v>
      </c>
      <c r="D6648" s="509">
        <v>1</v>
      </c>
      <c r="E6648" s="509">
        <v>0</v>
      </c>
      <c r="G6648" s="509">
        <v>28</v>
      </c>
      <c r="H6648" s="509">
        <v>3</v>
      </c>
      <c r="K6648" s="509">
        <v>29</v>
      </c>
    </row>
    <row r="6649" spans="1:11" s="509" customFormat="1">
      <c r="A6649" s="508" t="s">
        <v>594</v>
      </c>
      <c r="B6649" s="509" t="s">
        <v>369</v>
      </c>
      <c r="C6649" s="509">
        <v>23</v>
      </c>
      <c r="D6649" s="509">
        <v>3</v>
      </c>
      <c r="E6649" s="509">
        <v>0</v>
      </c>
      <c r="G6649" s="509">
        <v>2</v>
      </c>
      <c r="H6649" s="509">
        <v>0</v>
      </c>
      <c r="K6649" s="509">
        <v>5</v>
      </c>
    </row>
    <row r="6650" spans="1:11" s="509" customFormat="1">
      <c r="A6650" s="508" t="s">
        <v>594</v>
      </c>
      <c r="B6650" s="509" t="s">
        <v>369</v>
      </c>
      <c r="C6650" s="509" t="s">
        <v>1029</v>
      </c>
      <c r="D6650" s="509">
        <v>0</v>
      </c>
      <c r="E6650" s="509">
        <v>0</v>
      </c>
      <c r="G6650" s="509">
        <v>14</v>
      </c>
      <c r="H6650" s="509">
        <v>6</v>
      </c>
      <c r="K6650" s="509">
        <v>14</v>
      </c>
    </row>
    <row r="6651" spans="1:11" s="509" customFormat="1">
      <c r="A6651" s="508" t="s">
        <v>594</v>
      </c>
      <c r="B6651" s="509" t="s">
        <v>369</v>
      </c>
      <c r="C6651" s="509">
        <v>24</v>
      </c>
      <c r="D6651" s="509">
        <v>0</v>
      </c>
      <c r="E6651" s="509">
        <v>0</v>
      </c>
      <c r="G6651" s="509">
        <v>1</v>
      </c>
      <c r="H6651" s="509">
        <v>0</v>
      </c>
      <c r="K6651" s="509">
        <v>1</v>
      </c>
    </row>
    <row r="6652" spans="1:11" s="509" customFormat="1">
      <c r="A6652" s="508" t="s">
        <v>594</v>
      </c>
      <c r="B6652" s="509" t="s">
        <v>369</v>
      </c>
      <c r="C6652" s="509">
        <v>25</v>
      </c>
      <c r="D6652" s="509">
        <v>0</v>
      </c>
      <c r="E6652" s="509">
        <v>0</v>
      </c>
      <c r="G6652" s="509">
        <v>0</v>
      </c>
      <c r="H6652" s="509">
        <v>0</v>
      </c>
    </row>
    <row r="6653" spans="1:11" s="509" customFormat="1">
      <c r="A6653" s="508" t="s">
        <v>594</v>
      </c>
      <c r="B6653" s="509" t="s">
        <v>369</v>
      </c>
      <c r="C6653" s="509">
        <v>26</v>
      </c>
      <c r="D6653" s="509">
        <v>0</v>
      </c>
      <c r="E6653" s="509">
        <v>0</v>
      </c>
      <c r="G6653" s="509">
        <v>0</v>
      </c>
      <c r="H6653" s="509">
        <v>0</v>
      </c>
      <c r="K6653" s="509">
        <v>0</v>
      </c>
    </row>
    <row r="6654" spans="1:11" s="509" customFormat="1">
      <c r="A6654" s="508" t="s">
        <v>594</v>
      </c>
      <c r="B6654" s="509" t="s">
        <v>369</v>
      </c>
      <c r="C6654" s="509">
        <v>27</v>
      </c>
      <c r="D6654" s="509">
        <v>5</v>
      </c>
      <c r="E6654" s="509">
        <v>3</v>
      </c>
      <c r="G6654" s="509">
        <v>1</v>
      </c>
      <c r="H6654" s="509">
        <v>0</v>
      </c>
      <c r="K6654" s="509">
        <v>6</v>
      </c>
    </row>
    <row r="6655" spans="1:11" s="509" customFormat="1">
      <c r="A6655" s="508" t="s">
        <v>594</v>
      </c>
      <c r="B6655" s="509" t="s">
        <v>369</v>
      </c>
      <c r="C6655" s="509">
        <v>28</v>
      </c>
      <c r="D6655" s="509">
        <v>0</v>
      </c>
      <c r="E6655" s="509">
        <v>0</v>
      </c>
      <c r="G6655" s="509">
        <v>1</v>
      </c>
      <c r="H6655" s="509">
        <v>0</v>
      </c>
      <c r="K6655" s="509">
        <v>1</v>
      </c>
    </row>
    <row r="6656" spans="1:11" s="509" customFormat="1">
      <c r="A6656" s="508" t="s">
        <v>594</v>
      </c>
      <c r="B6656" s="509" t="s">
        <v>369</v>
      </c>
      <c r="C6656" s="509">
        <v>29</v>
      </c>
      <c r="D6656" s="509">
        <v>0</v>
      </c>
      <c r="E6656" s="509">
        <v>0</v>
      </c>
      <c r="G6656" s="509">
        <v>0</v>
      </c>
      <c r="H6656" s="509">
        <v>0</v>
      </c>
      <c r="K6656" s="509">
        <v>0</v>
      </c>
    </row>
    <row r="6657" spans="1:11" s="509" customFormat="1">
      <c r="A6657" s="508" t="s">
        <v>594</v>
      </c>
      <c r="B6657" s="509" t="s">
        <v>369</v>
      </c>
      <c r="C6657" s="509">
        <v>30</v>
      </c>
      <c r="D6657" s="509">
        <v>0</v>
      </c>
      <c r="E6657" s="509">
        <v>0</v>
      </c>
      <c r="G6657" s="509">
        <v>0</v>
      </c>
      <c r="H6657" s="509">
        <v>0</v>
      </c>
      <c r="K6657" s="509">
        <v>0</v>
      </c>
    </row>
    <row r="6658" spans="1:11" s="509" customFormat="1">
      <c r="A6658" s="508" t="s">
        <v>594</v>
      </c>
      <c r="B6658" s="509" t="s">
        <v>369</v>
      </c>
      <c r="C6658" s="509">
        <v>31</v>
      </c>
      <c r="D6658" s="509">
        <v>0</v>
      </c>
      <c r="E6658" s="509">
        <v>0</v>
      </c>
      <c r="G6658" s="509">
        <v>0</v>
      </c>
      <c r="H6658" s="509">
        <v>0</v>
      </c>
      <c r="K6658" s="509">
        <v>0</v>
      </c>
    </row>
    <row r="6659" spans="1:11" s="509" customFormat="1">
      <c r="A6659" s="508" t="s">
        <v>594</v>
      </c>
      <c r="B6659" s="509" t="s">
        <v>369</v>
      </c>
      <c r="C6659" s="509">
        <v>32</v>
      </c>
      <c r="D6659" s="509">
        <v>0</v>
      </c>
      <c r="E6659" s="509">
        <v>0</v>
      </c>
      <c r="G6659" s="509">
        <v>0</v>
      </c>
      <c r="H6659" s="509">
        <v>0</v>
      </c>
      <c r="K6659" s="509">
        <v>0</v>
      </c>
    </row>
    <row r="6660" spans="1:11" s="509" customFormat="1">
      <c r="A6660" s="508" t="s">
        <v>594</v>
      </c>
      <c r="B6660" s="509" t="s">
        <v>369</v>
      </c>
      <c r="C6660" s="509">
        <v>33</v>
      </c>
      <c r="D6660" s="509">
        <v>4</v>
      </c>
      <c r="E6660" s="509">
        <v>4</v>
      </c>
      <c r="G6660" s="509">
        <v>3</v>
      </c>
      <c r="H6660" s="509">
        <v>0</v>
      </c>
      <c r="K6660" s="509">
        <v>7</v>
      </c>
    </row>
    <row r="6661" spans="1:11" s="509" customFormat="1">
      <c r="A6661" s="508" t="s">
        <v>594</v>
      </c>
      <c r="B6661" s="509" t="s">
        <v>369</v>
      </c>
      <c r="C6661" s="509">
        <v>34</v>
      </c>
      <c r="D6661" s="509">
        <v>0</v>
      </c>
      <c r="E6661" s="509">
        <v>0</v>
      </c>
      <c r="G6661" s="509">
        <v>0</v>
      </c>
      <c r="H6661" s="509">
        <v>0</v>
      </c>
      <c r="K6661" s="509">
        <v>0</v>
      </c>
    </row>
    <row r="6662" spans="1:11" s="509" customFormat="1">
      <c r="A6662" s="508" t="s">
        <v>594</v>
      </c>
      <c r="B6662" s="509" t="s">
        <v>369</v>
      </c>
      <c r="C6662" s="509">
        <v>35</v>
      </c>
      <c r="D6662" s="509">
        <v>0</v>
      </c>
      <c r="E6662" s="509">
        <v>0</v>
      </c>
      <c r="G6662" s="509">
        <v>0</v>
      </c>
      <c r="H6662" s="509">
        <v>0</v>
      </c>
      <c r="K6662" s="509">
        <v>0</v>
      </c>
    </row>
    <row r="6663" spans="1:11" s="509" customFormat="1">
      <c r="A6663" s="508" t="s">
        <v>594</v>
      </c>
      <c r="B6663" s="509" t="s">
        <v>369</v>
      </c>
      <c r="C6663" s="509">
        <v>36</v>
      </c>
      <c r="D6663" s="509">
        <v>0</v>
      </c>
      <c r="E6663" s="509">
        <v>0</v>
      </c>
      <c r="G6663" s="509">
        <v>0</v>
      </c>
      <c r="H6663" s="509">
        <v>0</v>
      </c>
      <c r="K6663" s="509">
        <v>0</v>
      </c>
    </row>
    <row r="6664" spans="1:11" s="509" customFormat="1">
      <c r="A6664" s="508" t="s">
        <v>594</v>
      </c>
      <c r="B6664" s="509" t="s">
        <v>369</v>
      </c>
      <c r="C6664" s="509">
        <v>37</v>
      </c>
      <c r="D6664" s="509">
        <v>0</v>
      </c>
      <c r="E6664" s="509">
        <v>0</v>
      </c>
      <c r="G6664" s="509">
        <v>0</v>
      </c>
      <c r="H6664" s="509">
        <v>0</v>
      </c>
      <c r="K6664" s="509">
        <v>0</v>
      </c>
    </row>
    <row r="6665" spans="1:11" s="509" customFormat="1">
      <c r="A6665" s="508" t="s">
        <v>594</v>
      </c>
      <c r="B6665" s="509" t="s">
        <v>369</v>
      </c>
      <c r="C6665" s="509">
        <v>38</v>
      </c>
      <c r="D6665" s="509">
        <v>0</v>
      </c>
      <c r="E6665" s="509">
        <v>0</v>
      </c>
      <c r="G6665" s="509">
        <v>0</v>
      </c>
      <c r="H6665" s="509">
        <v>0</v>
      </c>
      <c r="K6665" s="509">
        <v>0</v>
      </c>
    </row>
    <row r="6666" spans="1:11" s="509" customFormat="1">
      <c r="A6666" s="508" t="s">
        <v>594</v>
      </c>
      <c r="B6666" s="509" t="s">
        <v>369</v>
      </c>
      <c r="C6666" s="509" t="s">
        <v>1030</v>
      </c>
      <c r="D6666" s="509">
        <v>0</v>
      </c>
      <c r="E6666" s="509">
        <v>0</v>
      </c>
      <c r="G6666" s="509">
        <v>0</v>
      </c>
      <c r="H6666" s="509">
        <v>0</v>
      </c>
      <c r="K6666" s="509">
        <v>0</v>
      </c>
    </row>
    <row r="6667" spans="1:11" s="509" customFormat="1">
      <c r="A6667" s="508" t="s">
        <v>594</v>
      </c>
      <c r="B6667" s="509" t="s">
        <v>369</v>
      </c>
      <c r="C6667" s="509">
        <v>39</v>
      </c>
      <c r="D6667" s="509">
        <v>0</v>
      </c>
      <c r="E6667" s="509">
        <v>0</v>
      </c>
      <c r="G6667" s="509">
        <v>0</v>
      </c>
      <c r="H6667" s="509">
        <v>0</v>
      </c>
      <c r="K6667" s="509">
        <v>0</v>
      </c>
    </row>
    <row r="6668" spans="1:11" s="509" customFormat="1">
      <c r="A6668" s="508" t="s">
        <v>594</v>
      </c>
      <c r="B6668" s="509" t="s">
        <v>369</v>
      </c>
      <c r="C6668" s="509">
        <v>40</v>
      </c>
      <c r="D6668" s="509">
        <v>0</v>
      </c>
      <c r="E6668" s="509">
        <v>0</v>
      </c>
      <c r="G6668" s="509">
        <v>0</v>
      </c>
      <c r="H6668" s="509">
        <v>0</v>
      </c>
      <c r="K6668" s="509">
        <v>0</v>
      </c>
    </row>
    <row r="6669" spans="1:11" s="509" customFormat="1">
      <c r="A6669" s="508" t="s">
        <v>594</v>
      </c>
      <c r="B6669" s="509" t="s">
        <v>369</v>
      </c>
      <c r="C6669" s="509">
        <v>41</v>
      </c>
      <c r="D6669" s="509">
        <v>0</v>
      </c>
      <c r="E6669" s="509">
        <v>0</v>
      </c>
      <c r="G6669" s="509">
        <v>1</v>
      </c>
      <c r="H6669" s="509">
        <v>0</v>
      </c>
      <c r="K6669" s="509">
        <v>1</v>
      </c>
    </row>
    <row r="6670" spans="1:11" s="509" customFormat="1">
      <c r="A6670" s="508" t="s">
        <v>594</v>
      </c>
      <c r="B6670" s="509" t="s">
        <v>369</v>
      </c>
      <c r="C6670" s="509">
        <v>42</v>
      </c>
      <c r="D6670" s="509">
        <v>0</v>
      </c>
      <c r="E6670" s="509">
        <v>0</v>
      </c>
      <c r="G6670" s="509">
        <v>0</v>
      </c>
      <c r="H6670" s="509">
        <v>0</v>
      </c>
      <c r="K6670" s="509">
        <v>0</v>
      </c>
    </row>
    <row r="6671" spans="1:11" s="509" customFormat="1">
      <c r="A6671" s="508" t="s">
        <v>594</v>
      </c>
      <c r="B6671" s="509" t="s">
        <v>369</v>
      </c>
      <c r="C6671" s="509">
        <v>43</v>
      </c>
      <c r="D6671" s="509">
        <v>0</v>
      </c>
      <c r="E6671" s="509">
        <v>0</v>
      </c>
      <c r="G6671" s="509">
        <v>0</v>
      </c>
      <c r="H6671" s="509">
        <v>0</v>
      </c>
      <c r="K6671" s="509">
        <v>0</v>
      </c>
    </row>
    <row r="6672" spans="1:11" s="509" customFormat="1">
      <c r="A6672" s="508" t="s">
        <v>594</v>
      </c>
      <c r="B6672" s="509" t="s">
        <v>369</v>
      </c>
      <c r="C6672" s="509">
        <v>44</v>
      </c>
      <c r="D6672" s="509">
        <v>0</v>
      </c>
      <c r="E6672" s="509">
        <v>0</v>
      </c>
      <c r="G6672" s="509">
        <v>0</v>
      </c>
      <c r="H6672" s="509">
        <v>0</v>
      </c>
      <c r="K6672" s="509">
        <v>0</v>
      </c>
    </row>
    <row r="6673" spans="1:11" s="509" customFormat="1">
      <c r="A6673" s="508" t="s">
        <v>594</v>
      </c>
      <c r="B6673" s="509" t="s">
        <v>369</v>
      </c>
      <c r="C6673" s="509">
        <v>45</v>
      </c>
      <c r="D6673" s="509">
        <v>0</v>
      </c>
      <c r="E6673" s="509">
        <v>0</v>
      </c>
      <c r="G6673" s="509">
        <v>0</v>
      </c>
      <c r="H6673" s="509">
        <v>0</v>
      </c>
      <c r="K6673" s="509">
        <v>0</v>
      </c>
    </row>
    <row r="6674" spans="1:11" s="509" customFormat="1">
      <c r="A6674" s="508" t="s">
        <v>594</v>
      </c>
      <c r="B6674" s="509" t="s">
        <v>369</v>
      </c>
      <c r="C6674" s="509">
        <v>46</v>
      </c>
      <c r="D6674" s="509">
        <v>2</v>
      </c>
      <c r="E6674" s="509">
        <v>2</v>
      </c>
      <c r="G6674" s="509">
        <v>2</v>
      </c>
      <c r="H6674" s="509">
        <v>1</v>
      </c>
      <c r="K6674" s="509">
        <v>4</v>
      </c>
    </row>
    <row r="6675" spans="1:11" s="509" customFormat="1">
      <c r="A6675" s="508" t="s">
        <v>594</v>
      </c>
      <c r="B6675" s="509" t="s">
        <v>369</v>
      </c>
      <c r="C6675" s="509">
        <v>47</v>
      </c>
      <c r="D6675" s="509">
        <v>9</v>
      </c>
      <c r="E6675" s="509">
        <v>5</v>
      </c>
      <c r="G6675" s="509">
        <v>4</v>
      </c>
      <c r="H6675" s="509">
        <v>2</v>
      </c>
      <c r="K6675" s="509">
        <v>13</v>
      </c>
    </row>
    <row r="6676" spans="1:11" s="509" customFormat="1">
      <c r="A6676" s="508" t="s">
        <v>594</v>
      </c>
      <c r="B6676" s="509" t="s">
        <v>369</v>
      </c>
      <c r="C6676" s="509">
        <v>48</v>
      </c>
      <c r="D6676" s="509">
        <v>0</v>
      </c>
      <c r="E6676" s="509">
        <v>0</v>
      </c>
      <c r="G6676" s="509">
        <v>0</v>
      </c>
      <c r="H6676" s="509">
        <v>0</v>
      </c>
      <c r="K6676" s="509">
        <v>0</v>
      </c>
    </row>
    <row r="6677" spans="1:11" s="509" customFormat="1">
      <c r="A6677" s="508" t="s">
        <v>594</v>
      </c>
      <c r="B6677" s="509" t="s">
        <v>369</v>
      </c>
      <c r="C6677" s="509">
        <v>49</v>
      </c>
      <c r="D6677" s="509">
        <v>0</v>
      </c>
      <c r="E6677" s="509">
        <v>0</v>
      </c>
      <c r="G6677" s="509">
        <v>0</v>
      </c>
      <c r="H6677" s="509">
        <v>0</v>
      </c>
      <c r="K6677" s="509">
        <v>0</v>
      </c>
    </row>
    <row r="6678" spans="1:11" s="509" customFormat="1">
      <c r="A6678" s="508" t="s">
        <v>594</v>
      </c>
      <c r="B6678" s="509" t="s">
        <v>369</v>
      </c>
      <c r="C6678" s="509">
        <v>50</v>
      </c>
      <c r="D6678" s="509">
        <v>0</v>
      </c>
      <c r="E6678" s="509">
        <v>0</v>
      </c>
      <c r="G6678" s="509">
        <v>0</v>
      </c>
      <c r="H6678" s="509">
        <v>0</v>
      </c>
      <c r="K6678" s="509">
        <v>0</v>
      </c>
    </row>
    <row r="6679" spans="1:11" s="509" customFormat="1">
      <c r="A6679" s="508" t="s">
        <v>594</v>
      </c>
      <c r="B6679" s="509" t="s">
        <v>369</v>
      </c>
      <c r="C6679" s="509">
        <v>51</v>
      </c>
      <c r="D6679" s="509">
        <v>0</v>
      </c>
      <c r="E6679" s="509">
        <v>0</v>
      </c>
      <c r="G6679" s="509">
        <v>0</v>
      </c>
      <c r="H6679" s="509">
        <v>0</v>
      </c>
      <c r="K6679" s="509">
        <v>0</v>
      </c>
    </row>
    <row r="6680" spans="1:11" s="509" customFormat="1">
      <c r="A6680" s="508" t="s">
        <v>594</v>
      </c>
      <c r="B6680" s="509" t="s">
        <v>369</v>
      </c>
      <c r="C6680" s="509" t="s">
        <v>1031</v>
      </c>
      <c r="D6680" s="509">
        <v>3</v>
      </c>
      <c r="E6680" s="509">
        <v>3</v>
      </c>
      <c r="G6680" s="509">
        <v>0</v>
      </c>
      <c r="H6680" s="509">
        <v>0</v>
      </c>
      <c r="K6680" s="509">
        <v>3</v>
      </c>
    </row>
    <row r="6681" spans="1:11" s="509" customFormat="1">
      <c r="A6681" s="508" t="s">
        <v>594</v>
      </c>
      <c r="B6681" s="509" t="s">
        <v>369</v>
      </c>
      <c r="C6681" s="509" t="s">
        <v>1032</v>
      </c>
      <c r="D6681" s="509">
        <v>0</v>
      </c>
      <c r="E6681" s="509">
        <v>0</v>
      </c>
      <c r="G6681" s="509">
        <v>0</v>
      </c>
      <c r="H6681" s="509">
        <v>0</v>
      </c>
      <c r="K6681" s="509">
        <v>0</v>
      </c>
    </row>
    <row r="6682" spans="1:11" s="509" customFormat="1">
      <c r="A6682" s="508" t="s">
        <v>594</v>
      </c>
      <c r="B6682" s="509" t="s">
        <v>369</v>
      </c>
      <c r="C6682" s="509">
        <v>52</v>
      </c>
      <c r="D6682" s="509">
        <v>0</v>
      </c>
      <c r="E6682" s="509">
        <v>0</v>
      </c>
      <c r="G6682" s="509">
        <v>0</v>
      </c>
      <c r="H6682" s="509">
        <v>0</v>
      </c>
      <c r="K6682" s="509">
        <v>0</v>
      </c>
    </row>
    <row r="6683" spans="1:11" s="509" customFormat="1">
      <c r="A6683" s="508" t="s">
        <v>594</v>
      </c>
      <c r="B6683" s="509" t="s">
        <v>369</v>
      </c>
      <c r="C6683" s="509">
        <v>53</v>
      </c>
      <c r="D6683" s="509">
        <v>4</v>
      </c>
      <c r="E6683" s="509">
        <v>1</v>
      </c>
      <c r="G6683" s="509">
        <v>6</v>
      </c>
      <c r="H6683" s="509">
        <v>0</v>
      </c>
      <c r="K6683" s="509">
        <v>10</v>
      </c>
    </row>
    <row r="6684" spans="1:11" s="509" customFormat="1">
      <c r="A6684" s="508" t="s">
        <v>594</v>
      </c>
      <c r="B6684" s="509" t="s">
        <v>369</v>
      </c>
      <c r="C6684" s="509">
        <v>54</v>
      </c>
      <c r="D6684" s="509">
        <v>0</v>
      </c>
      <c r="E6684" s="509">
        <v>0</v>
      </c>
      <c r="G6684" s="509">
        <v>12</v>
      </c>
      <c r="H6684" s="509">
        <v>0</v>
      </c>
      <c r="K6684" s="509">
        <v>12</v>
      </c>
    </row>
    <row r="6685" spans="1:11" s="509" customFormat="1">
      <c r="A6685" s="508" t="s">
        <v>594</v>
      </c>
      <c r="B6685" s="509" t="s">
        <v>369</v>
      </c>
      <c r="C6685" s="509">
        <v>55</v>
      </c>
      <c r="D6685" s="509">
        <v>5</v>
      </c>
      <c r="E6685" s="509">
        <v>0</v>
      </c>
      <c r="G6685" s="509">
        <v>62</v>
      </c>
      <c r="H6685" s="509">
        <v>1</v>
      </c>
      <c r="K6685" s="509">
        <v>67</v>
      </c>
    </row>
    <row r="6686" spans="1:11" s="509" customFormat="1">
      <c r="A6686" s="508" t="s">
        <v>594</v>
      </c>
      <c r="B6686" s="509" t="s">
        <v>369</v>
      </c>
      <c r="C6686" s="509">
        <v>56</v>
      </c>
      <c r="D6686" s="509">
        <v>0</v>
      </c>
      <c r="E6686" s="509">
        <v>0</v>
      </c>
      <c r="G6686" s="509">
        <v>0</v>
      </c>
      <c r="H6686" s="509">
        <v>0</v>
      </c>
      <c r="K6686" s="509">
        <v>0</v>
      </c>
    </row>
    <row r="6687" spans="1:11" s="509" customFormat="1">
      <c r="A6687" s="508" t="s">
        <v>594</v>
      </c>
      <c r="B6687" s="509" t="s">
        <v>369</v>
      </c>
      <c r="C6687" s="509">
        <v>57</v>
      </c>
      <c r="D6687" s="509">
        <v>0</v>
      </c>
      <c r="E6687" s="509">
        <v>0</v>
      </c>
      <c r="G6687" s="509">
        <v>0</v>
      </c>
      <c r="H6687" s="509">
        <v>0</v>
      </c>
      <c r="K6687" s="509">
        <v>0</v>
      </c>
    </row>
    <row r="6688" spans="1:11" s="509" customFormat="1">
      <c r="A6688" s="508" t="s">
        <v>594</v>
      </c>
      <c r="B6688" s="509" t="s">
        <v>369</v>
      </c>
      <c r="C6688" s="509">
        <v>58</v>
      </c>
      <c r="D6688" s="509">
        <v>0</v>
      </c>
      <c r="E6688" s="509">
        <v>0</v>
      </c>
      <c r="G6688" s="509">
        <v>2</v>
      </c>
      <c r="H6688" s="509">
        <v>0</v>
      </c>
      <c r="K6688" s="509">
        <v>2</v>
      </c>
    </row>
    <row r="6689" spans="1:11" s="509" customFormat="1">
      <c r="A6689" s="508" t="s">
        <v>594</v>
      </c>
      <c r="B6689" s="509" t="s">
        <v>369</v>
      </c>
      <c r="C6689" s="509">
        <v>59</v>
      </c>
      <c r="D6689" s="509">
        <v>1</v>
      </c>
      <c r="E6689" s="509">
        <v>0</v>
      </c>
      <c r="G6689" s="509">
        <v>16</v>
      </c>
      <c r="H6689" s="509">
        <v>0</v>
      </c>
      <c r="K6689" s="509">
        <v>17</v>
      </c>
    </row>
    <row r="6690" spans="1:11" s="509" customFormat="1">
      <c r="A6690" s="508" t="s">
        <v>594</v>
      </c>
      <c r="B6690" s="509" t="s">
        <v>369</v>
      </c>
      <c r="C6690" s="509">
        <v>60</v>
      </c>
      <c r="D6690" s="509">
        <v>0</v>
      </c>
      <c r="E6690" s="509">
        <v>0</v>
      </c>
      <c r="G6690" s="509">
        <v>44</v>
      </c>
      <c r="H6690" s="509">
        <v>1</v>
      </c>
      <c r="K6690" s="509">
        <v>44</v>
      </c>
    </row>
    <row r="6691" spans="1:11" s="509" customFormat="1">
      <c r="A6691" s="508" t="s">
        <v>594</v>
      </c>
      <c r="B6691" s="509" t="s">
        <v>369</v>
      </c>
      <c r="C6691" s="509">
        <v>61</v>
      </c>
      <c r="D6691" s="509">
        <v>2</v>
      </c>
      <c r="E6691" s="509">
        <v>1</v>
      </c>
      <c r="G6691" s="509">
        <v>2</v>
      </c>
      <c r="H6691" s="509">
        <v>0</v>
      </c>
      <c r="K6691" s="509">
        <v>4</v>
      </c>
    </row>
    <row r="6692" spans="1:11" s="509" customFormat="1">
      <c r="A6692" s="508" t="s">
        <v>594</v>
      </c>
      <c r="B6692" s="509" t="s">
        <v>369</v>
      </c>
      <c r="C6692" s="509">
        <v>62</v>
      </c>
      <c r="D6692" s="509">
        <v>4</v>
      </c>
      <c r="E6692" s="509">
        <v>3</v>
      </c>
      <c r="G6692" s="509">
        <v>5</v>
      </c>
      <c r="H6692" s="509">
        <v>2</v>
      </c>
      <c r="K6692" s="509">
        <v>9</v>
      </c>
    </row>
    <row r="6693" spans="1:11" s="509" customFormat="1">
      <c r="A6693" s="508" t="s">
        <v>594</v>
      </c>
      <c r="B6693" s="509" t="s">
        <v>369</v>
      </c>
      <c r="C6693" s="509">
        <v>63</v>
      </c>
      <c r="D6693" s="509">
        <v>6</v>
      </c>
      <c r="E6693" s="509">
        <v>3</v>
      </c>
      <c r="G6693" s="509">
        <v>23</v>
      </c>
      <c r="H6693" s="509">
        <v>2</v>
      </c>
      <c r="K6693" s="509">
        <v>29</v>
      </c>
    </row>
    <row r="6694" spans="1:11" s="509" customFormat="1">
      <c r="A6694" s="508" t="s">
        <v>594</v>
      </c>
      <c r="B6694" s="509" t="s">
        <v>369</v>
      </c>
      <c r="C6694" s="509" t="s">
        <v>1033</v>
      </c>
      <c r="D6694" s="509">
        <v>0</v>
      </c>
      <c r="E6694" s="509">
        <v>0</v>
      </c>
      <c r="G6694" s="509">
        <v>0</v>
      </c>
      <c r="H6694" s="509">
        <v>0</v>
      </c>
      <c r="K6694" s="509">
        <v>0</v>
      </c>
    </row>
    <row r="6695" spans="1:11" s="509" customFormat="1">
      <c r="A6695" s="508" t="s">
        <v>594</v>
      </c>
      <c r="B6695" s="509" t="s">
        <v>369</v>
      </c>
      <c r="C6695" s="509" t="s">
        <v>1034</v>
      </c>
      <c r="D6695" s="509">
        <v>1</v>
      </c>
      <c r="E6695" s="509">
        <v>1</v>
      </c>
      <c r="G6695" s="509">
        <v>0</v>
      </c>
      <c r="H6695" s="509">
        <v>0</v>
      </c>
      <c r="K6695" s="509">
        <v>1</v>
      </c>
    </row>
    <row r="6696" spans="1:11" s="509" customFormat="1">
      <c r="A6696" s="508" t="s">
        <v>594</v>
      </c>
      <c r="B6696" s="509" t="s">
        <v>369</v>
      </c>
      <c r="C6696" s="509">
        <v>64</v>
      </c>
      <c r="D6696" s="509">
        <v>0</v>
      </c>
      <c r="E6696" s="509">
        <v>0</v>
      </c>
      <c r="G6696" s="509">
        <v>0</v>
      </c>
      <c r="H6696" s="509">
        <v>0</v>
      </c>
      <c r="K6696" s="509">
        <v>0</v>
      </c>
    </row>
    <row r="6697" spans="1:11" s="509" customFormat="1">
      <c r="A6697" s="508" t="s">
        <v>594</v>
      </c>
      <c r="B6697" s="509" t="s">
        <v>369</v>
      </c>
      <c r="C6697" s="509" t="s">
        <v>1035</v>
      </c>
      <c r="D6697" s="509">
        <v>3</v>
      </c>
      <c r="E6697" s="509">
        <v>0</v>
      </c>
      <c r="G6697" s="509">
        <v>0</v>
      </c>
      <c r="H6697" s="509">
        <v>0</v>
      </c>
      <c r="K6697" s="509">
        <v>3</v>
      </c>
    </row>
    <row r="6698" spans="1:11" s="509" customFormat="1">
      <c r="A6698" s="508" t="s">
        <v>594</v>
      </c>
      <c r="B6698" s="509" t="s">
        <v>369</v>
      </c>
      <c r="C6698" s="509">
        <v>65</v>
      </c>
      <c r="D6698" s="509">
        <v>42</v>
      </c>
      <c r="E6698" s="509">
        <v>38</v>
      </c>
      <c r="G6698" s="509">
        <v>56</v>
      </c>
      <c r="H6698" s="509">
        <v>14</v>
      </c>
      <c r="K6698" s="509">
        <v>98</v>
      </c>
    </row>
    <row r="6699" spans="1:11" s="509" customFormat="1">
      <c r="A6699" s="508" t="s">
        <v>594</v>
      </c>
      <c r="B6699" s="509" t="s">
        <v>369</v>
      </c>
      <c r="C6699" s="509">
        <v>66</v>
      </c>
      <c r="D6699" s="509">
        <v>14</v>
      </c>
      <c r="E6699" s="509">
        <v>14</v>
      </c>
      <c r="G6699" s="509">
        <v>9</v>
      </c>
      <c r="H6699" s="509">
        <v>6</v>
      </c>
      <c r="K6699" s="509">
        <v>23</v>
      </c>
    </row>
    <row r="6700" spans="1:11" s="509" customFormat="1">
      <c r="A6700" s="508" t="s">
        <v>594</v>
      </c>
      <c r="B6700" s="509" t="s">
        <v>369</v>
      </c>
      <c r="C6700" s="509" t="s">
        <v>1036</v>
      </c>
      <c r="D6700" s="509">
        <v>0</v>
      </c>
      <c r="E6700" s="509">
        <v>0</v>
      </c>
      <c r="G6700" s="509">
        <v>0</v>
      </c>
      <c r="H6700" s="509">
        <v>0</v>
      </c>
      <c r="K6700" s="509">
        <v>0</v>
      </c>
    </row>
    <row r="6701" spans="1:11" s="509" customFormat="1">
      <c r="A6701" s="508" t="s">
        <v>594</v>
      </c>
      <c r="B6701" s="509" t="s">
        <v>369</v>
      </c>
      <c r="C6701" s="509" t="s">
        <v>1037</v>
      </c>
      <c r="D6701" s="509">
        <v>35</v>
      </c>
      <c r="E6701" s="509">
        <v>2</v>
      </c>
      <c r="G6701" s="509">
        <v>449</v>
      </c>
      <c r="H6701" s="509">
        <v>0</v>
      </c>
      <c r="K6701" s="509">
        <v>484</v>
      </c>
    </row>
    <row r="6702" spans="1:11" s="509" customFormat="1">
      <c r="A6702" s="508" t="s">
        <v>594</v>
      </c>
      <c r="B6702" s="509" t="s">
        <v>369</v>
      </c>
      <c r="C6702" s="509" t="s">
        <v>1038</v>
      </c>
      <c r="D6702" s="509">
        <v>0</v>
      </c>
      <c r="E6702" s="509">
        <v>0</v>
      </c>
      <c r="G6702" s="509">
        <v>10</v>
      </c>
      <c r="H6702" s="509">
        <v>0</v>
      </c>
      <c r="K6702" s="509">
        <v>10</v>
      </c>
    </row>
    <row r="6703" spans="1:11" s="509" customFormat="1">
      <c r="A6703" s="508" t="s">
        <v>594</v>
      </c>
      <c r="B6703" s="509" t="s">
        <v>369</v>
      </c>
      <c r="C6703" s="509" t="s">
        <v>1039</v>
      </c>
      <c r="D6703" s="509">
        <v>7</v>
      </c>
      <c r="E6703" s="509">
        <v>0</v>
      </c>
      <c r="G6703" s="509">
        <v>12</v>
      </c>
      <c r="H6703" s="509">
        <v>0</v>
      </c>
      <c r="K6703" s="509">
        <v>19</v>
      </c>
    </row>
    <row r="6704" spans="1:11" s="509" customFormat="1">
      <c r="A6704" s="508" t="s">
        <v>594</v>
      </c>
      <c r="B6704" s="509" t="s">
        <v>369</v>
      </c>
      <c r="C6704" s="509" t="s">
        <v>1040</v>
      </c>
      <c r="D6704" s="509">
        <v>17</v>
      </c>
      <c r="E6704" s="509">
        <v>0</v>
      </c>
      <c r="G6704" s="509">
        <v>8</v>
      </c>
      <c r="H6704" s="509">
        <v>0</v>
      </c>
      <c r="K6704" s="509">
        <v>25</v>
      </c>
    </row>
    <row r="6705" spans="1:11" s="509" customFormat="1">
      <c r="A6705" s="508" t="s">
        <v>594</v>
      </c>
      <c r="B6705" s="509" t="s">
        <v>369</v>
      </c>
      <c r="C6705" s="509" t="s">
        <v>1041</v>
      </c>
      <c r="D6705" s="509">
        <v>0</v>
      </c>
      <c r="E6705" s="509">
        <v>0</v>
      </c>
      <c r="G6705" s="509">
        <v>0</v>
      </c>
      <c r="H6705" s="509">
        <v>0</v>
      </c>
      <c r="K6705" s="509">
        <v>0</v>
      </c>
    </row>
    <row r="6706" spans="1:11" s="509" customFormat="1">
      <c r="A6706" s="508" t="s">
        <v>594</v>
      </c>
      <c r="B6706" s="509" t="s">
        <v>369</v>
      </c>
      <c r="C6706" s="509" t="s">
        <v>1042</v>
      </c>
      <c r="D6706" s="509">
        <v>0</v>
      </c>
      <c r="E6706" s="509">
        <v>0</v>
      </c>
      <c r="G6706" s="509">
        <v>0</v>
      </c>
      <c r="H6706" s="509">
        <v>0</v>
      </c>
      <c r="K6706" s="509">
        <v>0</v>
      </c>
    </row>
    <row r="6707" spans="1:11" s="509" customFormat="1">
      <c r="A6707" s="508" t="s">
        <v>594</v>
      </c>
      <c r="B6707" s="509" t="s">
        <v>369</v>
      </c>
      <c r="C6707" s="509">
        <v>67</v>
      </c>
      <c r="D6707" s="509">
        <v>3</v>
      </c>
      <c r="E6707" s="509">
        <v>0</v>
      </c>
      <c r="G6707" s="509">
        <v>208</v>
      </c>
      <c r="H6707" s="509">
        <v>25</v>
      </c>
      <c r="K6707" s="509">
        <v>211</v>
      </c>
    </row>
    <row r="6708" spans="1:11" s="509" customFormat="1">
      <c r="A6708" s="508" t="s">
        <v>594</v>
      </c>
      <c r="B6708" s="509" t="s">
        <v>369</v>
      </c>
      <c r="C6708" s="509">
        <v>68</v>
      </c>
      <c r="D6708" s="509">
        <v>0</v>
      </c>
      <c r="E6708" s="509">
        <v>0</v>
      </c>
      <c r="G6708" s="509">
        <v>40</v>
      </c>
      <c r="H6708" s="509">
        <v>10</v>
      </c>
      <c r="K6708" s="509">
        <v>40</v>
      </c>
    </row>
    <row r="6709" spans="1:11" s="509" customFormat="1">
      <c r="A6709" s="508" t="s">
        <v>594</v>
      </c>
      <c r="B6709" s="509" t="s">
        <v>369</v>
      </c>
      <c r="C6709" s="509" t="s">
        <v>1043</v>
      </c>
      <c r="D6709" s="509">
        <v>2</v>
      </c>
      <c r="E6709" s="509">
        <v>1</v>
      </c>
      <c r="G6709" s="509">
        <v>1</v>
      </c>
      <c r="H6709" s="509">
        <v>0</v>
      </c>
      <c r="K6709" s="509">
        <v>3</v>
      </c>
    </row>
    <row r="6710" spans="1:11" s="509" customFormat="1">
      <c r="A6710" s="508" t="s">
        <v>594</v>
      </c>
      <c r="B6710" s="509" t="s">
        <v>369</v>
      </c>
      <c r="C6710" s="509">
        <v>69</v>
      </c>
      <c r="D6710" s="509">
        <v>1</v>
      </c>
      <c r="E6710" s="509">
        <v>1</v>
      </c>
      <c r="G6710" s="509">
        <v>1</v>
      </c>
      <c r="H6710" s="509">
        <v>0</v>
      </c>
      <c r="K6710" s="509">
        <v>2</v>
      </c>
    </row>
    <row r="6711" spans="1:11" s="509" customFormat="1">
      <c r="A6711" s="508" t="s">
        <v>594</v>
      </c>
      <c r="B6711" s="509" t="s">
        <v>369</v>
      </c>
      <c r="C6711" s="509" t="s">
        <v>1044</v>
      </c>
      <c r="D6711" s="509">
        <v>1</v>
      </c>
      <c r="E6711" s="509">
        <v>0</v>
      </c>
      <c r="G6711" s="509">
        <v>0</v>
      </c>
      <c r="H6711" s="509">
        <v>0</v>
      </c>
      <c r="K6711" s="509">
        <v>1</v>
      </c>
    </row>
    <row r="6712" spans="1:11" s="509" customFormat="1">
      <c r="A6712" s="508" t="s">
        <v>594</v>
      </c>
      <c r="B6712" s="509" t="s">
        <v>369</v>
      </c>
      <c r="C6712" s="509" t="s">
        <v>1045</v>
      </c>
      <c r="D6712" s="509">
        <v>0</v>
      </c>
      <c r="E6712" s="509">
        <v>0</v>
      </c>
      <c r="G6712" s="509">
        <v>0</v>
      </c>
      <c r="H6712" s="509">
        <v>0</v>
      </c>
      <c r="K6712" s="509">
        <v>0</v>
      </c>
    </row>
    <row r="6713" spans="1:11" s="509" customFormat="1">
      <c r="A6713" s="508" t="s">
        <v>594</v>
      </c>
      <c r="B6713" s="509" t="s">
        <v>369</v>
      </c>
      <c r="C6713" s="509">
        <v>70</v>
      </c>
      <c r="D6713" s="509">
        <v>0</v>
      </c>
      <c r="E6713" s="509">
        <v>0</v>
      </c>
      <c r="G6713" s="509">
        <v>0</v>
      </c>
      <c r="H6713" s="509">
        <v>0</v>
      </c>
      <c r="K6713" s="509">
        <v>0</v>
      </c>
    </row>
    <row r="6714" spans="1:11" s="509" customFormat="1">
      <c r="A6714" s="508" t="s">
        <v>594</v>
      </c>
      <c r="B6714" s="509" t="s">
        <v>369</v>
      </c>
      <c r="C6714" s="509" t="s">
        <v>1046</v>
      </c>
      <c r="D6714" s="509">
        <v>0</v>
      </c>
      <c r="E6714" s="509">
        <v>0</v>
      </c>
      <c r="G6714" s="509">
        <v>8</v>
      </c>
      <c r="H6714" s="509">
        <v>0</v>
      </c>
      <c r="K6714" s="509">
        <v>8</v>
      </c>
    </row>
    <row r="6715" spans="1:11" s="509" customFormat="1">
      <c r="A6715" s="508" t="s">
        <v>594</v>
      </c>
      <c r="B6715" s="509" t="s">
        <v>369</v>
      </c>
      <c r="C6715" s="509">
        <v>71</v>
      </c>
      <c r="D6715" s="509">
        <v>0</v>
      </c>
      <c r="E6715" s="509">
        <v>0</v>
      </c>
      <c r="G6715" s="509">
        <v>299</v>
      </c>
      <c r="H6715" s="509">
        <v>0</v>
      </c>
      <c r="K6715" s="509">
        <v>299</v>
      </c>
    </row>
    <row r="6716" spans="1:11" s="509" customFormat="1">
      <c r="A6716" s="508" t="s">
        <v>594</v>
      </c>
      <c r="B6716" s="509" t="s">
        <v>369</v>
      </c>
      <c r="C6716" s="509" t="s">
        <v>1047</v>
      </c>
      <c r="D6716" s="509">
        <v>4</v>
      </c>
      <c r="E6716" s="509">
        <v>4</v>
      </c>
      <c r="G6716" s="509">
        <v>34</v>
      </c>
      <c r="H6716" s="509">
        <v>21</v>
      </c>
      <c r="K6716" s="509">
        <v>38</v>
      </c>
    </row>
    <row r="6717" spans="1:11" s="509" customFormat="1">
      <c r="A6717" s="508" t="s">
        <v>594</v>
      </c>
      <c r="B6717" s="509" t="s">
        <v>369</v>
      </c>
      <c r="C6717" s="509" t="s">
        <v>1048</v>
      </c>
      <c r="D6717" s="509">
        <v>0</v>
      </c>
      <c r="E6717" s="509">
        <v>0</v>
      </c>
      <c r="G6717" s="509">
        <v>6</v>
      </c>
      <c r="H6717" s="509">
        <v>0</v>
      </c>
      <c r="K6717" s="509">
        <v>6</v>
      </c>
    </row>
    <row r="6718" spans="1:11" s="509" customFormat="1">
      <c r="A6718" s="508" t="s">
        <v>594</v>
      </c>
      <c r="B6718" s="509" t="s">
        <v>369</v>
      </c>
      <c r="C6718" s="509" t="s">
        <v>1049</v>
      </c>
      <c r="D6718" s="509">
        <v>2</v>
      </c>
      <c r="E6718" s="509">
        <v>2</v>
      </c>
      <c r="G6718" s="509">
        <v>3</v>
      </c>
      <c r="H6718" s="509">
        <v>3</v>
      </c>
      <c r="K6718" s="509">
        <v>5</v>
      </c>
    </row>
    <row r="6719" spans="1:11" s="509" customFormat="1">
      <c r="A6719" s="508" t="s">
        <v>594</v>
      </c>
      <c r="B6719" s="509" t="s">
        <v>369</v>
      </c>
      <c r="C6719" s="509" t="s">
        <v>1050</v>
      </c>
      <c r="D6719" s="509">
        <v>1</v>
      </c>
      <c r="E6719" s="509">
        <v>1</v>
      </c>
      <c r="G6719" s="509">
        <v>12</v>
      </c>
      <c r="H6719" s="509">
        <v>12</v>
      </c>
      <c r="K6719" s="509">
        <v>13</v>
      </c>
    </row>
    <row r="6720" spans="1:11" s="509" customFormat="1">
      <c r="A6720" s="508" t="s">
        <v>594</v>
      </c>
      <c r="B6720" s="509" t="s">
        <v>369</v>
      </c>
      <c r="C6720" s="509" t="s">
        <v>1051</v>
      </c>
      <c r="D6720" s="509">
        <v>0</v>
      </c>
      <c r="E6720" s="509">
        <v>0</v>
      </c>
      <c r="G6720" s="509">
        <v>0</v>
      </c>
      <c r="H6720" s="509">
        <v>0</v>
      </c>
      <c r="K6720" s="509">
        <v>0</v>
      </c>
    </row>
    <row r="6721" spans="1:11" s="509" customFormat="1">
      <c r="A6721" s="508" t="s">
        <v>594</v>
      </c>
      <c r="B6721" s="509" t="s">
        <v>369</v>
      </c>
      <c r="C6721" s="509">
        <v>72</v>
      </c>
      <c r="D6721" s="509">
        <v>83</v>
      </c>
      <c r="E6721" s="509">
        <v>0</v>
      </c>
      <c r="G6721" s="509">
        <v>14</v>
      </c>
      <c r="H6721" s="509">
        <v>0</v>
      </c>
      <c r="K6721" s="509">
        <v>97</v>
      </c>
    </row>
    <row r="6722" spans="1:11" s="509" customFormat="1">
      <c r="A6722" s="508" t="s">
        <v>594</v>
      </c>
      <c r="B6722" s="509" t="s">
        <v>369</v>
      </c>
      <c r="C6722" s="509">
        <v>73</v>
      </c>
      <c r="D6722" s="509">
        <v>20</v>
      </c>
      <c r="E6722" s="509">
        <v>0</v>
      </c>
      <c r="G6722" s="509">
        <v>1</v>
      </c>
      <c r="H6722" s="509">
        <v>0</v>
      </c>
      <c r="K6722" s="509">
        <v>21</v>
      </c>
    </row>
    <row r="6723" spans="1:11" s="509" customFormat="1">
      <c r="A6723" s="508" t="s">
        <v>594</v>
      </c>
      <c r="B6723" s="509" t="s">
        <v>369</v>
      </c>
      <c r="C6723" s="509">
        <v>74</v>
      </c>
      <c r="D6723" s="509">
        <v>2</v>
      </c>
      <c r="E6723" s="509">
        <v>0</v>
      </c>
      <c r="G6723" s="509">
        <v>2</v>
      </c>
      <c r="H6723" s="509">
        <v>1</v>
      </c>
      <c r="K6723" s="509">
        <v>4</v>
      </c>
    </row>
    <row r="6724" spans="1:11" s="509" customFormat="1">
      <c r="A6724" s="508" t="s">
        <v>594</v>
      </c>
      <c r="B6724" s="509" t="s">
        <v>369</v>
      </c>
      <c r="C6724" s="509" t="s">
        <v>4569</v>
      </c>
      <c r="K6724" s="509">
        <v>0</v>
      </c>
    </row>
    <row r="6725" spans="1:11" s="509" customFormat="1">
      <c r="A6725" s="508" t="s">
        <v>594</v>
      </c>
      <c r="B6725" s="509" t="s">
        <v>369</v>
      </c>
      <c r="C6725" s="509" t="s">
        <v>1406</v>
      </c>
      <c r="D6725" s="509">
        <v>323</v>
      </c>
      <c r="E6725" s="509">
        <v>93</v>
      </c>
      <c r="F6725" s="509">
        <v>0</v>
      </c>
      <c r="G6725" s="509">
        <v>2107</v>
      </c>
      <c r="H6725" s="509">
        <v>110</v>
      </c>
      <c r="I6725" s="509">
        <v>0</v>
      </c>
      <c r="J6725" s="509">
        <v>10</v>
      </c>
      <c r="K6725" s="509">
        <v>2430</v>
      </c>
    </row>
    <row r="6726" spans="1:11" s="509" customFormat="1">
      <c r="A6726" s="508" t="s">
        <v>595</v>
      </c>
      <c r="B6726" s="509" t="s">
        <v>370</v>
      </c>
      <c r="C6726" s="509">
        <v>1</v>
      </c>
      <c r="K6726" s="509">
        <v>0</v>
      </c>
    </row>
    <row r="6727" spans="1:11" s="509" customFormat="1">
      <c r="A6727" s="508" t="s">
        <v>595</v>
      </c>
      <c r="B6727" s="509" t="s">
        <v>370</v>
      </c>
      <c r="C6727" s="509" t="s">
        <v>1023</v>
      </c>
      <c r="D6727" s="509">
        <v>1</v>
      </c>
      <c r="G6727" s="509">
        <v>17</v>
      </c>
      <c r="K6727" s="509">
        <v>18</v>
      </c>
    </row>
    <row r="6728" spans="1:11" s="509" customFormat="1">
      <c r="A6728" s="508" t="s">
        <v>595</v>
      </c>
      <c r="B6728" s="509" t="s">
        <v>370</v>
      </c>
      <c r="C6728" s="509">
        <v>2</v>
      </c>
      <c r="D6728" s="509">
        <v>4</v>
      </c>
      <c r="G6728" s="509">
        <v>4</v>
      </c>
      <c r="K6728" s="509">
        <v>8</v>
      </c>
    </row>
    <row r="6729" spans="1:11" s="509" customFormat="1">
      <c r="A6729" s="508" t="s">
        <v>595</v>
      </c>
      <c r="B6729" s="509" t="s">
        <v>370</v>
      </c>
      <c r="C6729" s="509">
        <v>3</v>
      </c>
      <c r="D6729" s="509">
        <v>4</v>
      </c>
      <c r="G6729" s="509">
        <v>6</v>
      </c>
      <c r="K6729" s="509">
        <v>10</v>
      </c>
    </row>
    <row r="6730" spans="1:11" s="509" customFormat="1">
      <c r="A6730" s="508" t="s">
        <v>595</v>
      </c>
      <c r="B6730" s="509" t="s">
        <v>370</v>
      </c>
      <c r="C6730" s="509">
        <v>4</v>
      </c>
      <c r="D6730" s="509">
        <v>1</v>
      </c>
      <c r="G6730" s="509">
        <v>1</v>
      </c>
      <c r="K6730" s="509">
        <v>2</v>
      </c>
    </row>
    <row r="6731" spans="1:11" s="509" customFormat="1">
      <c r="A6731" s="508" t="s">
        <v>595</v>
      </c>
      <c r="B6731" s="509" t="s">
        <v>370</v>
      </c>
      <c r="C6731" s="509">
        <v>5</v>
      </c>
      <c r="G6731" s="509">
        <v>6</v>
      </c>
      <c r="K6731" s="509">
        <v>6</v>
      </c>
    </row>
    <row r="6732" spans="1:11" s="509" customFormat="1">
      <c r="A6732" s="508" t="s">
        <v>595</v>
      </c>
      <c r="B6732" s="509" t="s">
        <v>370</v>
      </c>
      <c r="C6732" s="509">
        <v>6</v>
      </c>
      <c r="K6732" s="509">
        <v>0</v>
      </c>
    </row>
    <row r="6733" spans="1:11" s="509" customFormat="1">
      <c r="A6733" s="508" t="s">
        <v>595</v>
      </c>
      <c r="B6733" s="509" t="s">
        <v>370</v>
      </c>
      <c r="C6733" s="509">
        <v>7</v>
      </c>
      <c r="K6733" s="509">
        <v>0</v>
      </c>
    </row>
    <row r="6734" spans="1:11" s="509" customFormat="1">
      <c r="A6734" s="508" t="s">
        <v>595</v>
      </c>
      <c r="B6734" s="509" t="s">
        <v>370</v>
      </c>
      <c r="C6734" s="509">
        <v>8</v>
      </c>
      <c r="K6734" s="509">
        <v>0</v>
      </c>
    </row>
    <row r="6735" spans="1:11" s="509" customFormat="1">
      <c r="A6735" s="508" t="s">
        <v>595</v>
      </c>
      <c r="B6735" s="509" t="s">
        <v>370</v>
      </c>
      <c r="C6735" s="509">
        <v>9</v>
      </c>
      <c r="K6735" s="509">
        <v>0</v>
      </c>
    </row>
    <row r="6736" spans="1:11" s="509" customFormat="1">
      <c r="A6736" s="508" t="s">
        <v>595</v>
      </c>
      <c r="B6736" s="509" t="s">
        <v>370</v>
      </c>
      <c r="C6736" s="509">
        <v>10</v>
      </c>
      <c r="D6736" s="509">
        <v>3</v>
      </c>
      <c r="G6736" s="509">
        <v>17</v>
      </c>
      <c r="K6736" s="509">
        <v>20</v>
      </c>
    </row>
    <row r="6737" spans="1:11" s="509" customFormat="1">
      <c r="A6737" s="508" t="s">
        <v>595</v>
      </c>
      <c r="B6737" s="509" t="s">
        <v>370</v>
      </c>
      <c r="C6737" s="509">
        <v>11</v>
      </c>
      <c r="G6737" s="509">
        <v>2</v>
      </c>
      <c r="K6737" s="509">
        <v>2</v>
      </c>
    </row>
    <row r="6738" spans="1:11" s="509" customFormat="1">
      <c r="A6738" s="508" t="s">
        <v>595</v>
      </c>
      <c r="B6738" s="509" t="s">
        <v>370</v>
      </c>
      <c r="C6738" s="509">
        <v>12</v>
      </c>
      <c r="K6738" s="509">
        <v>0</v>
      </c>
    </row>
    <row r="6739" spans="1:11" s="509" customFormat="1">
      <c r="A6739" s="508" t="s">
        <v>595</v>
      </c>
      <c r="B6739" s="509" t="s">
        <v>370</v>
      </c>
      <c r="C6739" s="509">
        <v>13</v>
      </c>
      <c r="K6739" s="509">
        <v>0</v>
      </c>
    </row>
    <row r="6740" spans="1:11" s="509" customFormat="1">
      <c r="A6740" s="508" t="s">
        <v>595</v>
      </c>
      <c r="B6740" s="509" t="s">
        <v>370</v>
      </c>
      <c r="C6740" s="509">
        <v>14</v>
      </c>
      <c r="K6740" s="509">
        <v>0</v>
      </c>
    </row>
    <row r="6741" spans="1:11" s="509" customFormat="1">
      <c r="A6741" s="508" t="s">
        <v>595</v>
      </c>
      <c r="B6741" s="509" t="s">
        <v>370</v>
      </c>
      <c r="C6741" s="509">
        <v>15</v>
      </c>
      <c r="K6741" s="509">
        <v>0</v>
      </c>
    </row>
    <row r="6742" spans="1:11" s="509" customFormat="1">
      <c r="A6742" s="508" t="s">
        <v>595</v>
      </c>
      <c r="B6742" s="509" t="s">
        <v>370</v>
      </c>
      <c r="C6742" s="509">
        <v>16</v>
      </c>
      <c r="G6742" s="509">
        <v>11</v>
      </c>
      <c r="K6742" s="509">
        <v>11</v>
      </c>
    </row>
    <row r="6743" spans="1:11" s="509" customFormat="1">
      <c r="A6743" s="508" t="s">
        <v>595</v>
      </c>
      <c r="B6743" s="509" t="s">
        <v>370</v>
      </c>
      <c r="C6743" s="509">
        <v>17</v>
      </c>
      <c r="D6743" s="509">
        <v>2</v>
      </c>
      <c r="G6743" s="509">
        <v>71</v>
      </c>
      <c r="K6743" s="509">
        <v>73</v>
      </c>
    </row>
    <row r="6744" spans="1:11" s="509" customFormat="1">
      <c r="A6744" s="508" t="s">
        <v>595</v>
      </c>
      <c r="B6744" s="509" t="s">
        <v>370</v>
      </c>
      <c r="C6744" s="509">
        <v>18</v>
      </c>
      <c r="K6744" s="509">
        <v>0</v>
      </c>
    </row>
    <row r="6745" spans="1:11" s="509" customFormat="1">
      <c r="A6745" s="508" t="s">
        <v>595</v>
      </c>
      <c r="B6745" s="509" t="s">
        <v>370</v>
      </c>
      <c r="C6745" s="509" t="s">
        <v>1024</v>
      </c>
      <c r="D6745" s="509">
        <v>2</v>
      </c>
      <c r="G6745" s="509">
        <v>1</v>
      </c>
      <c r="K6745" s="509">
        <v>3</v>
      </c>
    </row>
    <row r="6746" spans="1:11" s="509" customFormat="1">
      <c r="A6746" s="508" t="s">
        <v>595</v>
      </c>
      <c r="B6746" s="509" t="s">
        <v>370</v>
      </c>
      <c r="C6746" s="509" t="s">
        <v>1025</v>
      </c>
      <c r="K6746" s="509">
        <v>0</v>
      </c>
    </row>
    <row r="6747" spans="1:11" s="509" customFormat="1">
      <c r="A6747" s="508" t="s">
        <v>595</v>
      </c>
      <c r="B6747" s="509" t="s">
        <v>370</v>
      </c>
      <c r="C6747" s="509">
        <v>19</v>
      </c>
      <c r="D6747" s="509">
        <v>1</v>
      </c>
      <c r="K6747" s="509">
        <v>1</v>
      </c>
    </row>
    <row r="6748" spans="1:11" s="509" customFormat="1">
      <c r="A6748" s="508" t="s">
        <v>595</v>
      </c>
      <c r="B6748" s="509" t="s">
        <v>370</v>
      </c>
      <c r="C6748" s="509">
        <v>20</v>
      </c>
      <c r="K6748" s="509">
        <v>0</v>
      </c>
    </row>
    <row r="6749" spans="1:11" s="509" customFormat="1">
      <c r="A6749" s="508" t="s">
        <v>595</v>
      </c>
      <c r="B6749" s="509" t="s">
        <v>370</v>
      </c>
      <c r="C6749" s="509">
        <v>21</v>
      </c>
      <c r="D6749" s="509">
        <v>1</v>
      </c>
      <c r="E6749" s="509">
        <v>1</v>
      </c>
      <c r="K6749" s="509">
        <v>1</v>
      </c>
    </row>
    <row r="6750" spans="1:11" s="509" customFormat="1">
      <c r="A6750" s="508" t="s">
        <v>595</v>
      </c>
      <c r="B6750" s="509" t="s">
        <v>370</v>
      </c>
      <c r="C6750" s="509" t="s">
        <v>1026</v>
      </c>
      <c r="K6750" s="509">
        <v>0</v>
      </c>
    </row>
    <row r="6751" spans="1:11" s="509" customFormat="1">
      <c r="A6751" s="508" t="s">
        <v>595</v>
      </c>
      <c r="B6751" s="509" t="s">
        <v>370</v>
      </c>
      <c r="C6751" s="509" t="s">
        <v>1027</v>
      </c>
      <c r="K6751" s="509">
        <v>0</v>
      </c>
    </row>
    <row r="6752" spans="1:11" s="509" customFormat="1">
      <c r="A6752" s="508" t="s">
        <v>595</v>
      </c>
      <c r="B6752" s="509" t="s">
        <v>370</v>
      </c>
      <c r="C6752" s="509" t="s">
        <v>1028</v>
      </c>
      <c r="K6752" s="509">
        <v>0</v>
      </c>
    </row>
    <row r="6753" spans="1:11" s="509" customFormat="1">
      <c r="A6753" s="508" t="s">
        <v>595</v>
      </c>
      <c r="B6753" s="509" t="s">
        <v>370</v>
      </c>
      <c r="C6753" s="509">
        <v>22</v>
      </c>
      <c r="G6753" s="509">
        <v>2</v>
      </c>
      <c r="H6753" s="509">
        <v>1</v>
      </c>
      <c r="K6753" s="509">
        <v>2</v>
      </c>
    </row>
    <row r="6754" spans="1:11" s="509" customFormat="1">
      <c r="A6754" s="508" t="s">
        <v>595</v>
      </c>
      <c r="B6754" s="509" t="s">
        <v>370</v>
      </c>
      <c r="C6754" s="509">
        <v>23</v>
      </c>
      <c r="D6754" s="509">
        <v>2</v>
      </c>
      <c r="K6754" s="509">
        <v>2</v>
      </c>
    </row>
    <row r="6755" spans="1:11" s="509" customFormat="1">
      <c r="A6755" s="508" t="s">
        <v>595</v>
      </c>
      <c r="B6755" s="509" t="s">
        <v>370</v>
      </c>
      <c r="C6755" s="509" t="s">
        <v>1029</v>
      </c>
      <c r="D6755" s="509">
        <v>3</v>
      </c>
      <c r="E6755" s="509">
        <v>1</v>
      </c>
      <c r="G6755" s="509">
        <v>6</v>
      </c>
      <c r="H6755" s="509">
        <v>1</v>
      </c>
      <c r="K6755" s="509">
        <v>9</v>
      </c>
    </row>
    <row r="6756" spans="1:11" s="509" customFormat="1">
      <c r="A6756" s="508" t="s">
        <v>595</v>
      </c>
      <c r="B6756" s="509" t="s">
        <v>370</v>
      </c>
      <c r="C6756" s="509">
        <v>24</v>
      </c>
      <c r="D6756" s="509">
        <v>2</v>
      </c>
      <c r="E6756" s="509">
        <v>2</v>
      </c>
      <c r="K6756" s="509">
        <v>2</v>
      </c>
    </row>
    <row r="6757" spans="1:11" s="509" customFormat="1">
      <c r="A6757" s="508" t="s">
        <v>595</v>
      </c>
      <c r="B6757" s="509" t="s">
        <v>370</v>
      </c>
      <c r="C6757" s="509">
        <v>25</v>
      </c>
    </row>
    <row r="6758" spans="1:11" s="509" customFormat="1">
      <c r="A6758" s="508" t="s">
        <v>595</v>
      </c>
      <c r="B6758" s="509" t="s">
        <v>370</v>
      </c>
      <c r="C6758" s="509">
        <v>26</v>
      </c>
      <c r="D6758" s="509">
        <v>1</v>
      </c>
      <c r="E6758" s="509">
        <v>1</v>
      </c>
      <c r="K6758" s="509">
        <v>1</v>
      </c>
    </row>
    <row r="6759" spans="1:11" s="509" customFormat="1">
      <c r="A6759" s="508" t="s">
        <v>595</v>
      </c>
      <c r="B6759" s="509" t="s">
        <v>370</v>
      </c>
      <c r="C6759" s="509">
        <v>27</v>
      </c>
      <c r="D6759" s="509">
        <v>3</v>
      </c>
      <c r="E6759" s="509">
        <v>1</v>
      </c>
      <c r="G6759" s="509">
        <v>2</v>
      </c>
      <c r="H6759" s="509">
        <v>2</v>
      </c>
      <c r="K6759" s="509">
        <v>5</v>
      </c>
    </row>
    <row r="6760" spans="1:11" s="509" customFormat="1">
      <c r="A6760" s="508" t="s">
        <v>595</v>
      </c>
      <c r="B6760" s="509" t="s">
        <v>370</v>
      </c>
      <c r="C6760" s="509">
        <v>28</v>
      </c>
      <c r="K6760" s="509">
        <v>0</v>
      </c>
    </row>
    <row r="6761" spans="1:11" s="509" customFormat="1">
      <c r="A6761" s="508" t="s">
        <v>595</v>
      </c>
      <c r="B6761" s="509" t="s">
        <v>370</v>
      </c>
      <c r="C6761" s="509">
        <v>29</v>
      </c>
      <c r="K6761" s="509">
        <v>0</v>
      </c>
    </row>
    <row r="6762" spans="1:11" s="509" customFormat="1">
      <c r="A6762" s="508" t="s">
        <v>595</v>
      </c>
      <c r="B6762" s="509" t="s">
        <v>370</v>
      </c>
      <c r="C6762" s="509">
        <v>30</v>
      </c>
      <c r="K6762" s="509">
        <v>0</v>
      </c>
    </row>
    <row r="6763" spans="1:11" s="509" customFormat="1">
      <c r="A6763" s="508" t="s">
        <v>595</v>
      </c>
      <c r="B6763" s="509" t="s">
        <v>370</v>
      </c>
      <c r="C6763" s="509">
        <v>31</v>
      </c>
      <c r="K6763" s="509">
        <v>0</v>
      </c>
    </row>
    <row r="6764" spans="1:11" s="509" customFormat="1">
      <c r="A6764" s="508" t="s">
        <v>595</v>
      </c>
      <c r="B6764" s="509" t="s">
        <v>370</v>
      </c>
      <c r="C6764" s="509">
        <v>32</v>
      </c>
      <c r="K6764" s="509">
        <v>0</v>
      </c>
    </row>
    <row r="6765" spans="1:11" s="509" customFormat="1">
      <c r="A6765" s="508" t="s">
        <v>595</v>
      </c>
      <c r="B6765" s="509" t="s">
        <v>370</v>
      </c>
      <c r="C6765" s="509">
        <v>33</v>
      </c>
      <c r="D6765" s="509">
        <v>2</v>
      </c>
      <c r="E6765" s="509">
        <v>1</v>
      </c>
      <c r="K6765" s="509">
        <v>2</v>
      </c>
    </row>
    <row r="6766" spans="1:11" s="509" customFormat="1">
      <c r="A6766" s="508" t="s">
        <v>595</v>
      </c>
      <c r="B6766" s="509" t="s">
        <v>370</v>
      </c>
      <c r="C6766" s="509">
        <v>34</v>
      </c>
      <c r="K6766" s="509">
        <v>0</v>
      </c>
    </row>
    <row r="6767" spans="1:11" s="509" customFormat="1">
      <c r="A6767" s="508" t="s">
        <v>595</v>
      </c>
      <c r="B6767" s="509" t="s">
        <v>370</v>
      </c>
      <c r="C6767" s="509">
        <v>35</v>
      </c>
      <c r="K6767" s="509">
        <v>0</v>
      </c>
    </row>
    <row r="6768" spans="1:11" s="509" customFormat="1">
      <c r="A6768" s="508" t="s">
        <v>595</v>
      </c>
      <c r="B6768" s="509" t="s">
        <v>370</v>
      </c>
      <c r="C6768" s="509">
        <v>36</v>
      </c>
      <c r="K6768" s="509">
        <v>0</v>
      </c>
    </row>
    <row r="6769" spans="1:11" s="509" customFormat="1">
      <c r="A6769" s="508" t="s">
        <v>595</v>
      </c>
      <c r="B6769" s="509" t="s">
        <v>370</v>
      </c>
      <c r="C6769" s="509">
        <v>37</v>
      </c>
      <c r="K6769" s="509">
        <v>0</v>
      </c>
    </row>
    <row r="6770" spans="1:11" s="509" customFormat="1">
      <c r="A6770" s="508" t="s">
        <v>595</v>
      </c>
      <c r="B6770" s="509" t="s">
        <v>370</v>
      </c>
      <c r="C6770" s="509">
        <v>38</v>
      </c>
      <c r="K6770" s="509">
        <v>0</v>
      </c>
    </row>
    <row r="6771" spans="1:11" s="509" customFormat="1">
      <c r="A6771" s="508" t="s">
        <v>595</v>
      </c>
      <c r="B6771" s="509" t="s">
        <v>370</v>
      </c>
      <c r="C6771" s="509" t="s">
        <v>1030</v>
      </c>
      <c r="K6771" s="509">
        <v>0</v>
      </c>
    </row>
    <row r="6772" spans="1:11" s="509" customFormat="1">
      <c r="A6772" s="508" t="s">
        <v>595</v>
      </c>
      <c r="B6772" s="509" t="s">
        <v>370</v>
      </c>
      <c r="C6772" s="509">
        <v>39</v>
      </c>
      <c r="K6772" s="509">
        <v>0</v>
      </c>
    </row>
    <row r="6773" spans="1:11" s="509" customFormat="1">
      <c r="A6773" s="508" t="s">
        <v>595</v>
      </c>
      <c r="B6773" s="509" t="s">
        <v>370</v>
      </c>
      <c r="C6773" s="509">
        <v>40</v>
      </c>
      <c r="K6773" s="509">
        <v>0</v>
      </c>
    </row>
    <row r="6774" spans="1:11" s="509" customFormat="1">
      <c r="A6774" s="508" t="s">
        <v>595</v>
      </c>
      <c r="B6774" s="509" t="s">
        <v>370</v>
      </c>
      <c r="C6774" s="509">
        <v>41</v>
      </c>
      <c r="K6774" s="509">
        <v>0</v>
      </c>
    </row>
    <row r="6775" spans="1:11" s="509" customFormat="1">
      <c r="A6775" s="508" t="s">
        <v>595</v>
      </c>
      <c r="B6775" s="509" t="s">
        <v>370</v>
      </c>
      <c r="C6775" s="509">
        <v>42</v>
      </c>
      <c r="K6775" s="509">
        <v>0</v>
      </c>
    </row>
    <row r="6776" spans="1:11" s="509" customFormat="1">
      <c r="A6776" s="508" t="s">
        <v>595</v>
      </c>
      <c r="B6776" s="509" t="s">
        <v>370</v>
      </c>
      <c r="C6776" s="509">
        <v>43</v>
      </c>
      <c r="K6776" s="509">
        <v>0</v>
      </c>
    </row>
    <row r="6777" spans="1:11" s="509" customFormat="1">
      <c r="A6777" s="508" t="s">
        <v>595</v>
      </c>
      <c r="B6777" s="509" t="s">
        <v>370</v>
      </c>
      <c r="C6777" s="509">
        <v>44</v>
      </c>
      <c r="K6777" s="509">
        <v>0</v>
      </c>
    </row>
    <row r="6778" spans="1:11" s="509" customFormat="1">
      <c r="A6778" s="508" t="s">
        <v>595</v>
      </c>
      <c r="B6778" s="509" t="s">
        <v>370</v>
      </c>
      <c r="C6778" s="509">
        <v>45</v>
      </c>
      <c r="K6778" s="509">
        <v>0</v>
      </c>
    </row>
    <row r="6779" spans="1:11" s="509" customFormat="1">
      <c r="A6779" s="508" t="s">
        <v>595</v>
      </c>
      <c r="B6779" s="509" t="s">
        <v>370</v>
      </c>
      <c r="C6779" s="509">
        <v>46</v>
      </c>
      <c r="D6779" s="509">
        <v>1</v>
      </c>
      <c r="E6779" s="509">
        <v>1</v>
      </c>
      <c r="K6779" s="509">
        <v>1</v>
      </c>
    </row>
    <row r="6780" spans="1:11" s="509" customFormat="1">
      <c r="A6780" s="508" t="s">
        <v>595</v>
      </c>
      <c r="B6780" s="509" t="s">
        <v>370</v>
      </c>
      <c r="C6780" s="509">
        <v>47</v>
      </c>
      <c r="D6780" s="509">
        <v>21</v>
      </c>
      <c r="E6780" s="509">
        <v>18</v>
      </c>
      <c r="G6780" s="509">
        <v>7</v>
      </c>
      <c r="H6780" s="509">
        <v>1</v>
      </c>
      <c r="K6780" s="509">
        <v>28</v>
      </c>
    </row>
    <row r="6781" spans="1:11" s="509" customFormat="1">
      <c r="A6781" s="508" t="s">
        <v>595</v>
      </c>
      <c r="B6781" s="509" t="s">
        <v>370</v>
      </c>
      <c r="C6781" s="509">
        <v>48</v>
      </c>
      <c r="K6781" s="509">
        <v>0</v>
      </c>
    </row>
    <row r="6782" spans="1:11" s="509" customFormat="1">
      <c r="A6782" s="508" t="s">
        <v>595</v>
      </c>
      <c r="B6782" s="509" t="s">
        <v>370</v>
      </c>
      <c r="C6782" s="509">
        <v>49</v>
      </c>
      <c r="K6782" s="509">
        <v>0</v>
      </c>
    </row>
    <row r="6783" spans="1:11" s="509" customFormat="1">
      <c r="A6783" s="508" t="s">
        <v>595</v>
      </c>
      <c r="B6783" s="509" t="s">
        <v>370</v>
      </c>
      <c r="C6783" s="509">
        <v>50</v>
      </c>
      <c r="K6783" s="509">
        <v>0</v>
      </c>
    </row>
    <row r="6784" spans="1:11" s="509" customFormat="1">
      <c r="A6784" s="508" t="s">
        <v>595</v>
      </c>
      <c r="B6784" s="509" t="s">
        <v>370</v>
      </c>
      <c r="C6784" s="509">
        <v>51</v>
      </c>
      <c r="K6784" s="509">
        <v>0</v>
      </c>
    </row>
    <row r="6785" spans="1:11" s="509" customFormat="1">
      <c r="A6785" s="508" t="s">
        <v>595</v>
      </c>
      <c r="B6785" s="509" t="s">
        <v>370</v>
      </c>
      <c r="C6785" s="509" t="s">
        <v>1031</v>
      </c>
      <c r="K6785" s="509">
        <v>0</v>
      </c>
    </row>
    <row r="6786" spans="1:11" s="509" customFormat="1">
      <c r="A6786" s="508" t="s">
        <v>595</v>
      </c>
      <c r="B6786" s="509" t="s">
        <v>370</v>
      </c>
      <c r="C6786" s="509" t="s">
        <v>1032</v>
      </c>
      <c r="K6786" s="509">
        <v>0</v>
      </c>
    </row>
    <row r="6787" spans="1:11" s="509" customFormat="1">
      <c r="A6787" s="508" t="s">
        <v>595</v>
      </c>
      <c r="B6787" s="509" t="s">
        <v>370</v>
      </c>
      <c r="C6787" s="509">
        <v>52</v>
      </c>
      <c r="K6787" s="509">
        <v>0</v>
      </c>
    </row>
    <row r="6788" spans="1:11" s="509" customFormat="1">
      <c r="A6788" s="508" t="s">
        <v>595</v>
      </c>
      <c r="B6788" s="509" t="s">
        <v>370</v>
      </c>
      <c r="C6788" s="509">
        <v>53</v>
      </c>
      <c r="D6788" s="509">
        <v>1</v>
      </c>
      <c r="K6788" s="509">
        <v>1</v>
      </c>
    </row>
    <row r="6789" spans="1:11" s="509" customFormat="1">
      <c r="A6789" s="508" t="s">
        <v>595</v>
      </c>
      <c r="B6789" s="509" t="s">
        <v>370</v>
      </c>
      <c r="C6789" s="509">
        <v>54</v>
      </c>
      <c r="D6789" s="509">
        <v>3</v>
      </c>
      <c r="E6789" s="509">
        <v>2</v>
      </c>
      <c r="G6789" s="509">
        <v>9</v>
      </c>
      <c r="K6789" s="509">
        <v>12</v>
      </c>
    </row>
    <row r="6790" spans="1:11" s="509" customFormat="1">
      <c r="A6790" s="508" t="s">
        <v>595</v>
      </c>
      <c r="B6790" s="509" t="s">
        <v>370</v>
      </c>
      <c r="C6790" s="509">
        <v>55</v>
      </c>
      <c r="D6790" s="509">
        <v>3</v>
      </c>
      <c r="G6790" s="509">
        <v>22</v>
      </c>
      <c r="H6790" s="509">
        <v>1</v>
      </c>
      <c r="K6790" s="509">
        <v>25</v>
      </c>
    </row>
    <row r="6791" spans="1:11" s="509" customFormat="1">
      <c r="A6791" s="508" t="s">
        <v>595</v>
      </c>
      <c r="B6791" s="509" t="s">
        <v>370</v>
      </c>
      <c r="C6791" s="509">
        <v>56</v>
      </c>
      <c r="K6791" s="509">
        <v>0</v>
      </c>
    </row>
    <row r="6792" spans="1:11" s="509" customFormat="1">
      <c r="A6792" s="508" t="s">
        <v>595</v>
      </c>
      <c r="B6792" s="509" t="s">
        <v>370</v>
      </c>
      <c r="C6792" s="509">
        <v>57</v>
      </c>
      <c r="D6792" s="509">
        <v>1</v>
      </c>
      <c r="K6792" s="509">
        <v>1</v>
      </c>
    </row>
    <row r="6793" spans="1:11" s="509" customFormat="1">
      <c r="A6793" s="508" t="s">
        <v>595</v>
      </c>
      <c r="B6793" s="509" t="s">
        <v>370</v>
      </c>
      <c r="C6793" s="509">
        <v>58</v>
      </c>
      <c r="D6793" s="509">
        <v>2</v>
      </c>
      <c r="E6793" s="509">
        <v>1</v>
      </c>
      <c r="G6793" s="509">
        <v>1</v>
      </c>
      <c r="H6793" s="509">
        <v>1</v>
      </c>
      <c r="K6793" s="509">
        <v>3</v>
      </c>
    </row>
    <row r="6794" spans="1:11" s="509" customFormat="1">
      <c r="A6794" s="508" t="s">
        <v>595</v>
      </c>
      <c r="B6794" s="509" t="s">
        <v>370</v>
      </c>
      <c r="C6794" s="509">
        <v>59</v>
      </c>
      <c r="G6794" s="509">
        <v>6</v>
      </c>
      <c r="K6794" s="509">
        <v>6</v>
      </c>
    </row>
    <row r="6795" spans="1:11" s="509" customFormat="1">
      <c r="A6795" s="508" t="s">
        <v>595</v>
      </c>
      <c r="B6795" s="509" t="s">
        <v>370</v>
      </c>
      <c r="C6795" s="509">
        <v>60</v>
      </c>
      <c r="G6795" s="509">
        <v>18</v>
      </c>
      <c r="K6795" s="509">
        <v>18</v>
      </c>
    </row>
    <row r="6796" spans="1:11" s="509" customFormat="1">
      <c r="A6796" s="508" t="s">
        <v>595</v>
      </c>
      <c r="B6796" s="509" t="s">
        <v>370</v>
      </c>
      <c r="C6796" s="509">
        <v>61</v>
      </c>
      <c r="D6796" s="509">
        <v>3</v>
      </c>
      <c r="E6796" s="509">
        <v>1</v>
      </c>
      <c r="K6796" s="509">
        <v>3</v>
      </c>
    </row>
    <row r="6797" spans="1:11" s="509" customFormat="1">
      <c r="A6797" s="508" t="s">
        <v>595</v>
      </c>
      <c r="B6797" s="509" t="s">
        <v>370</v>
      </c>
      <c r="C6797" s="509">
        <v>62</v>
      </c>
      <c r="D6797" s="509">
        <v>1</v>
      </c>
      <c r="E6797" s="509">
        <v>1</v>
      </c>
      <c r="G6797" s="509">
        <v>2</v>
      </c>
      <c r="K6797" s="509">
        <v>3</v>
      </c>
    </row>
    <row r="6798" spans="1:11" s="509" customFormat="1">
      <c r="A6798" s="508" t="s">
        <v>595</v>
      </c>
      <c r="B6798" s="509" t="s">
        <v>370</v>
      </c>
      <c r="C6798" s="509">
        <v>63</v>
      </c>
      <c r="D6798" s="509">
        <v>2</v>
      </c>
      <c r="E6798" s="509">
        <v>1</v>
      </c>
      <c r="G6798" s="509">
        <v>4</v>
      </c>
      <c r="H6798" s="509">
        <v>1</v>
      </c>
      <c r="K6798" s="509">
        <v>6</v>
      </c>
    </row>
    <row r="6799" spans="1:11" s="509" customFormat="1">
      <c r="A6799" s="508" t="s">
        <v>595</v>
      </c>
      <c r="B6799" s="509" t="s">
        <v>370</v>
      </c>
      <c r="C6799" s="509" t="s">
        <v>1033</v>
      </c>
      <c r="K6799" s="509">
        <v>0</v>
      </c>
    </row>
    <row r="6800" spans="1:11" s="509" customFormat="1">
      <c r="A6800" s="508" t="s">
        <v>595</v>
      </c>
      <c r="B6800" s="509" t="s">
        <v>370</v>
      </c>
      <c r="C6800" s="509" t="s">
        <v>1034</v>
      </c>
      <c r="K6800" s="509">
        <v>0</v>
      </c>
    </row>
    <row r="6801" spans="1:11" s="509" customFormat="1">
      <c r="A6801" s="508" t="s">
        <v>595</v>
      </c>
      <c r="B6801" s="509" t="s">
        <v>370</v>
      </c>
      <c r="C6801" s="509">
        <v>64</v>
      </c>
      <c r="K6801" s="509">
        <v>0</v>
      </c>
    </row>
    <row r="6802" spans="1:11" s="509" customFormat="1">
      <c r="A6802" s="508" t="s">
        <v>595</v>
      </c>
      <c r="B6802" s="509" t="s">
        <v>370</v>
      </c>
      <c r="C6802" s="509" t="s">
        <v>1035</v>
      </c>
      <c r="D6802" s="509">
        <v>1</v>
      </c>
      <c r="E6802" s="509">
        <v>1</v>
      </c>
      <c r="G6802" s="509">
        <v>1</v>
      </c>
      <c r="K6802" s="509">
        <v>2</v>
      </c>
    </row>
    <row r="6803" spans="1:11" s="509" customFormat="1">
      <c r="A6803" s="508" t="s">
        <v>595</v>
      </c>
      <c r="B6803" s="509" t="s">
        <v>370</v>
      </c>
      <c r="C6803" s="509">
        <v>65</v>
      </c>
      <c r="D6803" s="509">
        <v>11</v>
      </c>
      <c r="E6803" s="509">
        <v>6</v>
      </c>
      <c r="G6803" s="509">
        <v>13</v>
      </c>
      <c r="H6803" s="509">
        <v>1</v>
      </c>
      <c r="K6803" s="509">
        <v>24</v>
      </c>
    </row>
    <row r="6804" spans="1:11" s="509" customFormat="1">
      <c r="A6804" s="508" t="s">
        <v>595</v>
      </c>
      <c r="B6804" s="509" t="s">
        <v>370</v>
      </c>
      <c r="C6804" s="509">
        <v>66</v>
      </c>
      <c r="D6804" s="509">
        <v>7</v>
      </c>
      <c r="E6804" s="509">
        <v>6</v>
      </c>
      <c r="G6804" s="509">
        <v>1</v>
      </c>
      <c r="H6804" s="509">
        <v>1</v>
      </c>
      <c r="K6804" s="509">
        <v>8</v>
      </c>
    </row>
    <row r="6805" spans="1:11" s="509" customFormat="1">
      <c r="A6805" s="508" t="s">
        <v>595</v>
      </c>
      <c r="B6805" s="509" t="s">
        <v>370</v>
      </c>
      <c r="C6805" s="509" t="s">
        <v>1036</v>
      </c>
      <c r="K6805" s="509">
        <v>0</v>
      </c>
    </row>
    <row r="6806" spans="1:11" s="509" customFormat="1">
      <c r="A6806" s="508" t="s">
        <v>595</v>
      </c>
      <c r="B6806" s="509" t="s">
        <v>370</v>
      </c>
      <c r="C6806" s="509" t="s">
        <v>1037</v>
      </c>
      <c r="D6806" s="509">
        <v>11</v>
      </c>
      <c r="G6806" s="509">
        <v>107</v>
      </c>
      <c r="K6806" s="509">
        <v>118</v>
      </c>
    </row>
    <row r="6807" spans="1:11" s="509" customFormat="1">
      <c r="A6807" s="508" t="s">
        <v>595</v>
      </c>
      <c r="B6807" s="509" t="s">
        <v>370</v>
      </c>
      <c r="C6807" s="509" t="s">
        <v>1038</v>
      </c>
      <c r="D6807" s="509">
        <v>1</v>
      </c>
      <c r="K6807" s="509">
        <v>1</v>
      </c>
    </row>
    <row r="6808" spans="1:11" s="509" customFormat="1">
      <c r="A6808" s="508" t="s">
        <v>595</v>
      </c>
      <c r="B6808" s="509" t="s">
        <v>370</v>
      </c>
      <c r="C6808" s="509" t="s">
        <v>1039</v>
      </c>
      <c r="D6808" s="509">
        <v>5</v>
      </c>
      <c r="G6808" s="509">
        <v>4</v>
      </c>
      <c r="K6808" s="509">
        <v>9</v>
      </c>
    </row>
    <row r="6809" spans="1:11" s="509" customFormat="1">
      <c r="A6809" s="508" t="s">
        <v>595</v>
      </c>
      <c r="B6809" s="509" t="s">
        <v>370</v>
      </c>
      <c r="C6809" s="509" t="s">
        <v>1040</v>
      </c>
      <c r="D6809" s="509">
        <v>4</v>
      </c>
      <c r="E6809" s="509">
        <v>1</v>
      </c>
      <c r="G6809" s="509">
        <v>3</v>
      </c>
      <c r="K6809" s="509">
        <v>7</v>
      </c>
    </row>
    <row r="6810" spans="1:11" s="509" customFormat="1">
      <c r="A6810" s="508" t="s">
        <v>595</v>
      </c>
      <c r="B6810" s="509" t="s">
        <v>370</v>
      </c>
      <c r="C6810" s="509" t="s">
        <v>1041</v>
      </c>
      <c r="G6810" s="509">
        <v>1</v>
      </c>
      <c r="K6810" s="509">
        <v>1</v>
      </c>
    </row>
    <row r="6811" spans="1:11" s="509" customFormat="1">
      <c r="A6811" s="508" t="s">
        <v>595</v>
      </c>
      <c r="B6811" s="509" t="s">
        <v>370</v>
      </c>
      <c r="C6811" s="509" t="s">
        <v>1042</v>
      </c>
      <c r="K6811" s="509">
        <v>0</v>
      </c>
    </row>
    <row r="6812" spans="1:11" s="509" customFormat="1">
      <c r="A6812" s="508" t="s">
        <v>595</v>
      </c>
      <c r="B6812" s="509" t="s">
        <v>370</v>
      </c>
      <c r="C6812" s="509">
        <v>67</v>
      </c>
      <c r="D6812" s="509">
        <v>7</v>
      </c>
      <c r="G6812" s="509">
        <v>129</v>
      </c>
      <c r="H6812" s="509">
        <v>3</v>
      </c>
      <c r="K6812" s="509">
        <v>136</v>
      </c>
    </row>
    <row r="6813" spans="1:11" s="509" customFormat="1">
      <c r="A6813" s="508" t="s">
        <v>595</v>
      </c>
      <c r="B6813" s="509" t="s">
        <v>370</v>
      </c>
      <c r="C6813" s="509">
        <v>68</v>
      </c>
      <c r="G6813" s="509">
        <v>27</v>
      </c>
      <c r="H6813" s="509">
        <v>11</v>
      </c>
      <c r="K6813" s="509">
        <v>27</v>
      </c>
    </row>
    <row r="6814" spans="1:11" s="509" customFormat="1">
      <c r="A6814" s="508" t="s">
        <v>595</v>
      </c>
      <c r="B6814" s="509" t="s">
        <v>370</v>
      </c>
      <c r="C6814" s="509" t="s">
        <v>1043</v>
      </c>
      <c r="D6814" s="509">
        <v>5</v>
      </c>
      <c r="K6814" s="509">
        <v>5</v>
      </c>
    </row>
    <row r="6815" spans="1:11" s="509" customFormat="1">
      <c r="A6815" s="508" t="s">
        <v>595</v>
      </c>
      <c r="B6815" s="509" t="s">
        <v>370</v>
      </c>
      <c r="C6815" s="509">
        <v>69</v>
      </c>
      <c r="K6815" s="509">
        <v>0</v>
      </c>
    </row>
    <row r="6816" spans="1:11" s="509" customFormat="1">
      <c r="A6816" s="508" t="s">
        <v>595</v>
      </c>
      <c r="B6816" s="509" t="s">
        <v>370</v>
      </c>
      <c r="C6816" s="509" t="s">
        <v>1044</v>
      </c>
      <c r="G6816" s="509">
        <v>2</v>
      </c>
      <c r="K6816" s="509">
        <v>2</v>
      </c>
    </row>
    <row r="6817" spans="1:11" s="509" customFormat="1">
      <c r="A6817" s="508" t="s">
        <v>595</v>
      </c>
      <c r="B6817" s="509" t="s">
        <v>370</v>
      </c>
      <c r="C6817" s="509" t="s">
        <v>1045</v>
      </c>
      <c r="K6817" s="509">
        <v>0</v>
      </c>
    </row>
    <row r="6818" spans="1:11" s="509" customFormat="1">
      <c r="A6818" s="508" t="s">
        <v>595</v>
      </c>
      <c r="B6818" s="509" t="s">
        <v>370</v>
      </c>
      <c r="C6818" s="509">
        <v>70</v>
      </c>
      <c r="K6818" s="509">
        <v>0</v>
      </c>
    </row>
    <row r="6819" spans="1:11" s="509" customFormat="1">
      <c r="A6819" s="508" t="s">
        <v>595</v>
      </c>
      <c r="B6819" s="509" t="s">
        <v>370</v>
      </c>
      <c r="C6819" s="509" t="s">
        <v>1046</v>
      </c>
      <c r="G6819" s="509">
        <v>11</v>
      </c>
      <c r="K6819" s="509">
        <v>11</v>
      </c>
    </row>
    <row r="6820" spans="1:11" s="509" customFormat="1">
      <c r="A6820" s="508" t="s">
        <v>595</v>
      </c>
      <c r="B6820" s="509" t="s">
        <v>370</v>
      </c>
      <c r="C6820" s="509">
        <v>71</v>
      </c>
      <c r="D6820" s="509">
        <v>2</v>
      </c>
      <c r="G6820" s="509">
        <v>176</v>
      </c>
      <c r="K6820" s="509">
        <v>178</v>
      </c>
    </row>
    <row r="6821" spans="1:11" s="509" customFormat="1">
      <c r="A6821" s="508" t="s">
        <v>595</v>
      </c>
      <c r="B6821" s="509" t="s">
        <v>370</v>
      </c>
      <c r="C6821" s="509" t="s">
        <v>1047</v>
      </c>
      <c r="D6821" s="509">
        <v>7</v>
      </c>
      <c r="E6821" s="509">
        <v>5</v>
      </c>
      <c r="G6821" s="509">
        <v>16</v>
      </c>
      <c r="H6821" s="509">
        <v>8</v>
      </c>
      <c r="K6821" s="509">
        <v>23</v>
      </c>
    </row>
    <row r="6822" spans="1:11" s="509" customFormat="1">
      <c r="A6822" s="508" t="s">
        <v>595</v>
      </c>
      <c r="B6822" s="509" t="s">
        <v>370</v>
      </c>
      <c r="C6822" s="509" t="s">
        <v>1048</v>
      </c>
      <c r="K6822" s="509">
        <v>0</v>
      </c>
    </row>
    <row r="6823" spans="1:11" s="509" customFormat="1">
      <c r="A6823" s="508" t="s">
        <v>595</v>
      </c>
      <c r="B6823" s="509" t="s">
        <v>370</v>
      </c>
      <c r="C6823" s="509" t="s">
        <v>1049</v>
      </c>
      <c r="G6823" s="509">
        <v>7</v>
      </c>
      <c r="H6823" s="509">
        <v>2</v>
      </c>
      <c r="K6823" s="509">
        <v>7</v>
      </c>
    </row>
    <row r="6824" spans="1:11" s="509" customFormat="1">
      <c r="A6824" s="508" t="s">
        <v>595</v>
      </c>
      <c r="B6824" s="509" t="s">
        <v>370</v>
      </c>
      <c r="C6824" s="509" t="s">
        <v>1050</v>
      </c>
      <c r="K6824" s="509">
        <v>0</v>
      </c>
    </row>
    <row r="6825" spans="1:11" s="509" customFormat="1">
      <c r="A6825" s="508" t="s">
        <v>595</v>
      </c>
      <c r="B6825" s="509" t="s">
        <v>370</v>
      </c>
      <c r="C6825" s="509" t="s">
        <v>1051</v>
      </c>
      <c r="K6825" s="509">
        <v>0</v>
      </c>
    </row>
    <row r="6826" spans="1:11" s="509" customFormat="1">
      <c r="A6826" s="508" t="s">
        <v>595</v>
      </c>
      <c r="B6826" s="509" t="s">
        <v>370</v>
      </c>
      <c r="C6826" s="509">
        <v>72</v>
      </c>
      <c r="D6826" s="509">
        <v>34</v>
      </c>
      <c r="G6826" s="509">
        <v>3</v>
      </c>
      <c r="K6826" s="509">
        <v>37</v>
      </c>
    </row>
    <row r="6827" spans="1:11" s="509" customFormat="1">
      <c r="A6827" s="508" t="s">
        <v>595</v>
      </c>
      <c r="B6827" s="509" t="s">
        <v>370</v>
      </c>
      <c r="C6827" s="509">
        <v>73</v>
      </c>
      <c r="D6827" s="509">
        <v>8</v>
      </c>
      <c r="E6827" s="509">
        <v>3</v>
      </c>
      <c r="K6827" s="509">
        <v>8</v>
      </c>
    </row>
    <row r="6828" spans="1:11" s="509" customFormat="1">
      <c r="A6828" s="508" t="s">
        <v>595</v>
      </c>
      <c r="B6828" s="509" t="s">
        <v>370</v>
      </c>
      <c r="C6828" s="509">
        <v>74</v>
      </c>
      <c r="G6828" s="509">
        <v>2</v>
      </c>
      <c r="H6828" s="509">
        <v>1</v>
      </c>
      <c r="K6828" s="509">
        <v>2</v>
      </c>
    </row>
    <row r="6829" spans="1:11" s="509" customFormat="1">
      <c r="A6829" s="508" t="s">
        <v>595</v>
      </c>
      <c r="B6829" s="509" t="s">
        <v>370</v>
      </c>
      <c r="C6829" s="509" t="s">
        <v>4570</v>
      </c>
      <c r="K6829" s="509">
        <v>0</v>
      </c>
    </row>
    <row r="6830" spans="1:11" s="509" customFormat="1">
      <c r="A6830" s="508" t="s">
        <v>595</v>
      </c>
      <c r="B6830" s="509" t="s">
        <v>370</v>
      </c>
      <c r="C6830" s="509" t="s">
        <v>4571</v>
      </c>
      <c r="D6830" s="509">
        <v>173</v>
      </c>
      <c r="E6830" s="509">
        <v>54</v>
      </c>
      <c r="F6830" s="509">
        <v>0</v>
      </c>
      <c r="G6830" s="509">
        <v>718</v>
      </c>
      <c r="H6830" s="509">
        <v>35</v>
      </c>
      <c r="I6830" s="509">
        <v>0</v>
      </c>
      <c r="J6830" s="509">
        <v>3</v>
      </c>
      <c r="K6830" s="509">
        <v>891</v>
      </c>
    </row>
    <row r="6831" spans="1:11" s="509" customFormat="1">
      <c r="A6831" s="508" t="s">
        <v>596</v>
      </c>
      <c r="B6831" s="509" t="s">
        <v>1392</v>
      </c>
      <c r="C6831" s="509">
        <v>1</v>
      </c>
      <c r="D6831" s="509">
        <v>1</v>
      </c>
      <c r="E6831" s="509">
        <v>0</v>
      </c>
      <c r="G6831" s="509">
        <v>0</v>
      </c>
      <c r="H6831" s="509">
        <v>0</v>
      </c>
      <c r="K6831" s="509">
        <v>1</v>
      </c>
    </row>
    <row r="6832" spans="1:11" s="509" customFormat="1">
      <c r="A6832" s="508" t="s">
        <v>596</v>
      </c>
      <c r="B6832" s="509" t="s">
        <v>1392</v>
      </c>
      <c r="C6832" s="509" t="s">
        <v>1023</v>
      </c>
      <c r="D6832" s="509">
        <v>3</v>
      </c>
      <c r="E6832" s="509">
        <v>0</v>
      </c>
      <c r="G6832" s="509">
        <v>345</v>
      </c>
      <c r="H6832" s="509">
        <v>0</v>
      </c>
      <c r="K6832" s="509">
        <v>348</v>
      </c>
    </row>
    <row r="6833" spans="1:11" s="509" customFormat="1">
      <c r="A6833" s="508" t="s">
        <v>596</v>
      </c>
      <c r="B6833" s="509" t="s">
        <v>1392</v>
      </c>
      <c r="C6833" s="509">
        <v>2</v>
      </c>
      <c r="D6833" s="509">
        <v>8</v>
      </c>
      <c r="E6833" s="509">
        <v>0</v>
      </c>
      <c r="G6833" s="509">
        <v>15</v>
      </c>
      <c r="H6833" s="509">
        <v>0</v>
      </c>
      <c r="K6833" s="509">
        <v>23</v>
      </c>
    </row>
    <row r="6834" spans="1:11" s="509" customFormat="1">
      <c r="A6834" s="508" t="s">
        <v>596</v>
      </c>
      <c r="B6834" s="509" t="s">
        <v>1392</v>
      </c>
      <c r="C6834" s="509">
        <v>3</v>
      </c>
      <c r="D6834" s="509">
        <v>5</v>
      </c>
      <c r="E6834" s="509">
        <v>0</v>
      </c>
      <c r="G6834" s="509">
        <v>47</v>
      </c>
      <c r="H6834" s="509">
        <v>0</v>
      </c>
      <c r="K6834" s="509">
        <v>52</v>
      </c>
    </row>
    <row r="6835" spans="1:11" s="509" customFormat="1">
      <c r="A6835" s="508" t="s">
        <v>596</v>
      </c>
      <c r="B6835" s="509" t="s">
        <v>1392</v>
      </c>
      <c r="C6835" s="509">
        <v>4</v>
      </c>
      <c r="D6835" s="509">
        <v>0</v>
      </c>
      <c r="E6835" s="509">
        <v>0</v>
      </c>
      <c r="G6835" s="509">
        <v>13</v>
      </c>
      <c r="H6835" s="509">
        <v>0</v>
      </c>
      <c r="K6835" s="509">
        <v>13</v>
      </c>
    </row>
    <row r="6836" spans="1:11" s="509" customFormat="1">
      <c r="A6836" s="508" t="s">
        <v>596</v>
      </c>
      <c r="B6836" s="509" t="s">
        <v>1392</v>
      </c>
      <c r="C6836" s="509">
        <v>5</v>
      </c>
      <c r="D6836" s="509">
        <v>1</v>
      </c>
      <c r="E6836" s="509">
        <v>0</v>
      </c>
      <c r="G6836" s="509">
        <v>71</v>
      </c>
      <c r="H6836" s="509">
        <v>0</v>
      </c>
      <c r="K6836" s="509">
        <v>72</v>
      </c>
    </row>
    <row r="6837" spans="1:11" s="509" customFormat="1">
      <c r="A6837" s="508" t="s">
        <v>596</v>
      </c>
      <c r="B6837" s="509" t="s">
        <v>1392</v>
      </c>
      <c r="C6837" s="509">
        <v>6</v>
      </c>
      <c r="D6837" s="509">
        <v>0</v>
      </c>
      <c r="E6837" s="509">
        <v>0</v>
      </c>
      <c r="G6837" s="509">
        <v>0</v>
      </c>
      <c r="H6837" s="509">
        <v>0</v>
      </c>
      <c r="K6837" s="509">
        <v>0</v>
      </c>
    </row>
    <row r="6838" spans="1:11" s="509" customFormat="1">
      <c r="A6838" s="508" t="s">
        <v>596</v>
      </c>
      <c r="B6838" s="509" t="s">
        <v>1392</v>
      </c>
      <c r="C6838" s="509">
        <v>7</v>
      </c>
      <c r="D6838" s="509">
        <v>0</v>
      </c>
      <c r="E6838" s="509">
        <v>0</v>
      </c>
      <c r="G6838" s="509">
        <v>0</v>
      </c>
      <c r="H6838" s="509">
        <v>0</v>
      </c>
      <c r="K6838" s="509">
        <v>0</v>
      </c>
    </row>
    <row r="6839" spans="1:11" s="509" customFormat="1">
      <c r="A6839" s="508" t="s">
        <v>596</v>
      </c>
      <c r="B6839" s="509" t="s">
        <v>1392</v>
      </c>
      <c r="C6839" s="509">
        <v>8</v>
      </c>
      <c r="D6839" s="509">
        <v>1</v>
      </c>
      <c r="E6839" s="509">
        <v>0</v>
      </c>
      <c r="G6839" s="509">
        <v>38</v>
      </c>
      <c r="H6839" s="509">
        <v>0</v>
      </c>
      <c r="K6839" s="509">
        <v>39</v>
      </c>
    </row>
    <row r="6840" spans="1:11" s="509" customFormat="1">
      <c r="A6840" s="508" t="s">
        <v>596</v>
      </c>
      <c r="B6840" s="509" t="s">
        <v>1392</v>
      </c>
      <c r="C6840" s="509">
        <v>9</v>
      </c>
      <c r="D6840" s="509">
        <v>0</v>
      </c>
      <c r="E6840" s="509">
        <v>0</v>
      </c>
      <c r="G6840" s="509">
        <v>7</v>
      </c>
      <c r="H6840" s="509">
        <v>0</v>
      </c>
      <c r="K6840" s="509">
        <v>7</v>
      </c>
    </row>
    <row r="6841" spans="1:11" s="509" customFormat="1">
      <c r="A6841" s="508" t="s">
        <v>596</v>
      </c>
      <c r="B6841" s="509" t="s">
        <v>1392</v>
      </c>
      <c r="C6841" s="509">
        <v>10</v>
      </c>
      <c r="D6841" s="509">
        <v>4</v>
      </c>
      <c r="E6841" s="509">
        <v>0</v>
      </c>
      <c r="G6841" s="509">
        <v>64</v>
      </c>
      <c r="H6841" s="509">
        <v>0</v>
      </c>
      <c r="K6841" s="509">
        <v>68</v>
      </c>
    </row>
    <row r="6842" spans="1:11" s="509" customFormat="1">
      <c r="A6842" s="508" t="s">
        <v>596</v>
      </c>
      <c r="B6842" s="509" t="s">
        <v>1392</v>
      </c>
      <c r="C6842" s="509">
        <v>11</v>
      </c>
      <c r="D6842" s="509">
        <v>1</v>
      </c>
      <c r="E6842" s="509">
        <v>0</v>
      </c>
      <c r="G6842" s="509">
        <v>5</v>
      </c>
      <c r="H6842" s="509">
        <v>0</v>
      </c>
      <c r="K6842" s="509">
        <v>6</v>
      </c>
    </row>
    <row r="6843" spans="1:11" s="509" customFormat="1">
      <c r="A6843" s="508" t="s">
        <v>596</v>
      </c>
      <c r="B6843" s="509" t="s">
        <v>1392</v>
      </c>
      <c r="C6843" s="509">
        <v>12</v>
      </c>
      <c r="D6843" s="509">
        <v>0</v>
      </c>
      <c r="E6843" s="509">
        <v>0</v>
      </c>
      <c r="G6843" s="509">
        <v>1</v>
      </c>
      <c r="H6843" s="509">
        <v>1</v>
      </c>
      <c r="K6843" s="509">
        <v>1</v>
      </c>
    </row>
    <row r="6844" spans="1:11" s="509" customFormat="1">
      <c r="A6844" s="508" t="s">
        <v>596</v>
      </c>
      <c r="B6844" s="509" t="s">
        <v>1392</v>
      </c>
      <c r="C6844" s="509">
        <v>13</v>
      </c>
      <c r="D6844" s="509">
        <v>0</v>
      </c>
      <c r="E6844" s="509">
        <v>0</v>
      </c>
      <c r="G6844" s="509">
        <v>0</v>
      </c>
      <c r="H6844" s="509">
        <v>0</v>
      </c>
      <c r="K6844" s="509">
        <v>0</v>
      </c>
    </row>
    <row r="6845" spans="1:11" s="509" customFormat="1">
      <c r="A6845" s="508" t="s">
        <v>596</v>
      </c>
      <c r="B6845" s="509" t="s">
        <v>1392</v>
      </c>
      <c r="C6845" s="509">
        <v>14</v>
      </c>
      <c r="D6845" s="509">
        <v>0</v>
      </c>
      <c r="E6845" s="509">
        <v>0</v>
      </c>
      <c r="G6845" s="509">
        <v>0</v>
      </c>
      <c r="H6845" s="509">
        <v>0</v>
      </c>
      <c r="K6845" s="509">
        <v>0</v>
      </c>
    </row>
    <row r="6846" spans="1:11" s="509" customFormat="1">
      <c r="A6846" s="508" t="s">
        <v>596</v>
      </c>
      <c r="B6846" s="509" t="s">
        <v>1392</v>
      </c>
      <c r="C6846" s="509">
        <v>15</v>
      </c>
      <c r="D6846" s="509">
        <v>0</v>
      </c>
      <c r="E6846" s="509">
        <v>0</v>
      </c>
      <c r="G6846" s="509">
        <v>1</v>
      </c>
      <c r="H6846" s="509">
        <v>0</v>
      </c>
      <c r="K6846" s="509">
        <v>1</v>
      </c>
    </row>
    <row r="6847" spans="1:11" s="509" customFormat="1">
      <c r="A6847" s="508" t="s">
        <v>596</v>
      </c>
      <c r="B6847" s="509" t="s">
        <v>1392</v>
      </c>
      <c r="C6847" s="509">
        <v>16</v>
      </c>
      <c r="D6847" s="509">
        <v>0</v>
      </c>
      <c r="E6847" s="509">
        <v>0</v>
      </c>
      <c r="G6847" s="509">
        <v>43</v>
      </c>
      <c r="H6847" s="509">
        <v>0</v>
      </c>
      <c r="K6847" s="509">
        <v>43</v>
      </c>
    </row>
    <row r="6848" spans="1:11" s="509" customFormat="1">
      <c r="A6848" s="508" t="s">
        <v>596</v>
      </c>
      <c r="B6848" s="509" t="s">
        <v>1392</v>
      </c>
      <c r="C6848" s="509">
        <v>17</v>
      </c>
      <c r="D6848" s="509">
        <v>1</v>
      </c>
      <c r="E6848" s="509">
        <v>0</v>
      </c>
      <c r="G6848" s="509">
        <v>184</v>
      </c>
      <c r="H6848" s="509">
        <v>0</v>
      </c>
      <c r="K6848" s="509">
        <v>185</v>
      </c>
    </row>
    <row r="6849" spans="1:11" s="509" customFormat="1">
      <c r="A6849" s="508" t="s">
        <v>596</v>
      </c>
      <c r="B6849" s="509" t="s">
        <v>1392</v>
      </c>
      <c r="C6849" s="509">
        <v>18</v>
      </c>
      <c r="D6849" s="509">
        <v>0</v>
      </c>
      <c r="E6849" s="509">
        <v>0</v>
      </c>
      <c r="G6849" s="509">
        <v>0</v>
      </c>
      <c r="H6849" s="509">
        <v>0</v>
      </c>
      <c r="K6849" s="509">
        <v>0</v>
      </c>
    </row>
    <row r="6850" spans="1:11" s="509" customFormat="1">
      <c r="A6850" s="508" t="s">
        <v>596</v>
      </c>
      <c r="B6850" s="509" t="s">
        <v>1392</v>
      </c>
      <c r="C6850" s="509" t="s">
        <v>1024</v>
      </c>
      <c r="D6850" s="509">
        <v>0</v>
      </c>
      <c r="E6850" s="509">
        <v>0</v>
      </c>
      <c r="G6850" s="509">
        <v>9</v>
      </c>
      <c r="H6850" s="509">
        <v>0</v>
      </c>
      <c r="K6850" s="509">
        <v>9</v>
      </c>
    </row>
    <row r="6851" spans="1:11" s="509" customFormat="1">
      <c r="A6851" s="508" t="s">
        <v>596</v>
      </c>
      <c r="B6851" s="509" t="s">
        <v>1392</v>
      </c>
      <c r="C6851" s="509" t="s">
        <v>1025</v>
      </c>
      <c r="D6851" s="509">
        <v>0</v>
      </c>
      <c r="E6851" s="509">
        <v>0</v>
      </c>
      <c r="G6851" s="509">
        <v>0</v>
      </c>
      <c r="H6851" s="509">
        <v>0</v>
      </c>
      <c r="K6851" s="509">
        <v>0</v>
      </c>
    </row>
    <row r="6852" spans="1:11" s="509" customFormat="1">
      <c r="A6852" s="508" t="s">
        <v>596</v>
      </c>
      <c r="B6852" s="509" t="s">
        <v>1392</v>
      </c>
      <c r="C6852" s="509">
        <v>19</v>
      </c>
      <c r="D6852" s="509">
        <v>17</v>
      </c>
      <c r="E6852" s="509">
        <v>2</v>
      </c>
      <c r="G6852" s="509">
        <v>30</v>
      </c>
      <c r="H6852" s="509">
        <v>0</v>
      </c>
      <c r="K6852" s="509">
        <v>47</v>
      </c>
    </row>
    <row r="6853" spans="1:11" s="509" customFormat="1">
      <c r="A6853" s="508" t="s">
        <v>596</v>
      </c>
      <c r="B6853" s="509" t="s">
        <v>1392</v>
      </c>
      <c r="C6853" s="509">
        <v>20</v>
      </c>
      <c r="D6853" s="509">
        <v>0</v>
      </c>
      <c r="E6853" s="509">
        <v>0</v>
      </c>
      <c r="G6853" s="509">
        <v>0</v>
      </c>
      <c r="H6853" s="509">
        <v>0</v>
      </c>
      <c r="K6853" s="509">
        <v>0</v>
      </c>
    </row>
    <row r="6854" spans="1:11" s="509" customFormat="1">
      <c r="A6854" s="508" t="s">
        <v>596</v>
      </c>
      <c r="B6854" s="509" t="s">
        <v>1392</v>
      </c>
      <c r="C6854" s="509">
        <v>21</v>
      </c>
      <c r="D6854" s="509">
        <v>0</v>
      </c>
      <c r="E6854" s="509">
        <v>0</v>
      </c>
      <c r="G6854" s="509">
        <v>0</v>
      </c>
      <c r="H6854" s="509">
        <v>0</v>
      </c>
      <c r="K6854" s="509">
        <v>0</v>
      </c>
    </row>
    <row r="6855" spans="1:11" s="509" customFormat="1">
      <c r="A6855" s="508" t="s">
        <v>596</v>
      </c>
      <c r="B6855" s="509" t="s">
        <v>1392</v>
      </c>
      <c r="C6855" s="509" t="s">
        <v>1026</v>
      </c>
      <c r="D6855" s="509">
        <v>0</v>
      </c>
      <c r="E6855" s="509">
        <v>0</v>
      </c>
      <c r="G6855" s="509">
        <v>0</v>
      </c>
      <c r="H6855" s="509">
        <v>0</v>
      </c>
      <c r="K6855" s="509">
        <v>0</v>
      </c>
    </row>
    <row r="6856" spans="1:11" s="509" customFormat="1">
      <c r="A6856" s="508" t="s">
        <v>596</v>
      </c>
      <c r="B6856" s="509" t="s">
        <v>1392</v>
      </c>
      <c r="C6856" s="509" t="s">
        <v>1027</v>
      </c>
      <c r="D6856" s="509">
        <v>0</v>
      </c>
      <c r="E6856" s="509">
        <v>0</v>
      </c>
      <c r="G6856" s="509">
        <v>6</v>
      </c>
      <c r="H6856" s="509">
        <v>0</v>
      </c>
      <c r="K6856" s="509">
        <v>6</v>
      </c>
    </row>
    <row r="6857" spans="1:11" s="509" customFormat="1">
      <c r="A6857" s="508" t="s">
        <v>596</v>
      </c>
      <c r="B6857" s="509" t="s">
        <v>1392</v>
      </c>
      <c r="C6857" s="509" t="s">
        <v>1028</v>
      </c>
      <c r="D6857" s="509">
        <v>0</v>
      </c>
      <c r="E6857" s="509">
        <v>0</v>
      </c>
      <c r="G6857" s="509">
        <v>0</v>
      </c>
      <c r="H6857" s="509">
        <v>0</v>
      </c>
      <c r="K6857" s="509">
        <v>0</v>
      </c>
    </row>
    <row r="6858" spans="1:11" s="509" customFormat="1">
      <c r="A6858" s="508" t="s">
        <v>596</v>
      </c>
      <c r="B6858" s="509" t="s">
        <v>1392</v>
      </c>
      <c r="C6858" s="509">
        <v>22</v>
      </c>
      <c r="D6858" s="509">
        <v>0</v>
      </c>
      <c r="E6858" s="509">
        <v>0</v>
      </c>
      <c r="G6858" s="509">
        <v>6</v>
      </c>
      <c r="H6858" s="509">
        <v>1</v>
      </c>
      <c r="K6858" s="509">
        <v>6</v>
      </c>
    </row>
    <row r="6859" spans="1:11" s="509" customFormat="1">
      <c r="A6859" s="508" t="s">
        <v>596</v>
      </c>
      <c r="B6859" s="509" t="s">
        <v>1392</v>
      </c>
      <c r="C6859" s="509">
        <v>23</v>
      </c>
      <c r="D6859" s="509">
        <v>1</v>
      </c>
      <c r="E6859" s="509">
        <v>0</v>
      </c>
      <c r="G6859" s="509">
        <v>0</v>
      </c>
      <c r="H6859" s="509">
        <v>0</v>
      </c>
      <c r="K6859" s="509">
        <v>1</v>
      </c>
    </row>
    <row r="6860" spans="1:11" s="509" customFormat="1">
      <c r="A6860" s="508" t="s">
        <v>596</v>
      </c>
      <c r="B6860" s="509" t="s">
        <v>1392</v>
      </c>
      <c r="C6860" s="509" t="s">
        <v>1029</v>
      </c>
      <c r="D6860" s="509">
        <v>0</v>
      </c>
      <c r="E6860" s="509">
        <v>0</v>
      </c>
      <c r="G6860" s="509">
        <v>16</v>
      </c>
      <c r="H6860" s="509">
        <v>3</v>
      </c>
      <c r="K6860" s="509">
        <v>16</v>
      </c>
    </row>
    <row r="6861" spans="1:11" s="509" customFormat="1">
      <c r="A6861" s="508" t="s">
        <v>596</v>
      </c>
      <c r="B6861" s="509" t="s">
        <v>1392</v>
      </c>
      <c r="C6861" s="509">
        <v>24</v>
      </c>
      <c r="D6861" s="509">
        <v>0</v>
      </c>
      <c r="E6861" s="509">
        <v>0</v>
      </c>
      <c r="G6861" s="509">
        <v>0</v>
      </c>
      <c r="H6861" s="509">
        <v>0</v>
      </c>
      <c r="K6861" s="509">
        <v>0</v>
      </c>
    </row>
    <row r="6862" spans="1:11" s="509" customFormat="1">
      <c r="A6862" s="508" t="s">
        <v>596</v>
      </c>
      <c r="B6862" s="509" t="s">
        <v>1392</v>
      </c>
      <c r="C6862" s="509">
        <v>25</v>
      </c>
    </row>
    <row r="6863" spans="1:11" s="509" customFormat="1">
      <c r="A6863" s="508" t="s">
        <v>596</v>
      </c>
      <c r="B6863" s="509" t="s">
        <v>1392</v>
      </c>
      <c r="C6863" s="509">
        <v>26</v>
      </c>
      <c r="D6863" s="509">
        <v>0</v>
      </c>
      <c r="E6863" s="509">
        <v>0</v>
      </c>
      <c r="G6863" s="509">
        <v>0</v>
      </c>
      <c r="H6863" s="509">
        <v>0</v>
      </c>
      <c r="K6863" s="509">
        <v>0</v>
      </c>
    </row>
    <row r="6864" spans="1:11" s="509" customFormat="1">
      <c r="A6864" s="508" t="s">
        <v>596</v>
      </c>
      <c r="B6864" s="509" t="s">
        <v>1392</v>
      </c>
      <c r="C6864" s="509">
        <v>27</v>
      </c>
      <c r="D6864" s="509">
        <v>0</v>
      </c>
      <c r="E6864" s="509">
        <v>0</v>
      </c>
      <c r="G6864" s="509">
        <v>2</v>
      </c>
      <c r="H6864" s="509">
        <v>1</v>
      </c>
      <c r="K6864" s="509">
        <v>2</v>
      </c>
    </row>
    <row r="6865" spans="1:11" s="509" customFormat="1">
      <c r="A6865" s="508" t="s">
        <v>596</v>
      </c>
      <c r="B6865" s="509" t="s">
        <v>1392</v>
      </c>
      <c r="C6865" s="509">
        <v>28</v>
      </c>
      <c r="D6865" s="509">
        <v>0</v>
      </c>
      <c r="E6865" s="509">
        <v>0</v>
      </c>
      <c r="G6865" s="509">
        <v>0</v>
      </c>
      <c r="H6865" s="509">
        <v>0</v>
      </c>
      <c r="K6865" s="509">
        <v>0</v>
      </c>
    </row>
    <row r="6866" spans="1:11" s="509" customFormat="1">
      <c r="A6866" s="508" t="s">
        <v>596</v>
      </c>
      <c r="B6866" s="509" t="s">
        <v>1392</v>
      </c>
      <c r="C6866" s="509">
        <v>29</v>
      </c>
      <c r="D6866" s="509">
        <v>0</v>
      </c>
      <c r="E6866" s="509">
        <v>0</v>
      </c>
      <c r="G6866" s="509">
        <v>0</v>
      </c>
      <c r="H6866" s="509">
        <v>0</v>
      </c>
      <c r="K6866" s="509">
        <v>0</v>
      </c>
    </row>
    <row r="6867" spans="1:11" s="509" customFormat="1">
      <c r="A6867" s="508" t="s">
        <v>596</v>
      </c>
      <c r="B6867" s="509" t="s">
        <v>1392</v>
      </c>
      <c r="C6867" s="509">
        <v>30</v>
      </c>
      <c r="D6867" s="509">
        <v>0</v>
      </c>
      <c r="E6867" s="509">
        <v>0</v>
      </c>
      <c r="G6867" s="509">
        <v>0</v>
      </c>
      <c r="H6867" s="509">
        <v>0</v>
      </c>
      <c r="K6867" s="509">
        <v>0</v>
      </c>
    </row>
    <row r="6868" spans="1:11" s="509" customFormat="1">
      <c r="A6868" s="508" t="s">
        <v>596</v>
      </c>
      <c r="B6868" s="509" t="s">
        <v>1392</v>
      </c>
      <c r="C6868" s="509">
        <v>31</v>
      </c>
      <c r="D6868" s="509">
        <v>0</v>
      </c>
      <c r="E6868" s="509">
        <v>0</v>
      </c>
      <c r="G6868" s="509">
        <v>0</v>
      </c>
      <c r="H6868" s="509">
        <v>0</v>
      </c>
      <c r="K6868" s="509">
        <v>0</v>
      </c>
    </row>
    <row r="6869" spans="1:11" s="509" customFormat="1">
      <c r="A6869" s="508" t="s">
        <v>596</v>
      </c>
      <c r="B6869" s="509" t="s">
        <v>1392</v>
      </c>
      <c r="C6869" s="509">
        <v>32</v>
      </c>
      <c r="D6869" s="509">
        <v>0</v>
      </c>
      <c r="E6869" s="509">
        <v>0</v>
      </c>
      <c r="G6869" s="509">
        <v>0</v>
      </c>
      <c r="H6869" s="509">
        <v>0</v>
      </c>
      <c r="K6869" s="509">
        <v>0</v>
      </c>
    </row>
    <row r="6870" spans="1:11" s="509" customFormat="1">
      <c r="A6870" s="508" t="s">
        <v>596</v>
      </c>
      <c r="B6870" s="509" t="s">
        <v>1392</v>
      </c>
      <c r="C6870" s="509">
        <v>33</v>
      </c>
      <c r="D6870" s="509">
        <v>5</v>
      </c>
      <c r="E6870" s="509">
        <v>1</v>
      </c>
      <c r="G6870" s="509">
        <v>6</v>
      </c>
      <c r="H6870" s="509">
        <v>0</v>
      </c>
      <c r="K6870" s="509">
        <v>11</v>
      </c>
    </row>
    <row r="6871" spans="1:11" s="509" customFormat="1">
      <c r="A6871" s="508" t="s">
        <v>596</v>
      </c>
      <c r="B6871" s="509" t="s">
        <v>1392</v>
      </c>
      <c r="C6871" s="509">
        <v>34</v>
      </c>
      <c r="D6871" s="509">
        <v>0</v>
      </c>
      <c r="E6871" s="509">
        <v>0</v>
      </c>
      <c r="G6871" s="509">
        <v>0</v>
      </c>
      <c r="H6871" s="509">
        <v>0</v>
      </c>
      <c r="K6871" s="509">
        <v>0</v>
      </c>
    </row>
    <row r="6872" spans="1:11" s="509" customFormat="1">
      <c r="A6872" s="508" t="s">
        <v>596</v>
      </c>
      <c r="B6872" s="509" t="s">
        <v>1392</v>
      </c>
      <c r="C6872" s="509">
        <v>35</v>
      </c>
      <c r="D6872" s="509">
        <v>0</v>
      </c>
      <c r="E6872" s="509">
        <v>0</v>
      </c>
      <c r="G6872" s="509">
        <v>0</v>
      </c>
      <c r="H6872" s="509">
        <v>0</v>
      </c>
      <c r="K6872" s="509">
        <v>0</v>
      </c>
    </row>
    <row r="6873" spans="1:11" s="509" customFormat="1">
      <c r="A6873" s="508" t="s">
        <v>596</v>
      </c>
      <c r="B6873" s="509" t="s">
        <v>1392</v>
      </c>
      <c r="C6873" s="509">
        <v>36</v>
      </c>
      <c r="D6873" s="509">
        <v>0</v>
      </c>
      <c r="E6873" s="509">
        <v>0</v>
      </c>
      <c r="G6873" s="509">
        <v>0</v>
      </c>
      <c r="H6873" s="509">
        <v>0</v>
      </c>
      <c r="K6873" s="509">
        <v>0</v>
      </c>
    </row>
    <row r="6874" spans="1:11" s="509" customFormat="1">
      <c r="A6874" s="508" t="s">
        <v>596</v>
      </c>
      <c r="B6874" s="509" t="s">
        <v>1392</v>
      </c>
      <c r="C6874" s="509">
        <v>37</v>
      </c>
      <c r="D6874" s="509">
        <v>1</v>
      </c>
      <c r="E6874" s="509">
        <v>0</v>
      </c>
      <c r="G6874" s="509">
        <v>0</v>
      </c>
      <c r="H6874" s="509">
        <v>0</v>
      </c>
      <c r="K6874" s="509">
        <v>1</v>
      </c>
    </row>
    <row r="6875" spans="1:11" s="509" customFormat="1">
      <c r="A6875" s="508" t="s">
        <v>596</v>
      </c>
      <c r="B6875" s="509" t="s">
        <v>1392</v>
      </c>
      <c r="C6875" s="509">
        <v>38</v>
      </c>
      <c r="D6875" s="509">
        <v>0</v>
      </c>
      <c r="E6875" s="509">
        <v>0</v>
      </c>
      <c r="G6875" s="509">
        <v>0</v>
      </c>
      <c r="H6875" s="509">
        <v>0</v>
      </c>
      <c r="K6875" s="509">
        <v>0</v>
      </c>
    </row>
    <row r="6876" spans="1:11" s="509" customFormat="1">
      <c r="A6876" s="508" t="s">
        <v>596</v>
      </c>
      <c r="B6876" s="509" t="s">
        <v>1392</v>
      </c>
      <c r="C6876" s="509" t="s">
        <v>1030</v>
      </c>
      <c r="D6876" s="509">
        <v>0</v>
      </c>
      <c r="E6876" s="509">
        <v>0</v>
      </c>
      <c r="G6876" s="509">
        <v>0</v>
      </c>
      <c r="H6876" s="509">
        <v>0</v>
      </c>
      <c r="K6876" s="509">
        <v>0</v>
      </c>
    </row>
    <row r="6877" spans="1:11" s="509" customFormat="1">
      <c r="A6877" s="508" t="s">
        <v>596</v>
      </c>
      <c r="B6877" s="509" t="s">
        <v>1392</v>
      </c>
      <c r="C6877" s="509">
        <v>39</v>
      </c>
      <c r="D6877" s="509">
        <v>0</v>
      </c>
      <c r="E6877" s="509">
        <v>0</v>
      </c>
      <c r="G6877" s="509">
        <v>0</v>
      </c>
      <c r="H6877" s="509">
        <v>0</v>
      </c>
      <c r="K6877" s="509">
        <v>0</v>
      </c>
    </row>
    <row r="6878" spans="1:11" s="509" customFormat="1">
      <c r="A6878" s="508" t="s">
        <v>596</v>
      </c>
      <c r="B6878" s="509" t="s">
        <v>1392</v>
      </c>
      <c r="C6878" s="509">
        <v>40</v>
      </c>
      <c r="D6878" s="509">
        <v>0</v>
      </c>
      <c r="E6878" s="509">
        <v>0</v>
      </c>
      <c r="G6878" s="509">
        <v>0</v>
      </c>
      <c r="H6878" s="509">
        <v>0</v>
      </c>
      <c r="K6878" s="509">
        <v>0</v>
      </c>
    </row>
    <row r="6879" spans="1:11" s="509" customFormat="1">
      <c r="A6879" s="508" t="s">
        <v>596</v>
      </c>
      <c r="B6879" s="509" t="s">
        <v>1392</v>
      </c>
      <c r="C6879" s="509">
        <v>41</v>
      </c>
      <c r="D6879" s="509">
        <v>0</v>
      </c>
      <c r="E6879" s="509">
        <v>0</v>
      </c>
      <c r="G6879" s="509">
        <v>0</v>
      </c>
      <c r="H6879" s="509">
        <v>0</v>
      </c>
      <c r="K6879" s="509">
        <v>0</v>
      </c>
    </row>
    <row r="6880" spans="1:11" s="509" customFormat="1">
      <c r="A6880" s="508" t="s">
        <v>596</v>
      </c>
      <c r="B6880" s="509" t="s">
        <v>1392</v>
      </c>
      <c r="C6880" s="509">
        <v>42</v>
      </c>
      <c r="D6880" s="509">
        <v>0</v>
      </c>
      <c r="E6880" s="509">
        <v>0</v>
      </c>
      <c r="G6880" s="509">
        <v>0</v>
      </c>
      <c r="H6880" s="509">
        <v>0</v>
      </c>
      <c r="K6880" s="509">
        <v>0</v>
      </c>
    </row>
    <row r="6881" spans="1:11" s="509" customFormat="1">
      <c r="A6881" s="508" t="s">
        <v>596</v>
      </c>
      <c r="B6881" s="509" t="s">
        <v>1392</v>
      </c>
      <c r="C6881" s="509">
        <v>43</v>
      </c>
      <c r="D6881" s="509">
        <v>0</v>
      </c>
      <c r="E6881" s="509">
        <v>0</v>
      </c>
      <c r="G6881" s="509">
        <v>0</v>
      </c>
      <c r="H6881" s="509">
        <v>0</v>
      </c>
      <c r="K6881" s="509">
        <v>0</v>
      </c>
    </row>
    <row r="6882" spans="1:11" s="509" customFormat="1">
      <c r="A6882" s="508" t="s">
        <v>596</v>
      </c>
      <c r="B6882" s="509" t="s">
        <v>1392</v>
      </c>
      <c r="C6882" s="509">
        <v>44</v>
      </c>
      <c r="D6882" s="509">
        <v>0</v>
      </c>
      <c r="E6882" s="509">
        <v>0</v>
      </c>
      <c r="G6882" s="509">
        <v>0</v>
      </c>
      <c r="H6882" s="509">
        <v>0</v>
      </c>
      <c r="K6882" s="509">
        <v>0</v>
      </c>
    </row>
    <row r="6883" spans="1:11" s="509" customFormat="1">
      <c r="A6883" s="508" t="s">
        <v>596</v>
      </c>
      <c r="B6883" s="509" t="s">
        <v>1392</v>
      </c>
      <c r="C6883" s="509">
        <v>45</v>
      </c>
      <c r="D6883" s="509">
        <v>0</v>
      </c>
      <c r="E6883" s="509">
        <v>0</v>
      </c>
      <c r="G6883" s="509">
        <v>0</v>
      </c>
      <c r="H6883" s="509">
        <v>0</v>
      </c>
      <c r="K6883" s="509">
        <v>0</v>
      </c>
    </row>
    <row r="6884" spans="1:11" s="509" customFormat="1">
      <c r="A6884" s="508" t="s">
        <v>596</v>
      </c>
      <c r="B6884" s="509" t="s">
        <v>1392</v>
      </c>
      <c r="C6884" s="509">
        <v>46</v>
      </c>
      <c r="D6884" s="509">
        <v>2</v>
      </c>
      <c r="E6884" s="509">
        <v>2</v>
      </c>
      <c r="G6884" s="509">
        <v>1</v>
      </c>
      <c r="H6884" s="509">
        <v>0</v>
      </c>
      <c r="K6884" s="509">
        <v>3</v>
      </c>
    </row>
    <row r="6885" spans="1:11" s="509" customFormat="1">
      <c r="A6885" s="508" t="s">
        <v>596</v>
      </c>
      <c r="B6885" s="509" t="s">
        <v>1392</v>
      </c>
      <c r="C6885" s="509">
        <v>47</v>
      </c>
      <c r="D6885" s="509">
        <v>3</v>
      </c>
      <c r="E6885" s="509">
        <v>1</v>
      </c>
      <c r="G6885" s="509">
        <v>0</v>
      </c>
      <c r="H6885" s="509">
        <v>0</v>
      </c>
      <c r="K6885" s="509">
        <v>3</v>
      </c>
    </row>
    <row r="6886" spans="1:11" s="509" customFormat="1">
      <c r="A6886" s="508" t="s">
        <v>596</v>
      </c>
      <c r="B6886" s="509" t="s">
        <v>1392</v>
      </c>
      <c r="C6886" s="509">
        <v>48</v>
      </c>
      <c r="D6886" s="509">
        <v>0</v>
      </c>
      <c r="E6886" s="509">
        <v>0</v>
      </c>
      <c r="G6886" s="509">
        <v>0</v>
      </c>
      <c r="H6886" s="509">
        <v>0</v>
      </c>
      <c r="K6886" s="509">
        <v>0</v>
      </c>
    </row>
    <row r="6887" spans="1:11" s="509" customFormat="1">
      <c r="A6887" s="508" t="s">
        <v>596</v>
      </c>
      <c r="B6887" s="509" t="s">
        <v>1392</v>
      </c>
      <c r="C6887" s="509">
        <v>49</v>
      </c>
      <c r="D6887" s="509">
        <v>0</v>
      </c>
      <c r="E6887" s="509">
        <v>0</v>
      </c>
      <c r="G6887" s="509">
        <v>0</v>
      </c>
      <c r="H6887" s="509">
        <v>0</v>
      </c>
      <c r="K6887" s="509">
        <v>0</v>
      </c>
    </row>
    <row r="6888" spans="1:11" s="509" customFormat="1">
      <c r="A6888" s="508" t="s">
        <v>596</v>
      </c>
      <c r="B6888" s="509" t="s">
        <v>1392</v>
      </c>
      <c r="C6888" s="509">
        <v>50</v>
      </c>
      <c r="D6888" s="509">
        <v>0</v>
      </c>
      <c r="E6888" s="509">
        <v>0</v>
      </c>
      <c r="G6888" s="509">
        <v>0</v>
      </c>
      <c r="H6888" s="509">
        <v>0</v>
      </c>
      <c r="K6888" s="509">
        <v>0</v>
      </c>
    </row>
    <row r="6889" spans="1:11" s="509" customFormat="1">
      <c r="A6889" s="508" t="s">
        <v>596</v>
      </c>
      <c r="B6889" s="509" t="s">
        <v>1392</v>
      </c>
      <c r="C6889" s="509">
        <v>51</v>
      </c>
      <c r="D6889" s="509">
        <v>0</v>
      </c>
      <c r="E6889" s="509">
        <v>0</v>
      </c>
      <c r="G6889" s="509">
        <v>0</v>
      </c>
      <c r="H6889" s="509">
        <v>0</v>
      </c>
      <c r="K6889" s="509">
        <v>0</v>
      </c>
    </row>
    <row r="6890" spans="1:11" s="509" customFormat="1">
      <c r="A6890" s="508" t="s">
        <v>596</v>
      </c>
      <c r="B6890" s="509" t="s">
        <v>1392</v>
      </c>
      <c r="C6890" s="509" t="s">
        <v>1031</v>
      </c>
      <c r="D6890" s="509">
        <v>0</v>
      </c>
      <c r="E6890" s="509">
        <v>0</v>
      </c>
      <c r="G6890" s="509">
        <v>0</v>
      </c>
      <c r="H6890" s="509">
        <v>0</v>
      </c>
      <c r="K6890" s="509">
        <v>0</v>
      </c>
    </row>
    <row r="6891" spans="1:11" s="509" customFormat="1">
      <c r="A6891" s="508" t="s">
        <v>596</v>
      </c>
      <c r="B6891" s="509" t="s">
        <v>1392</v>
      </c>
      <c r="C6891" s="509" t="s">
        <v>1032</v>
      </c>
      <c r="D6891" s="509">
        <v>0</v>
      </c>
      <c r="E6891" s="509">
        <v>0</v>
      </c>
      <c r="G6891" s="509">
        <v>0</v>
      </c>
      <c r="H6891" s="509">
        <v>0</v>
      </c>
      <c r="K6891" s="509">
        <v>0</v>
      </c>
    </row>
    <row r="6892" spans="1:11" s="509" customFormat="1">
      <c r="A6892" s="508" t="s">
        <v>596</v>
      </c>
      <c r="B6892" s="509" t="s">
        <v>1392</v>
      </c>
      <c r="C6892" s="509">
        <v>52</v>
      </c>
      <c r="D6892" s="509">
        <v>0</v>
      </c>
      <c r="E6892" s="509">
        <v>0</v>
      </c>
      <c r="G6892" s="509">
        <v>0</v>
      </c>
      <c r="H6892" s="509">
        <v>0</v>
      </c>
      <c r="K6892" s="509">
        <v>0</v>
      </c>
    </row>
    <row r="6893" spans="1:11" s="509" customFormat="1">
      <c r="A6893" s="508" t="s">
        <v>596</v>
      </c>
      <c r="B6893" s="509" t="s">
        <v>1392</v>
      </c>
      <c r="C6893" s="509">
        <v>53</v>
      </c>
      <c r="D6893" s="509">
        <v>0</v>
      </c>
      <c r="E6893" s="509">
        <v>0</v>
      </c>
      <c r="G6893" s="509">
        <v>1</v>
      </c>
      <c r="H6893" s="509">
        <v>1</v>
      </c>
      <c r="K6893" s="509">
        <v>1</v>
      </c>
    </row>
    <row r="6894" spans="1:11" s="509" customFormat="1">
      <c r="A6894" s="508" t="s">
        <v>596</v>
      </c>
      <c r="B6894" s="509" t="s">
        <v>1392</v>
      </c>
      <c r="C6894" s="509">
        <v>54</v>
      </c>
      <c r="D6894" s="509">
        <v>0</v>
      </c>
      <c r="E6894" s="509">
        <v>0</v>
      </c>
      <c r="G6894" s="509">
        <v>27</v>
      </c>
      <c r="H6894" s="509">
        <v>0</v>
      </c>
      <c r="K6894" s="509">
        <v>27</v>
      </c>
    </row>
    <row r="6895" spans="1:11" s="509" customFormat="1">
      <c r="A6895" s="508" t="s">
        <v>596</v>
      </c>
      <c r="B6895" s="509" t="s">
        <v>1392</v>
      </c>
      <c r="C6895" s="509">
        <v>55</v>
      </c>
      <c r="D6895" s="509">
        <v>4</v>
      </c>
      <c r="E6895" s="509">
        <v>0</v>
      </c>
      <c r="G6895" s="509">
        <v>52</v>
      </c>
      <c r="H6895" s="509">
        <v>0</v>
      </c>
      <c r="K6895" s="509">
        <v>56</v>
      </c>
    </row>
    <row r="6896" spans="1:11" s="509" customFormat="1">
      <c r="A6896" s="508" t="s">
        <v>596</v>
      </c>
      <c r="B6896" s="509" t="s">
        <v>1392</v>
      </c>
      <c r="C6896" s="509">
        <v>56</v>
      </c>
      <c r="D6896" s="509">
        <v>0</v>
      </c>
      <c r="E6896" s="509">
        <v>0</v>
      </c>
      <c r="G6896" s="509">
        <v>0</v>
      </c>
      <c r="H6896" s="509">
        <v>0</v>
      </c>
      <c r="K6896" s="509">
        <v>0</v>
      </c>
    </row>
    <row r="6897" spans="1:11" s="509" customFormat="1">
      <c r="A6897" s="508" t="s">
        <v>596</v>
      </c>
      <c r="B6897" s="509" t="s">
        <v>1392</v>
      </c>
      <c r="C6897" s="509">
        <v>57</v>
      </c>
      <c r="D6897" s="509">
        <v>0</v>
      </c>
      <c r="E6897" s="509">
        <v>0</v>
      </c>
      <c r="G6897" s="509">
        <v>0</v>
      </c>
      <c r="H6897" s="509">
        <v>0</v>
      </c>
      <c r="K6897" s="509">
        <v>0</v>
      </c>
    </row>
    <row r="6898" spans="1:11" s="509" customFormat="1">
      <c r="A6898" s="508" t="s">
        <v>596</v>
      </c>
      <c r="B6898" s="509" t="s">
        <v>1392</v>
      </c>
      <c r="C6898" s="509">
        <v>58</v>
      </c>
      <c r="D6898" s="509">
        <v>1</v>
      </c>
      <c r="E6898" s="509">
        <v>1</v>
      </c>
      <c r="G6898" s="509">
        <v>5</v>
      </c>
      <c r="H6898" s="509">
        <v>1</v>
      </c>
      <c r="K6898" s="509">
        <v>6</v>
      </c>
    </row>
    <row r="6899" spans="1:11" s="509" customFormat="1">
      <c r="A6899" s="508" t="s">
        <v>596</v>
      </c>
      <c r="B6899" s="509" t="s">
        <v>1392</v>
      </c>
      <c r="C6899" s="509">
        <v>59</v>
      </c>
      <c r="D6899" s="509">
        <v>7</v>
      </c>
      <c r="E6899" s="509">
        <v>0</v>
      </c>
      <c r="G6899" s="509">
        <v>26</v>
      </c>
      <c r="H6899" s="509">
        <v>0</v>
      </c>
      <c r="K6899" s="509">
        <v>33</v>
      </c>
    </row>
    <row r="6900" spans="1:11" s="509" customFormat="1">
      <c r="A6900" s="508" t="s">
        <v>596</v>
      </c>
      <c r="B6900" s="509" t="s">
        <v>1392</v>
      </c>
      <c r="C6900" s="509">
        <v>60</v>
      </c>
      <c r="D6900" s="509">
        <v>4</v>
      </c>
      <c r="E6900" s="509">
        <v>0</v>
      </c>
      <c r="G6900" s="509">
        <v>12</v>
      </c>
      <c r="H6900" s="509">
        <v>0</v>
      </c>
      <c r="K6900" s="509">
        <v>16</v>
      </c>
    </row>
    <row r="6901" spans="1:11" s="509" customFormat="1">
      <c r="A6901" s="508" t="s">
        <v>596</v>
      </c>
      <c r="B6901" s="509" t="s">
        <v>1392</v>
      </c>
      <c r="C6901" s="509">
        <v>61</v>
      </c>
      <c r="D6901" s="509">
        <v>0</v>
      </c>
      <c r="E6901" s="509">
        <v>0</v>
      </c>
      <c r="G6901" s="509">
        <v>0</v>
      </c>
      <c r="H6901" s="509">
        <v>0</v>
      </c>
      <c r="K6901" s="509">
        <v>0</v>
      </c>
    </row>
    <row r="6902" spans="1:11" s="509" customFormat="1">
      <c r="A6902" s="508" t="s">
        <v>596</v>
      </c>
      <c r="B6902" s="509" t="s">
        <v>1392</v>
      </c>
      <c r="C6902" s="509">
        <v>62</v>
      </c>
      <c r="D6902" s="509">
        <v>0</v>
      </c>
      <c r="E6902" s="509">
        <v>0</v>
      </c>
      <c r="G6902" s="509">
        <v>1</v>
      </c>
      <c r="H6902" s="509">
        <v>0</v>
      </c>
      <c r="K6902" s="509">
        <v>1</v>
      </c>
    </row>
    <row r="6903" spans="1:11" s="509" customFormat="1">
      <c r="A6903" s="508" t="s">
        <v>596</v>
      </c>
      <c r="B6903" s="509" t="s">
        <v>1392</v>
      </c>
      <c r="C6903" s="509">
        <v>63</v>
      </c>
      <c r="D6903" s="509">
        <v>26</v>
      </c>
      <c r="E6903" s="509">
        <v>16</v>
      </c>
      <c r="G6903" s="509">
        <v>31</v>
      </c>
      <c r="H6903" s="509">
        <v>7</v>
      </c>
      <c r="K6903" s="509">
        <v>57</v>
      </c>
    </row>
    <row r="6904" spans="1:11" s="509" customFormat="1">
      <c r="A6904" s="508" t="s">
        <v>596</v>
      </c>
      <c r="B6904" s="509" t="s">
        <v>1392</v>
      </c>
      <c r="C6904" s="509" t="s">
        <v>1033</v>
      </c>
      <c r="D6904" s="509">
        <v>0</v>
      </c>
      <c r="E6904" s="509">
        <v>0</v>
      </c>
      <c r="G6904" s="509">
        <v>0</v>
      </c>
      <c r="H6904" s="509">
        <v>0</v>
      </c>
      <c r="K6904" s="509">
        <v>0</v>
      </c>
    </row>
    <row r="6905" spans="1:11" s="509" customFormat="1">
      <c r="A6905" s="508" t="s">
        <v>596</v>
      </c>
      <c r="B6905" s="509" t="s">
        <v>1392</v>
      </c>
      <c r="C6905" s="509" t="s">
        <v>1034</v>
      </c>
      <c r="D6905" s="509">
        <v>1</v>
      </c>
      <c r="E6905" s="509">
        <v>0</v>
      </c>
      <c r="G6905" s="509">
        <v>0</v>
      </c>
      <c r="H6905" s="509">
        <v>0</v>
      </c>
      <c r="K6905" s="509">
        <v>1</v>
      </c>
    </row>
    <row r="6906" spans="1:11" s="509" customFormat="1">
      <c r="A6906" s="508" t="s">
        <v>596</v>
      </c>
      <c r="B6906" s="509" t="s">
        <v>1392</v>
      </c>
      <c r="C6906" s="509">
        <v>64</v>
      </c>
      <c r="D6906" s="509">
        <v>0</v>
      </c>
      <c r="E6906" s="509">
        <v>0</v>
      </c>
      <c r="G6906" s="509">
        <v>0</v>
      </c>
      <c r="H6906" s="509">
        <v>0</v>
      </c>
      <c r="K6906" s="509">
        <v>0</v>
      </c>
    </row>
    <row r="6907" spans="1:11" s="509" customFormat="1">
      <c r="A6907" s="508" t="s">
        <v>596</v>
      </c>
      <c r="B6907" s="509" t="s">
        <v>1392</v>
      </c>
      <c r="C6907" s="509" t="s">
        <v>1035</v>
      </c>
      <c r="D6907" s="509">
        <v>3</v>
      </c>
      <c r="E6907" s="509">
        <v>0</v>
      </c>
      <c r="G6907" s="509">
        <v>1</v>
      </c>
      <c r="H6907" s="509">
        <v>0</v>
      </c>
      <c r="K6907" s="509">
        <v>4</v>
      </c>
    </row>
    <row r="6908" spans="1:11" s="509" customFormat="1">
      <c r="A6908" s="508" t="s">
        <v>596</v>
      </c>
      <c r="B6908" s="509" t="s">
        <v>1392</v>
      </c>
      <c r="C6908" s="509">
        <v>65</v>
      </c>
      <c r="D6908" s="509">
        <v>13</v>
      </c>
      <c r="E6908" s="509">
        <v>12</v>
      </c>
      <c r="G6908" s="509">
        <v>51</v>
      </c>
      <c r="H6908" s="509">
        <v>24</v>
      </c>
      <c r="K6908" s="509">
        <v>64</v>
      </c>
    </row>
    <row r="6909" spans="1:11" s="509" customFormat="1">
      <c r="A6909" s="508" t="s">
        <v>596</v>
      </c>
      <c r="B6909" s="509" t="s">
        <v>1392</v>
      </c>
      <c r="C6909" s="509">
        <v>66</v>
      </c>
      <c r="D6909" s="509">
        <v>4</v>
      </c>
      <c r="E6909" s="509">
        <v>3</v>
      </c>
      <c r="G6909" s="509">
        <v>7</v>
      </c>
      <c r="H6909" s="509">
        <v>6</v>
      </c>
      <c r="K6909" s="509">
        <v>11</v>
      </c>
    </row>
    <row r="6910" spans="1:11" s="509" customFormat="1">
      <c r="A6910" s="508" t="s">
        <v>596</v>
      </c>
      <c r="B6910" s="509" t="s">
        <v>1392</v>
      </c>
      <c r="C6910" s="509" t="s">
        <v>1036</v>
      </c>
      <c r="D6910" s="509">
        <v>0</v>
      </c>
      <c r="E6910" s="509">
        <v>0</v>
      </c>
      <c r="G6910" s="509">
        <v>0</v>
      </c>
      <c r="H6910" s="509">
        <v>0</v>
      </c>
      <c r="K6910" s="509">
        <v>0</v>
      </c>
    </row>
    <row r="6911" spans="1:11" s="509" customFormat="1">
      <c r="A6911" s="508" t="s">
        <v>596</v>
      </c>
      <c r="B6911" s="509" t="s">
        <v>1392</v>
      </c>
      <c r="C6911" s="509" t="s">
        <v>1037</v>
      </c>
      <c r="D6911" s="509">
        <v>86</v>
      </c>
      <c r="E6911" s="509">
        <v>0</v>
      </c>
      <c r="G6911" s="509">
        <v>993</v>
      </c>
      <c r="H6911" s="509">
        <v>0</v>
      </c>
      <c r="K6911" s="509">
        <v>1079</v>
      </c>
    </row>
    <row r="6912" spans="1:11" s="509" customFormat="1">
      <c r="A6912" s="508" t="s">
        <v>596</v>
      </c>
      <c r="B6912" s="509" t="s">
        <v>1392</v>
      </c>
      <c r="C6912" s="509" t="s">
        <v>1038</v>
      </c>
      <c r="D6912" s="509">
        <v>1</v>
      </c>
      <c r="E6912" s="509">
        <v>0</v>
      </c>
      <c r="G6912" s="509">
        <v>10</v>
      </c>
      <c r="H6912" s="509">
        <v>0</v>
      </c>
      <c r="K6912" s="509">
        <v>11</v>
      </c>
    </row>
    <row r="6913" spans="1:11" s="509" customFormat="1">
      <c r="A6913" s="508" t="s">
        <v>596</v>
      </c>
      <c r="B6913" s="509" t="s">
        <v>1392</v>
      </c>
      <c r="C6913" s="509" t="s">
        <v>1039</v>
      </c>
      <c r="D6913" s="509">
        <v>7</v>
      </c>
      <c r="E6913" s="509">
        <v>0</v>
      </c>
      <c r="G6913" s="509">
        <v>20</v>
      </c>
      <c r="H6913" s="509">
        <v>0</v>
      </c>
      <c r="K6913" s="509">
        <v>27</v>
      </c>
    </row>
    <row r="6914" spans="1:11" s="509" customFormat="1">
      <c r="A6914" s="508" t="s">
        <v>596</v>
      </c>
      <c r="B6914" s="509" t="s">
        <v>1392</v>
      </c>
      <c r="C6914" s="509" t="s">
        <v>1040</v>
      </c>
      <c r="D6914" s="509">
        <v>18</v>
      </c>
      <c r="E6914" s="509">
        <v>0</v>
      </c>
      <c r="G6914" s="509">
        <v>22</v>
      </c>
      <c r="H6914" s="509">
        <v>0</v>
      </c>
      <c r="K6914" s="509">
        <v>40</v>
      </c>
    </row>
    <row r="6915" spans="1:11" s="509" customFormat="1">
      <c r="A6915" s="508" t="s">
        <v>596</v>
      </c>
      <c r="B6915" s="509" t="s">
        <v>1392</v>
      </c>
      <c r="C6915" s="509" t="s">
        <v>1041</v>
      </c>
      <c r="D6915" s="509">
        <v>2</v>
      </c>
      <c r="E6915" s="509">
        <v>0</v>
      </c>
      <c r="G6915" s="509">
        <v>0</v>
      </c>
      <c r="H6915" s="509">
        <v>0</v>
      </c>
      <c r="K6915" s="509">
        <v>2</v>
      </c>
    </row>
    <row r="6916" spans="1:11" s="509" customFormat="1">
      <c r="A6916" s="508" t="s">
        <v>596</v>
      </c>
      <c r="B6916" s="509" t="s">
        <v>1392</v>
      </c>
      <c r="C6916" s="509" t="s">
        <v>1042</v>
      </c>
      <c r="D6916" s="509">
        <v>0</v>
      </c>
      <c r="E6916" s="509">
        <v>0</v>
      </c>
      <c r="G6916" s="509">
        <v>1</v>
      </c>
      <c r="H6916" s="509">
        <v>0</v>
      </c>
      <c r="K6916" s="509">
        <v>1</v>
      </c>
    </row>
    <row r="6917" spans="1:11" s="509" customFormat="1">
      <c r="A6917" s="508" t="s">
        <v>596</v>
      </c>
      <c r="B6917" s="509" t="s">
        <v>1392</v>
      </c>
      <c r="C6917" s="509">
        <v>67</v>
      </c>
      <c r="D6917" s="509">
        <v>5</v>
      </c>
      <c r="E6917" s="509">
        <v>0</v>
      </c>
      <c r="G6917" s="509">
        <v>208</v>
      </c>
      <c r="H6917" s="509">
        <v>14</v>
      </c>
      <c r="K6917" s="509">
        <v>213</v>
      </c>
    </row>
    <row r="6918" spans="1:11" s="509" customFormat="1">
      <c r="A6918" s="508" t="s">
        <v>596</v>
      </c>
      <c r="B6918" s="509" t="s">
        <v>1392</v>
      </c>
      <c r="C6918" s="509">
        <v>68</v>
      </c>
      <c r="D6918" s="509">
        <v>0</v>
      </c>
      <c r="E6918" s="509">
        <v>0</v>
      </c>
      <c r="G6918" s="509">
        <v>45</v>
      </c>
      <c r="H6918" s="509">
        <v>7</v>
      </c>
      <c r="K6918" s="509">
        <v>45</v>
      </c>
    </row>
    <row r="6919" spans="1:11" s="509" customFormat="1">
      <c r="A6919" s="508" t="s">
        <v>596</v>
      </c>
      <c r="B6919" s="509" t="s">
        <v>1392</v>
      </c>
      <c r="C6919" s="509" t="s">
        <v>1043</v>
      </c>
      <c r="D6919" s="509">
        <v>2</v>
      </c>
      <c r="E6919" s="509">
        <v>0</v>
      </c>
      <c r="G6919" s="509">
        <v>6</v>
      </c>
      <c r="H6919" s="509">
        <v>1</v>
      </c>
      <c r="K6919" s="509">
        <v>8</v>
      </c>
    </row>
    <row r="6920" spans="1:11" s="509" customFormat="1">
      <c r="A6920" s="508" t="s">
        <v>596</v>
      </c>
      <c r="B6920" s="509" t="s">
        <v>1392</v>
      </c>
      <c r="C6920" s="509">
        <v>69</v>
      </c>
      <c r="D6920" s="509">
        <v>0</v>
      </c>
      <c r="E6920" s="509">
        <v>0</v>
      </c>
      <c r="G6920" s="509">
        <v>0</v>
      </c>
      <c r="H6920" s="509">
        <v>0</v>
      </c>
      <c r="K6920" s="509">
        <v>0</v>
      </c>
    </row>
    <row r="6921" spans="1:11" s="509" customFormat="1">
      <c r="A6921" s="508" t="s">
        <v>596</v>
      </c>
      <c r="B6921" s="509" t="s">
        <v>1392</v>
      </c>
      <c r="C6921" s="509" t="s">
        <v>1044</v>
      </c>
      <c r="D6921" s="509">
        <v>2</v>
      </c>
      <c r="E6921" s="509">
        <v>0</v>
      </c>
      <c r="G6921" s="509">
        <v>0</v>
      </c>
      <c r="H6921" s="509">
        <v>0</v>
      </c>
      <c r="K6921" s="509">
        <v>2</v>
      </c>
    </row>
    <row r="6922" spans="1:11" s="509" customFormat="1">
      <c r="A6922" s="508" t="s">
        <v>596</v>
      </c>
      <c r="B6922" s="509" t="s">
        <v>1392</v>
      </c>
      <c r="C6922" s="509" t="s">
        <v>1045</v>
      </c>
      <c r="E6922" s="509">
        <v>0</v>
      </c>
      <c r="G6922" s="509">
        <v>0</v>
      </c>
      <c r="H6922" s="509">
        <v>0</v>
      </c>
    </row>
    <row r="6923" spans="1:11" s="509" customFormat="1">
      <c r="A6923" s="508" t="s">
        <v>596</v>
      </c>
      <c r="B6923" s="509" t="s">
        <v>1392</v>
      </c>
      <c r="C6923" s="509">
        <v>70</v>
      </c>
      <c r="D6923" s="509">
        <v>0</v>
      </c>
      <c r="E6923" s="509">
        <v>0</v>
      </c>
      <c r="G6923" s="509">
        <v>0</v>
      </c>
      <c r="H6923" s="509">
        <v>0</v>
      </c>
      <c r="K6923" s="509">
        <v>0</v>
      </c>
    </row>
    <row r="6924" spans="1:11" s="509" customFormat="1">
      <c r="A6924" s="508" t="s">
        <v>596</v>
      </c>
      <c r="B6924" s="509" t="s">
        <v>1392</v>
      </c>
      <c r="C6924" s="509" t="s">
        <v>1046</v>
      </c>
      <c r="D6924" s="509">
        <v>0</v>
      </c>
      <c r="E6924" s="509">
        <v>0</v>
      </c>
      <c r="G6924" s="509">
        <v>3</v>
      </c>
      <c r="H6924" s="509">
        <v>1</v>
      </c>
      <c r="K6924" s="509">
        <v>3</v>
      </c>
    </row>
    <row r="6925" spans="1:11" s="509" customFormat="1">
      <c r="A6925" s="508" t="s">
        <v>596</v>
      </c>
      <c r="B6925" s="509" t="s">
        <v>1392</v>
      </c>
      <c r="C6925" s="509">
        <v>71</v>
      </c>
      <c r="D6925" s="509">
        <v>1</v>
      </c>
      <c r="E6925" s="509">
        <v>0</v>
      </c>
      <c r="G6925" s="509">
        <v>341</v>
      </c>
      <c r="H6925" s="509">
        <v>1</v>
      </c>
      <c r="K6925" s="509">
        <v>342</v>
      </c>
    </row>
    <row r="6926" spans="1:11" s="509" customFormat="1">
      <c r="A6926" s="508" t="s">
        <v>596</v>
      </c>
      <c r="B6926" s="509" t="s">
        <v>1392</v>
      </c>
      <c r="C6926" s="509" t="s">
        <v>1047</v>
      </c>
      <c r="D6926" s="509">
        <v>5</v>
      </c>
      <c r="E6926" s="509">
        <v>2</v>
      </c>
      <c r="G6926" s="509">
        <v>38</v>
      </c>
      <c r="H6926" s="509">
        <v>28</v>
      </c>
      <c r="K6926" s="509">
        <v>43</v>
      </c>
    </row>
    <row r="6927" spans="1:11" s="509" customFormat="1">
      <c r="A6927" s="508" t="s">
        <v>596</v>
      </c>
      <c r="B6927" s="509" t="s">
        <v>1392</v>
      </c>
      <c r="C6927" s="509" t="s">
        <v>1048</v>
      </c>
      <c r="D6927" s="509">
        <v>2</v>
      </c>
      <c r="E6927" s="509">
        <v>0</v>
      </c>
      <c r="G6927" s="509">
        <v>8</v>
      </c>
      <c r="H6927" s="509">
        <v>0</v>
      </c>
      <c r="K6927" s="509">
        <v>10</v>
      </c>
    </row>
    <row r="6928" spans="1:11" s="509" customFormat="1">
      <c r="A6928" s="508" t="s">
        <v>596</v>
      </c>
      <c r="B6928" s="509" t="s">
        <v>1392</v>
      </c>
      <c r="C6928" s="509" t="s">
        <v>1049</v>
      </c>
      <c r="D6928" s="509">
        <v>1</v>
      </c>
      <c r="E6928" s="509">
        <v>1</v>
      </c>
      <c r="G6928" s="509">
        <v>0</v>
      </c>
      <c r="H6928" s="509">
        <v>0</v>
      </c>
      <c r="K6928" s="509">
        <v>1</v>
      </c>
    </row>
    <row r="6929" spans="1:11" s="509" customFormat="1">
      <c r="A6929" s="508" t="s">
        <v>596</v>
      </c>
      <c r="B6929" s="509" t="s">
        <v>1392</v>
      </c>
      <c r="C6929" s="509" t="s">
        <v>1050</v>
      </c>
      <c r="D6929" s="509">
        <v>0</v>
      </c>
      <c r="E6929" s="509">
        <v>0</v>
      </c>
      <c r="G6929" s="509">
        <v>3</v>
      </c>
      <c r="H6929" s="509">
        <v>3</v>
      </c>
      <c r="K6929" s="509">
        <v>3</v>
      </c>
    </row>
    <row r="6930" spans="1:11" s="509" customFormat="1">
      <c r="A6930" s="508" t="s">
        <v>596</v>
      </c>
      <c r="B6930" s="509" t="s">
        <v>1392</v>
      </c>
      <c r="C6930" s="509" t="s">
        <v>1051</v>
      </c>
      <c r="D6930" s="509">
        <v>0</v>
      </c>
      <c r="E6930" s="509">
        <v>0</v>
      </c>
      <c r="G6930" s="509">
        <v>0</v>
      </c>
      <c r="H6930" s="509">
        <v>0</v>
      </c>
      <c r="K6930" s="509">
        <v>0</v>
      </c>
    </row>
    <row r="6931" spans="1:11" s="509" customFormat="1">
      <c r="A6931" s="508" t="s">
        <v>596</v>
      </c>
      <c r="B6931" s="509" t="s">
        <v>1392</v>
      </c>
      <c r="C6931" s="509">
        <v>72</v>
      </c>
      <c r="D6931" s="509">
        <v>148</v>
      </c>
      <c r="E6931" s="509">
        <v>1</v>
      </c>
      <c r="G6931" s="509">
        <v>13</v>
      </c>
      <c r="H6931" s="509">
        <v>0</v>
      </c>
      <c r="K6931" s="509">
        <v>161</v>
      </c>
    </row>
    <row r="6932" spans="1:11" s="509" customFormat="1">
      <c r="A6932" s="508" t="s">
        <v>596</v>
      </c>
      <c r="B6932" s="509" t="s">
        <v>1392</v>
      </c>
      <c r="C6932" s="509">
        <v>73</v>
      </c>
      <c r="D6932" s="509">
        <v>51</v>
      </c>
      <c r="E6932" s="509">
        <v>0</v>
      </c>
      <c r="G6932" s="509">
        <v>0</v>
      </c>
      <c r="H6932" s="509">
        <v>0</v>
      </c>
      <c r="K6932" s="509">
        <v>51</v>
      </c>
    </row>
    <row r="6933" spans="1:11" s="509" customFormat="1">
      <c r="A6933" s="508" t="s">
        <v>596</v>
      </c>
      <c r="B6933" s="509" t="s">
        <v>1392</v>
      </c>
      <c r="C6933" s="509">
        <v>74</v>
      </c>
      <c r="D6933" s="509">
        <v>3</v>
      </c>
      <c r="E6933" s="509">
        <v>1</v>
      </c>
      <c r="G6933" s="509">
        <v>1</v>
      </c>
      <c r="H6933" s="509">
        <v>0</v>
      </c>
      <c r="K6933" s="509">
        <v>4</v>
      </c>
    </row>
    <row r="6934" spans="1:11" s="509" customFormat="1">
      <c r="A6934" s="508" t="s">
        <v>596</v>
      </c>
      <c r="B6934" s="509" t="s">
        <v>1392</v>
      </c>
      <c r="C6934" s="509" t="s">
        <v>4570</v>
      </c>
    </row>
    <row r="6935" spans="1:11" s="509" customFormat="1">
      <c r="A6935" s="508" t="s">
        <v>596</v>
      </c>
      <c r="B6935" s="509" t="s">
        <v>1392</v>
      </c>
      <c r="C6935" s="509" t="s">
        <v>4571</v>
      </c>
      <c r="D6935" s="509">
        <v>451</v>
      </c>
      <c r="E6935" s="509">
        <v>43</v>
      </c>
      <c r="F6935" s="509">
        <v>0</v>
      </c>
      <c r="G6935" s="509">
        <v>2836</v>
      </c>
      <c r="H6935" s="509">
        <v>100</v>
      </c>
      <c r="I6935" s="509">
        <v>0</v>
      </c>
      <c r="J6935" s="509">
        <v>0</v>
      </c>
      <c r="K6935" s="509">
        <v>3287</v>
      </c>
    </row>
    <row r="6936" spans="1:11" s="509" customFormat="1">
      <c r="A6936" s="508" t="s">
        <v>597</v>
      </c>
      <c r="B6936" s="509" t="s">
        <v>371</v>
      </c>
      <c r="C6936" s="509">
        <v>1</v>
      </c>
      <c r="K6936" s="509">
        <v>0</v>
      </c>
    </row>
    <row r="6937" spans="1:11" s="509" customFormat="1">
      <c r="A6937" s="508" t="s">
        <v>597</v>
      </c>
      <c r="B6937" s="509" t="s">
        <v>371</v>
      </c>
      <c r="C6937" s="509" t="s">
        <v>1023</v>
      </c>
      <c r="D6937" s="509">
        <v>1</v>
      </c>
      <c r="K6937" s="509">
        <v>1</v>
      </c>
    </row>
    <row r="6938" spans="1:11" s="509" customFormat="1">
      <c r="A6938" s="508" t="s">
        <v>597</v>
      </c>
      <c r="B6938" s="509" t="s">
        <v>371</v>
      </c>
      <c r="C6938" s="509">
        <v>2</v>
      </c>
      <c r="D6938" s="509">
        <v>2</v>
      </c>
      <c r="G6938" s="509">
        <v>1</v>
      </c>
      <c r="K6938" s="509">
        <v>3</v>
      </c>
    </row>
    <row r="6939" spans="1:11" s="509" customFormat="1">
      <c r="A6939" s="508" t="s">
        <v>597</v>
      </c>
      <c r="B6939" s="509" t="s">
        <v>371</v>
      </c>
      <c r="C6939" s="509">
        <v>3</v>
      </c>
      <c r="G6939" s="509">
        <v>17</v>
      </c>
      <c r="K6939" s="509">
        <v>17</v>
      </c>
    </row>
    <row r="6940" spans="1:11" s="509" customFormat="1">
      <c r="A6940" s="508" t="s">
        <v>597</v>
      </c>
      <c r="B6940" s="509" t="s">
        <v>371</v>
      </c>
      <c r="C6940" s="509">
        <v>4</v>
      </c>
      <c r="G6940" s="509">
        <v>4</v>
      </c>
      <c r="K6940" s="509">
        <v>4</v>
      </c>
    </row>
    <row r="6941" spans="1:11" s="509" customFormat="1">
      <c r="A6941" s="508" t="s">
        <v>597</v>
      </c>
      <c r="B6941" s="509" t="s">
        <v>371</v>
      </c>
      <c r="C6941" s="509">
        <v>5</v>
      </c>
      <c r="G6941" s="509">
        <v>25</v>
      </c>
      <c r="K6941" s="509">
        <v>25</v>
      </c>
    </row>
    <row r="6942" spans="1:11" s="509" customFormat="1">
      <c r="A6942" s="508" t="s">
        <v>597</v>
      </c>
      <c r="B6942" s="509" t="s">
        <v>371</v>
      </c>
      <c r="C6942" s="509">
        <v>6</v>
      </c>
      <c r="K6942" s="509">
        <v>0</v>
      </c>
    </row>
    <row r="6943" spans="1:11" s="509" customFormat="1">
      <c r="A6943" s="508" t="s">
        <v>597</v>
      </c>
      <c r="B6943" s="509" t="s">
        <v>371</v>
      </c>
      <c r="C6943" s="509">
        <v>7</v>
      </c>
      <c r="K6943" s="509">
        <v>0</v>
      </c>
    </row>
    <row r="6944" spans="1:11" s="509" customFormat="1">
      <c r="A6944" s="508" t="s">
        <v>597</v>
      </c>
      <c r="B6944" s="509" t="s">
        <v>371</v>
      </c>
      <c r="C6944" s="509">
        <v>8</v>
      </c>
      <c r="G6944" s="509">
        <v>7</v>
      </c>
      <c r="K6944" s="509">
        <v>7</v>
      </c>
    </row>
    <row r="6945" spans="1:11" s="509" customFormat="1">
      <c r="A6945" s="508" t="s">
        <v>597</v>
      </c>
      <c r="B6945" s="509" t="s">
        <v>371</v>
      </c>
      <c r="C6945" s="509">
        <v>9</v>
      </c>
      <c r="G6945" s="509">
        <v>2</v>
      </c>
      <c r="K6945" s="509">
        <v>2</v>
      </c>
    </row>
    <row r="6946" spans="1:11" s="509" customFormat="1">
      <c r="A6946" s="508" t="s">
        <v>597</v>
      </c>
      <c r="B6946" s="509" t="s">
        <v>371</v>
      </c>
      <c r="C6946" s="509">
        <v>10</v>
      </c>
      <c r="G6946" s="509">
        <v>9</v>
      </c>
      <c r="K6946" s="509">
        <v>9</v>
      </c>
    </row>
    <row r="6947" spans="1:11" s="509" customFormat="1">
      <c r="A6947" s="508" t="s">
        <v>597</v>
      </c>
      <c r="B6947" s="509" t="s">
        <v>371</v>
      </c>
      <c r="C6947" s="509">
        <v>11</v>
      </c>
      <c r="D6947" s="509">
        <v>1</v>
      </c>
      <c r="G6947" s="509">
        <v>1</v>
      </c>
      <c r="K6947" s="509">
        <v>2</v>
      </c>
    </row>
    <row r="6948" spans="1:11" s="509" customFormat="1">
      <c r="A6948" s="508" t="s">
        <v>597</v>
      </c>
      <c r="B6948" s="509" t="s">
        <v>371</v>
      </c>
      <c r="C6948" s="509">
        <v>12</v>
      </c>
      <c r="G6948" s="509">
        <v>1</v>
      </c>
      <c r="K6948" s="509">
        <v>1</v>
      </c>
    </row>
    <row r="6949" spans="1:11" s="509" customFormat="1">
      <c r="A6949" s="508" t="s">
        <v>597</v>
      </c>
      <c r="B6949" s="509" t="s">
        <v>371</v>
      </c>
      <c r="C6949" s="509">
        <v>13</v>
      </c>
      <c r="K6949" s="509">
        <v>0</v>
      </c>
    </row>
    <row r="6950" spans="1:11" s="509" customFormat="1">
      <c r="A6950" s="508" t="s">
        <v>597</v>
      </c>
      <c r="B6950" s="509" t="s">
        <v>371</v>
      </c>
      <c r="C6950" s="509">
        <v>14</v>
      </c>
      <c r="G6950" s="509">
        <v>1</v>
      </c>
      <c r="K6950" s="509">
        <v>1</v>
      </c>
    </row>
    <row r="6951" spans="1:11" s="509" customFormat="1">
      <c r="A6951" s="508" t="s">
        <v>597</v>
      </c>
      <c r="B6951" s="509" t="s">
        <v>371</v>
      </c>
      <c r="C6951" s="509">
        <v>15</v>
      </c>
      <c r="G6951" s="509">
        <v>1</v>
      </c>
      <c r="K6951" s="509">
        <v>1</v>
      </c>
    </row>
    <row r="6952" spans="1:11" s="509" customFormat="1">
      <c r="A6952" s="508" t="s">
        <v>597</v>
      </c>
      <c r="B6952" s="509" t="s">
        <v>371</v>
      </c>
      <c r="C6952" s="509">
        <v>16</v>
      </c>
      <c r="G6952" s="509">
        <v>3</v>
      </c>
      <c r="K6952" s="509">
        <v>3</v>
      </c>
    </row>
    <row r="6953" spans="1:11" s="509" customFormat="1">
      <c r="A6953" s="508" t="s">
        <v>597</v>
      </c>
      <c r="B6953" s="509" t="s">
        <v>371</v>
      </c>
      <c r="C6953" s="509">
        <v>17</v>
      </c>
      <c r="D6953" s="509">
        <v>1</v>
      </c>
      <c r="G6953" s="509">
        <v>9</v>
      </c>
      <c r="K6953" s="509">
        <v>10</v>
      </c>
    </row>
    <row r="6954" spans="1:11" s="509" customFormat="1">
      <c r="A6954" s="508" t="s">
        <v>597</v>
      </c>
      <c r="B6954" s="509" t="s">
        <v>371</v>
      </c>
      <c r="C6954" s="509">
        <v>18</v>
      </c>
      <c r="K6954" s="509">
        <v>0</v>
      </c>
    </row>
    <row r="6955" spans="1:11" s="509" customFormat="1">
      <c r="A6955" s="508" t="s">
        <v>597</v>
      </c>
      <c r="B6955" s="509" t="s">
        <v>371</v>
      </c>
      <c r="C6955" s="509" t="s">
        <v>1024</v>
      </c>
      <c r="G6955" s="509">
        <v>2</v>
      </c>
      <c r="K6955" s="509">
        <v>2</v>
      </c>
    </row>
    <row r="6956" spans="1:11" s="509" customFormat="1">
      <c r="A6956" s="508" t="s">
        <v>597</v>
      </c>
      <c r="B6956" s="509" t="s">
        <v>371</v>
      </c>
      <c r="C6956" s="509" t="s">
        <v>1025</v>
      </c>
      <c r="K6956" s="509">
        <v>0</v>
      </c>
    </row>
    <row r="6957" spans="1:11" s="509" customFormat="1">
      <c r="A6957" s="508" t="s">
        <v>597</v>
      </c>
      <c r="B6957" s="509" t="s">
        <v>371</v>
      </c>
      <c r="C6957" s="509">
        <v>19</v>
      </c>
      <c r="D6957" s="509">
        <v>3</v>
      </c>
      <c r="G6957" s="509">
        <v>1</v>
      </c>
      <c r="K6957" s="509">
        <v>4</v>
      </c>
    </row>
    <row r="6958" spans="1:11" s="509" customFormat="1">
      <c r="A6958" s="508" t="s">
        <v>597</v>
      </c>
      <c r="B6958" s="509" t="s">
        <v>371</v>
      </c>
      <c r="C6958" s="509">
        <v>20</v>
      </c>
      <c r="K6958" s="509">
        <v>0</v>
      </c>
    </row>
    <row r="6959" spans="1:11" s="509" customFormat="1">
      <c r="A6959" s="508" t="s">
        <v>597</v>
      </c>
      <c r="B6959" s="509" t="s">
        <v>371</v>
      </c>
      <c r="C6959" s="509">
        <v>21</v>
      </c>
      <c r="G6959" s="509">
        <v>1</v>
      </c>
      <c r="K6959" s="509">
        <v>1</v>
      </c>
    </row>
    <row r="6960" spans="1:11" s="509" customFormat="1">
      <c r="A6960" s="508" t="s">
        <v>597</v>
      </c>
      <c r="B6960" s="509" t="s">
        <v>371</v>
      </c>
      <c r="C6960" s="509" t="s">
        <v>1026</v>
      </c>
      <c r="K6960" s="509">
        <v>0</v>
      </c>
    </row>
    <row r="6961" spans="1:11" s="509" customFormat="1">
      <c r="A6961" s="508" t="s">
        <v>597</v>
      </c>
      <c r="B6961" s="509" t="s">
        <v>371</v>
      </c>
      <c r="C6961" s="509" t="s">
        <v>1027</v>
      </c>
      <c r="K6961" s="509">
        <v>0</v>
      </c>
    </row>
    <row r="6962" spans="1:11" s="509" customFormat="1">
      <c r="A6962" s="508" t="s">
        <v>597</v>
      </c>
      <c r="B6962" s="509" t="s">
        <v>371</v>
      </c>
      <c r="C6962" s="509" t="s">
        <v>1028</v>
      </c>
      <c r="K6962" s="509">
        <v>0</v>
      </c>
    </row>
    <row r="6963" spans="1:11" s="509" customFormat="1">
      <c r="A6963" s="508" t="s">
        <v>597</v>
      </c>
      <c r="B6963" s="509" t="s">
        <v>371</v>
      </c>
      <c r="C6963" s="509">
        <v>22</v>
      </c>
      <c r="K6963" s="509">
        <v>0</v>
      </c>
    </row>
    <row r="6964" spans="1:11" s="509" customFormat="1">
      <c r="A6964" s="508" t="s">
        <v>597</v>
      </c>
      <c r="B6964" s="509" t="s">
        <v>371</v>
      </c>
      <c r="C6964" s="509">
        <v>23</v>
      </c>
      <c r="D6964" s="509">
        <v>2</v>
      </c>
      <c r="K6964" s="509">
        <v>2</v>
      </c>
    </row>
    <row r="6965" spans="1:11" s="509" customFormat="1">
      <c r="A6965" s="508" t="s">
        <v>597</v>
      </c>
      <c r="B6965" s="509" t="s">
        <v>371</v>
      </c>
      <c r="C6965" s="509" t="s">
        <v>1029</v>
      </c>
      <c r="G6965" s="509">
        <v>16</v>
      </c>
      <c r="H6965" s="509">
        <v>4</v>
      </c>
      <c r="K6965" s="509">
        <v>16</v>
      </c>
    </row>
    <row r="6966" spans="1:11" s="509" customFormat="1">
      <c r="A6966" s="508" t="s">
        <v>597</v>
      </c>
      <c r="B6966" s="509" t="s">
        <v>371</v>
      </c>
      <c r="C6966" s="509">
        <v>24</v>
      </c>
      <c r="K6966" s="509">
        <v>0</v>
      </c>
    </row>
    <row r="6967" spans="1:11" s="509" customFormat="1">
      <c r="A6967" s="508" t="s">
        <v>597</v>
      </c>
      <c r="B6967" s="509" t="s">
        <v>371</v>
      </c>
      <c r="C6967" s="509">
        <v>25</v>
      </c>
    </row>
    <row r="6968" spans="1:11" s="509" customFormat="1">
      <c r="A6968" s="508" t="s">
        <v>597</v>
      </c>
      <c r="B6968" s="509" t="s">
        <v>371</v>
      </c>
      <c r="C6968" s="509">
        <v>26</v>
      </c>
      <c r="K6968" s="509">
        <v>0</v>
      </c>
    </row>
    <row r="6969" spans="1:11" s="509" customFormat="1">
      <c r="A6969" s="508" t="s">
        <v>597</v>
      </c>
      <c r="B6969" s="509" t="s">
        <v>371</v>
      </c>
      <c r="C6969" s="509">
        <v>27</v>
      </c>
      <c r="K6969" s="509">
        <v>0</v>
      </c>
    </row>
    <row r="6970" spans="1:11" s="509" customFormat="1">
      <c r="A6970" s="508" t="s">
        <v>597</v>
      </c>
      <c r="B6970" s="509" t="s">
        <v>371</v>
      </c>
      <c r="C6970" s="509">
        <v>28</v>
      </c>
      <c r="K6970" s="509">
        <v>0</v>
      </c>
    </row>
    <row r="6971" spans="1:11" s="509" customFormat="1">
      <c r="A6971" s="508" t="s">
        <v>597</v>
      </c>
      <c r="B6971" s="509" t="s">
        <v>371</v>
      </c>
      <c r="C6971" s="509">
        <v>29</v>
      </c>
      <c r="K6971" s="509">
        <v>0</v>
      </c>
    </row>
    <row r="6972" spans="1:11" s="509" customFormat="1">
      <c r="A6972" s="508" t="s">
        <v>597</v>
      </c>
      <c r="B6972" s="509" t="s">
        <v>371</v>
      </c>
      <c r="C6972" s="509">
        <v>30</v>
      </c>
      <c r="K6972" s="509">
        <v>0</v>
      </c>
    </row>
    <row r="6973" spans="1:11" s="509" customFormat="1">
      <c r="A6973" s="508" t="s">
        <v>597</v>
      </c>
      <c r="B6973" s="509" t="s">
        <v>371</v>
      </c>
      <c r="C6973" s="509">
        <v>31</v>
      </c>
      <c r="K6973" s="509">
        <v>0</v>
      </c>
    </row>
    <row r="6974" spans="1:11" s="509" customFormat="1">
      <c r="A6974" s="508" t="s">
        <v>597</v>
      </c>
      <c r="B6974" s="509" t="s">
        <v>371</v>
      </c>
      <c r="C6974" s="509">
        <v>32</v>
      </c>
      <c r="K6974" s="509">
        <v>0</v>
      </c>
    </row>
    <row r="6975" spans="1:11" s="509" customFormat="1">
      <c r="A6975" s="508" t="s">
        <v>597</v>
      </c>
      <c r="B6975" s="509" t="s">
        <v>371</v>
      </c>
      <c r="C6975" s="509">
        <v>33</v>
      </c>
      <c r="D6975" s="509">
        <v>1</v>
      </c>
      <c r="K6975" s="509">
        <v>1</v>
      </c>
    </row>
    <row r="6976" spans="1:11" s="509" customFormat="1">
      <c r="A6976" s="508" t="s">
        <v>597</v>
      </c>
      <c r="B6976" s="509" t="s">
        <v>371</v>
      </c>
      <c r="C6976" s="509">
        <v>34</v>
      </c>
      <c r="K6976" s="509">
        <v>0</v>
      </c>
    </row>
    <row r="6977" spans="1:11" s="509" customFormat="1">
      <c r="A6977" s="508" t="s">
        <v>597</v>
      </c>
      <c r="B6977" s="509" t="s">
        <v>371</v>
      </c>
      <c r="C6977" s="509">
        <v>35</v>
      </c>
      <c r="K6977" s="509">
        <v>0</v>
      </c>
    </row>
    <row r="6978" spans="1:11" s="509" customFormat="1">
      <c r="A6978" s="508" t="s">
        <v>597</v>
      </c>
      <c r="B6978" s="509" t="s">
        <v>371</v>
      </c>
      <c r="C6978" s="509">
        <v>36</v>
      </c>
      <c r="K6978" s="509">
        <v>0</v>
      </c>
    </row>
    <row r="6979" spans="1:11" s="509" customFormat="1">
      <c r="A6979" s="508" t="s">
        <v>597</v>
      </c>
      <c r="B6979" s="509" t="s">
        <v>371</v>
      </c>
      <c r="C6979" s="509">
        <v>37</v>
      </c>
      <c r="K6979" s="509">
        <v>0</v>
      </c>
    </row>
    <row r="6980" spans="1:11" s="509" customFormat="1">
      <c r="A6980" s="508" t="s">
        <v>597</v>
      </c>
      <c r="B6980" s="509" t="s">
        <v>371</v>
      </c>
      <c r="C6980" s="509">
        <v>38</v>
      </c>
      <c r="K6980" s="509">
        <v>0</v>
      </c>
    </row>
    <row r="6981" spans="1:11" s="509" customFormat="1">
      <c r="A6981" s="508" t="s">
        <v>597</v>
      </c>
      <c r="B6981" s="509" t="s">
        <v>371</v>
      </c>
      <c r="C6981" s="509" t="s">
        <v>1030</v>
      </c>
      <c r="K6981" s="509">
        <v>0</v>
      </c>
    </row>
    <row r="6982" spans="1:11" s="509" customFormat="1">
      <c r="A6982" s="508" t="s">
        <v>597</v>
      </c>
      <c r="B6982" s="509" t="s">
        <v>371</v>
      </c>
      <c r="C6982" s="509">
        <v>39</v>
      </c>
      <c r="K6982" s="509">
        <v>0</v>
      </c>
    </row>
    <row r="6983" spans="1:11" s="509" customFormat="1">
      <c r="A6983" s="508" t="s">
        <v>597</v>
      </c>
      <c r="B6983" s="509" t="s">
        <v>371</v>
      </c>
      <c r="C6983" s="509">
        <v>40</v>
      </c>
      <c r="K6983" s="509">
        <v>0</v>
      </c>
    </row>
    <row r="6984" spans="1:11" s="509" customFormat="1">
      <c r="A6984" s="508" t="s">
        <v>597</v>
      </c>
      <c r="B6984" s="509" t="s">
        <v>371</v>
      </c>
      <c r="C6984" s="509">
        <v>41</v>
      </c>
      <c r="K6984" s="509">
        <v>0</v>
      </c>
    </row>
    <row r="6985" spans="1:11" s="509" customFormat="1">
      <c r="A6985" s="508" t="s">
        <v>597</v>
      </c>
      <c r="B6985" s="509" t="s">
        <v>371</v>
      </c>
      <c r="C6985" s="509">
        <v>42</v>
      </c>
      <c r="K6985" s="509">
        <v>0</v>
      </c>
    </row>
    <row r="6986" spans="1:11" s="509" customFormat="1">
      <c r="A6986" s="508" t="s">
        <v>597</v>
      </c>
      <c r="B6986" s="509" t="s">
        <v>371</v>
      </c>
      <c r="C6986" s="509">
        <v>43</v>
      </c>
      <c r="K6986" s="509">
        <v>0</v>
      </c>
    </row>
    <row r="6987" spans="1:11" s="509" customFormat="1">
      <c r="A6987" s="508" t="s">
        <v>597</v>
      </c>
      <c r="B6987" s="509" t="s">
        <v>371</v>
      </c>
      <c r="C6987" s="509">
        <v>44</v>
      </c>
      <c r="K6987" s="509">
        <v>0</v>
      </c>
    </row>
    <row r="6988" spans="1:11" s="509" customFormat="1">
      <c r="A6988" s="508" t="s">
        <v>597</v>
      </c>
      <c r="B6988" s="509" t="s">
        <v>371</v>
      </c>
      <c r="C6988" s="509">
        <v>45</v>
      </c>
      <c r="K6988" s="509">
        <v>0</v>
      </c>
    </row>
    <row r="6989" spans="1:11" s="509" customFormat="1">
      <c r="A6989" s="508" t="s">
        <v>597</v>
      </c>
      <c r="B6989" s="509" t="s">
        <v>371</v>
      </c>
      <c r="C6989" s="509">
        <v>46</v>
      </c>
      <c r="K6989" s="509">
        <v>0</v>
      </c>
    </row>
    <row r="6990" spans="1:11" s="509" customFormat="1">
      <c r="A6990" s="508" t="s">
        <v>597</v>
      </c>
      <c r="B6990" s="509" t="s">
        <v>371</v>
      </c>
      <c r="C6990" s="509">
        <v>47</v>
      </c>
      <c r="K6990" s="509">
        <v>0</v>
      </c>
    </row>
    <row r="6991" spans="1:11" s="509" customFormat="1">
      <c r="A6991" s="508" t="s">
        <v>597</v>
      </c>
      <c r="B6991" s="509" t="s">
        <v>371</v>
      </c>
      <c r="C6991" s="509">
        <v>48</v>
      </c>
      <c r="K6991" s="509">
        <v>0</v>
      </c>
    </row>
    <row r="6992" spans="1:11" s="509" customFormat="1">
      <c r="A6992" s="508" t="s">
        <v>597</v>
      </c>
      <c r="B6992" s="509" t="s">
        <v>371</v>
      </c>
      <c r="C6992" s="509">
        <v>49</v>
      </c>
      <c r="K6992" s="509">
        <v>0</v>
      </c>
    </row>
    <row r="6993" spans="1:11" s="509" customFormat="1">
      <c r="A6993" s="508" t="s">
        <v>597</v>
      </c>
      <c r="B6993" s="509" t="s">
        <v>371</v>
      </c>
      <c r="C6993" s="509">
        <v>50</v>
      </c>
      <c r="K6993" s="509">
        <v>0</v>
      </c>
    </row>
    <row r="6994" spans="1:11" s="509" customFormat="1">
      <c r="A6994" s="508" t="s">
        <v>597</v>
      </c>
      <c r="B6994" s="509" t="s">
        <v>371</v>
      </c>
      <c r="C6994" s="509">
        <v>51</v>
      </c>
      <c r="K6994" s="509">
        <v>0</v>
      </c>
    </row>
    <row r="6995" spans="1:11" s="509" customFormat="1">
      <c r="A6995" s="508" t="s">
        <v>597</v>
      </c>
      <c r="B6995" s="509" t="s">
        <v>371</v>
      </c>
      <c r="C6995" s="509" t="s">
        <v>1031</v>
      </c>
      <c r="K6995" s="509">
        <v>0</v>
      </c>
    </row>
    <row r="6996" spans="1:11" s="509" customFormat="1">
      <c r="A6996" s="508" t="s">
        <v>597</v>
      </c>
      <c r="B6996" s="509" t="s">
        <v>371</v>
      </c>
      <c r="C6996" s="509" t="s">
        <v>1032</v>
      </c>
      <c r="K6996" s="509">
        <v>0</v>
      </c>
    </row>
    <row r="6997" spans="1:11" s="509" customFormat="1">
      <c r="A6997" s="508" t="s">
        <v>597</v>
      </c>
      <c r="B6997" s="509" t="s">
        <v>371</v>
      </c>
      <c r="C6997" s="509">
        <v>52</v>
      </c>
      <c r="K6997" s="509">
        <v>0</v>
      </c>
    </row>
    <row r="6998" spans="1:11" s="509" customFormat="1">
      <c r="A6998" s="508" t="s">
        <v>597</v>
      </c>
      <c r="B6998" s="509" t="s">
        <v>371</v>
      </c>
      <c r="C6998" s="509">
        <v>53</v>
      </c>
      <c r="G6998" s="509">
        <v>1</v>
      </c>
      <c r="K6998" s="509">
        <v>1</v>
      </c>
    </row>
    <row r="6999" spans="1:11" s="509" customFormat="1">
      <c r="A6999" s="508" t="s">
        <v>597</v>
      </c>
      <c r="B6999" s="509" t="s">
        <v>371</v>
      </c>
      <c r="C6999" s="509">
        <v>54</v>
      </c>
      <c r="G6999" s="509">
        <v>1</v>
      </c>
      <c r="K6999" s="509">
        <v>1</v>
      </c>
    </row>
    <row r="7000" spans="1:11" s="509" customFormat="1">
      <c r="A7000" s="508" t="s">
        <v>597</v>
      </c>
      <c r="B7000" s="509" t="s">
        <v>371</v>
      </c>
      <c r="C7000" s="509">
        <v>55</v>
      </c>
      <c r="G7000" s="509">
        <v>12</v>
      </c>
      <c r="K7000" s="509">
        <v>12</v>
      </c>
    </row>
    <row r="7001" spans="1:11" s="509" customFormat="1">
      <c r="A7001" s="508" t="s">
        <v>597</v>
      </c>
      <c r="B7001" s="509" t="s">
        <v>371</v>
      </c>
      <c r="C7001" s="509">
        <v>56</v>
      </c>
      <c r="K7001" s="509">
        <v>0</v>
      </c>
    </row>
    <row r="7002" spans="1:11" s="509" customFormat="1">
      <c r="A7002" s="508" t="s">
        <v>597</v>
      </c>
      <c r="B7002" s="509" t="s">
        <v>371</v>
      </c>
      <c r="C7002" s="509">
        <v>57</v>
      </c>
      <c r="K7002" s="509">
        <v>0</v>
      </c>
    </row>
    <row r="7003" spans="1:11" s="509" customFormat="1">
      <c r="A7003" s="508" t="s">
        <v>597</v>
      </c>
      <c r="B7003" s="509" t="s">
        <v>371</v>
      </c>
      <c r="C7003" s="509">
        <v>58</v>
      </c>
      <c r="K7003" s="509">
        <v>0</v>
      </c>
    </row>
    <row r="7004" spans="1:11" s="509" customFormat="1">
      <c r="A7004" s="508" t="s">
        <v>597</v>
      </c>
      <c r="B7004" s="509" t="s">
        <v>371</v>
      </c>
      <c r="C7004" s="509">
        <v>59</v>
      </c>
      <c r="G7004" s="509">
        <v>1</v>
      </c>
      <c r="K7004" s="509">
        <v>1</v>
      </c>
    </row>
    <row r="7005" spans="1:11" s="509" customFormat="1">
      <c r="A7005" s="508" t="s">
        <v>597</v>
      </c>
      <c r="B7005" s="509" t="s">
        <v>371</v>
      </c>
      <c r="C7005" s="509">
        <v>60</v>
      </c>
      <c r="G7005" s="509">
        <v>1</v>
      </c>
      <c r="K7005" s="509">
        <v>1</v>
      </c>
    </row>
    <row r="7006" spans="1:11" s="509" customFormat="1">
      <c r="A7006" s="508" t="s">
        <v>597</v>
      </c>
      <c r="B7006" s="509" t="s">
        <v>371</v>
      </c>
      <c r="C7006" s="509">
        <v>61</v>
      </c>
      <c r="K7006" s="509">
        <v>0</v>
      </c>
    </row>
    <row r="7007" spans="1:11" s="509" customFormat="1">
      <c r="A7007" s="508" t="s">
        <v>597</v>
      </c>
      <c r="B7007" s="509" t="s">
        <v>371</v>
      </c>
      <c r="C7007" s="509">
        <v>62</v>
      </c>
      <c r="G7007" s="509">
        <v>3</v>
      </c>
      <c r="H7007" s="509">
        <v>2</v>
      </c>
      <c r="K7007" s="509">
        <v>3</v>
      </c>
    </row>
    <row r="7008" spans="1:11" s="509" customFormat="1">
      <c r="A7008" s="508" t="s">
        <v>597</v>
      </c>
      <c r="B7008" s="509" t="s">
        <v>371</v>
      </c>
      <c r="C7008" s="509">
        <v>63</v>
      </c>
      <c r="G7008" s="509">
        <v>9</v>
      </c>
      <c r="H7008" s="509">
        <v>3</v>
      </c>
      <c r="K7008" s="509">
        <v>9</v>
      </c>
    </row>
    <row r="7009" spans="1:11" s="509" customFormat="1">
      <c r="A7009" s="508" t="s">
        <v>597</v>
      </c>
      <c r="B7009" s="509" t="s">
        <v>371</v>
      </c>
      <c r="C7009" s="509" t="s">
        <v>1033</v>
      </c>
      <c r="K7009" s="509">
        <v>0</v>
      </c>
    </row>
    <row r="7010" spans="1:11" s="509" customFormat="1">
      <c r="A7010" s="508" t="s">
        <v>597</v>
      </c>
      <c r="B7010" s="509" t="s">
        <v>371</v>
      </c>
      <c r="C7010" s="509" t="s">
        <v>1034</v>
      </c>
      <c r="K7010" s="509">
        <v>0</v>
      </c>
    </row>
    <row r="7011" spans="1:11" s="509" customFormat="1">
      <c r="A7011" s="508" t="s">
        <v>597</v>
      </c>
      <c r="B7011" s="509" t="s">
        <v>371</v>
      </c>
      <c r="C7011" s="509">
        <v>64</v>
      </c>
      <c r="K7011" s="509">
        <v>0</v>
      </c>
    </row>
    <row r="7012" spans="1:11" s="509" customFormat="1">
      <c r="A7012" s="508" t="s">
        <v>597</v>
      </c>
      <c r="B7012" s="509" t="s">
        <v>371</v>
      </c>
      <c r="C7012" s="509" t="s">
        <v>1035</v>
      </c>
      <c r="D7012" s="509">
        <v>2</v>
      </c>
      <c r="K7012" s="509">
        <v>2</v>
      </c>
    </row>
    <row r="7013" spans="1:11" s="509" customFormat="1">
      <c r="A7013" s="508" t="s">
        <v>597</v>
      </c>
      <c r="B7013" s="509" t="s">
        <v>371</v>
      </c>
      <c r="C7013" s="509">
        <v>65</v>
      </c>
      <c r="D7013" s="509">
        <v>2</v>
      </c>
      <c r="E7013" s="509">
        <v>2</v>
      </c>
      <c r="G7013" s="509">
        <v>13</v>
      </c>
      <c r="H7013" s="509">
        <v>6</v>
      </c>
      <c r="K7013" s="509">
        <v>15</v>
      </c>
    </row>
    <row r="7014" spans="1:11" s="509" customFormat="1">
      <c r="A7014" s="508" t="s">
        <v>597</v>
      </c>
      <c r="B7014" s="509" t="s">
        <v>371</v>
      </c>
      <c r="C7014" s="509">
        <v>66</v>
      </c>
      <c r="D7014" s="509">
        <v>4</v>
      </c>
      <c r="E7014" s="509">
        <v>4</v>
      </c>
      <c r="G7014" s="509">
        <v>6</v>
      </c>
      <c r="H7014" s="509">
        <v>6</v>
      </c>
      <c r="K7014" s="509">
        <v>10</v>
      </c>
    </row>
    <row r="7015" spans="1:11" s="509" customFormat="1">
      <c r="A7015" s="508" t="s">
        <v>597</v>
      </c>
      <c r="B7015" s="509" t="s">
        <v>371</v>
      </c>
      <c r="C7015" s="509" t="s">
        <v>1036</v>
      </c>
      <c r="K7015" s="509">
        <v>0</v>
      </c>
    </row>
    <row r="7016" spans="1:11" s="509" customFormat="1">
      <c r="A7016" s="508" t="s">
        <v>597</v>
      </c>
      <c r="B7016" s="509" t="s">
        <v>371</v>
      </c>
      <c r="C7016" s="509" t="s">
        <v>1037</v>
      </c>
      <c r="D7016" s="509">
        <v>7</v>
      </c>
      <c r="G7016" s="509">
        <v>101</v>
      </c>
      <c r="K7016" s="509">
        <v>108</v>
      </c>
    </row>
    <row r="7017" spans="1:11" s="509" customFormat="1">
      <c r="A7017" s="508" t="s">
        <v>597</v>
      </c>
      <c r="B7017" s="509" t="s">
        <v>371</v>
      </c>
      <c r="C7017" s="509" t="s">
        <v>1038</v>
      </c>
      <c r="G7017" s="509">
        <v>5</v>
      </c>
      <c r="K7017" s="509">
        <v>5</v>
      </c>
    </row>
    <row r="7018" spans="1:11" s="509" customFormat="1">
      <c r="A7018" s="508" t="s">
        <v>597</v>
      </c>
      <c r="B7018" s="509" t="s">
        <v>371</v>
      </c>
      <c r="C7018" s="509" t="s">
        <v>1039</v>
      </c>
      <c r="D7018" s="509">
        <v>3</v>
      </c>
      <c r="G7018" s="509">
        <v>4</v>
      </c>
      <c r="K7018" s="509">
        <v>7</v>
      </c>
    </row>
    <row r="7019" spans="1:11" s="509" customFormat="1">
      <c r="A7019" s="508" t="s">
        <v>597</v>
      </c>
      <c r="B7019" s="509" t="s">
        <v>371</v>
      </c>
      <c r="C7019" s="509" t="s">
        <v>1040</v>
      </c>
      <c r="D7019" s="509">
        <v>3</v>
      </c>
      <c r="G7019" s="509">
        <v>9</v>
      </c>
      <c r="K7019" s="509">
        <v>12</v>
      </c>
    </row>
    <row r="7020" spans="1:11" s="509" customFormat="1">
      <c r="A7020" s="508" t="s">
        <v>597</v>
      </c>
      <c r="B7020" s="509" t="s">
        <v>371</v>
      </c>
      <c r="C7020" s="509" t="s">
        <v>1041</v>
      </c>
      <c r="K7020" s="509">
        <v>0</v>
      </c>
    </row>
    <row r="7021" spans="1:11" s="509" customFormat="1">
      <c r="A7021" s="508" t="s">
        <v>597</v>
      </c>
      <c r="B7021" s="509" t="s">
        <v>371</v>
      </c>
      <c r="C7021" s="509" t="s">
        <v>1042</v>
      </c>
      <c r="K7021" s="509">
        <v>0</v>
      </c>
    </row>
    <row r="7022" spans="1:11" s="509" customFormat="1">
      <c r="A7022" s="508" t="s">
        <v>597</v>
      </c>
      <c r="B7022" s="509" t="s">
        <v>371</v>
      </c>
      <c r="C7022" s="509">
        <v>67</v>
      </c>
      <c r="D7022" s="509">
        <v>3</v>
      </c>
      <c r="G7022" s="509">
        <v>68</v>
      </c>
      <c r="H7022" s="509">
        <v>11</v>
      </c>
      <c r="K7022" s="509">
        <v>71</v>
      </c>
    </row>
    <row r="7023" spans="1:11" s="509" customFormat="1">
      <c r="A7023" s="508" t="s">
        <v>597</v>
      </c>
      <c r="B7023" s="509" t="s">
        <v>371</v>
      </c>
      <c r="C7023" s="509">
        <v>68</v>
      </c>
      <c r="G7023" s="509">
        <v>18</v>
      </c>
      <c r="H7023" s="509">
        <v>5</v>
      </c>
      <c r="K7023" s="509">
        <v>18</v>
      </c>
    </row>
    <row r="7024" spans="1:11" s="509" customFormat="1">
      <c r="A7024" s="508" t="s">
        <v>597</v>
      </c>
      <c r="B7024" s="509" t="s">
        <v>371</v>
      </c>
      <c r="C7024" s="509" t="s">
        <v>1043</v>
      </c>
      <c r="D7024" s="509">
        <v>1</v>
      </c>
      <c r="G7024" s="509">
        <v>5</v>
      </c>
      <c r="H7024" s="509">
        <v>3</v>
      </c>
      <c r="K7024" s="509">
        <v>6</v>
      </c>
    </row>
    <row r="7025" spans="1:11" s="509" customFormat="1">
      <c r="A7025" s="508" t="s">
        <v>597</v>
      </c>
      <c r="B7025" s="509" t="s">
        <v>371</v>
      </c>
      <c r="C7025" s="509">
        <v>69</v>
      </c>
      <c r="D7025" s="509">
        <v>1</v>
      </c>
      <c r="K7025" s="509">
        <v>1</v>
      </c>
    </row>
    <row r="7026" spans="1:11" s="509" customFormat="1">
      <c r="A7026" s="508" t="s">
        <v>597</v>
      </c>
      <c r="B7026" s="509" t="s">
        <v>371</v>
      </c>
      <c r="C7026" s="509" t="s">
        <v>1044</v>
      </c>
      <c r="G7026" s="509">
        <v>1</v>
      </c>
      <c r="K7026" s="509">
        <v>1</v>
      </c>
    </row>
    <row r="7027" spans="1:11" s="509" customFormat="1">
      <c r="A7027" s="508" t="s">
        <v>597</v>
      </c>
      <c r="B7027" s="509" t="s">
        <v>371</v>
      </c>
      <c r="C7027" s="509" t="s">
        <v>1045</v>
      </c>
      <c r="K7027" s="509">
        <v>0</v>
      </c>
    </row>
    <row r="7028" spans="1:11" s="509" customFormat="1">
      <c r="A7028" s="508" t="s">
        <v>597</v>
      </c>
      <c r="B7028" s="509" t="s">
        <v>371</v>
      </c>
      <c r="C7028" s="509">
        <v>70</v>
      </c>
      <c r="K7028" s="509">
        <v>0</v>
      </c>
    </row>
    <row r="7029" spans="1:11" s="509" customFormat="1">
      <c r="A7029" s="508" t="s">
        <v>597</v>
      </c>
      <c r="B7029" s="509" t="s">
        <v>371</v>
      </c>
      <c r="C7029" s="509" t="s">
        <v>1046</v>
      </c>
      <c r="G7029" s="509">
        <v>9</v>
      </c>
      <c r="K7029" s="509">
        <v>9</v>
      </c>
    </row>
    <row r="7030" spans="1:11" s="509" customFormat="1">
      <c r="A7030" s="508" t="s">
        <v>597</v>
      </c>
      <c r="B7030" s="509" t="s">
        <v>371</v>
      </c>
      <c r="C7030" s="509">
        <v>71</v>
      </c>
      <c r="D7030" s="509">
        <v>1</v>
      </c>
      <c r="G7030" s="509">
        <v>173</v>
      </c>
      <c r="K7030" s="509">
        <v>174</v>
      </c>
    </row>
    <row r="7031" spans="1:11" s="509" customFormat="1">
      <c r="A7031" s="508" t="s">
        <v>597</v>
      </c>
      <c r="B7031" s="509" t="s">
        <v>371</v>
      </c>
      <c r="C7031" s="509" t="s">
        <v>1047</v>
      </c>
      <c r="D7031" s="509">
        <v>2</v>
      </c>
      <c r="E7031" s="509">
        <v>2</v>
      </c>
      <c r="G7031" s="509">
        <v>28</v>
      </c>
      <c r="H7031" s="509">
        <v>16</v>
      </c>
      <c r="K7031" s="509">
        <v>30</v>
      </c>
    </row>
    <row r="7032" spans="1:11" s="509" customFormat="1">
      <c r="A7032" s="508" t="s">
        <v>597</v>
      </c>
      <c r="B7032" s="509" t="s">
        <v>371</v>
      </c>
      <c r="C7032" s="509" t="s">
        <v>1048</v>
      </c>
      <c r="G7032" s="509">
        <v>2</v>
      </c>
      <c r="H7032" s="509">
        <v>0</v>
      </c>
      <c r="K7032" s="509">
        <v>2</v>
      </c>
    </row>
    <row r="7033" spans="1:11" s="509" customFormat="1">
      <c r="A7033" s="508" t="s">
        <v>597</v>
      </c>
      <c r="B7033" s="509" t="s">
        <v>371</v>
      </c>
      <c r="C7033" s="509" t="s">
        <v>1049</v>
      </c>
      <c r="D7033" s="509">
        <v>1</v>
      </c>
      <c r="E7033" s="509">
        <v>1</v>
      </c>
      <c r="K7033" s="509">
        <v>1</v>
      </c>
    </row>
    <row r="7034" spans="1:11" s="509" customFormat="1">
      <c r="A7034" s="508" t="s">
        <v>597</v>
      </c>
      <c r="B7034" s="509" t="s">
        <v>371</v>
      </c>
      <c r="C7034" s="509" t="s">
        <v>1050</v>
      </c>
      <c r="K7034" s="509">
        <v>0</v>
      </c>
    </row>
    <row r="7035" spans="1:11" s="509" customFormat="1">
      <c r="A7035" s="508" t="s">
        <v>597</v>
      </c>
      <c r="B7035" s="509" t="s">
        <v>371</v>
      </c>
      <c r="C7035" s="509" t="s">
        <v>1051</v>
      </c>
      <c r="K7035" s="509">
        <v>0</v>
      </c>
    </row>
    <row r="7036" spans="1:11" s="509" customFormat="1">
      <c r="A7036" s="508" t="s">
        <v>597</v>
      </c>
      <c r="B7036" s="509" t="s">
        <v>371</v>
      </c>
      <c r="C7036" s="509">
        <v>72</v>
      </c>
      <c r="D7036" s="509">
        <v>14</v>
      </c>
      <c r="E7036" s="509">
        <v>1</v>
      </c>
      <c r="G7036" s="509">
        <v>1</v>
      </c>
      <c r="K7036" s="509">
        <v>15</v>
      </c>
    </row>
    <row r="7037" spans="1:11" s="509" customFormat="1">
      <c r="A7037" s="508" t="s">
        <v>597</v>
      </c>
      <c r="B7037" s="509" t="s">
        <v>371</v>
      </c>
      <c r="C7037" s="509">
        <v>73</v>
      </c>
      <c r="D7037" s="509">
        <v>5</v>
      </c>
      <c r="K7037" s="509">
        <v>5</v>
      </c>
    </row>
    <row r="7038" spans="1:11" s="509" customFormat="1">
      <c r="A7038" s="508" t="s">
        <v>597</v>
      </c>
      <c r="B7038" s="509" t="s">
        <v>371</v>
      </c>
      <c r="C7038" s="509">
        <v>74</v>
      </c>
      <c r="G7038" s="509">
        <v>1</v>
      </c>
      <c r="K7038" s="509">
        <v>1</v>
      </c>
    </row>
    <row r="7039" spans="1:11" s="509" customFormat="1">
      <c r="A7039" s="508" t="s">
        <v>597</v>
      </c>
      <c r="B7039" s="509" t="s">
        <v>371</v>
      </c>
      <c r="C7039" s="509" t="s">
        <v>4570</v>
      </c>
      <c r="K7039" s="509">
        <v>0</v>
      </c>
    </row>
    <row r="7040" spans="1:11" s="509" customFormat="1">
      <c r="A7040" s="508" t="s">
        <v>597</v>
      </c>
      <c r="B7040" s="509" t="s">
        <v>371</v>
      </c>
      <c r="C7040" s="509" t="s">
        <v>4571</v>
      </c>
      <c r="D7040" s="509">
        <v>60</v>
      </c>
      <c r="E7040" s="509">
        <v>10</v>
      </c>
      <c r="F7040" s="509">
        <v>0</v>
      </c>
      <c r="G7040" s="509">
        <v>573</v>
      </c>
      <c r="H7040" s="509">
        <v>56</v>
      </c>
      <c r="I7040" s="509">
        <v>0</v>
      </c>
      <c r="J7040" s="509">
        <v>1</v>
      </c>
      <c r="K7040" s="509">
        <v>633</v>
      </c>
    </row>
    <row r="7041" spans="1:11" s="509" customFormat="1">
      <c r="A7041" s="508" t="s">
        <v>598</v>
      </c>
      <c r="B7041" s="509" t="s">
        <v>372</v>
      </c>
      <c r="C7041" s="509">
        <v>1</v>
      </c>
      <c r="K7041" s="509">
        <v>0</v>
      </c>
    </row>
    <row r="7042" spans="1:11" s="509" customFormat="1">
      <c r="A7042" s="508" t="s">
        <v>598</v>
      </c>
      <c r="B7042" s="509" t="s">
        <v>372</v>
      </c>
      <c r="C7042" s="509" t="s">
        <v>1023</v>
      </c>
      <c r="G7042" s="509">
        <v>35</v>
      </c>
      <c r="K7042" s="509">
        <v>35</v>
      </c>
    </row>
    <row r="7043" spans="1:11" s="509" customFormat="1">
      <c r="A7043" s="508" t="s">
        <v>598</v>
      </c>
      <c r="B7043" s="509" t="s">
        <v>372</v>
      </c>
      <c r="C7043" s="509">
        <v>2</v>
      </c>
      <c r="D7043" s="509">
        <v>3</v>
      </c>
      <c r="G7043" s="509">
        <v>5</v>
      </c>
      <c r="K7043" s="509">
        <v>8</v>
      </c>
    </row>
    <row r="7044" spans="1:11" s="509" customFormat="1">
      <c r="A7044" s="508" t="s">
        <v>598</v>
      </c>
      <c r="B7044" s="509" t="s">
        <v>372</v>
      </c>
      <c r="C7044" s="509">
        <v>3</v>
      </c>
      <c r="D7044" s="509">
        <v>1</v>
      </c>
      <c r="G7044" s="509">
        <v>19</v>
      </c>
      <c r="K7044" s="509">
        <v>20</v>
      </c>
    </row>
    <row r="7045" spans="1:11" s="509" customFormat="1">
      <c r="A7045" s="508" t="s">
        <v>598</v>
      </c>
      <c r="B7045" s="509" t="s">
        <v>372</v>
      </c>
      <c r="C7045" s="509">
        <v>4</v>
      </c>
      <c r="D7045" s="509">
        <v>2</v>
      </c>
      <c r="G7045" s="509">
        <v>12</v>
      </c>
      <c r="K7045" s="509">
        <v>14</v>
      </c>
    </row>
    <row r="7046" spans="1:11" s="509" customFormat="1">
      <c r="A7046" s="508" t="s">
        <v>598</v>
      </c>
      <c r="B7046" s="509" t="s">
        <v>372</v>
      </c>
      <c r="C7046" s="509">
        <v>5</v>
      </c>
      <c r="D7046" s="509">
        <v>1</v>
      </c>
      <c r="G7046" s="509">
        <v>24</v>
      </c>
      <c r="K7046" s="509">
        <v>25</v>
      </c>
    </row>
    <row r="7047" spans="1:11" s="509" customFormat="1">
      <c r="A7047" s="508" t="s">
        <v>598</v>
      </c>
      <c r="B7047" s="509" t="s">
        <v>372</v>
      </c>
      <c r="C7047" s="509">
        <v>6</v>
      </c>
      <c r="K7047" s="509">
        <v>0</v>
      </c>
    </row>
    <row r="7048" spans="1:11" s="509" customFormat="1">
      <c r="A7048" s="508" t="s">
        <v>598</v>
      </c>
      <c r="B7048" s="509" t="s">
        <v>372</v>
      </c>
      <c r="C7048" s="509">
        <v>7</v>
      </c>
      <c r="K7048" s="509">
        <v>0</v>
      </c>
    </row>
    <row r="7049" spans="1:11" s="509" customFormat="1">
      <c r="A7049" s="508" t="s">
        <v>598</v>
      </c>
      <c r="B7049" s="509" t="s">
        <v>372</v>
      </c>
      <c r="C7049" s="509">
        <v>8</v>
      </c>
      <c r="D7049" s="509">
        <v>1</v>
      </c>
      <c r="G7049" s="509">
        <v>5</v>
      </c>
      <c r="K7049" s="509">
        <v>6</v>
      </c>
    </row>
    <row r="7050" spans="1:11" s="509" customFormat="1">
      <c r="A7050" s="508" t="s">
        <v>598</v>
      </c>
      <c r="B7050" s="509" t="s">
        <v>372</v>
      </c>
      <c r="C7050" s="509">
        <v>9</v>
      </c>
      <c r="G7050" s="509">
        <v>6</v>
      </c>
      <c r="K7050" s="509">
        <v>6</v>
      </c>
    </row>
    <row r="7051" spans="1:11" s="509" customFormat="1">
      <c r="A7051" s="508" t="s">
        <v>598</v>
      </c>
      <c r="B7051" s="509" t="s">
        <v>372</v>
      </c>
      <c r="C7051" s="509">
        <v>10</v>
      </c>
      <c r="D7051" s="509">
        <v>1</v>
      </c>
      <c r="G7051" s="509">
        <v>39</v>
      </c>
      <c r="K7051" s="509">
        <v>40</v>
      </c>
    </row>
    <row r="7052" spans="1:11" s="509" customFormat="1">
      <c r="A7052" s="508" t="s">
        <v>598</v>
      </c>
      <c r="B7052" s="509" t="s">
        <v>372</v>
      </c>
      <c r="C7052" s="509">
        <v>11</v>
      </c>
      <c r="G7052" s="509">
        <v>3</v>
      </c>
      <c r="H7052" s="509">
        <v>1</v>
      </c>
      <c r="K7052" s="509">
        <v>3</v>
      </c>
    </row>
    <row r="7053" spans="1:11" s="509" customFormat="1">
      <c r="A7053" s="508" t="s">
        <v>598</v>
      </c>
      <c r="B7053" s="509" t="s">
        <v>372</v>
      </c>
      <c r="C7053" s="509">
        <v>12</v>
      </c>
      <c r="K7053" s="509">
        <v>0</v>
      </c>
    </row>
    <row r="7054" spans="1:11" s="509" customFormat="1">
      <c r="A7054" s="508" t="s">
        <v>598</v>
      </c>
      <c r="B7054" s="509" t="s">
        <v>372</v>
      </c>
      <c r="C7054" s="509">
        <v>13</v>
      </c>
      <c r="K7054" s="509">
        <v>0</v>
      </c>
    </row>
    <row r="7055" spans="1:11" s="509" customFormat="1">
      <c r="A7055" s="508" t="s">
        <v>598</v>
      </c>
      <c r="B7055" s="509" t="s">
        <v>372</v>
      </c>
      <c r="C7055" s="509">
        <v>14</v>
      </c>
      <c r="K7055" s="509">
        <v>0</v>
      </c>
    </row>
    <row r="7056" spans="1:11" s="509" customFormat="1">
      <c r="A7056" s="508" t="s">
        <v>598</v>
      </c>
      <c r="B7056" s="509" t="s">
        <v>372</v>
      </c>
      <c r="C7056" s="509">
        <v>15</v>
      </c>
      <c r="K7056" s="509">
        <v>0</v>
      </c>
    </row>
    <row r="7057" spans="1:11" s="509" customFormat="1">
      <c r="A7057" s="508" t="s">
        <v>598</v>
      </c>
      <c r="B7057" s="509" t="s">
        <v>372</v>
      </c>
      <c r="C7057" s="509">
        <v>16</v>
      </c>
      <c r="G7057" s="509">
        <v>8</v>
      </c>
      <c r="K7057" s="509">
        <v>8</v>
      </c>
    </row>
    <row r="7058" spans="1:11" s="509" customFormat="1">
      <c r="A7058" s="508" t="s">
        <v>598</v>
      </c>
      <c r="B7058" s="509" t="s">
        <v>372</v>
      </c>
      <c r="C7058" s="509">
        <v>17</v>
      </c>
      <c r="D7058" s="509">
        <v>1</v>
      </c>
      <c r="G7058" s="509">
        <v>58</v>
      </c>
      <c r="K7058" s="509">
        <v>59</v>
      </c>
    </row>
    <row r="7059" spans="1:11" s="509" customFormat="1">
      <c r="A7059" s="508" t="s">
        <v>598</v>
      </c>
      <c r="B7059" s="509" t="s">
        <v>372</v>
      </c>
      <c r="C7059" s="509">
        <v>18</v>
      </c>
      <c r="K7059" s="509">
        <v>0</v>
      </c>
    </row>
    <row r="7060" spans="1:11" s="509" customFormat="1">
      <c r="A7060" s="508" t="s">
        <v>598</v>
      </c>
      <c r="B7060" s="509" t="s">
        <v>372</v>
      </c>
      <c r="C7060" s="509" t="s">
        <v>1024</v>
      </c>
      <c r="K7060" s="509">
        <v>0</v>
      </c>
    </row>
    <row r="7061" spans="1:11" s="509" customFormat="1">
      <c r="A7061" s="508" t="s">
        <v>598</v>
      </c>
      <c r="B7061" s="509" t="s">
        <v>372</v>
      </c>
      <c r="C7061" s="509" t="s">
        <v>1025</v>
      </c>
      <c r="K7061" s="509">
        <v>0</v>
      </c>
    </row>
    <row r="7062" spans="1:11" s="509" customFormat="1">
      <c r="A7062" s="508" t="s">
        <v>598</v>
      </c>
      <c r="B7062" s="509" t="s">
        <v>372</v>
      </c>
      <c r="C7062" s="509">
        <v>19</v>
      </c>
      <c r="D7062" s="509">
        <v>23</v>
      </c>
      <c r="E7062" s="509">
        <v>2</v>
      </c>
      <c r="G7062" s="509">
        <v>34</v>
      </c>
      <c r="K7062" s="509">
        <v>57</v>
      </c>
    </row>
    <row r="7063" spans="1:11" s="509" customFormat="1">
      <c r="A7063" s="508" t="s">
        <v>598</v>
      </c>
      <c r="B7063" s="509" t="s">
        <v>372</v>
      </c>
      <c r="C7063" s="509">
        <v>20</v>
      </c>
      <c r="K7063" s="509">
        <v>0</v>
      </c>
    </row>
    <row r="7064" spans="1:11" s="509" customFormat="1">
      <c r="A7064" s="508" t="s">
        <v>598</v>
      </c>
      <c r="B7064" s="509" t="s">
        <v>372</v>
      </c>
      <c r="C7064" s="509">
        <v>21</v>
      </c>
      <c r="D7064" s="509">
        <v>1</v>
      </c>
      <c r="K7064" s="509">
        <v>1</v>
      </c>
    </row>
    <row r="7065" spans="1:11" s="509" customFormat="1">
      <c r="A7065" s="508" t="s">
        <v>598</v>
      </c>
      <c r="B7065" s="509" t="s">
        <v>372</v>
      </c>
      <c r="C7065" s="509" t="s">
        <v>1026</v>
      </c>
      <c r="G7065" s="509">
        <v>1</v>
      </c>
      <c r="K7065" s="509">
        <v>1</v>
      </c>
    </row>
    <row r="7066" spans="1:11" s="509" customFormat="1">
      <c r="A7066" s="508" t="s">
        <v>598</v>
      </c>
      <c r="B7066" s="509" t="s">
        <v>372</v>
      </c>
      <c r="C7066" s="509" t="s">
        <v>1027</v>
      </c>
      <c r="D7066" s="509">
        <v>1</v>
      </c>
      <c r="G7066" s="509">
        <v>1</v>
      </c>
      <c r="K7066" s="509">
        <v>2</v>
      </c>
    </row>
    <row r="7067" spans="1:11" s="509" customFormat="1">
      <c r="A7067" s="508" t="s">
        <v>598</v>
      </c>
      <c r="B7067" s="509" t="s">
        <v>372</v>
      </c>
      <c r="C7067" s="509" t="s">
        <v>1028</v>
      </c>
      <c r="K7067" s="509">
        <v>0</v>
      </c>
    </row>
    <row r="7068" spans="1:11" s="509" customFormat="1">
      <c r="A7068" s="508" t="s">
        <v>598</v>
      </c>
      <c r="B7068" s="509" t="s">
        <v>372</v>
      </c>
      <c r="C7068" s="509">
        <v>22</v>
      </c>
      <c r="G7068" s="509">
        <v>3</v>
      </c>
      <c r="H7068" s="509">
        <v>1</v>
      </c>
      <c r="K7068" s="509">
        <v>3</v>
      </c>
    </row>
    <row r="7069" spans="1:11" s="509" customFormat="1">
      <c r="A7069" s="508" t="s">
        <v>598</v>
      </c>
      <c r="B7069" s="509" t="s">
        <v>372</v>
      </c>
      <c r="C7069" s="509">
        <v>23</v>
      </c>
      <c r="D7069" s="509">
        <v>17</v>
      </c>
      <c r="G7069" s="509">
        <v>47</v>
      </c>
      <c r="K7069" s="509">
        <v>64</v>
      </c>
    </row>
    <row r="7070" spans="1:11" s="509" customFormat="1">
      <c r="A7070" s="508" t="s">
        <v>598</v>
      </c>
      <c r="B7070" s="509" t="s">
        <v>372</v>
      </c>
      <c r="C7070" s="509" t="s">
        <v>1029</v>
      </c>
      <c r="G7070" s="509">
        <v>8</v>
      </c>
      <c r="K7070" s="509">
        <v>8</v>
      </c>
    </row>
    <row r="7071" spans="1:11" s="509" customFormat="1">
      <c r="A7071" s="508" t="s">
        <v>598</v>
      </c>
      <c r="B7071" s="509" t="s">
        <v>372</v>
      </c>
      <c r="C7071" s="509">
        <v>24</v>
      </c>
      <c r="K7071" s="509">
        <v>0</v>
      </c>
    </row>
    <row r="7072" spans="1:11" s="509" customFormat="1">
      <c r="A7072" s="508" t="s">
        <v>598</v>
      </c>
      <c r="B7072" s="509" t="s">
        <v>372</v>
      </c>
      <c r="C7072" s="509">
        <v>25</v>
      </c>
    </row>
    <row r="7073" spans="1:11" s="509" customFormat="1">
      <c r="A7073" s="508" t="s">
        <v>598</v>
      </c>
      <c r="B7073" s="509" t="s">
        <v>372</v>
      </c>
      <c r="C7073" s="509">
        <v>26</v>
      </c>
      <c r="K7073" s="509">
        <v>0</v>
      </c>
    </row>
    <row r="7074" spans="1:11" s="509" customFormat="1">
      <c r="A7074" s="508" t="s">
        <v>598</v>
      </c>
      <c r="B7074" s="509" t="s">
        <v>372</v>
      </c>
      <c r="C7074" s="509">
        <v>27</v>
      </c>
      <c r="D7074" s="509">
        <v>1</v>
      </c>
      <c r="E7074" s="509">
        <v>1</v>
      </c>
      <c r="G7074" s="509">
        <v>3</v>
      </c>
      <c r="H7074" s="509">
        <v>3</v>
      </c>
      <c r="K7074" s="509">
        <v>4</v>
      </c>
    </row>
    <row r="7075" spans="1:11" s="509" customFormat="1">
      <c r="A7075" s="508" t="s">
        <v>598</v>
      </c>
      <c r="B7075" s="509" t="s">
        <v>372</v>
      </c>
      <c r="C7075" s="509">
        <v>28</v>
      </c>
      <c r="K7075" s="509">
        <v>0</v>
      </c>
    </row>
    <row r="7076" spans="1:11" s="509" customFormat="1">
      <c r="A7076" s="508" t="s">
        <v>598</v>
      </c>
      <c r="B7076" s="509" t="s">
        <v>372</v>
      </c>
      <c r="C7076" s="509">
        <v>29</v>
      </c>
      <c r="K7076" s="509">
        <v>0</v>
      </c>
    </row>
    <row r="7077" spans="1:11" s="509" customFormat="1">
      <c r="A7077" s="508" t="s">
        <v>598</v>
      </c>
      <c r="B7077" s="509" t="s">
        <v>372</v>
      </c>
      <c r="C7077" s="509">
        <v>30</v>
      </c>
      <c r="K7077" s="509">
        <v>0</v>
      </c>
    </row>
    <row r="7078" spans="1:11" s="509" customFormat="1">
      <c r="A7078" s="508" t="s">
        <v>598</v>
      </c>
      <c r="B7078" s="509" t="s">
        <v>372</v>
      </c>
      <c r="C7078" s="509">
        <v>31</v>
      </c>
      <c r="K7078" s="509">
        <v>0</v>
      </c>
    </row>
    <row r="7079" spans="1:11" s="509" customFormat="1">
      <c r="A7079" s="508" t="s">
        <v>598</v>
      </c>
      <c r="B7079" s="509" t="s">
        <v>372</v>
      </c>
      <c r="C7079" s="509">
        <v>32</v>
      </c>
      <c r="G7079" s="509">
        <v>3</v>
      </c>
      <c r="H7079" s="509">
        <v>1</v>
      </c>
      <c r="K7079" s="509">
        <v>3</v>
      </c>
    </row>
    <row r="7080" spans="1:11" s="509" customFormat="1">
      <c r="A7080" s="508" t="s">
        <v>598</v>
      </c>
      <c r="B7080" s="509" t="s">
        <v>372</v>
      </c>
      <c r="C7080" s="509">
        <v>33</v>
      </c>
      <c r="D7080" s="509">
        <v>3</v>
      </c>
      <c r="E7080" s="509">
        <v>1</v>
      </c>
      <c r="G7080" s="509">
        <v>5</v>
      </c>
      <c r="H7080" s="509">
        <v>1</v>
      </c>
      <c r="K7080" s="509">
        <v>8</v>
      </c>
    </row>
    <row r="7081" spans="1:11" s="509" customFormat="1">
      <c r="A7081" s="508" t="s">
        <v>598</v>
      </c>
      <c r="B7081" s="509" t="s">
        <v>372</v>
      </c>
      <c r="C7081" s="509">
        <v>34</v>
      </c>
      <c r="K7081" s="509">
        <v>0</v>
      </c>
    </row>
    <row r="7082" spans="1:11" s="509" customFormat="1">
      <c r="A7082" s="508" t="s">
        <v>598</v>
      </c>
      <c r="B7082" s="509" t="s">
        <v>372</v>
      </c>
      <c r="C7082" s="509">
        <v>35</v>
      </c>
      <c r="K7082" s="509">
        <v>0</v>
      </c>
    </row>
    <row r="7083" spans="1:11" s="509" customFormat="1">
      <c r="A7083" s="508" t="s">
        <v>598</v>
      </c>
      <c r="B7083" s="509" t="s">
        <v>372</v>
      </c>
      <c r="C7083" s="509">
        <v>36</v>
      </c>
      <c r="K7083" s="509">
        <v>0</v>
      </c>
    </row>
    <row r="7084" spans="1:11" s="509" customFormat="1">
      <c r="A7084" s="508" t="s">
        <v>598</v>
      </c>
      <c r="B7084" s="509" t="s">
        <v>372</v>
      </c>
      <c r="C7084" s="509">
        <v>37</v>
      </c>
      <c r="K7084" s="509">
        <v>0</v>
      </c>
    </row>
    <row r="7085" spans="1:11" s="509" customFormat="1">
      <c r="A7085" s="508" t="s">
        <v>598</v>
      </c>
      <c r="B7085" s="509" t="s">
        <v>372</v>
      </c>
      <c r="C7085" s="509">
        <v>38</v>
      </c>
      <c r="K7085" s="509">
        <v>0</v>
      </c>
    </row>
    <row r="7086" spans="1:11" s="509" customFormat="1">
      <c r="A7086" s="508" t="s">
        <v>598</v>
      </c>
      <c r="B7086" s="509" t="s">
        <v>372</v>
      </c>
      <c r="C7086" s="509" t="s">
        <v>1030</v>
      </c>
      <c r="K7086" s="509">
        <v>0</v>
      </c>
    </row>
    <row r="7087" spans="1:11" s="509" customFormat="1">
      <c r="A7087" s="508" t="s">
        <v>598</v>
      </c>
      <c r="B7087" s="509" t="s">
        <v>372</v>
      </c>
      <c r="C7087" s="509">
        <v>39</v>
      </c>
      <c r="K7087" s="509">
        <v>0</v>
      </c>
    </row>
    <row r="7088" spans="1:11" s="509" customFormat="1">
      <c r="A7088" s="508" t="s">
        <v>598</v>
      </c>
      <c r="B7088" s="509" t="s">
        <v>372</v>
      </c>
      <c r="C7088" s="509">
        <v>40</v>
      </c>
      <c r="K7088" s="509">
        <v>0</v>
      </c>
    </row>
    <row r="7089" spans="1:11" s="509" customFormat="1">
      <c r="A7089" s="508" t="s">
        <v>598</v>
      </c>
      <c r="B7089" s="509" t="s">
        <v>372</v>
      </c>
      <c r="C7089" s="509">
        <v>41</v>
      </c>
      <c r="K7089" s="509">
        <v>0</v>
      </c>
    </row>
    <row r="7090" spans="1:11" s="509" customFormat="1">
      <c r="A7090" s="508" t="s">
        <v>598</v>
      </c>
      <c r="B7090" s="509" t="s">
        <v>372</v>
      </c>
      <c r="C7090" s="509">
        <v>42</v>
      </c>
      <c r="K7090" s="509">
        <v>0</v>
      </c>
    </row>
    <row r="7091" spans="1:11" s="509" customFormat="1">
      <c r="A7091" s="508" t="s">
        <v>598</v>
      </c>
      <c r="B7091" s="509" t="s">
        <v>372</v>
      </c>
      <c r="C7091" s="509">
        <v>43</v>
      </c>
      <c r="K7091" s="509">
        <v>0</v>
      </c>
    </row>
    <row r="7092" spans="1:11" s="509" customFormat="1">
      <c r="A7092" s="508" t="s">
        <v>598</v>
      </c>
      <c r="B7092" s="509" t="s">
        <v>372</v>
      </c>
      <c r="C7092" s="509">
        <v>44</v>
      </c>
      <c r="K7092" s="509">
        <v>0</v>
      </c>
    </row>
    <row r="7093" spans="1:11" s="509" customFormat="1">
      <c r="A7093" s="508" t="s">
        <v>598</v>
      </c>
      <c r="B7093" s="509" t="s">
        <v>372</v>
      </c>
      <c r="C7093" s="509">
        <v>45</v>
      </c>
      <c r="K7093" s="509">
        <v>0</v>
      </c>
    </row>
    <row r="7094" spans="1:11" s="509" customFormat="1">
      <c r="A7094" s="508" t="s">
        <v>598</v>
      </c>
      <c r="B7094" s="509" t="s">
        <v>372</v>
      </c>
      <c r="C7094" s="509">
        <v>46</v>
      </c>
      <c r="D7094" s="509">
        <v>6</v>
      </c>
      <c r="E7094" s="509">
        <v>3</v>
      </c>
      <c r="G7094" s="509">
        <v>8</v>
      </c>
      <c r="H7094" s="509">
        <v>4</v>
      </c>
      <c r="K7094" s="509">
        <v>14</v>
      </c>
    </row>
    <row r="7095" spans="1:11" s="509" customFormat="1">
      <c r="A7095" s="508" t="s">
        <v>598</v>
      </c>
      <c r="B7095" s="509" t="s">
        <v>372</v>
      </c>
      <c r="C7095" s="509">
        <v>47</v>
      </c>
      <c r="D7095" s="509">
        <v>2</v>
      </c>
      <c r="E7095" s="509">
        <v>1</v>
      </c>
      <c r="G7095" s="509">
        <v>5</v>
      </c>
      <c r="H7095" s="509">
        <v>4</v>
      </c>
      <c r="K7095" s="509">
        <v>7</v>
      </c>
    </row>
    <row r="7096" spans="1:11" s="509" customFormat="1">
      <c r="A7096" s="508" t="s">
        <v>598</v>
      </c>
      <c r="B7096" s="509" t="s">
        <v>372</v>
      </c>
      <c r="C7096" s="509">
        <v>48</v>
      </c>
      <c r="K7096" s="509">
        <v>0</v>
      </c>
    </row>
    <row r="7097" spans="1:11" s="509" customFormat="1">
      <c r="A7097" s="508" t="s">
        <v>598</v>
      </c>
      <c r="B7097" s="509" t="s">
        <v>372</v>
      </c>
      <c r="C7097" s="509">
        <v>49</v>
      </c>
      <c r="K7097" s="509">
        <v>0</v>
      </c>
    </row>
    <row r="7098" spans="1:11" s="509" customFormat="1">
      <c r="A7098" s="508" t="s">
        <v>598</v>
      </c>
      <c r="B7098" s="509" t="s">
        <v>372</v>
      </c>
      <c r="C7098" s="509">
        <v>50</v>
      </c>
      <c r="K7098" s="509">
        <v>0</v>
      </c>
    </row>
    <row r="7099" spans="1:11" s="509" customFormat="1">
      <c r="A7099" s="508" t="s">
        <v>598</v>
      </c>
      <c r="B7099" s="509" t="s">
        <v>372</v>
      </c>
      <c r="C7099" s="509">
        <v>51</v>
      </c>
      <c r="K7099" s="509">
        <v>0</v>
      </c>
    </row>
    <row r="7100" spans="1:11" s="509" customFormat="1">
      <c r="A7100" s="508" t="s">
        <v>598</v>
      </c>
      <c r="B7100" s="509" t="s">
        <v>372</v>
      </c>
      <c r="C7100" s="509" t="s">
        <v>1031</v>
      </c>
      <c r="K7100" s="509">
        <v>0</v>
      </c>
    </row>
    <row r="7101" spans="1:11" s="509" customFormat="1">
      <c r="A7101" s="508" t="s">
        <v>598</v>
      </c>
      <c r="B7101" s="509" t="s">
        <v>372</v>
      </c>
      <c r="C7101" s="509" t="s">
        <v>1032</v>
      </c>
      <c r="G7101" s="509">
        <v>1</v>
      </c>
      <c r="K7101" s="509">
        <v>1</v>
      </c>
    </row>
    <row r="7102" spans="1:11" s="509" customFormat="1">
      <c r="A7102" s="508" t="s">
        <v>598</v>
      </c>
      <c r="B7102" s="509" t="s">
        <v>372</v>
      </c>
      <c r="C7102" s="509">
        <v>52</v>
      </c>
      <c r="G7102" s="509">
        <v>1</v>
      </c>
      <c r="K7102" s="509">
        <v>1</v>
      </c>
    </row>
    <row r="7103" spans="1:11" s="509" customFormat="1">
      <c r="A7103" s="508" t="s">
        <v>598</v>
      </c>
      <c r="B7103" s="509" t="s">
        <v>372</v>
      </c>
      <c r="C7103" s="509">
        <v>53</v>
      </c>
      <c r="K7103" s="509">
        <v>0</v>
      </c>
    </row>
    <row r="7104" spans="1:11" s="509" customFormat="1">
      <c r="A7104" s="508" t="s">
        <v>598</v>
      </c>
      <c r="B7104" s="509" t="s">
        <v>372</v>
      </c>
      <c r="C7104" s="509">
        <v>54</v>
      </c>
      <c r="G7104" s="509">
        <v>17</v>
      </c>
      <c r="K7104" s="509">
        <v>17</v>
      </c>
    </row>
    <row r="7105" spans="1:11" s="509" customFormat="1">
      <c r="A7105" s="508" t="s">
        <v>598</v>
      </c>
      <c r="B7105" s="509" t="s">
        <v>372</v>
      </c>
      <c r="C7105" s="509">
        <v>55</v>
      </c>
      <c r="D7105" s="509">
        <v>13</v>
      </c>
      <c r="G7105" s="509">
        <v>41</v>
      </c>
      <c r="K7105" s="509">
        <v>54</v>
      </c>
    </row>
    <row r="7106" spans="1:11" s="509" customFormat="1">
      <c r="A7106" s="508" t="s">
        <v>598</v>
      </c>
      <c r="B7106" s="509" t="s">
        <v>372</v>
      </c>
      <c r="C7106" s="509">
        <v>56</v>
      </c>
      <c r="K7106" s="509">
        <v>0</v>
      </c>
    </row>
    <row r="7107" spans="1:11" s="509" customFormat="1">
      <c r="A7107" s="508" t="s">
        <v>598</v>
      </c>
      <c r="B7107" s="509" t="s">
        <v>372</v>
      </c>
      <c r="C7107" s="509">
        <v>57</v>
      </c>
      <c r="K7107" s="509">
        <v>0</v>
      </c>
    </row>
    <row r="7108" spans="1:11" s="509" customFormat="1">
      <c r="A7108" s="508" t="s">
        <v>598</v>
      </c>
      <c r="B7108" s="509" t="s">
        <v>372</v>
      </c>
      <c r="C7108" s="509">
        <v>58</v>
      </c>
      <c r="K7108" s="509">
        <v>0</v>
      </c>
    </row>
    <row r="7109" spans="1:11" s="509" customFormat="1">
      <c r="A7109" s="508" t="s">
        <v>598</v>
      </c>
      <c r="B7109" s="509" t="s">
        <v>372</v>
      </c>
      <c r="C7109" s="509">
        <v>59</v>
      </c>
      <c r="D7109" s="509">
        <v>1</v>
      </c>
      <c r="G7109" s="509">
        <v>20</v>
      </c>
      <c r="K7109" s="509">
        <v>21</v>
      </c>
    </row>
    <row r="7110" spans="1:11" s="509" customFormat="1">
      <c r="A7110" s="508" t="s">
        <v>598</v>
      </c>
      <c r="B7110" s="509" t="s">
        <v>372</v>
      </c>
      <c r="C7110" s="509">
        <v>60</v>
      </c>
      <c r="G7110" s="509">
        <v>10</v>
      </c>
      <c r="K7110" s="509">
        <v>10</v>
      </c>
    </row>
    <row r="7111" spans="1:11" s="509" customFormat="1">
      <c r="A7111" s="508" t="s">
        <v>598</v>
      </c>
      <c r="B7111" s="509" t="s">
        <v>372</v>
      </c>
      <c r="C7111" s="509">
        <v>61</v>
      </c>
      <c r="K7111" s="509">
        <v>0</v>
      </c>
    </row>
    <row r="7112" spans="1:11" s="509" customFormat="1">
      <c r="A7112" s="508" t="s">
        <v>598</v>
      </c>
      <c r="B7112" s="509" t="s">
        <v>372</v>
      </c>
      <c r="C7112" s="509">
        <v>62</v>
      </c>
      <c r="D7112" s="509">
        <v>5</v>
      </c>
      <c r="E7112" s="509">
        <v>3</v>
      </c>
      <c r="G7112" s="509">
        <v>3</v>
      </c>
      <c r="H7112" s="509">
        <v>1</v>
      </c>
      <c r="K7112" s="509">
        <v>8</v>
      </c>
    </row>
    <row r="7113" spans="1:11" s="509" customFormat="1">
      <c r="A7113" s="508" t="s">
        <v>598</v>
      </c>
      <c r="B7113" s="509" t="s">
        <v>372</v>
      </c>
      <c r="C7113" s="509">
        <v>63</v>
      </c>
      <c r="G7113" s="509">
        <v>5</v>
      </c>
      <c r="H7113" s="509">
        <v>1</v>
      </c>
      <c r="K7113" s="509">
        <v>5</v>
      </c>
    </row>
    <row r="7114" spans="1:11" s="509" customFormat="1">
      <c r="A7114" s="508" t="s">
        <v>598</v>
      </c>
      <c r="B7114" s="509" t="s">
        <v>372</v>
      </c>
      <c r="C7114" s="509" t="s">
        <v>1033</v>
      </c>
      <c r="K7114" s="509">
        <v>0</v>
      </c>
    </row>
    <row r="7115" spans="1:11" s="509" customFormat="1">
      <c r="A7115" s="508" t="s">
        <v>598</v>
      </c>
      <c r="B7115" s="509" t="s">
        <v>372</v>
      </c>
      <c r="C7115" s="509" t="s">
        <v>1034</v>
      </c>
      <c r="D7115" s="509">
        <v>1</v>
      </c>
      <c r="K7115" s="509">
        <v>1</v>
      </c>
    </row>
    <row r="7116" spans="1:11" s="509" customFormat="1">
      <c r="A7116" s="508" t="s">
        <v>598</v>
      </c>
      <c r="B7116" s="509" t="s">
        <v>372</v>
      </c>
      <c r="C7116" s="509">
        <v>64</v>
      </c>
      <c r="K7116" s="509">
        <v>0</v>
      </c>
    </row>
    <row r="7117" spans="1:11" s="509" customFormat="1">
      <c r="A7117" s="508" t="s">
        <v>598</v>
      </c>
      <c r="B7117" s="509" t="s">
        <v>372</v>
      </c>
      <c r="C7117" s="509" t="s">
        <v>1035</v>
      </c>
      <c r="D7117" s="509">
        <v>3</v>
      </c>
      <c r="K7117" s="509">
        <v>3</v>
      </c>
    </row>
    <row r="7118" spans="1:11" s="509" customFormat="1">
      <c r="A7118" s="508" t="s">
        <v>598</v>
      </c>
      <c r="B7118" s="509" t="s">
        <v>372</v>
      </c>
      <c r="C7118" s="509">
        <v>65</v>
      </c>
      <c r="D7118" s="509">
        <v>12</v>
      </c>
      <c r="E7118" s="509">
        <v>8</v>
      </c>
      <c r="G7118" s="509">
        <v>36</v>
      </c>
      <c r="H7118" s="509">
        <v>11</v>
      </c>
      <c r="K7118" s="509">
        <v>48</v>
      </c>
    </row>
    <row r="7119" spans="1:11" s="509" customFormat="1">
      <c r="A7119" s="508" t="s">
        <v>598</v>
      </c>
      <c r="B7119" s="509" t="s">
        <v>372</v>
      </c>
      <c r="C7119" s="509">
        <v>66</v>
      </c>
      <c r="D7119" s="509">
        <v>8</v>
      </c>
      <c r="E7119" s="509">
        <v>8</v>
      </c>
      <c r="G7119" s="509">
        <v>14</v>
      </c>
      <c r="H7119" s="509">
        <v>11</v>
      </c>
      <c r="K7119" s="509">
        <v>22</v>
      </c>
    </row>
    <row r="7120" spans="1:11" s="509" customFormat="1">
      <c r="A7120" s="508" t="s">
        <v>598</v>
      </c>
      <c r="B7120" s="509" t="s">
        <v>372</v>
      </c>
      <c r="C7120" s="509" t="s">
        <v>1036</v>
      </c>
      <c r="K7120" s="509">
        <v>0</v>
      </c>
    </row>
    <row r="7121" spans="1:11" s="509" customFormat="1">
      <c r="A7121" s="508" t="s">
        <v>598</v>
      </c>
      <c r="B7121" s="509" t="s">
        <v>372</v>
      </c>
      <c r="C7121" s="509" t="s">
        <v>1037</v>
      </c>
      <c r="D7121" s="509">
        <v>16</v>
      </c>
      <c r="G7121" s="509">
        <v>944</v>
      </c>
      <c r="K7121" s="509">
        <v>960</v>
      </c>
    </row>
    <row r="7122" spans="1:11" s="509" customFormat="1">
      <c r="A7122" s="508" t="s">
        <v>598</v>
      </c>
      <c r="B7122" s="509" t="s">
        <v>372</v>
      </c>
      <c r="C7122" s="509" t="s">
        <v>1038</v>
      </c>
      <c r="D7122" s="509">
        <v>1</v>
      </c>
      <c r="G7122" s="509">
        <v>8</v>
      </c>
      <c r="K7122" s="509">
        <v>9</v>
      </c>
    </row>
    <row r="7123" spans="1:11" s="509" customFormat="1">
      <c r="A7123" s="508" t="s">
        <v>598</v>
      </c>
      <c r="B7123" s="509" t="s">
        <v>372</v>
      </c>
      <c r="C7123" s="509" t="s">
        <v>1039</v>
      </c>
      <c r="D7123" s="509">
        <v>1</v>
      </c>
      <c r="G7123" s="509">
        <v>4</v>
      </c>
      <c r="K7123" s="509">
        <v>5</v>
      </c>
    </row>
    <row r="7124" spans="1:11" s="509" customFormat="1">
      <c r="A7124" s="508" t="s">
        <v>598</v>
      </c>
      <c r="B7124" s="509" t="s">
        <v>372</v>
      </c>
      <c r="C7124" s="509" t="s">
        <v>1040</v>
      </c>
      <c r="D7124" s="509">
        <v>1</v>
      </c>
      <c r="G7124" s="509">
        <v>1</v>
      </c>
      <c r="K7124" s="509">
        <v>2</v>
      </c>
    </row>
    <row r="7125" spans="1:11" s="509" customFormat="1">
      <c r="A7125" s="508" t="s">
        <v>598</v>
      </c>
      <c r="B7125" s="509" t="s">
        <v>372</v>
      </c>
      <c r="C7125" s="509" t="s">
        <v>1041</v>
      </c>
      <c r="K7125" s="509">
        <v>0</v>
      </c>
    </row>
    <row r="7126" spans="1:11" s="509" customFormat="1">
      <c r="A7126" s="508" t="s">
        <v>598</v>
      </c>
      <c r="B7126" s="509" t="s">
        <v>372</v>
      </c>
      <c r="C7126" s="509" t="s">
        <v>1042</v>
      </c>
      <c r="K7126" s="509">
        <v>0</v>
      </c>
    </row>
    <row r="7127" spans="1:11" s="509" customFormat="1">
      <c r="A7127" s="508" t="s">
        <v>598</v>
      </c>
      <c r="B7127" s="509" t="s">
        <v>372</v>
      </c>
      <c r="C7127" s="509">
        <v>67</v>
      </c>
      <c r="D7127" s="509">
        <v>3</v>
      </c>
      <c r="G7127" s="509">
        <v>82</v>
      </c>
      <c r="H7127" s="509">
        <v>3</v>
      </c>
      <c r="K7127" s="509">
        <v>85</v>
      </c>
    </row>
    <row r="7128" spans="1:11" s="509" customFormat="1">
      <c r="A7128" s="508" t="s">
        <v>598</v>
      </c>
      <c r="B7128" s="509" t="s">
        <v>372</v>
      </c>
      <c r="C7128" s="509">
        <v>68</v>
      </c>
      <c r="G7128" s="509">
        <v>13</v>
      </c>
      <c r="H7128" s="509">
        <v>1</v>
      </c>
      <c r="K7128" s="509">
        <v>13</v>
      </c>
    </row>
    <row r="7129" spans="1:11" s="509" customFormat="1">
      <c r="A7129" s="508" t="s">
        <v>598</v>
      </c>
      <c r="B7129" s="509" t="s">
        <v>372</v>
      </c>
      <c r="C7129" s="509" t="s">
        <v>1043</v>
      </c>
      <c r="G7129" s="509">
        <v>2</v>
      </c>
      <c r="H7129" s="509">
        <v>1</v>
      </c>
      <c r="K7129" s="509">
        <v>2</v>
      </c>
    </row>
    <row r="7130" spans="1:11" s="509" customFormat="1">
      <c r="A7130" s="508" t="s">
        <v>598</v>
      </c>
      <c r="B7130" s="509" t="s">
        <v>372</v>
      </c>
      <c r="C7130" s="509">
        <v>69</v>
      </c>
      <c r="K7130" s="509">
        <v>0</v>
      </c>
    </row>
    <row r="7131" spans="1:11" s="509" customFormat="1">
      <c r="A7131" s="508" t="s">
        <v>598</v>
      </c>
      <c r="B7131" s="509" t="s">
        <v>372</v>
      </c>
      <c r="C7131" s="509" t="s">
        <v>1044</v>
      </c>
      <c r="K7131" s="509">
        <v>0</v>
      </c>
    </row>
    <row r="7132" spans="1:11" s="509" customFormat="1">
      <c r="A7132" s="508" t="s">
        <v>598</v>
      </c>
      <c r="B7132" s="509" t="s">
        <v>372</v>
      </c>
      <c r="C7132" s="509" t="s">
        <v>1045</v>
      </c>
      <c r="K7132" s="509">
        <v>0</v>
      </c>
    </row>
    <row r="7133" spans="1:11" s="509" customFormat="1">
      <c r="A7133" s="508" t="s">
        <v>598</v>
      </c>
      <c r="B7133" s="509" t="s">
        <v>372</v>
      </c>
      <c r="C7133" s="509">
        <v>70</v>
      </c>
      <c r="G7133" s="509">
        <v>1</v>
      </c>
      <c r="K7133" s="509">
        <v>1</v>
      </c>
    </row>
    <row r="7134" spans="1:11" s="509" customFormat="1">
      <c r="A7134" s="508" t="s">
        <v>598</v>
      </c>
      <c r="B7134" s="509" t="s">
        <v>372</v>
      </c>
      <c r="C7134" s="509" t="s">
        <v>1046</v>
      </c>
      <c r="G7134" s="509">
        <v>1</v>
      </c>
      <c r="K7134" s="509">
        <v>1</v>
      </c>
    </row>
    <row r="7135" spans="1:11" s="509" customFormat="1">
      <c r="A7135" s="508" t="s">
        <v>598</v>
      </c>
      <c r="B7135" s="509" t="s">
        <v>372</v>
      </c>
      <c r="C7135" s="509">
        <v>71</v>
      </c>
      <c r="D7135" s="509">
        <v>1</v>
      </c>
      <c r="G7135" s="509">
        <v>202</v>
      </c>
      <c r="K7135" s="509">
        <v>203</v>
      </c>
    </row>
    <row r="7136" spans="1:11" s="509" customFormat="1">
      <c r="A7136" s="508" t="s">
        <v>598</v>
      </c>
      <c r="B7136" s="509" t="s">
        <v>372</v>
      </c>
      <c r="C7136" s="509" t="s">
        <v>1047</v>
      </c>
      <c r="D7136" s="509">
        <v>5</v>
      </c>
      <c r="E7136" s="509">
        <v>2</v>
      </c>
      <c r="G7136" s="509">
        <v>28</v>
      </c>
      <c r="H7136" s="509">
        <v>17</v>
      </c>
      <c r="K7136" s="509">
        <v>33</v>
      </c>
    </row>
    <row r="7137" spans="1:11" s="509" customFormat="1">
      <c r="A7137" s="508" t="s">
        <v>598</v>
      </c>
      <c r="B7137" s="509" t="s">
        <v>372</v>
      </c>
      <c r="C7137" s="509" t="s">
        <v>1048</v>
      </c>
      <c r="D7137" s="509">
        <v>1</v>
      </c>
      <c r="G7137" s="509">
        <v>8</v>
      </c>
      <c r="K7137" s="509">
        <v>9</v>
      </c>
    </row>
    <row r="7138" spans="1:11" s="509" customFormat="1">
      <c r="A7138" s="508" t="s">
        <v>598</v>
      </c>
      <c r="B7138" s="509" t="s">
        <v>372</v>
      </c>
      <c r="C7138" s="509" t="s">
        <v>1049</v>
      </c>
      <c r="G7138" s="509">
        <v>2</v>
      </c>
      <c r="H7138" s="509">
        <v>1</v>
      </c>
      <c r="K7138" s="509">
        <v>2</v>
      </c>
    </row>
    <row r="7139" spans="1:11" s="509" customFormat="1">
      <c r="A7139" s="508" t="s">
        <v>598</v>
      </c>
      <c r="B7139" s="509" t="s">
        <v>372</v>
      </c>
      <c r="C7139" s="509" t="s">
        <v>1050</v>
      </c>
      <c r="G7139" s="509">
        <v>1</v>
      </c>
      <c r="H7139" s="509">
        <v>1</v>
      </c>
      <c r="K7139" s="509">
        <v>1</v>
      </c>
    </row>
    <row r="7140" spans="1:11" s="509" customFormat="1">
      <c r="A7140" s="508" t="s">
        <v>598</v>
      </c>
      <c r="B7140" s="509" t="s">
        <v>372</v>
      </c>
      <c r="C7140" s="509" t="s">
        <v>1051</v>
      </c>
      <c r="D7140" s="509">
        <v>1</v>
      </c>
      <c r="E7140" s="509">
        <v>1</v>
      </c>
      <c r="G7140" s="509">
        <v>1</v>
      </c>
      <c r="H7140" s="509">
        <v>1</v>
      </c>
      <c r="K7140" s="509">
        <v>2</v>
      </c>
    </row>
    <row r="7141" spans="1:11" s="509" customFormat="1">
      <c r="A7141" s="508" t="s">
        <v>598</v>
      </c>
      <c r="B7141" s="509" t="s">
        <v>372</v>
      </c>
      <c r="C7141" s="509">
        <v>72</v>
      </c>
      <c r="D7141" s="509">
        <v>118</v>
      </c>
      <c r="E7141" s="509">
        <v>1</v>
      </c>
      <c r="G7141" s="509">
        <v>7</v>
      </c>
      <c r="K7141" s="509">
        <v>125</v>
      </c>
    </row>
    <row r="7142" spans="1:11" s="509" customFormat="1">
      <c r="A7142" s="508" t="s">
        <v>598</v>
      </c>
      <c r="B7142" s="509" t="s">
        <v>372</v>
      </c>
      <c r="C7142" s="509">
        <v>73</v>
      </c>
      <c r="D7142" s="509">
        <v>25</v>
      </c>
      <c r="K7142" s="509">
        <v>25</v>
      </c>
    </row>
    <row r="7143" spans="1:11" s="509" customFormat="1">
      <c r="A7143" s="508" t="s">
        <v>598</v>
      </c>
      <c r="B7143" s="509" t="s">
        <v>372</v>
      </c>
      <c r="C7143" s="509">
        <v>74</v>
      </c>
      <c r="D7143" s="509">
        <v>8</v>
      </c>
      <c r="E7143" s="509">
        <v>1</v>
      </c>
      <c r="G7143" s="509">
        <v>1</v>
      </c>
      <c r="K7143" s="509">
        <v>9</v>
      </c>
    </row>
    <row r="7144" spans="1:11" s="509" customFormat="1">
      <c r="A7144" s="508" t="s">
        <v>598</v>
      </c>
      <c r="B7144" s="509" t="s">
        <v>372</v>
      </c>
      <c r="C7144" s="509" t="s">
        <v>4686</v>
      </c>
      <c r="K7144" s="509">
        <v>0</v>
      </c>
    </row>
    <row r="7145" spans="1:11" s="509" customFormat="1">
      <c r="A7145" s="508" t="s">
        <v>598</v>
      </c>
      <c r="B7145" s="509" t="s">
        <v>372</v>
      </c>
      <c r="C7145" s="509" t="s">
        <v>4683</v>
      </c>
      <c r="D7145" s="509">
        <v>288</v>
      </c>
      <c r="E7145" s="509">
        <v>32</v>
      </c>
      <c r="F7145" s="509">
        <v>0</v>
      </c>
      <c r="G7145" s="509">
        <v>1786</v>
      </c>
      <c r="H7145" s="509">
        <v>64</v>
      </c>
      <c r="I7145" s="509">
        <v>0</v>
      </c>
      <c r="K7145" s="509">
        <v>2074</v>
      </c>
    </row>
    <row r="7146" spans="1:11" s="509" customFormat="1">
      <c r="A7146" s="508" t="s">
        <v>599</v>
      </c>
      <c r="B7146" s="509" t="s">
        <v>373</v>
      </c>
      <c r="C7146" s="509">
        <v>1</v>
      </c>
      <c r="K7146" s="509">
        <v>0</v>
      </c>
    </row>
    <row r="7147" spans="1:11" s="509" customFormat="1">
      <c r="A7147" s="508" t="s">
        <v>599</v>
      </c>
      <c r="B7147" s="509" t="s">
        <v>373</v>
      </c>
      <c r="C7147" s="509" t="s">
        <v>1023</v>
      </c>
      <c r="G7147" s="509">
        <v>4</v>
      </c>
      <c r="K7147" s="509">
        <v>4</v>
      </c>
    </row>
    <row r="7148" spans="1:11" s="509" customFormat="1">
      <c r="A7148" s="508" t="s">
        <v>599</v>
      </c>
      <c r="B7148" s="509" t="s">
        <v>373</v>
      </c>
      <c r="C7148" s="509">
        <v>2</v>
      </c>
      <c r="D7148" s="509">
        <v>2</v>
      </c>
      <c r="E7148" s="509">
        <v>1</v>
      </c>
      <c r="G7148" s="509">
        <v>4</v>
      </c>
      <c r="K7148" s="509">
        <v>6</v>
      </c>
    </row>
    <row r="7149" spans="1:11" s="509" customFormat="1">
      <c r="A7149" s="508" t="s">
        <v>599</v>
      </c>
      <c r="B7149" s="509" t="s">
        <v>373</v>
      </c>
      <c r="C7149" s="509">
        <v>3</v>
      </c>
      <c r="D7149" s="509">
        <v>1</v>
      </c>
      <c r="G7149" s="509">
        <v>1</v>
      </c>
      <c r="K7149" s="509">
        <v>2</v>
      </c>
    </row>
    <row r="7150" spans="1:11" s="509" customFormat="1">
      <c r="A7150" s="508" t="s">
        <v>599</v>
      </c>
      <c r="B7150" s="509" t="s">
        <v>373</v>
      </c>
      <c r="C7150" s="509">
        <v>4</v>
      </c>
      <c r="K7150" s="509">
        <v>0</v>
      </c>
    </row>
    <row r="7151" spans="1:11" s="509" customFormat="1">
      <c r="A7151" s="508" t="s">
        <v>599</v>
      </c>
      <c r="B7151" s="509" t="s">
        <v>373</v>
      </c>
      <c r="C7151" s="509">
        <v>5</v>
      </c>
      <c r="G7151" s="509">
        <v>7</v>
      </c>
      <c r="K7151" s="509">
        <v>7</v>
      </c>
    </row>
    <row r="7152" spans="1:11" s="509" customFormat="1">
      <c r="A7152" s="508" t="s">
        <v>599</v>
      </c>
      <c r="B7152" s="509" t="s">
        <v>373</v>
      </c>
      <c r="C7152" s="509">
        <v>6</v>
      </c>
      <c r="K7152" s="509">
        <v>0</v>
      </c>
    </row>
    <row r="7153" spans="1:11" s="509" customFormat="1">
      <c r="A7153" s="508" t="s">
        <v>599</v>
      </c>
      <c r="B7153" s="509" t="s">
        <v>373</v>
      </c>
      <c r="C7153" s="509">
        <v>7</v>
      </c>
      <c r="K7153" s="509">
        <v>0</v>
      </c>
    </row>
    <row r="7154" spans="1:11" s="509" customFormat="1">
      <c r="A7154" s="508" t="s">
        <v>599</v>
      </c>
      <c r="B7154" s="509" t="s">
        <v>373</v>
      </c>
      <c r="C7154" s="509">
        <v>8</v>
      </c>
      <c r="G7154" s="509">
        <v>3</v>
      </c>
      <c r="K7154" s="509">
        <v>3</v>
      </c>
    </row>
    <row r="7155" spans="1:11" s="509" customFormat="1">
      <c r="A7155" s="508" t="s">
        <v>599</v>
      </c>
      <c r="B7155" s="509" t="s">
        <v>373</v>
      </c>
      <c r="C7155" s="509">
        <v>9</v>
      </c>
      <c r="G7155" s="509">
        <v>1</v>
      </c>
      <c r="K7155" s="509">
        <v>1</v>
      </c>
    </row>
    <row r="7156" spans="1:11" s="509" customFormat="1">
      <c r="A7156" s="508" t="s">
        <v>599</v>
      </c>
      <c r="B7156" s="509" t="s">
        <v>373</v>
      </c>
      <c r="C7156" s="509">
        <v>10</v>
      </c>
      <c r="G7156" s="509">
        <v>14</v>
      </c>
      <c r="K7156" s="509">
        <v>14</v>
      </c>
    </row>
    <row r="7157" spans="1:11" s="509" customFormat="1">
      <c r="A7157" s="508" t="s">
        <v>599</v>
      </c>
      <c r="B7157" s="509" t="s">
        <v>373</v>
      </c>
      <c r="C7157" s="509">
        <v>11</v>
      </c>
      <c r="K7157" s="509">
        <v>0</v>
      </c>
    </row>
    <row r="7158" spans="1:11" s="509" customFormat="1">
      <c r="A7158" s="508" t="s">
        <v>599</v>
      </c>
      <c r="B7158" s="509" t="s">
        <v>373</v>
      </c>
      <c r="C7158" s="509">
        <v>12</v>
      </c>
      <c r="K7158" s="509">
        <v>0</v>
      </c>
    </row>
    <row r="7159" spans="1:11" s="509" customFormat="1">
      <c r="A7159" s="508" t="s">
        <v>599</v>
      </c>
      <c r="B7159" s="509" t="s">
        <v>373</v>
      </c>
      <c r="C7159" s="509">
        <v>13</v>
      </c>
      <c r="K7159" s="509">
        <v>0</v>
      </c>
    </row>
    <row r="7160" spans="1:11" s="509" customFormat="1">
      <c r="A7160" s="508" t="s">
        <v>599</v>
      </c>
      <c r="B7160" s="509" t="s">
        <v>373</v>
      </c>
      <c r="C7160" s="509">
        <v>14</v>
      </c>
      <c r="K7160" s="509">
        <v>0</v>
      </c>
    </row>
    <row r="7161" spans="1:11" s="509" customFormat="1">
      <c r="A7161" s="508" t="s">
        <v>599</v>
      </c>
      <c r="B7161" s="509" t="s">
        <v>373</v>
      </c>
      <c r="C7161" s="509">
        <v>15</v>
      </c>
      <c r="K7161" s="509">
        <v>0</v>
      </c>
    </row>
    <row r="7162" spans="1:11" s="509" customFormat="1">
      <c r="A7162" s="508" t="s">
        <v>599</v>
      </c>
      <c r="B7162" s="509" t="s">
        <v>373</v>
      </c>
      <c r="C7162" s="509">
        <v>16</v>
      </c>
      <c r="D7162" s="509">
        <v>1</v>
      </c>
      <c r="G7162" s="509">
        <v>1</v>
      </c>
      <c r="K7162" s="509">
        <v>2</v>
      </c>
    </row>
    <row r="7163" spans="1:11" s="509" customFormat="1">
      <c r="A7163" s="508" t="s">
        <v>599</v>
      </c>
      <c r="B7163" s="509" t="s">
        <v>373</v>
      </c>
      <c r="C7163" s="509">
        <v>17</v>
      </c>
      <c r="D7163" s="509">
        <v>1</v>
      </c>
      <c r="G7163" s="509">
        <v>7</v>
      </c>
      <c r="K7163" s="509">
        <v>8</v>
      </c>
    </row>
    <row r="7164" spans="1:11" s="509" customFormat="1">
      <c r="A7164" s="508" t="s">
        <v>599</v>
      </c>
      <c r="B7164" s="509" t="s">
        <v>373</v>
      </c>
      <c r="C7164" s="509">
        <v>18</v>
      </c>
      <c r="K7164" s="509">
        <v>0</v>
      </c>
    </row>
    <row r="7165" spans="1:11" s="509" customFormat="1">
      <c r="A7165" s="508" t="s">
        <v>599</v>
      </c>
      <c r="B7165" s="509" t="s">
        <v>373</v>
      </c>
      <c r="C7165" s="509" t="s">
        <v>1024</v>
      </c>
      <c r="K7165" s="509">
        <v>0</v>
      </c>
    </row>
    <row r="7166" spans="1:11" s="509" customFormat="1">
      <c r="A7166" s="508" t="s">
        <v>599</v>
      </c>
      <c r="B7166" s="509" t="s">
        <v>373</v>
      </c>
      <c r="C7166" s="509" t="s">
        <v>1025</v>
      </c>
      <c r="K7166" s="509">
        <v>0</v>
      </c>
    </row>
    <row r="7167" spans="1:11" s="509" customFormat="1">
      <c r="A7167" s="508" t="s">
        <v>599</v>
      </c>
      <c r="B7167" s="509" t="s">
        <v>373</v>
      </c>
      <c r="C7167" s="509">
        <v>19</v>
      </c>
      <c r="D7167" s="509">
        <v>16</v>
      </c>
      <c r="E7167" s="509">
        <v>1</v>
      </c>
      <c r="G7167" s="509">
        <v>9</v>
      </c>
      <c r="K7167" s="509">
        <v>25</v>
      </c>
    </row>
    <row r="7168" spans="1:11" s="509" customFormat="1">
      <c r="A7168" s="508" t="s">
        <v>599</v>
      </c>
      <c r="B7168" s="509" t="s">
        <v>373</v>
      </c>
      <c r="C7168" s="509">
        <v>20</v>
      </c>
      <c r="K7168" s="509">
        <v>0</v>
      </c>
    </row>
    <row r="7169" spans="1:11" s="509" customFormat="1">
      <c r="A7169" s="508" t="s">
        <v>599</v>
      </c>
      <c r="B7169" s="509" t="s">
        <v>373</v>
      </c>
      <c r="C7169" s="509">
        <v>21</v>
      </c>
      <c r="K7169" s="509">
        <v>0</v>
      </c>
    </row>
    <row r="7170" spans="1:11" s="509" customFormat="1">
      <c r="A7170" s="508" t="s">
        <v>599</v>
      </c>
      <c r="B7170" s="509" t="s">
        <v>373</v>
      </c>
      <c r="C7170" s="509" t="s">
        <v>1026</v>
      </c>
      <c r="K7170" s="509">
        <v>0</v>
      </c>
    </row>
    <row r="7171" spans="1:11" s="509" customFormat="1">
      <c r="A7171" s="508" t="s">
        <v>599</v>
      </c>
      <c r="B7171" s="509" t="s">
        <v>373</v>
      </c>
      <c r="C7171" s="509" t="s">
        <v>1027</v>
      </c>
      <c r="K7171" s="509">
        <v>0</v>
      </c>
    </row>
    <row r="7172" spans="1:11" s="509" customFormat="1">
      <c r="A7172" s="508" t="s">
        <v>599</v>
      </c>
      <c r="B7172" s="509" t="s">
        <v>373</v>
      </c>
      <c r="C7172" s="509" t="s">
        <v>1028</v>
      </c>
      <c r="K7172" s="509">
        <v>0</v>
      </c>
    </row>
    <row r="7173" spans="1:11" s="509" customFormat="1">
      <c r="A7173" s="508" t="s">
        <v>599</v>
      </c>
      <c r="B7173" s="509" t="s">
        <v>373</v>
      </c>
      <c r="C7173" s="509">
        <v>22</v>
      </c>
      <c r="D7173" s="509">
        <v>1</v>
      </c>
      <c r="E7173" s="509">
        <v>1</v>
      </c>
      <c r="G7173" s="509">
        <v>2</v>
      </c>
      <c r="K7173" s="509">
        <v>3</v>
      </c>
    </row>
    <row r="7174" spans="1:11" s="509" customFormat="1">
      <c r="A7174" s="508" t="s">
        <v>599</v>
      </c>
      <c r="B7174" s="509" t="s">
        <v>373</v>
      </c>
      <c r="C7174" s="509">
        <v>23</v>
      </c>
      <c r="D7174" s="509">
        <v>2</v>
      </c>
      <c r="K7174" s="509">
        <v>2</v>
      </c>
    </row>
    <row r="7175" spans="1:11" s="509" customFormat="1">
      <c r="A7175" s="508" t="s">
        <v>599</v>
      </c>
      <c r="B7175" s="509" t="s">
        <v>373</v>
      </c>
      <c r="C7175" s="509" t="s">
        <v>1029</v>
      </c>
      <c r="G7175" s="509">
        <v>8</v>
      </c>
      <c r="H7175" s="509">
        <v>2</v>
      </c>
      <c r="K7175" s="509">
        <v>8</v>
      </c>
    </row>
    <row r="7176" spans="1:11" s="509" customFormat="1">
      <c r="A7176" s="508" t="s">
        <v>599</v>
      </c>
      <c r="B7176" s="509" t="s">
        <v>373</v>
      </c>
      <c r="C7176" s="509">
        <v>24</v>
      </c>
      <c r="K7176" s="509">
        <v>0</v>
      </c>
    </row>
    <row r="7177" spans="1:11" s="509" customFormat="1">
      <c r="A7177" s="508" t="s">
        <v>599</v>
      </c>
      <c r="B7177" s="509" t="s">
        <v>373</v>
      </c>
      <c r="C7177" s="509">
        <v>25</v>
      </c>
    </row>
    <row r="7178" spans="1:11" s="509" customFormat="1">
      <c r="A7178" s="508" t="s">
        <v>599</v>
      </c>
      <c r="B7178" s="509" t="s">
        <v>373</v>
      </c>
      <c r="C7178" s="509">
        <v>26</v>
      </c>
      <c r="K7178" s="509">
        <v>0</v>
      </c>
    </row>
    <row r="7179" spans="1:11" s="509" customFormat="1">
      <c r="A7179" s="508" t="s">
        <v>599</v>
      </c>
      <c r="B7179" s="509" t="s">
        <v>373</v>
      </c>
      <c r="C7179" s="509">
        <v>27</v>
      </c>
      <c r="D7179" s="509">
        <v>2</v>
      </c>
      <c r="E7179" s="509">
        <v>2</v>
      </c>
      <c r="G7179" s="509">
        <v>1</v>
      </c>
      <c r="H7179" s="509">
        <v>1</v>
      </c>
      <c r="K7179" s="509">
        <v>3</v>
      </c>
    </row>
    <row r="7180" spans="1:11" s="509" customFormat="1">
      <c r="A7180" s="508" t="s">
        <v>599</v>
      </c>
      <c r="B7180" s="509" t="s">
        <v>373</v>
      </c>
      <c r="C7180" s="509">
        <v>28</v>
      </c>
      <c r="K7180" s="509">
        <v>0</v>
      </c>
    </row>
    <row r="7181" spans="1:11" s="509" customFormat="1">
      <c r="A7181" s="508" t="s">
        <v>599</v>
      </c>
      <c r="B7181" s="509" t="s">
        <v>373</v>
      </c>
      <c r="C7181" s="509">
        <v>29</v>
      </c>
      <c r="K7181" s="509">
        <v>0</v>
      </c>
    </row>
    <row r="7182" spans="1:11" s="509" customFormat="1">
      <c r="A7182" s="508" t="s">
        <v>599</v>
      </c>
      <c r="B7182" s="509" t="s">
        <v>373</v>
      </c>
      <c r="C7182" s="509">
        <v>30</v>
      </c>
      <c r="K7182" s="509">
        <v>0</v>
      </c>
    </row>
    <row r="7183" spans="1:11" s="509" customFormat="1">
      <c r="A7183" s="508" t="s">
        <v>599</v>
      </c>
      <c r="B7183" s="509" t="s">
        <v>373</v>
      </c>
      <c r="C7183" s="509">
        <v>31</v>
      </c>
      <c r="K7183" s="509">
        <v>0</v>
      </c>
    </row>
    <row r="7184" spans="1:11" s="509" customFormat="1">
      <c r="A7184" s="508" t="s">
        <v>599</v>
      </c>
      <c r="B7184" s="509" t="s">
        <v>373</v>
      </c>
      <c r="C7184" s="509">
        <v>32</v>
      </c>
      <c r="K7184" s="509">
        <v>0</v>
      </c>
    </row>
    <row r="7185" spans="1:11" s="509" customFormat="1">
      <c r="A7185" s="508" t="s">
        <v>599</v>
      </c>
      <c r="B7185" s="509" t="s">
        <v>373</v>
      </c>
      <c r="C7185" s="509">
        <v>33</v>
      </c>
      <c r="D7185" s="509">
        <v>1</v>
      </c>
      <c r="K7185" s="509">
        <v>1</v>
      </c>
    </row>
    <row r="7186" spans="1:11" s="509" customFormat="1">
      <c r="A7186" s="508" t="s">
        <v>599</v>
      </c>
      <c r="B7186" s="509" t="s">
        <v>373</v>
      </c>
      <c r="C7186" s="509">
        <v>34</v>
      </c>
      <c r="K7186" s="509">
        <v>0</v>
      </c>
    </row>
    <row r="7187" spans="1:11" s="509" customFormat="1">
      <c r="A7187" s="508" t="s">
        <v>599</v>
      </c>
      <c r="B7187" s="509" t="s">
        <v>373</v>
      </c>
      <c r="C7187" s="509">
        <v>35</v>
      </c>
      <c r="K7187" s="509">
        <v>0</v>
      </c>
    </row>
    <row r="7188" spans="1:11" s="509" customFormat="1">
      <c r="A7188" s="508" t="s">
        <v>599</v>
      </c>
      <c r="B7188" s="509" t="s">
        <v>373</v>
      </c>
      <c r="C7188" s="509">
        <v>36</v>
      </c>
      <c r="K7188" s="509">
        <v>0</v>
      </c>
    </row>
    <row r="7189" spans="1:11" s="509" customFormat="1">
      <c r="A7189" s="508" t="s">
        <v>599</v>
      </c>
      <c r="B7189" s="509" t="s">
        <v>373</v>
      </c>
      <c r="C7189" s="509">
        <v>37</v>
      </c>
      <c r="K7189" s="509">
        <v>0</v>
      </c>
    </row>
    <row r="7190" spans="1:11" s="509" customFormat="1">
      <c r="A7190" s="508" t="s">
        <v>599</v>
      </c>
      <c r="B7190" s="509" t="s">
        <v>373</v>
      </c>
      <c r="C7190" s="509">
        <v>38</v>
      </c>
      <c r="K7190" s="509">
        <v>0</v>
      </c>
    </row>
    <row r="7191" spans="1:11" s="509" customFormat="1">
      <c r="A7191" s="508" t="s">
        <v>599</v>
      </c>
      <c r="B7191" s="509" t="s">
        <v>373</v>
      </c>
      <c r="C7191" s="509" t="s">
        <v>1030</v>
      </c>
      <c r="K7191" s="509">
        <v>0</v>
      </c>
    </row>
    <row r="7192" spans="1:11" s="509" customFormat="1">
      <c r="A7192" s="508" t="s">
        <v>599</v>
      </c>
      <c r="B7192" s="509" t="s">
        <v>373</v>
      </c>
      <c r="C7192" s="509">
        <v>39</v>
      </c>
      <c r="K7192" s="509">
        <v>0</v>
      </c>
    </row>
    <row r="7193" spans="1:11" s="509" customFormat="1">
      <c r="A7193" s="508" t="s">
        <v>599</v>
      </c>
      <c r="B7193" s="509" t="s">
        <v>373</v>
      </c>
      <c r="C7193" s="509">
        <v>40</v>
      </c>
      <c r="K7193" s="509">
        <v>0</v>
      </c>
    </row>
    <row r="7194" spans="1:11" s="509" customFormat="1">
      <c r="A7194" s="508" t="s">
        <v>599</v>
      </c>
      <c r="B7194" s="509" t="s">
        <v>373</v>
      </c>
      <c r="C7194" s="509">
        <v>41</v>
      </c>
      <c r="K7194" s="509">
        <v>0</v>
      </c>
    </row>
    <row r="7195" spans="1:11" s="509" customFormat="1">
      <c r="A7195" s="508" t="s">
        <v>599</v>
      </c>
      <c r="B7195" s="509" t="s">
        <v>373</v>
      </c>
      <c r="C7195" s="509">
        <v>42</v>
      </c>
      <c r="K7195" s="509">
        <v>0</v>
      </c>
    </row>
    <row r="7196" spans="1:11" s="509" customFormat="1">
      <c r="A7196" s="508" t="s">
        <v>599</v>
      </c>
      <c r="B7196" s="509" t="s">
        <v>373</v>
      </c>
      <c r="C7196" s="509">
        <v>43</v>
      </c>
      <c r="K7196" s="509">
        <v>0</v>
      </c>
    </row>
    <row r="7197" spans="1:11" s="509" customFormat="1">
      <c r="A7197" s="508" t="s">
        <v>599</v>
      </c>
      <c r="B7197" s="509" t="s">
        <v>373</v>
      </c>
      <c r="C7197" s="509">
        <v>44</v>
      </c>
      <c r="K7197" s="509">
        <v>0</v>
      </c>
    </row>
    <row r="7198" spans="1:11" s="509" customFormat="1">
      <c r="A7198" s="508" t="s">
        <v>599</v>
      </c>
      <c r="B7198" s="509" t="s">
        <v>373</v>
      </c>
      <c r="C7198" s="509">
        <v>45</v>
      </c>
      <c r="K7198" s="509">
        <v>0</v>
      </c>
    </row>
    <row r="7199" spans="1:11" s="509" customFormat="1">
      <c r="A7199" s="508" t="s">
        <v>599</v>
      </c>
      <c r="B7199" s="509" t="s">
        <v>373</v>
      </c>
      <c r="C7199" s="509">
        <v>46</v>
      </c>
      <c r="D7199" s="509">
        <v>6</v>
      </c>
      <c r="E7199" s="509">
        <v>6</v>
      </c>
      <c r="G7199" s="509">
        <v>3</v>
      </c>
      <c r="H7199" s="509">
        <v>1</v>
      </c>
      <c r="K7199" s="509">
        <v>9</v>
      </c>
    </row>
    <row r="7200" spans="1:11" s="509" customFormat="1">
      <c r="A7200" s="508" t="s">
        <v>599</v>
      </c>
      <c r="B7200" s="509" t="s">
        <v>373</v>
      </c>
      <c r="C7200" s="509">
        <v>47</v>
      </c>
      <c r="K7200" s="509">
        <v>0</v>
      </c>
    </row>
    <row r="7201" spans="1:11" s="509" customFormat="1">
      <c r="A7201" s="508" t="s">
        <v>599</v>
      </c>
      <c r="B7201" s="509" t="s">
        <v>373</v>
      </c>
      <c r="C7201" s="509">
        <v>48</v>
      </c>
      <c r="K7201" s="509">
        <v>0</v>
      </c>
    </row>
    <row r="7202" spans="1:11" s="509" customFormat="1">
      <c r="A7202" s="508" t="s">
        <v>599</v>
      </c>
      <c r="B7202" s="509" t="s">
        <v>373</v>
      </c>
      <c r="C7202" s="509">
        <v>49</v>
      </c>
      <c r="K7202" s="509">
        <v>0</v>
      </c>
    </row>
    <row r="7203" spans="1:11" s="509" customFormat="1">
      <c r="A7203" s="508" t="s">
        <v>599</v>
      </c>
      <c r="B7203" s="509" t="s">
        <v>373</v>
      </c>
      <c r="C7203" s="509">
        <v>50</v>
      </c>
      <c r="K7203" s="509">
        <v>0</v>
      </c>
    </row>
    <row r="7204" spans="1:11" s="509" customFormat="1">
      <c r="A7204" s="508" t="s">
        <v>599</v>
      </c>
      <c r="B7204" s="509" t="s">
        <v>373</v>
      </c>
      <c r="C7204" s="509">
        <v>51</v>
      </c>
      <c r="K7204" s="509">
        <v>0</v>
      </c>
    </row>
    <row r="7205" spans="1:11" s="509" customFormat="1">
      <c r="A7205" s="508" t="s">
        <v>599</v>
      </c>
      <c r="B7205" s="509" t="s">
        <v>373</v>
      </c>
      <c r="C7205" s="509" t="s">
        <v>1031</v>
      </c>
      <c r="G7205" s="509">
        <v>1</v>
      </c>
      <c r="K7205" s="509">
        <v>1</v>
      </c>
    </row>
    <row r="7206" spans="1:11" s="509" customFormat="1">
      <c r="A7206" s="508" t="s">
        <v>599</v>
      </c>
      <c r="B7206" s="509" t="s">
        <v>373</v>
      </c>
      <c r="C7206" s="509" t="s">
        <v>1032</v>
      </c>
      <c r="K7206" s="509">
        <v>0</v>
      </c>
    </row>
    <row r="7207" spans="1:11" s="509" customFormat="1">
      <c r="A7207" s="508" t="s">
        <v>599</v>
      </c>
      <c r="B7207" s="509" t="s">
        <v>373</v>
      </c>
      <c r="C7207" s="509">
        <v>52</v>
      </c>
      <c r="K7207" s="509">
        <v>0</v>
      </c>
    </row>
    <row r="7208" spans="1:11" s="509" customFormat="1">
      <c r="A7208" s="508" t="s">
        <v>599</v>
      </c>
      <c r="B7208" s="509" t="s">
        <v>373</v>
      </c>
      <c r="C7208" s="509">
        <v>53</v>
      </c>
      <c r="K7208" s="509">
        <v>0</v>
      </c>
    </row>
    <row r="7209" spans="1:11" s="509" customFormat="1">
      <c r="A7209" s="508" t="s">
        <v>599</v>
      </c>
      <c r="B7209" s="509" t="s">
        <v>373</v>
      </c>
      <c r="C7209" s="509">
        <v>54</v>
      </c>
      <c r="G7209" s="509">
        <v>2</v>
      </c>
      <c r="K7209" s="509">
        <v>2</v>
      </c>
    </row>
    <row r="7210" spans="1:11" s="509" customFormat="1">
      <c r="A7210" s="508" t="s">
        <v>599</v>
      </c>
      <c r="B7210" s="509" t="s">
        <v>373</v>
      </c>
      <c r="C7210" s="509">
        <v>55</v>
      </c>
      <c r="G7210" s="509">
        <v>7</v>
      </c>
      <c r="K7210" s="509">
        <v>7</v>
      </c>
    </row>
    <row r="7211" spans="1:11" s="509" customFormat="1">
      <c r="A7211" s="508" t="s">
        <v>599</v>
      </c>
      <c r="B7211" s="509" t="s">
        <v>373</v>
      </c>
      <c r="C7211" s="509">
        <v>56</v>
      </c>
      <c r="G7211" s="509">
        <v>1</v>
      </c>
      <c r="K7211" s="509">
        <v>1</v>
      </c>
    </row>
    <row r="7212" spans="1:11" s="509" customFormat="1">
      <c r="A7212" s="508" t="s">
        <v>599</v>
      </c>
      <c r="B7212" s="509" t="s">
        <v>373</v>
      </c>
      <c r="C7212" s="509">
        <v>57</v>
      </c>
      <c r="K7212" s="509">
        <v>0</v>
      </c>
    </row>
    <row r="7213" spans="1:11" s="509" customFormat="1">
      <c r="A7213" s="508" t="s">
        <v>599</v>
      </c>
      <c r="B7213" s="509" t="s">
        <v>373</v>
      </c>
      <c r="C7213" s="509">
        <v>58</v>
      </c>
      <c r="K7213" s="509">
        <v>0</v>
      </c>
    </row>
    <row r="7214" spans="1:11" s="509" customFormat="1">
      <c r="A7214" s="508" t="s">
        <v>599</v>
      </c>
      <c r="B7214" s="509" t="s">
        <v>373</v>
      </c>
      <c r="C7214" s="509">
        <v>59</v>
      </c>
      <c r="G7214" s="509">
        <v>4</v>
      </c>
      <c r="K7214" s="509">
        <v>4</v>
      </c>
    </row>
    <row r="7215" spans="1:11" s="509" customFormat="1">
      <c r="A7215" s="508" t="s">
        <v>599</v>
      </c>
      <c r="B7215" s="509" t="s">
        <v>373</v>
      </c>
      <c r="C7215" s="509">
        <v>60</v>
      </c>
      <c r="G7215" s="509">
        <v>1</v>
      </c>
      <c r="K7215" s="509">
        <v>1</v>
      </c>
    </row>
    <row r="7216" spans="1:11" s="509" customFormat="1">
      <c r="A7216" s="508" t="s">
        <v>599</v>
      </c>
      <c r="B7216" s="509" t="s">
        <v>373</v>
      </c>
      <c r="C7216" s="509">
        <v>61</v>
      </c>
      <c r="K7216" s="509">
        <v>0</v>
      </c>
    </row>
    <row r="7217" spans="1:11" s="509" customFormat="1">
      <c r="A7217" s="508" t="s">
        <v>599</v>
      </c>
      <c r="B7217" s="509" t="s">
        <v>373</v>
      </c>
      <c r="C7217" s="509">
        <v>62</v>
      </c>
      <c r="G7217" s="509">
        <v>1</v>
      </c>
      <c r="K7217" s="509">
        <v>1</v>
      </c>
    </row>
    <row r="7218" spans="1:11" s="509" customFormat="1">
      <c r="A7218" s="508" t="s">
        <v>599</v>
      </c>
      <c r="B7218" s="509" t="s">
        <v>373</v>
      </c>
      <c r="C7218" s="509">
        <v>63</v>
      </c>
      <c r="D7218" s="509">
        <v>1</v>
      </c>
      <c r="G7218" s="509">
        <v>1</v>
      </c>
      <c r="K7218" s="509">
        <v>2</v>
      </c>
    </row>
    <row r="7219" spans="1:11" s="509" customFormat="1">
      <c r="A7219" s="508" t="s">
        <v>599</v>
      </c>
      <c r="B7219" s="509" t="s">
        <v>373</v>
      </c>
      <c r="C7219" s="509" t="s">
        <v>1033</v>
      </c>
      <c r="K7219" s="509">
        <v>0</v>
      </c>
    </row>
    <row r="7220" spans="1:11" s="509" customFormat="1">
      <c r="A7220" s="508" t="s">
        <v>599</v>
      </c>
      <c r="B7220" s="509" t="s">
        <v>373</v>
      </c>
      <c r="C7220" s="509" t="s">
        <v>1034</v>
      </c>
      <c r="K7220" s="509">
        <v>0</v>
      </c>
    </row>
    <row r="7221" spans="1:11" s="509" customFormat="1">
      <c r="A7221" s="508" t="s">
        <v>599</v>
      </c>
      <c r="B7221" s="509" t="s">
        <v>373</v>
      </c>
      <c r="C7221" s="509">
        <v>64</v>
      </c>
      <c r="K7221" s="509">
        <v>0</v>
      </c>
    </row>
    <row r="7222" spans="1:11" s="509" customFormat="1">
      <c r="A7222" s="508" t="s">
        <v>599</v>
      </c>
      <c r="B7222" s="509" t="s">
        <v>373</v>
      </c>
      <c r="C7222" s="509" t="s">
        <v>1035</v>
      </c>
      <c r="G7222" s="509">
        <v>2</v>
      </c>
      <c r="K7222" s="509">
        <v>2</v>
      </c>
    </row>
    <row r="7223" spans="1:11" s="509" customFormat="1">
      <c r="A7223" s="508" t="s">
        <v>599</v>
      </c>
      <c r="B7223" s="509" t="s">
        <v>373</v>
      </c>
      <c r="C7223" s="509">
        <v>65</v>
      </c>
      <c r="D7223" s="509">
        <v>1</v>
      </c>
      <c r="E7223" s="509">
        <v>1</v>
      </c>
      <c r="G7223" s="509">
        <v>4</v>
      </c>
      <c r="H7223" s="509">
        <v>1</v>
      </c>
      <c r="K7223" s="509">
        <v>5</v>
      </c>
    </row>
    <row r="7224" spans="1:11" s="509" customFormat="1">
      <c r="A7224" s="508" t="s">
        <v>599</v>
      </c>
      <c r="B7224" s="509" t="s">
        <v>373</v>
      </c>
      <c r="C7224" s="509">
        <v>66</v>
      </c>
      <c r="D7224" s="509">
        <v>3</v>
      </c>
      <c r="E7224" s="509">
        <v>3</v>
      </c>
      <c r="G7224" s="509">
        <v>7</v>
      </c>
      <c r="H7224" s="509">
        <v>7</v>
      </c>
      <c r="K7224" s="509">
        <v>10</v>
      </c>
    </row>
    <row r="7225" spans="1:11" s="509" customFormat="1">
      <c r="A7225" s="508" t="s">
        <v>599</v>
      </c>
      <c r="B7225" s="509" t="s">
        <v>373</v>
      </c>
      <c r="C7225" s="509" t="s">
        <v>1036</v>
      </c>
      <c r="K7225" s="509">
        <v>0</v>
      </c>
    </row>
    <row r="7226" spans="1:11" s="509" customFormat="1">
      <c r="A7226" s="508" t="s">
        <v>599</v>
      </c>
      <c r="B7226" s="509" t="s">
        <v>373</v>
      </c>
      <c r="C7226" s="509" t="s">
        <v>1037</v>
      </c>
      <c r="D7226" s="509">
        <v>6</v>
      </c>
      <c r="G7226" s="509">
        <v>39</v>
      </c>
      <c r="K7226" s="509">
        <v>45</v>
      </c>
    </row>
    <row r="7227" spans="1:11" s="509" customFormat="1">
      <c r="A7227" s="508" t="s">
        <v>599</v>
      </c>
      <c r="B7227" s="509" t="s">
        <v>373</v>
      </c>
      <c r="C7227" s="509" t="s">
        <v>1038</v>
      </c>
      <c r="D7227" s="509">
        <v>2</v>
      </c>
      <c r="K7227" s="509">
        <v>2</v>
      </c>
    </row>
    <row r="7228" spans="1:11" s="509" customFormat="1">
      <c r="A7228" s="508" t="s">
        <v>599</v>
      </c>
      <c r="B7228" s="509" t="s">
        <v>373</v>
      </c>
      <c r="C7228" s="509" t="s">
        <v>1039</v>
      </c>
      <c r="D7228" s="509">
        <v>4</v>
      </c>
      <c r="K7228" s="509">
        <v>4</v>
      </c>
    </row>
    <row r="7229" spans="1:11" s="509" customFormat="1">
      <c r="A7229" s="508" t="s">
        <v>599</v>
      </c>
      <c r="B7229" s="509" t="s">
        <v>373</v>
      </c>
      <c r="C7229" s="509" t="s">
        <v>1040</v>
      </c>
      <c r="K7229" s="509">
        <v>0</v>
      </c>
    </row>
    <row r="7230" spans="1:11" s="509" customFormat="1">
      <c r="A7230" s="508" t="s">
        <v>599</v>
      </c>
      <c r="B7230" s="509" t="s">
        <v>373</v>
      </c>
      <c r="C7230" s="509" t="s">
        <v>1041</v>
      </c>
      <c r="K7230" s="509">
        <v>0</v>
      </c>
    </row>
    <row r="7231" spans="1:11" s="509" customFormat="1">
      <c r="A7231" s="508" t="s">
        <v>599</v>
      </c>
      <c r="B7231" s="509" t="s">
        <v>373</v>
      </c>
      <c r="C7231" s="509" t="s">
        <v>1042</v>
      </c>
      <c r="K7231" s="509">
        <v>0</v>
      </c>
    </row>
    <row r="7232" spans="1:11" s="509" customFormat="1">
      <c r="A7232" s="508" t="s">
        <v>599</v>
      </c>
      <c r="B7232" s="509" t="s">
        <v>373</v>
      </c>
      <c r="C7232" s="509">
        <v>67</v>
      </c>
      <c r="D7232" s="509">
        <v>3</v>
      </c>
      <c r="G7232" s="509">
        <v>20</v>
      </c>
      <c r="H7232" s="509">
        <v>3</v>
      </c>
      <c r="K7232" s="509">
        <v>23</v>
      </c>
    </row>
    <row r="7233" spans="1:11" s="509" customFormat="1">
      <c r="A7233" s="508" t="s">
        <v>599</v>
      </c>
      <c r="B7233" s="509" t="s">
        <v>373</v>
      </c>
      <c r="C7233" s="509">
        <v>68</v>
      </c>
      <c r="G7233" s="509">
        <v>9</v>
      </c>
      <c r="H7233" s="509">
        <v>3</v>
      </c>
      <c r="K7233" s="509">
        <v>9</v>
      </c>
    </row>
    <row r="7234" spans="1:11" s="509" customFormat="1">
      <c r="A7234" s="508" t="s">
        <v>599</v>
      </c>
      <c r="B7234" s="509" t="s">
        <v>373</v>
      </c>
      <c r="C7234" s="509" t="s">
        <v>1043</v>
      </c>
      <c r="D7234" s="509">
        <v>3</v>
      </c>
      <c r="K7234" s="509">
        <v>3</v>
      </c>
    </row>
    <row r="7235" spans="1:11" s="509" customFormat="1">
      <c r="A7235" s="508" t="s">
        <v>599</v>
      </c>
      <c r="B7235" s="509" t="s">
        <v>373</v>
      </c>
      <c r="C7235" s="509">
        <v>69</v>
      </c>
      <c r="K7235" s="509">
        <v>0</v>
      </c>
    </row>
    <row r="7236" spans="1:11" s="509" customFormat="1">
      <c r="A7236" s="508" t="s">
        <v>599</v>
      </c>
      <c r="B7236" s="509" t="s">
        <v>373</v>
      </c>
      <c r="C7236" s="509" t="s">
        <v>1044</v>
      </c>
      <c r="K7236" s="509">
        <v>0</v>
      </c>
    </row>
    <row r="7237" spans="1:11" s="509" customFormat="1">
      <c r="A7237" s="508" t="s">
        <v>599</v>
      </c>
      <c r="B7237" s="509" t="s">
        <v>373</v>
      </c>
      <c r="C7237" s="509" t="s">
        <v>1045</v>
      </c>
      <c r="K7237" s="509">
        <v>0</v>
      </c>
    </row>
    <row r="7238" spans="1:11" s="509" customFormat="1">
      <c r="A7238" s="508" t="s">
        <v>599</v>
      </c>
      <c r="B7238" s="509" t="s">
        <v>373</v>
      </c>
      <c r="C7238" s="509">
        <v>70</v>
      </c>
      <c r="K7238" s="509">
        <v>0</v>
      </c>
    </row>
    <row r="7239" spans="1:11" s="509" customFormat="1">
      <c r="A7239" s="508" t="s">
        <v>599</v>
      </c>
      <c r="B7239" s="509" t="s">
        <v>373</v>
      </c>
      <c r="C7239" s="509" t="s">
        <v>1046</v>
      </c>
      <c r="G7239" s="509">
        <v>5</v>
      </c>
      <c r="K7239" s="509">
        <v>5</v>
      </c>
    </row>
    <row r="7240" spans="1:11" s="509" customFormat="1">
      <c r="A7240" s="508" t="s">
        <v>599</v>
      </c>
      <c r="B7240" s="509" t="s">
        <v>373</v>
      </c>
      <c r="C7240" s="509">
        <v>71</v>
      </c>
      <c r="G7240" s="509">
        <v>98</v>
      </c>
      <c r="K7240" s="509">
        <v>98</v>
      </c>
    </row>
    <row r="7241" spans="1:11" s="509" customFormat="1">
      <c r="A7241" s="508" t="s">
        <v>599</v>
      </c>
      <c r="B7241" s="509" t="s">
        <v>373</v>
      </c>
      <c r="C7241" s="509" t="s">
        <v>1047</v>
      </c>
      <c r="D7241" s="509">
        <v>2</v>
      </c>
      <c r="E7241" s="509">
        <v>1</v>
      </c>
      <c r="G7241" s="509">
        <v>13</v>
      </c>
      <c r="H7241" s="509">
        <v>7</v>
      </c>
      <c r="K7241" s="509">
        <v>15</v>
      </c>
    </row>
    <row r="7242" spans="1:11" s="509" customFormat="1">
      <c r="A7242" s="508" t="s">
        <v>599</v>
      </c>
      <c r="B7242" s="509" t="s">
        <v>373</v>
      </c>
      <c r="C7242" s="509" t="s">
        <v>1048</v>
      </c>
      <c r="G7242" s="509">
        <v>1</v>
      </c>
      <c r="K7242" s="509">
        <v>1</v>
      </c>
    </row>
    <row r="7243" spans="1:11" s="509" customFormat="1">
      <c r="A7243" s="508" t="s">
        <v>599</v>
      </c>
      <c r="B7243" s="509" t="s">
        <v>373</v>
      </c>
      <c r="C7243" s="509" t="s">
        <v>1049</v>
      </c>
      <c r="K7243" s="509">
        <v>0</v>
      </c>
    </row>
    <row r="7244" spans="1:11" s="509" customFormat="1">
      <c r="A7244" s="508" t="s">
        <v>599</v>
      </c>
      <c r="B7244" s="509" t="s">
        <v>373</v>
      </c>
      <c r="C7244" s="509" t="s">
        <v>1050</v>
      </c>
      <c r="G7244" s="509">
        <v>2</v>
      </c>
      <c r="H7244" s="509">
        <v>2</v>
      </c>
      <c r="K7244" s="509">
        <v>2</v>
      </c>
    </row>
    <row r="7245" spans="1:11" s="509" customFormat="1">
      <c r="A7245" s="508" t="s">
        <v>599</v>
      </c>
      <c r="B7245" s="509" t="s">
        <v>373</v>
      </c>
      <c r="C7245" s="509" t="s">
        <v>1051</v>
      </c>
      <c r="K7245" s="509">
        <v>0</v>
      </c>
    </row>
    <row r="7246" spans="1:11" s="509" customFormat="1">
      <c r="A7246" s="508" t="s">
        <v>599</v>
      </c>
      <c r="B7246" s="509" t="s">
        <v>373</v>
      </c>
      <c r="C7246" s="509">
        <v>72</v>
      </c>
      <c r="D7246" s="509">
        <v>31</v>
      </c>
      <c r="K7246" s="509">
        <v>31</v>
      </c>
    </row>
    <row r="7247" spans="1:11" s="509" customFormat="1">
      <c r="A7247" s="508" t="s">
        <v>599</v>
      </c>
      <c r="B7247" s="509" t="s">
        <v>373</v>
      </c>
      <c r="C7247" s="509">
        <v>73</v>
      </c>
      <c r="D7247" s="509">
        <v>6</v>
      </c>
      <c r="K7247" s="509">
        <v>6</v>
      </c>
    </row>
    <row r="7248" spans="1:11" s="509" customFormat="1">
      <c r="A7248" s="508" t="s">
        <v>599</v>
      </c>
      <c r="B7248" s="509" t="s">
        <v>373</v>
      </c>
      <c r="C7248" s="509">
        <v>74</v>
      </c>
      <c r="D7248" s="509">
        <v>3</v>
      </c>
      <c r="K7248" s="509">
        <v>3</v>
      </c>
    </row>
    <row r="7249" spans="1:11" s="509" customFormat="1">
      <c r="A7249" s="508" t="s">
        <v>599</v>
      </c>
      <c r="B7249" s="509" t="s">
        <v>373</v>
      </c>
      <c r="C7249" s="509" t="s">
        <v>4570</v>
      </c>
      <c r="K7249" s="509">
        <v>0</v>
      </c>
    </row>
    <row r="7250" spans="1:11" s="509" customFormat="1">
      <c r="A7250" s="508" t="s">
        <v>599</v>
      </c>
      <c r="B7250" s="509" t="s">
        <v>373</v>
      </c>
      <c r="C7250" s="509" t="s">
        <v>4571</v>
      </c>
      <c r="D7250" s="509">
        <v>98</v>
      </c>
      <c r="E7250" s="509">
        <v>16</v>
      </c>
      <c r="F7250" s="509">
        <v>0</v>
      </c>
      <c r="G7250" s="509">
        <v>283</v>
      </c>
      <c r="H7250" s="509">
        <v>27</v>
      </c>
      <c r="I7250" s="509">
        <v>0</v>
      </c>
      <c r="J7250" s="509">
        <v>5</v>
      </c>
      <c r="K7250" s="509">
        <v>381</v>
      </c>
    </row>
    <row r="7251" spans="1:11" s="509" customFormat="1">
      <c r="A7251" s="508" t="s">
        <v>600</v>
      </c>
      <c r="B7251" s="509" t="s">
        <v>374</v>
      </c>
      <c r="C7251" s="509">
        <v>1</v>
      </c>
      <c r="D7251" s="509">
        <v>0</v>
      </c>
      <c r="E7251" s="509">
        <v>0</v>
      </c>
      <c r="G7251" s="509">
        <v>0</v>
      </c>
      <c r="H7251" s="509">
        <v>0</v>
      </c>
      <c r="K7251" s="509">
        <v>0</v>
      </c>
    </row>
    <row r="7252" spans="1:11" s="509" customFormat="1">
      <c r="A7252" s="508" t="s">
        <v>600</v>
      </c>
      <c r="B7252" s="509" t="s">
        <v>374</v>
      </c>
      <c r="C7252" s="509" t="s">
        <v>1023</v>
      </c>
      <c r="D7252" s="509">
        <v>1</v>
      </c>
      <c r="E7252" s="509">
        <v>0</v>
      </c>
      <c r="G7252" s="509">
        <v>77</v>
      </c>
      <c r="H7252" s="509">
        <v>0</v>
      </c>
      <c r="K7252" s="509">
        <v>78</v>
      </c>
    </row>
    <row r="7253" spans="1:11" s="509" customFormat="1">
      <c r="A7253" s="508" t="s">
        <v>600</v>
      </c>
      <c r="B7253" s="509" t="s">
        <v>374</v>
      </c>
      <c r="C7253" s="509">
        <v>2</v>
      </c>
      <c r="D7253" s="509">
        <v>5</v>
      </c>
      <c r="E7253" s="509">
        <v>0</v>
      </c>
      <c r="G7253" s="509">
        <v>17</v>
      </c>
      <c r="H7253" s="509">
        <v>0</v>
      </c>
      <c r="K7253" s="509">
        <v>22</v>
      </c>
    </row>
    <row r="7254" spans="1:11" s="509" customFormat="1">
      <c r="A7254" s="508" t="s">
        <v>600</v>
      </c>
      <c r="B7254" s="509" t="s">
        <v>374</v>
      </c>
      <c r="C7254" s="509">
        <v>3</v>
      </c>
      <c r="D7254" s="509">
        <v>1</v>
      </c>
      <c r="E7254" s="509">
        <v>0</v>
      </c>
      <c r="G7254" s="509">
        <v>5</v>
      </c>
      <c r="H7254" s="509">
        <v>0</v>
      </c>
      <c r="K7254" s="509">
        <v>6</v>
      </c>
    </row>
    <row r="7255" spans="1:11" s="509" customFormat="1">
      <c r="A7255" s="508" t="s">
        <v>600</v>
      </c>
      <c r="B7255" s="509" t="s">
        <v>374</v>
      </c>
      <c r="C7255" s="509">
        <v>4</v>
      </c>
      <c r="D7255" s="509">
        <v>0</v>
      </c>
      <c r="E7255" s="509">
        <v>0</v>
      </c>
      <c r="G7255" s="509">
        <v>54</v>
      </c>
      <c r="H7255" s="509">
        <v>0</v>
      </c>
      <c r="K7255" s="509">
        <v>54</v>
      </c>
    </row>
    <row r="7256" spans="1:11" s="509" customFormat="1">
      <c r="A7256" s="508" t="s">
        <v>600</v>
      </c>
      <c r="B7256" s="509" t="s">
        <v>374</v>
      </c>
      <c r="C7256" s="509">
        <v>5</v>
      </c>
      <c r="D7256" s="509">
        <v>2</v>
      </c>
      <c r="E7256" s="509">
        <v>0</v>
      </c>
      <c r="G7256" s="509">
        <v>40</v>
      </c>
      <c r="H7256" s="509">
        <v>0</v>
      </c>
      <c r="K7256" s="509">
        <v>42</v>
      </c>
    </row>
    <row r="7257" spans="1:11" s="509" customFormat="1">
      <c r="A7257" s="508" t="s">
        <v>600</v>
      </c>
      <c r="B7257" s="509" t="s">
        <v>374</v>
      </c>
      <c r="C7257" s="509">
        <v>6</v>
      </c>
      <c r="D7257" s="509">
        <v>0</v>
      </c>
      <c r="E7257" s="509">
        <v>0</v>
      </c>
      <c r="G7257" s="509">
        <v>0</v>
      </c>
      <c r="H7257" s="509">
        <v>0</v>
      </c>
      <c r="K7257" s="509">
        <v>0</v>
      </c>
    </row>
    <row r="7258" spans="1:11" s="509" customFormat="1">
      <c r="A7258" s="508" t="s">
        <v>600</v>
      </c>
      <c r="B7258" s="509" t="s">
        <v>374</v>
      </c>
      <c r="C7258" s="509">
        <v>7</v>
      </c>
      <c r="D7258" s="509">
        <v>0</v>
      </c>
      <c r="E7258" s="509">
        <v>0</v>
      </c>
      <c r="G7258" s="509">
        <v>0</v>
      </c>
      <c r="H7258" s="509">
        <v>0</v>
      </c>
      <c r="K7258" s="509">
        <v>0</v>
      </c>
    </row>
    <row r="7259" spans="1:11" s="509" customFormat="1">
      <c r="A7259" s="508" t="s">
        <v>600</v>
      </c>
      <c r="B7259" s="509" t="s">
        <v>374</v>
      </c>
      <c r="C7259" s="509">
        <v>8</v>
      </c>
      <c r="D7259" s="509">
        <v>1</v>
      </c>
      <c r="E7259" s="509">
        <v>0</v>
      </c>
      <c r="G7259" s="509">
        <v>8</v>
      </c>
      <c r="H7259" s="509">
        <v>0</v>
      </c>
      <c r="K7259" s="509">
        <v>9</v>
      </c>
    </row>
    <row r="7260" spans="1:11" s="509" customFormat="1">
      <c r="A7260" s="508" t="s">
        <v>600</v>
      </c>
      <c r="B7260" s="509" t="s">
        <v>374</v>
      </c>
      <c r="C7260" s="509">
        <v>9</v>
      </c>
      <c r="D7260" s="509">
        <v>0</v>
      </c>
      <c r="E7260" s="509">
        <v>0</v>
      </c>
      <c r="G7260" s="509">
        <v>1</v>
      </c>
      <c r="H7260" s="509">
        <v>0</v>
      </c>
      <c r="K7260" s="509">
        <v>1</v>
      </c>
    </row>
    <row r="7261" spans="1:11" s="509" customFormat="1">
      <c r="A7261" s="508" t="s">
        <v>600</v>
      </c>
      <c r="B7261" s="509" t="s">
        <v>374</v>
      </c>
      <c r="C7261" s="509">
        <v>10</v>
      </c>
      <c r="D7261" s="509">
        <v>24</v>
      </c>
      <c r="E7261" s="509">
        <v>6</v>
      </c>
      <c r="G7261" s="509">
        <v>177</v>
      </c>
      <c r="H7261" s="509">
        <v>5</v>
      </c>
      <c r="K7261" s="509">
        <v>201</v>
      </c>
    </row>
    <row r="7262" spans="1:11" s="509" customFormat="1">
      <c r="A7262" s="508" t="s">
        <v>600</v>
      </c>
      <c r="B7262" s="509" t="s">
        <v>374</v>
      </c>
      <c r="C7262" s="509">
        <v>11</v>
      </c>
      <c r="D7262" s="509">
        <v>0</v>
      </c>
      <c r="E7262" s="509">
        <v>0</v>
      </c>
      <c r="G7262" s="509">
        <v>5</v>
      </c>
      <c r="H7262" s="509">
        <v>0</v>
      </c>
      <c r="K7262" s="509">
        <v>5</v>
      </c>
    </row>
    <row r="7263" spans="1:11" s="509" customFormat="1">
      <c r="A7263" s="508" t="s">
        <v>600</v>
      </c>
      <c r="B7263" s="509" t="s">
        <v>374</v>
      </c>
      <c r="C7263" s="509">
        <v>12</v>
      </c>
      <c r="D7263" s="509">
        <v>0</v>
      </c>
      <c r="E7263" s="509">
        <v>0</v>
      </c>
      <c r="G7263" s="509">
        <v>4</v>
      </c>
      <c r="H7263" s="509">
        <v>0</v>
      </c>
      <c r="K7263" s="509">
        <v>4</v>
      </c>
    </row>
    <row r="7264" spans="1:11" s="509" customFormat="1">
      <c r="A7264" s="508" t="s">
        <v>600</v>
      </c>
      <c r="B7264" s="509" t="s">
        <v>374</v>
      </c>
      <c r="C7264" s="509">
        <v>13</v>
      </c>
      <c r="D7264" s="509">
        <v>0</v>
      </c>
      <c r="E7264" s="509">
        <v>0</v>
      </c>
      <c r="G7264" s="509">
        <v>0</v>
      </c>
      <c r="H7264" s="509">
        <v>0</v>
      </c>
      <c r="K7264" s="509">
        <v>0</v>
      </c>
    </row>
    <row r="7265" spans="1:11" s="509" customFormat="1">
      <c r="A7265" s="508" t="s">
        <v>600</v>
      </c>
      <c r="B7265" s="509" t="s">
        <v>374</v>
      </c>
      <c r="C7265" s="509">
        <v>14</v>
      </c>
      <c r="D7265" s="509">
        <v>0</v>
      </c>
      <c r="E7265" s="509">
        <v>0</v>
      </c>
      <c r="G7265" s="509">
        <v>0</v>
      </c>
      <c r="H7265" s="509">
        <v>0</v>
      </c>
      <c r="K7265" s="509">
        <v>0</v>
      </c>
    </row>
    <row r="7266" spans="1:11" s="509" customFormat="1">
      <c r="A7266" s="508" t="s">
        <v>600</v>
      </c>
      <c r="B7266" s="509" t="s">
        <v>374</v>
      </c>
      <c r="C7266" s="509">
        <v>15</v>
      </c>
      <c r="D7266" s="509">
        <v>0</v>
      </c>
      <c r="E7266" s="509">
        <v>0</v>
      </c>
      <c r="G7266" s="509">
        <v>0</v>
      </c>
      <c r="H7266" s="509">
        <v>0</v>
      </c>
      <c r="K7266" s="509">
        <v>0</v>
      </c>
    </row>
    <row r="7267" spans="1:11" s="509" customFormat="1">
      <c r="A7267" s="508" t="s">
        <v>600</v>
      </c>
      <c r="B7267" s="509" t="s">
        <v>374</v>
      </c>
      <c r="C7267" s="509">
        <v>16</v>
      </c>
      <c r="D7267" s="509">
        <v>0</v>
      </c>
      <c r="E7267" s="509">
        <v>0</v>
      </c>
      <c r="G7267" s="509">
        <v>87</v>
      </c>
      <c r="H7267" s="509">
        <v>0</v>
      </c>
      <c r="K7267" s="509">
        <v>87</v>
      </c>
    </row>
    <row r="7268" spans="1:11" s="509" customFormat="1">
      <c r="A7268" s="508" t="s">
        <v>600</v>
      </c>
      <c r="B7268" s="509" t="s">
        <v>374</v>
      </c>
      <c r="C7268" s="509">
        <v>17</v>
      </c>
      <c r="D7268" s="509">
        <v>4</v>
      </c>
      <c r="E7268" s="509">
        <v>0</v>
      </c>
      <c r="G7268" s="509">
        <v>115</v>
      </c>
      <c r="H7268" s="509">
        <v>0</v>
      </c>
      <c r="K7268" s="509">
        <v>119</v>
      </c>
    </row>
    <row r="7269" spans="1:11" s="509" customFormat="1">
      <c r="A7269" s="508" t="s">
        <v>600</v>
      </c>
      <c r="B7269" s="509" t="s">
        <v>374</v>
      </c>
      <c r="C7269" s="509">
        <v>18</v>
      </c>
      <c r="D7269" s="509">
        <v>0</v>
      </c>
      <c r="E7269" s="509">
        <v>0</v>
      </c>
      <c r="G7269" s="509">
        <v>0</v>
      </c>
      <c r="H7269" s="509">
        <v>0</v>
      </c>
      <c r="K7269" s="509">
        <v>0</v>
      </c>
    </row>
    <row r="7270" spans="1:11" s="509" customFormat="1">
      <c r="A7270" s="508" t="s">
        <v>600</v>
      </c>
      <c r="B7270" s="509" t="s">
        <v>374</v>
      </c>
      <c r="C7270" s="509" t="s">
        <v>1024</v>
      </c>
      <c r="D7270" s="509">
        <v>2</v>
      </c>
      <c r="E7270" s="509">
        <v>0</v>
      </c>
      <c r="G7270" s="509">
        <v>2</v>
      </c>
      <c r="H7270" s="509">
        <v>0</v>
      </c>
      <c r="K7270" s="509">
        <v>4</v>
      </c>
    </row>
    <row r="7271" spans="1:11" s="509" customFormat="1">
      <c r="A7271" s="508" t="s">
        <v>600</v>
      </c>
      <c r="B7271" s="509" t="s">
        <v>374</v>
      </c>
      <c r="C7271" s="509" t="s">
        <v>1025</v>
      </c>
      <c r="D7271" s="509">
        <v>0</v>
      </c>
      <c r="E7271" s="509">
        <v>0</v>
      </c>
      <c r="G7271" s="509">
        <v>0</v>
      </c>
      <c r="H7271" s="509">
        <v>0</v>
      </c>
      <c r="K7271" s="509">
        <v>0</v>
      </c>
    </row>
    <row r="7272" spans="1:11" s="509" customFormat="1">
      <c r="A7272" s="508" t="s">
        <v>600</v>
      </c>
      <c r="B7272" s="509" t="s">
        <v>374</v>
      </c>
      <c r="C7272" s="509">
        <v>19</v>
      </c>
      <c r="D7272" s="509">
        <v>3</v>
      </c>
      <c r="E7272" s="509">
        <v>1</v>
      </c>
      <c r="G7272" s="509">
        <v>43</v>
      </c>
      <c r="H7272" s="509">
        <v>0</v>
      </c>
      <c r="K7272" s="509">
        <v>46</v>
      </c>
    </row>
    <row r="7273" spans="1:11" s="509" customFormat="1">
      <c r="A7273" s="508" t="s">
        <v>600</v>
      </c>
      <c r="B7273" s="509" t="s">
        <v>374</v>
      </c>
      <c r="C7273" s="509">
        <v>20</v>
      </c>
      <c r="D7273" s="509">
        <v>0</v>
      </c>
      <c r="E7273" s="509">
        <v>0</v>
      </c>
      <c r="G7273" s="509">
        <v>0</v>
      </c>
      <c r="H7273" s="509">
        <v>0</v>
      </c>
      <c r="K7273" s="509">
        <v>0</v>
      </c>
    </row>
    <row r="7274" spans="1:11" s="509" customFormat="1">
      <c r="A7274" s="508" t="s">
        <v>600</v>
      </c>
      <c r="B7274" s="509" t="s">
        <v>374</v>
      </c>
      <c r="C7274" s="509">
        <v>21</v>
      </c>
      <c r="D7274" s="509">
        <v>0</v>
      </c>
      <c r="E7274" s="509">
        <v>0</v>
      </c>
      <c r="G7274" s="509">
        <v>0</v>
      </c>
      <c r="H7274" s="509">
        <v>0</v>
      </c>
      <c r="K7274" s="509">
        <v>0</v>
      </c>
    </row>
    <row r="7275" spans="1:11" s="509" customFormat="1">
      <c r="A7275" s="508" t="s">
        <v>600</v>
      </c>
      <c r="B7275" s="509" t="s">
        <v>374</v>
      </c>
      <c r="C7275" s="509" t="s">
        <v>1026</v>
      </c>
      <c r="D7275" s="509">
        <v>0</v>
      </c>
      <c r="E7275" s="509">
        <v>0</v>
      </c>
      <c r="G7275" s="509">
        <v>1</v>
      </c>
      <c r="H7275" s="509">
        <v>0</v>
      </c>
      <c r="K7275" s="509">
        <v>1</v>
      </c>
    </row>
    <row r="7276" spans="1:11" s="509" customFormat="1">
      <c r="A7276" s="508" t="s">
        <v>600</v>
      </c>
      <c r="B7276" s="509" t="s">
        <v>374</v>
      </c>
      <c r="C7276" s="509" t="s">
        <v>1027</v>
      </c>
      <c r="D7276" s="509">
        <v>1</v>
      </c>
      <c r="E7276" s="509">
        <v>0</v>
      </c>
      <c r="G7276" s="509">
        <v>0</v>
      </c>
      <c r="H7276" s="509">
        <v>0</v>
      </c>
      <c r="K7276" s="509">
        <v>1</v>
      </c>
    </row>
    <row r="7277" spans="1:11" s="509" customFormat="1">
      <c r="A7277" s="508" t="s">
        <v>600</v>
      </c>
      <c r="B7277" s="509" t="s">
        <v>374</v>
      </c>
      <c r="C7277" s="509" t="s">
        <v>1028</v>
      </c>
      <c r="D7277" s="509">
        <v>0</v>
      </c>
      <c r="E7277" s="509">
        <v>0</v>
      </c>
      <c r="G7277" s="509">
        <v>0</v>
      </c>
      <c r="H7277" s="509">
        <v>0</v>
      </c>
      <c r="K7277" s="509">
        <v>0</v>
      </c>
    </row>
    <row r="7278" spans="1:11" s="509" customFormat="1">
      <c r="A7278" s="508" t="s">
        <v>600</v>
      </c>
      <c r="B7278" s="509" t="s">
        <v>374</v>
      </c>
      <c r="C7278" s="509">
        <v>22</v>
      </c>
      <c r="D7278" s="509">
        <v>0</v>
      </c>
      <c r="E7278" s="509">
        <v>0</v>
      </c>
      <c r="G7278" s="509">
        <v>1</v>
      </c>
      <c r="H7278" s="509">
        <v>0</v>
      </c>
      <c r="K7278" s="509">
        <v>1</v>
      </c>
    </row>
    <row r="7279" spans="1:11" s="509" customFormat="1">
      <c r="A7279" s="508" t="s">
        <v>600</v>
      </c>
      <c r="B7279" s="509" t="s">
        <v>374</v>
      </c>
      <c r="C7279" s="509">
        <v>23</v>
      </c>
      <c r="D7279" s="509">
        <v>10</v>
      </c>
      <c r="E7279" s="509">
        <v>0</v>
      </c>
      <c r="G7279" s="509">
        <v>9</v>
      </c>
      <c r="H7279" s="509">
        <v>0</v>
      </c>
      <c r="K7279" s="509">
        <v>19</v>
      </c>
    </row>
    <row r="7280" spans="1:11" s="509" customFormat="1">
      <c r="A7280" s="508" t="s">
        <v>600</v>
      </c>
      <c r="B7280" s="509" t="s">
        <v>374</v>
      </c>
      <c r="C7280" s="509" t="s">
        <v>1029</v>
      </c>
      <c r="D7280" s="509">
        <v>1</v>
      </c>
      <c r="E7280" s="509">
        <v>0</v>
      </c>
      <c r="G7280" s="509">
        <v>5</v>
      </c>
      <c r="H7280" s="509">
        <v>0</v>
      </c>
      <c r="K7280" s="509">
        <v>6</v>
      </c>
    </row>
    <row r="7281" spans="1:11" s="509" customFormat="1">
      <c r="A7281" s="508" t="s">
        <v>600</v>
      </c>
      <c r="B7281" s="509" t="s">
        <v>374</v>
      </c>
      <c r="C7281" s="509">
        <v>24</v>
      </c>
      <c r="D7281" s="509">
        <v>0</v>
      </c>
      <c r="E7281" s="509">
        <v>0</v>
      </c>
      <c r="G7281" s="509">
        <v>0</v>
      </c>
      <c r="H7281" s="509">
        <v>0</v>
      </c>
      <c r="K7281" s="509">
        <v>0</v>
      </c>
    </row>
    <row r="7282" spans="1:11" s="509" customFormat="1">
      <c r="A7282" s="508" t="s">
        <v>600</v>
      </c>
      <c r="B7282" s="509" t="s">
        <v>374</v>
      </c>
      <c r="C7282" s="509">
        <v>25</v>
      </c>
      <c r="D7282" s="509">
        <v>0</v>
      </c>
      <c r="E7282" s="509">
        <v>0</v>
      </c>
      <c r="G7282" s="509">
        <v>0</v>
      </c>
      <c r="H7282" s="509">
        <v>0</v>
      </c>
    </row>
    <row r="7283" spans="1:11" s="509" customFormat="1">
      <c r="A7283" s="508" t="s">
        <v>600</v>
      </c>
      <c r="B7283" s="509" t="s">
        <v>374</v>
      </c>
      <c r="C7283" s="509">
        <v>26</v>
      </c>
      <c r="D7283" s="509">
        <v>0</v>
      </c>
      <c r="E7283" s="509">
        <v>0</v>
      </c>
      <c r="G7283" s="509">
        <v>0</v>
      </c>
      <c r="H7283" s="509">
        <v>0</v>
      </c>
      <c r="K7283" s="509">
        <v>0</v>
      </c>
    </row>
    <row r="7284" spans="1:11" s="509" customFormat="1">
      <c r="A7284" s="508" t="s">
        <v>600</v>
      </c>
      <c r="B7284" s="509" t="s">
        <v>374</v>
      </c>
      <c r="C7284" s="509">
        <v>27</v>
      </c>
      <c r="D7284" s="509">
        <v>1</v>
      </c>
      <c r="E7284" s="509">
        <v>1</v>
      </c>
      <c r="G7284" s="509">
        <v>3</v>
      </c>
      <c r="H7284" s="509">
        <v>1</v>
      </c>
      <c r="K7284" s="509">
        <v>4</v>
      </c>
    </row>
    <row r="7285" spans="1:11" s="509" customFormat="1">
      <c r="A7285" s="508" t="s">
        <v>600</v>
      </c>
      <c r="B7285" s="509" t="s">
        <v>374</v>
      </c>
      <c r="C7285" s="509">
        <v>28</v>
      </c>
      <c r="D7285" s="509">
        <v>0</v>
      </c>
      <c r="E7285" s="509">
        <v>0</v>
      </c>
      <c r="G7285" s="509">
        <v>0</v>
      </c>
      <c r="H7285" s="509">
        <v>0</v>
      </c>
      <c r="K7285" s="509">
        <v>0</v>
      </c>
    </row>
    <row r="7286" spans="1:11" s="509" customFormat="1">
      <c r="A7286" s="508" t="s">
        <v>600</v>
      </c>
      <c r="B7286" s="509" t="s">
        <v>374</v>
      </c>
      <c r="C7286" s="509">
        <v>29</v>
      </c>
      <c r="D7286" s="509">
        <v>0</v>
      </c>
      <c r="E7286" s="509">
        <v>0</v>
      </c>
      <c r="G7286" s="509">
        <v>0</v>
      </c>
      <c r="H7286" s="509">
        <v>0</v>
      </c>
      <c r="K7286" s="509">
        <v>0</v>
      </c>
    </row>
    <row r="7287" spans="1:11" s="509" customFormat="1">
      <c r="A7287" s="508" t="s">
        <v>600</v>
      </c>
      <c r="B7287" s="509" t="s">
        <v>374</v>
      </c>
      <c r="C7287" s="509">
        <v>30</v>
      </c>
      <c r="D7287" s="509">
        <v>0</v>
      </c>
      <c r="E7287" s="509">
        <v>0</v>
      </c>
      <c r="G7287" s="509">
        <v>0</v>
      </c>
      <c r="H7287" s="509">
        <v>0</v>
      </c>
      <c r="K7287" s="509">
        <v>0</v>
      </c>
    </row>
    <row r="7288" spans="1:11" s="509" customFormat="1">
      <c r="A7288" s="508" t="s">
        <v>600</v>
      </c>
      <c r="B7288" s="509" t="s">
        <v>374</v>
      </c>
      <c r="C7288" s="509">
        <v>31</v>
      </c>
      <c r="D7288" s="509">
        <v>0</v>
      </c>
      <c r="E7288" s="509">
        <v>0</v>
      </c>
      <c r="G7288" s="509">
        <v>0</v>
      </c>
      <c r="H7288" s="509">
        <v>0</v>
      </c>
      <c r="K7288" s="509">
        <v>0</v>
      </c>
    </row>
    <row r="7289" spans="1:11" s="509" customFormat="1">
      <c r="A7289" s="508" t="s">
        <v>600</v>
      </c>
      <c r="B7289" s="509" t="s">
        <v>374</v>
      </c>
      <c r="C7289" s="509">
        <v>32</v>
      </c>
      <c r="D7289" s="509">
        <v>0</v>
      </c>
      <c r="E7289" s="509">
        <v>0</v>
      </c>
      <c r="G7289" s="509">
        <v>0</v>
      </c>
      <c r="H7289" s="509">
        <v>0</v>
      </c>
      <c r="K7289" s="509">
        <v>0</v>
      </c>
    </row>
    <row r="7290" spans="1:11" s="509" customFormat="1">
      <c r="A7290" s="508" t="s">
        <v>600</v>
      </c>
      <c r="B7290" s="509" t="s">
        <v>374</v>
      </c>
      <c r="C7290" s="509">
        <v>33</v>
      </c>
      <c r="D7290" s="509">
        <v>0</v>
      </c>
      <c r="E7290" s="509">
        <v>0</v>
      </c>
      <c r="G7290" s="509">
        <v>4</v>
      </c>
      <c r="H7290" s="509">
        <v>1</v>
      </c>
      <c r="K7290" s="509">
        <v>4</v>
      </c>
    </row>
    <row r="7291" spans="1:11" s="509" customFormat="1">
      <c r="A7291" s="508" t="s">
        <v>600</v>
      </c>
      <c r="B7291" s="509" t="s">
        <v>374</v>
      </c>
      <c r="C7291" s="509">
        <v>34</v>
      </c>
      <c r="D7291" s="509">
        <v>0</v>
      </c>
      <c r="E7291" s="509">
        <v>0</v>
      </c>
      <c r="G7291" s="509">
        <v>0</v>
      </c>
      <c r="H7291" s="509">
        <v>0</v>
      </c>
      <c r="K7291" s="509">
        <v>0</v>
      </c>
    </row>
    <row r="7292" spans="1:11" s="509" customFormat="1">
      <c r="A7292" s="508" t="s">
        <v>600</v>
      </c>
      <c r="B7292" s="509" t="s">
        <v>374</v>
      </c>
      <c r="C7292" s="509">
        <v>35</v>
      </c>
      <c r="D7292" s="509">
        <v>0</v>
      </c>
      <c r="E7292" s="509">
        <v>0</v>
      </c>
      <c r="G7292" s="509">
        <v>0</v>
      </c>
      <c r="H7292" s="509">
        <v>0</v>
      </c>
      <c r="K7292" s="509">
        <v>0</v>
      </c>
    </row>
    <row r="7293" spans="1:11" s="509" customFormat="1">
      <c r="A7293" s="508" t="s">
        <v>600</v>
      </c>
      <c r="B7293" s="509" t="s">
        <v>374</v>
      </c>
      <c r="C7293" s="509">
        <v>36</v>
      </c>
      <c r="D7293" s="509">
        <v>0</v>
      </c>
      <c r="E7293" s="509">
        <v>0</v>
      </c>
      <c r="G7293" s="509">
        <v>0</v>
      </c>
      <c r="H7293" s="509">
        <v>0</v>
      </c>
      <c r="K7293" s="509">
        <v>0</v>
      </c>
    </row>
    <row r="7294" spans="1:11" s="509" customFormat="1">
      <c r="A7294" s="508" t="s">
        <v>600</v>
      </c>
      <c r="B7294" s="509" t="s">
        <v>374</v>
      </c>
      <c r="C7294" s="509">
        <v>37</v>
      </c>
      <c r="D7294" s="509">
        <v>0</v>
      </c>
      <c r="E7294" s="509">
        <v>0</v>
      </c>
      <c r="G7294" s="509">
        <v>0</v>
      </c>
      <c r="H7294" s="509">
        <v>0</v>
      </c>
      <c r="K7294" s="509">
        <v>0</v>
      </c>
    </row>
    <row r="7295" spans="1:11" s="509" customFormat="1">
      <c r="A7295" s="508" t="s">
        <v>600</v>
      </c>
      <c r="B7295" s="509" t="s">
        <v>374</v>
      </c>
      <c r="C7295" s="509">
        <v>38</v>
      </c>
      <c r="D7295" s="509">
        <v>0</v>
      </c>
      <c r="E7295" s="509">
        <v>0</v>
      </c>
      <c r="G7295" s="509">
        <v>0</v>
      </c>
      <c r="H7295" s="509">
        <v>0</v>
      </c>
      <c r="K7295" s="509">
        <v>0</v>
      </c>
    </row>
    <row r="7296" spans="1:11" s="509" customFormat="1">
      <c r="A7296" s="508" t="s">
        <v>600</v>
      </c>
      <c r="B7296" s="509" t="s">
        <v>374</v>
      </c>
      <c r="C7296" s="509" t="s">
        <v>1030</v>
      </c>
      <c r="D7296" s="509">
        <v>0</v>
      </c>
      <c r="E7296" s="509">
        <v>0</v>
      </c>
      <c r="G7296" s="509">
        <v>0</v>
      </c>
      <c r="H7296" s="509">
        <v>0</v>
      </c>
      <c r="K7296" s="509">
        <v>0</v>
      </c>
    </row>
    <row r="7297" spans="1:11" s="509" customFormat="1">
      <c r="A7297" s="508" t="s">
        <v>600</v>
      </c>
      <c r="B7297" s="509" t="s">
        <v>374</v>
      </c>
      <c r="C7297" s="509">
        <v>39</v>
      </c>
      <c r="D7297" s="509">
        <v>0</v>
      </c>
      <c r="E7297" s="509">
        <v>0</v>
      </c>
      <c r="G7297" s="509">
        <v>0</v>
      </c>
      <c r="K7297" s="509">
        <v>0</v>
      </c>
    </row>
    <row r="7298" spans="1:11" s="509" customFormat="1">
      <c r="A7298" s="508" t="s">
        <v>600</v>
      </c>
      <c r="B7298" s="509" t="s">
        <v>374</v>
      </c>
      <c r="C7298" s="509">
        <v>40</v>
      </c>
      <c r="D7298" s="509">
        <v>0</v>
      </c>
      <c r="E7298" s="509">
        <v>0</v>
      </c>
      <c r="G7298" s="509">
        <v>0</v>
      </c>
      <c r="H7298" s="509">
        <v>0</v>
      </c>
      <c r="K7298" s="509">
        <v>0</v>
      </c>
    </row>
    <row r="7299" spans="1:11" s="509" customFormat="1">
      <c r="A7299" s="508" t="s">
        <v>600</v>
      </c>
      <c r="B7299" s="509" t="s">
        <v>374</v>
      </c>
      <c r="C7299" s="509">
        <v>41</v>
      </c>
      <c r="D7299" s="509">
        <v>1</v>
      </c>
      <c r="E7299" s="509">
        <v>0</v>
      </c>
      <c r="G7299" s="509">
        <v>0</v>
      </c>
      <c r="H7299" s="509">
        <v>0</v>
      </c>
      <c r="K7299" s="509">
        <v>1</v>
      </c>
    </row>
    <row r="7300" spans="1:11" s="509" customFormat="1">
      <c r="A7300" s="508" t="s">
        <v>600</v>
      </c>
      <c r="B7300" s="509" t="s">
        <v>374</v>
      </c>
      <c r="C7300" s="509">
        <v>42</v>
      </c>
      <c r="D7300" s="509">
        <v>0</v>
      </c>
      <c r="E7300" s="509">
        <v>0</v>
      </c>
      <c r="G7300" s="509">
        <v>0</v>
      </c>
      <c r="H7300" s="509">
        <v>0</v>
      </c>
      <c r="K7300" s="509">
        <v>0</v>
      </c>
    </row>
    <row r="7301" spans="1:11" s="509" customFormat="1">
      <c r="A7301" s="508" t="s">
        <v>600</v>
      </c>
      <c r="B7301" s="509" t="s">
        <v>374</v>
      </c>
      <c r="C7301" s="509">
        <v>43</v>
      </c>
      <c r="D7301" s="509">
        <v>0</v>
      </c>
      <c r="E7301" s="509">
        <v>0</v>
      </c>
      <c r="G7301" s="509">
        <v>0</v>
      </c>
      <c r="H7301" s="509">
        <v>0</v>
      </c>
      <c r="K7301" s="509">
        <v>0</v>
      </c>
    </row>
    <row r="7302" spans="1:11" s="509" customFormat="1">
      <c r="A7302" s="508" t="s">
        <v>600</v>
      </c>
      <c r="B7302" s="509" t="s">
        <v>374</v>
      </c>
      <c r="C7302" s="509">
        <v>44</v>
      </c>
      <c r="D7302" s="509">
        <v>0</v>
      </c>
      <c r="E7302" s="509">
        <v>0</v>
      </c>
      <c r="G7302" s="509">
        <v>0</v>
      </c>
      <c r="H7302" s="509">
        <v>0</v>
      </c>
      <c r="K7302" s="509">
        <v>0</v>
      </c>
    </row>
    <row r="7303" spans="1:11" s="509" customFormat="1">
      <c r="A7303" s="508" t="s">
        <v>600</v>
      </c>
      <c r="B7303" s="509" t="s">
        <v>374</v>
      </c>
      <c r="C7303" s="509">
        <v>45</v>
      </c>
      <c r="D7303" s="509">
        <v>0</v>
      </c>
      <c r="E7303" s="509">
        <v>0</v>
      </c>
      <c r="G7303" s="509">
        <v>0</v>
      </c>
      <c r="H7303" s="509">
        <v>0</v>
      </c>
      <c r="K7303" s="509">
        <v>0</v>
      </c>
    </row>
    <row r="7304" spans="1:11" s="509" customFormat="1">
      <c r="A7304" s="508" t="s">
        <v>600</v>
      </c>
      <c r="B7304" s="509" t="s">
        <v>374</v>
      </c>
      <c r="C7304" s="509">
        <v>46</v>
      </c>
      <c r="D7304" s="509">
        <v>3</v>
      </c>
      <c r="E7304" s="509">
        <v>1</v>
      </c>
      <c r="G7304" s="509">
        <v>6</v>
      </c>
      <c r="H7304" s="509">
        <v>0</v>
      </c>
      <c r="K7304" s="509">
        <v>9</v>
      </c>
    </row>
    <row r="7305" spans="1:11" s="509" customFormat="1">
      <c r="A7305" s="508" t="s">
        <v>600</v>
      </c>
      <c r="B7305" s="509" t="s">
        <v>374</v>
      </c>
      <c r="C7305" s="509">
        <v>47</v>
      </c>
      <c r="D7305" s="509">
        <v>0</v>
      </c>
      <c r="E7305" s="509">
        <v>0</v>
      </c>
      <c r="G7305" s="509">
        <v>0</v>
      </c>
      <c r="H7305" s="509">
        <v>0</v>
      </c>
      <c r="K7305" s="509">
        <v>0</v>
      </c>
    </row>
    <row r="7306" spans="1:11" s="509" customFormat="1">
      <c r="A7306" s="508" t="s">
        <v>600</v>
      </c>
      <c r="B7306" s="509" t="s">
        <v>374</v>
      </c>
      <c r="C7306" s="509">
        <v>48</v>
      </c>
      <c r="D7306" s="509">
        <v>0</v>
      </c>
      <c r="E7306" s="509">
        <v>0</v>
      </c>
      <c r="G7306" s="509">
        <v>0</v>
      </c>
      <c r="H7306" s="509">
        <v>0</v>
      </c>
      <c r="K7306" s="509">
        <v>0</v>
      </c>
    </row>
    <row r="7307" spans="1:11" s="509" customFormat="1">
      <c r="A7307" s="508" t="s">
        <v>600</v>
      </c>
      <c r="B7307" s="509" t="s">
        <v>374</v>
      </c>
      <c r="C7307" s="509">
        <v>49</v>
      </c>
      <c r="D7307" s="509">
        <v>0</v>
      </c>
      <c r="E7307" s="509">
        <v>0</v>
      </c>
      <c r="G7307" s="509">
        <v>0</v>
      </c>
      <c r="H7307" s="509">
        <v>0</v>
      </c>
      <c r="K7307" s="509">
        <v>0</v>
      </c>
    </row>
    <row r="7308" spans="1:11" s="509" customFormat="1">
      <c r="A7308" s="508" t="s">
        <v>600</v>
      </c>
      <c r="B7308" s="509" t="s">
        <v>374</v>
      </c>
      <c r="C7308" s="509">
        <v>50</v>
      </c>
      <c r="D7308" s="509">
        <v>0</v>
      </c>
      <c r="E7308" s="509">
        <v>0</v>
      </c>
      <c r="G7308" s="509">
        <v>0</v>
      </c>
      <c r="H7308" s="509">
        <v>0</v>
      </c>
      <c r="K7308" s="509">
        <v>0</v>
      </c>
    </row>
    <row r="7309" spans="1:11" s="509" customFormat="1">
      <c r="A7309" s="508" t="s">
        <v>600</v>
      </c>
      <c r="B7309" s="509" t="s">
        <v>374</v>
      </c>
      <c r="C7309" s="509">
        <v>51</v>
      </c>
      <c r="D7309" s="509">
        <v>0</v>
      </c>
      <c r="E7309" s="509">
        <v>0</v>
      </c>
      <c r="G7309" s="509">
        <v>0</v>
      </c>
      <c r="H7309" s="509">
        <v>0</v>
      </c>
      <c r="K7309" s="509">
        <v>0</v>
      </c>
    </row>
    <row r="7310" spans="1:11" s="509" customFormat="1">
      <c r="A7310" s="508" t="s">
        <v>600</v>
      </c>
      <c r="B7310" s="509" t="s">
        <v>374</v>
      </c>
      <c r="C7310" s="509" t="s">
        <v>1031</v>
      </c>
      <c r="D7310" s="509">
        <v>0</v>
      </c>
      <c r="E7310" s="509">
        <v>0</v>
      </c>
      <c r="G7310" s="509">
        <v>1</v>
      </c>
      <c r="H7310" s="509">
        <v>0</v>
      </c>
      <c r="K7310" s="509">
        <v>1</v>
      </c>
    </row>
    <row r="7311" spans="1:11" s="509" customFormat="1">
      <c r="A7311" s="508" t="s">
        <v>600</v>
      </c>
      <c r="B7311" s="509" t="s">
        <v>374</v>
      </c>
      <c r="C7311" s="509" t="s">
        <v>1032</v>
      </c>
      <c r="D7311" s="509">
        <v>0</v>
      </c>
      <c r="E7311" s="509">
        <v>0</v>
      </c>
      <c r="G7311" s="509">
        <v>0</v>
      </c>
      <c r="H7311" s="509">
        <v>0</v>
      </c>
      <c r="K7311" s="509">
        <v>0</v>
      </c>
    </row>
    <row r="7312" spans="1:11" s="509" customFormat="1">
      <c r="A7312" s="508" t="s">
        <v>600</v>
      </c>
      <c r="B7312" s="509" t="s">
        <v>374</v>
      </c>
      <c r="C7312" s="509">
        <v>52</v>
      </c>
      <c r="D7312" s="509">
        <v>0</v>
      </c>
      <c r="E7312" s="509">
        <v>0</v>
      </c>
      <c r="G7312" s="509">
        <v>1</v>
      </c>
      <c r="H7312" s="509">
        <v>0</v>
      </c>
      <c r="K7312" s="509">
        <v>1</v>
      </c>
    </row>
    <row r="7313" spans="1:11" s="509" customFormat="1">
      <c r="A7313" s="508" t="s">
        <v>600</v>
      </c>
      <c r="B7313" s="509" t="s">
        <v>374</v>
      </c>
      <c r="C7313" s="509">
        <v>53</v>
      </c>
      <c r="D7313" s="509">
        <v>4</v>
      </c>
      <c r="E7313" s="509">
        <v>4</v>
      </c>
      <c r="G7313" s="509">
        <v>7</v>
      </c>
      <c r="H7313" s="509">
        <v>2</v>
      </c>
      <c r="K7313" s="509">
        <v>11</v>
      </c>
    </row>
    <row r="7314" spans="1:11" s="509" customFormat="1">
      <c r="A7314" s="508" t="s">
        <v>600</v>
      </c>
      <c r="B7314" s="509" t="s">
        <v>374</v>
      </c>
      <c r="C7314" s="509">
        <v>54</v>
      </c>
      <c r="D7314" s="509">
        <v>0</v>
      </c>
      <c r="E7314" s="509">
        <v>0</v>
      </c>
      <c r="G7314" s="509">
        <v>31</v>
      </c>
      <c r="H7314" s="509">
        <v>0</v>
      </c>
      <c r="K7314" s="509">
        <v>31</v>
      </c>
    </row>
    <row r="7315" spans="1:11" s="509" customFormat="1">
      <c r="A7315" s="508" t="s">
        <v>600</v>
      </c>
      <c r="B7315" s="509" t="s">
        <v>374</v>
      </c>
      <c r="C7315" s="509">
        <v>55</v>
      </c>
      <c r="D7315" s="509">
        <v>8</v>
      </c>
      <c r="E7315" s="509">
        <v>0</v>
      </c>
      <c r="G7315" s="509">
        <v>57</v>
      </c>
      <c r="H7315" s="509">
        <v>0</v>
      </c>
      <c r="K7315" s="509">
        <v>65</v>
      </c>
    </row>
    <row r="7316" spans="1:11" s="509" customFormat="1">
      <c r="A7316" s="508" t="s">
        <v>600</v>
      </c>
      <c r="B7316" s="509" t="s">
        <v>374</v>
      </c>
      <c r="C7316" s="509">
        <v>56</v>
      </c>
      <c r="D7316" s="509">
        <v>0</v>
      </c>
      <c r="E7316" s="509">
        <v>0</v>
      </c>
      <c r="G7316" s="509">
        <v>1</v>
      </c>
      <c r="H7316" s="509">
        <v>0</v>
      </c>
      <c r="K7316" s="509">
        <v>1</v>
      </c>
    </row>
    <row r="7317" spans="1:11" s="509" customFormat="1">
      <c r="A7317" s="508" t="s">
        <v>600</v>
      </c>
      <c r="B7317" s="509" t="s">
        <v>374</v>
      </c>
      <c r="C7317" s="509">
        <v>57</v>
      </c>
      <c r="D7317" s="509">
        <v>0</v>
      </c>
      <c r="E7317" s="509">
        <v>0</v>
      </c>
      <c r="G7317" s="509">
        <v>0</v>
      </c>
      <c r="H7317" s="509">
        <v>0</v>
      </c>
      <c r="K7317" s="509">
        <v>0</v>
      </c>
    </row>
    <row r="7318" spans="1:11" s="509" customFormat="1">
      <c r="A7318" s="508" t="s">
        <v>600</v>
      </c>
      <c r="B7318" s="509" t="s">
        <v>374</v>
      </c>
      <c r="C7318" s="509">
        <v>58</v>
      </c>
      <c r="D7318" s="509">
        <v>0</v>
      </c>
      <c r="E7318" s="509">
        <v>0</v>
      </c>
      <c r="G7318" s="509">
        <v>0</v>
      </c>
      <c r="H7318" s="509">
        <v>0</v>
      </c>
      <c r="K7318" s="509">
        <v>0</v>
      </c>
    </row>
    <row r="7319" spans="1:11" s="509" customFormat="1">
      <c r="A7319" s="508" t="s">
        <v>600</v>
      </c>
      <c r="B7319" s="509" t="s">
        <v>374</v>
      </c>
      <c r="C7319" s="509">
        <v>59</v>
      </c>
      <c r="D7319" s="509">
        <v>0</v>
      </c>
      <c r="E7319" s="509">
        <v>0</v>
      </c>
      <c r="G7319" s="509">
        <v>5</v>
      </c>
      <c r="H7319" s="509">
        <v>0</v>
      </c>
      <c r="K7319" s="509">
        <v>5</v>
      </c>
    </row>
    <row r="7320" spans="1:11" s="509" customFormat="1">
      <c r="A7320" s="508" t="s">
        <v>600</v>
      </c>
      <c r="B7320" s="509" t="s">
        <v>374</v>
      </c>
      <c r="C7320" s="509">
        <v>60</v>
      </c>
      <c r="D7320" s="509">
        <v>4</v>
      </c>
      <c r="E7320" s="509">
        <v>0</v>
      </c>
      <c r="G7320" s="509">
        <v>42</v>
      </c>
      <c r="H7320" s="509">
        <v>0</v>
      </c>
      <c r="K7320" s="509">
        <v>46</v>
      </c>
    </row>
    <row r="7321" spans="1:11" s="509" customFormat="1">
      <c r="A7321" s="508" t="s">
        <v>600</v>
      </c>
      <c r="B7321" s="509" t="s">
        <v>374</v>
      </c>
      <c r="C7321" s="509">
        <v>61</v>
      </c>
      <c r="D7321" s="509">
        <v>0</v>
      </c>
      <c r="E7321" s="509">
        <v>0</v>
      </c>
      <c r="G7321" s="509">
        <v>1</v>
      </c>
      <c r="H7321" s="509">
        <v>0</v>
      </c>
      <c r="K7321" s="509">
        <v>1</v>
      </c>
    </row>
    <row r="7322" spans="1:11" s="509" customFormat="1">
      <c r="A7322" s="508" t="s">
        <v>600</v>
      </c>
      <c r="B7322" s="509" t="s">
        <v>374</v>
      </c>
      <c r="C7322" s="509">
        <v>62</v>
      </c>
      <c r="D7322" s="509">
        <v>0</v>
      </c>
      <c r="E7322" s="509">
        <v>0</v>
      </c>
      <c r="G7322" s="509">
        <v>3</v>
      </c>
      <c r="H7322" s="509">
        <v>1</v>
      </c>
      <c r="K7322" s="509">
        <v>3</v>
      </c>
    </row>
    <row r="7323" spans="1:11" s="509" customFormat="1">
      <c r="A7323" s="508" t="s">
        <v>600</v>
      </c>
      <c r="B7323" s="509" t="s">
        <v>374</v>
      </c>
      <c r="C7323" s="509">
        <v>63</v>
      </c>
      <c r="D7323" s="509">
        <v>4</v>
      </c>
      <c r="E7323" s="509">
        <v>4</v>
      </c>
      <c r="G7323" s="509">
        <v>14</v>
      </c>
      <c r="H7323" s="509">
        <v>4</v>
      </c>
      <c r="K7323" s="509">
        <v>18</v>
      </c>
    </row>
    <row r="7324" spans="1:11" s="509" customFormat="1">
      <c r="A7324" s="508" t="s">
        <v>600</v>
      </c>
      <c r="B7324" s="509" t="s">
        <v>374</v>
      </c>
      <c r="C7324" s="509" t="s">
        <v>1033</v>
      </c>
      <c r="D7324" s="509">
        <v>0</v>
      </c>
      <c r="E7324" s="509">
        <v>0</v>
      </c>
      <c r="G7324" s="509">
        <v>0</v>
      </c>
      <c r="H7324" s="509">
        <v>0</v>
      </c>
      <c r="K7324" s="509">
        <v>0</v>
      </c>
    </row>
    <row r="7325" spans="1:11" s="509" customFormat="1">
      <c r="A7325" s="508" t="s">
        <v>600</v>
      </c>
      <c r="B7325" s="509" t="s">
        <v>374</v>
      </c>
      <c r="C7325" s="509" t="s">
        <v>1034</v>
      </c>
      <c r="D7325" s="509">
        <v>0</v>
      </c>
      <c r="E7325" s="509">
        <v>0</v>
      </c>
      <c r="G7325" s="509">
        <v>0</v>
      </c>
      <c r="H7325" s="509">
        <v>0</v>
      </c>
      <c r="K7325" s="509">
        <v>0</v>
      </c>
    </row>
    <row r="7326" spans="1:11" s="509" customFormat="1">
      <c r="A7326" s="508" t="s">
        <v>600</v>
      </c>
      <c r="B7326" s="509" t="s">
        <v>374</v>
      </c>
      <c r="C7326" s="509">
        <v>64</v>
      </c>
      <c r="D7326" s="509">
        <v>0</v>
      </c>
      <c r="E7326" s="509">
        <v>0</v>
      </c>
      <c r="G7326" s="509">
        <v>0</v>
      </c>
      <c r="H7326" s="509">
        <v>0</v>
      </c>
      <c r="K7326" s="509">
        <v>0</v>
      </c>
    </row>
    <row r="7327" spans="1:11" s="509" customFormat="1">
      <c r="A7327" s="508" t="s">
        <v>600</v>
      </c>
      <c r="B7327" s="509" t="s">
        <v>374</v>
      </c>
      <c r="C7327" s="509" t="s">
        <v>1035</v>
      </c>
      <c r="D7327" s="509">
        <v>1</v>
      </c>
      <c r="E7327" s="509">
        <v>0</v>
      </c>
      <c r="G7327" s="509">
        <v>3</v>
      </c>
      <c r="H7327" s="509">
        <v>0</v>
      </c>
      <c r="K7327" s="509">
        <v>4</v>
      </c>
    </row>
    <row r="7328" spans="1:11" s="509" customFormat="1">
      <c r="A7328" s="508" t="s">
        <v>600</v>
      </c>
      <c r="B7328" s="509" t="s">
        <v>374</v>
      </c>
      <c r="C7328" s="509">
        <v>65</v>
      </c>
      <c r="D7328" s="509">
        <v>19</v>
      </c>
      <c r="E7328" s="509">
        <v>15</v>
      </c>
      <c r="G7328" s="509">
        <v>88</v>
      </c>
      <c r="H7328" s="509">
        <v>36</v>
      </c>
      <c r="K7328" s="509">
        <v>107</v>
      </c>
    </row>
    <row r="7329" spans="1:11" s="509" customFormat="1">
      <c r="A7329" s="508" t="s">
        <v>600</v>
      </c>
      <c r="B7329" s="509" t="s">
        <v>374</v>
      </c>
      <c r="C7329" s="509">
        <v>66</v>
      </c>
      <c r="D7329" s="509">
        <v>6</v>
      </c>
      <c r="E7329" s="509">
        <v>6</v>
      </c>
      <c r="G7329" s="509">
        <v>12</v>
      </c>
      <c r="H7329" s="509">
        <v>9</v>
      </c>
      <c r="K7329" s="509">
        <v>18</v>
      </c>
    </row>
    <row r="7330" spans="1:11" s="509" customFormat="1">
      <c r="A7330" s="508" t="s">
        <v>600</v>
      </c>
      <c r="B7330" s="509" t="s">
        <v>374</v>
      </c>
      <c r="C7330" s="509" t="s">
        <v>1036</v>
      </c>
      <c r="D7330" s="509">
        <v>0</v>
      </c>
      <c r="E7330" s="509">
        <v>0</v>
      </c>
      <c r="G7330" s="509">
        <v>0</v>
      </c>
      <c r="H7330" s="509">
        <v>0</v>
      </c>
      <c r="K7330" s="509">
        <v>0</v>
      </c>
    </row>
    <row r="7331" spans="1:11" s="509" customFormat="1">
      <c r="A7331" s="508" t="s">
        <v>600</v>
      </c>
      <c r="B7331" s="509" t="s">
        <v>374</v>
      </c>
      <c r="C7331" s="509" t="s">
        <v>1037</v>
      </c>
      <c r="D7331" s="509">
        <v>75</v>
      </c>
      <c r="E7331" s="509">
        <v>0</v>
      </c>
      <c r="G7331" s="509">
        <v>2666</v>
      </c>
      <c r="H7331" s="509">
        <v>0</v>
      </c>
      <c r="K7331" s="509">
        <v>2741</v>
      </c>
    </row>
    <row r="7332" spans="1:11" s="509" customFormat="1">
      <c r="A7332" s="508" t="s">
        <v>600</v>
      </c>
      <c r="B7332" s="509" t="s">
        <v>374</v>
      </c>
      <c r="C7332" s="509" t="s">
        <v>1038</v>
      </c>
      <c r="D7332" s="509">
        <v>0</v>
      </c>
      <c r="E7332" s="509">
        <v>0</v>
      </c>
      <c r="G7332" s="509">
        <v>19</v>
      </c>
      <c r="H7332" s="509">
        <v>0</v>
      </c>
      <c r="K7332" s="509">
        <v>19</v>
      </c>
    </row>
    <row r="7333" spans="1:11" s="509" customFormat="1">
      <c r="A7333" s="508" t="s">
        <v>600</v>
      </c>
      <c r="B7333" s="509" t="s">
        <v>374</v>
      </c>
      <c r="C7333" s="509" t="s">
        <v>1039</v>
      </c>
      <c r="D7333" s="509">
        <v>1</v>
      </c>
      <c r="E7333" s="509">
        <v>0</v>
      </c>
      <c r="G7333" s="509">
        <v>9</v>
      </c>
      <c r="H7333" s="509">
        <v>0</v>
      </c>
      <c r="K7333" s="509">
        <v>10</v>
      </c>
    </row>
    <row r="7334" spans="1:11" s="509" customFormat="1">
      <c r="A7334" s="508" t="s">
        <v>600</v>
      </c>
      <c r="B7334" s="509" t="s">
        <v>374</v>
      </c>
      <c r="C7334" s="509" t="s">
        <v>1040</v>
      </c>
      <c r="D7334" s="509">
        <v>16</v>
      </c>
      <c r="E7334" s="509">
        <v>0</v>
      </c>
      <c r="G7334" s="509">
        <v>45</v>
      </c>
      <c r="H7334" s="509">
        <v>0</v>
      </c>
      <c r="K7334" s="509">
        <v>61</v>
      </c>
    </row>
    <row r="7335" spans="1:11" s="509" customFormat="1">
      <c r="A7335" s="508" t="s">
        <v>600</v>
      </c>
      <c r="B7335" s="509" t="s">
        <v>374</v>
      </c>
      <c r="C7335" s="509" t="s">
        <v>1041</v>
      </c>
      <c r="D7335" s="509">
        <v>0</v>
      </c>
      <c r="E7335" s="509">
        <v>0</v>
      </c>
      <c r="G7335" s="509">
        <v>1</v>
      </c>
      <c r="H7335" s="509">
        <v>0</v>
      </c>
      <c r="K7335" s="509">
        <v>1</v>
      </c>
    </row>
    <row r="7336" spans="1:11" s="509" customFormat="1">
      <c r="A7336" s="508" t="s">
        <v>600</v>
      </c>
      <c r="B7336" s="509" t="s">
        <v>374</v>
      </c>
      <c r="C7336" s="509" t="s">
        <v>1042</v>
      </c>
      <c r="D7336" s="509">
        <v>0</v>
      </c>
      <c r="E7336" s="509">
        <v>0</v>
      </c>
      <c r="G7336" s="509">
        <v>0</v>
      </c>
      <c r="H7336" s="509">
        <v>0</v>
      </c>
      <c r="K7336" s="509">
        <v>0</v>
      </c>
    </row>
    <row r="7337" spans="1:11" s="509" customFormat="1">
      <c r="A7337" s="508" t="s">
        <v>600</v>
      </c>
      <c r="B7337" s="509" t="s">
        <v>374</v>
      </c>
      <c r="C7337" s="509">
        <v>67</v>
      </c>
      <c r="D7337" s="509">
        <v>8</v>
      </c>
      <c r="E7337" s="509">
        <v>2</v>
      </c>
      <c r="G7337" s="509">
        <v>215</v>
      </c>
      <c r="H7337" s="509">
        <v>23</v>
      </c>
      <c r="K7337" s="509">
        <v>223</v>
      </c>
    </row>
    <row r="7338" spans="1:11" s="509" customFormat="1">
      <c r="A7338" s="508" t="s">
        <v>600</v>
      </c>
      <c r="B7338" s="509" t="s">
        <v>374</v>
      </c>
      <c r="C7338" s="509">
        <v>68</v>
      </c>
      <c r="D7338" s="509">
        <v>0</v>
      </c>
      <c r="E7338" s="509">
        <v>0</v>
      </c>
      <c r="G7338" s="509">
        <v>62</v>
      </c>
      <c r="H7338" s="509">
        <v>33</v>
      </c>
      <c r="K7338" s="509">
        <v>62</v>
      </c>
    </row>
    <row r="7339" spans="1:11" s="509" customFormat="1">
      <c r="A7339" s="508" t="s">
        <v>600</v>
      </c>
      <c r="B7339" s="509" t="s">
        <v>374</v>
      </c>
      <c r="C7339" s="509" t="s">
        <v>1043</v>
      </c>
      <c r="D7339" s="509">
        <v>0</v>
      </c>
      <c r="E7339" s="509">
        <v>0</v>
      </c>
      <c r="G7339" s="509">
        <v>4</v>
      </c>
      <c r="H7339" s="509">
        <v>1</v>
      </c>
      <c r="K7339" s="509">
        <v>4</v>
      </c>
    </row>
    <row r="7340" spans="1:11" s="509" customFormat="1">
      <c r="A7340" s="508" t="s">
        <v>600</v>
      </c>
      <c r="B7340" s="509" t="s">
        <v>374</v>
      </c>
      <c r="C7340" s="509">
        <v>69</v>
      </c>
      <c r="D7340" s="509">
        <v>1</v>
      </c>
      <c r="E7340" s="509">
        <v>0</v>
      </c>
      <c r="G7340" s="509">
        <v>0</v>
      </c>
      <c r="H7340" s="509">
        <v>0</v>
      </c>
      <c r="K7340" s="509">
        <v>1</v>
      </c>
    </row>
    <row r="7341" spans="1:11" s="509" customFormat="1">
      <c r="A7341" s="508" t="s">
        <v>600</v>
      </c>
      <c r="B7341" s="509" t="s">
        <v>374</v>
      </c>
      <c r="C7341" s="509" t="s">
        <v>1044</v>
      </c>
      <c r="D7341" s="509">
        <v>0</v>
      </c>
      <c r="E7341" s="509">
        <v>0</v>
      </c>
      <c r="G7341" s="509">
        <v>0</v>
      </c>
      <c r="H7341" s="509">
        <v>0</v>
      </c>
      <c r="K7341" s="509">
        <v>0</v>
      </c>
    </row>
    <row r="7342" spans="1:11" s="509" customFormat="1">
      <c r="A7342" s="508" t="s">
        <v>600</v>
      </c>
      <c r="B7342" s="509" t="s">
        <v>374</v>
      </c>
      <c r="C7342" s="509" t="s">
        <v>1045</v>
      </c>
      <c r="D7342" s="509">
        <v>0</v>
      </c>
      <c r="E7342" s="509">
        <v>0</v>
      </c>
      <c r="G7342" s="509">
        <v>0</v>
      </c>
      <c r="H7342" s="509">
        <v>0</v>
      </c>
      <c r="K7342" s="509">
        <v>0</v>
      </c>
    </row>
    <row r="7343" spans="1:11" s="509" customFormat="1">
      <c r="A7343" s="508" t="s">
        <v>600</v>
      </c>
      <c r="B7343" s="509" t="s">
        <v>374</v>
      </c>
      <c r="C7343" s="509">
        <v>70</v>
      </c>
      <c r="D7343" s="509">
        <v>0</v>
      </c>
      <c r="E7343" s="509">
        <v>0</v>
      </c>
      <c r="G7343" s="509">
        <v>0</v>
      </c>
      <c r="H7343" s="509">
        <v>0</v>
      </c>
      <c r="K7343" s="509">
        <v>0</v>
      </c>
    </row>
    <row r="7344" spans="1:11" s="509" customFormat="1">
      <c r="A7344" s="508" t="s">
        <v>600</v>
      </c>
      <c r="B7344" s="509" t="s">
        <v>374</v>
      </c>
      <c r="C7344" s="509" t="s">
        <v>1046</v>
      </c>
      <c r="D7344" s="509">
        <v>0</v>
      </c>
      <c r="E7344" s="509">
        <v>0</v>
      </c>
      <c r="G7344" s="509">
        <v>6</v>
      </c>
      <c r="H7344" s="509">
        <v>0</v>
      </c>
      <c r="K7344" s="509">
        <v>6</v>
      </c>
    </row>
    <row r="7345" spans="1:11" s="509" customFormat="1">
      <c r="A7345" s="508" t="s">
        <v>600</v>
      </c>
      <c r="B7345" s="509" t="s">
        <v>374</v>
      </c>
      <c r="C7345" s="509">
        <v>71</v>
      </c>
      <c r="D7345" s="509">
        <v>2</v>
      </c>
      <c r="E7345" s="509">
        <v>0</v>
      </c>
      <c r="G7345" s="509">
        <v>273</v>
      </c>
      <c r="H7345" s="509">
        <v>0</v>
      </c>
      <c r="K7345" s="509">
        <v>275</v>
      </c>
    </row>
    <row r="7346" spans="1:11" s="509" customFormat="1">
      <c r="A7346" s="508" t="s">
        <v>600</v>
      </c>
      <c r="B7346" s="509" t="s">
        <v>374</v>
      </c>
      <c r="C7346" s="509" t="s">
        <v>1047</v>
      </c>
      <c r="D7346" s="509">
        <v>4</v>
      </c>
      <c r="E7346" s="509">
        <v>2</v>
      </c>
      <c r="G7346" s="509">
        <v>46</v>
      </c>
      <c r="H7346" s="509">
        <v>27</v>
      </c>
      <c r="K7346" s="509">
        <v>50</v>
      </c>
    </row>
    <row r="7347" spans="1:11" s="509" customFormat="1">
      <c r="A7347" s="508" t="s">
        <v>600</v>
      </c>
      <c r="B7347" s="509" t="s">
        <v>374</v>
      </c>
      <c r="C7347" s="509" t="s">
        <v>1048</v>
      </c>
      <c r="D7347" s="509">
        <v>1</v>
      </c>
      <c r="E7347" s="509">
        <v>0</v>
      </c>
      <c r="G7347" s="509">
        <v>7</v>
      </c>
      <c r="H7347" s="509">
        <v>1</v>
      </c>
      <c r="K7347" s="509">
        <v>8</v>
      </c>
    </row>
    <row r="7348" spans="1:11" s="509" customFormat="1">
      <c r="A7348" s="508" t="s">
        <v>600</v>
      </c>
      <c r="B7348" s="509" t="s">
        <v>374</v>
      </c>
      <c r="C7348" s="509" t="s">
        <v>1049</v>
      </c>
      <c r="D7348" s="509">
        <v>0</v>
      </c>
      <c r="E7348" s="509">
        <v>0</v>
      </c>
      <c r="G7348" s="509">
        <v>1</v>
      </c>
      <c r="H7348" s="509">
        <v>0</v>
      </c>
      <c r="K7348" s="509">
        <v>1</v>
      </c>
    </row>
    <row r="7349" spans="1:11" s="509" customFormat="1">
      <c r="A7349" s="508" t="s">
        <v>600</v>
      </c>
      <c r="B7349" s="509" t="s">
        <v>374</v>
      </c>
      <c r="C7349" s="509" t="s">
        <v>1050</v>
      </c>
      <c r="D7349" s="509">
        <v>0</v>
      </c>
      <c r="E7349" s="509">
        <v>0</v>
      </c>
      <c r="G7349" s="509">
        <v>16</v>
      </c>
      <c r="H7349" s="509">
        <v>16</v>
      </c>
      <c r="K7349" s="509">
        <v>16</v>
      </c>
    </row>
    <row r="7350" spans="1:11" s="509" customFormat="1">
      <c r="A7350" s="508" t="s">
        <v>600</v>
      </c>
      <c r="B7350" s="509" t="s">
        <v>374</v>
      </c>
      <c r="C7350" s="509" t="s">
        <v>1051</v>
      </c>
      <c r="D7350" s="509">
        <v>0</v>
      </c>
      <c r="E7350" s="509">
        <v>0</v>
      </c>
      <c r="G7350" s="509">
        <v>0</v>
      </c>
      <c r="H7350" s="509">
        <v>0</v>
      </c>
      <c r="K7350" s="509">
        <v>0</v>
      </c>
    </row>
    <row r="7351" spans="1:11" s="509" customFormat="1">
      <c r="A7351" s="508" t="s">
        <v>600</v>
      </c>
      <c r="B7351" s="509" t="s">
        <v>374</v>
      </c>
      <c r="C7351" s="509">
        <v>72</v>
      </c>
      <c r="D7351" s="509">
        <v>56</v>
      </c>
      <c r="E7351" s="509">
        <v>0</v>
      </c>
      <c r="G7351" s="509">
        <v>24</v>
      </c>
      <c r="H7351" s="509">
        <v>0</v>
      </c>
      <c r="K7351" s="509">
        <v>80</v>
      </c>
    </row>
    <row r="7352" spans="1:11" s="509" customFormat="1">
      <c r="A7352" s="508" t="s">
        <v>600</v>
      </c>
      <c r="B7352" s="509" t="s">
        <v>374</v>
      </c>
      <c r="C7352" s="509">
        <v>73</v>
      </c>
      <c r="D7352" s="509">
        <v>27</v>
      </c>
      <c r="E7352" s="509">
        <v>0</v>
      </c>
      <c r="G7352" s="509">
        <v>0</v>
      </c>
      <c r="H7352" s="509">
        <v>0</v>
      </c>
      <c r="K7352" s="509">
        <v>27</v>
      </c>
    </row>
    <row r="7353" spans="1:11" s="509" customFormat="1">
      <c r="A7353" s="508" t="s">
        <v>600</v>
      </c>
      <c r="B7353" s="509" t="s">
        <v>374</v>
      </c>
      <c r="C7353" s="509">
        <v>74</v>
      </c>
      <c r="D7353" s="509">
        <v>3</v>
      </c>
      <c r="E7353" s="509">
        <v>0</v>
      </c>
      <c r="G7353" s="509">
        <v>3</v>
      </c>
      <c r="H7353" s="509">
        <v>0</v>
      </c>
      <c r="K7353" s="509">
        <v>6</v>
      </c>
    </row>
    <row r="7354" spans="1:11" s="509" customFormat="1">
      <c r="A7354" s="508" t="s">
        <v>600</v>
      </c>
      <c r="B7354" s="509" t="s">
        <v>374</v>
      </c>
      <c r="C7354" s="509" t="s">
        <v>4570</v>
      </c>
      <c r="K7354" s="509">
        <v>0</v>
      </c>
    </row>
    <row r="7355" spans="1:11" s="509" customFormat="1">
      <c r="A7355" s="508" t="s">
        <v>600</v>
      </c>
      <c r="B7355" s="509" t="s">
        <v>374</v>
      </c>
      <c r="C7355" s="509" t="s">
        <v>4571</v>
      </c>
      <c r="D7355" s="509">
        <v>300</v>
      </c>
      <c r="E7355" s="509">
        <v>42</v>
      </c>
      <c r="F7355" s="509">
        <v>0</v>
      </c>
      <c r="G7355" s="509">
        <v>4327</v>
      </c>
      <c r="H7355" s="509">
        <v>160</v>
      </c>
      <c r="I7355" s="509">
        <v>0</v>
      </c>
      <c r="K7355" s="509">
        <v>4627</v>
      </c>
    </row>
    <row r="7356" spans="1:11" s="509" customFormat="1">
      <c r="A7356" s="508" t="s">
        <v>601</v>
      </c>
      <c r="B7356" s="509" t="s">
        <v>375</v>
      </c>
      <c r="C7356" s="509">
        <v>1</v>
      </c>
      <c r="K7356" s="509">
        <v>0</v>
      </c>
    </row>
    <row r="7357" spans="1:11" s="509" customFormat="1">
      <c r="A7357" s="508" t="s">
        <v>601</v>
      </c>
      <c r="B7357" s="509" t="s">
        <v>375</v>
      </c>
      <c r="C7357" s="509" t="s">
        <v>1023</v>
      </c>
      <c r="G7357" s="509">
        <v>5</v>
      </c>
      <c r="K7357" s="509">
        <v>5</v>
      </c>
    </row>
    <row r="7358" spans="1:11" s="509" customFormat="1">
      <c r="A7358" s="508" t="s">
        <v>601</v>
      </c>
      <c r="B7358" s="509" t="s">
        <v>375</v>
      </c>
      <c r="C7358" s="509">
        <v>2</v>
      </c>
      <c r="D7358" s="509">
        <v>2</v>
      </c>
      <c r="G7358" s="509">
        <v>1</v>
      </c>
      <c r="K7358" s="509">
        <v>3</v>
      </c>
    </row>
    <row r="7359" spans="1:11" s="509" customFormat="1">
      <c r="A7359" s="508" t="s">
        <v>601</v>
      </c>
      <c r="B7359" s="509" t="s">
        <v>375</v>
      </c>
      <c r="C7359" s="509">
        <v>3</v>
      </c>
      <c r="G7359" s="509">
        <v>1</v>
      </c>
      <c r="K7359" s="509">
        <v>1</v>
      </c>
    </row>
    <row r="7360" spans="1:11" s="509" customFormat="1">
      <c r="A7360" s="508" t="s">
        <v>601</v>
      </c>
      <c r="B7360" s="509" t="s">
        <v>375</v>
      </c>
      <c r="C7360" s="509">
        <v>4</v>
      </c>
      <c r="K7360" s="509">
        <v>0</v>
      </c>
    </row>
    <row r="7361" spans="1:11" s="509" customFormat="1">
      <c r="A7361" s="508" t="s">
        <v>601</v>
      </c>
      <c r="B7361" s="509" t="s">
        <v>375</v>
      </c>
      <c r="C7361" s="509">
        <v>5</v>
      </c>
      <c r="D7361" s="509">
        <v>1</v>
      </c>
      <c r="G7361" s="509">
        <v>2</v>
      </c>
      <c r="K7361" s="509">
        <v>3</v>
      </c>
    </row>
    <row r="7362" spans="1:11" s="509" customFormat="1">
      <c r="A7362" s="508" t="s">
        <v>601</v>
      </c>
      <c r="B7362" s="509" t="s">
        <v>375</v>
      </c>
      <c r="C7362" s="509">
        <v>6</v>
      </c>
      <c r="K7362" s="509">
        <v>0</v>
      </c>
    </row>
    <row r="7363" spans="1:11" s="509" customFormat="1">
      <c r="A7363" s="508" t="s">
        <v>601</v>
      </c>
      <c r="B7363" s="509" t="s">
        <v>375</v>
      </c>
      <c r="C7363" s="509">
        <v>7</v>
      </c>
      <c r="K7363" s="509">
        <v>0</v>
      </c>
    </row>
    <row r="7364" spans="1:11" s="509" customFormat="1">
      <c r="A7364" s="508" t="s">
        <v>601</v>
      </c>
      <c r="B7364" s="509" t="s">
        <v>375</v>
      </c>
      <c r="C7364" s="509">
        <v>8</v>
      </c>
      <c r="G7364" s="509">
        <v>3</v>
      </c>
      <c r="K7364" s="509">
        <v>3</v>
      </c>
    </row>
    <row r="7365" spans="1:11" s="509" customFormat="1">
      <c r="A7365" s="508" t="s">
        <v>601</v>
      </c>
      <c r="B7365" s="509" t="s">
        <v>375</v>
      </c>
      <c r="C7365" s="509">
        <v>9</v>
      </c>
      <c r="K7365" s="509">
        <v>0</v>
      </c>
    </row>
    <row r="7366" spans="1:11" s="509" customFormat="1">
      <c r="A7366" s="508" t="s">
        <v>601</v>
      </c>
      <c r="B7366" s="509" t="s">
        <v>375</v>
      </c>
      <c r="C7366" s="509">
        <v>10</v>
      </c>
      <c r="G7366" s="509">
        <v>5</v>
      </c>
      <c r="K7366" s="509">
        <v>5</v>
      </c>
    </row>
    <row r="7367" spans="1:11" s="509" customFormat="1">
      <c r="A7367" s="508" t="s">
        <v>601</v>
      </c>
      <c r="B7367" s="509" t="s">
        <v>375</v>
      </c>
      <c r="C7367" s="509">
        <v>11</v>
      </c>
      <c r="K7367" s="509">
        <v>0</v>
      </c>
    </row>
    <row r="7368" spans="1:11" s="509" customFormat="1">
      <c r="A7368" s="508" t="s">
        <v>601</v>
      </c>
      <c r="B7368" s="509" t="s">
        <v>375</v>
      </c>
      <c r="C7368" s="509">
        <v>12</v>
      </c>
      <c r="K7368" s="509">
        <v>0</v>
      </c>
    </row>
    <row r="7369" spans="1:11" s="509" customFormat="1">
      <c r="A7369" s="508" t="s">
        <v>601</v>
      </c>
      <c r="B7369" s="509" t="s">
        <v>375</v>
      </c>
      <c r="C7369" s="509">
        <v>13</v>
      </c>
      <c r="K7369" s="509">
        <v>0</v>
      </c>
    </row>
    <row r="7370" spans="1:11" s="509" customFormat="1">
      <c r="A7370" s="508" t="s">
        <v>601</v>
      </c>
      <c r="B7370" s="509" t="s">
        <v>375</v>
      </c>
      <c r="C7370" s="509">
        <v>14</v>
      </c>
      <c r="K7370" s="509">
        <v>0</v>
      </c>
    </row>
    <row r="7371" spans="1:11" s="509" customFormat="1">
      <c r="A7371" s="508" t="s">
        <v>601</v>
      </c>
      <c r="B7371" s="509" t="s">
        <v>375</v>
      </c>
      <c r="C7371" s="509">
        <v>15</v>
      </c>
      <c r="K7371" s="509">
        <v>0</v>
      </c>
    </row>
    <row r="7372" spans="1:11" s="509" customFormat="1">
      <c r="A7372" s="508" t="s">
        <v>601</v>
      </c>
      <c r="B7372" s="509" t="s">
        <v>375</v>
      </c>
      <c r="C7372" s="509">
        <v>16</v>
      </c>
      <c r="G7372" s="509">
        <v>8</v>
      </c>
      <c r="K7372" s="509">
        <v>8</v>
      </c>
    </row>
    <row r="7373" spans="1:11" s="509" customFormat="1">
      <c r="A7373" s="508" t="s">
        <v>601</v>
      </c>
      <c r="B7373" s="509" t="s">
        <v>375</v>
      </c>
      <c r="C7373" s="509">
        <v>17</v>
      </c>
      <c r="G7373" s="509">
        <v>4</v>
      </c>
      <c r="K7373" s="509">
        <v>4</v>
      </c>
    </row>
    <row r="7374" spans="1:11" s="509" customFormat="1">
      <c r="A7374" s="508" t="s">
        <v>601</v>
      </c>
      <c r="B7374" s="509" t="s">
        <v>375</v>
      </c>
      <c r="C7374" s="509">
        <v>18</v>
      </c>
      <c r="K7374" s="509">
        <v>0</v>
      </c>
    </row>
    <row r="7375" spans="1:11" s="509" customFormat="1">
      <c r="A7375" s="508" t="s">
        <v>601</v>
      </c>
      <c r="B7375" s="509" t="s">
        <v>375</v>
      </c>
      <c r="C7375" s="509" t="s">
        <v>1024</v>
      </c>
      <c r="K7375" s="509">
        <v>0</v>
      </c>
    </row>
    <row r="7376" spans="1:11" s="509" customFormat="1">
      <c r="A7376" s="508" t="s">
        <v>601</v>
      </c>
      <c r="B7376" s="509" t="s">
        <v>375</v>
      </c>
      <c r="C7376" s="509" t="s">
        <v>1025</v>
      </c>
      <c r="K7376" s="509">
        <v>0</v>
      </c>
    </row>
    <row r="7377" spans="1:11" s="509" customFormat="1">
      <c r="A7377" s="508" t="s">
        <v>601</v>
      </c>
      <c r="B7377" s="509" t="s">
        <v>375</v>
      </c>
      <c r="C7377" s="509">
        <v>19</v>
      </c>
      <c r="D7377" s="509">
        <v>1</v>
      </c>
      <c r="K7377" s="509">
        <v>1</v>
      </c>
    </row>
    <row r="7378" spans="1:11" s="509" customFormat="1">
      <c r="A7378" s="508" t="s">
        <v>601</v>
      </c>
      <c r="B7378" s="509" t="s">
        <v>375</v>
      </c>
      <c r="C7378" s="509">
        <v>20</v>
      </c>
      <c r="K7378" s="509">
        <v>0</v>
      </c>
    </row>
    <row r="7379" spans="1:11" s="509" customFormat="1">
      <c r="A7379" s="508" t="s">
        <v>601</v>
      </c>
      <c r="B7379" s="509" t="s">
        <v>375</v>
      </c>
      <c r="C7379" s="509">
        <v>21</v>
      </c>
      <c r="K7379" s="509">
        <v>0</v>
      </c>
    </row>
    <row r="7380" spans="1:11" s="509" customFormat="1">
      <c r="A7380" s="508" t="s">
        <v>601</v>
      </c>
      <c r="B7380" s="509" t="s">
        <v>375</v>
      </c>
      <c r="C7380" s="509" t="s">
        <v>1026</v>
      </c>
      <c r="K7380" s="509">
        <v>0</v>
      </c>
    </row>
    <row r="7381" spans="1:11" s="509" customFormat="1">
      <c r="A7381" s="508" t="s">
        <v>601</v>
      </c>
      <c r="B7381" s="509" t="s">
        <v>375</v>
      </c>
      <c r="C7381" s="509" t="s">
        <v>1027</v>
      </c>
      <c r="K7381" s="509">
        <v>0</v>
      </c>
    </row>
    <row r="7382" spans="1:11" s="509" customFormat="1">
      <c r="A7382" s="508" t="s">
        <v>601</v>
      </c>
      <c r="B7382" s="509" t="s">
        <v>375</v>
      </c>
      <c r="C7382" s="509" t="s">
        <v>1028</v>
      </c>
      <c r="K7382" s="509">
        <v>0</v>
      </c>
    </row>
    <row r="7383" spans="1:11" s="509" customFormat="1">
      <c r="A7383" s="508" t="s">
        <v>601</v>
      </c>
      <c r="B7383" s="509" t="s">
        <v>375</v>
      </c>
      <c r="C7383" s="509">
        <v>22</v>
      </c>
      <c r="K7383" s="509">
        <v>0</v>
      </c>
    </row>
    <row r="7384" spans="1:11" s="509" customFormat="1">
      <c r="A7384" s="508" t="s">
        <v>601</v>
      </c>
      <c r="B7384" s="509" t="s">
        <v>375</v>
      </c>
      <c r="C7384" s="509">
        <v>23</v>
      </c>
      <c r="K7384" s="509">
        <v>0</v>
      </c>
    </row>
    <row r="7385" spans="1:11" s="509" customFormat="1">
      <c r="A7385" s="508" t="s">
        <v>601</v>
      </c>
      <c r="B7385" s="509" t="s">
        <v>375</v>
      </c>
      <c r="C7385" s="509" t="s">
        <v>1029</v>
      </c>
      <c r="G7385" s="509">
        <v>2</v>
      </c>
      <c r="K7385" s="509">
        <v>2</v>
      </c>
    </row>
    <row r="7386" spans="1:11" s="509" customFormat="1">
      <c r="A7386" s="508" t="s">
        <v>601</v>
      </c>
      <c r="B7386" s="509" t="s">
        <v>375</v>
      </c>
      <c r="C7386" s="509">
        <v>24</v>
      </c>
      <c r="K7386" s="509">
        <v>0</v>
      </c>
    </row>
    <row r="7387" spans="1:11" s="509" customFormat="1">
      <c r="A7387" s="508" t="s">
        <v>601</v>
      </c>
      <c r="B7387" s="509" t="s">
        <v>375</v>
      </c>
      <c r="C7387" s="509">
        <v>25</v>
      </c>
    </row>
    <row r="7388" spans="1:11" s="509" customFormat="1">
      <c r="A7388" s="508" t="s">
        <v>601</v>
      </c>
      <c r="B7388" s="509" t="s">
        <v>375</v>
      </c>
      <c r="C7388" s="509">
        <v>26</v>
      </c>
      <c r="K7388" s="509">
        <v>0</v>
      </c>
    </row>
    <row r="7389" spans="1:11" s="509" customFormat="1">
      <c r="A7389" s="508" t="s">
        <v>601</v>
      </c>
      <c r="B7389" s="509" t="s">
        <v>375</v>
      </c>
      <c r="C7389" s="509">
        <v>27</v>
      </c>
      <c r="K7389" s="509">
        <v>0</v>
      </c>
    </row>
    <row r="7390" spans="1:11" s="509" customFormat="1">
      <c r="A7390" s="508" t="s">
        <v>601</v>
      </c>
      <c r="B7390" s="509" t="s">
        <v>375</v>
      </c>
      <c r="C7390" s="509">
        <v>28</v>
      </c>
      <c r="K7390" s="509">
        <v>0</v>
      </c>
    </row>
    <row r="7391" spans="1:11" s="509" customFormat="1">
      <c r="A7391" s="508" t="s">
        <v>601</v>
      </c>
      <c r="B7391" s="509" t="s">
        <v>375</v>
      </c>
      <c r="C7391" s="509">
        <v>29</v>
      </c>
      <c r="K7391" s="509">
        <v>0</v>
      </c>
    </row>
    <row r="7392" spans="1:11" s="509" customFormat="1">
      <c r="A7392" s="508" t="s">
        <v>601</v>
      </c>
      <c r="B7392" s="509" t="s">
        <v>375</v>
      </c>
      <c r="C7392" s="509">
        <v>30</v>
      </c>
      <c r="K7392" s="509">
        <v>0</v>
      </c>
    </row>
    <row r="7393" spans="1:11" s="509" customFormat="1">
      <c r="A7393" s="508" t="s">
        <v>601</v>
      </c>
      <c r="B7393" s="509" t="s">
        <v>375</v>
      </c>
      <c r="C7393" s="509">
        <v>31</v>
      </c>
      <c r="K7393" s="509">
        <v>0</v>
      </c>
    </row>
    <row r="7394" spans="1:11" s="509" customFormat="1">
      <c r="A7394" s="508" t="s">
        <v>601</v>
      </c>
      <c r="B7394" s="509" t="s">
        <v>375</v>
      </c>
      <c r="C7394" s="509">
        <v>32</v>
      </c>
      <c r="K7394" s="509">
        <v>0</v>
      </c>
    </row>
    <row r="7395" spans="1:11" s="509" customFormat="1">
      <c r="A7395" s="508" t="s">
        <v>601</v>
      </c>
      <c r="B7395" s="509" t="s">
        <v>375</v>
      </c>
      <c r="C7395" s="509">
        <v>33</v>
      </c>
      <c r="K7395" s="509">
        <v>0</v>
      </c>
    </row>
    <row r="7396" spans="1:11" s="509" customFormat="1">
      <c r="A7396" s="508" t="s">
        <v>601</v>
      </c>
      <c r="B7396" s="509" t="s">
        <v>375</v>
      </c>
      <c r="C7396" s="509">
        <v>34</v>
      </c>
      <c r="K7396" s="509">
        <v>0</v>
      </c>
    </row>
    <row r="7397" spans="1:11" s="509" customFormat="1">
      <c r="A7397" s="508" t="s">
        <v>601</v>
      </c>
      <c r="B7397" s="509" t="s">
        <v>375</v>
      </c>
      <c r="C7397" s="509">
        <v>35</v>
      </c>
      <c r="K7397" s="509">
        <v>0</v>
      </c>
    </row>
    <row r="7398" spans="1:11" s="509" customFormat="1">
      <c r="A7398" s="508" t="s">
        <v>601</v>
      </c>
      <c r="B7398" s="509" t="s">
        <v>375</v>
      </c>
      <c r="C7398" s="509">
        <v>36</v>
      </c>
      <c r="K7398" s="509">
        <v>0</v>
      </c>
    </row>
    <row r="7399" spans="1:11" s="509" customFormat="1">
      <c r="A7399" s="508" t="s">
        <v>601</v>
      </c>
      <c r="B7399" s="509" t="s">
        <v>375</v>
      </c>
      <c r="C7399" s="509">
        <v>37</v>
      </c>
      <c r="K7399" s="509">
        <v>0</v>
      </c>
    </row>
    <row r="7400" spans="1:11" s="509" customFormat="1">
      <c r="A7400" s="508" t="s">
        <v>601</v>
      </c>
      <c r="B7400" s="509" t="s">
        <v>375</v>
      </c>
      <c r="C7400" s="509">
        <v>38</v>
      </c>
      <c r="K7400" s="509">
        <v>0</v>
      </c>
    </row>
    <row r="7401" spans="1:11" s="509" customFormat="1">
      <c r="A7401" s="508" t="s">
        <v>601</v>
      </c>
      <c r="B7401" s="509" t="s">
        <v>375</v>
      </c>
      <c r="C7401" s="509" t="s">
        <v>1030</v>
      </c>
      <c r="K7401" s="509">
        <v>0</v>
      </c>
    </row>
    <row r="7402" spans="1:11" s="509" customFormat="1">
      <c r="A7402" s="508" t="s">
        <v>601</v>
      </c>
      <c r="B7402" s="509" t="s">
        <v>375</v>
      </c>
      <c r="C7402" s="509">
        <v>39</v>
      </c>
      <c r="K7402" s="509">
        <v>0</v>
      </c>
    </row>
    <row r="7403" spans="1:11" s="509" customFormat="1">
      <c r="A7403" s="508" t="s">
        <v>601</v>
      </c>
      <c r="B7403" s="509" t="s">
        <v>375</v>
      </c>
      <c r="C7403" s="509">
        <v>40</v>
      </c>
      <c r="K7403" s="509">
        <v>0</v>
      </c>
    </row>
    <row r="7404" spans="1:11" s="509" customFormat="1">
      <c r="A7404" s="508" t="s">
        <v>601</v>
      </c>
      <c r="B7404" s="509" t="s">
        <v>375</v>
      </c>
      <c r="C7404" s="509">
        <v>41</v>
      </c>
      <c r="K7404" s="509">
        <v>0</v>
      </c>
    </row>
    <row r="7405" spans="1:11" s="509" customFormat="1">
      <c r="A7405" s="508" t="s">
        <v>601</v>
      </c>
      <c r="B7405" s="509" t="s">
        <v>375</v>
      </c>
      <c r="C7405" s="509">
        <v>42</v>
      </c>
      <c r="K7405" s="509">
        <v>0</v>
      </c>
    </row>
    <row r="7406" spans="1:11" s="509" customFormat="1">
      <c r="A7406" s="508" t="s">
        <v>601</v>
      </c>
      <c r="B7406" s="509" t="s">
        <v>375</v>
      </c>
      <c r="C7406" s="509">
        <v>43</v>
      </c>
      <c r="K7406" s="509">
        <v>0</v>
      </c>
    </row>
    <row r="7407" spans="1:11" s="509" customFormat="1">
      <c r="A7407" s="508" t="s">
        <v>601</v>
      </c>
      <c r="B7407" s="509" t="s">
        <v>375</v>
      </c>
      <c r="C7407" s="509">
        <v>44</v>
      </c>
      <c r="K7407" s="509">
        <v>0</v>
      </c>
    </row>
    <row r="7408" spans="1:11" s="509" customFormat="1">
      <c r="A7408" s="508" t="s">
        <v>601</v>
      </c>
      <c r="B7408" s="509" t="s">
        <v>375</v>
      </c>
      <c r="C7408" s="509">
        <v>45</v>
      </c>
      <c r="K7408" s="509">
        <v>0</v>
      </c>
    </row>
    <row r="7409" spans="1:11" s="509" customFormat="1">
      <c r="A7409" s="508" t="s">
        <v>601</v>
      </c>
      <c r="B7409" s="509" t="s">
        <v>375</v>
      </c>
      <c r="C7409" s="509">
        <v>46</v>
      </c>
      <c r="K7409" s="509">
        <v>0</v>
      </c>
    </row>
    <row r="7410" spans="1:11" s="509" customFormat="1">
      <c r="A7410" s="508" t="s">
        <v>601</v>
      </c>
      <c r="B7410" s="509" t="s">
        <v>375</v>
      </c>
      <c r="C7410" s="509">
        <v>47</v>
      </c>
      <c r="K7410" s="509">
        <v>0</v>
      </c>
    </row>
    <row r="7411" spans="1:11" s="509" customFormat="1">
      <c r="A7411" s="508" t="s">
        <v>601</v>
      </c>
      <c r="B7411" s="509" t="s">
        <v>375</v>
      </c>
      <c r="C7411" s="509">
        <v>48</v>
      </c>
      <c r="K7411" s="509">
        <v>0</v>
      </c>
    </row>
    <row r="7412" spans="1:11" s="509" customFormat="1">
      <c r="A7412" s="508" t="s">
        <v>601</v>
      </c>
      <c r="B7412" s="509" t="s">
        <v>375</v>
      </c>
      <c r="C7412" s="509">
        <v>49</v>
      </c>
      <c r="K7412" s="509">
        <v>0</v>
      </c>
    </row>
    <row r="7413" spans="1:11" s="509" customFormat="1">
      <c r="A7413" s="508" t="s">
        <v>601</v>
      </c>
      <c r="B7413" s="509" t="s">
        <v>375</v>
      </c>
      <c r="C7413" s="509">
        <v>50</v>
      </c>
      <c r="K7413" s="509">
        <v>0</v>
      </c>
    </row>
    <row r="7414" spans="1:11" s="509" customFormat="1">
      <c r="A7414" s="508" t="s">
        <v>601</v>
      </c>
      <c r="B7414" s="509" t="s">
        <v>375</v>
      </c>
      <c r="C7414" s="509">
        <v>51</v>
      </c>
      <c r="K7414" s="509">
        <v>0</v>
      </c>
    </row>
    <row r="7415" spans="1:11" s="509" customFormat="1">
      <c r="A7415" s="508" t="s">
        <v>601</v>
      </c>
      <c r="B7415" s="509" t="s">
        <v>375</v>
      </c>
      <c r="C7415" s="509" t="s">
        <v>1031</v>
      </c>
      <c r="K7415" s="509">
        <v>0</v>
      </c>
    </row>
    <row r="7416" spans="1:11" s="509" customFormat="1">
      <c r="A7416" s="508" t="s">
        <v>601</v>
      </c>
      <c r="B7416" s="509" t="s">
        <v>375</v>
      </c>
      <c r="C7416" s="509" t="s">
        <v>1032</v>
      </c>
      <c r="K7416" s="509">
        <v>0</v>
      </c>
    </row>
    <row r="7417" spans="1:11" s="509" customFormat="1">
      <c r="A7417" s="508" t="s">
        <v>601</v>
      </c>
      <c r="B7417" s="509" t="s">
        <v>375</v>
      </c>
      <c r="C7417" s="509">
        <v>52</v>
      </c>
      <c r="G7417" s="509">
        <v>1</v>
      </c>
      <c r="K7417" s="509">
        <v>1</v>
      </c>
    </row>
    <row r="7418" spans="1:11" s="509" customFormat="1">
      <c r="A7418" s="508" t="s">
        <v>601</v>
      </c>
      <c r="B7418" s="509" t="s">
        <v>375</v>
      </c>
      <c r="C7418" s="509">
        <v>53</v>
      </c>
      <c r="G7418" s="509">
        <v>4</v>
      </c>
      <c r="K7418" s="509">
        <v>4</v>
      </c>
    </row>
    <row r="7419" spans="1:11" s="509" customFormat="1">
      <c r="A7419" s="508" t="s">
        <v>601</v>
      </c>
      <c r="B7419" s="509" t="s">
        <v>375</v>
      </c>
      <c r="C7419" s="509">
        <v>54</v>
      </c>
      <c r="G7419" s="509">
        <v>1</v>
      </c>
      <c r="K7419" s="509">
        <v>1</v>
      </c>
    </row>
    <row r="7420" spans="1:11" s="509" customFormat="1">
      <c r="A7420" s="508" t="s">
        <v>601</v>
      </c>
      <c r="B7420" s="509" t="s">
        <v>375</v>
      </c>
      <c r="C7420" s="509">
        <v>55</v>
      </c>
      <c r="G7420" s="509">
        <v>2</v>
      </c>
      <c r="K7420" s="509">
        <v>2</v>
      </c>
    </row>
    <row r="7421" spans="1:11" s="509" customFormat="1">
      <c r="A7421" s="508" t="s">
        <v>601</v>
      </c>
      <c r="B7421" s="509" t="s">
        <v>375</v>
      </c>
      <c r="C7421" s="509">
        <v>56</v>
      </c>
      <c r="K7421" s="509">
        <v>0</v>
      </c>
    </row>
    <row r="7422" spans="1:11" s="509" customFormat="1">
      <c r="A7422" s="508" t="s">
        <v>601</v>
      </c>
      <c r="B7422" s="509" t="s">
        <v>375</v>
      </c>
      <c r="C7422" s="509">
        <v>57</v>
      </c>
      <c r="K7422" s="509">
        <v>0</v>
      </c>
    </row>
    <row r="7423" spans="1:11" s="509" customFormat="1">
      <c r="A7423" s="508" t="s">
        <v>601</v>
      </c>
      <c r="B7423" s="509" t="s">
        <v>375</v>
      </c>
      <c r="C7423" s="509">
        <v>58</v>
      </c>
      <c r="K7423" s="509">
        <v>0</v>
      </c>
    </row>
    <row r="7424" spans="1:11" s="509" customFormat="1">
      <c r="A7424" s="508" t="s">
        <v>601</v>
      </c>
      <c r="B7424" s="509" t="s">
        <v>375</v>
      </c>
      <c r="C7424" s="509">
        <v>59</v>
      </c>
      <c r="K7424" s="509">
        <v>0</v>
      </c>
    </row>
    <row r="7425" spans="1:11" s="509" customFormat="1">
      <c r="A7425" s="508" t="s">
        <v>601</v>
      </c>
      <c r="B7425" s="509" t="s">
        <v>375</v>
      </c>
      <c r="C7425" s="509">
        <v>60</v>
      </c>
      <c r="K7425" s="509">
        <v>0</v>
      </c>
    </row>
    <row r="7426" spans="1:11" s="509" customFormat="1">
      <c r="A7426" s="508" t="s">
        <v>601</v>
      </c>
      <c r="B7426" s="509" t="s">
        <v>375</v>
      </c>
      <c r="C7426" s="509">
        <v>61</v>
      </c>
      <c r="K7426" s="509">
        <v>0</v>
      </c>
    </row>
    <row r="7427" spans="1:11" s="509" customFormat="1">
      <c r="A7427" s="508" t="s">
        <v>601</v>
      </c>
      <c r="B7427" s="509" t="s">
        <v>375</v>
      </c>
      <c r="C7427" s="509">
        <v>62</v>
      </c>
      <c r="K7427" s="509">
        <v>0</v>
      </c>
    </row>
    <row r="7428" spans="1:11" s="509" customFormat="1">
      <c r="A7428" s="508" t="s">
        <v>601</v>
      </c>
      <c r="B7428" s="509" t="s">
        <v>375</v>
      </c>
      <c r="C7428" s="509">
        <v>63</v>
      </c>
      <c r="K7428" s="509">
        <v>0</v>
      </c>
    </row>
    <row r="7429" spans="1:11" s="509" customFormat="1">
      <c r="A7429" s="508" t="s">
        <v>601</v>
      </c>
      <c r="B7429" s="509" t="s">
        <v>375</v>
      </c>
      <c r="C7429" s="509" t="s">
        <v>1033</v>
      </c>
      <c r="K7429" s="509">
        <v>0</v>
      </c>
    </row>
    <row r="7430" spans="1:11" s="509" customFormat="1">
      <c r="A7430" s="508" t="s">
        <v>601</v>
      </c>
      <c r="B7430" s="509" t="s">
        <v>375</v>
      </c>
      <c r="C7430" s="509" t="s">
        <v>1034</v>
      </c>
      <c r="K7430" s="509">
        <v>0</v>
      </c>
    </row>
    <row r="7431" spans="1:11" s="509" customFormat="1">
      <c r="A7431" s="508" t="s">
        <v>601</v>
      </c>
      <c r="B7431" s="509" t="s">
        <v>375</v>
      </c>
      <c r="C7431" s="509">
        <v>64</v>
      </c>
      <c r="K7431" s="509">
        <v>0</v>
      </c>
    </row>
    <row r="7432" spans="1:11" s="509" customFormat="1">
      <c r="A7432" s="508" t="s">
        <v>601</v>
      </c>
      <c r="B7432" s="509" t="s">
        <v>375</v>
      </c>
      <c r="C7432" s="509" t="s">
        <v>1035</v>
      </c>
      <c r="D7432" s="509">
        <v>1</v>
      </c>
      <c r="K7432" s="509">
        <v>1</v>
      </c>
    </row>
    <row r="7433" spans="1:11" s="509" customFormat="1">
      <c r="A7433" s="508" t="s">
        <v>601</v>
      </c>
      <c r="B7433" s="509" t="s">
        <v>375</v>
      </c>
      <c r="C7433" s="509">
        <v>65</v>
      </c>
      <c r="D7433" s="509">
        <v>4</v>
      </c>
      <c r="E7433" s="509">
        <v>3</v>
      </c>
      <c r="G7433" s="509">
        <v>19</v>
      </c>
      <c r="H7433" s="509">
        <v>8</v>
      </c>
      <c r="J7433" s="509">
        <v>8</v>
      </c>
      <c r="K7433" s="509">
        <v>23</v>
      </c>
    </row>
    <row r="7434" spans="1:11" s="509" customFormat="1">
      <c r="A7434" s="508" t="s">
        <v>601</v>
      </c>
      <c r="B7434" s="509" t="s">
        <v>375</v>
      </c>
      <c r="C7434" s="509">
        <v>66</v>
      </c>
      <c r="D7434" s="509">
        <v>6</v>
      </c>
      <c r="E7434" s="509">
        <v>5</v>
      </c>
      <c r="G7434" s="509">
        <v>9</v>
      </c>
      <c r="H7434" s="509">
        <v>7</v>
      </c>
      <c r="J7434" s="509">
        <v>4</v>
      </c>
      <c r="K7434" s="509">
        <v>15</v>
      </c>
    </row>
    <row r="7435" spans="1:11" s="509" customFormat="1">
      <c r="A7435" s="508" t="s">
        <v>601</v>
      </c>
      <c r="B7435" s="509" t="s">
        <v>375</v>
      </c>
      <c r="C7435" s="509" t="s">
        <v>1036</v>
      </c>
      <c r="K7435" s="509">
        <v>0</v>
      </c>
    </row>
    <row r="7436" spans="1:11" s="509" customFormat="1">
      <c r="A7436" s="508" t="s">
        <v>601</v>
      </c>
      <c r="B7436" s="509" t="s">
        <v>375</v>
      </c>
      <c r="C7436" s="509" t="s">
        <v>1037</v>
      </c>
      <c r="D7436" s="509">
        <v>8</v>
      </c>
      <c r="G7436" s="509">
        <v>39</v>
      </c>
      <c r="K7436" s="509">
        <v>47</v>
      </c>
    </row>
    <row r="7437" spans="1:11" s="509" customFormat="1">
      <c r="A7437" s="508" t="s">
        <v>601</v>
      </c>
      <c r="B7437" s="509" t="s">
        <v>375</v>
      </c>
      <c r="C7437" s="509" t="s">
        <v>1038</v>
      </c>
      <c r="K7437" s="509">
        <v>0</v>
      </c>
    </row>
    <row r="7438" spans="1:11" s="509" customFormat="1">
      <c r="A7438" s="508" t="s">
        <v>601</v>
      </c>
      <c r="B7438" s="509" t="s">
        <v>375</v>
      </c>
      <c r="C7438" s="509" t="s">
        <v>1039</v>
      </c>
      <c r="G7438" s="509">
        <v>1</v>
      </c>
      <c r="K7438" s="509">
        <v>1</v>
      </c>
    </row>
    <row r="7439" spans="1:11" s="509" customFormat="1">
      <c r="A7439" s="508" t="s">
        <v>601</v>
      </c>
      <c r="B7439" s="509" t="s">
        <v>375</v>
      </c>
      <c r="C7439" s="509" t="s">
        <v>1040</v>
      </c>
      <c r="D7439" s="509">
        <v>2</v>
      </c>
      <c r="G7439" s="509">
        <v>2</v>
      </c>
      <c r="K7439" s="509">
        <v>4</v>
      </c>
    </row>
    <row r="7440" spans="1:11" s="509" customFormat="1">
      <c r="A7440" s="508" t="s">
        <v>601</v>
      </c>
      <c r="B7440" s="509" t="s">
        <v>375</v>
      </c>
      <c r="C7440" s="509" t="s">
        <v>1041</v>
      </c>
      <c r="D7440" s="509">
        <v>1</v>
      </c>
      <c r="K7440" s="509">
        <v>1</v>
      </c>
    </row>
    <row r="7441" spans="1:11" s="509" customFormat="1">
      <c r="A7441" s="508" t="s">
        <v>601</v>
      </c>
      <c r="B7441" s="509" t="s">
        <v>375</v>
      </c>
      <c r="C7441" s="509" t="s">
        <v>1042</v>
      </c>
      <c r="K7441" s="509">
        <v>0</v>
      </c>
    </row>
    <row r="7442" spans="1:11" s="509" customFormat="1">
      <c r="A7442" s="508" t="s">
        <v>601</v>
      </c>
      <c r="B7442" s="509" t="s">
        <v>375</v>
      </c>
      <c r="C7442" s="509">
        <v>67</v>
      </c>
      <c r="D7442" s="509">
        <v>2</v>
      </c>
      <c r="G7442" s="509">
        <v>35</v>
      </c>
      <c r="H7442" s="509">
        <v>5</v>
      </c>
      <c r="J7442" s="509">
        <v>5</v>
      </c>
      <c r="K7442" s="509">
        <v>37</v>
      </c>
    </row>
    <row r="7443" spans="1:11" s="509" customFormat="1">
      <c r="A7443" s="508" t="s">
        <v>601</v>
      </c>
      <c r="B7443" s="509" t="s">
        <v>375</v>
      </c>
      <c r="C7443" s="509">
        <v>68</v>
      </c>
      <c r="G7443" s="509">
        <v>3</v>
      </c>
      <c r="H7443" s="509">
        <v>1</v>
      </c>
      <c r="K7443" s="509">
        <v>3</v>
      </c>
    </row>
    <row r="7444" spans="1:11" s="509" customFormat="1">
      <c r="A7444" s="508" t="s">
        <v>601</v>
      </c>
      <c r="B7444" s="509" t="s">
        <v>375</v>
      </c>
      <c r="C7444" s="509" t="s">
        <v>1043</v>
      </c>
      <c r="D7444" s="509">
        <v>3</v>
      </c>
      <c r="K7444" s="509">
        <v>3</v>
      </c>
    </row>
    <row r="7445" spans="1:11" s="509" customFormat="1">
      <c r="A7445" s="508" t="s">
        <v>601</v>
      </c>
      <c r="B7445" s="509" t="s">
        <v>375</v>
      </c>
      <c r="C7445" s="509">
        <v>69</v>
      </c>
      <c r="K7445" s="509">
        <v>0</v>
      </c>
    </row>
    <row r="7446" spans="1:11" s="509" customFormat="1">
      <c r="A7446" s="508" t="s">
        <v>601</v>
      </c>
      <c r="B7446" s="509" t="s">
        <v>375</v>
      </c>
      <c r="C7446" s="509" t="s">
        <v>1044</v>
      </c>
      <c r="D7446" s="509">
        <v>1</v>
      </c>
      <c r="K7446" s="509">
        <v>1</v>
      </c>
    </row>
    <row r="7447" spans="1:11" s="509" customFormat="1">
      <c r="A7447" s="508" t="s">
        <v>601</v>
      </c>
      <c r="B7447" s="509" t="s">
        <v>375</v>
      </c>
      <c r="C7447" s="509" t="s">
        <v>1045</v>
      </c>
      <c r="K7447" s="509">
        <v>0</v>
      </c>
    </row>
    <row r="7448" spans="1:11" s="509" customFormat="1">
      <c r="A7448" s="508" t="s">
        <v>601</v>
      </c>
      <c r="B7448" s="509" t="s">
        <v>375</v>
      </c>
      <c r="C7448" s="509">
        <v>70</v>
      </c>
      <c r="K7448" s="509">
        <v>0</v>
      </c>
    </row>
    <row r="7449" spans="1:11" s="509" customFormat="1">
      <c r="A7449" s="508" t="s">
        <v>601</v>
      </c>
      <c r="B7449" s="509" t="s">
        <v>375</v>
      </c>
      <c r="C7449" s="509" t="s">
        <v>1046</v>
      </c>
      <c r="G7449" s="509">
        <v>2</v>
      </c>
      <c r="K7449" s="509">
        <v>2</v>
      </c>
    </row>
    <row r="7450" spans="1:11" s="509" customFormat="1">
      <c r="A7450" s="508" t="s">
        <v>601</v>
      </c>
      <c r="B7450" s="509" t="s">
        <v>375</v>
      </c>
      <c r="C7450" s="509">
        <v>71</v>
      </c>
      <c r="G7450" s="509">
        <v>64</v>
      </c>
      <c r="K7450" s="509">
        <v>64</v>
      </c>
    </row>
    <row r="7451" spans="1:11" s="509" customFormat="1">
      <c r="A7451" s="508" t="s">
        <v>601</v>
      </c>
      <c r="B7451" s="509" t="s">
        <v>375</v>
      </c>
      <c r="C7451" s="509" t="s">
        <v>1047</v>
      </c>
      <c r="D7451" s="509">
        <v>2</v>
      </c>
      <c r="E7451" s="509">
        <v>2</v>
      </c>
      <c r="G7451" s="509">
        <v>12</v>
      </c>
      <c r="H7451" s="509">
        <v>8</v>
      </c>
      <c r="J7451" s="509">
        <v>1</v>
      </c>
      <c r="K7451" s="509">
        <v>14</v>
      </c>
    </row>
    <row r="7452" spans="1:11" s="509" customFormat="1">
      <c r="A7452" s="508" t="s">
        <v>601</v>
      </c>
      <c r="B7452" s="509" t="s">
        <v>375</v>
      </c>
      <c r="C7452" s="509" t="s">
        <v>1048</v>
      </c>
      <c r="K7452" s="509">
        <v>0</v>
      </c>
    </row>
    <row r="7453" spans="1:11" s="509" customFormat="1">
      <c r="A7453" s="508" t="s">
        <v>601</v>
      </c>
      <c r="B7453" s="509" t="s">
        <v>375</v>
      </c>
      <c r="C7453" s="509" t="s">
        <v>1049</v>
      </c>
      <c r="G7453" s="509">
        <v>1</v>
      </c>
      <c r="H7453" s="509">
        <v>1</v>
      </c>
      <c r="K7453" s="509">
        <v>1</v>
      </c>
    </row>
    <row r="7454" spans="1:11" s="509" customFormat="1">
      <c r="A7454" s="508" t="s">
        <v>601</v>
      </c>
      <c r="B7454" s="509" t="s">
        <v>375</v>
      </c>
      <c r="C7454" s="509" t="s">
        <v>1050</v>
      </c>
      <c r="G7454" s="509">
        <v>2</v>
      </c>
      <c r="H7454" s="509">
        <v>2</v>
      </c>
      <c r="K7454" s="509">
        <v>2</v>
      </c>
    </row>
    <row r="7455" spans="1:11" s="509" customFormat="1">
      <c r="A7455" s="508" t="s">
        <v>601</v>
      </c>
      <c r="B7455" s="509" t="s">
        <v>375</v>
      </c>
      <c r="C7455" s="509" t="s">
        <v>1051</v>
      </c>
      <c r="K7455" s="509">
        <v>0</v>
      </c>
    </row>
    <row r="7456" spans="1:11" s="509" customFormat="1">
      <c r="A7456" s="508" t="s">
        <v>601</v>
      </c>
      <c r="B7456" s="509" t="s">
        <v>375</v>
      </c>
      <c r="C7456" s="509">
        <v>72</v>
      </c>
      <c r="D7456" s="509">
        <v>3</v>
      </c>
      <c r="K7456" s="509">
        <v>3</v>
      </c>
    </row>
    <row r="7457" spans="1:11" s="509" customFormat="1">
      <c r="A7457" s="508" t="s">
        <v>601</v>
      </c>
      <c r="B7457" s="509" t="s">
        <v>375</v>
      </c>
      <c r="C7457" s="509">
        <v>73</v>
      </c>
      <c r="D7457" s="509">
        <v>1</v>
      </c>
      <c r="K7457" s="509">
        <v>1</v>
      </c>
    </row>
    <row r="7458" spans="1:11" s="509" customFormat="1">
      <c r="A7458" s="508" t="s">
        <v>601</v>
      </c>
      <c r="B7458" s="509" t="s">
        <v>375</v>
      </c>
      <c r="C7458" s="509">
        <v>74</v>
      </c>
      <c r="D7458" s="509">
        <v>3</v>
      </c>
      <c r="E7458" s="509">
        <v>1</v>
      </c>
      <c r="G7458" s="509">
        <v>1</v>
      </c>
      <c r="K7458" s="509">
        <v>4</v>
      </c>
    </row>
    <row r="7459" spans="1:11" s="509" customFormat="1">
      <c r="A7459" s="508" t="s">
        <v>601</v>
      </c>
      <c r="B7459" s="509" t="s">
        <v>375</v>
      </c>
      <c r="C7459" s="509" t="s">
        <v>4570</v>
      </c>
      <c r="K7459" s="509">
        <v>0</v>
      </c>
    </row>
    <row r="7460" spans="1:11" s="509" customFormat="1">
      <c r="A7460" s="508" t="s">
        <v>601</v>
      </c>
      <c r="B7460" s="509" t="s">
        <v>375</v>
      </c>
      <c r="C7460" s="509" t="s">
        <v>4571</v>
      </c>
      <c r="D7460" s="509">
        <v>41</v>
      </c>
      <c r="E7460" s="509">
        <v>11</v>
      </c>
      <c r="F7460" s="509">
        <v>0</v>
      </c>
      <c r="G7460" s="509">
        <v>229</v>
      </c>
      <c r="H7460" s="509">
        <v>32</v>
      </c>
      <c r="I7460" s="509">
        <v>0</v>
      </c>
      <c r="J7460" s="509">
        <v>18</v>
      </c>
      <c r="K7460" s="509">
        <v>270</v>
      </c>
    </row>
    <row r="7461" spans="1:11" s="509" customFormat="1">
      <c r="A7461" s="508" t="s">
        <v>602</v>
      </c>
      <c r="B7461" s="509" t="s">
        <v>376</v>
      </c>
      <c r="C7461" s="509">
        <v>1</v>
      </c>
      <c r="D7461" s="509">
        <v>0</v>
      </c>
      <c r="E7461" s="509">
        <v>0</v>
      </c>
      <c r="F7461" s="509">
        <v>0</v>
      </c>
      <c r="G7461" s="509">
        <v>0</v>
      </c>
      <c r="H7461" s="509">
        <v>0</v>
      </c>
      <c r="I7461" s="509">
        <v>0</v>
      </c>
      <c r="K7461" s="509">
        <v>0</v>
      </c>
    </row>
    <row r="7462" spans="1:11" s="509" customFormat="1">
      <c r="A7462" s="508" t="s">
        <v>602</v>
      </c>
      <c r="B7462" s="509" t="s">
        <v>376</v>
      </c>
      <c r="C7462" s="509" t="s">
        <v>1023</v>
      </c>
      <c r="D7462" s="509">
        <v>4</v>
      </c>
      <c r="E7462" s="509">
        <v>1</v>
      </c>
      <c r="F7462" s="509">
        <v>0</v>
      </c>
      <c r="G7462" s="509">
        <v>187</v>
      </c>
      <c r="H7462" s="509">
        <v>0</v>
      </c>
      <c r="I7462" s="509">
        <v>0</v>
      </c>
      <c r="K7462" s="509">
        <v>191</v>
      </c>
    </row>
    <row r="7463" spans="1:11" s="509" customFormat="1">
      <c r="A7463" s="508" t="s">
        <v>602</v>
      </c>
      <c r="B7463" s="509" t="s">
        <v>376</v>
      </c>
      <c r="C7463" s="509">
        <v>2</v>
      </c>
      <c r="D7463" s="509">
        <v>9</v>
      </c>
      <c r="E7463" s="509">
        <v>0</v>
      </c>
      <c r="F7463" s="509">
        <v>0</v>
      </c>
      <c r="G7463" s="509">
        <v>67</v>
      </c>
      <c r="H7463" s="509">
        <v>0</v>
      </c>
      <c r="I7463" s="509">
        <v>0</v>
      </c>
      <c r="K7463" s="509">
        <v>76</v>
      </c>
    </row>
    <row r="7464" spans="1:11" s="509" customFormat="1">
      <c r="A7464" s="508" t="s">
        <v>602</v>
      </c>
      <c r="B7464" s="509" t="s">
        <v>376</v>
      </c>
      <c r="C7464" s="509">
        <v>3</v>
      </c>
      <c r="D7464" s="509">
        <v>8</v>
      </c>
      <c r="E7464" s="509">
        <v>0</v>
      </c>
      <c r="F7464" s="509">
        <v>0</v>
      </c>
      <c r="G7464" s="509">
        <v>62</v>
      </c>
      <c r="H7464" s="509">
        <v>0</v>
      </c>
      <c r="I7464" s="509">
        <v>0</v>
      </c>
      <c r="K7464" s="509">
        <v>70</v>
      </c>
    </row>
    <row r="7465" spans="1:11" s="509" customFormat="1">
      <c r="A7465" s="508" t="s">
        <v>602</v>
      </c>
      <c r="B7465" s="509" t="s">
        <v>376</v>
      </c>
      <c r="C7465" s="509">
        <v>4</v>
      </c>
      <c r="D7465" s="509">
        <v>32</v>
      </c>
      <c r="E7465" s="509">
        <v>0</v>
      </c>
      <c r="F7465" s="509">
        <v>0</v>
      </c>
      <c r="G7465" s="509">
        <v>249</v>
      </c>
      <c r="H7465" s="509">
        <v>0</v>
      </c>
      <c r="I7465" s="509">
        <v>0</v>
      </c>
      <c r="K7465" s="509">
        <v>281</v>
      </c>
    </row>
    <row r="7466" spans="1:11" s="509" customFormat="1">
      <c r="A7466" s="508" t="s">
        <v>602</v>
      </c>
      <c r="B7466" s="509" t="s">
        <v>376</v>
      </c>
      <c r="C7466" s="509">
        <v>5</v>
      </c>
      <c r="D7466" s="509">
        <v>7</v>
      </c>
      <c r="E7466" s="509">
        <v>0</v>
      </c>
      <c r="F7466" s="509">
        <v>0</v>
      </c>
      <c r="G7466" s="509">
        <v>121</v>
      </c>
      <c r="H7466" s="509">
        <v>0</v>
      </c>
      <c r="I7466" s="509">
        <v>0</v>
      </c>
      <c r="K7466" s="509">
        <v>128</v>
      </c>
    </row>
    <row r="7467" spans="1:11" s="509" customFormat="1">
      <c r="A7467" s="508" t="s">
        <v>602</v>
      </c>
      <c r="B7467" s="509" t="s">
        <v>376</v>
      </c>
      <c r="C7467" s="509">
        <v>6</v>
      </c>
      <c r="D7467" s="509">
        <v>0</v>
      </c>
      <c r="E7467" s="509">
        <v>0</v>
      </c>
      <c r="F7467" s="509">
        <v>0</v>
      </c>
      <c r="G7467" s="509">
        <v>0</v>
      </c>
      <c r="H7467" s="509">
        <v>0</v>
      </c>
      <c r="I7467" s="509">
        <v>0</v>
      </c>
      <c r="K7467" s="509">
        <v>0</v>
      </c>
    </row>
    <row r="7468" spans="1:11" s="509" customFormat="1">
      <c r="A7468" s="508" t="s">
        <v>602</v>
      </c>
      <c r="B7468" s="509" t="s">
        <v>376</v>
      </c>
      <c r="C7468" s="509">
        <v>7</v>
      </c>
      <c r="D7468" s="509">
        <v>0</v>
      </c>
      <c r="E7468" s="509">
        <v>0</v>
      </c>
      <c r="F7468" s="509">
        <v>0</v>
      </c>
      <c r="G7468" s="509">
        <v>0</v>
      </c>
      <c r="H7468" s="509">
        <v>0</v>
      </c>
      <c r="I7468" s="509">
        <v>0</v>
      </c>
      <c r="K7468" s="509">
        <v>0</v>
      </c>
    </row>
    <row r="7469" spans="1:11" s="509" customFormat="1">
      <c r="A7469" s="508" t="s">
        <v>602</v>
      </c>
      <c r="B7469" s="509" t="s">
        <v>376</v>
      </c>
      <c r="C7469" s="509">
        <v>8</v>
      </c>
      <c r="D7469" s="509">
        <v>1</v>
      </c>
      <c r="E7469" s="509">
        <v>0</v>
      </c>
      <c r="F7469" s="509">
        <v>0</v>
      </c>
      <c r="G7469" s="509">
        <v>27</v>
      </c>
      <c r="H7469" s="509">
        <v>0</v>
      </c>
      <c r="I7469" s="509">
        <v>0</v>
      </c>
      <c r="K7469" s="509">
        <v>28</v>
      </c>
    </row>
    <row r="7470" spans="1:11" s="509" customFormat="1">
      <c r="A7470" s="508" t="s">
        <v>602</v>
      </c>
      <c r="B7470" s="509" t="s">
        <v>376</v>
      </c>
      <c r="C7470" s="509">
        <v>9</v>
      </c>
      <c r="D7470" s="509">
        <v>0</v>
      </c>
      <c r="E7470" s="509">
        <v>0</v>
      </c>
      <c r="F7470" s="509">
        <v>0</v>
      </c>
      <c r="G7470" s="509">
        <v>6</v>
      </c>
      <c r="H7470" s="509">
        <v>0</v>
      </c>
      <c r="I7470" s="509">
        <v>0</v>
      </c>
      <c r="K7470" s="509">
        <v>6</v>
      </c>
    </row>
    <row r="7471" spans="1:11" s="509" customFormat="1">
      <c r="A7471" s="508" t="s">
        <v>602</v>
      </c>
      <c r="B7471" s="509" t="s">
        <v>376</v>
      </c>
      <c r="C7471" s="509">
        <v>10</v>
      </c>
      <c r="D7471" s="509">
        <v>20</v>
      </c>
      <c r="E7471" s="509">
        <v>3</v>
      </c>
      <c r="F7471" s="509">
        <v>0</v>
      </c>
      <c r="G7471" s="509">
        <v>167</v>
      </c>
      <c r="H7471" s="509">
        <v>0</v>
      </c>
      <c r="I7471" s="509">
        <v>0</v>
      </c>
      <c r="K7471" s="509">
        <v>187</v>
      </c>
    </row>
    <row r="7472" spans="1:11" s="509" customFormat="1">
      <c r="A7472" s="508" t="s">
        <v>602</v>
      </c>
      <c r="B7472" s="509" t="s">
        <v>376</v>
      </c>
      <c r="C7472" s="509">
        <v>11</v>
      </c>
      <c r="D7472" s="509">
        <v>2</v>
      </c>
      <c r="E7472" s="509">
        <v>0</v>
      </c>
      <c r="F7472" s="509">
        <v>0</v>
      </c>
      <c r="G7472" s="509">
        <v>4</v>
      </c>
      <c r="H7472" s="509">
        <v>0</v>
      </c>
      <c r="I7472" s="509">
        <v>0</v>
      </c>
      <c r="K7472" s="509">
        <v>6</v>
      </c>
    </row>
    <row r="7473" spans="1:11" s="509" customFormat="1">
      <c r="A7473" s="508" t="s">
        <v>602</v>
      </c>
      <c r="B7473" s="509" t="s">
        <v>376</v>
      </c>
      <c r="C7473" s="509">
        <v>12</v>
      </c>
      <c r="D7473" s="509">
        <v>1</v>
      </c>
      <c r="E7473" s="509">
        <v>0</v>
      </c>
      <c r="F7473" s="509">
        <v>0</v>
      </c>
      <c r="G7473" s="509">
        <v>5</v>
      </c>
      <c r="H7473" s="509">
        <v>0</v>
      </c>
      <c r="I7473" s="509">
        <v>0</v>
      </c>
      <c r="K7473" s="509">
        <v>6</v>
      </c>
    </row>
    <row r="7474" spans="1:11" s="509" customFormat="1">
      <c r="A7474" s="508" t="s">
        <v>602</v>
      </c>
      <c r="B7474" s="509" t="s">
        <v>376</v>
      </c>
      <c r="C7474" s="509">
        <v>13</v>
      </c>
      <c r="D7474" s="509">
        <v>0</v>
      </c>
      <c r="E7474" s="509">
        <v>0</v>
      </c>
      <c r="F7474" s="509">
        <v>0</v>
      </c>
      <c r="G7474" s="509">
        <v>0</v>
      </c>
      <c r="H7474" s="509">
        <v>0</v>
      </c>
      <c r="I7474" s="509">
        <v>0</v>
      </c>
      <c r="K7474" s="509">
        <v>0</v>
      </c>
    </row>
    <row r="7475" spans="1:11" s="509" customFormat="1">
      <c r="A7475" s="508" t="s">
        <v>602</v>
      </c>
      <c r="B7475" s="509" t="s">
        <v>376</v>
      </c>
      <c r="C7475" s="509">
        <v>14</v>
      </c>
      <c r="D7475" s="509">
        <v>0</v>
      </c>
      <c r="E7475" s="509">
        <v>0</v>
      </c>
      <c r="F7475" s="509">
        <v>0</v>
      </c>
      <c r="G7475" s="509">
        <v>0</v>
      </c>
      <c r="H7475" s="509">
        <v>0</v>
      </c>
      <c r="I7475" s="509">
        <v>0</v>
      </c>
      <c r="K7475" s="509">
        <v>0</v>
      </c>
    </row>
    <row r="7476" spans="1:11" s="509" customFormat="1">
      <c r="A7476" s="508" t="s">
        <v>602</v>
      </c>
      <c r="B7476" s="509" t="s">
        <v>376</v>
      </c>
      <c r="C7476" s="509">
        <v>15</v>
      </c>
      <c r="D7476" s="509">
        <v>0</v>
      </c>
      <c r="E7476" s="509">
        <v>0</v>
      </c>
      <c r="F7476" s="509">
        <v>0</v>
      </c>
      <c r="G7476" s="509">
        <v>0</v>
      </c>
      <c r="H7476" s="509">
        <v>0</v>
      </c>
      <c r="I7476" s="509">
        <v>0</v>
      </c>
      <c r="K7476" s="509">
        <v>0</v>
      </c>
    </row>
    <row r="7477" spans="1:11" s="509" customFormat="1">
      <c r="A7477" s="508" t="s">
        <v>602</v>
      </c>
      <c r="B7477" s="509" t="s">
        <v>376</v>
      </c>
      <c r="C7477" s="509">
        <v>16</v>
      </c>
      <c r="D7477" s="509">
        <v>3</v>
      </c>
      <c r="E7477" s="509">
        <v>0</v>
      </c>
      <c r="F7477" s="509">
        <v>0</v>
      </c>
      <c r="G7477" s="509">
        <v>71</v>
      </c>
      <c r="H7477" s="509">
        <v>0</v>
      </c>
      <c r="I7477" s="509">
        <v>0</v>
      </c>
      <c r="K7477" s="509">
        <v>74</v>
      </c>
    </row>
    <row r="7478" spans="1:11" s="509" customFormat="1">
      <c r="A7478" s="508" t="s">
        <v>602</v>
      </c>
      <c r="B7478" s="509" t="s">
        <v>376</v>
      </c>
      <c r="C7478" s="509">
        <v>17</v>
      </c>
      <c r="D7478" s="509">
        <v>7</v>
      </c>
      <c r="E7478" s="509">
        <v>0</v>
      </c>
      <c r="F7478" s="509">
        <v>0</v>
      </c>
      <c r="G7478" s="509">
        <v>280</v>
      </c>
      <c r="H7478" s="509">
        <v>0</v>
      </c>
      <c r="I7478" s="509">
        <v>0</v>
      </c>
      <c r="K7478" s="509">
        <v>287</v>
      </c>
    </row>
    <row r="7479" spans="1:11" s="509" customFormat="1">
      <c r="A7479" s="508" t="s">
        <v>602</v>
      </c>
      <c r="B7479" s="509" t="s">
        <v>376</v>
      </c>
      <c r="C7479" s="509">
        <v>18</v>
      </c>
      <c r="D7479" s="509">
        <v>0</v>
      </c>
      <c r="E7479" s="509">
        <v>0</v>
      </c>
      <c r="F7479" s="509">
        <v>0</v>
      </c>
      <c r="G7479" s="509">
        <v>0</v>
      </c>
      <c r="H7479" s="509">
        <v>0</v>
      </c>
      <c r="I7479" s="509">
        <v>0</v>
      </c>
      <c r="K7479" s="509">
        <v>0</v>
      </c>
    </row>
    <row r="7480" spans="1:11" s="509" customFormat="1">
      <c r="A7480" s="508" t="s">
        <v>602</v>
      </c>
      <c r="B7480" s="509" t="s">
        <v>376</v>
      </c>
      <c r="C7480" s="509" t="s">
        <v>1024</v>
      </c>
      <c r="D7480" s="509">
        <v>5</v>
      </c>
      <c r="E7480" s="509">
        <v>0</v>
      </c>
      <c r="F7480" s="509">
        <v>0</v>
      </c>
      <c r="G7480" s="509">
        <v>10</v>
      </c>
      <c r="H7480" s="509">
        <v>0</v>
      </c>
      <c r="I7480" s="509">
        <v>0</v>
      </c>
      <c r="K7480" s="509">
        <v>15</v>
      </c>
    </row>
    <row r="7481" spans="1:11" s="509" customFormat="1">
      <c r="A7481" s="508" t="s">
        <v>602</v>
      </c>
      <c r="B7481" s="509" t="s">
        <v>376</v>
      </c>
      <c r="C7481" s="509" t="s">
        <v>1025</v>
      </c>
      <c r="D7481" s="509">
        <v>0</v>
      </c>
      <c r="E7481" s="509">
        <v>0</v>
      </c>
      <c r="F7481" s="509">
        <v>0</v>
      </c>
      <c r="G7481" s="509">
        <v>0</v>
      </c>
      <c r="H7481" s="509">
        <v>0</v>
      </c>
      <c r="I7481" s="509">
        <v>0</v>
      </c>
      <c r="K7481" s="509">
        <v>0</v>
      </c>
    </row>
    <row r="7482" spans="1:11" s="509" customFormat="1">
      <c r="A7482" s="508" t="s">
        <v>602</v>
      </c>
      <c r="B7482" s="509" t="s">
        <v>376</v>
      </c>
      <c r="C7482" s="509">
        <v>19</v>
      </c>
      <c r="D7482" s="509">
        <v>1</v>
      </c>
      <c r="E7482" s="509">
        <v>0</v>
      </c>
      <c r="F7482" s="509">
        <v>0</v>
      </c>
      <c r="G7482" s="509">
        <v>103</v>
      </c>
      <c r="H7482" s="509">
        <v>0</v>
      </c>
      <c r="I7482" s="509">
        <v>0</v>
      </c>
      <c r="K7482" s="509">
        <v>104</v>
      </c>
    </row>
    <row r="7483" spans="1:11" s="509" customFormat="1">
      <c r="A7483" s="508" t="s">
        <v>602</v>
      </c>
      <c r="B7483" s="509" t="s">
        <v>376</v>
      </c>
      <c r="C7483" s="509">
        <v>20</v>
      </c>
      <c r="D7483" s="509">
        <v>0</v>
      </c>
      <c r="E7483" s="509">
        <v>0</v>
      </c>
      <c r="F7483" s="509">
        <v>0</v>
      </c>
      <c r="G7483" s="509">
        <v>0</v>
      </c>
      <c r="H7483" s="509">
        <v>0</v>
      </c>
      <c r="I7483" s="509">
        <v>0</v>
      </c>
      <c r="K7483" s="509">
        <v>0</v>
      </c>
    </row>
    <row r="7484" spans="1:11" s="509" customFormat="1">
      <c r="A7484" s="508" t="s">
        <v>602</v>
      </c>
      <c r="B7484" s="509" t="s">
        <v>376</v>
      </c>
      <c r="C7484" s="509">
        <v>21</v>
      </c>
      <c r="D7484" s="509">
        <v>0</v>
      </c>
      <c r="E7484" s="509">
        <v>0</v>
      </c>
      <c r="F7484" s="509">
        <v>0</v>
      </c>
      <c r="G7484" s="509">
        <v>0</v>
      </c>
      <c r="H7484" s="509">
        <v>0</v>
      </c>
      <c r="I7484" s="509">
        <v>0</v>
      </c>
      <c r="K7484" s="509">
        <v>0</v>
      </c>
    </row>
    <row r="7485" spans="1:11" s="509" customFormat="1">
      <c r="A7485" s="508" t="s">
        <v>602</v>
      </c>
      <c r="B7485" s="509" t="s">
        <v>376</v>
      </c>
      <c r="C7485" s="509" t="s">
        <v>1026</v>
      </c>
      <c r="D7485" s="509">
        <v>0</v>
      </c>
      <c r="E7485" s="509">
        <v>0</v>
      </c>
      <c r="F7485" s="509">
        <v>0</v>
      </c>
      <c r="G7485" s="509">
        <v>0</v>
      </c>
      <c r="H7485" s="509">
        <v>0</v>
      </c>
      <c r="I7485" s="509">
        <v>0</v>
      </c>
      <c r="K7485" s="509">
        <v>0</v>
      </c>
    </row>
    <row r="7486" spans="1:11" s="509" customFormat="1">
      <c r="A7486" s="508" t="s">
        <v>602</v>
      </c>
      <c r="B7486" s="509" t="s">
        <v>376</v>
      </c>
      <c r="C7486" s="509" t="s">
        <v>1027</v>
      </c>
      <c r="D7486" s="509">
        <v>0</v>
      </c>
      <c r="E7486" s="509">
        <v>0</v>
      </c>
      <c r="F7486" s="509">
        <v>0</v>
      </c>
      <c r="G7486" s="509">
        <v>1</v>
      </c>
      <c r="H7486" s="509">
        <v>0</v>
      </c>
      <c r="I7486" s="509">
        <v>0</v>
      </c>
      <c r="K7486" s="509">
        <v>1</v>
      </c>
    </row>
    <row r="7487" spans="1:11" s="509" customFormat="1">
      <c r="A7487" s="508" t="s">
        <v>602</v>
      </c>
      <c r="B7487" s="509" t="s">
        <v>376</v>
      </c>
      <c r="C7487" s="509" t="s">
        <v>1028</v>
      </c>
      <c r="D7487" s="509">
        <v>0</v>
      </c>
      <c r="E7487" s="509">
        <v>0</v>
      </c>
      <c r="F7487" s="509">
        <v>0</v>
      </c>
      <c r="G7487" s="509">
        <v>0</v>
      </c>
      <c r="H7487" s="509">
        <v>0</v>
      </c>
      <c r="I7487" s="509">
        <v>0</v>
      </c>
      <c r="K7487" s="509">
        <v>0</v>
      </c>
    </row>
    <row r="7488" spans="1:11" s="509" customFormat="1">
      <c r="A7488" s="508" t="s">
        <v>602</v>
      </c>
      <c r="B7488" s="509" t="s">
        <v>376</v>
      </c>
      <c r="C7488" s="509">
        <v>22</v>
      </c>
      <c r="D7488" s="509">
        <v>0</v>
      </c>
      <c r="E7488" s="509">
        <v>0</v>
      </c>
      <c r="F7488" s="509">
        <v>0</v>
      </c>
      <c r="G7488" s="509">
        <v>4</v>
      </c>
      <c r="H7488" s="509">
        <v>0</v>
      </c>
      <c r="I7488" s="509">
        <v>0</v>
      </c>
      <c r="K7488" s="509">
        <v>4</v>
      </c>
    </row>
    <row r="7489" spans="1:11" s="509" customFormat="1">
      <c r="A7489" s="508" t="s">
        <v>602</v>
      </c>
      <c r="B7489" s="509" t="s">
        <v>376</v>
      </c>
      <c r="C7489" s="509">
        <v>23</v>
      </c>
      <c r="D7489" s="509">
        <v>0</v>
      </c>
      <c r="E7489" s="509">
        <v>0</v>
      </c>
      <c r="F7489" s="509">
        <v>0</v>
      </c>
      <c r="G7489" s="509">
        <v>8</v>
      </c>
      <c r="H7489" s="509">
        <v>0</v>
      </c>
      <c r="I7489" s="509">
        <v>0</v>
      </c>
      <c r="K7489" s="509">
        <v>8</v>
      </c>
    </row>
    <row r="7490" spans="1:11" s="509" customFormat="1">
      <c r="A7490" s="508" t="s">
        <v>602</v>
      </c>
      <c r="B7490" s="509" t="s">
        <v>376</v>
      </c>
      <c r="C7490" s="509" t="s">
        <v>1029</v>
      </c>
      <c r="D7490" s="509">
        <v>0</v>
      </c>
      <c r="E7490" s="509">
        <v>0</v>
      </c>
      <c r="F7490" s="509">
        <v>0</v>
      </c>
      <c r="G7490" s="509">
        <v>38</v>
      </c>
      <c r="H7490" s="509">
        <v>2</v>
      </c>
      <c r="I7490" s="509">
        <v>0</v>
      </c>
      <c r="K7490" s="509">
        <v>38</v>
      </c>
    </row>
    <row r="7491" spans="1:11" s="509" customFormat="1">
      <c r="A7491" s="508" t="s">
        <v>602</v>
      </c>
      <c r="B7491" s="509" t="s">
        <v>376</v>
      </c>
      <c r="C7491" s="509">
        <v>24</v>
      </c>
      <c r="D7491" s="509">
        <v>0</v>
      </c>
      <c r="E7491" s="509">
        <v>0</v>
      </c>
      <c r="F7491" s="509">
        <v>0</v>
      </c>
      <c r="G7491" s="509">
        <v>0</v>
      </c>
      <c r="H7491" s="509">
        <v>0</v>
      </c>
      <c r="I7491" s="509">
        <v>0</v>
      </c>
      <c r="K7491" s="509">
        <v>0</v>
      </c>
    </row>
    <row r="7492" spans="1:11" s="509" customFormat="1">
      <c r="A7492" s="508" t="s">
        <v>602</v>
      </c>
      <c r="B7492" s="509" t="s">
        <v>376</v>
      </c>
      <c r="C7492" s="509">
        <v>25</v>
      </c>
      <c r="D7492" s="509">
        <v>0</v>
      </c>
      <c r="E7492" s="509">
        <v>0</v>
      </c>
      <c r="F7492" s="509">
        <v>0</v>
      </c>
      <c r="G7492" s="509">
        <v>0</v>
      </c>
      <c r="H7492" s="509">
        <v>0</v>
      </c>
      <c r="I7492" s="509">
        <v>0</v>
      </c>
    </row>
    <row r="7493" spans="1:11" s="509" customFormat="1">
      <c r="A7493" s="508" t="s">
        <v>602</v>
      </c>
      <c r="B7493" s="509" t="s">
        <v>376</v>
      </c>
      <c r="C7493" s="509">
        <v>26</v>
      </c>
      <c r="D7493" s="509">
        <v>0</v>
      </c>
      <c r="E7493" s="509">
        <v>0</v>
      </c>
      <c r="F7493" s="509">
        <v>0</v>
      </c>
      <c r="G7493" s="509">
        <v>0</v>
      </c>
      <c r="H7493" s="509">
        <v>0</v>
      </c>
      <c r="I7493" s="509">
        <v>0</v>
      </c>
      <c r="K7493" s="509">
        <v>0</v>
      </c>
    </row>
    <row r="7494" spans="1:11" s="509" customFormat="1">
      <c r="A7494" s="508" t="s">
        <v>602</v>
      </c>
      <c r="B7494" s="509" t="s">
        <v>376</v>
      </c>
      <c r="C7494" s="509">
        <v>27</v>
      </c>
      <c r="D7494" s="509">
        <v>2</v>
      </c>
      <c r="E7494" s="509">
        <v>1</v>
      </c>
      <c r="F7494" s="509">
        <v>0</v>
      </c>
      <c r="G7494" s="509">
        <v>4</v>
      </c>
      <c r="H7494" s="509">
        <v>2</v>
      </c>
      <c r="I7494" s="509">
        <v>0</v>
      </c>
      <c r="K7494" s="509">
        <v>6</v>
      </c>
    </row>
    <row r="7495" spans="1:11" s="509" customFormat="1">
      <c r="A7495" s="508" t="s">
        <v>602</v>
      </c>
      <c r="B7495" s="509" t="s">
        <v>376</v>
      </c>
      <c r="C7495" s="509">
        <v>28</v>
      </c>
      <c r="D7495" s="509">
        <v>0</v>
      </c>
      <c r="E7495" s="509">
        <v>0</v>
      </c>
      <c r="F7495" s="509">
        <v>0</v>
      </c>
      <c r="G7495" s="509">
        <v>0</v>
      </c>
      <c r="H7495" s="509">
        <v>0</v>
      </c>
      <c r="I7495" s="509">
        <v>0</v>
      </c>
      <c r="K7495" s="509">
        <v>0</v>
      </c>
    </row>
    <row r="7496" spans="1:11" s="509" customFormat="1">
      <c r="A7496" s="508" t="s">
        <v>602</v>
      </c>
      <c r="B7496" s="509" t="s">
        <v>376</v>
      </c>
      <c r="C7496" s="509">
        <v>29</v>
      </c>
      <c r="D7496" s="509">
        <v>0</v>
      </c>
      <c r="E7496" s="509">
        <v>0</v>
      </c>
      <c r="F7496" s="509">
        <v>0</v>
      </c>
      <c r="G7496" s="509">
        <v>0</v>
      </c>
      <c r="H7496" s="509">
        <v>0</v>
      </c>
      <c r="I7496" s="509">
        <v>0</v>
      </c>
      <c r="K7496" s="509">
        <v>0</v>
      </c>
    </row>
    <row r="7497" spans="1:11" s="509" customFormat="1">
      <c r="A7497" s="508" t="s">
        <v>602</v>
      </c>
      <c r="B7497" s="509" t="s">
        <v>376</v>
      </c>
      <c r="C7497" s="509">
        <v>30</v>
      </c>
      <c r="D7497" s="509">
        <v>0</v>
      </c>
      <c r="E7497" s="509">
        <v>0</v>
      </c>
      <c r="F7497" s="509">
        <v>0</v>
      </c>
      <c r="G7497" s="509">
        <v>2</v>
      </c>
      <c r="H7497" s="509">
        <v>0</v>
      </c>
      <c r="I7497" s="509">
        <v>0</v>
      </c>
      <c r="K7497" s="509">
        <v>2</v>
      </c>
    </row>
    <row r="7498" spans="1:11" s="509" customFormat="1">
      <c r="A7498" s="508" t="s">
        <v>602</v>
      </c>
      <c r="B7498" s="509" t="s">
        <v>376</v>
      </c>
      <c r="C7498" s="509">
        <v>31</v>
      </c>
      <c r="D7498" s="509">
        <v>0</v>
      </c>
      <c r="E7498" s="509">
        <v>0</v>
      </c>
      <c r="F7498" s="509">
        <v>0</v>
      </c>
      <c r="G7498" s="509">
        <v>0</v>
      </c>
      <c r="H7498" s="509">
        <v>0</v>
      </c>
      <c r="I7498" s="509">
        <v>0</v>
      </c>
      <c r="K7498" s="509">
        <v>0</v>
      </c>
    </row>
    <row r="7499" spans="1:11" s="509" customFormat="1">
      <c r="A7499" s="508" t="s">
        <v>602</v>
      </c>
      <c r="B7499" s="509" t="s">
        <v>376</v>
      </c>
      <c r="C7499" s="509">
        <v>32</v>
      </c>
      <c r="D7499" s="509">
        <v>0</v>
      </c>
      <c r="E7499" s="509">
        <v>0</v>
      </c>
      <c r="F7499" s="509">
        <v>0</v>
      </c>
      <c r="G7499" s="509">
        <v>0</v>
      </c>
      <c r="H7499" s="509">
        <v>0</v>
      </c>
      <c r="I7499" s="509">
        <v>0</v>
      </c>
      <c r="K7499" s="509">
        <v>0</v>
      </c>
    </row>
    <row r="7500" spans="1:11" s="509" customFormat="1">
      <c r="A7500" s="508" t="s">
        <v>602</v>
      </c>
      <c r="B7500" s="509" t="s">
        <v>376</v>
      </c>
      <c r="C7500" s="509">
        <v>33</v>
      </c>
      <c r="D7500" s="509">
        <v>0</v>
      </c>
      <c r="E7500" s="509">
        <v>0</v>
      </c>
      <c r="F7500" s="509">
        <v>0</v>
      </c>
      <c r="G7500" s="509">
        <v>0</v>
      </c>
      <c r="H7500" s="509">
        <v>0</v>
      </c>
      <c r="I7500" s="509">
        <v>0</v>
      </c>
      <c r="K7500" s="509">
        <v>0</v>
      </c>
    </row>
    <row r="7501" spans="1:11" s="509" customFormat="1">
      <c r="A7501" s="508" t="s">
        <v>602</v>
      </c>
      <c r="B7501" s="509" t="s">
        <v>376</v>
      </c>
      <c r="C7501" s="509">
        <v>34</v>
      </c>
      <c r="D7501" s="509">
        <v>0</v>
      </c>
      <c r="E7501" s="509">
        <v>0</v>
      </c>
      <c r="F7501" s="509">
        <v>0</v>
      </c>
      <c r="G7501" s="509">
        <v>0</v>
      </c>
      <c r="H7501" s="509">
        <v>0</v>
      </c>
      <c r="I7501" s="509">
        <v>0</v>
      </c>
      <c r="K7501" s="509">
        <v>0</v>
      </c>
    </row>
    <row r="7502" spans="1:11" s="509" customFormat="1">
      <c r="A7502" s="508" t="s">
        <v>602</v>
      </c>
      <c r="B7502" s="509" t="s">
        <v>376</v>
      </c>
      <c r="C7502" s="509">
        <v>35</v>
      </c>
      <c r="D7502" s="509">
        <v>0</v>
      </c>
      <c r="E7502" s="509">
        <v>0</v>
      </c>
      <c r="F7502" s="509">
        <v>0</v>
      </c>
      <c r="G7502" s="509">
        <v>0</v>
      </c>
      <c r="H7502" s="509">
        <v>0</v>
      </c>
      <c r="I7502" s="509">
        <v>0</v>
      </c>
      <c r="K7502" s="509">
        <v>0</v>
      </c>
    </row>
    <row r="7503" spans="1:11" s="509" customFormat="1">
      <c r="A7503" s="508" t="s">
        <v>602</v>
      </c>
      <c r="B7503" s="509" t="s">
        <v>376</v>
      </c>
      <c r="C7503" s="509">
        <v>36</v>
      </c>
      <c r="D7503" s="509">
        <v>0</v>
      </c>
      <c r="E7503" s="509">
        <v>0</v>
      </c>
      <c r="F7503" s="509">
        <v>0</v>
      </c>
      <c r="G7503" s="509">
        <v>0</v>
      </c>
      <c r="H7503" s="509">
        <v>0</v>
      </c>
      <c r="I7503" s="509">
        <v>0</v>
      </c>
      <c r="K7503" s="509">
        <v>0</v>
      </c>
    </row>
    <row r="7504" spans="1:11" s="509" customFormat="1">
      <c r="A7504" s="508" t="s">
        <v>602</v>
      </c>
      <c r="B7504" s="509" t="s">
        <v>376</v>
      </c>
      <c r="C7504" s="509">
        <v>37</v>
      </c>
      <c r="D7504" s="509">
        <v>0</v>
      </c>
      <c r="E7504" s="509">
        <v>0</v>
      </c>
      <c r="F7504" s="509">
        <v>0</v>
      </c>
      <c r="G7504" s="509">
        <v>0</v>
      </c>
      <c r="H7504" s="509">
        <v>0</v>
      </c>
      <c r="I7504" s="509">
        <v>0</v>
      </c>
      <c r="K7504" s="509">
        <v>0</v>
      </c>
    </row>
    <row r="7505" spans="1:11" s="509" customFormat="1">
      <c r="A7505" s="508" t="s">
        <v>602</v>
      </c>
      <c r="B7505" s="509" t="s">
        <v>376</v>
      </c>
      <c r="C7505" s="509">
        <v>38</v>
      </c>
      <c r="D7505" s="509">
        <v>0</v>
      </c>
      <c r="E7505" s="509">
        <v>0</v>
      </c>
      <c r="F7505" s="509">
        <v>0</v>
      </c>
      <c r="G7505" s="509">
        <v>1</v>
      </c>
      <c r="H7505" s="509">
        <v>0</v>
      </c>
      <c r="I7505" s="509">
        <v>0</v>
      </c>
      <c r="K7505" s="509">
        <v>1</v>
      </c>
    </row>
    <row r="7506" spans="1:11" s="509" customFormat="1">
      <c r="A7506" s="508" t="s">
        <v>602</v>
      </c>
      <c r="B7506" s="509" t="s">
        <v>376</v>
      </c>
      <c r="C7506" s="509" t="s">
        <v>1030</v>
      </c>
      <c r="D7506" s="509">
        <v>0</v>
      </c>
      <c r="E7506" s="509">
        <v>0</v>
      </c>
      <c r="F7506" s="509">
        <v>0</v>
      </c>
      <c r="G7506" s="509">
        <v>0</v>
      </c>
      <c r="H7506" s="509">
        <v>0</v>
      </c>
      <c r="I7506" s="509">
        <v>0</v>
      </c>
      <c r="K7506" s="509">
        <v>0</v>
      </c>
    </row>
    <row r="7507" spans="1:11" s="509" customFormat="1">
      <c r="A7507" s="508" t="s">
        <v>602</v>
      </c>
      <c r="B7507" s="509" t="s">
        <v>376</v>
      </c>
      <c r="C7507" s="509">
        <v>39</v>
      </c>
      <c r="D7507" s="509">
        <v>0</v>
      </c>
      <c r="E7507" s="509">
        <v>0</v>
      </c>
      <c r="F7507" s="509">
        <v>0</v>
      </c>
      <c r="G7507" s="509">
        <v>0</v>
      </c>
      <c r="H7507" s="509">
        <v>0</v>
      </c>
      <c r="I7507" s="509">
        <v>0</v>
      </c>
      <c r="K7507" s="509">
        <v>0</v>
      </c>
    </row>
    <row r="7508" spans="1:11" s="509" customFormat="1">
      <c r="A7508" s="508" t="s">
        <v>602</v>
      </c>
      <c r="B7508" s="509" t="s">
        <v>376</v>
      </c>
      <c r="C7508" s="509">
        <v>40</v>
      </c>
      <c r="D7508" s="509">
        <v>0</v>
      </c>
      <c r="E7508" s="509">
        <v>0</v>
      </c>
      <c r="F7508" s="509">
        <v>0</v>
      </c>
      <c r="G7508" s="509">
        <v>0</v>
      </c>
      <c r="H7508" s="509">
        <v>0</v>
      </c>
      <c r="I7508" s="509">
        <v>0</v>
      </c>
      <c r="K7508" s="509">
        <v>0</v>
      </c>
    </row>
    <row r="7509" spans="1:11" s="509" customFormat="1">
      <c r="A7509" s="508" t="s">
        <v>602</v>
      </c>
      <c r="B7509" s="509" t="s">
        <v>376</v>
      </c>
      <c r="C7509" s="509">
        <v>41</v>
      </c>
      <c r="D7509" s="509">
        <v>0</v>
      </c>
      <c r="E7509" s="509">
        <v>0</v>
      </c>
      <c r="F7509" s="509">
        <v>0</v>
      </c>
      <c r="G7509" s="509">
        <v>2</v>
      </c>
      <c r="H7509" s="509">
        <v>0</v>
      </c>
      <c r="I7509" s="509">
        <v>0</v>
      </c>
      <c r="K7509" s="509">
        <v>2</v>
      </c>
    </row>
    <row r="7510" spans="1:11" s="509" customFormat="1">
      <c r="A7510" s="508" t="s">
        <v>602</v>
      </c>
      <c r="B7510" s="509" t="s">
        <v>376</v>
      </c>
      <c r="C7510" s="509">
        <v>42</v>
      </c>
      <c r="D7510" s="509">
        <v>0</v>
      </c>
      <c r="E7510" s="509">
        <v>0</v>
      </c>
      <c r="F7510" s="509">
        <v>0</v>
      </c>
      <c r="G7510" s="509">
        <v>0</v>
      </c>
      <c r="H7510" s="509">
        <v>0</v>
      </c>
      <c r="I7510" s="509">
        <v>0</v>
      </c>
      <c r="K7510" s="509">
        <v>0</v>
      </c>
    </row>
    <row r="7511" spans="1:11" s="509" customFormat="1">
      <c r="A7511" s="508" t="s">
        <v>602</v>
      </c>
      <c r="B7511" s="509" t="s">
        <v>376</v>
      </c>
      <c r="C7511" s="509">
        <v>43</v>
      </c>
      <c r="D7511" s="509">
        <v>0</v>
      </c>
      <c r="E7511" s="509">
        <v>0</v>
      </c>
      <c r="F7511" s="509">
        <v>0</v>
      </c>
      <c r="G7511" s="509">
        <v>0</v>
      </c>
      <c r="H7511" s="509">
        <v>0</v>
      </c>
      <c r="I7511" s="509">
        <v>0</v>
      </c>
      <c r="K7511" s="509">
        <v>0</v>
      </c>
    </row>
    <row r="7512" spans="1:11" s="509" customFormat="1">
      <c r="A7512" s="508" t="s">
        <v>602</v>
      </c>
      <c r="B7512" s="509" t="s">
        <v>376</v>
      </c>
      <c r="C7512" s="509">
        <v>44</v>
      </c>
      <c r="D7512" s="509">
        <v>0</v>
      </c>
      <c r="E7512" s="509">
        <v>0</v>
      </c>
      <c r="F7512" s="509">
        <v>0</v>
      </c>
      <c r="G7512" s="509">
        <v>0</v>
      </c>
      <c r="H7512" s="509">
        <v>0</v>
      </c>
      <c r="I7512" s="509">
        <v>0</v>
      </c>
      <c r="K7512" s="509">
        <v>0</v>
      </c>
    </row>
    <row r="7513" spans="1:11" s="509" customFormat="1">
      <c r="A7513" s="508" t="s">
        <v>602</v>
      </c>
      <c r="B7513" s="509" t="s">
        <v>376</v>
      </c>
      <c r="C7513" s="509">
        <v>45</v>
      </c>
      <c r="D7513" s="509">
        <v>0</v>
      </c>
      <c r="E7513" s="509">
        <v>0</v>
      </c>
      <c r="F7513" s="509">
        <v>0</v>
      </c>
      <c r="G7513" s="509">
        <v>0</v>
      </c>
      <c r="H7513" s="509">
        <v>0</v>
      </c>
      <c r="I7513" s="509">
        <v>0</v>
      </c>
      <c r="K7513" s="509">
        <v>0</v>
      </c>
    </row>
    <row r="7514" spans="1:11" s="509" customFormat="1">
      <c r="A7514" s="508" t="s">
        <v>602</v>
      </c>
      <c r="B7514" s="509" t="s">
        <v>376</v>
      </c>
      <c r="C7514" s="509">
        <v>46</v>
      </c>
      <c r="D7514" s="509">
        <v>0</v>
      </c>
      <c r="E7514" s="509">
        <v>0</v>
      </c>
      <c r="F7514" s="509">
        <v>0</v>
      </c>
      <c r="G7514" s="509">
        <v>2</v>
      </c>
      <c r="H7514" s="509">
        <v>0</v>
      </c>
      <c r="I7514" s="509">
        <v>0</v>
      </c>
      <c r="K7514" s="509">
        <v>2</v>
      </c>
    </row>
    <row r="7515" spans="1:11" s="509" customFormat="1">
      <c r="A7515" s="508" t="s">
        <v>602</v>
      </c>
      <c r="B7515" s="509" t="s">
        <v>376</v>
      </c>
      <c r="C7515" s="509">
        <v>47</v>
      </c>
      <c r="D7515" s="509">
        <v>4</v>
      </c>
      <c r="E7515" s="509">
        <v>0</v>
      </c>
      <c r="F7515" s="509">
        <v>0</v>
      </c>
      <c r="G7515" s="509">
        <v>8</v>
      </c>
      <c r="H7515" s="509">
        <v>1</v>
      </c>
      <c r="I7515" s="509">
        <v>0</v>
      </c>
      <c r="K7515" s="509">
        <v>12</v>
      </c>
    </row>
    <row r="7516" spans="1:11" s="509" customFormat="1">
      <c r="A7516" s="508" t="s">
        <v>602</v>
      </c>
      <c r="B7516" s="509" t="s">
        <v>376</v>
      </c>
      <c r="C7516" s="509">
        <v>48</v>
      </c>
      <c r="D7516" s="509">
        <v>0</v>
      </c>
      <c r="E7516" s="509">
        <v>0</v>
      </c>
      <c r="F7516" s="509">
        <v>0</v>
      </c>
      <c r="G7516" s="509">
        <v>0</v>
      </c>
      <c r="H7516" s="509">
        <v>0</v>
      </c>
      <c r="I7516" s="509">
        <v>0</v>
      </c>
      <c r="K7516" s="509">
        <v>0</v>
      </c>
    </row>
    <row r="7517" spans="1:11" s="509" customFormat="1">
      <c r="A7517" s="508" t="s">
        <v>602</v>
      </c>
      <c r="B7517" s="509" t="s">
        <v>376</v>
      </c>
      <c r="C7517" s="509">
        <v>49</v>
      </c>
      <c r="D7517" s="509">
        <v>0</v>
      </c>
      <c r="E7517" s="509">
        <v>0</v>
      </c>
      <c r="F7517" s="509">
        <v>0</v>
      </c>
      <c r="G7517" s="509">
        <v>0</v>
      </c>
      <c r="H7517" s="509">
        <v>0</v>
      </c>
      <c r="I7517" s="509">
        <v>0</v>
      </c>
      <c r="K7517" s="509">
        <v>0</v>
      </c>
    </row>
    <row r="7518" spans="1:11" s="509" customFormat="1">
      <c r="A7518" s="508" t="s">
        <v>602</v>
      </c>
      <c r="B7518" s="509" t="s">
        <v>376</v>
      </c>
      <c r="C7518" s="509">
        <v>50</v>
      </c>
      <c r="D7518" s="509">
        <v>0</v>
      </c>
      <c r="E7518" s="509">
        <v>0</v>
      </c>
      <c r="F7518" s="509">
        <v>0</v>
      </c>
      <c r="G7518" s="509">
        <v>0</v>
      </c>
      <c r="H7518" s="509">
        <v>0</v>
      </c>
      <c r="I7518" s="509">
        <v>0</v>
      </c>
      <c r="K7518" s="509">
        <v>0</v>
      </c>
    </row>
    <row r="7519" spans="1:11" s="509" customFormat="1">
      <c r="A7519" s="508" t="s">
        <v>602</v>
      </c>
      <c r="B7519" s="509" t="s">
        <v>376</v>
      </c>
      <c r="C7519" s="509">
        <v>51</v>
      </c>
      <c r="D7519" s="509">
        <v>0</v>
      </c>
      <c r="E7519" s="509">
        <v>0</v>
      </c>
      <c r="F7519" s="509">
        <v>0</v>
      </c>
      <c r="G7519" s="509">
        <v>0</v>
      </c>
      <c r="H7519" s="509">
        <v>0</v>
      </c>
      <c r="I7519" s="509">
        <v>0</v>
      </c>
      <c r="K7519" s="509">
        <v>0</v>
      </c>
    </row>
    <row r="7520" spans="1:11" s="509" customFormat="1">
      <c r="A7520" s="508" t="s">
        <v>602</v>
      </c>
      <c r="B7520" s="509" t="s">
        <v>376</v>
      </c>
      <c r="C7520" s="509" t="s">
        <v>1031</v>
      </c>
      <c r="D7520" s="509">
        <v>0</v>
      </c>
      <c r="E7520" s="509">
        <v>0</v>
      </c>
      <c r="F7520" s="509">
        <v>0</v>
      </c>
      <c r="G7520" s="509">
        <v>2</v>
      </c>
      <c r="H7520" s="509">
        <v>0</v>
      </c>
      <c r="I7520" s="509">
        <v>0</v>
      </c>
      <c r="K7520" s="509">
        <v>2</v>
      </c>
    </row>
    <row r="7521" spans="1:11" s="509" customFormat="1">
      <c r="A7521" s="508" t="s">
        <v>602</v>
      </c>
      <c r="B7521" s="509" t="s">
        <v>376</v>
      </c>
      <c r="C7521" s="509" t="s">
        <v>1032</v>
      </c>
      <c r="D7521" s="509">
        <v>0</v>
      </c>
      <c r="E7521" s="509">
        <v>0</v>
      </c>
      <c r="F7521" s="509">
        <v>0</v>
      </c>
      <c r="G7521" s="509">
        <v>0</v>
      </c>
      <c r="H7521" s="509">
        <v>0</v>
      </c>
      <c r="I7521" s="509">
        <v>0</v>
      </c>
      <c r="K7521" s="509">
        <v>0</v>
      </c>
    </row>
    <row r="7522" spans="1:11" s="509" customFormat="1">
      <c r="A7522" s="508" t="s">
        <v>602</v>
      </c>
      <c r="B7522" s="509" t="s">
        <v>376</v>
      </c>
      <c r="C7522" s="509">
        <v>52</v>
      </c>
      <c r="D7522" s="509">
        <v>3</v>
      </c>
      <c r="E7522" s="509">
        <v>3</v>
      </c>
      <c r="F7522" s="509">
        <v>0</v>
      </c>
      <c r="G7522" s="509">
        <v>0</v>
      </c>
      <c r="H7522" s="509">
        <v>0</v>
      </c>
      <c r="I7522" s="509">
        <v>0</v>
      </c>
      <c r="K7522" s="509">
        <v>3</v>
      </c>
    </row>
    <row r="7523" spans="1:11" s="509" customFormat="1">
      <c r="A7523" s="508" t="s">
        <v>602</v>
      </c>
      <c r="B7523" s="509" t="s">
        <v>376</v>
      </c>
      <c r="C7523" s="509">
        <v>53</v>
      </c>
      <c r="D7523" s="509">
        <v>9</v>
      </c>
      <c r="E7523" s="509">
        <v>5</v>
      </c>
      <c r="F7523" s="509">
        <v>0</v>
      </c>
      <c r="G7523" s="509">
        <v>82</v>
      </c>
      <c r="H7523" s="509">
        <v>27</v>
      </c>
      <c r="I7523" s="509">
        <v>0</v>
      </c>
      <c r="K7523" s="509">
        <v>91</v>
      </c>
    </row>
    <row r="7524" spans="1:11" s="509" customFormat="1">
      <c r="A7524" s="508" t="s">
        <v>602</v>
      </c>
      <c r="B7524" s="509" t="s">
        <v>376</v>
      </c>
      <c r="C7524" s="509">
        <v>54</v>
      </c>
      <c r="D7524" s="509">
        <v>1</v>
      </c>
      <c r="E7524" s="509">
        <v>0</v>
      </c>
      <c r="F7524" s="509">
        <v>0</v>
      </c>
      <c r="G7524" s="509">
        <v>42</v>
      </c>
      <c r="H7524" s="509">
        <v>0</v>
      </c>
      <c r="I7524" s="509">
        <v>0</v>
      </c>
      <c r="K7524" s="509">
        <v>43</v>
      </c>
    </row>
    <row r="7525" spans="1:11" s="509" customFormat="1">
      <c r="A7525" s="508" t="s">
        <v>602</v>
      </c>
      <c r="B7525" s="509" t="s">
        <v>376</v>
      </c>
      <c r="C7525" s="509">
        <v>55</v>
      </c>
      <c r="D7525" s="509">
        <v>27</v>
      </c>
      <c r="E7525" s="509">
        <v>0</v>
      </c>
      <c r="F7525" s="509">
        <v>0</v>
      </c>
      <c r="G7525" s="509">
        <v>92</v>
      </c>
      <c r="H7525" s="509">
        <v>0</v>
      </c>
      <c r="I7525" s="509">
        <v>0</v>
      </c>
      <c r="K7525" s="509">
        <v>119</v>
      </c>
    </row>
    <row r="7526" spans="1:11" s="509" customFormat="1">
      <c r="A7526" s="508" t="s">
        <v>602</v>
      </c>
      <c r="B7526" s="509" t="s">
        <v>376</v>
      </c>
      <c r="C7526" s="509">
        <v>56</v>
      </c>
      <c r="D7526" s="509">
        <v>0</v>
      </c>
      <c r="E7526" s="509">
        <v>0</v>
      </c>
      <c r="F7526" s="509">
        <v>0</v>
      </c>
      <c r="G7526" s="509">
        <v>0</v>
      </c>
      <c r="H7526" s="509">
        <v>0</v>
      </c>
      <c r="I7526" s="509">
        <v>0</v>
      </c>
      <c r="K7526" s="509">
        <v>0</v>
      </c>
    </row>
    <row r="7527" spans="1:11" s="509" customFormat="1">
      <c r="A7527" s="508" t="s">
        <v>602</v>
      </c>
      <c r="B7527" s="509" t="s">
        <v>376</v>
      </c>
      <c r="C7527" s="509">
        <v>57</v>
      </c>
      <c r="D7527" s="509">
        <v>1</v>
      </c>
      <c r="E7527" s="509">
        <v>0</v>
      </c>
      <c r="F7527" s="509">
        <v>0</v>
      </c>
      <c r="G7527" s="509">
        <v>0</v>
      </c>
      <c r="H7527" s="509">
        <v>0</v>
      </c>
      <c r="I7527" s="509">
        <v>0</v>
      </c>
      <c r="K7527" s="509">
        <v>1</v>
      </c>
    </row>
    <row r="7528" spans="1:11" s="509" customFormat="1">
      <c r="A7528" s="508" t="s">
        <v>602</v>
      </c>
      <c r="B7528" s="509" t="s">
        <v>376</v>
      </c>
      <c r="C7528" s="509">
        <v>58</v>
      </c>
      <c r="D7528" s="509">
        <v>3</v>
      </c>
      <c r="E7528" s="509">
        <v>1</v>
      </c>
      <c r="F7528" s="509">
        <v>0</v>
      </c>
      <c r="G7528" s="509">
        <v>3</v>
      </c>
      <c r="H7528" s="509">
        <v>1</v>
      </c>
      <c r="I7528" s="509">
        <v>0</v>
      </c>
      <c r="K7528" s="509">
        <v>6</v>
      </c>
    </row>
    <row r="7529" spans="1:11" s="509" customFormat="1">
      <c r="A7529" s="508" t="s">
        <v>602</v>
      </c>
      <c r="B7529" s="509" t="s">
        <v>376</v>
      </c>
      <c r="C7529" s="509">
        <v>59</v>
      </c>
      <c r="D7529" s="509">
        <v>1</v>
      </c>
      <c r="E7529" s="509">
        <v>0</v>
      </c>
      <c r="F7529" s="509">
        <v>0</v>
      </c>
      <c r="G7529" s="509">
        <v>11</v>
      </c>
      <c r="H7529" s="509">
        <v>0</v>
      </c>
      <c r="I7529" s="509">
        <v>0</v>
      </c>
      <c r="K7529" s="509">
        <v>12</v>
      </c>
    </row>
    <row r="7530" spans="1:11" s="509" customFormat="1">
      <c r="A7530" s="508" t="s">
        <v>602</v>
      </c>
      <c r="B7530" s="509" t="s">
        <v>376</v>
      </c>
      <c r="C7530" s="509">
        <v>60</v>
      </c>
      <c r="D7530" s="509">
        <v>23</v>
      </c>
      <c r="E7530" s="509">
        <v>0</v>
      </c>
      <c r="F7530" s="509">
        <v>0</v>
      </c>
      <c r="G7530" s="509">
        <v>61</v>
      </c>
      <c r="H7530" s="509">
        <v>0</v>
      </c>
      <c r="I7530" s="509">
        <v>0</v>
      </c>
      <c r="K7530" s="509">
        <v>84</v>
      </c>
    </row>
    <row r="7531" spans="1:11" s="509" customFormat="1">
      <c r="A7531" s="508" t="s">
        <v>602</v>
      </c>
      <c r="B7531" s="509" t="s">
        <v>376</v>
      </c>
      <c r="C7531" s="509">
        <v>61</v>
      </c>
      <c r="D7531" s="509">
        <v>0</v>
      </c>
      <c r="E7531" s="509">
        <v>0</v>
      </c>
      <c r="F7531" s="509">
        <v>0</v>
      </c>
      <c r="G7531" s="509">
        <v>0</v>
      </c>
      <c r="H7531" s="509">
        <v>0</v>
      </c>
      <c r="I7531" s="509">
        <v>0</v>
      </c>
      <c r="K7531" s="509">
        <v>0</v>
      </c>
    </row>
    <row r="7532" spans="1:11" s="509" customFormat="1">
      <c r="A7532" s="508" t="s">
        <v>602</v>
      </c>
      <c r="B7532" s="509" t="s">
        <v>376</v>
      </c>
      <c r="C7532" s="509">
        <v>62</v>
      </c>
      <c r="D7532" s="509">
        <v>0</v>
      </c>
      <c r="E7532" s="509">
        <v>0</v>
      </c>
      <c r="F7532" s="509">
        <v>0</v>
      </c>
      <c r="G7532" s="509">
        <v>0</v>
      </c>
      <c r="H7532" s="509">
        <v>0</v>
      </c>
      <c r="I7532" s="509">
        <v>0</v>
      </c>
      <c r="K7532" s="509">
        <v>0</v>
      </c>
    </row>
    <row r="7533" spans="1:11" s="509" customFormat="1">
      <c r="A7533" s="508" t="s">
        <v>602</v>
      </c>
      <c r="B7533" s="509" t="s">
        <v>376</v>
      </c>
      <c r="C7533" s="509">
        <v>63</v>
      </c>
      <c r="D7533" s="509">
        <v>10</v>
      </c>
      <c r="E7533" s="509">
        <v>7</v>
      </c>
      <c r="F7533" s="509">
        <v>0</v>
      </c>
      <c r="G7533" s="509">
        <v>38</v>
      </c>
      <c r="H7533" s="509">
        <v>10</v>
      </c>
      <c r="I7533" s="509">
        <v>0</v>
      </c>
      <c r="K7533" s="509">
        <v>48</v>
      </c>
    </row>
    <row r="7534" spans="1:11" s="509" customFormat="1">
      <c r="A7534" s="508" t="s">
        <v>602</v>
      </c>
      <c r="B7534" s="509" t="s">
        <v>376</v>
      </c>
      <c r="C7534" s="509" t="s">
        <v>1033</v>
      </c>
      <c r="D7534" s="509">
        <v>1</v>
      </c>
      <c r="E7534" s="509">
        <v>0</v>
      </c>
      <c r="F7534" s="509">
        <v>0</v>
      </c>
      <c r="G7534" s="509">
        <v>0</v>
      </c>
      <c r="H7534" s="509">
        <v>0</v>
      </c>
      <c r="I7534" s="509">
        <v>0</v>
      </c>
      <c r="K7534" s="509">
        <v>1</v>
      </c>
    </row>
    <row r="7535" spans="1:11" s="509" customFormat="1">
      <c r="A7535" s="508" t="s">
        <v>602</v>
      </c>
      <c r="B7535" s="509" t="s">
        <v>376</v>
      </c>
      <c r="C7535" s="509" t="s">
        <v>1034</v>
      </c>
      <c r="D7535" s="509">
        <v>0</v>
      </c>
      <c r="E7535" s="509">
        <v>0</v>
      </c>
      <c r="F7535" s="509">
        <v>0</v>
      </c>
      <c r="G7535" s="509">
        <v>0</v>
      </c>
      <c r="H7535" s="509">
        <v>0</v>
      </c>
      <c r="I7535" s="509">
        <v>0</v>
      </c>
      <c r="K7535" s="509">
        <v>0</v>
      </c>
    </row>
    <row r="7536" spans="1:11" s="509" customFormat="1">
      <c r="A7536" s="508" t="s">
        <v>602</v>
      </c>
      <c r="B7536" s="509" t="s">
        <v>376</v>
      </c>
      <c r="C7536" s="509">
        <v>64</v>
      </c>
      <c r="D7536" s="509">
        <v>0</v>
      </c>
      <c r="E7536" s="509">
        <v>0</v>
      </c>
      <c r="F7536" s="509">
        <v>0</v>
      </c>
      <c r="G7536" s="509">
        <v>0</v>
      </c>
      <c r="H7536" s="509">
        <v>0</v>
      </c>
      <c r="I7536" s="509">
        <v>0</v>
      </c>
      <c r="K7536" s="509">
        <v>0</v>
      </c>
    </row>
    <row r="7537" spans="1:11" s="509" customFormat="1">
      <c r="A7537" s="508" t="s">
        <v>602</v>
      </c>
      <c r="B7537" s="509" t="s">
        <v>376</v>
      </c>
      <c r="C7537" s="509" t="s">
        <v>1035</v>
      </c>
      <c r="D7537" s="509">
        <v>3</v>
      </c>
      <c r="E7537" s="509">
        <v>0</v>
      </c>
      <c r="F7537" s="509">
        <v>0</v>
      </c>
      <c r="G7537" s="509">
        <v>6</v>
      </c>
      <c r="H7537" s="509">
        <v>0</v>
      </c>
      <c r="I7537" s="509">
        <v>0</v>
      </c>
      <c r="K7537" s="509">
        <v>9</v>
      </c>
    </row>
    <row r="7538" spans="1:11" s="509" customFormat="1">
      <c r="A7538" s="508" t="s">
        <v>602</v>
      </c>
      <c r="B7538" s="509" t="s">
        <v>376</v>
      </c>
      <c r="C7538" s="509">
        <v>65</v>
      </c>
      <c r="D7538" s="509">
        <v>63</v>
      </c>
      <c r="E7538" s="509">
        <v>43</v>
      </c>
      <c r="F7538" s="509">
        <v>0</v>
      </c>
      <c r="G7538" s="509">
        <v>196</v>
      </c>
      <c r="H7538" s="509">
        <v>68</v>
      </c>
      <c r="I7538" s="509">
        <v>0</v>
      </c>
      <c r="K7538" s="509">
        <v>259</v>
      </c>
    </row>
    <row r="7539" spans="1:11" s="509" customFormat="1">
      <c r="A7539" s="508" t="s">
        <v>602</v>
      </c>
      <c r="B7539" s="509" t="s">
        <v>376</v>
      </c>
      <c r="C7539" s="509">
        <v>66</v>
      </c>
      <c r="D7539" s="509">
        <v>20</v>
      </c>
      <c r="E7539" s="509">
        <v>17</v>
      </c>
      <c r="F7539" s="509">
        <v>0</v>
      </c>
      <c r="G7539" s="509">
        <v>73</v>
      </c>
      <c r="H7539" s="509">
        <v>59</v>
      </c>
      <c r="I7539" s="509">
        <v>0</v>
      </c>
      <c r="K7539" s="509">
        <v>93</v>
      </c>
    </row>
    <row r="7540" spans="1:11" s="509" customFormat="1">
      <c r="A7540" s="508" t="s">
        <v>602</v>
      </c>
      <c r="B7540" s="509" t="s">
        <v>376</v>
      </c>
      <c r="C7540" s="509" t="s">
        <v>1036</v>
      </c>
      <c r="E7540" s="509">
        <v>0</v>
      </c>
      <c r="F7540" s="509">
        <v>0</v>
      </c>
      <c r="H7540" s="509">
        <v>0</v>
      </c>
      <c r="I7540" s="509">
        <v>0</v>
      </c>
      <c r="K7540" s="509">
        <v>0</v>
      </c>
    </row>
    <row r="7541" spans="1:11" s="509" customFormat="1">
      <c r="A7541" s="508" t="s">
        <v>602</v>
      </c>
      <c r="B7541" s="509" t="s">
        <v>376</v>
      </c>
      <c r="C7541" s="509" t="s">
        <v>1037</v>
      </c>
      <c r="D7541" s="509">
        <v>252</v>
      </c>
      <c r="E7541" s="509">
        <v>0</v>
      </c>
      <c r="F7541" s="509">
        <v>0</v>
      </c>
      <c r="G7541" s="509">
        <v>5676</v>
      </c>
      <c r="H7541" s="509">
        <v>0</v>
      </c>
      <c r="I7541" s="509">
        <v>0</v>
      </c>
      <c r="K7541" s="509">
        <v>5928</v>
      </c>
    </row>
    <row r="7542" spans="1:11" s="509" customFormat="1">
      <c r="A7542" s="508" t="s">
        <v>602</v>
      </c>
      <c r="B7542" s="509" t="s">
        <v>376</v>
      </c>
      <c r="C7542" s="509" t="s">
        <v>1038</v>
      </c>
      <c r="D7542" s="509">
        <v>2</v>
      </c>
      <c r="E7542" s="509">
        <v>0</v>
      </c>
      <c r="F7542" s="509">
        <v>0</v>
      </c>
      <c r="G7542" s="509">
        <v>26</v>
      </c>
      <c r="H7542" s="509">
        <v>0</v>
      </c>
      <c r="I7542" s="509">
        <v>0</v>
      </c>
      <c r="K7542" s="509">
        <v>28</v>
      </c>
    </row>
    <row r="7543" spans="1:11" s="509" customFormat="1">
      <c r="A7543" s="508" t="s">
        <v>602</v>
      </c>
      <c r="B7543" s="509" t="s">
        <v>376</v>
      </c>
      <c r="C7543" s="509" t="s">
        <v>1039</v>
      </c>
      <c r="D7543" s="509">
        <v>6</v>
      </c>
      <c r="E7543" s="509">
        <v>0</v>
      </c>
      <c r="F7543" s="509">
        <v>0</v>
      </c>
      <c r="G7543" s="509">
        <v>38</v>
      </c>
      <c r="H7543" s="509">
        <v>0</v>
      </c>
      <c r="I7543" s="509">
        <v>0</v>
      </c>
      <c r="K7543" s="509">
        <v>44</v>
      </c>
    </row>
    <row r="7544" spans="1:11" s="509" customFormat="1">
      <c r="A7544" s="508" t="s">
        <v>602</v>
      </c>
      <c r="B7544" s="509" t="s">
        <v>376</v>
      </c>
      <c r="C7544" s="509" t="s">
        <v>1040</v>
      </c>
      <c r="D7544" s="509">
        <v>25</v>
      </c>
      <c r="E7544" s="509">
        <v>0</v>
      </c>
      <c r="F7544" s="509">
        <v>0</v>
      </c>
      <c r="G7544" s="509">
        <v>42</v>
      </c>
      <c r="H7544" s="509">
        <v>0</v>
      </c>
      <c r="I7544" s="509">
        <v>0</v>
      </c>
      <c r="K7544" s="509">
        <v>67</v>
      </c>
    </row>
    <row r="7545" spans="1:11" s="509" customFormat="1">
      <c r="A7545" s="508" t="s">
        <v>602</v>
      </c>
      <c r="B7545" s="509" t="s">
        <v>376</v>
      </c>
      <c r="C7545" s="509" t="s">
        <v>1041</v>
      </c>
      <c r="D7545" s="509">
        <v>0</v>
      </c>
      <c r="E7545" s="509">
        <v>0</v>
      </c>
      <c r="F7545" s="509">
        <v>0</v>
      </c>
      <c r="G7545" s="509">
        <v>1</v>
      </c>
      <c r="H7545" s="509">
        <v>0</v>
      </c>
      <c r="I7545" s="509">
        <v>0</v>
      </c>
      <c r="K7545" s="509">
        <v>1</v>
      </c>
    </row>
    <row r="7546" spans="1:11" s="509" customFormat="1">
      <c r="A7546" s="508" t="s">
        <v>602</v>
      </c>
      <c r="B7546" s="509" t="s">
        <v>376</v>
      </c>
      <c r="C7546" s="509" t="s">
        <v>1042</v>
      </c>
      <c r="D7546" s="509">
        <v>0</v>
      </c>
      <c r="E7546" s="509">
        <v>0</v>
      </c>
      <c r="F7546" s="509">
        <v>0</v>
      </c>
      <c r="G7546" s="509">
        <v>0</v>
      </c>
      <c r="H7546" s="509">
        <v>0</v>
      </c>
      <c r="I7546" s="509">
        <v>0</v>
      </c>
      <c r="K7546" s="509">
        <v>0</v>
      </c>
    </row>
    <row r="7547" spans="1:11" s="509" customFormat="1">
      <c r="A7547" s="508" t="s">
        <v>602</v>
      </c>
      <c r="B7547" s="509" t="s">
        <v>376</v>
      </c>
      <c r="C7547" s="509">
        <v>67</v>
      </c>
      <c r="D7547" s="509">
        <v>9</v>
      </c>
      <c r="E7547" s="509">
        <v>1</v>
      </c>
      <c r="F7547" s="509">
        <v>0</v>
      </c>
      <c r="G7547" s="509">
        <v>423</v>
      </c>
      <c r="H7547" s="509">
        <v>25</v>
      </c>
      <c r="I7547" s="509">
        <v>0</v>
      </c>
      <c r="K7547" s="509">
        <v>432</v>
      </c>
    </row>
    <row r="7548" spans="1:11" s="509" customFormat="1">
      <c r="A7548" s="508" t="s">
        <v>602</v>
      </c>
      <c r="B7548" s="509" t="s">
        <v>376</v>
      </c>
      <c r="C7548" s="509">
        <v>68</v>
      </c>
      <c r="D7548" s="509">
        <v>0</v>
      </c>
      <c r="E7548" s="509">
        <v>0</v>
      </c>
      <c r="F7548" s="509">
        <v>0</v>
      </c>
      <c r="G7548" s="509">
        <v>219</v>
      </c>
      <c r="H7548" s="509">
        <v>6</v>
      </c>
      <c r="I7548" s="509">
        <v>0</v>
      </c>
      <c r="K7548" s="509">
        <v>219</v>
      </c>
    </row>
    <row r="7549" spans="1:11" s="509" customFormat="1">
      <c r="A7549" s="508" t="s">
        <v>602</v>
      </c>
      <c r="B7549" s="509" t="s">
        <v>376</v>
      </c>
      <c r="C7549" s="509" t="s">
        <v>1043</v>
      </c>
      <c r="D7549" s="509">
        <v>7</v>
      </c>
      <c r="E7549" s="509">
        <v>0</v>
      </c>
      <c r="F7549" s="509">
        <v>0</v>
      </c>
      <c r="G7549" s="509">
        <v>11</v>
      </c>
      <c r="H7549" s="509">
        <v>0</v>
      </c>
      <c r="I7549" s="509">
        <v>0</v>
      </c>
      <c r="K7549" s="509">
        <v>18</v>
      </c>
    </row>
    <row r="7550" spans="1:11" s="509" customFormat="1">
      <c r="A7550" s="508" t="s">
        <v>602</v>
      </c>
      <c r="B7550" s="509" t="s">
        <v>376</v>
      </c>
      <c r="C7550" s="509">
        <v>69</v>
      </c>
      <c r="D7550" s="509">
        <v>2</v>
      </c>
      <c r="E7550" s="509">
        <v>0</v>
      </c>
      <c r="F7550" s="509">
        <v>0</v>
      </c>
      <c r="G7550" s="509">
        <v>1</v>
      </c>
      <c r="H7550" s="509">
        <v>0</v>
      </c>
      <c r="I7550" s="509">
        <v>0</v>
      </c>
      <c r="K7550" s="509">
        <v>3</v>
      </c>
    </row>
    <row r="7551" spans="1:11" s="509" customFormat="1">
      <c r="A7551" s="508" t="s">
        <v>602</v>
      </c>
      <c r="B7551" s="509" t="s">
        <v>376</v>
      </c>
      <c r="C7551" s="509" t="s">
        <v>1044</v>
      </c>
      <c r="D7551" s="509">
        <v>0</v>
      </c>
      <c r="E7551" s="509">
        <v>0</v>
      </c>
      <c r="F7551" s="509">
        <v>0</v>
      </c>
      <c r="G7551" s="509">
        <v>4</v>
      </c>
      <c r="H7551" s="509">
        <v>0</v>
      </c>
      <c r="I7551" s="509">
        <v>0</v>
      </c>
      <c r="K7551" s="509">
        <v>4</v>
      </c>
    </row>
    <row r="7552" spans="1:11" s="509" customFormat="1">
      <c r="A7552" s="508" t="s">
        <v>602</v>
      </c>
      <c r="B7552" s="509" t="s">
        <v>376</v>
      </c>
      <c r="C7552" s="509" t="s">
        <v>1045</v>
      </c>
      <c r="D7552" s="509">
        <v>0</v>
      </c>
      <c r="E7552" s="509">
        <v>0</v>
      </c>
      <c r="F7552" s="509">
        <v>0</v>
      </c>
      <c r="G7552" s="509">
        <v>0</v>
      </c>
      <c r="H7552" s="509">
        <v>0</v>
      </c>
      <c r="I7552" s="509">
        <v>0</v>
      </c>
      <c r="K7552" s="509">
        <v>0</v>
      </c>
    </row>
    <row r="7553" spans="1:11" s="509" customFormat="1">
      <c r="A7553" s="508" t="s">
        <v>602</v>
      </c>
      <c r="B7553" s="509" t="s">
        <v>376</v>
      </c>
      <c r="C7553" s="509">
        <v>70</v>
      </c>
      <c r="D7553" s="509">
        <v>0</v>
      </c>
      <c r="E7553" s="509">
        <v>0</v>
      </c>
      <c r="F7553" s="509">
        <v>0</v>
      </c>
      <c r="G7553" s="509">
        <v>0</v>
      </c>
      <c r="H7553" s="509">
        <v>0</v>
      </c>
      <c r="I7553" s="509">
        <v>0</v>
      </c>
      <c r="K7553" s="509">
        <v>0</v>
      </c>
    </row>
    <row r="7554" spans="1:11" s="509" customFormat="1">
      <c r="A7554" s="508" t="s">
        <v>602</v>
      </c>
      <c r="B7554" s="509" t="s">
        <v>376</v>
      </c>
      <c r="C7554" s="509" t="s">
        <v>1046</v>
      </c>
      <c r="D7554" s="509">
        <v>0</v>
      </c>
      <c r="E7554" s="509">
        <v>0</v>
      </c>
      <c r="F7554" s="509">
        <v>0</v>
      </c>
      <c r="G7554" s="509">
        <v>16</v>
      </c>
      <c r="H7554" s="509">
        <v>0</v>
      </c>
      <c r="I7554" s="509">
        <v>0</v>
      </c>
      <c r="K7554" s="509">
        <v>16</v>
      </c>
    </row>
    <row r="7555" spans="1:11" s="509" customFormat="1">
      <c r="A7555" s="508" t="s">
        <v>602</v>
      </c>
      <c r="B7555" s="509" t="s">
        <v>376</v>
      </c>
      <c r="C7555" s="509">
        <v>71</v>
      </c>
      <c r="D7555" s="509">
        <v>0</v>
      </c>
      <c r="E7555" s="509">
        <v>0</v>
      </c>
      <c r="F7555" s="509">
        <v>0</v>
      </c>
      <c r="G7555" s="509">
        <v>941</v>
      </c>
      <c r="H7555" s="509">
        <v>0</v>
      </c>
      <c r="I7555" s="509">
        <v>0</v>
      </c>
      <c r="K7555" s="509">
        <v>941</v>
      </c>
    </row>
    <row r="7556" spans="1:11" s="509" customFormat="1">
      <c r="A7556" s="508" t="s">
        <v>602</v>
      </c>
      <c r="B7556" s="509" t="s">
        <v>376</v>
      </c>
      <c r="C7556" s="509" t="s">
        <v>1047</v>
      </c>
      <c r="D7556" s="509">
        <v>5</v>
      </c>
      <c r="E7556" s="509">
        <v>0</v>
      </c>
      <c r="F7556" s="509">
        <v>0</v>
      </c>
      <c r="G7556" s="509">
        <v>85</v>
      </c>
      <c r="H7556" s="509">
        <v>5</v>
      </c>
      <c r="I7556" s="509">
        <v>0</v>
      </c>
      <c r="K7556" s="509">
        <v>90</v>
      </c>
    </row>
    <row r="7557" spans="1:11" s="509" customFormat="1">
      <c r="A7557" s="508" t="s">
        <v>602</v>
      </c>
      <c r="B7557" s="509" t="s">
        <v>376</v>
      </c>
      <c r="C7557" s="509" t="s">
        <v>1048</v>
      </c>
      <c r="D7557" s="509">
        <v>0</v>
      </c>
      <c r="E7557" s="509">
        <v>0</v>
      </c>
      <c r="F7557" s="509">
        <v>0</v>
      </c>
      <c r="G7557" s="509">
        <v>15</v>
      </c>
      <c r="H7557" s="509">
        <v>2</v>
      </c>
      <c r="I7557" s="509">
        <v>0</v>
      </c>
      <c r="K7557" s="509">
        <v>15</v>
      </c>
    </row>
    <row r="7558" spans="1:11" s="509" customFormat="1">
      <c r="A7558" s="508" t="s">
        <v>602</v>
      </c>
      <c r="B7558" s="509" t="s">
        <v>376</v>
      </c>
      <c r="C7558" s="509" t="s">
        <v>1049</v>
      </c>
      <c r="D7558" s="509">
        <v>2</v>
      </c>
      <c r="E7558" s="509">
        <v>0</v>
      </c>
      <c r="F7558" s="509">
        <v>0</v>
      </c>
      <c r="G7558" s="509">
        <v>5</v>
      </c>
      <c r="H7558" s="509">
        <v>0</v>
      </c>
      <c r="I7558" s="509">
        <v>0</v>
      </c>
      <c r="K7558" s="509">
        <v>7</v>
      </c>
    </row>
    <row r="7559" spans="1:11" s="509" customFormat="1">
      <c r="A7559" s="508" t="s">
        <v>602</v>
      </c>
      <c r="B7559" s="509" t="s">
        <v>376</v>
      </c>
      <c r="C7559" s="509" t="s">
        <v>1050</v>
      </c>
      <c r="D7559" s="509">
        <v>5</v>
      </c>
      <c r="E7559" s="509">
        <v>5</v>
      </c>
      <c r="F7559" s="509">
        <v>0</v>
      </c>
      <c r="G7559" s="509">
        <v>72</v>
      </c>
      <c r="H7559" s="509">
        <v>64</v>
      </c>
      <c r="I7559" s="509">
        <v>0</v>
      </c>
      <c r="K7559" s="509">
        <v>77</v>
      </c>
    </row>
    <row r="7560" spans="1:11" s="509" customFormat="1">
      <c r="A7560" s="508" t="s">
        <v>602</v>
      </c>
      <c r="B7560" s="509" t="s">
        <v>376</v>
      </c>
      <c r="C7560" s="509" t="s">
        <v>1051</v>
      </c>
      <c r="D7560" s="509">
        <v>0</v>
      </c>
      <c r="E7560" s="509">
        <v>0</v>
      </c>
      <c r="F7560" s="509">
        <v>0</v>
      </c>
      <c r="G7560" s="509">
        <v>1</v>
      </c>
      <c r="H7560" s="509">
        <v>1</v>
      </c>
      <c r="I7560" s="509">
        <v>0</v>
      </c>
      <c r="K7560" s="509">
        <v>1</v>
      </c>
    </row>
    <row r="7561" spans="1:11" s="509" customFormat="1">
      <c r="A7561" s="508" t="s">
        <v>602</v>
      </c>
      <c r="B7561" s="509" t="s">
        <v>376</v>
      </c>
      <c r="C7561" s="509">
        <v>72</v>
      </c>
      <c r="D7561" s="509">
        <v>294</v>
      </c>
      <c r="E7561" s="509">
        <v>1</v>
      </c>
      <c r="F7561" s="509">
        <v>0</v>
      </c>
      <c r="G7561" s="509">
        <v>20</v>
      </c>
      <c r="H7561" s="509">
        <v>0</v>
      </c>
      <c r="I7561" s="509">
        <v>0</v>
      </c>
      <c r="K7561" s="509">
        <v>314</v>
      </c>
    </row>
    <row r="7562" spans="1:11" s="509" customFormat="1">
      <c r="A7562" s="508" t="s">
        <v>602</v>
      </c>
      <c r="B7562" s="509" t="s">
        <v>376</v>
      </c>
      <c r="C7562" s="509">
        <v>73</v>
      </c>
      <c r="D7562" s="509">
        <v>92</v>
      </c>
      <c r="E7562" s="509">
        <v>0</v>
      </c>
      <c r="F7562" s="509">
        <v>0</v>
      </c>
      <c r="G7562" s="509">
        <v>1</v>
      </c>
      <c r="H7562" s="509">
        <v>0</v>
      </c>
      <c r="I7562" s="509">
        <v>0</v>
      </c>
      <c r="K7562" s="509">
        <v>93</v>
      </c>
    </row>
    <row r="7563" spans="1:11" s="509" customFormat="1">
      <c r="A7563" s="508" t="s">
        <v>602</v>
      </c>
      <c r="B7563" s="509" t="s">
        <v>376</v>
      </c>
      <c r="C7563" s="509">
        <v>74</v>
      </c>
      <c r="D7563" s="509">
        <v>11</v>
      </c>
      <c r="E7563" s="509">
        <v>1</v>
      </c>
      <c r="F7563" s="509">
        <v>0</v>
      </c>
      <c r="G7563" s="509">
        <v>7</v>
      </c>
      <c r="H7563" s="509">
        <v>0</v>
      </c>
      <c r="I7563" s="509">
        <v>0</v>
      </c>
      <c r="K7563" s="509">
        <v>18</v>
      </c>
    </row>
    <row r="7564" spans="1:11" s="509" customFormat="1">
      <c r="A7564" s="508" t="s">
        <v>602</v>
      </c>
      <c r="B7564" s="509" t="s">
        <v>376</v>
      </c>
      <c r="C7564" s="509" t="s">
        <v>4570</v>
      </c>
      <c r="D7564" s="509">
        <v>0</v>
      </c>
      <c r="E7564" s="509">
        <v>0</v>
      </c>
      <c r="F7564" s="509">
        <v>0</v>
      </c>
      <c r="G7564" s="509">
        <v>0</v>
      </c>
      <c r="H7564" s="509">
        <v>0</v>
      </c>
      <c r="I7564" s="509">
        <v>0</v>
      </c>
      <c r="K7564" s="509">
        <v>0</v>
      </c>
    </row>
    <row r="7565" spans="1:11" s="509" customFormat="1">
      <c r="A7565" s="508" t="s">
        <v>602</v>
      </c>
      <c r="B7565" s="509" t="s">
        <v>376</v>
      </c>
      <c r="C7565" s="509" t="s">
        <v>4571</v>
      </c>
      <c r="D7565" s="509">
        <v>983</v>
      </c>
      <c r="E7565" s="509">
        <v>89</v>
      </c>
      <c r="F7565" s="509">
        <v>0</v>
      </c>
      <c r="G7565" s="509">
        <v>9639</v>
      </c>
      <c r="H7565" s="509">
        <v>273</v>
      </c>
      <c r="I7565" s="509">
        <v>0</v>
      </c>
      <c r="K7565" s="509">
        <v>10622</v>
      </c>
    </row>
    <row r="7566" spans="1:11" s="509" customFormat="1">
      <c r="A7566" s="508" t="s">
        <v>603</v>
      </c>
      <c r="B7566" s="509" t="s">
        <v>377</v>
      </c>
      <c r="C7566" s="509">
        <v>1</v>
      </c>
      <c r="K7566" s="509">
        <v>0</v>
      </c>
    </row>
    <row r="7567" spans="1:11" s="509" customFormat="1">
      <c r="A7567" s="508" t="s">
        <v>603</v>
      </c>
      <c r="B7567" s="509" t="s">
        <v>377</v>
      </c>
      <c r="C7567" s="509" t="s">
        <v>1023</v>
      </c>
      <c r="G7567" s="509">
        <v>1</v>
      </c>
      <c r="K7567" s="509">
        <v>1</v>
      </c>
    </row>
    <row r="7568" spans="1:11" s="509" customFormat="1">
      <c r="A7568" s="508" t="s">
        <v>603</v>
      </c>
      <c r="B7568" s="509" t="s">
        <v>377</v>
      </c>
      <c r="C7568" s="509">
        <v>2</v>
      </c>
      <c r="D7568" s="509">
        <v>3</v>
      </c>
      <c r="G7568" s="509">
        <v>10</v>
      </c>
      <c r="K7568" s="509">
        <v>13</v>
      </c>
    </row>
    <row r="7569" spans="1:11" s="509" customFormat="1">
      <c r="A7569" s="508" t="s">
        <v>603</v>
      </c>
      <c r="B7569" s="509" t="s">
        <v>377</v>
      </c>
      <c r="C7569" s="509">
        <v>3</v>
      </c>
      <c r="G7569" s="509">
        <v>1</v>
      </c>
      <c r="K7569" s="509">
        <v>1</v>
      </c>
    </row>
    <row r="7570" spans="1:11" s="509" customFormat="1">
      <c r="A7570" s="508" t="s">
        <v>603</v>
      </c>
      <c r="B7570" s="509" t="s">
        <v>377</v>
      </c>
      <c r="C7570" s="509">
        <v>4</v>
      </c>
      <c r="D7570" s="509">
        <v>6</v>
      </c>
      <c r="G7570" s="509">
        <v>22</v>
      </c>
      <c r="K7570" s="509">
        <v>28</v>
      </c>
    </row>
    <row r="7571" spans="1:11" s="509" customFormat="1">
      <c r="A7571" s="508" t="s">
        <v>603</v>
      </c>
      <c r="B7571" s="509" t="s">
        <v>377</v>
      </c>
      <c r="C7571" s="509">
        <v>5</v>
      </c>
      <c r="D7571" s="509">
        <v>1</v>
      </c>
      <c r="G7571" s="509">
        <v>18</v>
      </c>
      <c r="K7571" s="509">
        <v>19</v>
      </c>
    </row>
    <row r="7572" spans="1:11" s="509" customFormat="1">
      <c r="A7572" s="508" t="s">
        <v>603</v>
      </c>
      <c r="B7572" s="509" t="s">
        <v>377</v>
      </c>
      <c r="C7572" s="509">
        <v>6</v>
      </c>
      <c r="K7572" s="509">
        <v>0</v>
      </c>
    </row>
    <row r="7573" spans="1:11" s="509" customFormat="1">
      <c r="A7573" s="508" t="s">
        <v>603</v>
      </c>
      <c r="B7573" s="509" t="s">
        <v>377</v>
      </c>
      <c r="C7573" s="509">
        <v>7</v>
      </c>
      <c r="K7573" s="509">
        <v>0</v>
      </c>
    </row>
    <row r="7574" spans="1:11" s="509" customFormat="1">
      <c r="A7574" s="508" t="s">
        <v>603</v>
      </c>
      <c r="B7574" s="509" t="s">
        <v>377</v>
      </c>
      <c r="C7574" s="509">
        <v>8</v>
      </c>
      <c r="G7574" s="509">
        <v>2</v>
      </c>
      <c r="K7574" s="509">
        <v>2</v>
      </c>
    </row>
    <row r="7575" spans="1:11" s="509" customFormat="1">
      <c r="A7575" s="508" t="s">
        <v>603</v>
      </c>
      <c r="B7575" s="509" t="s">
        <v>377</v>
      </c>
      <c r="C7575" s="509">
        <v>9</v>
      </c>
      <c r="G7575" s="509">
        <v>1</v>
      </c>
      <c r="K7575" s="509">
        <v>1</v>
      </c>
    </row>
    <row r="7576" spans="1:11" s="509" customFormat="1">
      <c r="A7576" s="508" t="s">
        <v>603</v>
      </c>
      <c r="B7576" s="509" t="s">
        <v>377</v>
      </c>
      <c r="C7576" s="509">
        <v>10</v>
      </c>
      <c r="D7576" s="509">
        <v>2</v>
      </c>
      <c r="G7576" s="509">
        <v>20</v>
      </c>
      <c r="K7576" s="509">
        <v>22</v>
      </c>
    </row>
    <row r="7577" spans="1:11" s="509" customFormat="1">
      <c r="A7577" s="508" t="s">
        <v>603</v>
      </c>
      <c r="B7577" s="509" t="s">
        <v>377</v>
      </c>
      <c r="C7577" s="509">
        <v>11</v>
      </c>
      <c r="G7577" s="509">
        <v>1</v>
      </c>
      <c r="K7577" s="509">
        <v>1</v>
      </c>
    </row>
    <row r="7578" spans="1:11" s="509" customFormat="1">
      <c r="A7578" s="508" t="s">
        <v>603</v>
      </c>
      <c r="B7578" s="509" t="s">
        <v>377</v>
      </c>
      <c r="C7578" s="509">
        <v>12</v>
      </c>
      <c r="D7578" s="509">
        <v>1</v>
      </c>
      <c r="G7578" s="509">
        <v>1</v>
      </c>
      <c r="K7578" s="509">
        <v>2</v>
      </c>
    </row>
    <row r="7579" spans="1:11" s="509" customFormat="1">
      <c r="A7579" s="508" t="s">
        <v>603</v>
      </c>
      <c r="B7579" s="509" t="s">
        <v>377</v>
      </c>
      <c r="C7579" s="509">
        <v>13</v>
      </c>
      <c r="K7579" s="509">
        <v>0</v>
      </c>
    </row>
    <row r="7580" spans="1:11" s="509" customFormat="1">
      <c r="A7580" s="508" t="s">
        <v>603</v>
      </c>
      <c r="B7580" s="509" t="s">
        <v>377</v>
      </c>
      <c r="C7580" s="509">
        <v>14</v>
      </c>
      <c r="K7580" s="509">
        <v>0</v>
      </c>
    </row>
    <row r="7581" spans="1:11" s="509" customFormat="1">
      <c r="A7581" s="508" t="s">
        <v>603</v>
      </c>
      <c r="B7581" s="509" t="s">
        <v>377</v>
      </c>
      <c r="C7581" s="509">
        <v>15</v>
      </c>
      <c r="K7581" s="509">
        <v>0</v>
      </c>
    </row>
    <row r="7582" spans="1:11" s="509" customFormat="1">
      <c r="A7582" s="508" t="s">
        <v>603</v>
      </c>
      <c r="B7582" s="509" t="s">
        <v>377</v>
      </c>
      <c r="C7582" s="509">
        <v>16</v>
      </c>
      <c r="G7582" s="509">
        <v>6</v>
      </c>
      <c r="K7582" s="509">
        <v>6</v>
      </c>
    </row>
    <row r="7583" spans="1:11" s="509" customFormat="1">
      <c r="A7583" s="508" t="s">
        <v>603</v>
      </c>
      <c r="B7583" s="509" t="s">
        <v>377</v>
      </c>
      <c r="C7583" s="509">
        <v>17</v>
      </c>
      <c r="D7583" s="509">
        <v>2</v>
      </c>
      <c r="G7583" s="509">
        <v>30</v>
      </c>
      <c r="K7583" s="509">
        <v>32</v>
      </c>
    </row>
    <row r="7584" spans="1:11" s="509" customFormat="1">
      <c r="A7584" s="508" t="s">
        <v>603</v>
      </c>
      <c r="B7584" s="509" t="s">
        <v>377</v>
      </c>
      <c r="C7584" s="509">
        <v>18</v>
      </c>
      <c r="K7584" s="509">
        <v>0</v>
      </c>
    </row>
    <row r="7585" spans="1:11" s="509" customFormat="1">
      <c r="A7585" s="508" t="s">
        <v>603</v>
      </c>
      <c r="B7585" s="509" t="s">
        <v>377</v>
      </c>
      <c r="C7585" s="509" t="s">
        <v>1024</v>
      </c>
      <c r="D7585" s="509">
        <v>1</v>
      </c>
      <c r="G7585" s="509">
        <v>4</v>
      </c>
      <c r="K7585" s="509">
        <v>5</v>
      </c>
    </row>
    <row r="7586" spans="1:11" s="509" customFormat="1">
      <c r="A7586" s="508" t="s">
        <v>603</v>
      </c>
      <c r="B7586" s="509" t="s">
        <v>377</v>
      </c>
      <c r="C7586" s="509" t="s">
        <v>1025</v>
      </c>
      <c r="K7586" s="509">
        <v>0</v>
      </c>
    </row>
    <row r="7587" spans="1:11" s="509" customFormat="1">
      <c r="A7587" s="508" t="s">
        <v>603</v>
      </c>
      <c r="B7587" s="509" t="s">
        <v>377</v>
      </c>
      <c r="C7587" s="509">
        <v>19</v>
      </c>
      <c r="G7587" s="509">
        <v>15</v>
      </c>
      <c r="K7587" s="509">
        <v>15</v>
      </c>
    </row>
    <row r="7588" spans="1:11" s="509" customFormat="1">
      <c r="A7588" s="508" t="s">
        <v>603</v>
      </c>
      <c r="B7588" s="509" t="s">
        <v>377</v>
      </c>
      <c r="C7588" s="509">
        <v>20</v>
      </c>
      <c r="G7588" s="509">
        <v>1</v>
      </c>
      <c r="K7588" s="509">
        <v>1</v>
      </c>
    </row>
    <row r="7589" spans="1:11" s="509" customFormat="1">
      <c r="A7589" s="508" t="s">
        <v>603</v>
      </c>
      <c r="B7589" s="509" t="s">
        <v>377</v>
      </c>
      <c r="C7589" s="509">
        <v>21</v>
      </c>
      <c r="K7589" s="509">
        <v>0</v>
      </c>
    </row>
    <row r="7590" spans="1:11" s="509" customFormat="1">
      <c r="A7590" s="508" t="s">
        <v>603</v>
      </c>
      <c r="B7590" s="509" t="s">
        <v>377</v>
      </c>
      <c r="C7590" s="509" t="s">
        <v>1026</v>
      </c>
      <c r="K7590" s="509">
        <v>0</v>
      </c>
    </row>
    <row r="7591" spans="1:11" s="509" customFormat="1">
      <c r="A7591" s="508" t="s">
        <v>603</v>
      </c>
      <c r="B7591" s="509" t="s">
        <v>377</v>
      </c>
      <c r="C7591" s="509" t="s">
        <v>1027</v>
      </c>
      <c r="K7591" s="509">
        <v>0</v>
      </c>
    </row>
    <row r="7592" spans="1:11" s="509" customFormat="1">
      <c r="A7592" s="508" t="s">
        <v>603</v>
      </c>
      <c r="B7592" s="509" t="s">
        <v>377</v>
      </c>
      <c r="C7592" s="509" t="s">
        <v>1028</v>
      </c>
      <c r="K7592" s="509">
        <v>0</v>
      </c>
    </row>
    <row r="7593" spans="1:11" s="509" customFormat="1">
      <c r="A7593" s="508" t="s">
        <v>603</v>
      </c>
      <c r="B7593" s="509" t="s">
        <v>377</v>
      </c>
      <c r="C7593" s="509">
        <v>22</v>
      </c>
      <c r="K7593" s="509">
        <v>0</v>
      </c>
    </row>
    <row r="7594" spans="1:11" s="509" customFormat="1">
      <c r="A7594" s="508" t="s">
        <v>603</v>
      </c>
      <c r="B7594" s="509" t="s">
        <v>377</v>
      </c>
      <c r="C7594" s="509">
        <v>23</v>
      </c>
      <c r="K7594" s="509">
        <v>0</v>
      </c>
    </row>
    <row r="7595" spans="1:11" s="509" customFormat="1">
      <c r="A7595" s="508" t="s">
        <v>603</v>
      </c>
      <c r="B7595" s="509" t="s">
        <v>377</v>
      </c>
      <c r="C7595" s="509" t="s">
        <v>1029</v>
      </c>
      <c r="G7595" s="509">
        <v>28</v>
      </c>
      <c r="H7595" s="509">
        <v>4</v>
      </c>
      <c r="K7595" s="509">
        <v>28</v>
      </c>
    </row>
    <row r="7596" spans="1:11" s="509" customFormat="1">
      <c r="A7596" s="508" t="s">
        <v>603</v>
      </c>
      <c r="B7596" s="509" t="s">
        <v>377</v>
      </c>
      <c r="C7596" s="509">
        <v>24</v>
      </c>
      <c r="K7596" s="509">
        <v>0</v>
      </c>
    </row>
    <row r="7597" spans="1:11" s="509" customFormat="1">
      <c r="A7597" s="508" t="s">
        <v>603</v>
      </c>
      <c r="B7597" s="509" t="s">
        <v>377</v>
      </c>
      <c r="C7597" s="509">
        <v>25</v>
      </c>
    </row>
    <row r="7598" spans="1:11" s="509" customFormat="1">
      <c r="A7598" s="508" t="s">
        <v>603</v>
      </c>
      <c r="B7598" s="509" t="s">
        <v>377</v>
      </c>
      <c r="C7598" s="509">
        <v>26</v>
      </c>
      <c r="K7598" s="509">
        <v>0</v>
      </c>
    </row>
    <row r="7599" spans="1:11" s="509" customFormat="1">
      <c r="A7599" s="508" t="s">
        <v>603</v>
      </c>
      <c r="B7599" s="509" t="s">
        <v>377</v>
      </c>
      <c r="C7599" s="509">
        <v>27</v>
      </c>
      <c r="D7599" s="509">
        <v>1</v>
      </c>
      <c r="E7599" s="509">
        <v>1</v>
      </c>
      <c r="G7599" s="509">
        <v>1</v>
      </c>
      <c r="K7599" s="509">
        <v>2</v>
      </c>
    </row>
    <row r="7600" spans="1:11" s="509" customFormat="1">
      <c r="A7600" s="508" t="s">
        <v>603</v>
      </c>
      <c r="B7600" s="509" t="s">
        <v>377</v>
      </c>
      <c r="C7600" s="509">
        <v>28</v>
      </c>
      <c r="K7600" s="509">
        <v>0</v>
      </c>
    </row>
    <row r="7601" spans="1:11" s="509" customFormat="1">
      <c r="A7601" s="508" t="s">
        <v>603</v>
      </c>
      <c r="B7601" s="509" t="s">
        <v>377</v>
      </c>
      <c r="C7601" s="509">
        <v>29</v>
      </c>
      <c r="K7601" s="509">
        <v>0</v>
      </c>
    </row>
    <row r="7602" spans="1:11" s="509" customFormat="1">
      <c r="A7602" s="508" t="s">
        <v>603</v>
      </c>
      <c r="B7602" s="509" t="s">
        <v>377</v>
      </c>
      <c r="C7602" s="509">
        <v>30</v>
      </c>
      <c r="K7602" s="509">
        <v>0</v>
      </c>
    </row>
    <row r="7603" spans="1:11" s="509" customFormat="1">
      <c r="A7603" s="508" t="s">
        <v>603</v>
      </c>
      <c r="B7603" s="509" t="s">
        <v>377</v>
      </c>
      <c r="C7603" s="509">
        <v>31</v>
      </c>
      <c r="K7603" s="509">
        <v>0</v>
      </c>
    </row>
    <row r="7604" spans="1:11" s="509" customFormat="1">
      <c r="A7604" s="508" t="s">
        <v>603</v>
      </c>
      <c r="B7604" s="509" t="s">
        <v>377</v>
      </c>
      <c r="C7604" s="509">
        <v>32</v>
      </c>
      <c r="K7604" s="509">
        <v>0</v>
      </c>
    </row>
    <row r="7605" spans="1:11" s="509" customFormat="1">
      <c r="A7605" s="508" t="s">
        <v>603</v>
      </c>
      <c r="B7605" s="509" t="s">
        <v>377</v>
      </c>
      <c r="C7605" s="509">
        <v>33</v>
      </c>
      <c r="K7605" s="509">
        <v>0</v>
      </c>
    </row>
    <row r="7606" spans="1:11" s="509" customFormat="1">
      <c r="A7606" s="508" t="s">
        <v>603</v>
      </c>
      <c r="B7606" s="509" t="s">
        <v>377</v>
      </c>
      <c r="C7606" s="509">
        <v>34</v>
      </c>
      <c r="K7606" s="509">
        <v>0</v>
      </c>
    </row>
    <row r="7607" spans="1:11" s="509" customFormat="1">
      <c r="A7607" s="508" t="s">
        <v>603</v>
      </c>
      <c r="B7607" s="509" t="s">
        <v>377</v>
      </c>
      <c r="C7607" s="509">
        <v>35</v>
      </c>
      <c r="K7607" s="509">
        <v>0</v>
      </c>
    </row>
    <row r="7608" spans="1:11" s="509" customFormat="1">
      <c r="A7608" s="508" t="s">
        <v>603</v>
      </c>
      <c r="B7608" s="509" t="s">
        <v>377</v>
      </c>
      <c r="C7608" s="509">
        <v>36</v>
      </c>
      <c r="K7608" s="509">
        <v>0</v>
      </c>
    </row>
    <row r="7609" spans="1:11" s="509" customFormat="1">
      <c r="A7609" s="508" t="s">
        <v>603</v>
      </c>
      <c r="B7609" s="509" t="s">
        <v>377</v>
      </c>
      <c r="C7609" s="509">
        <v>37</v>
      </c>
      <c r="K7609" s="509">
        <v>0</v>
      </c>
    </row>
    <row r="7610" spans="1:11" s="509" customFormat="1">
      <c r="A7610" s="508" t="s">
        <v>603</v>
      </c>
      <c r="B7610" s="509" t="s">
        <v>377</v>
      </c>
      <c r="C7610" s="509">
        <v>38</v>
      </c>
      <c r="K7610" s="509">
        <v>0</v>
      </c>
    </row>
    <row r="7611" spans="1:11" s="509" customFormat="1">
      <c r="A7611" s="508" t="s">
        <v>603</v>
      </c>
      <c r="B7611" s="509" t="s">
        <v>377</v>
      </c>
      <c r="C7611" s="509" t="s">
        <v>1030</v>
      </c>
      <c r="K7611" s="509">
        <v>0</v>
      </c>
    </row>
    <row r="7612" spans="1:11" s="509" customFormat="1">
      <c r="A7612" s="508" t="s">
        <v>603</v>
      </c>
      <c r="B7612" s="509" t="s">
        <v>377</v>
      </c>
      <c r="C7612" s="509">
        <v>39</v>
      </c>
      <c r="K7612" s="509">
        <v>0</v>
      </c>
    </row>
    <row r="7613" spans="1:11" s="509" customFormat="1">
      <c r="A7613" s="508" t="s">
        <v>603</v>
      </c>
      <c r="B7613" s="509" t="s">
        <v>377</v>
      </c>
      <c r="C7613" s="509">
        <v>40</v>
      </c>
      <c r="D7613" s="509">
        <v>1</v>
      </c>
      <c r="K7613" s="509">
        <v>1</v>
      </c>
    </row>
    <row r="7614" spans="1:11" s="509" customFormat="1">
      <c r="A7614" s="508" t="s">
        <v>603</v>
      </c>
      <c r="B7614" s="509" t="s">
        <v>377</v>
      </c>
      <c r="C7614" s="509">
        <v>41</v>
      </c>
      <c r="G7614" s="509">
        <v>1</v>
      </c>
      <c r="K7614" s="509">
        <v>1</v>
      </c>
    </row>
    <row r="7615" spans="1:11" s="509" customFormat="1">
      <c r="A7615" s="508" t="s">
        <v>603</v>
      </c>
      <c r="B7615" s="509" t="s">
        <v>377</v>
      </c>
      <c r="C7615" s="509">
        <v>42</v>
      </c>
      <c r="K7615" s="509">
        <v>0</v>
      </c>
    </row>
    <row r="7616" spans="1:11" s="509" customFormat="1">
      <c r="A7616" s="508" t="s">
        <v>603</v>
      </c>
      <c r="B7616" s="509" t="s">
        <v>377</v>
      </c>
      <c r="C7616" s="509">
        <v>43</v>
      </c>
      <c r="K7616" s="509">
        <v>0</v>
      </c>
    </row>
    <row r="7617" spans="1:11" s="509" customFormat="1">
      <c r="A7617" s="508" t="s">
        <v>603</v>
      </c>
      <c r="B7617" s="509" t="s">
        <v>377</v>
      </c>
      <c r="C7617" s="509">
        <v>44</v>
      </c>
      <c r="K7617" s="509">
        <v>0</v>
      </c>
    </row>
    <row r="7618" spans="1:11" s="509" customFormat="1">
      <c r="A7618" s="508" t="s">
        <v>603</v>
      </c>
      <c r="B7618" s="509" t="s">
        <v>377</v>
      </c>
      <c r="C7618" s="509">
        <v>45</v>
      </c>
      <c r="K7618" s="509">
        <v>0</v>
      </c>
    </row>
    <row r="7619" spans="1:11" s="509" customFormat="1">
      <c r="A7619" s="508" t="s">
        <v>603</v>
      </c>
      <c r="B7619" s="509" t="s">
        <v>377</v>
      </c>
      <c r="C7619" s="509">
        <v>46</v>
      </c>
      <c r="K7619" s="509">
        <v>0</v>
      </c>
    </row>
    <row r="7620" spans="1:11" s="509" customFormat="1">
      <c r="A7620" s="508" t="s">
        <v>603</v>
      </c>
      <c r="B7620" s="509" t="s">
        <v>377</v>
      </c>
      <c r="C7620" s="509">
        <v>47</v>
      </c>
      <c r="D7620" s="509">
        <v>1</v>
      </c>
      <c r="K7620" s="509">
        <v>1</v>
      </c>
    </row>
    <row r="7621" spans="1:11" s="509" customFormat="1">
      <c r="A7621" s="508" t="s">
        <v>603</v>
      </c>
      <c r="B7621" s="509" t="s">
        <v>377</v>
      </c>
      <c r="C7621" s="509">
        <v>48</v>
      </c>
      <c r="K7621" s="509">
        <v>0</v>
      </c>
    </row>
    <row r="7622" spans="1:11" s="509" customFormat="1">
      <c r="A7622" s="508" t="s">
        <v>603</v>
      </c>
      <c r="B7622" s="509" t="s">
        <v>377</v>
      </c>
      <c r="C7622" s="509">
        <v>49</v>
      </c>
      <c r="D7622" s="509">
        <v>2</v>
      </c>
      <c r="E7622" s="509">
        <v>1</v>
      </c>
      <c r="K7622" s="509">
        <v>2</v>
      </c>
    </row>
    <row r="7623" spans="1:11" s="509" customFormat="1">
      <c r="A7623" s="508" t="s">
        <v>603</v>
      </c>
      <c r="B7623" s="509" t="s">
        <v>377</v>
      </c>
      <c r="C7623" s="509">
        <v>50</v>
      </c>
      <c r="K7623" s="509">
        <v>0</v>
      </c>
    </row>
    <row r="7624" spans="1:11" s="509" customFormat="1">
      <c r="A7624" s="508" t="s">
        <v>603</v>
      </c>
      <c r="B7624" s="509" t="s">
        <v>377</v>
      </c>
      <c r="C7624" s="509">
        <v>51</v>
      </c>
      <c r="K7624" s="509">
        <v>0</v>
      </c>
    </row>
    <row r="7625" spans="1:11" s="509" customFormat="1">
      <c r="A7625" s="508" t="s">
        <v>603</v>
      </c>
      <c r="B7625" s="509" t="s">
        <v>377</v>
      </c>
      <c r="C7625" s="509" t="s">
        <v>1031</v>
      </c>
      <c r="K7625" s="509">
        <v>0</v>
      </c>
    </row>
    <row r="7626" spans="1:11" s="509" customFormat="1">
      <c r="A7626" s="508" t="s">
        <v>603</v>
      </c>
      <c r="B7626" s="509" t="s">
        <v>377</v>
      </c>
      <c r="C7626" s="509" t="s">
        <v>1032</v>
      </c>
      <c r="K7626" s="509">
        <v>0</v>
      </c>
    </row>
    <row r="7627" spans="1:11" s="509" customFormat="1">
      <c r="A7627" s="508" t="s">
        <v>603</v>
      </c>
      <c r="B7627" s="509" t="s">
        <v>377</v>
      </c>
      <c r="C7627" s="509">
        <v>52</v>
      </c>
      <c r="K7627" s="509">
        <v>0</v>
      </c>
    </row>
    <row r="7628" spans="1:11" s="509" customFormat="1">
      <c r="A7628" s="508" t="s">
        <v>603</v>
      </c>
      <c r="B7628" s="509" t="s">
        <v>377</v>
      </c>
      <c r="C7628" s="509">
        <v>53</v>
      </c>
      <c r="D7628" s="509">
        <v>1</v>
      </c>
      <c r="G7628" s="509">
        <v>2</v>
      </c>
      <c r="H7628" s="509">
        <v>2</v>
      </c>
      <c r="K7628" s="509">
        <v>3</v>
      </c>
    </row>
    <row r="7629" spans="1:11" s="509" customFormat="1">
      <c r="A7629" s="508" t="s">
        <v>603</v>
      </c>
      <c r="B7629" s="509" t="s">
        <v>377</v>
      </c>
      <c r="C7629" s="509">
        <v>54</v>
      </c>
      <c r="G7629" s="509">
        <v>4</v>
      </c>
      <c r="H7629" s="509">
        <v>2</v>
      </c>
      <c r="K7629" s="509">
        <v>4</v>
      </c>
    </row>
    <row r="7630" spans="1:11" s="509" customFormat="1">
      <c r="A7630" s="508" t="s">
        <v>603</v>
      </c>
      <c r="B7630" s="509" t="s">
        <v>377</v>
      </c>
      <c r="C7630" s="509">
        <v>55</v>
      </c>
      <c r="D7630" s="509">
        <v>1</v>
      </c>
      <c r="G7630" s="509">
        <v>10</v>
      </c>
      <c r="H7630" s="509">
        <v>6</v>
      </c>
      <c r="K7630" s="509">
        <v>11</v>
      </c>
    </row>
    <row r="7631" spans="1:11" s="509" customFormat="1">
      <c r="A7631" s="508" t="s">
        <v>603</v>
      </c>
      <c r="B7631" s="509" t="s">
        <v>377</v>
      </c>
      <c r="C7631" s="509">
        <v>56</v>
      </c>
      <c r="K7631" s="509">
        <v>0</v>
      </c>
    </row>
    <row r="7632" spans="1:11" s="509" customFormat="1">
      <c r="A7632" s="508" t="s">
        <v>603</v>
      </c>
      <c r="B7632" s="509" t="s">
        <v>377</v>
      </c>
      <c r="C7632" s="509">
        <v>57</v>
      </c>
      <c r="K7632" s="509">
        <v>0</v>
      </c>
    </row>
    <row r="7633" spans="1:11" s="509" customFormat="1">
      <c r="A7633" s="508" t="s">
        <v>603</v>
      </c>
      <c r="B7633" s="509" t="s">
        <v>377</v>
      </c>
      <c r="C7633" s="509">
        <v>58</v>
      </c>
      <c r="K7633" s="509">
        <v>0</v>
      </c>
    </row>
    <row r="7634" spans="1:11" s="509" customFormat="1">
      <c r="A7634" s="508" t="s">
        <v>603</v>
      </c>
      <c r="B7634" s="509" t="s">
        <v>377</v>
      </c>
      <c r="C7634" s="509">
        <v>59</v>
      </c>
      <c r="K7634" s="509">
        <v>0</v>
      </c>
    </row>
    <row r="7635" spans="1:11" s="509" customFormat="1">
      <c r="A7635" s="508" t="s">
        <v>603</v>
      </c>
      <c r="B7635" s="509" t="s">
        <v>377</v>
      </c>
      <c r="C7635" s="509">
        <v>60</v>
      </c>
      <c r="G7635" s="509">
        <v>1</v>
      </c>
      <c r="K7635" s="509">
        <v>1</v>
      </c>
    </row>
    <row r="7636" spans="1:11" s="509" customFormat="1">
      <c r="A7636" s="508" t="s">
        <v>603</v>
      </c>
      <c r="B7636" s="509" t="s">
        <v>377</v>
      </c>
      <c r="C7636" s="509">
        <v>61</v>
      </c>
      <c r="G7636" s="509">
        <v>1</v>
      </c>
      <c r="K7636" s="509">
        <v>1</v>
      </c>
    </row>
    <row r="7637" spans="1:11" s="509" customFormat="1">
      <c r="A7637" s="508" t="s">
        <v>603</v>
      </c>
      <c r="B7637" s="509" t="s">
        <v>377</v>
      </c>
      <c r="C7637" s="509">
        <v>62</v>
      </c>
      <c r="K7637" s="509">
        <v>0</v>
      </c>
    </row>
    <row r="7638" spans="1:11" s="509" customFormat="1">
      <c r="A7638" s="508" t="s">
        <v>603</v>
      </c>
      <c r="B7638" s="509" t="s">
        <v>377</v>
      </c>
      <c r="C7638" s="509">
        <v>63</v>
      </c>
      <c r="D7638" s="509">
        <v>7</v>
      </c>
      <c r="E7638" s="509">
        <v>2</v>
      </c>
      <c r="G7638" s="509">
        <v>3</v>
      </c>
      <c r="H7638" s="509">
        <v>1</v>
      </c>
      <c r="K7638" s="509">
        <v>10</v>
      </c>
    </row>
    <row r="7639" spans="1:11" s="509" customFormat="1">
      <c r="A7639" s="508" t="s">
        <v>603</v>
      </c>
      <c r="B7639" s="509" t="s">
        <v>377</v>
      </c>
      <c r="C7639" s="509" t="s">
        <v>1033</v>
      </c>
      <c r="K7639" s="509">
        <v>0</v>
      </c>
    </row>
    <row r="7640" spans="1:11" s="509" customFormat="1">
      <c r="A7640" s="508" t="s">
        <v>603</v>
      </c>
      <c r="B7640" s="509" t="s">
        <v>377</v>
      </c>
      <c r="C7640" s="509" t="s">
        <v>1034</v>
      </c>
      <c r="K7640" s="509">
        <v>0</v>
      </c>
    </row>
    <row r="7641" spans="1:11" s="509" customFormat="1">
      <c r="A7641" s="508" t="s">
        <v>603</v>
      </c>
      <c r="B7641" s="509" t="s">
        <v>377</v>
      </c>
      <c r="C7641" s="509">
        <v>64</v>
      </c>
      <c r="K7641" s="509">
        <v>0</v>
      </c>
    </row>
    <row r="7642" spans="1:11" s="509" customFormat="1">
      <c r="A7642" s="508" t="s">
        <v>603</v>
      </c>
      <c r="B7642" s="509" t="s">
        <v>377</v>
      </c>
      <c r="C7642" s="509" t="s">
        <v>1035</v>
      </c>
      <c r="D7642" s="509">
        <v>2</v>
      </c>
      <c r="K7642" s="509">
        <v>2</v>
      </c>
    </row>
    <row r="7643" spans="1:11" s="509" customFormat="1">
      <c r="A7643" s="508" t="s">
        <v>603</v>
      </c>
      <c r="B7643" s="509" t="s">
        <v>377</v>
      </c>
      <c r="C7643" s="509">
        <v>65</v>
      </c>
      <c r="D7643" s="509">
        <v>9</v>
      </c>
      <c r="E7643" s="509">
        <v>6</v>
      </c>
      <c r="G7643" s="509">
        <v>18</v>
      </c>
      <c r="H7643" s="509">
        <v>14</v>
      </c>
      <c r="K7643" s="509">
        <v>27</v>
      </c>
    </row>
    <row r="7644" spans="1:11" s="509" customFormat="1">
      <c r="A7644" s="508" t="s">
        <v>603</v>
      </c>
      <c r="B7644" s="509" t="s">
        <v>377</v>
      </c>
      <c r="C7644" s="509">
        <v>66</v>
      </c>
      <c r="D7644" s="509">
        <v>12</v>
      </c>
      <c r="E7644" s="509">
        <v>12</v>
      </c>
      <c r="G7644" s="509">
        <v>1</v>
      </c>
      <c r="H7644" s="509">
        <v>1</v>
      </c>
      <c r="K7644" s="509">
        <v>13</v>
      </c>
    </row>
    <row r="7645" spans="1:11" s="509" customFormat="1">
      <c r="A7645" s="508" t="s">
        <v>603</v>
      </c>
      <c r="B7645" s="509" t="s">
        <v>377</v>
      </c>
      <c r="C7645" s="509" t="s">
        <v>1036</v>
      </c>
      <c r="K7645" s="509">
        <v>0</v>
      </c>
    </row>
    <row r="7646" spans="1:11" s="509" customFormat="1">
      <c r="A7646" s="508" t="s">
        <v>603</v>
      </c>
      <c r="B7646" s="509" t="s">
        <v>377</v>
      </c>
      <c r="C7646" s="509" t="s">
        <v>1037</v>
      </c>
      <c r="D7646" s="509">
        <v>20</v>
      </c>
      <c r="G7646" s="509">
        <v>419</v>
      </c>
      <c r="K7646" s="509">
        <v>439</v>
      </c>
    </row>
    <row r="7647" spans="1:11" s="509" customFormat="1">
      <c r="A7647" s="508" t="s">
        <v>603</v>
      </c>
      <c r="B7647" s="509" t="s">
        <v>377</v>
      </c>
      <c r="C7647" s="509" t="s">
        <v>1038</v>
      </c>
      <c r="D7647" s="509">
        <v>3</v>
      </c>
      <c r="G7647" s="509">
        <v>1</v>
      </c>
      <c r="K7647" s="509">
        <v>4</v>
      </c>
    </row>
    <row r="7648" spans="1:11" s="509" customFormat="1">
      <c r="A7648" s="508" t="s">
        <v>603</v>
      </c>
      <c r="B7648" s="509" t="s">
        <v>377</v>
      </c>
      <c r="C7648" s="509" t="s">
        <v>1039</v>
      </c>
      <c r="D7648" s="509">
        <v>2</v>
      </c>
      <c r="G7648" s="509">
        <v>6</v>
      </c>
      <c r="K7648" s="509">
        <v>8</v>
      </c>
    </row>
    <row r="7649" spans="1:11" s="509" customFormat="1">
      <c r="A7649" s="508" t="s">
        <v>603</v>
      </c>
      <c r="B7649" s="509" t="s">
        <v>377</v>
      </c>
      <c r="C7649" s="509" t="s">
        <v>1040</v>
      </c>
      <c r="D7649" s="509">
        <v>5</v>
      </c>
      <c r="G7649" s="509">
        <v>29</v>
      </c>
      <c r="K7649" s="509">
        <v>34</v>
      </c>
    </row>
    <row r="7650" spans="1:11" s="509" customFormat="1">
      <c r="A7650" s="508" t="s">
        <v>603</v>
      </c>
      <c r="B7650" s="509" t="s">
        <v>377</v>
      </c>
      <c r="C7650" s="509" t="s">
        <v>1041</v>
      </c>
      <c r="K7650" s="509">
        <v>0</v>
      </c>
    </row>
    <row r="7651" spans="1:11" s="509" customFormat="1">
      <c r="A7651" s="508" t="s">
        <v>603</v>
      </c>
      <c r="B7651" s="509" t="s">
        <v>377</v>
      </c>
      <c r="C7651" s="509" t="s">
        <v>1042</v>
      </c>
      <c r="K7651" s="509">
        <v>0</v>
      </c>
    </row>
    <row r="7652" spans="1:11" s="509" customFormat="1">
      <c r="A7652" s="508" t="s">
        <v>603</v>
      </c>
      <c r="B7652" s="509" t="s">
        <v>377</v>
      </c>
      <c r="C7652" s="509">
        <v>67</v>
      </c>
      <c r="D7652" s="509">
        <v>4</v>
      </c>
      <c r="G7652" s="509">
        <v>94</v>
      </c>
      <c r="K7652" s="509">
        <v>98</v>
      </c>
    </row>
    <row r="7653" spans="1:11" s="509" customFormat="1">
      <c r="A7653" s="508" t="s">
        <v>603</v>
      </c>
      <c r="B7653" s="509" t="s">
        <v>377</v>
      </c>
      <c r="C7653" s="509">
        <v>68</v>
      </c>
      <c r="G7653" s="509">
        <v>23</v>
      </c>
      <c r="H7653" s="509">
        <v>14</v>
      </c>
      <c r="K7653" s="509">
        <v>23</v>
      </c>
    </row>
    <row r="7654" spans="1:11" s="509" customFormat="1">
      <c r="A7654" s="508" t="s">
        <v>603</v>
      </c>
      <c r="B7654" s="509" t="s">
        <v>377</v>
      </c>
      <c r="C7654" s="509" t="s">
        <v>1043</v>
      </c>
      <c r="D7654" s="509">
        <v>7</v>
      </c>
      <c r="E7654" s="509">
        <v>2</v>
      </c>
      <c r="K7654" s="509">
        <v>7</v>
      </c>
    </row>
    <row r="7655" spans="1:11" s="509" customFormat="1">
      <c r="A7655" s="508" t="s">
        <v>603</v>
      </c>
      <c r="B7655" s="509" t="s">
        <v>377</v>
      </c>
      <c r="C7655" s="509">
        <v>69</v>
      </c>
      <c r="K7655" s="509">
        <v>0</v>
      </c>
    </row>
    <row r="7656" spans="1:11" s="509" customFormat="1">
      <c r="A7656" s="508" t="s">
        <v>603</v>
      </c>
      <c r="B7656" s="509" t="s">
        <v>377</v>
      </c>
      <c r="C7656" s="509" t="s">
        <v>1044</v>
      </c>
      <c r="D7656" s="509">
        <v>2</v>
      </c>
      <c r="K7656" s="509">
        <v>2</v>
      </c>
    </row>
    <row r="7657" spans="1:11" s="509" customFormat="1">
      <c r="A7657" s="508" t="s">
        <v>603</v>
      </c>
      <c r="B7657" s="509" t="s">
        <v>377</v>
      </c>
      <c r="C7657" s="509" t="s">
        <v>1045</v>
      </c>
      <c r="K7657" s="509">
        <v>0</v>
      </c>
    </row>
    <row r="7658" spans="1:11" s="509" customFormat="1">
      <c r="A7658" s="508" t="s">
        <v>603</v>
      </c>
      <c r="B7658" s="509" t="s">
        <v>377</v>
      </c>
      <c r="C7658" s="509">
        <v>70</v>
      </c>
      <c r="K7658" s="509">
        <v>0</v>
      </c>
    </row>
    <row r="7659" spans="1:11" s="509" customFormat="1">
      <c r="A7659" s="508" t="s">
        <v>603</v>
      </c>
      <c r="B7659" s="509" t="s">
        <v>377</v>
      </c>
      <c r="C7659" s="509" t="s">
        <v>1046</v>
      </c>
      <c r="G7659" s="509">
        <v>17</v>
      </c>
      <c r="K7659" s="509">
        <v>17</v>
      </c>
    </row>
    <row r="7660" spans="1:11" s="509" customFormat="1">
      <c r="A7660" s="508" t="s">
        <v>603</v>
      </c>
      <c r="B7660" s="509" t="s">
        <v>377</v>
      </c>
      <c r="C7660" s="509">
        <v>71</v>
      </c>
      <c r="D7660" s="509">
        <v>1</v>
      </c>
      <c r="G7660" s="509">
        <v>226</v>
      </c>
      <c r="K7660" s="509">
        <v>227</v>
      </c>
    </row>
    <row r="7661" spans="1:11" s="509" customFormat="1">
      <c r="A7661" s="508" t="s">
        <v>603</v>
      </c>
      <c r="B7661" s="509" t="s">
        <v>377</v>
      </c>
      <c r="C7661" s="509" t="s">
        <v>1047</v>
      </c>
      <c r="D7661" s="509">
        <v>6</v>
      </c>
      <c r="E7661" s="509">
        <v>4</v>
      </c>
      <c r="G7661" s="509">
        <v>33</v>
      </c>
      <c r="H7661" s="509">
        <v>19</v>
      </c>
      <c r="K7661" s="509">
        <v>39</v>
      </c>
    </row>
    <row r="7662" spans="1:11" s="509" customFormat="1">
      <c r="A7662" s="508" t="s">
        <v>603</v>
      </c>
      <c r="B7662" s="509" t="s">
        <v>377</v>
      </c>
      <c r="C7662" s="509" t="s">
        <v>1048</v>
      </c>
      <c r="D7662" s="509">
        <v>1</v>
      </c>
      <c r="E7662" s="509">
        <v>1</v>
      </c>
      <c r="K7662" s="509">
        <v>1</v>
      </c>
    </row>
    <row r="7663" spans="1:11" s="509" customFormat="1">
      <c r="A7663" s="508" t="s">
        <v>603</v>
      </c>
      <c r="B7663" s="509" t="s">
        <v>377</v>
      </c>
      <c r="C7663" s="509" t="s">
        <v>1049</v>
      </c>
      <c r="D7663" s="509">
        <v>3</v>
      </c>
      <c r="E7663" s="509">
        <v>1</v>
      </c>
      <c r="G7663" s="509">
        <v>2</v>
      </c>
      <c r="H7663" s="509">
        <v>2</v>
      </c>
      <c r="K7663" s="509">
        <v>5</v>
      </c>
    </row>
    <row r="7664" spans="1:11" s="509" customFormat="1">
      <c r="A7664" s="508" t="s">
        <v>603</v>
      </c>
      <c r="B7664" s="509" t="s">
        <v>377</v>
      </c>
      <c r="C7664" s="509" t="s">
        <v>1050</v>
      </c>
      <c r="D7664" s="509">
        <v>2</v>
      </c>
      <c r="E7664" s="509">
        <v>1</v>
      </c>
      <c r="G7664" s="509">
        <v>1</v>
      </c>
      <c r="H7664" s="509">
        <v>1</v>
      </c>
      <c r="K7664" s="509">
        <v>3</v>
      </c>
    </row>
    <row r="7665" spans="1:11" s="509" customFormat="1">
      <c r="A7665" s="508" t="s">
        <v>603</v>
      </c>
      <c r="B7665" s="509" t="s">
        <v>377</v>
      </c>
      <c r="C7665" s="509" t="s">
        <v>1051</v>
      </c>
      <c r="K7665" s="509">
        <v>0</v>
      </c>
    </row>
    <row r="7666" spans="1:11" s="509" customFormat="1">
      <c r="A7666" s="508" t="s">
        <v>603</v>
      </c>
      <c r="B7666" s="509" t="s">
        <v>377</v>
      </c>
      <c r="C7666" s="509">
        <v>72</v>
      </c>
      <c r="D7666" s="509">
        <v>20</v>
      </c>
      <c r="G7666" s="509">
        <v>1</v>
      </c>
      <c r="K7666" s="509">
        <v>21</v>
      </c>
    </row>
    <row r="7667" spans="1:11" s="509" customFormat="1">
      <c r="A7667" s="508" t="s">
        <v>603</v>
      </c>
      <c r="B7667" s="509" t="s">
        <v>377</v>
      </c>
      <c r="C7667" s="509">
        <v>73</v>
      </c>
      <c r="D7667" s="509">
        <v>8</v>
      </c>
      <c r="E7667" s="509">
        <v>3</v>
      </c>
      <c r="K7667" s="509">
        <v>8</v>
      </c>
    </row>
    <row r="7668" spans="1:11" s="509" customFormat="1">
      <c r="A7668" s="508" t="s">
        <v>603</v>
      </c>
      <c r="B7668" s="509" t="s">
        <v>377</v>
      </c>
      <c r="C7668" s="509">
        <v>74</v>
      </c>
      <c r="D7668" s="509">
        <v>2</v>
      </c>
      <c r="K7668" s="509">
        <v>2</v>
      </c>
    </row>
    <row r="7669" spans="1:11" s="509" customFormat="1">
      <c r="A7669" s="508" t="s">
        <v>603</v>
      </c>
      <c r="B7669" s="509" t="s">
        <v>377</v>
      </c>
      <c r="C7669" s="509" t="s">
        <v>4570</v>
      </c>
      <c r="K7669" s="509">
        <v>0</v>
      </c>
    </row>
    <row r="7670" spans="1:11" s="509" customFormat="1">
      <c r="A7670" s="508" t="s">
        <v>603</v>
      </c>
      <c r="B7670" s="509" t="s">
        <v>377</v>
      </c>
      <c r="C7670" s="509" t="s">
        <v>4571</v>
      </c>
      <c r="D7670" s="509">
        <v>139</v>
      </c>
      <c r="E7670" s="509">
        <v>34</v>
      </c>
      <c r="F7670" s="509">
        <v>0</v>
      </c>
      <c r="G7670" s="509">
        <v>1055</v>
      </c>
      <c r="H7670" s="509">
        <v>66</v>
      </c>
      <c r="I7670" s="509">
        <v>0</v>
      </c>
      <c r="K7670" s="509">
        <v>1194</v>
      </c>
    </row>
    <row r="7671" spans="1:11" s="509" customFormat="1">
      <c r="A7671" s="508" t="s">
        <v>604</v>
      </c>
      <c r="B7671" s="509" t="s">
        <v>378</v>
      </c>
      <c r="C7671" s="509">
        <v>1</v>
      </c>
      <c r="K7671" s="509">
        <v>0</v>
      </c>
    </row>
    <row r="7672" spans="1:11" s="509" customFormat="1">
      <c r="A7672" s="508" t="s">
        <v>604</v>
      </c>
      <c r="B7672" s="509" t="s">
        <v>378</v>
      </c>
      <c r="C7672" s="509" t="s">
        <v>1023</v>
      </c>
      <c r="G7672" s="509">
        <v>10</v>
      </c>
      <c r="K7672" s="509">
        <v>10</v>
      </c>
    </row>
    <row r="7673" spans="1:11" s="509" customFormat="1">
      <c r="A7673" s="508" t="s">
        <v>604</v>
      </c>
      <c r="B7673" s="509" t="s">
        <v>378</v>
      </c>
      <c r="C7673" s="509">
        <v>2</v>
      </c>
      <c r="D7673" s="509">
        <v>2</v>
      </c>
      <c r="E7673" s="509">
        <v>2</v>
      </c>
      <c r="G7673" s="509">
        <v>4</v>
      </c>
      <c r="K7673" s="509">
        <v>6</v>
      </c>
    </row>
    <row r="7674" spans="1:11" s="509" customFormat="1">
      <c r="A7674" s="508" t="s">
        <v>604</v>
      </c>
      <c r="B7674" s="509" t="s">
        <v>378</v>
      </c>
      <c r="C7674" s="509">
        <v>3</v>
      </c>
      <c r="K7674" s="509">
        <v>0</v>
      </c>
    </row>
    <row r="7675" spans="1:11" s="509" customFormat="1">
      <c r="A7675" s="508" t="s">
        <v>604</v>
      </c>
      <c r="B7675" s="509" t="s">
        <v>378</v>
      </c>
      <c r="C7675" s="509">
        <v>4</v>
      </c>
      <c r="D7675" s="509">
        <v>1</v>
      </c>
      <c r="E7675" s="509">
        <v>0</v>
      </c>
      <c r="G7675" s="509">
        <v>17</v>
      </c>
      <c r="K7675" s="509">
        <v>18</v>
      </c>
    </row>
    <row r="7676" spans="1:11" s="509" customFormat="1">
      <c r="A7676" s="508" t="s">
        <v>604</v>
      </c>
      <c r="B7676" s="509" t="s">
        <v>378</v>
      </c>
      <c r="C7676" s="509">
        <v>5</v>
      </c>
      <c r="D7676" s="509">
        <v>1</v>
      </c>
      <c r="G7676" s="509">
        <v>9</v>
      </c>
      <c r="K7676" s="509">
        <v>10</v>
      </c>
    </row>
    <row r="7677" spans="1:11" s="509" customFormat="1">
      <c r="A7677" s="508" t="s">
        <v>604</v>
      </c>
      <c r="B7677" s="509" t="s">
        <v>378</v>
      </c>
      <c r="C7677" s="509">
        <v>6</v>
      </c>
      <c r="K7677" s="509">
        <v>0</v>
      </c>
    </row>
    <row r="7678" spans="1:11" s="509" customFormat="1">
      <c r="A7678" s="508" t="s">
        <v>604</v>
      </c>
      <c r="B7678" s="509" t="s">
        <v>378</v>
      </c>
      <c r="C7678" s="509">
        <v>7</v>
      </c>
      <c r="K7678" s="509">
        <v>0</v>
      </c>
    </row>
    <row r="7679" spans="1:11" s="509" customFormat="1">
      <c r="A7679" s="508" t="s">
        <v>604</v>
      </c>
      <c r="B7679" s="509" t="s">
        <v>378</v>
      </c>
      <c r="C7679" s="509">
        <v>8</v>
      </c>
      <c r="K7679" s="509">
        <v>0</v>
      </c>
    </row>
    <row r="7680" spans="1:11" s="509" customFormat="1">
      <c r="A7680" s="508" t="s">
        <v>604</v>
      </c>
      <c r="B7680" s="509" t="s">
        <v>378</v>
      </c>
      <c r="C7680" s="509">
        <v>9</v>
      </c>
      <c r="K7680" s="509">
        <v>0</v>
      </c>
    </row>
    <row r="7681" spans="1:11" s="509" customFormat="1">
      <c r="A7681" s="508" t="s">
        <v>604</v>
      </c>
      <c r="B7681" s="509" t="s">
        <v>378</v>
      </c>
      <c r="C7681" s="509">
        <v>10</v>
      </c>
      <c r="D7681" s="509">
        <v>2</v>
      </c>
      <c r="E7681" s="509">
        <v>1</v>
      </c>
      <c r="G7681" s="509">
        <v>14</v>
      </c>
      <c r="K7681" s="509">
        <v>16</v>
      </c>
    </row>
    <row r="7682" spans="1:11" s="509" customFormat="1">
      <c r="A7682" s="508" t="s">
        <v>604</v>
      </c>
      <c r="B7682" s="509" t="s">
        <v>378</v>
      </c>
      <c r="C7682" s="509">
        <v>11</v>
      </c>
      <c r="D7682" s="509">
        <v>1</v>
      </c>
      <c r="G7682" s="509">
        <v>1</v>
      </c>
      <c r="K7682" s="509">
        <v>2</v>
      </c>
    </row>
    <row r="7683" spans="1:11" s="509" customFormat="1">
      <c r="A7683" s="508" t="s">
        <v>604</v>
      </c>
      <c r="B7683" s="509" t="s">
        <v>378</v>
      </c>
      <c r="C7683" s="509">
        <v>12</v>
      </c>
      <c r="K7683" s="509">
        <v>0</v>
      </c>
    </row>
    <row r="7684" spans="1:11" s="509" customFormat="1">
      <c r="A7684" s="508" t="s">
        <v>604</v>
      </c>
      <c r="B7684" s="509" t="s">
        <v>378</v>
      </c>
      <c r="C7684" s="509">
        <v>13</v>
      </c>
      <c r="G7684" s="509">
        <v>1</v>
      </c>
      <c r="K7684" s="509">
        <v>1</v>
      </c>
    </row>
    <row r="7685" spans="1:11" s="509" customFormat="1">
      <c r="A7685" s="508" t="s">
        <v>604</v>
      </c>
      <c r="B7685" s="509" t="s">
        <v>378</v>
      </c>
      <c r="C7685" s="509">
        <v>14</v>
      </c>
      <c r="K7685" s="509">
        <v>0</v>
      </c>
    </row>
    <row r="7686" spans="1:11" s="509" customFormat="1">
      <c r="A7686" s="508" t="s">
        <v>604</v>
      </c>
      <c r="B7686" s="509" t="s">
        <v>378</v>
      </c>
      <c r="C7686" s="509">
        <v>15</v>
      </c>
      <c r="K7686" s="509">
        <v>0</v>
      </c>
    </row>
    <row r="7687" spans="1:11" s="509" customFormat="1">
      <c r="A7687" s="508" t="s">
        <v>604</v>
      </c>
      <c r="B7687" s="509" t="s">
        <v>378</v>
      </c>
      <c r="C7687" s="509">
        <v>16</v>
      </c>
      <c r="G7687" s="509">
        <v>1</v>
      </c>
      <c r="K7687" s="509">
        <v>1</v>
      </c>
    </row>
    <row r="7688" spans="1:11" s="509" customFormat="1">
      <c r="A7688" s="508" t="s">
        <v>604</v>
      </c>
      <c r="B7688" s="509" t="s">
        <v>378</v>
      </c>
      <c r="C7688" s="509">
        <v>17</v>
      </c>
      <c r="D7688" s="509">
        <v>1</v>
      </c>
      <c r="G7688" s="509">
        <v>6</v>
      </c>
      <c r="K7688" s="509">
        <v>7</v>
      </c>
    </row>
    <row r="7689" spans="1:11" s="509" customFormat="1">
      <c r="A7689" s="508" t="s">
        <v>604</v>
      </c>
      <c r="B7689" s="509" t="s">
        <v>378</v>
      </c>
      <c r="C7689" s="509">
        <v>18</v>
      </c>
      <c r="K7689" s="509">
        <v>0</v>
      </c>
    </row>
    <row r="7690" spans="1:11" s="509" customFormat="1">
      <c r="A7690" s="508" t="s">
        <v>604</v>
      </c>
      <c r="B7690" s="509" t="s">
        <v>378</v>
      </c>
      <c r="C7690" s="509" t="s">
        <v>1024</v>
      </c>
      <c r="K7690" s="509">
        <v>0</v>
      </c>
    </row>
    <row r="7691" spans="1:11" s="509" customFormat="1">
      <c r="A7691" s="508" t="s">
        <v>604</v>
      </c>
      <c r="B7691" s="509" t="s">
        <v>378</v>
      </c>
      <c r="C7691" s="509" t="s">
        <v>1025</v>
      </c>
      <c r="K7691" s="509">
        <v>0</v>
      </c>
    </row>
    <row r="7692" spans="1:11" s="509" customFormat="1">
      <c r="A7692" s="508" t="s">
        <v>604</v>
      </c>
      <c r="B7692" s="509" t="s">
        <v>378</v>
      </c>
      <c r="C7692" s="509">
        <v>19</v>
      </c>
      <c r="G7692" s="509">
        <v>2</v>
      </c>
      <c r="K7692" s="509">
        <v>2</v>
      </c>
    </row>
    <row r="7693" spans="1:11" s="509" customFormat="1">
      <c r="A7693" s="508" t="s">
        <v>604</v>
      </c>
      <c r="B7693" s="509" t="s">
        <v>378</v>
      </c>
      <c r="C7693" s="509">
        <v>20</v>
      </c>
      <c r="K7693" s="509">
        <v>0</v>
      </c>
    </row>
    <row r="7694" spans="1:11" s="509" customFormat="1">
      <c r="A7694" s="508" t="s">
        <v>604</v>
      </c>
      <c r="B7694" s="509" t="s">
        <v>378</v>
      </c>
      <c r="C7694" s="509">
        <v>21</v>
      </c>
      <c r="K7694" s="509">
        <v>0</v>
      </c>
    </row>
    <row r="7695" spans="1:11" s="509" customFormat="1">
      <c r="A7695" s="508" t="s">
        <v>604</v>
      </c>
      <c r="B7695" s="509" t="s">
        <v>378</v>
      </c>
      <c r="C7695" s="509" t="s">
        <v>1026</v>
      </c>
      <c r="K7695" s="509">
        <v>0</v>
      </c>
    </row>
    <row r="7696" spans="1:11" s="509" customFormat="1">
      <c r="A7696" s="508" t="s">
        <v>604</v>
      </c>
      <c r="B7696" s="509" t="s">
        <v>378</v>
      </c>
      <c r="C7696" s="509" t="s">
        <v>1027</v>
      </c>
      <c r="K7696" s="509">
        <v>0</v>
      </c>
    </row>
    <row r="7697" spans="1:11" s="509" customFormat="1">
      <c r="A7697" s="508" t="s">
        <v>604</v>
      </c>
      <c r="B7697" s="509" t="s">
        <v>378</v>
      </c>
      <c r="C7697" s="509" t="s">
        <v>1028</v>
      </c>
      <c r="K7697" s="509">
        <v>0</v>
      </c>
    </row>
    <row r="7698" spans="1:11" s="509" customFormat="1">
      <c r="A7698" s="508" t="s">
        <v>604</v>
      </c>
      <c r="B7698" s="509" t="s">
        <v>378</v>
      </c>
      <c r="C7698" s="509">
        <v>22</v>
      </c>
      <c r="G7698" s="509">
        <v>2</v>
      </c>
      <c r="K7698" s="509">
        <v>2</v>
      </c>
    </row>
    <row r="7699" spans="1:11" s="509" customFormat="1">
      <c r="A7699" s="508" t="s">
        <v>604</v>
      </c>
      <c r="B7699" s="509" t="s">
        <v>378</v>
      </c>
      <c r="C7699" s="509">
        <v>23</v>
      </c>
      <c r="D7699" s="509">
        <v>1</v>
      </c>
      <c r="K7699" s="509">
        <v>1</v>
      </c>
    </row>
    <row r="7700" spans="1:11" s="509" customFormat="1">
      <c r="A7700" s="508" t="s">
        <v>604</v>
      </c>
      <c r="B7700" s="509" t="s">
        <v>378</v>
      </c>
      <c r="C7700" s="509" t="s">
        <v>1029</v>
      </c>
      <c r="G7700" s="509">
        <v>9</v>
      </c>
      <c r="H7700" s="509">
        <v>1</v>
      </c>
      <c r="K7700" s="509">
        <v>9</v>
      </c>
    </row>
    <row r="7701" spans="1:11" s="509" customFormat="1">
      <c r="A7701" s="508" t="s">
        <v>604</v>
      </c>
      <c r="B7701" s="509" t="s">
        <v>378</v>
      </c>
      <c r="C7701" s="509">
        <v>24</v>
      </c>
      <c r="K7701" s="509">
        <v>0</v>
      </c>
    </row>
    <row r="7702" spans="1:11" s="509" customFormat="1">
      <c r="A7702" s="508" t="s">
        <v>604</v>
      </c>
      <c r="B7702" s="509" t="s">
        <v>378</v>
      </c>
      <c r="C7702" s="509">
        <v>25</v>
      </c>
    </row>
    <row r="7703" spans="1:11" s="509" customFormat="1">
      <c r="A7703" s="508" t="s">
        <v>604</v>
      </c>
      <c r="B7703" s="509" t="s">
        <v>378</v>
      </c>
      <c r="C7703" s="509">
        <v>26</v>
      </c>
      <c r="K7703" s="509">
        <v>0</v>
      </c>
    </row>
    <row r="7704" spans="1:11" s="509" customFormat="1">
      <c r="A7704" s="508" t="s">
        <v>604</v>
      </c>
      <c r="B7704" s="509" t="s">
        <v>378</v>
      </c>
      <c r="C7704" s="509">
        <v>27</v>
      </c>
      <c r="K7704" s="509">
        <v>0</v>
      </c>
    </row>
    <row r="7705" spans="1:11" s="509" customFormat="1">
      <c r="A7705" s="508" t="s">
        <v>604</v>
      </c>
      <c r="B7705" s="509" t="s">
        <v>378</v>
      </c>
      <c r="C7705" s="509">
        <v>28</v>
      </c>
      <c r="K7705" s="509">
        <v>0</v>
      </c>
    </row>
    <row r="7706" spans="1:11" s="509" customFormat="1">
      <c r="A7706" s="508" t="s">
        <v>604</v>
      </c>
      <c r="B7706" s="509" t="s">
        <v>378</v>
      </c>
      <c r="C7706" s="509">
        <v>29</v>
      </c>
      <c r="K7706" s="509">
        <v>0</v>
      </c>
    </row>
    <row r="7707" spans="1:11" s="509" customFormat="1">
      <c r="A7707" s="508" t="s">
        <v>604</v>
      </c>
      <c r="B7707" s="509" t="s">
        <v>378</v>
      </c>
      <c r="C7707" s="509">
        <v>30</v>
      </c>
      <c r="K7707" s="509">
        <v>0</v>
      </c>
    </row>
    <row r="7708" spans="1:11" s="509" customFormat="1">
      <c r="A7708" s="508" t="s">
        <v>604</v>
      </c>
      <c r="B7708" s="509" t="s">
        <v>378</v>
      </c>
      <c r="C7708" s="509">
        <v>31</v>
      </c>
      <c r="K7708" s="509">
        <v>0</v>
      </c>
    </row>
    <row r="7709" spans="1:11" s="509" customFormat="1">
      <c r="A7709" s="508" t="s">
        <v>604</v>
      </c>
      <c r="B7709" s="509" t="s">
        <v>378</v>
      </c>
      <c r="C7709" s="509">
        <v>32</v>
      </c>
      <c r="K7709" s="509">
        <v>0</v>
      </c>
    </row>
    <row r="7710" spans="1:11" s="509" customFormat="1">
      <c r="A7710" s="508" t="s">
        <v>604</v>
      </c>
      <c r="B7710" s="509" t="s">
        <v>378</v>
      </c>
      <c r="C7710" s="509">
        <v>33</v>
      </c>
      <c r="K7710" s="509">
        <v>0</v>
      </c>
    </row>
    <row r="7711" spans="1:11" s="509" customFormat="1">
      <c r="A7711" s="508" t="s">
        <v>604</v>
      </c>
      <c r="B7711" s="509" t="s">
        <v>378</v>
      </c>
      <c r="C7711" s="509">
        <v>34</v>
      </c>
      <c r="K7711" s="509">
        <v>0</v>
      </c>
    </row>
    <row r="7712" spans="1:11" s="509" customFormat="1">
      <c r="A7712" s="508" t="s">
        <v>604</v>
      </c>
      <c r="B7712" s="509" t="s">
        <v>378</v>
      </c>
      <c r="C7712" s="509">
        <v>35</v>
      </c>
      <c r="K7712" s="509">
        <v>0</v>
      </c>
    </row>
    <row r="7713" spans="1:11" s="509" customFormat="1">
      <c r="A7713" s="508" t="s">
        <v>604</v>
      </c>
      <c r="B7713" s="509" t="s">
        <v>378</v>
      </c>
      <c r="C7713" s="509">
        <v>36</v>
      </c>
      <c r="K7713" s="509">
        <v>0</v>
      </c>
    </row>
    <row r="7714" spans="1:11" s="509" customFormat="1">
      <c r="A7714" s="508" t="s">
        <v>604</v>
      </c>
      <c r="B7714" s="509" t="s">
        <v>378</v>
      </c>
      <c r="C7714" s="509">
        <v>37</v>
      </c>
      <c r="K7714" s="509">
        <v>0</v>
      </c>
    </row>
    <row r="7715" spans="1:11" s="509" customFormat="1">
      <c r="A7715" s="508" t="s">
        <v>604</v>
      </c>
      <c r="B7715" s="509" t="s">
        <v>378</v>
      </c>
      <c r="C7715" s="509">
        <v>38</v>
      </c>
      <c r="K7715" s="509">
        <v>0</v>
      </c>
    </row>
    <row r="7716" spans="1:11" s="509" customFormat="1">
      <c r="A7716" s="508" t="s">
        <v>604</v>
      </c>
      <c r="B7716" s="509" t="s">
        <v>378</v>
      </c>
      <c r="C7716" s="509" t="s">
        <v>1030</v>
      </c>
      <c r="K7716" s="509">
        <v>0</v>
      </c>
    </row>
    <row r="7717" spans="1:11" s="509" customFormat="1">
      <c r="A7717" s="508" t="s">
        <v>604</v>
      </c>
      <c r="B7717" s="509" t="s">
        <v>378</v>
      </c>
      <c r="C7717" s="509">
        <v>39</v>
      </c>
      <c r="K7717" s="509">
        <v>0</v>
      </c>
    </row>
    <row r="7718" spans="1:11" s="509" customFormat="1">
      <c r="A7718" s="508" t="s">
        <v>604</v>
      </c>
      <c r="B7718" s="509" t="s">
        <v>378</v>
      </c>
      <c r="C7718" s="509">
        <v>40</v>
      </c>
      <c r="K7718" s="509">
        <v>0</v>
      </c>
    </row>
    <row r="7719" spans="1:11" s="509" customFormat="1">
      <c r="A7719" s="508" t="s">
        <v>604</v>
      </c>
      <c r="B7719" s="509" t="s">
        <v>378</v>
      </c>
      <c r="C7719" s="509">
        <v>41</v>
      </c>
      <c r="K7719" s="509">
        <v>0</v>
      </c>
    </row>
    <row r="7720" spans="1:11" s="509" customFormat="1">
      <c r="A7720" s="508" t="s">
        <v>604</v>
      </c>
      <c r="B7720" s="509" t="s">
        <v>378</v>
      </c>
      <c r="C7720" s="509">
        <v>42</v>
      </c>
      <c r="K7720" s="509">
        <v>0</v>
      </c>
    </row>
    <row r="7721" spans="1:11" s="509" customFormat="1">
      <c r="A7721" s="508" t="s">
        <v>604</v>
      </c>
      <c r="B7721" s="509" t="s">
        <v>378</v>
      </c>
      <c r="C7721" s="509">
        <v>43</v>
      </c>
      <c r="K7721" s="509">
        <v>0</v>
      </c>
    </row>
    <row r="7722" spans="1:11" s="509" customFormat="1">
      <c r="A7722" s="508" t="s">
        <v>604</v>
      </c>
      <c r="B7722" s="509" t="s">
        <v>378</v>
      </c>
      <c r="C7722" s="509">
        <v>44</v>
      </c>
      <c r="K7722" s="509">
        <v>0</v>
      </c>
    </row>
    <row r="7723" spans="1:11" s="509" customFormat="1">
      <c r="A7723" s="508" t="s">
        <v>604</v>
      </c>
      <c r="B7723" s="509" t="s">
        <v>378</v>
      </c>
      <c r="C7723" s="509">
        <v>45</v>
      </c>
      <c r="K7723" s="509">
        <v>0</v>
      </c>
    </row>
    <row r="7724" spans="1:11" s="509" customFormat="1">
      <c r="A7724" s="508" t="s">
        <v>604</v>
      </c>
      <c r="B7724" s="509" t="s">
        <v>378</v>
      </c>
      <c r="C7724" s="509">
        <v>46</v>
      </c>
      <c r="K7724" s="509">
        <v>0</v>
      </c>
    </row>
    <row r="7725" spans="1:11" s="509" customFormat="1">
      <c r="A7725" s="508" t="s">
        <v>604</v>
      </c>
      <c r="B7725" s="509" t="s">
        <v>378</v>
      </c>
      <c r="C7725" s="509">
        <v>47</v>
      </c>
      <c r="K7725" s="509">
        <v>0</v>
      </c>
    </row>
    <row r="7726" spans="1:11" s="509" customFormat="1">
      <c r="A7726" s="508" t="s">
        <v>604</v>
      </c>
      <c r="B7726" s="509" t="s">
        <v>378</v>
      </c>
      <c r="C7726" s="509">
        <v>48</v>
      </c>
      <c r="K7726" s="509">
        <v>0</v>
      </c>
    </row>
    <row r="7727" spans="1:11" s="509" customFormat="1">
      <c r="A7727" s="508" t="s">
        <v>604</v>
      </c>
      <c r="B7727" s="509" t="s">
        <v>378</v>
      </c>
      <c r="C7727" s="509">
        <v>49</v>
      </c>
      <c r="K7727" s="509">
        <v>0</v>
      </c>
    </row>
    <row r="7728" spans="1:11" s="509" customFormat="1">
      <c r="A7728" s="508" t="s">
        <v>604</v>
      </c>
      <c r="B7728" s="509" t="s">
        <v>378</v>
      </c>
      <c r="C7728" s="509">
        <v>50</v>
      </c>
      <c r="K7728" s="509">
        <v>0</v>
      </c>
    </row>
    <row r="7729" spans="1:11" s="509" customFormat="1">
      <c r="A7729" s="508" t="s">
        <v>604</v>
      </c>
      <c r="B7729" s="509" t="s">
        <v>378</v>
      </c>
      <c r="C7729" s="509">
        <v>51</v>
      </c>
      <c r="K7729" s="509">
        <v>0</v>
      </c>
    </row>
    <row r="7730" spans="1:11" s="509" customFormat="1">
      <c r="A7730" s="508" t="s">
        <v>604</v>
      </c>
      <c r="B7730" s="509" t="s">
        <v>378</v>
      </c>
      <c r="C7730" s="509" t="s">
        <v>1031</v>
      </c>
      <c r="K7730" s="509">
        <v>0</v>
      </c>
    </row>
    <row r="7731" spans="1:11" s="509" customFormat="1">
      <c r="A7731" s="508" t="s">
        <v>604</v>
      </c>
      <c r="B7731" s="509" t="s">
        <v>378</v>
      </c>
      <c r="C7731" s="509" t="s">
        <v>1032</v>
      </c>
      <c r="K7731" s="509">
        <v>0</v>
      </c>
    </row>
    <row r="7732" spans="1:11" s="509" customFormat="1">
      <c r="A7732" s="508" t="s">
        <v>604</v>
      </c>
      <c r="B7732" s="509" t="s">
        <v>378</v>
      </c>
      <c r="C7732" s="509">
        <v>52</v>
      </c>
      <c r="K7732" s="509">
        <v>0</v>
      </c>
    </row>
    <row r="7733" spans="1:11" s="509" customFormat="1">
      <c r="A7733" s="508" t="s">
        <v>604</v>
      </c>
      <c r="B7733" s="509" t="s">
        <v>378</v>
      </c>
      <c r="C7733" s="509">
        <v>53</v>
      </c>
      <c r="K7733" s="509">
        <v>0</v>
      </c>
    </row>
    <row r="7734" spans="1:11" s="509" customFormat="1">
      <c r="A7734" s="508" t="s">
        <v>604</v>
      </c>
      <c r="B7734" s="509" t="s">
        <v>378</v>
      </c>
      <c r="C7734" s="509">
        <v>54</v>
      </c>
      <c r="G7734" s="509">
        <v>1</v>
      </c>
      <c r="K7734" s="509">
        <v>1</v>
      </c>
    </row>
    <row r="7735" spans="1:11" s="509" customFormat="1">
      <c r="A7735" s="508" t="s">
        <v>604</v>
      </c>
      <c r="B7735" s="509" t="s">
        <v>378</v>
      </c>
      <c r="C7735" s="509">
        <v>55</v>
      </c>
      <c r="D7735" s="509">
        <v>1</v>
      </c>
      <c r="G7735" s="509">
        <v>7</v>
      </c>
      <c r="K7735" s="509">
        <v>8</v>
      </c>
    </row>
    <row r="7736" spans="1:11" s="509" customFormat="1">
      <c r="A7736" s="508" t="s">
        <v>604</v>
      </c>
      <c r="B7736" s="509" t="s">
        <v>378</v>
      </c>
      <c r="C7736" s="509">
        <v>56</v>
      </c>
      <c r="K7736" s="509">
        <v>0</v>
      </c>
    </row>
    <row r="7737" spans="1:11" s="509" customFormat="1">
      <c r="A7737" s="508" t="s">
        <v>604</v>
      </c>
      <c r="B7737" s="509" t="s">
        <v>378</v>
      </c>
      <c r="C7737" s="509">
        <v>57</v>
      </c>
      <c r="K7737" s="509">
        <v>0</v>
      </c>
    </row>
    <row r="7738" spans="1:11" s="509" customFormat="1">
      <c r="A7738" s="508" t="s">
        <v>604</v>
      </c>
      <c r="B7738" s="509" t="s">
        <v>378</v>
      </c>
      <c r="C7738" s="509">
        <v>58</v>
      </c>
      <c r="K7738" s="509">
        <v>0</v>
      </c>
    </row>
    <row r="7739" spans="1:11" s="509" customFormat="1">
      <c r="A7739" s="508" t="s">
        <v>604</v>
      </c>
      <c r="B7739" s="509" t="s">
        <v>378</v>
      </c>
      <c r="C7739" s="509">
        <v>59</v>
      </c>
      <c r="G7739" s="509">
        <v>2</v>
      </c>
      <c r="K7739" s="509">
        <v>2</v>
      </c>
    </row>
    <row r="7740" spans="1:11" s="509" customFormat="1">
      <c r="A7740" s="508" t="s">
        <v>604</v>
      </c>
      <c r="B7740" s="509" t="s">
        <v>378</v>
      </c>
      <c r="C7740" s="509">
        <v>60</v>
      </c>
      <c r="D7740" s="509">
        <v>1</v>
      </c>
      <c r="G7740" s="509">
        <v>3</v>
      </c>
      <c r="K7740" s="509">
        <v>4</v>
      </c>
    </row>
    <row r="7741" spans="1:11" s="509" customFormat="1">
      <c r="A7741" s="508" t="s">
        <v>604</v>
      </c>
      <c r="B7741" s="509" t="s">
        <v>378</v>
      </c>
      <c r="C7741" s="509">
        <v>61</v>
      </c>
      <c r="K7741" s="509">
        <v>0</v>
      </c>
    </row>
    <row r="7742" spans="1:11" s="509" customFormat="1">
      <c r="A7742" s="508" t="s">
        <v>604</v>
      </c>
      <c r="B7742" s="509" t="s">
        <v>378</v>
      </c>
      <c r="C7742" s="509">
        <v>62</v>
      </c>
      <c r="K7742" s="509">
        <v>0</v>
      </c>
    </row>
    <row r="7743" spans="1:11" s="509" customFormat="1">
      <c r="A7743" s="508" t="s">
        <v>604</v>
      </c>
      <c r="B7743" s="509" t="s">
        <v>378</v>
      </c>
      <c r="C7743" s="509">
        <v>63</v>
      </c>
      <c r="D7743" s="509">
        <v>3</v>
      </c>
      <c r="E7743" s="509">
        <v>3</v>
      </c>
      <c r="K7743" s="509">
        <v>3</v>
      </c>
    </row>
    <row r="7744" spans="1:11" s="509" customFormat="1">
      <c r="A7744" s="508" t="s">
        <v>604</v>
      </c>
      <c r="B7744" s="509" t="s">
        <v>378</v>
      </c>
      <c r="C7744" s="509" t="s">
        <v>1033</v>
      </c>
      <c r="K7744" s="509">
        <v>0</v>
      </c>
    </row>
    <row r="7745" spans="1:11" s="509" customFormat="1">
      <c r="A7745" s="508" t="s">
        <v>604</v>
      </c>
      <c r="B7745" s="509" t="s">
        <v>378</v>
      </c>
      <c r="C7745" s="509" t="s">
        <v>1034</v>
      </c>
      <c r="K7745" s="509">
        <v>0</v>
      </c>
    </row>
    <row r="7746" spans="1:11" s="509" customFormat="1">
      <c r="A7746" s="508" t="s">
        <v>604</v>
      </c>
      <c r="B7746" s="509" t="s">
        <v>378</v>
      </c>
      <c r="C7746" s="509">
        <v>64</v>
      </c>
      <c r="K7746" s="509">
        <v>0</v>
      </c>
    </row>
    <row r="7747" spans="1:11" s="509" customFormat="1">
      <c r="A7747" s="508" t="s">
        <v>604</v>
      </c>
      <c r="B7747" s="509" t="s">
        <v>378</v>
      </c>
      <c r="C7747" s="509" t="s">
        <v>1035</v>
      </c>
      <c r="K7747" s="509">
        <v>0</v>
      </c>
    </row>
    <row r="7748" spans="1:11" s="509" customFormat="1">
      <c r="A7748" s="508" t="s">
        <v>604</v>
      </c>
      <c r="B7748" s="509" t="s">
        <v>378</v>
      </c>
      <c r="C7748" s="509">
        <v>65</v>
      </c>
      <c r="D7748" s="509">
        <v>1</v>
      </c>
      <c r="E7748" s="509">
        <v>1</v>
      </c>
      <c r="G7748" s="509">
        <v>3</v>
      </c>
      <c r="K7748" s="509">
        <v>4</v>
      </c>
    </row>
    <row r="7749" spans="1:11" s="509" customFormat="1">
      <c r="A7749" s="508" t="s">
        <v>604</v>
      </c>
      <c r="B7749" s="509" t="s">
        <v>378</v>
      </c>
      <c r="C7749" s="509">
        <v>66</v>
      </c>
      <c r="D7749" s="509">
        <v>2</v>
      </c>
      <c r="E7749" s="509">
        <v>2</v>
      </c>
      <c r="G7749" s="509">
        <v>6</v>
      </c>
      <c r="H7749" s="509">
        <v>6</v>
      </c>
      <c r="K7749" s="509">
        <v>8</v>
      </c>
    </row>
    <row r="7750" spans="1:11" s="509" customFormat="1">
      <c r="A7750" s="508" t="s">
        <v>604</v>
      </c>
      <c r="B7750" s="509" t="s">
        <v>378</v>
      </c>
      <c r="C7750" s="509" t="s">
        <v>1036</v>
      </c>
      <c r="K7750" s="509">
        <v>0</v>
      </c>
    </row>
    <row r="7751" spans="1:11" s="509" customFormat="1">
      <c r="A7751" s="508" t="s">
        <v>604</v>
      </c>
      <c r="B7751" s="509" t="s">
        <v>378</v>
      </c>
      <c r="C7751" s="509" t="s">
        <v>1037</v>
      </c>
      <c r="D7751" s="509">
        <v>12</v>
      </c>
      <c r="G7751" s="509">
        <v>216</v>
      </c>
      <c r="K7751" s="509">
        <v>228</v>
      </c>
    </row>
    <row r="7752" spans="1:11" s="509" customFormat="1">
      <c r="A7752" s="508" t="s">
        <v>604</v>
      </c>
      <c r="B7752" s="509" t="s">
        <v>378</v>
      </c>
      <c r="C7752" s="509" t="s">
        <v>1038</v>
      </c>
      <c r="G7752" s="509">
        <v>3</v>
      </c>
      <c r="K7752" s="509">
        <v>3</v>
      </c>
    </row>
    <row r="7753" spans="1:11" s="509" customFormat="1">
      <c r="A7753" s="508" t="s">
        <v>604</v>
      </c>
      <c r="B7753" s="509" t="s">
        <v>378</v>
      </c>
      <c r="C7753" s="509" t="s">
        <v>1039</v>
      </c>
      <c r="D7753" s="509">
        <v>1</v>
      </c>
      <c r="G7753" s="509">
        <v>5</v>
      </c>
      <c r="K7753" s="509">
        <v>6</v>
      </c>
    </row>
    <row r="7754" spans="1:11" s="509" customFormat="1">
      <c r="A7754" s="508" t="s">
        <v>604</v>
      </c>
      <c r="B7754" s="509" t="s">
        <v>378</v>
      </c>
      <c r="C7754" s="509" t="s">
        <v>1040</v>
      </c>
      <c r="D7754" s="509">
        <v>1</v>
      </c>
      <c r="G7754" s="509">
        <v>6</v>
      </c>
      <c r="K7754" s="509">
        <v>7</v>
      </c>
    </row>
    <row r="7755" spans="1:11" s="509" customFormat="1">
      <c r="A7755" s="508" t="s">
        <v>604</v>
      </c>
      <c r="B7755" s="509" t="s">
        <v>378</v>
      </c>
      <c r="C7755" s="509" t="s">
        <v>1041</v>
      </c>
      <c r="G7755" s="509">
        <v>1</v>
      </c>
      <c r="K7755" s="509">
        <v>1</v>
      </c>
    </row>
    <row r="7756" spans="1:11" s="509" customFormat="1">
      <c r="A7756" s="508" t="s">
        <v>604</v>
      </c>
      <c r="B7756" s="509" t="s">
        <v>378</v>
      </c>
      <c r="C7756" s="509" t="s">
        <v>1042</v>
      </c>
      <c r="K7756" s="509">
        <v>0</v>
      </c>
    </row>
    <row r="7757" spans="1:11" s="509" customFormat="1">
      <c r="A7757" s="508" t="s">
        <v>604</v>
      </c>
      <c r="B7757" s="509" t="s">
        <v>378</v>
      </c>
      <c r="C7757" s="509">
        <v>67</v>
      </c>
      <c r="D7757" s="509">
        <v>1</v>
      </c>
      <c r="G7757" s="509">
        <v>49</v>
      </c>
      <c r="H7757" s="509">
        <v>3</v>
      </c>
      <c r="K7757" s="509">
        <v>50</v>
      </c>
    </row>
    <row r="7758" spans="1:11" s="509" customFormat="1">
      <c r="A7758" s="508" t="s">
        <v>604</v>
      </c>
      <c r="B7758" s="509" t="s">
        <v>378</v>
      </c>
      <c r="C7758" s="509">
        <v>68</v>
      </c>
      <c r="G7758" s="509">
        <v>8</v>
      </c>
      <c r="H7758" s="509">
        <v>3</v>
      </c>
      <c r="K7758" s="509">
        <v>8</v>
      </c>
    </row>
    <row r="7759" spans="1:11" s="509" customFormat="1">
      <c r="A7759" s="508" t="s">
        <v>604</v>
      </c>
      <c r="B7759" s="509" t="s">
        <v>378</v>
      </c>
      <c r="C7759" s="509" t="s">
        <v>1043</v>
      </c>
      <c r="D7759" s="509">
        <v>1</v>
      </c>
      <c r="E7759" s="509">
        <v>1</v>
      </c>
      <c r="G7759" s="509">
        <v>2</v>
      </c>
      <c r="H7759" s="509">
        <v>2</v>
      </c>
      <c r="K7759" s="509">
        <v>3</v>
      </c>
    </row>
    <row r="7760" spans="1:11" s="509" customFormat="1">
      <c r="A7760" s="508" t="s">
        <v>604</v>
      </c>
      <c r="B7760" s="509" t="s">
        <v>378</v>
      </c>
      <c r="C7760" s="509">
        <v>69</v>
      </c>
      <c r="D7760" s="509">
        <v>1</v>
      </c>
      <c r="K7760" s="509">
        <v>1</v>
      </c>
    </row>
    <row r="7761" spans="1:11" s="509" customFormat="1">
      <c r="A7761" s="508" t="s">
        <v>604</v>
      </c>
      <c r="B7761" s="509" t="s">
        <v>378</v>
      </c>
      <c r="C7761" s="509" t="s">
        <v>1044</v>
      </c>
      <c r="G7761" s="509">
        <v>1</v>
      </c>
      <c r="K7761" s="509">
        <v>1</v>
      </c>
    </row>
    <row r="7762" spans="1:11" s="509" customFormat="1">
      <c r="A7762" s="508" t="s">
        <v>604</v>
      </c>
      <c r="B7762" s="509" t="s">
        <v>378</v>
      </c>
      <c r="C7762" s="509" t="s">
        <v>1045</v>
      </c>
      <c r="K7762" s="509">
        <v>0</v>
      </c>
    </row>
    <row r="7763" spans="1:11" s="509" customFormat="1">
      <c r="A7763" s="508" t="s">
        <v>604</v>
      </c>
      <c r="B7763" s="509" t="s">
        <v>378</v>
      </c>
      <c r="C7763" s="509">
        <v>70</v>
      </c>
      <c r="K7763" s="509">
        <v>0</v>
      </c>
    </row>
    <row r="7764" spans="1:11" s="509" customFormat="1">
      <c r="A7764" s="508" t="s">
        <v>604</v>
      </c>
      <c r="B7764" s="509" t="s">
        <v>378</v>
      </c>
      <c r="C7764" s="509" t="s">
        <v>1046</v>
      </c>
      <c r="G7764" s="509">
        <v>13</v>
      </c>
      <c r="K7764" s="509">
        <v>13</v>
      </c>
    </row>
    <row r="7765" spans="1:11" s="509" customFormat="1">
      <c r="A7765" s="508" t="s">
        <v>604</v>
      </c>
      <c r="B7765" s="509" t="s">
        <v>378</v>
      </c>
      <c r="C7765" s="509">
        <v>71</v>
      </c>
      <c r="D7765" s="509">
        <v>1</v>
      </c>
      <c r="G7765" s="509">
        <v>125</v>
      </c>
      <c r="K7765" s="509">
        <v>126</v>
      </c>
    </row>
    <row r="7766" spans="1:11" s="509" customFormat="1">
      <c r="A7766" s="508" t="s">
        <v>604</v>
      </c>
      <c r="B7766" s="509" t="s">
        <v>378</v>
      </c>
      <c r="C7766" s="509" t="s">
        <v>1047</v>
      </c>
      <c r="D7766" s="509">
        <v>1</v>
      </c>
      <c r="E7766" s="509">
        <v>1</v>
      </c>
      <c r="G7766" s="509">
        <v>18</v>
      </c>
      <c r="H7766" s="509">
        <v>13</v>
      </c>
      <c r="K7766" s="509">
        <v>19</v>
      </c>
    </row>
    <row r="7767" spans="1:11" s="509" customFormat="1">
      <c r="A7767" s="508" t="s">
        <v>604</v>
      </c>
      <c r="B7767" s="509" t="s">
        <v>378</v>
      </c>
      <c r="C7767" s="509" t="s">
        <v>1048</v>
      </c>
      <c r="G7767" s="509">
        <v>2</v>
      </c>
      <c r="K7767" s="509">
        <v>2</v>
      </c>
    </row>
    <row r="7768" spans="1:11" s="509" customFormat="1">
      <c r="A7768" s="508" t="s">
        <v>604</v>
      </c>
      <c r="B7768" s="509" t="s">
        <v>378</v>
      </c>
      <c r="C7768" s="509" t="s">
        <v>1049</v>
      </c>
      <c r="G7768" s="509">
        <v>1</v>
      </c>
      <c r="K7768" s="509">
        <v>1</v>
      </c>
    </row>
    <row r="7769" spans="1:11" s="509" customFormat="1">
      <c r="A7769" s="508" t="s">
        <v>604</v>
      </c>
      <c r="B7769" s="509" t="s">
        <v>378</v>
      </c>
      <c r="C7769" s="509" t="s">
        <v>1050</v>
      </c>
      <c r="K7769" s="509">
        <v>0</v>
      </c>
    </row>
    <row r="7770" spans="1:11" s="509" customFormat="1">
      <c r="A7770" s="508" t="s">
        <v>604</v>
      </c>
      <c r="B7770" s="509" t="s">
        <v>378</v>
      </c>
      <c r="C7770" s="509" t="s">
        <v>1051</v>
      </c>
      <c r="G7770" s="509">
        <v>1</v>
      </c>
      <c r="H7770" s="509">
        <v>1</v>
      </c>
      <c r="K7770" s="509">
        <v>1</v>
      </c>
    </row>
    <row r="7771" spans="1:11" s="509" customFormat="1">
      <c r="A7771" s="508" t="s">
        <v>604</v>
      </c>
      <c r="B7771" s="509" t="s">
        <v>378</v>
      </c>
      <c r="C7771" s="509">
        <v>72</v>
      </c>
      <c r="D7771" s="509">
        <v>3</v>
      </c>
      <c r="G7771" s="509">
        <v>2</v>
      </c>
      <c r="K7771" s="509">
        <v>5</v>
      </c>
    </row>
    <row r="7772" spans="1:11" s="509" customFormat="1">
      <c r="A7772" s="508" t="s">
        <v>604</v>
      </c>
      <c r="B7772" s="509" t="s">
        <v>378</v>
      </c>
      <c r="C7772" s="509">
        <v>73</v>
      </c>
      <c r="D7772" s="509">
        <v>5</v>
      </c>
      <c r="K7772" s="509">
        <v>5</v>
      </c>
    </row>
    <row r="7773" spans="1:11" s="509" customFormat="1">
      <c r="A7773" s="508" t="s">
        <v>604</v>
      </c>
      <c r="B7773" s="509" t="s">
        <v>378</v>
      </c>
      <c r="C7773" s="509">
        <v>74</v>
      </c>
      <c r="G7773" s="509">
        <v>1</v>
      </c>
      <c r="K7773" s="509">
        <v>1</v>
      </c>
    </row>
    <row r="7774" spans="1:11" s="509" customFormat="1">
      <c r="A7774" s="508" t="s">
        <v>604</v>
      </c>
      <c r="B7774" s="509" t="s">
        <v>378</v>
      </c>
      <c r="C7774" s="509" t="s">
        <v>4570</v>
      </c>
      <c r="K7774" s="509">
        <v>0</v>
      </c>
    </row>
    <row r="7775" spans="1:11" s="509" customFormat="1">
      <c r="A7775" s="508" t="s">
        <v>604</v>
      </c>
      <c r="B7775" s="509" t="s">
        <v>378</v>
      </c>
      <c r="C7775" s="509" t="s">
        <v>4571</v>
      </c>
      <c r="D7775" s="509">
        <v>44</v>
      </c>
      <c r="E7775" s="509">
        <v>11</v>
      </c>
      <c r="F7775" s="509">
        <v>0</v>
      </c>
      <c r="G7775" s="509">
        <v>552</v>
      </c>
      <c r="H7775" s="509">
        <v>29</v>
      </c>
      <c r="I7775" s="509">
        <v>0</v>
      </c>
      <c r="J7775" s="509">
        <v>2</v>
      </c>
      <c r="K7775" s="509">
        <v>596</v>
      </c>
    </row>
    <row r="7776" spans="1:11" s="509" customFormat="1">
      <c r="A7776" s="508" t="s">
        <v>605</v>
      </c>
      <c r="B7776" s="509" t="s">
        <v>379</v>
      </c>
      <c r="C7776" s="509">
        <v>1</v>
      </c>
      <c r="D7776" s="509">
        <v>2</v>
      </c>
      <c r="E7776" s="509">
        <v>1</v>
      </c>
      <c r="F7776" s="509">
        <v>0</v>
      </c>
      <c r="G7776" s="509">
        <v>0</v>
      </c>
      <c r="H7776" s="509">
        <v>0</v>
      </c>
      <c r="I7776" s="509">
        <v>0</v>
      </c>
      <c r="K7776" s="509">
        <v>2</v>
      </c>
    </row>
    <row r="7777" spans="1:11" s="509" customFormat="1">
      <c r="A7777" s="508" t="s">
        <v>605</v>
      </c>
      <c r="B7777" s="509" t="s">
        <v>379</v>
      </c>
      <c r="C7777" s="509" t="s">
        <v>1023</v>
      </c>
      <c r="D7777" s="509">
        <v>6</v>
      </c>
      <c r="E7777" s="509">
        <v>0</v>
      </c>
      <c r="F7777" s="509">
        <v>0</v>
      </c>
      <c r="G7777" s="509">
        <v>790</v>
      </c>
      <c r="K7777" s="509">
        <v>796</v>
      </c>
    </row>
    <row r="7778" spans="1:11" s="509" customFormat="1">
      <c r="A7778" s="508" t="s">
        <v>605</v>
      </c>
      <c r="B7778" s="509" t="s">
        <v>379</v>
      </c>
      <c r="C7778" s="509">
        <v>2</v>
      </c>
      <c r="D7778" s="509">
        <v>12</v>
      </c>
      <c r="E7778" s="509">
        <v>2</v>
      </c>
      <c r="G7778" s="509">
        <v>61</v>
      </c>
      <c r="K7778" s="509">
        <v>73</v>
      </c>
    </row>
    <row r="7779" spans="1:11" s="509" customFormat="1">
      <c r="A7779" s="508" t="s">
        <v>605</v>
      </c>
      <c r="B7779" s="509" t="s">
        <v>379</v>
      </c>
      <c r="C7779" s="509">
        <v>3</v>
      </c>
      <c r="G7779" s="509">
        <v>56</v>
      </c>
      <c r="K7779" s="509">
        <v>56</v>
      </c>
    </row>
    <row r="7780" spans="1:11" s="509" customFormat="1">
      <c r="A7780" s="508" t="s">
        <v>605</v>
      </c>
      <c r="B7780" s="509" t="s">
        <v>379</v>
      </c>
      <c r="C7780" s="509">
        <v>4</v>
      </c>
      <c r="D7780" s="509">
        <v>5</v>
      </c>
      <c r="G7780" s="509">
        <v>53</v>
      </c>
      <c r="K7780" s="509">
        <v>58</v>
      </c>
    </row>
    <row r="7781" spans="1:11" s="509" customFormat="1">
      <c r="A7781" s="508" t="s">
        <v>605</v>
      </c>
      <c r="B7781" s="509" t="s">
        <v>379</v>
      </c>
      <c r="C7781" s="509">
        <v>5</v>
      </c>
      <c r="D7781" s="509">
        <v>1</v>
      </c>
      <c r="G7781" s="509">
        <v>50</v>
      </c>
      <c r="K7781" s="509">
        <v>51</v>
      </c>
    </row>
    <row r="7782" spans="1:11" s="509" customFormat="1">
      <c r="A7782" s="508" t="s">
        <v>605</v>
      </c>
      <c r="B7782" s="509" t="s">
        <v>379</v>
      </c>
      <c r="C7782" s="509">
        <v>6</v>
      </c>
      <c r="K7782" s="509">
        <v>0</v>
      </c>
    </row>
    <row r="7783" spans="1:11" s="509" customFormat="1">
      <c r="A7783" s="508" t="s">
        <v>605</v>
      </c>
      <c r="B7783" s="509" t="s">
        <v>379</v>
      </c>
      <c r="C7783" s="509">
        <v>7</v>
      </c>
      <c r="G7783" s="509">
        <v>1</v>
      </c>
      <c r="K7783" s="509">
        <v>1</v>
      </c>
    </row>
    <row r="7784" spans="1:11" s="509" customFormat="1">
      <c r="A7784" s="508" t="s">
        <v>605</v>
      </c>
      <c r="B7784" s="509" t="s">
        <v>379</v>
      </c>
      <c r="C7784" s="509">
        <v>8</v>
      </c>
      <c r="D7784" s="509">
        <v>1</v>
      </c>
      <c r="G7784" s="509">
        <v>85</v>
      </c>
      <c r="K7784" s="509">
        <v>86</v>
      </c>
    </row>
    <row r="7785" spans="1:11" s="509" customFormat="1">
      <c r="A7785" s="508" t="s">
        <v>605</v>
      </c>
      <c r="B7785" s="509" t="s">
        <v>379</v>
      </c>
      <c r="C7785" s="509">
        <v>9</v>
      </c>
      <c r="D7785" s="509">
        <v>2</v>
      </c>
      <c r="G7785" s="509">
        <v>24</v>
      </c>
      <c r="K7785" s="509">
        <v>26</v>
      </c>
    </row>
    <row r="7786" spans="1:11" s="509" customFormat="1">
      <c r="A7786" s="508" t="s">
        <v>605</v>
      </c>
      <c r="B7786" s="509" t="s">
        <v>379</v>
      </c>
      <c r="C7786" s="509">
        <v>10</v>
      </c>
      <c r="D7786" s="509">
        <v>14</v>
      </c>
      <c r="E7786" s="509">
        <v>1</v>
      </c>
      <c r="G7786" s="509">
        <v>94</v>
      </c>
      <c r="K7786" s="509">
        <v>108</v>
      </c>
    </row>
    <row r="7787" spans="1:11" s="509" customFormat="1">
      <c r="A7787" s="508" t="s">
        <v>605</v>
      </c>
      <c r="B7787" s="509" t="s">
        <v>379</v>
      </c>
      <c r="C7787" s="509">
        <v>11</v>
      </c>
      <c r="D7787" s="509">
        <v>1</v>
      </c>
      <c r="E7787" s="509">
        <v>1</v>
      </c>
      <c r="G7787" s="509">
        <v>6</v>
      </c>
      <c r="K7787" s="509">
        <v>7</v>
      </c>
    </row>
    <row r="7788" spans="1:11" s="509" customFormat="1">
      <c r="A7788" s="508" t="s">
        <v>605</v>
      </c>
      <c r="B7788" s="509" t="s">
        <v>379</v>
      </c>
      <c r="C7788" s="509">
        <v>12</v>
      </c>
      <c r="D7788" s="509">
        <v>3</v>
      </c>
      <c r="G7788" s="509">
        <v>1</v>
      </c>
      <c r="K7788" s="509">
        <v>4</v>
      </c>
    </row>
    <row r="7789" spans="1:11" s="509" customFormat="1">
      <c r="A7789" s="508" t="s">
        <v>605</v>
      </c>
      <c r="B7789" s="509" t="s">
        <v>379</v>
      </c>
      <c r="C7789" s="509">
        <v>13</v>
      </c>
      <c r="K7789" s="509">
        <v>0</v>
      </c>
    </row>
    <row r="7790" spans="1:11" s="509" customFormat="1">
      <c r="A7790" s="508" t="s">
        <v>605</v>
      </c>
      <c r="B7790" s="509" t="s">
        <v>379</v>
      </c>
      <c r="C7790" s="509">
        <v>14</v>
      </c>
      <c r="G7790" s="509">
        <v>1</v>
      </c>
      <c r="K7790" s="509">
        <v>1</v>
      </c>
    </row>
    <row r="7791" spans="1:11" s="509" customFormat="1">
      <c r="A7791" s="508" t="s">
        <v>605</v>
      </c>
      <c r="B7791" s="509" t="s">
        <v>379</v>
      </c>
      <c r="C7791" s="509">
        <v>15</v>
      </c>
      <c r="K7791" s="509">
        <v>0</v>
      </c>
    </row>
    <row r="7792" spans="1:11" s="509" customFormat="1">
      <c r="A7792" s="508" t="s">
        <v>605</v>
      </c>
      <c r="B7792" s="509" t="s">
        <v>379</v>
      </c>
      <c r="C7792" s="509">
        <v>16</v>
      </c>
      <c r="D7792" s="509">
        <v>1</v>
      </c>
      <c r="G7792" s="509">
        <v>51</v>
      </c>
      <c r="K7792" s="509">
        <v>52</v>
      </c>
    </row>
    <row r="7793" spans="1:11" s="509" customFormat="1">
      <c r="A7793" s="508" t="s">
        <v>605</v>
      </c>
      <c r="B7793" s="509" t="s">
        <v>379</v>
      </c>
      <c r="C7793" s="509">
        <v>17</v>
      </c>
      <c r="D7793" s="509">
        <v>4</v>
      </c>
      <c r="G7793" s="509">
        <v>275</v>
      </c>
      <c r="K7793" s="509">
        <v>279</v>
      </c>
    </row>
    <row r="7794" spans="1:11" s="509" customFormat="1">
      <c r="A7794" s="508" t="s">
        <v>605</v>
      </c>
      <c r="B7794" s="509" t="s">
        <v>379</v>
      </c>
      <c r="C7794" s="509">
        <v>18</v>
      </c>
      <c r="K7794" s="509">
        <v>0</v>
      </c>
    </row>
    <row r="7795" spans="1:11" s="509" customFormat="1">
      <c r="A7795" s="508" t="s">
        <v>605</v>
      </c>
      <c r="B7795" s="509" t="s">
        <v>379</v>
      </c>
      <c r="C7795" s="509" t="s">
        <v>1024</v>
      </c>
      <c r="D7795" s="509">
        <v>2</v>
      </c>
      <c r="G7795" s="509">
        <v>7</v>
      </c>
      <c r="K7795" s="509">
        <v>9</v>
      </c>
    </row>
    <row r="7796" spans="1:11" s="509" customFormat="1">
      <c r="A7796" s="508" t="s">
        <v>605</v>
      </c>
      <c r="B7796" s="509" t="s">
        <v>379</v>
      </c>
      <c r="C7796" s="509" t="s">
        <v>1025</v>
      </c>
      <c r="K7796" s="509">
        <v>0</v>
      </c>
    </row>
    <row r="7797" spans="1:11" s="509" customFormat="1">
      <c r="A7797" s="508" t="s">
        <v>605</v>
      </c>
      <c r="B7797" s="509" t="s">
        <v>379</v>
      </c>
      <c r="C7797" s="509">
        <v>19</v>
      </c>
      <c r="D7797" s="509">
        <v>25</v>
      </c>
      <c r="E7797" s="509">
        <v>9</v>
      </c>
      <c r="G7797" s="509">
        <v>16</v>
      </c>
      <c r="K7797" s="509">
        <v>41</v>
      </c>
    </row>
    <row r="7798" spans="1:11" s="509" customFormat="1">
      <c r="A7798" s="508" t="s">
        <v>605</v>
      </c>
      <c r="B7798" s="509" t="s">
        <v>379</v>
      </c>
      <c r="C7798" s="509">
        <v>20</v>
      </c>
      <c r="K7798" s="509">
        <v>0</v>
      </c>
    </row>
    <row r="7799" spans="1:11" s="509" customFormat="1">
      <c r="A7799" s="508" t="s">
        <v>605</v>
      </c>
      <c r="B7799" s="509" t="s">
        <v>379</v>
      </c>
      <c r="C7799" s="509">
        <v>21</v>
      </c>
      <c r="K7799" s="509">
        <v>0</v>
      </c>
    </row>
    <row r="7800" spans="1:11" s="509" customFormat="1">
      <c r="A7800" s="508" t="s">
        <v>605</v>
      </c>
      <c r="B7800" s="509" t="s">
        <v>379</v>
      </c>
      <c r="C7800" s="509" t="s">
        <v>1026</v>
      </c>
      <c r="G7800" s="509">
        <v>5</v>
      </c>
      <c r="K7800" s="509">
        <v>5</v>
      </c>
    </row>
    <row r="7801" spans="1:11" s="509" customFormat="1">
      <c r="A7801" s="508" t="s">
        <v>605</v>
      </c>
      <c r="B7801" s="509" t="s">
        <v>379</v>
      </c>
      <c r="C7801" s="509" t="s">
        <v>1027</v>
      </c>
      <c r="G7801" s="509">
        <v>6</v>
      </c>
      <c r="K7801" s="509">
        <v>6</v>
      </c>
    </row>
    <row r="7802" spans="1:11" s="509" customFormat="1">
      <c r="A7802" s="508" t="s">
        <v>605</v>
      </c>
      <c r="B7802" s="509" t="s">
        <v>379</v>
      </c>
      <c r="C7802" s="509" t="s">
        <v>1028</v>
      </c>
      <c r="G7802" s="509">
        <v>9</v>
      </c>
      <c r="K7802" s="509">
        <v>9</v>
      </c>
    </row>
    <row r="7803" spans="1:11" s="509" customFormat="1">
      <c r="A7803" s="508" t="s">
        <v>605</v>
      </c>
      <c r="B7803" s="509" t="s">
        <v>379</v>
      </c>
      <c r="C7803" s="509">
        <v>22</v>
      </c>
      <c r="G7803" s="509">
        <v>4</v>
      </c>
      <c r="K7803" s="509">
        <v>4</v>
      </c>
    </row>
    <row r="7804" spans="1:11" s="509" customFormat="1">
      <c r="A7804" s="508" t="s">
        <v>605</v>
      </c>
      <c r="B7804" s="509" t="s">
        <v>379</v>
      </c>
      <c r="C7804" s="509">
        <v>23</v>
      </c>
      <c r="D7804" s="509">
        <v>24</v>
      </c>
      <c r="E7804" s="509">
        <v>4</v>
      </c>
      <c r="G7804" s="509">
        <v>13</v>
      </c>
      <c r="K7804" s="509">
        <v>37</v>
      </c>
    </row>
    <row r="7805" spans="1:11" s="509" customFormat="1">
      <c r="A7805" s="508" t="s">
        <v>605</v>
      </c>
      <c r="B7805" s="509" t="s">
        <v>379</v>
      </c>
      <c r="C7805" s="509" t="s">
        <v>1029</v>
      </c>
      <c r="D7805" s="509">
        <v>1</v>
      </c>
      <c r="G7805" s="509">
        <v>56</v>
      </c>
      <c r="H7805" s="509">
        <v>5</v>
      </c>
      <c r="K7805" s="509">
        <v>57</v>
      </c>
    </row>
    <row r="7806" spans="1:11" s="509" customFormat="1">
      <c r="A7806" s="508" t="s">
        <v>605</v>
      </c>
      <c r="B7806" s="509" t="s">
        <v>379</v>
      </c>
      <c r="C7806" s="509">
        <v>24</v>
      </c>
      <c r="K7806" s="509">
        <v>0</v>
      </c>
    </row>
    <row r="7807" spans="1:11" s="509" customFormat="1">
      <c r="A7807" s="508" t="s">
        <v>605</v>
      </c>
      <c r="B7807" s="509" t="s">
        <v>379</v>
      </c>
      <c r="C7807" s="509">
        <v>25</v>
      </c>
    </row>
    <row r="7808" spans="1:11" s="509" customFormat="1">
      <c r="A7808" s="508" t="s">
        <v>605</v>
      </c>
      <c r="B7808" s="509" t="s">
        <v>379</v>
      </c>
      <c r="C7808" s="509">
        <v>26</v>
      </c>
      <c r="K7808" s="509">
        <v>0</v>
      </c>
    </row>
    <row r="7809" spans="1:11" s="509" customFormat="1">
      <c r="A7809" s="508" t="s">
        <v>605</v>
      </c>
      <c r="B7809" s="509" t="s">
        <v>379</v>
      </c>
      <c r="C7809" s="509">
        <v>27</v>
      </c>
      <c r="D7809" s="509">
        <v>7</v>
      </c>
      <c r="E7809" s="509">
        <v>3</v>
      </c>
      <c r="G7809" s="509">
        <v>3</v>
      </c>
      <c r="K7809" s="509">
        <v>10</v>
      </c>
    </row>
    <row r="7810" spans="1:11" s="509" customFormat="1">
      <c r="A7810" s="508" t="s">
        <v>605</v>
      </c>
      <c r="B7810" s="509" t="s">
        <v>379</v>
      </c>
      <c r="C7810" s="509">
        <v>28</v>
      </c>
      <c r="K7810" s="509">
        <v>0</v>
      </c>
    </row>
    <row r="7811" spans="1:11" s="509" customFormat="1">
      <c r="A7811" s="508" t="s">
        <v>605</v>
      </c>
      <c r="B7811" s="509" t="s">
        <v>379</v>
      </c>
      <c r="C7811" s="509">
        <v>29</v>
      </c>
      <c r="K7811" s="509">
        <v>0</v>
      </c>
    </row>
    <row r="7812" spans="1:11" s="509" customFormat="1">
      <c r="A7812" s="508" t="s">
        <v>605</v>
      </c>
      <c r="B7812" s="509" t="s">
        <v>379</v>
      </c>
      <c r="C7812" s="509">
        <v>30</v>
      </c>
      <c r="K7812" s="509">
        <v>0</v>
      </c>
    </row>
    <row r="7813" spans="1:11" s="509" customFormat="1">
      <c r="A7813" s="508" t="s">
        <v>605</v>
      </c>
      <c r="B7813" s="509" t="s">
        <v>379</v>
      </c>
      <c r="C7813" s="509">
        <v>31</v>
      </c>
      <c r="K7813" s="509">
        <v>0</v>
      </c>
    </row>
    <row r="7814" spans="1:11" s="509" customFormat="1">
      <c r="A7814" s="508" t="s">
        <v>605</v>
      </c>
      <c r="B7814" s="509" t="s">
        <v>379</v>
      </c>
      <c r="C7814" s="509">
        <v>32</v>
      </c>
      <c r="K7814" s="509">
        <v>0</v>
      </c>
    </row>
    <row r="7815" spans="1:11" s="509" customFormat="1">
      <c r="A7815" s="508" t="s">
        <v>605</v>
      </c>
      <c r="B7815" s="509" t="s">
        <v>379</v>
      </c>
      <c r="C7815" s="509">
        <v>33</v>
      </c>
      <c r="D7815" s="509">
        <v>3</v>
      </c>
      <c r="E7815" s="509">
        <v>2</v>
      </c>
      <c r="G7815" s="509">
        <v>5</v>
      </c>
      <c r="K7815" s="509">
        <v>8</v>
      </c>
    </row>
    <row r="7816" spans="1:11" s="509" customFormat="1">
      <c r="A7816" s="508" t="s">
        <v>605</v>
      </c>
      <c r="B7816" s="509" t="s">
        <v>379</v>
      </c>
      <c r="C7816" s="509">
        <v>34</v>
      </c>
      <c r="G7816" s="509">
        <v>1</v>
      </c>
      <c r="K7816" s="509">
        <v>1</v>
      </c>
    </row>
    <row r="7817" spans="1:11" s="509" customFormat="1">
      <c r="A7817" s="508" t="s">
        <v>605</v>
      </c>
      <c r="B7817" s="509" t="s">
        <v>379</v>
      </c>
      <c r="C7817" s="509">
        <v>35</v>
      </c>
      <c r="K7817" s="509">
        <v>0</v>
      </c>
    </row>
    <row r="7818" spans="1:11" s="509" customFormat="1">
      <c r="A7818" s="508" t="s">
        <v>605</v>
      </c>
      <c r="B7818" s="509" t="s">
        <v>379</v>
      </c>
      <c r="C7818" s="509">
        <v>36</v>
      </c>
      <c r="K7818" s="509">
        <v>0</v>
      </c>
    </row>
    <row r="7819" spans="1:11" s="509" customFormat="1">
      <c r="A7819" s="508" t="s">
        <v>605</v>
      </c>
      <c r="B7819" s="509" t="s">
        <v>379</v>
      </c>
      <c r="C7819" s="509">
        <v>37</v>
      </c>
      <c r="D7819" s="509">
        <v>1</v>
      </c>
      <c r="E7819" s="509">
        <v>1</v>
      </c>
      <c r="G7819" s="509">
        <v>4</v>
      </c>
      <c r="H7819" s="509">
        <v>2</v>
      </c>
      <c r="K7819" s="509">
        <v>5</v>
      </c>
    </row>
    <row r="7820" spans="1:11" s="509" customFormat="1">
      <c r="A7820" s="508" t="s">
        <v>605</v>
      </c>
      <c r="B7820" s="509" t="s">
        <v>379</v>
      </c>
      <c r="C7820" s="509">
        <v>38</v>
      </c>
      <c r="K7820" s="509">
        <v>0</v>
      </c>
    </row>
    <row r="7821" spans="1:11" s="509" customFormat="1">
      <c r="A7821" s="508" t="s">
        <v>605</v>
      </c>
      <c r="B7821" s="509" t="s">
        <v>379</v>
      </c>
      <c r="C7821" s="509" t="s">
        <v>1030</v>
      </c>
      <c r="K7821" s="509">
        <v>0</v>
      </c>
    </row>
    <row r="7822" spans="1:11" s="509" customFormat="1">
      <c r="A7822" s="508" t="s">
        <v>605</v>
      </c>
      <c r="B7822" s="509" t="s">
        <v>379</v>
      </c>
      <c r="C7822" s="509">
        <v>39</v>
      </c>
      <c r="K7822" s="509">
        <v>0</v>
      </c>
    </row>
    <row r="7823" spans="1:11" s="509" customFormat="1">
      <c r="A7823" s="508" t="s">
        <v>605</v>
      </c>
      <c r="B7823" s="509" t="s">
        <v>379</v>
      </c>
      <c r="C7823" s="509">
        <v>40</v>
      </c>
      <c r="K7823" s="509">
        <v>0</v>
      </c>
    </row>
    <row r="7824" spans="1:11" s="509" customFormat="1">
      <c r="A7824" s="508" t="s">
        <v>605</v>
      </c>
      <c r="B7824" s="509" t="s">
        <v>379</v>
      </c>
      <c r="C7824" s="509">
        <v>41</v>
      </c>
      <c r="K7824" s="509">
        <v>0</v>
      </c>
    </row>
    <row r="7825" spans="1:11" s="509" customFormat="1">
      <c r="A7825" s="508" t="s">
        <v>605</v>
      </c>
      <c r="B7825" s="509" t="s">
        <v>379</v>
      </c>
      <c r="C7825" s="509">
        <v>42</v>
      </c>
      <c r="K7825" s="509">
        <v>0</v>
      </c>
    </row>
    <row r="7826" spans="1:11" s="509" customFormat="1">
      <c r="A7826" s="508" t="s">
        <v>605</v>
      </c>
      <c r="B7826" s="509" t="s">
        <v>379</v>
      </c>
      <c r="C7826" s="509">
        <v>43</v>
      </c>
      <c r="K7826" s="509">
        <v>0</v>
      </c>
    </row>
    <row r="7827" spans="1:11" s="509" customFormat="1">
      <c r="A7827" s="508" t="s">
        <v>605</v>
      </c>
      <c r="B7827" s="509" t="s">
        <v>379</v>
      </c>
      <c r="C7827" s="509">
        <v>44</v>
      </c>
      <c r="K7827" s="509">
        <v>0</v>
      </c>
    </row>
    <row r="7828" spans="1:11" s="509" customFormat="1">
      <c r="A7828" s="508" t="s">
        <v>605</v>
      </c>
      <c r="B7828" s="509" t="s">
        <v>379</v>
      </c>
      <c r="C7828" s="509">
        <v>45</v>
      </c>
      <c r="K7828" s="509">
        <v>0</v>
      </c>
    </row>
    <row r="7829" spans="1:11" s="509" customFormat="1">
      <c r="A7829" s="508" t="s">
        <v>605</v>
      </c>
      <c r="B7829" s="509" t="s">
        <v>379</v>
      </c>
      <c r="C7829" s="509">
        <v>46</v>
      </c>
      <c r="D7829" s="509">
        <v>5</v>
      </c>
      <c r="E7829" s="509">
        <v>3</v>
      </c>
      <c r="G7829" s="509">
        <v>3</v>
      </c>
      <c r="H7829" s="509">
        <v>3</v>
      </c>
      <c r="K7829" s="509">
        <v>8</v>
      </c>
    </row>
    <row r="7830" spans="1:11" s="509" customFormat="1">
      <c r="A7830" s="508" t="s">
        <v>605</v>
      </c>
      <c r="B7830" s="509" t="s">
        <v>379</v>
      </c>
      <c r="C7830" s="509">
        <v>47</v>
      </c>
      <c r="D7830" s="509">
        <v>11</v>
      </c>
      <c r="E7830" s="509">
        <v>6</v>
      </c>
      <c r="G7830" s="509">
        <v>6</v>
      </c>
      <c r="H7830" s="509">
        <v>3</v>
      </c>
      <c r="K7830" s="509">
        <v>17</v>
      </c>
    </row>
    <row r="7831" spans="1:11" s="509" customFormat="1">
      <c r="A7831" s="508" t="s">
        <v>605</v>
      </c>
      <c r="B7831" s="509" t="s">
        <v>379</v>
      </c>
      <c r="C7831" s="509">
        <v>48</v>
      </c>
      <c r="K7831" s="509">
        <v>0</v>
      </c>
    </row>
    <row r="7832" spans="1:11" s="509" customFormat="1">
      <c r="A7832" s="508" t="s">
        <v>605</v>
      </c>
      <c r="B7832" s="509" t="s">
        <v>379</v>
      </c>
      <c r="C7832" s="509">
        <v>49</v>
      </c>
      <c r="K7832" s="509">
        <v>0</v>
      </c>
    </row>
    <row r="7833" spans="1:11" s="509" customFormat="1">
      <c r="A7833" s="508" t="s">
        <v>605</v>
      </c>
      <c r="B7833" s="509" t="s">
        <v>379</v>
      </c>
      <c r="C7833" s="509">
        <v>50</v>
      </c>
      <c r="K7833" s="509">
        <v>0</v>
      </c>
    </row>
    <row r="7834" spans="1:11" s="509" customFormat="1">
      <c r="A7834" s="508" t="s">
        <v>605</v>
      </c>
      <c r="B7834" s="509" t="s">
        <v>379</v>
      </c>
      <c r="C7834" s="509">
        <v>51</v>
      </c>
      <c r="K7834" s="509">
        <v>0</v>
      </c>
    </row>
    <row r="7835" spans="1:11" s="509" customFormat="1">
      <c r="A7835" s="508" t="s">
        <v>605</v>
      </c>
      <c r="B7835" s="509" t="s">
        <v>379</v>
      </c>
      <c r="C7835" s="509" t="s">
        <v>1031</v>
      </c>
      <c r="G7835" s="509">
        <v>1</v>
      </c>
      <c r="K7835" s="509">
        <v>1</v>
      </c>
    </row>
    <row r="7836" spans="1:11" s="509" customFormat="1">
      <c r="A7836" s="508" t="s">
        <v>605</v>
      </c>
      <c r="B7836" s="509" t="s">
        <v>379</v>
      </c>
      <c r="C7836" s="509" t="s">
        <v>1032</v>
      </c>
      <c r="D7836" s="509">
        <v>1</v>
      </c>
      <c r="G7836" s="509">
        <v>2</v>
      </c>
      <c r="K7836" s="509">
        <v>3</v>
      </c>
    </row>
    <row r="7837" spans="1:11" s="509" customFormat="1">
      <c r="A7837" s="508" t="s">
        <v>605</v>
      </c>
      <c r="B7837" s="509" t="s">
        <v>379</v>
      </c>
      <c r="C7837" s="509">
        <v>52</v>
      </c>
      <c r="G7837" s="509">
        <v>4</v>
      </c>
      <c r="K7837" s="509">
        <v>4</v>
      </c>
    </row>
    <row r="7838" spans="1:11" s="509" customFormat="1">
      <c r="A7838" s="508" t="s">
        <v>605</v>
      </c>
      <c r="B7838" s="509" t="s">
        <v>379</v>
      </c>
      <c r="C7838" s="509">
        <v>53</v>
      </c>
      <c r="D7838" s="509">
        <v>2</v>
      </c>
      <c r="E7838" s="509">
        <v>1</v>
      </c>
      <c r="G7838" s="509">
        <v>6</v>
      </c>
      <c r="K7838" s="509">
        <v>8</v>
      </c>
    </row>
    <row r="7839" spans="1:11" s="509" customFormat="1">
      <c r="A7839" s="508" t="s">
        <v>605</v>
      </c>
      <c r="B7839" s="509" t="s">
        <v>379</v>
      </c>
      <c r="C7839" s="509">
        <v>54</v>
      </c>
      <c r="D7839" s="509">
        <v>3</v>
      </c>
      <c r="G7839" s="509">
        <v>73</v>
      </c>
      <c r="K7839" s="509">
        <v>76</v>
      </c>
    </row>
    <row r="7840" spans="1:11" s="509" customFormat="1">
      <c r="A7840" s="508" t="s">
        <v>605</v>
      </c>
      <c r="B7840" s="509" t="s">
        <v>379</v>
      </c>
      <c r="C7840" s="509">
        <v>55</v>
      </c>
      <c r="D7840" s="509">
        <v>24</v>
      </c>
      <c r="G7840" s="509">
        <v>151</v>
      </c>
      <c r="K7840" s="509">
        <v>175</v>
      </c>
    </row>
    <row r="7841" spans="1:11" s="509" customFormat="1">
      <c r="A7841" s="508" t="s">
        <v>605</v>
      </c>
      <c r="B7841" s="509" t="s">
        <v>379</v>
      </c>
      <c r="C7841" s="509">
        <v>56</v>
      </c>
      <c r="K7841" s="509">
        <v>0</v>
      </c>
    </row>
    <row r="7842" spans="1:11" s="509" customFormat="1">
      <c r="A7842" s="508" t="s">
        <v>605</v>
      </c>
      <c r="B7842" s="509" t="s">
        <v>379</v>
      </c>
      <c r="C7842" s="509">
        <v>57</v>
      </c>
      <c r="K7842" s="509">
        <v>0</v>
      </c>
    </row>
    <row r="7843" spans="1:11" s="509" customFormat="1">
      <c r="A7843" s="508" t="s">
        <v>605</v>
      </c>
      <c r="B7843" s="509" t="s">
        <v>379</v>
      </c>
      <c r="C7843" s="509">
        <v>58</v>
      </c>
      <c r="D7843" s="509">
        <v>16</v>
      </c>
      <c r="E7843" s="509">
        <v>3</v>
      </c>
      <c r="G7843" s="509">
        <v>180</v>
      </c>
      <c r="H7843" s="509">
        <v>5</v>
      </c>
      <c r="K7843" s="509">
        <v>196</v>
      </c>
    </row>
    <row r="7844" spans="1:11" s="509" customFormat="1">
      <c r="A7844" s="508" t="s">
        <v>605</v>
      </c>
      <c r="B7844" s="509" t="s">
        <v>379</v>
      </c>
      <c r="C7844" s="509">
        <v>59</v>
      </c>
      <c r="D7844" s="509">
        <v>1</v>
      </c>
      <c r="G7844" s="509">
        <v>32</v>
      </c>
      <c r="K7844" s="509">
        <v>33</v>
      </c>
    </row>
    <row r="7845" spans="1:11" s="509" customFormat="1">
      <c r="A7845" s="508" t="s">
        <v>605</v>
      </c>
      <c r="B7845" s="509" t="s">
        <v>379</v>
      </c>
      <c r="C7845" s="509">
        <v>60</v>
      </c>
      <c r="D7845" s="509">
        <v>10</v>
      </c>
      <c r="G7845" s="509">
        <v>52</v>
      </c>
      <c r="K7845" s="509">
        <v>62</v>
      </c>
    </row>
    <row r="7846" spans="1:11" s="509" customFormat="1">
      <c r="A7846" s="508" t="s">
        <v>605</v>
      </c>
      <c r="B7846" s="509" t="s">
        <v>379</v>
      </c>
      <c r="C7846" s="509">
        <v>61</v>
      </c>
      <c r="G7846" s="509">
        <v>6</v>
      </c>
      <c r="K7846" s="509">
        <v>6</v>
      </c>
    </row>
    <row r="7847" spans="1:11" s="509" customFormat="1">
      <c r="A7847" s="508" t="s">
        <v>605</v>
      </c>
      <c r="B7847" s="509" t="s">
        <v>379</v>
      </c>
      <c r="C7847" s="509">
        <v>62</v>
      </c>
      <c r="D7847" s="509">
        <v>1</v>
      </c>
      <c r="G7847" s="509">
        <v>4</v>
      </c>
      <c r="H7847" s="509">
        <v>1</v>
      </c>
      <c r="K7847" s="509">
        <v>5</v>
      </c>
    </row>
    <row r="7848" spans="1:11" s="509" customFormat="1">
      <c r="A7848" s="508" t="s">
        <v>605</v>
      </c>
      <c r="B7848" s="509" t="s">
        <v>379</v>
      </c>
      <c r="C7848" s="509">
        <v>63</v>
      </c>
      <c r="D7848" s="509">
        <v>9</v>
      </c>
      <c r="E7848" s="509">
        <v>6</v>
      </c>
      <c r="G7848" s="509">
        <v>50</v>
      </c>
      <c r="H7848" s="509">
        <v>8</v>
      </c>
      <c r="K7848" s="509">
        <v>59</v>
      </c>
    </row>
    <row r="7849" spans="1:11" s="509" customFormat="1">
      <c r="A7849" s="508" t="s">
        <v>605</v>
      </c>
      <c r="B7849" s="509" t="s">
        <v>379</v>
      </c>
      <c r="C7849" s="509" t="s">
        <v>1033</v>
      </c>
      <c r="K7849" s="509">
        <v>0</v>
      </c>
    </row>
    <row r="7850" spans="1:11" s="509" customFormat="1">
      <c r="A7850" s="508" t="s">
        <v>605</v>
      </c>
      <c r="B7850" s="509" t="s">
        <v>379</v>
      </c>
      <c r="C7850" s="509" t="s">
        <v>1034</v>
      </c>
      <c r="K7850" s="509">
        <v>0</v>
      </c>
    </row>
    <row r="7851" spans="1:11" s="509" customFormat="1">
      <c r="A7851" s="508" t="s">
        <v>605</v>
      </c>
      <c r="B7851" s="509" t="s">
        <v>379</v>
      </c>
      <c r="C7851" s="509">
        <v>64</v>
      </c>
      <c r="K7851" s="509">
        <v>0</v>
      </c>
    </row>
    <row r="7852" spans="1:11" s="509" customFormat="1">
      <c r="A7852" s="508" t="s">
        <v>605</v>
      </c>
      <c r="B7852" s="509" t="s">
        <v>379</v>
      </c>
      <c r="C7852" s="509" t="s">
        <v>1035</v>
      </c>
      <c r="D7852" s="509">
        <v>4</v>
      </c>
      <c r="K7852" s="509">
        <v>4</v>
      </c>
    </row>
    <row r="7853" spans="1:11" s="509" customFormat="1">
      <c r="A7853" s="508" t="s">
        <v>605</v>
      </c>
      <c r="B7853" s="509" t="s">
        <v>379</v>
      </c>
      <c r="C7853" s="509">
        <v>65</v>
      </c>
      <c r="D7853" s="509">
        <v>31</v>
      </c>
      <c r="E7853" s="509">
        <v>23</v>
      </c>
      <c r="G7853" s="509">
        <v>162</v>
      </c>
      <c r="H7853" s="509">
        <v>40</v>
      </c>
      <c r="K7853" s="509">
        <v>193</v>
      </c>
    </row>
    <row r="7854" spans="1:11" s="509" customFormat="1">
      <c r="A7854" s="508" t="s">
        <v>605</v>
      </c>
      <c r="B7854" s="509" t="s">
        <v>379</v>
      </c>
      <c r="C7854" s="509">
        <v>66</v>
      </c>
      <c r="D7854" s="509">
        <v>22</v>
      </c>
      <c r="E7854" s="509">
        <v>21</v>
      </c>
      <c r="G7854" s="509">
        <v>28</v>
      </c>
      <c r="H7854" s="509">
        <v>17</v>
      </c>
      <c r="K7854" s="509">
        <v>50</v>
      </c>
    </row>
    <row r="7855" spans="1:11" s="509" customFormat="1">
      <c r="A7855" s="508" t="s">
        <v>605</v>
      </c>
      <c r="B7855" s="509" t="s">
        <v>379</v>
      </c>
      <c r="C7855" s="509" t="s">
        <v>1036</v>
      </c>
      <c r="K7855" s="509">
        <v>0</v>
      </c>
    </row>
    <row r="7856" spans="1:11" s="509" customFormat="1">
      <c r="A7856" s="508" t="s">
        <v>605</v>
      </c>
      <c r="B7856" s="509" t="s">
        <v>379</v>
      </c>
      <c r="C7856" s="509" t="s">
        <v>1037</v>
      </c>
      <c r="D7856" s="509">
        <v>102</v>
      </c>
      <c r="G7856" s="509">
        <v>1591</v>
      </c>
      <c r="K7856" s="509">
        <v>1693</v>
      </c>
    </row>
    <row r="7857" spans="1:11" s="509" customFormat="1">
      <c r="A7857" s="508" t="s">
        <v>605</v>
      </c>
      <c r="B7857" s="509" t="s">
        <v>379</v>
      </c>
      <c r="C7857" s="509" t="s">
        <v>1038</v>
      </c>
      <c r="D7857" s="509">
        <v>6</v>
      </c>
      <c r="G7857" s="509">
        <v>22</v>
      </c>
      <c r="K7857" s="509">
        <v>28</v>
      </c>
    </row>
    <row r="7858" spans="1:11" s="509" customFormat="1">
      <c r="A7858" s="508" t="s">
        <v>605</v>
      </c>
      <c r="B7858" s="509" t="s">
        <v>379</v>
      </c>
      <c r="C7858" s="509" t="s">
        <v>1039</v>
      </c>
      <c r="D7858" s="509">
        <v>9</v>
      </c>
      <c r="G7858" s="509">
        <v>26</v>
      </c>
      <c r="K7858" s="509">
        <v>35</v>
      </c>
    </row>
    <row r="7859" spans="1:11" s="509" customFormat="1">
      <c r="A7859" s="508" t="s">
        <v>605</v>
      </c>
      <c r="B7859" s="509" t="s">
        <v>379</v>
      </c>
      <c r="C7859" s="509" t="s">
        <v>1040</v>
      </c>
      <c r="D7859" s="509">
        <v>41</v>
      </c>
      <c r="G7859" s="509">
        <v>63</v>
      </c>
      <c r="K7859" s="509">
        <v>104</v>
      </c>
    </row>
    <row r="7860" spans="1:11" s="509" customFormat="1">
      <c r="A7860" s="508" t="s">
        <v>605</v>
      </c>
      <c r="B7860" s="509" t="s">
        <v>379</v>
      </c>
      <c r="C7860" s="509" t="s">
        <v>1041</v>
      </c>
      <c r="K7860" s="509">
        <v>0</v>
      </c>
    </row>
    <row r="7861" spans="1:11" s="509" customFormat="1">
      <c r="A7861" s="508" t="s">
        <v>605</v>
      </c>
      <c r="B7861" s="509" t="s">
        <v>379</v>
      </c>
      <c r="C7861" s="509" t="s">
        <v>1042</v>
      </c>
      <c r="K7861" s="509">
        <v>0</v>
      </c>
    </row>
    <row r="7862" spans="1:11" s="509" customFormat="1">
      <c r="A7862" s="508" t="s">
        <v>605</v>
      </c>
      <c r="B7862" s="509" t="s">
        <v>379</v>
      </c>
      <c r="C7862" s="509">
        <v>67</v>
      </c>
      <c r="D7862" s="509">
        <v>6</v>
      </c>
      <c r="E7862" s="509">
        <v>1</v>
      </c>
      <c r="G7862" s="509">
        <v>483</v>
      </c>
      <c r="H7862" s="509">
        <v>14</v>
      </c>
      <c r="K7862" s="509">
        <v>489</v>
      </c>
    </row>
    <row r="7863" spans="1:11" s="509" customFormat="1">
      <c r="A7863" s="508" t="s">
        <v>605</v>
      </c>
      <c r="B7863" s="509" t="s">
        <v>379</v>
      </c>
      <c r="C7863" s="509">
        <v>68</v>
      </c>
      <c r="G7863" s="509">
        <v>281</v>
      </c>
      <c r="H7863" s="509">
        <v>5</v>
      </c>
      <c r="K7863" s="509">
        <v>281</v>
      </c>
    </row>
    <row r="7864" spans="1:11" s="509" customFormat="1">
      <c r="A7864" s="508" t="s">
        <v>605</v>
      </c>
      <c r="B7864" s="509" t="s">
        <v>379</v>
      </c>
      <c r="C7864" s="509" t="s">
        <v>1043</v>
      </c>
      <c r="D7864" s="509">
        <v>5</v>
      </c>
      <c r="G7864" s="509">
        <v>13</v>
      </c>
      <c r="K7864" s="509">
        <v>18</v>
      </c>
    </row>
    <row r="7865" spans="1:11" s="509" customFormat="1">
      <c r="A7865" s="508" t="s">
        <v>605</v>
      </c>
      <c r="B7865" s="509" t="s">
        <v>379</v>
      </c>
      <c r="C7865" s="509">
        <v>69</v>
      </c>
      <c r="D7865" s="509">
        <v>2</v>
      </c>
      <c r="G7865" s="509">
        <v>1</v>
      </c>
      <c r="K7865" s="509">
        <v>3</v>
      </c>
    </row>
    <row r="7866" spans="1:11" s="509" customFormat="1">
      <c r="A7866" s="508" t="s">
        <v>605</v>
      </c>
      <c r="B7866" s="509" t="s">
        <v>379</v>
      </c>
      <c r="C7866" s="509" t="s">
        <v>1044</v>
      </c>
      <c r="D7866" s="509">
        <v>2</v>
      </c>
      <c r="G7866" s="509">
        <v>1</v>
      </c>
      <c r="K7866" s="509">
        <v>3</v>
      </c>
    </row>
    <row r="7867" spans="1:11" s="509" customFormat="1">
      <c r="A7867" s="508" t="s">
        <v>605</v>
      </c>
      <c r="B7867" s="509" t="s">
        <v>379</v>
      </c>
      <c r="C7867" s="509" t="s">
        <v>1045</v>
      </c>
      <c r="K7867" s="509">
        <v>0</v>
      </c>
    </row>
    <row r="7868" spans="1:11" s="509" customFormat="1">
      <c r="A7868" s="508" t="s">
        <v>605</v>
      </c>
      <c r="B7868" s="509" t="s">
        <v>379</v>
      </c>
      <c r="C7868" s="509">
        <v>70</v>
      </c>
      <c r="K7868" s="509">
        <v>0</v>
      </c>
    </row>
    <row r="7869" spans="1:11" s="509" customFormat="1">
      <c r="A7869" s="508" t="s">
        <v>605</v>
      </c>
      <c r="B7869" s="509" t="s">
        <v>379</v>
      </c>
      <c r="C7869" s="509" t="s">
        <v>1046</v>
      </c>
      <c r="G7869" s="509">
        <v>22</v>
      </c>
      <c r="K7869" s="509">
        <v>22</v>
      </c>
    </row>
    <row r="7870" spans="1:11" s="509" customFormat="1">
      <c r="A7870" s="508" t="s">
        <v>605</v>
      </c>
      <c r="B7870" s="509" t="s">
        <v>379</v>
      </c>
      <c r="C7870" s="509">
        <v>71</v>
      </c>
      <c r="D7870" s="509">
        <v>2</v>
      </c>
      <c r="G7870" s="509">
        <v>958</v>
      </c>
      <c r="H7870" s="509">
        <v>2</v>
      </c>
      <c r="K7870" s="509">
        <v>960</v>
      </c>
    </row>
    <row r="7871" spans="1:11" s="509" customFormat="1">
      <c r="A7871" s="508" t="s">
        <v>605</v>
      </c>
      <c r="B7871" s="509" t="s">
        <v>379</v>
      </c>
      <c r="C7871" s="509" t="s">
        <v>1047</v>
      </c>
      <c r="D7871" s="509">
        <v>3</v>
      </c>
      <c r="G7871" s="509">
        <v>76</v>
      </c>
      <c r="H7871" s="509">
        <v>16</v>
      </c>
      <c r="K7871" s="509">
        <v>79</v>
      </c>
    </row>
    <row r="7872" spans="1:11" s="509" customFormat="1">
      <c r="A7872" s="508" t="s">
        <v>605</v>
      </c>
      <c r="B7872" s="509" t="s">
        <v>379</v>
      </c>
      <c r="C7872" s="509" t="s">
        <v>1048</v>
      </c>
      <c r="G7872" s="509">
        <v>20</v>
      </c>
      <c r="H7872" s="509">
        <v>2</v>
      </c>
      <c r="K7872" s="509">
        <v>20</v>
      </c>
    </row>
    <row r="7873" spans="1:11" s="509" customFormat="1">
      <c r="A7873" s="508" t="s">
        <v>605</v>
      </c>
      <c r="B7873" s="509" t="s">
        <v>379</v>
      </c>
      <c r="C7873" s="509" t="s">
        <v>1049</v>
      </c>
      <c r="G7873" s="509">
        <v>4</v>
      </c>
      <c r="H7873" s="509">
        <v>1</v>
      </c>
      <c r="K7873" s="509">
        <v>4</v>
      </c>
    </row>
    <row r="7874" spans="1:11" s="509" customFormat="1">
      <c r="A7874" s="508" t="s">
        <v>605</v>
      </c>
      <c r="B7874" s="509" t="s">
        <v>379</v>
      </c>
      <c r="C7874" s="509" t="s">
        <v>1050</v>
      </c>
      <c r="G7874" s="509">
        <v>12</v>
      </c>
      <c r="H7874" s="509">
        <v>12</v>
      </c>
      <c r="K7874" s="509">
        <v>12</v>
      </c>
    </row>
    <row r="7875" spans="1:11" s="509" customFormat="1">
      <c r="A7875" s="508" t="s">
        <v>605</v>
      </c>
      <c r="B7875" s="509" t="s">
        <v>379</v>
      </c>
      <c r="C7875" s="509" t="s">
        <v>1051</v>
      </c>
      <c r="D7875" s="509">
        <v>1</v>
      </c>
      <c r="E7875" s="509">
        <v>1</v>
      </c>
      <c r="G7875" s="509">
        <v>1</v>
      </c>
      <c r="H7875" s="509">
        <v>1</v>
      </c>
      <c r="K7875" s="509">
        <v>2</v>
      </c>
    </row>
    <row r="7876" spans="1:11" s="509" customFormat="1">
      <c r="A7876" s="508" t="s">
        <v>605</v>
      </c>
      <c r="B7876" s="509" t="s">
        <v>379</v>
      </c>
      <c r="C7876" s="509">
        <v>72</v>
      </c>
      <c r="D7876" s="509">
        <v>216</v>
      </c>
      <c r="G7876" s="509">
        <v>59</v>
      </c>
      <c r="K7876" s="509">
        <v>275</v>
      </c>
    </row>
    <row r="7877" spans="1:11" s="509" customFormat="1">
      <c r="A7877" s="508" t="s">
        <v>605</v>
      </c>
      <c r="B7877" s="509" t="s">
        <v>379</v>
      </c>
      <c r="C7877" s="509">
        <v>73</v>
      </c>
      <c r="D7877" s="509">
        <v>89</v>
      </c>
      <c r="K7877" s="509">
        <v>89</v>
      </c>
    </row>
    <row r="7878" spans="1:11" s="509" customFormat="1">
      <c r="A7878" s="508" t="s">
        <v>605</v>
      </c>
      <c r="B7878" s="509" t="s">
        <v>379</v>
      </c>
      <c r="C7878" s="509">
        <v>74</v>
      </c>
      <c r="D7878" s="509">
        <v>2</v>
      </c>
      <c r="G7878" s="509">
        <v>2</v>
      </c>
      <c r="K7878" s="509">
        <v>4</v>
      </c>
    </row>
    <row r="7879" spans="1:11" s="509" customFormat="1">
      <c r="A7879" s="508" t="s">
        <v>605</v>
      </c>
      <c r="B7879" s="509" t="s">
        <v>379</v>
      </c>
      <c r="C7879" s="509" t="s">
        <v>4570</v>
      </c>
      <c r="D7879" s="509">
        <v>115</v>
      </c>
      <c r="G7879" s="509">
        <v>547</v>
      </c>
      <c r="K7879" s="509">
        <v>662</v>
      </c>
    </row>
    <row r="7880" spans="1:11" s="509" customFormat="1">
      <c r="A7880" s="508" t="s">
        <v>605</v>
      </c>
      <c r="B7880" s="509" t="s">
        <v>379</v>
      </c>
      <c r="C7880" s="509" t="s">
        <v>4571</v>
      </c>
      <c r="D7880" s="509">
        <v>856</v>
      </c>
      <c r="E7880" s="509">
        <v>89</v>
      </c>
      <c r="F7880" s="509">
        <v>0</v>
      </c>
      <c r="G7880" s="509">
        <v>6619</v>
      </c>
      <c r="H7880" s="509">
        <v>137</v>
      </c>
      <c r="I7880" s="509">
        <v>0</v>
      </c>
      <c r="K7880" s="509">
        <v>7475</v>
      </c>
    </row>
    <row r="7881" spans="1:11" s="509" customFormat="1">
      <c r="A7881" s="508" t="s">
        <v>606</v>
      </c>
      <c r="B7881" s="509" t="s">
        <v>380</v>
      </c>
      <c r="C7881" s="509">
        <v>1</v>
      </c>
      <c r="K7881" s="509">
        <v>0</v>
      </c>
    </row>
    <row r="7882" spans="1:11" s="509" customFormat="1">
      <c r="A7882" s="508" t="s">
        <v>606</v>
      </c>
      <c r="B7882" s="509" t="s">
        <v>380</v>
      </c>
      <c r="C7882" s="509" t="s">
        <v>1023</v>
      </c>
      <c r="D7882" s="509">
        <v>1</v>
      </c>
      <c r="G7882" s="509">
        <v>16</v>
      </c>
      <c r="K7882" s="509">
        <v>17</v>
      </c>
    </row>
    <row r="7883" spans="1:11" s="509" customFormat="1">
      <c r="A7883" s="508" t="s">
        <v>606</v>
      </c>
      <c r="B7883" s="509" t="s">
        <v>380</v>
      </c>
      <c r="C7883" s="509">
        <v>2</v>
      </c>
      <c r="D7883" s="509">
        <v>1</v>
      </c>
      <c r="G7883" s="509">
        <v>1</v>
      </c>
      <c r="K7883" s="509">
        <v>2</v>
      </c>
    </row>
    <row r="7884" spans="1:11" s="509" customFormat="1">
      <c r="A7884" s="508" t="s">
        <v>606</v>
      </c>
      <c r="B7884" s="509" t="s">
        <v>380</v>
      </c>
      <c r="C7884" s="509">
        <v>3</v>
      </c>
      <c r="G7884" s="509">
        <v>6</v>
      </c>
      <c r="K7884" s="509">
        <v>6</v>
      </c>
    </row>
    <row r="7885" spans="1:11" s="509" customFormat="1">
      <c r="A7885" s="508" t="s">
        <v>606</v>
      </c>
      <c r="B7885" s="509" t="s">
        <v>380</v>
      </c>
      <c r="C7885" s="509">
        <v>4</v>
      </c>
      <c r="D7885" s="509">
        <v>1</v>
      </c>
      <c r="G7885" s="509">
        <v>3</v>
      </c>
      <c r="K7885" s="509">
        <v>4</v>
      </c>
    </row>
    <row r="7886" spans="1:11" s="509" customFormat="1">
      <c r="A7886" s="508" t="s">
        <v>606</v>
      </c>
      <c r="B7886" s="509" t="s">
        <v>380</v>
      </c>
      <c r="C7886" s="509">
        <v>5</v>
      </c>
      <c r="G7886" s="509">
        <v>3</v>
      </c>
      <c r="K7886" s="509">
        <v>3</v>
      </c>
    </row>
    <row r="7887" spans="1:11" s="509" customFormat="1">
      <c r="A7887" s="508" t="s">
        <v>606</v>
      </c>
      <c r="B7887" s="509" t="s">
        <v>380</v>
      </c>
      <c r="C7887" s="509">
        <v>6</v>
      </c>
      <c r="K7887" s="509">
        <v>0</v>
      </c>
    </row>
    <row r="7888" spans="1:11" s="509" customFormat="1">
      <c r="A7888" s="508" t="s">
        <v>606</v>
      </c>
      <c r="B7888" s="509" t="s">
        <v>380</v>
      </c>
      <c r="C7888" s="509">
        <v>7</v>
      </c>
      <c r="K7888" s="509">
        <v>0</v>
      </c>
    </row>
    <row r="7889" spans="1:11" s="509" customFormat="1">
      <c r="A7889" s="508" t="s">
        <v>606</v>
      </c>
      <c r="B7889" s="509" t="s">
        <v>380</v>
      </c>
      <c r="C7889" s="509">
        <v>8</v>
      </c>
      <c r="G7889" s="509">
        <v>3</v>
      </c>
      <c r="K7889" s="509">
        <v>3</v>
      </c>
    </row>
    <row r="7890" spans="1:11" s="509" customFormat="1">
      <c r="A7890" s="508" t="s">
        <v>606</v>
      </c>
      <c r="B7890" s="509" t="s">
        <v>380</v>
      </c>
      <c r="C7890" s="509">
        <v>9</v>
      </c>
      <c r="G7890" s="509">
        <v>4</v>
      </c>
      <c r="K7890" s="509">
        <v>4</v>
      </c>
    </row>
    <row r="7891" spans="1:11" s="509" customFormat="1">
      <c r="A7891" s="508" t="s">
        <v>606</v>
      </c>
      <c r="B7891" s="509" t="s">
        <v>380</v>
      </c>
      <c r="C7891" s="509">
        <v>10</v>
      </c>
      <c r="D7891" s="509">
        <v>3</v>
      </c>
      <c r="G7891" s="509">
        <v>5</v>
      </c>
      <c r="K7891" s="509">
        <v>8</v>
      </c>
    </row>
    <row r="7892" spans="1:11" s="509" customFormat="1">
      <c r="A7892" s="508" t="s">
        <v>606</v>
      </c>
      <c r="B7892" s="509" t="s">
        <v>380</v>
      </c>
      <c r="C7892" s="509">
        <v>11</v>
      </c>
      <c r="G7892" s="509">
        <v>1</v>
      </c>
      <c r="K7892" s="509">
        <v>1</v>
      </c>
    </row>
    <row r="7893" spans="1:11" s="509" customFormat="1">
      <c r="A7893" s="508" t="s">
        <v>606</v>
      </c>
      <c r="B7893" s="509" t="s">
        <v>380</v>
      </c>
      <c r="C7893" s="509">
        <v>12</v>
      </c>
      <c r="K7893" s="509">
        <v>0</v>
      </c>
    </row>
    <row r="7894" spans="1:11" s="509" customFormat="1">
      <c r="A7894" s="508" t="s">
        <v>606</v>
      </c>
      <c r="B7894" s="509" t="s">
        <v>380</v>
      </c>
      <c r="C7894" s="509">
        <v>13</v>
      </c>
      <c r="K7894" s="509">
        <v>0</v>
      </c>
    </row>
    <row r="7895" spans="1:11" s="509" customFormat="1">
      <c r="A7895" s="508" t="s">
        <v>606</v>
      </c>
      <c r="B7895" s="509" t="s">
        <v>380</v>
      </c>
      <c r="C7895" s="509">
        <v>14</v>
      </c>
      <c r="K7895" s="509">
        <v>0</v>
      </c>
    </row>
    <row r="7896" spans="1:11" s="509" customFormat="1">
      <c r="A7896" s="508" t="s">
        <v>606</v>
      </c>
      <c r="B7896" s="509" t="s">
        <v>380</v>
      </c>
      <c r="C7896" s="509">
        <v>15</v>
      </c>
      <c r="K7896" s="509">
        <v>0</v>
      </c>
    </row>
    <row r="7897" spans="1:11" s="509" customFormat="1">
      <c r="A7897" s="508" t="s">
        <v>606</v>
      </c>
      <c r="B7897" s="509" t="s">
        <v>380</v>
      </c>
      <c r="C7897" s="509">
        <v>16</v>
      </c>
      <c r="G7897" s="509">
        <v>3</v>
      </c>
      <c r="K7897" s="509">
        <v>3</v>
      </c>
    </row>
    <row r="7898" spans="1:11" s="509" customFormat="1">
      <c r="A7898" s="508" t="s">
        <v>606</v>
      </c>
      <c r="B7898" s="509" t="s">
        <v>380</v>
      </c>
      <c r="C7898" s="509">
        <v>17</v>
      </c>
      <c r="G7898" s="509">
        <v>4</v>
      </c>
      <c r="K7898" s="509">
        <v>4</v>
      </c>
    </row>
    <row r="7899" spans="1:11" s="509" customFormat="1">
      <c r="A7899" s="508" t="s">
        <v>606</v>
      </c>
      <c r="B7899" s="509" t="s">
        <v>380</v>
      </c>
      <c r="C7899" s="509">
        <v>18</v>
      </c>
      <c r="K7899" s="509">
        <v>0</v>
      </c>
    </row>
    <row r="7900" spans="1:11" s="509" customFormat="1">
      <c r="A7900" s="508" t="s">
        <v>606</v>
      </c>
      <c r="B7900" s="509" t="s">
        <v>380</v>
      </c>
      <c r="C7900" s="509" t="s">
        <v>1024</v>
      </c>
      <c r="K7900" s="509">
        <v>0</v>
      </c>
    </row>
    <row r="7901" spans="1:11" s="509" customFormat="1">
      <c r="A7901" s="508" t="s">
        <v>606</v>
      </c>
      <c r="B7901" s="509" t="s">
        <v>380</v>
      </c>
      <c r="C7901" s="509" t="s">
        <v>1025</v>
      </c>
      <c r="K7901" s="509">
        <v>0</v>
      </c>
    </row>
    <row r="7902" spans="1:11" s="509" customFormat="1">
      <c r="A7902" s="508" t="s">
        <v>606</v>
      </c>
      <c r="B7902" s="509" t="s">
        <v>380</v>
      </c>
      <c r="C7902" s="509">
        <v>19</v>
      </c>
      <c r="D7902" s="509">
        <v>3</v>
      </c>
      <c r="E7902" s="509">
        <v>2</v>
      </c>
      <c r="G7902" s="509">
        <v>8</v>
      </c>
      <c r="K7902" s="509">
        <v>11</v>
      </c>
    </row>
    <row r="7903" spans="1:11" s="509" customFormat="1">
      <c r="A7903" s="508" t="s">
        <v>606</v>
      </c>
      <c r="B7903" s="509" t="s">
        <v>380</v>
      </c>
      <c r="C7903" s="509">
        <v>20</v>
      </c>
      <c r="K7903" s="509">
        <v>0</v>
      </c>
    </row>
    <row r="7904" spans="1:11" s="509" customFormat="1">
      <c r="A7904" s="508" t="s">
        <v>606</v>
      </c>
      <c r="B7904" s="509" t="s">
        <v>380</v>
      </c>
      <c r="C7904" s="509">
        <v>21</v>
      </c>
      <c r="K7904" s="509">
        <v>0</v>
      </c>
    </row>
    <row r="7905" spans="1:11" s="509" customFormat="1">
      <c r="A7905" s="508" t="s">
        <v>606</v>
      </c>
      <c r="B7905" s="509" t="s">
        <v>380</v>
      </c>
      <c r="C7905" s="509" t="s">
        <v>1026</v>
      </c>
      <c r="K7905" s="509">
        <v>0</v>
      </c>
    </row>
    <row r="7906" spans="1:11" s="509" customFormat="1">
      <c r="A7906" s="508" t="s">
        <v>606</v>
      </c>
      <c r="B7906" s="509" t="s">
        <v>380</v>
      </c>
      <c r="C7906" s="509" t="s">
        <v>1027</v>
      </c>
      <c r="G7906" s="509">
        <v>1</v>
      </c>
      <c r="K7906" s="509">
        <v>1</v>
      </c>
    </row>
    <row r="7907" spans="1:11" s="509" customFormat="1">
      <c r="A7907" s="508" t="s">
        <v>606</v>
      </c>
      <c r="B7907" s="509" t="s">
        <v>380</v>
      </c>
      <c r="C7907" s="509" t="s">
        <v>1028</v>
      </c>
      <c r="K7907" s="509">
        <v>0</v>
      </c>
    </row>
    <row r="7908" spans="1:11" s="509" customFormat="1">
      <c r="A7908" s="508" t="s">
        <v>606</v>
      </c>
      <c r="B7908" s="509" t="s">
        <v>380</v>
      </c>
      <c r="C7908" s="509">
        <v>22</v>
      </c>
      <c r="K7908" s="509">
        <v>0</v>
      </c>
    </row>
    <row r="7909" spans="1:11" s="509" customFormat="1">
      <c r="A7909" s="508" t="s">
        <v>606</v>
      </c>
      <c r="B7909" s="509" t="s">
        <v>380</v>
      </c>
      <c r="C7909" s="509">
        <v>23</v>
      </c>
      <c r="D7909" s="509">
        <v>1</v>
      </c>
      <c r="K7909" s="509">
        <v>1</v>
      </c>
    </row>
    <row r="7910" spans="1:11" s="509" customFormat="1">
      <c r="A7910" s="508" t="s">
        <v>606</v>
      </c>
      <c r="B7910" s="509" t="s">
        <v>380</v>
      </c>
      <c r="C7910" s="509" t="s">
        <v>1029</v>
      </c>
      <c r="D7910" s="509">
        <v>1</v>
      </c>
      <c r="G7910" s="509">
        <v>25</v>
      </c>
      <c r="K7910" s="509">
        <v>26</v>
      </c>
    </row>
    <row r="7911" spans="1:11" s="509" customFormat="1">
      <c r="A7911" s="508" t="s">
        <v>606</v>
      </c>
      <c r="B7911" s="509" t="s">
        <v>380</v>
      </c>
      <c r="C7911" s="509">
        <v>24</v>
      </c>
      <c r="K7911" s="509">
        <v>0</v>
      </c>
    </row>
    <row r="7912" spans="1:11" s="509" customFormat="1">
      <c r="A7912" s="508" t="s">
        <v>606</v>
      </c>
      <c r="B7912" s="509" t="s">
        <v>380</v>
      </c>
      <c r="C7912" s="509">
        <v>25</v>
      </c>
    </row>
    <row r="7913" spans="1:11" s="509" customFormat="1">
      <c r="A7913" s="508" t="s">
        <v>606</v>
      </c>
      <c r="B7913" s="509" t="s">
        <v>380</v>
      </c>
      <c r="C7913" s="509">
        <v>26</v>
      </c>
      <c r="K7913" s="509">
        <v>0</v>
      </c>
    </row>
    <row r="7914" spans="1:11" s="509" customFormat="1">
      <c r="A7914" s="508" t="s">
        <v>606</v>
      </c>
      <c r="B7914" s="509" t="s">
        <v>380</v>
      </c>
      <c r="C7914" s="509">
        <v>27</v>
      </c>
      <c r="K7914" s="509">
        <v>0</v>
      </c>
    </row>
    <row r="7915" spans="1:11" s="509" customFormat="1">
      <c r="A7915" s="508" t="s">
        <v>606</v>
      </c>
      <c r="B7915" s="509" t="s">
        <v>380</v>
      </c>
      <c r="C7915" s="509">
        <v>28</v>
      </c>
      <c r="K7915" s="509">
        <v>0</v>
      </c>
    </row>
    <row r="7916" spans="1:11" s="509" customFormat="1">
      <c r="A7916" s="508" t="s">
        <v>606</v>
      </c>
      <c r="B7916" s="509" t="s">
        <v>380</v>
      </c>
      <c r="C7916" s="509">
        <v>29</v>
      </c>
      <c r="K7916" s="509">
        <v>0</v>
      </c>
    </row>
    <row r="7917" spans="1:11" s="509" customFormat="1">
      <c r="A7917" s="508" t="s">
        <v>606</v>
      </c>
      <c r="B7917" s="509" t="s">
        <v>380</v>
      </c>
      <c r="C7917" s="509">
        <v>30</v>
      </c>
      <c r="K7917" s="509">
        <v>0</v>
      </c>
    </row>
    <row r="7918" spans="1:11" s="509" customFormat="1">
      <c r="A7918" s="508" t="s">
        <v>606</v>
      </c>
      <c r="B7918" s="509" t="s">
        <v>380</v>
      </c>
      <c r="C7918" s="509">
        <v>31</v>
      </c>
      <c r="K7918" s="509">
        <v>0</v>
      </c>
    </row>
    <row r="7919" spans="1:11" s="509" customFormat="1">
      <c r="A7919" s="508" t="s">
        <v>606</v>
      </c>
      <c r="B7919" s="509" t="s">
        <v>380</v>
      </c>
      <c r="C7919" s="509">
        <v>32</v>
      </c>
      <c r="K7919" s="509">
        <v>0</v>
      </c>
    </row>
    <row r="7920" spans="1:11" s="509" customFormat="1">
      <c r="A7920" s="508" t="s">
        <v>606</v>
      </c>
      <c r="B7920" s="509" t="s">
        <v>380</v>
      </c>
      <c r="C7920" s="509">
        <v>33</v>
      </c>
      <c r="K7920" s="509">
        <v>0</v>
      </c>
    </row>
    <row r="7921" spans="1:11" s="509" customFormat="1">
      <c r="A7921" s="508" t="s">
        <v>606</v>
      </c>
      <c r="B7921" s="509" t="s">
        <v>380</v>
      </c>
      <c r="C7921" s="509">
        <v>34</v>
      </c>
      <c r="G7921" s="509">
        <v>1</v>
      </c>
      <c r="K7921" s="509">
        <v>1</v>
      </c>
    </row>
    <row r="7922" spans="1:11" s="509" customFormat="1">
      <c r="A7922" s="508" t="s">
        <v>606</v>
      </c>
      <c r="B7922" s="509" t="s">
        <v>380</v>
      </c>
      <c r="C7922" s="509">
        <v>35</v>
      </c>
      <c r="K7922" s="509">
        <v>0</v>
      </c>
    </row>
    <row r="7923" spans="1:11" s="509" customFormat="1">
      <c r="A7923" s="508" t="s">
        <v>606</v>
      </c>
      <c r="B7923" s="509" t="s">
        <v>380</v>
      </c>
      <c r="C7923" s="509">
        <v>36</v>
      </c>
      <c r="K7923" s="509">
        <v>0</v>
      </c>
    </row>
    <row r="7924" spans="1:11" s="509" customFormat="1">
      <c r="A7924" s="508" t="s">
        <v>606</v>
      </c>
      <c r="B7924" s="509" t="s">
        <v>380</v>
      </c>
      <c r="C7924" s="509">
        <v>37</v>
      </c>
      <c r="K7924" s="509">
        <v>0</v>
      </c>
    </row>
    <row r="7925" spans="1:11" s="509" customFormat="1">
      <c r="A7925" s="508" t="s">
        <v>606</v>
      </c>
      <c r="B7925" s="509" t="s">
        <v>380</v>
      </c>
      <c r="C7925" s="509">
        <v>38</v>
      </c>
      <c r="K7925" s="509">
        <v>0</v>
      </c>
    </row>
    <row r="7926" spans="1:11" s="509" customFormat="1">
      <c r="A7926" s="508" t="s">
        <v>606</v>
      </c>
      <c r="B7926" s="509" t="s">
        <v>380</v>
      </c>
      <c r="C7926" s="509" t="s">
        <v>1030</v>
      </c>
      <c r="K7926" s="509">
        <v>0</v>
      </c>
    </row>
    <row r="7927" spans="1:11" s="509" customFormat="1">
      <c r="A7927" s="508" t="s">
        <v>606</v>
      </c>
      <c r="B7927" s="509" t="s">
        <v>380</v>
      </c>
      <c r="C7927" s="509">
        <v>39</v>
      </c>
      <c r="K7927" s="509">
        <v>0</v>
      </c>
    </row>
    <row r="7928" spans="1:11" s="509" customFormat="1">
      <c r="A7928" s="508" t="s">
        <v>606</v>
      </c>
      <c r="B7928" s="509" t="s">
        <v>380</v>
      </c>
      <c r="C7928" s="509">
        <v>40</v>
      </c>
      <c r="K7928" s="509">
        <v>0</v>
      </c>
    </row>
    <row r="7929" spans="1:11" s="509" customFormat="1">
      <c r="A7929" s="508" t="s">
        <v>606</v>
      </c>
      <c r="B7929" s="509" t="s">
        <v>380</v>
      </c>
      <c r="C7929" s="509">
        <v>41</v>
      </c>
      <c r="K7929" s="509">
        <v>0</v>
      </c>
    </row>
    <row r="7930" spans="1:11" s="509" customFormat="1">
      <c r="A7930" s="508" t="s">
        <v>606</v>
      </c>
      <c r="B7930" s="509" t="s">
        <v>380</v>
      </c>
      <c r="C7930" s="509">
        <v>42</v>
      </c>
      <c r="K7930" s="509">
        <v>0</v>
      </c>
    </row>
    <row r="7931" spans="1:11" s="509" customFormat="1">
      <c r="A7931" s="508" t="s">
        <v>606</v>
      </c>
      <c r="B7931" s="509" t="s">
        <v>380</v>
      </c>
      <c r="C7931" s="509">
        <v>43</v>
      </c>
      <c r="K7931" s="509">
        <v>0</v>
      </c>
    </row>
    <row r="7932" spans="1:11" s="509" customFormat="1">
      <c r="A7932" s="508" t="s">
        <v>606</v>
      </c>
      <c r="B7932" s="509" t="s">
        <v>380</v>
      </c>
      <c r="C7932" s="509">
        <v>44</v>
      </c>
      <c r="D7932" s="509">
        <v>1</v>
      </c>
      <c r="K7932" s="509">
        <v>1</v>
      </c>
    </row>
    <row r="7933" spans="1:11" s="509" customFormat="1">
      <c r="A7933" s="508" t="s">
        <v>606</v>
      </c>
      <c r="B7933" s="509" t="s">
        <v>380</v>
      </c>
      <c r="C7933" s="509">
        <v>45</v>
      </c>
      <c r="K7933" s="509">
        <v>0</v>
      </c>
    </row>
    <row r="7934" spans="1:11" s="509" customFormat="1">
      <c r="A7934" s="508" t="s">
        <v>606</v>
      </c>
      <c r="B7934" s="509" t="s">
        <v>380</v>
      </c>
      <c r="C7934" s="509">
        <v>46</v>
      </c>
      <c r="K7934" s="509">
        <v>0</v>
      </c>
    </row>
    <row r="7935" spans="1:11" s="509" customFormat="1">
      <c r="A7935" s="508" t="s">
        <v>606</v>
      </c>
      <c r="B7935" s="509" t="s">
        <v>380</v>
      </c>
      <c r="C7935" s="509">
        <v>47</v>
      </c>
      <c r="G7935" s="509">
        <v>2</v>
      </c>
      <c r="K7935" s="509">
        <v>2</v>
      </c>
    </row>
    <row r="7936" spans="1:11" s="509" customFormat="1">
      <c r="A7936" s="508" t="s">
        <v>606</v>
      </c>
      <c r="B7936" s="509" t="s">
        <v>380</v>
      </c>
      <c r="C7936" s="509">
        <v>48</v>
      </c>
      <c r="K7936" s="509">
        <v>0</v>
      </c>
    </row>
    <row r="7937" spans="1:11" s="509" customFormat="1">
      <c r="A7937" s="508" t="s">
        <v>606</v>
      </c>
      <c r="B7937" s="509" t="s">
        <v>380</v>
      </c>
      <c r="C7937" s="509">
        <v>49</v>
      </c>
      <c r="K7937" s="509">
        <v>0</v>
      </c>
    </row>
    <row r="7938" spans="1:11" s="509" customFormat="1">
      <c r="A7938" s="508" t="s">
        <v>606</v>
      </c>
      <c r="B7938" s="509" t="s">
        <v>380</v>
      </c>
      <c r="C7938" s="509">
        <v>50</v>
      </c>
      <c r="K7938" s="509">
        <v>0</v>
      </c>
    </row>
    <row r="7939" spans="1:11" s="509" customFormat="1">
      <c r="A7939" s="508" t="s">
        <v>606</v>
      </c>
      <c r="B7939" s="509" t="s">
        <v>380</v>
      </c>
      <c r="C7939" s="509">
        <v>51</v>
      </c>
      <c r="K7939" s="509">
        <v>0</v>
      </c>
    </row>
    <row r="7940" spans="1:11" s="509" customFormat="1">
      <c r="A7940" s="508" t="s">
        <v>606</v>
      </c>
      <c r="B7940" s="509" t="s">
        <v>380</v>
      </c>
      <c r="C7940" s="509" t="s">
        <v>1031</v>
      </c>
      <c r="K7940" s="509">
        <v>0</v>
      </c>
    </row>
    <row r="7941" spans="1:11" s="509" customFormat="1">
      <c r="A7941" s="508" t="s">
        <v>606</v>
      </c>
      <c r="B7941" s="509" t="s">
        <v>380</v>
      </c>
      <c r="C7941" s="509" t="s">
        <v>1032</v>
      </c>
      <c r="K7941" s="509">
        <v>0</v>
      </c>
    </row>
    <row r="7942" spans="1:11" s="509" customFormat="1">
      <c r="A7942" s="508" t="s">
        <v>606</v>
      </c>
      <c r="B7942" s="509" t="s">
        <v>380</v>
      </c>
      <c r="C7942" s="509">
        <v>52</v>
      </c>
      <c r="K7942" s="509">
        <v>0</v>
      </c>
    </row>
    <row r="7943" spans="1:11" s="509" customFormat="1">
      <c r="A7943" s="508" t="s">
        <v>606</v>
      </c>
      <c r="B7943" s="509" t="s">
        <v>380</v>
      </c>
      <c r="C7943" s="509">
        <v>53</v>
      </c>
      <c r="K7943" s="509">
        <v>0</v>
      </c>
    </row>
    <row r="7944" spans="1:11" s="509" customFormat="1">
      <c r="A7944" s="508" t="s">
        <v>606</v>
      </c>
      <c r="B7944" s="509" t="s">
        <v>380</v>
      </c>
      <c r="C7944" s="509">
        <v>54</v>
      </c>
      <c r="G7944" s="509">
        <v>3</v>
      </c>
      <c r="K7944" s="509">
        <v>3</v>
      </c>
    </row>
    <row r="7945" spans="1:11" s="509" customFormat="1">
      <c r="A7945" s="508" t="s">
        <v>606</v>
      </c>
      <c r="B7945" s="509" t="s">
        <v>380</v>
      </c>
      <c r="C7945" s="509">
        <v>55</v>
      </c>
      <c r="G7945" s="509">
        <v>3</v>
      </c>
      <c r="K7945" s="509">
        <v>3</v>
      </c>
    </row>
    <row r="7946" spans="1:11" s="509" customFormat="1">
      <c r="A7946" s="508" t="s">
        <v>606</v>
      </c>
      <c r="B7946" s="509" t="s">
        <v>380</v>
      </c>
      <c r="C7946" s="509">
        <v>56</v>
      </c>
      <c r="K7946" s="509">
        <v>0</v>
      </c>
    </row>
    <row r="7947" spans="1:11" s="509" customFormat="1">
      <c r="A7947" s="508" t="s">
        <v>606</v>
      </c>
      <c r="B7947" s="509" t="s">
        <v>380</v>
      </c>
      <c r="C7947" s="509">
        <v>57</v>
      </c>
      <c r="K7947" s="509">
        <v>0</v>
      </c>
    </row>
    <row r="7948" spans="1:11" s="509" customFormat="1">
      <c r="A7948" s="508" t="s">
        <v>606</v>
      </c>
      <c r="B7948" s="509" t="s">
        <v>380</v>
      </c>
      <c r="C7948" s="509">
        <v>58</v>
      </c>
      <c r="K7948" s="509">
        <v>0</v>
      </c>
    </row>
    <row r="7949" spans="1:11" s="509" customFormat="1">
      <c r="A7949" s="508" t="s">
        <v>606</v>
      </c>
      <c r="B7949" s="509" t="s">
        <v>380</v>
      </c>
      <c r="C7949" s="509">
        <v>59</v>
      </c>
      <c r="K7949" s="509">
        <v>0</v>
      </c>
    </row>
    <row r="7950" spans="1:11" s="509" customFormat="1">
      <c r="A7950" s="508" t="s">
        <v>606</v>
      </c>
      <c r="B7950" s="509" t="s">
        <v>380</v>
      </c>
      <c r="C7950" s="509">
        <v>60</v>
      </c>
      <c r="G7950" s="509">
        <v>2</v>
      </c>
      <c r="K7950" s="509">
        <v>2</v>
      </c>
    </row>
    <row r="7951" spans="1:11" s="509" customFormat="1">
      <c r="A7951" s="508" t="s">
        <v>606</v>
      </c>
      <c r="B7951" s="509" t="s">
        <v>380</v>
      </c>
      <c r="C7951" s="509">
        <v>61</v>
      </c>
      <c r="D7951" s="509">
        <v>1</v>
      </c>
      <c r="K7951" s="509">
        <v>1</v>
      </c>
    </row>
    <row r="7952" spans="1:11" s="509" customFormat="1">
      <c r="A7952" s="508" t="s">
        <v>606</v>
      </c>
      <c r="B7952" s="509" t="s">
        <v>380</v>
      </c>
      <c r="C7952" s="509">
        <v>62</v>
      </c>
      <c r="K7952" s="509">
        <v>0</v>
      </c>
    </row>
    <row r="7953" spans="1:11" s="509" customFormat="1">
      <c r="A7953" s="508" t="s">
        <v>606</v>
      </c>
      <c r="B7953" s="509" t="s">
        <v>380</v>
      </c>
      <c r="C7953" s="509">
        <v>63</v>
      </c>
      <c r="G7953" s="509">
        <v>2</v>
      </c>
      <c r="H7953" s="509">
        <v>1</v>
      </c>
      <c r="K7953" s="509">
        <v>2</v>
      </c>
    </row>
    <row r="7954" spans="1:11" s="509" customFormat="1">
      <c r="A7954" s="508" t="s">
        <v>606</v>
      </c>
      <c r="B7954" s="509" t="s">
        <v>380</v>
      </c>
      <c r="C7954" s="509" t="s">
        <v>1033</v>
      </c>
      <c r="K7954" s="509">
        <v>0</v>
      </c>
    </row>
    <row r="7955" spans="1:11" s="509" customFormat="1">
      <c r="A7955" s="508" t="s">
        <v>606</v>
      </c>
      <c r="B7955" s="509" t="s">
        <v>380</v>
      </c>
      <c r="C7955" s="509" t="s">
        <v>1034</v>
      </c>
      <c r="K7955" s="509">
        <v>0</v>
      </c>
    </row>
    <row r="7956" spans="1:11" s="509" customFormat="1">
      <c r="A7956" s="508" t="s">
        <v>606</v>
      </c>
      <c r="B7956" s="509" t="s">
        <v>380</v>
      </c>
      <c r="C7956" s="509">
        <v>64</v>
      </c>
      <c r="K7956" s="509">
        <v>0</v>
      </c>
    </row>
    <row r="7957" spans="1:11" s="509" customFormat="1">
      <c r="A7957" s="508" t="s">
        <v>606</v>
      </c>
      <c r="B7957" s="509" t="s">
        <v>380</v>
      </c>
      <c r="C7957" s="509" t="s">
        <v>1035</v>
      </c>
      <c r="K7957" s="509">
        <v>0</v>
      </c>
    </row>
    <row r="7958" spans="1:11" s="509" customFormat="1">
      <c r="A7958" s="508" t="s">
        <v>606</v>
      </c>
      <c r="B7958" s="509" t="s">
        <v>380</v>
      </c>
      <c r="C7958" s="509">
        <v>65</v>
      </c>
      <c r="D7958" s="509">
        <v>4</v>
      </c>
      <c r="E7958" s="509">
        <v>2</v>
      </c>
      <c r="G7958" s="509">
        <v>8</v>
      </c>
      <c r="K7958" s="509">
        <v>12</v>
      </c>
    </row>
    <row r="7959" spans="1:11" s="509" customFormat="1">
      <c r="A7959" s="508" t="s">
        <v>606</v>
      </c>
      <c r="B7959" s="509" t="s">
        <v>380</v>
      </c>
      <c r="C7959" s="509">
        <v>66</v>
      </c>
      <c r="D7959" s="509">
        <v>3</v>
      </c>
      <c r="E7959" s="509">
        <v>3</v>
      </c>
      <c r="G7959" s="509">
        <v>3</v>
      </c>
      <c r="H7959" s="509">
        <v>3</v>
      </c>
      <c r="K7959" s="509">
        <v>6</v>
      </c>
    </row>
    <row r="7960" spans="1:11" s="509" customFormat="1">
      <c r="A7960" s="508" t="s">
        <v>606</v>
      </c>
      <c r="B7960" s="509" t="s">
        <v>380</v>
      </c>
      <c r="C7960" s="509" t="s">
        <v>1036</v>
      </c>
      <c r="K7960" s="509">
        <v>0</v>
      </c>
    </row>
    <row r="7961" spans="1:11" s="509" customFormat="1">
      <c r="A7961" s="508" t="s">
        <v>606</v>
      </c>
      <c r="B7961" s="509" t="s">
        <v>380</v>
      </c>
      <c r="C7961" s="509" t="s">
        <v>1037</v>
      </c>
      <c r="D7961" s="509">
        <v>10</v>
      </c>
      <c r="G7961" s="509">
        <v>60</v>
      </c>
      <c r="K7961" s="509">
        <v>70</v>
      </c>
    </row>
    <row r="7962" spans="1:11" s="509" customFormat="1">
      <c r="A7962" s="508" t="s">
        <v>606</v>
      </c>
      <c r="B7962" s="509" t="s">
        <v>380</v>
      </c>
      <c r="C7962" s="509" t="s">
        <v>1038</v>
      </c>
      <c r="G7962" s="509">
        <v>3</v>
      </c>
      <c r="K7962" s="509">
        <v>3</v>
      </c>
    </row>
    <row r="7963" spans="1:11" s="509" customFormat="1">
      <c r="A7963" s="508" t="s">
        <v>606</v>
      </c>
      <c r="B7963" s="509" t="s">
        <v>380</v>
      </c>
      <c r="C7963" s="509" t="s">
        <v>1039</v>
      </c>
      <c r="D7963" s="509">
        <v>1</v>
      </c>
      <c r="G7963" s="509">
        <v>2</v>
      </c>
      <c r="K7963" s="509">
        <v>3</v>
      </c>
    </row>
    <row r="7964" spans="1:11" s="509" customFormat="1">
      <c r="A7964" s="508" t="s">
        <v>606</v>
      </c>
      <c r="B7964" s="509" t="s">
        <v>380</v>
      </c>
      <c r="C7964" s="509" t="s">
        <v>1040</v>
      </c>
      <c r="D7964" s="509">
        <v>3</v>
      </c>
      <c r="G7964" s="509">
        <v>10</v>
      </c>
      <c r="K7964" s="509">
        <v>13</v>
      </c>
    </row>
    <row r="7965" spans="1:11" s="509" customFormat="1">
      <c r="A7965" s="508" t="s">
        <v>606</v>
      </c>
      <c r="B7965" s="509" t="s">
        <v>380</v>
      </c>
      <c r="C7965" s="509" t="s">
        <v>1041</v>
      </c>
      <c r="G7965" s="509">
        <v>1</v>
      </c>
      <c r="K7965" s="509">
        <v>1</v>
      </c>
    </row>
    <row r="7966" spans="1:11" s="509" customFormat="1">
      <c r="A7966" s="508" t="s">
        <v>606</v>
      </c>
      <c r="B7966" s="509" t="s">
        <v>380</v>
      </c>
      <c r="C7966" s="509" t="s">
        <v>1042</v>
      </c>
      <c r="K7966" s="509">
        <v>0</v>
      </c>
    </row>
    <row r="7967" spans="1:11" s="509" customFormat="1">
      <c r="A7967" s="508" t="s">
        <v>606</v>
      </c>
      <c r="B7967" s="509" t="s">
        <v>380</v>
      </c>
      <c r="C7967" s="509">
        <v>67</v>
      </c>
      <c r="D7967" s="509">
        <v>1</v>
      </c>
      <c r="G7967" s="509">
        <v>107</v>
      </c>
      <c r="H7967" s="509">
        <v>7</v>
      </c>
      <c r="K7967" s="509">
        <v>108</v>
      </c>
    </row>
    <row r="7968" spans="1:11" s="509" customFormat="1">
      <c r="A7968" s="508" t="s">
        <v>606</v>
      </c>
      <c r="B7968" s="509" t="s">
        <v>380</v>
      </c>
      <c r="C7968" s="509">
        <v>68</v>
      </c>
      <c r="G7968" s="509">
        <v>13</v>
      </c>
      <c r="H7968" s="509">
        <v>3</v>
      </c>
      <c r="K7968" s="509">
        <v>13</v>
      </c>
    </row>
    <row r="7969" spans="1:11" s="509" customFormat="1">
      <c r="A7969" s="508" t="s">
        <v>606</v>
      </c>
      <c r="B7969" s="509" t="s">
        <v>380</v>
      </c>
      <c r="C7969" s="509" t="s">
        <v>1043</v>
      </c>
      <c r="D7969" s="509">
        <v>3</v>
      </c>
      <c r="E7969" s="509">
        <v>2</v>
      </c>
      <c r="G7969" s="509">
        <v>5</v>
      </c>
      <c r="H7969" s="509">
        <v>1</v>
      </c>
      <c r="K7969" s="509">
        <v>8</v>
      </c>
    </row>
    <row r="7970" spans="1:11" s="509" customFormat="1">
      <c r="A7970" s="508" t="s">
        <v>606</v>
      </c>
      <c r="B7970" s="509" t="s">
        <v>380</v>
      </c>
      <c r="C7970" s="509">
        <v>69</v>
      </c>
      <c r="D7970" s="509">
        <v>1</v>
      </c>
      <c r="K7970" s="509">
        <v>1</v>
      </c>
    </row>
    <row r="7971" spans="1:11" s="509" customFormat="1">
      <c r="A7971" s="508" t="s">
        <v>606</v>
      </c>
      <c r="B7971" s="509" t="s">
        <v>380</v>
      </c>
      <c r="C7971" s="509" t="s">
        <v>1044</v>
      </c>
      <c r="D7971" s="509">
        <v>1</v>
      </c>
      <c r="K7971" s="509">
        <v>1</v>
      </c>
    </row>
    <row r="7972" spans="1:11" s="509" customFormat="1">
      <c r="A7972" s="508" t="s">
        <v>606</v>
      </c>
      <c r="B7972" s="509" t="s">
        <v>380</v>
      </c>
      <c r="C7972" s="509" t="s">
        <v>1045</v>
      </c>
      <c r="K7972" s="509">
        <v>0</v>
      </c>
    </row>
    <row r="7973" spans="1:11" s="509" customFormat="1">
      <c r="A7973" s="508" t="s">
        <v>606</v>
      </c>
      <c r="B7973" s="509" t="s">
        <v>380</v>
      </c>
      <c r="C7973" s="509">
        <v>70</v>
      </c>
      <c r="K7973" s="509">
        <v>0</v>
      </c>
    </row>
    <row r="7974" spans="1:11" s="509" customFormat="1">
      <c r="A7974" s="508" t="s">
        <v>606</v>
      </c>
      <c r="B7974" s="509" t="s">
        <v>380</v>
      </c>
      <c r="C7974" s="509" t="s">
        <v>1046</v>
      </c>
      <c r="G7974" s="509">
        <v>2</v>
      </c>
      <c r="K7974" s="509">
        <v>2</v>
      </c>
    </row>
    <row r="7975" spans="1:11" s="509" customFormat="1">
      <c r="A7975" s="508" t="s">
        <v>606</v>
      </c>
      <c r="B7975" s="509" t="s">
        <v>380</v>
      </c>
      <c r="C7975" s="509">
        <v>71</v>
      </c>
      <c r="G7975" s="509">
        <v>176</v>
      </c>
      <c r="K7975" s="509">
        <v>176</v>
      </c>
    </row>
    <row r="7976" spans="1:11" s="509" customFormat="1">
      <c r="A7976" s="508" t="s">
        <v>606</v>
      </c>
      <c r="B7976" s="509" t="s">
        <v>380</v>
      </c>
      <c r="C7976" s="509" t="s">
        <v>1047</v>
      </c>
      <c r="D7976" s="509">
        <v>4</v>
      </c>
      <c r="E7976" s="509">
        <v>3</v>
      </c>
      <c r="G7976" s="509">
        <v>26</v>
      </c>
      <c r="H7976" s="509">
        <v>18</v>
      </c>
      <c r="K7976" s="509">
        <v>30</v>
      </c>
    </row>
    <row r="7977" spans="1:11" s="509" customFormat="1">
      <c r="A7977" s="508" t="s">
        <v>606</v>
      </c>
      <c r="B7977" s="509" t="s">
        <v>380</v>
      </c>
      <c r="C7977" s="509" t="s">
        <v>1048</v>
      </c>
      <c r="G7977" s="509">
        <v>2</v>
      </c>
      <c r="K7977" s="509">
        <v>2</v>
      </c>
    </row>
    <row r="7978" spans="1:11" s="509" customFormat="1">
      <c r="A7978" s="508" t="s">
        <v>606</v>
      </c>
      <c r="B7978" s="509" t="s">
        <v>380</v>
      </c>
      <c r="C7978" s="509" t="s">
        <v>1049</v>
      </c>
      <c r="G7978" s="509">
        <v>1</v>
      </c>
      <c r="K7978" s="509">
        <v>1</v>
      </c>
    </row>
    <row r="7979" spans="1:11" s="509" customFormat="1">
      <c r="A7979" s="508" t="s">
        <v>606</v>
      </c>
      <c r="B7979" s="509" t="s">
        <v>380</v>
      </c>
      <c r="C7979" s="509" t="s">
        <v>1050</v>
      </c>
      <c r="K7979" s="509">
        <v>0</v>
      </c>
    </row>
    <row r="7980" spans="1:11" s="509" customFormat="1">
      <c r="A7980" s="508" t="s">
        <v>606</v>
      </c>
      <c r="B7980" s="509" t="s">
        <v>380</v>
      </c>
      <c r="C7980" s="509" t="s">
        <v>1051</v>
      </c>
      <c r="K7980" s="509">
        <v>0</v>
      </c>
    </row>
    <row r="7981" spans="1:11" s="509" customFormat="1">
      <c r="A7981" s="508" t="s">
        <v>606</v>
      </c>
      <c r="B7981" s="509" t="s">
        <v>380</v>
      </c>
      <c r="C7981" s="509">
        <v>72</v>
      </c>
      <c r="D7981" s="509">
        <v>7</v>
      </c>
      <c r="G7981" s="509">
        <v>1</v>
      </c>
      <c r="K7981" s="509">
        <v>8</v>
      </c>
    </row>
    <row r="7982" spans="1:11" s="509" customFormat="1">
      <c r="A7982" s="508" t="s">
        <v>606</v>
      </c>
      <c r="B7982" s="509" t="s">
        <v>380</v>
      </c>
      <c r="C7982" s="509">
        <v>73</v>
      </c>
      <c r="D7982" s="509">
        <v>4</v>
      </c>
      <c r="K7982" s="509">
        <v>4</v>
      </c>
    </row>
    <row r="7983" spans="1:11" s="509" customFormat="1">
      <c r="A7983" s="508" t="s">
        <v>606</v>
      </c>
      <c r="B7983" s="509" t="s">
        <v>380</v>
      </c>
      <c r="C7983" s="509">
        <v>74</v>
      </c>
      <c r="G7983" s="509">
        <v>1</v>
      </c>
      <c r="K7983" s="509">
        <v>1</v>
      </c>
    </row>
    <row r="7984" spans="1:11" s="509" customFormat="1">
      <c r="A7984" s="508" t="s">
        <v>606</v>
      </c>
      <c r="B7984" s="509" t="s">
        <v>380</v>
      </c>
      <c r="C7984" s="509" t="s">
        <v>4570</v>
      </c>
      <c r="D7984" s="509">
        <v>7</v>
      </c>
      <c r="G7984" s="509">
        <v>39</v>
      </c>
      <c r="K7984" s="509">
        <v>46</v>
      </c>
    </row>
    <row r="7985" spans="1:11" s="509" customFormat="1">
      <c r="A7985" s="508" t="s">
        <v>606</v>
      </c>
      <c r="B7985" s="509" t="s">
        <v>380</v>
      </c>
      <c r="C7985" s="509" t="s">
        <v>4571</v>
      </c>
      <c r="D7985" s="509">
        <v>62</v>
      </c>
      <c r="E7985" s="509">
        <v>12</v>
      </c>
      <c r="F7985" s="509">
        <v>0</v>
      </c>
      <c r="G7985" s="509">
        <v>556</v>
      </c>
      <c r="H7985" s="509">
        <v>33</v>
      </c>
      <c r="I7985" s="509">
        <v>0</v>
      </c>
      <c r="K7985" s="509">
        <v>618</v>
      </c>
    </row>
    <row r="7986" spans="1:11" s="509" customFormat="1">
      <c r="A7986" s="508" t="s">
        <v>607</v>
      </c>
      <c r="B7986" s="509" t="s">
        <v>381</v>
      </c>
      <c r="C7986" s="509">
        <v>1</v>
      </c>
      <c r="D7986" s="509">
        <v>0</v>
      </c>
      <c r="E7986" s="509">
        <v>0</v>
      </c>
      <c r="F7986" s="509">
        <v>0</v>
      </c>
      <c r="G7986" s="509">
        <v>0</v>
      </c>
      <c r="H7986" s="509">
        <v>0</v>
      </c>
      <c r="I7986" s="509">
        <v>0</v>
      </c>
      <c r="K7986" s="509">
        <v>0</v>
      </c>
    </row>
    <row r="7987" spans="1:11" s="509" customFormat="1">
      <c r="A7987" s="508" t="s">
        <v>607</v>
      </c>
      <c r="B7987" s="509" t="s">
        <v>381</v>
      </c>
      <c r="C7987" s="509" t="s">
        <v>1023</v>
      </c>
      <c r="D7987" s="509">
        <v>8</v>
      </c>
      <c r="E7987" s="509">
        <v>0</v>
      </c>
      <c r="F7987" s="509">
        <v>0</v>
      </c>
      <c r="G7987" s="509">
        <v>235</v>
      </c>
      <c r="H7987" s="509">
        <v>0</v>
      </c>
      <c r="I7987" s="509">
        <v>0</v>
      </c>
      <c r="K7987" s="509">
        <v>243</v>
      </c>
    </row>
    <row r="7988" spans="1:11" s="509" customFormat="1">
      <c r="A7988" s="508" t="s">
        <v>607</v>
      </c>
      <c r="B7988" s="509" t="s">
        <v>381</v>
      </c>
      <c r="C7988" s="509">
        <v>2</v>
      </c>
      <c r="D7988" s="509">
        <v>21</v>
      </c>
      <c r="E7988" s="509">
        <v>1</v>
      </c>
      <c r="F7988" s="509">
        <v>0</v>
      </c>
      <c r="G7988" s="509">
        <v>58</v>
      </c>
      <c r="H7988" s="509">
        <v>0</v>
      </c>
      <c r="I7988" s="509">
        <v>0</v>
      </c>
      <c r="K7988" s="509">
        <v>79</v>
      </c>
    </row>
    <row r="7989" spans="1:11" s="509" customFormat="1">
      <c r="A7989" s="508" t="s">
        <v>607</v>
      </c>
      <c r="B7989" s="509" t="s">
        <v>381</v>
      </c>
      <c r="C7989" s="509">
        <v>3</v>
      </c>
      <c r="D7989" s="509">
        <v>61</v>
      </c>
      <c r="E7989" s="509">
        <v>0</v>
      </c>
      <c r="F7989" s="509">
        <v>0</v>
      </c>
      <c r="G7989" s="509">
        <v>432</v>
      </c>
      <c r="H7989" s="509">
        <v>0</v>
      </c>
      <c r="I7989" s="509">
        <v>0</v>
      </c>
      <c r="K7989" s="509">
        <v>493</v>
      </c>
    </row>
    <row r="7990" spans="1:11" s="509" customFormat="1">
      <c r="A7990" s="508" t="s">
        <v>607</v>
      </c>
      <c r="B7990" s="509" t="s">
        <v>381</v>
      </c>
      <c r="C7990" s="509">
        <v>4</v>
      </c>
      <c r="D7990" s="509">
        <v>10</v>
      </c>
      <c r="E7990" s="509">
        <v>0</v>
      </c>
      <c r="F7990" s="509">
        <v>0</v>
      </c>
      <c r="G7990" s="509">
        <v>15</v>
      </c>
      <c r="H7990" s="509">
        <v>0</v>
      </c>
      <c r="I7990" s="509">
        <v>0</v>
      </c>
      <c r="K7990" s="509">
        <v>25</v>
      </c>
    </row>
    <row r="7991" spans="1:11" s="509" customFormat="1">
      <c r="A7991" s="508" t="s">
        <v>607</v>
      </c>
      <c r="B7991" s="509" t="s">
        <v>381</v>
      </c>
      <c r="C7991" s="509">
        <v>5</v>
      </c>
      <c r="D7991" s="509">
        <v>9</v>
      </c>
      <c r="E7991" s="509">
        <v>0</v>
      </c>
      <c r="F7991" s="509">
        <v>0</v>
      </c>
      <c r="G7991" s="509">
        <v>44</v>
      </c>
      <c r="H7991" s="509">
        <v>0</v>
      </c>
      <c r="I7991" s="509">
        <v>0</v>
      </c>
      <c r="K7991" s="509">
        <v>53</v>
      </c>
    </row>
    <row r="7992" spans="1:11" s="509" customFormat="1">
      <c r="A7992" s="508" t="s">
        <v>607</v>
      </c>
      <c r="B7992" s="509" t="s">
        <v>381</v>
      </c>
      <c r="C7992" s="509">
        <v>6</v>
      </c>
      <c r="D7992" s="509">
        <v>0</v>
      </c>
      <c r="E7992" s="509">
        <v>0</v>
      </c>
      <c r="F7992" s="509">
        <v>0</v>
      </c>
      <c r="G7992" s="509">
        <v>1</v>
      </c>
      <c r="H7992" s="509">
        <v>0</v>
      </c>
      <c r="I7992" s="509">
        <v>0</v>
      </c>
      <c r="K7992" s="509">
        <v>1</v>
      </c>
    </row>
    <row r="7993" spans="1:11" s="509" customFormat="1">
      <c r="A7993" s="508" t="s">
        <v>607</v>
      </c>
      <c r="B7993" s="509" t="s">
        <v>381</v>
      </c>
      <c r="C7993" s="509">
        <v>7</v>
      </c>
      <c r="D7993" s="509">
        <v>0</v>
      </c>
      <c r="E7993" s="509">
        <v>0</v>
      </c>
      <c r="F7993" s="509">
        <v>0</v>
      </c>
      <c r="G7993" s="509">
        <v>0</v>
      </c>
      <c r="H7993" s="509">
        <v>0</v>
      </c>
      <c r="I7993" s="509">
        <v>0</v>
      </c>
      <c r="K7993" s="509">
        <v>0</v>
      </c>
    </row>
    <row r="7994" spans="1:11" s="509" customFormat="1">
      <c r="A7994" s="508" t="s">
        <v>607</v>
      </c>
      <c r="B7994" s="509" t="s">
        <v>381</v>
      </c>
      <c r="C7994" s="509">
        <v>8</v>
      </c>
      <c r="D7994" s="509">
        <v>2</v>
      </c>
      <c r="E7994" s="509">
        <v>0</v>
      </c>
      <c r="F7994" s="509">
        <v>0</v>
      </c>
      <c r="G7994" s="509">
        <v>13</v>
      </c>
      <c r="H7994" s="509">
        <v>0</v>
      </c>
      <c r="I7994" s="509">
        <v>0</v>
      </c>
      <c r="K7994" s="509">
        <v>15</v>
      </c>
    </row>
    <row r="7995" spans="1:11" s="509" customFormat="1">
      <c r="A7995" s="508" t="s">
        <v>607</v>
      </c>
      <c r="B7995" s="509" t="s">
        <v>381</v>
      </c>
      <c r="C7995" s="509">
        <v>9</v>
      </c>
      <c r="D7995" s="509">
        <v>0</v>
      </c>
      <c r="E7995" s="509">
        <v>0</v>
      </c>
      <c r="F7995" s="509">
        <v>0</v>
      </c>
      <c r="G7995" s="509">
        <v>2</v>
      </c>
      <c r="H7995" s="509">
        <v>0</v>
      </c>
      <c r="I7995" s="509">
        <v>0</v>
      </c>
      <c r="K7995" s="509">
        <v>2</v>
      </c>
    </row>
    <row r="7996" spans="1:11" s="509" customFormat="1">
      <c r="A7996" s="508" t="s">
        <v>607</v>
      </c>
      <c r="B7996" s="509" t="s">
        <v>381</v>
      </c>
      <c r="C7996" s="509">
        <v>10</v>
      </c>
      <c r="D7996" s="509">
        <v>19</v>
      </c>
      <c r="E7996" s="509">
        <v>0</v>
      </c>
      <c r="F7996" s="509">
        <v>0</v>
      </c>
      <c r="G7996" s="509">
        <v>49</v>
      </c>
      <c r="H7996" s="509">
        <v>0</v>
      </c>
      <c r="I7996" s="509">
        <v>0</v>
      </c>
      <c r="K7996" s="509">
        <v>68</v>
      </c>
    </row>
    <row r="7997" spans="1:11" s="509" customFormat="1">
      <c r="A7997" s="508" t="s">
        <v>607</v>
      </c>
      <c r="B7997" s="509" t="s">
        <v>381</v>
      </c>
      <c r="C7997" s="509">
        <v>11</v>
      </c>
      <c r="D7997" s="509">
        <v>2</v>
      </c>
      <c r="E7997" s="509">
        <v>0</v>
      </c>
      <c r="F7997" s="509">
        <v>0</v>
      </c>
      <c r="G7997" s="509">
        <v>10</v>
      </c>
      <c r="H7997" s="509">
        <v>0</v>
      </c>
      <c r="I7997" s="509">
        <v>0</v>
      </c>
      <c r="K7997" s="509">
        <v>12</v>
      </c>
    </row>
    <row r="7998" spans="1:11" s="509" customFormat="1">
      <c r="A7998" s="508" t="s">
        <v>607</v>
      </c>
      <c r="B7998" s="509" t="s">
        <v>381</v>
      </c>
      <c r="C7998" s="509">
        <v>12</v>
      </c>
      <c r="D7998" s="509">
        <v>0</v>
      </c>
      <c r="E7998" s="509">
        <v>0</v>
      </c>
      <c r="F7998" s="509">
        <v>0</v>
      </c>
      <c r="G7998" s="509">
        <v>1</v>
      </c>
      <c r="H7998" s="509">
        <v>0</v>
      </c>
      <c r="I7998" s="509">
        <v>0</v>
      </c>
      <c r="K7998" s="509">
        <v>1</v>
      </c>
    </row>
    <row r="7999" spans="1:11" s="509" customFormat="1">
      <c r="A7999" s="508" t="s">
        <v>607</v>
      </c>
      <c r="B7999" s="509" t="s">
        <v>381</v>
      </c>
      <c r="C7999" s="509">
        <v>13</v>
      </c>
      <c r="D7999" s="509">
        <v>0</v>
      </c>
      <c r="E7999" s="509">
        <v>0</v>
      </c>
      <c r="F7999" s="509">
        <v>0</v>
      </c>
      <c r="G7999" s="509">
        <v>0</v>
      </c>
      <c r="H7999" s="509">
        <v>0</v>
      </c>
      <c r="I7999" s="509">
        <v>0</v>
      </c>
      <c r="K7999" s="509">
        <v>0</v>
      </c>
    </row>
    <row r="8000" spans="1:11" s="509" customFormat="1">
      <c r="A8000" s="508" t="s">
        <v>607</v>
      </c>
      <c r="B8000" s="509" t="s">
        <v>381</v>
      </c>
      <c r="C8000" s="509">
        <v>14</v>
      </c>
      <c r="D8000" s="509">
        <v>0</v>
      </c>
      <c r="E8000" s="509">
        <v>0</v>
      </c>
      <c r="F8000" s="509">
        <v>0</v>
      </c>
      <c r="G8000" s="509">
        <v>0</v>
      </c>
      <c r="H8000" s="509">
        <v>0</v>
      </c>
      <c r="I8000" s="509">
        <v>0</v>
      </c>
      <c r="K8000" s="509">
        <v>0</v>
      </c>
    </row>
    <row r="8001" spans="1:11" s="509" customFormat="1">
      <c r="A8001" s="508" t="s">
        <v>607</v>
      </c>
      <c r="B8001" s="509" t="s">
        <v>381</v>
      </c>
      <c r="C8001" s="509">
        <v>15</v>
      </c>
      <c r="D8001" s="509">
        <v>1</v>
      </c>
      <c r="E8001" s="509">
        <v>0</v>
      </c>
      <c r="F8001" s="509">
        <v>0</v>
      </c>
      <c r="G8001" s="509">
        <v>0</v>
      </c>
      <c r="H8001" s="509">
        <v>0</v>
      </c>
      <c r="I8001" s="509">
        <v>0</v>
      </c>
      <c r="K8001" s="509">
        <v>1</v>
      </c>
    </row>
    <row r="8002" spans="1:11" s="509" customFormat="1">
      <c r="A8002" s="508" t="s">
        <v>607</v>
      </c>
      <c r="B8002" s="509" t="s">
        <v>381</v>
      </c>
      <c r="C8002" s="509">
        <v>16</v>
      </c>
      <c r="D8002" s="509">
        <v>5</v>
      </c>
      <c r="E8002" s="509">
        <v>0</v>
      </c>
      <c r="F8002" s="509">
        <v>0</v>
      </c>
      <c r="G8002" s="509">
        <v>25</v>
      </c>
      <c r="H8002" s="509">
        <v>0</v>
      </c>
      <c r="I8002" s="509">
        <v>0</v>
      </c>
      <c r="K8002" s="509">
        <v>30</v>
      </c>
    </row>
    <row r="8003" spans="1:11" s="509" customFormat="1">
      <c r="A8003" s="508" t="s">
        <v>607</v>
      </c>
      <c r="B8003" s="509" t="s">
        <v>381</v>
      </c>
      <c r="C8003" s="509">
        <v>17</v>
      </c>
      <c r="D8003" s="509">
        <v>14</v>
      </c>
      <c r="E8003" s="509">
        <v>0</v>
      </c>
      <c r="F8003" s="509">
        <v>0</v>
      </c>
      <c r="G8003" s="509">
        <v>112</v>
      </c>
      <c r="H8003" s="509">
        <v>0</v>
      </c>
      <c r="I8003" s="509">
        <v>0</v>
      </c>
      <c r="K8003" s="509">
        <v>126</v>
      </c>
    </row>
    <row r="8004" spans="1:11" s="509" customFormat="1">
      <c r="A8004" s="508" t="s">
        <v>607</v>
      </c>
      <c r="B8004" s="509" t="s">
        <v>381</v>
      </c>
      <c r="C8004" s="509">
        <v>18</v>
      </c>
      <c r="D8004" s="509">
        <v>1</v>
      </c>
      <c r="E8004" s="509">
        <v>0</v>
      </c>
      <c r="F8004" s="509">
        <v>0</v>
      </c>
      <c r="G8004" s="509">
        <v>0</v>
      </c>
      <c r="H8004" s="509">
        <v>0</v>
      </c>
      <c r="I8004" s="509">
        <v>0</v>
      </c>
      <c r="K8004" s="509">
        <v>1</v>
      </c>
    </row>
    <row r="8005" spans="1:11" s="509" customFormat="1">
      <c r="A8005" s="508" t="s">
        <v>607</v>
      </c>
      <c r="B8005" s="509" t="s">
        <v>381</v>
      </c>
      <c r="C8005" s="509" t="s">
        <v>1024</v>
      </c>
      <c r="D8005" s="509">
        <v>7</v>
      </c>
      <c r="E8005" s="509">
        <v>0</v>
      </c>
      <c r="F8005" s="509">
        <v>0</v>
      </c>
      <c r="G8005" s="509">
        <v>8</v>
      </c>
      <c r="H8005" s="509">
        <v>0</v>
      </c>
      <c r="I8005" s="509">
        <v>0</v>
      </c>
      <c r="K8005" s="509">
        <v>15</v>
      </c>
    </row>
    <row r="8006" spans="1:11" s="509" customFormat="1">
      <c r="A8006" s="508" t="s">
        <v>607</v>
      </c>
      <c r="B8006" s="509" t="s">
        <v>381</v>
      </c>
      <c r="C8006" s="509" t="s">
        <v>1025</v>
      </c>
      <c r="D8006" s="509">
        <v>1</v>
      </c>
      <c r="E8006" s="509">
        <v>0</v>
      </c>
      <c r="F8006" s="509">
        <v>0</v>
      </c>
      <c r="G8006" s="509">
        <v>0</v>
      </c>
      <c r="H8006" s="509">
        <v>0</v>
      </c>
      <c r="I8006" s="509">
        <v>0</v>
      </c>
      <c r="K8006" s="509">
        <v>1</v>
      </c>
    </row>
    <row r="8007" spans="1:11" s="509" customFormat="1">
      <c r="A8007" s="508" t="s">
        <v>607</v>
      </c>
      <c r="B8007" s="509" t="s">
        <v>381</v>
      </c>
      <c r="C8007" s="509">
        <v>19</v>
      </c>
      <c r="D8007" s="509">
        <v>2</v>
      </c>
      <c r="E8007" s="509">
        <v>0</v>
      </c>
      <c r="F8007" s="509">
        <v>0</v>
      </c>
      <c r="G8007" s="509">
        <v>15</v>
      </c>
      <c r="H8007" s="509">
        <v>1</v>
      </c>
      <c r="I8007" s="509">
        <v>0</v>
      </c>
      <c r="K8007" s="509">
        <v>17</v>
      </c>
    </row>
    <row r="8008" spans="1:11" s="509" customFormat="1">
      <c r="A8008" s="508" t="s">
        <v>607</v>
      </c>
      <c r="B8008" s="509" t="s">
        <v>381</v>
      </c>
      <c r="C8008" s="509">
        <v>20</v>
      </c>
      <c r="D8008" s="509">
        <v>0</v>
      </c>
      <c r="E8008" s="509">
        <v>0</v>
      </c>
      <c r="F8008" s="509">
        <v>0</v>
      </c>
      <c r="G8008" s="509">
        <v>0</v>
      </c>
      <c r="H8008" s="509">
        <v>0</v>
      </c>
      <c r="I8008" s="509">
        <v>0</v>
      </c>
      <c r="K8008" s="509">
        <v>0</v>
      </c>
    </row>
    <row r="8009" spans="1:11" s="509" customFormat="1">
      <c r="A8009" s="508" t="s">
        <v>607</v>
      </c>
      <c r="B8009" s="509" t="s">
        <v>381</v>
      </c>
      <c r="C8009" s="509">
        <v>21</v>
      </c>
      <c r="D8009" s="509">
        <v>4</v>
      </c>
      <c r="E8009" s="509">
        <v>2</v>
      </c>
      <c r="F8009" s="509">
        <v>0</v>
      </c>
      <c r="G8009" s="509">
        <v>0</v>
      </c>
      <c r="H8009" s="509">
        <v>0</v>
      </c>
      <c r="I8009" s="509">
        <v>0</v>
      </c>
      <c r="K8009" s="509">
        <v>4</v>
      </c>
    </row>
    <row r="8010" spans="1:11" s="509" customFormat="1">
      <c r="A8010" s="508" t="s">
        <v>607</v>
      </c>
      <c r="B8010" s="509" t="s">
        <v>381</v>
      </c>
      <c r="C8010" s="509" t="s">
        <v>1026</v>
      </c>
      <c r="D8010" s="509">
        <v>0</v>
      </c>
      <c r="E8010" s="509">
        <v>0</v>
      </c>
      <c r="F8010" s="509">
        <v>0</v>
      </c>
      <c r="G8010" s="509">
        <v>0</v>
      </c>
      <c r="H8010" s="509">
        <v>0</v>
      </c>
      <c r="I8010" s="509">
        <v>0</v>
      </c>
      <c r="K8010" s="509">
        <v>0</v>
      </c>
    </row>
    <row r="8011" spans="1:11" s="509" customFormat="1">
      <c r="A8011" s="508" t="s">
        <v>607</v>
      </c>
      <c r="B8011" s="509" t="s">
        <v>381</v>
      </c>
      <c r="C8011" s="509" t="s">
        <v>1027</v>
      </c>
      <c r="D8011" s="509">
        <v>0</v>
      </c>
      <c r="E8011" s="509">
        <v>0</v>
      </c>
      <c r="F8011" s="509">
        <v>0</v>
      </c>
      <c r="G8011" s="509">
        <v>0</v>
      </c>
      <c r="H8011" s="509">
        <v>0</v>
      </c>
      <c r="I8011" s="509">
        <v>0</v>
      </c>
      <c r="K8011" s="509">
        <v>0</v>
      </c>
    </row>
    <row r="8012" spans="1:11" s="509" customFormat="1">
      <c r="A8012" s="508" t="s">
        <v>607</v>
      </c>
      <c r="B8012" s="509" t="s">
        <v>381</v>
      </c>
      <c r="C8012" s="509" t="s">
        <v>1028</v>
      </c>
      <c r="D8012" s="509">
        <v>0</v>
      </c>
      <c r="E8012" s="509">
        <v>0</v>
      </c>
      <c r="F8012" s="509">
        <v>0</v>
      </c>
      <c r="G8012" s="509">
        <v>0</v>
      </c>
      <c r="H8012" s="509">
        <v>0</v>
      </c>
      <c r="I8012" s="509">
        <v>0</v>
      </c>
      <c r="K8012" s="509">
        <v>0</v>
      </c>
    </row>
    <row r="8013" spans="1:11" s="509" customFormat="1">
      <c r="A8013" s="508" t="s">
        <v>607</v>
      </c>
      <c r="B8013" s="509" t="s">
        <v>381</v>
      </c>
      <c r="C8013" s="509">
        <v>22</v>
      </c>
      <c r="D8013" s="509">
        <v>0</v>
      </c>
      <c r="E8013" s="509">
        <v>0</v>
      </c>
      <c r="F8013" s="509">
        <v>0</v>
      </c>
      <c r="G8013" s="509">
        <v>3</v>
      </c>
      <c r="H8013" s="509">
        <v>0</v>
      </c>
      <c r="I8013" s="509">
        <v>0</v>
      </c>
      <c r="K8013" s="509">
        <v>3</v>
      </c>
    </row>
    <row r="8014" spans="1:11" s="509" customFormat="1">
      <c r="A8014" s="508" t="s">
        <v>607</v>
      </c>
      <c r="B8014" s="509" t="s">
        <v>381</v>
      </c>
      <c r="C8014" s="509">
        <v>23</v>
      </c>
      <c r="D8014" s="509">
        <v>14</v>
      </c>
      <c r="E8014" s="509">
        <v>1</v>
      </c>
      <c r="F8014" s="509">
        <v>0</v>
      </c>
      <c r="G8014" s="509">
        <v>2</v>
      </c>
      <c r="H8014" s="509">
        <v>0</v>
      </c>
      <c r="I8014" s="509">
        <v>0</v>
      </c>
      <c r="K8014" s="509">
        <v>16</v>
      </c>
    </row>
    <row r="8015" spans="1:11" s="509" customFormat="1">
      <c r="A8015" s="508" t="s">
        <v>607</v>
      </c>
      <c r="B8015" s="509" t="s">
        <v>381</v>
      </c>
      <c r="C8015" s="509" t="s">
        <v>1029</v>
      </c>
      <c r="D8015" s="509">
        <v>4</v>
      </c>
      <c r="E8015" s="509">
        <v>1</v>
      </c>
      <c r="F8015" s="509">
        <v>0</v>
      </c>
      <c r="G8015" s="509">
        <v>17</v>
      </c>
      <c r="H8015" s="509">
        <v>0</v>
      </c>
      <c r="I8015" s="509">
        <v>0</v>
      </c>
      <c r="K8015" s="509">
        <v>21</v>
      </c>
    </row>
    <row r="8016" spans="1:11" s="509" customFormat="1">
      <c r="A8016" s="508" t="s">
        <v>607</v>
      </c>
      <c r="B8016" s="509" t="s">
        <v>381</v>
      </c>
      <c r="C8016" s="509">
        <v>24</v>
      </c>
      <c r="D8016" s="509">
        <v>0</v>
      </c>
      <c r="E8016" s="509">
        <v>0</v>
      </c>
      <c r="F8016" s="509">
        <v>0</v>
      </c>
      <c r="G8016" s="509">
        <v>0</v>
      </c>
      <c r="H8016" s="509">
        <v>0</v>
      </c>
      <c r="I8016" s="509">
        <v>0</v>
      </c>
      <c r="K8016" s="509">
        <v>0</v>
      </c>
    </row>
    <row r="8017" spans="1:11" s="509" customFormat="1">
      <c r="A8017" s="508" t="s">
        <v>607</v>
      </c>
      <c r="B8017" s="509" t="s">
        <v>381</v>
      </c>
      <c r="C8017" s="509">
        <v>25</v>
      </c>
      <c r="D8017" s="509">
        <v>0</v>
      </c>
      <c r="E8017" s="509">
        <v>0</v>
      </c>
      <c r="F8017" s="509">
        <v>0</v>
      </c>
      <c r="G8017" s="509">
        <v>0</v>
      </c>
      <c r="H8017" s="509">
        <v>0</v>
      </c>
      <c r="I8017" s="509">
        <v>0</v>
      </c>
    </row>
    <row r="8018" spans="1:11" s="509" customFormat="1">
      <c r="A8018" s="508" t="s">
        <v>607</v>
      </c>
      <c r="B8018" s="509" t="s">
        <v>381</v>
      </c>
      <c r="C8018" s="509">
        <v>26</v>
      </c>
      <c r="D8018" s="509">
        <v>0</v>
      </c>
      <c r="E8018" s="509">
        <v>0</v>
      </c>
      <c r="F8018" s="509">
        <v>0</v>
      </c>
      <c r="G8018" s="509">
        <v>0</v>
      </c>
      <c r="H8018" s="509">
        <v>0</v>
      </c>
      <c r="I8018" s="509">
        <v>0</v>
      </c>
      <c r="K8018" s="509">
        <v>0</v>
      </c>
    </row>
    <row r="8019" spans="1:11" s="509" customFormat="1">
      <c r="A8019" s="508" t="s">
        <v>607</v>
      </c>
      <c r="B8019" s="509" t="s">
        <v>381</v>
      </c>
      <c r="C8019" s="509">
        <v>27</v>
      </c>
      <c r="D8019" s="509">
        <v>2</v>
      </c>
      <c r="E8019" s="509">
        <v>1</v>
      </c>
      <c r="F8019" s="509">
        <v>0</v>
      </c>
      <c r="G8019" s="509">
        <v>4</v>
      </c>
      <c r="H8019" s="509">
        <v>0</v>
      </c>
      <c r="I8019" s="509">
        <v>0</v>
      </c>
      <c r="K8019" s="509">
        <v>6</v>
      </c>
    </row>
    <row r="8020" spans="1:11" s="509" customFormat="1">
      <c r="A8020" s="508" t="s">
        <v>607</v>
      </c>
      <c r="B8020" s="509" t="s">
        <v>381</v>
      </c>
      <c r="C8020" s="509">
        <v>28</v>
      </c>
      <c r="D8020" s="509">
        <v>0</v>
      </c>
      <c r="E8020" s="509">
        <v>0</v>
      </c>
      <c r="F8020" s="509">
        <v>0</v>
      </c>
      <c r="G8020" s="509">
        <v>0</v>
      </c>
      <c r="H8020" s="509">
        <v>0</v>
      </c>
      <c r="I8020" s="509">
        <v>0</v>
      </c>
      <c r="K8020" s="509">
        <v>0</v>
      </c>
    </row>
    <row r="8021" spans="1:11" s="509" customFormat="1">
      <c r="A8021" s="508" t="s">
        <v>607</v>
      </c>
      <c r="B8021" s="509" t="s">
        <v>381</v>
      </c>
      <c r="C8021" s="509">
        <v>29</v>
      </c>
      <c r="D8021" s="509">
        <v>0</v>
      </c>
      <c r="E8021" s="509">
        <v>0</v>
      </c>
      <c r="F8021" s="509">
        <v>0</v>
      </c>
      <c r="G8021" s="509">
        <v>0</v>
      </c>
      <c r="H8021" s="509">
        <v>0</v>
      </c>
      <c r="I8021" s="509">
        <v>0</v>
      </c>
      <c r="K8021" s="509">
        <v>0</v>
      </c>
    </row>
    <row r="8022" spans="1:11" s="509" customFormat="1">
      <c r="A8022" s="508" t="s">
        <v>607</v>
      </c>
      <c r="B8022" s="509" t="s">
        <v>381</v>
      </c>
      <c r="C8022" s="509">
        <v>30</v>
      </c>
      <c r="D8022" s="509">
        <v>7</v>
      </c>
      <c r="E8022" s="509">
        <v>3</v>
      </c>
      <c r="F8022" s="509">
        <v>0</v>
      </c>
      <c r="G8022" s="509">
        <v>1</v>
      </c>
      <c r="H8022" s="509">
        <v>0</v>
      </c>
      <c r="I8022" s="509">
        <v>0</v>
      </c>
      <c r="K8022" s="509">
        <v>8</v>
      </c>
    </row>
    <row r="8023" spans="1:11" s="509" customFormat="1">
      <c r="A8023" s="508" t="s">
        <v>607</v>
      </c>
      <c r="B8023" s="509" t="s">
        <v>381</v>
      </c>
      <c r="C8023" s="509">
        <v>31</v>
      </c>
      <c r="D8023" s="509">
        <v>0</v>
      </c>
      <c r="E8023" s="509">
        <v>0</v>
      </c>
      <c r="F8023" s="509">
        <v>0</v>
      </c>
      <c r="G8023" s="509">
        <v>0</v>
      </c>
      <c r="H8023" s="509">
        <v>0</v>
      </c>
      <c r="I8023" s="509">
        <v>0</v>
      </c>
      <c r="K8023" s="509">
        <v>0</v>
      </c>
    </row>
    <row r="8024" spans="1:11" s="509" customFormat="1">
      <c r="A8024" s="508" t="s">
        <v>607</v>
      </c>
      <c r="B8024" s="509" t="s">
        <v>381</v>
      </c>
      <c r="C8024" s="509">
        <v>32</v>
      </c>
      <c r="D8024" s="509">
        <v>4</v>
      </c>
      <c r="E8024" s="509">
        <v>4</v>
      </c>
      <c r="F8024" s="509">
        <v>0</v>
      </c>
      <c r="G8024" s="509">
        <v>0</v>
      </c>
      <c r="H8024" s="509">
        <v>0</v>
      </c>
      <c r="I8024" s="509">
        <v>0</v>
      </c>
      <c r="K8024" s="509">
        <v>4</v>
      </c>
    </row>
    <row r="8025" spans="1:11" s="509" customFormat="1">
      <c r="A8025" s="508" t="s">
        <v>607</v>
      </c>
      <c r="B8025" s="509" t="s">
        <v>381</v>
      </c>
      <c r="C8025" s="509">
        <v>33</v>
      </c>
      <c r="D8025" s="509">
        <v>2</v>
      </c>
      <c r="E8025" s="509">
        <v>0</v>
      </c>
      <c r="F8025" s="509">
        <v>0</v>
      </c>
      <c r="G8025" s="509">
        <v>2</v>
      </c>
      <c r="H8025" s="509">
        <v>1</v>
      </c>
      <c r="I8025" s="509">
        <v>0</v>
      </c>
      <c r="K8025" s="509">
        <v>4</v>
      </c>
    </row>
    <row r="8026" spans="1:11" s="509" customFormat="1">
      <c r="A8026" s="508" t="s">
        <v>607</v>
      </c>
      <c r="B8026" s="509" t="s">
        <v>381</v>
      </c>
      <c r="C8026" s="509">
        <v>34</v>
      </c>
      <c r="D8026" s="509">
        <v>0</v>
      </c>
      <c r="E8026" s="509">
        <v>0</v>
      </c>
      <c r="F8026" s="509">
        <v>0</v>
      </c>
      <c r="G8026" s="509">
        <v>0</v>
      </c>
      <c r="H8026" s="509">
        <v>0</v>
      </c>
      <c r="I8026" s="509">
        <v>0</v>
      </c>
      <c r="K8026" s="509">
        <v>0</v>
      </c>
    </row>
    <row r="8027" spans="1:11" s="509" customFormat="1">
      <c r="A8027" s="508" t="s">
        <v>607</v>
      </c>
      <c r="B8027" s="509" t="s">
        <v>381</v>
      </c>
      <c r="C8027" s="509">
        <v>35</v>
      </c>
      <c r="D8027" s="509">
        <v>0</v>
      </c>
      <c r="E8027" s="509">
        <v>0</v>
      </c>
      <c r="F8027" s="509">
        <v>0</v>
      </c>
      <c r="G8027" s="509">
        <v>0</v>
      </c>
      <c r="H8027" s="509">
        <v>0</v>
      </c>
      <c r="I8027" s="509">
        <v>0</v>
      </c>
      <c r="K8027" s="509">
        <v>0</v>
      </c>
    </row>
    <row r="8028" spans="1:11" s="509" customFormat="1">
      <c r="A8028" s="508" t="s">
        <v>607</v>
      </c>
      <c r="B8028" s="509" t="s">
        <v>381</v>
      </c>
      <c r="C8028" s="509">
        <v>36</v>
      </c>
      <c r="D8028" s="509">
        <v>1</v>
      </c>
      <c r="E8028" s="509">
        <v>1</v>
      </c>
      <c r="F8028" s="509">
        <v>0</v>
      </c>
      <c r="G8028" s="509">
        <v>0</v>
      </c>
      <c r="H8028" s="509">
        <v>0</v>
      </c>
      <c r="I8028" s="509">
        <v>0</v>
      </c>
      <c r="K8028" s="509">
        <v>1</v>
      </c>
    </row>
    <row r="8029" spans="1:11" s="509" customFormat="1">
      <c r="A8029" s="508" t="s">
        <v>607</v>
      </c>
      <c r="B8029" s="509" t="s">
        <v>381</v>
      </c>
      <c r="C8029" s="509">
        <v>37</v>
      </c>
      <c r="D8029" s="509">
        <v>0</v>
      </c>
      <c r="E8029" s="509">
        <v>0</v>
      </c>
      <c r="F8029" s="509">
        <v>0</v>
      </c>
      <c r="G8029" s="509">
        <v>2</v>
      </c>
      <c r="H8029" s="509">
        <v>0</v>
      </c>
      <c r="I8029" s="509">
        <v>0</v>
      </c>
      <c r="K8029" s="509">
        <v>2</v>
      </c>
    </row>
    <row r="8030" spans="1:11" s="509" customFormat="1">
      <c r="A8030" s="508" t="s">
        <v>607</v>
      </c>
      <c r="B8030" s="509" t="s">
        <v>381</v>
      </c>
      <c r="C8030" s="509">
        <v>38</v>
      </c>
      <c r="D8030" s="509">
        <v>0</v>
      </c>
      <c r="E8030" s="509">
        <v>0</v>
      </c>
      <c r="F8030" s="509">
        <v>0</v>
      </c>
      <c r="G8030" s="509">
        <v>1</v>
      </c>
      <c r="H8030" s="509">
        <v>0</v>
      </c>
      <c r="I8030" s="509">
        <v>0</v>
      </c>
      <c r="K8030" s="509">
        <v>1</v>
      </c>
    </row>
    <row r="8031" spans="1:11" s="509" customFormat="1">
      <c r="A8031" s="508" t="s">
        <v>607</v>
      </c>
      <c r="B8031" s="509" t="s">
        <v>381</v>
      </c>
      <c r="C8031" s="509" t="s">
        <v>1030</v>
      </c>
      <c r="D8031" s="509">
        <v>0</v>
      </c>
      <c r="E8031" s="509">
        <v>0</v>
      </c>
      <c r="F8031" s="509">
        <v>0</v>
      </c>
      <c r="G8031" s="509">
        <v>0</v>
      </c>
      <c r="H8031" s="509">
        <v>0</v>
      </c>
      <c r="I8031" s="509">
        <v>0</v>
      </c>
      <c r="K8031" s="509">
        <v>0</v>
      </c>
    </row>
    <row r="8032" spans="1:11" s="509" customFormat="1">
      <c r="A8032" s="508" t="s">
        <v>607</v>
      </c>
      <c r="B8032" s="509" t="s">
        <v>381</v>
      </c>
      <c r="C8032" s="509">
        <v>39</v>
      </c>
      <c r="D8032" s="509">
        <v>0</v>
      </c>
      <c r="E8032" s="509">
        <v>0</v>
      </c>
      <c r="F8032" s="509">
        <v>0</v>
      </c>
      <c r="G8032" s="509">
        <v>0</v>
      </c>
      <c r="H8032" s="509">
        <v>0</v>
      </c>
      <c r="I8032" s="509">
        <v>0</v>
      </c>
      <c r="K8032" s="509">
        <v>0</v>
      </c>
    </row>
    <row r="8033" spans="1:11" s="509" customFormat="1">
      <c r="A8033" s="508" t="s">
        <v>607</v>
      </c>
      <c r="B8033" s="509" t="s">
        <v>381</v>
      </c>
      <c r="C8033" s="509">
        <v>40</v>
      </c>
      <c r="D8033" s="509">
        <v>0</v>
      </c>
      <c r="E8033" s="509">
        <v>0</v>
      </c>
      <c r="F8033" s="509">
        <v>0</v>
      </c>
      <c r="G8033" s="509">
        <v>0</v>
      </c>
      <c r="H8033" s="509">
        <v>0</v>
      </c>
      <c r="I8033" s="509">
        <v>0</v>
      </c>
      <c r="K8033" s="509">
        <v>0</v>
      </c>
    </row>
    <row r="8034" spans="1:11" s="509" customFormat="1">
      <c r="A8034" s="508" t="s">
        <v>607</v>
      </c>
      <c r="B8034" s="509" t="s">
        <v>381</v>
      </c>
      <c r="C8034" s="509">
        <v>41</v>
      </c>
      <c r="D8034" s="509">
        <v>3</v>
      </c>
      <c r="E8034" s="509">
        <v>2</v>
      </c>
      <c r="F8034" s="509">
        <v>0</v>
      </c>
      <c r="G8034" s="509">
        <v>2</v>
      </c>
      <c r="H8034" s="509">
        <v>0</v>
      </c>
      <c r="I8034" s="509">
        <v>0</v>
      </c>
      <c r="K8034" s="509">
        <v>5</v>
      </c>
    </row>
    <row r="8035" spans="1:11" s="509" customFormat="1">
      <c r="A8035" s="508" t="s">
        <v>607</v>
      </c>
      <c r="B8035" s="509" t="s">
        <v>381</v>
      </c>
      <c r="C8035" s="509">
        <v>42</v>
      </c>
      <c r="D8035" s="509">
        <v>1</v>
      </c>
      <c r="E8035" s="509">
        <v>0</v>
      </c>
      <c r="F8035" s="509">
        <v>0</v>
      </c>
      <c r="G8035" s="509">
        <v>0</v>
      </c>
      <c r="H8035" s="509">
        <v>0</v>
      </c>
      <c r="I8035" s="509">
        <v>0</v>
      </c>
      <c r="K8035" s="509">
        <v>1</v>
      </c>
    </row>
    <row r="8036" spans="1:11" s="509" customFormat="1">
      <c r="A8036" s="508" t="s">
        <v>607</v>
      </c>
      <c r="B8036" s="509" t="s">
        <v>381</v>
      </c>
      <c r="C8036" s="509">
        <v>43</v>
      </c>
      <c r="D8036" s="509">
        <v>1</v>
      </c>
      <c r="E8036" s="509">
        <v>0</v>
      </c>
      <c r="F8036" s="509">
        <v>0</v>
      </c>
      <c r="G8036" s="509">
        <v>0</v>
      </c>
      <c r="H8036" s="509">
        <v>0</v>
      </c>
      <c r="I8036" s="509">
        <v>0</v>
      </c>
      <c r="K8036" s="509">
        <v>1</v>
      </c>
    </row>
    <row r="8037" spans="1:11" s="509" customFormat="1">
      <c r="A8037" s="508" t="s">
        <v>607</v>
      </c>
      <c r="B8037" s="509" t="s">
        <v>381</v>
      </c>
      <c r="C8037" s="509">
        <v>44</v>
      </c>
      <c r="D8037" s="509">
        <v>0</v>
      </c>
      <c r="E8037" s="509">
        <v>0</v>
      </c>
      <c r="F8037" s="509">
        <v>0</v>
      </c>
      <c r="G8037" s="509">
        <v>0</v>
      </c>
      <c r="H8037" s="509">
        <v>0</v>
      </c>
      <c r="I8037" s="509">
        <v>0</v>
      </c>
      <c r="K8037" s="509">
        <v>0</v>
      </c>
    </row>
    <row r="8038" spans="1:11" s="509" customFormat="1">
      <c r="A8038" s="508" t="s">
        <v>607</v>
      </c>
      <c r="B8038" s="509" t="s">
        <v>381</v>
      </c>
      <c r="C8038" s="509">
        <v>45</v>
      </c>
      <c r="D8038" s="509">
        <v>0</v>
      </c>
      <c r="E8038" s="509">
        <v>0</v>
      </c>
      <c r="F8038" s="509">
        <v>0</v>
      </c>
      <c r="G8038" s="509">
        <v>0</v>
      </c>
      <c r="H8038" s="509">
        <v>0</v>
      </c>
      <c r="I8038" s="509">
        <v>0</v>
      </c>
      <c r="K8038" s="509">
        <v>0</v>
      </c>
    </row>
    <row r="8039" spans="1:11" s="509" customFormat="1">
      <c r="A8039" s="508" t="s">
        <v>607</v>
      </c>
      <c r="B8039" s="509" t="s">
        <v>381</v>
      </c>
      <c r="C8039" s="509">
        <v>46</v>
      </c>
      <c r="D8039" s="509">
        <v>12</v>
      </c>
      <c r="E8039" s="509">
        <v>7</v>
      </c>
      <c r="F8039" s="509">
        <v>0</v>
      </c>
      <c r="G8039" s="509">
        <v>6</v>
      </c>
      <c r="H8039" s="509">
        <v>2</v>
      </c>
      <c r="I8039" s="509">
        <v>0</v>
      </c>
      <c r="K8039" s="509">
        <v>18</v>
      </c>
    </row>
    <row r="8040" spans="1:11" s="509" customFormat="1">
      <c r="A8040" s="508" t="s">
        <v>607</v>
      </c>
      <c r="B8040" s="509" t="s">
        <v>381</v>
      </c>
      <c r="C8040" s="509">
        <v>47</v>
      </c>
      <c r="D8040" s="509">
        <v>9</v>
      </c>
      <c r="E8040" s="509">
        <v>6</v>
      </c>
      <c r="F8040" s="509">
        <v>0</v>
      </c>
      <c r="G8040" s="509">
        <v>6</v>
      </c>
      <c r="H8040" s="509">
        <v>1</v>
      </c>
      <c r="I8040" s="509">
        <v>0</v>
      </c>
      <c r="K8040" s="509">
        <v>15</v>
      </c>
    </row>
    <row r="8041" spans="1:11" s="509" customFormat="1">
      <c r="A8041" s="508" t="s">
        <v>607</v>
      </c>
      <c r="B8041" s="509" t="s">
        <v>381</v>
      </c>
      <c r="C8041" s="509">
        <v>48</v>
      </c>
      <c r="D8041" s="509">
        <v>0</v>
      </c>
      <c r="E8041" s="509">
        <v>0</v>
      </c>
      <c r="F8041" s="509">
        <v>0</v>
      </c>
      <c r="G8041" s="509">
        <v>0</v>
      </c>
      <c r="H8041" s="509">
        <v>0</v>
      </c>
      <c r="I8041" s="509">
        <v>0</v>
      </c>
      <c r="K8041" s="509">
        <v>0</v>
      </c>
    </row>
    <row r="8042" spans="1:11" s="509" customFormat="1">
      <c r="A8042" s="508" t="s">
        <v>607</v>
      </c>
      <c r="B8042" s="509" t="s">
        <v>381</v>
      </c>
      <c r="C8042" s="509">
        <v>49</v>
      </c>
      <c r="D8042" s="509">
        <v>0</v>
      </c>
      <c r="E8042" s="509">
        <v>0</v>
      </c>
      <c r="F8042" s="509">
        <v>0</v>
      </c>
      <c r="G8042" s="509">
        <v>0</v>
      </c>
      <c r="H8042" s="509">
        <v>0</v>
      </c>
      <c r="I8042" s="509">
        <v>0</v>
      </c>
      <c r="K8042" s="509">
        <v>0</v>
      </c>
    </row>
    <row r="8043" spans="1:11" s="509" customFormat="1">
      <c r="A8043" s="508" t="s">
        <v>607</v>
      </c>
      <c r="B8043" s="509" t="s">
        <v>381</v>
      </c>
      <c r="C8043" s="509">
        <v>50</v>
      </c>
      <c r="D8043" s="509">
        <v>0</v>
      </c>
      <c r="E8043" s="509">
        <v>0</v>
      </c>
      <c r="F8043" s="509">
        <v>0</v>
      </c>
      <c r="G8043" s="509">
        <v>0</v>
      </c>
      <c r="H8043" s="509">
        <v>0</v>
      </c>
      <c r="I8043" s="509">
        <v>0</v>
      </c>
      <c r="K8043" s="509">
        <v>0</v>
      </c>
    </row>
    <row r="8044" spans="1:11" s="509" customFormat="1">
      <c r="A8044" s="508" t="s">
        <v>607</v>
      </c>
      <c r="B8044" s="509" t="s">
        <v>381</v>
      </c>
      <c r="C8044" s="509">
        <v>51</v>
      </c>
      <c r="D8044" s="509">
        <v>0</v>
      </c>
      <c r="E8044" s="509">
        <v>0</v>
      </c>
      <c r="F8044" s="509">
        <v>0</v>
      </c>
      <c r="G8044" s="509">
        <v>0</v>
      </c>
      <c r="H8044" s="509">
        <v>0</v>
      </c>
      <c r="I8044" s="509">
        <v>0</v>
      </c>
      <c r="K8044" s="509">
        <v>0</v>
      </c>
    </row>
    <row r="8045" spans="1:11" s="509" customFormat="1">
      <c r="A8045" s="508" t="s">
        <v>607</v>
      </c>
      <c r="B8045" s="509" t="s">
        <v>381</v>
      </c>
      <c r="C8045" s="509" t="s">
        <v>1031</v>
      </c>
      <c r="D8045" s="509">
        <v>3</v>
      </c>
      <c r="E8045" s="509">
        <v>3</v>
      </c>
      <c r="F8045" s="509">
        <v>0</v>
      </c>
      <c r="G8045" s="509">
        <v>0</v>
      </c>
      <c r="H8045" s="509">
        <v>0</v>
      </c>
      <c r="I8045" s="509">
        <v>0</v>
      </c>
      <c r="K8045" s="509">
        <v>3</v>
      </c>
    </row>
    <row r="8046" spans="1:11" s="509" customFormat="1">
      <c r="A8046" s="508" t="s">
        <v>607</v>
      </c>
      <c r="B8046" s="509" t="s">
        <v>381</v>
      </c>
      <c r="C8046" s="509" t="s">
        <v>1032</v>
      </c>
      <c r="D8046" s="509">
        <v>0</v>
      </c>
      <c r="E8046" s="509">
        <v>0</v>
      </c>
      <c r="F8046" s="509">
        <v>0</v>
      </c>
      <c r="G8046" s="509">
        <v>0</v>
      </c>
      <c r="H8046" s="509">
        <v>0</v>
      </c>
      <c r="I8046" s="509">
        <v>0</v>
      </c>
      <c r="K8046" s="509">
        <v>0</v>
      </c>
    </row>
    <row r="8047" spans="1:11" s="509" customFormat="1">
      <c r="A8047" s="508" t="s">
        <v>607</v>
      </c>
      <c r="B8047" s="509" t="s">
        <v>381</v>
      </c>
      <c r="C8047" s="509">
        <v>52</v>
      </c>
      <c r="D8047" s="509">
        <v>0</v>
      </c>
      <c r="E8047" s="509">
        <v>0</v>
      </c>
      <c r="F8047" s="509">
        <v>0</v>
      </c>
      <c r="G8047" s="509">
        <v>0</v>
      </c>
      <c r="H8047" s="509">
        <v>0</v>
      </c>
      <c r="I8047" s="509">
        <v>0</v>
      </c>
      <c r="K8047" s="509">
        <v>0</v>
      </c>
    </row>
    <row r="8048" spans="1:11" s="509" customFormat="1">
      <c r="A8048" s="508" t="s">
        <v>607</v>
      </c>
      <c r="B8048" s="509" t="s">
        <v>381</v>
      </c>
      <c r="C8048" s="509">
        <v>53</v>
      </c>
      <c r="D8048" s="509">
        <v>4</v>
      </c>
      <c r="E8048" s="509">
        <v>2</v>
      </c>
      <c r="F8048" s="509">
        <v>1</v>
      </c>
      <c r="G8048" s="509">
        <v>4</v>
      </c>
      <c r="H8048" s="509">
        <v>0</v>
      </c>
      <c r="I8048" s="509">
        <v>0</v>
      </c>
      <c r="K8048" s="509">
        <v>8</v>
      </c>
    </row>
    <row r="8049" spans="1:11" s="509" customFormat="1">
      <c r="A8049" s="508" t="s">
        <v>607</v>
      </c>
      <c r="B8049" s="509" t="s">
        <v>381</v>
      </c>
      <c r="C8049" s="509">
        <v>54</v>
      </c>
      <c r="D8049" s="509">
        <v>3</v>
      </c>
      <c r="E8049" s="509">
        <v>1</v>
      </c>
      <c r="F8049" s="509">
        <v>0</v>
      </c>
      <c r="G8049" s="509">
        <v>12</v>
      </c>
      <c r="H8049" s="509">
        <v>0</v>
      </c>
      <c r="I8049" s="509">
        <v>0</v>
      </c>
      <c r="K8049" s="509">
        <v>15</v>
      </c>
    </row>
    <row r="8050" spans="1:11" s="509" customFormat="1">
      <c r="A8050" s="508" t="s">
        <v>607</v>
      </c>
      <c r="B8050" s="509" t="s">
        <v>381</v>
      </c>
      <c r="C8050" s="509">
        <v>55</v>
      </c>
      <c r="D8050" s="509">
        <v>6</v>
      </c>
      <c r="E8050" s="509">
        <v>0</v>
      </c>
      <c r="F8050" s="509">
        <v>0</v>
      </c>
      <c r="G8050" s="509">
        <v>66</v>
      </c>
      <c r="H8050" s="509">
        <v>0</v>
      </c>
      <c r="I8050" s="509">
        <v>0</v>
      </c>
      <c r="K8050" s="509">
        <v>72</v>
      </c>
    </row>
    <row r="8051" spans="1:11" s="509" customFormat="1">
      <c r="A8051" s="508" t="s">
        <v>607</v>
      </c>
      <c r="B8051" s="509" t="s">
        <v>381</v>
      </c>
      <c r="C8051" s="509">
        <v>56</v>
      </c>
      <c r="D8051" s="509">
        <v>0</v>
      </c>
      <c r="E8051" s="509">
        <v>0</v>
      </c>
      <c r="F8051" s="509">
        <v>0</v>
      </c>
      <c r="G8051" s="509">
        <v>1</v>
      </c>
      <c r="H8051" s="509">
        <v>0</v>
      </c>
      <c r="I8051" s="509">
        <v>0</v>
      </c>
      <c r="K8051" s="509">
        <v>1</v>
      </c>
    </row>
    <row r="8052" spans="1:11" s="509" customFormat="1">
      <c r="A8052" s="508" t="s">
        <v>607</v>
      </c>
      <c r="B8052" s="509" t="s">
        <v>381</v>
      </c>
      <c r="C8052" s="509">
        <v>57</v>
      </c>
      <c r="D8052" s="509">
        <v>0</v>
      </c>
      <c r="E8052" s="509">
        <v>0</v>
      </c>
      <c r="F8052" s="509">
        <v>0</v>
      </c>
      <c r="G8052" s="509">
        <v>0</v>
      </c>
      <c r="H8052" s="509">
        <v>0</v>
      </c>
      <c r="I8052" s="509">
        <v>0</v>
      </c>
      <c r="K8052" s="509">
        <v>0</v>
      </c>
    </row>
    <row r="8053" spans="1:11" s="509" customFormat="1">
      <c r="A8053" s="508" t="s">
        <v>607</v>
      </c>
      <c r="B8053" s="509" t="s">
        <v>381</v>
      </c>
      <c r="C8053" s="509">
        <v>58</v>
      </c>
      <c r="D8053" s="509">
        <v>0</v>
      </c>
      <c r="E8053" s="509">
        <v>0</v>
      </c>
      <c r="F8053" s="509">
        <v>0</v>
      </c>
      <c r="G8053" s="509">
        <v>0</v>
      </c>
      <c r="H8053" s="509">
        <v>0</v>
      </c>
      <c r="I8053" s="509">
        <v>0</v>
      </c>
      <c r="K8053" s="509">
        <v>0</v>
      </c>
    </row>
    <row r="8054" spans="1:11" s="509" customFormat="1">
      <c r="A8054" s="508" t="s">
        <v>607</v>
      </c>
      <c r="B8054" s="509" t="s">
        <v>381</v>
      </c>
      <c r="C8054" s="509">
        <v>59</v>
      </c>
      <c r="D8054" s="509">
        <v>0</v>
      </c>
      <c r="E8054" s="509">
        <v>0</v>
      </c>
      <c r="F8054" s="509">
        <v>0</v>
      </c>
      <c r="G8054" s="509">
        <v>4</v>
      </c>
      <c r="H8054" s="509">
        <v>0</v>
      </c>
      <c r="I8054" s="509">
        <v>0</v>
      </c>
      <c r="K8054" s="509">
        <v>4</v>
      </c>
    </row>
    <row r="8055" spans="1:11" s="509" customFormat="1">
      <c r="A8055" s="508" t="s">
        <v>607</v>
      </c>
      <c r="B8055" s="509" t="s">
        <v>381</v>
      </c>
      <c r="C8055" s="509">
        <v>60</v>
      </c>
      <c r="D8055" s="509">
        <v>2</v>
      </c>
      <c r="E8055" s="509">
        <v>0</v>
      </c>
      <c r="F8055" s="509">
        <v>0</v>
      </c>
      <c r="G8055" s="509">
        <v>4</v>
      </c>
      <c r="H8055" s="509">
        <v>0</v>
      </c>
      <c r="I8055" s="509">
        <v>0</v>
      </c>
      <c r="K8055" s="509">
        <v>6</v>
      </c>
    </row>
    <row r="8056" spans="1:11" s="509" customFormat="1">
      <c r="A8056" s="508" t="s">
        <v>607</v>
      </c>
      <c r="B8056" s="509" t="s">
        <v>381</v>
      </c>
      <c r="C8056" s="509">
        <v>61</v>
      </c>
      <c r="D8056" s="509">
        <v>0</v>
      </c>
      <c r="E8056" s="509">
        <v>0</v>
      </c>
      <c r="F8056" s="509">
        <v>0</v>
      </c>
      <c r="G8056" s="509">
        <v>2</v>
      </c>
      <c r="H8056" s="509">
        <v>0</v>
      </c>
      <c r="I8056" s="509">
        <v>0</v>
      </c>
      <c r="K8056" s="509">
        <v>2</v>
      </c>
    </row>
    <row r="8057" spans="1:11" s="509" customFormat="1">
      <c r="A8057" s="508" t="s">
        <v>607</v>
      </c>
      <c r="B8057" s="509" t="s">
        <v>381</v>
      </c>
      <c r="C8057" s="509">
        <v>62</v>
      </c>
      <c r="D8057" s="509">
        <v>3</v>
      </c>
      <c r="E8057" s="509">
        <v>3</v>
      </c>
      <c r="F8057" s="509">
        <v>0</v>
      </c>
      <c r="G8057" s="509">
        <v>6</v>
      </c>
      <c r="H8057" s="509">
        <v>3</v>
      </c>
      <c r="I8057" s="509">
        <v>0</v>
      </c>
      <c r="K8057" s="509">
        <v>9</v>
      </c>
    </row>
    <row r="8058" spans="1:11" s="509" customFormat="1">
      <c r="A8058" s="508" t="s">
        <v>607</v>
      </c>
      <c r="B8058" s="509" t="s">
        <v>381</v>
      </c>
      <c r="C8058" s="509">
        <v>63</v>
      </c>
      <c r="D8058" s="509">
        <v>15</v>
      </c>
      <c r="E8058" s="509">
        <v>6</v>
      </c>
      <c r="F8058" s="509">
        <v>0</v>
      </c>
      <c r="G8058" s="509">
        <v>42</v>
      </c>
      <c r="H8058" s="509">
        <v>3</v>
      </c>
      <c r="I8058" s="509">
        <v>0</v>
      </c>
      <c r="K8058" s="509">
        <v>57</v>
      </c>
    </row>
    <row r="8059" spans="1:11" s="509" customFormat="1">
      <c r="A8059" s="508" t="s">
        <v>607</v>
      </c>
      <c r="B8059" s="509" t="s">
        <v>381</v>
      </c>
      <c r="C8059" s="509" t="s">
        <v>1033</v>
      </c>
      <c r="D8059" s="509">
        <v>1</v>
      </c>
      <c r="E8059" s="509">
        <v>0</v>
      </c>
      <c r="F8059" s="509">
        <v>0</v>
      </c>
      <c r="G8059" s="509">
        <v>0</v>
      </c>
      <c r="H8059" s="509">
        <v>0</v>
      </c>
      <c r="I8059" s="509">
        <v>0</v>
      </c>
      <c r="K8059" s="509">
        <v>1</v>
      </c>
    </row>
    <row r="8060" spans="1:11" s="509" customFormat="1">
      <c r="A8060" s="508" t="s">
        <v>607</v>
      </c>
      <c r="B8060" s="509" t="s">
        <v>381</v>
      </c>
      <c r="C8060" s="509" t="s">
        <v>1034</v>
      </c>
      <c r="D8060" s="509">
        <v>0</v>
      </c>
      <c r="E8060" s="509">
        <v>0</v>
      </c>
      <c r="F8060" s="509">
        <v>0</v>
      </c>
      <c r="G8060" s="509">
        <v>0</v>
      </c>
      <c r="H8060" s="509">
        <v>0</v>
      </c>
      <c r="I8060" s="509">
        <v>0</v>
      </c>
      <c r="K8060" s="509">
        <v>0</v>
      </c>
    </row>
    <row r="8061" spans="1:11" s="509" customFormat="1">
      <c r="A8061" s="508" t="s">
        <v>607</v>
      </c>
      <c r="B8061" s="509" t="s">
        <v>381</v>
      </c>
      <c r="C8061" s="509">
        <v>64</v>
      </c>
      <c r="D8061" s="509">
        <v>0</v>
      </c>
      <c r="E8061" s="509">
        <v>0</v>
      </c>
      <c r="F8061" s="509">
        <v>0</v>
      </c>
      <c r="G8061" s="509">
        <v>0</v>
      </c>
      <c r="H8061" s="509">
        <v>0</v>
      </c>
      <c r="I8061" s="509">
        <v>0</v>
      </c>
      <c r="K8061" s="509">
        <v>0</v>
      </c>
    </row>
    <row r="8062" spans="1:11" s="509" customFormat="1">
      <c r="A8062" s="508" t="s">
        <v>607</v>
      </c>
      <c r="B8062" s="509" t="s">
        <v>381</v>
      </c>
      <c r="C8062" s="509" t="s">
        <v>1035</v>
      </c>
      <c r="D8062" s="509">
        <v>7</v>
      </c>
      <c r="E8062" s="509">
        <v>0</v>
      </c>
      <c r="F8062" s="509">
        <v>0</v>
      </c>
      <c r="G8062" s="509">
        <v>3</v>
      </c>
      <c r="H8062" s="509">
        <v>0</v>
      </c>
      <c r="I8062" s="509">
        <v>0</v>
      </c>
      <c r="K8062" s="509">
        <v>10</v>
      </c>
    </row>
    <row r="8063" spans="1:11" s="509" customFormat="1">
      <c r="A8063" s="508" t="s">
        <v>607</v>
      </c>
      <c r="B8063" s="509" t="s">
        <v>381</v>
      </c>
      <c r="C8063" s="509">
        <v>65</v>
      </c>
      <c r="D8063" s="509">
        <v>75</v>
      </c>
      <c r="E8063" s="509">
        <v>49</v>
      </c>
      <c r="F8063" s="509">
        <v>0</v>
      </c>
      <c r="G8063" s="509">
        <v>117</v>
      </c>
      <c r="H8063" s="509">
        <v>39</v>
      </c>
      <c r="I8063" s="509">
        <v>0</v>
      </c>
      <c r="K8063" s="509">
        <v>192</v>
      </c>
    </row>
    <row r="8064" spans="1:11" s="509" customFormat="1">
      <c r="A8064" s="508" t="s">
        <v>607</v>
      </c>
      <c r="B8064" s="509" t="s">
        <v>381</v>
      </c>
      <c r="C8064" s="509">
        <v>66</v>
      </c>
      <c r="D8064" s="509">
        <v>20</v>
      </c>
      <c r="E8064" s="509">
        <v>20</v>
      </c>
      <c r="F8064" s="509">
        <v>0</v>
      </c>
      <c r="G8064" s="509">
        <v>18</v>
      </c>
      <c r="H8064" s="509">
        <v>10</v>
      </c>
      <c r="I8064" s="509">
        <v>0</v>
      </c>
      <c r="K8064" s="509">
        <v>38</v>
      </c>
    </row>
    <row r="8065" spans="1:11" s="509" customFormat="1">
      <c r="A8065" s="508" t="s">
        <v>607</v>
      </c>
      <c r="B8065" s="509" t="s">
        <v>381</v>
      </c>
      <c r="C8065" s="509" t="s">
        <v>1036</v>
      </c>
      <c r="D8065" s="509">
        <v>0</v>
      </c>
      <c r="E8065" s="509">
        <v>0</v>
      </c>
      <c r="F8065" s="509">
        <v>0</v>
      </c>
      <c r="G8065" s="509">
        <v>0</v>
      </c>
      <c r="H8065" s="509">
        <v>0</v>
      </c>
      <c r="I8065" s="509">
        <v>0</v>
      </c>
      <c r="K8065" s="509">
        <v>0</v>
      </c>
    </row>
    <row r="8066" spans="1:11" s="509" customFormat="1">
      <c r="A8066" s="508" t="s">
        <v>607</v>
      </c>
      <c r="B8066" s="509" t="s">
        <v>381</v>
      </c>
      <c r="C8066" s="509" t="s">
        <v>1037</v>
      </c>
      <c r="D8066" s="509">
        <v>149</v>
      </c>
      <c r="E8066" s="509">
        <v>0</v>
      </c>
      <c r="F8066" s="509">
        <v>0</v>
      </c>
      <c r="G8066" s="509">
        <v>3227</v>
      </c>
      <c r="H8066" s="509">
        <v>0</v>
      </c>
      <c r="I8066" s="509">
        <v>0</v>
      </c>
      <c r="K8066" s="509">
        <v>3376</v>
      </c>
    </row>
    <row r="8067" spans="1:11" s="509" customFormat="1">
      <c r="A8067" s="508" t="s">
        <v>607</v>
      </c>
      <c r="B8067" s="509" t="s">
        <v>381</v>
      </c>
      <c r="C8067" s="509" t="s">
        <v>1038</v>
      </c>
      <c r="D8067" s="509">
        <v>12</v>
      </c>
      <c r="E8067" s="509">
        <v>0</v>
      </c>
      <c r="F8067" s="509">
        <v>0</v>
      </c>
      <c r="G8067" s="509">
        <v>10</v>
      </c>
      <c r="H8067" s="509">
        <v>0</v>
      </c>
      <c r="I8067" s="509">
        <v>0</v>
      </c>
      <c r="K8067" s="509">
        <v>22</v>
      </c>
    </row>
    <row r="8068" spans="1:11" s="509" customFormat="1">
      <c r="A8068" s="508" t="s">
        <v>607</v>
      </c>
      <c r="B8068" s="509" t="s">
        <v>381</v>
      </c>
      <c r="C8068" s="509" t="s">
        <v>1039</v>
      </c>
      <c r="D8068" s="509">
        <v>12</v>
      </c>
      <c r="E8068" s="509">
        <v>0</v>
      </c>
      <c r="F8068" s="509">
        <v>0</v>
      </c>
      <c r="G8068" s="509">
        <v>11</v>
      </c>
      <c r="H8068" s="509">
        <v>0</v>
      </c>
      <c r="I8068" s="509">
        <v>0</v>
      </c>
      <c r="K8068" s="509">
        <v>23</v>
      </c>
    </row>
    <row r="8069" spans="1:11" s="509" customFormat="1">
      <c r="A8069" s="508" t="s">
        <v>607</v>
      </c>
      <c r="B8069" s="509" t="s">
        <v>381</v>
      </c>
      <c r="C8069" s="509" t="s">
        <v>1040</v>
      </c>
      <c r="D8069" s="509">
        <v>27</v>
      </c>
      <c r="E8069" s="509">
        <v>0</v>
      </c>
      <c r="F8069" s="509">
        <v>0</v>
      </c>
      <c r="G8069" s="509">
        <v>55</v>
      </c>
      <c r="H8069" s="509">
        <v>0</v>
      </c>
      <c r="I8069" s="509">
        <v>0</v>
      </c>
      <c r="K8069" s="509">
        <v>82</v>
      </c>
    </row>
    <row r="8070" spans="1:11" s="509" customFormat="1">
      <c r="A8070" s="508" t="s">
        <v>607</v>
      </c>
      <c r="B8070" s="509" t="s">
        <v>381</v>
      </c>
      <c r="C8070" s="509" t="s">
        <v>1041</v>
      </c>
      <c r="D8070" s="509">
        <v>0</v>
      </c>
      <c r="E8070" s="509">
        <v>0</v>
      </c>
      <c r="F8070" s="509">
        <v>0</v>
      </c>
      <c r="G8070" s="509">
        <v>0</v>
      </c>
      <c r="H8070" s="509">
        <v>0</v>
      </c>
      <c r="I8070" s="509">
        <v>0</v>
      </c>
      <c r="K8070" s="509">
        <v>0</v>
      </c>
    </row>
    <row r="8071" spans="1:11" s="509" customFormat="1">
      <c r="A8071" s="508" t="s">
        <v>607</v>
      </c>
      <c r="B8071" s="509" t="s">
        <v>381</v>
      </c>
      <c r="C8071" s="509" t="s">
        <v>1042</v>
      </c>
      <c r="D8071" s="509">
        <v>0</v>
      </c>
      <c r="E8071" s="509">
        <v>0</v>
      </c>
      <c r="F8071" s="509">
        <v>0</v>
      </c>
      <c r="G8071" s="509">
        <v>0</v>
      </c>
      <c r="H8071" s="509">
        <v>0</v>
      </c>
      <c r="I8071" s="509">
        <v>0</v>
      </c>
      <c r="K8071" s="509">
        <v>0</v>
      </c>
    </row>
    <row r="8072" spans="1:11" s="509" customFormat="1">
      <c r="A8072" s="508" t="s">
        <v>607</v>
      </c>
      <c r="B8072" s="509" t="s">
        <v>381</v>
      </c>
      <c r="C8072" s="509">
        <v>67</v>
      </c>
      <c r="D8072" s="509">
        <v>18</v>
      </c>
      <c r="E8072" s="509">
        <v>0</v>
      </c>
      <c r="F8072" s="509">
        <v>0</v>
      </c>
      <c r="G8072" s="509">
        <v>339</v>
      </c>
      <c r="H8072" s="509">
        <v>7</v>
      </c>
      <c r="I8072" s="509">
        <v>0</v>
      </c>
      <c r="K8072" s="509">
        <v>357</v>
      </c>
    </row>
    <row r="8073" spans="1:11" s="509" customFormat="1">
      <c r="A8073" s="508" t="s">
        <v>607</v>
      </c>
      <c r="B8073" s="509" t="s">
        <v>381</v>
      </c>
      <c r="C8073" s="509">
        <v>68</v>
      </c>
      <c r="D8073" s="509">
        <v>0</v>
      </c>
      <c r="E8073" s="509">
        <v>0</v>
      </c>
      <c r="F8073" s="509">
        <v>0</v>
      </c>
      <c r="G8073" s="509">
        <v>81</v>
      </c>
      <c r="H8073" s="509">
        <v>20</v>
      </c>
      <c r="I8073" s="509">
        <v>0</v>
      </c>
      <c r="K8073" s="509">
        <v>81</v>
      </c>
    </row>
    <row r="8074" spans="1:11" s="509" customFormat="1">
      <c r="A8074" s="508" t="s">
        <v>607</v>
      </c>
      <c r="B8074" s="509" t="s">
        <v>381</v>
      </c>
      <c r="C8074" s="509" t="s">
        <v>1043</v>
      </c>
      <c r="D8074" s="509">
        <v>7</v>
      </c>
      <c r="E8074" s="509">
        <v>1</v>
      </c>
      <c r="F8074" s="509">
        <v>0</v>
      </c>
      <c r="G8074" s="509">
        <v>1</v>
      </c>
      <c r="H8074" s="509">
        <v>0</v>
      </c>
      <c r="I8074" s="509">
        <v>0</v>
      </c>
      <c r="K8074" s="509">
        <v>8</v>
      </c>
    </row>
    <row r="8075" spans="1:11" s="509" customFormat="1">
      <c r="A8075" s="508" t="s">
        <v>607</v>
      </c>
      <c r="B8075" s="509" t="s">
        <v>381</v>
      </c>
      <c r="C8075" s="509">
        <v>69</v>
      </c>
      <c r="D8075" s="509">
        <v>1</v>
      </c>
      <c r="E8075" s="509">
        <v>0</v>
      </c>
      <c r="F8075" s="509">
        <v>0</v>
      </c>
      <c r="G8075" s="509">
        <v>1</v>
      </c>
      <c r="H8075" s="509">
        <v>0</v>
      </c>
      <c r="I8075" s="509">
        <v>0</v>
      </c>
      <c r="K8075" s="509">
        <v>2</v>
      </c>
    </row>
    <row r="8076" spans="1:11" s="509" customFormat="1">
      <c r="A8076" s="508" t="s">
        <v>607</v>
      </c>
      <c r="B8076" s="509" t="s">
        <v>381</v>
      </c>
      <c r="C8076" s="509" t="s">
        <v>1044</v>
      </c>
      <c r="D8076" s="509">
        <v>1</v>
      </c>
      <c r="E8076" s="509">
        <v>0</v>
      </c>
      <c r="F8076" s="509">
        <v>0</v>
      </c>
      <c r="G8076" s="509">
        <v>0</v>
      </c>
      <c r="H8076" s="509">
        <v>0</v>
      </c>
      <c r="I8076" s="509">
        <v>0</v>
      </c>
      <c r="K8076" s="509">
        <v>1</v>
      </c>
    </row>
    <row r="8077" spans="1:11" s="509" customFormat="1">
      <c r="A8077" s="508" t="s">
        <v>607</v>
      </c>
      <c r="B8077" s="509" t="s">
        <v>381</v>
      </c>
      <c r="C8077" s="509" t="s">
        <v>1045</v>
      </c>
      <c r="D8077" s="509">
        <v>0</v>
      </c>
      <c r="E8077" s="509">
        <v>0</v>
      </c>
      <c r="F8077" s="509">
        <v>0</v>
      </c>
      <c r="G8077" s="509">
        <v>0</v>
      </c>
      <c r="H8077" s="509">
        <v>0</v>
      </c>
      <c r="I8077" s="509">
        <v>0</v>
      </c>
      <c r="K8077" s="509">
        <v>0</v>
      </c>
    </row>
    <row r="8078" spans="1:11" s="509" customFormat="1">
      <c r="A8078" s="508" t="s">
        <v>607</v>
      </c>
      <c r="B8078" s="509" t="s">
        <v>381</v>
      </c>
      <c r="C8078" s="509">
        <v>70</v>
      </c>
      <c r="D8078" s="509">
        <v>0</v>
      </c>
      <c r="E8078" s="509">
        <v>0</v>
      </c>
      <c r="F8078" s="509">
        <v>0</v>
      </c>
      <c r="G8078" s="509">
        <v>0</v>
      </c>
      <c r="H8078" s="509">
        <v>0</v>
      </c>
      <c r="I8078" s="509">
        <v>0</v>
      </c>
      <c r="K8078" s="509">
        <v>0</v>
      </c>
    </row>
    <row r="8079" spans="1:11" s="509" customFormat="1">
      <c r="A8079" s="508" t="s">
        <v>607</v>
      </c>
      <c r="B8079" s="509" t="s">
        <v>381</v>
      </c>
      <c r="C8079" s="509" t="s">
        <v>1046</v>
      </c>
      <c r="D8079" s="509">
        <v>0</v>
      </c>
      <c r="E8079" s="509">
        <v>0</v>
      </c>
      <c r="F8079" s="509">
        <v>0</v>
      </c>
      <c r="G8079" s="509">
        <v>10</v>
      </c>
      <c r="H8079" s="509">
        <v>0</v>
      </c>
      <c r="I8079" s="509">
        <v>0</v>
      </c>
      <c r="K8079" s="509">
        <v>10</v>
      </c>
    </row>
    <row r="8080" spans="1:11" s="509" customFormat="1">
      <c r="A8080" s="508" t="s">
        <v>607</v>
      </c>
      <c r="B8080" s="509" t="s">
        <v>381</v>
      </c>
      <c r="C8080" s="509">
        <v>71</v>
      </c>
      <c r="D8080" s="509">
        <v>3</v>
      </c>
      <c r="E8080" s="509">
        <v>0</v>
      </c>
      <c r="F8080" s="509">
        <v>0</v>
      </c>
      <c r="G8080" s="509">
        <v>805</v>
      </c>
      <c r="H8080" s="509">
        <v>0</v>
      </c>
      <c r="I8080" s="509">
        <v>0</v>
      </c>
      <c r="K8080" s="509">
        <v>808</v>
      </c>
    </row>
    <row r="8081" spans="1:11" s="509" customFormat="1">
      <c r="A8081" s="508" t="s">
        <v>607</v>
      </c>
      <c r="B8081" s="509" t="s">
        <v>381</v>
      </c>
      <c r="C8081" s="509" t="s">
        <v>1047</v>
      </c>
      <c r="D8081" s="509">
        <v>25</v>
      </c>
      <c r="E8081" s="509">
        <v>20</v>
      </c>
      <c r="F8081" s="509">
        <v>0</v>
      </c>
      <c r="G8081" s="509">
        <v>40</v>
      </c>
      <c r="H8081" s="509">
        <v>26</v>
      </c>
      <c r="I8081" s="509">
        <v>0</v>
      </c>
      <c r="K8081" s="509">
        <v>65</v>
      </c>
    </row>
    <row r="8082" spans="1:11" s="509" customFormat="1">
      <c r="A8082" s="508" t="s">
        <v>607</v>
      </c>
      <c r="B8082" s="509" t="s">
        <v>381</v>
      </c>
      <c r="C8082" s="509" t="s">
        <v>1048</v>
      </c>
      <c r="D8082" s="509">
        <v>0</v>
      </c>
      <c r="E8082" s="509">
        <v>0</v>
      </c>
      <c r="F8082" s="509">
        <v>0</v>
      </c>
      <c r="G8082" s="509">
        <v>13</v>
      </c>
      <c r="H8082" s="509">
        <v>1</v>
      </c>
      <c r="I8082" s="509">
        <v>0</v>
      </c>
      <c r="K8082" s="509">
        <v>13</v>
      </c>
    </row>
    <row r="8083" spans="1:11" s="509" customFormat="1">
      <c r="A8083" s="508" t="s">
        <v>607</v>
      </c>
      <c r="B8083" s="509" t="s">
        <v>381</v>
      </c>
      <c r="C8083" s="509" t="s">
        <v>1049</v>
      </c>
      <c r="D8083" s="509">
        <v>2</v>
      </c>
      <c r="E8083" s="509">
        <v>0</v>
      </c>
      <c r="F8083" s="509">
        <v>0</v>
      </c>
      <c r="G8083" s="509">
        <v>1</v>
      </c>
      <c r="H8083" s="509">
        <v>0</v>
      </c>
      <c r="I8083" s="509">
        <v>0</v>
      </c>
      <c r="K8083" s="509">
        <v>3</v>
      </c>
    </row>
    <row r="8084" spans="1:11" s="509" customFormat="1">
      <c r="A8084" s="508" t="s">
        <v>607</v>
      </c>
      <c r="B8084" s="509" t="s">
        <v>381</v>
      </c>
      <c r="C8084" s="509" t="s">
        <v>1050</v>
      </c>
      <c r="D8084" s="509">
        <v>3</v>
      </c>
      <c r="E8084" s="509">
        <v>3</v>
      </c>
      <c r="F8084" s="509">
        <v>0</v>
      </c>
      <c r="G8084" s="509">
        <v>7</v>
      </c>
      <c r="H8084" s="509">
        <v>7</v>
      </c>
      <c r="I8084" s="509">
        <v>0</v>
      </c>
      <c r="K8084" s="509">
        <v>10</v>
      </c>
    </row>
    <row r="8085" spans="1:11" s="509" customFormat="1">
      <c r="A8085" s="508" t="s">
        <v>607</v>
      </c>
      <c r="B8085" s="509" t="s">
        <v>381</v>
      </c>
      <c r="C8085" s="509" t="s">
        <v>1051</v>
      </c>
      <c r="D8085" s="509">
        <v>1</v>
      </c>
      <c r="E8085" s="509">
        <v>1</v>
      </c>
      <c r="F8085" s="509">
        <v>0</v>
      </c>
      <c r="G8085" s="509">
        <v>0</v>
      </c>
      <c r="H8085" s="509">
        <v>0</v>
      </c>
      <c r="I8085" s="509">
        <v>0</v>
      </c>
      <c r="K8085" s="509">
        <v>1</v>
      </c>
    </row>
    <row r="8086" spans="1:11" s="509" customFormat="1">
      <c r="A8086" s="508" t="s">
        <v>607</v>
      </c>
      <c r="B8086" s="509" t="s">
        <v>381</v>
      </c>
      <c r="C8086" s="509">
        <v>72</v>
      </c>
      <c r="D8086" s="509">
        <v>298</v>
      </c>
      <c r="E8086" s="509">
        <v>1</v>
      </c>
      <c r="F8086" s="509">
        <v>0</v>
      </c>
      <c r="G8086" s="509">
        <v>43</v>
      </c>
      <c r="H8086" s="509">
        <v>0</v>
      </c>
      <c r="I8086" s="509">
        <v>0</v>
      </c>
      <c r="K8086" s="509">
        <v>341</v>
      </c>
    </row>
    <row r="8087" spans="1:11" s="509" customFormat="1">
      <c r="A8087" s="508" t="s">
        <v>607</v>
      </c>
      <c r="B8087" s="509" t="s">
        <v>381</v>
      </c>
      <c r="C8087" s="509">
        <v>73</v>
      </c>
      <c r="D8087" s="509">
        <v>30</v>
      </c>
      <c r="E8087" s="509">
        <v>0</v>
      </c>
      <c r="F8087" s="509">
        <v>0</v>
      </c>
      <c r="G8087" s="509">
        <v>0</v>
      </c>
      <c r="H8087" s="509">
        <v>0</v>
      </c>
      <c r="I8087" s="509">
        <v>0</v>
      </c>
      <c r="K8087" s="509">
        <v>30</v>
      </c>
    </row>
    <row r="8088" spans="1:11" s="509" customFormat="1">
      <c r="A8088" s="508" t="s">
        <v>607</v>
      </c>
      <c r="B8088" s="509" t="s">
        <v>381</v>
      </c>
      <c r="C8088" s="509">
        <v>74</v>
      </c>
      <c r="D8088" s="509">
        <v>9</v>
      </c>
      <c r="E8088" s="509">
        <v>0</v>
      </c>
      <c r="F8088" s="509">
        <v>0</v>
      </c>
      <c r="G8088" s="509">
        <v>9</v>
      </c>
      <c r="H8088" s="509">
        <v>0</v>
      </c>
      <c r="I8088" s="509">
        <v>0</v>
      </c>
      <c r="K8088" s="509">
        <v>18</v>
      </c>
    </row>
    <row r="8089" spans="1:11" s="509" customFormat="1">
      <c r="A8089" s="508" t="s">
        <v>607</v>
      </c>
      <c r="B8089" s="509" t="s">
        <v>381</v>
      </c>
      <c r="C8089" s="509" t="s">
        <v>4572</v>
      </c>
      <c r="D8089" s="509">
        <v>0</v>
      </c>
      <c r="E8089" s="509">
        <v>0</v>
      </c>
      <c r="F8089" s="509">
        <v>0</v>
      </c>
      <c r="G8089" s="509">
        <v>0</v>
      </c>
      <c r="H8089" s="509">
        <v>0</v>
      </c>
      <c r="I8089" s="509">
        <v>0</v>
      </c>
    </row>
    <row r="8090" spans="1:11" s="509" customFormat="1">
      <c r="A8090" s="508" t="s">
        <v>607</v>
      </c>
      <c r="B8090" s="509" t="s">
        <v>381</v>
      </c>
      <c r="C8090" s="509" t="s">
        <v>4573</v>
      </c>
      <c r="D8090" s="509">
        <v>964</v>
      </c>
      <c r="E8090" s="509">
        <v>139</v>
      </c>
      <c r="F8090" s="509">
        <v>1</v>
      </c>
      <c r="G8090" s="509">
        <v>5998</v>
      </c>
      <c r="H8090" s="509">
        <v>121</v>
      </c>
      <c r="I8090" s="509">
        <v>0</v>
      </c>
      <c r="J8090" s="509">
        <v>22</v>
      </c>
      <c r="K8090" s="509">
        <v>6962</v>
      </c>
    </row>
    <row r="8091" spans="1:11" s="509" customFormat="1">
      <c r="A8091" s="508" t="s">
        <v>2184</v>
      </c>
      <c r="B8091" s="509" t="s">
        <v>1827</v>
      </c>
      <c r="C8091" s="509">
        <v>1</v>
      </c>
      <c r="D8091" s="509">
        <v>0</v>
      </c>
      <c r="E8091" s="509">
        <v>0</v>
      </c>
      <c r="G8091" s="509">
        <v>0</v>
      </c>
      <c r="H8091" s="509">
        <v>0</v>
      </c>
      <c r="K8091" s="509">
        <v>0</v>
      </c>
    </row>
    <row r="8092" spans="1:11" s="509" customFormat="1">
      <c r="A8092" s="508" t="s">
        <v>2184</v>
      </c>
      <c r="B8092" s="509" t="s">
        <v>1827</v>
      </c>
      <c r="C8092" s="509" t="s">
        <v>1023</v>
      </c>
      <c r="D8092" s="509">
        <v>2</v>
      </c>
      <c r="E8092" s="509">
        <v>0</v>
      </c>
      <c r="G8092" s="509">
        <v>50</v>
      </c>
      <c r="H8092" s="509">
        <v>0</v>
      </c>
      <c r="K8092" s="509">
        <v>52</v>
      </c>
    </row>
    <row r="8093" spans="1:11" s="509" customFormat="1">
      <c r="A8093" s="508" t="s">
        <v>2184</v>
      </c>
      <c r="B8093" s="509" t="s">
        <v>1827</v>
      </c>
      <c r="C8093" s="509">
        <v>2</v>
      </c>
      <c r="D8093" s="509">
        <v>4</v>
      </c>
      <c r="E8093" s="509">
        <v>0</v>
      </c>
      <c r="G8093" s="509">
        <v>7</v>
      </c>
      <c r="H8093" s="509">
        <v>0</v>
      </c>
      <c r="K8093" s="509">
        <v>11</v>
      </c>
    </row>
    <row r="8094" spans="1:11" s="509" customFormat="1">
      <c r="A8094" s="508" t="s">
        <v>2184</v>
      </c>
      <c r="B8094" s="509" t="s">
        <v>1827</v>
      </c>
      <c r="C8094" s="509">
        <v>3</v>
      </c>
      <c r="D8094" s="509">
        <v>13</v>
      </c>
      <c r="E8094" s="509">
        <v>0</v>
      </c>
      <c r="G8094" s="509">
        <v>142</v>
      </c>
      <c r="H8094" s="509">
        <v>0</v>
      </c>
      <c r="K8094" s="509">
        <v>155</v>
      </c>
    </row>
    <row r="8095" spans="1:11" s="509" customFormat="1">
      <c r="A8095" s="508" t="s">
        <v>2184</v>
      </c>
      <c r="B8095" s="509" t="s">
        <v>1827</v>
      </c>
      <c r="C8095" s="509">
        <v>4</v>
      </c>
      <c r="D8095" s="509">
        <v>2</v>
      </c>
      <c r="E8095" s="509">
        <v>0</v>
      </c>
      <c r="G8095" s="509">
        <v>3</v>
      </c>
      <c r="H8095" s="509">
        <v>0</v>
      </c>
      <c r="K8095" s="509">
        <v>5</v>
      </c>
    </row>
    <row r="8096" spans="1:11" s="509" customFormat="1">
      <c r="A8096" s="508" t="s">
        <v>2184</v>
      </c>
      <c r="B8096" s="509" t="s">
        <v>1827</v>
      </c>
      <c r="C8096" s="509">
        <v>5</v>
      </c>
      <c r="D8096" s="509">
        <v>0</v>
      </c>
      <c r="E8096" s="509">
        <v>0</v>
      </c>
      <c r="G8096" s="509">
        <v>1</v>
      </c>
      <c r="H8096" s="509">
        <v>0</v>
      </c>
      <c r="K8096" s="509">
        <v>1</v>
      </c>
    </row>
    <row r="8097" spans="1:11" s="509" customFormat="1">
      <c r="A8097" s="508" t="s">
        <v>2184</v>
      </c>
      <c r="B8097" s="509" t="s">
        <v>1827</v>
      </c>
      <c r="C8097" s="509">
        <v>6</v>
      </c>
      <c r="D8097" s="509">
        <v>0</v>
      </c>
      <c r="E8097" s="509">
        <v>0</v>
      </c>
      <c r="G8097" s="509">
        <v>0</v>
      </c>
      <c r="H8097" s="509">
        <v>0</v>
      </c>
      <c r="K8097" s="509">
        <v>0</v>
      </c>
    </row>
    <row r="8098" spans="1:11" s="509" customFormat="1">
      <c r="A8098" s="508" t="s">
        <v>2184</v>
      </c>
      <c r="B8098" s="509" t="s">
        <v>1827</v>
      </c>
      <c r="C8098" s="509">
        <v>7</v>
      </c>
      <c r="D8098" s="509">
        <v>0</v>
      </c>
      <c r="E8098" s="509">
        <v>0</v>
      </c>
      <c r="G8098" s="509">
        <v>0</v>
      </c>
      <c r="H8098" s="509">
        <v>0</v>
      </c>
      <c r="K8098" s="509">
        <v>0</v>
      </c>
    </row>
    <row r="8099" spans="1:11" s="509" customFormat="1">
      <c r="A8099" s="508" t="s">
        <v>2184</v>
      </c>
      <c r="B8099" s="509" t="s">
        <v>1827</v>
      </c>
      <c r="C8099" s="509">
        <v>8</v>
      </c>
      <c r="D8099" s="509">
        <v>0</v>
      </c>
      <c r="E8099" s="509">
        <v>0</v>
      </c>
      <c r="G8099" s="509">
        <v>5</v>
      </c>
      <c r="H8099" s="509">
        <v>0</v>
      </c>
      <c r="K8099" s="509">
        <v>5</v>
      </c>
    </row>
    <row r="8100" spans="1:11" s="509" customFormat="1">
      <c r="A8100" s="508" t="s">
        <v>2184</v>
      </c>
      <c r="B8100" s="509" t="s">
        <v>1827</v>
      </c>
      <c r="C8100" s="509">
        <v>9</v>
      </c>
      <c r="D8100" s="509">
        <v>0</v>
      </c>
      <c r="E8100" s="509">
        <v>0</v>
      </c>
      <c r="G8100" s="509">
        <v>0</v>
      </c>
      <c r="H8100" s="509">
        <v>0</v>
      </c>
      <c r="K8100" s="509">
        <v>0</v>
      </c>
    </row>
    <row r="8101" spans="1:11" s="509" customFormat="1">
      <c r="A8101" s="508" t="s">
        <v>2184</v>
      </c>
      <c r="B8101" s="509" t="s">
        <v>1827</v>
      </c>
      <c r="C8101" s="509">
        <v>10</v>
      </c>
      <c r="D8101" s="509">
        <v>4</v>
      </c>
      <c r="E8101" s="509">
        <v>1</v>
      </c>
      <c r="G8101" s="509">
        <v>13</v>
      </c>
      <c r="H8101" s="509">
        <v>0</v>
      </c>
      <c r="K8101" s="509">
        <v>17</v>
      </c>
    </row>
    <row r="8102" spans="1:11" s="509" customFormat="1">
      <c r="A8102" s="508" t="s">
        <v>2184</v>
      </c>
      <c r="B8102" s="509" t="s">
        <v>1827</v>
      </c>
      <c r="C8102" s="509">
        <v>11</v>
      </c>
      <c r="D8102" s="509">
        <v>0</v>
      </c>
      <c r="E8102" s="509">
        <v>0</v>
      </c>
      <c r="G8102" s="509">
        <v>6</v>
      </c>
      <c r="H8102" s="509">
        <v>0</v>
      </c>
      <c r="K8102" s="509">
        <v>6</v>
      </c>
    </row>
    <row r="8103" spans="1:11" s="509" customFormat="1">
      <c r="A8103" s="508" t="s">
        <v>2184</v>
      </c>
      <c r="B8103" s="509" t="s">
        <v>1827</v>
      </c>
      <c r="C8103" s="509">
        <v>12</v>
      </c>
      <c r="D8103" s="509">
        <v>0</v>
      </c>
      <c r="E8103" s="509">
        <v>0</v>
      </c>
      <c r="G8103" s="509">
        <v>0</v>
      </c>
      <c r="H8103" s="509">
        <v>0</v>
      </c>
      <c r="K8103" s="509">
        <v>0</v>
      </c>
    </row>
    <row r="8104" spans="1:11" s="509" customFormat="1">
      <c r="A8104" s="508" t="s">
        <v>2184</v>
      </c>
      <c r="B8104" s="509" t="s">
        <v>1827</v>
      </c>
      <c r="C8104" s="509">
        <v>13</v>
      </c>
      <c r="D8104" s="509">
        <v>0</v>
      </c>
      <c r="E8104" s="509">
        <v>0</v>
      </c>
      <c r="G8104" s="509">
        <v>0</v>
      </c>
      <c r="H8104" s="509">
        <v>0</v>
      </c>
      <c r="K8104" s="509">
        <v>0</v>
      </c>
    </row>
    <row r="8105" spans="1:11" s="509" customFormat="1">
      <c r="A8105" s="508" t="s">
        <v>2184</v>
      </c>
      <c r="B8105" s="509" t="s">
        <v>1827</v>
      </c>
      <c r="C8105" s="509">
        <v>14</v>
      </c>
      <c r="D8105" s="509">
        <v>1</v>
      </c>
      <c r="E8105" s="509">
        <v>0</v>
      </c>
      <c r="G8105" s="509">
        <v>0</v>
      </c>
      <c r="H8105" s="509">
        <v>0</v>
      </c>
      <c r="K8105" s="509">
        <v>1</v>
      </c>
    </row>
    <row r="8106" spans="1:11" s="509" customFormat="1">
      <c r="A8106" s="508" t="s">
        <v>2184</v>
      </c>
      <c r="B8106" s="509" t="s">
        <v>1827</v>
      </c>
      <c r="C8106" s="509">
        <v>15</v>
      </c>
      <c r="D8106" s="509">
        <v>0</v>
      </c>
      <c r="E8106" s="509">
        <v>0</v>
      </c>
      <c r="G8106" s="509">
        <v>0</v>
      </c>
      <c r="H8106" s="509">
        <v>0</v>
      </c>
      <c r="K8106" s="509">
        <v>0</v>
      </c>
    </row>
    <row r="8107" spans="1:11" s="509" customFormat="1">
      <c r="A8107" s="508" t="s">
        <v>2184</v>
      </c>
      <c r="B8107" s="509" t="s">
        <v>1827</v>
      </c>
      <c r="C8107" s="509">
        <v>16</v>
      </c>
      <c r="D8107" s="509">
        <v>0</v>
      </c>
      <c r="E8107" s="509">
        <v>0</v>
      </c>
      <c r="G8107" s="509">
        <v>7</v>
      </c>
      <c r="H8107" s="509">
        <v>0</v>
      </c>
      <c r="K8107" s="509">
        <v>7</v>
      </c>
    </row>
    <row r="8108" spans="1:11" s="509" customFormat="1">
      <c r="A8108" s="508" t="s">
        <v>2184</v>
      </c>
      <c r="B8108" s="509" t="s">
        <v>1827</v>
      </c>
      <c r="C8108" s="509">
        <v>17</v>
      </c>
      <c r="D8108" s="509">
        <v>0</v>
      </c>
      <c r="E8108" s="509">
        <v>0</v>
      </c>
      <c r="G8108" s="509">
        <v>50</v>
      </c>
      <c r="H8108" s="509">
        <v>0</v>
      </c>
      <c r="K8108" s="509">
        <v>50</v>
      </c>
    </row>
    <row r="8109" spans="1:11" s="509" customFormat="1">
      <c r="A8109" s="508" t="s">
        <v>2184</v>
      </c>
      <c r="B8109" s="509" t="s">
        <v>1827</v>
      </c>
      <c r="C8109" s="509">
        <v>18</v>
      </c>
      <c r="D8109" s="509">
        <v>0</v>
      </c>
      <c r="E8109" s="509">
        <v>0</v>
      </c>
      <c r="G8109" s="509">
        <v>0</v>
      </c>
      <c r="H8109" s="509">
        <v>0</v>
      </c>
      <c r="K8109" s="509">
        <v>0</v>
      </c>
    </row>
    <row r="8110" spans="1:11" s="509" customFormat="1">
      <c r="A8110" s="508" t="s">
        <v>2184</v>
      </c>
      <c r="B8110" s="509" t="s">
        <v>1827</v>
      </c>
      <c r="C8110" s="509" t="s">
        <v>1024</v>
      </c>
      <c r="D8110" s="509">
        <v>3</v>
      </c>
      <c r="E8110" s="509">
        <v>0</v>
      </c>
      <c r="G8110" s="509">
        <v>2</v>
      </c>
      <c r="H8110" s="509">
        <v>0</v>
      </c>
      <c r="K8110" s="509">
        <v>5</v>
      </c>
    </row>
    <row r="8111" spans="1:11" s="509" customFormat="1">
      <c r="A8111" s="508" t="s">
        <v>2184</v>
      </c>
      <c r="B8111" s="509" t="s">
        <v>1827</v>
      </c>
      <c r="C8111" s="509" t="s">
        <v>1025</v>
      </c>
      <c r="D8111" s="509">
        <v>0</v>
      </c>
      <c r="E8111" s="509">
        <v>0</v>
      </c>
      <c r="G8111" s="509">
        <v>0</v>
      </c>
      <c r="H8111" s="509">
        <v>0</v>
      </c>
      <c r="K8111" s="509">
        <v>0</v>
      </c>
    </row>
    <row r="8112" spans="1:11" s="509" customFormat="1">
      <c r="A8112" s="508" t="s">
        <v>2184</v>
      </c>
      <c r="B8112" s="509" t="s">
        <v>1827</v>
      </c>
      <c r="C8112" s="509">
        <v>19</v>
      </c>
      <c r="D8112" s="509">
        <v>0</v>
      </c>
      <c r="E8112" s="509">
        <v>0</v>
      </c>
      <c r="G8112" s="509">
        <v>0</v>
      </c>
      <c r="H8112" s="509">
        <v>0</v>
      </c>
      <c r="K8112" s="509">
        <v>0</v>
      </c>
    </row>
    <row r="8113" spans="1:11" s="509" customFormat="1">
      <c r="A8113" s="508" t="s">
        <v>2184</v>
      </c>
      <c r="B8113" s="509" t="s">
        <v>1827</v>
      </c>
      <c r="C8113" s="509">
        <v>20</v>
      </c>
      <c r="D8113" s="509">
        <v>0</v>
      </c>
      <c r="E8113" s="509">
        <v>0</v>
      </c>
      <c r="G8113" s="509">
        <v>0</v>
      </c>
      <c r="H8113" s="509">
        <v>0</v>
      </c>
      <c r="K8113" s="509">
        <v>0</v>
      </c>
    </row>
    <row r="8114" spans="1:11" s="509" customFormat="1">
      <c r="A8114" s="508" t="s">
        <v>2184</v>
      </c>
      <c r="B8114" s="509" t="s">
        <v>1827</v>
      </c>
      <c r="C8114" s="509">
        <v>21</v>
      </c>
      <c r="D8114" s="509">
        <v>0</v>
      </c>
      <c r="E8114" s="509">
        <v>0</v>
      </c>
      <c r="G8114" s="509">
        <v>0</v>
      </c>
      <c r="H8114" s="509">
        <v>0</v>
      </c>
      <c r="K8114" s="509">
        <v>0</v>
      </c>
    </row>
    <row r="8115" spans="1:11" s="509" customFormat="1">
      <c r="A8115" s="508" t="s">
        <v>2184</v>
      </c>
      <c r="B8115" s="509" t="s">
        <v>1827</v>
      </c>
      <c r="C8115" s="509" t="s">
        <v>1026</v>
      </c>
      <c r="D8115" s="509">
        <v>0</v>
      </c>
      <c r="E8115" s="509">
        <v>0</v>
      </c>
      <c r="G8115" s="509">
        <v>2</v>
      </c>
      <c r="H8115" s="509">
        <v>0</v>
      </c>
      <c r="K8115" s="509">
        <v>2</v>
      </c>
    </row>
    <row r="8116" spans="1:11" s="509" customFormat="1">
      <c r="A8116" s="508" t="s">
        <v>2184</v>
      </c>
      <c r="B8116" s="509" t="s">
        <v>1827</v>
      </c>
      <c r="C8116" s="509" t="s">
        <v>1027</v>
      </c>
      <c r="D8116" s="509">
        <v>0</v>
      </c>
      <c r="E8116" s="509">
        <v>0</v>
      </c>
      <c r="G8116" s="509">
        <v>1</v>
      </c>
      <c r="H8116" s="509">
        <v>0</v>
      </c>
      <c r="K8116" s="509">
        <v>1</v>
      </c>
    </row>
    <row r="8117" spans="1:11" s="509" customFormat="1">
      <c r="A8117" s="508" t="s">
        <v>2184</v>
      </c>
      <c r="B8117" s="509" t="s">
        <v>1827</v>
      </c>
      <c r="C8117" s="509" t="s">
        <v>1028</v>
      </c>
      <c r="D8117" s="509">
        <v>0</v>
      </c>
      <c r="E8117" s="509">
        <v>0</v>
      </c>
      <c r="G8117" s="509">
        <v>0</v>
      </c>
      <c r="H8117" s="509">
        <v>0</v>
      </c>
      <c r="K8117" s="509">
        <v>0</v>
      </c>
    </row>
    <row r="8118" spans="1:11" s="509" customFormat="1">
      <c r="A8118" s="508" t="s">
        <v>2184</v>
      </c>
      <c r="B8118" s="509" t="s">
        <v>1827</v>
      </c>
      <c r="C8118" s="509">
        <v>22</v>
      </c>
      <c r="D8118" s="509">
        <v>0</v>
      </c>
      <c r="E8118" s="509">
        <v>0</v>
      </c>
      <c r="G8118" s="509">
        <v>2</v>
      </c>
      <c r="H8118" s="509">
        <v>1</v>
      </c>
      <c r="K8118" s="509">
        <v>2</v>
      </c>
    </row>
    <row r="8119" spans="1:11" s="509" customFormat="1">
      <c r="A8119" s="508" t="s">
        <v>2184</v>
      </c>
      <c r="B8119" s="509" t="s">
        <v>1827</v>
      </c>
      <c r="C8119" s="509">
        <v>23</v>
      </c>
      <c r="D8119" s="509">
        <v>5</v>
      </c>
      <c r="E8119" s="509">
        <v>0</v>
      </c>
      <c r="G8119" s="509">
        <v>2</v>
      </c>
      <c r="H8119" s="509">
        <v>0</v>
      </c>
      <c r="K8119" s="509">
        <v>7</v>
      </c>
    </row>
    <row r="8120" spans="1:11" s="509" customFormat="1">
      <c r="A8120" s="508" t="s">
        <v>2184</v>
      </c>
      <c r="B8120" s="509" t="s">
        <v>1827</v>
      </c>
      <c r="C8120" s="509" t="s">
        <v>1029</v>
      </c>
      <c r="D8120" s="509">
        <v>0</v>
      </c>
      <c r="E8120" s="509">
        <v>0</v>
      </c>
      <c r="G8120" s="509">
        <v>12</v>
      </c>
      <c r="H8120" s="509">
        <v>0</v>
      </c>
      <c r="K8120" s="509">
        <v>12</v>
      </c>
    </row>
    <row r="8121" spans="1:11" s="509" customFormat="1">
      <c r="A8121" s="508" t="s">
        <v>2184</v>
      </c>
      <c r="B8121" s="509" t="s">
        <v>1827</v>
      </c>
      <c r="C8121" s="509">
        <v>24</v>
      </c>
      <c r="D8121" s="509">
        <v>0</v>
      </c>
      <c r="E8121" s="509">
        <v>0</v>
      </c>
      <c r="G8121" s="509">
        <v>0</v>
      </c>
      <c r="H8121" s="509">
        <v>0</v>
      </c>
      <c r="K8121" s="509">
        <v>0</v>
      </c>
    </row>
    <row r="8122" spans="1:11" s="509" customFormat="1">
      <c r="A8122" s="508" t="s">
        <v>2184</v>
      </c>
      <c r="B8122" s="509" t="s">
        <v>1827</v>
      </c>
      <c r="C8122" s="509">
        <v>25</v>
      </c>
      <c r="D8122" s="509">
        <v>0</v>
      </c>
      <c r="E8122" s="509">
        <v>0</v>
      </c>
      <c r="G8122" s="509">
        <v>0</v>
      </c>
      <c r="H8122" s="509">
        <v>0</v>
      </c>
    </row>
    <row r="8123" spans="1:11" s="509" customFormat="1">
      <c r="A8123" s="508" t="s">
        <v>2184</v>
      </c>
      <c r="B8123" s="509" t="s">
        <v>1827</v>
      </c>
      <c r="C8123" s="509">
        <v>26</v>
      </c>
      <c r="D8123" s="509">
        <v>0</v>
      </c>
      <c r="E8123" s="509">
        <v>0</v>
      </c>
      <c r="G8123" s="509">
        <v>0</v>
      </c>
      <c r="H8123" s="509">
        <v>0</v>
      </c>
      <c r="K8123" s="509">
        <v>0</v>
      </c>
    </row>
    <row r="8124" spans="1:11" s="509" customFormat="1">
      <c r="A8124" s="508" t="s">
        <v>2184</v>
      </c>
      <c r="B8124" s="509" t="s">
        <v>1827</v>
      </c>
      <c r="C8124" s="509">
        <v>27</v>
      </c>
      <c r="D8124" s="509">
        <v>4</v>
      </c>
      <c r="E8124" s="509">
        <v>3</v>
      </c>
      <c r="G8124" s="509">
        <v>0</v>
      </c>
      <c r="H8124" s="509">
        <v>0</v>
      </c>
      <c r="K8124" s="509">
        <v>4</v>
      </c>
    </row>
    <row r="8125" spans="1:11" s="509" customFormat="1">
      <c r="A8125" s="508" t="s">
        <v>2184</v>
      </c>
      <c r="B8125" s="509" t="s">
        <v>1827</v>
      </c>
      <c r="C8125" s="509">
        <v>28</v>
      </c>
      <c r="D8125" s="509">
        <v>1</v>
      </c>
      <c r="E8125" s="509">
        <v>0</v>
      </c>
      <c r="G8125" s="509">
        <v>1</v>
      </c>
      <c r="H8125" s="509">
        <v>0</v>
      </c>
      <c r="K8125" s="509">
        <v>2</v>
      </c>
    </row>
    <row r="8126" spans="1:11" s="509" customFormat="1">
      <c r="A8126" s="508" t="s">
        <v>2184</v>
      </c>
      <c r="B8126" s="509" t="s">
        <v>1827</v>
      </c>
      <c r="C8126" s="509">
        <v>29</v>
      </c>
      <c r="D8126" s="509">
        <v>0</v>
      </c>
      <c r="E8126" s="509">
        <v>0</v>
      </c>
      <c r="G8126" s="509">
        <v>0</v>
      </c>
      <c r="H8126" s="509">
        <v>0</v>
      </c>
      <c r="K8126" s="509">
        <v>0</v>
      </c>
    </row>
    <row r="8127" spans="1:11" s="509" customFormat="1">
      <c r="A8127" s="508" t="s">
        <v>2184</v>
      </c>
      <c r="B8127" s="509" t="s">
        <v>1827</v>
      </c>
      <c r="C8127" s="509">
        <v>30</v>
      </c>
      <c r="D8127" s="509">
        <v>0</v>
      </c>
      <c r="E8127" s="509">
        <v>0</v>
      </c>
      <c r="G8127" s="509">
        <v>0</v>
      </c>
      <c r="H8127" s="509">
        <v>0</v>
      </c>
      <c r="K8127" s="509">
        <v>0</v>
      </c>
    </row>
    <row r="8128" spans="1:11" s="509" customFormat="1">
      <c r="A8128" s="508" t="s">
        <v>2184</v>
      </c>
      <c r="B8128" s="509" t="s">
        <v>1827</v>
      </c>
      <c r="C8128" s="509">
        <v>31</v>
      </c>
      <c r="D8128" s="509">
        <v>1</v>
      </c>
      <c r="E8128" s="509">
        <v>0</v>
      </c>
      <c r="G8128" s="509">
        <v>0</v>
      </c>
      <c r="H8128" s="509">
        <v>0</v>
      </c>
      <c r="K8128" s="509">
        <v>1</v>
      </c>
    </row>
    <row r="8129" spans="1:11" s="509" customFormat="1">
      <c r="A8129" s="508" t="s">
        <v>2184</v>
      </c>
      <c r="B8129" s="509" t="s">
        <v>1827</v>
      </c>
      <c r="C8129" s="509">
        <v>32</v>
      </c>
      <c r="D8129" s="509">
        <v>0</v>
      </c>
      <c r="E8129" s="509">
        <v>0</v>
      </c>
      <c r="G8129" s="509">
        <v>0</v>
      </c>
      <c r="H8129" s="509">
        <v>0</v>
      </c>
      <c r="K8129" s="509">
        <v>0</v>
      </c>
    </row>
    <row r="8130" spans="1:11" s="509" customFormat="1">
      <c r="A8130" s="508" t="s">
        <v>2184</v>
      </c>
      <c r="B8130" s="509" t="s">
        <v>1827</v>
      </c>
      <c r="C8130" s="509">
        <v>33</v>
      </c>
      <c r="D8130" s="509">
        <v>3</v>
      </c>
      <c r="E8130" s="509">
        <v>1</v>
      </c>
      <c r="G8130" s="509">
        <v>1</v>
      </c>
      <c r="H8130" s="509">
        <v>1</v>
      </c>
      <c r="K8130" s="509">
        <v>4</v>
      </c>
    </row>
    <row r="8131" spans="1:11" s="509" customFormat="1">
      <c r="A8131" s="508" t="s">
        <v>2184</v>
      </c>
      <c r="B8131" s="509" t="s">
        <v>1827</v>
      </c>
      <c r="C8131" s="509">
        <v>34</v>
      </c>
      <c r="D8131" s="509">
        <v>0</v>
      </c>
      <c r="E8131" s="509">
        <v>0</v>
      </c>
      <c r="G8131" s="509">
        <v>0</v>
      </c>
      <c r="H8131" s="509">
        <v>0</v>
      </c>
      <c r="K8131" s="509">
        <v>0</v>
      </c>
    </row>
    <row r="8132" spans="1:11" s="509" customFormat="1">
      <c r="A8132" s="508" t="s">
        <v>2184</v>
      </c>
      <c r="B8132" s="509" t="s">
        <v>1827</v>
      </c>
      <c r="C8132" s="509">
        <v>35</v>
      </c>
      <c r="D8132" s="509">
        <v>0</v>
      </c>
      <c r="E8132" s="509">
        <v>0</v>
      </c>
      <c r="G8132" s="509">
        <v>0</v>
      </c>
      <c r="H8132" s="509">
        <v>0</v>
      </c>
      <c r="K8132" s="509">
        <v>0</v>
      </c>
    </row>
    <row r="8133" spans="1:11" s="509" customFormat="1">
      <c r="A8133" s="508" t="s">
        <v>2184</v>
      </c>
      <c r="B8133" s="509" t="s">
        <v>1827</v>
      </c>
      <c r="C8133" s="509">
        <v>36</v>
      </c>
      <c r="D8133" s="509">
        <v>0</v>
      </c>
      <c r="E8133" s="509">
        <v>0</v>
      </c>
      <c r="G8133" s="509">
        <v>0</v>
      </c>
      <c r="H8133" s="509">
        <v>0</v>
      </c>
      <c r="K8133" s="509">
        <v>0</v>
      </c>
    </row>
    <row r="8134" spans="1:11" s="509" customFormat="1">
      <c r="A8134" s="508" t="s">
        <v>2184</v>
      </c>
      <c r="B8134" s="509" t="s">
        <v>1827</v>
      </c>
      <c r="C8134" s="509">
        <v>37</v>
      </c>
      <c r="D8134" s="509">
        <v>0</v>
      </c>
      <c r="E8134" s="509">
        <v>0</v>
      </c>
      <c r="G8134" s="509">
        <v>0</v>
      </c>
      <c r="H8134" s="509">
        <v>0</v>
      </c>
      <c r="K8134" s="509">
        <v>0</v>
      </c>
    </row>
    <row r="8135" spans="1:11" s="509" customFormat="1">
      <c r="A8135" s="508" t="s">
        <v>2184</v>
      </c>
      <c r="B8135" s="509" t="s">
        <v>1827</v>
      </c>
      <c r="C8135" s="509">
        <v>38</v>
      </c>
      <c r="D8135" s="509">
        <v>0</v>
      </c>
      <c r="E8135" s="509">
        <v>0</v>
      </c>
      <c r="G8135" s="509">
        <v>1</v>
      </c>
      <c r="H8135" s="509">
        <v>0</v>
      </c>
      <c r="K8135" s="509">
        <v>1</v>
      </c>
    </row>
    <row r="8136" spans="1:11" s="509" customFormat="1">
      <c r="A8136" s="508" t="s">
        <v>2184</v>
      </c>
      <c r="B8136" s="509" t="s">
        <v>1827</v>
      </c>
      <c r="C8136" s="509" t="s">
        <v>1030</v>
      </c>
      <c r="D8136" s="509">
        <v>0</v>
      </c>
      <c r="E8136" s="509">
        <v>0</v>
      </c>
      <c r="G8136" s="509">
        <v>0</v>
      </c>
      <c r="H8136" s="509">
        <v>0</v>
      </c>
      <c r="K8136" s="509">
        <v>0</v>
      </c>
    </row>
    <row r="8137" spans="1:11" s="509" customFormat="1">
      <c r="A8137" s="508" t="s">
        <v>2184</v>
      </c>
      <c r="B8137" s="509" t="s">
        <v>1827</v>
      </c>
      <c r="C8137" s="509">
        <v>39</v>
      </c>
      <c r="D8137" s="509">
        <v>0</v>
      </c>
      <c r="E8137" s="509">
        <v>0</v>
      </c>
      <c r="G8137" s="509">
        <v>0</v>
      </c>
      <c r="H8137" s="509">
        <v>0</v>
      </c>
      <c r="K8137" s="509">
        <v>0</v>
      </c>
    </row>
    <row r="8138" spans="1:11" s="509" customFormat="1">
      <c r="A8138" s="508" t="s">
        <v>2184</v>
      </c>
      <c r="B8138" s="509" t="s">
        <v>1827</v>
      </c>
      <c r="C8138" s="509">
        <v>40</v>
      </c>
      <c r="D8138" s="509">
        <v>0</v>
      </c>
      <c r="E8138" s="509">
        <v>0</v>
      </c>
      <c r="G8138" s="509">
        <v>0</v>
      </c>
      <c r="H8138" s="509">
        <v>0</v>
      </c>
      <c r="K8138" s="509">
        <v>0</v>
      </c>
    </row>
    <row r="8139" spans="1:11" s="509" customFormat="1">
      <c r="A8139" s="508" t="s">
        <v>2184</v>
      </c>
      <c r="B8139" s="509" t="s">
        <v>1827</v>
      </c>
      <c r="C8139" s="509">
        <v>41</v>
      </c>
      <c r="D8139" s="509">
        <v>0</v>
      </c>
      <c r="E8139" s="509">
        <v>0</v>
      </c>
      <c r="G8139" s="509">
        <v>0</v>
      </c>
      <c r="H8139" s="509">
        <v>0</v>
      </c>
      <c r="K8139" s="509">
        <v>0</v>
      </c>
    </row>
    <row r="8140" spans="1:11" s="509" customFormat="1">
      <c r="A8140" s="508" t="s">
        <v>2184</v>
      </c>
      <c r="B8140" s="509" t="s">
        <v>1827</v>
      </c>
      <c r="C8140" s="509">
        <v>42</v>
      </c>
      <c r="D8140" s="509">
        <v>0</v>
      </c>
      <c r="E8140" s="509">
        <v>0</v>
      </c>
      <c r="G8140" s="509">
        <v>0</v>
      </c>
      <c r="H8140" s="509">
        <v>0</v>
      </c>
      <c r="K8140" s="509">
        <v>0</v>
      </c>
    </row>
    <row r="8141" spans="1:11" s="509" customFormat="1">
      <c r="A8141" s="508" t="s">
        <v>2184</v>
      </c>
      <c r="B8141" s="509" t="s">
        <v>1827</v>
      </c>
      <c r="C8141" s="509">
        <v>43</v>
      </c>
      <c r="D8141" s="509">
        <v>0</v>
      </c>
      <c r="E8141" s="509">
        <v>0</v>
      </c>
      <c r="G8141" s="509">
        <v>0</v>
      </c>
      <c r="H8141" s="509">
        <v>0</v>
      </c>
      <c r="K8141" s="509">
        <v>0</v>
      </c>
    </row>
    <row r="8142" spans="1:11" s="509" customFormat="1">
      <c r="A8142" s="508" t="s">
        <v>2184</v>
      </c>
      <c r="B8142" s="509" t="s">
        <v>1827</v>
      </c>
      <c r="C8142" s="509">
        <v>44</v>
      </c>
      <c r="D8142" s="509">
        <v>0</v>
      </c>
      <c r="E8142" s="509">
        <v>0</v>
      </c>
      <c r="G8142" s="509">
        <v>0</v>
      </c>
      <c r="H8142" s="509">
        <v>0</v>
      </c>
      <c r="K8142" s="509">
        <v>0</v>
      </c>
    </row>
    <row r="8143" spans="1:11" s="509" customFormat="1">
      <c r="A8143" s="508" t="s">
        <v>2184</v>
      </c>
      <c r="B8143" s="509" t="s">
        <v>1827</v>
      </c>
      <c r="C8143" s="509">
        <v>45</v>
      </c>
      <c r="D8143" s="509">
        <v>0</v>
      </c>
      <c r="E8143" s="509">
        <v>0</v>
      </c>
      <c r="G8143" s="509">
        <v>0</v>
      </c>
      <c r="H8143" s="509">
        <v>0</v>
      </c>
      <c r="K8143" s="509">
        <v>0</v>
      </c>
    </row>
    <row r="8144" spans="1:11" s="509" customFormat="1">
      <c r="A8144" s="508" t="s">
        <v>2184</v>
      </c>
      <c r="B8144" s="509" t="s">
        <v>1827</v>
      </c>
      <c r="C8144" s="509">
        <v>46</v>
      </c>
      <c r="D8144" s="509">
        <v>1</v>
      </c>
      <c r="E8144" s="509">
        <v>0</v>
      </c>
      <c r="G8144" s="509">
        <v>1</v>
      </c>
      <c r="H8144" s="509">
        <v>0</v>
      </c>
      <c r="K8144" s="509">
        <v>2</v>
      </c>
    </row>
    <row r="8145" spans="1:11" s="509" customFormat="1">
      <c r="A8145" s="508" t="s">
        <v>2184</v>
      </c>
      <c r="B8145" s="509" t="s">
        <v>1827</v>
      </c>
      <c r="C8145" s="509">
        <v>47</v>
      </c>
      <c r="D8145" s="509">
        <v>2</v>
      </c>
      <c r="E8145" s="509">
        <v>0</v>
      </c>
      <c r="G8145" s="509">
        <v>1</v>
      </c>
      <c r="H8145" s="509">
        <v>0</v>
      </c>
      <c r="K8145" s="509">
        <v>3</v>
      </c>
    </row>
    <row r="8146" spans="1:11" s="509" customFormat="1">
      <c r="A8146" s="508" t="s">
        <v>2184</v>
      </c>
      <c r="B8146" s="509" t="s">
        <v>1827</v>
      </c>
      <c r="C8146" s="509">
        <v>48</v>
      </c>
      <c r="D8146" s="509">
        <v>0</v>
      </c>
      <c r="E8146" s="509">
        <v>0</v>
      </c>
      <c r="G8146" s="509">
        <v>0</v>
      </c>
      <c r="H8146" s="509">
        <v>0</v>
      </c>
      <c r="K8146" s="509">
        <v>0</v>
      </c>
    </row>
    <row r="8147" spans="1:11" s="509" customFormat="1">
      <c r="A8147" s="508" t="s">
        <v>2184</v>
      </c>
      <c r="B8147" s="509" t="s">
        <v>1827</v>
      </c>
      <c r="C8147" s="509">
        <v>49</v>
      </c>
      <c r="D8147" s="509">
        <v>0</v>
      </c>
      <c r="E8147" s="509">
        <v>0</v>
      </c>
      <c r="G8147" s="509">
        <v>0</v>
      </c>
      <c r="H8147" s="509">
        <v>0</v>
      </c>
      <c r="K8147" s="509">
        <v>0</v>
      </c>
    </row>
    <row r="8148" spans="1:11" s="509" customFormat="1">
      <c r="A8148" s="508" t="s">
        <v>2184</v>
      </c>
      <c r="B8148" s="509" t="s">
        <v>1827</v>
      </c>
      <c r="C8148" s="509">
        <v>50</v>
      </c>
      <c r="D8148" s="509">
        <v>0</v>
      </c>
      <c r="E8148" s="509">
        <v>0</v>
      </c>
      <c r="G8148" s="509">
        <v>0</v>
      </c>
      <c r="H8148" s="509">
        <v>0</v>
      </c>
      <c r="K8148" s="509">
        <v>0</v>
      </c>
    </row>
    <row r="8149" spans="1:11" s="509" customFormat="1">
      <c r="A8149" s="508" t="s">
        <v>2184</v>
      </c>
      <c r="B8149" s="509" t="s">
        <v>1827</v>
      </c>
      <c r="C8149" s="509">
        <v>51</v>
      </c>
      <c r="D8149" s="509">
        <v>0</v>
      </c>
      <c r="E8149" s="509">
        <v>0</v>
      </c>
      <c r="G8149" s="509">
        <v>0</v>
      </c>
      <c r="H8149" s="509">
        <v>0</v>
      </c>
      <c r="K8149" s="509">
        <v>0</v>
      </c>
    </row>
    <row r="8150" spans="1:11" s="509" customFormat="1">
      <c r="A8150" s="508" t="s">
        <v>2184</v>
      </c>
      <c r="B8150" s="509" t="s">
        <v>1827</v>
      </c>
      <c r="C8150" s="509" t="s">
        <v>1031</v>
      </c>
      <c r="D8150" s="509">
        <v>1</v>
      </c>
      <c r="E8150" s="509">
        <v>1</v>
      </c>
      <c r="G8150" s="509">
        <v>0</v>
      </c>
      <c r="H8150" s="509">
        <v>0</v>
      </c>
      <c r="K8150" s="509">
        <v>1</v>
      </c>
    </row>
    <row r="8151" spans="1:11" s="509" customFormat="1">
      <c r="A8151" s="508" t="s">
        <v>2184</v>
      </c>
      <c r="B8151" s="509" t="s">
        <v>1827</v>
      </c>
      <c r="C8151" s="509" t="s">
        <v>1032</v>
      </c>
      <c r="D8151" s="509">
        <v>0</v>
      </c>
      <c r="E8151" s="509">
        <v>0</v>
      </c>
      <c r="G8151" s="509">
        <v>1</v>
      </c>
      <c r="H8151" s="509">
        <v>1</v>
      </c>
      <c r="K8151" s="509">
        <v>1</v>
      </c>
    </row>
    <row r="8152" spans="1:11" s="509" customFormat="1">
      <c r="A8152" s="508" t="s">
        <v>2184</v>
      </c>
      <c r="B8152" s="509" t="s">
        <v>1827</v>
      </c>
      <c r="C8152" s="509">
        <v>52</v>
      </c>
      <c r="D8152" s="509">
        <v>0</v>
      </c>
      <c r="E8152" s="509">
        <v>0</v>
      </c>
      <c r="G8152" s="509">
        <v>0</v>
      </c>
      <c r="H8152" s="509">
        <v>0</v>
      </c>
      <c r="K8152" s="509">
        <v>0</v>
      </c>
    </row>
    <row r="8153" spans="1:11" s="509" customFormat="1">
      <c r="A8153" s="508" t="s">
        <v>2184</v>
      </c>
      <c r="B8153" s="509" t="s">
        <v>1827</v>
      </c>
      <c r="C8153" s="509">
        <v>53</v>
      </c>
      <c r="D8153" s="509">
        <v>0</v>
      </c>
      <c r="E8153" s="509">
        <v>0</v>
      </c>
      <c r="G8153" s="509">
        <v>2</v>
      </c>
      <c r="H8153" s="509">
        <v>0</v>
      </c>
      <c r="K8153" s="509">
        <v>2</v>
      </c>
    </row>
    <row r="8154" spans="1:11" s="509" customFormat="1">
      <c r="A8154" s="508" t="s">
        <v>2184</v>
      </c>
      <c r="B8154" s="509" t="s">
        <v>1827</v>
      </c>
      <c r="C8154" s="509">
        <v>54</v>
      </c>
      <c r="D8154" s="509">
        <v>0</v>
      </c>
      <c r="E8154" s="509">
        <v>0</v>
      </c>
      <c r="G8154" s="509">
        <v>2</v>
      </c>
      <c r="H8154" s="509">
        <v>0</v>
      </c>
      <c r="K8154" s="509">
        <v>2</v>
      </c>
    </row>
    <row r="8155" spans="1:11" s="509" customFormat="1">
      <c r="A8155" s="508" t="s">
        <v>2184</v>
      </c>
      <c r="B8155" s="509" t="s">
        <v>1827</v>
      </c>
      <c r="C8155" s="509">
        <v>55</v>
      </c>
      <c r="D8155" s="509">
        <v>3</v>
      </c>
      <c r="E8155" s="509">
        <v>0</v>
      </c>
      <c r="G8155" s="509">
        <v>24</v>
      </c>
      <c r="H8155" s="509">
        <v>0</v>
      </c>
      <c r="K8155" s="509">
        <v>27</v>
      </c>
    </row>
    <row r="8156" spans="1:11" s="509" customFormat="1">
      <c r="A8156" s="508" t="s">
        <v>2184</v>
      </c>
      <c r="B8156" s="509" t="s">
        <v>1827</v>
      </c>
      <c r="C8156" s="509">
        <v>56</v>
      </c>
      <c r="D8156" s="509">
        <v>0</v>
      </c>
      <c r="E8156" s="509">
        <v>0</v>
      </c>
      <c r="G8156" s="509">
        <v>0</v>
      </c>
      <c r="H8156" s="509">
        <v>0</v>
      </c>
      <c r="K8156" s="509">
        <v>0</v>
      </c>
    </row>
    <row r="8157" spans="1:11" s="509" customFormat="1">
      <c r="A8157" s="508" t="s">
        <v>2184</v>
      </c>
      <c r="B8157" s="509" t="s">
        <v>1827</v>
      </c>
      <c r="C8157" s="509">
        <v>57</v>
      </c>
      <c r="D8157" s="509">
        <v>0</v>
      </c>
      <c r="E8157" s="509">
        <v>0</v>
      </c>
      <c r="G8157" s="509">
        <v>0</v>
      </c>
      <c r="H8157" s="509">
        <v>0</v>
      </c>
      <c r="K8157" s="509">
        <v>0</v>
      </c>
    </row>
    <row r="8158" spans="1:11" s="509" customFormat="1">
      <c r="A8158" s="508" t="s">
        <v>2184</v>
      </c>
      <c r="B8158" s="509" t="s">
        <v>1827</v>
      </c>
      <c r="C8158" s="509">
        <v>58</v>
      </c>
      <c r="D8158" s="509">
        <v>0</v>
      </c>
      <c r="E8158" s="509">
        <v>0</v>
      </c>
      <c r="G8158" s="509">
        <v>1</v>
      </c>
      <c r="H8158" s="509">
        <v>0</v>
      </c>
      <c r="K8158" s="509">
        <v>1</v>
      </c>
    </row>
    <row r="8159" spans="1:11" s="509" customFormat="1">
      <c r="A8159" s="508" t="s">
        <v>2184</v>
      </c>
      <c r="B8159" s="509" t="s">
        <v>1827</v>
      </c>
      <c r="C8159" s="509">
        <v>59</v>
      </c>
      <c r="D8159" s="509">
        <v>0</v>
      </c>
      <c r="E8159" s="509">
        <v>0</v>
      </c>
      <c r="G8159" s="509">
        <v>0</v>
      </c>
      <c r="H8159" s="509">
        <v>0</v>
      </c>
      <c r="K8159" s="509">
        <v>0</v>
      </c>
    </row>
    <row r="8160" spans="1:11" s="509" customFormat="1">
      <c r="A8160" s="508" t="s">
        <v>2184</v>
      </c>
      <c r="B8160" s="509" t="s">
        <v>1827</v>
      </c>
      <c r="C8160" s="509">
        <v>60</v>
      </c>
      <c r="D8160" s="509">
        <v>0</v>
      </c>
      <c r="E8160" s="509">
        <v>0</v>
      </c>
      <c r="G8160" s="509">
        <v>10</v>
      </c>
      <c r="H8160" s="509">
        <v>0</v>
      </c>
      <c r="K8160" s="509">
        <v>10</v>
      </c>
    </row>
    <row r="8161" spans="1:11" s="509" customFormat="1">
      <c r="A8161" s="508" t="s">
        <v>2184</v>
      </c>
      <c r="B8161" s="509" t="s">
        <v>1827</v>
      </c>
      <c r="C8161" s="509">
        <v>61</v>
      </c>
      <c r="D8161" s="509">
        <v>0</v>
      </c>
      <c r="E8161" s="509">
        <v>0</v>
      </c>
      <c r="G8161" s="509">
        <v>3</v>
      </c>
      <c r="H8161" s="509">
        <v>0</v>
      </c>
      <c r="K8161" s="509">
        <v>3</v>
      </c>
    </row>
    <row r="8162" spans="1:11" s="509" customFormat="1">
      <c r="A8162" s="508" t="s">
        <v>2184</v>
      </c>
      <c r="B8162" s="509" t="s">
        <v>1827</v>
      </c>
      <c r="C8162" s="509">
        <v>62</v>
      </c>
      <c r="D8162" s="509">
        <v>0</v>
      </c>
      <c r="E8162" s="509">
        <v>0</v>
      </c>
      <c r="G8162" s="509">
        <v>0</v>
      </c>
      <c r="H8162" s="509">
        <v>0</v>
      </c>
      <c r="K8162" s="509">
        <v>0</v>
      </c>
    </row>
    <row r="8163" spans="1:11" s="509" customFormat="1">
      <c r="A8163" s="508" t="s">
        <v>2184</v>
      </c>
      <c r="B8163" s="509" t="s">
        <v>1827</v>
      </c>
      <c r="C8163" s="509">
        <v>63</v>
      </c>
      <c r="D8163" s="509">
        <v>1</v>
      </c>
      <c r="E8163" s="509">
        <v>0</v>
      </c>
      <c r="G8163" s="509">
        <v>2</v>
      </c>
      <c r="H8163" s="509">
        <v>1</v>
      </c>
      <c r="K8163" s="509">
        <v>3</v>
      </c>
    </row>
    <row r="8164" spans="1:11" s="509" customFormat="1">
      <c r="A8164" s="508" t="s">
        <v>2184</v>
      </c>
      <c r="B8164" s="509" t="s">
        <v>1827</v>
      </c>
      <c r="C8164" s="509" t="s">
        <v>1033</v>
      </c>
      <c r="D8164" s="509">
        <v>0</v>
      </c>
      <c r="E8164" s="509">
        <v>0</v>
      </c>
      <c r="G8164" s="509">
        <v>0</v>
      </c>
      <c r="H8164" s="509">
        <v>0</v>
      </c>
      <c r="K8164" s="509">
        <v>0</v>
      </c>
    </row>
    <row r="8165" spans="1:11" s="509" customFormat="1">
      <c r="A8165" s="508" t="s">
        <v>2184</v>
      </c>
      <c r="B8165" s="509" t="s">
        <v>1827</v>
      </c>
      <c r="C8165" s="509" t="s">
        <v>1034</v>
      </c>
      <c r="D8165" s="509">
        <v>0</v>
      </c>
      <c r="E8165" s="509">
        <v>0</v>
      </c>
      <c r="G8165" s="509">
        <v>0</v>
      </c>
      <c r="H8165" s="509">
        <v>0</v>
      </c>
      <c r="K8165" s="509">
        <v>0</v>
      </c>
    </row>
    <row r="8166" spans="1:11" s="509" customFormat="1">
      <c r="A8166" s="508" t="s">
        <v>2184</v>
      </c>
      <c r="B8166" s="509" t="s">
        <v>1827</v>
      </c>
      <c r="C8166" s="509">
        <v>64</v>
      </c>
      <c r="D8166" s="509">
        <v>0</v>
      </c>
      <c r="E8166" s="509">
        <v>0</v>
      </c>
      <c r="G8166" s="509">
        <v>0</v>
      </c>
      <c r="H8166" s="509">
        <v>0</v>
      </c>
      <c r="K8166" s="509">
        <v>0</v>
      </c>
    </row>
    <row r="8167" spans="1:11" s="509" customFormat="1">
      <c r="A8167" s="508" t="s">
        <v>2184</v>
      </c>
      <c r="B8167" s="509" t="s">
        <v>1827</v>
      </c>
      <c r="C8167" s="509" t="s">
        <v>1035</v>
      </c>
      <c r="D8167" s="509">
        <v>2</v>
      </c>
      <c r="E8167" s="509">
        <v>0</v>
      </c>
      <c r="G8167" s="509">
        <v>2</v>
      </c>
      <c r="H8167" s="509">
        <v>0</v>
      </c>
      <c r="K8167" s="509">
        <v>4</v>
      </c>
    </row>
    <row r="8168" spans="1:11" s="509" customFormat="1">
      <c r="A8168" s="508" t="s">
        <v>2184</v>
      </c>
      <c r="B8168" s="509" t="s">
        <v>1827</v>
      </c>
      <c r="C8168" s="509">
        <v>65</v>
      </c>
      <c r="D8168" s="509">
        <v>12</v>
      </c>
      <c r="E8168" s="509">
        <v>7</v>
      </c>
      <c r="G8168" s="509">
        <v>27</v>
      </c>
      <c r="H8168" s="509">
        <v>7</v>
      </c>
      <c r="K8168" s="509">
        <v>39</v>
      </c>
    </row>
    <row r="8169" spans="1:11" s="509" customFormat="1">
      <c r="A8169" s="508" t="s">
        <v>2184</v>
      </c>
      <c r="B8169" s="509" t="s">
        <v>1827</v>
      </c>
      <c r="C8169" s="509">
        <v>66</v>
      </c>
      <c r="D8169" s="509">
        <v>4</v>
      </c>
      <c r="E8169" s="509">
        <v>3</v>
      </c>
      <c r="G8169" s="509">
        <v>5</v>
      </c>
      <c r="H8169" s="509">
        <v>5</v>
      </c>
      <c r="K8169" s="509">
        <v>9</v>
      </c>
    </row>
    <row r="8170" spans="1:11" s="509" customFormat="1">
      <c r="A8170" s="508" t="s">
        <v>2184</v>
      </c>
      <c r="B8170" s="509" t="s">
        <v>1827</v>
      </c>
      <c r="C8170" s="509" t="s">
        <v>1036</v>
      </c>
      <c r="D8170" s="509">
        <v>0</v>
      </c>
      <c r="E8170" s="509">
        <v>0</v>
      </c>
      <c r="G8170" s="509">
        <v>0</v>
      </c>
      <c r="H8170" s="509">
        <v>0</v>
      </c>
      <c r="K8170" s="509">
        <v>0</v>
      </c>
    </row>
    <row r="8171" spans="1:11" s="509" customFormat="1">
      <c r="A8171" s="508" t="s">
        <v>2184</v>
      </c>
      <c r="B8171" s="509" t="s">
        <v>1827</v>
      </c>
      <c r="C8171" s="509" t="s">
        <v>1037</v>
      </c>
      <c r="D8171" s="509">
        <v>5</v>
      </c>
      <c r="E8171" s="509">
        <v>0</v>
      </c>
      <c r="G8171" s="509">
        <v>157</v>
      </c>
      <c r="H8171" s="509">
        <v>0</v>
      </c>
      <c r="K8171" s="509">
        <v>162</v>
      </c>
    </row>
    <row r="8172" spans="1:11" s="509" customFormat="1">
      <c r="A8172" s="508" t="s">
        <v>2184</v>
      </c>
      <c r="B8172" s="509" t="s">
        <v>1827</v>
      </c>
      <c r="C8172" s="509" t="s">
        <v>1038</v>
      </c>
      <c r="D8172" s="509">
        <v>2</v>
      </c>
      <c r="E8172" s="509">
        <v>0</v>
      </c>
      <c r="G8172" s="509">
        <v>1</v>
      </c>
      <c r="H8172" s="509">
        <v>0</v>
      </c>
      <c r="K8172" s="509">
        <v>3</v>
      </c>
    </row>
    <row r="8173" spans="1:11" s="509" customFormat="1">
      <c r="A8173" s="508" t="s">
        <v>2184</v>
      </c>
      <c r="B8173" s="509" t="s">
        <v>1827</v>
      </c>
      <c r="C8173" s="509" t="s">
        <v>1039</v>
      </c>
      <c r="D8173" s="509">
        <v>3</v>
      </c>
      <c r="E8173" s="509">
        <v>0</v>
      </c>
      <c r="G8173" s="509">
        <v>5</v>
      </c>
      <c r="H8173" s="509">
        <v>0</v>
      </c>
      <c r="K8173" s="509">
        <v>8</v>
      </c>
    </row>
    <row r="8174" spans="1:11" s="509" customFormat="1">
      <c r="A8174" s="508" t="s">
        <v>2184</v>
      </c>
      <c r="B8174" s="509" t="s">
        <v>1827</v>
      </c>
      <c r="C8174" s="509" t="s">
        <v>1040</v>
      </c>
      <c r="D8174" s="509">
        <v>0</v>
      </c>
      <c r="E8174" s="509">
        <v>0</v>
      </c>
      <c r="G8174" s="509">
        <v>4</v>
      </c>
      <c r="H8174" s="509">
        <v>0</v>
      </c>
      <c r="K8174" s="509">
        <v>4</v>
      </c>
    </row>
    <row r="8175" spans="1:11" s="509" customFormat="1">
      <c r="A8175" s="508" t="s">
        <v>2184</v>
      </c>
      <c r="B8175" s="509" t="s">
        <v>1827</v>
      </c>
      <c r="C8175" s="509" t="s">
        <v>1041</v>
      </c>
      <c r="D8175" s="509">
        <v>0</v>
      </c>
      <c r="E8175" s="509">
        <v>0</v>
      </c>
      <c r="G8175" s="509">
        <v>1</v>
      </c>
      <c r="H8175" s="509">
        <v>0</v>
      </c>
      <c r="K8175" s="509">
        <v>1</v>
      </c>
    </row>
    <row r="8176" spans="1:11" s="509" customFormat="1">
      <c r="A8176" s="508" t="s">
        <v>2184</v>
      </c>
      <c r="B8176" s="509" t="s">
        <v>1827</v>
      </c>
      <c r="C8176" s="509" t="s">
        <v>1042</v>
      </c>
      <c r="D8176" s="509">
        <v>0</v>
      </c>
      <c r="E8176" s="509">
        <v>0</v>
      </c>
      <c r="G8176" s="509">
        <v>0</v>
      </c>
      <c r="H8176" s="509">
        <v>0</v>
      </c>
      <c r="K8176" s="509">
        <v>0</v>
      </c>
    </row>
    <row r="8177" spans="1:11" s="509" customFormat="1">
      <c r="A8177" s="508" t="s">
        <v>2184</v>
      </c>
      <c r="B8177" s="509" t="s">
        <v>1827</v>
      </c>
      <c r="C8177" s="509">
        <v>67</v>
      </c>
      <c r="D8177" s="509">
        <v>2</v>
      </c>
      <c r="E8177" s="509">
        <v>0</v>
      </c>
      <c r="G8177" s="509">
        <v>127</v>
      </c>
      <c r="H8177" s="509">
        <v>3</v>
      </c>
      <c r="K8177" s="509">
        <v>129</v>
      </c>
    </row>
    <row r="8178" spans="1:11" s="509" customFormat="1">
      <c r="A8178" s="508" t="s">
        <v>2184</v>
      </c>
      <c r="B8178" s="509" t="s">
        <v>1827</v>
      </c>
      <c r="C8178" s="509">
        <v>68</v>
      </c>
      <c r="D8178" s="509">
        <v>1</v>
      </c>
      <c r="E8178" s="509">
        <v>1</v>
      </c>
      <c r="G8178" s="509">
        <v>35</v>
      </c>
      <c r="H8178" s="509">
        <v>16</v>
      </c>
      <c r="K8178" s="509">
        <v>36</v>
      </c>
    </row>
    <row r="8179" spans="1:11" s="509" customFormat="1">
      <c r="A8179" s="508" t="s">
        <v>2184</v>
      </c>
      <c r="B8179" s="509" t="s">
        <v>1827</v>
      </c>
      <c r="C8179" s="509" t="s">
        <v>1043</v>
      </c>
      <c r="D8179" s="509">
        <v>3</v>
      </c>
      <c r="E8179" s="509">
        <v>1</v>
      </c>
      <c r="G8179" s="509">
        <v>2</v>
      </c>
      <c r="H8179" s="509">
        <v>1</v>
      </c>
      <c r="K8179" s="509">
        <v>5</v>
      </c>
    </row>
    <row r="8180" spans="1:11" s="509" customFormat="1">
      <c r="A8180" s="508" t="s">
        <v>2184</v>
      </c>
      <c r="B8180" s="509" t="s">
        <v>1827</v>
      </c>
      <c r="C8180" s="509">
        <v>69</v>
      </c>
      <c r="D8180" s="509">
        <v>0</v>
      </c>
      <c r="E8180" s="509">
        <v>0</v>
      </c>
      <c r="G8180" s="509">
        <v>0</v>
      </c>
      <c r="H8180" s="509">
        <v>0</v>
      </c>
      <c r="K8180" s="509">
        <v>0</v>
      </c>
    </row>
    <row r="8181" spans="1:11" s="509" customFormat="1">
      <c r="A8181" s="508" t="s">
        <v>2184</v>
      </c>
      <c r="B8181" s="509" t="s">
        <v>1827</v>
      </c>
      <c r="C8181" s="509" t="s">
        <v>1044</v>
      </c>
      <c r="D8181" s="509">
        <v>2</v>
      </c>
      <c r="E8181" s="509">
        <v>0</v>
      </c>
      <c r="G8181" s="509">
        <v>0</v>
      </c>
      <c r="H8181" s="509">
        <v>0</v>
      </c>
      <c r="K8181" s="509">
        <v>2</v>
      </c>
    </row>
    <row r="8182" spans="1:11" s="509" customFormat="1">
      <c r="A8182" s="508" t="s">
        <v>2184</v>
      </c>
      <c r="B8182" s="509" t="s">
        <v>1827</v>
      </c>
      <c r="C8182" s="509" t="s">
        <v>1045</v>
      </c>
      <c r="E8182" s="509">
        <v>0</v>
      </c>
      <c r="G8182" s="509">
        <v>0</v>
      </c>
      <c r="H8182" s="509">
        <v>0</v>
      </c>
      <c r="K8182" s="509">
        <v>0</v>
      </c>
    </row>
    <row r="8183" spans="1:11" s="509" customFormat="1">
      <c r="A8183" s="508" t="s">
        <v>2184</v>
      </c>
      <c r="B8183" s="509" t="s">
        <v>1827</v>
      </c>
      <c r="C8183" s="509">
        <v>70</v>
      </c>
      <c r="D8183" s="509">
        <v>0</v>
      </c>
      <c r="E8183" s="509">
        <v>0</v>
      </c>
      <c r="G8183" s="509">
        <v>1</v>
      </c>
      <c r="H8183" s="509">
        <v>0</v>
      </c>
      <c r="K8183" s="509">
        <v>1</v>
      </c>
    </row>
    <row r="8184" spans="1:11" s="509" customFormat="1">
      <c r="A8184" s="508" t="s">
        <v>2184</v>
      </c>
      <c r="B8184" s="509" t="s">
        <v>1827</v>
      </c>
      <c r="C8184" s="509" t="s">
        <v>1046</v>
      </c>
      <c r="D8184" s="509">
        <v>0</v>
      </c>
      <c r="E8184" s="509">
        <v>0</v>
      </c>
      <c r="G8184" s="509">
        <v>10</v>
      </c>
      <c r="H8184" s="509">
        <v>0</v>
      </c>
      <c r="K8184" s="509">
        <v>10</v>
      </c>
    </row>
    <row r="8185" spans="1:11" s="509" customFormat="1">
      <c r="A8185" s="508" t="s">
        <v>2184</v>
      </c>
      <c r="B8185" s="509" t="s">
        <v>1827</v>
      </c>
      <c r="C8185" s="509">
        <v>71</v>
      </c>
      <c r="D8185" s="509">
        <v>0</v>
      </c>
      <c r="E8185" s="509">
        <v>0</v>
      </c>
      <c r="G8185" s="509">
        <v>163</v>
      </c>
      <c r="H8185" s="509">
        <v>0</v>
      </c>
      <c r="K8185" s="509">
        <v>163</v>
      </c>
    </row>
    <row r="8186" spans="1:11" s="509" customFormat="1">
      <c r="A8186" s="508" t="s">
        <v>2184</v>
      </c>
      <c r="B8186" s="509" t="s">
        <v>1827</v>
      </c>
      <c r="C8186" s="509" t="s">
        <v>1047</v>
      </c>
      <c r="D8186" s="509">
        <v>3</v>
      </c>
      <c r="E8186" s="509">
        <v>3</v>
      </c>
      <c r="G8186" s="509">
        <v>18</v>
      </c>
      <c r="H8186" s="509">
        <v>7</v>
      </c>
      <c r="K8186" s="509">
        <v>21</v>
      </c>
    </row>
    <row r="8187" spans="1:11" s="509" customFormat="1">
      <c r="A8187" s="508" t="s">
        <v>2184</v>
      </c>
      <c r="B8187" s="509" t="s">
        <v>1827</v>
      </c>
      <c r="C8187" s="509" t="s">
        <v>1048</v>
      </c>
      <c r="D8187" s="509">
        <v>1</v>
      </c>
      <c r="E8187" s="509">
        <v>0</v>
      </c>
      <c r="G8187" s="509">
        <v>1</v>
      </c>
      <c r="H8187" s="509">
        <v>0</v>
      </c>
      <c r="K8187" s="509">
        <v>2</v>
      </c>
    </row>
    <row r="8188" spans="1:11" s="509" customFormat="1">
      <c r="A8188" s="508" t="s">
        <v>2184</v>
      </c>
      <c r="B8188" s="509" t="s">
        <v>1827</v>
      </c>
      <c r="C8188" s="509" t="s">
        <v>1049</v>
      </c>
      <c r="D8188" s="509">
        <v>0</v>
      </c>
      <c r="E8188" s="509">
        <v>0</v>
      </c>
      <c r="G8188" s="509">
        <v>1</v>
      </c>
      <c r="H8188" s="509">
        <v>0</v>
      </c>
      <c r="K8188" s="509">
        <v>1</v>
      </c>
    </row>
    <row r="8189" spans="1:11" s="509" customFormat="1">
      <c r="A8189" s="508" t="s">
        <v>2184</v>
      </c>
      <c r="B8189" s="509" t="s">
        <v>1827</v>
      </c>
      <c r="C8189" s="509" t="s">
        <v>1050</v>
      </c>
      <c r="D8189" s="509">
        <v>1</v>
      </c>
      <c r="E8189" s="509">
        <v>1</v>
      </c>
      <c r="G8189" s="509">
        <v>3</v>
      </c>
      <c r="H8189" s="509">
        <v>3</v>
      </c>
      <c r="K8189" s="509">
        <v>4</v>
      </c>
    </row>
    <row r="8190" spans="1:11" s="509" customFormat="1">
      <c r="A8190" s="508" t="s">
        <v>2184</v>
      </c>
      <c r="B8190" s="509" t="s">
        <v>1827</v>
      </c>
      <c r="C8190" s="509" t="s">
        <v>1051</v>
      </c>
      <c r="D8190" s="509">
        <v>0</v>
      </c>
      <c r="E8190" s="509">
        <v>0</v>
      </c>
      <c r="G8190" s="509">
        <v>0</v>
      </c>
      <c r="H8190" s="509">
        <v>0</v>
      </c>
      <c r="K8190" s="509">
        <v>0</v>
      </c>
    </row>
    <row r="8191" spans="1:11" s="509" customFormat="1">
      <c r="A8191" s="508" t="s">
        <v>2184</v>
      </c>
      <c r="B8191" s="509" t="s">
        <v>1827</v>
      </c>
      <c r="C8191" s="509">
        <v>72</v>
      </c>
      <c r="D8191" s="509">
        <v>29</v>
      </c>
      <c r="E8191" s="509">
        <v>1</v>
      </c>
      <c r="G8191" s="509">
        <v>2</v>
      </c>
      <c r="H8191" s="509">
        <v>0</v>
      </c>
      <c r="K8191" s="509">
        <v>31</v>
      </c>
    </row>
    <row r="8192" spans="1:11" s="509" customFormat="1">
      <c r="A8192" s="508" t="s">
        <v>2184</v>
      </c>
      <c r="B8192" s="509" t="s">
        <v>1827</v>
      </c>
      <c r="C8192" s="509">
        <v>73</v>
      </c>
      <c r="D8192" s="509">
        <v>7</v>
      </c>
      <c r="E8192" s="509">
        <v>0</v>
      </c>
      <c r="G8192" s="509">
        <v>0</v>
      </c>
      <c r="H8192" s="509">
        <v>0</v>
      </c>
      <c r="K8192" s="509">
        <v>7</v>
      </c>
    </row>
    <row r="8193" spans="1:11" s="509" customFormat="1">
      <c r="A8193" s="508" t="s">
        <v>2184</v>
      </c>
      <c r="B8193" s="509" t="s">
        <v>1827</v>
      </c>
      <c r="C8193" s="509">
        <v>74</v>
      </c>
      <c r="D8193" s="509">
        <v>1</v>
      </c>
      <c r="E8193" s="509">
        <v>0</v>
      </c>
      <c r="G8193" s="509">
        <v>1</v>
      </c>
      <c r="H8193" s="509">
        <v>0</v>
      </c>
      <c r="K8193" s="509">
        <v>2</v>
      </c>
    </row>
    <row r="8194" spans="1:11" s="509" customFormat="1">
      <c r="A8194" s="508" t="s">
        <v>2184</v>
      </c>
      <c r="B8194" s="509" t="s">
        <v>1827</v>
      </c>
      <c r="C8194" s="509" t="s">
        <v>4570</v>
      </c>
      <c r="K8194" s="509">
        <v>0</v>
      </c>
    </row>
    <row r="8195" spans="1:11" s="509" customFormat="1">
      <c r="A8195" s="508" t="s">
        <v>2184</v>
      </c>
      <c r="B8195" s="509" t="s">
        <v>1827</v>
      </c>
      <c r="C8195" s="509" t="s">
        <v>4571</v>
      </c>
      <c r="D8195" s="509">
        <v>129</v>
      </c>
      <c r="E8195" s="509">
        <v>23</v>
      </c>
      <c r="F8195" s="509">
        <v>0</v>
      </c>
      <c r="G8195" s="509">
        <v>921</v>
      </c>
      <c r="H8195" s="509">
        <v>46</v>
      </c>
      <c r="I8195" s="509">
        <v>0</v>
      </c>
      <c r="J8195" s="509">
        <v>24</v>
      </c>
      <c r="K8195" s="509">
        <v>1050</v>
      </c>
    </row>
    <row r="8196" spans="1:11" s="509" customFormat="1">
      <c r="A8196" s="508" t="s">
        <v>608</v>
      </c>
      <c r="B8196" s="509" t="s">
        <v>382</v>
      </c>
      <c r="C8196" s="509">
        <v>1</v>
      </c>
      <c r="D8196" s="509">
        <v>0</v>
      </c>
      <c r="K8196" s="509">
        <v>0</v>
      </c>
    </row>
    <row r="8197" spans="1:11" s="509" customFormat="1">
      <c r="A8197" s="508" t="s">
        <v>608</v>
      </c>
      <c r="B8197" s="509" t="s">
        <v>382</v>
      </c>
      <c r="C8197" s="509" t="s">
        <v>1023</v>
      </c>
      <c r="D8197" s="509">
        <v>0</v>
      </c>
      <c r="G8197" s="509">
        <v>76</v>
      </c>
      <c r="K8197" s="509">
        <v>76</v>
      </c>
    </row>
    <row r="8198" spans="1:11" s="509" customFormat="1">
      <c r="A8198" s="508" t="s">
        <v>608</v>
      </c>
      <c r="B8198" s="509" t="s">
        <v>382</v>
      </c>
      <c r="C8198" s="509">
        <v>2</v>
      </c>
      <c r="D8198" s="509">
        <v>4</v>
      </c>
      <c r="G8198" s="509">
        <v>11</v>
      </c>
      <c r="K8198" s="509">
        <v>15</v>
      </c>
    </row>
    <row r="8199" spans="1:11" s="509" customFormat="1">
      <c r="A8199" s="508" t="s">
        <v>608</v>
      </c>
      <c r="B8199" s="509" t="s">
        <v>382</v>
      </c>
      <c r="C8199" s="509">
        <v>3</v>
      </c>
      <c r="D8199" s="509">
        <v>3</v>
      </c>
      <c r="G8199" s="509">
        <v>19</v>
      </c>
      <c r="K8199" s="509">
        <v>22</v>
      </c>
    </row>
    <row r="8200" spans="1:11" s="509" customFormat="1">
      <c r="A8200" s="508" t="s">
        <v>608</v>
      </c>
      <c r="B8200" s="509" t="s">
        <v>382</v>
      </c>
      <c r="C8200" s="509">
        <v>4</v>
      </c>
      <c r="D8200" s="509">
        <v>1</v>
      </c>
      <c r="G8200" s="509">
        <v>13</v>
      </c>
      <c r="K8200" s="509">
        <v>14</v>
      </c>
    </row>
    <row r="8201" spans="1:11" s="509" customFormat="1">
      <c r="A8201" s="508" t="s">
        <v>608</v>
      </c>
      <c r="B8201" s="509" t="s">
        <v>382</v>
      </c>
      <c r="C8201" s="509">
        <v>5</v>
      </c>
      <c r="G8201" s="509">
        <v>9</v>
      </c>
      <c r="K8201" s="509">
        <v>9</v>
      </c>
    </row>
    <row r="8202" spans="1:11" s="509" customFormat="1">
      <c r="A8202" s="508" t="s">
        <v>608</v>
      </c>
      <c r="B8202" s="509" t="s">
        <v>382</v>
      </c>
      <c r="C8202" s="509">
        <v>6</v>
      </c>
      <c r="K8202" s="509">
        <v>0</v>
      </c>
    </row>
    <row r="8203" spans="1:11" s="509" customFormat="1">
      <c r="A8203" s="508" t="s">
        <v>608</v>
      </c>
      <c r="B8203" s="509" t="s">
        <v>382</v>
      </c>
      <c r="C8203" s="509">
        <v>7</v>
      </c>
      <c r="K8203" s="509">
        <v>0</v>
      </c>
    </row>
    <row r="8204" spans="1:11" s="509" customFormat="1">
      <c r="A8204" s="508" t="s">
        <v>608</v>
      </c>
      <c r="B8204" s="509" t="s">
        <v>382</v>
      </c>
      <c r="C8204" s="509">
        <v>8</v>
      </c>
      <c r="G8204" s="509">
        <v>1</v>
      </c>
      <c r="K8204" s="509">
        <v>1</v>
      </c>
    </row>
    <row r="8205" spans="1:11" s="509" customFormat="1">
      <c r="A8205" s="508" t="s">
        <v>608</v>
      </c>
      <c r="B8205" s="509" t="s">
        <v>382</v>
      </c>
      <c r="C8205" s="509">
        <v>9</v>
      </c>
      <c r="K8205" s="509">
        <v>0</v>
      </c>
    </row>
    <row r="8206" spans="1:11" s="509" customFormat="1">
      <c r="A8206" s="508" t="s">
        <v>608</v>
      </c>
      <c r="B8206" s="509" t="s">
        <v>382</v>
      </c>
      <c r="C8206" s="509">
        <v>10</v>
      </c>
      <c r="G8206" s="509">
        <v>3</v>
      </c>
      <c r="K8206" s="509">
        <v>3</v>
      </c>
    </row>
    <row r="8207" spans="1:11" s="509" customFormat="1">
      <c r="A8207" s="508" t="s">
        <v>608</v>
      </c>
      <c r="B8207" s="509" t="s">
        <v>382</v>
      </c>
      <c r="C8207" s="509">
        <v>11</v>
      </c>
      <c r="K8207" s="509">
        <v>0</v>
      </c>
    </row>
    <row r="8208" spans="1:11" s="509" customFormat="1">
      <c r="A8208" s="508" t="s">
        <v>608</v>
      </c>
      <c r="B8208" s="509" t="s">
        <v>382</v>
      </c>
      <c r="C8208" s="509">
        <v>12</v>
      </c>
      <c r="D8208" s="509">
        <v>1</v>
      </c>
      <c r="K8208" s="509">
        <v>1</v>
      </c>
    </row>
    <row r="8209" spans="1:11" s="509" customFormat="1">
      <c r="A8209" s="508" t="s">
        <v>608</v>
      </c>
      <c r="B8209" s="509" t="s">
        <v>382</v>
      </c>
      <c r="C8209" s="509">
        <v>13</v>
      </c>
      <c r="K8209" s="509">
        <v>0</v>
      </c>
    </row>
    <row r="8210" spans="1:11" s="509" customFormat="1">
      <c r="A8210" s="508" t="s">
        <v>608</v>
      </c>
      <c r="B8210" s="509" t="s">
        <v>382</v>
      </c>
      <c r="C8210" s="509">
        <v>14</v>
      </c>
      <c r="K8210" s="509">
        <v>0</v>
      </c>
    </row>
    <row r="8211" spans="1:11" s="509" customFormat="1">
      <c r="A8211" s="508" t="s">
        <v>608</v>
      </c>
      <c r="B8211" s="509" t="s">
        <v>382</v>
      </c>
      <c r="C8211" s="509">
        <v>15</v>
      </c>
      <c r="K8211" s="509">
        <v>0</v>
      </c>
    </row>
    <row r="8212" spans="1:11" s="509" customFormat="1">
      <c r="A8212" s="508" t="s">
        <v>608</v>
      </c>
      <c r="B8212" s="509" t="s">
        <v>382</v>
      </c>
      <c r="C8212" s="509">
        <v>16</v>
      </c>
      <c r="G8212" s="509">
        <v>10</v>
      </c>
      <c r="K8212" s="509">
        <v>10</v>
      </c>
    </row>
    <row r="8213" spans="1:11" s="509" customFormat="1">
      <c r="A8213" s="508" t="s">
        <v>608</v>
      </c>
      <c r="B8213" s="509" t="s">
        <v>382</v>
      </c>
      <c r="C8213" s="509">
        <v>17</v>
      </c>
      <c r="D8213" s="509">
        <v>3</v>
      </c>
      <c r="G8213" s="509">
        <v>27</v>
      </c>
      <c r="K8213" s="509">
        <v>30</v>
      </c>
    </row>
    <row r="8214" spans="1:11" s="509" customFormat="1">
      <c r="A8214" s="508" t="s">
        <v>608</v>
      </c>
      <c r="B8214" s="509" t="s">
        <v>382</v>
      </c>
      <c r="C8214" s="509">
        <v>18</v>
      </c>
      <c r="K8214" s="509">
        <v>0</v>
      </c>
    </row>
    <row r="8215" spans="1:11" s="509" customFormat="1">
      <c r="A8215" s="508" t="s">
        <v>608</v>
      </c>
      <c r="B8215" s="509" t="s">
        <v>382</v>
      </c>
      <c r="C8215" s="509" t="s">
        <v>1024</v>
      </c>
      <c r="G8215" s="509">
        <v>3</v>
      </c>
      <c r="K8215" s="509">
        <v>3</v>
      </c>
    </row>
    <row r="8216" spans="1:11" s="509" customFormat="1">
      <c r="A8216" s="508" t="s">
        <v>608</v>
      </c>
      <c r="B8216" s="509" t="s">
        <v>382</v>
      </c>
      <c r="C8216" s="509" t="s">
        <v>1025</v>
      </c>
      <c r="K8216" s="509">
        <v>0</v>
      </c>
    </row>
    <row r="8217" spans="1:11" s="509" customFormat="1">
      <c r="A8217" s="508" t="s">
        <v>608</v>
      </c>
      <c r="B8217" s="509" t="s">
        <v>382</v>
      </c>
      <c r="C8217" s="509">
        <v>19</v>
      </c>
      <c r="D8217" s="509">
        <v>4</v>
      </c>
      <c r="G8217" s="509">
        <v>10</v>
      </c>
      <c r="K8217" s="509">
        <v>14</v>
      </c>
    </row>
    <row r="8218" spans="1:11" s="509" customFormat="1">
      <c r="A8218" s="508" t="s">
        <v>608</v>
      </c>
      <c r="B8218" s="509" t="s">
        <v>382</v>
      </c>
      <c r="C8218" s="509">
        <v>20</v>
      </c>
      <c r="K8218" s="509">
        <v>0</v>
      </c>
    </row>
    <row r="8219" spans="1:11" s="509" customFormat="1">
      <c r="A8219" s="508" t="s">
        <v>608</v>
      </c>
      <c r="B8219" s="509" t="s">
        <v>382</v>
      </c>
      <c r="C8219" s="509">
        <v>21</v>
      </c>
      <c r="K8219" s="509">
        <v>0</v>
      </c>
    </row>
    <row r="8220" spans="1:11" s="509" customFormat="1">
      <c r="A8220" s="508" t="s">
        <v>608</v>
      </c>
      <c r="B8220" s="509" t="s">
        <v>382</v>
      </c>
      <c r="C8220" s="509" t="s">
        <v>1026</v>
      </c>
      <c r="K8220" s="509">
        <v>0</v>
      </c>
    </row>
    <row r="8221" spans="1:11" s="509" customFormat="1">
      <c r="A8221" s="508" t="s">
        <v>608</v>
      </c>
      <c r="B8221" s="509" t="s">
        <v>382</v>
      </c>
      <c r="C8221" s="509" t="s">
        <v>1027</v>
      </c>
      <c r="K8221" s="509">
        <v>0</v>
      </c>
    </row>
    <row r="8222" spans="1:11" s="509" customFormat="1">
      <c r="A8222" s="508" t="s">
        <v>608</v>
      </c>
      <c r="B8222" s="509" t="s">
        <v>382</v>
      </c>
      <c r="C8222" s="509" t="s">
        <v>1028</v>
      </c>
      <c r="K8222" s="509">
        <v>0</v>
      </c>
    </row>
    <row r="8223" spans="1:11" s="509" customFormat="1">
      <c r="A8223" s="508" t="s">
        <v>608</v>
      </c>
      <c r="B8223" s="509" t="s">
        <v>382</v>
      </c>
      <c r="C8223" s="509">
        <v>22</v>
      </c>
      <c r="G8223" s="509">
        <v>2</v>
      </c>
      <c r="K8223" s="509">
        <v>2</v>
      </c>
    </row>
    <row r="8224" spans="1:11" s="509" customFormat="1">
      <c r="A8224" s="508" t="s">
        <v>608</v>
      </c>
      <c r="B8224" s="509" t="s">
        <v>382</v>
      </c>
      <c r="C8224" s="509">
        <v>23</v>
      </c>
      <c r="K8224" s="509">
        <v>0</v>
      </c>
    </row>
    <row r="8225" spans="1:11" s="509" customFormat="1">
      <c r="A8225" s="508" t="s">
        <v>608</v>
      </c>
      <c r="B8225" s="509" t="s">
        <v>382</v>
      </c>
      <c r="C8225" s="509" t="s">
        <v>1029</v>
      </c>
      <c r="G8225" s="509">
        <v>7</v>
      </c>
      <c r="K8225" s="509">
        <v>7</v>
      </c>
    </row>
    <row r="8226" spans="1:11" s="509" customFormat="1">
      <c r="A8226" s="508" t="s">
        <v>608</v>
      </c>
      <c r="B8226" s="509" t="s">
        <v>382</v>
      </c>
      <c r="C8226" s="509">
        <v>24</v>
      </c>
      <c r="K8226" s="509">
        <v>0</v>
      </c>
    </row>
    <row r="8227" spans="1:11" s="509" customFormat="1">
      <c r="A8227" s="508" t="s">
        <v>608</v>
      </c>
      <c r="B8227" s="509" t="s">
        <v>382</v>
      </c>
      <c r="C8227" s="509">
        <v>25</v>
      </c>
    </row>
    <row r="8228" spans="1:11" s="509" customFormat="1">
      <c r="A8228" s="508" t="s">
        <v>608</v>
      </c>
      <c r="B8228" s="509" t="s">
        <v>382</v>
      </c>
      <c r="C8228" s="509">
        <v>26</v>
      </c>
      <c r="K8228" s="509">
        <v>0</v>
      </c>
    </row>
    <row r="8229" spans="1:11" s="509" customFormat="1">
      <c r="A8229" s="508" t="s">
        <v>608</v>
      </c>
      <c r="B8229" s="509" t="s">
        <v>382</v>
      </c>
      <c r="C8229" s="509">
        <v>27</v>
      </c>
      <c r="D8229" s="509">
        <v>1</v>
      </c>
      <c r="E8229" s="509">
        <v>1</v>
      </c>
      <c r="K8229" s="509">
        <v>1</v>
      </c>
    </row>
    <row r="8230" spans="1:11" s="509" customFormat="1">
      <c r="A8230" s="508" t="s">
        <v>608</v>
      </c>
      <c r="B8230" s="509" t="s">
        <v>382</v>
      </c>
      <c r="C8230" s="509">
        <v>28</v>
      </c>
      <c r="G8230" s="509">
        <v>1</v>
      </c>
      <c r="K8230" s="509">
        <v>1</v>
      </c>
    </row>
    <row r="8231" spans="1:11" s="509" customFormat="1">
      <c r="A8231" s="508" t="s">
        <v>608</v>
      </c>
      <c r="B8231" s="509" t="s">
        <v>382</v>
      </c>
      <c r="C8231" s="509">
        <v>29</v>
      </c>
      <c r="K8231" s="509">
        <v>0</v>
      </c>
    </row>
    <row r="8232" spans="1:11" s="509" customFormat="1">
      <c r="A8232" s="508" t="s">
        <v>608</v>
      </c>
      <c r="B8232" s="509" t="s">
        <v>382</v>
      </c>
      <c r="C8232" s="509">
        <v>30</v>
      </c>
      <c r="K8232" s="509">
        <v>0</v>
      </c>
    </row>
    <row r="8233" spans="1:11" s="509" customFormat="1">
      <c r="A8233" s="508" t="s">
        <v>608</v>
      </c>
      <c r="B8233" s="509" t="s">
        <v>382</v>
      </c>
      <c r="C8233" s="509">
        <v>31</v>
      </c>
      <c r="K8233" s="509">
        <v>0</v>
      </c>
    </row>
    <row r="8234" spans="1:11" s="509" customFormat="1">
      <c r="A8234" s="508" t="s">
        <v>608</v>
      </c>
      <c r="B8234" s="509" t="s">
        <v>382</v>
      </c>
      <c r="C8234" s="509">
        <v>32</v>
      </c>
      <c r="K8234" s="509">
        <v>0</v>
      </c>
    </row>
    <row r="8235" spans="1:11" s="509" customFormat="1">
      <c r="A8235" s="508" t="s">
        <v>608</v>
      </c>
      <c r="B8235" s="509" t="s">
        <v>382</v>
      </c>
      <c r="C8235" s="509">
        <v>33</v>
      </c>
      <c r="K8235" s="509">
        <v>0</v>
      </c>
    </row>
    <row r="8236" spans="1:11" s="509" customFormat="1">
      <c r="A8236" s="508" t="s">
        <v>608</v>
      </c>
      <c r="B8236" s="509" t="s">
        <v>382</v>
      </c>
      <c r="C8236" s="509">
        <v>34</v>
      </c>
      <c r="K8236" s="509">
        <v>0</v>
      </c>
    </row>
    <row r="8237" spans="1:11" s="509" customFormat="1">
      <c r="A8237" s="508" t="s">
        <v>608</v>
      </c>
      <c r="B8237" s="509" t="s">
        <v>382</v>
      </c>
      <c r="C8237" s="509">
        <v>35</v>
      </c>
      <c r="K8237" s="509">
        <v>0</v>
      </c>
    </row>
    <row r="8238" spans="1:11" s="509" customFormat="1">
      <c r="A8238" s="508" t="s">
        <v>608</v>
      </c>
      <c r="B8238" s="509" t="s">
        <v>382</v>
      </c>
      <c r="C8238" s="509">
        <v>36</v>
      </c>
      <c r="K8238" s="509">
        <v>0</v>
      </c>
    </row>
    <row r="8239" spans="1:11" s="509" customFormat="1">
      <c r="A8239" s="508" t="s">
        <v>608</v>
      </c>
      <c r="B8239" s="509" t="s">
        <v>382</v>
      </c>
      <c r="C8239" s="509">
        <v>37</v>
      </c>
      <c r="G8239" s="509">
        <v>1</v>
      </c>
      <c r="K8239" s="509">
        <v>1</v>
      </c>
    </row>
    <row r="8240" spans="1:11" s="509" customFormat="1">
      <c r="A8240" s="508" t="s">
        <v>608</v>
      </c>
      <c r="B8240" s="509" t="s">
        <v>382</v>
      </c>
      <c r="C8240" s="509">
        <v>38</v>
      </c>
      <c r="K8240" s="509">
        <v>0</v>
      </c>
    </row>
    <row r="8241" spans="1:11" s="509" customFormat="1">
      <c r="A8241" s="508" t="s">
        <v>608</v>
      </c>
      <c r="B8241" s="509" t="s">
        <v>382</v>
      </c>
      <c r="C8241" s="509" t="s">
        <v>1030</v>
      </c>
      <c r="K8241" s="509">
        <v>0</v>
      </c>
    </row>
    <row r="8242" spans="1:11" s="509" customFormat="1">
      <c r="A8242" s="508" t="s">
        <v>608</v>
      </c>
      <c r="B8242" s="509" t="s">
        <v>382</v>
      </c>
      <c r="C8242" s="509">
        <v>39</v>
      </c>
      <c r="K8242" s="509">
        <v>0</v>
      </c>
    </row>
    <row r="8243" spans="1:11" s="509" customFormat="1">
      <c r="A8243" s="508" t="s">
        <v>608</v>
      </c>
      <c r="B8243" s="509" t="s">
        <v>382</v>
      </c>
      <c r="C8243" s="509">
        <v>40</v>
      </c>
      <c r="K8243" s="509">
        <v>0</v>
      </c>
    </row>
    <row r="8244" spans="1:11" s="509" customFormat="1">
      <c r="A8244" s="508" t="s">
        <v>608</v>
      </c>
      <c r="B8244" s="509" t="s">
        <v>382</v>
      </c>
      <c r="C8244" s="509">
        <v>41</v>
      </c>
      <c r="K8244" s="509">
        <v>0</v>
      </c>
    </row>
    <row r="8245" spans="1:11" s="509" customFormat="1">
      <c r="A8245" s="508" t="s">
        <v>608</v>
      </c>
      <c r="B8245" s="509" t="s">
        <v>382</v>
      </c>
      <c r="C8245" s="509">
        <v>42</v>
      </c>
      <c r="K8245" s="509">
        <v>0</v>
      </c>
    </row>
    <row r="8246" spans="1:11" s="509" customFormat="1">
      <c r="A8246" s="508" t="s">
        <v>608</v>
      </c>
      <c r="B8246" s="509" t="s">
        <v>382</v>
      </c>
      <c r="C8246" s="509">
        <v>43</v>
      </c>
      <c r="K8246" s="509">
        <v>0</v>
      </c>
    </row>
    <row r="8247" spans="1:11" s="509" customFormat="1">
      <c r="A8247" s="508" t="s">
        <v>608</v>
      </c>
      <c r="B8247" s="509" t="s">
        <v>382</v>
      </c>
      <c r="C8247" s="509">
        <v>44</v>
      </c>
      <c r="K8247" s="509">
        <v>0</v>
      </c>
    </row>
    <row r="8248" spans="1:11" s="509" customFormat="1">
      <c r="A8248" s="508" t="s">
        <v>608</v>
      </c>
      <c r="B8248" s="509" t="s">
        <v>382</v>
      </c>
      <c r="C8248" s="509">
        <v>45</v>
      </c>
      <c r="K8248" s="509">
        <v>0</v>
      </c>
    </row>
    <row r="8249" spans="1:11" s="509" customFormat="1">
      <c r="A8249" s="508" t="s">
        <v>608</v>
      </c>
      <c r="B8249" s="509" t="s">
        <v>382</v>
      </c>
      <c r="C8249" s="509">
        <v>46</v>
      </c>
      <c r="K8249" s="509">
        <v>0</v>
      </c>
    </row>
    <row r="8250" spans="1:11" s="509" customFormat="1">
      <c r="A8250" s="508" t="s">
        <v>608</v>
      </c>
      <c r="B8250" s="509" t="s">
        <v>382</v>
      </c>
      <c r="C8250" s="509">
        <v>47</v>
      </c>
      <c r="K8250" s="509">
        <v>0</v>
      </c>
    </row>
    <row r="8251" spans="1:11" s="509" customFormat="1">
      <c r="A8251" s="508" t="s">
        <v>608</v>
      </c>
      <c r="B8251" s="509" t="s">
        <v>382</v>
      </c>
      <c r="C8251" s="509">
        <v>48</v>
      </c>
      <c r="K8251" s="509">
        <v>0</v>
      </c>
    </row>
    <row r="8252" spans="1:11" s="509" customFormat="1">
      <c r="A8252" s="508" t="s">
        <v>608</v>
      </c>
      <c r="B8252" s="509" t="s">
        <v>382</v>
      </c>
      <c r="C8252" s="509">
        <v>49</v>
      </c>
      <c r="K8252" s="509">
        <v>0</v>
      </c>
    </row>
    <row r="8253" spans="1:11" s="509" customFormat="1">
      <c r="A8253" s="508" t="s">
        <v>608</v>
      </c>
      <c r="B8253" s="509" t="s">
        <v>382</v>
      </c>
      <c r="C8253" s="509">
        <v>50</v>
      </c>
      <c r="K8253" s="509">
        <v>0</v>
      </c>
    </row>
    <row r="8254" spans="1:11" s="509" customFormat="1">
      <c r="A8254" s="508" t="s">
        <v>608</v>
      </c>
      <c r="B8254" s="509" t="s">
        <v>382</v>
      </c>
      <c r="C8254" s="509">
        <v>51</v>
      </c>
      <c r="K8254" s="509">
        <v>0</v>
      </c>
    </row>
    <row r="8255" spans="1:11" s="509" customFormat="1">
      <c r="A8255" s="508" t="s">
        <v>608</v>
      </c>
      <c r="B8255" s="509" t="s">
        <v>382</v>
      </c>
      <c r="C8255" s="509" t="s">
        <v>1031</v>
      </c>
      <c r="K8255" s="509">
        <v>0</v>
      </c>
    </row>
    <row r="8256" spans="1:11" s="509" customFormat="1">
      <c r="A8256" s="508" t="s">
        <v>608</v>
      </c>
      <c r="B8256" s="509" t="s">
        <v>382</v>
      </c>
      <c r="C8256" s="509" t="s">
        <v>1032</v>
      </c>
      <c r="K8256" s="509">
        <v>0</v>
      </c>
    </row>
    <row r="8257" spans="1:11" s="509" customFormat="1">
      <c r="A8257" s="508" t="s">
        <v>608</v>
      </c>
      <c r="B8257" s="509" t="s">
        <v>382</v>
      </c>
      <c r="C8257" s="509">
        <v>52</v>
      </c>
      <c r="K8257" s="509">
        <v>0</v>
      </c>
    </row>
    <row r="8258" spans="1:11" s="509" customFormat="1">
      <c r="A8258" s="508" t="s">
        <v>608</v>
      </c>
      <c r="B8258" s="509" t="s">
        <v>382</v>
      </c>
      <c r="C8258" s="509">
        <v>53</v>
      </c>
      <c r="K8258" s="509">
        <v>0</v>
      </c>
    </row>
    <row r="8259" spans="1:11" s="509" customFormat="1">
      <c r="A8259" s="508" t="s">
        <v>608</v>
      </c>
      <c r="B8259" s="509" t="s">
        <v>382</v>
      </c>
      <c r="C8259" s="509">
        <v>54</v>
      </c>
      <c r="G8259" s="509">
        <v>4</v>
      </c>
      <c r="K8259" s="509">
        <v>4</v>
      </c>
    </row>
    <row r="8260" spans="1:11" s="509" customFormat="1">
      <c r="A8260" s="508" t="s">
        <v>608</v>
      </c>
      <c r="B8260" s="509" t="s">
        <v>382</v>
      </c>
      <c r="C8260" s="509">
        <v>55</v>
      </c>
      <c r="D8260" s="509">
        <v>1</v>
      </c>
      <c r="G8260" s="509">
        <v>17</v>
      </c>
      <c r="K8260" s="509">
        <v>18</v>
      </c>
    </row>
    <row r="8261" spans="1:11" s="509" customFormat="1">
      <c r="A8261" s="508" t="s">
        <v>608</v>
      </c>
      <c r="B8261" s="509" t="s">
        <v>382</v>
      </c>
      <c r="C8261" s="509">
        <v>56</v>
      </c>
      <c r="K8261" s="509">
        <v>0</v>
      </c>
    </row>
    <row r="8262" spans="1:11" s="509" customFormat="1">
      <c r="A8262" s="508" t="s">
        <v>608</v>
      </c>
      <c r="B8262" s="509" t="s">
        <v>382</v>
      </c>
      <c r="C8262" s="509">
        <v>57</v>
      </c>
      <c r="K8262" s="509">
        <v>0</v>
      </c>
    </row>
    <row r="8263" spans="1:11" s="509" customFormat="1">
      <c r="A8263" s="508" t="s">
        <v>608</v>
      </c>
      <c r="B8263" s="509" t="s">
        <v>382</v>
      </c>
      <c r="C8263" s="509">
        <v>58</v>
      </c>
      <c r="K8263" s="509">
        <v>0</v>
      </c>
    </row>
    <row r="8264" spans="1:11" s="509" customFormat="1">
      <c r="A8264" s="508" t="s">
        <v>608</v>
      </c>
      <c r="B8264" s="509" t="s">
        <v>382</v>
      </c>
      <c r="C8264" s="509">
        <v>59</v>
      </c>
      <c r="G8264" s="509">
        <v>1</v>
      </c>
      <c r="K8264" s="509">
        <v>1</v>
      </c>
    </row>
    <row r="8265" spans="1:11" s="509" customFormat="1">
      <c r="A8265" s="508" t="s">
        <v>608</v>
      </c>
      <c r="B8265" s="509" t="s">
        <v>382</v>
      </c>
      <c r="C8265" s="509">
        <v>60</v>
      </c>
      <c r="G8265" s="509">
        <v>6</v>
      </c>
      <c r="K8265" s="509">
        <v>6</v>
      </c>
    </row>
    <row r="8266" spans="1:11" s="509" customFormat="1">
      <c r="A8266" s="508" t="s">
        <v>608</v>
      </c>
      <c r="B8266" s="509" t="s">
        <v>382</v>
      </c>
      <c r="C8266" s="509">
        <v>61</v>
      </c>
      <c r="G8266" s="509">
        <v>1</v>
      </c>
      <c r="K8266" s="509">
        <v>1</v>
      </c>
    </row>
    <row r="8267" spans="1:11" s="509" customFormat="1">
      <c r="A8267" s="508" t="s">
        <v>608</v>
      </c>
      <c r="B8267" s="509" t="s">
        <v>382</v>
      </c>
      <c r="C8267" s="509">
        <v>62</v>
      </c>
      <c r="G8267" s="509">
        <v>3</v>
      </c>
      <c r="K8267" s="509">
        <v>3</v>
      </c>
    </row>
    <row r="8268" spans="1:11" s="509" customFormat="1">
      <c r="A8268" s="508" t="s">
        <v>608</v>
      </c>
      <c r="B8268" s="509" t="s">
        <v>382</v>
      </c>
      <c r="C8268" s="509">
        <v>63</v>
      </c>
      <c r="D8268" s="509">
        <v>15</v>
      </c>
      <c r="E8268" s="509">
        <v>10</v>
      </c>
      <c r="G8268" s="509">
        <v>28</v>
      </c>
      <c r="H8268" s="509">
        <v>7</v>
      </c>
      <c r="K8268" s="509">
        <v>43</v>
      </c>
    </row>
    <row r="8269" spans="1:11" s="509" customFormat="1">
      <c r="A8269" s="508" t="s">
        <v>608</v>
      </c>
      <c r="B8269" s="509" t="s">
        <v>382</v>
      </c>
      <c r="C8269" s="509" t="s">
        <v>1033</v>
      </c>
      <c r="K8269" s="509">
        <v>0</v>
      </c>
    </row>
    <row r="8270" spans="1:11" s="509" customFormat="1">
      <c r="A8270" s="508" t="s">
        <v>608</v>
      </c>
      <c r="B8270" s="509" t="s">
        <v>382</v>
      </c>
      <c r="C8270" s="509" t="s">
        <v>1034</v>
      </c>
      <c r="K8270" s="509">
        <v>0</v>
      </c>
    </row>
    <row r="8271" spans="1:11" s="509" customFormat="1">
      <c r="A8271" s="508" t="s">
        <v>608</v>
      </c>
      <c r="B8271" s="509" t="s">
        <v>382</v>
      </c>
      <c r="C8271" s="509">
        <v>64</v>
      </c>
      <c r="K8271" s="509">
        <v>0</v>
      </c>
    </row>
    <row r="8272" spans="1:11" s="509" customFormat="1">
      <c r="A8272" s="508" t="s">
        <v>608</v>
      </c>
      <c r="B8272" s="509" t="s">
        <v>382</v>
      </c>
      <c r="C8272" s="509" t="s">
        <v>1035</v>
      </c>
      <c r="D8272" s="509">
        <v>5</v>
      </c>
      <c r="G8272" s="509">
        <v>1</v>
      </c>
      <c r="K8272" s="509">
        <v>6</v>
      </c>
    </row>
    <row r="8273" spans="1:11" s="509" customFormat="1">
      <c r="A8273" s="508" t="s">
        <v>608</v>
      </c>
      <c r="B8273" s="509" t="s">
        <v>382</v>
      </c>
      <c r="C8273" s="509">
        <v>65</v>
      </c>
      <c r="D8273" s="509">
        <v>16</v>
      </c>
      <c r="E8273" s="509">
        <v>14</v>
      </c>
      <c r="G8273" s="509">
        <v>27</v>
      </c>
      <c r="H8273" s="509">
        <v>13</v>
      </c>
      <c r="K8273" s="509">
        <v>43</v>
      </c>
    </row>
    <row r="8274" spans="1:11" s="509" customFormat="1">
      <c r="A8274" s="508" t="s">
        <v>608</v>
      </c>
      <c r="B8274" s="509" t="s">
        <v>382</v>
      </c>
      <c r="C8274" s="509">
        <v>66</v>
      </c>
      <c r="D8274" s="509">
        <v>14</v>
      </c>
      <c r="E8274" s="509">
        <v>14</v>
      </c>
      <c r="G8274" s="509">
        <v>6</v>
      </c>
      <c r="H8274" s="509">
        <v>6</v>
      </c>
      <c r="K8274" s="509">
        <v>20</v>
      </c>
    </row>
    <row r="8275" spans="1:11" s="509" customFormat="1">
      <c r="A8275" s="508" t="s">
        <v>608</v>
      </c>
      <c r="B8275" s="509" t="s">
        <v>382</v>
      </c>
      <c r="C8275" s="509" t="s">
        <v>1036</v>
      </c>
      <c r="K8275" s="509">
        <v>0</v>
      </c>
    </row>
    <row r="8276" spans="1:11" s="509" customFormat="1">
      <c r="A8276" s="508" t="s">
        <v>608</v>
      </c>
      <c r="B8276" s="509" t="s">
        <v>382</v>
      </c>
      <c r="C8276" s="509" t="s">
        <v>1037</v>
      </c>
      <c r="D8276" s="509">
        <v>10</v>
      </c>
      <c r="G8276" s="509">
        <v>95</v>
      </c>
      <c r="K8276" s="509">
        <v>105</v>
      </c>
    </row>
    <row r="8277" spans="1:11" s="509" customFormat="1">
      <c r="A8277" s="508" t="s">
        <v>608</v>
      </c>
      <c r="B8277" s="509" t="s">
        <v>382</v>
      </c>
      <c r="C8277" s="509" t="s">
        <v>1038</v>
      </c>
      <c r="G8277" s="509">
        <v>2</v>
      </c>
      <c r="K8277" s="509">
        <v>2</v>
      </c>
    </row>
    <row r="8278" spans="1:11" s="509" customFormat="1">
      <c r="A8278" s="508" t="s">
        <v>608</v>
      </c>
      <c r="B8278" s="509" t="s">
        <v>382</v>
      </c>
      <c r="C8278" s="509" t="s">
        <v>1039</v>
      </c>
      <c r="D8278" s="509">
        <v>2</v>
      </c>
      <c r="G8278" s="509">
        <v>6</v>
      </c>
      <c r="K8278" s="509">
        <v>8</v>
      </c>
    </row>
    <row r="8279" spans="1:11" s="509" customFormat="1">
      <c r="A8279" s="508" t="s">
        <v>608</v>
      </c>
      <c r="B8279" s="509" t="s">
        <v>382</v>
      </c>
      <c r="C8279" s="509" t="s">
        <v>1040</v>
      </c>
      <c r="D8279" s="509">
        <v>1</v>
      </c>
      <c r="G8279" s="509">
        <v>5</v>
      </c>
      <c r="K8279" s="509">
        <v>6</v>
      </c>
    </row>
    <row r="8280" spans="1:11" s="509" customFormat="1">
      <c r="A8280" s="508" t="s">
        <v>608</v>
      </c>
      <c r="B8280" s="509" t="s">
        <v>382</v>
      </c>
      <c r="C8280" s="509" t="s">
        <v>1041</v>
      </c>
      <c r="K8280" s="509">
        <v>0</v>
      </c>
    </row>
    <row r="8281" spans="1:11" s="509" customFormat="1">
      <c r="A8281" s="508" t="s">
        <v>608</v>
      </c>
      <c r="B8281" s="509" t="s">
        <v>382</v>
      </c>
      <c r="C8281" s="509" t="s">
        <v>1042</v>
      </c>
      <c r="K8281" s="509">
        <v>0</v>
      </c>
    </row>
    <row r="8282" spans="1:11" s="509" customFormat="1">
      <c r="A8282" s="508" t="s">
        <v>608</v>
      </c>
      <c r="B8282" s="509" t="s">
        <v>382</v>
      </c>
      <c r="C8282" s="509">
        <v>67</v>
      </c>
      <c r="D8282" s="509">
        <v>7</v>
      </c>
      <c r="E8282" s="509">
        <v>1</v>
      </c>
      <c r="G8282" s="509">
        <v>78</v>
      </c>
      <c r="H8282" s="509">
        <v>1</v>
      </c>
      <c r="K8282" s="509">
        <v>85</v>
      </c>
    </row>
    <row r="8283" spans="1:11" s="509" customFormat="1">
      <c r="A8283" s="508" t="s">
        <v>608</v>
      </c>
      <c r="B8283" s="509" t="s">
        <v>382</v>
      </c>
      <c r="C8283" s="509">
        <v>68</v>
      </c>
      <c r="G8283" s="509">
        <v>27</v>
      </c>
      <c r="H8283" s="509">
        <v>3</v>
      </c>
      <c r="K8283" s="509">
        <v>27</v>
      </c>
    </row>
    <row r="8284" spans="1:11" s="509" customFormat="1">
      <c r="A8284" s="508" t="s">
        <v>608</v>
      </c>
      <c r="B8284" s="509" t="s">
        <v>382</v>
      </c>
      <c r="C8284" s="509" t="s">
        <v>1043</v>
      </c>
      <c r="D8284" s="509">
        <v>4</v>
      </c>
      <c r="K8284" s="509">
        <v>4</v>
      </c>
    </row>
    <row r="8285" spans="1:11" s="509" customFormat="1">
      <c r="A8285" s="508" t="s">
        <v>608</v>
      </c>
      <c r="B8285" s="509" t="s">
        <v>382</v>
      </c>
      <c r="C8285" s="509">
        <v>69</v>
      </c>
      <c r="K8285" s="509">
        <v>0</v>
      </c>
    </row>
    <row r="8286" spans="1:11" s="509" customFormat="1">
      <c r="A8286" s="508" t="s">
        <v>608</v>
      </c>
      <c r="B8286" s="509" t="s">
        <v>382</v>
      </c>
      <c r="C8286" s="509" t="s">
        <v>1044</v>
      </c>
      <c r="K8286" s="509">
        <v>0</v>
      </c>
    </row>
    <row r="8287" spans="1:11" s="509" customFormat="1">
      <c r="A8287" s="508" t="s">
        <v>608</v>
      </c>
      <c r="B8287" s="509" t="s">
        <v>382</v>
      </c>
      <c r="C8287" s="509" t="s">
        <v>1045</v>
      </c>
      <c r="K8287" s="509">
        <v>0</v>
      </c>
    </row>
    <row r="8288" spans="1:11" s="509" customFormat="1">
      <c r="A8288" s="508" t="s">
        <v>608</v>
      </c>
      <c r="B8288" s="509" t="s">
        <v>382</v>
      </c>
      <c r="C8288" s="509">
        <v>70</v>
      </c>
      <c r="K8288" s="509">
        <v>0</v>
      </c>
    </row>
    <row r="8289" spans="1:11" s="509" customFormat="1">
      <c r="A8289" s="508" t="s">
        <v>608</v>
      </c>
      <c r="B8289" s="509" t="s">
        <v>382</v>
      </c>
      <c r="C8289" s="509" t="s">
        <v>1046</v>
      </c>
      <c r="G8289" s="509">
        <v>5</v>
      </c>
      <c r="K8289" s="509">
        <v>5</v>
      </c>
    </row>
    <row r="8290" spans="1:11" s="509" customFormat="1">
      <c r="A8290" s="508" t="s">
        <v>608</v>
      </c>
      <c r="B8290" s="509" t="s">
        <v>382</v>
      </c>
      <c r="C8290" s="509">
        <v>71</v>
      </c>
      <c r="G8290" s="509">
        <v>169</v>
      </c>
      <c r="K8290" s="509">
        <v>169</v>
      </c>
    </row>
    <row r="8291" spans="1:11" s="509" customFormat="1">
      <c r="A8291" s="508" t="s">
        <v>608</v>
      </c>
      <c r="B8291" s="509" t="s">
        <v>382</v>
      </c>
      <c r="C8291" s="509" t="s">
        <v>1047</v>
      </c>
      <c r="D8291" s="509">
        <v>2</v>
      </c>
      <c r="E8291" s="509">
        <v>1</v>
      </c>
      <c r="G8291" s="509">
        <v>11</v>
      </c>
      <c r="H8291" s="509">
        <v>5</v>
      </c>
      <c r="K8291" s="509">
        <v>13</v>
      </c>
    </row>
    <row r="8292" spans="1:11" s="509" customFormat="1">
      <c r="A8292" s="508" t="s">
        <v>608</v>
      </c>
      <c r="B8292" s="509" t="s">
        <v>382</v>
      </c>
      <c r="C8292" s="509" t="s">
        <v>1048</v>
      </c>
      <c r="K8292" s="509">
        <v>0</v>
      </c>
    </row>
    <row r="8293" spans="1:11" s="509" customFormat="1">
      <c r="A8293" s="508" t="s">
        <v>608</v>
      </c>
      <c r="B8293" s="509" t="s">
        <v>382</v>
      </c>
      <c r="C8293" s="509" t="s">
        <v>1049</v>
      </c>
      <c r="G8293" s="509">
        <v>2</v>
      </c>
      <c r="H8293" s="509">
        <v>1</v>
      </c>
      <c r="K8293" s="509">
        <v>2</v>
      </c>
    </row>
    <row r="8294" spans="1:11" s="509" customFormat="1">
      <c r="A8294" s="508" t="s">
        <v>608</v>
      </c>
      <c r="B8294" s="509" t="s">
        <v>382</v>
      </c>
      <c r="C8294" s="509" t="s">
        <v>1050</v>
      </c>
      <c r="D8294" s="509">
        <v>1</v>
      </c>
      <c r="E8294" s="509">
        <v>1</v>
      </c>
      <c r="G8294" s="509">
        <v>2</v>
      </c>
      <c r="H8294" s="509">
        <v>2</v>
      </c>
      <c r="K8294" s="509">
        <v>3</v>
      </c>
    </row>
    <row r="8295" spans="1:11" s="509" customFormat="1">
      <c r="A8295" s="508" t="s">
        <v>608</v>
      </c>
      <c r="B8295" s="509" t="s">
        <v>382</v>
      </c>
      <c r="C8295" s="509" t="s">
        <v>1051</v>
      </c>
      <c r="K8295" s="509">
        <v>0</v>
      </c>
    </row>
    <row r="8296" spans="1:11" s="509" customFormat="1">
      <c r="A8296" s="508" t="s">
        <v>608</v>
      </c>
      <c r="B8296" s="509" t="s">
        <v>382</v>
      </c>
      <c r="C8296" s="509">
        <v>72</v>
      </c>
      <c r="D8296" s="509">
        <v>25</v>
      </c>
      <c r="E8296" s="509">
        <v>1</v>
      </c>
      <c r="G8296" s="509">
        <v>5</v>
      </c>
      <c r="K8296" s="509">
        <v>30</v>
      </c>
    </row>
    <row r="8297" spans="1:11" s="509" customFormat="1">
      <c r="A8297" s="508" t="s">
        <v>608</v>
      </c>
      <c r="B8297" s="509" t="s">
        <v>382</v>
      </c>
      <c r="C8297" s="509">
        <v>73</v>
      </c>
      <c r="D8297" s="509">
        <v>10</v>
      </c>
      <c r="K8297" s="509">
        <v>10</v>
      </c>
    </row>
    <row r="8298" spans="1:11" s="509" customFormat="1">
      <c r="A8298" s="508" t="s">
        <v>608</v>
      </c>
      <c r="B8298" s="509" t="s">
        <v>382</v>
      </c>
      <c r="C8298" s="509">
        <v>74</v>
      </c>
      <c r="D8298" s="509">
        <v>2</v>
      </c>
      <c r="G8298" s="509">
        <v>2</v>
      </c>
      <c r="K8298" s="509">
        <v>4</v>
      </c>
    </row>
    <row r="8299" spans="1:11" s="509" customFormat="1">
      <c r="A8299" s="508" t="s">
        <v>608</v>
      </c>
      <c r="B8299" s="509" t="s">
        <v>382</v>
      </c>
      <c r="C8299" s="509" t="s">
        <v>4570</v>
      </c>
      <c r="K8299" s="509">
        <v>0</v>
      </c>
    </row>
    <row r="8300" spans="1:11" s="509" customFormat="1">
      <c r="A8300" s="508" t="s">
        <v>608</v>
      </c>
      <c r="B8300" s="509" t="s">
        <v>382</v>
      </c>
      <c r="C8300" s="509" t="s">
        <v>4571</v>
      </c>
      <c r="D8300" s="509">
        <v>132</v>
      </c>
      <c r="E8300" s="509">
        <v>43</v>
      </c>
      <c r="F8300" s="509">
        <v>0</v>
      </c>
      <c r="G8300" s="509">
        <v>696</v>
      </c>
      <c r="H8300" s="509">
        <v>38</v>
      </c>
      <c r="I8300" s="509">
        <v>0</v>
      </c>
      <c r="J8300" s="509">
        <v>61</v>
      </c>
      <c r="K8300" s="509">
        <v>828</v>
      </c>
    </row>
    <row r="8301" spans="1:11" s="509" customFormat="1">
      <c r="A8301" s="508" t="s">
        <v>609</v>
      </c>
      <c r="B8301" s="509" t="s">
        <v>311</v>
      </c>
      <c r="C8301" s="509">
        <v>1</v>
      </c>
      <c r="D8301" s="509">
        <v>0</v>
      </c>
      <c r="E8301" s="509">
        <v>0</v>
      </c>
      <c r="G8301" s="509">
        <v>0</v>
      </c>
      <c r="H8301" s="509">
        <v>0</v>
      </c>
      <c r="K8301" s="509">
        <v>0</v>
      </c>
    </row>
    <row r="8302" spans="1:11" s="509" customFormat="1">
      <c r="A8302" s="508" t="s">
        <v>609</v>
      </c>
      <c r="B8302" s="509" t="s">
        <v>311</v>
      </c>
      <c r="C8302" s="509" t="s">
        <v>1023</v>
      </c>
      <c r="D8302" s="509">
        <v>0</v>
      </c>
      <c r="E8302" s="509">
        <v>0</v>
      </c>
      <c r="G8302" s="509">
        <v>4</v>
      </c>
      <c r="H8302" s="509">
        <v>0</v>
      </c>
      <c r="K8302" s="509">
        <v>4</v>
      </c>
    </row>
    <row r="8303" spans="1:11" s="509" customFormat="1">
      <c r="A8303" s="508" t="s">
        <v>609</v>
      </c>
      <c r="B8303" s="509" t="s">
        <v>311</v>
      </c>
      <c r="C8303" s="509">
        <v>2</v>
      </c>
      <c r="D8303" s="509">
        <v>0</v>
      </c>
      <c r="E8303" s="509">
        <v>0</v>
      </c>
      <c r="G8303" s="509">
        <v>1</v>
      </c>
      <c r="H8303" s="509">
        <v>0</v>
      </c>
      <c r="K8303" s="509">
        <v>1</v>
      </c>
    </row>
    <row r="8304" spans="1:11" s="509" customFormat="1">
      <c r="A8304" s="508" t="s">
        <v>609</v>
      </c>
      <c r="B8304" s="509" t="s">
        <v>311</v>
      </c>
      <c r="C8304" s="509">
        <v>3</v>
      </c>
      <c r="D8304" s="509">
        <v>2</v>
      </c>
      <c r="E8304" s="509">
        <v>0</v>
      </c>
      <c r="G8304" s="509">
        <v>160</v>
      </c>
      <c r="H8304" s="509">
        <v>0</v>
      </c>
      <c r="K8304" s="509">
        <v>162</v>
      </c>
    </row>
    <row r="8305" spans="1:11" s="509" customFormat="1">
      <c r="A8305" s="508" t="s">
        <v>609</v>
      </c>
      <c r="B8305" s="509" t="s">
        <v>311</v>
      </c>
      <c r="C8305" s="509">
        <v>4</v>
      </c>
      <c r="D8305" s="509">
        <v>0</v>
      </c>
      <c r="E8305" s="509">
        <v>0</v>
      </c>
      <c r="G8305" s="509">
        <v>3</v>
      </c>
      <c r="H8305" s="509">
        <v>0</v>
      </c>
      <c r="K8305" s="509">
        <v>3</v>
      </c>
    </row>
    <row r="8306" spans="1:11" s="509" customFormat="1">
      <c r="A8306" s="508" t="s">
        <v>609</v>
      </c>
      <c r="B8306" s="509" t="s">
        <v>311</v>
      </c>
      <c r="C8306" s="509">
        <v>5</v>
      </c>
      <c r="D8306" s="509">
        <v>0</v>
      </c>
      <c r="E8306" s="509">
        <v>0</v>
      </c>
      <c r="G8306" s="509">
        <v>2</v>
      </c>
      <c r="H8306" s="509">
        <v>0</v>
      </c>
      <c r="K8306" s="509">
        <v>2</v>
      </c>
    </row>
    <row r="8307" spans="1:11" s="509" customFormat="1">
      <c r="A8307" s="508" t="s">
        <v>609</v>
      </c>
      <c r="B8307" s="509" t="s">
        <v>311</v>
      </c>
      <c r="C8307" s="509">
        <v>6</v>
      </c>
      <c r="D8307" s="509">
        <v>0</v>
      </c>
      <c r="E8307" s="509">
        <v>0</v>
      </c>
      <c r="G8307" s="509">
        <v>0</v>
      </c>
      <c r="H8307" s="509">
        <v>0</v>
      </c>
      <c r="K8307" s="509">
        <v>0</v>
      </c>
    </row>
    <row r="8308" spans="1:11" s="509" customFormat="1">
      <c r="A8308" s="508" t="s">
        <v>609</v>
      </c>
      <c r="B8308" s="509" t="s">
        <v>311</v>
      </c>
      <c r="C8308" s="509">
        <v>7</v>
      </c>
      <c r="D8308" s="509">
        <v>0</v>
      </c>
      <c r="E8308" s="509">
        <v>0</v>
      </c>
      <c r="G8308" s="509">
        <v>0</v>
      </c>
      <c r="H8308" s="509">
        <v>0</v>
      </c>
      <c r="K8308" s="509">
        <v>0</v>
      </c>
    </row>
    <row r="8309" spans="1:11" s="509" customFormat="1">
      <c r="A8309" s="508" t="s">
        <v>609</v>
      </c>
      <c r="B8309" s="509" t="s">
        <v>311</v>
      </c>
      <c r="C8309" s="509">
        <v>8</v>
      </c>
      <c r="D8309" s="509">
        <v>0</v>
      </c>
      <c r="E8309" s="509">
        <v>0</v>
      </c>
      <c r="G8309" s="509">
        <v>2</v>
      </c>
      <c r="H8309" s="509">
        <v>0</v>
      </c>
      <c r="K8309" s="509">
        <v>2</v>
      </c>
    </row>
    <row r="8310" spans="1:11" s="509" customFormat="1">
      <c r="A8310" s="508" t="s">
        <v>609</v>
      </c>
      <c r="B8310" s="509" t="s">
        <v>311</v>
      </c>
      <c r="C8310" s="509">
        <v>9</v>
      </c>
      <c r="D8310" s="509">
        <v>0</v>
      </c>
      <c r="E8310" s="509">
        <v>0</v>
      </c>
      <c r="G8310" s="509">
        <v>0</v>
      </c>
      <c r="H8310" s="509">
        <v>0</v>
      </c>
      <c r="K8310" s="509">
        <v>0</v>
      </c>
    </row>
    <row r="8311" spans="1:11" s="509" customFormat="1">
      <c r="A8311" s="508" t="s">
        <v>609</v>
      </c>
      <c r="B8311" s="509" t="s">
        <v>311</v>
      </c>
      <c r="C8311" s="509">
        <v>10</v>
      </c>
      <c r="D8311" s="509">
        <v>0</v>
      </c>
      <c r="E8311" s="509">
        <v>0</v>
      </c>
      <c r="G8311" s="509">
        <v>9</v>
      </c>
      <c r="H8311" s="509">
        <v>1</v>
      </c>
      <c r="K8311" s="509">
        <v>9</v>
      </c>
    </row>
    <row r="8312" spans="1:11" s="509" customFormat="1">
      <c r="A8312" s="508" t="s">
        <v>609</v>
      </c>
      <c r="B8312" s="509" t="s">
        <v>311</v>
      </c>
      <c r="C8312" s="509">
        <v>11</v>
      </c>
      <c r="D8312" s="509">
        <v>0</v>
      </c>
      <c r="E8312" s="509">
        <v>0</v>
      </c>
      <c r="G8312" s="509">
        <v>0</v>
      </c>
      <c r="H8312" s="509">
        <v>0</v>
      </c>
      <c r="K8312" s="509">
        <v>0</v>
      </c>
    </row>
    <row r="8313" spans="1:11" s="509" customFormat="1">
      <c r="A8313" s="508" t="s">
        <v>609</v>
      </c>
      <c r="B8313" s="509" t="s">
        <v>311</v>
      </c>
      <c r="C8313" s="509">
        <v>12</v>
      </c>
      <c r="D8313" s="509">
        <v>0</v>
      </c>
      <c r="E8313" s="509">
        <v>0</v>
      </c>
      <c r="G8313" s="509">
        <v>1</v>
      </c>
      <c r="H8313" s="509">
        <v>0</v>
      </c>
      <c r="K8313" s="509">
        <v>1</v>
      </c>
    </row>
    <row r="8314" spans="1:11" s="509" customFormat="1">
      <c r="A8314" s="508" t="s">
        <v>609</v>
      </c>
      <c r="B8314" s="509" t="s">
        <v>311</v>
      </c>
      <c r="C8314" s="509">
        <v>13</v>
      </c>
      <c r="D8314" s="509">
        <v>0</v>
      </c>
      <c r="E8314" s="509">
        <v>0</v>
      </c>
      <c r="G8314" s="509">
        <v>0</v>
      </c>
      <c r="H8314" s="509">
        <v>0</v>
      </c>
      <c r="K8314" s="509">
        <v>0</v>
      </c>
    </row>
    <row r="8315" spans="1:11" s="509" customFormat="1">
      <c r="A8315" s="508" t="s">
        <v>609</v>
      </c>
      <c r="B8315" s="509" t="s">
        <v>311</v>
      </c>
      <c r="C8315" s="509">
        <v>14</v>
      </c>
      <c r="D8315" s="509">
        <v>0</v>
      </c>
      <c r="E8315" s="509">
        <v>0</v>
      </c>
      <c r="G8315" s="509">
        <v>0</v>
      </c>
      <c r="H8315" s="509">
        <v>0</v>
      </c>
      <c r="K8315" s="509">
        <v>0</v>
      </c>
    </row>
    <row r="8316" spans="1:11" s="509" customFormat="1">
      <c r="A8316" s="508" t="s">
        <v>609</v>
      </c>
      <c r="B8316" s="509" t="s">
        <v>311</v>
      </c>
      <c r="C8316" s="509">
        <v>15</v>
      </c>
      <c r="D8316" s="509">
        <v>0</v>
      </c>
      <c r="E8316" s="509">
        <v>0</v>
      </c>
      <c r="G8316" s="509">
        <v>0</v>
      </c>
      <c r="H8316" s="509">
        <v>0</v>
      </c>
      <c r="K8316" s="509">
        <v>0</v>
      </c>
    </row>
    <row r="8317" spans="1:11" s="509" customFormat="1">
      <c r="A8317" s="508" t="s">
        <v>609</v>
      </c>
      <c r="B8317" s="509" t="s">
        <v>311</v>
      </c>
      <c r="C8317" s="509">
        <v>16</v>
      </c>
      <c r="D8317" s="509">
        <v>0</v>
      </c>
      <c r="E8317" s="509">
        <v>0</v>
      </c>
      <c r="G8317" s="509">
        <v>6</v>
      </c>
      <c r="H8317" s="509">
        <v>0</v>
      </c>
      <c r="K8317" s="509">
        <v>6</v>
      </c>
    </row>
    <row r="8318" spans="1:11" s="509" customFormat="1">
      <c r="A8318" s="508" t="s">
        <v>609</v>
      </c>
      <c r="B8318" s="509" t="s">
        <v>311</v>
      </c>
      <c r="C8318" s="509">
        <v>17</v>
      </c>
      <c r="D8318" s="509">
        <v>0</v>
      </c>
      <c r="E8318" s="509">
        <v>0</v>
      </c>
      <c r="G8318" s="509">
        <v>38</v>
      </c>
      <c r="H8318" s="509">
        <v>0</v>
      </c>
      <c r="K8318" s="509">
        <v>38</v>
      </c>
    </row>
    <row r="8319" spans="1:11" s="509" customFormat="1">
      <c r="A8319" s="508" t="s">
        <v>609</v>
      </c>
      <c r="B8319" s="509" t="s">
        <v>311</v>
      </c>
      <c r="C8319" s="509">
        <v>18</v>
      </c>
      <c r="D8319" s="509">
        <v>0</v>
      </c>
      <c r="E8319" s="509">
        <v>0</v>
      </c>
      <c r="G8319" s="509">
        <v>0</v>
      </c>
      <c r="H8319" s="509">
        <v>0</v>
      </c>
      <c r="K8319" s="509">
        <v>0</v>
      </c>
    </row>
    <row r="8320" spans="1:11" s="509" customFormat="1">
      <c r="A8320" s="508" t="s">
        <v>609</v>
      </c>
      <c r="B8320" s="509" t="s">
        <v>311</v>
      </c>
      <c r="C8320" s="509" t="s">
        <v>1024</v>
      </c>
      <c r="D8320" s="509">
        <v>3</v>
      </c>
      <c r="E8320" s="509">
        <v>0</v>
      </c>
      <c r="G8320" s="509">
        <v>0</v>
      </c>
      <c r="H8320" s="509">
        <v>0</v>
      </c>
      <c r="K8320" s="509">
        <v>3</v>
      </c>
    </row>
    <row r="8321" spans="1:11" s="509" customFormat="1">
      <c r="A8321" s="508" t="s">
        <v>609</v>
      </c>
      <c r="B8321" s="509" t="s">
        <v>311</v>
      </c>
      <c r="C8321" s="509" t="s">
        <v>1025</v>
      </c>
      <c r="D8321" s="509">
        <v>0</v>
      </c>
      <c r="E8321" s="509">
        <v>0</v>
      </c>
      <c r="G8321" s="509">
        <v>0</v>
      </c>
      <c r="H8321" s="509">
        <v>0</v>
      </c>
      <c r="K8321" s="509">
        <v>0</v>
      </c>
    </row>
    <row r="8322" spans="1:11" s="509" customFormat="1">
      <c r="A8322" s="508" t="s">
        <v>609</v>
      </c>
      <c r="B8322" s="509" t="s">
        <v>311</v>
      </c>
      <c r="C8322" s="509">
        <v>19</v>
      </c>
      <c r="D8322" s="509">
        <v>0</v>
      </c>
      <c r="E8322" s="509">
        <v>0</v>
      </c>
      <c r="G8322" s="509">
        <v>0</v>
      </c>
      <c r="H8322" s="509">
        <v>0</v>
      </c>
      <c r="K8322" s="509">
        <v>0</v>
      </c>
    </row>
    <row r="8323" spans="1:11" s="509" customFormat="1">
      <c r="A8323" s="508" t="s">
        <v>609</v>
      </c>
      <c r="B8323" s="509" t="s">
        <v>311</v>
      </c>
      <c r="C8323" s="509">
        <v>20</v>
      </c>
      <c r="D8323" s="509">
        <v>0</v>
      </c>
      <c r="E8323" s="509">
        <v>0</v>
      </c>
      <c r="G8323" s="509">
        <v>0</v>
      </c>
      <c r="H8323" s="509">
        <v>0</v>
      </c>
      <c r="K8323" s="509">
        <v>0</v>
      </c>
    </row>
    <row r="8324" spans="1:11" s="509" customFormat="1">
      <c r="A8324" s="508" t="s">
        <v>609</v>
      </c>
      <c r="B8324" s="509" t="s">
        <v>311</v>
      </c>
      <c r="C8324" s="509">
        <v>21</v>
      </c>
      <c r="D8324" s="509">
        <v>0</v>
      </c>
      <c r="E8324" s="509">
        <v>0</v>
      </c>
      <c r="G8324" s="509">
        <v>0</v>
      </c>
      <c r="H8324" s="509">
        <v>0</v>
      </c>
      <c r="K8324" s="509">
        <v>0</v>
      </c>
    </row>
    <row r="8325" spans="1:11" s="509" customFormat="1">
      <c r="A8325" s="508" t="s">
        <v>609</v>
      </c>
      <c r="B8325" s="509" t="s">
        <v>311</v>
      </c>
      <c r="C8325" s="509" t="s">
        <v>1026</v>
      </c>
      <c r="D8325" s="509">
        <v>0</v>
      </c>
      <c r="E8325" s="509">
        <v>0</v>
      </c>
      <c r="G8325" s="509">
        <v>0</v>
      </c>
      <c r="H8325" s="509">
        <v>0</v>
      </c>
      <c r="K8325" s="509">
        <v>0</v>
      </c>
    </row>
    <row r="8326" spans="1:11" s="509" customFormat="1">
      <c r="A8326" s="508" t="s">
        <v>609</v>
      </c>
      <c r="B8326" s="509" t="s">
        <v>311</v>
      </c>
      <c r="C8326" s="509" t="s">
        <v>1027</v>
      </c>
      <c r="D8326" s="509">
        <v>0</v>
      </c>
      <c r="E8326" s="509">
        <v>0</v>
      </c>
      <c r="G8326" s="509">
        <v>0</v>
      </c>
      <c r="H8326" s="509">
        <v>0</v>
      </c>
      <c r="K8326" s="509">
        <v>0</v>
      </c>
    </row>
    <row r="8327" spans="1:11" s="509" customFormat="1">
      <c r="A8327" s="508" t="s">
        <v>609</v>
      </c>
      <c r="B8327" s="509" t="s">
        <v>311</v>
      </c>
      <c r="C8327" s="509" t="s">
        <v>1028</v>
      </c>
      <c r="D8327" s="509">
        <v>0</v>
      </c>
      <c r="E8327" s="509">
        <v>0</v>
      </c>
      <c r="G8327" s="509">
        <v>0</v>
      </c>
      <c r="H8327" s="509">
        <v>0</v>
      </c>
      <c r="K8327" s="509">
        <v>0</v>
      </c>
    </row>
    <row r="8328" spans="1:11" s="509" customFormat="1">
      <c r="A8328" s="508" t="s">
        <v>609</v>
      </c>
      <c r="B8328" s="509" t="s">
        <v>311</v>
      </c>
      <c r="C8328" s="509">
        <v>22</v>
      </c>
      <c r="D8328" s="509">
        <v>0</v>
      </c>
      <c r="E8328" s="509">
        <v>0</v>
      </c>
      <c r="G8328" s="509">
        <v>1</v>
      </c>
      <c r="H8328" s="509">
        <v>0</v>
      </c>
      <c r="K8328" s="509">
        <v>1</v>
      </c>
    </row>
    <row r="8329" spans="1:11" s="509" customFormat="1">
      <c r="A8329" s="508" t="s">
        <v>609</v>
      </c>
      <c r="B8329" s="509" t="s">
        <v>311</v>
      </c>
      <c r="C8329" s="509">
        <v>23</v>
      </c>
      <c r="D8329" s="509">
        <v>4</v>
      </c>
      <c r="E8329" s="509">
        <v>0</v>
      </c>
      <c r="G8329" s="509">
        <v>1</v>
      </c>
      <c r="H8329" s="509">
        <v>0</v>
      </c>
      <c r="K8329" s="509">
        <v>5</v>
      </c>
    </row>
    <row r="8330" spans="1:11" s="509" customFormat="1">
      <c r="A8330" s="508" t="s">
        <v>609</v>
      </c>
      <c r="B8330" s="509" t="s">
        <v>311</v>
      </c>
      <c r="C8330" s="509" t="s">
        <v>1029</v>
      </c>
      <c r="D8330" s="509">
        <v>2</v>
      </c>
      <c r="E8330" s="509">
        <v>1</v>
      </c>
      <c r="G8330" s="509">
        <v>13</v>
      </c>
      <c r="H8330" s="509">
        <v>3</v>
      </c>
      <c r="K8330" s="509">
        <v>15</v>
      </c>
    </row>
    <row r="8331" spans="1:11" s="509" customFormat="1">
      <c r="A8331" s="508" t="s">
        <v>609</v>
      </c>
      <c r="B8331" s="509" t="s">
        <v>311</v>
      </c>
      <c r="C8331" s="509">
        <v>24</v>
      </c>
      <c r="D8331" s="509">
        <v>0</v>
      </c>
      <c r="E8331" s="509">
        <v>0</v>
      </c>
      <c r="G8331" s="509">
        <v>0</v>
      </c>
      <c r="H8331" s="509">
        <v>0</v>
      </c>
      <c r="K8331" s="509">
        <v>0</v>
      </c>
    </row>
    <row r="8332" spans="1:11" s="509" customFormat="1">
      <c r="A8332" s="508" t="s">
        <v>609</v>
      </c>
      <c r="B8332" s="509" t="s">
        <v>311</v>
      </c>
      <c r="C8332" s="509">
        <v>25</v>
      </c>
      <c r="D8332" s="509">
        <v>0</v>
      </c>
      <c r="E8332" s="509">
        <v>0</v>
      </c>
      <c r="G8332" s="509">
        <v>0</v>
      </c>
      <c r="H8332" s="509">
        <v>0</v>
      </c>
    </row>
    <row r="8333" spans="1:11" s="509" customFormat="1">
      <c r="A8333" s="508" t="s">
        <v>609</v>
      </c>
      <c r="B8333" s="509" t="s">
        <v>311</v>
      </c>
      <c r="C8333" s="509">
        <v>26</v>
      </c>
      <c r="D8333" s="509">
        <v>0</v>
      </c>
      <c r="E8333" s="509">
        <v>0</v>
      </c>
      <c r="G8333" s="509">
        <v>0</v>
      </c>
      <c r="H8333" s="509">
        <v>0</v>
      </c>
      <c r="K8333" s="509">
        <v>0</v>
      </c>
    </row>
    <row r="8334" spans="1:11" s="509" customFormat="1">
      <c r="A8334" s="508" t="s">
        <v>609</v>
      </c>
      <c r="B8334" s="509" t="s">
        <v>311</v>
      </c>
      <c r="C8334" s="509">
        <v>27</v>
      </c>
      <c r="D8334" s="509">
        <v>1</v>
      </c>
      <c r="E8334" s="509">
        <v>0</v>
      </c>
      <c r="G8334" s="509">
        <v>0</v>
      </c>
      <c r="H8334" s="509">
        <v>0</v>
      </c>
      <c r="K8334" s="509">
        <v>1</v>
      </c>
    </row>
    <row r="8335" spans="1:11" s="509" customFormat="1">
      <c r="A8335" s="508" t="s">
        <v>609</v>
      </c>
      <c r="B8335" s="509" t="s">
        <v>311</v>
      </c>
      <c r="C8335" s="509">
        <v>28</v>
      </c>
      <c r="D8335" s="509">
        <v>0</v>
      </c>
      <c r="E8335" s="509">
        <v>0</v>
      </c>
      <c r="G8335" s="509">
        <v>0</v>
      </c>
      <c r="H8335" s="509">
        <v>0</v>
      </c>
      <c r="K8335" s="509">
        <v>0</v>
      </c>
    </row>
    <row r="8336" spans="1:11" s="509" customFormat="1">
      <c r="A8336" s="508" t="s">
        <v>609</v>
      </c>
      <c r="B8336" s="509" t="s">
        <v>311</v>
      </c>
      <c r="C8336" s="509">
        <v>29</v>
      </c>
      <c r="D8336" s="509">
        <v>0</v>
      </c>
      <c r="E8336" s="509">
        <v>0</v>
      </c>
      <c r="G8336" s="509">
        <v>0</v>
      </c>
      <c r="H8336" s="509">
        <v>0</v>
      </c>
      <c r="K8336" s="509">
        <v>0</v>
      </c>
    </row>
    <row r="8337" spans="1:11" s="509" customFormat="1">
      <c r="A8337" s="508" t="s">
        <v>609</v>
      </c>
      <c r="B8337" s="509" t="s">
        <v>311</v>
      </c>
      <c r="C8337" s="509">
        <v>30</v>
      </c>
      <c r="D8337" s="509">
        <v>0</v>
      </c>
      <c r="E8337" s="509">
        <v>0</v>
      </c>
      <c r="G8337" s="509">
        <v>0</v>
      </c>
      <c r="H8337" s="509">
        <v>0</v>
      </c>
      <c r="K8337" s="509">
        <v>0</v>
      </c>
    </row>
    <row r="8338" spans="1:11" s="509" customFormat="1">
      <c r="A8338" s="508" t="s">
        <v>609</v>
      </c>
      <c r="B8338" s="509" t="s">
        <v>311</v>
      </c>
      <c r="C8338" s="509">
        <v>31</v>
      </c>
      <c r="D8338" s="509">
        <v>0</v>
      </c>
      <c r="E8338" s="509">
        <v>0</v>
      </c>
      <c r="G8338" s="509">
        <v>0</v>
      </c>
      <c r="H8338" s="509">
        <v>0</v>
      </c>
      <c r="K8338" s="509">
        <v>0</v>
      </c>
    </row>
    <row r="8339" spans="1:11" s="509" customFormat="1">
      <c r="A8339" s="508" t="s">
        <v>609</v>
      </c>
      <c r="B8339" s="509" t="s">
        <v>311</v>
      </c>
      <c r="C8339" s="509">
        <v>32</v>
      </c>
      <c r="D8339" s="509">
        <v>0</v>
      </c>
      <c r="E8339" s="509">
        <v>0</v>
      </c>
      <c r="G8339" s="509">
        <v>0</v>
      </c>
      <c r="H8339" s="509">
        <v>0</v>
      </c>
      <c r="K8339" s="509">
        <v>0</v>
      </c>
    </row>
    <row r="8340" spans="1:11" s="509" customFormat="1">
      <c r="A8340" s="508" t="s">
        <v>609</v>
      </c>
      <c r="B8340" s="509" t="s">
        <v>311</v>
      </c>
      <c r="C8340" s="509">
        <v>33</v>
      </c>
      <c r="D8340" s="509">
        <v>0</v>
      </c>
      <c r="E8340" s="509">
        <v>0</v>
      </c>
      <c r="G8340" s="509">
        <v>0</v>
      </c>
      <c r="H8340" s="509">
        <v>0</v>
      </c>
      <c r="K8340" s="509">
        <v>0</v>
      </c>
    </row>
    <row r="8341" spans="1:11" s="509" customFormat="1">
      <c r="A8341" s="508" t="s">
        <v>609</v>
      </c>
      <c r="B8341" s="509" t="s">
        <v>311</v>
      </c>
      <c r="C8341" s="509">
        <v>34</v>
      </c>
      <c r="D8341" s="509">
        <v>0</v>
      </c>
      <c r="E8341" s="509">
        <v>0</v>
      </c>
      <c r="G8341" s="509">
        <v>0</v>
      </c>
      <c r="H8341" s="509">
        <v>0</v>
      </c>
      <c r="K8341" s="509">
        <v>0</v>
      </c>
    </row>
    <row r="8342" spans="1:11" s="509" customFormat="1">
      <c r="A8342" s="508" t="s">
        <v>609</v>
      </c>
      <c r="B8342" s="509" t="s">
        <v>311</v>
      </c>
      <c r="C8342" s="509">
        <v>35</v>
      </c>
      <c r="D8342" s="509">
        <v>0</v>
      </c>
      <c r="E8342" s="509">
        <v>0</v>
      </c>
      <c r="G8342" s="509">
        <v>0</v>
      </c>
      <c r="H8342" s="509">
        <v>0</v>
      </c>
      <c r="K8342" s="509">
        <v>0</v>
      </c>
    </row>
    <row r="8343" spans="1:11" s="509" customFormat="1">
      <c r="A8343" s="508" t="s">
        <v>609</v>
      </c>
      <c r="B8343" s="509" t="s">
        <v>311</v>
      </c>
      <c r="C8343" s="509">
        <v>36</v>
      </c>
      <c r="D8343" s="509">
        <v>0</v>
      </c>
      <c r="E8343" s="509">
        <v>0</v>
      </c>
      <c r="G8343" s="509">
        <v>0</v>
      </c>
      <c r="H8343" s="509">
        <v>0</v>
      </c>
      <c r="K8343" s="509">
        <v>0</v>
      </c>
    </row>
    <row r="8344" spans="1:11" s="509" customFormat="1">
      <c r="A8344" s="508" t="s">
        <v>609</v>
      </c>
      <c r="B8344" s="509" t="s">
        <v>311</v>
      </c>
      <c r="C8344" s="509">
        <v>37</v>
      </c>
      <c r="D8344" s="509">
        <v>0</v>
      </c>
      <c r="E8344" s="509">
        <v>0</v>
      </c>
      <c r="G8344" s="509">
        <v>0</v>
      </c>
      <c r="H8344" s="509">
        <v>0</v>
      </c>
      <c r="K8344" s="509">
        <v>0</v>
      </c>
    </row>
    <row r="8345" spans="1:11" s="509" customFormat="1">
      <c r="A8345" s="508" t="s">
        <v>609</v>
      </c>
      <c r="B8345" s="509" t="s">
        <v>311</v>
      </c>
      <c r="C8345" s="509">
        <v>38</v>
      </c>
      <c r="D8345" s="509">
        <v>0</v>
      </c>
      <c r="E8345" s="509">
        <v>0</v>
      </c>
      <c r="G8345" s="509">
        <v>0</v>
      </c>
      <c r="H8345" s="509">
        <v>0</v>
      </c>
      <c r="K8345" s="509">
        <v>0</v>
      </c>
    </row>
    <row r="8346" spans="1:11" s="509" customFormat="1">
      <c r="A8346" s="508" t="s">
        <v>609</v>
      </c>
      <c r="B8346" s="509" t="s">
        <v>311</v>
      </c>
      <c r="C8346" s="509" t="s">
        <v>1030</v>
      </c>
      <c r="D8346" s="509">
        <v>0</v>
      </c>
      <c r="E8346" s="509">
        <v>0</v>
      </c>
      <c r="G8346" s="509">
        <v>0</v>
      </c>
      <c r="H8346" s="509">
        <v>0</v>
      </c>
      <c r="K8346" s="509">
        <v>0</v>
      </c>
    </row>
    <row r="8347" spans="1:11" s="509" customFormat="1">
      <c r="A8347" s="508" t="s">
        <v>609</v>
      </c>
      <c r="B8347" s="509" t="s">
        <v>311</v>
      </c>
      <c r="C8347" s="509">
        <v>39</v>
      </c>
      <c r="D8347" s="509">
        <v>0</v>
      </c>
      <c r="E8347" s="509">
        <v>0</v>
      </c>
      <c r="G8347" s="509">
        <v>0</v>
      </c>
      <c r="H8347" s="509">
        <v>0</v>
      </c>
      <c r="K8347" s="509">
        <v>0</v>
      </c>
    </row>
    <row r="8348" spans="1:11" s="509" customFormat="1">
      <c r="A8348" s="508" t="s">
        <v>609</v>
      </c>
      <c r="B8348" s="509" t="s">
        <v>311</v>
      </c>
      <c r="C8348" s="509">
        <v>40</v>
      </c>
      <c r="D8348" s="509">
        <v>0</v>
      </c>
      <c r="E8348" s="509">
        <v>0</v>
      </c>
      <c r="G8348" s="509">
        <v>0</v>
      </c>
      <c r="H8348" s="509">
        <v>0</v>
      </c>
      <c r="K8348" s="509">
        <v>0</v>
      </c>
    </row>
    <row r="8349" spans="1:11" s="509" customFormat="1">
      <c r="A8349" s="508" t="s">
        <v>609</v>
      </c>
      <c r="B8349" s="509" t="s">
        <v>311</v>
      </c>
      <c r="C8349" s="509">
        <v>41</v>
      </c>
      <c r="D8349" s="509">
        <v>0</v>
      </c>
      <c r="E8349" s="509">
        <v>0</v>
      </c>
      <c r="G8349" s="509">
        <v>0</v>
      </c>
      <c r="H8349" s="509">
        <v>0</v>
      </c>
      <c r="K8349" s="509">
        <v>0</v>
      </c>
    </row>
    <row r="8350" spans="1:11" s="509" customFormat="1">
      <c r="A8350" s="508" t="s">
        <v>609</v>
      </c>
      <c r="B8350" s="509" t="s">
        <v>311</v>
      </c>
      <c r="C8350" s="509">
        <v>42</v>
      </c>
      <c r="D8350" s="509">
        <v>0</v>
      </c>
      <c r="E8350" s="509">
        <v>0</v>
      </c>
      <c r="G8350" s="509">
        <v>0</v>
      </c>
      <c r="H8350" s="509">
        <v>0</v>
      </c>
      <c r="K8350" s="509">
        <v>0</v>
      </c>
    </row>
    <row r="8351" spans="1:11" s="509" customFormat="1">
      <c r="A8351" s="508" t="s">
        <v>609</v>
      </c>
      <c r="B8351" s="509" t="s">
        <v>311</v>
      </c>
      <c r="C8351" s="509">
        <v>43</v>
      </c>
      <c r="D8351" s="509">
        <v>0</v>
      </c>
      <c r="E8351" s="509">
        <v>0</v>
      </c>
      <c r="G8351" s="509">
        <v>0</v>
      </c>
      <c r="H8351" s="509">
        <v>0</v>
      </c>
      <c r="K8351" s="509">
        <v>0</v>
      </c>
    </row>
    <row r="8352" spans="1:11" s="509" customFormat="1">
      <c r="A8352" s="508" t="s">
        <v>609</v>
      </c>
      <c r="B8352" s="509" t="s">
        <v>311</v>
      </c>
      <c r="C8352" s="509">
        <v>44</v>
      </c>
      <c r="D8352" s="509">
        <v>0</v>
      </c>
      <c r="E8352" s="509">
        <v>0</v>
      </c>
      <c r="G8352" s="509">
        <v>0</v>
      </c>
      <c r="H8352" s="509">
        <v>0</v>
      </c>
      <c r="K8352" s="509">
        <v>0</v>
      </c>
    </row>
    <row r="8353" spans="1:11" s="509" customFormat="1">
      <c r="A8353" s="508" t="s">
        <v>609</v>
      </c>
      <c r="B8353" s="509" t="s">
        <v>311</v>
      </c>
      <c r="C8353" s="509">
        <v>45</v>
      </c>
      <c r="D8353" s="509">
        <v>0</v>
      </c>
      <c r="E8353" s="509">
        <v>0</v>
      </c>
      <c r="G8353" s="509">
        <v>0</v>
      </c>
      <c r="H8353" s="509">
        <v>0</v>
      </c>
      <c r="K8353" s="509">
        <v>0</v>
      </c>
    </row>
    <row r="8354" spans="1:11" s="509" customFormat="1">
      <c r="A8354" s="508" t="s">
        <v>609</v>
      </c>
      <c r="B8354" s="509" t="s">
        <v>311</v>
      </c>
      <c r="C8354" s="509">
        <v>46</v>
      </c>
      <c r="D8354" s="509">
        <v>1</v>
      </c>
      <c r="E8354" s="509">
        <v>1</v>
      </c>
      <c r="G8354" s="509">
        <v>0</v>
      </c>
      <c r="H8354" s="509">
        <v>0</v>
      </c>
      <c r="K8354" s="509">
        <v>1</v>
      </c>
    </row>
    <row r="8355" spans="1:11" s="509" customFormat="1">
      <c r="A8355" s="508" t="s">
        <v>609</v>
      </c>
      <c r="B8355" s="509" t="s">
        <v>311</v>
      </c>
      <c r="C8355" s="509">
        <v>47</v>
      </c>
      <c r="D8355" s="509">
        <v>0</v>
      </c>
      <c r="E8355" s="509">
        <v>0</v>
      </c>
      <c r="G8355" s="509">
        <v>0</v>
      </c>
      <c r="H8355" s="509">
        <v>0</v>
      </c>
      <c r="K8355" s="509">
        <v>0</v>
      </c>
    </row>
    <row r="8356" spans="1:11" s="509" customFormat="1">
      <c r="A8356" s="508" t="s">
        <v>609</v>
      </c>
      <c r="B8356" s="509" t="s">
        <v>311</v>
      </c>
      <c r="C8356" s="509">
        <v>48</v>
      </c>
      <c r="D8356" s="509">
        <v>0</v>
      </c>
      <c r="E8356" s="509">
        <v>0</v>
      </c>
      <c r="G8356" s="509">
        <v>0</v>
      </c>
      <c r="H8356" s="509">
        <v>0</v>
      </c>
      <c r="K8356" s="509">
        <v>0</v>
      </c>
    </row>
    <row r="8357" spans="1:11" s="509" customFormat="1">
      <c r="A8357" s="508" t="s">
        <v>609</v>
      </c>
      <c r="B8357" s="509" t="s">
        <v>311</v>
      </c>
      <c r="C8357" s="509">
        <v>49</v>
      </c>
      <c r="D8357" s="509">
        <v>0</v>
      </c>
      <c r="E8357" s="509">
        <v>0</v>
      </c>
      <c r="G8357" s="509">
        <v>0</v>
      </c>
      <c r="H8357" s="509">
        <v>0</v>
      </c>
      <c r="K8357" s="509">
        <v>0</v>
      </c>
    </row>
    <row r="8358" spans="1:11" s="509" customFormat="1">
      <c r="A8358" s="508" t="s">
        <v>609</v>
      </c>
      <c r="B8358" s="509" t="s">
        <v>311</v>
      </c>
      <c r="C8358" s="509">
        <v>50</v>
      </c>
      <c r="D8358" s="509">
        <v>0</v>
      </c>
      <c r="E8358" s="509">
        <v>0</v>
      </c>
      <c r="G8358" s="509">
        <v>0</v>
      </c>
      <c r="H8358" s="509">
        <v>0</v>
      </c>
      <c r="K8358" s="509">
        <v>0</v>
      </c>
    </row>
    <row r="8359" spans="1:11" s="509" customFormat="1">
      <c r="A8359" s="508" t="s">
        <v>609</v>
      </c>
      <c r="B8359" s="509" t="s">
        <v>311</v>
      </c>
      <c r="C8359" s="509">
        <v>51</v>
      </c>
      <c r="D8359" s="509">
        <v>0</v>
      </c>
      <c r="E8359" s="509">
        <v>0</v>
      </c>
      <c r="G8359" s="509">
        <v>0</v>
      </c>
      <c r="H8359" s="509">
        <v>0</v>
      </c>
      <c r="K8359" s="509">
        <v>0</v>
      </c>
    </row>
    <row r="8360" spans="1:11" s="509" customFormat="1">
      <c r="A8360" s="508" t="s">
        <v>609</v>
      </c>
      <c r="B8360" s="509" t="s">
        <v>311</v>
      </c>
      <c r="C8360" s="509" t="s">
        <v>1031</v>
      </c>
      <c r="D8360" s="509">
        <v>0</v>
      </c>
      <c r="E8360" s="509">
        <v>0</v>
      </c>
      <c r="G8360" s="509">
        <v>0</v>
      </c>
      <c r="H8360" s="509">
        <v>0</v>
      </c>
      <c r="K8360" s="509">
        <v>0</v>
      </c>
    </row>
    <row r="8361" spans="1:11" s="509" customFormat="1">
      <c r="A8361" s="508" t="s">
        <v>609</v>
      </c>
      <c r="B8361" s="509" t="s">
        <v>311</v>
      </c>
      <c r="C8361" s="509" t="s">
        <v>1032</v>
      </c>
      <c r="D8361" s="509">
        <v>0</v>
      </c>
      <c r="E8361" s="509">
        <v>0</v>
      </c>
      <c r="G8361" s="509">
        <v>0</v>
      </c>
      <c r="H8361" s="509">
        <v>0</v>
      </c>
      <c r="K8361" s="509">
        <v>0</v>
      </c>
    </row>
    <row r="8362" spans="1:11" s="509" customFormat="1">
      <c r="A8362" s="508" t="s">
        <v>609</v>
      </c>
      <c r="B8362" s="509" t="s">
        <v>311</v>
      </c>
      <c r="C8362" s="509">
        <v>52</v>
      </c>
      <c r="D8362" s="509">
        <v>0</v>
      </c>
      <c r="E8362" s="509">
        <v>0</v>
      </c>
      <c r="G8362" s="509">
        <v>0</v>
      </c>
      <c r="H8362" s="509">
        <v>0</v>
      </c>
      <c r="K8362" s="509">
        <v>0</v>
      </c>
    </row>
    <row r="8363" spans="1:11" s="509" customFormat="1">
      <c r="A8363" s="508" t="s">
        <v>609</v>
      </c>
      <c r="B8363" s="509" t="s">
        <v>311</v>
      </c>
      <c r="C8363" s="509">
        <v>53</v>
      </c>
      <c r="D8363" s="509">
        <v>0</v>
      </c>
      <c r="E8363" s="509">
        <v>0</v>
      </c>
      <c r="G8363" s="509">
        <v>1</v>
      </c>
      <c r="H8363" s="509">
        <v>0</v>
      </c>
      <c r="K8363" s="509">
        <v>1</v>
      </c>
    </row>
    <row r="8364" spans="1:11" s="509" customFormat="1">
      <c r="A8364" s="508" t="s">
        <v>609</v>
      </c>
      <c r="B8364" s="509" t="s">
        <v>311</v>
      </c>
      <c r="C8364" s="509">
        <v>54</v>
      </c>
      <c r="D8364" s="509">
        <v>0</v>
      </c>
      <c r="E8364" s="509">
        <v>0</v>
      </c>
      <c r="G8364" s="509">
        <v>1</v>
      </c>
      <c r="H8364" s="509">
        <v>0</v>
      </c>
      <c r="K8364" s="509">
        <v>1</v>
      </c>
    </row>
    <row r="8365" spans="1:11" s="509" customFormat="1">
      <c r="A8365" s="508" t="s">
        <v>609</v>
      </c>
      <c r="B8365" s="509" t="s">
        <v>311</v>
      </c>
      <c r="C8365" s="509">
        <v>55</v>
      </c>
      <c r="D8365" s="509">
        <v>0</v>
      </c>
      <c r="E8365" s="509">
        <v>0</v>
      </c>
      <c r="G8365" s="509">
        <v>8</v>
      </c>
      <c r="H8365" s="509">
        <v>0</v>
      </c>
      <c r="K8365" s="509">
        <v>8</v>
      </c>
    </row>
    <row r="8366" spans="1:11" s="509" customFormat="1">
      <c r="A8366" s="508" t="s">
        <v>609</v>
      </c>
      <c r="B8366" s="509" t="s">
        <v>311</v>
      </c>
      <c r="C8366" s="509">
        <v>56</v>
      </c>
      <c r="D8366" s="509">
        <v>0</v>
      </c>
      <c r="E8366" s="509">
        <v>0</v>
      </c>
      <c r="G8366" s="509">
        <v>0</v>
      </c>
      <c r="H8366" s="509">
        <v>0</v>
      </c>
      <c r="K8366" s="509">
        <v>0</v>
      </c>
    </row>
    <row r="8367" spans="1:11" s="509" customFormat="1">
      <c r="A8367" s="508" t="s">
        <v>609</v>
      </c>
      <c r="B8367" s="509" t="s">
        <v>311</v>
      </c>
      <c r="C8367" s="509">
        <v>57</v>
      </c>
      <c r="D8367" s="509">
        <v>0</v>
      </c>
      <c r="E8367" s="509">
        <v>0</v>
      </c>
      <c r="G8367" s="509">
        <v>0</v>
      </c>
      <c r="H8367" s="509">
        <v>0</v>
      </c>
      <c r="K8367" s="509">
        <v>0</v>
      </c>
    </row>
    <row r="8368" spans="1:11" s="509" customFormat="1">
      <c r="A8368" s="508" t="s">
        <v>609</v>
      </c>
      <c r="B8368" s="509" t="s">
        <v>311</v>
      </c>
      <c r="C8368" s="509">
        <v>58</v>
      </c>
      <c r="D8368" s="509">
        <v>0</v>
      </c>
      <c r="E8368" s="509">
        <v>0</v>
      </c>
      <c r="G8368" s="509">
        <v>0</v>
      </c>
      <c r="H8368" s="509">
        <v>0</v>
      </c>
      <c r="K8368" s="509">
        <v>0</v>
      </c>
    </row>
    <row r="8369" spans="1:11" s="509" customFormat="1">
      <c r="A8369" s="508" t="s">
        <v>609</v>
      </c>
      <c r="B8369" s="509" t="s">
        <v>311</v>
      </c>
      <c r="C8369" s="509">
        <v>59</v>
      </c>
      <c r="D8369" s="509">
        <v>0</v>
      </c>
      <c r="E8369" s="509">
        <v>0</v>
      </c>
      <c r="G8369" s="509">
        <v>1</v>
      </c>
      <c r="H8369" s="509">
        <v>0</v>
      </c>
      <c r="K8369" s="509">
        <v>1</v>
      </c>
    </row>
    <row r="8370" spans="1:11" s="509" customFormat="1">
      <c r="A8370" s="508" t="s">
        <v>609</v>
      </c>
      <c r="B8370" s="509" t="s">
        <v>311</v>
      </c>
      <c r="C8370" s="509">
        <v>60</v>
      </c>
      <c r="D8370" s="509">
        <v>0</v>
      </c>
      <c r="E8370" s="509">
        <v>0</v>
      </c>
      <c r="G8370" s="509">
        <v>0</v>
      </c>
      <c r="H8370" s="509">
        <v>0</v>
      </c>
      <c r="K8370" s="509">
        <v>0</v>
      </c>
    </row>
    <row r="8371" spans="1:11" s="509" customFormat="1">
      <c r="A8371" s="508" t="s">
        <v>609</v>
      </c>
      <c r="B8371" s="509" t="s">
        <v>311</v>
      </c>
      <c r="C8371" s="509">
        <v>61</v>
      </c>
      <c r="D8371" s="509">
        <v>0</v>
      </c>
      <c r="E8371" s="509">
        <v>0</v>
      </c>
      <c r="G8371" s="509">
        <v>1</v>
      </c>
      <c r="H8371" s="509">
        <v>0</v>
      </c>
      <c r="K8371" s="509">
        <v>1</v>
      </c>
    </row>
    <row r="8372" spans="1:11" s="509" customFormat="1">
      <c r="A8372" s="508" t="s">
        <v>609</v>
      </c>
      <c r="B8372" s="509" t="s">
        <v>311</v>
      </c>
      <c r="C8372" s="509">
        <v>62</v>
      </c>
      <c r="D8372" s="509">
        <v>1</v>
      </c>
      <c r="E8372" s="509">
        <v>0</v>
      </c>
      <c r="G8372" s="509">
        <v>0</v>
      </c>
      <c r="H8372" s="509">
        <v>0</v>
      </c>
      <c r="K8372" s="509">
        <v>1</v>
      </c>
    </row>
    <row r="8373" spans="1:11" s="509" customFormat="1">
      <c r="A8373" s="508" t="s">
        <v>609</v>
      </c>
      <c r="B8373" s="509" t="s">
        <v>311</v>
      </c>
      <c r="C8373" s="509">
        <v>63</v>
      </c>
      <c r="D8373" s="509">
        <v>8</v>
      </c>
      <c r="E8373" s="509">
        <v>6</v>
      </c>
      <c r="G8373" s="509">
        <v>4</v>
      </c>
      <c r="H8373" s="509">
        <v>1</v>
      </c>
      <c r="K8373" s="509">
        <v>12</v>
      </c>
    </row>
    <row r="8374" spans="1:11" s="509" customFormat="1">
      <c r="A8374" s="508" t="s">
        <v>609</v>
      </c>
      <c r="B8374" s="509" t="s">
        <v>311</v>
      </c>
      <c r="C8374" s="509" t="s">
        <v>1033</v>
      </c>
      <c r="D8374" s="509">
        <v>0</v>
      </c>
      <c r="E8374" s="509">
        <v>0</v>
      </c>
      <c r="G8374" s="509">
        <v>0</v>
      </c>
      <c r="H8374" s="509">
        <v>0</v>
      </c>
      <c r="K8374" s="509">
        <v>0</v>
      </c>
    </row>
    <row r="8375" spans="1:11" s="509" customFormat="1">
      <c r="A8375" s="508" t="s">
        <v>609</v>
      </c>
      <c r="B8375" s="509" t="s">
        <v>311</v>
      </c>
      <c r="C8375" s="509" t="s">
        <v>1034</v>
      </c>
      <c r="D8375" s="509">
        <v>5</v>
      </c>
      <c r="E8375" s="509">
        <v>0</v>
      </c>
      <c r="G8375" s="509">
        <v>0</v>
      </c>
      <c r="H8375" s="509">
        <v>0</v>
      </c>
      <c r="K8375" s="509">
        <v>5</v>
      </c>
    </row>
    <row r="8376" spans="1:11" s="509" customFormat="1">
      <c r="A8376" s="508" t="s">
        <v>609</v>
      </c>
      <c r="B8376" s="509" t="s">
        <v>311</v>
      </c>
      <c r="C8376" s="509">
        <v>64</v>
      </c>
      <c r="D8376" s="509">
        <v>0</v>
      </c>
      <c r="E8376" s="509">
        <v>0</v>
      </c>
      <c r="G8376" s="509">
        <v>0</v>
      </c>
      <c r="H8376" s="509">
        <v>0</v>
      </c>
      <c r="K8376" s="509">
        <v>0</v>
      </c>
    </row>
    <row r="8377" spans="1:11" s="509" customFormat="1">
      <c r="A8377" s="508" t="s">
        <v>609</v>
      </c>
      <c r="B8377" s="509" t="s">
        <v>311</v>
      </c>
      <c r="C8377" s="509" t="s">
        <v>1035</v>
      </c>
      <c r="D8377" s="509">
        <v>0</v>
      </c>
      <c r="E8377" s="509">
        <v>0</v>
      </c>
      <c r="G8377" s="509">
        <v>0</v>
      </c>
      <c r="H8377" s="509">
        <v>0</v>
      </c>
      <c r="K8377" s="509">
        <v>0</v>
      </c>
    </row>
    <row r="8378" spans="1:11" s="509" customFormat="1">
      <c r="A8378" s="508" t="s">
        <v>609</v>
      </c>
      <c r="B8378" s="509" t="s">
        <v>311</v>
      </c>
      <c r="C8378" s="509">
        <v>65</v>
      </c>
      <c r="D8378" s="509">
        <v>8</v>
      </c>
      <c r="E8378" s="509">
        <v>6</v>
      </c>
      <c r="G8378" s="509">
        <v>13</v>
      </c>
      <c r="H8378" s="509">
        <v>8</v>
      </c>
      <c r="K8378" s="509">
        <v>21</v>
      </c>
    </row>
    <row r="8379" spans="1:11" s="509" customFormat="1">
      <c r="A8379" s="508" t="s">
        <v>609</v>
      </c>
      <c r="B8379" s="509" t="s">
        <v>311</v>
      </c>
      <c r="C8379" s="509">
        <v>66</v>
      </c>
      <c r="D8379" s="509">
        <v>0</v>
      </c>
      <c r="E8379" s="509">
        <v>0</v>
      </c>
      <c r="G8379" s="509">
        <v>0</v>
      </c>
      <c r="H8379" s="509">
        <v>0</v>
      </c>
      <c r="K8379" s="509">
        <v>0</v>
      </c>
    </row>
    <row r="8380" spans="1:11" s="509" customFormat="1">
      <c r="A8380" s="508" t="s">
        <v>609</v>
      </c>
      <c r="B8380" s="509" t="s">
        <v>311</v>
      </c>
      <c r="C8380" s="509" t="s">
        <v>1036</v>
      </c>
      <c r="D8380" s="509">
        <v>0</v>
      </c>
      <c r="E8380" s="509">
        <v>0</v>
      </c>
      <c r="G8380" s="509">
        <v>1</v>
      </c>
      <c r="H8380" s="509">
        <v>0</v>
      </c>
      <c r="K8380" s="509">
        <v>1</v>
      </c>
    </row>
    <row r="8381" spans="1:11" s="509" customFormat="1">
      <c r="A8381" s="508" t="s">
        <v>609</v>
      </c>
      <c r="B8381" s="509" t="s">
        <v>311</v>
      </c>
      <c r="C8381" s="509" t="s">
        <v>1037</v>
      </c>
      <c r="D8381" s="509">
        <v>10</v>
      </c>
      <c r="E8381" s="509">
        <v>0</v>
      </c>
      <c r="G8381" s="509">
        <v>354</v>
      </c>
      <c r="H8381" s="509">
        <v>0</v>
      </c>
      <c r="K8381" s="509">
        <v>364</v>
      </c>
    </row>
    <row r="8382" spans="1:11" s="509" customFormat="1">
      <c r="A8382" s="508" t="s">
        <v>609</v>
      </c>
      <c r="B8382" s="509" t="s">
        <v>311</v>
      </c>
      <c r="C8382" s="509" t="s">
        <v>1038</v>
      </c>
      <c r="D8382" s="509">
        <v>0</v>
      </c>
      <c r="E8382" s="509">
        <v>0</v>
      </c>
      <c r="G8382" s="509">
        <v>0</v>
      </c>
      <c r="H8382" s="509">
        <v>0</v>
      </c>
      <c r="K8382" s="509">
        <v>0</v>
      </c>
    </row>
    <row r="8383" spans="1:11" s="509" customFormat="1">
      <c r="A8383" s="508" t="s">
        <v>609</v>
      </c>
      <c r="B8383" s="509" t="s">
        <v>311</v>
      </c>
      <c r="C8383" s="509" t="s">
        <v>1039</v>
      </c>
      <c r="D8383" s="509">
        <v>2</v>
      </c>
      <c r="E8383" s="509">
        <v>0</v>
      </c>
      <c r="G8383" s="509">
        <v>2</v>
      </c>
      <c r="H8383" s="509">
        <v>0</v>
      </c>
      <c r="K8383" s="509">
        <v>4</v>
      </c>
    </row>
    <row r="8384" spans="1:11" s="509" customFormat="1">
      <c r="A8384" s="508" t="s">
        <v>609</v>
      </c>
      <c r="B8384" s="509" t="s">
        <v>311</v>
      </c>
      <c r="C8384" s="509" t="s">
        <v>1040</v>
      </c>
      <c r="D8384" s="509">
        <v>4</v>
      </c>
      <c r="E8384" s="509">
        <v>1</v>
      </c>
      <c r="G8384" s="509">
        <v>8</v>
      </c>
      <c r="H8384" s="509">
        <v>0</v>
      </c>
      <c r="K8384" s="509">
        <v>12</v>
      </c>
    </row>
    <row r="8385" spans="1:11" s="509" customFormat="1">
      <c r="A8385" s="508" t="s">
        <v>609</v>
      </c>
      <c r="B8385" s="509" t="s">
        <v>311</v>
      </c>
      <c r="C8385" s="509" t="s">
        <v>1041</v>
      </c>
      <c r="D8385" s="509">
        <v>0</v>
      </c>
      <c r="E8385" s="509">
        <v>0</v>
      </c>
      <c r="G8385" s="509">
        <v>0</v>
      </c>
      <c r="H8385" s="509">
        <v>0</v>
      </c>
      <c r="K8385" s="509">
        <v>0</v>
      </c>
    </row>
    <row r="8386" spans="1:11" s="509" customFormat="1">
      <c r="A8386" s="508" t="s">
        <v>609</v>
      </c>
      <c r="B8386" s="509" t="s">
        <v>311</v>
      </c>
      <c r="C8386" s="509" t="s">
        <v>1042</v>
      </c>
      <c r="D8386" s="509">
        <v>0</v>
      </c>
      <c r="E8386" s="509">
        <v>0</v>
      </c>
      <c r="G8386" s="509">
        <v>0</v>
      </c>
      <c r="H8386" s="509">
        <v>0</v>
      </c>
      <c r="K8386" s="509">
        <v>0</v>
      </c>
    </row>
    <row r="8387" spans="1:11" s="509" customFormat="1">
      <c r="A8387" s="508" t="s">
        <v>609</v>
      </c>
      <c r="B8387" s="509" t="s">
        <v>311</v>
      </c>
      <c r="C8387" s="509">
        <v>67</v>
      </c>
      <c r="D8387" s="509">
        <v>2</v>
      </c>
      <c r="E8387" s="509">
        <v>0</v>
      </c>
      <c r="G8387" s="509">
        <v>68</v>
      </c>
      <c r="H8387" s="509">
        <v>0</v>
      </c>
      <c r="K8387" s="509">
        <v>70</v>
      </c>
    </row>
    <row r="8388" spans="1:11" s="509" customFormat="1">
      <c r="A8388" s="508" t="s">
        <v>609</v>
      </c>
      <c r="B8388" s="509" t="s">
        <v>311</v>
      </c>
      <c r="C8388" s="509">
        <v>68</v>
      </c>
      <c r="D8388" s="509">
        <v>0</v>
      </c>
      <c r="E8388" s="509">
        <v>0</v>
      </c>
      <c r="G8388" s="509">
        <v>10</v>
      </c>
      <c r="H8388" s="509">
        <v>2</v>
      </c>
      <c r="K8388" s="509">
        <v>10</v>
      </c>
    </row>
    <row r="8389" spans="1:11" s="509" customFormat="1">
      <c r="A8389" s="508" t="s">
        <v>609</v>
      </c>
      <c r="B8389" s="509" t="s">
        <v>311</v>
      </c>
      <c r="C8389" s="509" t="s">
        <v>1043</v>
      </c>
      <c r="D8389" s="509">
        <v>2</v>
      </c>
      <c r="E8389" s="509">
        <v>1</v>
      </c>
      <c r="G8389" s="509">
        <v>1</v>
      </c>
      <c r="H8389" s="509">
        <v>0</v>
      </c>
      <c r="K8389" s="509">
        <v>3</v>
      </c>
    </row>
    <row r="8390" spans="1:11" s="509" customFormat="1">
      <c r="A8390" s="508" t="s">
        <v>609</v>
      </c>
      <c r="B8390" s="509" t="s">
        <v>311</v>
      </c>
      <c r="C8390" s="509">
        <v>69</v>
      </c>
      <c r="D8390" s="509">
        <v>0</v>
      </c>
      <c r="E8390" s="509">
        <v>0</v>
      </c>
      <c r="G8390" s="509">
        <v>0</v>
      </c>
      <c r="H8390" s="509">
        <v>0</v>
      </c>
      <c r="K8390" s="509">
        <v>0</v>
      </c>
    </row>
    <row r="8391" spans="1:11" s="509" customFormat="1">
      <c r="A8391" s="508" t="s">
        <v>609</v>
      </c>
      <c r="B8391" s="509" t="s">
        <v>311</v>
      </c>
      <c r="C8391" s="509" t="s">
        <v>1044</v>
      </c>
      <c r="D8391" s="509">
        <v>1</v>
      </c>
      <c r="E8391" s="509">
        <v>0</v>
      </c>
      <c r="G8391" s="509">
        <v>2</v>
      </c>
      <c r="H8391" s="509">
        <v>0</v>
      </c>
      <c r="K8391" s="509">
        <v>3</v>
      </c>
    </row>
    <row r="8392" spans="1:11" s="509" customFormat="1">
      <c r="A8392" s="508" t="s">
        <v>609</v>
      </c>
      <c r="B8392" s="509" t="s">
        <v>311</v>
      </c>
      <c r="C8392" s="509" t="s">
        <v>1045</v>
      </c>
      <c r="E8392" s="509">
        <v>0</v>
      </c>
      <c r="H8392" s="509">
        <v>0</v>
      </c>
      <c r="K8392" s="509">
        <v>0</v>
      </c>
    </row>
    <row r="8393" spans="1:11" s="509" customFormat="1">
      <c r="A8393" s="508" t="s">
        <v>609</v>
      </c>
      <c r="B8393" s="509" t="s">
        <v>311</v>
      </c>
      <c r="C8393" s="509">
        <v>70</v>
      </c>
      <c r="D8393" s="509">
        <v>0</v>
      </c>
      <c r="E8393" s="509">
        <v>0</v>
      </c>
      <c r="G8393" s="509">
        <v>0</v>
      </c>
      <c r="H8393" s="509">
        <v>0</v>
      </c>
      <c r="K8393" s="509">
        <v>0</v>
      </c>
    </row>
    <row r="8394" spans="1:11" s="509" customFormat="1">
      <c r="A8394" s="508" t="s">
        <v>609</v>
      </c>
      <c r="B8394" s="509" t="s">
        <v>311</v>
      </c>
      <c r="C8394" s="509" t="s">
        <v>1046</v>
      </c>
      <c r="D8394" s="509">
        <v>0</v>
      </c>
      <c r="E8394" s="509">
        <v>0</v>
      </c>
      <c r="G8394" s="509">
        <v>2</v>
      </c>
      <c r="H8394" s="509">
        <v>0</v>
      </c>
      <c r="K8394" s="509">
        <v>2</v>
      </c>
    </row>
    <row r="8395" spans="1:11" s="509" customFormat="1">
      <c r="A8395" s="508" t="s">
        <v>609</v>
      </c>
      <c r="B8395" s="509" t="s">
        <v>311</v>
      </c>
      <c r="C8395" s="509">
        <v>71</v>
      </c>
      <c r="D8395" s="509">
        <v>1</v>
      </c>
      <c r="E8395" s="509">
        <v>0</v>
      </c>
      <c r="G8395" s="509">
        <v>115</v>
      </c>
      <c r="H8395" s="509">
        <v>0</v>
      </c>
      <c r="K8395" s="509">
        <v>116</v>
      </c>
    </row>
    <row r="8396" spans="1:11" s="509" customFormat="1">
      <c r="A8396" s="508" t="s">
        <v>609</v>
      </c>
      <c r="B8396" s="509" t="s">
        <v>311</v>
      </c>
      <c r="C8396" s="509" t="s">
        <v>1047</v>
      </c>
      <c r="D8396" s="509">
        <v>4</v>
      </c>
      <c r="E8396" s="509">
        <v>3</v>
      </c>
      <c r="G8396" s="509">
        <v>4</v>
      </c>
      <c r="H8396" s="509">
        <v>3</v>
      </c>
      <c r="K8396" s="509">
        <v>8</v>
      </c>
    </row>
    <row r="8397" spans="1:11" s="509" customFormat="1">
      <c r="A8397" s="508" t="s">
        <v>609</v>
      </c>
      <c r="B8397" s="509" t="s">
        <v>311</v>
      </c>
      <c r="C8397" s="509" t="s">
        <v>1048</v>
      </c>
      <c r="D8397" s="509">
        <v>0</v>
      </c>
      <c r="E8397" s="509">
        <v>0</v>
      </c>
      <c r="G8397" s="509">
        <v>1</v>
      </c>
      <c r="H8397" s="509">
        <v>0</v>
      </c>
      <c r="K8397" s="509">
        <v>1</v>
      </c>
    </row>
    <row r="8398" spans="1:11" s="509" customFormat="1">
      <c r="A8398" s="508" t="s">
        <v>609</v>
      </c>
      <c r="B8398" s="509" t="s">
        <v>311</v>
      </c>
      <c r="C8398" s="509" t="s">
        <v>1049</v>
      </c>
      <c r="D8398" s="509">
        <v>0</v>
      </c>
      <c r="E8398" s="509">
        <v>0</v>
      </c>
      <c r="G8398" s="509">
        <v>0</v>
      </c>
      <c r="H8398" s="509">
        <v>0</v>
      </c>
      <c r="K8398" s="509">
        <v>0</v>
      </c>
    </row>
    <row r="8399" spans="1:11" s="509" customFormat="1">
      <c r="A8399" s="508" t="s">
        <v>609</v>
      </c>
      <c r="B8399" s="509" t="s">
        <v>311</v>
      </c>
      <c r="C8399" s="509" t="s">
        <v>1050</v>
      </c>
      <c r="D8399" s="509">
        <v>1</v>
      </c>
      <c r="E8399" s="509">
        <v>1</v>
      </c>
      <c r="G8399" s="509">
        <v>1</v>
      </c>
      <c r="H8399" s="509">
        <v>1</v>
      </c>
      <c r="K8399" s="509">
        <v>2</v>
      </c>
    </row>
    <row r="8400" spans="1:11" s="509" customFormat="1">
      <c r="A8400" s="508" t="s">
        <v>609</v>
      </c>
      <c r="B8400" s="509" t="s">
        <v>311</v>
      </c>
      <c r="C8400" s="509" t="s">
        <v>1051</v>
      </c>
      <c r="D8400" s="509">
        <v>0</v>
      </c>
      <c r="E8400" s="509">
        <v>0</v>
      </c>
      <c r="G8400" s="509">
        <v>0</v>
      </c>
      <c r="H8400" s="509">
        <v>0</v>
      </c>
      <c r="K8400" s="509">
        <v>0</v>
      </c>
    </row>
    <row r="8401" spans="1:11" s="509" customFormat="1">
      <c r="A8401" s="508" t="s">
        <v>609</v>
      </c>
      <c r="B8401" s="509" t="s">
        <v>311</v>
      </c>
      <c r="C8401" s="509">
        <v>72</v>
      </c>
      <c r="D8401" s="509">
        <v>19</v>
      </c>
      <c r="E8401" s="509">
        <v>0</v>
      </c>
      <c r="G8401" s="509">
        <v>2</v>
      </c>
      <c r="H8401" s="509">
        <v>0</v>
      </c>
      <c r="K8401" s="509">
        <v>21</v>
      </c>
    </row>
    <row r="8402" spans="1:11" s="509" customFormat="1">
      <c r="A8402" s="508" t="s">
        <v>609</v>
      </c>
      <c r="B8402" s="509" t="s">
        <v>311</v>
      </c>
      <c r="C8402" s="509">
        <v>73</v>
      </c>
      <c r="D8402" s="509">
        <v>6</v>
      </c>
      <c r="E8402" s="509">
        <v>0</v>
      </c>
      <c r="G8402" s="509">
        <v>0</v>
      </c>
      <c r="H8402" s="509">
        <v>0</v>
      </c>
      <c r="K8402" s="509">
        <v>6</v>
      </c>
    </row>
    <row r="8403" spans="1:11" s="509" customFormat="1">
      <c r="A8403" s="508" t="s">
        <v>609</v>
      </c>
      <c r="B8403" s="509" t="s">
        <v>311</v>
      </c>
      <c r="C8403" s="509">
        <v>74</v>
      </c>
      <c r="D8403" s="509">
        <v>1</v>
      </c>
      <c r="E8403" s="509">
        <v>0</v>
      </c>
      <c r="G8403" s="509">
        <v>0</v>
      </c>
      <c r="H8403" s="509">
        <v>0</v>
      </c>
      <c r="K8403" s="509">
        <v>1</v>
      </c>
    </row>
    <row r="8404" spans="1:11" s="509" customFormat="1">
      <c r="A8404" s="508" t="s">
        <v>609</v>
      </c>
      <c r="B8404" s="509" t="s">
        <v>311</v>
      </c>
      <c r="C8404" s="509" t="s">
        <v>4570</v>
      </c>
      <c r="K8404" s="509">
        <v>0</v>
      </c>
    </row>
    <row r="8405" spans="1:11" s="509" customFormat="1">
      <c r="A8405" s="508" t="s">
        <v>609</v>
      </c>
      <c r="B8405" s="509" t="s">
        <v>311</v>
      </c>
      <c r="C8405" s="509" t="s">
        <v>4571</v>
      </c>
      <c r="D8405" s="509">
        <v>88</v>
      </c>
      <c r="E8405" s="509">
        <v>20</v>
      </c>
      <c r="F8405" s="509">
        <v>0</v>
      </c>
      <c r="G8405" s="509">
        <v>841</v>
      </c>
      <c r="H8405" s="509">
        <v>19</v>
      </c>
      <c r="I8405" s="509">
        <v>0</v>
      </c>
      <c r="K8405" s="509">
        <v>929</v>
      </c>
    </row>
    <row r="8406" spans="1:11" s="509" customFormat="1">
      <c r="A8406" s="508" t="s">
        <v>610</v>
      </c>
      <c r="B8406" s="509" t="s">
        <v>383</v>
      </c>
      <c r="C8406" s="509">
        <v>1</v>
      </c>
      <c r="K8406" s="509">
        <v>0</v>
      </c>
    </row>
    <row r="8407" spans="1:11" s="509" customFormat="1">
      <c r="A8407" s="508" t="s">
        <v>610</v>
      </c>
      <c r="B8407" s="509" t="s">
        <v>383</v>
      </c>
      <c r="C8407" s="509" t="s">
        <v>1023</v>
      </c>
      <c r="G8407" s="509">
        <v>70</v>
      </c>
      <c r="K8407" s="509">
        <v>70</v>
      </c>
    </row>
    <row r="8408" spans="1:11" s="509" customFormat="1">
      <c r="A8408" s="508" t="s">
        <v>610</v>
      </c>
      <c r="B8408" s="509" t="s">
        <v>383</v>
      </c>
      <c r="C8408" s="509">
        <v>2</v>
      </c>
      <c r="D8408" s="509">
        <v>3</v>
      </c>
      <c r="G8408" s="509">
        <v>3</v>
      </c>
      <c r="K8408" s="509">
        <v>6</v>
      </c>
    </row>
    <row r="8409" spans="1:11" s="509" customFormat="1">
      <c r="A8409" s="508" t="s">
        <v>610</v>
      </c>
      <c r="B8409" s="509" t="s">
        <v>383</v>
      </c>
      <c r="C8409" s="509">
        <v>3</v>
      </c>
      <c r="G8409" s="509">
        <v>6</v>
      </c>
      <c r="K8409" s="509">
        <v>6</v>
      </c>
    </row>
    <row r="8410" spans="1:11" s="509" customFormat="1">
      <c r="A8410" s="508" t="s">
        <v>610</v>
      </c>
      <c r="B8410" s="509" t="s">
        <v>383</v>
      </c>
      <c r="C8410" s="509">
        <v>4</v>
      </c>
      <c r="G8410" s="509">
        <v>1</v>
      </c>
      <c r="K8410" s="509">
        <v>1</v>
      </c>
    </row>
    <row r="8411" spans="1:11" s="509" customFormat="1">
      <c r="A8411" s="508" t="s">
        <v>610</v>
      </c>
      <c r="B8411" s="509" t="s">
        <v>383</v>
      </c>
      <c r="C8411" s="509">
        <v>5</v>
      </c>
      <c r="G8411" s="509">
        <v>5</v>
      </c>
      <c r="K8411" s="509">
        <v>5</v>
      </c>
    </row>
    <row r="8412" spans="1:11" s="509" customFormat="1">
      <c r="A8412" s="508" t="s">
        <v>610</v>
      </c>
      <c r="B8412" s="509" t="s">
        <v>383</v>
      </c>
      <c r="C8412" s="509">
        <v>6</v>
      </c>
      <c r="K8412" s="509">
        <v>0</v>
      </c>
    </row>
    <row r="8413" spans="1:11" s="509" customFormat="1">
      <c r="A8413" s="508" t="s">
        <v>610</v>
      </c>
      <c r="B8413" s="509" t="s">
        <v>383</v>
      </c>
      <c r="C8413" s="509">
        <v>7</v>
      </c>
      <c r="K8413" s="509">
        <v>0</v>
      </c>
    </row>
    <row r="8414" spans="1:11" s="509" customFormat="1">
      <c r="A8414" s="508" t="s">
        <v>610</v>
      </c>
      <c r="B8414" s="509" t="s">
        <v>383</v>
      </c>
      <c r="C8414" s="509">
        <v>8</v>
      </c>
      <c r="G8414" s="509">
        <v>3</v>
      </c>
      <c r="K8414" s="509">
        <v>3</v>
      </c>
    </row>
    <row r="8415" spans="1:11" s="509" customFormat="1">
      <c r="A8415" s="508" t="s">
        <v>610</v>
      </c>
      <c r="B8415" s="509" t="s">
        <v>383</v>
      </c>
      <c r="C8415" s="509">
        <v>9</v>
      </c>
      <c r="G8415" s="509">
        <v>1</v>
      </c>
      <c r="K8415" s="509">
        <v>1</v>
      </c>
    </row>
    <row r="8416" spans="1:11" s="509" customFormat="1">
      <c r="A8416" s="508" t="s">
        <v>610</v>
      </c>
      <c r="B8416" s="509" t="s">
        <v>383</v>
      </c>
      <c r="C8416" s="509">
        <v>10</v>
      </c>
      <c r="D8416" s="509">
        <v>1</v>
      </c>
      <c r="G8416" s="509">
        <v>7</v>
      </c>
      <c r="K8416" s="509">
        <v>8</v>
      </c>
    </row>
    <row r="8417" spans="1:11" s="509" customFormat="1">
      <c r="A8417" s="508" t="s">
        <v>610</v>
      </c>
      <c r="B8417" s="509" t="s">
        <v>383</v>
      </c>
      <c r="C8417" s="509">
        <v>11</v>
      </c>
      <c r="K8417" s="509">
        <v>0</v>
      </c>
    </row>
    <row r="8418" spans="1:11" s="509" customFormat="1">
      <c r="A8418" s="508" t="s">
        <v>610</v>
      </c>
      <c r="B8418" s="509" t="s">
        <v>383</v>
      </c>
      <c r="C8418" s="509">
        <v>12</v>
      </c>
      <c r="K8418" s="509">
        <v>0</v>
      </c>
    </row>
    <row r="8419" spans="1:11" s="509" customFormat="1">
      <c r="A8419" s="508" t="s">
        <v>610</v>
      </c>
      <c r="B8419" s="509" t="s">
        <v>383</v>
      </c>
      <c r="C8419" s="509">
        <v>13</v>
      </c>
      <c r="K8419" s="509">
        <v>0</v>
      </c>
    </row>
    <row r="8420" spans="1:11" s="509" customFormat="1">
      <c r="A8420" s="508" t="s">
        <v>610</v>
      </c>
      <c r="B8420" s="509" t="s">
        <v>383</v>
      </c>
      <c r="C8420" s="509">
        <v>14</v>
      </c>
      <c r="D8420" s="509">
        <v>1</v>
      </c>
      <c r="K8420" s="509">
        <v>1</v>
      </c>
    </row>
    <row r="8421" spans="1:11" s="509" customFormat="1">
      <c r="A8421" s="508" t="s">
        <v>610</v>
      </c>
      <c r="B8421" s="509" t="s">
        <v>383</v>
      </c>
      <c r="C8421" s="509">
        <v>15</v>
      </c>
      <c r="K8421" s="509">
        <v>0</v>
      </c>
    </row>
    <row r="8422" spans="1:11" s="509" customFormat="1">
      <c r="A8422" s="508" t="s">
        <v>610</v>
      </c>
      <c r="B8422" s="509" t="s">
        <v>383</v>
      </c>
      <c r="C8422" s="509">
        <v>16</v>
      </c>
      <c r="G8422" s="509">
        <v>5</v>
      </c>
      <c r="K8422" s="509">
        <v>5</v>
      </c>
    </row>
    <row r="8423" spans="1:11" s="509" customFormat="1">
      <c r="A8423" s="508" t="s">
        <v>610</v>
      </c>
      <c r="B8423" s="509" t="s">
        <v>383</v>
      </c>
      <c r="C8423" s="509">
        <v>17</v>
      </c>
      <c r="D8423" s="509">
        <v>3</v>
      </c>
      <c r="G8423" s="509">
        <v>25</v>
      </c>
      <c r="K8423" s="509">
        <v>28</v>
      </c>
    </row>
    <row r="8424" spans="1:11" s="509" customFormat="1">
      <c r="A8424" s="508" t="s">
        <v>610</v>
      </c>
      <c r="B8424" s="509" t="s">
        <v>383</v>
      </c>
      <c r="C8424" s="509">
        <v>18</v>
      </c>
      <c r="K8424" s="509">
        <v>0</v>
      </c>
    </row>
    <row r="8425" spans="1:11" s="509" customFormat="1">
      <c r="A8425" s="508" t="s">
        <v>610</v>
      </c>
      <c r="B8425" s="509" t="s">
        <v>383</v>
      </c>
      <c r="C8425" s="509" t="s">
        <v>1024</v>
      </c>
      <c r="K8425" s="509">
        <v>0</v>
      </c>
    </row>
    <row r="8426" spans="1:11" s="509" customFormat="1">
      <c r="A8426" s="508" t="s">
        <v>610</v>
      </c>
      <c r="B8426" s="509" t="s">
        <v>383</v>
      </c>
      <c r="C8426" s="509" t="s">
        <v>1025</v>
      </c>
      <c r="K8426" s="509">
        <v>0</v>
      </c>
    </row>
    <row r="8427" spans="1:11" s="509" customFormat="1">
      <c r="A8427" s="508" t="s">
        <v>610</v>
      </c>
      <c r="B8427" s="509" t="s">
        <v>383</v>
      </c>
      <c r="C8427" s="509">
        <v>19</v>
      </c>
      <c r="K8427" s="509">
        <v>0</v>
      </c>
    </row>
    <row r="8428" spans="1:11" s="509" customFormat="1">
      <c r="A8428" s="508" t="s">
        <v>610</v>
      </c>
      <c r="B8428" s="509" t="s">
        <v>383</v>
      </c>
      <c r="C8428" s="509">
        <v>20</v>
      </c>
      <c r="K8428" s="509">
        <v>0</v>
      </c>
    </row>
    <row r="8429" spans="1:11" s="509" customFormat="1">
      <c r="A8429" s="508" t="s">
        <v>610</v>
      </c>
      <c r="B8429" s="509" t="s">
        <v>383</v>
      </c>
      <c r="C8429" s="509">
        <v>21</v>
      </c>
      <c r="K8429" s="509">
        <v>0</v>
      </c>
    </row>
    <row r="8430" spans="1:11" s="509" customFormat="1">
      <c r="A8430" s="508" t="s">
        <v>610</v>
      </c>
      <c r="B8430" s="509" t="s">
        <v>383</v>
      </c>
      <c r="C8430" s="509" t="s">
        <v>1026</v>
      </c>
      <c r="K8430" s="509">
        <v>0</v>
      </c>
    </row>
    <row r="8431" spans="1:11" s="509" customFormat="1">
      <c r="A8431" s="508" t="s">
        <v>610</v>
      </c>
      <c r="B8431" s="509" t="s">
        <v>383</v>
      </c>
      <c r="C8431" s="509" t="s">
        <v>1027</v>
      </c>
      <c r="K8431" s="509">
        <v>0</v>
      </c>
    </row>
    <row r="8432" spans="1:11" s="509" customFormat="1">
      <c r="A8432" s="508" t="s">
        <v>610</v>
      </c>
      <c r="B8432" s="509" t="s">
        <v>383</v>
      </c>
      <c r="C8432" s="509" t="s">
        <v>1028</v>
      </c>
      <c r="K8432" s="509">
        <v>0</v>
      </c>
    </row>
    <row r="8433" spans="1:11" s="509" customFormat="1">
      <c r="A8433" s="508" t="s">
        <v>610</v>
      </c>
      <c r="B8433" s="509" t="s">
        <v>383</v>
      </c>
      <c r="C8433" s="509">
        <v>22</v>
      </c>
      <c r="K8433" s="509">
        <v>0</v>
      </c>
    </row>
    <row r="8434" spans="1:11" s="509" customFormat="1">
      <c r="A8434" s="508" t="s">
        <v>610</v>
      </c>
      <c r="B8434" s="509" t="s">
        <v>383</v>
      </c>
      <c r="C8434" s="509">
        <v>23</v>
      </c>
      <c r="D8434" s="509">
        <v>69</v>
      </c>
      <c r="G8434" s="509">
        <v>11</v>
      </c>
      <c r="K8434" s="509">
        <v>80</v>
      </c>
    </row>
    <row r="8435" spans="1:11" s="509" customFormat="1">
      <c r="A8435" s="508" t="s">
        <v>610</v>
      </c>
      <c r="B8435" s="509" t="s">
        <v>383</v>
      </c>
      <c r="C8435" s="509" t="s">
        <v>1029</v>
      </c>
      <c r="K8435" s="509">
        <v>0</v>
      </c>
    </row>
    <row r="8436" spans="1:11" s="509" customFormat="1">
      <c r="A8436" s="508" t="s">
        <v>610</v>
      </c>
      <c r="B8436" s="509" t="s">
        <v>383</v>
      </c>
      <c r="C8436" s="509">
        <v>24</v>
      </c>
      <c r="D8436" s="509">
        <v>1</v>
      </c>
      <c r="E8436" s="509">
        <v>1</v>
      </c>
      <c r="K8436" s="509">
        <v>1</v>
      </c>
    </row>
    <row r="8437" spans="1:11" s="509" customFormat="1">
      <c r="A8437" s="508" t="s">
        <v>610</v>
      </c>
      <c r="B8437" s="509" t="s">
        <v>383</v>
      </c>
      <c r="C8437" s="509">
        <v>25</v>
      </c>
    </row>
    <row r="8438" spans="1:11" s="509" customFormat="1">
      <c r="A8438" s="508" t="s">
        <v>610</v>
      </c>
      <c r="B8438" s="509" t="s">
        <v>383</v>
      </c>
      <c r="C8438" s="509">
        <v>26</v>
      </c>
      <c r="K8438" s="509">
        <v>0</v>
      </c>
    </row>
    <row r="8439" spans="1:11" s="509" customFormat="1">
      <c r="A8439" s="508" t="s">
        <v>610</v>
      </c>
      <c r="B8439" s="509" t="s">
        <v>383</v>
      </c>
      <c r="C8439" s="509">
        <v>27</v>
      </c>
      <c r="D8439" s="509">
        <v>3</v>
      </c>
      <c r="E8439" s="509">
        <v>1</v>
      </c>
      <c r="G8439" s="509">
        <v>2</v>
      </c>
      <c r="K8439" s="509">
        <v>5</v>
      </c>
    </row>
    <row r="8440" spans="1:11" s="509" customFormat="1">
      <c r="A8440" s="508" t="s">
        <v>610</v>
      </c>
      <c r="B8440" s="509" t="s">
        <v>383</v>
      </c>
      <c r="C8440" s="509">
        <v>28</v>
      </c>
      <c r="K8440" s="509">
        <v>0</v>
      </c>
    </row>
    <row r="8441" spans="1:11" s="509" customFormat="1">
      <c r="A8441" s="508" t="s">
        <v>610</v>
      </c>
      <c r="B8441" s="509" t="s">
        <v>383</v>
      </c>
      <c r="C8441" s="509">
        <v>29</v>
      </c>
      <c r="K8441" s="509">
        <v>0</v>
      </c>
    </row>
    <row r="8442" spans="1:11" s="509" customFormat="1">
      <c r="A8442" s="508" t="s">
        <v>610</v>
      </c>
      <c r="B8442" s="509" t="s">
        <v>383</v>
      </c>
      <c r="C8442" s="509">
        <v>30</v>
      </c>
      <c r="K8442" s="509">
        <v>0</v>
      </c>
    </row>
    <row r="8443" spans="1:11" s="509" customFormat="1">
      <c r="A8443" s="508" t="s">
        <v>610</v>
      </c>
      <c r="B8443" s="509" t="s">
        <v>383</v>
      </c>
      <c r="C8443" s="509">
        <v>31</v>
      </c>
      <c r="K8443" s="509">
        <v>0</v>
      </c>
    </row>
    <row r="8444" spans="1:11" s="509" customFormat="1">
      <c r="A8444" s="508" t="s">
        <v>610</v>
      </c>
      <c r="B8444" s="509" t="s">
        <v>383</v>
      </c>
      <c r="C8444" s="509">
        <v>32</v>
      </c>
      <c r="D8444" s="509">
        <v>1</v>
      </c>
      <c r="K8444" s="509">
        <v>1</v>
      </c>
    </row>
    <row r="8445" spans="1:11" s="509" customFormat="1">
      <c r="A8445" s="508" t="s">
        <v>610</v>
      </c>
      <c r="B8445" s="509" t="s">
        <v>383</v>
      </c>
      <c r="C8445" s="509">
        <v>33</v>
      </c>
      <c r="D8445" s="509">
        <v>3</v>
      </c>
      <c r="E8445" s="509">
        <v>1</v>
      </c>
      <c r="K8445" s="509">
        <v>3</v>
      </c>
    </row>
    <row r="8446" spans="1:11" s="509" customFormat="1">
      <c r="A8446" s="508" t="s">
        <v>610</v>
      </c>
      <c r="B8446" s="509" t="s">
        <v>383</v>
      </c>
      <c r="C8446" s="509">
        <v>34</v>
      </c>
      <c r="K8446" s="509">
        <v>0</v>
      </c>
    </row>
    <row r="8447" spans="1:11" s="509" customFormat="1">
      <c r="A8447" s="508" t="s">
        <v>610</v>
      </c>
      <c r="B8447" s="509" t="s">
        <v>383</v>
      </c>
      <c r="C8447" s="509">
        <v>35</v>
      </c>
      <c r="K8447" s="509">
        <v>0</v>
      </c>
    </row>
    <row r="8448" spans="1:11" s="509" customFormat="1">
      <c r="A8448" s="508" t="s">
        <v>610</v>
      </c>
      <c r="B8448" s="509" t="s">
        <v>383</v>
      </c>
      <c r="C8448" s="509">
        <v>36</v>
      </c>
      <c r="K8448" s="509">
        <v>0</v>
      </c>
    </row>
    <row r="8449" spans="1:11" s="509" customFormat="1">
      <c r="A8449" s="508" t="s">
        <v>610</v>
      </c>
      <c r="B8449" s="509" t="s">
        <v>383</v>
      </c>
      <c r="C8449" s="509">
        <v>37</v>
      </c>
      <c r="K8449" s="509">
        <v>0</v>
      </c>
    </row>
    <row r="8450" spans="1:11" s="509" customFormat="1">
      <c r="A8450" s="508" t="s">
        <v>610</v>
      </c>
      <c r="B8450" s="509" t="s">
        <v>383</v>
      </c>
      <c r="C8450" s="509">
        <v>38</v>
      </c>
      <c r="K8450" s="509">
        <v>0</v>
      </c>
    </row>
    <row r="8451" spans="1:11" s="509" customFormat="1">
      <c r="A8451" s="508" t="s">
        <v>610</v>
      </c>
      <c r="B8451" s="509" t="s">
        <v>383</v>
      </c>
      <c r="C8451" s="509" t="s">
        <v>1030</v>
      </c>
      <c r="K8451" s="509">
        <v>0</v>
      </c>
    </row>
    <row r="8452" spans="1:11" s="509" customFormat="1">
      <c r="A8452" s="508" t="s">
        <v>610</v>
      </c>
      <c r="B8452" s="509" t="s">
        <v>383</v>
      </c>
      <c r="C8452" s="509">
        <v>39</v>
      </c>
      <c r="K8452" s="509">
        <v>0</v>
      </c>
    </row>
    <row r="8453" spans="1:11" s="509" customFormat="1">
      <c r="A8453" s="508" t="s">
        <v>610</v>
      </c>
      <c r="B8453" s="509" t="s">
        <v>383</v>
      </c>
      <c r="C8453" s="509">
        <v>40</v>
      </c>
      <c r="K8453" s="509">
        <v>0</v>
      </c>
    </row>
    <row r="8454" spans="1:11" s="509" customFormat="1">
      <c r="A8454" s="508" t="s">
        <v>610</v>
      </c>
      <c r="B8454" s="509" t="s">
        <v>383</v>
      </c>
      <c r="C8454" s="509">
        <v>41</v>
      </c>
      <c r="K8454" s="509">
        <v>0</v>
      </c>
    </row>
    <row r="8455" spans="1:11" s="509" customFormat="1">
      <c r="A8455" s="508" t="s">
        <v>610</v>
      </c>
      <c r="B8455" s="509" t="s">
        <v>383</v>
      </c>
      <c r="C8455" s="509">
        <v>42</v>
      </c>
      <c r="K8455" s="509">
        <v>0</v>
      </c>
    </row>
    <row r="8456" spans="1:11" s="509" customFormat="1">
      <c r="A8456" s="508" t="s">
        <v>610</v>
      </c>
      <c r="B8456" s="509" t="s">
        <v>383</v>
      </c>
      <c r="C8456" s="509">
        <v>43</v>
      </c>
      <c r="K8456" s="509">
        <v>0</v>
      </c>
    </row>
    <row r="8457" spans="1:11" s="509" customFormat="1">
      <c r="A8457" s="508" t="s">
        <v>610</v>
      </c>
      <c r="B8457" s="509" t="s">
        <v>383</v>
      </c>
      <c r="C8457" s="509">
        <v>44</v>
      </c>
      <c r="K8457" s="509">
        <v>0</v>
      </c>
    </row>
    <row r="8458" spans="1:11" s="509" customFormat="1">
      <c r="A8458" s="508" t="s">
        <v>610</v>
      </c>
      <c r="B8458" s="509" t="s">
        <v>383</v>
      </c>
      <c r="C8458" s="509">
        <v>45</v>
      </c>
      <c r="K8458" s="509">
        <v>0</v>
      </c>
    </row>
    <row r="8459" spans="1:11" s="509" customFormat="1">
      <c r="A8459" s="508" t="s">
        <v>610</v>
      </c>
      <c r="B8459" s="509" t="s">
        <v>383</v>
      </c>
      <c r="C8459" s="509">
        <v>46</v>
      </c>
      <c r="D8459" s="509">
        <v>5</v>
      </c>
      <c r="E8459" s="509">
        <v>2</v>
      </c>
      <c r="K8459" s="509">
        <v>5</v>
      </c>
    </row>
    <row r="8460" spans="1:11" s="509" customFormat="1">
      <c r="A8460" s="508" t="s">
        <v>610</v>
      </c>
      <c r="B8460" s="509" t="s">
        <v>383</v>
      </c>
      <c r="C8460" s="509">
        <v>47</v>
      </c>
      <c r="D8460" s="509">
        <v>3</v>
      </c>
      <c r="K8460" s="509">
        <v>3</v>
      </c>
    </row>
    <row r="8461" spans="1:11" s="509" customFormat="1">
      <c r="A8461" s="508" t="s">
        <v>610</v>
      </c>
      <c r="B8461" s="509" t="s">
        <v>383</v>
      </c>
      <c r="C8461" s="509">
        <v>48</v>
      </c>
      <c r="K8461" s="509">
        <v>0</v>
      </c>
    </row>
    <row r="8462" spans="1:11" s="509" customFormat="1">
      <c r="A8462" s="508" t="s">
        <v>610</v>
      </c>
      <c r="B8462" s="509" t="s">
        <v>383</v>
      </c>
      <c r="C8462" s="509">
        <v>49</v>
      </c>
      <c r="K8462" s="509">
        <v>0</v>
      </c>
    </row>
    <row r="8463" spans="1:11" s="509" customFormat="1">
      <c r="A8463" s="508" t="s">
        <v>610</v>
      </c>
      <c r="B8463" s="509" t="s">
        <v>383</v>
      </c>
      <c r="C8463" s="509">
        <v>50</v>
      </c>
      <c r="K8463" s="509">
        <v>0</v>
      </c>
    </row>
    <row r="8464" spans="1:11" s="509" customFormat="1">
      <c r="A8464" s="508" t="s">
        <v>610</v>
      </c>
      <c r="B8464" s="509" t="s">
        <v>383</v>
      </c>
      <c r="C8464" s="509">
        <v>51</v>
      </c>
      <c r="K8464" s="509">
        <v>0</v>
      </c>
    </row>
    <row r="8465" spans="1:11" s="509" customFormat="1">
      <c r="A8465" s="508" t="s">
        <v>610</v>
      </c>
      <c r="B8465" s="509" t="s">
        <v>383</v>
      </c>
      <c r="C8465" s="509" t="s">
        <v>1031</v>
      </c>
      <c r="G8465" s="509">
        <v>3</v>
      </c>
      <c r="K8465" s="509">
        <v>3</v>
      </c>
    </row>
    <row r="8466" spans="1:11" s="509" customFormat="1">
      <c r="A8466" s="508" t="s">
        <v>610</v>
      </c>
      <c r="B8466" s="509" t="s">
        <v>383</v>
      </c>
      <c r="C8466" s="509" t="s">
        <v>1032</v>
      </c>
      <c r="K8466" s="509">
        <v>0</v>
      </c>
    </row>
    <row r="8467" spans="1:11" s="509" customFormat="1">
      <c r="A8467" s="508" t="s">
        <v>610</v>
      </c>
      <c r="B8467" s="509" t="s">
        <v>383</v>
      </c>
      <c r="C8467" s="509">
        <v>52</v>
      </c>
      <c r="K8467" s="509">
        <v>0</v>
      </c>
    </row>
    <row r="8468" spans="1:11" s="509" customFormat="1">
      <c r="A8468" s="508" t="s">
        <v>610</v>
      </c>
      <c r="B8468" s="509" t="s">
        <v>383</v>
      </c>
      <c r="C8468" s="509">
        <v>53</v>
      </c>
      <c r="K8468" s="509">
        <v>0</v>
      </c>
    </row>
    <row r="8469" spans="1:11" s="509" customFormat="1">
      <c r="A8469" s="508" t="s">
        <v>610</v>
      </c>
      <c r="B8469" s="509" t="s">
        <v>383</v>
      </c>
      <c r="C8469" s="509">
        <v>54</v>
      </c>
      <c r="G8469" s="509">
        <v>4</v>
      </c>
      <c r="K8469" s="509">
        <v>4</v>
      </c>
    </row>
    <row r="8470" spans="1:11" s="509" customFormat="1">
      <c r="A8470" s="508" t="s">
        <v>610</v>
      </c>
      <c r="B8470" s="509" t="s">
        <v>383</v>
      </c>
      <c r="C8470" s="509">
        <v>55</v>
      </c>
      <c r="D8470" s="509">
        <v>1</v>
      </c>
      <c r="G8470" s="509">
        <v>9</v>
      </c>
      <c r="K8470" s="509">
        <v>10</v>
      </c>
    </row>
    <row r="8471" spans="1:11" s="509" customFormat="1">
      <c r="A8471" s="508" t="s">
        <v>610</v>
      </c>
      <c r="B8471" s="509" t="s">
        <v>383</v>
      </c>
      <c r="C8471" s="509">
        <v>56</v>
      </c>
      <c r="K8471" s="509">
        <v>0</v>
      </c>
    </row>
    <row r="8472" spans="1:11" s="509" customFormat="1">
      <c r="A8472" s="508" t="s">
        <v>610</v>
      </c>
      <c r="B8472" s="509" t="s">
        <v>383</v>
      </c>
      <c r="C8472" s="509">
        <v>57</v>
      </c>
      <c r="K8472" s="509">
        <v>0</v>
      </c>
    </row>
    <row r="8473" spans="1:11" s="509" customFormat="1">
      <c r="A8473" s="508" t="s">
        <v>610</v>
      </c>
      <c r="B8473" s="509" t="s">
        <v>383</v>
      </c>
      <c r="C8473" s="509">
        <v>58</v>
      </c>
      <c r="K8473" s="509">
        <v>0</v>
      </c>
    </row>
    <row r="8474" spans="1:11" s="509" customFormat="1">
      <c r="A8474" s="508" t="s">
        <v>610</v>
      </c>
      <c r="B8474" s="509" t="s">
        <v>383</v>
      </c>
      <c r="C8474" s="509">
        <v>59</v>
      </c>
      <c r="K8474" s="509">
        <v>0</v>
      </c>
    </row>
    <row r="8475" spans="1:11" s="509" customFormat="1">
      <c r="A8475" s="508" t="s">
        <v>610</v>
      </c>
      <c r="B8475" s="509" t="s">
        <v>383</v>
      </c>
      <c r="C8475" s="509">
        <v>60</v>
      </c>
      <c r="D8475" s="509">
        <v>4</v>
      </c>
      <c r="G8475" s="509">
        <v>4</v>
      </c>
      <c r="K8475" s="509">
        <v>8</v>
      </c>
    </row>
    <row r="8476" spans="1:11" s="509" customFormat="1">
      <c r="A8476" s="508" t="s">
        <v>610</v>
      </c>
      <c r="B8476" s="509" t="s">
        <v>383</v>
      </c>
      <c r="C8476" s="509">
        <v>61</v>
      </c>
      <c r="K8476" s="509">
        <v>0</v>
      </c>
    </row>
    <row r="8477" spans="1:11" s="509" customFormat="1">
      <c r="A8477" s="508" t="s">
        <v>610</v>
      </c>
      <c r="B8477" s="509" t="s">
        <v>383</v>
      </c>
      <c r="C8477" s="509">
        <v>62</v>
      </c>
      <c r="K8477" s="509">
        <v>0</v>
      </c>
    </row>
    <row r="8478" spans="1:11" s="509" customFormat="1">
      <c r="A8478" s="508" t="s">
        <v>610</v>
      </c>
      <c r="B8478" s="509" t="s">
        <v>383</v>
      </c>
      <c r="C8478" s="509">
        <v>63</v>
      </c>
      <c r="D8478" s="509">
        <v>4</v>
      </c>
      <c r="E8478" s="509">
        <v>1</v>
      </c>
      <c r="G8478" s="509">
        <v>2</v>
      </c>
      <c r="H8478" s="509">
        <v>1</v>
      </c>
      <c r="K8478" s="509">
        <v>6</v>
      </c>
    </row>
    <row r="8479" spans="1:11" s="509" customFormat="1">
      <c r="A8479" s="508" t="s">
        <v>610</v>
      </c>
      <c r="B8479" s="509" t="s">
        <v>383</v>
      </c>
      <c r="C8479" s="509" t="s">
        <v>1033</v>
      </c>
      <c r="K8479" s="509">
        <v>0</v>
      </c>
    </row>
    <row r="8480" spans="1:11" s="509" customFormat="1">
      <c r="A8480" s="508" t="s">
        <v>610</v>
      </c>
      <c r="B8480" s="509" t="s">
        <v>383</v>
      </c>
      <c r="C8480" s="509" t="s">
        <v>1034</v>
      </c>
      <c r="D8480" s="509">
        <v>1</v>
      </c>
      <c r="K8480" s="509">
        <v>1</v>
      </c>
    </row>
    <row r="8481" spans="1:11" s="509" customFormat="1">
      <c r="A8481" s="508" t="s">
        <v>610</v>
      </c>
      <c r="B8481" s="509" t="s">
        <v>383</v>
      </c>
      <c r="C8481" s="509">
        <v>64</v>
      </c>
      <c r="K8481" s="509">
        <v>0</v>
      </c>
    </row>
    <row r="8482" spans="1:11" s="509" customFormat="1">
      <c r="A8482" s="508" t="s">
        <v>610</v>
      </c>
      <c r="B8482" s="509" t="s">
        <v>383</v>
      </c>
      <c r="C8482" s="509" t="s">
        <v>1035</v>
      </c>
      <c r="G8482" s="509">
        <v>2</v>
      </c>
      <c r="K8482" s="509">
        <v>2</v>
      </c>
    </row>
    <row r="8483" spans="1:11" s="509" customFormat="1">
      <c r="A8483" s="508" t="s">
        <v>610</v>
      </c>
      <c r="B8483" s="509" t="s">
        <v>383</v>
      </c>
      <c r="C8483" s="509">
        <v>65</v>
      </c>
      <c r="D8483" s="509">
        <v>8</v>
      </c>
      <c r="E8483" s="509">
        <v>7</v>
      </c>
      <c r="G8483" s="509">
        <v>12</v>
      </c>
      <c r="H8483" s="509">
        <v>1</v>
      </c>
      <c r="K8483" s="509">
        <v>20</v>
      </c>
    </row>
    <row r="8484" spans="1:11" s="509" customFormat="1">
      <c r="A8484" s="508" t="s">
        <v>610</v>
      </c>
      <c r="B8484" s="509" t="s">
        <v>383</v>
      </c>
      <c r="C8484" s="509">
        <v>66</v>
      </c>
      <c r="G8484" s="509">
        <v>3</v>
      </c>
      <c r="H8484" s="509">
        <v>3</v>
      </c>
      <c r="K8484" s="509">
        <v>3</v>
      </c>
    </row>
    <row r="8485" spans="1:11" s="509" customFormat="1">
      <c r="A8485" s="508" t="s">
        <v>610</v>
      </c>
      <c r="B8485" s="509" t="s">
        <v>383</v>
      </c>
      <c r="C8485" s="509" t="s">
        <v>1036</v>
      </c>
      <c r="K8485" s="509">
        <v>0</v>
      </c>
    </row>
    <row r="8486" spans="1:11" s="509" customFormat="1">
      <c r="A8486" s="508" t="s">
        <v>610</v>
      </c>
      <c r="B8486" s="509" t="s">
        <v>383</v>
      </c>
      <c r="C8486" s="509" t="s">
        <v>1037</v>
      </c>
      <c r="G8486" s="509">
        <v>97</v>
      </c>
      <c r="K8486" s="509">
        <v>97</v>
      </c>
    </row>
    <row r="8487" spans="1:11" s="509" customFormat="1">
      <c r="A8487" s="508" t="s">
        <v>610</v>
      </c>
      <c r="B8487" s="509" t="s">
        <v>383</v>
      </c>
      <c r="C8487" s="509" t="s">
        <v>1038</v>
      </c>
      <c r="G8487" s="509">
        <v>1</v>
      </c>
      <c r="K8487" s="509">
        <v>1</v>
      </c>
    </row>
    <row r="8488" spans="1:11" s="509" customFormat="1">
      <c r="A8488" s="508" t="s">
        <v>610</v>
      </c>
      <c r="B8488" s="509" t="s">
        <v>383</v>
      </c>
      <c r="C8488" s="509" t="s">
        <v>1039</v>
      </c>
      <c r="D8488" s="509">
        <v>5</v>
      </c>
      <c r="G8488" s="509">
        <v>3</v>
      </c>
      <c r="K8488" s="509">
        <v>8</v>
      </c>
    </row>
    <row r="8489" spans="1:11" s="509" customFormat="1">
      <c r="A8489" s="508" t="s">
        <v>610</v>
      </c>
      <c r="B8489" s="509" t="s">
        <v>383</v>
      </c>
      <c r="C8489" s="509" t="s">
        <v>1040</v>
      </c>
      <c r="G8489" s="509">
        <v>5</v>
      </c>
      <c r="K8489" s="509">
        <v>5</v>
      </c>
    </row>
    <row r="8490" spans="1:11" s="509" customFormat="1">
      <c r="A8490" s="508" t="s">
        <v>610</v>
      </c>
      <c r="B8490" s="509" t="s">
        <v>383</v>
      </c>
      <c r="C8490" s="509" t="s">
        <v>1041</v>
      </c>
      <c r="K8490" s="509">
        <v>0</v>
      </c>
    </row>
    <row r="8491" spans="1:11" s="509" customFormat="1">
      <c r="A8491" s="508" t="s">
        <v>610</v>
      </c>
      <c r="B8491" s="509" t="s">
        <v>383</v>
      </c>
      <c r="C8491" s="509" t="s">
        <v>1042</v>
      </c>
      <c r="K8491" s="509">
        <v>0</v>
      </c>
    </row>
    <row r="8492" spans="1:11" s="509" customFormat="1">
      <c r="A8492" s="508" t="s">
        <v>610</v>
      </c>
      <c r="B8492" s="509" t="s">
        <v>383</v>
      </c>
      <c r="C8492" s="509">
        <v>67</v>
      </c>
      <c r="G8492" s="509">
        <v>76</v>
      </c>
      <c r="K8492" s="509">
        <v>76</v>
      </c>
    </row>
    <row r="8493" spans="1:11" s="509" customFormat="1">
      <c r="A8493" s="508" t="s">
        <v>610</v>
      </c>
      <c r="B8493" s="509" t="s">
        <v>383</v>
      </c>
      <c r="C8493" s="509">
        <v>68</v>
      </c>
      <c r="G8493" s="509">
        <v>8</v>
      </c>
      <c r="K8493" s="509">
        <v>8</v>
      </c>
    </row>
    <row r="8494" spans="1:11" s="509" customFormat="1">
      <c r="A8494" s="508" t="s">
        <v>610</v>
      </c>
      <c r="B8494" s="509" t="s">
        <v>383</v>
      </c>
      <c r="C8494" s="509" t="s">
        <v>1043</v>
      </c>
      <c r="D8494" s="509">
        <v>1</v>
      </c>
      <c r="K8494" s="509">
        <v>1</v>
      </c>
    </row>
    <row r="8495" spans="1:11" s="509" customFormat="1">
      <c r="A8495" s="508" t="s">
        <v>610</v>
      </c>
      <c r="B8495" s="509" t="s">
        <v>383</v>
      </c>
      <c r="C8495" s="509">
        <v>69</v>
      </c>
      <c r="K8495" s="509">
        <v>0</v>
      </c>
    </row>
    <row r="8496" spans="1:11" s="509" customFormat="1">
      <c r="A8496" s="508" t="s">
        <v>610</v>
      </c>
      <c r="B8496" s="509" t="s">
        <v>383</v>
      </c>
      <c r="C8496" s="509" t="s">
        <v>1044</v>
      </c>
      <c r="K8496" s="509">
        <v>0</v>
      </c>
    </row>
    <row r="8497" spans="1:11" s="509" customFormat="1">
      <c r="A8497" s="508" t="s">
        <v>610</v>
      </c>
      <c r="B8497" s="509" t="s">
        <v>383</v>
      </c>
      <c r="C8497" s="509" t="s">
        <v>1045</v>
      </c>
      <c r="K8497" s="509">
        <v>0</v>
      </c>
    </row>
    <row r="8498" spans="1:11" s="509" customFormat="1">
      <c r="A8498" s="508" t="s">
        <v>610</v>
      </c>
      <c r="B8498" s="509" t="s">
        <v>383</v>
      </c>
      <c r="C8498" s="509">
        <v>70</v>
      </c>
      <c r="K8498" s="509">
        <v>0</v>
      </c>
    </row>
    <row r="8499" spans="1:11" s="509" customFormat="1">
      <c r="A8499" s="508" t="s">
        <v>610</v>
      </c>
      <c r="B8499" s="509" t="s">
        <v>383</v>
      </c>
      <c r="C8499" s="509" t="s">
        <v>1046</v>
      </c>
      <c r="G8499" s="509">
        <v>3</v>
      </c>
      <c r="K8499" s="509">
        <v>3</v>
      </c>
    </row>
    <row r="8500" spans="1:11" s="509" customFormat="1">
      <c r="A8500" s="508" t="s">
        <v>610</v>
      </c>
      <c r="B8500" s="509" t="s">
        <v>383</v>
      </c>
      <c r="C8500" s="509">
        <v>71</v>
      </c>
      <c r="G8500" s="509">
        <v>142</v>
      </c>
      <c r="K8500" s="509">
        <v>142</v>
      </c>
    </row>
    <row r="8501" spans="1:11" s="509" customFormat="1">
      <c r="A8501" s="508" t="s">
        <v>610</v>
      </c>
      <c r="B8501" s="509" t="s">
        <v>383</v>
      </c>
      <c r="C8501" s="509" t="s">
        <v>1047</v>
      </c>
      <c r="G8501" s="509">
        <v>6</v>
      </c>
      <c r="H8501" s="509">
        <v>2</v>
      </c>
      <c r="K8501" s="509">
        <v>6</v>
      </c>
    </row>
    <row r="8502" spans="1:11" s="509" customFormat="1">
      <c r="A8502" s="508" t="s">
        <v>610</v>
      </c>
      <c r="B8502" s="509" t="s">
        <v>383</v>
      </c>
      <c r="C8502" s="509" t="s">
        <v>1048</v>
      </c>
      <c r="K8502" s="509">
        <v>0</v>
      </c>
    </row>
    <row r="8503" spans="1:11" s="509" customFormat="1">
      <c r="A8503" s="508" t="s">
        <v>610</v>
      </c>
      <c r="B8503" s="509" t="s">
        <v>383</v>
      </c>
      <c r="C8503" s="509" t="s">
        <v>1049</v>
      </c>
      <c r="D8503" s="509">
        <v>1</v>
      </c>
      <c r="E8503" s="509">
        <v>1</v>
      </c>
      <c r="G8503" s="509">
        <v>2</v>
      </c>
      <c r="H8503" s="509">
        <v>1</v>
      </c>
      <c r="K8503" s="509">
        <v>3</v>
      </c>
    </row>
    <row r="8504" spans="1:11" s="509" customFormat="1">
      <c r="A8504" s="508" t="s">
        <v>610</v>
      </c>
      <c r="B8504" s="509" t="s">
        <v>383</v>
      </c>
      <c r="C8504" s="509" t="s">
        <v>1050</v>
      </c>
      <c r="D8504" s="509">
        <v>1</v>
      </c>
      <c r="E8504" s="509">
        <v>1</v>
      </c>
      <c r="K8504" s="509">
        <v>1</v>
      </c>
    </row>
    <row r="8505" spans="1:11" s="509" customFormat="1">
      <c r="A8505" s="508" t="s">
        <v>610</v>
      </c>
      <c r="B8505" s="509" t="s">
        <v>383</v>
      </c>
      <c r="C8505" s="509" t="s">
        <v>1051</v>
      </c>
      <c r="K8505" s="509">
        <v>0</v>
      </c>
    </row>
    <row r="8506" spans="1:11" s="509" customFormat="1">
      <c r="A8506" s="508" t="s">
        <v>610</v>
      </c>
      <c r="B8506" s="509" t="s">
        <v>383</v>
      </c>
      <c r="C8506" s="509">
        <v>72</v>
      </c>
      <c r="D8506" s="509">
        <v>12</v>
      </c>
      <c r="K8506" s="509">
        <v>12</v>
      </c>
    </row>
    <row r="8507" spans="1:11" s="509" customFormat="1">
      <c r="A8507" s="508" t="s">
        <v>610</v>
      </c>
      <c r="B8507" s="509" t="s">
        <v>383</v>
      </c>
      <c r="C8507" s="509">
        <v>73</v>
      </c>
      <c r="D8507" s="509">
        <v>2</v>
      </c>
      <c r="K8507" s="509">
        <v>2</v>
      </c>
    </row>
    <row r="8508" spans="1:11" s="509" customFormat="1">
      <c r="A8508" s="508" t="s">
        <v>610</v>
      </c>
      <c r="B8508" s="509" t="s">
        <v>383</v>
      </c>
      <c r="C8508" s="509">
        <v>74</v>
      </c>
      <c r="D8508" s="509">
        <v>1</v>
      </c>
      <c r="G8508" s="509">
        <v>1</v>
      </c>
      <c r="K8508" s="509">
        <v>2</v>
      </c>
    </row>
    <row r="8509" spans="1:11" s="509" customFormat="1">
      <c r="A8509" s="508" t="s">
        <v>610</v>
      </c>
      <c r="B8509" s="509" t="s">
        <v>383</v>
      </c>
      <c r="C8509" s="509" t="s">
        <v>4570</v>
      </c>
      <c r="K8509" s="509">
        <v>0</v>
      </c>
    </row>
    <row r="8510" spans="1:11" s="509" customFormat="1">
      <c r="A8510" s="508" t="s">
        <v>610</v>
      </c>
      <c r="B8510" s="509" t="s">
        <v>383</v>
      </c>
      <c r="C8510" s="509" t="s">
        <v>4571</v>
      </c>
      <c r="D8510" s="509">
        <v>134</v>
      </c>
      <c r="E8510" s="509">
        <v>15</v>
      </c>
      <c r="F8510" s="509">
        <v>0</v>
      </c>
      <c r="G8510" s="509">
        <v>522</v>
      </c>
      <c r="H8510" s="509">
        <v>8</v>
      </c>
      <c r="I8510" s="509">
        <v>0</v>
      </c>
      <c r="J8510" s="509">
        <v>12</v>
      </c>
      <c r="K8510" s="509">
        <v>656</v>
      </c>
    </row>
    <row r="8511" spans="1:11" s="509" customFormat="1">
      <c r="A8511" s="508" t="s">
        <v>611</v>
      </c>
      <c r="B8511" s="509" t="s">
        <v>384</v>
      </c>
      <c r="C8511" s="509">
        <v>1</v>
      </c>
      <c r="D8511" s="509">
        <v>0</v>
      </c>
      <c r="E8511" s="509">
        <v>0</v>
      </c>
      <c r="G8511" s="509">
        <v>0</v>
      </c>
      <c r="H8511" s="509">
        <v>0</v>
      </c>
      <c r="K8511" s="509">
        <v>0</v>
      </c>
    </row>
    <row r="8512" spans="1:11" s="509" customFormat="1">
      <c r="A8512" s="508" t="s">
        <v>611</v>
      </c>
      <c r="B8512" s="509" t="s">
        <v>384</v>
      </c>
      <c r="C8512" s="509" t="s">
        <v>1023</v>
      </c>
      <c r="D8512" s="509">
        <v>23</v>
      </c>
      <c r="E8512" s="509">
        <v>1</v>
      </c>
      <c r="G8512" s="509">
        <v>716</v>
      </c>
      <c r="H8512" s="509">
        <v>0</v>
      </c>
      <c r="K8512" s="509">
        <v>739</v>
      </c>
    </row>
    <row r="8513" spans="1:11" s="509" customFormat="1">
      <c r="A8513" s="508" t="s">
        <v>611</v>
      </c>
      <c r="B8513" s="509" t="s">
        <v>384</v>
      </c>
      <c r="C8513" s="509">
        <v>2</v>
      </c>
      <c r="D8513" s="509">
        <v>18</v>
      </c>
      <c r="E8513" s="509">
        <v>4</v>
      </c>
      <c r="G8513" s="509">
        <v>27</v>
      </c>
      <c r="H8513" s="509">
        <v>1</v>
      </c>
      <c r="K8513" s="509">
        <v>45</v>
      </c>
    </row>
    <row r="8514" spans="1:11" s="509" customFormat="1">
      <c r="A8514" s="508" t="s">
        <v>611</v>
      </c>
      <c r="B8514" s="509" t="s">
        <v>384</v>
      </c>
      <c r="C8514" s="509">
        <v>3</v>
      </c>
      <c r="D8514" s="509">
        <v>11</v>
      </c>
      <c r="E8514" s="509">
        <v>0</v>
      </c>
      <c r="G8514" s="509">
        <v>220</v>
      </c>
      <c r="H8514" s="509">
        <v>0</v>
      </c>
      <c r="K8514" s="509">
        <v>231</v>
      </c>
    </row>
    <row r="8515" spans="1:11" s="509" customFormat="1">
      <c r="A8515" s="508" t="s">
        <v>611</v>
      </c>
      <c r="B8515" s="509" t="s">
        <v>384</v>
      </c>
      <c r="C8515" s="509">
        <v>4</v>
      </c>
      <c r="D8515" s="509">
        <v>14</v>
      </c>
      <c r="E8515" s="509">
        <v>1</v>
      </c>
      <c r="G8515" s="509">
        <v>34</v>
      </c>
      <c r="H8515" s="509">
        <v>0</v>
      </c>
      <c r="K8515" s="509">
        <v>48</v>
      </c>
    </row>
    <row r="8516" spans="1:11" s="509" customFormat="1">
      <c r="A8516" s="508" t="s">
        <v>611</v>
      </c>
      <c r="B8516" s="509" t="s">
        <v>384</v>
      </c>
      <c r="C8516" s="509">
        <v>5</v>
      </c>
      <c r="D8516" s="509">
        <v>13</v>
      </c>
      <c r="E8516" s="509">
        <v>0</v>
      </c>
      <c r="G8516" s="509">
        <v>35</v>
      </c>
      <c r="H8516" s="509">
        <v>0</v>
      </c>
      <c r="K8516" s="509">
        <v>48</v>
      </c>
    </row>
    <row r="8517" spans="1:11" s="509" customFormat="1">
      <c r="A8517" s="508" t="s">
        <v>611</v>
      </c>
      <c r="B8517" s="509" t="s">
        <v>384</v>
      </c>
      <c r="C8517" s="509">
        <v>6</v>
      </c>
      <c r="D8517" s="509">
        <v>0</v>
      </c>
      <c r="E8517" s="509">
        <v>0</v>
      </c>
      <c r="G8517" s="509">
        <v>0</v>
      </c>
      <c r="H8517" s="509">
        <v>0</v>
      </c>
      <c r="K8517" s="509">
        <v>0</v>
      </c>
    </row>
    <row r="8518" spans="1:11" s="509" customFormat="1">
      <c r="A8518" s="508" t="s">
        <v>611</v>
      </c>
      <c r="B8518" s="509" t="s">
        <v>384</v>
      </c>
      <c r="C8518" s="509">
        <v>7</v>
      </c>
      <c r="D8518" s="509">
        <v>1</v>
      </c>
      <c r="E8518" s="509">
        <v>1</v>
      </c>
      <c r="G8518" s="509">
        <v>0</v>
      </c>
      <c r="H8518" s="509">
        <v>0</v>
      </c>
      <c r="K8518" s="509">
        <v>1</v>
      </c>
    </row>
    <row r="8519" spans="1:11" s="509" customFormat="1">
      <c r="A8519" s="508" t="s">
        <v>611</v>
      </c>
      <c r="B8519" s="509" t="s">
        <v>384</v>
      </c>
      <c r="C8519" s="509">
        <v>8</v>
      </c>
      <c r="D8519" s="509">
        <v>3</v>
      </c>
      <c r="E8519" s="509">
        <v>0</v>
      </c>
      <c r="G8519" s="509">
        <v>29</v>
      </c>
      <c r="H8519" s="509">
        <v>0</v>
      </c>
      <c r="K8519" s="509">
        <v>32</v>
      </c>
    </row>
    <row r="8520" spans="1:11" s="509" customFormat="1">
      <c r="A8520" s="508" t="s">
        <v>611</v>
      </c>
      <c r="B8520" s="509" t="s">
        <v>384</v>
      </c>
      <c r="C8520" s="509">
        <v>9</v>
      </c>
      <c r="D8520" s="509">
        <v>0</v>
      </c>
      <c r="E8520" s="509">
        <v>0</v>
      </c>
      <c r="G8520" s="509">
        <v>1</v>
      </c>
      <c r="H8520" s="509">
        <v>0</v>
      </c>
      <c r="K8520" s="509">
        <v>1</v>
      </c>
    </row>
    <row r="8521" spans="1:11" s="509" customFormat="1">
      <c r="A8521" s="508" t="s">
        <v>611</v>
      </c>
      <c r="B8521" s="509" t="s">
        <v>384</v>
      </c>
      <c r="C8521" s="509">
        <v>10</v>
      </c>
      <c r="D8521" s="509">
        <v>15</v>
      </c>
      <c r="E8521" s="509">
        <v>2</v>
      </c>
      <c r="G8521" s="509">
        <v>42</v>
      </c>
      <c r="H8521" s="509">
        <v>0</v>
      </c>
      <c r="K8521" s="509">
        <v>57</v>
      </c>
    </row>
    <row r="8522" spans="1:11" s="509" customFormat="1">
      <c r="A8522" s="508" t="s">
        <v>611</v>
      </c>
      <c r="B8522" s="509" t="s">
        <v>384</v>
      </c>
      <c r="C8522" s="509">
        <v>11</v>
      </c>
      <c r="D8522" s="509">
        <v>0</v>
      </c>
      <c r="E8522" s="509">
        <v>0</v>
      </c>
      <c r="G8522" s="509">
        <v>9</v>
      </c>
      <c r="H8522" s="509">
        <v>0</v>
      </c>
      <c r="K8522" s="509">
        <v>9</v>
      </c>
    </row>
    <row r="8523" spans="1:11" s="509" customFormat="1">
      <c r="A8523" s="508" t="s">
        <v>611</v>
      </c>
      <c r="B8523" s="509" t="s">
        <v>384</v>
      </c>
      <c r="C8523" s="509">
        <v>12</v>
      </c>
      <c r="D8523" s="509">
        <v>5</v>
      </c>
      <c r="E8523" s="509">
        <v>0</v>
      </c>
      <c r="G8523" s="509">
        <v>1</v>
      </c>
      <c r="H8523" s="509">
        <v>0</v>
      </c>
      <c r="K8523" s="509">
        <v>6</v>
      </c>
    </row>
    <row r="8524" spans="1:11" s="509" customFormat="1">
      <c r="A8524" s="508" t="s">
        <v>611</v>
      </c>
      <c r="B8524" s="509" t="s">
        <v>384</v>
      </c>
      <c r="C8524" s="509">
        <v>13</v>
      </c>
      <c r="D8524" s="509">
        <v>0</v>
      </c>
      <c r="E8524" s="509">
        <v>0</v>
      </c>
      <c r="G8524" s="509">
        <v>0</v>
      </c>
      <c r="H8524" s="509">
        <v>0</v>
      </c>
      <c r="K8524" s="509">
        <v>0</v>
      </c>
    </row>
    <row r="8525" spans="1:11" s="509" customFormat="1">
      <c r="A8525" s="508" t="s">
        <v>611</v>
      </c>
      <c r="B8525" s="509" t="s">
        <v>384</v>
      </c>
      <c r="C8525" s="509">
        <v>14</v>
      </c>
      <c r="D8525" s="509">
        <v>3</v>
      </c>
      <c r="E8525" s="509">
        <v>0</v>
      </c>
      <c r="G8525" s="509">
        <v>2</v>
      </c>
      <c r="H8525" s="509">
        <v>0</v>
      </c>
      <c r="K8525" s="509">
        <v>5</v>
      </c>
    </row>
    <row r="8526" spans="1:11" s="509" customFormat="1">
      <c r="A8526" s="508" t="s">
        <v>611</v>
      </c>
      <c r="B8526" s="509" t="s">
        <v>384</v>
      </c>
      <c r="C8526" s="509">
        <v>15</v>
      </c>
      <c r="D8526" s="509">
        <v>3</v>
      </c>
      <c r="E8526" s="509">
        <v>0</v>
      </c>
      <c r="G8526" s="509">
        <v>1</v>
      </c>
      <c r="H8526" s="509">
        <v>0</v>
      </c>
      <c r="K8526" s="509">
        <v>4</v>
      </c>
    </row>
    <row r="8527" spans="1:11" s="509" customFormat="1">
      <c r="A8527" s="508" t="s">
        <v>611</v>
      </c>
      <c r="B8527" s="509" t="s">
        <v>384</v>
      </c>
      <c r="C8527" s="509">
        <v>16</v>
      </c>
      <c r="D8527" s="509">
        <v>6</v>
      </c>
      <c r="E8527" s="509">
        <v>0</v>
      </c>
      <c r="G8527" s="509">
        <v>39</v>
      </c>
      <c r="H8527" s="509">
        <v>0</v>
      </c>
      <c r="K8527" s="509">
        <v>45</v>
      </c>
    </row>
    <row r="8528" spans="1:11" s="509" customFormat="1">
      <c r="A8528" s="508" t="s">
        <v>611</v>
      </c>
      <c r="B8528" s="509" t="s">
        <v>384</v>
      </c>
      <c r="C8528" s="509">
        <v>17</v>
      </c>
      <c r="D8528" s="509">
        <v>10</v>
      </c>
      <c r="E8528" s="509">
        <v>0</v>
      </c>
      <c r="G8528" s="509">
        <v>105</v>
      </c>
      <c r="H8528" s="509">
        <v>0</v>
      </c>
      <c r="K8528" s="509">
        <v>115</v>
      </c>
    </row>
    <row r="8529" spans="1:11" s="509" customFormat="1">
      <c r="A8529" s="508" t="s">
        <v>611</v>
      </c>
      <c r="B8529" s="509" t="s">
        <v>384</v>
      </c>
      <c r="C8529" s="509">
        <v>18</v>
      </c>
      <c r="D8529" s="509">
        <v>0</v>
      </c>
      <c r="E8529" s="509">
        <v>0</v>
      </c>
      <c r="G8529" s="509">
        <v>0</v>
      </c>
      <c r="H8529" s="509">
        <v>0</v>
      </c>
      <c r="K8529" s="509">
        <v>0</v>
      </c>
    </row>
    <row r="8530" spans="1:11" s="509" customFormat="1">
      <c r="A8530" s="508" t="s">
        <v>611</v>
      </c>
      <c r="B8530" s="509" t="s">
        <v>384</v>
      </c>
      <c r="C8530" s="509" t="s">
        <v>1024</v>
      </c>
      <c r="D8530" s="509">
        <v>3</v>
      </c>
      <c r="E8530" s="509">
        <v>0</v>
      </c>
      <c r="G8530" s="509">
        <v>4</v>
      </c>
      <c r="H8530" s="509">
        <v>0</v>
      </c>
      <c r="K8530" s="509">
        <v>7</v>
      </c>
    </row>
    <row r="8531" spans="1:11" s="509" customFormat="1">
      <c r="A8531" s="508" t="s">
        <v>611</v>
      </c>
      <c r="B8531" s="509" t="s">
        <v>384</v>
      </c>
      <c r="C8531" s="509" t="s">
        <v>1025</v>
      </c>
      <c r="D8531" s="509">
        <v>0</v>
      </c>
      <c r="E8531" s="509">
        <v>0</v>
      </c>
      <c r="G8531" s="509">
        <v>0</v>
      </c>
      <c r="H8531" s="509">
        <v>0</v>
      </c>
      <c r="K8531" s="509">
        <v>0</v>
      </c>
    </row>
    <row r="8532" spans="1:11" s="509" customFormat="1">
      <c r="A8532" s="508" t="s">
        <v>611</v>
      </c>
      <c r="B8532" s="509" t="s">
        <v>384</v>
      </c>
      <c r="C8532" s="509">
        <v>19</v>
      </c>
      <c r="D8532" s="509">
        <v>14</v>
      </c>
      <c r="E8532" s="509">
        <v>4</v>
      </c>
      <c r="G8532" s="509">
        <v>34</v>
      </c>
      <c r="H8532" s="509">
        <v>2</v>
      </c>
      <c r="K8532" s="509">
        <v>48</v>
      </c>
    </row>
    <row r="8533" spans="1:11" s="509" customFormat="1">
      <c r="A8533" s="508" t="s">
        <v>611</v>
      </c>
      <c r="B8533" s="509" t="s">
        <v>384</v>
      </c>
      <c r="C8533" s="509">
        <v>20</v>
      </c>
      <c r="D8533" s="509">
        <v>0</v>
      </c>
      <c r="E8533" s="509">
        <v>0</v>
      </c>
      <c r="G8533" s="509">
        <v>0</v>
      </c>
      <c r="H8533" s="509">
        <v>0</v>
      </c>
      <c r="K8533" s="509">
        <v>0</v>
      </c>
    </row>
    <row r="8534" spans="1:11" s="509" customFormat="1">
      <c r="A8534" s="508" t="s">
        <v>611</v>
      </c>
      <c r="B8534" s="509" t="s">
        <v>384</v>
      </c>
      <c r="C8534" s="509">
        <v>21</v>
      </c>
      <c r="D8534" s="509">
        <v>1</v>
      </c>
      <c r="E8534" s="509">
        <v>0</v>
      </c>
      <c r="G8534" s="509">
        <v>3</v>
      </c>
      <c r="H8534" s="509">
        <v>0</v>
      </c>
      <c r="K8534" s="509">
        <v>4</v>
      </c>
    </row>
    <row r="8535" spans="1:11" s="509" customFormat="1">
      <c r="A8535" s="508" t="s">
        <v>611</v>
      </c>
      <c r="B8535" s="509" t="s">
        <v>384</v>
      </c>
      <c r="C8535" s="509" t="s">
        <v>1026</v>
      </c>
      <c r="D8535" s="509">
        <v>0</v>
      </c>
      <c r="E8535" s="509">
        <v>0</v>
      </c>
      <c r="G8535" s="509">
        <v>0</v>
      </c>
      <c r="H8535" s="509">
        <v>0</v>
      </c>
      <c r="K8535" s="509">
        <v>0</v>
      </c>
    </row>
    <row r="8536" spans="1:11" s="509" customFormat="1">
      <c r="A8536" s="508" t="s">
        <v>611</v>
      </c>
      <c r="B8536" s="509" t="s">
        <v>384</v>
      </c>
      <c r="C8536" s="509" t="s">
        <v>1027</v>
      </c>
      <c r="D8536" s="509">
        <v>0</v>
      </c>
      <c r="E8536" s="509">
        <v>0</v>
      </c>
      <c r="G8536" s="509">
        <v>15</v>
      </c>
      <c r="H8536" s="509">
        <v>0</v>
      </c>
      <c r="K8536" s="509">
        <v>15</v>
      </c>
    </row>
    <row r="8537" spans="1:11" s="509" customFormat="1">
      <c r="A8537" s="508" t="s">
        <v>611</v>
      </c>
      <c r="B8537" s="509" t="s">
        <v>384</v>
      </c>
      <c r="C8537" s="509" t="s">
        <v>1028</v>
      </c>
      <c r="D8537" s="509">
        <v>0</v>
      </c>
      <c r="E8537" s="509">
        <v>0</v>
      </c>
      <c r="G8537" s="509">
        <v>0</v>
      </c>
      <c r="H8537" s="509">
        <v>0</v>
      </c>
      <c r="K8537" s="509">
        <v>0</v>
      </c>
    </row>
    <row r="8538" spans="1:11" s="509" customFormat="1">
      <c r="A8538" s="508" t="s">
        <v>611</v>
      </c>
      <c r="B8538" s="509" t="s">
        <v>384</v>
      </c>
      <c r="C8538" s="509">
        <v>22</v>
      </c>
      <c r="D8538" s="509">
        <v>0</v>
      </c>
      <c r="E8538" s="509">
        <v>0</v>
      </c>
      <c r="G8538" s="509">
        <v>5</v>
      </c>
      <c r="H8538" s="509">
        <v>0</v>
      </c>
      <c r="K8538" s="509">
        <v>5</v>
      </c>
    </row>
    <row r="8539" spans="1:11" s="509" customFormat="1">
      <c r="A8539" s="508" t="s">
        <v>611</v>
      </c>
      <c r="B8539" s="509" t="s">
        <v>384</v>
      </c>
      <c r="C8539" s="509">
        <v>23</v>
      </c>
      <c r="D8539" s="509">
        <v>4</v>
      </c>
      <c r="E8539" s="509">
        <v>1</v>
      </c>
      <c r="G8539" s="509">
        <v>3</v>
      </c>
      <c r="H8539" s="509">
        <v>0</v>
      </c>
      <c r="K8539" s="509">
        <v>7</v>
      </c>
    </row>
    <row r="8540" spans="1:11" s="509" customFormat="1">
      <c r="A8540" s="508" t="s">
        <v>611</v>
      </c>
      <c r="B8540" s="509" t="s">
        <v>384</v>
      </c>
      <c r="C8540" s="509" t="s">
        <v>1029</v>
      </c>
      <c r="D8540" s="509">
        <v>1</v>
      </c>
      <c r="E8540" s="509">
        <v>0</v>
      </c>
      <c r="G8540" s="509">
        <v>29</v>
      </c>
      <c r="H8540" s="509">
        <v>5</v>
      </c>
      <c r="K8540" s="509">
        <v>30</v>
      </c>
    </row>
    <row r="8541" spans="1:11" s="509" customFormat="1">
      <c r="A8541" s="508" t="s">
        <v>611</v>
      </c>
      <c r="B8541" s="509" t="s">
        <v>384</v>
      </c>
      <c r="C8541" s="509">
        <v>24</v>
      </c>
      <c r="D8541" s="509">
        <v>0</v>
      </c>
      <c r="E8541" s="509">
        <v>0</v>
      </c>
      <c r="G8541" s="509">
        <v>1</v>
      </c>
      <c r="H8541" s="509">
        <v>0</v>
      </c>
      <c r="K8541" s="509">
        <v>1</v>
      </c>
    </row>
    <row r="8542" spans="1:11" s="509" customFormat="1">
      <c r="A8542" s="508" t="s">
        <v>611</v>
      </c>
      <c r="B8542" s="509" t="s">
        <v>384</v>
      </c>
      <c r="C8542" s="509">
        <v>25</v>
      </c>
      <c r="D8542" s="509">
        <v>0</v>
      </c>
      <c r="E8542" s="509">
        <v>0</v>
      </c>
      <c r="G8542" s="509">
        <v>0</v>
      </c>
      <c r="H8542" s="509">
        <v>0</v>
      </c>
    </row>
    <row r="8543" spans="1:11" s="509" customFormat="1">
      <c r="A8543" s="508" t="s">
        <v>611</v>
      </c>
      <c r="B8543" s="509" t="s">
        <v>384</v>
      </c>
      <c r="C8543" s="509">
        <v>26</v>
      </c>
      <c r="D8543" s="509">
        <v>2</v>
      </c>
      <c r="E8543" s="509">
        <v>0</v>
      </c>
      <c r="G8543" s="509">
        <v>0</v>
      </c>
      <c r="H8543" s="509">
        <v>0</v>
      </c>
      <c r="K8543" s="509">
        <v>2</v>
      </c>
    </row>
    <row r="8544" spans="1:11" s="509" customFormat="1">
      <c r="A8544" s="508" t="s">
        <v>611</v>
      </c>
      <c r="B8544" s="509" t="s">
        <v>384</v>
      </c>
      <c r="C8544" s="509">
        <v>27</v>
      </c>
      <c r="D8544" s="509">
        <v>2</v>
      </c>
      <c r="E8544" s="509">
        <v>2</v>
      </c>
      <c r="G8544" s="509">
        <v>11</v>
      </c>
      <c r="H8544" s="509">
        <v>7</v>
      </c>
      <c r="K8544" s="509">
        <v>13</v>
      </c>
    </row>
    <row r="8545" spans="1:11" s="509" customFormat="1">
      <c r="A8545" s="508" t="s">
        <v>611</v>
      </c>
      <c r="B8545" s="509" t="s">
        <v>384</v>
      </c>
      <c r="C8545" s="509">
        <v>28</v>
      </c>
      <c r="D8545" s="509">
        <v>1</v>
      </c>
      <c r="E8545" s="509">
        <v>0</v>
      </c>
      <c r="G8545" s="509">
        <v>1</v>
      </c>
      <c r="H8545" s="509">
        <v>0</v>
      </c>
      <c r="K8545" s="509">
        <v>2</v>
      </c>
    </row>
    <row r="8546" spans="1:11" s="509" customFormat="1">
      <c r="A8546" s="508" t="s">
        <v>611</v>
      </c>
      <c r="B8546" s="509" t="s">
        <v>384</v>
      </c>
      <c r="C8546" s="509">
        <v>29</v>
      </c>
      <c r="D8546" s="509">
        <v>0</v>
      </c>
      <c r="E8546" s="509">
        <v>0</v>
      </c>
      <c r="G8546" s="509">
        <v>0</v>
      </c>
      <c r="H8546" s="509">
        <v>0</v>
      </c>
      <c r="K8546" s="509">
        <v>0</v>
      </c>
    </row>
    <row r="8547" spans="1:11" s="509" customFormat="1">
      <c r="A8547" s="508" t="s">
        <v>611</v>
      </c>
      <c r="B8547" s="509" t="s">
        <v>384</v>
      </c>
      <c r="C8547" s="509">
        <v>30</v>
      </c>
      <c r="D8547" s="509">
        <v>0</v>
      </c>
      <c r="E8547" s="509">
        <v>0</v>
      </c>
      <c r="G8547" s="509">
        <v>1</v>
      </c>
      <c r="H8547" s="509">
        <v>0</v>
      </c>
      <c r="K8547" s="509">
        <v>1</v>
      </c>
    </row>
    <row r="8548" spans="1:11" s="509" customFormat="1">
      <c r="A8548" s="508" t="s">
        <v>611</v>
      </c>
      <c r="B8548" s="509" t="s">
        <v>384</v>
      </c>
      <c r="C8548" s="509">
        <v>31</v>
      </c>
      <c r="D8548" s="509">
        <v>0</v>
      </c>
      <c r="E8548" s="509">
        <v>0</v>
      </c>
      <c r="G8548" s="509">
        <v>0</v>
      </c>
      <c r="H8548" s="509">
        <v>0</v>
      </c>
      <c r="K8548" s="509">
        <v>0</v>
      </c>
    </row>
    <row r="8549" spans="1:11" s="509" customFormat="1">
      <c r="A8549" s="508" t="s">
        <v>611</v>
      </c>
      <c r="B8549" s="509" t="s">
        <v>384</v>
      </c>
      <c r="C8549" s="509">
        <v>32</v>
      </c>
      <c r="D8549" s="509">
        <v>0</v>
      </c>
      <c r="E8549" s="509">
        <v>0</v>
      </c>
      <c r="G8549" s="509">
        <v>0</v>
      </c>
      <c r="H8549" s="509">
        <v>0</v>
      </c>
      <c r="K8549" s="509">
        <v>0</v>
      </c>
    </row>
    <row r="8550" spans="1:11" s="509" customFormat="1">
      <c r="A8550" s="508" t="s">
        <v>611</v>
      </c>
      <c r="B8550" s="509" t="s">
        <v>384</v>
      </c>
      <c r="C8550" s="509">
        <v>33</v>
      </c>
      <c r="D8550" s="509">
        <v>12</v>
      </c>
      <c r="E8550" s="509">
        <v>4</v>
      </c>
      <c r="G8550" s="509">
        <v>2</v>
      </c>
      <c r="H8550" s="509">
        <v>0</v>
      </c>
      <c r="K8550" s="509">
        <v>14</v>
      </c>
    </row>
    <row r="8551" spans="1:11" s="509" customFormat="1">
      <c r="A8551" s="508" t="s">
        <v>611</v>
      </c>
      <c r="B8551" s="509" t="s">
        <v>384</v>
      </c>
      <c r="C8551" s="509">
        <v>34</v>
      </c>
      <c r="D8551" s="509">
        <v>0</v>
      </c>
      <c r="E8551" s="509">
        <v>0</v>
      </c>
      <c r="G8551" s="509">
        <v>0</v>
      </c>
      <c r="H8551" s="509">
        <v>0</v>
      </c>
      <c r="K8551" s="509">
        <v>0</v>
      </c>
    </row>
    <row r="8552" spans="1:11" s="509" customFormat="1">
      <c r="A8552" s="508" t="s">
        <v>611</v>
      </c>
      <c r="B8552" s="509" t="s">
        <v>384</v>
      </c>
      <c r="C8552" s="509">
        <v>35</v>
      </c>
      <c r="D8552" s="509">
        <v>1</v>
      </c>
      <c r="E8552" s="509">
        <v>1</v>
      </c>
      <c r="G8552" s="509">
        <v>0</v>
      </c>
      <c r="H8552" s="509">
        <v>0</v>
      </c>
      <c r="K8552" s="509">
        <v>1</v>
      </c>
    </row>
    <row r="8553" spans="1:11" s="509" customFormat="1">
      <c r="A8553" s="508" t="s">
        <v>611</v>
      </c>
      <c r="B8553" s="509" t="s">
        <v>384</v>
      </c>
      <c r="C8553" s="509">
        <v>36</v>
      </c>
      <c r="D8553" s="509">
        <v>0</v>
      </c>
      <c r="E8553" s="509">
        <v>0</v>
      </c>
      <c r="G8553" s="509">
        <v>0</v>
      </c>
      <c r="H8553" s="509">
        <v>0</v>
      </c>
      <c r="K8553" s="509">
        <v>0</v>
      </c>
    </row>
    <row r="8554" spans="1:11" s="509" customFormat="1">
      <c r="A8554" s="508" t="s">
        <v>611</v>
      </c>
      <c r="B8554" s="509" t="s">
        <v>384</v>
      </c>
      <c r="C8554" s="509">
        <v>37</v>
      </c>
      <c r="D8554" s="509">
        <v>1</v>
      </c>
      <c r="E8554" s="509">
        <v>0</v>
      </c>
      <c r="G8554" s="509">
        <v>2</v>
      </c>
      <c r="H8554" s="509">
        <v>1</v>
      </c>
      <c r="K8554" s="509">
        <v>3</v>
      </c>
    </row>
    <row r="8555" spans="1:11" s="509" customFormat="1">
      <c r="A8555" s="508" t="s">
        <v>611</v>
      </c>
      <c r="B8555" s="509" t="s">
        <v>384</v>
      </c>
      <c r="C8555" s="509">
        <v>38</v>
      </c>
      <c r="D8555" s="509">
        <v>0</v>
      </c>
      <c r="E8555" s="509">
        <v>0</v>
      </c>
      <c r="G8555" s="509">
        <v>0</v>
      </c>
      <c r="H8555" s="509">
        <v>0</v>
      </c>
      <c r="K8555" s="509">
        <v>0</v>
      </c>
    </row>
    <row r="8556" spans="1:11" s="509" customFormat="1">
      <c r="A8556" s="508" t="s">
        <v>611</v>
      </c>
      <c r="B8556" s="509" t="s">
        <v>384</v>
      </c>
      <c r="C8556" s="509" t="s">
        <v>1030</v>
      </c>
      <c r="D8556" s="509">
        <v>0</v>
      </c>
      <c r="E8556" s="509">
        <v>0</v>
      </c>
      <c r="G8556" s="509">
        <v>0</v>
      </c>
      <c r="H8556" s="509">
        <v>0</v>
      </c>
      <c r="K8556" s="509">
        <v>0</v>
      </c>
    </row>
    <row r="8557" spans="1:11" s="509" customFormat="1">
      <c r="A8557" s="508" t="s">
        <v>611</v>
      </c>
      <c r="B8557" s="509" t="s">
        <v>384</v>
      </c>
      <c r="C8557" s="509">
        <v>39</v>
      </c>
      <c r="D8557" s="509">
        <v>0</v>
      </c>
      <c r="E8557" s="509">
        <v>0</v>
      </c>
      <c r="G8557" s="509">
        <v>0</v>
      </c>
      <c r="H8557" s="509">
        <v>0</v>
      </c>
      <c r="K8557" s="509">
        <v>0</v>
      </c>
    </row>
    <row r="8558" spans="1:11" s="509" customFormat="1">
      <c r="A8558" s="508" t="s">
        <v>611</v>
      </c>
      <c r="B8558" s="509" t="s">
        <v>384</v>
      </c>
      <c r="C8558" s="509">
        <v>40</v>
      </c>
      <c r="D8558" s="509">
        <v>0</v>
      </c>
      <c r="E8558" s="509">
        <v>0</v>
      </c>
      <c r="G8558" s="509">
        <v>0</v>
      </c>
      <c r="H8558" s="509">
        <v>0</v>
      </c>
      <c r="K8558" s="509">
        <v>0</v>
      </c>
    </row>
    <row r="8559" spans="1:11" s="509" customFormat="1">
      <c r="A8559" s="508" t="s">
        <v>611</v>
      </c>
      <c r="B8559" s="509" t="s">
        <v>384</v>
      </c>
      <c r="C8559" s="509">
        <v>41</v>
      </c>
      <c r="D8559" s="509">
        <v>0</v>
      </c>
      <c r="E8559" s="509">
        <v>0</v>
      </c>
      <c r="G8559" s="509">
        <v>0</v>
      </c>
      <c r="H8559" s="509">
        <v>0</v>
      </c>
      <c r="K8559" s="509">
        <v>0</v>
      </c>
    </row>
    <row r="8560" spans="1:11" s="509" customFormat="1">
      <c r="A8560" s="508" t="s">
        <v>611</v>
      </c>
      <c r="B8560" s="509" t="s">
        <v>384</v>
      </c>
      <c r="C8560" s="509">
        <v>42</v>
      </c>
      <c r="D8560" s="509">
        <v>0</v>
      </c>
      <c r="E8560" s="509">
        <v>0</v>
      </c>
      <c r="G8560" s="509">
        <v>0</v>
      </c>
      <c r="H8560" s="509">
        <v>0</v>
      </c>
      <c r="K8560" s="509">
        <v>0</v>
      </c>
    </row>
    <row r="8561" spans="1:11" s="509" customFormat="1">
      <c r="A8561" s="508" t="s">
        <v>611</v>
      </c>
      <c r="B8561" s="509" t="s">
        <v>384</v>
      </c>
      <c r="C8561" s="509">
        <v>43</v>
      </c>
      <c r="D8561" s="509">
        <v>0</v>
      </c>
      <c r="E8561" s="509">
        <v>0</v>
      </c>
      <c r="G8561" s="509">
        <v>0</v>
      </c>
      <c r="H8561" s="509">
        <v>0</v>
      </c>
      <c r="K8561" s="509">
        <v>0</v>
      </c>
    </row>
    <row r="8562" spans="1:11" s="509" customFormat="1">
      <c r="A8562" s="508" t="s">
        <v>611</v>
      </c>
      <c r="B8562" s="509" t="s">
        <v>384</v>
      </c>
      <c r="C8562" s="509">
        <v>44</v>
      </c>
      <c r="D8562" s="509">
        <v>0</v>
      </c>
      <c r="E8562" s="509">
        <v>0</v>
      </c>
      <c r="G8562" s="509">
        <v>0</v>
      </c>
      <c r="H8562" s="509">
        <v>0</v>
      </c>
      <c r="K8562" s="509">
        <v>0</v>
      </c>
    </row>
    <row r="8563" spans="1:11" s="509" customFormat="1">
      <c r="A8563" s="508" t="s">
        <v>611</v>
      </c>
      <c r="B8563" s="509" t="s">
        <v>384</v>
      </c>
      <c r="C8563" s="509">
        <v>45</v>
      </c>
      <c r="D8563" s="509">
        <v>0</v>
      </c>
      <c r="E8563" s="509">
        <v>0</v>
      </c>
      <c r="G8563" s="509">
        <v>0</v>
      </c>
      <c r="H8563" s="509">
        <v>0</v>
      </c>
      <c r="K8563" s="509">
        <v>0</v>
      </c>
    </row>
    <row r="8564" spans="1:11" s="509" customFormat="1">
      <c r="A8564" s="508" t="s">
        <v>611</v>
      </c>
      <c r="B8564" s="509" t="s">
        <v>384</v>
      </c>
      <c r="C8564" s="509">
        <v>46</v>
      </c>
      <c r="D8564" s="509">
        <v>13</v>
      </c>
      <c r="E8564" s="509">
        <v>10</v>
      </c>
      <c r="G8564" s="509">
        <v>10</v>
      </c>
      <c r="H8564" s="509">
        <v>3</v>
      </c>
      <c r="K8564" s="509">
        <v>23</v>
      </c>
    </row>
    <row r="8565" spans="1:11" s="509" customFormat="1">
      <c r="A8565" s="508" t="s">
        <v>611</v>
      </c>
      <c r="B8565" s="509" t="s">
        <v>384</v>
      </c>
      <c r="C8565" s="509">
        <v>47</v>
      </c>
      <c r="D8565" s="509">
        <v>4</v>
      </c>
      <c r="E8565" s="509">
        <v>2</v>
      </c>
      <c r="G8565" s="509">
        <v>6</v>
      </c>
      <c r="H8565" s="509">
        <v>2</v>
      </c>
      <c r="K8565" s="509">
        <v>10</v>
      </c>
    </row>
    <row r="8566" spans="1:11" s="509" customFormat="1">
      <c r="A8566" s="508" t="s">
        <v>611</v>
      </c>
      <c r="B8566" s="509" t="s">
        <v>384</v>
      </c>
      <c r="C8566" s="509">
        <v>48</v>
      </c>
      <c r="D8566" s="509">
        <v>0</v>
      </c>
      <c r="E8566" s="509">
        <v>0</v>
      </c>
      <c r="G8566" s="509">
        <v>0</v>
      </c>
      <c r="H8566" s="509">
        <v>0</v>
      </c>
      <c r="K8566" s="509">
        <v>0</v>
      </c>
    </row>
    <row r="8567" spans="1:11" s="509" customFormat="1">
      <c r="A8567" s="508" t="s">
        <v>611</v>
      </c>
      <c r="B8567" s="509" t="s">
        <v>384</v>
      </c>
      <c r="C8567" s="509">
        <v>49</v>
      </c>
      <c r="D8567" s="509">
        <v>0</v>
      </c>
      <c r="E8567" s="509">
        <v>0</v>
      </c>
      <c r="G8567" s="509">
        <v>0</v>
      </c>
      <c r="H8567" s="509">
        <v>0</v>
      </c>
      <c r="K8567" s="509">
        <v>0</v>
      </c>
    </row>
    <row r="8568" spans="1:11" s="509" customFormat="1">
      <c r="A8568" s="508" t="s">
        <v>611</v>
      </c>
      <c r="B8568" s="509" t="s">
        <v>384</v>
      </c>
      <c r="C8568" s="509">
        <v>50</v>
      </c>
      <c r="D8568" s="509">
        <v>0</v>
      </c>
      <c r="E8568" s="509">
        <v>0</v>
      </c>
      <c r="G8568" s="509">
        <v>0</v>
      </c>
      <c r="H8568" s="509">
        <v>0</v>
      </c>
      <c r="K8568" s="509">
        <v>0</v>
      </c>
    </row>
    <row r="8569" spans="1:11" s="509" customFormat="1">
      <c r="A8569" s="508" t="s">
        <v>611</v>
      </c>
      <c r="B8569" s="509" t="s">
        <v>384</v>
      </c>
      <c r="C8569" s="509">
        <v>51</v>
      </c>
      <c r="D8569" s="509">
        <v>2</v>
      </c>
      <c r="E8569" s="509">
        <v>2</v>
      </c>
      <c r="G8569" s="509">
        <v>0</v>
      </c>
      <c r="H8569" s="509">
        <v>0</v>
      </c>
      <c r="K8569" s="509">
        <v>2</v>
      </c>
    </row>
    <row r="8570" spans="1:11" s="509" customFormat="1">
      <c r="A8570" s="508" t="s">
        <v>611</v>
      </c>
      <c r="B8570" s="509" t="s">
        <v>384</v>
      </c>
      <c r="C8570" s="509" t="s">
        <v>1031</v>
      </c>
      <c r="D8570" s="509">
        <v>3</v>
      </c>
      <c r="E8570" s="509">
        <v>3</v>
      </c>
      <c r="G8570" s="509">
        <v>3</v>
      </c>
      <c r="H8570" s="509">
        <v>0</v>
      </c>
      <c r="K8570" s="509">
        <v>6</v>
      </c>
    </row>
    <row r="8571" spans="1:11" s="509" customFormat="1">
      <c r="A8571" s="508" t="s">
        <v>611</v>
      </c>
      <c r="B8571" s="509" t="s">
        <v>384</v>
      </c>
      <c r="C8571" s="509" t="s">
        <v>1032</v>
      </c>
      <c r="D8571" s="509">
        <v>0</v>
      </c>
      <c r="E8571" s="509">
        <v>0</v>
      </c>
      <c r="G8571" s="509">
        <v>0</v>
      </c>
      <c r="H8571" s="509">
        <v>0</v>
      </c>
      <c r="K8571" s="509">
        <v>0</v>
      </c>
    </row>
    <row r="8572" spans="1:11" s="509" customFormat="1">
      <c r="A8572" s="508" t="s">
        <v>611</v>
      </c>
      <c r="B8572" s="509" t="s">
        <v>384</v>
      </c>
      <c r="C8572" s="509">
        <v>52</v>
      </c>
      <c r="D8572" s="509">
        <v>0</v>
      </c>
      <c r="E8572" s="509">
        <v>0</v>
      </c>
      <c r="G8572" s="509">
        <v>1</v>
      </c>
      <c r="H8572" s="509">
        <v>0</v>
      </c>
      <c r="K8572" s="509">
        <v>1</v>
      </c>
    </row>
    <row r="8573" spans="1:11" s="509" customFormat="1">
      <c r="A8573" s="508" t="s">
        <v>611</v>
      </c>
      <c r="B8573" s="509" t="s">
        <v>384</v>
      </c>
      <c r="C8573" s="509">
        <v>53</v>
      </c>
      <c r="D8573" s="509">
        <v>1</v>
      </c>
      <c r="E8573" s="509">
        <v>1</v>
      </c>
      <c r="G8573" s="509">
        <v>3</v>
      </c>
      <c r="H8573" s="509">
        <v>0</v>
      </c>
      <c r="K8573" s="509">
        <v>4</v>
      </c>
    </row>
    <row r="8574" spans="1:11" s="509" customFormat="1">
      <c r="A8574" s="508" t="s">
        <v>611</v>
      </c>
      <c r="B8574" s="509" t="s">
        <v>384</v>
      </c>
      <c r="C8574" s="509">
        <v>54</v>
      </c>
      <c r="D8574" s="509">
        <v>1</v>
      </c>
      <c r="E8574" s="509">
        <v>0</v>
      </c>
      <c r="G8574" s="509">
        <v>32</v>
      </c>
      <c r="H8574" s="509">
        <v>0</v>
      </c>
      <c r="K8574" s="509">
        <v>33</v>
      </c>
    </row>
    <row r="8575" spans="1:11" s="509" customFormat="1">
      <c r="A8575" s="508" t="s">
        <v>611</v>
      </c>
      <c r="B8575" s="509" t="s">
        <v>384</v>
      </c>
      <c r="C8575" s="509">
        <v>55</v>
      </c>
      <c r="D8575" s="509">
        <v>4</v>
      </c>
      <c r="E8575" s="509">
        <v>0</v>
      </c>
      <c r="G8575" s="509">
        <v>70</v>
      </c>
      <c r="H8575" s="509">
        <v>0</v>
      </c>
      <c r="K8575" s="509">
        <v>74</v>
      </c>
    </row>
    <row r="8576" spans="1:11" s="509" customFormat="1">
      <c r="A8576" s="508" t="s">
        <v>611</v>
      </c>
      <c r="B8576" s="509" t="s">
        <v>384</v>
      </c>
      <c r="C8576" s="509">
        <v>56</v>
      </c>
      <c r="D8576" s="509">
        <v>0</v>
      </c>
      <c r="E8576" s="509">
        <v>0</v>
      </c>
      <c r="G8576" s="509">
        <v>0</v>
      </c>
      <c r="H8576" s="509">
        <v>0</v>
      </c>
      <c r="K8576" s="509">
        <v>0</v>
      </c>
    </row>
    <row r="8577" spans="1:11" s="509" customFormat="1">
      <c r="A8577" s="508" t="s">
        <v>611</v>
      </c>
      <c r="B8577" s="509" t="s">
        <v>384</v>
      </c>
      <c r="C8577" s="509">
        <v>57</v>
      </c>
      <c r="D8577" s="509">
        <v>0</v>
      </c>
      <c r="E8577" s="509">
        <v>0</v>
      </c>
      <c r="G8577" s="509">
        <v>0</v>
      </c>
      <c r="H8577" s="509">
        <v>0</v>
      </c>
      <c r="K8577" s="509">
        <v>0</v>
      </c>
    </row>
    <row r="8578" spans="1:11" s="509" customFormat="1">
      <c r="A8578" s="508" t="s">
        <v>611</v>
      </c>
      <c r="B8578" s="509" t="s">
        <v>384</v>
      </c>
      <c r="C8578" s="509">
        <v>58</v>
      </c>
      <c r="D8578" s="509">
        <v>16</v>
      </c>
      <c r="E8578" s="509">
        <v>9</v>
      </c>
      <c r="G8578" s="509">
        <v>187</v>
      </c>
      <c r="H8578" s="509">
        <v>15</v>
      </c>
      <c r="K8578" s="509">
        <v>203</v>
      </c>
    </row>
    <row r="8579" spans="1:11" s="509" customFormat="1">
      <c r="A8579" s="508" t="s">
        <v>611</v>
      </c>
      <c r="B8579" s="509" t="s">
        <v>384</v>
      </c>
      <c r="C8579" s="509">
        <v>59</v>
      </c>
      <c r="D8579" s="509">
        <v>2</v>
      </c>
      <c r="E8579" s="509">
        <v>0</v>
      </c>
      <c r="G8579" s="509">
        <v>9</v>
      </c>
      <c r="H8579" s="509">
        <v>0</v>
      </c>
      <c r="K8579" s="509">
        <v>11</v>
      </c>
    </row>
    <row r="8580" spans="1:11" s="509" customFormat="1">
      <c r="A8580" s="508" t="s">
        <v>611</v>
      </c>
      <c r="B8580" s="509" t="s">
        <v>384</v>
      </c>
      <c r="C8580" s="509">
        <v>60</v>
      </c>
      <c r="D8580" s="509">
        <v>0</v>
      </c>
      <c r="E8580" s="509">
        <v>0</v>
      </c>
      <c r="G8580" s="509">
        <v>12</v>
      </c>
      <c r="H8580" s="509">
        <v>0</v>
      </c>
      <c r="K8580" s="509">
        <v>12</v>
      </c>
    </row>
    <row r="8581" spans="1:11" s="509" customFormat="1">
      <c r="A8581" s="508" t="s">
        <v>611</v>
      </c>
      <c r="B8581" s="509" t="s">
        <v>384</v>
      </c>
      <c r="C8581" s="509">
        <v>61</v>
      </c>
      <c r="D8581" s="509">
        <v>9</v>
      </c>
      <c r="E8581" s="509">
        <v>5</v>
      </c>
      <c r="G8581" s="509">
        <v>11</v>
      </c>
      <c r="H8581" s="509">
        <v>2</v>
      </c>
      <c r="K8581" s="509">
        <v>20</v>
      </c>
    </row>
    <row r="8582" spans="1:11" s="509" customFormat="1">
      <c r="A8582" s="508" t="s">
        <v>611</v>
      </c>
      <c r="B8582" s="509" t="s">
        <v>384</v>
      </c>
      <c r="C8582" s="509">
        <v>62</v>
      </c>
      <c r="D8582" s="509">
        <v>5</v>
      </c>
      <c r="E8582" s="509">
        <v>3</v>
      </c>
      <c r="G8582" s="509">
        <v>8</v>
      </c>
      <c r="H8582" s="509">
        <v>4</v>
      </c>
      <c r="K8582" s="509">
        <v>13</v>
      </c>
    </row>
    <row r="8583" spans="1:11" s="509" customFormat="1">
      <c r="A8583" s="508" t="s">
        <v>611</v>
      </c>
      <c r="B8583" s="509" t="s">
        <v>384</v>
      </c>
      <c r="C8583" s="509">
        <v>63</v>
      </c>
      <c r="D8583" s="509">
        <v>103</v>
      </c>
      <c r="E8583" s="509">
        <v>81</v>
      </c>
      <c r="G8583" s="509">
        <v>203</v>
      </c>
      <c r="H8583" s="509">
        <v>51</v>
      </c>
      <c r="K8583" s="509">
        <v>306</v>
      </c>
    </row>
    <row r="8584" spans="1:11" s="509" customFormat="1">
      <c r="A8584" s="508" t="s">
        <v>611</v>
      </c>
      <c r="B8584" s="509" t="s">
        <v>384</v>
      </c>
      <c r="C8584" s="509" t="s">
        <v>1033</v>
      </c>
      <c r="D8584" s="509">
        <v>0</v>
      </c>
      <c r="E8584" s="509">
        <v>0</v>
      </c>
      <c r="G8584" s="509">
        <v>1</v>
      </c>
      <c r="H8584" s="509">
        <v>0</v>
      </c>
      <c r="K8584" s="509">
        <v>1</v>
      </c>
    </row>
    <row r="8585" spans="1:11" s="509" customFormat="1">
      <c r="A8585" s="508" t="s">
        <v>611</v>
      </c>
      <c r="B8585" s="509" t="s">
        <v>384</v>
      </c>
      <c r="C8585" s="509" t="s">
        <v>1034</v>
      </c>
      <c r="D8585" s="509">
        <v>4</v>
      </c>
      <c r="E8585" s="509">
        <v>1</v>
      </c>
      <c r="G8585" s="509">
        <v>0</v>
      </c>
      <c r="H8585" s="509">
        <v>0</v>
      </c>
      <c r="K8585" s="509">
        <v>4</v>
      </c>
    </row>
    <row r="8586" spans="1:11" s="509" customFormat="1">
      <c r="A8586" s="508" t="s">
        <v>611</v>
      </c>
      <c r="B8586" s="509" t="s">
        <v>384</v>
      </c>
      <c r="C8586" s="509">
        <v>64</v>
      </c>
      <c r="D8586" s="509">
        <v>0</v>
      </c>
      <c r="E8586" s="509">
        <v>0</v>
      </c>
      <c r="G8586" s="509">
        <v>0</v>
      </c>
      <c r="H8586" s="509">
        <v>0</v>
      </c>
      <c r="K8586" s="509">
        <v>0</v>
      </c>
    </row>
    <row r="8587" spans="1:11" s="509" customFormat="1">
      <c r="A8587" s="508" t="s">
        <v>611</v>
      </c>
      <c r="B8587" s="509" t="s">
        <v>384</v>
      </c>
      <c r="C8587" s="509" t="s">
        <v>1035</v>
      </c>
      <c r="D8587" s="509">
        <v>2</v>
      </c>
      <c r="E8587" s="509">
        <v>0</v>
      </c>
      <c r="G8587" s="509">
        <v>13</v>
      </c>
      <c r="H8587" s="509">
        <v>0</v>
      </c>
      <c r="K8587" s="509">
        <v>15</v>
      </c>
    </row>
    <row r="8588" spans="1:11" s="509" customFormat="1">
      <c r="A8588" s="508" t="s">
        <v>611</v>
      </c>
      <c r="B8588" s="509" t="s">
        <v>384</v>
      </c>
      <c r="C8588" s="509">
        <v>65</v>
      </c>
      <c r="D8588" s="509">
        <v>47</v>
      </c>
      <c r="E8588" s="509">
        <v>30</v>
      </c>
      <c r="G8588" s="509">
        <v>218</v>
      </c>
      <c r="H8588" s="509">
        <v>73</v>
      </c>
      <c r="K8588" s="509">
        <v>265</v>
      </c>
    </row>
    <row r="8589" spans="1:11" s="509" customFormat="1">
      <c r="A8589" s="508" t="s">
        <v>611</v>
      </c>
      <c r="B8589" s="509" t="s">
        <v>384</v>
      </c>
      <c r="C8589" s="509">
        <v>66</v>
      </c>
      <c r="D8589" s="509">
        <v>34</v>
      </c>
      <c r="E8589" s="509">
        <v>34</v>
      </c>
      <c r="G8589" s="509">
        <v>44</v>
      </c>
      <c r="H8589" s="509">
        <v>39</v>
      </c>
      <c r="K8589" s="509">
        <v>78</v>
      </c>
    </row>
    <row r="8590" spans="1:11" s="509" customFormat="1">
      <c r="A8590" s="508" t="s">
        <v>611</v>
      </c>
      <c r="B8590" s="509" t="s">
        <v>384</v>
      </c>
      <c r="C8590" s="509" t="s">
        <v>1036</v>
      </c>
      <c r="D8590" s="509">
        <v>0</v>
      </c>
      <c r="E8590" s="509">
        <v>0</v>
      </c>
      <c r="G8590" s="509">
        <v>0</v>
      </c>
      <c r="H8590" s="509">
        <v>0</v>
      </c>
      <c r="K8590" s="509">
        <v>0</v>
      </c>
    </row>
    <row r="8591" spans="1:11" s="509" customFormat="1">
      <c r="A8591" s="508" t="s">
        <v>611</v>
      </c>
      <c r="B8591" s="509" t="s">
        <v>384</v>
      </c>
      <c r="C8591" s="509" t="s">
        <v>1037</v>
      </c>
      <c r="D8591" s="509">
        <v>61</v>
      </c>
      <c r="E8591" s="509">
        <v>0</v>
      </c>
      <c r="G8591" s="509">
        <v>862</v>
      </c>
      <c r="H8591" s="509">
        <v>0</v>
      </c>
      <c r="K8591" s="509">
        <v>923</v>
      </c>
    </row>
    <row r="8592" spans="1:11" s="509" customFormat="1">
      <c r="A8592" s="508" t="s">
        <v>611</v>
      </c>
      <c r="B8592" s="509" t="s">
        <v>384</v>
      </c>
      <c r="C8592" s="509" t="s">
        <v>1038</v>
      </c>
      <c r="D8592" s="509">
        <v>15</v>
      </c>
      <c r="E8592" s="509">
        <v>0</v>
      </c>
      <c r="G8592" s="509">
        <v>39</v>
      </c>
      <c r="H8592" s="509">
        <v>0</v>
      </c>
      <c r="K8592" s="509">
        <v>54</v>
      </c>
    </row>
    <row r="8593" spans="1:11" s="509" customFormat="1">
      <c r="A8593" s="508" t="s">
        <v>611</v>
      </c>
      <c r="B8593" s="509" t="s">
        <v>384</v>
      </c>
      <c r="C8593" s="509" t="s">
        <v>1039</v>
      </c>
      <c r="D8593" s="509">
        <v>17</v>
      </c>
      <c r="E8593" s="509">
        <v>0</v>
      </c>
      <c r="G8593" s="509">
        <v>26</v>
      </c>
      <c r="H8593" s="509">
        <v>0</v>
      </c>
      <c r="K8593" s="509">
        <v>43</v>
      </c>
    </row>
    <row r="8594" spans="1:11" s="509" customFormat="1">
      <c r="A8594" s="508" t="s">
        <v>611</v>
      </c>
      <c r="B8594" s="509" t="s">
        <v>384</v>
      </c>
      <c r="C8594" s="509" t="s">
        <v>1040</v>
      </c>
      <c r="D8594" s="509">
        <v>13</v>
      </c>
      <c r="E8594" s="509">
        <v>0</v>
      </c>
      <c r="G8594" s="509">
        <v>87</v>
      </c>
      <c r="H8594" s="509">
        <v>0</v>
      </c>
      <c r="K8594" s="509">
        <v>100</v>
      </c>
    </row>
    <row r="8595" spans="1:11" s="509" customFormat="1">
      <c r="A8595" s="508" t="s">
        <v>611</v>
      </c>
      <c r="B8595" s="509" t="s">
        <v>384</v>
      </c>
      <c r="C8595" s="509" t="s">
        <v>1041</v>
      </c>
      <c r="D8595" s="509">
        <v>0</v>
      </c>
      <c r="E8595" s="509">
        <v>0</v>
      </c>
      <c r="G8595" s="509">
        <v>0</v>
      </c>
      <c r="H8595" s="509">
        <v>0</v>
      </c>
      <c r="K8595" s="509">
        <v>0</v>
      </c>
    </row>
    <row r="8596" spans="1:11" s="509" customFormat="1">
      <c r="A8596" s="508" t="s">
        <v>611</v>
      </c>
      <c r="B8596" s="509" t="s">
        <v>384</v>
      </c>
      <c r="C8596" s="509" t="s">
        <v>1042</v>
      </c>
      <c r="D8596" s="509">
        <v>0</v>
      </c>
      <c r="E8596" s="509">
        <v>0</v>
      </c>
      <c r="G8596" s="509">
        <v>0</v>
      </c>
      <c r="H8596" s="509">
        <v>0</v>
      </c>
      <c r="K8596" s="509">
        <v>0</v>
      </c>
    </row>
    <row r="8597" spans="1:11" s="509" customFormat="1">
      <c r="A8597" s="508" t="s">
        <v>611</v>
      </c>
      <c r="B8597" s="509" t="s">
        <v>384</v>
      </c>
      <c r="C8597" s="509">
        <v>67</v>
      </c>
      <c r="D8597" s="509">
        <v>15</v>
      </c>
      <c r="E8597" s="509">
        <v>1</v>
      </c>
      <c r="G8597" s="509">
        <v>485</v>
      </c>
      <c r="H8597" s="509">
        <v>18</v>
      </c>
      <c r="K8597" s="509">
        <v>500</v>
      </c>
    </row>
    <row r="8598" spans="1:11" s="509" customFormat="1">
      <c r="A8598" s="508" t="s">
        <v>611</v>
      </c>
      <c r="B8598" s="509" t="s">
        <v>384</v>
      </c>
      <c r="C8598" s="509">
        <v>68</v>
      </c>
      <c r="D8598" s="509">
        <v>0</v>
      </c>
      <c r="E8598" s="509">
        <v>0</v>
      </c>
      <c r="G8598" s="509">
        <v>195</v>
      </c>
      <c r="H8598" s="509">
        <v>20</v>
      </c>
      <c r="K8598" s="509">
        <v>195</v>
      </c>
    </row>
    <row r="8599" spans="1:11" s="509" customFormat="1">
      <c r="A8599" s="508" t="s">
        <v>611</v>
      </c>
      <c r="B8599" s="509" t="s">
        <v>384</v>
      </c>
      <c r="C8599" s="509" t="s">
        <v>1043</v>
      </c>
      <c r="D8599" s="509">
        <v>14</v>
      </c>
      <c r="E8599" s="509">
        <v>2</v>
      </c>
      <c r="G8599" s="509">
        <v>14</v>
      </c>
      <c r="H8599" s="509">
        <v>5</v>
      </c>
      <c r="K8599" s="509">
        <v>28</v>
      </c>
    </row>
    <row r="8600" spans="1:11" s="509" customFormat="1">
      <c r="A8600" s="508" t="s">
        <v>611</v>
      </c>
      <c r="B8600" s="509" t="s">
        <v>384</v>
      </c>
      <c r="C8600" s="509">
        <v>69</v>
      </c>
      <c r="D8600" s="509">
        <v>0</v>
      </c>
      <c r="E8600" s="509">
        <v>0</v>
      </c>
      <c r="G8600" s="509">
        <v>1</v>
      </c>
      <c r="H8600" s="509">
        <v>0</v>
      </c>
      <c r="K8600" s="509">
        <v>1</v>
      </c>
    </row>
    <row r="8601" spans="1:11" s="509" customFormat="1">
      <c r="A8601" s="508" t="s">
        <v>611</v>
      </c>
      <c r="B8601" s="509" t="s">
        <v>384</v>
      </c>
      <c r="C8601" s="509" t="s">
        <v>1044</v>
      </c>
      <c r="D8601" s="509">
        <v>1</v>
      </c>
      <c r="E8601" s="509">
        <v>0</v>
      </c>
      <c r="G8601" s="509">
        <v>2</v>
      </c>
      <c r="H8601" s="509">
        <v>0</v>
      </c>
      <c r="K8601" s="509">
        <v>3</v>
      </c>
    </row>
    <row r="8602" spans="1:11" s="509" customFormat="1">
      <c r="A8602" s="508" t="s">
        <v>611</v>
      </c>
      <c r="B8602" s="509" t="s">
        <v>384</v>
      </c>
      <c r="C8602" s="509" t="s">
        <v>1045</v>
      </c>
      <c r="D8602" s="509">
        <v>0</v>
      </c>
      <c r="E8602" s="509">
        <v>0</v>
      </c>
      <c r="G8602" s="509">
        <v>0</v>
      </c>
      <c r="H8602" s="509">
        <v>0</v>
      </c>
      <c r="K8602" s="509">
        <v>0</v>
      </c>
    </row>
    <row r="8603" spans="1:11" s="509" customFormat="1">
      <c r="A8603" s="508" t="s">
        <v>611</v>
      </c>
      <c r="B8603" s="509" t="s">
        <v>384</v>
      </c>
      <c r="C8603" s="509">
        <v>70</v>
      </c>
      <c r="D8603" s="509">
        <v>0</v>
      </c>
      <c r="E8603" s="509">
        <v>0</v>
      </c>
      <c r="G8603" s="509">
        <v>0</v>
      </c>
      <c r="H8603" s="509">
        <v>0</v>
      </c>
      <c r="K8603" s="509">
        <v>0</v>
      </c>
    </row>
    <row r="8604" spans="1:11" s="509" customFormat="1">
      <c r="A8604" s="508" t="s">
        <v>611</v>
      </c>
      <c r="B8604" s="509" t="s">
        <v>384</v>
      </c>
      <c r="C8604" s="509" t="s">
        <v>1046</v>
      </c>
      <c r="D8604" s="509">
        <v>1</v>
      </c>
      <c r="E8604" s="509">
        <v>0</v>
      </c>
      <c r="G8604" s="509">
        <v>19</v>
      </c>
      <c r="H8604" s="509">
        <v>0</v>
      </c>
      <c r="K8604" s="509">
        <v>20</v>
      </c>
    </row>
    <row r="8605" spans="1:11" s="509" customFormat="1">
      <c r="A8605" s="508" t="s">
        <v>611</v>
      </c>
      <c r="B8605" s="509" t="s">
        <v>384</v>
      </c>
      <c r="C8605" s="509">
        <v>71</v>
      </c>
      <c r="D8605" s="509">
        <v>3</v>
      </c>
      <c r="E8605" s="509">
        <v>0</v>
      </c>
      <c r="G8605" s="509">
        <v>1304</v>
      </c>
      <c r="H8605" s="509">
        <v>0</v>
      </c>
      <c r="K8605" s="509">
        <v>1307</v>
      </c>
    </row>
    <row r="8606" spans="1:11" s="509" customFormat="1">
      <c r="A8606" s="508" t="s">
        <v>611</v>
      </c>
      <c r="B8606" s="509" t="s">
        <v>384</v>
      </c>
      <c r="C8606" s="509" t="s">
        <v>1047</v>
      </c>
      <c r="D8606" s="509">
        <v>12</v>
      </c>
      <c r="E8606" s="509">
        <v>11</v>
      </c>
      <c r="G8606" s="509">
        <v>84</v>
      </c>
      <c r="H8606" s="509">
        <v>40</v>
      </c>
      <c r="K8606" s="509">
        <v>96</v>
      </c>
    </row>
    <row r="8607" spans="1:11" s="509" customFormat="1">
      <c r="A8607" s="508" t="s">
        <v>611</v>
      </c>
      <c r="B8607" s="509" t="s">
        <v>384</v>
      </c>
      <c r="C8607" s="509" t="s">
        <v>1048</v>
      </c>
      <c r="D8607" s="509">
        <v>0</v>
      </c>
      <c r="E8607" s="509">
        <v>0</v>
      </c>
      <c r="G8607" s="509">
        <v>25</v>
      </c>
      <c r="H8607" s="509">
        <v>3</v>
      </c>
      <c r="K8607" s="509">
        <v>25</v>
      </c>
    </row>
    <row r="8608" spans="1:11" s="509" customFormat="1">
      <c r="A8608" s="508" t="s">
        <v>611</v>
      </c>
      <c r="B8608" s="509" t="s">
        <v>384</v>
      </c>
      <c r="C8608" s="509" t="s">
        <v>1049</v>
      </c>
      <c r="D8608" s="509">
        <v>4</v>
      </c>
      <c r="E8608" s="509">
        <v>0</v>
      </c>
      <c r="G8608" s="509">
        <v>24</v>
      </c>
      <c r="H8608" s="509">
        <v>0</v>
      </c>
      <c r="K8608" s="509">
        <v>28</v>
      </c>
    </row>
    <row r="8609" spans="1:11" s="509" customFormat="1">
      <c r="A8609" s="508" t="s">
        <v>611</v>
      </c>
      <c r="B8609" s="509" t="s">
        <v>384</v>
      </c>
      <c r="C8609" s="509" t="s">
        <v>1050</v>
      </c>
      <c r="D8609" s="509">
        <v>0</v>
      </c>
      <c r="E8609" s="509">
        <v>0</v>
      </c>
      <c r="G8609" s="509">
        <v>25</v>
      </c>
      <c r="H8609" s="509">
        <v>25</v>
      </c>
      <c r="K8609" s="509">
        <v>25</v>
      </c>
    </row>
    <row r="8610" spans="1:11" s="509" customFormat="1">
      <c r="A8610" s="508" t="s">
        <v>611</v>
      </c>
      <c r="B8610" s="509" t="s">
        <v>384</v>
      </c>
      <c r="C8610" s="509" t="s">
        <v>1051</v>
      </c>
      <c r="D8610" s="509">
        <v>0</v>
      </c>
      <c r="E8610" s="509">
        <v>0</v>
      </c>
      <c r="G8610" s="509">
        <v>0</v>
      </c>
      <c r="H8610" s="509">
        <v>0</v>
      </c>
      <c r="K8610" s="509">
        <v>0</v>
      </c>
    </row>
    <row r="8611" spans="1:11" s="509" customFormat="1">
      <c r="A8611" s="508" t="s">
        <v>611</v>
      </c>
      <c r="B8611" s="509" t="s">
        <v>384</v>
      </c>
      <c r="C8611" s="509">
        <v>72</v>
      </c>
      <c r="D8611" s="509">
        <v>304</v>
      </c>
      <c r="E8611" s="509">
        <v>3</v>
      </c>
      <c r="G8611" s="509">
        <v>120</v>
      </c>
      <c r="H8611" s="509">
        <v>0</v>
      </c>
      <c r="K8611" s="509">
        <v>424</v>
      </c>
    </row>
    <row r="8612" spans="1:11" s="509" customFormat="1">
      <c r="A8612" s="508" t="s">
        <v>611</v>
      </c>
      <c r="B8612" s="509" t="s">
        <v>384</v>
      </c>
      <c r="C8612" s="509">
        <v>73</v>
      </c>
      <c r="D8612" s="509">
        <v>28</v>
      </c>
      <c r="E8612" s="509">
        <v>0</v>
      </c>
      <c r="G8612" s="509">
        <v>0</v>
      </c>
      <c r="H8612" s="509">
        <v>0</v>
      </c>
      <c r="K8612" s="509">
        <v>28</v>
      </c>
    </row>
    <row r="8613" spans="1:11" s="509" customFormat="1">
      <c r="A8613" s="508" t="s">
        <v>611</v>
      </c>
      <c r="B8613" s="509" t="s">
        <v>384</v>
      </c>
      <c r="C8613" s="509">
        <v>74</v>
      </c>
      <c r="D8613" s="509">
        <v>3</v>
      </c>
      <c r="E8613" s="509">
        <v>0</v>
      </c>
      <c r="G8613" s="509">
        <v>8</v>
      </c>
      <c r="H8613" s="509">
        <v>1</v>
      </c>
      <c r="K8613" s="509">
        <v>11</v>
      </c>
    </row>
    <row r="8614" spans="1:11" s="509" customFormat="1">
      <c r="A8614" s="508" t="s">
        <v>611</v>
      </c>
      <c r="B8614" s="509" t="s">
        <v>384</v>
      </c>
      <c r="C8614" s="509" t="s">
        <v>4570</v>
      </c>
      <c r="D8614" s="509">
        <v>131</v>
      </c>
      <c r="E8614" s="509">
        <v>0</v>
      </c>
      <c r="G8614" s="509">
        <v>902</v>
      </c>
      <c r="H8614" s="509">
        <v>1</v>
      </c>
      <c r="K8614" s="509">
        <v>1033</v>
      </c>
    </row>
    <row r="8615" spans="1:11" s="509" customFormat="1">
      <c r="A8615" s="508" t="s">
        <v>611</v>
      </c>
      <c r="B8615" s="509" t="s">
        <v>384</v>
      </c>
      <c r="C8615" s="509" t="s">
        <v>4571</v>
      </c>
      <c r="D8615" s="509">
        <v>1039</v>
      </c>
      <c r="E8615" s="509">
        <v>219</v>
      </c>
      <c r="F8615" s="509">
        <v>0</v>
      </c>
      <c r="G8615" s="509">
        <v>6425</v>
      </c>
      <c r="H8615" s="509">
        <v>318</v>
      </c>
      <c r="I8615" s="509">
        <v>0</v>
      </c>
      <c r="J8615" s="509">
        <v>18</v>
      </c>
      <c r="K8615" s="509">
        <v>7464</v>
      </c>
    </row>
    <row r="8616" spans="1:11" s="509" customFormat="1">
      <c r="A8616" s="508" t="s">
        <v>612</v>
      </c>
      <c r="B8616" s="509" t="s">
        <v>385</v>
      </c>
      <c r="C8616" s="509">
        <v>1</v>
      </c>
      <c r="D8616" s="509">
        <v>0</v>
      </c>
      <c r="E8616" s="509">
        <v>0</v>
      </c>
      <c r="G8616" s="509">
        <v>0</v>
      </c>
      <c r="H8616" s="509">
        <v>0</v>
      </c>
      <c r="K8616" s="509">
        <v>0</v>
      </c>
    </row>
    <row r="8617" spans="1:11" s="509" customFormat="1">
      <c r="A8617" s="508" t="s">
        <v>612</v>
      </c>
      <c r="B8617" s="509" t="s">
        <v>385</v>
      </c>
      <c r="C8617" s="509" t="s">
        <v>1023</v>
      </c>
      <c r="D8617" s="509">
        <v>0</v>
      </c>
      <c r="E8617" s="509">
        <v>0</v>
      </c>
      <c r="G8617" s="509">
        <v>2</v>
      </c>
      <c r="H8617" s="509">
        <v>0</v>
      </c>
      <c r="K8617" s="509">
        <v>2</v>
      </c>
    </row>
    <row r="8618" spans="1:11" s="509" customFormat="1">
      <c r="A8618" s="508" t="s">
        <v>612</v>
      </c>
      <c r="B8618" s="509" t="s">
        <v>385</v>
      </c>
      <c r="C8618" s="509">
        <v>2</v>
      </c>
      <c r="D8618" s="509">
        <v>0</v>
      </c>
      <c r="E8618" s="509">
        <v>0</v>
      </c>
      <c r="G8618" s="509">
        <v>0</v>
      </c>
      <c r="H8618" s="509">
        <v>0</v>
      </c>
      <c r="K8618" s="509">
        <v>0</v>
      </c>
    </row>
    <row r="8619" spans="1:11" s="509" customFormat="1">
      <c r="A8619" s="508" t="s">
        <v>612</v>
      </c>
      <c r="B8619" s="509" t="s">
        <v>385</v>
      </c>
      <c r="C8619" s="509">
        <v>3</v>
      </c>
      <c r="D8619" s="509">
        <v>1</v>
      </c>
      <c r="E8619" s="509">
        <v>0</v>
      </c>
      <c r="G8619" s="509">
        <v>2</v>
      </c>
      <c r="H8619" s="509">
        <v>0</v>
      </c>
      <c r="K8619" s="509">
        <v>3</v>
      </c>
    </row>
    <row r="8620" spans="1:11" s="509" customFormat="1">
      <c r="A8620" s="508" t="s">
        <v>612</v>
      </c>
      <c r="B8620" s="509" t="s">
        <v>385</v>
      </c>
      <c r="C8620" s="509">
        <v>4</v>
      </c>
      <c r="D8620" s="509">
        <v>0</v>
      </c>
      <c r="E8620" s="509">
        <v>0</v>
      </c>
      <c r="G8620" s="509">
        <v>0</v>
      </c>
      <c r="H8620" s="509">
        <v>0</v>
      </c>
      <c r="K8620" s="509">
        <v>0</v>
      </c>
    </row>
    <row r="8621" spans="1:11" s="509" customFormat="1">
      <c r="A8621" s="508" t="s">
        <v>612</v>
      </c>
      <c r="B8621" s="509" t="s">
        <v>385</v>
      </c>
      <c r="C8621" s="509">
        <v>5</v>
      </c>
      <c r="D8621" s="509">
        <v>0</v>
      </c>
      <c r="E8621" s="509">
        <v>0</v>
      </c>
      <c r="G8621" s="509">
        <v>0</v>
      </c>
      <c r="H8621" s="509">
        <v>0</v>
      </c>
      <c r="K8621" s="509">
        <v>0</v>
      </c>
    </row>
    <row r="8622" spans="1:11" s="509" customFormat="1">
      <c r="A8622" s="508" t="s">
        <v>612</v>
      </c>
      <c r="B8622" s="509" t="s">
        <v>385</v>
      </c>
      <c r="C8622" s="509">
        <v>6</v>
      </c>
      <c r="D8622" s="509">
        <v>0</v>
      </c>
      <c r="E8622" s="509">
        <v>0</v>
      </c>
      <c r="G8622" s="509">
        <v>0</v>
      </c>
      <c r="H8622" s="509">
        <v>0</v>
      </c>
      <c r="K8622" s="509">
        <v>0</v>
      </c>
    </row>
    <row r="8623" spans="1:11" s="509" customFormat="1">
      <c r="A8623" s="508" t="s">
        <v>612</v>
      </c>
      <c r="B8623" s="509" t="s">
        <v>385</v>
      </c>
      <c r="C8623" s="509">
        <v>7</v>
      </c>
      <c r="D8623" s="509">
        <v>0</v>
      </c>
      <c r="E8623" s="509">
        <v>0</v>
      </c>
      <c r="G8623" s="509">
        <v>0</v>
      </c>
      <c r="H8623" s="509">
        <v>0</v>
      </c>
      <c r="K8623" s="509">
        <v>0</v>
      </c>
    </row>
    <row r="8624" spans="1:11" s="509" customFormat="1">
      <c r="A8624" s="508" t="s">
        <v>612</v>
      </c>
      <c r="B8624" s="509" t="s">
        <v>385</v>
      </c>
      <c r="C8624" s="509">
        <v>8</v>
      </c>
      <c r="D8624" s="509">
        <v>0</v>
      </c>
      <c r="E8624" s="509">
        <v>0</v>
      </c>
      <c r="G8624" s="509">
        <v>1</v>
      </c>
      <c r="H8624" s="509">
        <v>0</v>
      </c>
      <c r="K8624" s="509">
        <v>1</v>
      </c>
    </row>
    <row r="8625" spans="1:11" s="509" customFormat="1">
      <c r="A8625" s="508" t="s">
        <v>612</v>
      </c>
      <c r="B8625" s="509" t="s">
        <v>385</v>
      </c>
      <c r="C8625" s="509">
        <v>9</v>
      </c>
      <c r="D8625" s="509">
        <v>0</v>
      </c>
      <c r="E8625" s="509">
        <v>0</v>
      </c>
      <c r="G8625" s="509">
        <v>0</v>
      </c>
      <c r="H8625" s="509">
        <v>0</v>
      </c>
      <c r="K8625" s="509">
        <v>0</v>
      </c>
    </row>
    <row r="8626" spans="1:11" s="509" customFormat="1">
      <c r="A8626" s="508" t="s">
        <v>612</v>
      </c>
      <c r="B8626" s="509" t="s">
        <v>385</v>
      </c>
      <c r="C8626" s="509">
        <v>10</v>
      </c>
      <c r="D8626" s="509">
        <v>1</v>
      </c>
      <c r="E8626" s="509">
        <v>0</v>
      </c>
      <c r="G8626" s="509">
        <v>3</v>
      </c>
      <c r="H8626" s="509">
        <v>0</v>
      </c>
      <c r="K8626" s="509">
        <v>4</v>
      </c>
    </row>
    <row r="8627" spans="1:11" s="509" customFormat="1">
      <c r="A8627" s="508" t="s">
        <v>612</v>
      </c>
      <c r="B8627" s="509" t="s">
        <v>385</v>
      </c>
      <c r="C8627" s="509">
        <v>11</v>
      </c>
      <c r="D8627" s="509">
        <v>1</v>
      </c>
      <c r="E8627" s="509">
        <v>0</v>
      </c>
      <c r="G8627" s="509">
        <v>1</v>
      </c>
      <c r="H8627" s="509">
        <v>0</v>
      </c>
      <c r="K8627" s="509">
        <v>2</v>
      </c>
    </row>
    <row r="8628" spans="1:11" s="509" customFormat="1">
      <c r="A8628" s="508" t="s">
        <v>612</v>
      </c>
      <c r="B8628" s="509" t="s">
        <v>385</v>
      </c>
      <c r="C8628" s="509">
        <v>12</v>
      </c>
      <c r="D8628" s="509">
        <v>1</v>
      </c>
      <c r="E8628" s="509">
        <v>0</v>
      </c>
      <c r="G8628" s="509">
        <v>0</v>
      </c>
      <c r="H8628" s="509">
        <v>0</v>
      </c>
      <c r="K8628" s="509">
        <v>1</v>
      </c>
    </row>
    <row r="8629" spans="1:11" s="509" customFormat="1">
      <c r="A8629" s="508" t="s">
        <v>612</v>
      </c>
      <c r="B8629" s="509" t="s">
        <v>385</v>
      </c>
      <c r="C8629" s="509">
        <v>13</v>
      </c>
      <c r="D8629" s="509">
        <v>0</v>
      </c>
      <c r="E8629" s="509">
        <v>0</v>
      </c>
      <c r="G8629" s="509">
        <v>0</v>
      </c>
      <c r="H8629" s="509">
        <v>0</v>
      </c>
      <c r="K8629" s="509">
        <v>0</v>
      </c>
    </row>
    <row r="8630" spans="1:11" s="509" customFormat="1">
      <c r="A8630" s="508" t="s">
        <v>612</v>
      </c>
      <c r="B8630" s="509" t="s">
        <v>385</v>
      </c>
      <c r="C8630" s="509">
        <v>14</v>
      </c>
      <c r="D8630" s="509">
        <v>0</v>
      </c>
      <c r="E8630" s="509">
        <v>0</v>
      </c>
      <c r="G8630" s="509">
        <v>0</v>
      </c>
      <c r="H8630" s="509">
        <v>0</v>
      </c>
      <c r="K8630" s="509">
        <v>0</v>
      </c>
    </row>
    <row r="8631" spans="1:11" s="509" customFormat="1">
      <c r="A8631" s="508" t="s">
        <v>612</v>
      </c>
      <c r="B8631" s="509" t="s">
        <v>385</v>
      </c>
      <c r="C8631" s="509">
        <v>15</v>
      </c>
      <c r="D8631" s="509">
        <v>0</v>
      </c>
      <c r="E8631" s="509">
        <v>0</v>
      </c>
      <c r="G8631" s="509">
        <v>0</v>
      </c>
      <c r="H8631" s="509">
        <v>0</v>
      </c>
      <c r="K8631" s="509">
        <v>0</v>
      </c>
    </row>
    <row r="8632" spans="1:11" s="509" customFormat="1">
      <c r="A8632" s="508" t="s">
        <v>612</v>
      </c>
      <c r="B8632" s="509" t="s">
        <v>385</v>
      </c>
      <c r="C8632" s="509">
        <v>16</v>
      </c>
      <c r="D8632" s="509">
        <v>0</v>
      </c>
      <c r="E8632" s="509">
        <v>0</v>
      </c>
      <c r="G8632" s="509">
        <v>1</v>
      </c>
      <c r="H8632" s="509">
        <v>0</v>
      </c>
      <c r="K8632" s="509">
        <v>1</v>
      </c>
    </row>
    <row r="8633" spans="1:11" s="509" customFormat="1">
      <c r="A8633" s="508" t="s">
        <v>612</v>
      </c>
      <c r="B8633" s="509" t="s">
        <v>385</v>
      </c>
      <c r="C8633" s="509">
        <v>17</v>
      </c>
      <c r="D8633" s="509">
        <v>0</v>
      </c>
      <c r="E8633" s="509">
        <v>0</v>
      </c>
      <c r="G8633" s="509">
        <v>2</v>
      </c>
      <c r="H8633" s="509">
        <v>0</v>
      </c>
      <c r="K8633" s="509">
        <v>2</v>
      </c>
    </row>
    <row r="8634" spans="1:11" s="509" customFormat="1">
      <c r="A8634" s="508" t="s">
        <v>612</v>
      </c>
      <c r="B8634" s="509" t="s">
        <v>385</v>
      </c>
      <c r="C8634" s="509">
        <v>18</v>
      </c>
      <c r="D8634" s="509">
        <v>0</v>
      </c>
      <c r="E8634" s="509">
        <v>0</v>
      </c>
      <c r="G8634" s="509">
        <v>0</v>
      </c>
      <c r="H8634" s="509">
        <v>0</v>
      </c>
      <c r="K8634" s="509">
        <v>0</v>
      </c>
    </row>
    <row r="8635" spans="1:11" s="509" customFormat="1">
      <c r="A8635" s="508" t="s">
        <v>612</v>
      </c>
      <c r="B8635" s="509" t="s">
        <v>385</v>
      </c>
      <c r="C8635" s="509" t="s">
        <v>1024</v>
      </c>
      <c r="D8635" s="509">
        <v>0</v>
      </c>
      <c r="E8635" s="509">
        <v>0</v>
      </c>
      <c r="G8635" s="509">
        <v>0</v>
      </c>
      <c r="H8635" s="509">
        <v>0</v>
      </c>
      <c r="K8635" s="509">
        <v>0</v>
      </c>
    </row>
    <row r="8636" spans="1:11" s="509" customFormat="1">
      <c r="A8636" s="508" t="s">
        <v>612</v>
      </c>
      <c r="B8636" s="509" t="s">
        <v>385</v>
      </c>
      <c r="C8636" s="509" t="s">
        <v>1025</v>
      </c>
      <c r="D8636" s="509">
        <v>0</v>
      </c>
      <c r="E8636" s="509">
        <v>0</v>
      </c>
      <c r="G8636" s="509">
        <v>0</v>
      </c>
      <c r="H8636" s="509">
        <v>0</v>
      </c>
      <c r="K8636" s="509">
        <v>0</v>
      </c>
    </row>
    <row r="8637" spans="1:11" s="509" customFormat="1">
      <c r="A8637" s="508" t="s">
        <v>612</v>
      </c>
      <c r="B8637" s="509" t="s">
        <v>385</v>
      </c>
      <c r="C8637" s="509">
        <v>19</v>
      </c>
      <c r="D8637" s="509">
        <v>0</v>
      </c>
      <c r="E8637" s="509">
        <v>0</v>
      </c>
      <c r="G8637" s="509">
        <v>8</v>
      </c>
      <c r="H8637" s="509">
        <v>0</v>
      </c>
      <c r="K8637" s="509">
        <v>8</v>
      </c>
    </row>
    <row r="8638" spans="1:11" s="509" customFormat="1">
      <c r="A8638" s="508" t="s">
        <v>612</v>
      </c>
      <c r="B8638" s="509" t="s">
        <v>385</v>
      </c>
      <c r="C8638" s="509">
        <v>20</v>
      </c>
      <c r="D8638" s="509">
        <v>0</v>
      </c>
      <c r="E8638" s="509">
        <v>0</v>
      </c>
      <c r="G8638" s="509">
        <v>0</v>
      </c>
      <c r="H8638" s="509">
        <v>0</v>
      </c>
      <c r="K8638" s="509">
        <v>0</v>
      </c>
    </row>
    <row r="8639" spans="1:11" s="509" customFormat="1">
      <c r="A8639" s="508" t="s">
        <v>612</v>
      </c>
      <c r="B8639" s="509" t="s">
        <v>385</v>
      </c>
      <c r="C8639" s="509">
        <v>21</v>
      </c>
      <c r="D8639" s="509">
        <v>0</v>
      </c>
      <c r="E8639" s="509">
        <v>0</v>
      </c>
      <c r="G8639" s="509">
        <v>0</v>
      </c>
      <c r="H8639" s="509">
        <v>0</v>
      </c>
      <c r="K8639" s="509">
        <v>0</v>
      </c>
    </row>
    <row r="8640" spans="1:11" s="509" customFormat="1">
      <c r="A8640" s="508" t="s">
        <v>612</v>
      </c>
      <c r="B8640" s="509" t="s">
        <v>385</v>
      </c>
      <c r="C8640" s="509" t="s">
        <v>1026</v>
      </c>
      <c r="D8640" s="509">
        <v>0</v>
      </c>
      <c r="E8640" s="509">
        <v>0</v>
      </c>
      <c r="G8640" s="509">
        <v>0</v>
      </c>
      <c r="H8640" s="509">
        <v>0</v>
      </c>
      <c r="K8640" s="509">
        <v>0</v>
      </c>
    </row>
    <row r="8641" spans="1:11" s="509" customFormat="1">
      <c r="A8641" s="508" t="s">
        <v>612</v>
      </c>
      <c r="B8641" s="509" t="s">
        <v>385</v>
      </c>
      <c r="C8641" s="509" t="s">
        <v>1027</v>
      </c>
      <c r="D8641" s="509">
        <v>0</v>
      </c>
      <c r="E8641" s="509">
        <v>0</v>
      </c>
      <c r="G8641" s="509">
        <v>1</v>
      </c>
      <c r="H8641" s="509">
        <v>0</v>
      </c>
      <c r="K8641" s="509">
        <v>1</v>
      </c>
    </row>
    <row r="8642" spans="1:11" s="509" customFormat="1">
      <c r="A8642" s="508" t="s">
        <v>612</v>
      </c>
      <c r="B8642" s="509" t="s">
        <v>385</v>
      </c>
      <c r="C8642" s="509" t="s">
        <v>1028</v>
      </c>
      <c r="D8642" s="509">
        <v>0</v>
      </c>
      <c r="E8642" s="509">
        <v>0</v>
      </c>
      <c r="G8642" s="509">
        <v>0</v>
      </c>
      <c r="H8642" s="509">
        <v>0</v>
      </c>
      <c r="K8642" s="509">
        <v>0</v>
      </c>
    </row>
    <row r="8643" spans="1:11" s="509" customFormat="1">
      <c r="A8643" s="508" t="s">
        <v>612</v>
      </c>
      <c r="B8643" s="509" t="s">
        <v>385</v>
      </c>
      <c r="C8643" s="509">
        <v>22</v>
      </c>
      <c r="D8643" s="509">
        <v>0</v>
      </c>
      <c r="E8643" s="509">
        <v>0</v>
      </c>
      <c r="G8643" s="509">
        <v>0</v>
      </c>
      <c r="H8643" s="509">
        <v>0</v>
      </c>
      <c r="K8643" s="509">
        <v>0</v>
      </c>
    </row>
    <row r="8644" spans="1:11" s="509" customFormat="1">
      <c r="A8644" s="508" t="s">
        <v>612</v>
      </c>
      <c r="B8644" s="509" t="s">
        <v>385</v>
      </c>
      <c r="C8644" s="509">
        <v>23</v>
      </c>
      <c r="D8644" s="509">
        <v>1</v>
      </c>
      <c r="E8644" s="509">
        <v>0</v>
      </c>
      <c r="G8644" s="509">
        <v>0</v>
      </c>
      <c r="H8644" s="509">
        <v>0</v>
      </c>
      <c r="K8644" s="509">
        <v>1</v>
      </c>
    </row>
    <row r="8645" spans="1:11" s="509" customFormat="1">
      <c r="A8645" s="508" t="s">
        <v>612</v>
      </c>
      <c r="B8645" s="509" t="s">
        <v>385</v>
      </c>
      <c r="C8645" s="509" t="s">
        <v>1029</v>
      </c>
      <c r="D8645" s="509">
        <v>0</v>
      </c>
      <c r="E8645" s="509">
        <v>0</v>
      </c>
      <c r="G8645" s="509">
        <v>3</v>
      </c>
      <c r="H8645" s="509">
        <v>2</v>
      </c>
      <c r="K8645" s="509">
        <v>3</v>
      </c>
    </row>
    <row r="8646" spans="1:11" s="509" customFormat="1">
      <c r="A8646" s="508" t="s">
        <v>612</v>
      </c>
      <c r="B8646" s="509" t="s">
        <v>385</v>
      </c>
      <c r="C8646" s="509">
        <v>24</v>
      </c>
      <c r="D8646" s="509">
        <v>0</v>
      </c>
      <c r="E8646" s="509">
        <v>0</v>
      </c>
      <c r="G8646" s="509">
        <v>1</v>
      </c>
      <c r="H8646" s="509">
        <v>0</v>
      </c>
      <c r="K8646" s="509">
        <v>1</v>
      </c>
    </row>
    <row r="8647" spans="1:11" s="509" customFormat="1">
      <c r="A8647" s="508" t="s">
        <v>612</v>
      </c>
      <c r="B8647" s="509" t="s">
        <v>385</v>
      </c>
      <c r="C8647" s="509">
        <v>25</v>
      </c>
      <c r="D8647" s="509">
        <v>0</v>
      </c>
      <c r="E8647" s="509">
        <v>0</v>
      </c>
      <c r="G8647" s="509">
        <v>0</v>
      </c>
      <c r="H8647" s="509">
        <v>0</v>
      </c>
    </row>
    <row r="8648" spans="1:11" s="509" customFormat="1">
      <c r="A8648" s="508" t="s">
        <v>612</v>
      </c>
      <c r="B8648" s="509" t="s">
        <v>385</v>
      </c>
      <c r="C8648" s="509">
        <v>26</v>
      </c>
      <c r="D8648" s="509">
        <v>0</v>
      </c>
      <c r="E8648" s="509">
        <v>0</v>
      </c>
      <c r="G8648" s="509">
        <v>0</v>
      </c>
      <c r="H8648" s="509">
        <v>0</v>
      </c>
      <c r="K8648" s="509">
        <v>0</v>
      </c>
    </row>
    <row r="8649" spans="1:11" s="509" customFormat="1">
      <c r="A8649" s="508" t="s">
        <v>612</v>
      </c>
      <c r="B8649" s="509" t="s">
        <v>385</v>
      </c>
      <c r="C8649" s="509">
        <v>27</v>
      </c>
      <c r="D8649" s="509">
        <v>1</v>
      </c>
      <c r="E8649" s="509">
        <v>0</v>
      </c>
      <c r="G8649" s="509">
        <v>0</v>
      </c>
      <c r="H8649" s="509">
        <v>0</v>
      </c>
      <c r="K8649" s="509">
        <v>1</v>
      </c>
    </row>
    <row r="8650" spans="1:11" s="509" customFormat="1">
      <c r="A8650" s="508" t="s">
        <v>612</v>
      </c>
      <c r="B8650" s="509" t="s">
        <v>385</v>
      </c>
      <c r="C8650" s="509">
        <v>28</v>
      </c>
      <c r="D8650" s="509">
        <v>0</v>
      </c>
      <c r="E8650" s="509">
        <v>0</v>
      </c>
      <c r="G8650" s="509">
        <v>0</v>
      </c>
      <c r="H8650" s="509">
        <v>0</v>
      </c>
      <c r="K8650" s="509">
        <v>0</v>
      </c>
    </row>
    <row r="8651" spans="1:11" s="509" customFormat="1">
      <c r="A8651" s="508" t="s">
        <v>612</v>
      </c>
      <c r="B8651" s="509" t="s">
        <v>385</v>
      </c>
      <c r="C8651" s="509">
        <v>29</v>
      </c>
      <c r="D8651" s="509">
        <v>0</v>
      </c>
      <c r="E8651" s="509">
        <v>0</v>
      </c>
      <c r="G8651" s="509">
        <v>0</v>
      </c>
      <c r="H8651" s="509">
        <v>0</v>
      </c>
      <c r="K8651" s="509">
        <v>0</v>
      </c>
    </row>
    <row r="8652" spans="1:11" s="509" customFormat="1">
      <c r="A8652" s="508" t="s">
        <v>612</v>
      </c>
      <c r="B8652" s="509" t="s">
        <v>385</v>
      </c>
      <c r="C8652" s="509">
        <v>30</v>
      </c>
      <c r="D8652" s="509">
        <v>0</v>
      </c>
      <c r="E8652" s="509">
        <v>0</v>
      </c>
      <c r="G8652" s="509">
        <v>0</v>
      </c>
      <c r="H8652" s="509">
        <v>0</v>
      </c>
      <c r="K8652" s="509">
        <v>0</v>
      </c>
    </row>
    <row r="8653" spans="1:11" s="509" customFormat="1">
      <c r="A8653" s="508" t="s">
        <v>612</v>
      </c>
      <c r="B8653" s="509" t="s">
        <v>385</v>
      </c>
      <c r="C8653" s="509">
        <v>31</v>
      </c>
      <c r="D8653" s="509">
        <v>0</v>
      </c>
      <c r="E8653" s="509">
        <v>0</v>
      </c>
      <c r="G8653" s="509">
        <v>0</v>
      </c>
      <c r="H8653" s="509">
        <v>0</v>
      </c>
      <c r="K8653" s="509">
        <v>0</v>
      </c>
    </row>
    <row r="8654" spans="1:11" s="509" customFormat="1">
      <c r="A8654" s="508" t="s">
        <v>612</v>
      </c>
      <c r="B8654" s="509" t="s">
        <v>385</v>
      </c>
      <c r="C8654" s="509">
        <v>32</v>
      </c>
      <c r="D8654" s="509">
        <v>1</v>
      </c>
      <c r="E8654" s="509">
        <v>0</v>
      </c>
      <c r="G8654" s="509">
        <v>0</v>
      </c>
      <c r="H8654" s="509">
        <v>0</v>
      </c>
      <c r="K8654" s="509">
        <v>1</v>
      </c>
    </row>
    <row r="8655" spans="1:11" s="509" customFormat="1">
      <c r="A8655" s="508" t="s">
        <v>612</v>
      </c>
      <c r="B8655" s="509" t="s">
        <v>385</v>
      </c>
      <c r="C8655" s="509">
        <v>33</v>
      </c>
      <c r="D8655" s="509">
        <v>1</v>
      </c>
      <c r="E8655" s="509">
        <v>0</v>
      </c>
      <c r="G8655" s="509">
        <v>0</v>
      </c>
      <c r="H8655" s="509">
        <v>0</v>
      </c>
      <c r="K8655" s="509">
        <v>1</v>
      </c>
    </row>
    <row r="8656" spans="1:11" s="509" customFormat="1">
      <c r="A8656" s="508" t="s">
        <v>612</v>
      </c>
      <c r="B8656" s="509" t="s">
        <v>385</v>
      </c>
      <c r="C8656" s="509">
        <v>34</v>
      </c>
      <c r="D8656" s="509">
        <v>0</v>
      </c>
      <c r="E8656" s="509">
        <v>0</v>
      </c>
      <c r="G8656" s="509">
        <v>0</v>
      </c>
      <c r="H8656" s="509">
        <v>0</v>
      </c>
      <c r="K8656" s="509">
        <v>0</v>
      </c>
    </row>
    <row r="8657" spans="1:11" s="509" customFormat="1">
      <c r="A8657" s="508" t="s">
        <v>612</v>
      </c>
      <c r="B8657" s="509" t="s">
        <v>385</v>
      </c>
      <c r="C8657" s="509">
        <v>35</v>
      </c>
      <c r="D8657" s="509">
        <v>0</v>
      </c>
      <c r="E8657" s="509">
        <v>0</v>
      </c>
      <c r="G8657" s="509">
        <v>0</v>
      </c>
      <c r="H8657" s="509">
        <v>0</v>
      </c>
      <c r="K8657" s="509">
        <v>0</v>
      </c>
    </row>
    <row r="8658" spans="1:11" s="509" customFormat="1">
      <c r="A8658" s="508" t="s">
        <v>612</v>
      </c>
      <c r="B8658" s="509" t="s">
        <v>385</v>
      </c>
      <c r="C8658" s="509">
        <v>36</v>
      </c>
      <c r="D8658" s="509">
        <v>0</v>
      </c>
      <c r="E8658" s="509">
        <v>0</v>
      </c>
      <c r="G8658" s="509">
        <v>0</v>
      </c>
      <c r="H8658" s="509">
        <v>0</v>
      </c>
      <c r="K8658" s="509">
        <v>0</v>
      </c>
    </row>
    <row r="8659" spans="1:11" s="509" customFormat="1">
      <c r="A8659" s="508" t="s">
        <v>612</v>
      </c>
      <c r="B8659" s="509" t="s">
        <v>385</v>
      </c>
      <c r="C8659" s="509">
        <v>37</v>
      </c>
      <c r="D8659" s="509">
        <v>3</v>
      </c>
      <c r="E8659" s="509">
        <v>2</v>
      </c>
      <c r="G8659" s="509">
        <v>0</v>
      </c>
      <c r="H8659" s="509">
        <v>0</v>
      </c>
      <c r="K8659" s="509">
        <v>3</v>
      </c>
    </row>
    <row r="8660" spans="1:11" s="509" customFormat="1">
      <c r="A8660" s="508" t="s">
        <v>612</v>
      </c>
      <c r="B8660" s="509" t="s">
        <v>385</v>
      </c>
      <c r="C8660" s="509">
        <v>38</v>
      </c>
      <c r="D8660" s="509">
        <v>0</v>
      </c>
      <c r="E8660" s="509">
        <v>0</v>
      </c>
      <c r="G8660" s="509">
        <v>0</v>
      </c>
      <c r="H8660" s="509">
        <v>0</v>
      </c>
      <c r="K8660" s="509">
        <v>0</v>
      </c>
    </row>
    <row r="8661" spans="1:11" s="509" customFormat="1">
      <c r="A8661" s="508" t="s">
        <v>612</v>
      </c>
      <c r="B8661" s="509" t="s">
        <v>385</v>
      </c>
      <c r="C8661" s="509" t="s">
        <v>1030</v>
      </c>
      <c r="D8661" s="509">
        <v>0</v>
      </c>
      <c r="E8661" s="509">
        <v>0</v>
      </c>
      <c r="G8661" s="509">
        <v>0</v>
      </c>
      <c r="H8661" s="509">
        <v>0</v>
      </c>
      <c r="K8661" s="509">
        <v>0</v>
      </c>
    </row>
    <row r="8662" spans="1:11" s="509" customFormat="1">
      <c r="A8662" s="508" t="s">
        <v>612</v>
      </c>
      <c r="B8662" s="509" t="s">
        <v>385</v>
      </c>
      <c r="C8662" s="509">
        <v>39</v>
      </c>
      <c r="D8662" s="509">
        <v>0</v>
      </c>
      <c r="E8662" s="509">
        <v>0</v>
      </c>
      <c r="G8662" s="509">
        <v>0</v>
      </c>
      <c r="H8662" s="509">
        <v>0</v>
      </c>
      <c r="K8662" s="509">
        <v>0</v>
      </c>
    </row>
    <row r="8663" spans="1:11" s="509" customFormat="1">
      <c r="A8663" s="508" t="s">
        <v>612</v>
      </c>
      <c r="B8663" s="509" t="s">
        <v>385</v>
      </c>
      <c r="C8663" s="509">
        <v>40</v>
      </c>
      <c r="D8663" s="509">
        <v>0</v>
      </c>
      <c r="E8663" s="509">
        <v>0</v>
      </c>
      <c r="G8663" s="509">
        <v>0</v>
      </c>
      <c r="H8663" s="509">
        <v>0</v>
      </c>
      <c r="K8663" s="509">
        <v>0</v>
      </c>
    </row>
    <row r="8664" spans="1:11" s="509" customFormat="1">
      <c r="A8664" s="508" t="s">
        <v>612</v>
      </c>
      <c r="B8664" s="509" t="s">
        <v>385</v>
      </c>
      <c r="C8664" s="509">
        <v>41</v>
      </c>
      <c r="D8664" s="509">
        <v>0</v>
      </c>
      <c r="E8664" s="509">
        <v>0</v>
      </c>
      <c r="G8664" s="509">
        <v>0</v>
      </c>
      <c r="H8664" s="509">
        <v>0</v>
      </c>
      <c r="K8664" s="509">
        <v>0</v>
      </c>
    </row>
    <row r="8665" spans="1:11" s="509" customFormat="1">
      <c r="A8665" s="508" t="s">
        <v>612</v>
      </c>
      <c r="B8665" s="509" t="s">
        <v>385</v>
      </c>
      <c r="C8665" s="509">
        <v>42</v>
      </c>
      <c r="D8665" s="509">
        <v>0</v>
      </c>
      <c r="E8665" s="509">
        <v>0</v>
      </c>
      <c r="G8665" s="509">
        <v>0</v>
      </c>
      <c r="H8665" s="509">
        <v>0</v>
      </c>
      <c r="K8665" s="509">
        <v>0</v>
      </c>
    </row>
    <row r="8666" spans="1:11" s="509" customFormat="1">
      <c r="A8666" s="508" t="s">
        <v>612</v>
      </c>
      <c r="B8666" s="509" t="s">
        <v>385</v>
      </c>
      <c r="C8666" s="509">
        <v>43</v>
      </c>
      <c r="D8666" s="509">
        <v>0</v>
      </c>
      <c r="E8666" s="509">
        <v>0</v>
      </c>
      <c r="G8666" s="509">
        <v>0</v>
      </c>
      <c r="H8666" s="509">
        <v>0</v>
      </c>
      <c r="K8666" s="509">
        <v>0</v>
      </c>
    </row>
    <row r="8667" spans="1:11" s="509" customFormat="1">
      <c r="A8667" s="508" t="s">
        <v>612</v>
      </c>
      <c r="B8667" s="509" t="s">
        <v>385</v>
      </c>
      <c r="C8667" s="509">
        <v>44</v>
      </c>
      <c r="D8667" s="509">
        <v>0</v>
      </c>
      <c r="E8667" s="509">
        <v>0</v>
      </c>
      <c r="G8667" s="509">
        <v>0</v>
      </c>
      <c r="H8667" s="509">
        <v>0</v>
      </c>
      <c r="K8667" s="509">
        <v>0</v>
      </c>
    </row>
    <row r="8668" spans="1:11" s="509" customFormat="1">
      <c r="A8668" s="508" t="s">
        <v>612</v>
      </c>
      <c r="B8668" s="509" t="s">
        <v>385</v>
      </c>
      <c r="C8668" s="509">
        <v>45</v>
      </c>
      <c r="D8668" s="509">
        <v>0</v>
      </c>
      <c r="E8668" s="509">
        <v>0</v>
      </c>
      <c r="G8668" s="509">
        <v>0</v>
      </c>
      <c r="H8668" s="509">
        <v>0</v>
      </c>
      <c r="K8668" s="509">
        <v>0</v>
      </c>
    </row>
    <row r="8669" spans="1:11" s="509" customFormat="1">
      <c r="A8669" s="508" t="s">
        <v>612</v>
      </c>
      <c r="B8669" s="509" t="s">
        <v>385</v>
      </c>
      <c r="C8669" s="509">
        <v>46</v>
      </c>
      <c r="D8669" s="509">
        <v>1</v>
      </c>
      <c r="E8669" s="509">
        <v>0</v>
      </c>
      <c r="G8669" s="509">
        <v>1</v>
      </c>
      <c r="H8669" s="509">
        <v>0</v>
      </c>
      <c r="K8669" s="509">
        <v>2</v>
      </c>
    </row>
    <row r="8670" spans="1:11" s="509" customFormat="1">
      <c r="A8670" s="508" t="s">
        <v>612</v>
      </c>
      <c r="B8670" s="509" t="s">
        <v>385</v>
      </c>
      <c r="C8670" s="509">
        <v>47</v>
      </c>
      <c r="D8670" s="509">
        <v>0</v>
      </c>
      <c r="E8670" s="509">
        <v>0</v>
      </c>
      <c r="G8670" s="509">
        <v>0</v>
      </c>
      <c r="H8670" s="509">
        <v>0</v>
      </c>
      <c r="K8670" s="509">
        <v>0</v>
      </c>
    </row>
    <row r="8671" spans="1:11" s="509" customFormat="1">
      <c r="A8671" s="508" t="s">
        <v>612</v>
      </c>
      <c r="B8671" s="509" t="s">
        <v>385</v>
      </c>
      <c r="C8671" s="509">
        <v>48</v>
      </c>
      <c r="D8671" s="509">
        <v>0</v>
      </c>
      <c r="E8671" s="509">
        <v>0</v>
      </c>
      <c r="G8671" s="509">
        <v>0</v>
      </c>
      <c r="H8671" s="509">
        <v>0</v>
      </c>
      <c r="K8671" s="509">
        <v>0</v>
      </c>
    </row>
    <row r="8672" spans="1:11" s="509" customFormat="1">
      <c r="A8672" s="508" t="s">
        <v>612</v>
      </c>
      <c r="B8672" s="509" t="s">
        <v>385</v>
      </c>
      <c r="C8672" s="509">
        <v>49</v>
      </c>
      <c r="D8672" s="509">
        <v>0</v>
      </c>
      <c r="E8672" s="509">
        <v>0</v>
      </c>
      <c r="G8672" s="509">
        <v>0</v>
      </c>
      <c r="H8672" s="509">
        <v>0</v>
      </c>
      <c r="K8672" s="509">
        <v>0</v>
      </c>
    </row>
    <row r="8673" spans="1:11" s="509" customFormat="1">
      <c r="A8673" s="508" t="s">
        <v>612</v>
      </c>
      <c r="B8673" s="509" t="s">
        <v>385</v>
      </c>
      <c r="C8673" s="509">
        <v>50</v>
      </c>
      <c r="D8673" s="509">
        <v>0</v>
      </c>
      <c r="E8673" s="509">
        <v>0</v>
      </c>
      <c r="G8673" s="509">
        <v>0</v>
      </c>
      <c r="H8673" s="509">
        <v>0</v>
      </c>
      <c r="K8673" s="509">
        <v>0</v>
      </c>
    </row>
    <row r="8674" spans="1:11" s="509" customFormat="1">
      <c r="A8674" s="508" t="s">
        <v>612</v>
      </c>
      <c r="B8674" s="509" t="s">
        <v>385</v>
      </c>
      <c r="C8674" s="509">
        <v>51</v>
      </c>
      <c r="D8674" s="509">
        <v>0</v>
      </c>
      <c r="E8674" s="509">
        <v>0</v>
      </c>
      <c r="G8674" s="509">
        <v>0</v>
      </c>
      <c r="H8674" s="509">
        <v>0</v>
      </c>
      <c r="K8674" s="509">
        <v>0</v>
      </c>
    </row>
    <row r="8675" spans="1:11" s="509" customFormat="1">
      <c r="A8675" s="508" t="s">
        <v>612</v>
      </c>
      <c r="B8675" s="509" t="s">
        <v>385</v>
      </c>
      <c r="C8675" s="509" t="s">
        <v>1031</v>
      </c>
      <c r="D8675" s="509">
        <v>0</v>
      </c>
      <c r="E8675" s="509">
        <v>0</v>
      </c>
      <c r="G8675" s="509">
        <v>0</v>
      </c>
      <c r="H8675" s="509">
        <v>0</v>
      </c>
      <c r="K8675" s="509">
        <v>0</v>
      </c>
    </row>
    <row r="8676" spans="1:11" s="509" customFormat="1">
      <c r="A8676" s="508" t="s">
        <v>612</v>
      </c>
      <c r="B8676" s="509" t="s">
        <v>385</v>
      </c>
      <c r="C8676" s="509" t="s">
        <v>1032</v>
      </c>
      <c r="D8676" s="509">
        <v>0</v>
      </c>
      <c r="E8676" s="509">
        <v>0</v>
      </c>
      <c r="G8676" s="509">
        <v>0</v>
      </c>
      <c r="H8676" s="509">
        <v>0</v>
      </c>
      <c r="K8676" s="509">
        <v>0</v>
      </c>
    </row>
    <row r="8677" spans="1:11" s="509" customFormat="1">
      <c r="A8677" s="508" t="s">
        <v>612</v>
      </c>
      <c r="B8677" s="509" t="s">
        <v>385</v>
      </c>
      <c r="C8677" s="509">
        <v>52</v>
      </c>
      <c r="D8677" s="509">
        <v>0</v>
      </c>
      <c r="E8677" s="509">
        <v>0</v>
      </c>
      <c r="G8677" s="509">
        <v>0</v>
      </c>
      <c r="H8677" s="509">
        <v>0</v>
      </c>
      <c r="K8677" s="509">
        <v>0</v>
      </c>
    </row>
    <row r="8678" spans="1:11" s="509" customFormat="1">
      <c r="A8678" s="508" t="s">
        <v>612</v>
      </c>
      <c r="B8678" s="509" t="s">
        <v>385</v>
      </c>
      <c r="C8678" s="509">
        <v>53</v>
      </c>
      <c r="D8678" s="509">
        <v>1</v>
      </c>
      <c r="E8678" s="509">
        <v>0</v>
      </c>
      <c r="G8678" s="509">
        <v>0</v>
      </c>
      <c r="H8678" s="509">
        <v>0</v>
      </c>
      <c r="K8678" s="509">
        <v>1</v>
      </c>
    </row>
    <row r="8679" spans="1:11" s="509" customFormat="1">
      <c r="A8679" s="508" t="s">
        <v>612</v>
      </c>
      <c r="B8679" s="509" t="s">
        <v>385</v>
      </c>
      <c r="C8679" s="509">
        <v>54</v>
      </c>
      <c r="D8679" s="509">
        <v>1</v>
      </c>
      <c r="E8679" s="509">
        <v>0</v>
      </c>
      <c r="G8679" s="509">
        <v>0</v>
      </c>
      <c r="H8679" s="509">
        <v>0</v>
      </c>
      <c r="K8679" s="509">
        <v>1</v>
      </c>
    </row>
    <row r="8680" spans="1:11" s="509" customFormat="1">
      <c r="A8680" s="508" t="s">
        <v>612</v>
      </c>
      <c r="B8680" s="509" t="s">
        <v>385</v>
      </c>
      <c r="C8680" s="509">
        <v>55</v>
      </c>
      <c r="D8680" s="509">
        <v>0</v>
      </c>
      <c r="E8680" s="509">
        <v>0</v>
      </c>
      <c r="G8680" s="509">
        <v>8</v>
      </c>
      <c r="H8680" s="509">
        <v>0</v>
      </c>
      <c r="K8680" s="509">
        <v>8</v>
      </c>
    </row>
    <row r="8681" spans="1:11" s="509" customFormat="1">
      <c r="A8681" s="508" t="s">
        <v>612</v>
      </c>
      <c r="B8681" s="509" t="s">
        <v>385</v>
      </c>
      <c r="C8681" s="509">
        <v>56</v>
      </c>
      <c r="D8681" s="509">
        <v>0</v>
      </c>
      <c r="E8681" s="509">
        <v>0</v>
      </c>
      <c r="G8681" s="509">
        <v>0</v>
      </c>
      <c r="H8681" s="509">
        <v>0</v>
      </c>
      <c r="K8681" s="509">
        <v>0</v>
      </c>
    </row>
    <row r="8682" spans="1:11" s="509" customFormat="1">
      <c r="A8682" s="508" t="s">
        <v>612</v>
      </c>
      <c r="B8682" s="509" t="s">
        <v>385</v>
      </c>
      <c r="C8682" s="509">
        <v>57</v>
      </c>
      <c r="D8682" s="509">
        <v>0</v>
      </c>
      <c r="E8682" s="509">
        <v>0</v>
      </c>
      <c r="G8682" s="509">
        <v>0</v>
      </c>
      <c r="H8682" s="509">
        <v>0</v>
      </c>
      <c r="K8682" s="509">
        <v>0</v>
      </c>
    </row>
    <row r="8683" spans="1:11" s="509" customFormat="1">
      <c r="A8683" s="508" t="s">
        <v>612</v>
      </c>
      <c r="B8683" s="509" t="s">
        <v>385</v>
      </c>
      <c r="C8683" s="509">
        <v>58</v>
      </c>
      <c r="D8683" s="509">
        <v>1</v>
      </c>
      <c r="E8683" s="509">
        <v>1</v>
      </c>
      <c r="G8683" s="509">
        <v>1</v>
      </c>
      <c r="H8683" s="509">
        <v>0</v>
      </c>
      <c r="K8683" s="509">
        <v>2</v>
      </c>
    </row>
    <row r="8684" spans="1:11" s="509" customFormat="1">
      <c r="A8684" s="508" t="s">
        <v>612</v>
      </c>
      <c r="B8684" s="509" t="s">
        <v>385</v>
      </c>
      <c r="C8684" s="509">
        <v>59</v>
      </c>
      <c r="D8684" s="509">
        <v>0</v>
      </c>
      <c r="E8684" s="509">
        <v>0</v>
      </c>
      <c r="G8684" s="509">
        <v>0</v>
      </c>
      <c r="H8684" s="509">
        <v>0</v>
      </c>
      <c r="K8684" s="509">
        <v>0</v>
      </c>
    </row>
    <row r="8685" spans="1:11" s="509" customFormat="1">
      <c r="A8685" s="508" t="s">
        <v>612</v>
      </c>
      <c r="B8685" s="509" t="s">
        <v>385</v>
      </c>
      <c r="C8685" s="509">
        <v>60</v>
      </c>
      <c r="D8685" s="509">
        <v>0</v>
      </c>
      <c r="E8685" s="509">
        <v>0</v>
      </c>
      <c r="G8685" s="509">
        <v>0</v>
      </c>
      <c r="H8685" s="509">
        <v>0</v>
      </c>
      <c r="K8685" s="509">
        <v>0</v>
      </c>
    </row>
    <row r="8686" spans="1:11" s="509" customFormat="1">
      <c r="A8686" s="508" t="s">
        <v>612</v>
      </c>
      <c r="B8686" s="509" t="s">
        <v>385</v>
      </c>
      <c r="C8686" s="509">
        <v>61</v>
      </c>
      <c r="D8686" s="509">
        <v>4</v>
      </c>
      <c r="E8686" s="509">
        <v>3</v>
      </c>
      <c r="G8686" s="509">
        <v>1</v>
      </c>
      <c r="H8686" s="509">
        <v>1</v>
      </c>
      <c r="K8686" s="509">
        <v>5</v>
      </c>
    </row>
    <row r="8687" spans="1:11" s="509" customFormat="1">
      <c r="A8687" s="508" t="s">
        <v>612</v>
      </c>
      <c r="B8687" s="509" t="s">
        <v>385</v>
      </c>
      <c r="C8687" s="509">
        <v>62</v>
      </c>
      <c r="D8687" s="509">
        <v>1</v>
      </c>
      <c r="E8687" s="509">
        <v>1</v>
      </c>
      <c r="G8687" s="509">
        <v>0</v>
      </c>
      <c r="H8687" s="509">
        <v>0</v>
      </c>
      <c r="K8687" s="509">
        <v>1</v>
      </c>
    </row>
    <row r="8688" spans="1:11" s="509" customFormat="1">
      <c r="A8688" s="508" t="s">
        <v>612</v>
      </c>
      <c r="B8688" s="509" t="s">
        <v>385</v>
      </c>
      <c r="C8688" s="509">
        <v>63</v>
      </c>
      <c r="D8688" s="509">
        <v>2</v>
      </c>
      <c r="E8688" s="509">
        <v>1</v>
      </c>
      <c r="G8688" s="509">
        <v>2</v>
      </c>
      <c r="H8688" s="509">
        <v>1</v>
      </c>
      <c r="K8688" s="509">
        <v>4</v>
      </c>
    </row>
    <row r="8689" spans="1:11" s="509" customFormat="1">
      <c r="A8689" s="508" t="s">
        <v>612</v>
      </c>
      <c r="B8689" s="509" t="s">
        <v>385</v>
      </c>
      <c r="C8689" s="509" t="s">
        <v>1033</v>
      </c>
      <c r="D8689" s="509">
        <v>0</v>
      </c>
      <c r="E8689" s="509">
        <v>0</v>
      </c>
      <c r="G8689" s="509">
        <v>0</v>
      </c>
      <c r="H8689" s="509">
        <v>0</v>
      </c>
      <c r="K8689" s="509">
        <v>0</v>
      </c>
    </row>
    <row r="8690" spans="1:11" s="509" customFormat="1">
      <c r="A8690" s="508" t="s">
        <v>612</v>
      </c>
      <c r="B8690" s="509" t="s">
        <v>385</v>
      </c>
      <c r="C8690" s="509" t="s">
        <v>1034</v>
      </c>
      <c r="D8690" s="509">
        <v>0</v>
      </c>
      <c r="E8690" s="509">
        <v>0</v>
      </c>
      <c r="G8690" s="509">
        <v>0</v>
      </c>
      <c r="H8690" s="509">
        <v>0</v>
      </c>
      <c r="K8690" s="509">
        <v>0</v>
      </c>
    </row>
    <row r="8691" spans="1:11" s="509" customFormat="1">
      <c r="A8691" s="508" t="s">
        <v>612</v>
      </c>
      <c r="B8691" s="509" t="s">
        <v>385</v>
      </c>
      <c r="C8691" s="509">
        <v>64</v>
      </c>
      <c r="D8691" s="509">
        <v>0</v>
      </c>
      <c r="E8691" s="509">
        <v>0</v>
      </c>
      <c r="G8691" s="509">
        <v>0</v>
      </c>
      <c r="H8691" s="509">
        <v>0</v>
      </c>
      <c r="K8691" s="509">
        <v>0</v>
      </c>
    </row>
    <row r="8692" spans="1:11" s="509" customFormat="1">
      <c r="A8692" s="508" t="s">
        <v>612</v>
      </c>
      <c r="B8692" s="509" t="s">
        <v>385</v>
      </c>
      <c r="C8692" s="509" t="s">
        <v>1035</v>
      </c>
      <c r="D8692" s="509">
        <v>1</v>
      </c>
      <c r="E8692" s="509">
        <v>0</v>
      </c>
      <c r="G8692" s="509">
        <v>0</v>
      </c>
      <c r="H8692" s="509">
        <v>0</v>
      </c>
      <c r="K8692" s="509">
        <v>1</v>
      </c>
    </row>
    <row r="8693" spans="1:11" s="509" customFormat="1">
      <c r="A8693" s="508" t="s">
        <v>612</v>
      </c>
      <c r="B8693" s="509" t="s">
        <v>385</v>
      </c>
      <c r="C8693" s="509">
        <v>65</v>
      </c>
      <c r="D8693" s="509">
        <v>2</v>
      </c>
      <c r="E8693" s="509">
        <v>1</v>
      </c>
      <c r="G8693" s="509">
        <v>29</v>
      </c>
      <c r="H8693" s="509">
        <v>5</v>
      </c>
      <c r="K8693" s="509">
        <v>31</v>
      </c>
    </row>
    <row r="8694" spans="1:11" s="509" customFormat="1">
      <c r="A8694" s="508" t="s">
        <v>612</v>
      </c>
      <c r="B8694" s="509" t="s">
        <v>385</v>
      </c>
      <c r="C8694" s="509">
        <v>66</v>
      </c>
      <c r="D8694" s="509">
        <v>4</v>
      </c>
      <c r="E8694" s="509">
        <v>3</v>
      </c>
      <c r="G8694" s="509">
        <v>22</v>
      </c>
      <c r="H8694" s="509">
        <v>16</v>
      </c>
      <c r="K8694" s="509">
        <v>26</v>
      </c>
    </row>
    <row r="8695" spans="1:11" s="509" customFormat="1">
      <c r="A8695" s="508" t="s">
        <v>612</v>
      </c>
      <c r="B8695" s="509" t="s">
        <v>385</v>
      </c>
      <c r="C8695" s="509" t="s">
        <v>1036</v>
      </c>
      <c r="D8695" s="509">
        <v>0</v>
      </c>
      <c r="E8695" s="509">
        <v>0</v>
      </c>
      <c r="G8695" s="509">
        <v>0</v>
      </c>
      <c r="H8695" s="509">
        <v>0</v>
      </c>
      <c r="K8695" s="509">
        <v>0</v>
      </c>
    </row>
    <row r="8696" spans="1:11" s="509" customFormat="1">
      <c r="A8696" s="508" t="s">
        <v>612</v>
      </c>
      <c r="B8696" s="509" t="s">
        <v>385</v>
      </c>
      <c r="C8696" s="509" t="s">
        <v>1037</v>
      </c>
      <c r="D8696" s="509">
        <v>3</v>
      </c>
      <c r="E8696" s="509">
        <v>0</v>
      </c>
      <c r="G8696" s="509">
        <v>13</v>
      </c>
      <c r="H8696" s="509">
        <v>0</v>
      </c>
      <c r="K8696" s="509">
        <v>16</v>
      </c>
    </row>
    <row r="8697" spans="1:11" s="509" customFormat="1">
      <c r="A8697" s="508" t="s">
        <v>612</v>
      </c>
      <c r="B8697" s="509" t="s">
        <v>385</v>
      </c>
      <c r="C8697" s="509" t="s">
        <v>1038</v>
      </c>
      <c r="D8697" s="509">
        <v>0</v>
      </c>
      <c r="E8697" s="509">
        <v>0</v>
      </c>
      <c r="G8697" s="509">
        <v>0</v>
      </c>
      <c r="H8697" s="509">
        <v>0</v>
      </c>
      <c r="K8697" s="509">
        <v>0</v>
      </c>
    </row>
    <row r="8698" spans="1:11" s="509" customFormat="1">
      <c r="A8698" s="508" t="s">
        <v>612</v>
      </c>
      <c r="B8698" s="509" t="s">
        <v>385</v>
      </c>
      <c r="C8698" s="509" t="s">
        <v>1039</v>
      </c>
      <c r="D8698" s="509">
        <v>0</v>
      </c>
      <c r="E8698" s="509">
        <v>0</v>
      </c>
      <c r="G8698" s="509">
        <v>1</v>
      </c>
      <c r="H8698" s="509">
        <v>0</v>
      </c>
      <c r="K8698" s="509">
        <v>1</v>
      </c>
    </row>
    <row r="8699" spans="1:11" s="509" customFormat="1">
      <c r="A8699" s="508" t="s">
        <v>612</v>
      </c>
      <c r="B8699" s="509" t="s">
        <v>385</v>
      </c>
      <c r="C8699" s="509" t="s">
        <v>1040</v>
      </c>
      <c r="D8699" s="509">
        <v>0</v>
      </c>
      <c r="E8699" s="509">
        <v>0</v>
      </c>
      <c r="G8699" s="509">
        <v>0</v>
      </c>
      <c r="H8699" s="509">
        <v>0</v>
      </c>
      <c r="K8699" s="509">
        <v>0</v>
      </c>
    </row>
    <row r="8700" spans="1:11" s="509" customFormat="1">
      <c r="A8700" s="508" t="s">
        <v>612</v>
      </c>
      <c r="B8700" s="509" t="s">
        <v>385</v>
      </c>
      <c r="C8700" s="509" t="s">
        <v>1041</v>
      </c>
      <c r="D8700" s="509">
        <v>0</v>
      </c>
      <c r="E8700" s="509">
        <v>0</v>
      </c>
      <c r="G8700" s="509">
        <v>0</v>
      </c>
      <c r="H8700" s="509">
        <v>0</v>
      </c>
      <c r="K8700" s="509">
        <v>0</v>
      </c>
    </row>
    <row r="8701" spans="1:11" s="509" customFormat="1">
      <c r="A8701" s="508" t="s">
        <v>612</v>
      </c>
      <c r="B8701" s="509" t="s">
        <v>385</v>
      </c>
      <c r="C8701" s="509" t="s">
        <v>1042</v>
      </c>
      <c r="D8701" s="509">
        <v>0</v>
      </c>
      <c r="E8701" s="509">
        <v>0</v>
      </c>
      <c r="G8701" s="509">
        <v>0</v>
      </c>
      <c r="H8701" s="509">
        <v>0</v>
      </c>
      <c r="K8701" s="509">
        <v>0</v>
      </c>
    </row>
    <row r="8702" spans="1:11" s="509" customFormat="1">
      <c r="A8702" s="508" t="s">
        <v>612</v>
      </c>
      <c r="B8702" s="509" t="s">
        <v>385</v>
      </c>
      <c r="C8702" s="509">
        <v>67</v>
      </c>
      <c r="D8702" s="509">
        <v>1</v>
      </c>
      <c r="E8702" s="509">
        <v>1</v>
      </c>
      <c r="G8702" s="509">
        <v>36</v>
      </c>
      <c r="H8702" s="509">
        <v>5</v>
      </c>
      <c r="K8702" s="509">
        <v>37</v>
      </c>
    </row>
    <row r="8703" spans="1:11" s="509" customFormat="1">
      <c r="A8703" s="508" t="s">
        <v>612</v>
      </c>
      <c r="B8703" s="509" t="s">
        <v>385</v>
      </c>
      <c r="C8703" s="509">
        <v>68</v>
      </c>
      <c r="D8703" s="509">
        <v>0</v>
      </c>
      <c r="E8703" s="509">
        <v>0</v>
      </c>
      <c r="G8703" s="509">
        <v>12</v>
      </c>
      <c r="H8703" s="509">
        <v>10</v>
      </c>
      <c r="K8703" s="509">
        <v>12</v>
      </c>
    </row>
    <row r="8704" spans="1:11" s="509" customFormat="1">
      <c r="A8704" s="508" t="s">
        <v>612</v>
      </c>
      <c r="B8704" s="509" t="s">
        <v>385</v>
      </c>
      <c r="C8704" s="509" t="s">
        <v>1043</v>
      </c>
      <c r="D8704" s="509">
        <v>0</v>
      </c>
      <c r="E8704" s="509">
        <v>0</v>
      </c>
      <c r="G8704" s="509">
        <v>2</v>
      </c>
      <c r="H8704" s="509">
        <v>0</v>
      </c>
      <c r="K8704" s="509">
        <v>2</v>
      </c>
    </row>
    <row r="8705" spans="1:11" s="509" customFormat="1">
      <c r="A8705" s="508" t="s">
        <v>612</v>
      </c>
      <c r="B8705" s="509" t="s">
        <v>385</v>
      </c>
      <c r="C8705" s="509">
        <v>69</v>
      </c>
      <c r="D8705" s="509">
        <v>1</v>
      </c>
      <c r="E8705" s="509">
        <v>0</v>
      </c>
      <c r="G8705" s="509">
        <v>0</v>
      </c>
      <c r="H8705" s="509">
        <v>0</v>
      </c>
      <c r="K8705" s="509">
        <v>1</v>
      </c>
    </row>
    <row r="8706" spans="1:11" s="509" customFormat="1">
      <c r="A8706" s="508" t="s">
        <v>612</v>
      </c>
      <c r="B8706" s="509" t="s">
        <v>385</v>
      </c>
      <c r="C8706" s="509" t="s">
        <v>1044</v>
      </c>
      <c r="D8706" s="509">
        <v>0</v>
      </c>
      <c r="E8706" s="509">
        <v>0</v>
      </c>
      <c r="G8706" s="509">
        <v>0</v>
      </c>
      <c r="H8706" s="509">
        <v>0</v>
      </c>
      <c r="K8706" s="509">
        <v>0</v>
      </c>
    </row>
    <row r="8707" spans="1:11" s="509" customFormat="1">
      <c r="A8707" s="508" t="s">
        <v>612</v>
      </c>
      <c r="B8707" s="509" t="s">
        <v>385</v>
      </c>
      <c r="C8707" s="509" t="s">
        <v>1045</v>
      </c>
      <c r="D8707" s="509">
        <v>0</v>
      </c>
      <c r="E8707" s="509">
        <v>0</v>
      </c>
      <c r="G8707" s="509">
        <v>0</v>
      </c>
      <c r="H8707" s="509">
        <v>0</v>
      </c>
      <c r="K8707" s="509">
        <v>0</v>
      </c>
    </row>
    <row r="8708" spans="1:11" s="509" customFormat="1">
      <c r="A8708" s="508" t="s">
        <v>612</v>
      </c>
      <c r="B8708" s="509" t="s">
        <v>385</v>
      </c>
      <c r="C8708" s="509">
        <v>70</v>
      </c>
      <c r="D8708" s="509">
        <v>0</v>
      </c>
      <c r="E8708" s="509">
        <v>0</v>
      </c>
      <c r="G8708" s="509">
        <v>0</v>
      </c>
      <c r="H8708" s="509">
        <v>0</v>
      </c>
      <c r="K8708" s="509">
        <v>0</v>
      </c>
    </row>
    <row r="8709" spans="1:11" s="509" customFormat="1">
      <c r="A8709" s="508" t="s">
        <v>612</v>
      </c>
      <c r="B8709" s="509" t="s">
        <v>385</v>
      </c>
      <c r="C8709" s="509" t="s">
        <v>1046</v>
      </c>
      <c r="D8709" s="509">
        <v>0</v>
      </c>
      <c r="E8709" s="509">
        <v>0</v>
      </c>
      <c r="G8709" s="509">
        <v>1</v>
      </c>
      <c r="H8709" s="509">
        <v>0</v>
      </c>
      <c r="K8709" s="509">
        <v>1</v>
      </c>
    </row>
    <row r="8710" spans="1:11" s="509" customFormat="1">
      <c r="A8710" s="508" t="s">
        <v>612</v>
      </c>
      <c r="B8710" s="509" t="s">
        <v>385</v>
      </c>
      <c r="C8710" s="509">
        <v>71</v>
      </c>
      <c r="D8710" s="509">
        <v>0</v>
      </c>
      <c r="E8710" s="509">
        <v>0</v>
      </c>
      <c r="G8710" s="509">
        <v>103</v>
      </c>
      <c r="H8710" s="509">
        <v>0</v>
      </c>
      <c r="K8710" s="509">
        <v>103</v>
      </c>
    </row>
    <row r="8711" spans="1:11" s="509" customFormat="1">
      <c r="A8711" s="508" t="s">
        <v>612</v>
      </c>
      <c r="B8711" s="509" t="s">
        <v>385</v>
      </c>
      <c r="C8711" s="509" t="s">
        <v>1047</v>
      </c>
      <c r="D8711" s="509">
        <v>2</v>
      </c>
      <c r="E8711" s="509">
        <v>0</v>
      </c>
      <c r="G8711" s="509">
        <v>31</v>
      </c>
      <c r="H8711" s="509">
        <v>16</v>
      </c>
      <c r="K8711" s="509">
        <v>33</v>
      </c>
    </row>
    <row r="8712" spans="1:11" s="509" customFormat="1">
      <c r="A8712" s="508" t="s">
        <v>612</v>
      </c>
      <c r="B8712" s="509" t="s">
        <v>385</v>
      </c>
      <c r="C8712" s="509" t="s">
        <v>1048</v>
      </c>
      <c r="D8712" s="509">
        <v>0</v>
      </c>
      <c r="E8712" s="509">
        <v>0</v>
      </c>
      <c r="G8712" s="509">
        <v>3</v>
      </c>
      <c r="H8712" s="509">
        <v>0</v>
      </c>
      <c r="K8712" s="509">
        <v>3</v>
      </c>
    </row>
    <row r="8713" spans="1:11" s="509" customFormat="1">
      <c r="A8713" s="508" t="s">
        <v>612</v>
      </c>
      <c r="B8713" s="509" t="s">
        <v>385</v>
      </c>
      <c r="C8713" s="509" t="s">
        <v>1049</v>
      </c>
      <c r="D8713" s="509">
        <v>1</v>
      </c>
      <c r="E8713" s="509">
        <v>0</v>
      </c>
      <c r="G8713" s="509">
        <v>3</v>
      </c>
      <c r="H8713" s="509">
        <v>2</v>
      </c>
      <c r="K8713" s="509">
        <v>4</v>
      </c>
    </row>
    <row r="8714" spans="1:11" s="509" customFormat="1">
      <c r="A8714" s="508" t="s">
        <v>612</v>
      </c>
      <c r="B8714" s="509" t="s">
        <v>385</v>
      </c>
      <c r="C8714" s="509" t="s">
        <v>1050</v>
      </c>
      <c r="D8714" s="509">
        <v>0</v>
      </c>
      <c r="E8714" s="509">
        <v>0</v>
      </c>
      <c r="G8714" s="509">
        <v>3</v>
      </c>
      <c r="H8714" s="509">
        <v>3</v>
      </c>
      <c r="K8714" s="509">
        <v>3</v>
      </c>
    </row>
    <row r="8715" spans="1:11" s="509" customFormat="1">
      <c r="A8715" s="508" t="s">
        <v>612</v>
      </c>
      <c r="B8715" s="509" t="s">
        <v>385</v>
      </c>
      <c r="C8715" s="509" t="s">
        <v>1051</v>
      </c>
      <c r="D8715" s="509">
        <v>0</v>
      </c>
      <c r="E8715" s="509">
        <v>0</v>
      </c>
      <c r="G8715" s="509">
        <v>0</v>
      </c>
      <c r="H8715" s="509">
        <v>0</v>
      </c>
      <c r="K8715" s="509">
        <v>0</v>
      </c>
    </row>
    <row r="8716" spans="1:11" s="509" customFormat="1">
      <c r="A8716" s="508" t="s">
        <v>612</v>
      </c>
      <c r="B8716" s="509" t="s">
        <v>385</v>
      </c>
      <c r="C8716" s="509">
        <v>72</v>
      </c>
      <c r="D8716" s="509">
        <v>9</v>
      </c>
      <c r="E8716" s="509">
        <v>0</v>
      </c>
      <c r="G8716" s="509">
        <v>6</v>
      </c>
      <c r="H8716" s="509">
        <v>0</v>
      </c>
      <c r="K8716" s="509">
        <v>15</v>
      </c>
    </row>
    <row r="8717" spans="1:11" s="509" customFormat="1">
      <c r="A8717" s="508" t="s">
        <v>612</v>
      </c>
      <c r="B8717" s="509" t="s">
        <v>385</v>
      </c>
      <c r="C8717" s="509">
        <v>73</v>
      </c>
      <c r="D8717" s="509">
        <v>15</v>
      </c>
      <c r="E8717" s="509">
        <v>0</v>
      </c>
      <c r="G8717" s="509">
        <v>1</v>
      </c>
      <c r="H8717" s="509">
        <v>0</v>
      </c>
      <c r="K8717" s="509">
        <v>16</v>
      </c>
    </row>
    <row r="8718" spans="1:11" s="509" customFormat="1">
      <c r="A8718" s="508" t="s">
        <v>612</v>
      </c>
      <c r="B8718" s="509" t="s">
        <v>385</v>
      </c>
      <c r="C8718" s="509">
        <v>74</v>
      </c>
      <c r="D8718" s="509">
        <v>0</v>
      </c>
      <c r="E8718" s="509">
        <v>0</v>
      </c>
      <c r="G8718" s="509">
        <v>3</v>
      </c>
      <c r="H8718" s="509">
        <v>1</v>
      </c>
      <c r="K8718" s="509">
        <v>3</v>
      </c>
    </row>
    <row r="8719" spans="1:11" s="509" customFormat="1">
      <c r="A8719" s="508" t="s">
        <v>612</v>
      </c>
      <c r="B8719" s="509" t="s">
        <v>385</v>
      </c>
      <c r="C8719" s="509" t="s">
        <v>4570</v>
      </c>
      <c r="D8719" s="509">
        <v>4</v>
      </c>
      <c r="E8719" s="509">
        <v>0</v>
      </c>
      <c r="G8719" s="509">
        <v>20</v>
      </c>
      <c r="H8719" s="509">
        <v>0</v>
      </c>
      <c r="K8719" s="509">
        <v>24</v>
      </c>
    </row>
    <row r="8720" spans="1:11" s="509" customFormat="1">
      <c r="A8720" s="508" t="s">
        <v>612</v>
      </c>
      <c r="B8720" s="509" t="s">
        <v>385</v>
      </c>
      <c r="C8720" s="509" t="s">
        <v>4571</v>
      </c>
      <c r="D8720" s="509">
        <v>65</v>
      </c>
      <c r="E8720" s="509">
        <v>13</v>
      </c>
      <c r="F8720" s="509">
        <v>0</v>
      </c>
      <c r="G8720" s="509">
        <v>327</v>
      </c>
      <c r="H8720" s="509">
        <v>62</v>
      </c>
      <c r="I8720" s="509">
        <v>0</v>
      </c>
      <c r="J8720" s="509">
        <v>136</v>
      </c>
      <c r="K8720" s="509">
        <v>392</v>
      </c>
    </row>
    <row r="8721" spans="1:11" s="509" customFormat="1">
      <c r="A8721" s="508" t="s">
        <v>613</v>
      </c>
      <c r="B8721" s="509" t="s">
        <v>386</v>
      </c>
      <c r="C8721" s="509">
        <v>1</v>
      </c>
      <c r="K8721" s="509">
        <v>0</v>
      </c>
    </row>
    <row r="8722" spans="1:11" s="509" customFormat="1">
      <c r="A8722" s="508" t="s">
        <v>613</v>
      </c>
      <c r="B8722" s="509" t="s">
        <v>386</v>
      </c>
      <c r="C8722" s="509" t="s">
        <v>1023</v>
      </c>
      <c r="D8722" s="509">
        <v>7</v>
      </c>
      <c r="G8722" s="509">
        <v>126</v>
      </c>
      <c r="K8722" s="509">
        <v>133</v>
      </c>
    </row>
    <row r="8723" spans="1:11" s="509" customFormat="1">
      <c r="A8723" s="508" t="s">
        <v>613</v>
      </c>
      <c r="B8723" s="509" t="s">
        <v>386</v>
      </c>
      <c r="C8723" s="509">
        <v>2</v>
      </c>
      <c r="D8723" s="509">
        <v>7</v>
      </c>
      <c r="G8723" s="509">
        <v>9</v>
      </c>
      <c r="K8723" s="509">
        <v>16</v>
      </c>
    </row>
    <row r="8724" spans="1:11" s="509" customFormat="1">
      <c r="A8724" s="508" t="s">
        <v>613</v>
      </c>
      <c r="B8724" s="509" t="s">
        <v>386</v>
      </c>
      <c r="C8724" s="509">
        <v>3</v>
      </c>
      <c r="D8724" s="509">
        <v>4</v>
      </c>
      <c r="G8724" s="509">
        <v>10</v>
      </c>
      <c r="K8724" s="509">
        <v>14</v>
      </c>
    </row>
    <row r="8725" spans="1:11" s="509" customFormat="1">
      <c r="A8725" s="508" t="s">
        <v>613</v>
      </c>
      <c r="B8725" s="509" t="s">
        <v>386</v>
      </c>
      <c r="C8725" s="509">
        <v>4</v>
      </c>
      <c r="D8725" s="509">
        <v>2</v>
      </c>
      <c r="G8725" s="509">
        <v>3</v>
      </c>
      <c r="K8725" s="509">
        <v>5</v>
      </c>
    </row>
    <row r="8726" spans="1:11" s="509" customFormat="1">
      <c r="A8726" s="508" t="s">
        <v>613</v>
      </c>
      <c r="B8726" s="509" t="s">
        <v>386</v>
      </c>
      <c r="C8726" s="509">
        <v>5</v>
      </c>
      <c r="D8726" s="509">
        <v>2</v>
      </c>
      <c r="G8726" s="509">
        <v>3</v>
      </c>
      <c r="K8726" s="509">
        <v>5</v>
      </c>
    </row>
    <row r="8727" spans="1:11" s="509" customFormat="1">
      <c r="A8727" s="508" t="s">
        <v>613</v>
      </c>
      <c r="B8727" s="509" t="s">
        <v>386</v>
      </c>
      <c r="C8727" s="509">
        <v>6</v>
      </c>
      <c r="K8727" s="509">
        <v>0</v>
      </c>
    </row>
    <row r="8728" spans="1:11" s="509" customFormat="1">
      <c r="A8728" s="508" t="s">
        <v>613</v>
      </c>
      <c r="B8728" s="509" t="s">
        <v>386</v>
      </c>
      <c r="C8728" s="509">
        <v>7</v>
      </c>
      <c r="K8728" s="509">
        <v>0</v>
      </c>
    </row>
    <row r="8729" spans="1:11" s="509" customFormat="1">
      <c r="A8729" s="508" t="s">
        <v>613</v>
      </c>
      <c r="B8729" s="509" t="s">
        <v>386</v>
      </c>
      <c r="C8729" s="509">
        <v>8</v>
      </c>
      <c r="K8729" s="509">
        <v>0</v>
      </c>
    </row>
    <row r="8730" spans="1:11" s="509" customFormat="1">
      <c r="A8730" s="508" t="s">
        <v>613</v>
      </c>
      <c r="B8730" s="509" t="s">
        <v>386</v>
      </c>
      <c r="C8730" s="509">
        <v>9</v>
      </c>
      <c r="D8730" s="509">
        <v>1</v>
      </c>
      <c r="G8730" s="509">
        <v>1</v>
      </c>
      <c r="K8730" s="509">
        <v>2</v>
      </c>
    </row>
    <row r="8731" spans="1:11" s="509" customFormat="1">
      <c r="A8731" s="508" t="s">
        <v>613</v>
      </c>
      <c r="B8731" s="509" t="s">
        <v>386</v>
      </c>
      <c r="C8731" s="509">
        <v>10</v>
      </c>
      <c r="G8731" s="509">
        <v>1</v>
      </c>
      <c r="K8731" s="509">
        <v>1</v>
      </c>
    </row>
    <row r="8732" spans="1:11" s="509" customFormat="1">
      <c r="A8732" s="508" t="s">
        <v>613</v>
      </c>
      <c r="B8732" s="509" t="s">
        <v>386</v>
      </c>
      <c r="C8732" s="509">
        <v>11</v>
      </c>
      <c r="D8732" s="509">
        <v>1</v>
      </c>
      <c r="G8732" s="509">
        <v>2</v>
      </c>
      <c r="K8732" s="509">
        <v>3</v>
      </c>
    </row>
    <row r="8733" spans="1:11" s="509" customFormat="1">
      <c r="A8733" s="508" t="s">
        <v>613</v>
      </c>
      <c r="B8733" s="509" t="s">
        <v>386</v>
      </c>
      <c r="C8733" s="509">
        <v>12</v>
      </c>
      <c r="K8733" s="509">
        <v>0</v>
      </c>
    </row>
    <row r="8734" spans="1:11" s="509" customFormat="1">
      <c r="A8734" s="508" t="s">
        <v>613</v>
      </c>
      <c r="B8734" s="509" t="s">
        <v>386</v>
      </c>
      <c r="C8734" s="509">
        <v>13</v>
      </c>
      <c r="K8734" s="509">
        <v>0</v>
      </c>
    </row>
    <row r="8735" spans="1:11" s="509" customFormat="1">
      <c r="A8735" s="508" t="s">
        <v>613</v>
      </c>
      <c r="B8735" s="509" t="s">
        <v>386</v>
      </c>
      <c r="C8735" s="509">
        <v>14</v>
      </c>
      <c r="K8735" s="509">
        <v>0</v>
      </c>
    </row>
    <row r="8736" spans="1:11" s="509" customFormat="1">
      <c r="A8736" s="508" t="s">
        <v>613</v>
      </c>
      <c r="B8736" s="509" t="s">
        <v>386</v>
      </c>
      <c r="C8736" s="509">
        <v>15</v>
      </c>
      <c r="K8736" s="509">
        <v>0</v>
      </c>
    </row>
    <row r="8737" spans="1:11" s="509" customFormat="1">
      <c r="A8737" s="508" t="s">
        <v>613</v>
      </c>
      <c r="B8737" s="509" t="s">
        <v>386</v>
      </c>
      <c r="C8737" s="509">
        <v>16</v>
      </c>
      <c r="G8737" s="509">
        <v>2</v>
      </c>
      <c r="K8737" s="509">
        <v>2</v>
      </c>
    </row>
    <row r="8738" spans="1:11" s="509" customFormat="1">
      <c r="A8738" s="508" t="s">
        <v>613</v>
      </c>
      <c r="B8738" s="509" t="s">
        <v>386</v>
      </c>
      <c r="C8738" s="509">
        <v>17</v>
      </c>
      <c r="G8738" s="509">
        <v>5</v>
      </c>
      <c r="K8738" s="509">
        <v>5</v>
      </c>
    </row>
    <row r="8739" spans="1:11" s="509" customFormat="1">
      <c r="A8739" s="508" t="s">
        <v>613</v>
      </c>
      <c r="B8739" s="509" t="s">
        <v>386</v>
      </c>
      <c r="C8739" s="509">
        <v>18</v>
      </c>
      <c r="K8739" s="509">
        <v>0</v>
      </c>
    </row>
    <row r="8740" spans="1:11" s="509" customFormat="1">
      <c r="A8740" s="508" t="s">
        <v>613</v>
      </c>
      <c r="B8740" s="509" t="s">
        <v>386</v>
      </c>
      <c r="C8740" s="509" t="s">
        <v>1024</v>
      </c>
      <c r="D8740" s="509">
        <v>2</v>
      </c>
      <c r="G8740" s="509">
        <v>3</v>
      </c>
      <c r="K8740" s="509">
        <v>5</v>
      </c>
    </row>
    <row r="8741" spans="1:11" s="509" customFormat="1">
      <c r="A8741" s="508" t="s">
        <v>613</v>
      </c>
      <c r="B8741" s="509" t="s">
        <v>386</v>
      </c>
      <c r="C8741" s="509" t="s">
        <v>1025</v>
      </c>
      <c r="K8741" s="509">
        <v>0</v>
      </c>
    </row>
    <row r="8742" spans="1:11" s="509" customFormat="1">
      <c r="A8742" s="508" t="s">
        <v>613</v>
      </c>
      <c r="B8742" s="509" t="s">
        <v>386</v>
      </c>
      <c r="C8742" s="509">
        <v>19</v>
      </c>
      <c r="D8742" s="509">
        <v>1</v>
      </c>
      <c r="E8742" s="509">
        <v>1</v>
      </c>
      <c r="G8742" s="509">
        <v>1</v>
      </c>
      <c r="K8742" s="509">
        <v>2</v>
      </c>
    </row>
    <row r="8743" spans="1:11" s="509" customFormat="1">
      <c r="A8743" s="508" t="s">
        <v>613</v>
      </c>
      <c r="B8743" s="509" t="s">
        <v>386</v>
      </c>
      <c r="C8743" s="509">
        <v>20</v>
      </c>
      <c r="K8743" s="509">
        <v>0</v>
      </c>
    </row>
    <row r="8744" spans="1:11" s="509" customFormat="1">
      <c r="A8744" s="508" t="s">
        <v>613</v>
      </c>
      <c r="B8744" s="509" t="s">
        <v>386</v>
      </c>
      <c r="C8744" s="509">
        <v>21</v>
      </c>
      <c r="K8744" s="509">
        <v>0</v>
      </c>
    </row>
    <row r="8745" spans="1:11" s="509" customFormat="1">
      <c r="A8745" s="508" t="s">
        <v>613</v>
      </c>
      <c r="B8745" s="509" t="s">
        <v>386</v>
      </c>
      <c r="C8745" s="509" t="s">
        <v>1026</v>
      </c>
      <c r="K8745" s="509">
        <v>0</v>
      </c>
    </row>
    <row r="8746" spans="1:11" s="509" customFormat="1">
      <c r="A8746" s="508" t="s">
        <v>613</v>
      </c>
      <c r="B8746" s="509" t="s">
        <v>386</v>
      </c>
      <c r="C8746" s="509" t="s">
        <v>1027</v>
      </c>
      <c r="G8746" s="509">
        <v>3</v>
      </c>
      <c r="K8746" s="509">
        <v>3</v>
      </c>
    </row>
    <row r="8747" spans="1:11" s="509" customFormat="1">
      <c r="A8747" s="508" t="s">
        <v>613</v>
      </c>
      <c r="B8747" s="509" t="s">
        <v>386</v>
      </c>
      <c r="C8747" s="509" t="s">
        <v>1028</v>
      </c>
      <c r="K8747" s="509">
        <v>0</v>
      </c>
    </row>
    <row r="8748" spans="1:11" s="509" customFormat="1">
      <c r="A8748" s="508" t="s">
        <v>613</v>
      </c>
      <c r="B8748" s="509" t="s">
        <v>386</v>
      </c>
      <c r="C8748" s="509">
        <v>22</v>
      </c>
      <c r="K8748" s="509">
        <v>0</v>
      </c>
    </row>
    <row r="8749" spans="1:11" s="509" customFormat="1">
      <c r="A8749" s="508" t="s">
        <v>613</v>
      </c>
      <c r="B8749" s="509" t="s">
        <v>386</v>
      </c>
      <c r="C8749" s="509">
        <v>23</v>
      </c>
      <c r="D8749" s="509">
        <v>1</v>
      </c>
      <c r="E8749" s="509">
        <v>1</v>
      </c>
      <c r="K8749" s="509">
        <v>1</v>
      </c>
    </row>
    <row r="8750" spans="1:11" s="509" customFormat="1">
      <c r="A8750" s="508" t="s">
        <v>613</v>
      </c>
      <c r="B8750" s="509" t="s">
        <v>386</v>
      </c>
      <c r="C8750" s="509" t="s">
        <v>1029</v>
      </c>
      <c r="G8750" s="509">
        <v>10</v>
      </c>
      <c r="H8750" s="509">
        <v>1</v>
      </c>
      <c r="K8750" s="509">
        <v>10</v>
      </c>
    </row>
    <row r="8751" spans="1:11" s="509" customFormat="1">
      <c r="A8751" s="508" t="s">
        <v>613</v>
      </c>
      <c r="B8751" s="509" t="s">
        <v>386</v>
      </c>
      <c r="C8751" s="509">
        <v>24</v>
      </c>
      <c r="K8751" s="509">
        <v>0</v>
      </c>
    </row>
    <row r="8752" spans="1:11" s="509" customFormat="1">
      <c r="A8752" s="508" t="s">
        <v>613</v>
      </c>
      <c r="B8752" s="509" t="s">
        <v>386</v>
      </c>
      <c r="C8752" s="509">
        <v>25</v>
      </c>
    </row>
    <row r="8753" spans="1:11" s="509" customFormat="1">
      <c r="A8753" s="508" t="s">
        <v>613</v>
      </c>
      <c r="B8753" s="509" t="s">
        <v>386</v>
      </c>
      <c r="C8753" s="509">
        <v>26</v>
      </c>
      <c r="K8753" s="509">
        <v>0</v>
      </c>
    </row>
    <row r="8754" spans="1:11" s="509" customFormat="1">
      <c r="A8754" s="508" t="s">
        <v>613</v>
      </c>
      <c r="B8754" s="509" t="s">
        <v>386</v>
      </c>
      <c r="C8754" s="509">
        <v>27</v>
      </c>
      <c r="K8754" s="509">
        <v>0</v>
      </c>
    </row>
    <row r="8755" spans="1:11" s="509" customFormat="1">
      <c r="A8755" s="508" t="s">
        <v>613</v>
      </c>
      <c r="B8755" s="509" t="s">
        <v>386</v>
      </c>
      <c r="C8755" s="509">
        <v>28</v>
      </c>
      <c r="K8755" s="509">
        <v>0</v>
      </c>
    </row>
    <row r="8756" spans="1:11" s="509" customFormat="1">
      <c r="A8756" s="508" t="s">
        <v>613</v>
      </c>
      <c r="B8756" s="509" t="s">
        <v>386</v>
      </c>
      <c r="C8756" s="509">
        <v>29</v>
      </c>
      <c r="K8756" s="509">
        <v>0</v>
      </c>
    </row>
    <row r="8757" spans="1:11" s="509" customFormat="1">
      <c r="A8757" s="508" t="s">
        <v>613</v>
      </c>
      <c r="B8757" s="509" t="s">
        <v>386</v>
      </c>
      <c r="C8757" s="509">
        <v>30</v>
      </c>
      <c r="K8757" s="509">
        <v>0</v>
      </c>
    </row>
    <row r="8758" spans="1:11" s="509" customFormat="1">
      <c r="A8758" s="508" t="s">
        <v>613</v>
      </c>
      <c r="B8758" s="509" t="s">
        <v>386</v>
      </c>
      <c r="C8758" s="509">
        <v>31</v>
      </c>
      <c r="K8758" s="509">
        <v>0</v>
      </c>
    </row>
    <row r="8759" spans="1:11" s="509" customFormat="1">
      <c r="A8759" s="508" t="s">
        <v>613</v>
      </c>
      <c r="B8759" s="509" t="s">
        <v>386</v>
      </c>
      <c r="C8759" s="509">
        <v>32</v>
      </c>
      <c r="K8759" s="509">
        <v>0</v>
      </c>
    </row>
    <row r="8760" spans="1:11" s="509" customFormat="1">
      <c r="A8760" s="508" t="s">
        <v>613</v>
      </c>
      <c r="B8760" s="509" t="s">
        <v>386</v>
      </c>
      <c r="C8760" s="509">
        <v>33</v>
      </c>
      <c r="D8760" s="509">
        <v>2</v>
      </c>
      <c r="E8760" s="509">
        <v>2</v>
      </c>
      <c r="K8760" s="509">
        <v>2</v>
      </c>
    </row>
    <row r="8761" spans="1:11" s="509" customFormat="1">
      <c r="A8761" s="508" t="s">
        <v>613</v>
      </c>
      <c r="B8761" s="509" t="s">
        <v>386</v>
      </c>
      <c r="C8761" s="509">
        <v>34</v>
      </c>
      <c r="K8761" s="509">
        <v>0</v>
      </c>
    </row>
    <row r="8762" spans="1:11" s="509" customFormat="1">
      <c r="A8762" s="508" t="s">
        <v>613</v>
      </c>
      <c r="B8762" s="509" t="s">
        <v>386</v>
      </c>
      <c r="C8762" s="509">
        <v>35</v>
      </c>
      <c r="K8762" s="509">
        <v>0</v>
      </c>
    </row>
    <row r="8763" spans="1:11" s="509" customFormat="1">
      <c r="A8763" s="508" t="s">
        <v>613</v>
      </c>
      <c r="B8763" s="509" t="s">
        <v>386</v>
      </c>
      <c r="C8763" s="509">
        <v>36</v>
      </c>
      <c r="K8763" s="509">
        <v>0</v>
      </c>
    </row>
    <row r="8764" spans="1:11" s="509" customFormat="1">
      <c r="A8764" s="508" t="s">
        <v>613</v>
      </c>
      <c r="B8764" s="509" t="s">
        <v>386</v>
      </c>
      <c r="C8764" s="509">
        <v>37</v>
      </c>
      <c r="K8764" s="509">
        <v>0</v>
      </c>
    </row>
    <row r="8765" spans="1:11" s="509" customFormat="1">
      <c r="A8765" s="508" t="s">
        <v>613</v>
      </c>
      <c r="B8765" s="509" t="s">
        <v>386</v>
      </c>
      <c r="C8765" s="509">
        <v>38</v>
      </c>
      <c r="K8765" s="509">
        <v>0</v>
      </c>
    </row>
    <row r="8766" spans="1:11" s="509" customFormat="1">
      <c r="A8766" s="508" t="s">
        <v>613</v>
      </c>
      <c r="B8766" s="509" t="s">
        <v>386</v>
      </c>
      <c r="C8766" s="509" t="s">
        <v>1030</v>
      </c>
      <c r="K8766" s="509">
        <v>0</v>
      </c>
    </row>
    <row r="8767" spans="1:11" s="509" customFormat="1">
      <c r="A8767" s="508" t="s">
        <v>613</v>
      </c>
      <c r="B8767" s="509" t="s">
        <v>386</v>
      </c>
      <c r="C8767" s="509">
        <v>39</v>
      </c>
      <c r="K8767" s="509">
        <v>0</v>
      </c>
    </row>
    <row r="8768" spans="1:11" s="509" customFormat="1">
      <c r="A8768" s="508" t="s">
        <v>613</v>
      </c>
      <c r="B8768" s="509" t="s">
        <v>386</v>
      </c>
      <c r="C8768" s="509">
        <v>40</v>
      </c>
      <c r="K8768" s="509">
        <v>0</v>
      </c>
    </row>
    <row r="8769" spans="1:11" s="509" customFormat="1">
      <c r="A8769" s="508" t="s">
        <v>613</v>
      </c>
      <c r="B8769" s="509" t="s">
        <v>386</v>
      </c>
      <c r="C8769" s="509">
        <v>41</v>
      </c>
      <c r="K8769" s="509">
        <v>0</v>
      </c>
    </row>
    <row r="8770" spans="1:11" s="509" customFormat="1">
      <c r="A8770" s="508" t="s">
        <v>613</v>
      </c>
      <c r="B8770" s="509" t="s">
        <v>386</v>
      </c>
      <c r="C8770" s="509">
        <v>42</v>
      </c>
      <c r="K8770" s="509">
        <v>0</v>
      </c>
    </row>
    <row r="8771" spans="1:11" s="509" customFormat="1">
      <c r="A8771" s="508" t="s">
        <v>613</v>
      </c>
      <c r="B8771" s="509" t="s">
        <v>386</v>
      </c>
      <c r="C8771" s="509">
        <v>43</v>
      </c>
      <c r="K8771" s="509">
        <v>0</v>
      </c>
    </row>
    <row r="8772" spans="1:11" s="509" customFormat="1">
      <c r="A8772" s="508" t="s">
        <v>613</v>
      </c>
      <c r="B8772" s="509" t="s">
        <v>386</v>
      </c>
      <c r="C8772" s="509">
        <v>44</v>
      </c>
      <c r="K8772" s="509">
        <v>0</v>
      </c>
    </row>
    <row r="8773" spans="1:11" s="509" customFormat="1">
      <c r="A8773" s="508" t="s">
        <v>613</v>
      </c>
      <c r="B8773" s="509" t="s">
        <v>386</v>
      </c>
      <c r="C8773" s="509">
        <v>45</v>
      </c>
      <c r="K8773" s="509">
        <v>0</v>
      </c>
    </row>
    <row r="8774" spans="1:11" s="509" customFormat="1">
      <c r="A8774" s="508" t="s">
        <v>613</v>
      </c>
      <c r="B8774" s="509" t="s">
        <v>386</v>
      </c>
      <c r="C8774" s="509">
        <v>46</v>
      </c>
      <c r="G8774" s="509">
        <v>1</v>
      </c>
      <c r="K8774" s="509">
        <v>1</v>
      </c>
    </row>
    <row r="8775" spans="1:11" s="509" customFormat="1">
      <c r="A8775" s="508" t="s">
        <v>613</v>
      </c>
      <c r="B8775" s="509" t="s">
        <v>386</v>
      </c>
      <c r="C8775" s="509">
        <v>47</v>
      </c>
      <c r="D8775" s="509">
        <v>1</v>
      </c>
      <c r="E8775" s="509">
        <v>1</v>
      </c>
      <c r="G8775" s="509">
        <v>1</v>
      </c>
      <c r="K8775" s="509">
        <v>2</v>
      </c>
    </row>
    <row r="8776" spans="1:11" s="509" customFormat="1">
      <c r="A8776" s="508" t="s">
        <v>613</v>
      </c>
      <c r="B8776" s="509" t="s">
        <v>386</v>
      </c>
      <c r="C8776" s="509">
        <v>48</v>
      </c>
      <c r="K8776" s="509">
        <v>0</v>
      </c>
    </row>
    <row r="8777" spans="1:11" s="509" customFormat="1">
      <c r="A8777" s="508" t="s">
        <v>613</v>
      </c>
      <c r="B8777" s="509" t="s">
        <v>386</v>
      </c>
      <c r="C8777" s="509">
        <v>49</v>
      </c>
      <c r="K8777" s="509">
        <v>0</v>
      </c>
    </row>
    <row r="8778" spans="1:11" s="509" customFormat="1">
      <c r="A8778" s="508" t="s">
        <v>613</v>
      </c>
      <c r="B8778" s="509" t="s">
        <v>386</v>
      </c>
      <c r="C8778" s="509">
        <v>50</v>
      </c>
      <c r="K8778" s="509">
        <v>0</v>
      </c>
    </row>
    <row r="8779" spans="1:11" s="509" customFormat="1">
      <c r="A8779" s="508" t="s">
        <v>613</v>
      </c>
      <c r="B8779" s="509" t="s">
        <v>386</v>
      </c>
      <c r="C8779" s="509">
        <v>51</v>
      </c>
      <c r="K8779" s="509">
        <v>0</v>
      </c>
    </row>
    <row r="8780" spans="1:11" s="509" customFormat="1">
      <c r="A8780" s="508" t="s">
        <v>613</v>
      </c>
      <c r="B8780" s="509" t="s">
        <v>386</v>
      </c>
      <c r="C8780" s="509" t="s">
        <v>1031</v>
      </c>
      <c r="K8780" s="509">
        <v>0</v>
      </c>
    </row>
    <row r="8781" spans="1:11" s="509" customFormat="1">
      <c r="A8781" s="508" t="s">
        <v>613</v>
      </c>
      <c r="B8781" s="509" t="s">
        <v>386</v>
      </c>
      <c r="C8781" s="509" t="s">
        <v>1032</v>
      </c>
      <c r="K8781" s="509">
        <v>0</v>
      </c>
    </row>
    <row r="8782" spans="1:11" s="509" customFormat="1">
      <c r="A8782" s="508" t="s">
        <v>613</v>
      </c>
      <c r="B8782" s="509" t="s">
        <v>386</v>
      </c>
      <c r="C8782" s="509">
        <v>52</v>
      </c>
      <c r="K8782" s="509">
        <v>0</v>
      </c>
    </row>
    <row r="8783" spans="1:11" s="509" customFormat="1">
      <c r="A8783" s="508" t="s">
        <v>613</v>
      </c>
      <c r="B8783" s="509" t="s">
        <v>386</v>
      </c>
      <c r="C8783" s="509">
        <v>53</v>
      </c>
      <c r="G8783" s="509">
        <v>3</v>
      </c>
      <c r="H8783" s="509">
        <v>2</v>
      </c>
      <c r="K8783" s="509">
        <v>3</v>
      </c>
    </row>
    <row r="8784" spans="1:11" s="509" customFormat="1">
      <c r="A8784" s="508" t="s">
        <v>613</v>
      </c>
      <c r="B8784" s="509" t="s">
        <v>386</v>
      </c>
      <c r="C8784" s="509">
        <v>54</v>
      </c>
      <c r="G8784" s="509">
        <v>8</v>
      </c>
      <c r="K8784" s="509">
        <v>8</v>
      </c>
    </row>
    <row r="8785" spans="1:11" s="509" customFormat="1">
      <c r="A8785" s="508" t="s">
        <v>613</v>
      </c>
      <c r="B8785" s="509" t="s">
        <v>386</v>
      </c>
      <c r="C8785" s="509">
        <v>55</v>
      </c>
      <c r="G8785" s="509">
        <v>8</v>
      </c>
      <c r="K8785" s="509">
        <v>8</v>
      </c>
    </row>
    <row r="8786" spans="1:11" s="509" customFormat="1">
      <c r="A8786" s="508" t="s">
        <v>613</v>
      </c>
      <c r="B8786" s="509" t="s">
        <v>386</v>
      </c>
      <c r="C8786" s="509">
        <v>56</v>
      </c>
      <c r="K8786" s="509">
        <v>0</v>
      </c>
    </row>
    <row r="8787" spans="1:11" s="509" customFormat="1">
      <c r="A8787" s="508" t="s">
        <v>613</v>
      </c>
      <c r="B8787" s="509" t="s">
        <v>386</v>
      </c>
      <c r="C8787" s="509">
        <v>57</v>
      </c>
      <c r="K8787" s="509">
        <v>0</v>
      </c>
    </row>
    <row r="8788" spans="1:11" s="509" customFormat="1">
      <c r="A8788" s="508" t="s">
        <v>613</v>
      </c>
      <c r="B8788" s="509" t="s">
        <v>386</v>
      </c>
      <c r="C8788" s="509">
        <v>58</v>
      </c>
      <c r="K8788" s="509">
        <v>0</v>
      </c>
    </row>
    <row r="8789" spans="1:11" s="509" customFormat="1">
      <c r="A8789" s="508" t="s">
        <v>613</v>
      </c>
      <c r="B8789" s="509" t="s">
        <v>386</v>
      </c>
      <c r="C8789" s="509">
        <v>59</v>
      </c>
      <c r="D8789" s="509">
        <v>2</v>
      </c>
      <c r="G8789" s="509">
        <v>3</v>
      </c>
      <c r="K8789" s="509">
        <v>5</v>
      </c>
    </row>
    <row r="8790" spans="1:11" s="509" customFormat="1">
      <c r="A8790" s="508" t="s">
        <v>613</v>
      </c>
      <c r="B8790" s="509" t="s">
        <v>386</v>
      </c>
      <c r="C8790" s="509">
        <v>60</v>
      </c>
      <c r="K8790" s="509">
        <v>0</v>
      </c>
    </row>
    <row r="8791" spans="1:11" s="509" customFormat="1">
      <c r="A8791" s="508" t="s">
        <v>613</v>
      </c>
      <c r="B8791" s="509" t="s">
        <v>386</v>
      </c>
      <c r="C8791" s="509">
        <v>61</v>
      </c>
      <c r="D8791" s="509">
        <v>1</v>
      </c>
      <c r="E8791" s="509">
        <v>1</v>
      </c>
      <c r="K8791" s="509">
        <v>1</v>
      </c>
    </row>
    <row r="8792" spans="1:11" s="509" customFormat="1">
      <c r="A8792" s="508" t="s">
        <v>613</v>
      </c>
      <c r="B8792" s="509" t="s">
        <v>386</v>
      </c>
      <c r="C8792" s="509">
        <v>62</v>
      </c>
      <c r="K8792" s="509">
        <v>0</v>
      </c>
    </row>
    <row r="8793" spans="1:11" s="509" customFormat="1">
      <c r="A8793" s="508" t="s">
        <v>613</v>
      </c>
      <c r="B8793" s="509" t="s">
        <v>386</v>
      </c>
      <c r="C8793" s="509">
        <v>63</v>
      </c>
      <c r="D8793" s="509">
        <v>1</v>
      </c>
      <c r="E8793" s="509">
        <v>1</v>
      </c>
      <c r="G8793" s="509">
        <v>14</v>
      </c>
      <c r="K8793" s="509">
        <v>15</v>
      </c>
    </row>
    <row r="8794" spans="1:11" s="509" customFormat="1">
      <c r="A8794" s="508" t="s">
        <v>613</v>
      </c>
      <c r="B8794" s="509" t="s">
        <v>386</v>
      </c>
      <c r="C8794" s="509" t="s">
        <v>1033</v>
      </c>
      <c r="K8794" s="509">
        <v>0</v>
      </c>
    </row>
    <row r="8795" spans="1:11" s="509" customFormat="1">
      <c r="A8795" s="508" t="s">
        <v>613</v>
      </c>
      <c r="B8795" s="509" t="s">
        <v>386</v>
      </c>
      <c r="C8795" s="509" t="s">
        <v>1034</v>
      </c>
      <c r="D8795" s="509">
        <v>1</v>
      </c>
      <c r="K8795" s="509">
        <v>1</v>
      </c>
    </row>
    <row r="8796" spans="1:11" s="509" customFormat="1">
      <c r="A8796" s="508" t="s">
        <v>613</v>
      </c>
      <c r="B8796" s="509" t="s">
        <v>386</v>
      </c>
      <c r="C8796" s="509">
        <v>64</v>
      </c>
      <c r="K8796" s="509">
        <v>0</v>
      </c>
    </row>
    <row r="8797" spans="1:11" s="509" customFormat="1">
      <c r="A8797" s="508" t="s">
        <v>613</v>
      </c>
      <c r="B8797" s="509" t="s">
        <v>386</v>
      </c>
      <c r="C8797" s="509" t="s">
        <v>1035</v>
      </c>
      <c r="G8797" s="509">
        <v>3</v>
      </c>
      <c r="K8797" s="509">
        <v>3</v>
      </c>
    </row>
    <row r="8798" spans="1:11" s="509" customFormat="1">
      <c r="A8798" s="508" t="s">
        <v>613</v>
      </c>
      <c r="B8798" s="509" t="s">
        <v>386</v>
      </c>
      <c r="C8798" s="509">
        <v>65</v>
      </c>
      <c r="D8798" s="509">
        <v>6</v>
      </c>
      <c r="E8798" s="509">
        <v>5</v>
      </c>
      <c r="G8798" s="509">
        <v>12</v>
      </c>
      <c r="H8798" s="509">
        <v>5</v>
      </c>
      <c r="K8798" s="509">
        <v>18</v>
      </c>
    </row>
    <row r="8799" spans="1:11" s="509" customFormat="1">
      <c r="A8799" s="508" t="s">
        <v>613</v>
      </c>
      <c r="B8799" s="509" t="s">
        <v>386</v>
      </c>
      <c r="C8799" s="509">
        <v>66</v>
      </c>
      <c r="D8799" s="509">
        <v>1</v>
      </c>
      <c r="E8799" s="509">
        <v>1</v>
      </c>
      <c r="G8799" s="509">
        <v>5</v>
      </c>
      <c r="H8799" s="509">
        <v>4</v>
      </c>
      <c r="K8799" s="509">
        <v>6</v>
      </c>
    </row>
    <row r="8800" spans="1:11" s="509" customFormat="1">
      <c r="A8800" s="508" t="s">
        <v>613</v>
      </c>
      <c r="B8800" s="509" t="s">
        <v>386</v>
      </c>
      <c r="C8800" s="509" t="s">
        <v>1036</v>
      </c>
      <c r="K8800" s="509">
        <v>0</v>
      </c>
    </row>
    <row r="8801" spans="1:11" s="509" customFormat="1">
      <c r="A8801" s="508" t="s">
        <v>613</v>
      </c>
      <c r="B8801" s="509" t="s">
        <v>386</v>
      </c>
      <c r="C8801" s="509" t="s">
        <v>1037</v>
      </c>
      <c r="D8801" s="509">
        <v>1</v>
      </c>
      <c r="G8801" s="509">
        <v>22</v>
      </c>
      <c r="K8801" s="509">
        <v>23</v>
      </c>
    </row>
    <row r="8802" spans="1:11" s="509" customFormat="1">
      <c r="A8802" s="508" t="s">
        <v>613</v>
      </c>
      <c r="B8802" s="509" t="s">
        <v>386</v>
      </c>
      <c r="C8802" s="509" t="s">
        <v>1038</v>
      </c>
      <c r="G8802" s="509">
        <v>4</v>
      </c>
      <c r="K8802" s="509">
        <v>4</v>
      </c>
    </row>
    <row r="8803" spans="1:11" s="509" customFormat="1">
      <c r="A8803" s="508" t="s">
        <v>613</v>
      </c>
      <c r="B8803" s="509" t="s">
        <v>386</v>
      </c>
      <c r="C8803" s="509" t="s">
        <v>1039</v>
      </c>
      <c r="D8803" s="509">
        <v>4</v>
      </c>
      <c r="G8803" s="509">
        <v>3</v>
      </c>
      <c r="K8803" s="509">
        <v>7</v>
      </c>
    </row>
    <row r="8804" spans="1:11" s="509" customFormat="1">
      <c r="A8804" s="508" t="s">
        <v>613</v>
      </c>
      <c r="B8804" s="509" t="s">
        <v>386</v>
      </c>
      <c r="C8804" s="509" t="s">
        <v>1040</v>
      </c>
      <c r="G8804" s="509">
        <v>4</v>
      </c>
      <c r="K8804" s="509">
        <v>4</v>
      </c>
    </row>
    <row r="8805" spans="1:11" s="509" customFormat="1">
      <c r="A8805" s="508" t="s">
        <v>613</v>
      </c>
      <c r="B8805" s="509" t="s">
        <v>386</v>
      </c>
      <c r="C8805" s="509" t="s">
        <v>1041</v>
      </c>
      <c r="K8805" s="509">
        <v>0</v>
      </c>
    </row>
    <row r="8806" spans="1:11" s="509" customFormat="1">
      <c r="A8806" s="508" t="s">
        <v>613</v>
      </c>
      <c r="B8806" s="509" t="s">
        <v>386</v>
      </c>
      <c r="C8806" s="509" t="s">
        <v>1042</v>
      </c>
      <c r="K8806" s="509">
        <v>0</v>
      </c>
    </row>
    <row r="8807" spans="1:11" s="509" customFormat="1">
      <c r="A8807" s="508" t="s">
        <v>613</v>
      </c>
      <c r="B8807" s="509" t="s">
        <v>386</v>
      </c>
      <c r="C8807" s="509">
        <v>67</v>
      </c>
      <c r="D8807" s="509">
        <v>1</v>
      </c>
      <c r="G8807" s="509">
        <v>67</v>
      </c>
      <c r="K8807" s="509">
        <v>68</v>
      </c>
    </row>
    <row r="8808" spans="1:11" s="509" customFormat="1">
      <c r="A8808" s="508" t="s">
        <v>613</v>
      </c>
      <c r="B8808" s="509" t="s">
        <v>386</v>
      </c>
      <c r="C8808" s="509">
        <v>68</v>
      </c>
      <c r="G8808" s="509">
        <v>15</v>
      </c>
      <c r="H8808" s="509">
        <v>2</v>
      </c>
      <c r="K8808" s="509">
        <v>15</v>
      </c>
    </row>
    <row r="8809" spans="1:11" s="509" customFormat="1">
      <c r="A8809" s="508" t="s">
        <v>613</v>
      </c>
      <c r="B8809" s="509" t="s">
        <v>386</v>
      </c>
      <c r="C8809" s="509" t="s">
        <v>1043</v>
      </c>
      <c r="D8809" s="509">
        <v>4</v>
      </c>
      <c r="E8809" s="509">
        <v>3</v>
      </c>
      <c r="G8809" s="509">
        <v>3</v>
      </c>
      <c r="H8809" s="509">
        <v>3</v>
      </c>
      <c r="K8809" s="509">
        <v>7</v>
      </c>
    </row>
    <row r="8810" spans="1:11" s="509" customFormat="1">
      <c r="A8810" s="508" t="s">
        <v>613</v>
      </c>
      <c r="B8810" s="509" t="s">
        <v>386</v>
      </c>
      <c r="C8810" s="509">
        <v>69</v>
      </c>
      <c r="D8810" s="509">
        <v>1</v>
      </c>
      <c r="K8810" s="509">
        <v>1</v>
      </c>
    </row>
    <row r="8811" spans="1:11" s="509" customFormat="1">
      <c r="A8811" s="508" t="s">
        <v>613</v>
      </c>
      <c r="B8811" s="509" t="s">
        <v>386</v>
      </c>
      <c r="C8811" s="509" t="s">
        <v>1044</v>
      </c>
      <c r="G8811" s="509">
        <v>1</v>
      </c>
      <c r="K8811" s="509">
        <v>1</v>
      </c>
    </row>
    <row r="8812" spans="1:11" s="509" customFormat="1">
      <c r="A8812" s="508" t="s">
        <v>613</v>
      </c>
      <c r="B8812" s="509" t="s">
        <v>386</v>
      </c>
      <c r="C8812" s="509" t="s">
        <v>1045</v>
      </c>
      <c r="K8812" s="509">
        <v>0</v>
      </c>
    </row>
    <row r="8813" spans="1:11" s="509" customFormat="1">
      <c r="A8813" s="508" t="s">
        <v>613</v>
      </c>
      <c r="B8813" s="509" t="s">
        <v>386</v>
      </c>
      <c r="C8813" s="509">
        <v>70</v>
      </c>
      <c r="K8813" s="509">
        <v>0</v>
      </c>
    </row>
    <row r="8814" spans="1:11" s="509" customFormat="1">
      <c r="A8814" s="508" t="s">
        <v>613</v>
      </c>
      <c r="B8814" s="509" t="s">
        <v>386</v>
      </c>
      <c r="C8814" s="509" t="s">
        <v>1046</v>
      </c>
      <c r="G8814" s="509">
        <v>10</v>
      </c>
      <c r="K8814" s="509">
        <v>10</v>
      </c>
    </row>
    <row r="8815" spans="1:11" s="509" customFormat="1">
      <c r="A8815" s="508" t="s">
        <v>613</v>
      </c>
      <c r="B8815" s="509" t="s">
        <v>386</v>
      </c>
      <c r="C8815" s="509">
        <v>71</v>
      </c>
      <c r="D8815" s="509">
        <v>1</v>
      </c>
      <c r="G8815" s="509">
        <v>105</v>
      </c>
      <c r="K8815" s="509">
        <v>106</v>
      </c>
    </row>
    <row r="8816" spans="1:11" s="509" customFormat="1">
      <c r="A8816" s="508" t="s">
        <v>613</v>
      </c>
      <c r="B8816" s="509" t="s">
        <v>386</v>
      </c>
      <c r="C8816" s="509" t="s">
        <v>1047</v>
      </c>
      <c r="D8816" s="509">
        <v>1</v>
      </c>
      <c r="E8816" s="509">
        <v>1</v>
      </c>
      <c r="G8816" s="509">
        <v>12</v>
      </c>
      <c r="H8816" s="509">
        <v>11</v>
      </c>
      <c r="K8816" s="509">
        <v>13</v>
      </c>
    </row>
    <row r="8817" spans="1:11" s="509" customFormat="1">
      <c r="A8817" s="508" t="s">
        <v>613</v>
      </c>
      <c r="B8817" s="509" t="s">
        <v>386</v>
      </c>
      <c r="C8817" s="509" t="s">
        <v>1048</v>
      </c>
      <c r="K8817" s="509">
        <v>0</v>
      </c>
    </row>
    <row r="8818" spans="1:11" s="509" customFormat="1">
      <c r="A8818" s="508" t="s">
        <v>613</v>
      </c>
      <c r="B8818" s="509" t="s">
        <v>386</v>
      </c>
      <c r="C8818" s="509" t="s">
        <v>1049</v>
      </c>
      <c r="D8818" s="509">
        <v>1</v>
      </c>
      <c r="E8818" s="509">
        <v>1</v>
      </c>
      <c r="G8818" s="509">
        <v>4</v>
      </c>
      <c r="K8818" s="509">
        <v>5</v>
      </c>
    </row>
    <row r="8819" spans="1:11" s="509" customFormat="1">
      <c r="A8819" s="508" t="s">
        <v>613</v>
      </c>
      <c r="B8819" s="509" t="s">
        <v>386</v>
      </c>
      <c r="C8819" s="509" t="s">
        <v>1050</v>
      </c>
      <c r="G8819" s="509">
        <v>3</v>
      </c>
      <c r="H8819" s="509">
        <v>3</v>
      </c>
      <c r="K8819" s="509">
        <v>3</v>
      </c>
    </row>
    <row r="8820" spans="1:11" s="509" customFormat="1">
      <c r="A8820" s="508" t="s">
        <v>613</v>
      </c>
      <c r="B8820" s="509" t="s">
        <v>386</v>
      </c>
      <c r="C8820" s="509" t="s">
        <v>1051</v>
      </c>
      <c r="K8820" s="509">
        <v>0</v>
      </c>
    </row>
    <row r="8821" spans="1:11" s="509" customFormat="1">
      <c r="A8821" s="508" t="s">
        <v>613</v>
      </c>
      <c r="B8821" s="509" t="s">
        <v>386</v>
      </c>
      <c r="C8821" s="509">
        <v>72</v>
      </c>
      <c r="D8821" s="509">
        <v>18</v>
      </c>
      <c r="G8821" s="509">
        <v>4</v>
      </c>
      <c r="K8821" s="509">
        <v>22</v>
      </c>
    </row>
    <row r="8822" spans="1:11" s="509" customFormat="1">
      <c r="A8822" s="508" t="s">
        <v>613</v>
      </c>
      <c r="B8822" s="509" t="s">
        <v>386</v>
      </c>
      <c r="C8822" s="509">
        <v>73</v>
      </c>
      <c r="D8822" s="509">
        <v>6</v>
      </c>
      <c r="K8822" s="509">
        <v>6</v>
      </c>
    </row>
    <row r="8823" spans="1:11" s="509" customFormat="1">
      <c r="A8823" s="508" t="s">
        <v>613</v>
      </c>
      <c r="B8823" s="509" t="s">
        <v>386</v>
      </c>
      <c r="C8823" s="509">
        <v>74</v>
      </c>
      <c r="G8823" s="509">
        <v>6</v>
      </c>
      <c r="K8823" s="509">
        <v>6</v>
      </c>
    </row>
    <row r="8824" spans="1:11" s="509" customFormat="1">
      <c r="A8824" s="508" t="s">
        <v>613</v>
      </c>
      <c r="B8824" s="509" t="s">
        <v>386</v>
      </c>
      <c r="C8824" s="509" t="s">
        <v>4569</v>
      </c>
      <c r="D8824" s="509">
        <v>7</v>
      </c>
      <c r="G8824" s="509">
        <v>49</v>
      </c>
      <c r="K8824" s="509">
        <v>56</v>
      </c>
    </row>
    <row r="8825" spans="1:11" s="509" customFormat="1">
      <c r="A8825" s="508" t="s">
        <v>613</v>
      </c>
      <c r="B8825" s="509" t="s">
        <v>386</v>
      </c>
      <c r="C8825" s="509" t="s">
        <v>1406</v>
      </c>
      <c r="D8825" s="509">
        <v>88</v>
      </c>
      <c r="E8825" s="509">
        <v>18</v>
      </c>
      <c r="F8825" s="509">
        <v>0</v>
      </c>
      <c r="G8825" s="509">
        <v>549</v>
      </c>
      <c r="H8825" s="509">
        <v>31</v>
      </c>
      <c r="I8825" s="509">
        <v>0</v>
      </c>
      <c r="J8825" s="509">
        <v>8</v>
      </c>
      <c r="K8825" s="509">
        <v>637</v>
      </c>
    </row>
    <row r="8826" spans="1:11" s="509" customFormat="1">
      <c r="A8826" s="508" t="s">
        <v>614</v>
      </c>
      <c r="B8826" s="509" t="s">
        <v>1912</v>
      </c>
      <c r="C8826" s="509">
        <v>1</v>
      </c>
      <c r="D8826" s="509">
        <v>0</v>
      </c>
      <c r="K8826" s="509">
        <v>0</v>
      </c>
    </row>
    <row r="8827" spans="1:11" s="509" customFormat="1">
      <c r="A8827" s="508" t="s">
        <v>614</v>
      </c>
      <c r="B8827" s="509" t="s">
        <v>1912</v>
      </c>
      <c r="C8827" s="509" t="s">
        <v>1023</v>
      </c>
      <c r="D8827" s="509">
        <v>1</v>
      </c>
      <c r="G8827" s="509">
        <v>6</v>
      </c>
      <c r="K8827" s="509">
        <v>7</v>
      </c>
    </row>
    <row r="8828" spans="1:11" s="509" customFormat="1">
      <c r="A8828" s="508" t="s">
        <v>614</v>
      </c>
      <c r="B8828" s="509" t="s">
        <v>1912</v>
      </c>
      <c r="C8828" s="509">
        <v>2</v>
      </c>
      <c r="D8828" s="509">
        <v>2</v>
      </c>
      <c r="G8828" s="509">
        <v>1</v>
      </c>
      <c r="K8828" s="509">
        <v>3</v>
      </c>
    </row>
    <row r="8829" spans="1:11" s="509" customFormat="1">
      <c r="A8829" s="508" t="s">
        <v>614</v>
      </c>
      <c r="B8829" s="509" t="s">
        <v>1912</v>
      </c>
      <c r="C8829" s="509">
        <v>3</v>
      </c>
      <c r="K8829" s="509">
        <v>0</v>
      </c>
    </row>
    <row r="8830" spans="1:11" s="509" customFormat="1">
      <c r="A8830" s="508" t="s">
        <v>614</v>
      </c>
      <c r="B8830" s="509" t="s">
        <v>1912</v>
      </c>
      <c r="C8830" s="509">
        <v>4</v>
      </c>
      <c r="K8830" s="509">
        <v>0</v>
      </c>
    </row>
    <row r="8831" spans="1:11" s="509" customFormat="1">
      <c r="A8831" s="508" t="s">
        <v>614</v>
      </c>
      <c r="B8831" s="509" t="s">
        <v>1912</v>
      </c>
      <c r="C8831" s="509">
        <v>5</v>
      </c>
      <c r="D8831" s="509">
        <v>1</v>
      </c>
      <c r="G8831" s="509">
        <v>1</v>
      </c>
      <c r="K8831" s="509">
        <v>2</v>
      </c>
    </row>
    <row r="8832" spans="1:11" s="509" customFormat="1">
      <c r="A8832" s="508" t="s">
        <v>614</v>
      </c>
      <c r="B8832" s="509" t="s">
        <v>1912</v>
      </c>
      <c r="C8832" s="509">
        <v>6</v>
      </c>
      <c r="K8832" s="509">
        <v>0</v>
      </c>
    </row>
    <row r="8833" spans="1:11" s="509" customFormat="1">
      <c r="A8833" s="508" t="s">
        <v>614</v>
      </c>
      <c r="B8833" s="509" t="s">
        <v>1912</v>
      </c>
      <c r="C8833" s="509">
        <v>7</v>
      </c>
      <c r="K8833" s="509">
        <v>0</v>
      </c>
    </row>
    <row r="8834" spans="1:11" s="509" customFormat="1">
      <c r="A8834" s="508" t="s">
        <v>614</v>
      </c>
      <c r="B8834" s="509" t="s">
        <v>1912</v>
      </c>
      <c r="C8834" s="509">
        <v>8</v>
      </c>
      <c r="G8834" s="509">
        <v>1</v>
      </c>
      <c r="K8834" s="509">
        <v>1</v>
      </c>
    </row>
    <row r="8835" spans="1:11" s="509" customFormat="1">
      <c r="A8835" s="508" t="s">
        <v>614</v>
      </c>
      <c r="B8835" s="509" t="s">
        <v>1912</v>
      </c>
      <c r="C8835" s="509">
        <v>9</v>
      </c>
      <c r="K8835" s="509">
        <v>0</v>
      </c>
    </row>
    <row r="8836" spans="1:11" s="509" customFormat="1">
      <c r="A8836" s="508" t="s">
        <v>614</v>
      </c>
      <c r="B8836" s="509" t="s">
        <v>1912</v>
      </c>
      <c r="C8836" s="509">
        <v>10</v>
      </c>
      <c r="G8836" s="509">
        <v>3</v>
      </c>
      <c r="K8836" s="509">
        <v>3</v>
      </c>
    </row>
    <row r="8837" spans="1:11" s="509" customFormat="1">
      <c r="A8837" s="508" t="s">
        <v>614</v>
      </c>
      <c r="B8837" s="509" t="s">
        <v>1912</v>
      </c>
      <c r="C8837" s="509">
        <v>11</v>
      </c>
      <c r="K8837" s="509">
        <v>0</v>
      </c>
    </row>
    <row r="8838" spans="1:11" s="509" customFormat="1">
      <c r="A8838" s="508" t="s">
        <v>614</v>
      </c>
      <c r="B8838" s="509" t="s">
        <v>1912</v>
      </c>
      <c r="C8838" s="509">
        <v>12</v>
      </c>
      <c r="G8838" s="509">
        <v>1</v>
      </c>
      <c r="K8838" s="509">
        <v>1</v>
      </c>
    </row>
    <row r="8839" spans="1:11" s="509" customFormat="1">
      <c r="A8839" s="508" t="s">
        <v>614</v>
      </c>
      <c r="B8839" s="509" t="s">
        <v>1912</v>
      </c>
      <c r="C8839" s="509">
        <v>13</v>
      </c>
      <c r="K8839" s="509">
        <v>0</v>
      </c>
    </row>
    <row r="8840" spans="1:11" s="509" customFormat="1">
      <c r="A8840" s="508" t="s">
        <v>614</v>
      </c>
      <c r="B8840" s="509" t="s">
        <v>1912</v>
      </c>
      <c r="C8840" s="509">
        <v>14</v>
      </c>
      <c r="K8840" s="509">
        <v>0</v>
      </c>
    </row>
    <row r="8841" spans="1:11" s="509" customFormat="1">
      <c r="A8841" s="508" t="s">
        <v>614</v>
      </c>
      <c r="B8841" s="509" t="s">
        <v>1912</v>
      </c>
      <c r="C8841" s="509">
        <v>15</v>
      </c>
      <c r="K8841" s="509">
        <v>0</v>
      </c>
    </row>
    <row r="8842" spans="1:11" s="509" customFormat="1">
      <c r="A8842" s="508" t="s">
        <v>614</v>
      </c>
      <c r="B8842" s="509" t="s">
        <v>1912</v>
      </c>
      <c r="C8842" s="509">
        <v>16</v>
      </c>
      <c r="G8842" s="509">
        <v>1</v>
      </c>
      <c r="K8842" s="509">
        <v>1</v>
      </c>
    </row>
    <row r="8843" spans="1:11" s="509" customFormat="1">
      <c r="A8843" s="508" t="s">
        <v>614</v>
      </c>
      <c r="B8843" s="509" t="s">
        <v>1912</v>
      </c>
      <c r="C8843" s="509">
        <v>17</v>
      </c>
      <c r="G8843" s="509">
        <v>4</v>
      </c>
      <c r="K8843" s="509">
        <v>4</v>
      </c>
    </row>
    <row r="8844" spans="1:11" s="509" customFormat="1">
      <c r="A8844" s="508" t="s">
        <v>614</v>
      </c>
      <c r="B8844" s="509" t="s">
        <v>1912</v>
      </c>
      <c r="C8844" s="509">
        <v>18</v>
      </c>
      <c r="K8844" s="509">
        <v>0</v>
      </c>
    </row>
    <row r="8845" spans="1:11" s="509" customFormat="1">
      <c r="A8845" s="508" t="s">
        <v>614</v>
      </c>
      <c r="B8845" s="509" t="s">
        <v>1912</v>
      </c>
      <c r="C8845" s="509" t="s">
        <v>1024</v>
      </c>
      <c r="K8845" s="509">
        <v>0</v>
      </c>
    </row>
    <row r="8846" spans="1:11" s="509" customFormat="1">
      <c r="A8846" s="508" t="s">
        <v>614</v>
      </c>
      <c r="B8846" s="509" t="s">
        <v>1912</v>
      </c>
      <c r="C8846" s="509" t="s">
        <v>1025</v>
      </c>
      <c r="K8846" s="509">
        <v>0</v>
      </c>
    </row>
    <row r="8847" spans="1:11" s="509" customFormat="1">
      <c r="A8847" s="508" t="s">
        <v>614</v>
      </c>
      <c r="B8847" s="509" t="s">
        <v>1912</v>
      </c>
      <c r="C8847" s="509">
        <v>19</v>
      </c>
      <c r="D8847" s="509">
        <v>1</v>
      </c>
      <c r="G8847" s="509">
        <v>4</v>
      </c>
      <c r="H8847" s="509">
        <v>1</v>
      </c>
      <c r="K8847" s="509">
        <v>5</v>
      </c>
    </row>
    <row r="8848" spans="1:11" s="509" customFormat="1">
      <c r="A8848" s="508" t="s">
        <v>614</v>
      </c>
      <c r="B8848" s="509" t="s">
        <v>1912</v>
      </c>
      <c r="C8848" s="509">
        <v>20</v>
      </c>
      <c r="K8848" s="509">
        <v>0</v>
      </c>
    </row>
    <row r="8849" spans="1:11" s="509" customFormat="1">
      <c r="A8849" s="508" t="s">
        <v>614</v>
      </c>
      <c r="B8849" s="509" t="s">
        <v>1912</v>
      </c>
      <c r="C8849" s="509">
        <v>21</v>
      </c>
      <c r="D8849" s="509">
        <v>1</v>
      </c>
      <c r="E8849" s="509">
        <v>1</v>
      </c>
      <c r="G8849" s="509">
        <v>1</v>
      </c>
      <c r="K8849" s="509">
        <v>2</v>
      </c>
    </row>
    <row r="8850" spans="1:11" s="509" customFormat="1">
      <c r="A8850" s="508" t="s">
        <v>614</v>
      </c>
      <c r="B8850" s="509" t="s">
        <v>1912</v>
      </c>
      <c r="C8850" s="509" t="s">
        <v>1026</v>
      </c>
      <c r="K8850" s="509">
        <v>0</v>
      </c>
    </row>
    <row r="8851" spans="1:11" s="509" customFormat="1">
      <c r="A8851" s="508" t="s">
        <v>614</v>
      </c>
      <c r="B8851" s="509" t="s">
        <v>1912</v>
      </c>
      <c r="C8851" s="509" t="s">
        <v>1027</v>
      </c>
      <c r="K8851" s="509">
        <v>0</v>
      </c>
    </row>
    <row r="8852" spans="1:11" s="509" customFormat="1">
      <c r="A8852" s="508" t="s">
        <v>614</v>
      </c>
      <c r="B8852" s="509" t="s">
        <v>1912</v>
      </c>
      <c r="C8852" s="509" t="s">
        <v>1028</v>
      </c>
      <c r="K8852" s="509">
        <v>0</v>
      </c>
    </row>
    <row r="8853" spans="1:11" s="509" customFormat="1">
      <c r="A8853" s="508" t="s">
        <v>614</v>
      </c>
      <c r="B8853" s="509" t="s">
        <v>1912</v>
      </c>
      <c r="C8853" s="509">
        <v>22</v>
      </c>
      <c r="G8853" s="509">
        <v>1</v>
      </c>
      <c r="H8853" s="509">
        <v>1</v>
      </c>
      <c r="K8853" s="509">
        <v>1</v>
      </c>
    </row>
    <row r="8854" spans="1:11" s="509" customFormat="1">
      <c r="A8854" s="508" t="s">
        <v>614</v>
      </c>
      <c r="B8854" s="509" t="s">
        <v>1912</v>
      </c>
      <c r="C8854" s="509">
        <v>23</v>
      </c>
      <c r="G8854" s="509">
        <v>1</v>
      </c>
      <c r="K8854" s="509">
        <v>1</v>
      </c>
    </row>
    <row r="8855" spans="1:11" s="509" customFormat="1">
      <c r="A8855" s="508" t="s">
        <v>614</v>
      </c>
      <c r="B8855" s="509" t="s">
        <v>1912</v>
      </c>
      <c r="C8855" s="509" t="s">
        <v>1029</v>
      </c>
      <c r="G8855" s="509">
        <v>1</v>
      </c>
      <c r="K8855" s="509">
        <v>1</v>
      </c>
    </row>
    <row r="8856" spans="1:11" s="509" customFormat="1">
      <c r="A8856" s="508" t="s">
        <v>614</v>
      </c>
      <c r="B8856" s="509" t="s">
        <v>1912</v>
      </c>
      <c r="C8856" s="509">
        <v>24</v>
      </c>
      <c r="K8856" s="509">
        <v>0</v>
      </c>
    </row>
    <row r="8857" spans="1:11" s="509" customFormat="1">
      <c r="A8857" s="508" t="s">
        <v>614</v>
      </c>
      <c r="B8857" s="509" t="s">
        <v>1912</v>
      </c>
      <c r="C8857" s="509">
        <v>25</v>
      </c>
      <c r="K8857" s="509">
        <v>0</v>
      </c>
    </row>
    <row r="8858" spans="1:11" s="509" customFormat="1">
      <c r="A8858" s="508" t="s">
        <v>614</v>
      </c>
      <c r="B8858" s="509" t="s">
        <v>1912</v>
      </c>
      <c r="C8858" s="509">
        <v>26</v>
      </c>
      <c r="K8858" s="509">
        <v>0</v>
      </c>
    </row>
    <row r="8859" spans="1:11" s="509" customFormat="1">
      <c r="A8859" s="508" t="s">
        <v>614</v>
      </c>
      <c r="B8859" s="509" t="s">
        <v>1912</v>
      </c>
      <c r="C8859" s="509">
        <v>27</v>
      </c>
      <c r="G8859" s="509">
        <v>1</v>
      </c>
      <c r="K8859" s="509">
        <v>1</v>
      </c>
    </row>
    <row r="8860" spans="1:11" s="509" customFormat="1">
      <c r="A8860" s="508" t="s">
        <v>614</v>
      </c>
      <c r="B8860" s="509" t="s">
        <v>1912</v>
      </c>
      <c r="C8860" s="509">
        <v>28</v>
      </c>
      <c r="K8860" s="509">
        <v>0</v>
      </c>
    </row>
    <row r="8861" spans="1:11" s="509" customFormat="1">
      <c r="A8861" s="508" t="s">
        <v>614</v>
      </c>
      <c r="B8861" s="509" t="s">
        <v>1912</v>
      </c>
      <c r="C8861" s="509">
        <v>29</v>
      </c>
      <c r="K8861" s="509">
        <v>0</v>
      </c>
    </row>
    <row r="8862" spans="1:11" s="509" customFormat="1">
      <c r="A8862" s="508" t="s">
        <v>614</v>
      </c>
      <c r="B8862" s="509" t="s">
        <v>1912</v>
      </c>
      <c r="C8862" s="509">
        <v>30</v>
      </c>
      <c r="K8862" s="509">
        <v>0</v>
      </c>
    </row>
    <row r="8863" spans="1:11" s="509" customFormat="1">
      <c r="A8863" s="508" t="s">
        <v>614</v>
      </c>
      <c r="B8863" s="509" t="s">
        <v>1912</v>
      </c>
      <c r="C8863" s="509">
        <v>31</v>
      </c>
      <c r="K8863" s="509">
        <v>0</v>
      </c>
    </row>
    <row r="8864" spans="1:11" s="509" customFormat="1">
      <c r="A8864" s="508" t="s">
        <v>614</v>
      </c>
      <c r="B8864" s="509" t="s">
        <v>1912</v>
      </c>
      <c r="C8864" s="509">
        <v>32</v>
      </c>
      <c r="K8864" s="509">
        <v>0</v>
      </c>
    </row>
    <row r="8865" spans="1:11" s="509" customFormat="1">
      <c r="A8865" s="508" t="s">
        <v>614</v>
      </c>
      <c r="B8865" s="509" t="s">
        <v>1912</v>
      </c>
      <c r="C8865" s="509">
        <v>33</v>
      </c>
      <c r="D8865" s="509">
        <v>1</v>
      </c>
      <c r="K8865" s="509">
        <v>1</v>
      </c>
    </row>
    <row r="8866" spans="1:11" s="509" customFormat="1">
      <c r="A8866" s="508" t="s">
        <v>614</v>
      </c>
      <c r="B8866" s="509" t="s">
        <v>1912</v>
      </c>
      <c r="C8866" s="509">
        <v>34</v>
      </c>
      <c r="K8866" s="509">
        <v>0</v>
      </c>
    </row>
    <row r="8867" spans="1:11" s="509" customFormat="1">
      <c r="A8867" s="508" t="s">
        <v>614</v>
      </c>
      <c r="B8867" s="509" t="s">
        <v>1912</v>
      </c>
      <c r="C8867" s="509">
        <v>35</v>
      </c>
      <c r="K8867" s="509">
        <v>0</v>
      </c>
    </row>
    <row r="8868" spans="1:11" s="509" customFormat="1">
      <c r="A8868" s="508" t="s">
        <v>614</v>
      </c>
      <c r="B8868" s="509" t="s">
        <v>1912</v>
      </c>
      <c r="C8868" s="509">
        <v>36</v>
      </c>
      <c r="K8868" s="509">
        <v>0</v>
      </c>
    </row>
    <row r="8869" spans="1:11" s="509" customFormat="1">
      <c r="A8869" s="508" t="s">
        <v>614</v>
      </c>
      <c r="B8869" s="509" t="s">
        <v>1912</v>
      </c>
      <c r="C8869" s="509">
        <v>37</v>
      </c>
      <c r="K8869" s="509">
        <v>0</v>
      </c>
    </row>
    <row r="8870" spans="1:11" s="509" customFormat="1">
      <c r="A8870" s="508" t="s">
        <v>614</v>
      </c>
      <c r="B8870" s="509" t="s">
        <v>1912</v>
      </c>
      <c r="C8870" s="509">
        <v>38</v>
      </c>
      <c r="K8870" s="509">
        <v>0</v>
      </c>
    </row>
    <row r="8871" spans="1:11" s="509" customFormat="1">
      <c r="A8871" s="508" t="s">
        <v>614</v>
      </c>
      <c r="B8871" s="509" t="s">
        <v>1912</v>
      </c>
      <c r="C8871" s="509" t="s">
        <v>1030</v>
      </c>
      <c r="K8871" s="509">
        <v>0</v>
      </c>
    </row>
    <row r="8872" spans="1:11" s="509" customFormat="1">
      <c r="A8872" s="508" t="s">
        <v>614</v>
      </c>
      <c r="B8872" s="509" t="s">
        <v>1912</v>
      </c>
      <c r="C8872" s="509">
        <v>39</v>
      </c>
      <c r="K8872" s="509">
        <v>0</v>
      </c>
    </row>
    <row r="8873" spans="1:11" s="509" customFormat="1">
      <c r="A8873" s="508" t="s">
        <v>614</v>
      </c>
      <c r="B8873" s="509" t="s">
        <v>1912</v>
      </c>
      <c r="C8873" s="509">
        <v>40</v>
      </c>
      <c r="K8873" s="509">
        <v>0</v>
      </c>
    </row>
    <row r="8874" spans="1:11" s="509" customFormat="1">
      <c r="A8874" s="508" t="s">
        <v>614</v>
      </c>
      <c r="B8874" s="509" t="s">
        <v>1912</v>
      </c>
      <c r="C8874" s="509">
        <v>41</v>
      </c>
      <c r="K8874" s="509">
        <v>0</v>
      </c>
    </row>
    <row r="8875" spans="1:11" s="509" customFormat="1">
      <c r="A8875" s="508" t="s">
        <v>614</v>
      </c>
      <c r="B8875" s="509" t="s">
        <v>1912</v>
      </c>
      <c r="C8875" s="509">
        <v>42</v>
      </c>
      <c r="K8875" s="509">
        <v>0</v>
      </c>
    </row>
    <row r="8876" spans="1:11" s="509" customFormat="1">
      <c r="A8876" s="508" t="s">
        <v>614</v>
      </c>
      <c r="B8876" s="509" t="s">
        <v>1912</v>
      </c>
      <c r="C8876" s="509">
        <v>43</v>
      </c>
      <c r="K8876" s="509">
        <v>0</v>
      </c>
    </row>
    <row r="8877" spans="1:11" s="509" customFormat="1">
      <c r="A8877" s="508" t="s">
        <v>614</v>
      </c>
      <c r="B8877" s="509" t="s">
        <v>1912</v>
      </c>
      <c r="C8877" s="509">
        <v>44</v>
      </c>
      <c r="K8877" s="509">
        <v>0</v>
      </c>
    </row>
    <row r="8878" spans="1:11" s="509" customFormat="1">
      <c r="A8878" s="508" t="s">
        <v>614</v>
      </c>
      <c r="B8878" s="509" t="s">
        <v>1912</v>
      </c>
      <c r="C8878" s="509">
        <v>45</v>
      </c>
      <c r="K8878" s="509">
        <v>0</v>
      </c>
    </row>
    <row r="8879" spans="1:11" s="509" customFormat="1">
      <c r="A8879" s="508" t="s">
        <v>614</v>
      </c>
      <c r="B8879" s="509" t="s">
        <v>1912</v>
      </c>
      <c r="C8879" s="509">
        <v>46</v>
      </c>
      <c r="K8879" s="509">
        <v>0</v>
      </c>
    </row>
    <row r="8880" spans="1:11" s="509" customFormat="1">
      <c r="A8880" s="508" t="s">
        <v>614</v>
      </c>
      <c r="B8880" s="509" t="s">
        <v>1912</v>
      </c>
      <c r="C8880" s="509">
        <v>47</v>
      </c>
      <c r="K8880" s="509">
        <v>0</v>
      </c>
    </row>
    <row r="8881" spans="1:11" s="509" customFormat="1">
      <c r="A8881" s="508" t="s">
        <v>614</v>
      </c>
      <c r="B8881" s="509" t="s">
        <v>1912</v>
      </c>
      <c r="C8881" s="509">
        <v>48</v>
      </c>
      <c r="K8881" s="509">
        <v>0</v>
      </c>
    </row>
    <row r="8882" spans="1:11" s="509" customFormat="1">
      <c r="A8882" s="508" t="s">
        <v>614</v>
      </c>
      <c r="B8882" s="509" t="s">
        <v>1912</v>
      </c>
      <c r="C8882" s="509">
        <v>49</v>
      </c>
      <c r="K8882" s="509">
        <v>0</v>
      </c>
    </row>
    <row r="8883" spans="1:11" s="509" customFormat="1">
      <c r="A8883" s="508" t="s">
        <v>614</v>
      </c>
      <c r="B8883" s="509" t="s">
        <v>1912</v>
      </c>
      <c r="C8883" s="509">
        <v>50</v>
      </c>
      <c r="K8883" s="509">
        <v>0</v>
      </c>
    </row>
    <row r="8884" spans="1:11" s="509" customFormat="1">
      <c r="A8884" s="508" t="s">
        <v>614</v>
      </c>
      <c r="B8884" s="509" t="s">
        <v>1912</v>
      </c>
      <c r="C8884" s="509">
        <v>51</v>
      </c>
      <c r="K8884" s="509">
        <v>0</v>
      </c>
    </row>
    <row r="8885" spans="1:11" s="509" customFormat="1">
      <c r="A8885" s="508" t="s">
        <v>614</v>
      </c>
      <c r="B8885" s="509" t="s">
        <v>1912</v>
      </c>
      <c r="C8885" s="509" t="s">
        <v>1031</v>
      </c>
      <c r="K8885" s="509">
        <v>0</v>
      </c>
    </row>
    <row r="8886" spans="1:11" s="509" customFormat="1">
      <c r="A8886" s="508" t="s">
        <v>614</v>
      </c>
      <c r="B8886" s="509" t="s">
        <v>1912</v>
      </c>
      <c r="C8886" s="509" t="s">
        <v>1032</v>
      </c>
      <c r="K8886" s="509">
        <v>0</v>
      </c>
    </row>
    <row r="8887" spans="1:11" s="509" customFormat="1">
      <c r="A8887" s="508" t="s">
        <v>614</v>
      </c>
      <c r="B8887" s="509" t="s">
        <v>1912</v>
      </c>
      <c r="C8887" s="509">
        <v>52</v>
      </c>
      <c r="K8887" s="509">
        <v>0</v>
      </c>
    </row>
    <row r="8888" spans="1:11" s="509" customFormat="1">
      <c r="A8888" s="508" t="s">
        <v>614</v>
      </c>
      <c r="B8888" s="509" t="s">
        <v>1912</v>
      </c>
      <c r="C8888" s="509">
        <v>53</v>
      </c>
      <c r="G8888" s="509">
        <v>2</v>
      </c>
      <c r="K8888" s="509">
        <v>2</v>
      </c>
    </row>
    <row r="8889" spans="1:11" s="509" customFormat="1">
      <c r="A8889" s="508" t="s">
        <v>614</v>
      </c>
      <c r="B8889" s="509" t="s">
        <v>1912</v>
      </c>
      <c r="C8889" s="509">
        <v>54</v>
      </c>
      <c r="G8889" s="509">
        <v>1</v>
      </c>
      <c r="K8889" s="509">
        <v>1</v>
      </c>
    </row>
    <row r="8890" spans="1:11" s="509" customFormat="1">
      <c r="A8890" s="508" t="s">
        <v>614</v>
      </c>
      <c r="B8890" s="509" t="s">
        <v>1912</v>
      </c>
      <c r="C8890" s="509">
        <v>55</v>
      </c>
      <c r="G8890" s="509">
        <v>9</v>
      </c>
      <c r="K8890" s="509">
        <v>9</v>
      </c>
    </row>
    <row r="8891" spans="1:11" s="509" customFormat="1">
      <c r="A8891" s="508" t="s">
        <v>614</v>
      </c>
      <c r="B8891" s="509" t="s">
        <v>1912</v>
      </c>
      <c r="C8891" s="509">
        <v>56</v>
      </c>
      <c r="K8891" s="509">
        <v>0</v>
      </c>
    </row>
    <row r="8892" spans="1:11" s="509" customFormat="1">
      <c r="A8892" s="508" t="s">
        <v>614</v>
      </c>
      <c r="B8892" s="509" t="s">
        <v>1912</v>
      </c>
      <c r="C8892" s="509">
        <v>57</v>
      </c>
      <c r="K8892" s="509">
        <v>0</v>
      </c>
    </row>
    <row r="8893" spans="1:11" s="509" customFormat="1">
      <c r="A8893" s="508" t="s">
        <v>614</v>
      </c>
      <c r="B8893" s="509" t="s">
        <v>1912</v>
      </c>
      <c r="C8893" s="509">
        <v>58</v>
      </c>
      <c r="K8893" s="509">
        <v>0</v>
      </c>
    </row>
    <row r="8894" spans="1:11" s="509" customFormat="1">
      <c r="A8894" s="508" t="s">
        <v>614</v>
      </c>
      <c r="B8894" s="509" t="s">
        <v>1912</v>
      </c>
      <c r="C8894" s="509">
        <v>59</v>
      </c>
      <c r="K8894" s="509">
        <v>0</v>
      </c>
    </row>
    <row r="8895" spans="1:11" s="509" customFormat="1">
      <c r="A8895" s="508" t="s">
        <v>614</v>
      </c>
      <c r="B8895" s="509" t="s">
        <v>1912</v>
      </c>
      <c r="C8895" s="509">
        <v>60</v>
      </c>
      <c r="G8895" s="509">
        <v>1</v>
      </c>
      <c r="K8895" s="509">
        <v>1</v>
      </c>
    </row>
    <row r="8896" spans="1:11" s="509" customFormat="1">
      <c r="A8896" s="508" t="s">
        <v>614</v>
      </c>
      <c r="B8896" s="509" t="s">
        <v>1912</v>
      </c>
      <c r="C8896" s="509">
        <v>61</v>
      </c>
      <c r="K8896" s="509">
        <v>0</v>
      </c>
    </row>
    <row r="8897" spans="1:11" s="509" customFormat="1">
      <c r="A8897" s="508" t="s">
        <v>614</v>
      </c>
      <c r="B8897" s="509" t="s">
        <v>1912</v>
      </c>
      <c r="C8897" s="509">
        <v>62</v>
      </c>
      <c r="K8897" s="509">
        <v>0</v>
      </c>
    </row>
    <row r="8898" spans="1:11" s="509" customFormat="1">
      <c r="A8898" s="508" t="s">
        <v>614</v>
      </c>
      <c r="B8898" s="509" t="s">
        <v>1912</v>
      </c>
      <c r="C8898" s="509">
        <v>63</v>
      </c>
      <c r="D8898" s="509">
        <v>8</v>
      </c>
      <c r="E8898" s="509">
        <v>2</v>
      </c>
      <c r="G8898" s="509">
        <v>9</v>
      </c>
      <c r="K8898" s="509">
        <v>17</v>
      </c>
    </row>
    <row r="8899" spans="1:11" s="509" customFormat="1">
      <c r="A8899" s="508" t="s">
        <v>614</v>
      </c>
      <c r="B8899" s="509" t="s">
        <v>1912</v>
      </c>
      <c r="C8899" s="509" t="s">
        <v>1033</v>
      </c>
      <c r="K8899" s="509">
        <v>0</v>
      </c>
    </row>
    <row r="8900" spans="1:11" s="509" customFormat="1">
      <c r="A8900" s="508" t="s">
        <v>614</v>
      </c>
      <c r="B8900" s="509" t="s">
        <v>1912</v>
      </c>
      <c r="C8900" s="509" t="s">
        <v>1034</v>
      </c>
      <c r="K8900" s="509">
        <v>0</v>
      </c>
    </row>
    <row r="8901" spans="1:11" s="509" customFormat="1">
      <c r="A8901" s="508" t="s">
        <v>614</v>
      </c>
      <c r="B8901" s="509" t="s">
        <v>1912</v>
      </c>
      <c r="C8901" s="509">
        <v>64</v>
      </c>
      <c r="K8901" s="509">
        <v>0</v>
      </c>
    </row>
    <row r="8902" spans="1:11" s="509" customFormat="1">
      <c r="A8902" s="508" t="s">
        <v>614</v>
      </c>
      <c r="B8902" s="509" t="s">
        <v>1912</v>
      </c>
      <c r="C8902" s="509" t="s">
        <v>1035</v>
      </c>
      <c r="G8902" s="509">
        <v>2</v>
      </c>
      <c r="K8902" s="509">
        <v>2</v>
      </c>
    </row>
    <row r="8903" spans="1:11" s="509" customFormat="1">
      <c r="A8903" s="508" t="s">
        <v>614</v>
      </c>
      <c r="B8903" s="509" t="s">
        <v>1912</v>
      </c>
      <c r="C8903" s="509">
        <v>65</v>
      </c>
      <c r="D8903" s="509">
        <v>4</v>
      </c>
      <c r="E8903" s="509">
        <v>1</v>
      </c>
      <c r="G8903" s="509">
        <v>18</v>
      </c>
      <c r="H8903" s="509">
        <v>7</v>
      </c>
      <c r="K8903" s="509">
        <v>22</v>
      </c>
    </row>
    <row r="8904" spans="1:11" s="509" customFormat="1">
      <c r="A8904" s="508" t="s">
        <v>614</v>
      </c>
      <c r="B8904" s="509" t="s">
        <v>1912</v>
      </c>
      <c r="C8904" s="509">
        <v>66</v>
      </c>
      <c r="G8904" s="509">
        <v>2</v>
      </c>
      <c r="H8904" s="509">
        <v>2</v>
      </c>
      <c r="K8904" s="509">
        <v>2</v>
      </c>
    </row>
    <row r="8905" spans="1:11" s="509" customFormat="1">
      <c r="A8905" s="508" t="s">
        <v>614</v>
      </c>
      <c r="B8905" s="509" t="s">
        <v>1912</v>
      </c>
      <c r="C8905" s="509" t="s">
        <v>1036</v>
      </c>
      <c r="K8905" s="509">
        <v>0</v>
      </c>
    </row>
    <row r="8906" spans="1:11" s="509" customFormat="1">
      <c r="A8906" s="508" t="s">
        <v>614</v>
      </c>
      <c r="B8906" s="509" t="s">
        <v>1912</v>
      </c>
      <c r="C8906" s="509" t="s">
        <v>1037</v>
      </c>
      <c r="D8906" s="509">
        <v>3</v>
      </c>
      <c r="G8906" s="509">
        <v>28</v>
      </c>
      <c r="K8906" s="509">
        <v>31</v>
      </c>
    </row>
    <row r="8907" spans="1:11" s="509" customFormat="1">
      <c r="A8907" s="508" t="s">
        <v>614</v>
      </c>
      <c r="B8907" s="509" t="s">
        <v>1912</v>
      </c>
      <c r="C8907" s="509" t="s">
        <v>1038</v>
      </c>
      <c r="D8907" s="509">
        <v>1</v>
      </c>
      <c r="G8907" s="509">
        <v>4</v>
      </c>
      <c r="K8907" s="509">
        <v>5</v>
      </c>
    </row>
    <row r="8908" spans="1:11" s="509" customFormat="1">
      <c r="A8908" s="508" t="s">
        <v>614</v>
      </c>
      <c r="B8908" s="509" t="s">
        <v>1912</v>
      </c>
      <c r="C8908" s="509" t="s">
        <v>1039</v>
      </c>
      <c r="D8908" s="509">
        <v>1</v>
      </c>
      <c r="G8908" s="509">
        <v>3</v>
      </c>
      <c r="K8908" s="509">
        <v>4</v>
      </c>
    </row>
    <row r="8909" spans="1:11" s="509" customFormat="1">
      <c r="A8909" s="508" t="s">
        <v>614</v>
      </c>
      <c r="B8909" s="509" t="s">
        <v>1912</v>
      </c>
      <c r="C8909" s="509" t="s">
        <v>1040</v>
      </c>
      <c r="D8909" s="509">
        <v>2</v>
      </c>
      <c r="G8909" s="509">
        <v>5</v>
      </c>
      <c r="K8909" s="509">
        <v>7</v>
      </c>
    </row>
    <row r="8910" spans="1:11" s="509" customFormat="1">
      <c r="A8910" s="508" t="s">
        <v>614</v>
      </c>
      <c r="B8910" s="509" t="s">
        <v>1912</v>
      </c>
      <c r="C8910" s="509" t="s">
        <v>1041</v>
      </c>
      <c r="K8910" s="509">
        <v>0</v>
      </c>
    </row>
    <row r="8911" spans="1:11" s="509" customFormat="1">
      <c r="A8911" s="508" t="s">
        <v>614</v>
      </c>
      <c r="B8911" s="509" t="s">
        <v>1912</v>
      </c>
      <c r="C8911" s="509" t="s">
        <v>1042</v>
      </c>
      <c r="K8911" s="509">
        <v>0</v>
      </c>
    </row>
    <row r="8912" spans="1:11" s="509" customFormat="1">
      <c r="A8912" s="508" t="s">
        <v>614</v>
      </c>
      <c r="B8912" s="509" t="s">
        <v>1912</v>
      </c>
      <c r="C8912" s="509">
        <v>67</v>
      </c>
      <c r="G8912" s="509">
        <v>18</v>
      </c>
      <c r="K8912" s="509">
        <v>18</v>
      </c>
    </row>
    <row r="8913" spans="1:11" s="509" customFormat="1">
      <c r="A8913" s="508" t="s">
        <v>614</v>
      </c>
      <c r="B8913" s="509" t="s">
        <v>1912</v>
      </c>
      <c r="C8913" s="509">
        <v>68</v>
      </c>
      <c r="G8913" s="509">
        <v>0</v>
      </c>
      <c r="K8913" s="509">
        <v>0</v>
      </c>
    </row>
    <row r="8914" spans="1:11" s="509" customFormat="1">
      <c r="A8914" s="508" t="s">
        <v>614</v>
      </c>
      <c r="B8914" s="509" t="s">
        <v>1912</v>
      </c>
      <c r="C8914" s="509" t="s">
        <v>1043</v>
      </c>
      <c r="G8914" s="509">
        <v>2</v>
      </c>
      <c r="K8914" s="509">
        <v>2</v>
      </c>
    </row>
    <row r="8915" spans="1:11" s="509" customFormat="1">
      <c r="A8915" s="508" t="s">
        <v>614</v>
      </c>
      <c r="B8915" s="509" t="s">
        <v>1912</v>
      </c>
      <c r="C8915" s="509">
        <v>69</v>
      </c>
      <c r="K8915" s="509">
        <v>0</v>
      </c>
    </row>
    <row r="8916" spans="1:11" s="509" customFormat="1">
      <c r="A8916" s="508" t="s">
        <v>614</v>
      </c>
      <c r="B8916" s="509" t="s">
        <v>1912</v>
      </c>
      <c r="C8916" s="509" t="s">
        <v>1044</v>
      </c>
      <c r="K8916" s="509">
        <v>0</v>
      </c>
    </row>
    <row r="8917" spans="1:11" s="509" customFormat="1">
      <c r="A8917" s="508" t="s">
        <v>614</v>
      </c>
      <c r="B8917" s="509" t="s">
        <v>1912</v>
      </c>
      <c r="C8917" s="509" t="s">
        <v>1045</v>
      </c>
      <c r="K8917" s="509">
        <v>0</v>
      </c>
    </row>
    <row r="8918" spans="1:11" s="509" customFormat="1">
      <c r="A8918" s="508" t="s">
        <v>614</v>
      </c>
      <c r="B8918" s="509" t="s">
        <v>1912</v>
      </c>
      <c r="C8918" s="509">
        <v>70</v>
      </c>
      <c r="K8918" s="509">
        <v>0</v>
      </c>
    </row>
    <row r="8919" spans="1:11" s="509" customFormat="1">
      <c r="A8919" s="508" t="s">
        <v>614</v>
      </c>
      <c r="B8919" s="509" t="s">
        <v>1912</v>
      </c>
      <c r="C8919" s="509" t="s">
        <v>1046</v>
      </c>
      <c r="G8919" s="509">
        <v>2</v>
      </c>
      <c r="K8919" s="509">
        <v>2</v>
      </c>
    </row>
    <row r="8920" spans="1:11" s="509" customFormat="1">
      <c r="A8920" s="508" t="s">
        <v>614</v>
      </c>
      <c r="B8920" s="509" t="s">
        <v>1912</v>
      </c>
      <c r="C8920" s="509">
        <v>71</v>
      </c>
      <c r="G8920" s="509">
        <v>116</v>
      </c>
      <c r="K8920" s="509">
        <v>116</v>
      </c>
    </row>
    <row r="8921" spans="1:11" s="509" customFormat="1">
      <c r="A8921" s="508" t="s">
        <v>614</v>
      </c>
      <c r="B8921" s="509" t="s">
        <v>1912</v>
      </c>
      <c r="C8921" s="509" t="s">
        <v>1047</v>
      </c>
      <c r="D8921" s="509">
        <v>1</v>
      </c>
      <c r="E8921" s="509">
        <v>1</v>
      </c>
      <c r="G8921" s="509">
        <v>12</v>
      </c>
      <c r="H8921" s="509">
        <v>8</v>
      </c>
      <c r="K8921" s="509">
        <v>13</v>
      </c>
    </row>
    <row r="8922" spans="1:11" s="509" customFormat="1">
      <c r="A8922" s="508" t="s">
        <v>614</v>
      </c>
      <c r="B8922" s="509" t="s">
        <v>1912</v>
      </c>
      <c r="C8922" s="509" t="s">
        <v>1048</v>
      </c>
      <c r="G8922" s="509">
        <v>2</v>
      </c>
      <c r="K8922" s="509">
        <v>2</v>
      </c>
    </row>
    <row r="8923" spans="1:11" s="509" customFormat="1">
      <c r="A8923" s="508" t="s">
        <v>614</v>
      </c>
      <c r="B8923" s="509" t="s">
        <v>1912</v>
      </c>
      <c r="C8923" s="509" t="s">
        <v>1049</v>
      </c>
      <c r="G8923" s="509">
        <v>1</v>
      </c>
      <c r="K8923" s="509">
        <v>1</v>
      </c>
    </row>
    <row r="8924" spans="1:11" s="509" customFormat="1">
      <c r="A8924" s="508" t="s">
        <v>614</v>
      </c>
      <c r="B8924" s="509" t="s">
        <v>1912</v>
      </c>
      <c r="C8924" s="509" t="s">
        <v>1050</v>
      </c>
      <c r="G8924" s="509">
        <v>1</v>
      </c>
      <c r="H8924" s="509">
        <v>1</v>
      </c>
      <c r="K8924" s="509">
        <v>1</v>
      </c>
    </row>
    <row r="8925" spans="1:11" s="509" customFormat="1">
      <c r="A8925" s="508" t="s">
        <v>614</v>
      </c>
      <c r="B8925" s="509" t="s">
        <v>1912</v>
      </c>
      <c r="C8925" s="509" t="s">
        <v>1051</v>
      </c>
      <c r="K8925" s="509">
        <v>0</v>
      </c>
    </row>
    <row r="8926" spans="1:11" s="509" customFormat="1">
      <c r="A8926" s="508" t="s">
        <v>614</v>
      </c>
      <c r="B8926" s="509" t="s">
        <v>1912</v>
      </c>
      <c r="C8926" s="509">
        <v>72</v>
      </c>
      <c r="D8926" s="509">
        <v>25</v>
      </c>
      <c r="G8926" s="509">
        <v>3</v>
      </c>
      <c r="K8926" s="509">
        <v>28</v>
      </c>
    </row>
    <row r="8927" spans="1:11" s="509" customFormat="1">
      <c r="A8927" s="508" t="s">
        <v>614</v>
      </c>
      <c r="B8927" s="509" t="s">
        <v>1912</v>
      </c>
      <c r="C8927" s="509">
        <v>73</v>
      </c>
      <c r="K8927" s="509">
        <v>0</v>
      </c>
    </row>
    <row r="8928" spans="1:11" s="509" customFormat="1">
      <c r="A8928" s="508" t="s">
        <v>614</v>
      </c>
      <c r="B8928" s="509" t="s">
        <v>1912</v>
      </c>
      <c r="C8928" s="509">
        <v>74</v>
      </c>
      <c r="G8928" s="509">
        <v>4</v>
      </c>
      <c r="H8928" s="509">
        <v>1</v>
      </c>
      <c r="K8928" s="509">
        <v>4</v>
      </c>
    </row>
    <row r="8929" spans="1:11" s="509" customFormat="1">
      <c r="A8929" s="508" t="s">
        <v>614</v>
      </c>
      <c r="B8929" s="509" t="s">
        <v>1912</v>
      </c>
      <c r="C8929" s="509" t="s">
        <v>4570</v>
      </c>
      <c r="D8929" s="509">
        <v>5</v>
      </c>
      <c r="G8929" s="509">
        <v>30</v>
      </c>
      <c r="K8929" s="509">
        <v>35</v>
      </c>
    </row>
    <row r="8930" spans="1:11" s="509" customFormat="1">
      <c r="A8930" s="508" t="s">
        <v>614</v>
      </c>
      <c r="B8930" s="509" t="s">
        <v>1912</v>
      </c>
      <c r="C8930" s="509" t="s">
        <v>4571</v>
      </c>
      <c r="D8930" s="509">
        <v>57</v>
      </c>
      <c r="E8930" s="509">
        <v>5</v>
      </c>
      <c r="F8930" s="509">
        <v>0</v>
      </c>
      <c r="G8930" s="509">
        <v>302</v>
      </c>
      <c r="H8930" s="509">
        <v>21</v>
      </c>
      <c r="I8930" s="509">
        <v>0</v>
      </c>
      <c r="J8930" s="509">
        <v>5</v>
      </c>
      <c r="K8930" s="509">
        <v>359</v>
      </c>
    </row>
    <row r="8931" spans="1:11" s="509" customFormat="1">
      <c r="A8931" s="508" t="s">
        <v>615</v>
      </c>
      <c r="B8931" s="509" t="s">
        <v>388</v>
      </c>
      <c r="C8931" s="509">
        <v>1</v>
      </c>
      <c r="K8931" s="509">
        <v>0</v>
      </c>
    </row>
    <row r="8932" spans="1:11" s="509" customFormat="1">
      <c r="A8932" s="508" t="s">
        <v>615</v>
      </c>
      <c r="B8932" s="509" t="s">
        <v>388</v>
      </c>
      <c r="C8932" s="509" t="s">
        <v>1023</v>
      </c>
      <c r="G8932" s="509">
        <v>3</v>
      </c>
      <c r="K8932" s="509">
        <v>3</v>
      </c>
    </row>
    <row r="8933" spans="1:11" s="509" customFormat="1">
      <c r="A8933" s="508" t="s">
        <v>615</v>
      </c>
      <c r="B8933" s="509" t="s">
        <v>388</v>
      </c>
      <c r="C8933" s="509">
        <v>2</v>
      </c>
      <c r="D8933" s="509">
        <v>1</v>
      </c>
      <c r="G8933" s="509">
        <v>3</v>
      </c>
      <c r="K8933" s="509">
        <v>4</v>
      </c>
    </row>
    <row r="8934" spans="1:11" s="509" customFormat="1">
      <c r="A8934" s="508" t="s">
        <v>615</v>
      </c>
      <c r="B8934" s="509" t="s">
        <v>388</v>
      </c>
      <c r="C8934" s="509">
        <v>3</v>
      </c>
      <c r="D8934" s="509">
        <v>1</v>
      </c>
      <c r="K8934" s="509">
        <v>1</v>
      </c>
    </row>
    <row r="8935" spans="1:11" s="509" customFormat="1">
      <c r="A8935" s="508" t="s">
        <v>615</v>
      </c>
      <c r="B8935" s="509" t="s">
        <v>388</v>
      </c>
      <c r="C8935" s="509">
        <v>4</v>
      </c>
      <c r="D8935" s="509">
        <v>3</v>
      </c>
      <c r="G8935" s="509">
        <v>2</v>
      </c>
      <c r="K8935" s="509">
        <v>5</v>
      </c>
    </row>
    <row r="8936" spans="1:11" s="509" customFormat="1">
      <c r="A8936" s="508" t="s">
        <v>615</v>
      </c>
      <c r="B8936" s="509" t="s">
        <v>388</v>
      </c>
      <c r="C8936" s="509">
        <v>5</v>
      </c>
      <c r="G8936" s="509">
        <v>1</v>
      </c>
      <c r="K8936" s="509">
        <v>1</v>
      </c>
    </row>
    <row r="8937" spans="1:11" s="509" customFormat="1">
      <c r="A8937" s="508" t="s">
        <v>615</v>
      </c>
      <c r="B8937" s="509" t="s">
        <v>388</v>
      </c>
      <c r="C8937" s="509">
        <v>6</v>
      </c>
      <c r="K8937" s="509">
        <v>0</v>
      </c>
    </row>
    <row r="8938" spans="1:11" s="509" customFormat="1">
      <c r="A8938" s="508" t="s">
        <v>615</v>
      </c>
      <c r="B8938" s="509" t="s">
        <v>388</v>
      </c>
      <c r="C8938" s="509">
        <v>7</v>
      </c>
      <c r="K8938" s="509">
        <v>0</v>
      </c>
    </row>
    <row r="8939" spans="1:11" s="509" customFormat="1">
      <c r="A8939" s="508" t="s">
        <v>615</v>
      </c>
      <c r="B8939" s="509" t="s">
        <v>388</v>
      </c>
      <c r="C8939" s="509">
        <v>8</v>
      </c>
      <c r="K8939" s="509">
        <v>0</v>
      </c>
    </row>
    <row r="8940" spans="1:11" s="509" customFormat="1">
      <c r="A8940" s="508" t="s">
        <v>615</v>
      </c>
      <c r="B8940" s="509" t="s">
        <v>388</v>
      </c>
      <c r="C8940" s="509">
        <v>9</v>
      </c>
      <c r="G8940" s="509">
        <v>1</v>
      </c>
      <c r="K8940" s="509">
        <v>1</v>
      </c>
    </row>
    <row r="8941" spans="1:11" s="509" customFormat="1">
      <c r="A8941" s="508" t="s">
        <v>615</v>
      </c>
      <c r="B8941" s="509" t="s">
        <v>388</v>
      </c>
      <c r="C8941" s="509">
        <v>10</v>
      </c>
      <c r="K8941" s="509">
        <v>0</v>
      </c>
    </row>
    <row r="8942" spans="1:11" s="509" customFormat="1">
      <c r="A8942" s="508" t="s">
        <v>615</v>
      </c>
      <c r="B8942" s="509" t="s">
        <v>388</v>
      </c>
      <c r="C8942" s="509">
        <v>11</v>
      </c>
      <c r="G8942" s="509">
        <v>1</v>
      </c>
      <c r="K8942" s="509">
        <v>1</v>
      </c>
    </row>
    <row r="8943" spans="1:11" s="509" customFormat="1">
      <c r="A8943" s="508" t="s">
        <v>615</v>
      </c>
      <c r="B8943" s="509" t="s">
        <v>388</v>
      </c>
      <c r="C8943" s="509">
        <v>12</v>
      </c>
      <c r="D8943" s="509">
        <v>1</v>
      </c>
      <c r="K8943" s="509">
        <v>1</v>
      </c>
    </row>
    <row r="8944" spans="1:11" s="509" customFormat="1">
      <c r="A8944" s="508" t="s">
        <v>615</v>
      </c>
      <c r="B8944" s="509" t="s">
        <v>388</v>
      </c>
      <c r="C8944" s="509">
        <v>13</v>
      </c>
      <c r="K8944" s="509">
        <v>0</v>
      </c>
    </row>
    <row r="8945" spans="1:11" s="509" customFormat="1">
      <c r="A8945" s="508" t="s">
        <v>615</v>
      </c>
      <c r="B8945" s="509" t="s">
        <v>388</v>
      </c>
      <c r="C8945" s="509">
        <v>14</v>
      </c>
      <c r="K8945" s="509">
        <v>0</v>
      </c>
    </row>
    <row r="8946" spans="1:11" s="509" customFormat="1">
      <c r="A8946" s="508" t="s">
        <v>615</v>
      </c>
      <c r="B8946" s="509" t="s">
        <v>388</v>
      </c>
      <c r="C8946" s="509">
        <v>15</v>
      </c>
      <c r="K8946" s="509">
        <v>0</v>
      </c>
    </row>
    <row r="8947" spans="1:11" s="509" customFormat="1">
      <c r="A8947" s="508" t="s">
        <v>615</v>
      </c>
      <c r="B8947" s="509" t="s">
        <v>388</v>
      </c>
      <c r="C8947" s="509">
        <v>16</v>
      </c>
      <c r="G8947" s="509">
        <v>2</v>
      </c>
      <c r="K8947" s="509">
        <v>2</v>
      </c>
    </row>
    <row r="8948" spans="1:11" s="509" customFormat="1">
      <c r="A8948" s="508" t="s">
        <v>615</v>
      </c>
      <c r="B8948" s="509" t="s">
        <v>388</v>
      </c>
      <c r="C8948" s="509">
        <v>17</v>
      </c>
      <c r="G8948" s="509">
        <v>5</v>
      </c>
      <c r="K8948" s="509">
        <v>5</v>
      </c>
    </row>
    <row r="8949" spans="1:11" s="509" customFormat="1">
      <c r="A8949" s="508" t="s">
        <v>615</v>
      </c>
      <c r="B8949" s="509" t="s">
        <v>388</v>
      </c>
      <c r="C8949" s="509">
        <v>18</v>
      </c>
      <c r="K8949" s="509">
        <v>0</v>
      </c>
    </row>
    <row r="8950" spans="1:11" s="509" customFormat="1">
      <c r="A8950" s="508" t="s">
        <v>615</v>
      </c>
      <c r="B8950" s="509" t="s">
        <v>388</v>
      </c>
      <c r="C8950" s="509" t="s">
        <v>1024</v>
      </c>
      <c r="G8950" s="509">
        <v>3</v>
      </c>
      <c r="K8950" s="509">
        <v>3</v>
      </c>
    </row>
    <row r="8951" spans="1:11" s="509" customFormat="1">
      <c r="A8951" s="508" t="s">
        <v>615</v>
      </c>
      <c r="B8951" s="509" t="s">
        <v>388</v>
      </c>
      <c r="C8951" s="509" t="s">
        <v>1025</v>
      </c>
      <c r="K8951" s="509">
        <v>0</v>
      </c>
    </row>
    <row r="8952" spans="1:11" s="509" customFormat="1">
      <c r="A8952" s="508" t="s">
        <v>615</v>
      </c>
      <c r="B8952" s="509" t="s">
        <v>388</v>
      </c>
      <c r="C8952" s="509">
        <v>19</v>
      </c>
      <c r="D8952" s="509">
        <v>5</v>
      </c>
      <c r="E8952" s="509">
        <v>2</v>
      </c>
      <c r="G8952" s="509">
        <v>30</v>
      </c>
      <c r="H8952" s="509">
        <v>19</v>
      </c>
      <c r="K8952" s="509">
        <v>35</v>
      </c>
    </row>
    <row r="8953" spans="1:11" s="509" customFormat="1">
      <c r="A8953" s="508" t="s">
        <v>615</v>
      </c>
      <c r="B8953" s="509" t="s">
        <v>388</v>
      </c>
      <c r="C8953" s="509">
        <v>20</v>
      </c>
      <c r="K8953" s="509">
        <v>0</v>
      </c>
    </row>
    <row r="8954" spans="1:11" s="509" customFormat="1">
      <c r="A8954" s="508" t="s">
        <v>615</v>
      </c>
      <c r="B8954" s="509" t="s">
        <v>388</v>
      </c>
      <c r="C8954" s="509">
        <v>21</v>
      </c>
      <c r="K8954" s="509">
        <v>0</v>
      </c>
    </row>
    <row r="8955" spans="1:11" s="509" customFormat="1">
      <c r="A8955" s="508" t="s">
        <v>615</v>
      </c>
      <c r="B8955" s="509" t="s">
        <v>388</v>
      </c>
      <c r="C8955" s="509" t="s">
        <v>1026</v>
      </c>
      <c r="K8955" s="509">
        <v>0</v>
      </c>
    </row>
    <row r="8956" spans="1:11" s="509" customFormat="1">
      <c r="A8956" s="508" t="s">
        <v>615</v>
      </c>
      <c r="B8956" s="509" t="s">
        <v>388</v>
      </c>
      <c r="C8956" s="509" t="s">
        <v>1027</v>
      </c>
      <c r="K8956" s="509">
        <v>0</v>
      </c>
    </row>
    <row r="8957" spans="1:11" s="509" customFormat="1">
      <c r="A8957" s="508" t="s">
        <v>615</v>
      </c>
      <c r="B8957" s="509" t="s">
        <v>388</v>
      </c>
      <c r="C8957" s="509" t="s">
        <v>1028</v>
      </c>
      <c r="K8957" s="509">
        <v>0</v>
      </c>
    </row>
    <row r="8958" spans="1:11" s="509" customFormat="1">
      <c r="A8958" s="508" t="s">
        <v>615</v>
      </c>
      <c r="B8958" s="509" t="s">
        <v>388</v>
      </c>
      <c r="C8958" s="509">
        <v>22</v>
      </c>
      <c r="K8958" s="509">
        <v>0</v>
      </c>
    </row>
    <row r="8959" spans="1:11" s="509" customFormat="1">
      <c r="A8959" s="508" t="s">
        <v>615</v>
      </c>
      <c r="B8959" s="509" t="s">
        <v>388</v>
      </c>
      <c r="C8959" s="509">
        <v>23</v>
      </c>
      <c r="K8959" s="509">
        <v>0</v>
      </c>
    </row>
    <row r="8960" spans="1:11" s="509" customFormat="1">
      <c r="A8960" s="508" t="s">
        <v>615</v>
      </c>
      <c r="B8960" s="509" t="s">
        <v>388</v>
      </c>
      <c r="C8960" s="509" t="s">
        <v>1029</v>
      </c>
      <c r="G8960" s="509">
        <v>2</v>
      </c>
      <c r="K8960" s="509">
        <v>2</v>
      </c>
    </row>
    <row r="8961" spans="1:11" s="509" customFormat="1">
      <c r="A8961" s="508" t="s">
        <v>615</v>
      </c>
      <c r="B8961" s="509" t="s">
        <v>388</v>
      </c>
      <c r="C8961" s="509">
        <v>24</v>
      </c>
      <c r="K8961" s="509">
        <v>0</v>
      </c>
    </row>
    <row r="8962" spans="1:11" s="509" customFormat="1">
      <c r="A8962" s="508" t="s">
        <v>615</v>
      </c>
      <c r="B8962" s="509" t="s">
        <v>388</v>
      </c>
      <c r="C8962" s="509">
        <v>25</v>
      </c>
    </row>
    <row r="8963" spans="1:11" s="509" customFormat="1">
      <c r="A8963" s="508" t="s">
        <v>615</v>
      </c>
      <c r="B8963" s="509" t="s">
        <v>388</v>
      </c>
      <c r="C8963" s="509">
        <v>26</v>
      </c>
      <c r="K8963" s="509">
        <v>0</v>
      </c>
    </row>
    <row r="8964" spans="1:11" s="509" customFormat="1">
      <c r="A8964" s="508" t="s">
        <v>615</v>
      </c>
      <c r="B8964" s="509" t="s">
        <v>388</v>
      </c>
      <c r="C8964" s="509">
        <v>27</v>
      </c>
      <c r="K8964" s="509">
        <v>0</v>
      </c>
    </row>
    <row r="8965" spans="1:11" s="509" customFormat="1">
      <c r="A8965" s="508" t="s">
        <v>615</v>
      </c>
      <c r="B8965" s="509" t="s">
        <v>388</v>
      </c>
      <c r="C8965" s="509">
        <v>28</v>
      </c>
      <c r="K8965" s="509">
        <v>0</v>
      </c>
    </row>
    <row r="8966" spans="1:11" s="509" customFormat="1">
      <c r="A8966" s="508" t="s">
        <v>615</v>
      </c>
      <c r="B8966" s="509" t="s">
        <v>388</v>
      </c>
      <c r="C8966" s="509">
        <v>29</v>
      </c>
      <c r="K8966" s="509">
        <v>0</v>
      </c>
    </row>
    <row r="8967" spans="1:11" s="509" customFormat="1">
      <c r="A8967" s="508" t="s">
        <v>615</v>
      </c>
      <c r="B8967" s="509" t="s">
        <v>388</v>
      </c>
      <c r="C8967" s="509">
        <v>30</v>
      </c>
      <c r="K8967" s="509">
        <v>0</v>
      </c>
    </row>
    <row r="8968" spans="1:11" s="509" customFormat="1">
      <c r="A8968" s="508" t="s">
        <v>615</v>
      </c>
      <c r="B8968" s="509" t="s">
        <v>388</v>
      </c>
      <c r="C8968" s="509">
        <v>31</v>
      </c>
      <c r="K8968" s="509">
        <v>0</v>
      </c>
    </row>
    <row r="8969" spans="1:11" s="509" customFormat="1">
      <c r="A8969" s="508" t="s">
        <v>615</v>
      </c>
      <c r="B8969" s="509" t="s">
        <v>388</v>
      </c>
      <c r="C8969" s="509">
        <v>32</v>
      </c>
      <c r="K8969" s="509">
        <v>0</v>
      </c>
    </row>
    <row r="8970" spans="1:11" s="509" customFormat="1">
      <c r="A8970" s="508" t="s">
        <v>615</v>
      </c>
      <c r="B8970" s="509" t="s">
        <v>388</v>
      </c>
      <c r="C8970" s="509">
        <v>33</v>
      </c>
      <c r="G8970" s="509">
        <v>1</v>
      </c>
      <c r="K8970" s="509">
        <v>1</v>
      </c>
    </row>
    <row r="8971" spans="1:11" s="509" customFormat="1">
      <c r="A8971" s="508" t="s">
        <v>615</v>
      </c>
      <c r="B8971" s="509" t="s">
        <v>388</v>
      </c>
      <c r="C8971" s="509">
        <v>34</v>
      </c>
      <c r="K8971" s="509">
        <v>0</v>
      </c>
    </row>
    <row r="8972" spans="1:11" s="509" customFormat="1">
      <c r="A8972" s="508" t="s">
        <v>615</v>
      </c>
      <c r="B8972" s="509" t="s">
        <v>388</v>
      </c>
      <c r="C8972" s="509">
        <v>35</v>
      </c>
      <c r="K8972" s="509">
        <v>0</v>
      </c>
    </row>
    <row r="8973" spans="1:11" s="509" customFormat="1">
      <c r="A8973" s="508" t="s">
        <v>615</v>
      </c>
      <c r="B8973" s="509" t="s">
        <v>388</v>
      </c>
      <c r="C8973" s="509">
        <v>36</v>
      </c>
      <c r="K8973" s="509">
        <v>0</v>
      </c>
    </row>
    <row r="8974" spans="1:11" s="509" customFormat="1">
      <c r="A8974" s="508" t="s">
        <v>615</v>
      </c>
      <c r="B8974" s="509" t="s">
        <v>388</v>
      </c>
      <c r="C8974" s="509">
        <v>37</v>
      </c>
      <c r="K8974" s="509">
        <v>0</v>
      </c>
    </row>
    <row r="8975" spans="1:11" s="509" customFormat="1">
      <c r="A8975" s="508" t="s">
        <v>615</v>
      </c>
      <c r="B8975" s="509" t="s">
        <v>388</v>
      </c>
      <c r="C8975" s="509">
        <v>38</v>
      </c>
      <c r="K8975" s="509">
        <v>0</v>
      </c>
    </row>
    <row r="8976" spans="1:11" s="509" customFormat="1">
      <c r="A8976" s="508" t="s">
        <v>615</v>
      </c>
      <c r="B8976" s="509" t="s">
        <v>388</v>
      </c>
      <c r="C8976" s="509" t="s">
        <v>1030</v>
      </c>
      <c r="K8976" s="509">
        <v>0</v>
      </c>
    </row>
    <row r="8977" spans="1:11" s="509" customFormat="1">
      <c r="A8977" s="508" t="s">
        <v>615</v>
      </c>
      <c r="B8977" s="509" t="s">
        <v>388</v>
      </c>
      <c r="C8977" s="509">
        <v>39</v>
      </c>
      <c r="K8977" s="509">
        <v>0</v>
      </c>
    </row>
    <row r="8978" spans="1:11" s="509" customFormat="1">
      <c r="A8978" s="508" t="s">
        <v>615</v>
      </c>
      <c r="B8978" s="509" t="s">
        <v>388</v>
      </c>
      <c r="C8978" s="509">
        <v>40</v>
      </c>
      <c r="K8978" s="509">
        <v>0</v>
      </c>
    </row>
    <row r="8979" spans="1:11" s="509" customFormat="1">
      <c r="A8979" s="508" t="s">
        <v>615</v>
      </c>
      <c r="B8979" s="509" t="s">
        <v>388</v>
      </c>
      <c r="C8979" s="509">
        <v>41</v>
      </c>
      <c r="K8979" s="509">
        <v>0</v>
      </c>
    </row>
    <row r="8980" spans="1:11" s="509" customFormat="1">
      <c r="A8980" s="508" t="s">
        <v>615</v>
      </c>
      <c r="B8980" s="509" t="s">
        <v>388</v>
      </c>
      <c r="C8980" s="509">
        <v>42</v>
      </c>
      <c r="K8980" s="509">
        <v>0</v>
      </c>
    </row>
    <row r="8981" spans="1:11" s="509" customFormat="1">
      <c r="A8981" s="508" t="s">
        <v>615</v>
      </c>
      <c r="B8981" s="509" t="s">
        <v>388</v>
      </c>
      <c r="C8981" s="509">
        <v>43</v>
      </c>
      <c r="K8981" s="509">
        <v>0</v>
      </c>
    </row>
    <row r="8982" spans="1:11" s="509" customFormat="1">
      <c r="A8982" s="508" t="s">
        <v>615</v>
      </c>
      <c r="B8982" s="509" t="s">
        <v>388</v>
      </c>
      <c r="C8982" s="509">
        <v>44</v>
      </c>
      <c r="K8982" s="509">
        <v>0</v>
      </c>
    </row>
    <row r="8983" spans="1:11" s="509" customFormat="1">
      <c r="A8983" s="508" t="s">
        <v>615</v>
      </c>
      <c r="B8983" s="509" t="s">
        <v>388</v>
      </c>
      <c r="C8983" s="509">
        <v>45</v>
      </c>
      <c r="K8983" s="509">
        <v>0</v>
      </c>
    </row>
    <row r="8984" spans="1:11" s="509" customFormat="1">
      <c r="A8984" s="508" t="s">
        <v>615</v>
      </c>
      <c r="B8984" s="509" t="s">
        <v>388</v>
      </c>
      <c r="C8984" s="509">
        <v>46</v>
      </c>
      <c r="K8984" s="509">
        <v>0</v>
      </c>
    </row>
    <row r="8985" spans="1:11" s="509" customFormat="1">
      <c r="A8985" s="508" t="s">
        <v>615</v>
      </c>
      <c r="B8985" s="509" t="s">
        <v>388</v>
      </c>
      <c r="C8985" s="509">
        <v>47</v>
      </c>
      <c r="K8985" s="509">
        <v>0</v>
      </c>
    </row>
    <row r="8986" spans="1:11" s="509" customFormat="1">
      <c r="A8986" s="508" t="s">
        <v>615</v>
      </c>
      <c r="B8986" s="509" t="s">
        <v>388</v>
      </c>
      <c r="C8986" s="509">
        <v>48</v>
      </c>
      <c r="K8986" s="509">
        <v>0</v>
      </c>
    </row>
    <row r="8987" spans="1:11" s="509" customFormat="1">
      <c r="A8987" s="508" t="s">
        <v>615</v>
      </c>
      <c r="B8987" s="509" t="s">
        <v>388</v>
      </c>
      <c r="C8987" s="509">
        <v>49</v>
      </c>
      <c r="K8987" s="509">
        <v>0</v>
      </c>
    </row>
    <row r="8988" spans="1:11" s="509" customFormat="1">
      <c r="A8988" s="508" t="s">
        <v>615</v>
      </c>
      <c r="B8988" s="509" t="s">
        <v>388</v>
      </c>
      <c r="C8988" s="509">
        <v>50</v>
      </c>
      <c r="K8988" s="509">
        <v>0</v>
      </c>
    </row>
    <row r="8989" spans="1:11" s="509" customFormat="1">
      <c r="A8989" s="508" t="s">
        <v>615</v>
      </c>
      <c r="B8989" s="509" t="s">
        <v>388</v>
      </c>
      <c r="C8989" s="509">
        <v>51</v>
      </c>
      <c r="K8989" s="509">
        <v>0</v>
      </c>
    </row>
    <row r="8990" spans="1:11" s="509" customFormat="1">
      <c r="A8990" s="508" t="s">
        <v>615</v>
      </c>
      <c r="B8990" s="509" t="s">
        <v>388</v>
      </c>
      <c r="C8990" s="509" t="s">
        <v>1031</v>
      </c>
      <c r="K8990" s="509">
        <v>0</v>
      </c>
    </row>
    <row r="8991" spans="1:11" s="509" customFormat="1">
      <c r="A8991" s="508" t="s">
        <v>615</v>
      </c>
      <c r="B8991" s="509" t="s">
        <v>388</v>
      </c>
      <c r="C8991" s="509" t="s">
        <v>1032</v>
      </c>
      <c r="K8991" s="509">
        <v>0</v>
      </c>
    </row>
    <row r="8992" spans="1:11" s="509" customFormat="1">
      <c r="A8992" s="508" t="s">
        <v>615</v>
      </c>
      <c r="B8992" s="509" t="s">
        <v>388</v>
      </c>
      <c r="C8992" s="509">
        <v>52</v>
      </c>
      <c r="K8992" s="509">
        <v>0</v>
      </c>
    </row>
    <row r="8993" spans="1:11" s="509" customFormat="1">
      <c r="A8993" s="508" t="s">
        <v>615</v>
      </c>
      <c r="B8993" s="509" t="s">
        <v>388</v>
      </c>
      <c r="C8993" s="509">
        <v>53</v>
      </c>
      <c r="K8993" s="509">
        <v>0</v>
      </c>
    </row>
    <row r="8994" spans="1:11" s="509" customFormat="1">
      <c r="A8994" s="508" t="s">
        <v>615</v>
      </c>
      <c r="B8994" s="509" t="s">
        <v>388</v>
      </c>
      <c r="C8994" s="509">
        <v>54</v>
      </c>
      <c r="G8994" s="509">
        <v>2</v>
      </c>
      <c r="K8994" s="509">
        <v>2</v>
      </c>
    </row>
    <row r="8995" spans="1:11" s="509" customFormat="1">
      <c r="A8995" s="508" t="s">
        <v>615</v>
      </c>
      <c r="B8995" s="509" t="s">
        <v>388</v>
      </c>
      <c r="C8995" s="509">
        <v>55</v>
      </c>
      <c r="G8995" s="509">
        <v>1</v>
      </c>
      <c r="K8995" s="509">
        <v>1</v>
      </c>
    </row>
    <row r="8996" spans="1:11" s="509" customFormat="1">
      <c r="A8996" s="508" t="s">
        <v>615</v>
      </c>
      <c r="B8996" s="509" t="s">
        <v>388</v>
      </c>
      <c r="C8996" s="509">
        <v>56</v>
      </c>
      <c r="K8996" s="509">
        <v>0</v>
      </c>
    </row>
    <row r="8997" spans="1:11" s="509" customFormat="1">
      <c r="A8997" s="508" t="s">
        <v>615</v>
      </c>
      <c r="B8997" s="509" t="s">
        <v>388</v>
      </c>
      <c r="C8997" s="509">
        <v>57</v>
      </c>
      <c r="K8997" s="509">
        <v>0</v>
      </c>
    </row>
    <row r="8998" spans="1:11" s="509" customFormat="1">
      <c r="A8998" s="508" t="s">
        <v>615</v>
      </c>
      <c r="B8998" s="509" t="s">
        <v>388</v>
      </c>
      <c r="C8998" s="509">
        <v>58</v>
      </c>
      <c r="K8998" s="509">
        <v>0</v>
      </c>
    </row>
    <row r="8999" spans="1:11" s="509" customFormat="1">
      <c r="A8999" s="508" t="s">
        <v>615</v>
      </c>
      <c r="B8999" s="509" t="s">
        <v>388</v>
      </c>
      <c r="C8999" s="509">
        <v>59</v>
      </c>
      <c r="K8999" s="509">
        <v>0</v>
      </c>
    </row>
    <row r="9000" spans="1:11" s="509" customFormat="1">
      <c r="A9000" s="508" t="s">
        <v>615</v>
      </c>
      <c r="B9000" s="509" t="s">
        <v>388</v>
      </c>
      <c r="C9000" s="509">
        <v>60</v>
      </c>
      <c r="K9000" s="509">
        <v>0</v>
      </c>
    </row>
    <row r="9001" spans="1:11" s="509" customFormat="1">
      <c r="A9001" s="508" t="s">
        <v>615</v>
      </c>
      <c r="B9001" s="509" t="s">
        <v>388</v>
      </c>
      <c r="C9001" s="509">
        <v>61</v>
      </c>
      <c r="K9001" s="509">
        <v>0</v>
      </c>
    </row>
    <row r="9002" spans="1:11" s="509" customFormat="1">
      <c r="A9002" s="508" t="s">
        <v>615</v>
      </c>
      <c r="B9002" s="509" t="s">
        <v>388</v>
      </c>
      <c r="C9002" s="509">
        <v>62</v>
      </c>
      <c r="K9002" s="509">
        <v>0</v>
      </c>
    </row>
    <row r="9003" spans="1:11" s="509" customFormat="1">
      <c r="A9003" s="508" t="s">
        <v>615</v>
      </c>
      <c r="B9003" s="509" t="s">
        <v>388</v>
      </c>
      <c r="C9003" s="509">
        <v>63</v>
      </c>
      <c r="G9003" s="509">
        <v>7</v>
      </c>
      <c r="H9003" s="509">
        <v>2</v>
      </c>
      <c r="K9003" s="509">
        <v>7</v>
      </c>
    </row>
    <row r="9004" spans="1:11" s="509" customFormat="1">
      <c r="A9004" s="508" t="s">
        <v>615</v>
      </c>
      <c r="B9004" s="509" t="s">
        <v>388</v>
      </c>
      <c r="C9004" s="509" t="s">
        <v>1033</v>
      </c>
      <c r="K9004" s="509">
        <v>0</v>
      </c>
    </row>
    <row r="9005" spans="1:11" s="509" customFormat="1">
      <c r="A9005" s="508" t="s">
        <v>615</v>
      </c>
      <c r="B9005" s="509" t="s">
        <v>388</v>
      </c>
      <c r="C9005" s="509" t="s">
        <v>1034</v>
      </c>
      <c r="K9005" s="509">
        <v>0</v>
      </c>
    </row>
    <row r="9006" spans="1:11" s="509" customFormat="1">
      <c r="A9006" s="508" t="s">
        <v>615</v>
      </c>
      <c r="B9006" s="509" t="s">
        <v>388</v>
      </c>
      <c r="C9006" s="509">
        <v>64</v>
      </c>
      <c r="K9006" s="509">
        <v>0</v>
      </c>
    </row>
    <row r="9007" spans="1:11" s="509" customFormat="1">
      <c r="A9007" s="508" t="s">
        <v>615</v>
      </c>
      <c r="B9007" s="509" t="s">
        <v>388</v>
      </c>
      <c r="C9007" s="509" t="s">
        <v>1035</v>
      </c>
      <c r="K9007" s="509">
        <v>0</v>
      </c>
    </row>
    <row r="9008" spans="1:11" s="509" customFormat="1">
      <c r="A9008" s="508" t="s">
        <v>615</v>
      </c>
      <c r="B9008" s="509" t="s">
        <v>388</v>
      </c>
      <c r="C9008" s="509">
        <v>65</v>
      </c>
      <c r="G9008" s="509">
        <v>6</v>
      </c>
      <c r="H9008" s="509">
        <v>2</v>
      </c>
      <c r="K9008" s="509">
        <v>6</v>
      </c>
    </row>
    <row r="9009" spans="1:11" s="509" customFormat="1">
      <c r="A9009" s="508" t="s">
        <v>615</v>
      </c>
      <c r="B9009" s="509" t="s">
        <v>388</v>
      </c>
      <c r="C9009" s="509">
        <v>66</v>
      </c>
      <c r="G9009" s="509">
        <v>1</v>
      </c>
      <c r="H9009" s="509">
        <v>1</v>
      </c>
      <c r="K9009" s="509">
        <v>1</v>
      </c>
    </row>
    <row r="9010" spans="1:11" s="509" customFormat="1">
      <c r="A9010" s="508" t="s">
        <v>615</v>
      </c>
      <c r="B9010" s="509" t="s">
        <v>388</v>
      </c>
      <c r="C9010" s="509" t="s">
        <v>1036</v>
      </c>
      <c r="K9010" s="509">
        <v>0</v>
      </c>
    </row>
    <row r="9011" spans="1:11" s="509" customFormat="1">
      <c r="A9011" s="508" t="s">
        <v>615</v>
      </c>
      <c r="B9011" s="509" t="s">
        <v>388</v>
      </c>
      <c r="C9011" s="509" t="s">
        <v>1037</v>
      </c>
      <c r="D9011" s="509">
        <v>7</v>
      </c>
      <c r="G9011" s="509">
        <v>6</v>
      </c>
      <c r="K9011" s="509">
        <v>13</v>
      </c>
    </row>
    <row r="9012" spans="1:11" s="509" customFormat="1">
      <c r="A9012" s="508" t="s">
        <v>615</v>
      </c>
      <c r="B9012" s="509" t="s">
        <v>388</v>
      </c>
      <c r="C9012" s="509" t="s">
        <v>1038</v>
      </c>
      <c r="D9012" s="509">
        <v>3</v>
      </c>
      <c r="K9012" s="509">
        <v>3</v>
      </c>
    </row>
    <row r="9013" spans="1:11" s="509" customFormat="1">
      <c r="A9013" s="508" t="s">
        <v>615</v>
      </c>
      <c r="B9013" s="509" t="s">
        <v>388</v>
      </c>
      <c r="C9013" s="509" t="s">
        <v>1039</v>
      </c>
      <c r="D9013" s="509">
        <v>4</v>
      </c>
      <c r="G9013" s="509">
        <v>3</v>
      </c>
      <c r="K9013" s="509">
        <v>7</v>
      </c>
    </row>
    <row r="9014" spans="1:11" s="509" customFormat="1">
      <c r="A9014" s="508" t="s">
        <v>615</v>
      </c>
      <c r="B9014" s="509" t="s">
        <v>388</v>
      </c>
      <c r="C9014" s="509" t="s">
        <v>1040</v>
      </c>
      <c r="G9014" s="509">
        <v>7</v>
      </c>
      <c r="K9014" s="509">
        <v>7</v>
      </c>
    </row>
    <row r="9015" spans="1:11" s="509" customFormat="1">
      <c r="A9015" s="508" t="s">
        <v>615</v>
      </c>
      <c r="B9015" s="509" t="s">
        <v>388</v>
      </c>
      <c r="C9015" s="509" t="s">
        <v>1041</v>
      </c>
      <c r="G9015" s="509">
        <v>1</v>
      </c>
      <c r="K9015" s="509">
        <v>1</v>
      </c>
    </row>
    <row r="9016" spans="1:11" s="509" customFormat="1">
      <c r="A9016" s="508" t="s">
        <v>615</v>
      </c>
      <c r="B9016" s="509" t="s">
        <v>388</v>
      </c>
      <c r="C9016" s="509" t="s">
        <v>1042</v>
      </c>
      <c r="K9016" s="509">
        <v>0</v>
      </c>
    </row>
    <row r="9017" spans="1:11" s="509" customFormat="1">
      <c r="A9017" s="508" t="s">
        <v>615</v>
      </c>
      <c r="B9017" s="509" t="s">
        <v>388</v>
      </c>
      <c r="C9017" s="509">
        <v>67</v>
      </c>
      <c r="G9017" s="509">
        <v>52</v>
      </c>
      <c r="K9017" s="509">
        <v>52</v>
      </c>
    </row>
    <row r="9018" spans="1:11" s="509" customFormat="1">
      <c r="A9018" s="508" t="s">
        <v>615</v>
      </c>
      <c r="B9018" s="509" t="s">
        <v>388</v>
      </c>
      <c r="C9018" s="509">
        <v>68</v>
      </c>
      <c r="G9018" s="509">
        <v>2</v>
      </c>
      <c r="H9018" s="509">
        <v>2</v>
      </c>
      <c r="K9018" s="509">
        <v>2</v>
      </c>
    </row>
    <row r="9019" spans="1:11" s="509" customFormat="1">
      <c r="A9019" s="508" t="s">
        <v>615</v>
      </c>
      <c r="B9019" s="509" t="s">
        <v>388</v>
      </c>
      <c r="C9019" s="509" t="s">
        <v>1043</v>
      </c>
      <c r="G9019" s="509">
        <v>1</v>
      </c>
      <c r="K9019" s="509">
        <v>1</v>
      </c>
    </row>
    <row r="9020" spans="1:11" s="509" customFormat="1">
      <c r="A9020" s="508" t="s">
        <v>615</v>
      </c>
      <c r="B9020" s="509" t="s">
        <v>388</v>
      </c>
      <c r="C9020" s="509">
        <v>69</v>
      </c>
      <c r="K9020" s="509">
        <v>0</v>
      </c>
    </row>
    <row r="9021" spans="1:11" s="509" customFormat="1">
      <c r="A9021" s="508" t="s">
        <v>615</v>
      </c>
      <c r="B9021" s="509" t="s">
        <v>388</v>
      </c>
      <c r="C9021" s="509" t="s">
        <v>1044</v>
      </c>
      <c r="D9021" s="509">
        <v>1</v>
      </c>
      <c r="K9021" s="509">
        <v>1</v>
      </c>
    </row>
    <row r="9022" spans="1:11" s="509" customFormat="1">
      <c r="A9022" s="508" t="s">
        <v>615</v>
      </c>
      <c r="B9022" s="509" t="s">
        <v>388</v>
      </c>
      <c r="C9022" s="509" t="s">
        <v>1045</v>
      </c>
      <c r="K9022" s="509">
        <v>0</v>
      </c>
    </row>
    <row r="9023" spans="1:11" s="509" customFormat="1">
      <c r="A9023" s="508" t="s">
        <v>615</v>
      </c>
      <c r="B9023" s="509" t="s">
        <v>388</v>
      </c>
      <c r="C9023" s="509">
        <v>70</v>
      </c>
      <c r="K9023" s="509">
        <v>0</v>
      </c>
    </row>
    <row r="9024" spans="1:11" s="509" customFormat="1">
      <c r="A9024" s="508" t="s">
        <v>615</v>
      </c>
      <c r="B9024" s="509" t="s">
        <v>388</v>
      </c>
      <c r="C9024" s="509" t="s">
        <v>1046</v>
      </c>
      <c r="G9024" s="509">
        <v>3</v>
      </c>
      <c r="K9024" s="509">
        <v>3</v>
      </c>
    </row>
    <row r="9025" spans="1:11" s="509" customFormat="1">
      <c r="A9025" s="508" t="s">
        <v>615</v>
      </c>
      <c r="B9025" s="509" t="s">
        <v>388</v>
      </c>
      <c r="C9025" s="509">
        <v>71</v>
      </c>
      <c r="G9025" s="509">
        <v>110</v>
      </c>
      <c r="K9025" s="509">
        <v>110</v>
      </c>
    </row>
    <row r="9026" spans="1:11" s="509" customFormat="1">
      <c r="A9026" s="508" t="s">
        <v>615</v>
      </c>
      <c r="B9026" s="509" t="s">
        <v>388</v>
      </c>
      <c r="C9026" s="509" t="s">
        <v>1047</v>
      </c>
      <c r="G9026" s="509">
        <v>5</v>
      </c>
      <c r="H9026" s="509">
        <v>5</v>
      </c>
      <c r="K9026" s="509">
        <v>5</v>
      </c>
    </row>
    <row r="9027" spans="1:11" s="509" customFormat="1">
      <c r="A9027" s="508" t="s">
        <v>615</v>
      </c>
      <c r="B9027" s="509" t="s">
        <v>388</v>
      </c>
      <c r="C9027" s="509" t="s">
        <v>1048</v>
      </c>
      <c r="G9027" s="509">
        <v>1</v>
      </c>
      <c r="H9027" s="509">
        <v>1</v>
      </c>
      <c r="K9027" s="509">
        <v>1</v>
      </c>
    </row>
    <row r="9028" spans="1:11" s="509" customFormat="1">
      <c r="A9028" s="508" t="s">
        <v>615</v>
      </c>
      <c r="B9028" s="509" t="s">
        <v>388</v>
      </c>
      <c r="C9028" s="509" t="s">
        <v>1049</v>
      </c>
      <c r="D9028" s="509">
        <v>1</v>
      </c>
      <c r="G9028" s="509">
        <v>1</v>
      </c>
      <c r="K9028" s="509">
        <v>2</v>
      </c>
    </row>
    <row r="9029" spans="1:11" s="509" customFormat="1">
      <c r="A9029" s="508" t="s">
        <v>615</v>
      </c>
      <c r="B9029" s="509" t="s">
        <v>388</v>
      </c>
      <c r="C9029" s="509" t="s">
        <v>1050</v>
      </c>
      <c r="G9029" s="509">
        <v>2</v>
      </c>
      <c r="H9029" s="509">
        <v>2</v>
      </c>
      <c r="K9029" s="509">
        <v>2</v>
      </c>
    </row>
    <row r="9030" spans="1:11" s="509" customFormat="1">
      <c r="A9030" s="508" t="s">
        <v>615</v>
      </c>
      <c r="B9030" s="509" t="s">
        <v>388</v>
      </c>
      <c r="C9030" s="509" t="s">
        <v>1051</v>
      </c>
      <c r="K9030" s="509">
        <v>0</v>
      </c>
    </row>
    <row r="9031" spans="1:11" s="509" customFormat="1">
      <c r="A9031" s="508" t="s">
        <v>615</v>
      </c>
      <c r="B9031" s="509" t="s">
        <v>388</v>
      </c>
      <c r="C9031" s="509">
        <v>72</v>
      </c>
      <c r="D9031" s="509">
        <v>14</v>
      </c>
      <c r="G9031" s="509">
        <v>5</v>
      </c>
      <c r="K9031" s="509">
        <v>19</v>
      </c>
    </row>
    <row r="9032" spans="1:11" s="509" customFormat="1">
      <c r="A9032" s="508" t="s">
        <v>615</v>
      </c>
      <c r="B9032" s="509" t="s">
        <v>388</v>
      </c>
      <c r="C9032" s="509">
        <v>73</v>
      </c>
      <c r="D9032" s="509">
        <v>2</v>
      </c>
      <c r="K9032" s="509">
        <v>2</v>
      </c>
    </row>
    <row r="9033" spans="1:11" s="509" customFormat="1">
      <c r="A9033" s="508" t="s">
        <v>615</v>
      </c>
      <c r="B9033" s="509" t="s">
        <v>388</v>
      </c>
      <c r="C9033" s="509">
        <v>74</v>
      </c>
      <c r="K9033" s="509">
        <v>0</v>
      </c>
    </row>
    <row r="9034" spans="1:11" s="509" customFormat="1">
      <c r="A9034" s="508" t="s">
        <v>615</v>
      </c>
      <c r="B9034" s="509" t="s">
        <v>388</v>
      </c>
      <c r="C9034" s="509" t="s">
        <v>4570</v>
      </c>
      <c r="D9034" s="509">
        <v>9</v>
      </c>
      <c r="G9034" s="509">
        <v>73</v>
      </c>
      <c r="K9034" s="509">
        <v>82</v>
      </c>
    </row>
    <row r="9035" spans="1:11" s="509" customFormat="1">
      <c r="A9035" s="508" t="s">
        <v>615</v>
      </c>
      <c r="B9035" s="509" t="s">
        <v>388</v>
      </c>
      <c r="C9035" s="509" t="s">
        <v>4571</v>
      </c>
      <c r="D9035" s="509">
        <v>52</v>
      </c>
      <c r="E9035" s="509">
        <v>2</v>
      </c>
      <c r="F9035" s="509">
        <v>0</v>
      </c>
      <c r="G9035" s="509">
        <v>343</v>
      </c>
      <c r="H9035" s="509">
        <v>34</v>
      </c>
      <c r="I9035" s="509">
        <v>0</v>
      </c>
      <c r="J9035" s="509">
        <v>3</v>
      </c>
      <c r="K9035" s="509">
        <v>395</v>
      </c>
    </row>
    <row r="9036" spans="1:11" s="509" customFormat="1">
      <c r="A9036" s="508" t="s">
        <v>616</v>
      </c>
      <c r="B9036" s="509" t="s">
        <v>389</v>
      </c>
      <c r="C9036" s="509">
        <v>1</v>
      </c>
      <c r="K9036" s="509">
        <v>0</v>
      </c>
    </row>
    <row r="9037" spans="1:11" s="509" customFormat="1">
      <c r="A9037" s="508" t="s">
        <v>616</v>
      </c>
      <c r="B9037" s="509" t="s">
        <v>389</v>
      </c>
      <c r="C9037" s="509" t="s">
        <v>1023</v>
      </c>
      <c r="G9037" s="509">
        <v>1</v>
      </c>
      <c r="K9037" s="509">
        <v>1</v>
      </c>
    </row>
    <row r="9038" spans="1:11" s="509" customFormat="1">
      <c r="A9038" s="508" t="s">
        <v>616</v>
      </c>
      <c r="B9038" s="509" t="s">
        <v>389</v>
      </c>
      <c r="C9038" s="509">
        <v>2</v>
      </c>
      <c r="D9038" s="509">
        <v>1</v>
      </c>
      <c r="G9038" s="509">
        <v>2</v>
      </c>
      <c r="K9038" s="509">
        <v>3</v>
      </c>
    </row>
    <row r="9039" spans="1:11" s="509" customFormat="1">
      <c r="A9039" s="508" t="s">
        <v>616</v>
      </c>
      <c r="B9039" s="509" t="s">
        <v>389</v>
      </c>
      <c r="C9039" s="509">
        <v>3</v>
      </c>
      <c r="K9039" s="509">
        <v>0</v>
      </c>
    </row>
    <row r="9040" spans="1:11" s="509" customFormat="1">
      <c r="A9040" s="508" t="s">
        <v>616</v>
      </c>
      <c r="B9040" s="509" t="s">
        <v>389</v>
      </c>
      <c r="C9040" s="509">
        <v>4</v>
      </c>
      <c r="K9040" s="509">
        <v>0</v>
      </c>
    </row>
    <row r="9041" spans="1:11" s="509" customFormat="1">
      <c r="A9041" s="508" t="s">
        <v>616</v>
      </c>
      <c r="B9041" s="509" t="s">
        <v>389</v>
      </c>
      <c r="C9041" s="509">
        <v>5</v>
      </c>
      <c r="G9041" s="509">
        <v>1</v>
      </c>
      <c r="K9041" s="509">
        <v>1</v>
      </c>
    </row>
    <row r="9042" spans="1:11" s="509" customFormat="1">
      <c r="A9042" s="508" t="s">
        <v>616</v>
      </c>
      <c r="B9042" s="509" t="s">
        <v>389</v>
      </c>
      <c r="C9042" s="509">
        <v>6</v>
      </c>
      <c r="K9042" s="509">
        <v>0</v>
      </c>
    </row>
    <row r="9043" spans="1:11" s="509" customFormat="1">
      <c r="A9043" s="508" t="s">
        <v>616</v>
      </c>
      <c r="B9043" s="509" t="s">
        <v>389</v>
      </c>
      <c r="C9043" s="509">
        <v>7</v>
      </c>
      <c r="K9043" s="509">
        <v>0</v>
      </c>
    </row>
    <row r="9044" spans="1:11" s="509" customFormat="1">
      <c r="A9044" s="508" t="s">
        <v>616</v>
      </c>
      <c r="B9044" s="509" t="s">
        <v>389</v>
      </c>
      <c r="C9044" s="509">
        <v>8</v>
      </c>
      <c r="G9044" s="509">
        <v>1</v>
      </c>
      <c r="K9044" s="509">
        <v>1</v>
      </c>
    </row>
    <row r="9045" spans="1:11" s="509" customFormat="1">
      <c r="A9045" s="508" t="s">
        <v>616</v>
      </c>
      <c r="B9045" s="509" t="s">
        <v>389</v>
      </c>
      <c r="C9045" s="509">
        <v>9</v>
      </c>
      <c r="K9045" s="509">
        <v>0</v>
      </c>
    </row>
    <row r="9046" spans="1:11" s="509" customFormat="1">
      <c r="A9046" s="508" t="s">
        <v>616</v>
      </c>
      <c r="B9046" s="509" t="s">
        <v>389</v>
      </c>
      <c r="C9046" s="509">
        <v>10</v>
      </c>
      <c r="K9046" s="509">
        <v>0</v>
      </c>
    </row>
    <row r="9047" spans="1:11" s="509" customFormat="1">
      <c r="A9047" s="508" t="s">
        <v>616</v>
      </c>
      <c r="B9047" s="509" t="s">
        <v>389</v>
      </c>
      <c r="C9047" s="509">
        <v>11</v>
      </c>
      <c r="K9047" s="509">
        <v>0</v>
      </c>
    </row>
    <row r="9048" spans="1:11" s="509" customFormat="1">
      <c r="A9048" s="508" t="s">
        <v>616</v>
      </c>
      <c r="B9048" s="509" t="s">
        <v>389</v>
      </c>
      <c r="C9048" s="509">
        <v>12</v>
      </c>
      <c r="G9048" s="509">
        <v>1</v>
      </c>
      <c r="K9048" s="509">
        <v>1</v>
      </c>
    </row>
    <row r="9049" spans="1:11" s="509" customFormat="1">
      <c r="A9049" s="508" t="s">
        <v>616</v>
      </c>
      <c r="B9049" s="509" t="s">
        <v>389</v>
      </c>
      <c r="C9049" s="509">
        <v>13</v>
      </c>
      <c r="K9049" s="509">
        <v>0</v>
      </c>
    </row>
    <row r="9050" spans="1:11" s="509" customFormat="1">
      <c r="A9050" s="508" t="s">
        <v>616</v>
      </c>
      <c r="B9050" s="509" t="s">
        <v>389</v>
      </c>
      <c r="C9050" s="509">
        <v>14</v>
      </c>
      <c r="K9050" s="509">
        <v>0</v>
      </c>
    </row>
    <row r="9051" spans="1:11" s="509" customFormat="1">
      <c r="A9051" s="508" t="s">
        <v>616</v>
      </c>
      <c r="B9051" s="509" t="s">
        <v>389</v>
      </c>
      <c r="C9051" s="509">
        <v>15</v>
      </c>
      <c r="K9051" s="509">
        <v>0</v>
      </c>
    </row>
    <row r="9052" spans="1:11" s="509" customFormat="1">
      <c r="A9052" s="508" t="s">
        <v>616</v>
      </c>
      <c r="B9052" s="509" t="s">
        <v>389</v>
      </c>
      <c r="C9052" s="509">
        <v>16</v>
      </c>
      <c r="G9052" s="509">
        <v>2</v>
      </c>
      <c r="K9052" s="509">
        <v>2</v>
      </c>
    </row>
    <row r="9053" spans="1:11" s="509" customFormat="1">
      <c r="A9053" s="508" t="s">
        <v>616</v>
      </c>
      <c r="B9053" s="509" t="s">
        <v>389</v>
      </c>
      <c r="C9053" s="509">
        <v>17</v>
      </c>
      <c r="G9053" s="509">
        <v>9</v>
      </c>
      <c r="K9053" s="509">
        <v>9</v>
      </c>
    </row>
    <row r="9054" spans="1:11" s="509" customFormat="1">
      <c r="A9054" s="508" t="s">
        <v>616</v>
      </c>
      <c r="B9054" s="509" t="s">
        <v>389</v>
      </c>
      <c r="C9054" s="509">
        <v>18</v>
      </c>
      <c r="K9054" s="509">
        <v>0</v>
      </c>
    </row>
    <row r="9055" spans="1:11" s="509" customFormat="1">
      <c r="A9055" s="508" t="s">
        <v>616</v>
      </c>
      <c r="B9055" s="509" t="s">
        <v>389</v>
      </c>
      <c r="C9055" s="509" t="s">
        <v>1024</v>
      </c>
      <c r="D9055" s="509">
        <v>1</v>
      </c>
      <c r="K9055" s="509">
        <v>1</v>
      </c>
    </row>
    <row r="9056" spans="1:11" s="509" customFormat="1">
      <c r="A9056" s="508" t="s">
        <v>616</v>
      </c>
      <c r="B9056" s="509" t="s">
        <v>389</v>
      </c>
      <c r="C9056" s="509" t="s">
        <v>1025</v>
      </c>
      <c r="K9056" s="509">
        <v>0</v>
      </c>
    </row>
    <row r="9057" spans="1:11" s="509" customFormat="1">
      <c r="A9057" s="508" t="s">
        <v>616</v>
      </c>
      <c r="B9057" s="509" t="s">
        <v>389</v>
      </c>
      <c r="C9057" s="509">
        <v>19</v>
      </c>
      <c r="G9057" s="509">
        <v>2</v>
      </c>
      <c r="K9057" s="509">
        <v>2</v>
      </c>
    </row>
    <row r="9058" spans="1:11" s="509" customFormat="1">
      <c r="A9058" s="508" t="s">
        <v>616</v>
      </c>
      <c r="B9058" s="509" t="s">
        <v>389</v>
      </c>
      <c r="C9058" s="509">
        <v>20</v>
      </c>
      <c r="K9058" s="509">
        <v>0</v>
      </c>
    </row>
    <row r="9059" spans="1:11" s="509" customFormat="1">
      <c r="A9059" s="508" t="s">
        <v>616</v>
      </c>
      <c r="B9059" s="509" t="s">
        <v>389</v>
      </c>
      <c r="C9059" s="509">
        <v>21</v>
      </c>
      <c r="K9059" s="509">
        <v>0</v>
      </c>
    </row>
    <row r="9060" spans="1:11" s="509" customFormat="1">
      <c r="A9060" s="508" t="s">
        <v>616</v>
      </c>
      <c r="B9060" s="509" t="s">
        <v>389</v>
      </c>
      <c r="C9060" s="509" t="s">
        <v>1026</v>
      </c>
      <c r="K9060" s="509">
        <v>0</v>
      </c>
    </row>
    <row r="9061" spans="1:11" s="509" customFormat="1">
      <c r="A9061" s="508" t="s">
        <v>616</v>
      </c>
      <c r="B9061" s="509" t="s">
        <v>389</v>
      </c>
      <c r="C9061" s="509" t="s">
        <v>1027</v>
      </c>
      <c r="G9061" s="509">
        <v>3</v>
      </c>
      <c r="K9061" s="509">
        <v>3</v>
      </c>
    </row>
    <row r="9062" spans="1:11" s="509" customFormat="1">
      <c r="A9062" s="508" t="s">
        <v>616</v>
      </c>
      <c r="B9062" s="509" t="s">
        <v>389</v>
      </c>
      <c r="C9062" s="509" t="s">
        <v>1028</v>
      </c>
      <c r="K9062" s="509">
        <v>0</v>
      </c>
    </row>
    <row r="9063" spans="1:11" s="509" customFormat="1">
      <c r="A9063" s="508" t="s">
        <v>616</v>
      </c>
      <c r="B9063" s="509" t="s">
        <v>389</v>
      </c>
      <c r="C9063" s="509">
        <v>22</v>
      </c>
      <c r="K9063" s="509">
        <v>0</v>
      </c>
    </row>
    <row r="9064" spans="1:11" s="509" customFormat="1">
      <c r="A9064" s="508" t="s">
        <v>616</v>
      </c>
      <c r="B9064" s="509" t="s">
        <v>389</v>
      </c>
      <c r="C9064" s="509">
        <v>23</v>
      </c>
      <c r="D9064" s="509">
        <v>1</v>
      </c>
      <c r="G9064" s="509">
        <v>1</v>
      </c>
      <c r="K9064" s="509">
        <v>2</v>
      </c>
    </row>
    <row r="9065" spans="1:11" s="509" customFormat="1">
      <c r="A9065" s="508" t="s">
        <v>616</v>
      </c>
      <c r="B9065" s="509" t="s">
        <v>389</v>
      </c>
      <c r="C9065" s="509" t="s">
        <v>1029</v>
      </c>
      <c r="G9065" s="509">
        <v>6</v>
      </c>
      <c r="H9065" s="509">
        <v>1</v>
      </c>
      <c r="K9065" s="509">
        <v>6</v>
      </c>
    </row>
    <row r="9066" spans="1:11" s="509" customFormat="1">
      <c r="A9066" s="508" t="s">
        <v>616</v>
      </c>
      <c r="B9066" s="509" t="s">
        <v>389</v>
      </c>
      <c r="C9066" s="509">
        <v>24</v>
      </c>
      <c r="K9066" s="509">
        <v>0</v>
      </c>
    </row>
    <row r="9067" spans="1:11" s="509" customFormat="1">
      <c r="A9067" s="508" t="s">
        <v>616</v>
      </c>
      <c r="B9067" s="509" t="s">
        <v>389</v>
      </c>
      <c r="C9067" s="509">
        <v>25</v>
      </c>
    </row>
    <row r="9068" spans="1:11" s="509" customFormat="1">
      <c r="A9068" s="508" t="s">
        <v>616</v>
      </c>
      <c r="B9068" s="509" t="s">
        <v>389</v>
      </c>
      <c r="C9068" s="509">
        <v>26</v>
      </c>
      <c r="K9068" s="509">
        <v>0</v>
      </c>
    </row>
    <row r="9069" spans="1:11" s="509" customFormat="1">
      <c r="A9069" s="508" t="s">
        <v>616</v>
      </c>
      <c r="B9069" s="509" t="s">
        <v>389</v>
      </c>
      <c r="C9069" s="509">
        <v>27</v>
      </c>
      <c r="D9069" s="509">
        <v>2</v>
      </c>
      <c r="E9069" s="509">
        <v>1</v>
      </c>
      <c r="G9069" s="509">
        <v>1</v>
      </c>
      <c r="H9069" s="509">
        <v>1</v>
      </c>
      <c r="K9069" s="509">
        <v>3</v>
      </c>
    </row>
    <row r="9070" spans="1:11" s="509" customFormat="1">
      <c r="A9070" s="508" t="s">
        <v>616</v>
      </c>
      <c r="B9070" s="509" t="s">
        <v>389</v>
      </c>
      <c r="C9070" s="509">
        <v>28</v>
      </c>
      <c r="K9070" s="509">
        <v>0</v>
      </c>
    </row>
    <row r="9071" spans="1:11" s="509" customFormat="1">
      <c r="A9071" s="508" t="s">
        <v>616</v>
      </c>
      <c r="B9071" s="509" t="s">
        <v>389</v>
      </c>
      <c r="C9071" s="509">
        <v>29</v>
      </c>
      <c r="K9071" s="509">
        <v>0</v>
      </c>
    </row>
    <row r="9072" spans="1:11" s="509" customFormat="1">
      <c r="A9072" s="508" t="s">
        <v>616</v>
      </c>
      <c r="B9072" s="509" t="s">
        <v>389</v>
      </c>
      <c r="C9072" s="509">
        <v>30</v>
      </c>
      <c r="K9072" s="509">
        <v>0</v>
      </c>
    </row>
    <row r="9073" spans="1:11" s="509" customFormat="1">
      <c r="A9073" s="508" t="s">
        <v>616</v>
      </c>
      <c r="B9073" s="509" t="s">
        <v>389</v>
      </c>
      <c r="C9073" s="509">
        <v>31</v>
      </c>
      <c r="K9073" s="509">
        <v>0</v>
      </c>
    </row>
    <row r="9074" spans="1:11" s="509" customFormat="1">
      <c r="A9074" s="508" t="s">
        <v>616</v>
      </c>
      <c r="B9074" s="509" t="s">
        <v>389</v>
      </c>
      <c r="C9074" s="509">
        <v>32</v>
      </c>
      <c r="G9074" s="509">
        <v>1</v>
      </c>
      <c r="H9074" s="509">
        <v>1</v>
      </c>
      <c r="K9074" s="509">
        <v>1</v>
      </c>
    </row>
    <row r="9075" spans="1:11" s="509" customFormat="1">
      <c r="A9075" s="508" t="s">
        <v>616</v>
      </c>
      <c r="B9075" s="509" t="s">
        <v>389</v>
      </c>
      <c r="C9075" s="509">
        <v>33</v>
      </c>
      <c r="K9075" s="509">
        <v>0</v>
      </c>
    </row>
    <row r="9076" spans="1:11" s="509" customFormat="1">
      <c r="A9076" s="508" t="s">
        <v>616</v>
      </c>
      <c r="B9076" s="509" t="s">
        <v>389</v>
      </c>
      <c r="C9076" s="509">
        <v>34</v>
      </c>
      <c r="K9076" s="509">
        <v>0</v>
      </c>
    </row>
    <row r="9077" spans="1:11" s="509" customFormat="1">
      <c r="A9077" s="508" t="s">
        <v>616</v>
      </c>
      <c r="B9077" s="509" t="s">
        <v>389</v>
      </c>
      <c r="C9077" s="509">
        <v>35</v>
      </c>
      <c r="K9077" s="509">
        <v>0</v>
      </c>
    </row>
    <row r="9078" spans="1:11" s="509" customFormat="1">
      <c r="A9078" s="508" t="s">
        <v>616</v>
      </c>
      <c r="B9078" s="509" t="s">
        <v>389</v>
      </c>
      <c r="C9078" s="509">
        <v>36</v>
      </c>
      <c r="K9078" s="509">
        <v>0</v>
      </c>
    </row>
    <row r="9079" spans="1:11" s="509" customFormat="1">
      <c r="A9079" s="508" t="s">
        <v>616</v>
      </c>
      <c r="B9079" s="509" t="s">
        <v>389</v>
      </c>
      <c r="C9079" s="509">
        <v>37</v>
      </c>
      <c r="K9079" s="509">
        <v>0</v>
      </c>
    </row>
    <row r="9080" spans="1:11" s="509" customFormat="1">
      <c r="A9080" s="508" t="s">
        <v>616</v>
      </c>
      <c r="B9080" s="509" t="s">
        <v>389</v>
      </c>
      <c r="C9080" s="509">
        <v>38</v>
      </c>
      <c r="K9080" s="509">
        <v>0</v>
      </c>
    </row>
    <row r="9081" spans="1:11" s="509" customFormat="1">
      <c r="A9081" s="508" t="s">
        <v>616</v>
      </c>
      <c r="B9081" s="509" t="s">
        <v>389</v>
      </c>
      <c r="C9081" s="509" t="s">
        <v>1030</v>
      </c>
      <c r="K9081" s="509">
        <v>0</v>
      </c>
    </row>
    <row r="9082" spans="1:11" s="509" customFormat="1">
      <c r="A9082" s="508" t="s">
        <v>616</v>
      </c>
      <c r="B9082" s="509" t="s">
        <v>389</v>
      </c>
      <c r="C9082" s="509">
        <v>39</v>
      </c>
      <c r="K9082" s="509">
        <v>0</v>
      </c>
    </row>
    <row r="9083" spans="1:11" s="509" customFormat="1">
      <c r="A9083" s="508" t="s">
        <v>616</v>
      </c>
      <c r="B9083" s="509" t="s">
        <v>389</v>
      </c>
      <c r="C9083" s="509">
        <v>40</v>
      </c>
      <c r="K9083" s="509">
        <v>0</v>
      </c>
    </row>
    <row r="9084" spans="1:11" s="509" customFormat="1">
      <c r="A9084" s="508" t="s">
        <v>616</v>
      </c>
      <c r="B9084" s="509" t="s">
        <v>389</v>
      </c>
      <c r="C9084" s="509">
        <v>41</v>
      </c>
      <c r="K9084" s="509">
        <v>0</v>
      </c>
    </row>
    <row r="9085" spans="1:11" s="509" customFormat="1">
      <c r="A9085" s="508" t="s">
        <v>616</v>
      </c>
      <c r="B9085" s="509" t="s">
        <v>389</v>
      </c>
      <c r="C9085" s="509">
        <v>42</v>
      </c>
      <c r="K9085" s="509">
        <v>0</v>
      </c>
    </row>
    <row r="9086" spans="1:11" s="509" customFormat="1">
      <c r="A9086" s="508" t="s">
        <v>616</v>
      </c>
      <c r="B9086" s="509" t="s">
        <v>389</v>
      </c>
      <c r="C9086" s="509">
        <v>43</v>
      </c>
      <c r="K9086" s="509">
        <v>0</v>
      </c>
    </row>
    <row r="9087" spans="1:11" s="509" customFormat="1">
      <c r="A9087" s="508" t="s">
        <v>616</v>
      </c>
      <c r="B9087" s="509" t="s">
        <v>389</v>
      </c>
      <c r="C9087" s="509">
        <v>44</v>
      </c>
      <c r="K9087" s="509">
        <v>0</v>
      </c>
    </row>
    <row r="9088" spans="1:11" s="509" customFormat="1">
      <c r="A9088" s="508" t="s">
        <v>616</v>
      </c>
      <c r="B9088" s="509" t="s">
        <v>389</v>
      </c>
      <c r="C9088" s="509">
        <v>45</v>
      </c>
      <c r="K9088" s="509">
        <v>0</v>
      </c>
    </row>
    <row r="9089" spans="1:11" s="509" customFormat="1">
      <c r="A9089" s="508" t="s">
        <v>616</v>
      </c>
      <c r="B9089" s="509" t="s">
        <v>389</v>
      </c>
      <c r="C9089" s="509">
        <v>46</v>
      </c>
      <c r="K9089" s="509">
        <v>0</v>
      </c>
    </row>
    <row r="9090" spans="1:11" s="509" customFormat="1">
      <c r="A9090" s="508" t="s">
        <v>616</v>
      </c>
      <c r="B9090" s="509" t="s">
        <v>389</v>
      </c>
      <c r="C9090" s="509">
        <v>47</v>
      </c>
      <c r="G9090" s="509">
        <v>1</v>
      </c>
      <c r="K9090" s="509">
        <v>1</v>
      </c>
    </row>
    <row r="9091" spans="1:11" s="509" customFormat="1">
      <c r="A9091" s="508" t="s">
        <v>616</v>
      </c>
      <c r="B9091" s="509" t="s">
        <v>389</v>
      </c>
      <c r="C9091" s="509">
        <v>48</v>
      </c>
      <c r="K9091" s="509">
        <v>0</v>
      </c>
    </row>
    <row r="9092" spans="1:11" s="509" customFormat="1">
      <c r="A9092" s="508" t="s">
        <v>616</v>
      </c>
      <c r="B9092" s="509" t="s">
        <v>389</v>
      </c>
      <c r="C9092" s="509">
        <v>49</v>
      </c>
      <c r="K9092" s="509">
        <v>0</v>
      </c>
    </row>
    <row r="9093" spans="1:11" s="509" customFormat="1">
      <c r="A9093" s="508" t="s">
        <v>616</v>
      </c>
      <c r="B9093" s="509" t="s">
        <v>389</v>
      </c>
      <c r="C9093" s="509">
        <v>50</v>
      </c>
      <c r="K9093" s="509">
        <v>0</v>
      </c>
    </row>
    <row r="9094" spans="1:11" s="509" customFormat="1">
      <c r="A9094" s="508" t="s">
        <v>616</v>
      </c>
      <c r="B9094" s="509" t="s">
        <v>389</v>
      </c>
      <c r="C9094" s="509">
        <v>51</v>
      </c>
      <c r="K9094" s="509">
        <v>0</v>
      </c>
    </row>
    <row r="9095" spans="1:11" s="509" customFormat="1">
      <c r="A9095" s="508" t="s">
        <v>616</v>
      </c>
      <c r="B9095" s="509" t="s">
        <v>389</v>
      </c>
      <c r="C9095" s="509" t="s">
        <v>1031</v>
      </c>
      <c r="D9095" s="509">
        <v>1</v>
      </c>
      <c r="K9095" s="509">
        <v>1</v>
      </c>
    </row>
    <row r="9096" spans="1:11" s="509" customFormat="1">
      <c r="A9096" s="508" t="s">
        <v>616</v>
      </c>
      <c r="B9096" s="509" t="s">
        <v>389</v>
      </c>
      <c r="C9096" s="509" t="s">
        <v>1032</v>
      </c>
      <c r="K9096" s="509">
        <v>0</v>
      </c>
    </row>
    <row r="9097" spans="1:11" s="509" customFormat="1">
      <c r="A9097" s="508" t="s">
        <v>616</v>
      </c>
      <c r="B9097" s="509" t="s">
        <v>389</v>
      </c>
      <c r="C9097" s="509">
        <v>52</v>
      </c>
      <c r="K9097" s="509">
        <v>0</v>
      </c>
    </row>
    <row r="9098" spans="1:11" s="509" customFormat="1">
      <c r="A9098" s="508" t="s">
        <v>616</v>
      </c>
      <c r="B9098" s="509" t="s">
        <v>389</v>
      </c>
      <c r="C9098" s="509">
        <v>53</v>
      </c>
      <c r="G9098" s="509">
        <v>1</v>
      </c>
      <c r="H9098" s="509">
        <v>1</v>
      </c>
      <c r="K9098" s="509">
        <v>1</v>
      </c>
    </row>
    <row r="9099" spans="1:11" s="509" customFormat="1">
      <c r="A9099" s="508" t="s">
        <v>616</v>
      </c>
      <c r="B9099" s="509" t="s">
        <v>389</v>
      </c>
      <c r="C9099" s="509">
        <v>54</v>
      </c>
      <c r="G9099" s="509">
        <v>2</v>
      </c>
      <c r="K9099" s="509">
        <v>2</v>
      </c>
    </row>
    <row r="9100" spans="1:11" s="509" customFormat="1">
      <c r="A9100" s="508" t="s">
        <v>616</v>
      </c>
      <c r="B9100" s="509" t="s">
        <v>389</v>
      </c>
      <c r="C9100" s="509">
        <v>55</v>
      </c>
      <c r="D9100" s="509">
        <v>1</v>
      </c>
      <c r="G9100" s="509">
        <v>5</v>
      </c>
      <c r="K9100" s="509">
        <v>6</v>
      </c>
    </row>
    <row r="9101" spans="1:11" s="509" customFormat="1">
      <c r="A9101" s="508" t="s">
        <v>616</v>
      </c>
      <c r="B9101" s="509" t="s">
        <v>389</v>
      </c>
      <c r="C9101" s="509">
        <v>56</v>
      </c>
      <c r="K9101" s="509">
        <v>0</v>
      </c>
    </row>
    <row r="9102" spans="1:11" s="509" customFormat="1">
      <c r="A9102" s="508" t="s">
        <v>616</v>
      </c>
      <c r="B9102" s="509" t="s">
        <v>389</v>
      </c>
      <c r="C9102" s="509">
        <v>57</v>
      </c>
      <c r="K9102" s="509">
        <v>0</v>
      </c>
    </row>
    <row r="9103" spans="1:11" s="509" customFormat="1">
      <c r="A9103" s="508" t="s">
        <v>616</v>
      </c>
      <c r="B9103" s="509" t="s">
        <v>389</v>
      </c>
      <c r="C9103" s="509">
        <v>58</v>
      </c>
      <c r="G9103" s="509">
        <v>2</v>
      </c>
      <c r="K9103" s="509">
        <v>2</v>
      </c>
    </row>
    <row r="9104" spans="1:11" s="509" customFormat="1">
      <c r="A9104" s="508" t="s">
        <v>616</v>
      </c>
      <c r="B9104" s="509" t="s">
        <v>389</v>
      </c>
      <c r="C9104" s="509">
        <v>59</v>
      </c>
      <c r="G9104" s="509">
        <v>1</v>
      </c>
      <c r="K9104" s="509">
        <v>1</v>
      </c>
    </row>
    <row r="9105" spans="1:11" s="509" customFormat="1">
      <c r="A9105" s="508" t="s">
        <v>616</v>
      </c>
      <c r="B9105" s="509" t="s">
        <v>389</v>
      </c>
      <c r="C9105" s="509">
        <v>60</v>
      </c>
      <c r="K9105" s="509">
        <v>0</v>
      </c>
    </row>
    <row r="9106" spans="1:11" s="509" customFormat="1">
      <c r="A9106" s="508" t="s">
        <v>616</v>
      </c>
      <c r="B9106" s="509" t="s">
        <v>389</v>
      </c>
      <c r="C9106" s="509">
        <v>61</v>
      </c>
      <c r="K9106" s="509">
        <v>0</v>
      </c>
    </row>
    <row r="9107" spans="1:11" s="509" customFormat="1">
      <c r="A9107" s="508" t="s">
        <v>616</v>
      </c>
      <c r="B9107" s="509" t="s">
        <v>389</v>
      </c>
      <c r="C9107" s="509">
        <v>62</v>
      </c>
      <c r="K9107" s="509">
        <v>0</v>
      </c>
    </row>
    <row r="9108" spans="1:11" s="509" customFormat="1">
      <c r="A9108" s="508" t="s">
        <v>616</v>
      </c>
      <c r="B9108" s="509" t="s">
        <v>389</v>
      </c>
      <c r="C9108" s="509">
        <v>63</v>
      </c>
      <c r="G9108" s="509">
        <v>16</v>
      </c>
      <c r="H9108" s="509">
        <v>3</v>
      </c>
      <c r="K9108" s="509">
        <v>16</v>
      </c>
    </row>
    <row r="9109" spans="1:11" s="509" customFormat="1">
      <c r="A9109" s="508" t="s">
        <v>616</v>
      </c>
      <c r="B9109" s="509" t="s">
        <v>389</v>
      </c>
      <c r="C9109" s="509" t="s">
        <v>1033</v>
      </c>
      <c r="K9109" s="509">
        <v>0</v>
      </c>
    </row>
    <row r="9110" spans="1:11" s="509" customFormat="1">
      <c r="A9110" s="508" t="s">
        <v>616</v>
      </c>
      <c r="B9110" s="509" t="s">
        <v>389</v>
      </c>
      <c r="C9110" s="509" t="s">
        <v>1034</v>
      </c>
      <c r="K9110" s="509">
        <v>0</v>
      </c>
    </row>
    <row r="9111" spans="1:11" s="509" customFormat="1">
      <c r="A9111" s="508" t="s">
        <v>616</v>
      </c>
      <c r="B9111" s="509" t="s">
        <v>389</v>
      </c>
      <c r="C9111" s="509">
        <v>64</v>
      </c>
      <c r="K9111" s="509">
        <v>0</v>
      </c>
    </row>
    <row r="9112" spans="1:11" s="509" customFormat="1">
      <c r="A9112" s="508" t="s">
        <v>616</v>
      </c>
      <c r="B9112" s="509" t="s">
        <v>389</v>
      </c>
      <c r="C9112" s="509" t="s">
        <v>1035</v>
      </c>
      <c r="D9112" s="509">
        <v>1</v>
      </c>
      <c r="G9112" s="509">
        <v>2</v>
      </c>
      <c r="K9112" s="509">
        <v>3</v>
      </c>
    </row>
    <row r="9113" spans="1:11" s="509" customFormat="1">
      <c r="A9113" s="508" t="s">
        <v>616</v>
      </c>
      <c r="B9113" s="509" t="s">
        <v>389</v>
      </c>
      <c r="C9113" s="509">
        <v>65</v>
      </c>
      <c r="D9113" s="509">
        <v>7</v>
      </c>
      <c r="E9113" s="509">
        <v>5</v>
      </c>
      <c r="G9113" s="509">
        <v>25</v>
      </c>
      <c r="H9113" s="509">
        <v>12</v>
      </c>
      <c r="K9113" s="509">
        <v>32</v>
      </c>
    </row>
    <row r="9114" spans="1:11" s="509" customFormat="1">
      <c r="A9114" s="508" t="s">
        <v>616</v>
      </c>
      <c r="B9114" s="509" t="s">
        <v>389</v>
      </c>
      <c r="C9114" s="509">
        <v>66</v>
      </c>
      <c r="D9114" s="509">
        <v>3</v>
      </c>
      <c r="E9114" s="509">
        <v>2</v>
      </c>
      <c r="G9114" s="509">
        <v>9</v>
      </c>
      <c r="H9114" s="509">
        <v>8</v>
      </c>
      <c r="K9114" s="509">
        <v>12</v>
      </c>
    </row>
    <row r="9115" spans="1:11" s="509" customFormat="1">
      <c r="A9115" s="508" t="s">
        <v>616</v>
      </c>
      <c r="B9115" s="509" t="s">
        <v>389</v>
      </c>
      <c r="C9115" s="509" t="s">
        <v>1036</v>
      </c>
      <c r="K9115" s="509">
        <v>0</v>
      </c>
    </row>
    <row r="9116" spans="1:11" s="509" customFormat="1">
      <c r="A9116" s="508" t="s">
        <v>616</v>
      </c>
      <c r="B9116" s="509" t="s">
        <v>389</v>
      </c>
      <c r="C9116" s="509" t="s">
        <v>1037</v>
      </c>
      <c r="D9116" s="509">
        <v>2</v>
      </c>
      <c r="G9116" s="509">
        <v>13</v>
      </c>
      <c r="K9116" s="509">
        <v>15</v>
      </c>
    </row>
    <row r="9117" spans="1:11" s="509" customFormat="1">
      <c r="A9117" s="508" t="s">
        <v>616</v>
      </c>
      <c r="B9117" s="509" t="s">
        <v>389</v>
      </c>
      <c r="C9117" s="509" t="s">
        <v>1038</v>
      </c>
      <c r="D9117" s="509">
        <v>1</v>
      </c>
      <c r="G9117" s="509">
        <v>2</v>
      </c>
      <c r="K9117" s="509">
        <v>3</v>
      </c>
    </row>
    <row r="9118" spans="1:11" s="509" customFormat="1">
      <c r="A9118" s="508" t="s">
        <v>616</v>
      </c>
      <c r="B9118" s="509" t="s">
        <v>389</v>
      </c>
      <c r="C9118" s="509" t="s">
        <v>1039</v>
      </c>
      <c r="D9118" s="509">
        <v>1</v>
      </c>
      <c r="G9118" s="509">
        <v>8</v>
      </c>
      <c r="K9118" s="509">
        <v>9</v>
      </c>
    </row>
    <row r="9119" spans="1:11" s="509" customFormat="1">
      <c r="A9119" s="508" t="s">
        <v>616</v>
      </c>
      <c r="B9119" s="509" t="s">
        <v>389</v>
      </c>
      <c r="C9119" s="509" t="s">
        <v>1040</v>
      </c>
      <c r="D9119" s="509">
        <v>5</v>
      </c>
      <c r="G9119" s="509">
        <v>9</v>
      </c>
      <c r="K9119" s="509">
        <v>14</v>
      </c>
    </row>
    <row r="9120" spans="1:11" s="509" customFormat="1">
      <c r="A9120" s="508" t="s">
        <v>616</v>
      </c>
      <c r="B9120" s="509" t="s">
        <v>389</v>
      </c>
      <c r="C9120" s="509" t="s">
        <v>1041</v>
      </c>
      <c r="K9120" s="509">
        <v>0</v>
      </c>
    </row>
    <row r="9121" spans="1:11" s="509" customFormat="1">
      <c r="A9121" s="508" t="s">
        <v>616</v>
      </c>
      <c r="B9121" s="509" t="s">
        <v>389</v>
      </c>
      <c r="C9121" s="509" t="s">
        <v>1042</v>
      </c>
      <c r="K9121" s="509">
        <v>0</v>
      </c>
    </row>
    <row r="9122" spans="1:11" s="509" customFormat="1">
      <c r="A9122" s="508" t="s">
        <v>616</v>
      </c>
      <c r="B9122" s="509" t="s">
        <v>389</v>
      </c>
      <c r="C9122" s="509">
        <v>67</v>
      </c>
      <c r="G9122" s="509">
        <v>47</v>
      </c>
      <c r="H9122" s="509">
        <v>5</v>
      </c>
      <c r="K9122" s="509">
        <v>47</v>
      </c>
    </row>
    <row r="9123" spans="1:11" s="509" customFormat="1">
      <c r="A9123" s="508" t="s">
        <v>616</v>
      </c>
      <c r="B9123" s="509" t="s">
        <v>389</v>
      </c>
      <c r="C9123" s="509">
        <v>68</v>
      </c>
      <c r="G9123" s="509">
        <v>10</v>
      </c>
      <c r="H9123" s="509">
        <v>5</v>
      </c>
      <c r="K9123" s="509">
        <v>10</v>
      </c>
    </row>
    <row r="9124" spans="1:11" s="509" customFormat="1">
      <c r="A9124" s="508" t="s">
        <v>616</v>
      </c>
      <c r="B9124" s="509" t="s">
        <v>389</v>
      </c>
      <c r="C9124" s="509" t="s">
        <v>1043</v>
      </c>
      <c r="D9124" s="509">
        <v>1</v>
      </c>
      <c r="E9124" s="509">
        <v>1</v>
      </c>
      <c r="G9124" s="509">
        <v>1</v>
      </c>
      <c r="K9124" s="509">
        <v>2</v>
      </c>
    </row>
    <row r="9125" spans="1:11" s="509" customFormat="1">
      <c r="A9125" s="508" t="s">
        <v>616</v>
      </c>
      <c r="B9125" s="509" t="s">
        <v>389</v>
      </c>
      <c r="C9125" s="509">
        <v>69</v>
      </c>
      <c r="K9125" s="509">
        <v>0</v>
      </c>
    </row>
    <row r="9126" spans="1:11" s="509" customFormat="1">
      <c r="A9126" s="508" t="s">
        <v>616</v>
      </c>
      <c r="B9126" s="509" t="s">
        <v>389</v>
      </c>
      <c r="C9126" s="509" t="s">
        <v>1044</v>
      </c>
      <c r="K9126" s="509">
        <v>0</v>
      </c>
    </row>
    <row r="9127" spans="1:11" s="509" customFormat="1">
      <c r="A9127" s="508" t="s">
        <v>616</v>
      </c>
      <c r="B9127" s="509" t="s">
        <v>389</v>
      </c>
      <c r="C9127" s="509" t="s">
        <v>1045</v>
      </c>
      <c r="K9127" s="509">
        <v>0</v>
      </c>
    </row>
    <row r="9128" spans="1:11" s="509" customFormat="1">
      <c r="A9128" s="508" t="s">
        <v>616</v>
      </c>
      <c r="B9128" s="509" t="s">
        <v>389</v>
      </c>
      <c r="C9128" s="509">
        <v>70</v>
      </c>
      <c r="K9128" s="509">
        <v>0</v>
      </c>
    </row>
    <row r="9129" spans="1:11" s="509" customFormat="1">
      <c r="A9129" s="508" t="s">
        <v>616</v>
      </c>
      <c r="B9129" s="509" t="s">
        <v>389</v>
      </c>
      <c r="C9129" s="509" t="s">
        <v>1046</v>
      </c>
      <c r="G9129" s="509">
        <v>2</v>
      </c>
      <c r="K9129" s="509">
        <v>2</v>
      </c>
    </row>
    <row r="9130" spans="1:11" s="509" customFormat="1">
      <c r="A9130" s="508" t="s">
        <v>616</v>
      </c>
      <c r="B9130" s="509" t="s">
        <v>389</v>
      </c>
      <c r="C9130" s="509">
        <v>71</v>
      </c>
      <c r="D9130" s="509">
        <v>1</v>
      </c>
      <c r="G9130" s="509">
        <v>91</v>
      </c>
      <c r="K9130" s="509">
        <v>92</v>
      </c>
    </row>
    <row r="9131" spans="1:11" s="509" customFormat="1">
      <c r="A9131" s="508" t="s">
        <v>616</v>
      </c>
      <c r="B9131" s="509" t="s">
        <v>389</v>
      </c>
      <c r="C9131" s="509" t="s">
        <v>1047</v>
      </c>
      <c r="D9131" s="509">
        <v>2</v>
      </c>
      <c r="E9131" s="509">
        <v>2</v>
      </c>
      <c r="G9131" s="509">
        <v>8</v>
      </c>
      <c r="H9131" s="509">
        <v>5</v>
      </c>
      <c r="K9131" s="509">
        <v>10</v>
      </c>
    </row>
    <row r="9132" spans="1:11" s="509" customFormat="1">
      <c r="A9132" s="508" t="s">
        <v>616</v>
      </c>
      <c r="B9132" s="509" t="s">
        <v>389</v>
      </c>
      <c r="C9132" s="509" t="s">
        <v>1048</v>
      </c>
      <c r="G9132" s="509">
        <v>1</v>
      </c>
      <c r="K9132" s="509">
        <v>1</v>
      </c>
    </row>
    <row r="9133" spans="1:11" s="509" customFormat="1">
      <c r="A9133" s="508" t="s">
        <v>616</v>
      </c>
      <c r="B9133" s="509" t="s">
        <v>389</v>
      </c>
      <c r="C9133" s="509" t="s">
        <v>1049</v>
      </c>
      <c r="G9133" s="509">
        <v>2</v>
      </c>
      <c r="K9133" s="509">
        <v>2</v>
      </c>
    </row>
    <row r="9134" spans="1:11" s="509" customFormat="1">
      <c r="A9134" s="508" t="s">
        <v>616</v>
      </c>
      <c r="B9134" s="509" t="s">
        <v>389</v>
      </c>
      <c r="C9134" s="509" t="s">
        <v>1050</v>
      </c>
      <c r="G9134" s="509">
        <v>1</v>
      </c>
      <c r="H9134" s="509">
        <v>1</v>
      </c>
      <c r="K9134" s="509">
        <v>1</v>
      </c>
    </row>
    <row r="9135" spans="1:11" s="509" customFormat="1">
      <c r="A9135" s="508" t="s">
        <v>616</v>
      </c>
      <c r="B9135" s="509" t="s">
        <v>389</v>
      </c>
      <c r="C9135" s="509" t="s">
        <v>1051</v>
      </c>
      <c r="K9135" s="509">
        <v>0</v>
      </c>
    </row>
    <row r="9136" spans="1:11" s="509" customFormat="1">
      <c r="A9136" s="508" t="s">
        <v>616</v>
      </c>
      <c r="B9136" s="509" t="s">
        <v>389</v>
      </c>
      <c r="C9136" s="509">
        <v>72</v>
      </c>
      <c r="D9136" s="509">
        <v>23</v>
      </c>
      <c r="G9136" s="509">
        <v>14</v>
      </c>
      <c r="K9136" s="509">
        <v>37</v>
      </c>
    </row>
    <row r="9137" spans="1:11" s="509" customFormat="1">
      <c r="A9137" s="508" t="s">
        <v>616</v>
      </c>
      <c r="B9137" s="509" t="s">
        <v>389</v>
      </c>
      <c r="C9137" s="509">
        <v>73</v>
      </c>
      <c r="D9137" s="509">
        <v>3</v>
      </c>
      <c r="K9137" s="509">
        <v>3</v>
      </c>
    </row>
    <row r="9138" spans="1:11" s="509" customFormat="1">
      <c r="A9138" s="508" t="s">
        <v>616</v>
      </c>
      <c r="B9138" s="509" t="s">
        <v>389</v>
      </c>
      <c r="C9138" s="509">
        <v>74</v>
      </c>
      <c r="G9138" s="509">
        <v>1</v>
      </c>
      <c r="K9138" s="509">
        <v>1</v>
      </c>
    </row>
    <row r="9139" spans="1:11" s="509" customFormat="1">
      <c r="A9139" s="508" t="s">
        <v>616</v>
      </c>
      <c r="B9139" s="509" t="s">
        <v>389</v>
      </c>
      <c r="C9139" s="509" t="s">
        <v>4570</v>
      </c>
      <c r="D9139" s="509">
        <v>12</v>
      </c>
      <c r="G9139" s="509">
        <v>65</v>
      </c>
      <c r="K9139" s="509">
        <v>77</v>
      </c>
    </row>
    <row r="9140" spans="1:11" s="509" customFormat="1">
      <c r="A9140" s="508" t="s">
        <v>616</v>
      </c>
      <c r="B9140" s="509" t="s">
        <v>389</v>
      </c>
      <c r="C9140" s="509" t="s">
        <v>4571</v>
      </c>
      <c r="D9140" s="509">
        <v>69</v>
      </c>
      <c r="E9140" s="509">
        <v>11</v>
      </c>
      <c r="F9140" s="509">
        <v>0</v>
      </c>
      <c r="G9140" s="509">
        <v>370</v>
      </c>
      <c r="H9140" s="509">
        <v>43</v>
      </c>
      <c r="I9140" s="509">
        <v>0</v>
      </c>
      <c r="K9140" s="509">
        <v>439</v>
      </c>
    </row>
    <row r="9141" spans="1:11" s="509" customFormat="1">
      <c r="A9141" s="508" t="s">
        <v>617</v>
      </c>
      <c r="B9141" s="509" t="s">
        <v>390</v>
      </c>
      <c r="C9141" s="509">
        <v>1</v>
      </c>
      <c r="K9141" s="509">
        <v>0</v>
      </c>
    </row>
    <row r="9142" spans="1:11" s="509" customFormat="1">
      <c r="A9142" s="508" t="s">
        <v>617</v>
      </c>
      <c r="B9142" s="509" t="s">
        <v>390</v>
      </c>
      <c r="C9142" s="509" t="s">
        <v>1023</v>
      </c>
      <c r="G9142" s="509">
        <v>41</v>
      </c>
      <c r="K9142" s="509">
        <v>41</v>
      </c>
    </row>
    <row r="9143" spans="1:11" s="509" customFormat="1">
      <c r="A9143" s="508" t="s">
        <v>617</v>
      </c>
      <c r="B9143" s="509" t="s">
        <v>390</v>
      </c>
      <c r="C9143" s="509">
        <v>2</v>
      </c>
      <c r="D9143" s="509">
        <v>1</v>
      </c>
      <c r="G9143" s="509">
        <v>5</v>
      </c>
      <c r="K9143" s="509">
        <v>6</v>
      </c>
    </row>
    <row r="9144" spans="1:11" s="509" customFormat="1">
      <c r="A9144" s="508" t="s">
        <v>617</v>
      </c>
      <c r="B9144" s="509" t="s">
        <v>390</v>
      </c>
      <c r="C9144" s="509">
        <v>3</v>
      </c>
      <c r="D9144" s="509">
        <v>1</v>
      </c>
      <c r="K9144" s="509">
        <v>1</v>
      </c>
    </row>
    <row r="9145" spans="1:11" s="509" customFormat="1">
      <c r="A9145" s="508" t="s">
        <v>617</v>
      </c>
      <c r="B9145" s="509" t="s">
        <v>390</v>
      </c>
      <c r="C9145" s="509">
        <v>4</v>
      </c>
      <c r="G9145" s="509">
        <v>9</v>
      </c>
      <c r="K9145" s="509">
        <v>9</v>
      </c>
    </row>
    <row r="9146" spans="1:11" s="509" customFormat="1">
      <c r="A9146" s="508" t="s">
        <v>617</v>
      </c>
      <c r="B9146" s="509" t="s">
        <v>390</v>
      </c>
      <c r="C9146" s="509">
        <v>5</v>
      </c>
      <c r="D9146" s="509">
        <v>1</v>
      </c>
      <c r="G9146" s="509">
        <v>3</v>
      </c>
      <c r="K9146" s="509">
        <v>4</v>
      </c>
    </row>
    <row r="9147" spans="1:11" s="509" customFormat="1">
      <c r="A9147" s="508" t="s">
        <v>617</v>
      </c>
      <c r="B9147" s="509" t="s">
        <v>390</v>
      </c>
      <c r="C9147" s="509">
        <v>6</v>
      </c>
      <c r="K9147" s="509">
        <v>0</v>
      </c>
    </row>
    <row r="9148" spans="1:11" s="509" customFormat="1">
      <c r="A9148" s="508" t="s">
        <v>617</v>
      </c>
      <c r="B9148" s="509" t="s">
        <v>390</v>
      </c>
      <c r="C9148" s="509">
        <v>7</v>
      </c>
      <c r="K9148" s="509">
        <v>0</v>
      </c>
    </row>
    <row r="9149" spans="1:11" s="509" customFormat="1">
      <c r="A9149" s="508" t="s">
        <v>617</v>
      </c>
      <c r="B9149" s="509" t="s">
        <v>390</v>
      </c>
      <c r="C9149" s="509">
        <v>8</v>
      </c>
      <c r="G9149" s="509">
        <v>4</v>
      </c>
      <c r="K9149" s="509">
        <v>4</v>
      </c>
    </row>
    <row r="9150" spans="1:11" s="509" customFormat="1">
      <c r="A9150" s="508" t="s">
        <v>617</v>
      </c>
      <c r="B9150" s="509" t="s">
        <v>390</v>
      </c>
      <c r="C9150" s="509">
        <v>9</v>
      </c>
      <c r="K9150" s="509">
        <v>0</v>
      </c>
    </row>
    <row r="9151" spans="1:11" s="509" customFormat="1">
      <c r="A9151" s="508" t="s">
        <v>617</v>
      </c>
      <c r="B9151" s="509" t="s">
        <v>390</v>
      </c>
      <c r="C9151" s="509">
        <v>10</v>
      </c>
      <c r="D9151" s="509">
        <v>1</v>
      </c>
      <c r="G9151" s="509">
        <v>5</v>
      </c>
      <c r="K9151" s="509">
        <v>6</v>
      </c>
    </row>
    <row r="9152" spans="1:11" s="509" customFormat="1">
      <c r="A9152" s="508" t="s">
        <v>617</v>
      </c>
      <c r="B9152" s="509" t="s">
        <v>390</v>
      </c>
      <c r="C9152" s="509">
        <v>11</v>
      </c>
      <c r="K9152" s="509">
        <v>0</v>
      </c>
    </row>
    <row r="9153" spans="1:11" s="509" customFormat="1">
      <c r="A9153" s="508" t="s">
        <v>617</v>
      </c>
      <c r="B9153" s="509" t="s">
        <v>390</v>
      </c>
      <c r="C9153" s="509">
        <v>12</v>
      </c>
      <c r="K9153" s="509">
        <v>0</v>
      </c>
    </row>
    <row r="9154" spans="1:11" s="509" customFormat="1">
      <c r="A9154" s="508" t="s">
        <v>617</v>
      </c>
      <c r="B9154" s="509" t="s">
        <v>390</v>
      </c>
      <c r="C9154" s="509">
        <v>13</v>
      </c>
      <c r="K9154" s="509">
        <v>0</v>
      </c>
    </row>
    <row r="9155" spans="1:11" s="509" customFormat="1">
      <c r="A9155" s="508" t="s">
        <v>617</v>
      </c>
      <c r="B9155" s="509" t="s">
        <v>390</v>
      </c>
      <c r="C9155" s="509">
        <v>14</v>
      </c>
      <c r="K9155" s="509">
        <v>0</v>
      </c>
    </row>
    <row r="9156" spans="1:11" s="509" customFormat="1">
      <c r="A9156" s="508" t="s">
        <v>617</v>
      </c>
      <c r="B9156" s="509" t="s">
        <v>390</v>
      </c>
      <c r="C9156" s="509">
        <v>15</v>
      </c>
      <c r="K9156" s="509">
        <v>0</v>
      </c>
    </row>
    <row r="9157" spans="1:11" s="509" customFormat="1">
      <c r="A9157" s="508" t="s">
        <v>617</v>
      </c>
      <c r="B9157" s="509" t="s">
        <v>390</v>
      </c>
      <c r="C9157" s="509">
        <v>16</v>
      </c>
      <c r="D9157" s="509">
        <v>1</v>
      </c>
      <c r="G9157" s="509">
        <v>2</v>
      </c>
      <c r="K9157" s="509">
        <v>3</v>
      </c>
    </row>
    <row r="9158" spans="1:11" s="509" customFormat="1">
      <c r="A9158" s="508" t="s">
        <v>617</v>
      </c>
      <c r="B9158" s="509" t="s">
        <v>390</v>
      </c>
      <c r="C9158" s="509">
        <v>17</v>
      </c>
      <c r="G9158" s="509">
        <v>11</v>
      </c>
      <c r="K9158" s="509">
        <v>11</v>
      </c>
    </row>
    <row r="9159" spans="1:11" s="509" customFormat="1">
      <c r="A9159" s="508" t="s">
        <v>617</v>
      </c>
      <c r="B9159" s="509" t="s">
        <v>390</v>
      </c>
      <c r="C9159" s="509">
        <v>18</v>
      </c>
      <c r="K9159" s="509">
        <v>0</v>
      </c>
    </row>
    <row r="9160" spans="1:11" s="509" customFormat="1">
      <c r="A9160" s="508" t="s">
        <v>617</v>
      </c>
      <c r="B9160" s="509" t="s">
        <v>390</v>
      </c>
      <c r="C9160" s="509" t="s">
        <v>1024</v>
      </c>
      <c r="K9160" s="509">
        <v>0</v>
      </c>
    </row>
    <row r="9161" spans="1:11" s="509" customFormat="1">
      <c r="A9161" s="508" t="s">
        <v>617</v>
      </c>
      <c r="B9161" s="509" t="s">
        <v>390</v>
      </c>
      <c r="C9161" s="509" t="s">
        <v>1025</v>
      </c>
      <c r="K9161" s="509">
        <v>0</v>
      </c>
    </row>
    <row r="9162" spans="1:11" s="509" customFormat="1">
      <c r="A9162" s="508" t="s">
        <v>617</v>
      </c>
      <c r="B9162" s="509" t="s">
        <v>390</v>
      </c>
      <c r="C9162" s="509">
        <v>19</v>
      </c>
      <c r="K9162" s="509">
        <v>0</v>
      </c>
    </row>
    <row r="9163" spans="1:11" s="509" customFormat="1">
      <c r="A9163" s="508" t="s">
        <v>617</v>
      </c>
      <c r="B9163" s="509" t="s">
        <v>390</v>
      </c>
      <c r="C9163" s="509">
        <v>20</v>
      </c>
      <c r="K9163" s="509">
        <v>0</v>
      </c>
    </row>
    <row r="9164" spans="1:11" s="509" customFormat="1">
      <c r="A9164" s="508" t="s">
        <v>617</v>
      </c>
      <c r="B9164" s="509" t="s">
        <v>390</v>
      </c>
      <c r="C9164" s="509">
        <v>21</v>
      </c>
      <c r="K9164" s="509">
        <v>0</v>
      </c>
    </row>
    <row r="9165" spans="1:11" s="509" customFormat="1">
      <c r="A9165" s="508" t="s">
        <v>617</v>
      </c>
      <c r="B9165" s="509" t="s">
        <v>390</v>
      </c>
      <c r="C9165" s="509" t="s">
        <v>1026</v>
      </c>
      <c r="K9165" s="509">
        <v>0</v>
      </c>
    </row>
    <row r="9166" spans="1:11" s="509" customFormat="1">
      <c r="A9166" s="508" t="s">
        <v>617</v>
      </c>
      <c r="B9166" s="509" t="s">
        <v>390</v>
      </c>
      <c r="C9166" s="509" t="s">
        <v>1027</v>
      </c>
      <c r="K9166" s="509">
        <v>0</v>
      </c>
    </row>
    <row r="9167" spans="1:11" s="509" customFormat="1">
      <c r="A9167" s="508" t="s">
        <v>617</v>
      </c>
      <c r="B9167" s="509" t="s">
        <v>390</v>
      </c>
      <c r="C9167" s="509" t="s">
        <v>1028</v>
      </c>
      <c r="K9167" s="509">
        <v>0</v>
      </c>
    </row>
    <row r="9168" spans="1:11" s="509" customFormat="1">
      <c r="A9168" s="508" t="s">
        <v>617</v>
      </c>
      <c r="B9168" s="509" t="s">
        <v>390</v>
      </c>
      <c r="C9168" s="509">
        <v>22</v>
      </c>
      <c r="K9168" s="509">
        <v>0</v>
      </c>
    </row>
    <row r="9169" spans="1:11" s="509" customFormat="1">
      <c r="A9169" s="508" t="s">
        <v>617</v>
      </c>
      <c r="B9169" s="509" t="s">
        <v>390</v>
      </c>
      <c r="C9169" s="509">
        <v>23</v>
      </c>
      <c r="G9169" s="509">
        <v>1</v>
      </c>
      <c r="K9169" s="509">
        <v>1</v>
      </c>
    </row>
    <row r="9170" spans="1:11" s="509" customFormat="1">
      <c r="A9170" s="508" t="s">
        <v>617</v>
      </c>
      <c r="B9170" s="509" t="s">
        <v>390</v>
      </c>
      <c r="C9170" s="509" t="s">
        <v>1029</v>
      </c>
      <c r="G9170" s="509">
        <v>5</v>
      </c>
      <c r="K9170" s="509">
        <v>5</v>
      </c>
    </row>
    <row r="9171" spans="1:11" s="509" customFormat="1">
      <c r="A9171" s="508" t="s">
        <v>617</v>
      </c>
      <c r="B9171" s="509" t="s">
        <v>390</v>
      </c>
      <c r="C9171" s="509">
        <v>24</v>
      </c>
      <c r="K9171" s="509">
        <v>0</v>
      </c>
    </row>
    <row r="9172" spans="1:11" s="509" customFormat="1">
      <c r="A9172" s="508" t="s">
        <v>617</v>
      </c>
      <c r="B9172" s="509" t="s">
        <v>390</v>
      </c>
      <c r="C9172" s="509">
        <v>25</v>
      </c>
    </row>
    <row r="9173" spans="1:11" s="509" customFormat="1">
      <c r="A9173" s="508" t="s">
        <v>617</v>
      </c>
      <c r="B9173" s="509" t="s">
        <v>390</v>
      </c>
      <c r="C9173" s="509">
        <v>26</v>
      </c>
      <c r="K9173" s="509">
        <v>0</v>
      </c>
    </row>
    <row r="9174" spans="1:11" s="509" customFormat="1">
      <c r="A9174" s="508" t="s">
        <v>617</v>
      </c>
      <c r="B9174" s="509" t="s">
        <v>390</v>
      </c>
      <c r="C9174" s="509">
        <v>27</v>
      </c>
      <c r="D9174" s="509">
        <v>1</v>
      </c>
      <c r="G9174" s="509">
        <v>2</v>
      </c>
      <c r="K9174" s="509">
        <v>3</v>
      </c>
    </row>
    <row r="9175" spans="1:11" s="509" customFormat="1">
      <c r="A9175" s="508" t="s">
        <v>617</v>
      </c>
      <c r="B9175" s="509" t="s">
        <v>390</v>
      </c>
      <c r="C9175" s="509">
        <v>28</v>
      </c>
      <c r="K9175" s="509">
        <v>0</v>
      </c>
    </row>
    <row r="9176" spans="1:11" s="509" customFormat="1">
      <c r="A9176" s="508" t="s">
        <v>617</v>
      </c>
      <c r="B9176" s="509" t="s">
        <v>390</v>
      </c>
      <c r="C9176" s="509">
        <v>29</v>
      </c>
      <c r="K9176" s="509">
        <v>0</v>
      </c>
    </row>
    <row r="9177" spans="1:11" s="509" customFormat="1">
      <c r="A9177" s="508" t="s">
        <v>617</v>
      </c>
      <c r="B9177" s="509" t="s">
        <v>390</v>
      </c>
      <c r="C9177" s="509">
        <v>30</v>
      </c>
      <c r="K9177" s="509">
        <v>0</v>
      </c>
    </row>
    <row r="9178" spans="1:11" s="509" customFormat="1">
      <c r="A9178" s="508" t="s">
        <v>617</v>
      </c>
      <c r="B9178" s="509" t="s">
        <v>390</v>
      </c>
      <c r="C9178" s="509">
        <v>31</v>
      </c>
      <c r="K9178" s="509">
        <v>0</v>
      </c>
    </row>
    <row r="9179" spans="1:11" s="509" customFormat="1">
      <c r="A9179" s="508" t="s">
        <v>617</v>
      </c>
      <c r="B9179" s="509" t="s">
        <v>390</v>
      </c>
      <c r="C9179" s="509">
        <v>32</v>
      </c>
      <c r="K9179" s="509">
        <v>0</v>
      </c>
    </row>
    <row r="9180" spans="1:11" s="509" customFormat="1">
      <c r="A9180" s="508" t="s">
        <v>617</v>
      </c>
      <c r="B9180" s="509" t="s">
        <v>390</v>
      </c>
      <c r="C9180" s="509">
        <v>33</v>
      </c>
      <c r="G9180" s="509">
        <v>2</v>
      </c>
      <c r="K9180" s="509">
        <v>2</v>
      </c>
    </row>
    <row r="9181" spans="1:11" s="509" customFormat="1">
      <c r="A9181" s="508" t="s">
        <v>617</v>
      </c>
      <c r="B9181" s="509" t="s">
        <v>390</v>
      </c>
      <c r="C9181" s="509">
        <v>34</v>
      </c>
      <c r="K9181" s="509">
        <v>0</v>
      </c>
    </row>
    <row r="9182" spans="1:11" s="509" customFormat="1">
      <c r="A9182" s="508" t="s">
        <v>617</v>
      </c>
      <c r="B9182" s="509" t="s">
        <v>390</v>
      </c>
      <c r="C9182" s="509">
        <v>35</v>
      </c>
      <c r="K9182" s="509">
        <v>0</v>
      </c>
    </row>
    <row r="9183" spans="1:11" s="509" customFormat="1">
      <c r="A9183" s="508" t="s">
        <v>617</v>
      </c>
      <c r="B9183" s="509" t="s">
        <v>390</v>
      </c>
      <c r="C9183" s="509">
        <v>36</v>
      </c>
      <c r="K9183" s="509">
        <v>0</v>
      </c>
    </row>
    <row r="9184" spans="1:11" s="509" customFormat="1">
      <c r="A9184" s="508" t="s">
        <v>617</v>
      </c>
      <c r="B9184" s="509" t="s">
        <v>390</v>
      </c>
      <c r="C9184" s="509">
        <v>37</v>
      </c>
      <c r="K9184" s="509">
        <v>0</v>
      </c>
    </row>
    <row r="9185" spans="1:11" s="509" customFormat="1">
      <c r="A9185" s="508" t="s">
        <v>617</v>
      </c>
      <c r="B9185" s="509" t="s">
        <v>390</v>
      </c>
      <c r="C9185" s="509">
        <v>38</v>
      </c>
      <c r="K9185" s="509">
        <v>0</v>
      </c>
    </row>
    <row r="9186" spans="1:11" s="509" customFormat="1">
      <c r="A9186" s="508" t="s">
        <v>617</v>
      </c>
      <c r="B9186" s="509" t="s">
        <v>390</v>
      </c>
      <c r="C9186" s="509" t="s">
        <v>1030</v>
      </c>
      <c r="K9186" s="509">
        <v>0</v>
      </c>
    </row>
    <row r="9187" spans="1:11" s="509" customFormat="1">
      <c r="A9187" s="508" t="s">
        <v>617</v>
      </c>
      <c r="B9187" s="509" t="s">
        <v>390</v>
      </c>
      <c r="C9187" s="509">
        <v>39</v>
      </c>
      <c r="K9187" s="509">
        <v>0</v>
      </c>
    </row>
    <row r="9188" spans="1:11" s="509" customFormat="1">
      <c r="A9188" s="508" t="s">
        <v>617</v>
      </c>
      <c r="B9188" s="509" t="s">
        <v>390</v>
      </c>
      <c r="C9188" s="509">
        <v>40</v>
      </c>
      <c r="K9188" s="509">
        <v>0</v>
      </c>
    </row>
    <row r="9189" spans="1:11" s="509" customFormat="1">
      <c r="A9189" s="508" t="s">
        <v>617</v>
      </c>
      <c r="B9189" s="509" t="s">
        <v>390</v>
      </c>
      <c r="C9189" s="509">
        <v>41</v>
      </c>
      <c r="K9189" s="509">
        <v>0</v>
      </c>
    </row>
    <row r="9190" spans="1:11" s="509" customFormat="1">
      <c r="A9190" s="508" t="s">
        <v>617</v>
      </c>
      <c r="B9190" s="509" t="s">
        <v>390</v>
      </c>
      <c r="C9190" s="509">
        <v>42</v>
      </c>
      <c r="K9190" s="509">
        <v>0</v>
      </c>
    </row>
    <row r="9191" spans="1:11" s="509" customFormat="1">
      <c r="A9191" s="508" t="s">
        <v>617</v>
      </c>
      <c r="B9191" s="509" t="s">
        <v>390</v>
      </c>
      <c r="C9191" s="509">
        <v>43</v>
      </c>
      <c r="K9191" s="509">
        <v>0</v>
      </c>
    </row>
    <row r="9192" spans="1:11" s="509" customFormat="1">
      <c r="A9192" s="508" t="s">
        <v>617</v>
      </c>
      <c r="B9192" s="509" t="s">
        <v>390</v>
      </c>
      <c r="C9192" s="509">
        <v>44</v>
      </c>
      <c r="K9192" s="509">
        <v>0</v>
      </c>
    </row>
    <row r="9193" spans="1:11" s="509" customFormat="1">
      <c r="A9193" s="508" t="s">
        <v>617</v>
      </c>
      <c r="B9193" s="509" t="s">
        <v>390</v>
      </c>
      <c r="C9193" s="509">
        <v>45</v>
      </c>
      <c r="K9193" s="509">
        <v>0</v>
      </c>
    </row>
    <row r="9194" spans="1:11" s="509" customFormat="1">
      <c r="A9194" s="508" t="s">
        <v>617</v>
      </c>
      <c r="B9194" s="509" t="s">
        <v>390</v>
      </c>
      <c r="C9194" s="509">
        <v>46</v>
      </c>
      <c r="D9194" s="509">
        <v>1</v>
      </c>
      <c r="K9194" s="509">
        <v>1</v>
      </c>
    </row>
    <row r="9195" spans="1:11" s="509" customFormat="1">
      <c r="A9195" s="508" t="s">
        <v>617</v>
      </c>
      <c r="B9195" s="509" t="s">
        <v>390</v>
      </c>
      <c r="C9195" s="509">
        <v>47</v>
      </c>
      <c r="K9195" s="509">
        <v>0</v>
      </c>
    </row>
    <row r="9196" spans="1:11" s="509" customFormat="1">
      <c r="A9196" s="508" t="s">
        <v>617</v>
      </c>
      <c r="B9196" s="509" t="s">
        <v>390</v>
      </c>
      <c r="C9196" s="509">
        <v>48</v>
      </c>
      <c r="K9196" s="509">
        <v>0</v>
      </c>
    </row>
    <row r="9197" spans="1:11" s="509" customFormat="1">
      <c r="A9197" s="508" t="s">
        <v>617</v>
      </c>
      <c r="B9197" s="509" t="s">
        <v>390</v>
      </c>
      <c r="C9197" s="509">
        <v>49</v>
      </c>
      <c r="K9197" s="509">
        <v>0</v>
      </c>
    </row>
    <row r="9198" spans="1:11" s="509" customFormat="1">
      <c r="A9198" s="508" t="s">
        <v>617</v>
      </c>
      <c r="B9198" s="509" t="s">
        <v>390</v>
      </c>
      <c r="C9198" s="509">
        <v>50</v>
      </c>
      <c r="K9198" s="509">
        <v>0</v>
      </c>
    </row>
    <row r="9199" spans="1:11" s="509" customFormat="1">
      <c r="A9199" s="508" t="s">
        <v>617</v>
      </c>
      <c r="B9199" s="509" t="s">
        <v>390</v>
      </c>
      <c r="C9199" s="509">
        <v>51</v>
      </c>
      <c r="K9199" s="509">
        <v>0</v>
      </c>
    </row>
    <row r="9200" spans="1:11" s="509" customFormat="1">
      <c r="A9200" s="508" t="s">
        <v>617</v>
      </c>
      <c r="B9200" s="509" t="s">
        <v>390</v>
      </c>
      <c r="C9200" s="509" t="s">
        <v>1031</v>
      </c>
      <c r="D9200" s="509">
        <v>1</v>
      </c>
      <c r="K9200" s="509">
        <v>1</v>
      </c>
    </row>
    <row r="9201" spans="1:11" s="509" customFormat="1">
      <c r="A9201" s="508" t="s">
        <v>617</v>
      </c>
      <c r="B9201" s="509" t="s">
        <v>390</v>
      </c>
      <c r="C9201" s="509" t="s">
        <v>1032</v>
      </c>
      <c r="K9201" s="509">
        <v>0</v>
      </c>
    </row>
    <row r="9202" spans="1:11" s="509" customFormat="1">
      <c r="A9202" s="508" t="s">
        <v>617</v>
      </c>
      <c r="B9202" s="509" t="s">
        <v>390</v>
      </c>
      <c r="C9202" s="509">
        <v>52</v>
      </c>
      <c r="K9202" s="509">
        <v>0</v>
      </c>
    </row>
    <row r="9203" spans="1:11" s="509" customFormat="1">
      <c r="A9203" s="508" t="s">
        <v>617</v>
      </c>
      <c r="B9203" s="509" t="s">
        <v>390</v>
      </c>
      <c r="C9203" s="509">
        <v>53</v>
      </c>
      <c r="K9203" s="509">
        <v>0</v>
      </c>
    </row>
    <row r="9204" spans="1:11" s="509" customFormat="1">
      <c r="A9204" s="508" t="s">
        <v>617</v>
      </c>
      <c r="B9204" s="509" t="s">
        <v>390</v>
      </c>
      <c r="C9204" s="509">
        <v>54</v>
      </c>
      <c r="D9204" s="509">
        <v>1</v>
      </c>
      <c r="G9204" s="509">
        <v>6</v>
      </c>
      <c r="K9204" s="509">
        <v>7</v>
      </c>
    </row>
    <row r="9205" spans="1:11" s="509" customFormat="1">
      <c r="A9205" s="508" t="s">
        <v>617</v>
      </c>
      <c r="B9205" s="509" t="s">
        <v>390</v>
      </c>
      <c r="C9205" s="509">
        <v>55</v>
      </c>
      <c r="G9205" s="509">
        <v>17</v>
      </c>
      <c r="K9205" s="509">
        <v>17</v>
      </c>
    </row>
    <row r="9206" spans="1:11" s="509" customFormat="1">
      <c r="A9206" s="508" t="s">
        <v>617</v>
      </c>
      <c r="B9206" s="509" t="s">
        <v>390</v>
      </c>
      <c r="C9206" s="509">
        <v>56</v>
      </c>
      <c r="K9206" s="509">
        <v>0</v>
      </c>
    </row>
    <row r="9207" spans="1:11" s="509" customFormat="1">
      <c r="A9207" s="508" t="s">
        <v>617</v>
      </c>
      <c r="B9207" s="509" t="s">
        <v>390</v>
      </c>
      <c r="C9207" s="509">
        <v>57</v>
      </c>
      <c r="K9207" s="509">
        <v>0</v>
      </c>
    </row>
    <row r="9208" spans="1:11" s="509" customFormat="1">
      <c r="A9208" s="508" t="s">
        <v>617</v>
      </c>
      <c r="B9208" s="509" t="s">
        <v>390</v>
      </c>
      <c r="C9208" s="509">
        <v>58</v>
      </c>
      <c r="G9208" s="509">
        <v>23</v>
      </c>
      <c r="K9208" s="509">
        <v>23</v>
      </c>
    </row>
    <row r="9209" spans="1:11" s="509" customFormat="1">
      <c r="A9209" s="508" t="s">
        <v>617</v>
      </c>
      <c r="B9209" s="509" t="s">
        <v>390</v>
      </c>
      <c r="C9209" s="509">
        <v>59</v>
      </c>
      <c r="G9209" s="509">
        <v>2</v>
      </c>
      <c r="K9209" s="509">
        <v>2</v>
      </c>
    </row>
    <row r="9210" spans="1:11" s="509" customFormat="1">
      <c r="A9210" s="508" t="s">
        <v>617</v>
      </c>
      <c r="B9210" s="509" t="s">
        <v>390</v>
      </c>
      <c r="C9210" s="509">
        <v>60</v>
      </c>
      <c r="D9210" s="509">
        <v>1</v>
      </c>
      <c r="G9210" s="509">
        <v>4</v>
      </c>
      <c r="K9210" s="509">
        <v>5</v>
      </c>
    </row>
    <row r="9211" spans="1:11" s="509" customFormat="1">
      <c r="A9211" s="508" t="s">
        <v>617</v>
      </c>
      <c r="B9211" s="509" t="s">
        <v>390</v>
      </c>
      <c r="C9211" s="509">
        <v>61</v>
      </c>
      <c r="K9211" s="509">
        <v>0</v>
      </c>
    </row>
    <row r="9212" spans="1:11" s="509" customFormat="1">
      <c r="A9212" s="508" t="s">
        <v>617</v>
      </c>
      <c r="B9212" s="509" t="s">
        <v>390</v>
      </c>
      <c r="C9212" s="509">
        <v>62</v>
      </c>
      <c r="K9212" s="509">
        <v>0</v>
      </c>
    </row>
    <row r="9213" spans="1:11" s="509" customFormat="1">
      <c r="A9213" s="508" t="s">
        <v>617</v>
      </c>
      <c r="B9213" s="509" t="s">
        <v>390</v>
      </c>
      <c r="C9213" s="509">
        <v>63</v>
      </c>
      <c r="D9213" s="509">
        <v>10</v>
      </c>
      <c r="E9213" s="509">
        <v>6</v>
      </c>
      <c r="G9213" s="509">
        <v>24</v>
      </c>
      <c r="H9213" s="509">
        <v>6</v>
      </c>
      <c r="K9213" s="509">
        <v>34</v>
      </c>
    </row>
    <row r="9214" spans="1:11" s="509" customFormat="1">
      <c r="A9214" s="508" t="s">
        <v>617</v>
      </c>
      <c r="B9214" s="509" t="s">
        <v>390</v>
      </c>
      <c r="C9214" s="509" t="s">
        <v>1033</v>
      </c>
      <c r="K9214" s="509">
        <v>0</v>
      </c>
    </row>
    <row r="9215" spans="1:11" s="509" customFormat="1">
      <c r="A9215" s="508" t="s">
        <v>617</v>
      </c>
      <c r="B9215" s="509" t="s">
        <v>390</v>
      </c>
      <c r="C9215" s="509" t="s">
        <v>1034</v>
      </c>
      <c r="K9215" s="509">
        <v>0</v>
      </c>
    </row>
    <row r="9216" spans="1:11" s="509" customFormat="1">
      <c r="A9216" s="508" t="s">
        <v>617</v>
      </c>
      <c r="B9216" s="509" t="s">
        <v>390</v>
      </c>
      <c r="C9216" s="509">
        <v>64</v>
      </c>
      <c r="K9216" s="509">
        <v>0</v>
      </c>
    </row>
    <row r="9217" spans="1:11" s="509" customFormat="1">
      <c r="A9217" s="508" t="s">
        <v>617</v>
      </c>
      <c r="B9217" s="509" t="s">
        <v>390</v>
      </c>
      <c r="C9217" s="509" t="s">
        <v>1035</v>
      </c>
      <c r="G9217" s="509">
        <v>4</v>
      </c>
      <c r="K9217" s="509">
        <v>4</v>
      </c>
    </row>
    <row r="9218" spans="1:11" s="509" customFormat="1">
      <c r="A9218" s="508" t="s">
        <v>617</v>
      </c>
      <c r="B9218" s="509" t="s">
        <v>390</v>
      </c>
      <c r="C9218" s="509">
        <v>65</v>
      </c>
      <c r="D9218" s="509">
        <v>21</v>
      </c>
      <c r="E9218" s="509">
        <v>14</v>
      </c>
      <c r="G9218" s="509">
        <v>24</v>
      </c>
      <c r="H9218" s="509">
        <v>7</v>
      </c>
      <c r="K9218" s="509">
        <v>45</v>
      </c>
    </row>
    <row r="9219" spans="1:11" s="509" customFormat="1">
      <c r="A9219" s="508" t="s">
        <v>617</v>
      </c>
      <c r="B9219" s="509" t="s">
        <v>390</v>
      </c>
      <c r="C9219" s="509">
        <v>66</v>
      </c>
      <c r="D9219" s="509">
        <v>3</v>
      </c>
      <c r="E9219" s="509">
        <v>3</v>
      </c>
      <c r="G9219" s="509">
        <v>4</v>
      </c>
      <c r="H9219" s="509">
        <v>4</v>
      </c>
      <c r="K9219" s="509">
        <v>7</v>
      </c>
    </row>
    <row r="9220" spans="1:11" s="509" customFormat="1">
      <c r="A9220" s="508" t="s">
        <v>617</v>
      </c>
      <c r="B9220" s="509" t="s">
        <v>390</v>
      </c>
      <c r="C9220" s="509" t="s">
        <v>1036</v>
      </c>
      <c r="K9220" s="509">
        <v>0</v>
      </c>
    </row>
    <row r="9221" spans="1:11" s="509" customFormat="1">
      <c r="A9221" s="508" t="s">
        <v>617</v>
      </c>
      <c r="B9221" s="509" t="s">
        <v>390</v>
      </c>
      <c r="C9221" s="509" t="s">
        <v>1037</v>
      </c>
      <c r="D9221" s="509">
        <v>7</v>
      </c>
      <c r="G9221" s="509">
        <v>103</v>
      </c>
      <c r="K9221" s="509">
        <v>110</v>
      </c>
    </row>
    <row r="9222" spans="1:11" s="509" customFormat="1">
      <c r="A9222" s="508" t="s">
        <v>617</v>
      </c>
      <c r="B9222" s="509" t="s">
        <v>390</v>
      </c>
      <c r="C9222" s="509" t="s">
        <v>1038</v>
      </c>
      <c r="D9222" s="509">
        <v>2</v>
      </c>
      <c r="G9222" s="509">
        <v>3</v>
      </c>
      <c r="K9222" s="509">
        <v>5</v>
      </c>
    </row>
    <row r="9223" spans="1:11" s="509" customFormat="1">
      <c r="A9223" s="508" t="s">
        <v>617</v>
      </c>
      <c r="B9223" s="509" t="s">
        <v>390</v>
      </c>
      <c r="C9223" s="509" t="s">
        <v>1039</v>
      </c>
      <c r="D9223" s="509">
        <v>3</v>
      </c>
      <c r="G9223" s="509">
        <v>3</v>
      </c>
      <c r="K9223" s="509">
        <v>6</v>
      </c>
    </row>
    <row r="9224" spans="1:11" s="509" customFormat="1">
      <c r="A9224" s="508" t="s">
        <v>617</v>
      </c>
      <c r="B9224" s="509" t="s">
        <v>390</v>
      </c>
      <c r="C9224" s="509" t="s">
        <v>1040</v>
      </c>
      <c r="D9224" s="509">
        <v>14</v>
      </c>
      <c r="G9224" s="509">
        <v>21</v>
      </c>
      <c r="K9224" s="509">
        <v>35</v>
      </c>
    </row>
    <row r="9225" spans="1:11" s="509" customFormat="1">
      <c r="A9225" s="508" t="s">
        <v>617</v>
      </c>
      <c r="B9225" s="509" t="s">
        <v>390</v>
      </c>
      <c r="C9225" s="509" t="s">
        <v>1041</v>
      </c>
      <c r="K9225" s="509">
        <v>0</v>
      </c>
    </row>
    <row r="9226" spans="1:11" s="509" customFormat="1">
      <c r="A9226" s="508" t="s">
        <v>617</v>
      </c>
      <c r="B9226" s="509" t="s">
        <v>390</v>
      </c>
      <c r="C9226" s="509" t="s">
        <v>1042</v>
      </c>
      <c r="K9226" s="509">
        <v>0</v>
      </c>
    </row>
    <row r="9227" spans="1:11" s="509" customFormat="1">
      <c r="A9227" s="508" t="s">
        <v>617</v>
      </c>
      <c r="B9227" s="509" t="s">
        <v>390</v>
      </c>
      <c r="C9227" s="509">
        <v>67</v>
      </c>
      <c r="G9227" s="509">
        <v>48</v>
      </c>
      <c r="K9227" s="509">
        <v>48</v>
      </c>
    </row>
    <row r="9228" spans="1:11" s="509" customFormat="1">
      <c r="A9228" s="508" t="s">
        <v>617</v>
      </c>
      <c r="B9228" s="509" t="s">
        <v>390</v>
      </c>
      <c r="C9228" s="509">
        <v>68</v>
      </c>
      <c r="G9228" s="509">
        <v>31</v>
      </c>
      <c r="H9228" s="509">
        <v>2</v>
      </c>
      <c r="K9228" s="509">
        <v>31</v>
      </c>
    </row>
    <row r="9229" spans="1:11" s="509" customFormat="1">
      <c r="A9229" s="508" t="s">
        <v>617</v>
      </c>
      <c r="B9229" s="509" t="s">
        <v>390</v>
      </c>
      <c r="C9229" s="509" t="s">
        <v>1043</v>
      </c>
      <c r="D9229" s="509">
        <v>1</v>
      </c>
      <c r="G9229" s="509">
        <v>1</v>
      </c>
      <c r="K9229" s="509">
        <v>2</v>
      </c>
    </row>
    <row r="9230" spans="1:11" s="509" customFormat="1">
      <c r="A9230" s="508" t="s">
        <v>617</v>
      </c>
      <c r="B9230" s="509" t="s">
        <v>390</v>
      </c>
      <c r="C9230" s="509">
        <v>69</v>
      </c>
      <c r="D9230" s="509">
        <v>1</v>
      </c>
      <c r="K9230" s="509">
        <v>1</v>
      </c>
    </row>
    <row r="9231" spans="1:11" s="509" customFormat="1">
      <c r="A9231" s="508" t="s">
        <v>617</v>
      </c>
      <c r="B9231" s="509" t="s">
        <v>390</v>
      </c>
      <c r="C9231" s="509" t="s">
        <v>1044</v>
      </c>
      <c r="K9231" s="509">
        <v>0</v>
      </c>
    </row>
    <row r="9232" spans="1:11" s="509" customFormat="1">
      <c r="A9232" s="508" t="s">
        <v>617</v>
      </c>
      <c r="B9232" s="509" t="s">
        <v>390</v>
      </c>
      <c r="C9232" s="509" t="s">
        <v>1045</v>
      </c>
      <c r="K9232" s="509">
        <v>0</v>
      </c>
    </row>
    <row r="9233" spans="1:11" s="509" customFormat="1">
      <c r="A9233" s="508" t="s">
        <v>617</v>
      </c>
      <c r="B9233" s="509" t="s">
        <v>390</v>
      </c>
      <c r="C9233" s="509">
        <v>70</v>
      </c>
      <c r="K9233" s="509">
        <v>0</v>
      </c>
    </row>
    <row r="9234" spans="1:11" s="509" customFormat="1">
      <c r="A9234" s="508" t="s">
        <v>617</v>
      </c>
      <c r="B9234" s="509" t="s">
        <v>390</v>
      </c>
      <c r="C9234" s="509" t="s">
        <v>1046</v>
      </c>
      <c r="G9234" s="509">
        <v>6</v>
      </c>
      <c r="K9234" s="509">
        <v>6</v>
      </c>
    </row>
    <row r="9235" spans="1:11" s="509" customFormat="1">
      <c r="A9235" s="508" t="s">
        <v>617</v>
      </c>
      <c r="B9235" s="509" t="s">
        <v>390</v>
      </c>
      <c r="C9235" s="509">
        <v>71</v>
      </c>
      <c r="D9235" s="509">
        <v>1</v>
      </c>
      <c r="G9235" s="509">
        <v>173</v>
      </c>
      <c r="K9235" s="509">
        <v>174</v>
      </c>
    </row>
    <row r="9236" spans="1:11" s="509" customFormat="1">
      <c r="A9236" s="508" t="s">
        <v>617</v>
      </c>
      <c r="B9236" s="509" t="s">
        <v>390</v>
      </c>
      <c r="C9236" s="509" t="s">
        <v>1047</v>
      </c>
      <c r="D9236" s="509">
        <v>2</v>
      </c>
      <c r="E9236" s="509">
        <v>2</v>
      </c>
      <c r="G9236" s="509">
        <v>8</v>
      </c>
      <c r="H9236" s="509">
        <v>3</v>
      </c>
      <c r="K9236" s="509">
        <v>10</v>
      </c>
    </row>
    <row r="9237" spans="1:11" s="509" customFormat="1">
      <c r="A9237" s="508" t="s">
        <v>617</v>
      </c>
      <c r="B9237" s="509" t="s">
        <v>390</v>
      </c>
      <c r="C9237" s="509" t="s">
        <v>1048</v>
      </c>
      <c r="G9237" s="509">
        <v>2</v>
      </c>
      <c r="K9237" s="509">
        <v>2</v>
      </c>
    </row>
    <row r="9238" spans="1:11" s="509" customFormat="1">
      <c r="A9238" s="508" t="s">
        <v>617</v>
      </c>
      <c r="B9238" s="509" t="s">
        <v>390</v>
      </c>
      <c r="C9238" s="509" t="s">
        <v>1049</v>
      </c>
      <c r="D9238" s="509">
        <v>3</v>
      </c>
      <c r="E9238" s="509">
        <v>2</v>
      </c>
      <c r="K9238" s="509">
        <v>3</v>
      </c>
    </row>
    <row r="9239" spans="1:11" s="509" customFormat="1">
      <c r="A9239" s="508" t="s">
        <v>617</v>
      </c>
      <c r="B9239" s="509" t="s">
        <v>390</v>
      </c>
      <c r="C9239" s="509" t="s">
        <v>1050</v>
      </c>
      <c r="G9239" s="509">
        <v>1</v>
      </c>
      <c r="H9239" s="509">
        <v>1</v>
      </c>
      <c r="K9239" s="509">
        <v>1</v>
      </c>
    </row>
    <row r="9240" spans="1:11" s="509" customFormat="1">
      <c r="A9240" s="508" t="s">
        <v>617</v>
      </c>
      <c r="B9240" s="509" t="s">
        <v>390</v>
      </c>
      <c r="C9240" s="509" t="s">
        <v>1051</v>
      </c>
      <c r="G9240" s="509">
        <v>1</v>
      </c>
      <c r="H9240" s="509">
        <v>1</v>
      </c>
      <c r="K9240" s="509">
        <v>1</v>
      </c>
    </row>
    <row r="9241" spans="1:11" s="509" customFormat="1">
      <c r="A9241" s="508" t="s">
        <v>617</v>
      </c>
      <c r="B9241" s="509" t="s">
        <v>390</v>
      </c>
      <c r="C9241" s="509">
        <v>72</v>
      </c>
      <c r="D9241" s="509">
        <v>24</v>
      </c>
      <c r="G9241" s="509">
        <v>12</v>
      </c>
      <c r="K9241" s="509">
        <v>36</v>
      </c>
    </row>
    <row r="9242" spans="1:11" s="509" customFormat="1">
      <c r="A9242" s="508" t="s">
        <v>617</v>
      </c>
      <c r="B9242" s="509" t="s">
        <v>390</v>
      </c>
      <c r="C9242" s="509">
        <v>73</v>
      </c>
      <c r="D9242" s="509">
        <v>2</v>
      </c>
      <c r="K9242" s="509">
        <v>2</v>
      </c>
    </row>
    <row r="9243" spans="1:11" s="509" customFormat="1">
      <c r="A9243" s="508" t="s">
        <v>617</v>
      </c>
      <c r="B9243" s="509" t="s">
        <v>390</v>
      </c>
      <c r="C9243" s="509">
        <v>74</v>
      </c>
      <c r="K9243" s="509">
        <v>0</v>
      </c>
    </row>
    <row r="9244" spans="1:11" s="509" customFormat="1">
      <c r="A9244" s="508" t="s">
        <v>617</v>
      </c>
      <c r="B9244" s="509" t="s">
        <v>390</v>
      </c>
      <c r="C9244" s="509" t="s">
        <v>4570</v>
      </c>
      <c r="D9244" s="509">
        <v>15</v>
      </c>
      <c r="G9244" s="509">
        <v>124</v>
      </c>
      <c r="K9244" s="509">
        <v>139</v>
      </c>
    </row>
    <row r="9245" spans="1:11" s="509" customFormat="1">
      <c r="A9245" s="508" t="s">
        <v>617</v>
      </c>
      <c r="B9245" s="509" t="s">
        <v>390</v>
      </c>
      <c r="C9245" s="509" t="s">
        <v>4571</v>
      </c>
      <c r="D9245" s="509">
        <v>119</v>
      </c>
      <c r="E9245" s="509">
        <v>27</v>
      </c>
      <c r="F9245" s="509">
        <v>0</v>
      </c>
      <c r="G9245" s="509">
        <v>735</v>
      </c>
      <c r="H9245" s="509">
        <v>24</v>
      </c>
      <c r="I9245" s="509">
        <v>0</v>
      </c>
      <c r="K9245" s="509">
        <v>854</v>
      </c>
    </row>
    <row r="9246" spans="1:11" s="509" customFormat="1">
      <c r="A9246" s="508" t="s">
        <v>618</v>
      </c>
      <c r="B9246" s="509" t="s">
        <v>391</v>
      </c>
      <c r="C9246" s="509">
        <v>1</v>
      </c>
      <c r="D9246" s="509">
        <v>1</v>
      </c>
      <c r="G9246" s="509">
        <v>1</v>
      </c>
      <c r="K9246" s="509">
        <v>2</v>
      </c>
    </row>
    <row r="9247" spans="1:11" s="509" customFormat="1">
      <c r="A9247" s="508" t="s">
        <v>618</v>
      </c>
      <c r="B9247" s="509" t="s">
        <v>391</v>
      </c>
      <c r="C9247" s="509" t="s">
        <v>1023</v>
      </c>
      <c r="D9247" s="509">
        <v>6</v>
      </c>
      <c r="G9247" s="509">
        <v>324</v>
      </c>
      <c r="K9247" s="509">
        <v>330</v>
      </c>
    </row>
    <row r="9248" spans="1:11" s="509" customFormat="1">
      <c r="A9248" s="508" t="s">
        <v>618</v>
      </c>
      <c r="B9248" s="509" t="s">
        <v>391</v>
      </c>
      <c r="C9248" s="509">
        <v>2</v>
      </c>
      <c r="D9248" s="509">
        <v>11</v>
      </c>
      <c r="G9248" s="509">
        <v>46</v>
      </c>
      <c r="K9248" s="509">
        <v>57</v>
      </c>
    </row>
    <row r="9249" spans="1:11" s="509" customFormat="1">
      <c r="A9249" s="508" t="s">
        <v>618</v>
      </c>
      <c r="B9249" s="509" t="s">
        <v>391</v>
      </c>
      <c r="C9249" s="509">
        <v>3</v>
      </c>
      <c r="D9249" s="509">
        <v>13</v>
      </c>
      <c r="G9249" s="509">
        <v>244</v>
      </c>
      <c r="K9249" s="509">
        <v>257</v>
      </c>
    </row>
    <row r="9250" spans="1:11" s="509" customFormat="1">
      <c r="A9250" s="508" t="s">
        <v>618</v>
      </c>
      <c r="B9250" s="509" t="s">
        <v>391</v>
      </c>
      <c r="C9250" s="509">
        <v>4</v>
      </c>
      <c r="D9250" s="509">
        <v>9</v>
      </c>
      <c r="G9250" s="509">
        <v>45</v>
      </c>
      <c r="K9250" s="509">
        <v>54</v>
      </c>
    </row>
    <row r="9251" spans="1:11" s="509" customFormat="1">
      <c r="A9251" s="508" t="s">
        <v>618</v>
      </c>
      <c r="B9251" s="509" t="s">
        <v>391</v>
      </c>
      <c r="C9251" s="509">
        <v>5</v>
      </c>
      <c r="D9251" s="509">
        <v>2</v>
      </c>
      <c r="G9251" s="509">
        <v>28</v>
      </c>
      <c r="K9251" s="509">
        <v>30</v>
      </c>
    </row>
    <row r="9252" spans="1:11" s="509" customFormat="1">
      <c r="A9252" s="508" t="s">
        <v>618</v>
      </c>
      <c r="B9252" s="509" t="s">
        <v>391</v>
      </c>
      <c r="C9252" s="509">
        <v>6</v>
      </c>
      <c r="D9252" s="509">
        <v>0</v>
      </c>
      <c r="G9252" s="509">
        <v>0</v>
      </c>
      <c r="K9252" s="509">
        <v>0</v>
      </c>
    </row>
    <row r="9253" spans="1:11" s="509" customFormat="1">
      <c r="A9253" s="508" t="s">
        <v>618</v>
      </c>
      <c r="B9253" s="509" t="s">
        <v>391</v>
      </c>
      <c r="C9253" s="509">
        <v>7</v>
      </c>
      <c r="D9253" s="509">
        <v>0</v>
      </c>
      <c r="G9253" s="509">
        <v>0</v>
      </c>
      <c r="K9253" s="509">
        <v>0</v>
      </c>
    </row>
    <row r="9254" spans="1:11" s="509" customFormat="1">
      <c r="A9254" s="508" t="s">
        <v>618</v>
      </c>
      <c r="B9254" s="509" t="s">
        <v>391</v>
      </c>
      <c r="C9254" s="509">
        <v>8</v>
      </c>
      <c r="D9254" s="509">
        <v>1</v>
      </c>
      <c r="G9254" s="509">
        <v>38</v>
      </c>
      <c r="K9254" s="509">
        <v>39</v>
      </c>
    </row>
    <row r="9255" spans="1:11" s="509" customFormat="1">
      <c r="A9255" s="508" t="s">
        <v>618</v>
      </c>
      <c r="B9255" s="509" t="s">
        <v>391</v>
      </c>
      <c r="C9255" s="509">
        <v>9</v>
      </c>
      <c r="D9255" s="509">
        <v>1</v>
      </c>
      <c r="G9255" s="509">
        <v>24</v>
      </c>
      <c r="K9255" s="509">
        <v>25</v>
      </c>
    </row>
    <row r="9256" spans="1:11" s="509" customFormat="1">
      <c r="A9256" s="508" t="s">
        <v>618</v>
      </c>
      <c r="B9256" s="509" t="s">
        <v>391</v>
      </c>
      <c r="C9256" s="509">
        <v>10</v>
      </c>
      <c r="D9256" s="509">
        <v>9</v>
      </c>
      <c r="E9256" s="509">
        <v>1</v>
      </c>
      <c r="G9256" s="509">
        <v>86</v>
      </c>
      <c r="K9256" s="509">
        <v>95</v>
      </c>
    </row>
    <row r="9257" spans="1:11" s="509" customFormat="1">
      <c r="A9257" s="508" t="s">
        <v>618</v>
      </c>
      <c r="B9257" s="509" t="s">
        <v>391</v>
      </c>
      <c r="C9257" s="509">
        <v>11</v>
      </c>
      <c r="D9257" s="509">
        <v>0</v>
      </c>
      <c r="G9257" s="509">
        <v>20</v>
      </c>
      <c r="K9257" s="509">
        <v>20</v>
      </c>
    </row>
    <row r="9258" spans="1:11" s="509" customFormat="1">
      <c r="A9258" s="508" t="s">
        <v>618</v>
      </c>
      <c r="B9258" s="509" t="s">
        <v>391</v>
      </c>
      <c r="C9258" s="509">
        <v>12</v>
      </c>
      <c r="D9258" s="509">
        <v>1</v>
      </c>
      <c r="G9258" s="509">
        <v>4</v>
      </c>
      <c r="K9258" s="509">
        <v>5</v>
      </c>
    </row>
    <row r="9259" spans="1:11" s="509" customFormat="1">
      <c r="A9259" s="508" t="s">
        <v>618</v>
      </c>
      <c r="B9259" s="509" t="s">
        <v>391</v>
      </c>
      <c r="C9259" s="509">
        <v>13</v>
      </c>
      <c r="D9259" s="509">
        <v>0</v>
      </c>
      <c r="G9259" s="509">
        <v>0</v>
      </c>
      <c r="K9259" s="509">
        <v>0</v>
      </c>
    </row>
    <row r="9260" spans="1:11" s="509" customFormat="1">
      <c r="A9260" s="508" t="s">
        <v>618</v>
      </c>
      <c r="B9260" s="509" t="s">
        <v>391</v>
      </c>
      <c r="C9260" s="509">
        <v>14</v>
      </c>
      <c r="D9260" s="509">
        <v>1</v>
      </c>
      <c r="G9260" s="509">
        <v>0</v>
      </c>
      <c r="K9260" s="509">
        <v>1</v>
      </c>
    </row>
    <row r="9261" spans="1:11" s="509" customFormat="1">
      <c r="A9261" s="508" t="s">
        <v>618</v>
      </c>
      <c r="B9261" s="509" t="s">
        <v>391</v>
      </c>
      <c r="C9261" s="509">
        <v>15</v>
      </c>
      <c r="D9261" s="509">
        <v>3</v>
      </c>
      <c r="G9261" s="509">
        <v>3</v>
      </c>
      <c r="K9261" s="509">
        <v>6</v>
      </c>
    </row>
    <row r="9262" spans="1:11" s="509" customFormat="1">
      <c r="A9262" s="508" t="s">
        <v>618</v>
      </c>
      <c r="B9262" s="509" t="s">
        <v>391</v>
      </c>
      <c r="C9262" s="509">
        <v>16</v>
      </c>
      <c r="D9262" s="509">
        <v>0</v>
      </c>
      <c r="G9262" s="509">
        <v>47</v>
      </c>
      <c r="K9262" s="509">
        <v>47</v>
      </c>
    </row>
    <row r="9263" spans="1:11" s="509" customFormat="1">
      <c r="A9263" s="508" t="s">
        <v>618</v>
      </c>
      <c r="B9263" s="509" t="s">
        <v>391</v>
      </c>
      <c r="C9263" s="509">
        <v>17</v>
      </c>
      <c r="D9263" s="509">
        <v>7</v>
      </c>
      <c r="G9263" s="509">
        <v>288</v>
      </c>
      <c r="K9263" s="509">
        <v>295</v>
      </c>
    </row>
    <row r="9264" spans="1:11" s="509" customFormat="1">
      <c r="A9264" s="508" t="s">
        <v>618</v>
      </c>
      <c r="B9264" s="509" t="s">
        <v>391</v>
      </c>
      <c r="C9264" s="509">
        <v>18</v>
      </c>
      <c r="D9264" s="509">
        <v>1</v>
      </c>
      <c r="G9264" s="509">
        <v>1</v>
      </c>
      <c r="K9264" s="509">
        <v>2</v>
      </c>
    </row>
    <row r="9265" spans="1:11" s="509" customFormat="1">
      <c r="A9265" s="508" t="s">
        <v>618</v>
      </c>
      <c r="B9265" s="509" t="s">
        <v>391</v>
      </c>
      <c r="C9265" s="509" t="s">
        <v>1024</v>
      </c>
      <c r="D9265" s="509">
        <v>2</v>
      </c>
      <c r="G9265" s="509">
        <v>5</v>
      </c>
      <c r="K9265" s="509">
        <v>7</v>
      </c>
    </row>
    <row r="9266" spans="1:11" s="509" customFormat="1">
      <c r="A9266" s="508" t="s">
        <v>618</v>
      </c>
      <c r="B9266" s="509" t="s">
        <v>391</v>
      </c>
      <c r="C9266" s="509" t="s">
        <v>1025</v>
      </c>
      <c r="D9266" s="509">
        <v>0</v>
      </c>
      <c r="G9266" s="509">
        <v>0</v>
      </c>
      <c r="K9266" s="509">
        <v>0</v>
      </c>
    </row>
    <row r="9267" spans="1:11" s="509" customFormat="1">
      <c r="A9267" s="508" t="s">
        <v>618</v>
      </c>
      <c r="B9267" s="509" t="s">
        <v>391</v>
      </c>
      <c r="C9267" s="509">
        <v>19</v>
      </c>
      <c r="D9267" s="509">
        <v>5</v>
      </c>
      <c r="G9267" s="509">
        <v>33</v>
      </c>
      <c r="K9267" s="509">
        <v>38</v>
      </c>
    </row>
    <row r="9268" spans="1:11" s="509" customFormat="1">
      <c r="A9268" s="508" t="s">
        <v>618</v>
      </c>
      <c r="B9268" s="509" t="s">
        <v>391</v>
      </c>
      <c r="C9268" s="509">
        <v>20</v>
      </c>
      <c r="D9268" s="509">
        <v>0</v>
      </c>
      <c r="G9268" s="509">
        <v>0</v>
      </c>
      <c r="K9268" s="509">
        <v>0</v>
      </c>
    </row>
    <row r="9269" spans="1:11" s="509" customFormat="1">
      <c r="A9269" s="508" t="s">
        <v>618</v>
      </c>
      <c r="B9269" s="509" t="s">
        <v>391</v>
      </c>
      <c r="C9269" s="509">
        <v>21</v>
      </c>
      <c r="D9269" s="509">
        <v>0</v>
      </c>
      <c r="G9269" s="509">
        <v>0</v>
      </c>
      <c r="K9269" s="509">
        <v>0</v>
      </c>
    </row>
    <row r="9270" spans="1:11" s="509" customFormat="1">
      <c r="A9270" s="508" t="s">
        <v>618</v>
      </c>
      <c r="B9270" s="509" t="s">
        <v>391</v>
      </c>
      <c r="C9270" s="509" t="s">
        <v>1026</v>
      </c>
      <c r="D9270" s="509">
        <v>0</v>
      </c>
      <c r="G9270" s="509">
        <v>20</v>
      </c>
      <c r="K9270" s="509">
        <v>20</v>
      </c>
    </row>
    <row r="9271" spans="1:11" s="509" customFormat="1">
      <c r="A9271" s="508" t="s">
        <v>618</v>
      </c>
      <c r="B9271" s="509" t="s">
        <v>391</v>
      </c>
      <c r="C9271" s="509" t="s">
        <v>1027</v>
      </c>
      <c r="D9271" s="509">
        <v>0</v>
      </c>
      <c r="G9271" s="509">
        <v>2</v>
      </c>
      <c r="K9271" s="509">
        <v>2</v>
      </c>
    </row>
    <row r="9272" spans="1:11" s="509" customFormat="1">
      <c r="A9272" s="508" t="s">
        <v>618</v>
      </c>
      <c r="B9272" s="509" t="s">
        <v>391</v>
      </c>
      <c r="C9272" s="509" t="s">
        <v>1028</v>
      </c>
      <c r="D9272" s="509">
        <v>0</v>
      </c>
      <c r="G9272" s="509">
        <v>0</v>
      </c>
      <c r="K9272" s="509">
        <v>0</v>
      </c>
    </row>
    <row r="9273" spans="1:11" s="509" customFormat="1">
      <c r="A9273" s="508" t="s">
        <v>618</v>
      </c>
      <c r="B9273" s="509" t="s">
        <v>391</v>
      </c>
      <c r="C9273" s="509">
        <v>22</v>
      </c>
      <c r="D9273" s="509">
        <v>0</v>
      </c>
      <c r="G9273" s="509">
        <v>9</v>
      </c>
      <c r="K9273" s="509">
        <v>9</v>
      </c>
    </row>
    <row r="9274" spans="1:11" s="509" customFormat="1">
      <c r="A9274" s="508" t="s">
        <v>618</v>
      </c>
      <c r="B9274" s="509" t="s">
        <v>391</v>
      </c>
      <c r="C9274" s="509">
        <v>23</v>
      </c>
      <c r="D9274" s="509">
        <v>3</v>
      </c>
      <c r="G9274" s="509">
        <v>0</v>
      </c>
      <c r="K9274" s="509">
        <v>3</v>
      </c>
    </row>
    <row r="9275" spans="1:11" s="509" customFormat="1">
      <c r="A9275" s="508" t="s">
        <v>618</v>
      </c>
      <c r="B9275" s="509" t="s">
        <v>391</v>
      </c>
      <c r="C9275" s="509" t="s">
        <v>1029</v>
      </c>
      <c r="D9275" s="509">
        <v>0</v>
      </c>
      <c r="G9275" s="509">
        <v>27</v>
      </c>
      <c r="H9275" s="509">
        <v>1</v>
      </c>
      <c r="K9275" s="509">
        <v>27</v>
      </c>
    </row>
    <row r="9276" spans="1:11" s="509" customFormat="1">
      <c r="A9276" s="508" t="s">
        <v>618</v>
      </c>
      <c r="B9276" s="509" t="s">
        <v>391</v>
      </c>
      <c r="C9276" s="509">
        <v>24</v>
      </c>
      <c r="D9276" s="509">
        <v>0</v>
      </c>
      <c r="G9276" s="509">
        <v>0</v>
      </c>
      <c r="K9276" s="509">
        <v>0</v>
      </c>
    </row>
    <row r="9277" spans="1:11" s="509" customFormat="1">
      <c r="A9277" s="508" t="s">
        <v>618</v>
      </c>
      <c r="B9277" s="509" t="s">
        <v>391</v>
      </c>
      <c r="C9277" s="509">
        <v>25</v>
      </c>
      <c r="D9277" s="509">
        <v>0</v>
      </c>
      <c r="G9277" s="509">
        <v>0</v>
      </c>
    </row>
    <row r="9278" spans="1:11" s="509" customFormat="1">
      <c r="A9278" s="508" t="s">
        <v>618</v>
      </c>
      <c r="B9278" s="509" t="s">
        <v>391</v>
      </c>
      <c r="C9278" s="509">
        <v>26</v>
      </c>
      <c r="D9278" s="509">
        <v>1</v>
      </c>
      <c r="G9278" s="509">
        <v>3</v>
      </c>
      <c r="K9278" s="509">
        <v>4</v>
      </c>
    </row>
    <row r="9279" spans="1:11" s="509" customFormat="1">
      <c r="A9279" s="508" t="s">
        <v>618</v>
      </c>
      <c r="B9279" s="509" t="s">
        <v>391</v>
      </c>
      <c r="C9279" s="509">
        <v>27</v>
      </c>
      <c r="D9279" s="509">
        <v>4</v>
      </c>
      <c r="E9279" s="509">
        <v>1</v>
      </c>
      <c r="G9279" s="509">
        <v>6</v>
      </c>
      <c r="H9279" s="509">
        <v>4</v>
      </c>
      <c r="K9279" s="509">
        <v>10</v>
      </c>
    </row>
    <row r="9280" spans="1:11" s="509" customFormat="1">
      <c r="A9280" s="508" t="s">
        <v>618</v>
      </c>
      <c r="B9280" s="509" t="s">
        <v>391</v>
      </c>
      <c r="C9280" s="509">
        <v>28</v>
      </c>
      <c r="D9280" s="509">
        <v>0</v>
      </c>
      <c r="G9280" s="509">
        <v>0</v>
      </c>
      <c r="K9280" s="509">
        <v>0</v>
      </c>
    </row>
    <row r="9281" spans="1:11" s="509" customFormat="1">
      <c r="A9281" s="508" t="s">
        <v>618</v>
      </c>
      <c r="B9281" s="509" t="s">
        <v>391</v>
      </c>
      <c r="C9281" s="509">
        <v>29</v>
      </c>
      <c r="D9281" s="509">
        <v>0</v>
      </c>
      <c r="G9281" s="509">
        <v>0</v>
      </c>
      <c r="K9281" s="509">
        <v>0</v>
      </c>
    </row>
    <row r="9282" spans="1:11" s="509" customFormat="1">
      <c r="A9282" s="508" t="s">
        <v>618</v>
      </c>
      <c r="B9282" s="509" t="s">
        <v>391</v>
      </c>
      <c r="C9282" s="509">
        <v>30</v>
      </c>
      <c r="D9282" s="509">
        <v>0</v>
      </c>
      <c r="G9282" s="509">
        <v>2</v>
      </c>
      <c r="H9282" s="509">
        <v>1</v>
      </c>
      <c r="K9282" s="509">
        <v>2</v>
      </c>
    </row>
    <row r="9283" spans="1:11" s="509" customFormat="1">
      <c r="A9283" s="508" t="s">
        <v>618</v>
      </c>
      <c r="B9283" s="509" t="s">
        <v>391</v>
      </c>
      <c r="C9283" s="509">
        <v>31</v>
      </c>
      <c r="D9283" s="509">
        <v>0</v>
      </c>
      <c r="G9283" s="509">
        <v>0</v>
      </c>
      <c r="K9283" s="509">
        <v>0</v>
      </c>
    </row>
    <row r="9284" spans="1:11" s="509" customFormat="1">
      <c r="A9284" s="508" t="s">
        <v>618</v>
      </c>
      <c r="B9284" s="509" t="s">
        <v>391</v>
      </c>
      <c r="C9284" s="509">
        <v>32</v>
      </c>
      <c r="D9284" s="509">
        <v>0</v>
      </c>
      <c r="G9284" s="509">
        <v>1</v>
      </c>
      <c r="K9284" s="509">
        <v>1</v>
      </c>
    </row>
    <row r="9285" spans="1:11" s="509" customFormat="1">
      <c r="A9285" s="508" t="s">
        <v>618</v>
      </c>
      <c r="B9285" s="509" t="s">
        <v>391</v>
      </c>
      <c r="C9285" s="509">
        <v>33</v>
      </c>
      <c r="D9285" s="509">
        <v>1</v>
      </c>
      <c r="E9285" s="509">
        <v>1</v>
      </c>
      <c r="G9285" s="509">
        <v>3</v>
      </c>
      <c r="K9285" s="509">
        <v>4</v>
      </c>
    </row>
    <row r="9286" spans="1:11" s="509" customFormat="1">
      <c r="A9286" s="508" t="s">
        <v>618</v>
      </c>
      <c r="B9286" s="509" t="s">
        <v>391</v>
      </c>
      <c r="C9286" s="509">
        <v>34</v>
      </c>
      <c r="D9286" s="509">
        <v>0</v>
      </c>
      <c r="G9286" s="509">
        <v>0</v>
      </c>
      <c r="K9286" s="509">
        <v>0</v>
      </c>
    </row>
    <row r="9287" spans="1:11" s="509" customFormat="1">
      <c r="A9287" s="508" t="s">
        <v>618</v>
      </c>
      <c r="B9287" s="509" t="s">
        <v>391</v>
      </c>
      <c r="C9287" s="509">
        <v>35</v>
      </c>
      <c r="D9287" s="509">
        <v>0</v>
      </c>
      <c r="G9287" s="509">
        <v>0</v>
      </c>
      <c r="K9287" s="509">
        <v>0</v>
      </c>
    </row>
    <row r="9288" spans="1:11" s="509" customFormat="1">
      <c r="A9288" s="508" t="s">
        <v>618</v>
      </c>
      <c r="B9288" s="509" t="s">
        <v>391</v>
      </c>
      <c r="C9288" s="509">
        <v>36</v>
      </c>
      <c r="D9288" s="509">
        <v>0</v>
      </c>
      <c r="G9288" s="509">
        <v>0</v>
      </c>
      <c r="K9288" s="509">
        <v>0</v>
      </c>
    </row>
    <row r="9289" spans="1:11" s="509" customFormat="1">
      <c r="A9289" s="508" t="s">
        <v>618</v>
      </c>
      <c r="B9289" s="509" t="s">
        <v>391</v>
      </c>
      <c r="C9289" s="509">
        <v>37</v>
      </c>
      <c r="D9289" s="509">
        <v>0</v>
      </c>
      <c r="G9289" s="509">
        <v>0</v>
      </c>
      <c r="K9289" s="509">
        <v>0</v>
      </c>
    </row>
    <row r="9290" spans="1:11" s="509" customFormat="1">
      <c r="A9290" s="508" t="s">
        <v>618</v>
      </c>
      <c r="B9290" s="509" t="s">
        <v>391</v>
      </c>
      <c r="C9290" s="509">
        <v>38</v>
      </c>
      <c r="D9290" s="509">
        <v>0</v>
      </c>
      <c r="K9290" s="509">
        <v>0</v>
      </c>
    </row>
    <row r="9291" spans="1:11" s="509" customFormat="1">
      <c r="A9291" s="508" t="s">
        <v>618</v>
      </c>
      <c r="B9291" s="509" t="s">
        <v>391</v>
      </c>
      <c r="C9291" s="509" t="s">
        <v>1030</v>
      </c>
      <c r="K9291" s="509">
        <v>0</v>
      </c>
    </row>
    <row r="9292" spans="1:11" s="509" customFormat="1">
      <c r="A9292" s="508" t="s">
        <v>618</v>
      </c>
      <c r="B9292" s="509" t="s">
        <v>391</v>
      </c>
      <c r="C9292" s="509">
        <v>39</v>
      </c>
      <c r="D9292" s="509">
        <v>0</v>
      </c>
      <c r="K9292" s="509">
        <v>0</v>
      </c>
    </row>
    <row r="9293" spans="1:11" s="509" customFormat="1">
      <c r="A9293" s="508" t="s">
        <v>618</v>
      </c>
      <c r="B9293" s="509" t="s">
        <v>391</v>
      </c>
      <c r="C9293" s="509">
        <v>40</v>
      </c>
      <c r="D9293" s="509">
        <v>0</v>
      </c>
      <c r="G9293" s="509">
        <v>1</v>
      </c>
      <c r="K9293" s="509">
        <v>1</v>
      </c>
    </row>
    <row r="9294" spans="1:11" s="509" customFormat="1">
      <c r="A9294" s="508" t="s">
        <v>618</v>
      </c>
      <c r="B9294" s="509" t="s">
        <v>391</v>
      </c>
      <c r="C9294" s="509">
        <v>41</v>
      </c>
      <c r="D9294" s="509">
        <v>0</v>
      </c>
      <c r="G9294" s="509">
        <v>0</v>
      </c>
      <c r="K9294" s="509">
        <v>0</v>
      </c>
    </row>
    <row r="9295" spans="1:11" s="509" customFormat="1">
      <c r="A9295" s="508" t="s">
        <v>618</v>
      </c>
      <c r="B9295" s="509" t="s">
        <v>391</v>
      </c>
      <c r="C9295" s="509">
        <v>42</v>
      </c>
      <c r="D9295" s="509">
        <v>0</v>
      </c>
      <c r="G9295" s="509">
        <v>1</v>
      </c>
      <c r="K9295" s="509">
        <v>1</v>
      </c>
    </row>
    <row r="9296" spans="1:11" s="509" customFormat="1">
      <c r="A9296" s="508" t="s">
        <v>618</v>
      </c>
      <c r="B9296" s="509" t="s">
        <v>391</v>
      </c>
      <c r="C9296" s="509">
        <v>43</v>
      </c>
      <c r="D9296" s="509">
        <v>0</v>
      </c>
      <c r="G9296" s="509">
        <v>0</v>
      </c>
      <c r="K9296" s="509">
        <v>0</v>
      </c>
    </row>
    <row r="9297" spans="1:11" s="509" customFormat="1">
      <c r="A9297" s="508" t="s">
        <v>618</v>
      </c>
      <c r="B9297" s="509" t="s">
        <v>391</v>
      </c>
      <c r="C9297" s="509">
        <v>44</v>
      </c>
      <c r="D9297" s="509">
        <v>0</v>
      </c>
      <c r="G9297" s="509">
        <v>0</v>
      </c>
      <c r="K9297" s="509">
        <v>0</v>
      </c>
    </row>
    <row r="9298" spans="1:11" s="509" customFormat="1">
      <c r="A9298" s="508" t="s">
        <v>618</v>
      </c>
      <c r="B9298" s="509" t="s">
        <v>391</v>
      </c>
      <c r="C9298" s="509">
        <v>45</v>
      </c>
      <c r="D9298" s="509">
        <v>0</v>
      </c>
      <c r="G9298" s="509">
        <v>0</v>
      </c>
      <c r="K9298" s="509">
        <v>0</v>
      </c>
    </row>
    <row r="9299" spans="1:11" s="509" customFormat="1">
      <c r="A9299" s="508" t="s">
        <v>618</v>
      </c>
      <c r="B9299" s="509" t="s">
        <v>391</v>
      </c>
      <c r="C9299" s="509">
        <v>46</v>
      </c>
      <c r="D9299" s="509">
        <v>4</v>
      </c>
      <c r="E9299" s="509">
        <v>1</v>
      </c>
      <c r="G9299" s="509">
        <v>4</v>
      </c>
      <c r="H9299" s="509">
        <v>1</v>
      </c>
      <c r="K9299" s="509">
        <v>8</v>
      </c>
    </row>
    <row r="9300" spans="1:11" s="509" customFormat="1">
      <c r="A9300" s="508" t="s">
        <v>618</v>
      </c>
      <c r="B9300" s="509" t="s">
        <v>391</v>
      </c>
      <c r="C9300" s="509">
        <v>47</v>
      </c>
      <c r="D9300" s="509">
        <v>7</v>
      </c>
      <c r="E9300" s="509">
        <v>3</v>
      </c>
      <c r="G9300" s="509">
        <v>6</v>
      </c>
      <c r="H9300" s="509">
        <v>3</v>
      </c>
      <c r="K9300" s="509">
        <v>13</v>
      </c>
    </row>
    <row r="9301" spans="1:11" s="509" customFormat="1">
      <c r="A9301" s="508" t="s">
        <v>618</v>
      </c>
      <c r="B9301" s="509" t="s">
        <v>391</v>
      </c>
      <c r="C9301" s="509">
        <v>48</v>
      </c>
      <c r="D9301" s="509">
        <v>0</v>
      </c>
      <c r="G9301" s="509">
        <v>0</v>
      </c>
      <c r="K9301" s="509">
        <v>0</v>
      </c>
    </row>
    <row r="9302" spans="1:11" s="509" customFormat="1">
      <c r="A9302" s="508" t="s">
        <v>618</v>
      </c>
      <c r="B9302" s="509" t="s">
        <v>391</v>
      </c>
      <c r="C9302" s="509">
        <v>49</v>
      </c>
      <c r="D9302" s="509">
        <v>0</v>
      </c>
      <c r="G9302" s="509">
        <v>0</v>
      </c>
      <c r="K9302" s="509">
        <v>0</v>
      </c>
    </row>
    <row r="9303" spans="1:11" s="509" customFormat="1">
      <c r="A9303" s="508" t="s">
        <v>618</v>
      </c>
      <c r="B9303" s="509" t="s">
        <v>391</v>
      </c>
      <c r="C9303" s="509">
        <v>50</v>
      </c>
      <c r="D9303" s="509">
        <v>0</v>
      </c>
      <c r="G9303" s="509">
        <v>0</v>
      </c>
      <c r="K9303" s="509">
        <v>0</v>
      </c>
    </row>
    <row r="9304" spans="1:11" s="509" customFormat="1">
      <c r="A9304" s="508" t="s">
        <v>618</v>
      </c>
      <c r="B9304" s="509" t="s">
        <v>391</v>
      </c>
      <c r="C9304" s="509">
        <v>51</v>
      </c>
      <c r="D9304" s="509">
        <v>1</v>
      </c>
      <c r="G9304" s="509">
        <v>0</v>
      </c>
      <c r="K9304" s="509">
        <v>1</v>
      </c>
    </row>
    <row r="9305" spans="1:11" s="509" customFormat="1">
      <c r="A9305" s="508" t="s">
        <v>618</v>
      </c>
      <c r="B9305" s="509" t="s">
        <v>391</v>
      </c>
      <c r="C9305" s="509" t="s">
        <v>1031</v>
      </c>
      <c r="D9305" s="509">
        <v>7</v>
      </c>
      <c r="E9305" s="509">
        <v>1</v>
      </c>
      <c r="G9305" s="509">
        <v>7</v>
      </c>
      <c r="K9305" s="509">
        <v>14</v>
      </c>
    </row>
    <row r="9306" spans="1:11" s="509" customFormat="1">
      <c r="A9306" s="508" t="s">
        <v>618</v>
      </c>
      <c r="B9306" s="509" t="s">
        <v>391</v>
      </c>
      <c r="C9306" s="509" t="s">
        <v>1032</v>
      </c>
      <c r="D9306" s="509">
        <v>0</v>
      </c>
      <c r="G9306" s="509">
        <v>0</v>
      </c>
      <c r="K9306" s="509">
        <v>0</v>
      </c>
    </row>
    <row r="9307" spans="1:11" s="509" customFormat="1">
      <c r="A9307" s="508" t="s">
        <v>618</v>
      </c>
      <c r="B9307" s="509" t="s">
        <v>391</v>
      </c>
      <c r="C9307" s="509">
        <v>52</v>
      </c>
      <c r="D9307" s="509">
        <v>0</v>
      </c>
      <c r="G9307" s="509">
        <v>0</v>
      </c>
      <c r="K9307" s="509">
        <v>0</v>
      </c>
    </row>
    <row r="9308" spans="1:11" s="509" customFormat="1">
      <c r="A9308" s="508" t="s">
        <v>618</v>
      </c>
      <c r="B9308" s="509" t="s">
        <v>391</v>
      </c>
      <c r="C9308" s="509">
        <v>53</v>
      </c>
      <c r="D9308" s="509">
        <v>2</v>
      </c>
      <c r="E9308" s="509">
        <v>1</v>
      </c>
      <c r="G9308" s="509">
        <v>6</v>
      </c>
      <c r="H9308" s="509">
        <v>2</v>
      </c>
      <c r="K9308" s="509">
        <v>8</v>
      </c>
    </row>
    <row r="9309" spans="1:11" s="509" customFormat="1">
      <c r="A9309" s="508" t="s">
        <v>618</v>
      </c>
      <c r="B9309" s="509" t="s">
        <v>391</v>
      </c>
      <c r="C9309" s="509">
        <v>54</v>
      </c>
      <c r="D9309" s="509">
        <v>3</v>
      </c>
      <c r="E9309" s="509">
        <v>1</v>
      </c>
      <c r="G9309" s="509">
        <v>48</v>
      </c>
      <c r="H9309" s="509">
        <v>4</v>
      </c>
      <c r="K9309" s="509">
        <v>51</v>
      </c>
    </row>
    <row r="9310" spans="1:11" s="509" customFormat="1">
      <c r="A9310" s="508" t="s">
        <v>618</v>
      </c>
      <c r="B9310" s="509" t="s">
        <v>391</v>
      </c>
      <c r="C9310" s="509">
        <v>55</v>
      </c>
      <c r="D9310" s="509">
        <v>2</v>
      </c>
      <c r="G9310" s="509">
        <v>97</v>
      </c>
      <c r="K9310" s="509">
        <v>99</v>
      </c>
    </row>
    <row r="9311" spans="1:11" s="509" customFormat="1">
      <c r="A9311" s="508" t="s">
        <v>618</v>
      </c>
      <c r="B9311" s="509" t="s">
        <v>391</v>
      </c>
      <c r="C9311" s="509">
        <v>56</v>
      </c>
      <c r="D9311" s="509">
        <v>0</v>
      </c>
      <c r="G9311" s="509">
        <v>1</v>
      </c>
      <c r="K9311" s="509">
        <v>1</v>
      </c>
    </row>
    <row r="9312" spans="1:11" s="509" customFormat="1">
      <c r="A9312" s="508" t="s">
        <v>618</v>
      </c>
      <c r="B9312" s="509" t="s">
        <v>391</v>
      </c>
      <c r="C9312" s="509">
        <v>57</v>
      </c>
      <c r="D9312" s="509">
        <v>0</v>
      </c>
      <c r="G9312" s="509">
        <v>0</v>
      </c>
      <c r="K9312" s="509">
        <v>0</v>
      </c>
    </row>
    <row r="9313" spans="1:11" s="509" customFormat="1">
      <c r="A9313" s="508" t="s">
        <v>618</v>
      </c>
      <c r="B9313" s="509" t="s">
        <v>391</v>
      </c>
      <c r="C9313" s="509">
        <v>58</v>
      </c>
      <c r="D9313" s="509">
        <v>4</v>
      </c>
      <c r="E9313" s="509">
        <v>1</v>
      </c>
      <c r="G9313" s="509">
        <v>6</v>
      </c>
      <c r="H9313" s="509">
        <v>2</v>
      </c>
      <c r="K9313" s="509">
        <v>10</v>
      </c>
    </row>
    <row r="9314" spans="1:11" s="509" customFormat="1">
      <c r="A9314" s="508" t="s">
        <v>618</v>
      </c>
      <c r="B9314" s="509" t="s">
        <v>391</v>
      </c>
      <c r="C9314" s="509">
        <v>59</v>
      </c>
      <c r="D9314" s="509">
        <v>0</v>
      </c>
      <c r="G9314" s="509">
        <v>17</v>
      </c>
      <c r="K9314" s="509">
        <v>17</v>
      </c>
    </row>
    <row r="9315" spans="1:11" s="509" customFormat="1">
      <c r="A9315" s="508" t="s">
        <v>618</v>
      </c>
      <c r="B9315" s="509" t="s">
        <v>391</v>
      </c>
      <c r="C9315" s="509">
        <v>60</v>
      </c>
      <c r="D9315" s="509">
        <v>1</v>
      </c>
      <c r="G9315" s="509">
        <v>52</v>
      </c>
      <c r="K9315" s="509">
        <v>53</v>
      </c>
    </row>
    <row r="9316" spans="1:11" s="509" customFormat="1">
      <c r="A9316" s="508" t="s">
        <v>618</v>
      </c>
      <c r="B9316" s="509" t="s">
        <v>391</v>
      </c>
      <c r="C9316" s="509">
        <v>61</v>
      </c>
      <c r="D9316" s="509">
        <v>1</v>
      </c>
      <c r="G9316" s="509">
        <v>13</v>
      </c>
      <c r="K9316" s="509">
        <v>14</v>
      </c>
    </row>
    <row r="9317" spans="1:11" s="509" customFormat="1">
      <c r="A9317" s="508" t="s">
        <v>618</v>
      </c>
      <c r="B9317" s="509" t="s">
        <v>391</v>
      </c>
      <c r="C9317" s="509">
        <v>62</v>
      </c>
      <c r="D9317" s="509">
        <v>2</v>
      </c>
      <c r="E9317" s="509">
        <v>1</v>
      </c>
      <c r="G9317" s="509">
        <v>4</v>
      </c>
      <c r="H9317" s="509">
        <v>1</v>
      </c>
      <c r="K9317" s="509">
        <v>6</v>
      </c>
    </row>
    <row r="9318" spans="1:11" s="509" customFormat="1">
      <c r="A9318" s="508" t="s">
        <v>618</v>
      </c>
      <c r="B9318" s="509" t="s">
        <v>391</v>
      </c>
      <c r="C9318" s="509">
        <v>63</v>
      </c>
      <c r="D9318" s="509">
        <v>10</v>
      </c>
      <c r="E9318" s="509">
        <v>8</v>
      </c>
      <c r="G9318" s="509">
        <v>55</v>
      </c>
      <c r="H9318" s="509">
        <v>4</v>
      </c>
      <c r="K9318" s="509">
        <v>65</v>
      </c>
    </row>
    <row r="9319" spans="1:11" s="509" customFormat="1">
      <c r="A9319" s="508" t="s">
        <v>618</v>
      </c>
      <c r="B9319" s="509" t="s">
        <v>391</v>
      </c>
      <c r="C9319" s="509" t="s">
        <v>1033</v>
      </c>
      <c r="D9319" s="509">
        <v>0</v>
      </c>
      <c r="G9319" s="509">
        <v>0</v>
      </c>
      <c r="K9319" s="509">
        <v>0</v>
      </c>
    </row>
    <row r="9320" spans="1:11" s="509" customFormat="1">
      <c r="A9320" s="508" t="s">
        <v>618</v>
      </c>
      <c r="B9320" s="509" t="s">
        <v>391</v>
      </c>
      <c r="C9320" s="509" t="s">
        <v>1034</v>
      </c>
      <c r="D9320" s="509">
        <v>0</v>
      </c>
      <c r="G9320" s="509">
        <v>1</v>
      </c>
      <c r="K9320" s="509">
        <v>1</v>
      </c>
    </row>
    <row r="9321" spans="1:11" s="509" customFormat="1">
      <c r="A9321" s="508" t="s">
        <v>618</v>
      </c>
      <c r="B9321" s="509" t="s">
        <v>391</v>
      </c>
      <c r="C9321" s="509">
        <v>64</v>
      </c>
      <c r="D9321" s="509">
        <v>1</v>
      </c>
      <c r="G9321" s="509">
        <v>0</v>
      </c>
      <c r="K9321" s="509">
        <v>1</v>
      </c>
    </row>
    <row r="9322" spans="1:11" s="509" customFormat="1">
      <c r="A9322" s="508" t="s">
        <v>618</v>
      </c>
      <c r="B9322" s="509" t="s">
        <v>391</v>
      </c>
      <c r="C9322" s="509" t="s">
        <v>1035</v>
      </c>
      <c r="D9322" s="509">
        <v>7</v>
      </c>
      <c r="E9322" s="509">
        <v>2</v>
      </c>
      <c r="G9322" s="509">
        <v>7</v>
      </c>
      <c r="K9322" s="509">
        <v>14</v>
      </c>
    </row>
    <row r="9323" spans="1:11" s="509" customFormat="1">
      <c r="A9323" s="508" t="s">
        <v>618</v>
      </c>
      <c r="B9323" s="509" t="s">
        <v>391</v>
      </c>
      <c r="C9323" s="509">
        <v>65</v>
      </c>
      <c r="D9323" s="509">
        <v>31</v>
      </c>
      <c r="E9323" s="509">
        <v>20</v>
      </c>
      <c r="G9323" s="509">
        <v>97</v>
      </c>
      <c r="H9323" s="509">
        <v>24</v>
      </c>
      <c r="K9323" s="509">
        <v>128</v>
      </c>
    </row>
    <row r="9324" spans="1:11" s="509" customFormat="1">
      <c r="A9324" s="508" t="s">
        <v>618</v>
      </c>
      <c r="B9324" s="509" t="s">
        <v>391</v>
      </c>
      <c r="C9324" s="509">
        <v>66</v>
      </c>
      <c r="D9324" s="509">
        <v>10</v>
      </c>
      <c r="E9324" s="509">
        <v>9</v>
      </c>
      <c r="G9324" s="509">
        <v>14</v>
      </c>
      <c r="H9324" s="509">
        <v>11</v>
      </c>
      <c r="K9324" s="509">
        <v>24</v>
      </c>
    </row>
    <row r="9325" spans="1:11" s="509" customFormat="1">
      <c r="A9325" s="508" t="s">
        <v>618</v>
      </c>
      <c r="B9325" s="509" t="s">
        <v>391</v>
      </c>
      <c r="C9325" s="509" t="s">
        <v>1036</v>
      </c>
      <c r="D9325" s="509">
        <v>0</v>
      </c>
      <c r="G9325" s="509">
        <v>0</v>
      </c>
      <c r="K9325" s="509">
        <v>0</v>
      </c>
    </row>
    <row r="9326" spans="1:11" s="509" customFormat="1">
      <c r="A9326" s="508" t="s">
        <v>618</v>
      </c>
      <c r="B9326" s="509" t="s">
        <v>391</v>
      </c>
      <c r="C9326" s="509" t="s">
        <v>1037</v>
      </c>
      <c r="D9326" s="509">
        <v>86</v>
      </c>
      <c r="G9326" s="509">
        <v>2561</v>
      </c>
      <c r="K9326" s="509">
        <v>2647</v>
      </c>
    </row>
    <row r="9327" spans="1:11" s="509" customFormat="1">
      <c r="A9327" s="508" t="s">
        <v>618</v>
      </c>
      <c r="B9327" s="509" t="s">
        <v>391</v>
      </c>
      <c r="C9327" s="509" t="s">
        <v>1038</v>
      </c>
      <c r="D9327" s="509">
        <v>3</v>
      </c>
      <c r="G9327" s="509">
        <v>20</v>
      </c>
      <c r="K9327" s="509">
        <v>23</v>
      </c>
    </row>
    <row r="9328" spans="1:11" s="509" customFormat="1">
      <c r="A9328" s="508" t="s">
        <v>618</v>
      </c>
      <c r="B9328" s="509" t="s">
        <v>391</v>
      </c>
      <c r="C9328" s="509" t="s">
        <v>1039</v>
      </c>
      <c r="D9328" s="509">
        <v>4</v>
      </c>
      <c r="G9328" s="509">
        <v>17</v>
      </c>
      <c r="K9328" s="509">
        <v>21</v>
      </c>
    </row>
    <row r="9329" spans="1:11" s="509" customFormat="1">
      <c r="A9329" s="508" t="s">
        <v>618</v>
      </c>
      <c r="B9329" s="509" t="s">
        <v>391</v>
      </c>
      <c r="C9329" s="509" t="s">
        <v>1040</v>
      </c>
      <c r="D9329" s="509">
        <v>30</v>
      </c>
      <c r="G9329" s="509">
        <v>59</v>
      </c>
      <c r="K9329" s="509">
        <v>89</v>
      </c>
    </row>
    <row r="9330" spans="1:11" s="509" customFormat="1">
      <c r="A9330" s="508" t="s">
        <v>618</v>
      </c>
      <c r="B9330" s="509" t="s">
        <v>391</v>
      </c>
      <c r="C9330" s="509" t="s">
        <v>1041</v>
      </c>
      <c r="D9330" s="509">
        <v>0</v>
      </c>
      <c r="G9330" s="509">
        <v>0</v>
      </c>
      <c r="K9330" s="509">
        <v>0</v>
      </c>
    </row>
    <row r="9331" spans="1:11" s="509" customFormat="1">
      <c r="A9331" s="508" t="s">
        <v>618</v>
      </c>
      <c r="B9331" s="509" t="s">
        <v>391</v>
      </c>
      <c r="C9331" s="509" t="s">
        <v>1042</v>
      </c>
      <c r="D9331" s="509">
        <v>0</v>
      </c>
      <c r="G9331" s="509">
        <v>31</v>
      </c>
      <c r="K9331" s="509">
        <v>31</v>
      </c>
    </row>
    <row r="9332" spans="1:11" s="509" customFormat="1">
      <c r="A9332" s="508" t="s">
        <v>618</v>
      </c>
      <c r="B9332" s="509" t="s">
        <v>391</v>
      </c>
      <c r="C9332" s="509">
        <v>67</v>
      </c>
      <c r="D9332" s="509">
        <v>9</v>
      </c>
      <c r="G9332" s="509">
        <v>439</v>
      </c>
      <c r="H9332" s="509">
        <v>7</v>
      </c>
      <c r="K9332" s="509">
        <v>448</v>
      </c>
    </row>
    <row r="9333" spans="1:11" s="509" customFormat="1">
      <c r="A9333" s="508" t="s">
        <v>618</v>
      </c>
      <c r="B9333" s="509" t="s">
        <v>391</v>
      </c>
      <c r="C9333" s="509">
        <v>68</v>
      </c>
      <c r="D9333" s="509">
        <v>0</v>
      </c>
      <c r="G9333" s="509">
        <v>215</v>
      </c>
      <c r="H9333" s="509">
        <v>12</v>
      </c>
      <c r="K9333" s="509">
        <v>215</v>
      </c>
    </row>
    <row r="9334" spans="1:11" s="509" customFormat="1">
      <c r="A9334" s="508" t="s">
        <v>618</v>
      </c>
      <c r="B9334" s="509" t="s">
        <v>391</v>
      </c>
      <c r="C9334" s="509" t="s">
        <v>1043</v>
      </c>
      <c r="D9334" s="509">
        <v>9</v>
      </c>
      <c r="G9334" s="509">
        <v>4</v>
      </c>
      <c r="K9334" s="509">
        <v>13</v>
      </c>
    </row>
    <row r="9335" spans="1:11" s="509" customFormat="1">
      <c r="A9335" s="508" t="s">
        <v>618</v>
      </c>
      <c r="B9335" s="509" t="s">
        <v>391</v>
      </c>
      <c r="C9335" s="509">
        <v>69</v>
      </c>
      <c r="D9335" s="509">
        <v>1</v>
      </c>
      <c r="G9335" s="509">
        <v>0</v>
      </c>
      <c r="K9335" s="509">
        <v>1</v>
      </c>
    </row>
    <row r="9336" spans="1:11" s="509" customFormat="1">
      <c r="A9336" s="508" t="s">
        <v>618</v>
      </c>
      <c r="B9336" s="509" t="s">
        <v>391</v>
      </c>
      <c r="C9336" s="509" t="s">
        <v>1044</v>
      </c>
      <c r="D9336" s="509">
        <v>1</v>
      </c>
      <c r="G9336" s="509">
        <v>1</v>
      </c>
      <c r="K9336" s="509">
        <v>2</v>
      </c>
    </row>
    <row r="9337" spans="1:11" s="509" customFormat="1">
      <c r="A9337" s="508" t="s">
        <v>618</v>
      </c>
      <c r="B9337" s="509" t="s">
        <v>391</v>
      </c>
      <c r="C9337" s="509" t="s">
        <v>1045</v>
      </c>
      <c r="K9337" s="509">
        <v>0</v>
      </c>
    </row>
    <row r="9338" spans="1:11" s="509" customFormat="1">
      <c r="A9338" s="508" t="s">
        <v>618</v>
      </c>
      <c r="B9338" s="509" t="s">
        <v>391</v>
      </c>
      <c r="C9338" s="509">
        <v>70</v>
      </c>
      <c r="D9338" s="509">
        <v>0</v>
      </c>
      <c r="G9338" s="509">
        <v>0</v>
      </c>
      <c r="K9338" s="509">
        <v>0</v>
      </c>
    </row>
    <row r="9339" spans="1:11" s="509" customFormat="1">
      <c r="A9339" s="508" t="s">
        <v>618</v>
      </c>
      <c r="B9339" s="509" t="s">
        <v>391</v>
      </c>
      <c r="C9339" s="509" t="s">
        <v>1046</v>
      </c>
      <c r="D9339" s="509">
        <v>0</v>
      </c>
      <c r="G9339" s="509">
        <v>10</v>
      </c>
      <c r="K9339" s="509">
        <v>10</v>
      </c>
    </row>
    <row r="9340" spans="1:11" s="509" customFormat="1">
      <c r="A9340" s="508" t="s">
        <v>618</v>
      </c>
      <c r="B9340" s="509" t="s">
        <v>391</v>
      </c>
      <c r="C9340" s="509">
        <v>71</v>
      </c>
      <c r="D9340" s="509">
        <v>0</v>
      </c>
      <c r="G9340" s="509">
        <v>860</v>
      </c>
      <c r="K9340" s="509">
        <v>860</v>
      </c>
    </row>
    <row r="9341" spans="1:11" s="509" customFormat="1">
      <c r="A9341" s="508" t="s">
        <v>618</v>
      </c>
      <c r="B9341" s="509" t="s">
        <v>391</v>
      </c>
      <c r="C9341" s="509" t="s">
        <v>1047</v>
      </c>
      <c r="D9341" s="509">
        <v>9</v>
      </c>
      <c r="E9341" s="509">
        <v>7</v>
      </c>
      <c r="G9341" s="509">
        <v>72</v>
      </c>
      <c r="H9341" s="509">
        <v>37</v>
      </c>
      <c r="K9341" s="509">
        <v>81</v>
      </c>
    </row>
    <row r="9342" spans="1:11" s="509" customFormat="1">
      <c r="A9342" s="508" t="s">
        <v>618</v>
      </c>
      <c r="B9342" s="509" t="s">
        <v>391</v>
      </c>
      <c r="C9342" s="509" t="s">
        <v>1048</v>
      </c>
      <c r="D9342" s="509">
        <v>0</v>
      </c>
      <c r="G9342" s="509">
        <v>13</v>
      </c>
      <c r="H9342" s="509">
        <v>1</v>
      </c>
      <c r="K9342" s="509">
        <v>13</v>
      </c>
    </row>
    <row r="9343" spans="1:11" s="509" customFormat="1">
      <c r="A9343" s="508" t="s">
        <v>618</v>
      </c>
      <c r="B9343" s="509" t="s">
        <v>391</v>
      </c>
      <c r="C9343" s="509" t="s">
        <v>1049</v>
      </c>
      <c r="D9343" s="509">
        <v>3</v>
      </c>
      <c r="E9343" s="509">
        <v>1</v>
      </c>
      <c r="G9343" s="509">
        <v>7</v>
      </c>
      <c r="H9343" s="509">
        <v>1</v>
      </c>
      <c r="K9343" s="509">
        <v>10</v>
      </c>
    </row>
    <row r="9344" spans="1:11" s="509" customFormat="1">
      <c r="A9344" s="508" t="s">
        <v>618</v>
      </c>
      <c r="B9344" s="509" t="s">
        <v>391</v>
      </c>
      <c r="C9344" s="509" t="s">
        <v>1050</v>
      </c>
      <c r="D9344" s="509">
        <v>2</v>
      </c>
      <c r="E9344" s="509">
        <v>1</v>
      </c>
      <c r="G9344" s="509">
        <v>9</v>
      </c>
      <c r="H9344" s="509">
        <v>8</v>
      </c>
      <c r="K9344" s="509">
        <v>11</v>
      </c>
    </row>
    <row r="9345" spans="1:11" s="509" customFormat="1">
      <c r="A9345" s="508" t="s">
        <v>618</v>
      </c>
      <c r="B9345" s="509" t="s">
        <v>391</v>
      </c>
      <c r="C9345" s="509" t="s">
        <v>1051</v>
      </c>
      <c r="D9345" s="509">
        <v>0</v>
      </c>
      <c r="G9345" s="509">
        <v>0</v>
      </c>
      <c r="K9345" s="509">
        <v>0</v>
      </c>
    </row>
    <row r="9346" spans="1:11" s="509" customFormat="1">
      <c r="A9346" s="508" t="s">
        <v>618</v>
      </c>
      <c r="B9346" s="509" t="s">
        <v>391</v>
      </c>
      <c r="C9346" s="509">
        <v>72</v>
      </c>
      <c r="D9346" s="509">
        <v>323</v>
      </c>
      <c r="G9346" s="509">
        <v>89</v>
      </c>
      <c r="H9346" s="509">
        <v>1</v>
      </c>
      <c r="K9346" s="509">
        <v>412</v>
      </c>
    </row>
    <row r="9347" spans="1:11" s="509" customFormat="1">
      <c r="A9347" s="508" t="s">
        <v>618</v>
      </c>
      <c r="B9347" s="509" t="s">
        <v>391</v>
      </c>
      <c r="C9347" s="509">
        <v>73</v>
      </c>
      <c r="D9347" s="509">
        <v>34</v>
      </c>
      <c r="G9347" s="509">
        <v>4</v>
      </c>
      <c r="K9347" s="509">
        <v>38</v>
      </c>
    </row>
    <row r="9348" spans="1:11" s="509" customFormat="1">
      <c r="A9348" s="508" t="s">
        <v>618</v>
      </c>
      <c r="B9348" s="509" t="s">
        <v>391</v>
      </c>
      <c r="C9348" s="509">
        <v>74</v>
      </c>
      <c r="D9348" s="509">
        <v>5</v>
      </c>
      <c r="E9348" s="509">
        <v>1</v>
      </c>
      <c r="G9348" s="509">
        <v>9</v>
      </c>
      <c r="H9348" s="509">
        <v>1</v>
      </c>
      <c r="K9348" s="509">
        <v>14</v>
      </c>
    </row>
    <row r="9349" spans="1:11" s="509" customFormat="1">
      <c r="A9349" s="508" t="s">
        <v>618</v>
      </c>
      <c r="B9349" s="509" t="s">
        <v>391</v>
      </c>
      <c r="C9349" s="509" t="s">
        <v>4570</v>
      </c>
      <c r="D9349" s="509">
        <v>73</v>
      </c>
      <c r="G9349" s="509">
        <v>450</v>
      </c>
      <c r="K9349" s="509">
        <v>523</v>
      </c>
    </row>
    <row r="9350" spans="1:11" s="509" customFormat="1">
      <c r="A9350" s="508" t="s">
        <v>618</v>
      </c>
      <c r="B9350" s="509" t="s">
        <v>391</v>
      </c>
      <c r="C9350" s="509" t="s">
        <v>4571</v>
      </c>
      <c r="D9350" s="509">
        <v>767</v>
      </c>
      <c r="E9350" s="509">
        <v>61</v>
      </c>
      <c r="F9350" s="509">
        <v>0</v>
      </c>
      <c r="G9350" s="509">
        <v>6617</v>
      </c>
      <c r="H9350" s="509">
        <v>126</v>
      </c>
      <c r="I9350" s="509">
        <v>0</v>
      </c>
      <c r="J9350" s="509">
        <v>8</v>
      </c>
      <c r="K9350" s="509">
        <v>7384</v>
      </c>
    </row>
    <row r="9351" spans="1:11" s="509" customFormat="1">
      <c r="A9351" s="508" t="s">
        <v>619</v>
      </c>
      <c r="B9351" s="509" t="s">
        <v>392</v>
      </c>
      <c r="C9351" s="509">
        <v>1</v>
      </c>
      <c r="K9351" s="509">
        <v>0</v>
      </c>
    </row>
    <row r="9352" spans="1:11" s="509" customFormat="1">
      <c r="A9352" s="508" t="s">
        <v>619</v>
      </c>
      <c r="B9352" s="509" t="s">
        <v>392</v>
      </c>
      <c r="C9352" s="509" t="s">
        <v>1023</v>
      </c>
      <c r="G9352" s="509">
        <v>10</v>
      </c>
      <c r="K9352" s="509">
        <v>10</v>
      </c>
    </row>
    <row r="9353" spans="1:11" s="509" customFormat="1">
      <c r="A9353" s="508" t="s">
        <v>619</v>
      </c>
      <c r="B9353" s="509" t="s">
        <v>392</v>
      </c>
      <c r="C9353" s="509">
        <v>2</v>
      </c>
      <c r="G9353" s="509">
        <v>7</v>
      </c>
      <c r="K9353" s="509">
        <v>7</v>
      </c>
    </row>
    <row r="9354" spans="1:11" s="509" customFormat="1">
      <c r="A9354" s="508" t="s">
        <v>619</v>
      </c>
      <c r="B9354" s="509" t="s">
        <v>392</v>
      </c>
      <c r="C9354" s="509">
        <v>3</v>
      </c>
      <c r="G9354" s="509">
        <v>54</v>
      </c>
      <c r="K9354" s="509">
        <v>54</v>
      </c>
    </row>
    <row r="9355" spans="1:11" s="509" customFormat="1">
      <c r="A9355" s="508" t="s">
        <v>619</v>
      </c>
      <c r="B9355" s="509" t="s">
        <v>392</v>
      </c>
      <c r="C9355" s="509">
        <v>4</v>
      </c>
      <c r="G9355" s="509">
        <v>6</v>
      </c>
      <c r="K9355" s="509">
        <v>6</v>
      </c>
    </row>
    <row r="9356" spans="1:11" s="509" customFormat="1">
      <c r="A9356" s="508" t="s">
        <v>619</v>
      </c>
      <c r="B9356" s="509" t="s">
        <v>392</v>
      </c>
      <c r="C9356" s="509">
        <v>5</v>
      </c>
      <c r="G9356" s="509">
        <v>5</v>
      </c>
      <c r="K9356" s="509">
        <v>5</v>
      </c>
    </row>
    <row r="9357" spans="1:11" s="509" customFormat="1">
      <c r="A9357" s="508" t="s">
        <v>619</v>
      </c>
      <c r="B9357" s="509" t="s">
        <v>392</v>
      </c>
      <c r="C9357" s="509">
        <v>6</v>
      </c>
      <c r="K9357" s="509">
        <v>0</v>
      </c>
    </row>
    <row r="9358" spans="1:11" s="509" customFormat="1">
      <c r="A9358" s="508" t="s">
        <v>619</v>
      </c>
      <c r="B9358" s="509" t="s">
        <v>392</v>
      </c>
      <c r="C9358" s="509">
        <v>7</v>
      </c>
      <c r="K9358" s="509">
        <v>0</v>
      </c>
    </row>
    <row r="9359" spans="1:11" s="509" customFormat="1">
      <c r="A9359" s="508" t="s">
        <v>619</v>
      </c>
      <c r="B9359" s="509" t="s">
        <v>392</v>
      </c>
      <c r="C9359" s="509">
        <v>8</v>
      </c>
      <c r="G9359" s="509">
        <v>21</v>
      </c>
      <c r="K9359" s="509">
        <v>21</v>
      </c>
    </row>
    <row r="9360" spans="1:11" s="509" customFormat="1">
      <c r="A9360" s="508" t="s">
        <v>619</v>
      </c>
      <c r="B9360" s="509" t="s">
        <v>392</v>
      </c>
      <c r="C9360" s="509">
        <v>9</v>
      </c>
      <c r="G9360" s="509">
        <v>2</v>
      </c>
      <c r="K9360" s="509">
        <v>2</v>
      </c>
    </row>
    <row r="9361" spans="1:11" s="509" customFormat="1">
      <c r="A9361" s="508" t="s">
        <v>619</v>
      </c>
      <c r="B9361" s="509" t="s">
        <v>392</v>
      </c>
      <c r="C9361" s="509">
        <v>10</v>
      </c>
      <c r="D9361" s="509">
        <v>2</v>
      </c>
      <c r="G9361" s="509">
        <v>17</v>
      </c>
      <c r="K9361" s="509">
        <v>19</v>
      </c>
    </row>
    <row r="9362" spans="1:11" s="509" customFormat="1">
      <c r="A9362" s="508" t="s">
        <v>619</v>
      </c>
      <c r="B9362" s="509" t="s">
        <v>392</v>
      </c>
      <c r="C9362" s="509">
        <v>11</v>
      </c>
      <c r="K9362" s="509">
        <v>0</v>
      </c>
    </row>
    <row r="9363" spans="1:11" s="509" customFormat="1">
      <c r="A9363" s="508" t="s">
        <v>619</v>
      </c>
      <c r="B9363" s="509" t="s">
        <v>392</v>
      </c>
      <c r="C9363" s="509">
        <v>12</v>
      </c>
      <c r="D9363" s="509">
        <v>1</v>
      </c>
      <c r="G9363" s="509">
        <v>8</v>
      </c>
      <c r="K9363" s="509">
        <v>9</v>
      </c>
    </row>
    <row r="9364" spans="1:11" s="509" customFormat="1">
      <c r="A9364" s="508" t="s">
        <v>619</v>
      </c>
      <c r="B9364" s="509" t="s">
        <v>392</v>
      </c>
      <c r="C9364" s="509">
        <v>13</v>
      </c>
      <c r="K9364" s="509">
        <v>0</v>
      </c>
    </row>
    <row r="9365" spans="1:11" s="509" customFormat="1">
      <c r="A9365" s="508" t="s">
        <v>619</v>
      </c>
      <c r="B9365" s="509" t="s">
        <v>392</v>
      </c>
      <c r="C9365" s="509">
        <v>14</v>
      </c>
      <c r="K9365" s="509">
        <v>0</v>
      </c>
    </row>
    <row r="9366" spans="1:11" s="509" customFormat="1">
      <c r="A9366" s="508" t="s">
        <v>619</v>
      </c>
      <c r="B9366" s="509" t="s">
        <v>392</v>
      </c>
      <c r="C9366" s="509">
        <v>15</v>
      </c>
      <c r="K9366" s="509">
        <v>0</v>
      </c>
    </row>
    <row r="9367" spans="1:11" s="509" customFormat="1">
      <c r="A9367" s="508" t="s">
        <v>619</v>
      </c>
      <c r="B9367" s="509" t="s">
        <v>392</v>
      </c>
      <c r="C9367" s="509">
        <v>16</v>
      </c>
      <c r="D9367" s="509">
        <v>2</v>
      </c>
      <c r="G9367" s="509">
        <v>11</v>
      </c>
      <c r="K9367" s="509">
        <v>13</v>
      </c>
    </row>
    <row r="9368" spans="1:11" s="509" customFormat="1">
      <c r="A9368" s="508" t="s">
        <v>619</v>
      </c>
      <c r="B9368" s="509" t="s">
        <v>392</v>
      </c>
      <c r="C9368" s="509">
        <v>17</v>
      </c>
      <c r="D9368" s="509">
        <v>2</v>
      </c>
      <c r="G9368" s="509">
        <v>38</v>
      </c>
      <c r="K9368" s="509">
        <v>40</v>
      </c>
    </row>
    <row r="9369" spans="1:11" s="509" customFormat="1">
      <c r="A9369" s="508" t="s">
        <v>619</v>
      </c>
      <c r="B9369" s="509" t="s">
        <v>392</v>
      </c>
      <c r="C9369" s="509">
        <v>18</v>
      </c>
      <c r="K9369" s="509">
        <v>0</v>
      </c>
    </row>
    <row r="9370" spans="1:11" s="509" customFormat="1">
      <c r="A9370" s="508" t="s">
        <v>619</v>
      </c>
      <c r="B9370" s="509" t="s">
        <v>392</v>
      </c>
      <c r="C9370" s="509" t="s">
        <v>1024</v>
      </c>
      <c r="K9370" s="509">
        <v>0</v>
      </c>
    </row>
    <row r="9371" spans="1:11" s="509" customFormat="1">
      <c r="A9371" s="508" t="s">
        <v>619</v>
      </c>
      <c r="B9371" s="509" t="s">
        <v>392</v>
      </c>
      <c r="C9371" s="509" t="s">
        <v>1025</v>
      </c>
      <c r="K9371" s="509">
        <v>0</v>
      </c>
    </row>
    <row r="9372" spans="1:11" s="509" customFormat="1">
      <c r="A9372" s="508" t="s">
        <v>619</v>
      </c>
      <c r="B9372" s="509" t="s">
        <v>392</v>
      </c>
      <c r="C9372" s="509">
        <v>19</v>
      </c>
      <c r="D9372" s="509">
        <v>2</v>
      </c>
      <c r="E9372" s="509">
        <v>1</v>
      </c>
      <c r="G9372" s="509">
        <v>2</v>
      </c>
      <c r="K9372" s="509">
        <v>4</v>
      </c>
    </row>
    <row r="9373" spans="1:11" s="509" customFormat="1">
      <c r="A9373" s="508" t="s">
        <v>619</v>
      </c>
      <c r="B9373" s="509" t="s">
        <v>392</v>
      </c>
      <c r="C9373" s="509">
        <v>20</v>
      </c>
      <c r="K9373" s="509">
        <v>0</v>
      </c>
    </row>
    <row r="9374" spans="1:11" s="509" customFormat="1">
      <c r="A9374" s="508" t="s">
        <v>619</v>
      </c>
      <c r="B9374" s="509" t="s">
        <v>392</v>
      </c>
      <c r="C9374" s="509">
        <v>21</v>
      </c>
      <c r="K9374" s="509">
        <v>0</v>
      </c>
    </row>
    <row r="9375" spans="1:11" s="509" customFormat="1">
      <c r="A9375" s="508" t="s">
        <v>619</v>
      </c>
      <c r="B9375" s="509" t="s">
        <v>392</v>
      </c>
      <c r="C9375" s="509" t="s">
        <v>1026</v>
      </c>
      <c r="K9375" s="509">
        <v>0</v>
      </c>
    </row>
    <row r="9376" spans="1:11" s="509" customFormat="1">
      <c r="A9376" s="508" t="s">
        <v>619</v>
      </c>
      <c r="B9376" s="509" t="s">
        <v>392</v>
      </c>
      <c r="C9376" s="509" t="s">
        <v>1027</v>
      </c>
      <c r="K9376" s="509">
        <v>0</v>
      </c>
    </row>
    <row r="9377" spans="1:11" s="509" customFormat="1">
      <c r="A9377" s="508" t="s">
        <v>619</v>
      </c>
      <c r="B9377" s="509" t="s">
        <v>392</v>
      </c>
      <c r="C9377" s="509" t="s">
        <v>1028</v>
      </c>
      <c r="K9377" s="509">
        <v>0</v>
      </c>
    </row>
    <row r="9378" spans="1:11" s="509" customFormat="1">
      <c r="A9378" s="508" t="s">
        <v>619</v>
      </c>
      <c r="B9378" s="509" t="s">
        <v>392</v>
      </c>
      <c r="C9378" s="509">
        <v>22</v>
      </c>
      <c r="K9378" s="509">
        <v>0</v>
      </c>
    </row>
    <row r="9379" spans="1:11" s="509" customFormat="1">
      <c r="A9379" s="508" t="s">
        <v>619</v>
      </c>
      <c r="B9379" s="509" t="s">
        <v>392</v>
      </c>
      <c r="C9379" s="509">
        <v>23</v>
      </c>
      <c r="K9379" s="509">
        <v>0</v>
      </c>
    </row>
    <row r="9380" spans="1:11" s="509" customFormat="1">
      <c r="A9380" s="508" t="s">
        <v>619</v>
      </c>
      <c r="B9380" s="509" t="s">
        <v>392</v>
      </c>
      <c r="C9380" s="509" t="s">
        <v>1029</v>
      </c>
      <c r="G9380" s="509">
        <v>1</v>
      </c>
      <c r="K9380" s="509">
        <v>1</v>
      </c>
    </row>
    <row r="9381" spans="1:11" s="509" customFormat="1">
      <c r="A9381" s="508" t="s">
        <v>619</v>
      </c>
      <c r="B9381" s="509" t="s">
        <v>392</v>
      </c>
      <c r="C9381" s="509">
        <v>24</v>
      </c>
      <c r="K9381" s="509">
        <v>0</v>
      </c>
    </row>
    <row r="9382" spans="1:11" s="509" customFormat="1">
      <c r="A9382" s="508" t="s">
        <v>619</v>
      </c>
      <c r="B9382" s="509" t="s">
        <v>392</v>
      </c>
      <c r="C9382" s="509">
        <v>25</v>
      </c>
    </row>
    <row r="9383" spans="1:11" s="509" customFormat="1">
      <c r="A9383" s="508" t="s">
        <v>619</v>
      </c>
      <c r="B9383" s="509" t="s">
        <v>392</v>
      </c>
      <c r="C9383" s="509">
        <v>26</v>
      </c>
      <c r="D9383" s="509">
        <v>1</v>
      </c>
      <c r="E9383" s="509">
        <v>1</v>
      </c>
      <c r="G9383" s="509">
        <v>2</v>
      </c>
      <c r="K9383" s="509">
        <v>3</v>
      </c>
    </row>
    <row r="9384" spans="1:11" s="509" customFormat="1">
      <c r="A9384" s="508" t="s">
        <v>619</v>
      </c>
      <c r="B9384" s="509" t="s">
        <v>392</v>
      </c>
      <c r="C9384" s="509">
        <v>27</v>
      </c>
      <c r="D9384" s="509">
        <v>4</v>
      </c>
      <c r="E9384" s="509">
        <v>1</v>
      </c>
      <c r="G9384" s="509">
        <v>7</v>
      </c>
      <c r="H9384" s="509">
        <v>1</v>
      </c>
      <c r="K9384" s="509">
        <v>11</v>
      </c>
    </row>
    <row r="9385" spans="1:11" s="509" customFormat="1">
      <c r="A9385" s="508" t="s">
        <v>619</v>
      </c>
      <c r="B9385" s="509" t="s">
        <v>392</v>
      </c>
      <c r="C9385" s="509">
        <v>28</v>
      </c>
      <c r="K9385" s="509">
        <v>0</v>
      </c>
    </row>
    <row r="9386" spans="1:11" s="509" customFormat="1">
      <c r="A9386" s="508" t="s">
        <v>619</v>
      </c>
      <c r="B9386" s="509" t="s">
        <v>392</v>
      </c>
      <c r="C9386" s="509">
        <v>29</v>
      </c>
      <c r="K9386" s="509">
        <v>0</v>
      </c>
    </row>
    <row r="9387" spans="1:11" s="509" customFormat="1">
      <c r="A9387" s="508" t="s">
        <v>619</v>
      </c>
      <c r="B9387" s="509" t="s">
        <v>392</v>
      </c>
      <c r="C9387" s="509">
        <v>30</v>
      </c>
      <c r="D9387" s="509">
        <v>1</v>
      </c>
      <c r="E9387" s="509">
        <v>1</v>
      </c>
      <c r="K9387" s="509">
        <v>1</v>
      </c>
    </row>
    <row r="9388" spans="1:11" s="509" customFormat="1">
      <c r="A9388" s="508" t="s">
        <v>619</v>
      </c>
      <c r="B9388" s="509" t="s">
        <v>392</v>
      </c>
      <c r="C9388" s="509">
        <v>31</v>
      </c>
      <c r="K9388" s="509">
        <v>0</v>
      </c>
    </row>
    <row r="9389" spans="1:11" s="509" customFormat="1">
      <c r="A9389" s="508" t="s">
        <v>619</v>
      </c>
      <c r="B9389" s="509" t="s">
        <v>392</v>
      </c>
      <c r="C9389" s="509">
        <v>32</v>
      </c>
      <c r="K9389" s="509">
        <v>0</v>
      </c>
    </row>
    <row r="9390" spans="1:11" s="509" customFormat="1">
      <c r="A9390" s="508" t="s">
        <v>619</v>
      </c>
      <c r="B9390" s="509" t="s">
        <v>392</v>
      </c>
      <c r="C9390" s="509">
        <v>33</v>
      </c>
      <c r="D9390" s="509">
        <v>6</v>
      </c>
      <c r="E9390" s="509">
        <v>2</v>
      </c>
      <c r="G9390" s="509">
        <v>11</v>
      </c>
      <c r="K9390" s="509">
        <v>17</v>
      </c>
    </row>
    <row r="9391" spans="1:11" s="509" customFormat="1">
      <c r="A9391" s="508" t="s">
        <v>619</v>
      </c>
      <c r="B9391" s="509" t="s">
        <v>392</v>
      </c>
      <c r="C9391" s="509">
        <v>34</v>
      </c>
      <c r="D9391" s="509">
        <v>2</v>
      </c>
      <c r="E9391" s="509">
        <v>2</v>
      </c>
      <c r="K9391" s="509">
        <v>2</v>
      </c>
    </row>
    <row r="9392" spans="1:11" s="509" customFormat="1">
      <c r="A9392" s="508" t="s">
        <v>619</v>
      </c>
      <c r="B9392" s="509" t="s">
        <v>392</v>
      </c>
      <c r="C9392" s="509">
        <v>35</v>
      </c>
      <c r="K9392" s="509">
        <v>0</v>
      </c>
    </row>
    <row r="9393" spans="1:11" s="509" customFormat="1">
      <c r="A9393" s="508" t="s">
        <v>619</v>
      </c>
      <c r="B9393" s="509" t="s">
        <v>392</v>
      </c>
      <c r="C9393" s="509">
        <v>36</v>
      </c>
      <c r="K9393" s="509">
        <v>0</v>
      </c>
    </row>
    <row r="9394" spans="1:11" s="509" customFormat="1">
      <c r="A9394" s="508" t="s">
        <v>619</v>
      </c>
      <c r="B9394" s="509" t="s">
        <v>392</v>
      </c>
      <c r="C9394" s="509">
        <v>37</v>
      </c>
      <c r="D9394" s="509">
        <v>5</v>
      </c>
      <c r="E9394" s="509">
        <v>2</v>
      </c>
      <c r="G9394" s="509">
        <v>3</v>
      </c>
      <c r="K9394" s="509">
        <v>8</v>
      </c>
    </row>
    <row r="9395" spans="1:11" s="509" customFormat="1">
      <c r="A9395" s="508" t="s">
        <v>619</v>
      </c>
      <c r="B9395" s="509" t="s">
        <v>392</v>
      </c>
      <c r="C9395" s="509">
        <v>38</v>
      </c>
      <c r="K9395" s="509">
        <v>0</v>
      </c>
    </row>
    <row r="9396" spans="1:11" s="509" customFormat="1">
      <c r="A9396" s="508" t="s">
        <v>619</v>
      </c>
      <c r="B9396" s="509" t="s">
        <v>392</v>
      </c>
      <c r="C9396" s="509" t="s">
        <v>1030</v>
      </c>
      <c r="K9396" s="509">
        <v>0</v>
      </c>
    </row>
    <row r="9397" spans="1:11" s="509" customFormat="1">
      <c r="A9397" s="508" t="s">
        <v>619</v>
      </c>
      <c r="B9397" s="509" t="s">
        <v>392</v>
      </c>
      <c r="C9397" s="509">
        <v>39</v>
      </c>
      <c r="K9397" s="509">
        <v>0</v>
      </c>
    </row>
    <row r="9398" spans="1:11" s="509" customFormat="1">
      <c r="A9398" s="508" t="s">
        <v>619</v>
      </c>
      <c r="B9398" s="509" t="s">
        <v>392</v>
      </c>
      <c r="C9398" s="509">
        <v>40</v>
      </c>
      <c r="K9398" s="509">
        <v>0</v>
      </c>
    </row>
    <row r="9399" spans="1:11" s="509" customFormat="1">
      <c r="A9399" s="508" t="s">
        <v>619</v>
      </c>
      <c r="B9399" s="509" t="s">
        <v>392</v>
      </c>
      <c r="C9399" s="509">
        <v>41</v>
      </c>
      <c r="K9399" s="509">
        <v>0</v>
      </c>
    </row>
    <row r="9400" spans="1:11" s="509" customFormat="1">
      <c r="A9400" s="508" t="s">
        <v>619</v>
      </c>
      <c r="B9400" s="509" t="s">
        <v>392</v>
      </c>
      <c r="C9400" s="509">
        <v>42</v>
      </c>
      <c r="K9400" s="509">
        <v>0</v>
      </c>
    </row>
    <row r="9401" spans="1:11" s="509" customFormat="1">
      <c r="A9401" s="508" t="s">
        <v>619</v>
      </c>
      <c r="B9401" s="509" t="s">
        <v>392</v>
      </c>
      <c r="C9401" s="509">
        <v>43</v>
      </c>
      <c r="K9401" s="509">
        <v>0</v>
      </c>
    </row>
    <row r="9402" spans="1:11" s="509" customFormat="1">
      <c r="A9402" s="508" t="s">
        <v>619</v>
      </c>
      <c r="B9402" s="509" t="s">
        <v>392</v>
      </c>
      <c r="C9402" s="509">
        <v>44</v>
      </c>
      <c r="K9402" s="509">
        <v>0</v>
      </c>
    </row>
    <row r="9403" spans="1:11" s="509" customFormat="1">
      <c r="A9403" s="508" t="s">
        <v>619</v>
      </c>
      <c r="B9403" s="509" t="s">
        <v>392</v>
      </c>
      <c r="C9403" s="509">
        <v>45</v>
      </c>
      <c r="K9403" s="509">
        <v>0</v>
      </c>
    </row>
    <row r="9404" spans="1:11" s="509" customFormat="1">
      <c r="A9404" s="508" t="s">
        <v>619</v>
      </c>
      <c r="B9404" s="509" t="s">
        <v>392</v>
      </c>
      <c r="C9404" s="509">
        <v>46</v>
      </c>
      <c r="D9404" s="509">
        <v>2</v>
      </c>
      <c r="E9404" s="509">
        <v>2</v>
      </c>
      <c r="G9404" s="509">
        <v>5</v>
      </c>
      <c r="H9404" s="509">
        <v>2</v>
      </c>
      <c r="K9404" s="509">
        <v>7</v>
      </c>
    </row>
    <row r="9405" spans="1:11" s="509" customFormat="1">
      <c r="A9405" s="508" t="s">
        <v>619</v>
      </c>
      <c r="B9405" s="509" t="s">
        <v>392</v>
      </c>
      <c r="C9405" s="509">
        <v>47</v>
      </c>
      <c r="D9405" s="509">
        <v>1</v>
      </c>
      <c r="G9405" s="509">
        <v>1</v>
      </c>
      <c r="K9405" s="509">
        <v>2</v>
      </c>
    </row>
    <row r="9406" spans="1:11" s="509" customFormat="1">
      <c r="A9406" s="508" t="s">
        <v>619</v>
      </c>
      <c r="B9406" s="509" t="s">
        <v>392</v>
      </c>
      <c r="C9406" s="509">
        <v>48</v>
      </c>
      <c r="K9406" s="509">
        <v>0</v>
      </c>
    </row>
    <row r="9407" spans="1:11" s="509" customFormat="1">
      <c r="A9407" s="508" t="s">
        <v>619</v>
      </c>
      <c r="B9407" s="509" t="s">
        <v>392</v>
      </c>
      <c r="C9407" s="509">
        <v>49</v>
      </c>
      <c r="K9407" s="509">
        <v>0</v>
      </c>
    </row>
    <row r="9408" spans="1:11" s="509" customFormat="1">
      <c r="A9408" s="508" t="s">
        <v>619</v>
      </c>
      <c r="B9408" s="509" t="s">
        <v>392</v>
      </c>
      <c r="C9408" s="509">
        <v>50</v>
      </c>
      <c r="K9408" s="509">
        <v>0</v>
      </c>
    </row>
    <row r="9409" spans="1:11" s="509" customFormat="1">
      <c r="A9409" s="508" t="s">
        <v>619</v>
      </c>
      <c r="B9409" s="509" t="s">
        <v>392</v>
      </c>
      <c r="C9409" s="509">
        <v>51</v>
      </c>
      <c r="D9409" s="509">
        <v>2</v>
      </c>
      <c r="K9409" s="509">
        <v>2</v>
      </c>
    </row>
    <row r="9410" spans="1:11" s="509" customFormat="1">
      <c r="A9410" s="508" t="s">
        <v>619</v>
      </c>
      <c r="B9410" s="509" t="s">
        <v>392</v>
      </c>
      <c r="C9410" s="509" t="s">
        <v>1031</v>
      </c>
      <c r="K9410" s="509">
        <v>0</v>
      </c>
    </row>
    <row r="9411" spans="1:11" s="509" customFormat="1">
      <c r="A9411" s="508" t="s">
        <v>619</v>
      </c>
      <c r="B9411" s="509" t="s">
        <v>392</v>
      </c>
      <c r="C9411" s="509" t="s">
        <v>1032</v>
      </c>
      <c r="K9411" s="509">
        <v>0</v>
      </c>
    </row>
    <row r="9412" spans="1:11" s="509" customFormat="1">
      <c r="A9412" s="508" t="s">
        <v>619</v>
      </c>
      <c r="B9412" s="509" t="s">
        <v>392</v>
      </c>
      <c r="C9412" s="509">
        <v>52</v>
      </c>
      <c r="K9412" s="509">
        <v>0</v>
      </c>
    </row>
    <row r="9413" spans="1:11" s="509" customFormat="1">
      <c r="A9413" s="508" t="s">
        <v>619</v>
      </c>
      <c r="B9413" s="509" t="s">
        <v>392</v>
      </c>
      <c r="C9413" s="509">
        <v>53</v>
      </c>
      <c r="D9413" s="509">
        <v>2</v>
      </c>
      <c r="G9413" s="509">
        <v>1</v>
      </c>
      <c r="K9413" s="509">
        <v>3</v>
      </c>
    </row>
    <row r="9414" spans="1:11" s="509" customFormat="1">
      <c r="A9414" s="508" t="s">
        <v>619</v>
      </c>
      <c r="B9414" s="509" t="s">
        <v>392</v>
      </c>
      <c r="C9414" s="509">
        <v>54</v>
      </c>
      <c r="G9414" s="509">
        <v>10</v>
      </c>
      <c r="H9414" s="509">
        <v>1</v>
      </c>
      <c r="K9414" s="509">
        <v>10</v>
      </c>
    </row>
    <row r="9415" spans="1:11" s="509" customFormat="1">
      <c r="A9415" s="508" t="s">
        <v>619</v>
      </c>
      <c r="B9415" s="509" t="s">
        <v>392</v>
      </c>
      <c r="C9415" s="509">
        <v>55</v>
      </c>
      <c r="D9415" s="509">
        <v>1</v>
      </c>
      <c r="G9415" s="509">
        <v>10</v>
      </c>
      <c r="K9415" s="509">
        <v>11</v>
      </c>
    </row>
    <row r="9416" spans="1:11" s="509" customFormat="1">
      <c r="A9416" s="508" t="s">
        <v>619</v>
      </c>
      <c r="B9416" s="509" t="s">
        <v>392</v>
      </c>
      <c r="C9416" s="509">
        <v>56</v>
      </c>
      <c r="K9416" s="509">
        <v>0</v>
      </c>
    </row>
    <row r="9417" spans="1:11" s="509" customFormat="1">
      <c r="A9417" s="508" t="s">
        <v>619</v>
      </c>
      <c r="B9417" s="509" t="s">
        <v>392</v>
      </c>
      <c r="C9417" s="509">
        <v>57</v>
      </c>
      <c r="K9417" s="509">
        <v>0</v>
      </c>
    </row>
    <row r="9418" spans="1:11" s="509" customFormat="1">
      <c r="A9418" s="508" t="s">
        <v>619</v>
      </c>
      <c r="B9418" s="509" t="s">
        <v>392</v>
      </c>
      <c r="C9418" s="509">
        <v>58</v>
      </c>
      <c r="D9418" s="509">
        <v>2</v>
      </c>
      <c r="E9418" s="509">
        <v>1</v>
      </c>
      <c r="G9418" s="509">
        <v>15</v>
      </c>
      <c r="K9418" s="509">
        <v>17</v>
      </c>
    </row>
    <row r="9419" spans="1:11" s="509" customFormat="1">
      <c r="A9419" s="508" t="s">
        <v>619</v>
      </c>
      <c r="B9419" s="509" t="s">
        <v>392</v>
      </c>
      <c r="C9419" s="509">
        <v>59</v>
      </c>
      <c r="K9419" s="509">
        <v>0</v>
      </c>
    </row>
    <row r="9420" spans="1:11" s="509" customFormat="1">
      <c r="A9420" s="508" t="s">
        <v>619</v>
      </c>
      <c r="B9420" s="509" t="s">
        <v>392</v>
      </c>
      <c r="C9420" s="509">
        <v>60</v>
      </c>
      <c r="G9420" s="509">
        <v>11</v>
      </c>
      <c r="K9420" s="509">
        <v>11</v>
      </c>
    </row>
    <row r="9421" spans="1:11" s="509" customFormat="1">
      <c r="A9421" s="508" t="s">
        <v>619</v>
      </c>
      <c r="B9421" s="509" t="s">
        <v>392</v>
      </c>
      <c r="C9421" s="509">
        <v>61</v>
      </c>
      <c r="D9421" s="509">
        <v>1</v>
      </c>
      <c r="G9421" s="509">
        <v>2</v>
      </c>
      <c r="K9421" s="509">
        <v>3</v>
      </c>
    </row>
    <row r="9422" spans="1:11" s="509" customFormat="1">
      <c r="A9422" s="508" t="s">
        <v>619</v>
      </c>
      <c r="B9422" s="509" t="s">
        <v>392</v>
      </c>
      <c r="C9422" s="509">
        <v>62</v>
      </c>
      <c r="D9422" s="509">
        <v>2</v>
      </c>
      <c r="K9422" s="509">
        <v>2</v>
      </c>
    </row>
    <row r="9423" spans="1:11" s="509" customFormat="1">
      <c r="A9423" s="508" t="s">
        <v>619</v>
      </c>
      <c r="B9423" s="509" t="s">
        <v>392</v>
      </c>
      <c r="C9423" s="509">
        <v>63</v>
      </c>
      <c r="D9423" s="509">
        <v>4</v>
      </c>
      <c r="G9423" s="509">
        <v>3</v>
      </c>
      <c r="K9423" s="509">
        <v>7</v>
      </c>
    </row>
    <row r="9424" spans="1:11" s="509" customFormat="1">
      <c r="A9424" s="508" t="s">
        <v>619</v>
      </c>
      <c r="B9424" s="509" t="s">
        <v>392</v>
      </c>
      <c r="C9424" s="509" t="s">
        <v>1033</v>
      </c>
      <c r="D9424" s="509">
        <v>1</v>
      </c>
      <c r="K9424" s="509">
        <v>1</v>
      </c>
    </row>
    <row r="9425" spans="1:11" s="509" customFormat="1">
      <c r="A9425" s="508" t="s">
        <v>619</v>
      </c>
      <c r="B9425" s="509" t="s">
        <v>392</v>
      </c>
      <c r="C9425" s="509" t="s">
        <v>1034</v>
      </c>
      <c r="G9425" s="509">
        <v>3</v>
      </c>
      <c r="K9425" s="509">
        <v>3</v>
      </c>
    </row>
    <row r="9426" spans="1:11" s="509" customFormat="1">
      <c r="A9426" s="508" t="s">
        <v>619</v>
      </c>
      <c r="B9426" s="509" t="s">
        <v>392</v>
      </c>
      <c r="C9426" s="509">
        <v>64</v>
      </c>
      <c r="K9426" s="509">
        <v>0</v>
      </c>
    </row>
    <row r="9427" spans="1:11" s="509" customFormat="1">
      <c r="A9427" s="508" t="s">
        <v>619</v>
      </c>
      <c r="B9427" s="509" t="s">
        <v>392</v>
      </c>
      <c r="C9427" s="509" t="s">
        <v>1035</v>
      </c>
      <c r="G9427" s="509">
        <v>3</v>
      </c>
      <c r="K9427" s="509">
        <v>3</v>
      </c>
    </row>
    <row r="9428" spans="1:11" s="509" customFormat="1">
      <c r="A9428" s="508" t="s">
        <v>619</v>
      </c>
      <c r="B9428" s="509" t="s">
        <v>392</v>
      </c>
      <c r="C9428" s="509">
        <v>65</v>
      </c>
      <c r="D9428" s="509">
        <v>3</v>
      </c>
      <c r="E9428" s="509">
        <v>1</v>
      </c>
      <c r="G9428" s="509">
        <v>13</v>
      </c>
      <c r="H9428" s="509">
        <v>1</v>
      </c>
      <c r="K9428" s="509">
        <v>16</v>
      </c>
    </row>
    <row r="9429" spans="1:11" s="509" customFormat="1">
      <c r="A9429" s="508" t="s">
        <v>619</v>
      </c>
      <c r="B9429" s="509" t="s">
        <v>392</v>
      </c>
      <c r="C9429" s="509">
        <v>66</v>
      </c>
      <c r="D9429" s="509">
        <v>1</v>
      </c>
      <c r="E9429" s="509">
        <v>1</v>
      </c>
      <c r="G9429" s="509">
        <v>7</v>
      </c>
      <c r="H9429" s="509">
        <v>2</v>
      </c>
      <c r="K9429" s="509">
        <v>8</v>
      </c>
    </row>
    <row r="9430" spans="1:11" s="509" customFormat="1">
      <c r="A9430" s="508" t="s">
        <v>619</v>
      </c>
      <c r="B9430" s="509" t="s">
        <v>392</v>
      </c>
      <c r="C9430" s="509" t="s">
        <v>1036</v>
      </c>
      <c r="D9430" s="509">
        <v>2</v>
      </c>
      <c r="G9430" s="509">
        <v>92</v>
      </c>
      <c r="K9430" s="509">
        <v>94</v>
      </c>
    </row>
    <row r="9431" spans="1:11" s="509" customFormat="1">
      <c r="A9431" s="508" t="s">
        <v>619</v>
      </c>
      <c r="B9431" s="509" t="s">
        <v>392</v>
      </c>
      <c r="C9431" s="509" t="s">
        <v>1037</v>
      </c>
      <c r="D9431" s="509">
        <v>1</v>
      </c>
      <c r="G9431" s="509">
        <v>5</v>
      </c>
      <c r="K9431" s="509">
        <v>6</v>
      </c>
    </row>
    <row r="9432" spans="1:11" s="509" customFormat="1">
      <c r="A9432" s="508" t="s">
        <v>619</v>
      </c>
      <c r="B9432" s="509" t="s">
        <v>392</v>
      </c>
      <c r="C9432" s="509" t="s">
        <v>1038</v>
      </c>
      <c r="G9432" s="509">
        <v>2</v>
      </c>
      <c r="K9432" s="509">
        <v>2</v>
      </c>
    </row>
    <row r="9433" spans="1:11" s="509" customFormat="1">
      <c r="A9433" s="508" t="s">
        <v>619</v>
      </c>
      <c r="B9433" s="509" t="s">
        <v>392</v>
      </c>
      <c r="C9433" s="509" t="s">
        <v>1039</v>
      </c>
      <c r="D9433" s="509">
        <v>6</v>
      </c>
      <c r="G9433" s="509">
        <v>7</v>
      </c>
      <c r="K9433" s="509">
        <v>13</v>
      </c>
    </row>
    <row r="9434" spans="1:11" s="509" customFormat="1">
      <c r="A9434" s="508" t="s">
        <v>619</v>
      </c>
      <c r="B9434" s="509" t="s">
        <v>392</v>
      </c>
      <c r="C9434" s="509" t="s">
        <v>1040</v>
      </c>
      <c r="K9434" s="509">
        <v>0</v>
      </c>
    </row>
    <row r="9435" spans="1:11" s="509" customFormat="1">
      <c r="A9435" s="508" t="s">
        <v>619</v>
      </c>
      <c r="B9435" s="509" t="s">
        <v>392</v>
      </c>
      <c r="C9435" s="509" t="s">
        <v>1041</v>
      </c>
      <c r="K9435" s="509">
        <v>0</v>
      </c>
    </row>
    <row r="9436" spans="1:11" s="509" customFormat="1">
      <c r="A9436" s="508" t="s">
        <v>619</v>
      </c>
      <c r="B9436" s="509" t="s">
        <v>392</v>
      </c>
      <c r="C9436" s="509" t="s">
        <v>1042</v>
      </c>
      <c r="K9436" s="509">
        <v>0</v>
      </c>
    </row>
    <row r="9437" spans="1:11" s="509" customFormat="1">
      <c r="A9437" s="508" t="s">
        <v>619</v>
      </c>
      <c r="B9437" s="509" t="s">
        <v>392</v>
      </c>
      <c r="C9437" s="509">
        <v>67</v>
      </c>
      <c r="G9437" s="509">
        <v>93</v>
      </c>
      <c r="H9437" s="509">
        <v>1</v>
      </c>
      <c r="K9437" s="509">
        <v>94</v>
      </c>
    </row>
    <row r="9438" spans="1:11" s="509" customFormat="1">
      <c r="A9438" s="508" t="s">
        <v>619</v>
      </c>
      <c r="B9438" s="509" t="s">
        <v>392</v>
      </c>
      <c r="C9438" s="509">
        <v>68</v>
      </c>
      <c r="G9438" s="509">
        <v>32</v>
      </c>
      <c r="H9438" s="509">
        <v>2</v>
      </c>
      <c r="K9438" s="509">
        <v>32</v>
      </c>
    </row>
    <row r="9439" spans="1:11" s="509" customFormat="1">
      <c r="A9439" s="508" t="s">
        <v>619</v>
      </c>
      <c r="B9439" s="509" t="s">
        <v>392</v>
      </c>
      <c r="C9439" s="509" t="s">
        <v>1043</v>
      </c>
      <c r="D9439" s="509">
        <v>2</v>
      </c>
      <c r="G9439" s="509">
        <v>1</v>
      </c>
      <c r="K9439" s="509">
        <v>3</v>
      </c>
    </row>
    <row r="9440" spans="1:11" s="509" customFormat="1">
      <c r="A9440" s="508" t="s">
        <v>619</v>
      </c>
      <c r="B9440" s="509" t="s">
        <v>392</v>
      </c>
      <c r="C9440" s="509">
        <v>69</v>
      </c>
      <c r="K9440" s="509">
        <v>0</v>
      </c>
    </row>
    <row r="9441" spans="1:11" s="509" customFormat="1">
      <c r="A9441" s="508" t="s">
        <v>619</v>
      </c>
      <c r="B9441" s="509" t="s">
        <v>392</v>
      </c>
      <c r="C9441" s="509" t="s">
        <v>1044</v>
      </c>
      <c r="K9441" s="509">
        <v>0</v>
      </c>
    </row>
    <row r="9442" spans="1:11" s="509" customFormat="1">
      <c r="A9442" s="508" t="s">
        <v>619</v>
      </c>
      <c r="B9442" s="509" t="s">
        <v>392</v>
      </c>
      <c r="C9442" s="509" t="s">
        <v>1045</v>
      </c>
      <c r="K9442" s="509">
        <v>0</v>
      </c>
    </row>
    <row r="9443" spans="1:11" s="509" customFormat="1">
      <c r="A9443" s="508" t="s">
        <v>619</v>
      </c>
      <c r="B9443" s="509" t="s">
        <v>392</v>
      </c>
      <c r="C9443" s="509">
        <v>70</v>
      </c>
      <c r="K9443" s="509">
        <v>0</v>
      </c>
    </row>
    <row r="9444" spans="1:11" s="509" customFormat="1">
      <c r="A9444" s="508" t="s">
        <v>619</v>
      </c>
      <c r="B9444" s="509" t="s">
        <v>392</v>
      </c>
      <c r="C9444" s="509" t="s">
        <v>1046</v>
      </c>
      <c r="G9444" s="509">
        <v>2</v>
      </c>
      <c r="K9444" s="509">
        <v>2</v>
      </c>
    </row>
    <row r="9445" spans="1:11" s="509" customFormat="1">
      <c r="A9445" s="508" t="s">
        <v>619</v>
      </c>
      <c r="B9445" s="509" t="s">
        <v>392</v>
      </c>
      <c r="C9445" s="509">
        <v>71</v>
      </c>
      <c r="D9445" s="509">
        <v>1</v>
      </c>
      <c r="G9445" s="509">
        <v>168</v>
      </c>
      <c r="K9445" s="509">
        <v>164</v>
      </c>
    </row>
    <row r="9446" spans="1:11" s="509" customFormat="1">
      <c r="A9446" s="508" t="s">
        <v>619</v>
      </c>
      <c r="B9446" s="509" t="s">
        <v>392</v>
      </c>
      <c r="C9446" s="509" t="s">
        <v>1047</v>
      </c>
      <c r="D9446" s="509">
        <v>1</v>
      </c>
      <c r="G9446" s="509">
        <v>13</v>
      </c>
      <c r="H9446" s="509">
        <v>6</v>
      </c>
      <c r="K9446" s="509">
        <v>14</v>
      </c>
    </row>
    <row r="9447" spans="1:11" s="509" customFormat="1">
      <c r="A9447" s="508" t="s">
        <v>619</v>
      </c>
      <c r="B9447" s="509" t="s">
        <v>392</v>
      </c>
      <c r="C9447" s="509" t="s">
        <v>1048</v>
      </c>
      <c r="G9447" s="509">
        <v>1</v>
      </c>
      <c r="K9447" s="509">
        <v>1</v>
      </c>
    </row>
    <row r="9448" spans="1:11" s="509" customFormat="1">
      <c r="A9448" s="508" t="s">
        <v>619</v>
      </c>
      <c r="B9448" s="509" t="s">
        <v>392</v>
      </c>
      <c r="C9448" s="509" t="s">
        <v>1049</v>
      </c>
      <c r="G9448" s="509">
        <v>2</v>
      </c>
      <c r="K9448" s="509">
        <v>2</v>
      </c>
    </row>
    <row r="9449" spans="1:11" s="509" customFormat="1">
      <c r="A9449" s="508" t="s">
        <v>619</v>
      </c>
      <c r="B9449" s="509" t="s">
        <v>392</v>
      </c>
      <c r="C9449" s="509" t="s">
        <v>1050</v>
      </c>
      <c r="K9449" s="509">
        <v>0</v>
      </c>
    </row>
    <row r="9450" spans="1:11" s="509" customFormat="1">
      <c r="A9450" s="508" t="s">
        <v>619</v>
      </c>
      <c r="B9450" s="509" t="s">
        <v>392</v>
      </c>
      <c r="C9450" s="509" t="s">
        <v>1051</v>
      </c>
      <c r="K9450" s="509">
        <v>0</v>
      </c>
    </row>
    <row r="9451" spans="1:11" s="509" customFormat="1">
      <c r="A9451" s="508" t="s">
        <v>619</v>
      </c>
      <c r="B9451" s="509" t="s">
        <v>392</v>
      </c>
      <c r="C9451" s="509">
        <v>72</v>
      </c>
      <c r="D9451" s="509">
        <v>31</v>
      </c>
      <c r="G9451" s="509">
        <v>4</v>
      </c>
      <c r="K9451" s="509">
        <v>35</v>
      </c>
    </row>
    <row r="9452" spans="1:11" s="509" customFormat="1">
      <c r="A9452" s="508" t="s">
        <v>619</v>
      </c>
      <c r="B9452" s="509" t="s">
        <v>392</v>
      </c>
      <c r="C9452" s="509">
        <v>73</v>
      </c>
      <c r="D9452" s="509">
        <v>2</v>
      </c>
      <c r="K9452" s="509">
        <v>2</v>
      </c>
    </row>
    <row r="9453" spans="1:11" s="509" customFormat="1">
      <c r="A9453" s="508" t="s">
        <v>619</v>
      </c>
      <c r="B9453" s="509" t="s">
        <v>392</v>
      </c>
      <c r="C9453" s="509">
        <v>74</v>
      </c>
      <c r="D9453" s="509">
        <v>2</v>
      </c>
      <c r="E9453" s="509">
        <v>1</v>
      </c>
      <c r="K9453" s="509">
        <v>2</v>
      </c>
    </row>
    <row r="9454" spans="1:11" s="509" customFormat="1">
      <c r="A9454" s="508" t="s">
        <v>619</v>
      </c>
      <c r="B9454" s="509" t="s">
        <v>392</v>
      </c>
      <c r="C9454" s="509" t="s">
        <v>4570</v>
      </c>
      <c r="D9454" s="509">
        <v>11</v>
      </c>
      <c r="G9454" s="509">
        <v>76</v>
      </c>
      <c r="K9454" s="509">
        <v>87</v>
      </c>
    </row>
    <row r="9455" spans="1:11" s="509" customFormat="1">
      <c r="A9455" s="508" t="s">
        <v>619</v>
      </c>
      <c r="B9455" s="509" t="s">
        <v>392</v>
      </c>
      <c r="C9455" s="509" t="s">
        <v>4571</v>
      </c>
      <c r="D9455" s="509">
        <v>109</v>
      </c>
      <c r="E9455" s="509">
        <v>16</v>
      </c>
      <c r="F9455" s="509">
        <v>0</v>
      </c>
      <c r="G9455" s="509">
        <v>787</v>
      </c>
      <c r="H9455" s="509">
        <v>16</v>
      </c>
      <c r="I9455" s="509">
        <v>0</v>
      </c>
      <c r="K9455" s="509">
        <v>892</v>
      </c>
    </row>
    <row r="9456" spans="1:11" s="509" customFormat="1">
      <c r="A9456" s="508" t="s">
        <v>620</v>
      </c>
      <c r="B9456" s="509" t="s">
        <v>393</v>
      </c>
      <c r="C9456" s="509">
        <v>1</v>
      </c>
      <c r="D9456" s="509">
        <v>0</v>
      </c>
      <c r="E9456" s="509">
        <v>0</v>
      </c>
      <c r="F9456" s="509">
        <v>0</v>
      </c>
      <c r="G9456" s="509">
        <v>1</v>
      </c>
      <c r="H9456" s="509">
        <v>0</v>
      </c>
      <c r="I9456" s="509">
        <v>0</v>
      </c>
      <c r="K9456" s="509">
        <v>1</v>
      </c>
    </row>
    <row r="9457" spans="1:11" s="509" customFormat="1">
      <c r="A9457" s="508" t="s">
        <v>620</v>
      </c>
      <c r="B9457" s="509" t="s">
        <v>393</v>
      </c>
      <c r="C9457" s="509" t="s">
        <v>1023</v>
      </c>
      <c r="D9457" s="509">
        <v>4</v>
      </c>
      <c r="E9457" s="509">
        <v>0</v>
      </c>
      <c r="F9457" s="509">
        <v>0</v>
      </c>
      <c r="G9457" s="509">
        <v>122</v>
      </c>
      <c r="H9457" s="509">
        <v>0</v>
      </c>
      <c r="I9457" s="509">
        <v>0</v>
      </c>
      <c r="K9457" s="509">
        <v>126</v>
      </c>
    </row>
    <row r="9458" spans="1:11" s="509" customFormat="1">
      <c r="A9458" s="508" t="s">
        <v>620</v>
      </c>
      <c r="B9458" s="509" t="s">
        <v>393</v>
      </c>
      <c r="C9458" s="509">
        <v>2</v>
      </c>
      <c r="D9458" s="509">
        <v>2</v>
      </c>
      <c r="E9458" s="509">
        <v>0</v>
      </c>
      <c r="F9458" s="509">
        <v>0</v>
      </c>
      <c r="G9458" s="509">
        <v>29</v>
      </c>
      <c r="H9458" s="509">
        <v>2</v>
      </c>
      <c r="I9458" s="509">
        <v>0</v>
      </c>
      <c r="K9458" s="509">
        <v>31</v>
      </c>
    </row>
    <row r="9459" spans="1:11" s="509" customFormat="1">
      <c r="A9459" s="508" t="s">
        <v>620</v>
      </c>
      <c r="B9459" s="509" t="s">
        <v>393</v>
      </c>
      <c r="C9459" s="509">
        <v>3</v>
      </c>
      <c r="D9459" s="509">
        <v>2</v>
      </c>
      <c r="E9459" s="509">
        <v>0</v>
      </c>
      <c r="F9459" s="509">
        <v>0</v>
      </c>
      <c r="G9459" s="509">
        <v>29</v>
      </c>
      <c r="H9459" s="509">
        <v>0</v>
      </c>
      <c r="I9459" s="509">
        <v>0</v>
      </c>
      <c r="K9459" s="509">
        <v>31</v>
      </c>
    </row>
    <row r="9460" spans="1:11" s="509" customFormat="1">
      <c r="A9460" s="508" t="s">
        <v>620</v>
      </c>
      <c r="B9460" s="509" t="s">
        <v>393</v>
      </c>
      <c r="C9460" s="509">
        <v>4</v>
      </c>
      <c r="D9460" s="509">
        <v>9</v>
      </c>
      <c r="E9460" s="509">
        <v>1</v>
      </c>
      <c r="F9460" s="509">
        <v>0</v>
      </c>
      <c r="G9460" s="509">
        <v>21</v>
      </c>
      <c r="H9460" s="509">
        <v>1</v>
      </c>
      <c r="I9460" s="509">
        <v>0</v>
      </c>
      <c r="K9460" s="509">
        <v>30</v>
      </c>
    </row>
    <row r="9461" spans="1:11" s="509" customFormat="1">
      <c r="A9461" s="508" t="s">
        <v>620</v>
      </c>
      <c r="B9461" s="509" t="s">
        <v>393</v>
      </c>
      <c r="C9461" s="509">
        <v>5</v>
      </c>
      <c r="D9461" s="509">
        <v>1</v>
      </c>
      <c r="E9461" s="509">
        <v>0</v>
      </c>
      <c r="F9461" s="509">
        <v>0</v>
      </c>
      <c r="G9461" s="509">
        <v>54</v>
      </c>
      <c r="H9461" s="509">
        <v>3</v>
      </c>
      <c r="I9461" s="509">
        <v>0</v>
      </c>
      <c r="K9461" s="509">
        <v>55</v>
      </c>
    </row>
    <row r="9462" spans="1:11" s="509" customFormat="1">
      <c r="A9462" s="508" t="s">
        <v>620</v>
      </c>
      <c r="B9462" s="509" t="s">
        <v>393</v>
      </c>
      <c r="C9462" s="509">
        <v>6</v>
      </c>
      <c r="D9462" s="509">
        <v>0</v>
      </c>
      <c r="E9462" s="509">
        <v>0</v>
      </c>
      <c r="F9462" s="509">
        <v>0</v>
      </c>
      <c r="G9462" s="509">
        <v>0</v>
      </c>
      <c r="H9462" s="509">
        <v>0</v>
      </c>
      <c r="I9462" s="509">
        <v>0</v>
      </c>
      <c r="K9462" s="509">
        <v>0</v>
      </c>
    </row>
    <row r="9463" spans="1:11" s="509" customFormat="1">
      <c r="A9463" s="508" t="s">
        <v>620</v>
      </c>
      <c r="B9463" s="509" t="s">
        <v>393</v>
      </c>
      <c r="C9463" s="509">
        <v>7</v>
      </c>
      <c r="D9463" s="509">
        <v>0</v>
      </c>
      <c r="E9463" s="509">
        <v>0</v>
      </c>
      <c r="F9463" s="509">
        <v>0</v>
      </c>
      <c r="G9463" s="509">
        <v>0</v>
      </c>
      <c r="H9463" s="509">
        <v>0</v>
      </c>
      <c r="I9463" s="509">
        <v>0</v>
      </c>
      <c r="K9463" s="509">
        <v>0</v>
      </c>
    </row>
    <row r="9464" spans="1:11" s="509" customFormat="1">
      <c r="A9464" s="508" t="s">
        <v>620</v>
      </c>
      <c r="B9464" s="509" t="s">
        <v>393</v>
      </c>
      <c r="C9464" s="509">
        <v>8</v>
      </c>
      <c r="D9464" s="509">
        <v>0</v>
      </c>
      <c r="E9464" s="509">
        <v>0</v>
      </c>
      <c r="F9464" s="509">
        <v>0</v>
      </c>
      <c r="G9464" s="509">
        <v>12</v>
      </c>
      <c r="H9464" s="509">
        <v>0</v>
      </c>
      <c r="I9464" s="509">
        <v>0</v>
      </c>
      <c r="K9464" s="509">
        <v>12</v>
      </c>
    </row>
    <row r="9465" spans="1:11" s="509" customFormat="1">
      <c r="A9465" s="508" t="s">
        <v>620</v>
      </c>
      <c r="B9465" s="509" t="s">
        <v>393</v>
      </c>
      <c r="C9465" s="509">
        <v>9</v>
      </c>
      <c r="D9465" s="509">
        <v>0</v>
      </c>
      <c r="E9465" s="509">
        <v>0</v>
      </c>
      <c r="F9465" s="509">
        <v>0</v>
      </c>
      <c r="G9465" s="509">
        <v>8</v>
      </c>
      <c r="H9465" s="509">
        <v>0</v>
      </c>
      <c r="I9465" s="509">
        <v>0</v>
      </c>
      <c r="K9465" s="509">
        <v>8</v>
      </c>
    </row>
    <row r="9466" spans="1:11" s="509" customFormat="1">
      <c r="A9466" s="508" t="s">
        <v>620</v>
      </c>
      <c r="B9466" s="509" t="s">
        <v>393</v>
      </c>
      <c r="C9466" s="509">
        <v>10</v>
      </c>
      <c r="D9466" s="509">
        <v>7</v>
      </c>
      <c r="E9466" s="509">
        <v>2</v>
      </c>
      <c r="F9466" s="509">
        <v>0</v>
      </c>
      <c r="G9466" s="509">
        <v>85</v>
      </c>
      <c r="H9466" s="509">
        <v>3</v>
      </c>
      <c r="I9466" s="509">
        <v>0</v>
      </c>
      <c r="K9466" s="509">
        <v>92</v>
      </c>
    </row>
    <row r="9467" spans="1:11" s="509" customFormat="1">
      <c r="A9467" s="508" t="s">
        <v>620</v>
      </c>
      <c r="B9467" s="509" t="s">
        <v>393</v>
      </c>
      <c r="C9467" s="509">
        <v>11</v>
      </c>
      <c r="D9467" s="509">
        <v>1</v>
      </c>
      <c r="E9467" s="509">
        <v>0</v>
      </c>
      <c r="F9467" s="509">
        <v>0</v>
      </c>
      <c r="G9467" s="509">
        <v>3</v>
      </c>
      <c r="H9467" s="509">
        <v>2</v>
      </c>
      <c r="I9467" s="509">
        <v>0</v>
      </c>
      <c r="K9467" s="509">
        <v>4</v>
      </c>
    </row>
    <row r="9468" spans="1:11" s="509" customFormat="1">
      <c r="A9468" s="508" t="s">
        <v>620</v>
      </c>
      <c r="B9468" s="509" t="s">
        <v>393</v>
      </c>
      <c r="C9468" s="509">
        <v>12</v>
      </c>
      <c r="D9468" s="509">
        <v>0</v>
      </c>
      <c r="E9468" s="509">
        <v>0</v>
      </c>
      <c r="F9468" s="509">
        <v>0</v>
      </c>
      <c r="G9468" s="509">
        <v>2</v>
      </c>
      <c r="H9468" s="509">
        <v>0</v>
      </c>
      <c r="I9468" s="509">
        <v>0</v>
      </c>
      <c r="K9468" s="509">
        <v>2</v>
      </c>
    </row>
    <row r="9469" spans="1:11" s="509" customFormat="1">
      <c r="A9469" s="508" t="s">
        <v>620</v>
      </c>
      <c r="B9469" s="509" t="s">
        <v>393</v>
      </c>
      <c r="C9469" s="509">
        <v>13</v>
      </c>
      <c r="D9469" s="509">
        <v>0</v>
      </c>
      <c r="E9469" s="509">
        <v>0</v>
      </c>
      <c r="F9469" s="509">
        <v>0</v>
      </c>
      <c r="G9469" s="509">
        <v>0</v>
      </c>
      <c r="H9469" s="509">
        <v>0</v>
      </c>
      <c r="I9469" s="509">
        <v>0</v>
      </c>
      <c r="K9469" s="509">
        <v>0</v>
      </c>
    </row>
    <row r="9470" spans="1:11" s="509" customFormat="1">
      <c r="A9470" s="508" t="s">
        <v>620</v>
      </c>
      <c r="B9470" s="509" t="s">
        <v>393</v>
      </c>
      <c r="C9470" s="509">
        <v>14</v>
      </c>
      <c r="D9470" s="509">
        <v>0</v>
      </c>
      <c r="E9470" s="509">
        <v>0</v>
      </c>
      <c r="F9470" s="509">
        <v>0</v>
      </c>
      <c r="G9470" s="509">
        <v>0</v>
      </c>
      <c r="H9470" s="509">
        <v>0</v>
      </c>
      <c r="I9470" s="509">
        <v>0</v>
      </c>
      <c r="K9470" s="509">
        <v>0</v>
      </c>
    </row>
    <row r="9471" spans="1:11" s="509" customFormat="1">
      <c r="A9471" s="508" t="s">
        <v>620</v>
      </c>
      <c r="B9471" s="509" t="s">
        <v>393</v>
      </c>
      <c r="C9471" s="509">
        <v>15</v>
      </c>
      <c r="D9471" s="509">
        <v>0</v>
      </c>
      <c r="E9471" s="509">
        <v>0</v>
      </c>
      <c r="F9471" s="509">
        <v>0</v>
      </c>
      <c r="G9471" s="509">
        <v>2</v>
      </c>
      <c r="H9471" s="509">
        <v>0</v>
      </c>
      <c r="I9471" s="509">
        <v>0</v>
      </c>
      <c r="K9471" s="509">
        <v>2</v>
      </c>
    </row>
    <row r="9472" spans="1:11" s="509" customFormat="1">
      <c r="A9472" s="508" t="s">
        <v>620</v>
      </c>
      <c r="B9472" s="509" t="s">
        <v>393</v>
      </c>
      <c r="C9472" s="509">
        <v>16</v>
      </c>
      <c r="D9472" s="509">
        <v>3</v>
      </c>
      <c r="E9472" s="509">
        <v>0</v>
      </c>
      <c r="F9472" s="509">
        <v>0</v>
      </c>
      <c r="G9472" s="509">
        <v>36</v>
      </c>
      <c r="H9472" s="509">
        <v>0</v>
      </c>
      <c r="I9472" s="509">
        <v>0</v>
      </c>
      <c r="K9472" s="509">
        <v>39</v>
      </c>
    </row>
    <row r="9473" spans="1:11" s="509" customFormat="1">
      <c r="A9473" s="508" t="s">
        <v>620</v>
      </c>
      <c r="B9473" s="509" t="s">
        <v>393</v>
      </c>
      <c r="C9473" s="509">
        <v>17</v>
      </c>
      <c r="D9473" s="509">
        <v>1</v>
      </c>
      <c r="E9473" s="509">
        <v>0</v>
      </c>
      <c r="F9473" s="509">
        <v>0</v>
      </c>
      <c r="G9473" s="509">
        <v>94</v>
      </c>
      <c r="H9473" s="509">
        <v>0</v>
      </c>
      <c r="I9473" s="509">
        <v>0</v>
      </c>
      <c r="K9473" s="509">
        <v>95</v>
      </c>
    </row>
    <row r="9474" spans="1:11" s="509" customFormat="1">
      <c r="A9474" s="508" t="s">
        <v>620</v>
      </c>
      <c r="B9474" s="509" t="s">
        <v>393</v>
      </c>
      <c r="C9474" s="509">
        <v>18</v>
      </c>
      <c r="D9474" s="509">
        <v>0</v>
      </c>
      <c r="E9474" s="509">
        <v>0</v>
      </c>
      <c r="F9474" s="509">
        <v>0</v>
      </c>
      <c r="G9474" s="509">
        <v>0</v>
      </c>
      <c r="H9474" s="509">
        <v>0</v>
      </c>
      <c r="I9474" s="509">
        <v>0</v>
      </c>
      <c r="K9474" s="509">
        <v>0</v>
      </c>
    </row>
    <row r="9475" spans="1:11" s="509" customFormat="1">
      <c r="A9475" s="508" t="s">
        <v>620</v>
      </c>
      <c r="B9475" s="509" t="s">
        <v>393</v>
      </c>
      <c r="C9475" s="509" t="s">
        <v>1024</v>
      </c>
      <c r="D9475" s="509">
        <v>1</v>
      </c>
      <c r="E9475" s="509">
        <v>0</v>
      </c>
      <c r="F9475" s="509">
        <v>0</v>
      </c>
      <c r="G9475" s="509">
        <v>4</v>
      </c>
      <c r="H9475" s="509">
        <v>0</v>
      </c>
      <c r="I9475" s="509">
        <v>0</v>
      </c>
      <c r="K9475" s="509">
        <v>5</v>
      </c>
    </row>
    <row r="9476" spans="1:11" s="509" customFormat="1">
      <c r="A9476" s="508" t="s">
        <v>620</v>
      </c>
      <c r="B9476" s="509" t="s">
        <v>393</v>
      </c>
      <c r="C9476" s="509" t="s">
        <v>1025</v>
      </c>
      <c r="D9476" s="509">
        <v>0</v>
      </c>
      <c r="E9476" s="509">
        <v>0</v>
      </c>
      <c r="F9476" s="509">
        <v>0</v>
      </c>
      <c r="G9476" s="509">
        <v>0</v>
      </c>
      <c r="H9476" s="509">
        <v>0</v>
      </c>
      <c r="I9476" s="509">
        <v>0</v>
      </c>
      <c r="K9476" s="509">
        <v>0</v>
      </c>
    </row>
    <row r="9477" spans="1:11" s="509" customFormat="1">
      <c r="A9477" s="508" t="s">
        <v>620</v>
      </c>
      <c r="B9477" s="509" t="s">
        <v>393</v>
      </c>
      <c r="C9477" s="509">
        <v>19</v>
      </c>
      <c r="D9477" s="509">
        <v>25</v>
      </c>
      <c r="E9477" s="509">
        <v>10</v>
      </c>
      <c r="F9477" s="509">
        <v>0</v>
      </c>
      <c r="G9477" s="509">
        <v>84</v>
      </c>
      <c r="H9477" s="509">
        <v>5</v>
      </c>
      <c r="I9477" s="509">
        <v>0</v>
      </c>
      <c r="K9477" s="509">
        <v>109</v>
      </c>
    </row>
    <row r="9478" spans="1:11" s="509" customFormat="1">
      <c r="A9478" s="508" t="s">
        <v>620</v>
      </c>
      <c r="B9478" s="509" t="s">
        <v>393</v>
      </c>
      <c r="C9478" s="509">
        <v>20</v>
      </c>
      <c r="D9478" s="509">
        <v>0</v>
      </c>
      <c r="E9478" s="509">
        <v>0</v>
      </c>
      <c r="F9478" s="509">
        <v>0</v>
      </c>
      <c r="G9478" s="509">
        <v>0</v>
      </c>
      <c r="H9478" s="509">
        <v>0</v>
      </c>
      <c r="I9478" s="509">
        <v>0</v>
      </c>
      <c r="K9478" s="509">
        <v>0</v>
      </c>
    </row>
    <row r="9479" spans="1:11" s="509" customFormat="1">
      <c r="A9479" s="508" t="s">
        <v>620</v>
      </c>
      <c r="B9479" s="509" t="s">
        <v>393</v>
      </c>
      <c r="C9479" s="509">
        <v>21</v>
      </c>
      <c r="D9479" s="509">
        <v>0</v>
      </c>
      <c r="E9479" s="509">
        <v>0</v>
      </c>
      <c r="F9479" s="509">
        <v>0</v>
      </c>
      <c r="G9479" s="509">
        <v>0</v>
      </c>
      <c r="H9479" s="509">
        <v>0</v>
      </c>
      <c r="I9479" s="509">
        <v>0</v>
      </c>
      <c r="K9479" s="509">
        <v>0</v>
      </c>
    </row>
    <row r="9480" spans="1:11" s="509" customFormat="1">
      <c r="A9480" s="508" t="s">
        <v>620</v>
      </c>
      <c r="B9480" s="509" t="s">
        <v>393</v>
      </c>
      <c r="C9480" s="509" t="s">
        <v>1026</v>
      </c>
      <c r="D9480" s="509">
        <v>0</v>
      </c>
      <c r="E9480" s="509">
        <v>0</v>
      </c>
      <c r="F9480" s="509">
        <v>0</v>
      </c>
      <c r="G9480" s="509">
        <v>0</v>
      </c>
      <c r="H9480" s="509">
        <v>0</v>
      </c>
      <c r="I9480" s="509">
        <v>0</v>
      </c>
      <c r="K9480" s="509">
        <v>0</v>
      </c>
    </row>
    <row r="9481" spans="1:11" s="509" customFormat="1">
      <c r="A9481" s="508" t="s">
        <v>620</v>
      </c>
      <c r="B9481" s="509" t="s">
        <v>393</v>
      </c>
      <c r="C9481" s="509" t="s">
        <v>1027</v>
      </c>
      <c r="D9481" s="509">
        <v>0</v>
      </c>
      <c r="E9481" s="509">
        <v>0</v>
      </c>
      <c r="F9481" s="509">
        <v>0</v>
      </c>
      <c r="G9481" s="509">
        <v>1</v>
      </c>
      <c r="H9481" s="509">
        <v>0</v>
      </c>
      <c r="I9481" s="509">
        <v>0</v>
      </c>
      <c r="K9481" s="509">
        <v>1</v>
      </c>
    </row>
    <row r="9482" spans="1:11" s="509" customFormat="1">
      <c r="A9482" s="508" t="s">
        <v>620</v>
      </c>
      <c r="B9482" s="509" t="s">
        <v>393</v>
      </c>
      <c r="C9482" s="509" t="s">
        <v>1028</v>
      </c>
      <c r="D9482" s="509">
        <v>0</v>
      </c>
      <c r="E9482" s="509">
        <v>0</v>
      </c>
      <c r="F9482" s="509">
        <v>0</v>
      </c>
      <c r="G9482" s="509">
        <v>0</v>
      </c>
      <c r="H9482" s="509">
        <v>0</v>
      </c>
      <c r="I9482" s="509">
        <v>0</v>
      </c>
      <c r="K9482" s="509">
        <v>0</v>
      </c>
    </row>
    <row r="9483" spans="1:11" s="509" customFormat="1">
      <c r="A9483" s="508" t="s">
        <v>620</v>
      </c>
      <c r="B9483" s="509" t="s">
        <v>393</v>
      </c>
      <c r="C9483" s="509">
        <v>22</v>
      </c>
      <c r="D9483" s="509">
        <v>1</v>
      </c>
      <c r="E9483" s="509">
        <v>1</v>
      </c>
      <c r="F9483" s="509">
        <v>0</v>
      </c>
      <c r="G9483" s="509">
        <v>4</v>
      </c>
      <c r="H9483" s="509">
        <v>1</v>
      </c>
      <c r="I9483" s="509">
        <v>0</v>
      </c>
      <c r="K9483" s="509">
        <v>5</v>
      </c>
    </row>
    <row r="9484" spans="1:11" s="509" customFormat="1">
      <c r="A9484" s="508" t="s">
        <v>620</v>
      </c>
      <c r="B9484" s="509" t="s">
        <v>393</v>
      </c>
      <c r="C9484" s="509">
        <v>23</v>
      </c>
      <c r="D9484" s="509">
        <v>1</v>
      </c>
      <c r="E9484" s="509">
        <v>0</v>
      </c>
      <c r="F9484" s="509">
        <v>0</v>
      </c>
      <c r="G9484" s="509">
        <v>2</v>
      </c>
      <c r="H9484" s="509">
        <v>0</v>
      </c>
      <c r="I9484" s="509">
        <v>0</v>
      </c>
      <c r="K9484" s="509">
        <v>3</v>
      </c>
    </row>
    <row r="9485" spans="1:11" s="509" customFormat="1">
      <c r="A9485" s="508" t="s">
        <v>620</v>
      </c>
      <c r="B9485" s="509" t="s">
        <v>393</v>
      </c>
      <c r="C9485" s="509" t="s">
        <v>1029</v>
      </c>
      <c r="D9485" s="509">
        <v>2</v>
      </c>
      <c r="E9485" s="509">
        <v>0</v>
      </c>
      <c r="F9485" s="509">
        <v>0</v>
      </c>
      <c r="G9485" s="509">
        <v>30</v>
      </c>
      <c r="H9485" s="509">
        <v>7</v>
      </c>
      <c r="I9485" s="509">
        <v>0</v>
      </c>
      <c r="K9485" s="509">
        <v>32</v>
      </c>
    </row>
    <row r="9486" spans="1:11" s="509" customFormat="1">
      <c r="A9486" s="508" t="s">
        <v>620</v>
      </c>
      <c r="B9486" s="509" t="s">
        <v>393</v>
      </c>
      <c r="C9486" s="509">
        <v>24</v>
      </c>
      <c r="D9486" s="509">
        <v>0</v>
      </c>
      <c r="E9486" s="509">
        <v>0</v>
      </c>
      <c r="F9486" s="509">
        <v>0</v>
      </c>
      <c r="G9486" s="509">
        <v>0</v>
      </c>
      <c r="H9486" s="509">
        <v>0</v>
      </c>
      <c r="I9486" s="509">
        <v>0</v>
      </c>
      <c r="K9486" s="509">
        <v>0</v>
      </c>
    </row>
    <row r="9487" spans="1:11" s="509" customFormat="1">
      <c r="A9487" s="508" t="s">
        <v>620</v>
      </c>
      <c r="B9487" s="509" t="s">
        <v>393</v>
      </c>
      <c r="C9487" s="509">
        <v>25</v>
      </c>
      <c r="D9487" s="509">
        <v>0</v>
      </c>
      <c r="E9487" s="509">
        <v>0</v>
      </c>
      <c r="F9487" s="509">
        <v>0</v>
      </c>
      <c r="G9487" s="509">
        <v>0</v>
      </c>
      <c r="H9487" s="509">
        <v>0</v>
      </c>
      <c r="I9487" s="509">
        <v>0</v>
      </c>
    </row>
    <row r="9488" spans="1:11" s="509" customFormat="1">
      <c r="A9488" s="508" t="s">
        <v>620</v>
      </c>
      <c r="B9488" s="509" t="s">
        <v>393</v>
      </c>
      <c r="C9488" s="509">
        <v>26</v>
      </c>
      <c r="D9488" s="509">
        <v>0</v>
      </c>
      <c r="E9488" s="509">
        <v>0</v>
      </c>
      <c r="F9488" s="509">
        <v>0</v>
      </c>
      <c r="G9488" s="509">
        <v>1</v>
      </c>
      <c r="H9488" s="509">
        <v>0</v>
      </c>
      <c r="I9488" s="509">
        <v>0</v>
      </c>
      <c r="K9488" s="509">
        <v>1</v>
      </c>
    </row>
    <row r="9489" spans="1:11" s="509" customFormat="1">
      <c r="A9489" s="508" t="s">
        <v>620</v>
      </c>
      <c r="B9489" s="509" t="s">
        <v>393</v>
      </c>
      <c r="C9489" s="509">
        <v>27</v>
      </c>
      <c r="D9489" s="509">
        <v>0</v>
      </c>
      <c r="E9489" s="509">
        <v>0</v>
      </c>
      <c r="F9489" s="509">
        <v>0</v>
      </c>
      <c r="G9489" s="509">
        <v>5</v>
      </c>
      <c r="H9489" s="509">
        <v>3</v>
      </c>
      <c r="I9489" s="509">
        <v>0</v>
      </c>
      <c r="K9489" s="509">
        <v>5</v>
      </c>
    </row>
    <row r="9490" spans="1:11" s="509" customFormat="1">
      <c r="A9490" s="508" t="s">
        <v>620</v>
      </c>
      <c r="B9490" s="509" t="s">
        <v>393</v>
      </c>
      <c r="C9490" s="509">
        <v>28</v>
      </c>
      <c r="D9490" s="509">
        <v>0</v>
      </c>
      <c r="E9490" s="509">
        <v>0</v>
      </c>
      <c r="F9490" s="509">
        <v>0</v>
      </c>
      <c r="G9490" s="509">
        <v>0</v>
      </c>
      <c r="H9490" s="509">
        <v>0</v>
      </c>
      <c r="I9490" s="509">
        <v>0</v>
      </c>
      <c r="K9490" s="509">
        <v>0</v>
      </c>
    </row>
    <row r="9491" spans="1:11" s="509" customFormat="1">
      <c r="A9491" s="508" t="s">
        <v>620</v>
      </c>
      <c r="B9491" s="509" t="s">
        <v>393</v>
      </c>
      <c r="C9491" s="509">
        <v>29</v>
      </c>
      <c r="D9491" s="509">
        <v>0</v>
      </c>
      <c r="E9491" s="509">
        <v>0</v>
      </c>
      <c r="F9491" s="509">
        <v>0</v>
      </c>
      <c r="G9491" s="509">
        <v>0</v>
      </c>
      <c r="H9491" s="509">
        <v>0</v>
      </c>
      <c r="I9491" s="509">
        <v>0</v>
      </c>
      <c r="K9491" s="509">
        <v>0</v>
      </c>
    </row>
    <row r="9492" spans="1:11" s="509" customFormat="1">
      <c r="A9492" s="508" t="s">
        <v>620</v>
      </c>
      <c r="B9492" s="509" t="s">
        <v>393</v>
      </c>
      <c r="C9492" s="509">
        <v>30</v>
      </c>
      <c r="D9492" s="509">
        <v>0</v>
      </c>
      <c r="E9492" s="509">
        <v>0</v>
      </c>
      <c r="F9492" s="509">
        <v>0</v>
      </c>
      <c r="G9492" s="509">
        <v>0</v>
      </c>
      <c r="H9492" s="509">
        <v>0</v>
      </c>
      <c r="I9492" s="509">
        <v>0</v>
      </c>
      <c r="K9492" s="509">
        <v>0</v>
      </c>
    </row>
    <row r="9493" spans="1:11" s="509" customFormat="1">
      <c r="A9493" s="508" t="s">
        <v>620</v>
      </c>
      <c r="B9493" s="509" t="s">
        <v>393</v>
      </c>
      <c r="C9493" s="509">
        <v>31</v>
      </c>
      <c r="D9493" s="509">
        <v>0</v>
      </c>
      <c r="E9493" s="509">
        <v>0</v>
      </c>
      <c r="F9493" s="509">
        <v>0</v>
      </c>
      <c r="G9493" s="509">
        <v>0</v>
      </c>
      <c r="H9493" s="509">
        <v>0</v>
      </c>
      <c r="I9493" s="509">
        <v>0</v>
      </c>
      <c r="K9493" s="509">
        <v>0</v>
      </c>
    </row>
    <row r="9494" spans="1:11" s="509" customFormat="1">
      <c r="A9494" s="508" t="s">
        <v>620</v>
      </c>
      <c r="B9494" s="509" t="s">
        <v>393</v>
      </c>
      <c r="C9494" s="509">
        <v>32</v>
      </c>
      <c r="D9494" s="509">
        <v>1</v>
      </c>
      <c r="E9494" s="509">
        <v>1</v>
      </c>
      <c r="F9494" s="509">
        <v>0</v>
      </c>
      <c r="G9494" s="509">
        <v>0</v>
      </c>
      <c r="H9494" s="509">
        <v>0</v>
      </c>
      <c r="I9494" s="509">
        <v>0</v>
      </c>
      <c r="K9494" s="509">
        <v>1</v>
      </c>
    </row>
    <row r="9495" spans="1:11" s="509" customFormat="1">
      <c r="A9495" s="508" t="s">
        <v>620</v>
      </c>
      <c r="B9495" s="509" t="s">
        <v>393</v>
      </c>
      <c r="C9495" s="509">
        <v>33</v>
      </c>
      <c r="D9495" s="509">
        <v>7</v>
      </c>
      <c r="E9495" s="509">
        <v>5</v>
      </c>
      <c r="F9495" s="509">
        <v>0</v>
      </c>
      <c r="G9495" s="509">
        <v>6</v>
      </c>
      <c r="H9495" s="509">
        <v>4</v>
      </c>
      <c r="I9495" s="509">
        <v>0</v>
      </c>
      <c r="K9495" s="509">
        <v>13</v>
      </c>
    </row>
    <row r="9496" spans="1:11" s="509" customFormat="1">
      <c r="A9496" s="508" t="s">
        <v>620</v>
      </c>
      <c r="B9496" s="509" t="s">
        <v>393</v>
      </c>
      <c r="C9496" s="509">
        <v>34</v>
      </c>
      <c r="D9496" s="509">
        <v>0</v>
      </c>
      <c r="E9496" s="509">
        <v>0</v>
      </c>
      <c r="F9496" s="509">
        <v>0</v>
      </c>
      <c r="G9496" s="509">
        <v>0</v>
      </c>
      <c r="H9496" s="509">
        <v>0</v>
      </c>
      <c r="I9496" s="509">
        <v>0</v>
      </c>
      <c r="K9496" s="509">
        <v>0</v>
      </c>
    </row>
    <row r="9497" spans="1:11" s="509" customFormat="1">
      <c r="A9497" s="508" t="s">
        <v>620</v>
      </c>
      <c r="B9497" s="509" t="s">
        <v>393</v>
      </c>
      <c r="C9497" s="509">
        <v>35</v>
      </c>
      <c r="D9497" s="509">
        <v>0</v>
      </c>
      <c r="E9497" s="509">
        <v>0</v>
      </c>
      <c r="F9497" s="509">
        <v>0</v>
      </c>
      <c r="G9497" s="509">
        <v>0</v>
      </c>
      <c r="H9497" s="509">
        <v>0</v>
      </c>
      <c r="I9497" s="509">
        <v>0</v>
      </c>
      <c r="K9497" s="509">
        <v>0</v>
      </c>
    </row>
    <row r="9498" spans="1:11" s="509" customFormat="1">
      <c r="A9498" s="508" t="s">
        <v>620</v>
      </c>
      <c r="B9498" s="509" t="s">
        <v>393</v>
      </c>
      <c r="C9498" s="509">
        <v>36</v>
      </c>
      <c r="D9498" s="509">
        <v>0</v>
      </c>
      <c r="E9498" s="509">
        <v>0</v>
      </c>
      <c r="F9498" s="509">
        <v>0</v>
      </c>
      <c r="G9498" s="509">
        <v>1</v>
      </c>
      <c r="H9498" s="509">
        <v>1</v>
      </c>
      <c r="I9498" s="509">
        <v>0</v>
      </c>
      <c r="K9498" s="509">
        <v>1</v>
      </c>
    </row>
    <row r="9499" spans="1:11" s="509" customFormat="1">
      <c r="A9499" s="508" t="s">
        <v>620</v>
      </c>
      <c r="B9499" s="509" t="s">
        <v>393</v>
      </c>
      <c r="C9499" s="509">
        <v>37</v>
      </c>
      <c r="D9499" s="509">
        <v>0</v>
      </c>
      <c r="E9499" s="509">
        <v>0</v>
      </c>
      <c r="F9499" s="509">
        <v>0</v>
      </c>
      <c r="G9499" s="509">
        <v>2</v>
      </c>
      <c r="H9499" s="509">
        <v>1</v>
      </c>
      <c r="I9499" s="509">
        <v>0</v>
      </c>
      <c r="K9499" s="509">
        <v>2</v>
      </c>
    </row>
    <row r="9500" spans="1:11" s="509" customFormat="1">
      <c r="A9500" s="508" t="s">
        <v>620</v>
      </c>
      <c r="B9500" s="509" t="s">
        <v>393</v>
      </c>
      <c r="C9500" s="509">
        <v>38</v>
      </c>
      <c r="D9500" s="509">
        <v>0</v>
      </c>
      <c r="E9500" s="509">
        <v>0</v>
      </c>
      <c r="F9500" s="509">
        <v>0</v>
      </c>
      <c r="G9500" s="509">
        <v>0</v>
      </c>
      <c r="H9500" s="509">
        <v>0</v>
      </c>
      <c r="I9500" s="509">
        <v>0</v>
      </c>
      <c r="K9500" s="509">
        <v>0</v>
      </c>
    </row>
    <row r="9501" spans="1:11" s="509" customFormat="1">
      <c r="A9501" s="508" t="s">
        <v>620</v>
      </c>
      <c r="B9501" s="509" t="s">
        <v>393</v>
      </c>
      <c r="C9501" s="509" t="s">
        <v>1030</v>
      </c>
      <c r="D9501" s="509">
        <v>0</v>
      </c>
      <c r="E9501" s="509">
        <v>0</v>
      </c>
      <c r="F9501" s="509">
        <v>0</v>
      </c>
      <c r="G9501" s="509">
        <v>0</v>
      </c>
      <c r="H9501" s="509">
        <v>0</v>
      </c>
      <c r="I9501" s="509">
        <v>0</v>
      </c>
      <c r="K9501" s="509">
        <v>0</v>
      </c>
    </row>
    <row r="9502" spans="1:11" s="509" customFormat="1">
      <c r="A9502" s="508" t="s">
        <v>620</v>
      </c>
      <c r="B9502" s="509" t="s">
        <v>393</v>
      </c>
      <c r="C9502" s="509">
        <v>39</v>
      </c>
      <c r="D9502" s="509">
        <v>0</v>
      </c>
      <c r="E9502" s="509">
        <v>0</v>
      </c>
      <c r="F9502" s="509">
        <v>0</v>
      </c>
      <c r="G9502" s="509">
        <v>0</v>
      </c>
      <c r="H9502" s="509">
        <v>0</v>
      </c>
      <c r="I9502" s="509">
        <v>0</v>
      </c>
      <c r="K9502" s="509">
        <v>0</v>
      </c>
    </row>
    <row r="9503" spans="1:11" s="509" customFormat="1">
      <c r="A9503" s="508" t="s">
        <v>620</v>
      </c>
      <c r="B9503" s="509" t="s">
        <v>393</v>
      </c>
      <c r="C9503" s="509">
        <v>40</v>
      </c>
      <c r="D9503" s="509">
        <v>0</v>
      </c>
      <c r="E9503" s="509">
        <v>0</v>
      </c>
      <c r="F9503" s="509">
        <v>0</v>
      </c>
      <c r="G9503" s="509">
        <v>0</v>
      </c>
      <c r="H9503" s="509">
        <v>0</v>
      </c>
      <c r="I9503" s="509">
        <v>0</v>
      </c>
      <c r="K9503" s="509">
        <v>0</v>
      </c>
    </row>
    <row r="9504" spans="1:11" s="509" customFormat="1">
      <c r="A9504" s="508" t="s">
        <v>620</v>
      </c>
      <c r="B9504" s="509" t="s">
        <v>393</v>
      </c>
      <c r="C9504" s="509">
        <v>41</v>
      </c>
      <c r="D9504" s="509">
        <v>0</v>
      </c>
      <c r="E9504" s="509">
        <v>0</v>
      </c>
      <c r="F9504" s="509">
        <v>0</v>
      </c>
      <c r="G9504" s="509">
        <v>1</v>
      </c>
      <c r="H9504" s="509">
        <v>0</v>
      </c>
      <c r="I9504" s="509">
        <v>0</v>
      </c>
      <c r="K9504" s="509">
        <v>1</v>
      </c>
    </row>
    <row r="9505" spans="1:11" s="509" customFormat="1">
      <c r="A9505" s="508" t="s">
        <v>620</v>
      </c>
      <c r="B9505" s="509" t="s">
        <v>393</v>
      </c>
      <c r="C9505" s="509">
        <v>42</v>
      </c>
      <c r="D9505" s="509">
        <v>0</v>
      </c>
      <c r="E9505" s="509">
        <v>0</v>
      </c>
      <c r="F9505" s="509">
        <v>0</v>
      </c>
      <c r="G9505" s="509">
        <v>0</v>
      </c>
      <c r="H9505" s="509">
        <v>0</v>
      </c>
      <c r="I9505" s="509">
        <v>0</v>
      </c>
      <c r="K9505" s="509">
        <v>0</v>
      </c>
    </row>
    <row r="9506" spans="1:11" s="509" customFormat="1">
      <c r="A9506" s="508" t="s">
        <v>620</v>
      </c>
      <c r="B9506" s="509" t="s">
        <v>393</v>
      </c>
      <c r="C9506" s="509">
        <v>43</v>
      </c>
      <c r="D9506" s="509">
        <v>0</v>
      </c>
      <c r="E9506" s="509">
        <v>0</v>
      </c>
      <c r="F9506" s="509">
        <v>0</v>
      </c>
      <c r="G9506" s="509">
        <v>0</v>
      </c>
      <c r="H9506" s="509">
        <v>0</v>
      </c>
      <c r="I9506" s="509">
        <v>0</v>
      </c>
      <c r="K9506" s="509">
        <v>0</v>
      </c>
    </row>
    <row r="9507" spans="1:11" s="509" customFormat="1">
      <c r="A9507" s="508" t="s">
        <v>620</v>
      </c>
      <c r="B9507" s="509" t="s">
        <v>393</v>
      </c>
      <c r="C9507" s="509">
        <v>44</v>
      </c>
      <c r="D9507" s="509">
        <v>0</v>
      </c>
      <c r="E9507" s="509">
        <v>0</v>
      </c>
      <c r="F9507" s="509">
        <v>0</v>
      </c>
      <c r="G9507" s="509">
        <v>0</v>
      </c>
      <c r="H9507" s="509">
        <v>0</v>
      </c>
      <c r="I9507" s="509">
        <v>0</v>
      </c>
      <c r="K9507" s="509">
        <v>0</v>
      </c>
    </row>
    <row r="9508" spans="1:11" s="509" customFormat="1">
      <c r="A9508" s="508" t="s">
        <v>620</v>
      </c>
      <c r="B9508" s="509" t="s">
        <v>393</v>
      </c>
      <c r="C9508" s="509">
        <v>45</v>
      </c>
      <c r="D9508" s="509">
        <v>0</v>
      </c>
      <c r="E9508" s="509">
        <v>0</v>
      </c>
      <c r="F9508" s="509">
        <v>0</v>
      </c>
      <c r="G9508" s="509">
        <v>0</v>
      </c>
      <c r="H9508" s="509">
        <v>0</v>
      </c>
      <c r="I9508" s="509">
        <v>0</v>
      </c>
      <c r="K9508" s="509">
        <v>0</v>
      </c>
    </row>
    <row r="9509" spans="1:11" s="509" customFormat="1">
      <c r="A9509" s="508" t="s">
        <v>620</v>
      </c>
      <c r="B9509" s="509" t="s">
        <v>393</v>
      </c>
      <c r="C9509" s="509">
        <v>46</v>
      </c>
      <c r="D9509" s="509">
        <v>4</v>
      </c>
      <c r="E9509" s="509">
        <v>4</v>
      </c>
      <c r="F9509" s="509">
        <v>0</v>
      </c>
      <c r="G9509" s="509">
        <v>8</v>
      </c>
      <c r="H9509" s="509">
        <v>2</v>
      </c>
      <c r="I9509" s="509">
        <v>0</v>
      </c>
      <c r="K9509" s="509">
        <v>12</v>
      </c>
    </row>
    <row r="9510" spans="1:11" s="509" customFormat="1">
      <c r="A9510" s="508" t="s">
        <v>620</v>
      </c>
      <c r="B9510" s="509" t="s">
        <v>393</v>
      </c>
      <c r="C9510" s="509">
        <v>47</v>
      </c>
      <c r="D9510" s="509">
        <v>2</v>
      </c>
      <c r="E9510" s="509">
        <v>2</v>
      </c>
      <c r="F9510" s="509">
        <v>0</v>
      </c>
      <c r="G9510" s="509">
        <v>15</v>
      </c>
      <c r="H9510" s="509">
        <v>15</v>
      </c>
      <c r="I9510" s="509">
        <v>0</v>
      </c>
      <c r="K9510" s="509">
        <v>17</v>
      </c>
    </row>
    <row r="9511" spans="1:11" s="509" customFormat="1">
      <c r="A9511" s="508" t="s">
        <v>620</v>
      </c>
      <c r="B9511" s="509" t="s">
        <v>393</v>
      </c>
      <c r="C9511" s="509">
        <v>48</v>
      </c>
      <c r="D9511" s="509">
        <v>0</v>
      </c>
      <c r="E9511" s="509">
        <v>0</v>
      </c>
      <c r="F9511" s="509">
        <v>0</v>
      </c>
      <c r="G9511" s="509">
        <v>0</v>
      </c>
      <c r="H9511" s="509">
        <v>0</v>
      </c>
      <c r="I9511" s="509">
        <v>0</v>
      </c>
      <c r="K9511" s="509">
        <v>0</v>
      </c>
    </row>
    <row r="9512" spans="1:11" s="509" customFormat="1">
      <c r="A9512" s="508" t="s">
        <v>620</v>
      </c>
      <c r="B9512" s="509" t="s">
        <v>393</v>
      </c>
      <c r="C9512" s="509">
        <v>49</v>
      </c>
      <c r="D9512" s="509">
        <v>0</v>
      </c>
      <c r="E9512" s="509">
        <v>0</v>
      </c>
      <c r="F9512" s="509">
        <v>0</v>
      </c>
      <c r="G9512" s="509">
        <v>0</v>
      </c>
      <c r="H9512" s="509">
        <v>0</v>
      </c>
      <c r="I9512" s="509">
        <v>0</v>
      </c>
      <c r="K9512" s="509">
        <v>0</v>
      </c>
    </row>
    <row r="9513" spans="1:11" s="509" customFormat="1">
      <c r="A9513" s="508" t="s">
        <v>620</v>
      </c>
      <c r="B9513" s="509" t="s">
        <v>393</v>
      </c>
      <c r="C9513" s="509">
        <v>50</v>
      </c>
      <c r="D9513" s="509">
        <v>0</v>
      </c>
      <c r="E9513" s="509">
        <v>0</v>
      </c>
      <c r="F9513" s="509">
        <v>0</v>
      </c>
      <c r="G9513" s="509">
        <v>0</v>
      </c>
      <c r="H9513" s="509">
        <v>0</v>
      </c>
      <c r="I9513" s="509">
        <v>0</v>
      </c>
      <c r="K9513" s="509">
        <v>0</v>
      </c>
    </row>
    <row r="9514" spans="1:11" s="509" customFormat="1">
      <c r="A9514" s="508" t="s">
        <v>620</v>
      </c>
      <c r="B9514" s="509" t="s">
        <v>393</v>
      </c>
      <c r="C9514" s="509">
        <v>51</v>
      </c>
      <c r="D9514" s="509">
        <v>0</v>
      </c>
      <c r="E9514" s="509">
        <v>0</v>
      </c>
      <c r="F9514" s="509">
        <v>0</v>
      </c>
      <c r="G9514" s="509">
        <v>0</v>
      </c>
      <c r="H9514" s="509">
        <v>0</v>
      </c>
      <c r="I9514" s="509">
        <v>0</v>
      </c>
      <c r="K9514" s="509">
        <v>0</v>
      </c>
    </row>
    <row r="9515" spans="1:11" s="509" customFormat="1">
      <c r="A9515" s="508" t="s">
        <v>620</v>
      </c>
      <c r="B9515" s="509" t="s">
        <v>393</v>
      </c>
      <c r="C9515" s="509" t="s">
        <v>1031</v>
      </c>
      <c r="D9515" s="509">
        <v>1</v>
      </c>
      <c r="E9515" s="509">
        <v>0</v>
      </c>
      <c r="F9515" s="509">
        <v>0</v>
      </c>
      <c r="G9515" s="509">
        <v>2</v>
      </c>
      <c r="H9515" s="509">
        <v>1</v>
      </c>
      <c r="I9515" s="509">
        <v>0</v>
      </c>
      <c r="K9515" s="509">
        <v>3</v>
      </c>
    </row>
    <row r="9516" spans="1:11" s="509" customFormat="1">
      <c r="A9516" s="508" t="s">
        <v>620</v>
      </c>
      <c r="B9516" s="509" t="s">
        <v>393</v>
      </c>
      <c r="C9516" s="509" t="s">
        <v>1032</v>
      </c>
      <c r="D9516" s="509">
        <v>0</v>
      </c>
      <c r="E9516" s="509">
        <v>0</v>
      </c>
      <c r="F9516" s="509">
        <v>0</v>
      </c>
      <c r="G9516" s="509">
        <v>0</v>
      </c>
      <c r="H9516" s="509">
        <v>0</v>
      </c>
      <c r="I9516" s="509">
        <v>0</v>
      </c>
      <c r="K9516" s="509">
        <v>0</v>
      </c>
    </row>
    <row r="9517" spans="1:11" s="509" customFormat="1">
      <c r="A9517" s="508" t="s">
        <v>620</v>
      </c>
      <c r="B9517" s="509" t="s">
        <v>393</v>
      </c>
      <c r="C9517" s="509">
        <v>52</v>
      </c>
      <c r="D9517" s="509">
        <v>0</v>
      </c>
      <c r="E9517" s="509">
        <v>0</v>
      </c>
      <c r="F9517" s="509">
        <v>0</v>
      </c>
      <c r="G9517" s="509">
        <v>0</v>
      </c>
      <c r="H9517" s="509">
        <v>0</v>
      </c>
      <c r="I9517" s="509">
        <v>0</v>
      </c>
      <c r="K9517" s="509">
        <v>0</v>
      </c>
    </row>
    <row r="9518" spans="1:11" s="509" customFormat="1">
      <c r="A9518" s="508" t="s">
        <v>620</v>
      </c>
      <c r="B9518" s="509" t="s">
        <v>393</v>
      </c>
      <c r="C9518" s="509">
        <v>53</v>
      </c>
      <c r="D9518" s="509">
        <v>2</v>
      </c>
      <c r="E9518" s="509">
        <v>2</v>
      </c>
      <c r="F9518" s="509">
        <v>0</v>
      </c>
      <c r="G9518" s="509">
        <v>6</v>
      </c>
      <c r="H9518" s="509">
        <v>4</v>
      </c>
      <c r="I9518" s="509">
        <v>0</v>
      </c>
      <c r="K9518" s="509">
        <v>8</v>
      </c>
    </row>
    <row r="9519" spans="1:11" s="509" customFormat="1">
      <c r="A9519" s="508" t="s">
        <v>620</v>
      </c>
      <c r="B9519" s="509" t="s">
        <v>393</v>
      </c>
      <c r="C9519" s="509">
        <v>54</v>
      </c>
      <c r="D9519" s="509">
        <v>4</v>
      </c>
      <c r="E9519" s="509">
        <v>0</v>
      </c>
      <c r="F9519" s="509">
        <v>0</v>
      </c>
      <c r="G9519" s="509">
        <v>25</v>
      </c>
      <c r="H9519" s="509">
        <v>2</v>
      </c>
      <c r="I9519" s="509">
        <v>0</v>
      </c>
      <c r="K9519" s="509">
        <v>29</v>
      </c>
    </row>
    <row r="9520" spans="1:11" s="509" customFormat="1">
      <c r="A9520" s="508" t="s">
        <v>620</v>
      </c>
      <c r="B9520" s="509" t="s">
        <v>393</v>
      </c>
      <c r="C9520" s="509">
        <v>55</v>
      </c>
      <c r="D9520" s="509">
        <v>3</v>
      </c>
      <c r="E9520" s="509">
        <v>0</v>
      </c>
      <c r="F9520" s="509">
        <v>0</v>
      </c>
      <c r="G9520" s="509">
        <v>38</v>
      </c>
      <c r="H9520" s="509">
        <v>0</v>
      </c>
      <c r="I9520" s="509">
        <v>0</v>
      </c>
      <c r="K9520" s="509">
        <v>41</v>
      </c>
    </row>
    <row r="9521" spans="1:11" s="509" customFormat="1">
      <c r="A9521" s="508" t="s">
        <v>620</v>
      </c>
      <c r="B9521" s="509" t="s">
        <v>393</v>
      </c>
      <c r="C9521" s="509">
        <v>56</v>
      </c>
      <c r="D9521" s="509">
        <v>0</v>
      </c>
      <c r="E9521" s="509">
        <v>0</v>
      </c>
      <c r="F9521" s="509">
        <v>0</v>
      </c>
      <c r="G9521" s="509">
        <v>0</v>
      </c>
      <c r="H9521" s="509">
        <v>0</v>
      </c>
      <c r="I9521" s="509">
        <v>0</v>
      </c>
      <c r="K9521" s="509">
        <v>0</v>
      </c>
    </row>
    <row r="9522" spans="1:11" s="509" customFormat="1">
      <c r="A9522" s="508" t="s">
        <v>620</v>
      </c>
      <c r="B9522" s="509" t="s">
        <v>393</v>
      </c>
      <c r="C9522" s="509">
        <v>57</v>
      </c>
      <c r="D9522" s="509">
        <v>1</v>
      </c>
      <c r="E9522" s="509">
        <v>0</v>
      </c>
      <c r="F9522" s="509">
        <v>0</v>
      </c>
      <c r="G9522" s="509">
        <v>0</v>
      </c>
      <c r="H9522" s="509">
        <v>0</v>
      </c>
      <c r="I9522" s="509">
        <v>0</v>
      </c>
      <c r="K9522" s="509">
        <v>1</v>
      </c>
    </row>
    <row r="9523" spans="1:11" s="509" customFormat="1">
      <c r="A9523" s="508" t="s">
        <v>620</v>
      </c>
      <c r="B9523" s="509" t="s">
        <v>393</v>
      </c>
      <c r="C9523" s="509">
        <v>58</v>
      </c>
      <c r="D9523" s="509">
        <v>3</v>
      </c>
      <c r="E9523" s="509">
        <v>2</v>
      </c>
      <c r="F9523" s="509">
        <v>0</v>
      </c>
      <c r="G9523" s="509">
        <v>34</v>
      </c>
      <c r="H9523" s="509">
        <v>8</v>
      </c>
      <c r="I9523" s="509">
        <v>0</v>
      </c>
      <c r="K9523" s="509">
        <v>37</v>
      </c>
    </row>
    <row r="9524" spans="1:11" s="509" customFormat="1">
      <c r="A9524" s="508" t="s">
        <v>620</v>
      </c>
      <c r="B9524" s="509" t="s">
        <v>393</v>
      </c>
      <c r="C9524" s="509">
        <v>59</v>
      </c>
      <c r="D9524" s="509">
        <v>1</v>
      </c>
      <c r="E9524" s="509">
        <v>0</v>
      </c>
      <c r="F9524" s="509">
        <v>0</v>
      </c>
      <c r="G9524" s="509">
        <v>5</v>
      </c>
      <c r="H9524" s="509">
        <v>0</v>
      </c>
      <c r="I9524" s="509">
        <v>0</v>
      </c>
      <c r="K9524" s="509">
        <v>6</v>
      </c>
    </row>
    <row r="9525" spans="1:11" s="509" customFormat="1">
      <c r="A9525" s="508" t="s">
        <v>620</v>
      </c>
      <c r="B9525" s="509" t="s">
        <v>393</v>
      </c>
      <c r="C9525" s="509">
        <v>60</v>
      </c>
      <c r="D9525" s="509">
        <v>0</v>
      </c>
      <c r="E9525" s="509">
        <v>0</v>
      </c>
      <c r="F9525" s="509">
        <v>0</v>
      </c>
      <c r="G9525" s="509">
        <v>25</v>
      </c>
      <c r="H9525" s="509">
        <v>0</v>
      </c>
      <c r="I9525" s="509">
        <v>0</v>
      </c>
      <c r="K9525" s="509">
        <v>25</v>
      </c>
    </row>
    <row r="9526" spans="1:11" s="509" customFormat="1">
      <c r="A9526" s="508" t="s">
        <v>620</v>
      </c>
      <c r="B9526" s="509" t="s">
        <v>393</v>
      </c>
      <c r="C9526" s="509">
        <v>61</v>
      </c>
      <c r="D9526" s="509">
        <v>0</v>
      </c>
      <c r="E9526" s="509">
        <v>0</v>
      </c>
      <c r="F9526" s="509">
        <v>0</v>
      </c>
      <c r="G9526" s="509">
        <v>2</v>
      </c>
      <c r="H9526" s="509">
        <v>0</v>
      </c>
      <c r="I9526" s="509">
        <v>0</v>
      </c>
      <c r="K9526" s="509">
        <v>2</v>
      </c>
    </row>
    <row r="9527" spans="1:11" s="509" customFormat="1">
      <c r="A9527" s="508" t="s">
        <v>620</v>
      </c>
      <c r="B9527" s="509" t="s">
        <v>393</v>
      </c>
      <c r="C9527" s="509">
        <v>62</v>
      </c>
      <c r="D9527" s="509">
        <v>2</v>
      </c>
      <c r="E9527" s="509">
        <v>0</v>
      </c>
      <c r="F9527" s="509">
        <v>0</v>
      </c>
      <c r="G9527" s="509">
        <v>4</v>
      </c>
      <c r="H9527" s="509">
        <v>3</v>
      </c>
      <c r="I9527" s="509">
        <v>0</v>
      </c>
      <c r="K9527" s="509">
        <v>6</v>
      </c>
    </row>
    <row r="9528" spans="1:11" s="509" customFormat="1">
      <c r="A9528" s="508" t="s">
        <v>620</v>
      </c>
      <c r="B9528" s="509" t="s">
        <v>393</v>
      </c>
      <c r="C9528" s="509">
        <v>63</v>
      </c>
      <c r="D9528" s="509">
        <v>12</v>
      </c>
      <c r="E9528" s="509">
        <v>7</v>
      </c>
      <c r="F9528" s="509">
        <v>0</v>
      </c>
      <c r="G9528" s="509">
        <v>67</v>
      </c>
      <c r="H9528" s="509">
        <v>22</v>
      </c>
      <c r="I9528" s="509">
        <v>0</v>
      </c>
      <c r="K9528" s="509">
        <v>79</v>
      </c>
    </row>
    <row r="9529" spans="1:11" s="509" customFormat="1">
      <c r="A9529" s="508" t="s">
        <v>620</v>
      </c>
      <c r="B9529" s="509" t="s">
        <v>393</v>
      </c>
      <c r="C9529" s="509" t="s">
        <v>1033</v>
      </c>
      <c r="D9529" s="509">
        <v>0</v>
      </c>
      <c r="E9529" s="509">
        <v>0</v>
      </c>
      <c r="F9529" s="509">
        <v>0</v>
      </c>
      <c r="G9529" s="509">
        <v>0</v>
      </c>
      <c r="H9529" s="509">
        <v>0</v>
      </c>
      <c r="I9529" s="509">
        <v>0</v>
      </c>
      <c r="K9529" s="509">
        <v>0</v>
      </c>
    </row>
    <row r="9530" spans="1:11" s="509" customFormat="1">
      <c r="A9530" s="508" t="s">
        <v>620</v>
      </c>
      <c r="B9530" s="509" t="s">
        <v>393</v>
      </c>
      <c r="C9530" s="509" t="s">
        <v>1034</v>
      </c>
      <c r="D9530" s="509">
        <v>0</v>
      </c>
      <c r="E9530" s="509">
        <v>0</v>
      </c>
      <c r="F9530" s="509">
        <v>0</v>
      </c>
      <c r="G9530" s="509">
        <v>0</v>
      </c>
      <c r="H9530" s="509">
        <v>0</v>
      </c>
      <c r="I9530" s="509">
        <v>0</v>
      </c>
      <c r="K9530" s="509">
        <v>0</v>
      </c>
    </row>
    <row r="9531" spans="1:11" s="509" customFormat="1">
      <c r="A9531" s="508" t="s">
        <v>620</v>
      </c>
      <c r="B9531" s="509" t="s">
        <v>393</v>
      </c>
      <c r="C9531" s="509">
        <v>64</v>
      </c>
      <c r="D9531" s="509">
        <v>0</v>
      </c>
      <c r="E9531" s="509">
        <v>0</v>
      </c>
      <c r="F9531" s="509">
        <v>0</v>
      </c>
      <c r="G9531" s="509">
        <v>1</v>
      </c>
      <c r="H9531" s="509">
        <v>0</v>
      </c>
      <c r="I9531" s="509">
        <v>0</v>
      </c>
      <c r="K9531" s="509">
        <v>1</v>
      </c>
    </row>
    <row r="9532" spans="1:11" s="509" customFormat="1">
      <c r="A9532" s="508" t="s">
        <v>620</v>
      </c>
      <c r="B9532" s="509" t="s">
        <v>393</v>
      </c>
      <c r="C9532" s="509" t="s">
        <v>1035</v>
      </c>
      <c r="D9532" s="509">
        <v>6</v>
      </c>
      <c r="E9532" s="509">
        <v>5</v>
      </c>
      <c r="F9532" s="509">
        <v>0</v>
      </c>
      <c r="G9532" s="509">
        <v>3</v>
      </c>
      <c r="H9532" s="509">
        <v>1</v>
      </c>
      <c r="I9532" s="509">
        <v>0</v>
      </c>
      <c r="K9532" s="509">
        <v>9</v>
      </c>
    </row>
    <row r="9533" spans="1:11" s="509" customFormat="1">
      <c r="A9533" s="508" t="s">
        <v>620</v>
      </c>
      <c r="B9533" s="509" t="s">
        <v>393</v>
      </c>
      <c r="C9533" s="509">
        <v>65</v>
      </c>
      <c r="D9533" s="509">
        <v>41</v>
      </c>
      <c r="E9533" s="509">
        <v>31</v>
      </c>
      <c r="F9533" s="509">
        <v>0</v>
      </c>
      <c r="G9533" s="509">
        <v>100</v>
      </c>
      <c r="H9533" s="509">
        <v>41</v>
      </c>
      <c r="I9533" s="509">
        <v>0</v>
      </c>
      <c r="K9533" s="509">
        <v>141</v>
      </c>
    </row>
    <row r="9534" spans="1:11" s="509" customFormat="1">
      <c r="A9534" s="508" t="s">
        <v>620</v>
      </c>
      <c r="B9534" s="509" t="s">
        <v>393</v>
      </c>
      <c r="C9534" s="509">
        <v>66</v>
      </c>
      <c r="D9534" s="509">
        <v>3</v>
      </c>
      <c r="E9534" s="509">
        <v>3</v>
      </c>
      <c r="F9534" s="509">
        <v>0</v>
      </c>
      <c r="G9534" s="509">
        <v>8</v>
      </c>
      <c r="H9534" s="509">
        <v>8</v>
      </c>
      <c r="I9534" s="509">
        <v>0</v>
      </c>
      <c r="K9534" s="509">
        <v>11</v>
      </c>
    </row>
    <row r="9535" spans="1:11" s="509" customFormat="1">
      <c r="A9535" s="508" t="s">
        <v>620</v>
      </c>
      <c r="B9535" s="509" t="s">
        <v>393</v>
      </c>
      <c r="C9535" s="509" t="s">
        <v>1036</v>
      </c>
      <c r="D9535" s="509">
        <v>0</v>
      </c>
      <c r="E9535" s="509">
        <v>0</v>
      </c>
      <c r="F9535" s="509">
        <v>0</v>
      </c>
      <c r="G9535" s="509">
        <v>0</v>
      </c>
      <c r="H9535" s="509">
        <v>0</v>
      </c>
      <c r="I9535" s="509">
        <v>0</v>
      </c>
      <c r="K9535" s="509">
        <v>0</v>
      </c>
    </row>
    <row r="9536" spans="1:11" s="509" customFormat="1">
      <c r="A9536" s="508" t="s">
        <v>620</v>
      </c>
      <c r="B9536" s="509" t="s">
        <v>393</v>
      </c>
      <c r="C9536" s="509" t="s">
        <v>1037</v>
      </c>
      <c r="D9536" s="509">
        <v>18</v>
      </c>
      <c r="E9536" s="509">
        <v>0</v>
      </c>
      <c r="F9536" s="509">
        <v>0</v>
      </c>
      <c r="G9536" s="509">
        <v>409</v>
      </c>
      <c r="H9536" s="509">
        <v>0</v>
      </c>
      <c r="I9536" s="509">
        <v>0</v>
      </c>
      <c r="K9536" s="509">
        <v>427</v>
      </c>
    </row>
    <row r="9537" spans="1:11" s="509" customFormat="1">
      <c r="A9537" s="508" t="s">
        <v>620</v>
      </c>
      <c r="B9537" s="509" t="s">
        <v>393</v>
      </c>
      <c r="C9537" s="509" t="s">
        <v>1038</v>
      </c>
      <c r="D9537" s="509">
        <v>0</v>
      </c>
      <c r="E9537" s="509">
        <v>0</v>
      </c>
      <c r="F9537" s="509">
        <v>0</v>
      </c>
      <c r="G9537" s="509">
        <v>20</v>
      </c>
      <c r="H9537" s="509">
        <v>0</v>
      </c>
      <c r="I9537" s="509">
        <v>0</v>
      </c>
      <c r="K9537" s="509">
        <v>20</v>
      </c>
    </row>
    <row r="9538" spans="1:11" s="509" customFormat="1">
      <c r="A9538" s="508" t="s">
        <v>620</v>
      </c>
      <c r="B9538" s="509" t="s">
        <v>393</v>
      </c>
      <c r="C9538" s="509" t="s">
        <v>1039</v>
      </c>
      <c r="D9538" s="509">
        <v>2</v>
      </c>
      <c r="E9538" s="509">
        <v>0</v>
      </c>
      <c r="F9538" s="509">
        <v>0</v>
      </c>
      <c r="G9538" s="509">
        <v>17</v>
      </c>
      <c r="H9538" s="509">
        <v>0</v>
      </c>
      <c r="I9538" s="509">
        <v>0</v>
      </c>
      <c r="K9538" s="509">
        <v>19</v>
      </c>
    </row>
    <row r="9539" spans="1:11" s="509" customFormat="1">
      <c r="A9539" s="508" t="s">
        <v>620</v>
      </c>
      <c r="B9539" s="509" t="s">
        <v>393</v>
      </c>
      <c r="C9539" s="509" t="s">
        <v>1040</v>
      </c>
      <c r="D9539" s="509">
        <v>28</v>
      </c>
      <c r="E9539" s="509">
        <v>0</v>
      </c>
      <c r="F9539" s="509">
        <v>0</v>
      </c>
      <c r="G9539" s="509">
        <v>44</v>
      </c>
      <c r="H9539" s="509">
        <v>0</v>
      </c>
      <c r="I9539" s="509">
        <v>0</v>
      </c>
      <c r="K9539" s="509">
        <v>72</v>
      </c>
    </row>
    <row r="9540" spans="1:11" s="509" customFormat="1">
      <c r="A9540" s="508" t="s">
        <v>620</v>
      </c>
      <c r="B9540" s="509" t="s">
        <v>393</v>
      </c>
      <c r="C9540" s="509" t="s">
        <v>1041</v>
      </c>
      <c r="D9540" s="509">
        <v>0</v>
      </c>
      <c r="E9540" s="509">
        <v>0</v>
      </c>
      <c r="F9540" s="509">
        <v>0</v>
      </c>
      <c r="G9540" s="509">
        <v>7</v>
      </c>
      <c r="H9540" s="509">
        <v>0</v>
      </c>
      <c r="I9540" s="509">
        <v>0</v>
      </c>
      <c r="K9540" s="509">
        <v>7</v>
      </c>
    </row>
    <row r="9541" spans="1:11" s="509" customFormat="1">
      <c r="A9541" s="508" t="s">
        <v>620</v>
      </c>
      <c r="B9541" s="509" t="s">
        <v>393</v>
      </c>
      <c r="C9541" s="509" t="s">
        <v>1042</v>
      </c>
      <c r="D9541" s="509">
        <v>0</v>
      </c>
      <c r="E9541" s="509">
        <v>0</v>
      </c>
      <c r="F9541" s="509">
        <v>0</v>
      </c>
      <c r="G9541" s="509">
        <v>3</v>
      </c>
      <c r="H9541" s="509">
        <v>0</v>
      </c>
      <c r="I9541" s="509">
        <v>0</v>
      </c>
      <c r="K9541" s="509">
        <v>3</v>
      </c>
    </row>
    <row r="9542" spans="1:11" s="509" customFormat="1">
      <c r="A9542" s="508" t="s">
        <v>620</v>
      </c>
      <c r="B9542" s="509" t="s">
        <v>393</v>
      </c>
      <c r="C9542" s="509">
        <v>67</v>
      </c>
      <c r="D9542" s="509">
        <v>2</v>
      </c>
      <c r="E9542" s="509">
        <v>0</v>
      </c>
      <c r="F9542" s="509">
        <v>0</v>
      </c>
      <c r="G9542" s="509">
        <v>141</v>
      </c>
      <c r="H9542" s="509">
        <v>1</v>
      </c>
      <c r="I9542" s="509">
        <v>0</v>
      </c>
      <c r="K9542" s="509">
        <v>143</v>
      </c>
    </row>
    <row r="9543" spans="1:11" s="509" customFormat="1">
      <c r="A9543" s="508" t="s">
        <v>620</v>
      </c>
      <c r="B9543" s="509" t="s">
        <v>393</v>
      </c>
      <c r="C9543" s="509">
        <v>68</v>
      </c>
      <c r="D9543" s="509">
        <v>0</v>
      </c>
      <c r="E9543" s="509">
        <v>0</v>
      </c>
      <c r="F9543" s="509">
        <v>0</v>
      </c>
      <c r="G9543" s="509">
        <v>74</v>
      </c>
      <c r="H9543" s="509">
        <v>8</v>
      </c>
      <c r="I9543" s="509">
        <v>0</v>
      </c>
      <c r="K9543" s="509">
        <v>74</v>
      </c>
    </row>
    <row r="9544" spans="1:11" s="509" customFormat="1">
      <c r="A9544" s="508" t="s">
        <v>620</v>
      </c>
      <c r="B9544" s="509" t="s">
        <v>393</v>
      </c>
      <c r="C9544" s="509" t="s">
        <v>1043</v>
      </c>
      <c r="D9544" s="509">
        <v>2</v>
      </c>
      <c r="E9544" s="509">
        <v>1</v>
      </c>
      <c r="F9544" s="509">
        <v>0</v>
      </c>
      <c r="G9544" s="509">
        <v>15</v>
      </c>
      <c r="H9544" s="509">
        <v>1</v>
      </c>
      <c r="I9544" s="509">
        <v>0</v>
      </c>
      <c r="K9544" s="509">
        <v>17</v>
      </c>
    </row>
    <row r="9545" spans="1:11" s="509" customFormat="1">
      <c r="A9545" s="508" t="s">
        <v>620</v>
      </c>
      <c r="B9545" s="509" t="s">
        <v>393</v>
      </c>
      <c r="C9545" s="509">
        <v>69</v>
      </c>
      <c r="D9545" s="509">
        <v>0</v>
      </c>
      <c r="E9545" s="509">
        <v>0</v>
      </c>
      <c r="F9545" s="509">
        <v>0</v>
      </c>
      <c r="G9545" s="509">
        <v>1</v>
      </c>
      <c r="H9545" s="509">
        <v>0</v>
      </c>
      <c r="I9545" s="509">
        <v>0</v>
      </c>
      <c r="K9545" s="509">
        <v>1</v>
      </c>
    </row>
    <row r="9546" spans="1:11" s="509" customFormat="1">
      <c r="A9546" s="508" t="s">
        <v>620</v>
      </c>
      <c r="B9546" s="509" t="s">
        <v>393</v>
      </c>
      <c r="C9546" s="509" t="s">
        <v>1044</v>
      </c>
      <c r="D9546" s="509">
        <v>0</v>
      </c>
      <c r="E9546" s="509">
        <v>0</v>
      </c>
      <c r="F9546" s="509">
        <v>0</v>
      </c>
      <c r="G9546" s="509">
        <v>3</v>
      </c>
      <c r="H9546" s="509">
        <v>0</v>
      </c>
      <c r="I9546" s="509">
        <v>0</v>
      </c>
      <c r="K9546" s="509">
        <v>3</v>
      </c>
    </row>
    <row r="9547" spans="1:11" s="509" customFormat="1">
      <c r="A9547" s="508" t="s">
        <v>620</v>
      </c>
      <c r="B9547" s="509" t="s">
        <v>393</v>
      </c>
      <c r="C9547" s="509" t="s">
        <v>1045</v>
      </c>
      <c r="D9547" s="509">
        <v>0</v>
      </c>
      <c r="E9547" s="509">
        <v>0</v>
      </c>
      <c r="F9547" s="509">
        <v>0</v>
      </c>
      <c r="H9547" s="509">
        <v>0</v>
      </c>
      <c r="I9547" s="509">
        <v>0</v>
      </c>
      <c r="K9547" s="509">
        <v>0</v>
      </c>
    </row>
    <row r="9548" spans="1:11" s="509" customFormat="1">
      <c r="A9548" s="508" t="s">
        <v>620</v>
      </c>
      <c r="B9548" s="509" t="s">
        <v>393</v>
      </c>
      <c r="C9548" s="509">
        <v>70</v>
      </c>
      <c r="D9548" s="509">
        <v>0</v>
      </c>
      <c r="E9548" s="509">
        <v>0</v>
      </c>
      <c r="F9548" s="509">
        <v>0</v>
      </c>
      <c r="G9548" s="509">
        <v>0</v>
      </c>
      <c r="H9548" s="509">
        <v>0</v>
      </c>
      <c r="I9548" s="509">
        <v>0</v>
      </c>
      <c r="K9548" s="509">
        <v>0</v>
      </c>
    </row>
    <row r="9549" spans="1:11" s="509" customFormat="1">
      <c r="A9549" s="508" t="s">
        <v>620</v>
      </c>
      <c r="B9549" s="509" t="s">
        <v>393</v>
      </c>
      <c r="C9549" s="509" t="s">
        <v>1046</v>
      </c>
      <c r="D9549" s="509">
        <v>0</v>
      </c>
      <c r="E9549" s="509">
        <v>0</v>
      </c>
      <c r="F9549" s="509">
        <v>0</v>
      </c>
      <c r="G9549" s="509">
        <v>13</v>
      </c>
      <c r="H9549" s="509">
        <v>0</v>
      </c>
      <c r="I9549" s="509">
        <v>0</v>
      </c>
      <c r="K9549" s="509">
        <v>13</v>
      </c>
    </row>
    <row r="9550" spans="1:11" s="509" customFormat="1">
      <c r="A9550" s="508" t="s">
        <v>620</v>
      </c>
      <c r="B9550" s="509" t="s">
        <v>393</v>
      </c>
      <c r="C9550" s="509">
        <v>71</v>
      </c>
      <c r="D9550" s="509">
        <v>2</v>
      </c>
      <c r="E9550" s="509">
        <v>0</v>
      </c>
      <c r="F9550" s="509">
        <v>0</v>
      </c>
      <c r="G9550" s="509">
        <v>445</v>
      </c>
      <c r="H9550" s="509">
        <v>0</v>
      </c>
      <c r="I9550" s="509">
        <v>0</v>
      </c>
      <c r="K9550" s="509">
        <v>447</v>
      </c>
    </row>
    <row r="9551" spans="1:11" s="509" customFormat="1">
      <c r="A9551" s="508" t="s">
        <v>620</v>
      </c>
      <c r="B9551" s="509" t="s">
        <v>393</v>
      </c>
      <c r="C9551" s="509" t="s">
        <v>1047</v>
      </c>
      <c r="D9551" s="509">
        <v>9</v>
      </c>
      <c r="E9551" s="509">
        <v>8</v>
      </c>
      <c r="F9551" s="509">
        <v>1</v>
      </c>
      <c r="G9551" s="509">
        <v>67</v>
      </c>
      <c r="H9551" s="509">
        <v>45</v>
      </c>
      <c r="I9551" s="509">
        <v>0</v>
      </c>
      <c r="K9551" s="509">
        <v>76</v>
      </c>
    </row>
    <row r="9552" spans="1:11" s="509" customFormat="1">
      <c r="A9552" s="508" t="s">
        <v>620</v>
      </c>
      <c r="B9552" s="509" t="s">
        <v>393</v>
      </c>
      <c r="C9552" s="509" t="s">
        <v>1048</v>
      </c>
      <c r="D9552" s="509">
        <v>2</v>
      </c>
      <c r="E9552" s="509">
        <v>1</v>
      </c>
      <c r="F9552" s="509">
        <v>0</v>
      </c>
      <c r="G9552" s="509">
        <v>11</v>
      </c>
      <c r="H9552" s="509">
        <v>0</v>
      </c>
      <c r="I9552" s="509">
        <v>0</v>
      </c>
      <c r="K9552" s="509">
        <v>13</v>
      </c>
    </row>
    <row r="9553" spans="1:11" s="509" customFormat="1">
      <c r="A9553" s="508" t="s">
        <v>620</v>
      </c>
      <c r="B9553" s="509" t="s">
        <v>393</v>
      </c>
      <c r="C9553" s="509" t="s">
        <v>1049</v>
      </c>
      <c r="D9553" s="509">
        <v>0</v>
      </c>
      <c r="E9553" s="509">
        <v>0</v>
      </c>
      <c r="F9553" s="509">
        <v>0</v>
      </c>
      <c r="G9553" s="509">
        <v>4</v>
      </c>
      <c r="H9553" s="509">
        <v>1</v>
      </c>
      <c r="I9553" s="509">
        <v>0</v>
      </c>
      <c r="K9553" s="509">
        <v>4</v>
      </c>
    </row>
    <row r="9554" spans="1:11" s="509" customFormat="1">
      <c r="A9554" s="508" t="s">
        <v>620</v>
      </c>
      <c r="B9554" s="509" t="s">
        <v>393</v>
      </c>
      <c r="C9554" s="509" t="s">
        <v>1050</v>
      </c>
      <c r="D9554" s="509">
        <v>2</v>
      </c>
      <c r="E9554" s="509">
        <v>2</v>
      </c>
      <c r="F9554" s="509">
        <v>0</v>
      </c>
      <c r="G9554" s="509">
        <v>7</v>
      </c>
      <c r="H9554" s="509">
        <v>6</v>
      </c>
      <c r="I9554" s="509">
        <v>0</v>
      </c>
      <c r="K9554" s="509">
        <v>9</v>
      </c>
    </row>
    <row r="9555" spans="1:11" s="509" customFormat="1">
      <c r="A9555" s="508" t="s">
        <v>620</v>
      </c>
      <c r="B9555" s="509" t="s">
        <v>393</v>
      </c>
      <c r="C9555" s="509" t="s">
        <v>1051</v>
      </c>
      <c r="D9555" s="509">
        <v>0</v>
      </c>
      <c r="E9555" s="509">
        <v>0</v>
      </c>
      <c r="F9555" s="509">
        <v>0</v>
      </c>
      <c r="G9555" s="509">
        <v>0</v>
      </c>
      <c r="H9555" s="509">
        <v>0</v>
      </c>
      <c r="I9555" s="509">
        <v>0</v>
      </c>
      <c r="K9555" s="509">
        <v>0</v>
      </c>
    </row>
    <row r="9556" spans="1:11" s="509" customFormat="1">
      <c r="A9556" s="508" t="s">
        <v>620</v>
      </c>
      <c r="B9556" s="509" t="s">
        <v>393</v>
      </c>
      <c r="C9556" s="509">
        <v>72</v>
      </c>
      <c r="D9556" s="509">
        <v>126</v>
      </c>
      <c r="E9556" s="509">
        <v>1</v>
      </c>
      <c r="F9556" s="509">
        <v>0</v>
      </c>
      <c r="G9556" s="509">
        <v>6</v>
      </c>
      <c r="H9556" s="509">
        <v>0</v>
      </c>
      <c r="I9556" s="509">
        <v>0</v>
      </c>
      <c r="K9556" s="509">
        <v>132</v>
      </c>
    </row>
    <row r="9557" spans="1:11" s="509" customFormat="1">
      <c r="A9557" s="508" t="s">
        <v>620</v>
      </c>
      <c r="B9557" s="509" t="s">
        <v>393</v>
      </c>
      <c r="C9557" s="509">
        <v>73</v>
      </c>
      <c r="D9557" s="509">
        <v>7</v>
      </c>
      <c r="E9557" s="509">
        <v>2</v>
      </c>
      <c r="F9557" s="509">
        <v>0</v>
      </c>
      <c r="G9557" s="509">
        <v>0</v>
      </c>
      <c r="H9557" s="509">
        <v>0</v>
      </c>
      <c r="I9557" s="509">
        <v>0</v>
      </c>
      <c r="K9557" s="509">
        <v>7</v>
      </c>
    </row>
    <row r="9558" spans="1:11" s="509" customFormat="1">
      <c r="A9558" s="508" t="s">
        <v>620</v>
      </c>
      <c r="B9558" s="509" t="s">
        <v>393</v>
      </c>
      <c r="C9558" s="509">
        <v>74</v>
      </c>
      <c r="D9558" s="509">
        <v>2</v>
      </c>
      <c r="E9558" s="509">
        <v>0</v>
      </c>
      <c r="F9558" s="509">
        <v>0</v>
      </c>
      <c r="G9558" s="509">
        <v>3</v>
      </c>
      <c r="H9558" s="509">
        <v>1</v>
      </c>
      <c r="I9558" s="509">
        <v>0</v>
      </c>
      <c r="K9558" s="509">
        <v>5</v>
      </c>
    </row>
    <row r="9559" spans="1:11" s="509" customFormat="1">
      <c r="A9559" s="508" t="s">
        <v>620</v>
      </c>
      <c r="B9559" s="509" t="s">
        <v>393</v>
      </c>
      <c r="C9559" s="509" t="s">
        <v>4570</v>
      </c>
      <c r="D9559" s="509">
        <v>100</v>
      </c>
      <c r="K9559" s="509">
        <v>100</v>
      </c>
    </row>
    <row r="9560" spans="1:11" s="509" customFormat="1">
      <c r="A9560" s="508" t="s">
        <v>620</v>
      </c>
      <c r="B9560" s="509" t="s">
        <v>393</v>
      </c>
      <c r="C9560" s="509" t="s">
        <v>4571</v>
      </c>
      <c r="D9560" s="509">
        <v>455</v>
      </c>
      <c r="E9560" s="509">
        <v>91</v>
      </c>
      <c r="F9560" s="509">
        <v>1</v>
      </c>
      <c r="G9560" s="509">
        <v>2272</v>
      </c>
      <c r="H9560" s="509">
        <v>203</v>
      </c>
      <c r="I9560" s="509">
        <v>0</v>
      </c>
      <c r="J9560" s="509">
        <v>2</v>
      </c>
      <c r="K9560" s="509">
        <v>2727</v>
      </c>
    </row>
    <row r="9561" spans="1:11" s="509" customFormat="1">
      <c r="A9561" s="508" t="s">
        <v>621</v>
      </c>
      <c r="B9561" s="509" t="s">
        <v>394</v>
      </c>
      <c r="C9561" s="509">
        <v>1</v>
      </c>
      <c r="K9561" s="509">
        <v>0</v>
      </c>
    </row>
    <row r="9562" spans="1:11" s="509" customFormat="1">
      <c r="A9562" s="508" t="s">
        <v>621</v>
      </c>
      <c r="B9562" s="509" t="s">
        <v>394</v>
      </c>
      <c r="C9562" s="509" t="s">
        <v>1023</v>
      </c>
      <c r="G9562" s="509">
        <v>4</v>
      </c>
      <c r="K9562" s="509">
        <v>4</v>
      </c>
    </row>
    <row r="9563" spans="1:11" s="509" customFormat="1">
      <c r="A9563" s="508" t="s">
        <v>621</v>
      </c>
      <c r="B9563" s="509" t="s">
        <v>394</v>
      </c>
      <c r="C9563" s="509">
        <v>2</v>
      </c>
      <c r="D9563" s="509">
        <v>1</v>
      </c>
      <c r="E9563" s="509">
        <v>1</v>
      </c>
      <c r="G9563" s="509">
        <v>4</v>
      </c>
      <c r="K9563" s="509">
        <v>5</v>
      </c>
    </row>
    <row r="9564" spans="1:11" s="509" customFormat="1">
      <c r="A9564" s="508" t="s">
        <v>621</v>
      </c>
      <c r="B9564" s="509" t="s">
        <v>394</v>
      </c>
      <c r="C9564" s="509">
        <v>3</v>
      </c>
      <c r="D9564" s="509">
        <v>0</v>
      </c>
      <c r="E9564" s="509">
        <v>0</v>
      </c>
      <c r="G9564" s="509">
        <v>7</v>
      </c>
      <c r="K9564" s="509">
        <v>7</v>
      </c>
    </row>
    <row r="9565" spans="1:11" s="509" customFormat="1">
      <c r="A9565" s="508" t="s">
        <v>621</v>
      </c>
      <c r="B9565" s="509" t="s">
        <v>394</v>
      </c>
      <c r="C9565" s="509">
        <v>4</v>
      </c>
      <c r="D9565" s="509">
        <v>1</v>
      </c>
      <c r="G9565" s="509">
        <v>3</v>
      </c>
      <c r="K9565" s="509">
        <v>4</v>
      </c>
    </row>
    <row r="9566" spans="1:11" s="509" customFormat="1">
      <c r="A9566" s="508" t="s">
        <v>621</v>
      </c>
      <c r="B9566" s="509" t="s">
        <v>394</v>
      </c>
      <c r="C9566" s="509">
        <v>5</v>
      </c>
      <c r="G9566" s="509">
        <v>2</v>
      </c>
      <c r="K9566" s="509">
        <v>2</v>
      </c>
    </row>
    <row r="9567" spans="1:11" s="509" customFormat="1">
      <c r="A9567" s="508" t="s">
        <v>621</v>
      </c>
      <c r="B9567" s="509" t="s">
        <v>394</v>
      </c>
      <c r="C9567" s="509">
        <v>6</v>
      </c>
      <c r="K9567" s="509">
        <v>0</v>
      </c>
    </row>
    <row r="9568" spans="1:11" s="509" customFormat="1">
      <c r="A9568" s="508" t="s">
        <v>621</v>
      </c>
      <c r="B9568" s="509" t="s">
        <v>394</v>
      </c>
      <c r="C9568" s="509">
        <v>7</v>
      </c>
      <c r="K9568" s="509">
        <v>0</v>
      </c>
    </row>
    <row r="9569" spans="1:11" s="509" customFormat="1">
      <c r="A9569" s="508" t="s">
        <v>621</v>
      </c>
      <c r="B9569" s="509" t="s">
        <v>394</v>
      </c>
      <c r="C9569" s="509">
        <v>8</v>
      </c>
      <c r="G9569" s="509">
        <v>1</v>
      </c>
      <c r="K9569" s="509">
        <v>1</v>
      </c>
    </row>
    <row r="9570" spans="1:11" s="509" customFormat="1">
      <c r="A9570" s="508" t="s">
        <v>621</v>
      </c>
      <c r="B9570" s="509" t="s">
        <v>394</v>
      </c>
      <c r="C9570" s="509">
        <v>9</v>
      </c>
      <c r="G9570" s="509">
        <v>1</v>
      </c>
      <c r="K9570" s="509">
        <v>1</v>
      </c>
    </row>
    <row r="9571" spans="1:11" s="509" customFormat="1">
      <c r="A9571" s="508" t="s">
        <v>621</v>
      </c>
      <c r="B9571" s="509" t="s">
        <v>394</v>
      </c>
      <c r="C9571" s="509">
        <v>10</v>
      </c>
      <c r="G9571" s="509">
        <v>6</v>
      </c>
      <c r="K9571" s="509">
        <v>6</v>
      </c>
    </row>
    <row r="9572" spans="1:11" s="509" customFormat="1">
      <c r="A9572" s="508" t="s">
        <v>621</v>
      </c>
      <c r="B9572" s="509" t="s">
        <v>394</v>
      </c>
      <c r="C9572" s="509">
        <v>11</v>
      </c>
      <c r="K9572" s="509">
        <v>0</v>
      </c>
    </row>
    <row r="9573" spans="1:11" s="509" customFormat="1">
      <c r="A9573" s="508" t="s">
        <v>621</v>
      </c>
      <c r="B9573" s="509" t="s">
        <v>394</v>
      </c>
      <c r="C9573" s="509">
        <v>12</v>
      </c>
      <c r="K9573" s="509">
        <v>0</v>
      </c>
    </row>
    <row r="9574" spans="1:11" s="509" customFormat="1">
      <c r="A9574" s="508" t="s">
        <v>621</v>
      </c>
      <c r="B9574" s="509" t="s">
        <v>394</v>
      </c>
      <c r="C9574" s="509">
        <v>13</v>
      </c>
      <c r="K9574" s="509">
        <v>0</v>
      </c>
    </row>
    <row r="9575" spans="1:11" s="509" customFormat="1">
      <c r="A9575" s="508" t="s">
        <v>621</v>
      </c>
      <c r="B9575" s="509" t="s">
        <v>394</v>
      </c>
      <c r="C9575" s="509">
        <v>14</v>
      </c>
      <c r="K9575" s="509">
        <v>0</v>
      </c>
    </row>
    <row r="9576" spans="1:11" s="509" customFormat="1">
      <c r="A9576" s="508" t="s">
        <v>621</v>
      </c>
      <c r="B9576" s="509" t="s">
        <v>394</v>
      </c>
      <c r="C9576" s="509">
        <v>15</v>
      </c>
      <c r="K9576" s="509">
        <v>0</v>
      </c>
    </row>
    <row r="9577" spans="1:11" s="509" customFormat="1">
      <c r="A9577" s="508" t="s">
        <v>621</v>
      </c>
      <c r="B9577" s="509" t="s">
        <v>394</v>
      </c>
      <c r="C9577" s="509">
        <v>16</v>
      </c>
      <c r="G9577" s="509">
        <v>3</v>
      </c>
      <c r="K9577" s="509">
        <v>3</v>
      </c>
    </row>
    <row r="9578" spans="1:11" s="509" customFormat="1">
      <c r="A9578" s="508" t="s">
        <v>621</v>
      </c>
      <c r="B9578" s="509" t="s">
        <v>394</v>
      </c>
      <c r="C9578" s="509">
        <v>17</v>
      </c>
      <c r="G9578" s="509">
        <v>9</v>
      </c>
      <c r="K9578" s="509">
        <v>9</v>
      </c>
    </row>
    <row r="9579" spans="1:11" s="509" customFormat="1">
      <c r="A9579" s="508" t="s">
        <v>621</v>
      </c>
      <c r="B9579" s="509" t="s">
        <v>394</v>
      </c>
      <c r="C9579" s="509">
        <v>18</v>
      </c>
      <c r="K9579" s="509">
        <v>0</v>
      </c>
    </row>
    <row r="9580" spans="1:11" s="509" customFormat="1">
      <c r="A9580" s="508" t="s">
        <v>621</v>
      </c>
      <c r="B9580" s="509" t="s">
        <v>394</v>
      </c>
      <c r="C9580" s="509" t="s">
        <v>1024</v>
      </c>
      <c r="K9580" s="509">
        <v>0</v>
      </c>
    </row>
    <row r="9581" spans="1:11" s="509" customFormat="1">
      <c r="A9581" s="508" t="s">
        <v>621</v>
      </c>
      <c r="B9581" s="509" t="s">
        <v>394</v>
      </c>
      <c r="C9581" s="509" t="s">
        <v>1025</v>
      </c>
      <c r="K9581" s="509">
        <v>0</v>
      </c>
    </row>
    <row r="9582" spans="1:11" s="509" customFormat="1">
      <c r="A9582" s="508" t="s">
        <v>621</v>
      </c>
      <c r="B9582" s="509" t="s">
        <v>394</v>
      </c>
      <c r="C9582" s="509">
        <v>19</v>
      </c>
      <c r="D9582" s="509">
        <v>1</v>
      </c>
      <c r="E9582" s="509">
        <v>1</v>
      </c>
      <c r="K9582" s="509">
        <v>1</v>
      </c>
    </row>
    <row r="9583" spans="1:11" s="509" customFormat="1">
      <c r="A9583" s="508" t="s">
        <v>621</v>
      </c>
      <c r="B9583" s="509" t="s">
        <v>394</v>
      </c>
      <c r="C9583" s="509">
        <v>20</v>
      </c>
      <c r="K9583" s="509">
        <v>0</v>
      </c>
    </row>
    <row r="9584" spans="1:11" s="509" customFormat="1">
      <c r="A9584" s="508" t="s">
        <v>621</v>
      </c>
      <c r="B9584" s="509" t="s">
        <v>394</v>
      </c>
      <c r="C9584" s="509">
        <v>21</v>
      </c>
      <c r="D9584" s="509">
        <v>1</v>
      </c>
      <c r="E9584" s="509">
        <v>1</v>
      </c>
      <c r="K9584" s="509">
        <v>1</v>
      </c>
    </row>
    <row r="9585" spans="1:11" s="509" customFormat="1">
      <c r="A9585" s="508" t="s">
        <v>621</v>
      </c>
      <c r="B9585" s="509" t="s">
        <v>394</v>
      </c>
      <c r="C9585" s="509" t="s">
        <v>1026</v>
      </c>
      <c r="K9585" s="509">
        <v>0</v>
      </c>
    </row>
    <row r="9586" spans="1:11" s="509" customFormat="1">
      <c r="A9586" s="508" t="s">
        <v>621</v>
      </c>
      <c r="B9586" s="509" t="s">
        <v>394</v>
      </c>
      <c r="C9586" s="509" t="s">
        <v>1027</v>
      </c>
      <c r="K9586" s="509">
        <v>0</v>
      </c>
    </row>
    <row r="9587" spans="1:11" s="509" customFormat="1">
      <c r="A9587" s="508" t="s">
        <v>621</v>
      </c>
      <c r="B9587" s="509" t="s">
        <v>394</v>
      </c>
      <c r="C9587" s="509" t="s">
        <v>1028</v>
      </c>
      <c r="K9587" s="509">
        <v>0</v>
      </c>
    </row>
    <row r="9588" spans="1:11" s="509" customFormat="1">
      <c r="A9588" s="508" t="s">
        <v>621</v>
      </c>
      <c r="B9588" s="509" t="s">
        <v>394</v>
      </c>
      <c r="C9588" s="509">
        <v>22</v>
      </c>
      <c r="K9588" s="509">
        <v>0</v>
      </c>
    </row>
    <row r="9589" spans="1:11" s="509" customFormat="1">
      <c r="A9589" s="508" t="s">
        <v>621</v>
      </c>
      <c r="B9589" s="509" t="s">
        <v>394</v>
      </c>
      <c r="C9589" s="509">
        <v>23</v>
      </c>
      <c r="D9589" s="509">
        <v>1</v>
      </c>
      <c r="G9589" s="509">
        <v>1</v>
      </c>
      <c r="K9589" s="509">
        <v>2</v>
      </c>
    </row>
    <row r="9590" spans="1:11" s="509" customFormat="1">
      <c r="A9590" s="508" t="s">
        <v>621</v>
      </c>
      <c r="B9590" s="509" t="s">
        <v>394</v>
      </c>
      <c r="C9590" s="509" t="s">
        <v>1029</v>
      </c>
      <c r="G9590" s="509">
        <v>2</v>
      </c>
      <c r="H9590" s="509">
        <v>2</v>
      </c>
      <c r="K9590" s="509">
        <v>2</v>
      </c>
    </row>
    <row r="9591" spans="1:11" s="509" customFormat="1">
      <c r="A9591" s="508" t="s">
        <v>621</v>
      </c>
      <c r="B9591" s="509" t="s">
        <v>394</v>
      </c>
      <c r="C9591" s="509">
        <v>24</v>
      </c>
      <c r="K9591" s="509">
        <v>0</v>
      </c>
    </row>
    <row r="9592" spans="1:11" s="509" customFormat="1">
      <c r="A9592" s="508" t="s">
        <v>621</v>
      </c>
      <c r="B9592" s="509" t="s">
        <v>394</v>
      </c>
      <c r="C9592" s="509">
        <v>25</v>
      </c>
    </row>
    <row r="9593" spans="1:11" s="509" customFormat="1">
      <c r="A9593" s="508" t="s">
        <v>621</v>
      </c>
      <c r="B9593" s="509" t="s">
        <v>394</v>
      </c>
      <c r="C9593" s="509">
        <v>26</v>
      </c>
      <c r="K9593" s="509">
        <v>0</v>
      </c>
    </row>
    <row r="9594" spans="1:11" s="509" customFormat="1">
      <c r="A9594" s="508" t="s">
        <v>621</v>
      </c>
      <c r="B9594" s="509" t="s">
        <v>394</v>
      </c>
      <c r="C9594" s="509">
        <v>27</v>
      </c>
      <c r="K9594" s="509">
        <v>0</v>
      </c>
    </row>
    <row r="9595" spans="1:11" s="509" customFormat="1">
      <c r="A9595" s="508" t="s">
        <v>621</v>
      </c>
      <c r="B9595" s="509" t="s">
        <v>394</v>
      </c>
      <c r="C9595" s="509">
        <v>28</v>
      </c>
      <c r="K9595" s="509">
        <v>0</v>
      </c>
    </row>
    <row r="9596" spans="1:11" s="509" customFormat="1">
      <c r="A9596" s="508" t="s">
        <v>621</v>
      </c>
      <c r="B9596" s="509" t="s">
        <v>394</v>
      </c>
      <c r="C9596" s="509">
        <v>29</v>
      </c>
      <c r="K9596" s="509">
        <v>0</v>
      </c>
    </row>
    <row r="9597" spans="1:11" s="509" customFormat="1">
      <c r="A9597" s="508" t="s">
        <v>621</v>
      </c>
      <c r="B9597" s="509" t="s">
        <v>394</v>
      </c>
      <c r="C9597" s="509">
        <v>30</v>
      </c>
      <c r="D9597" s="509">
        <v>1</v>
      </c>
      <c r="E9597" s="509">
        <v>1</v>
      </c>
      <c r="K9597" s="509">
        <v>1</v>
      </c>
    </row>
    <row r="9598" spans="1:11" s="509" customFormat="1">
      <c r="A9598" s="508" t="s">
        <v>621</v>
      </c>
      <c r="B9598" s="509" t="s">
        <v>394</v>
      </c>
      <c r="C9598" s="509">
        <v>31</v>
      </c>
      <c r="K9598" s="509">
        <v>0</v>
      </c>
    </row>
    <row r="9599" spans="1:11" s="509" customFormat="1">
      <c r="A9599" s="508" t="s">
        <v>621</v>
      </c>
      <c r="B9599" s="509" t="s">
        <v>394</v>
      </c>
      <c r="C9599" s="509">
        <v>32</v>
      </c>
      <c r="K9599" s="509">
        <v>0</v>
      </c>
    </row>
    <row r="9600" spans="1:11" s="509" customFormat="1">
      <c r="A9600" s="508" t="s">
        <v>621</v>
      </c>
      <c r="B9600" s="509" t="s">
        <v>394</v>
      </c>
      <c r="C9600" s="509">
        <v>33</v>
      </c>
      <c r="D9600" s="509">
        <v>1</v>
      </c>
      <c r="E9600" s="509">
        <v>1</v>
      </c>
      <c r="K9600" s="509">
        <v>1</v>
      </c>
    </row>
    <row r="9601" spans="1:11" s="509" customFormat="1">
      <c r="A9601" s="508" t="s">
        <v>621</v>
      </c>
      <c r="B9601" s="509" t="s">
        <v>394</v>
      </c>
      <c r="C9601" s="509">
        <v>34</v>
      </c>
      <c r="K9601" s="509">
        <v>0</v>
      </c>
    </row>
    <row r="9602" spans="1:11" s="509" customFormat="1">
      <c r="A9602" s="508" t="s">
        <v>621</v>
      </c>
      <c r="B9602" s="509" t="s">
        <v>394</v>
      </c>
      <c r="C9602" s="509">
        <v>35</v>
      </c>
      <c r="K9602" s="509">
        <v>0</v>
      </c>
    </row>
    <row r="9603" spans="1:11" s="509" customFormat="1">
      <c r="A9603" s="508" t="s">
        <v>621</v>
      </c>
      <c r="B9603" s="509" t="s">
        <v>394</v>
      </c>
      <c r="C9603" s="509">
        <v>36</v>
      </c>
      <c r="K9603" s="509">
        <v>0</v>
      </c>
    </row>
    <row r="9604" spans="1:11" s="509" customFormat="1">
      <c r="A9604" s="508" t="s">
        <v>621</v>
      </c>
      <c r="B9604" s="509" t="s">
        <v>394</v>
      </c>
      <c r="C9604" s="509">
        <v>37</v>
      </c>
      <c r="K9604" s="509">
        <v>0</v>
      </c>
    </row>
    <row r="9605" spans="1:11" s="509" customFormat="1">
      <c r="A9605" s="508" t="s">
        <v>621</v>
      </c>
      <c r="B9605" s="509" t="s">
        <v>394</v>
      </c>
      <c r="C9605" s="509">
        <v>38</v>
      </c>
      <c r="K9605" s="509">
        <v>0</v>
      </c>
    </row>
    <row r="9606" spans="1:11" s="509" customFormat="1">
      <c r="A9606" s="508" t="s">
        <v>621</v>
      </c>
      <c r="B9606" s="509" t="s">
        <v>394</v>
      </c>
      <c r="C9606" s="509" t="s">
        <v>1030</v>
      </c>
      <c r="K9606" s="509">
        <v>0</v>
      </c>
    </row>
    <row r="9607" spans="1:11" s="509" customFormat="1">
      <c r="A9607" s="508" t="s">
        <v>621</v>
      </c>
      <c r="B9607" s="509" t="s">
        <v>394</v>
      </c>
      <c r="C9607" s="509">
        <v>39</v>
      </c>
      <c r="K9607" s="509">
        <v>0</v>
      </c>
    </row>
    <row r="9608" spans="1:11" s="509" customFormat="1">
      <c r="A9608" s="508" t="s">
        <v>621</v>
      </c>
      <c r="B9608" s="509" t="s">
        <v>394</v>
      </c>
      <c r="C9608" s="509">
        <v>40</v>
      </c>
      <c r="K9608" s="509">
        <v>0</v>
      </c>
    </row>
    <row r="9609" spans="1:11" s="509" customFormat="1">
      <c r="A9609" s="508" t="s">
        <v>621</v>
      </c>
      <c r="B9609" s="509" t="s">
        <v>394</v>
      </c>
      <c r="C9609" s="509">
        <v>41</v>
      </c>
      <c r="K9609" s="509">
        <v>0</v>
      </c>
    </row>
    <row r="9610" spans="1:11" s="509" customFormat="1">
      <c r="A9610" s="508" t="s">
        <v>621</v>
      </c>
      <c r="B9610" s="509" t="s">
        <v>394</v>
      </c>
      <c r="C9610" s="509">
        <v>42</v>
      </c>
      <c r="K9610" s="509">
        <v>0</v>
      </c>
    </row>
    <row r="9611" spans="1:11" s="509" customFormat="1">
      <c r="A9611" s="508" t="s">
        <v>621</v>
      </c>
      <c r="B9611" s="509" t="s">
        <v>394</v>
      </c>
      <c r="C9611" s="509">
        <v>43</v>
      </c>
      <c r="K9611" s="509">
        <v>0</v>
      </c>
    </row>
    <row r="9612" spans="1:11" s="509" customFormat="1">
      <c r="A9612" s="508" t="s">
        <v>621</v>
      </c>
      <c r="B9612" s="509" t="s">
        <v>394</v>
      </c>
      <c r="C9612" s="509">
        <v>44</v>
      </c>
      <c r="K9612" s="509">
        <v>0</v>
      </c>
    </row>
    <row r="9613" spans="1:11" s="509" customFormat="1">
      <c r="A9613" s="508" t="s">
        <v>621</v>
      </c>
      <c r="B9613" s="509" t="s">
        <v>394</v>
      </c>
      <c r="C9613" s="509">
        <v>45</v>
      </c>
      <c r="K9613" s="509">
        <v>0</v>
      </c>
    </row>
    <row r="9614" spans="1:11" s="509" customFormat="1">
      <c r="A9614" s="508" t="s">
        <v>621</v>
      </c>
      <c r="B9614" s="509" t="s">
        <v>394</v>
      </c>
      <c r="C9614" s="509">
        <v>46</v>
      </c>
      <c r="K9614" s="509">
        <v>0</v>
      </c>
    </row>
    <row r="9615" spans="1:11" s="509" customFormat="1">
      <c r="A9615" s="508" t="s">
        <v>621</v>
      </c>
      <c r="B9615" s="509" t="s">
        <v>394</v>
      </c>
      <c r="C9615" s="509">
        <v>47</v>
      </c>
      <c r="K9615" s="509">
        <v>0</v>
      </c>
    </row>
    <row r="9616" spans="1:11" s="509" customFormat="1">
      <c r="A9616" s="508" t="s">
        <v>621</v>
      </c>
      <c r="B9616" s="509" t="s">
        <v>394</v>
      </c>
      <c r="C9616" s="509">
        <v>48</v>
      </c>
      <c r="K9616" s="509">
        <v>0</v>
      </c>
    </row>
    <row r="9617" spans="1:11" s="509" customFormat="1">
      <c r="A9617" s="508" t="s">
        <v>621</v>
      </c>
      <c r="B9617" s="509" t="s">
        <v>394</v>
      </c>
      <c r="C9617" s="509">
        <v>49</v>
      </c>
      <c r="K9617" s="509">
        <v>0</v>
      </c>
    </row>
    <row r="9618" spans="1:11" s="509" customFormat="1">
      <c r="A9618" s="508" t="s">
        <v>621</v>
      </c>
      <c r="B9618" s="509" t="s">
        <v>394</v>
      </c>
      <c r="C9618" s="509">
        <v>50</v>
      </c>
      <c r="K9618" s="509">
        <v>0</v>
      </c>
    </row>
    <row r="9619" spans="1:11" s="509" customFormat="1">
      <c r="A9619" s="508" t="s">
        <v>621</v>
      </c>
      <c r="B9619" s="509" t="s">
        <v>394</v>
      </c>
      <c r="C9619" s="509">
        <v>51</v>
      </c>
      <c r="K9619" s="509">
        <v>0</v>
      </c>
    </row>
    <row r="9620" spans="1:11" s="509" customFormat="1">
      <c r="A9620" s="508" t="s">
        <v>621</v>
      </c>
      <c r="B9620" s="509" t="s">
        <v>394</v>
      </c>
      <c r="C9620" s="509" t="s">
        <v>1031</v>
      </c>
      <c r="K9620" s="509">
        <v>0</v>
      </c>
    </row>
    <row r="9621" spans="1:11" s="509" customFormat="1">
      <c r="A9621" s="508" t="s">
        <v>621</v>
      </c>
      <c r="B9621" s="509" t="s">
        <v>394</v>
      </c>
      <c r="C9621" s="509" t="s">
        <v>1032</v>
      </c>
      <c r="K9621" s="509">
        <v>0</v>
      </c>
    </row>
    <row r="9622" spans="1:11" s="509" customFormat="1">
      <c r="A9622" s="508" t="s">
        <v>621</v>
      </c>
      <c r="B9622" s="509" t="s">
        <v>394</v>
      </c>
      <c r="C9622" s="509">
        <v>52</v>
      </c>
      <c r="K9622" s="509">
        <v>0</v>
      </c>
    </row>
    <row r="9623" spans="1:11" s="509" customFormat="1">
      <c r="A9623" s="508" t="s">
        <v>621</v>
      </c>
      <c r="B9623" s="509" t="s">
        <v>394</v>
      </c>
      <c r="C9623" s="509">
        <v>53</v>
      </c>
      <c r="D9623" s="509">
        <v>1</v>
      </c>
      <c r="E9623" s="509">
        <v>1</v>
      </c>
      <c r="K9623" s="509">
        <v>1</v>
      </c>
    </row>
    <row r="9624" spans="1:11" s="509" customFormat="1">
      <c r="A9624" s="508" t="s">
        <v>621</v>
      </c>
      <c r="B9624" s="509" t="s">
        <v>394</v>
      </c>
      <c r="C9624" s="509">
        <v>54</v>
      </c>
      <c r="K9624" s="509">
        <v>0</v>
      </c>
    </row>
    <row r="9625" spans="1:11" s="509" customFormat="1">
      <c r="A9625" s="508" t="s">
        <v>621</v>
      </c>
      <c r="B9625" s="509" t="s">
        <v>394</v>
      </c>
      <c r="C9625" s="509">
        <v>55</v>
      </c>
      <c r="D9625" s="509">
        <v>1</v>
      </c>
      <c r="G9625" s="509">
        <v>5</v>
      </c>
      <c r="K9625" s="509">
        <v>6</v>
      </c>
    </row>
    <row r="9626" spans="1:11" s="509" customFormat="1">
      <c r="A9626" s="508" t="s">
        <v>621</v>
      </c>
      <c r="B9626" s="509" t="s">
        <v>394</v>
      </c>
      <c r="C9626" s="509">
        <v>56</v>
      </c>
      <c r="K9626" s="509">
        <v>0</v>
      </c>
    </row>
    <row r="9627" spans="1:11" s="509" customFormat="1">
      <c r="A9627" s="508" t="s">
        <v>621</v>
      </c>
      <c r="B9627" s="509" t="s">
        <v>394</v>
      </c>
      <c r="C9627" s="509">
        <v>57</v>
      </c>
      <c r="K9627" s="509">
        <v>0</v>
      </c>
    </row>
    <row r="9628" spans="1:11" s="509" customFormat="1">
      <c r="A9628" s="508" t="s">
        <v>621</v>
      </c>
      <c r="B9628" s="509" t="s">
        <v>394</v>
      </c>
      <c r="C9628" s="509">
        <v>58</v>
      </c>
      <c r="D9628" s="509">
        <v>1</v>
      </c>
      <c r="E9628" s="509">
        <v>1</v>
      </c>
      <c r="G9628" s="509">
        <v>1</v>
      </c>
      <c r="K9628" s="509">
        <v>2</v>
      </c>
    </row>
    <row r="9629" spans="1:11" s="509" customFormat="1">
      <c r="A9629" s="508" t="s">
        <v>621</v>
      </c>
      <c r="B9629" s="509" t="s">
        <v>394</v>
      </c>
      <c r="C9629" s="509">
        <v>59</v>
      </c>
      <c r="D9629" s="509">
        <v>1</v>
      </c>
      <c r="E9629" s="509">
        <v>1</v>
      </c>
      <c r="G9629" s="509">
        <v>1</v>
      </c>
      <c r="K9629" s="509">
        <v>2</v>
      </c>
    </row>
    <row r="9630" spans="1:11" s="509" customFormat="1">
      <c r="A9630" s="508" t="s">
        <v>621</v>
      </c>
      <c r="B9630" s="509" t="s">
        <v>394</v>
      </c>
      <c r="C9630" s="509">
        <v>60</v>
      </c>
      <c r="G9630" s="509">
        <v>1</v>
      </c>
      <c r="K9630" s="509">
        <v>1</v>
      </c>
    </row>
    <row r="9631" spans="1:11" s="509" customFormat="1">
      <c r="A9631" s="508" t="s">
        <v>621</v>
      </c>
      <c r="B9631" s="509" t="s">
        <v>394</v>
      </c>
      <c r="C9631" s="509">
        <v>61</v>
      </c>
      <c r="K9631" s="509">
        <v>0</v>
      </c>
    </row>
    <row r="9632" spans="1:11" s="509" customFormat="1">
      <c r="A9632" s="508" t="s">
        <v>621</v>
      </c>
      <c r="B9632" s="509" t="s">
        <v>394</v>
      </c>
      <c r="C9632" s="509">
        <v>62</v>
      </c>
      <c r="G9632" s="509">
        <v>1</v>
      </c>
      <c r="H9632" s="509">
        <v>1</v>
      </c>
      <c r="K9632" s="509">
        <v>1</v>
      </c>
    </row>
    <row r="9633" spans="1:11" s="509" customFormat="1">
      <c r="A9633" s="508" t="s">
        <v>621</v>
      </c>
      <c r="B9633" s="509" t="s">
        <v>394</v>
      </c>
      <c r="C9633" s="509">
        <v>63</v>
      </c>
      <c r="G9633" s="509">
        <v>1</v>
      </c>
      <c r="K9633" s="509">
        <v>1</v>
      </c>
    </row>
    <row r="9634" spans="1:11" s="509" customFormat="1">
      <c r="A9634" s="508" t="s">
        <v>621</v>
      </c>
      <c r="B9634" s="509" t="s">
        <v>394</v>
      </c>
      <c r="C9634" s="509" t="s">
        <v>1033</v>
      </c>
      <c r="K9634" s="509">
        <v>0</v>
      </c>
    </row>
    <row r="9635" spans="1:11" s="509" customFormat="1">
      <c r="A9635" s="508" t="s">
        <v>621</v>
      </c>
      <c r="B9635" s="509" t="s">
        <v>394</v>
      </c>
      <c r="C9635" s="509" t="s">
        <v>1034</v>
      </c>
      <c r="K9635" s="509">
        <v>0</v>
      </c>
    </row>
    <row r="9636" spans="1:11" s="509" customFormat="1">
      <c r="A9636" s="508" t="s">
        <v>621</v>
      </c>
      <c r="B9636" s="509" t="s">
        <v>394</v>
      </c>
      <c r="C9636" s="509">
        <v>64</v>
      </c>
      <c r="K9636" s="509">
        <v>0</v>
      </c>
    </row>
    <row r="9637" spans="1:11" s="509" customFormat="1">
      <c r="A9637" s="508" t="s">
        <v>621</v>
      </c>
      <c r="B9637" s="509" t="s">
        <v>394</v>
      </c>
      <c r="C9637" s="509" t="s">
        <v>1035</v>
      </c>
      <c r="D9637" s="509">
        <v>4</v>
      </c>
      <c r="E9637" s="509">
        <v>1</v>
      </c>
      <c r="K9637" s="509">
        <v>4</v>
      </c>
    </row>
    <row r="9638" spans="1:11" s="509" customFormat="1">
      <c r="A9638" s="508" t="s">
        <v>621</v>
      </c>
      <c r="B9638" s="509" t="s">
        <v>394</v>
      </c>
      <c r="C9638" s="509">
        <v>65</v>
      </c>
      <c r="D9638" s="509">
        <v>2</v>
      </c>
      <c r="E9638" s="509">
        <v>2</v>
      </c>
      <c r="G9638" s="509">
        <v>6</v>
      </c>
      <c r="H9638" s="509">
        <v>4</v>
      </c>
      <c r="K9638" s="509">
        <v>8</v>
      </c>
    </row>
    <row r="9639" spans="1:11" s="509" customFormat="1">
      <c r="A9639" s="508" t="s">
        <v>621</v>
      </c>
      <c r="B9639" s="509" t="s">
        <v>394</v>
      </c>
      <c r="C9639" s="509">
        <v>66</v>
      </c>
      <c r="D9639" s="509">
        <v>0</v>
      </c>
      <c r="E9639" s="509">
        <v>0</v>
      </c>
      <c r="G9639" s="509">
        <v>3</v>
      </c>
      <c r="H9639" s="509">
        <v>3</v>
      </c>
      <c r="K9639" s="509">
        <v>3</v>
      </c>
    </row>
    <row r="9640" spans="1:11" s="509" customFormat="1">
      <c r="A9640" s="508" t="s">
        <v>621</v>
      </c>
      <c r="B9640" s="509" t="s">
        <v>394</v>
      </c>
      <c r="C9640" s="509" t="s">
        <v>1036</v>
      </c>
      <c r="K9640" s="509">
        <v>0</v>
      </c>
    </row>
    <row r="9641" spans="1:11" s="509" customFormat="1">
      <c r="A9641" s="508" t="s">
        <v>621</v>
      </c>
      <c r="B9641" s="509" t="s">
        <v>394</v>
      </c>
      <c r="C9641" s="509" t="s">
        <v>1037</v>
      </c>
      <c r="D9641" s="509">
        <v>5</v>
      </c>
      <c r="G9641" s="509">
        <v>108</v>
      </c>
      <c r="K9641" s="509">
        <v>113</v>
      </c>
    </row>
    <row r="9642" spans="1:11" s="509" customFormat="1">
      <c r="A9642" s="508" t="s">
        <v>621</v>
      </c>
      <c r="B9642" s="509" t="s">
        <v>394</v>
      </c>
      <c r="C9642" s="509" t="s">
        <v>1038</v>
      </c>
      <c r="G9642" s="509">
        <v>4</v>
      </c>
      <c r="K9642" s="509">
        <v>4</v>
      </c>
    </row>
    <row r="9643" spans="1:11" s="509" customFormat="1">
      <c r="A9643" s="508" t="s">
        <v>621</v>
      </c>
      <c r="B9643" s="509" t="s">
        <v>394</v>
      </c>
      <c r="C9643" s="509" t="s">
        <v>1039</v>
      </c>
      <c r="G9643" s="509">
        <v>2</v>
      </c>
      <c r="K9643" s="509">
        <v>2</v>
      </c>
    </row>
    <row r="9644" spans="1:11" s="509" customFormat="1">
      <c r="A9644" s="508" t="s">
        <v>621</v>
      </c>
      <c r="B9644" s="509" t="s">
        <v>394</v>
      </c>
      <c r="C9644" s="509" t="s">
        <v>1040</v>
      </c>
      <c r="D9644" s="509">
        <v>5</v>
      </c>
      <c r="G9644" s="509">
        <v>19</v>
      </c>
      <c r="K9644" s="509">
        <v>24</v>
      </c>
    </row>
    <row r="9645" spans="1:11" s="509" customFormat="1">
      <c r="A9645" s="508" t="s">
        <v>621</v>
      </c>
      <c r="B9645" s="509" t="s">
        <v>394</v>
      </c>
      <c r="C9645" s="509" t="s">
        <v>1041</v>
      </c>
      <c r="K9645" s="509">
        <v>0</v>
      </c>
    </row>
    <row r="9646" spans="1:11" s="509" customFormat="1">
      <c r="A9646" s="508" t="s">
        <v>621</v>
      </c>
      <c r="B9646" s="509" t="s">
        <v>394</v>
      </c>
      <c r="C9646" s="509" t="s">
        <v>1042</v>
      </c>
      <c r="K9646" s="509">
        <v>0</v>
      </c>
    </row>
    <row r="9647" spans="1:11" s="509" customFormat="1">
      <c r="A9647" s="508" t="s">
        <v>621</v>
      </c>
      <c r="B9647" s="509" t="s">
        <v>394</v>
      </c>
      <c r="C9647" s="509">
        <v>67</v>
      </c>
      <c r="D9647" s="509">
        <v>1</v>
      </c>
      <c r="G9647" s="509">
        <v>33</v>
      </c>
      <c r="K9647" s="509">
        <v>34</v>
      </c>
    </row>
    <row r="9648" spans="1:11" s="509" customFormat="1">
      <c r="A9648" s="508" t="s">
        <v>621</v>
      </c>
      <c r="B9648" s="509" t="s">
        <v>394</v>
      </c>
      <c r="C9648" s="509">
        <v>68</v>
      </c>
      <c r="G9648" s="509">
        <v>9</v>
      </c>
      <c r="H9648" s="509">
        <v>7</v>
      </c>
      <c r="K9648" s="509">
        <v>9</v>
      </c>
    </row>
    <row r="9649" spans="1:11" s="509" customFormat="1">
      <c r="A9649" s="508" t="s">
        <v>621</v>
      </c>
      <c r="B9649" s="509" t="s">
        <v>394</v>
      </c>
      <c r="C9649" s="509" t="s">
        <v>1043</v>
      </c>
      <c r="D9649" s="509">
        <v>0</v>
      </c>
      <c r="G9649" s="509">
        <v>5</v>
      </c>
      <c r="K9649" s="509">
        <v>5</v>
      </c>
    </row>
    <row r="9650" spans="1:11" s="509" customFormat="1">
      <c r="A9650" s="508" t="s">
        <v>621</v>
      </c>
      <c r="B9650" s="509" t="s">
        <v>394</v>
      </c>
      <c r="C9650" s="509">
        <v>69</v>
      </c>
      <c r="K9650" s="509">
        <v>0</v>
      </c>
    </row>
    <row r="9651" spans="1:11" s="509" customFormat="1">
      <c r="A9651" s="508" t="s">
        <v>621</v>
      </c>
      <c r="B9651" s="509" t="s">
        <v>394</v>
      </c>
      <c r="C9651" s="509" t="s">
        <v>1044</v>
      </c>
      <c r="G9651" s="509">
        <v>1</v>
      </c>
      <c r="K9651" s="509">
        <v>1</v>
      </c>
    </row>
    <row r="9652" spans="1:11" s="509" customFormat="1">
      <c r="A9652" s="508" t="s">
        <v>621</v>
      </c>
      <c r="B9652" s="509" t="s">
        <v>394</v>
      </c>
      <c r="C9652" s="509" t="s">
        <v>1045</v>
      </c>
      <c r="K9652" s="509">
        <v>0</v>
      </c>
    </row>
    <row r="9653" spans="1:11" s="509" customFormat="1">
      <c r="A9653" s="508" t="s">
        <v>621</v>
      </c>
      <c r="B9653" s="509" t="s">
        <v>394</v>
      </c>
      <c r="C9653" s="509">
        <v>70</v>
      </c>
      <c r="K9653" s="509">
        <v>0</v>
      </c>
    </row>
    <row r="9654" spans="1:11" s="509" customFormat="1">
      <c r="A9654" s="508" t="s">
        <v>621</v>
      </c>
      <c r="B9654" s="509" t="s">
        <v>394</v>
      </c>
      <c r="C9654" s="509" t="s">
        <v>1046</v>
      </c>
      <c r="G9654" s="509">
        <v>1</v>
      </c>
      <c r="K9654" s="509">
        <v>1</v>
      </c>
    </row>
    <row r="9655" spans="1:11" s="509" customFormat="1">
      <c r="A9655" s="508" t="s">
        <v>621</v>
      </c>
      <c r="B9655" s="509" t="s">
        <v>394</v>
      </c>
      <c r="C9655" s="509">
        <v>71</v>
      </c>
      <c r="G9655" s="509">
        <v>66</v>
      </c>
      <c r="K9655" s="509">
        <v>66</v>
      </c>
    </row>
    <row r="9656" spans="1:11" s="509" customFormat="1">
      <c r="A9656" s="508" t="s">
        <v>621</v>
      </c>
      <c r="B9656" s="509" t="s">
        <v>394</v>
      </c>
      <c r="C9656" s="509" t="s">
        <v>1047</v>
      </c>
      <c r="D9656" s="509">
        <v>1</v>
      </c>
      <c r="E9656" s="509">
        <v>1</v>
      </c>
      <c r="F9656" s="509">
        <v>0</v>
      </c>
      <c r="G9656" s="509">
        <v>18</v>
      </c>
      <c r="H9656" s="509">
        <v>16</v>
      </c>
      <c r="K9656" s="509">
        <v>19</v>
      </c>
    </row>
    <row r="9657" spans="1:11" s="509" customFormat="1">
      <c r="A9657" s="508" t="s">
        <v>621</v>
      </c>
      <c r="B9657" s="509" t="s">
        <v>394</v>
      </c>
      <c r="C9657" s="509" t="s">
        <v>1048</v>
      </c>
      <c r="G9657" s="509">
        <v>2</v>
      </c>
      <c r="K9657" s="509">
        <v>2</v>
      </c>
    </row>
    <row r="9658" spans="1:11" s="509" customFormat="1">
      <c r="A9658" s="508" t="s">
        <v>621</v>
      </c>
      <c r="B9658" s="509" t="s">
        <v>394</v>
      </c>
      <c r="C9658" s="509" t="s">
        <v>1049</v>
      </c>
      <c r="K9658" s="509">
        <v>0</v>
      </c>
    </row>
    <row r="9659" spans="1:11" s="509" customFormat="1">
      <c r="A9659" s="508" t="s">
        <v>621</v>
      </c>
      <c r="B9659" s="509" t="s">
        <v>394</v>
      </c>
      <c r="C9659" s="509" t="s">
        <v>1050</v>
      </c>
      <c r="G9659" s="509">
        <v>1</v>
      </c>
      <c r="H9659" s="509">
        <v>1</v>
      </c>
      <c r="K9659" s="509">
        <v>1</v>
      </c>
    </row>
    <row r="9660" spans="1:11" s="509" customFormat="1">
      <c r="A9660" s="508" t="s">
        <v>621</v>
      </c>
      <c r="B9660" s="509" t="s">
        <v>394</v>
      </c>
      <c r="C9660" s="509" t="s">
        <v>1051</v>
      </c>
      <c r="K9660" s="509">
        <v>0</v>
      </c>
    </row>
    <row r="9661" spans="1:11" s="509" customFormat="1">
      <c r="A9661" s="508" t="s">
        <v>621</v>
      </c>
      <c r="B9661" s="509" t="s">
        <v>394</v>
      </c>
      <c r="C9661" s="509">
        <v>72</v>
      </c>
      <c r="D9661" s="509">
        <v>5</v>
      </c>
      <c r="G9661" s="509">
        <v>1</v>
      </c>
      <c r="K9661" s="509">
        <v>6</v>
      </c>
    </row>
    <row r="9662" spans="1:11" s="509" customFormat="1">
      <c r="A9662" s="508" t="s">
        <v>621</v>
      </c>
      <c r="B9662" s="509" t="s">
        <v>394</v>
      </c>
      <c r="C9662" s="509">
        <v>73</v>
      </c>
      <c r="D9662" s="509">
        <v>2</v>
      </c>
      <c r="K9662" s="509">
        <v>2</v>
      </c>
    </row>
    <row r="9663" spans="1:11" s="509" customFormat="1">
      <c r="A9663" s="508" t="s">
        <v>621</v>
      </c>
      <c r="B9663" s="509" t="s">
        <v>394</v>
      </c>
      <c r="C9663" s="509">
        <v>74</v>
      </c>
      <c r="D9663" s="509">
        <v>1</v>
      </c>
      <c r="K9663" s="509">
        <v>1</v>
      </c>
    </row>
    <row r="9664" spans="1:11" s="509" customFormat="1">
      <c r="A9664" s="508" t="s">
        <v>621</v>
      </c>
      <c r="B9664" s="509" t="s">
        <v>394</v>
      </c>
      <c r="C9664" s="509" t="s">
        <v>4570</v>
      </c>
      <c r="K9664" s="509">
        <v>0</v>
      </c>
    </row>
    <row r="9665" spans="1:11" s="509" customFormat="1">
      <c r="A9665" s="508" t="s">
        <v>621</v>
      </c>
      <c r="B9665" s="509" t="s">
        <v>394</v>
      </c>
      <c r="C9665" s="509" t="s">
        <v>4571</v>
      </c>
      <c r="D9665" s="509">
        <v>37</v>
      </c>
      <c r="E9665" s="509">
        <v>12</v>
      </c>
      <c r="F9665" s="509">
        <v>0</v>
      </c>
      <c r="G9665" s="509">
        <v>332</v>
      </c>
      <c r="H9665" s="509">
        <v>34</v>
      </c>
      <c r="I9665" s="509">
        <v>0</v>
      </c>
      <c r="K9665" s="509">
        <v>369</v>
      </c>
    </row>
    <row r="9666" spans="1:11" s="509" customFormat="1">
      <c r="A9666" s="508" t="s">
        <v>622</v>
      </c>
      <c r="B9666" s="509" t="s">
        <v>395</v>
      </c>
      <c r="C9666" s="509">
        <v>1</v>
      </c>
      <c r="G9666" s="509">
        <v>1</v>
      </c>
      <c r="K9666" s="509">
        <v>1</v>
      </c>
    </row>
    <row r="9667" spans="1:11" s="509" customFormat="1">
      <c r="A9667" s="508" t="s">
        <v>622</v>
      </c>
      <c r="B9667" s="509" t="s">
        <v>395</v>
      </c>
      <c r="C9667" s="509" t="s">
        <v>1023</v>
      </c>
      <c r="D9667" s="509">
        <v>1</v>
      </c>
      <c r="G9667" s="509">
        <v>258</v>
      </c>
      <c r="K9667" s="509">
        <v>259</v>
      </c>
    </row>
    <row r="9668" spans="1:11" s="509" customFormat="1">
      <c r="A9668" s="508" t="s">
        <v>622</v>
      </c>
      <c r="B9668" s="509" t="s">
        <v>395</v>
      </c>
      <c r="C9668" s="509">
        <v>2</v>
      </c>
      <c r="D9668" s="509">
        <v>3</v>
      </c>
      <c r="G9668" s="509">
        <v>50</v>
      </c>
      <c r="H9668" s="509">
        <v>2</v>
      </c>
      <c r="K9668" s="509">
        <v>53</v>
      </c>
    </row>
    <row r="9669" spans="1:11" s="509" customFormat="1">
      <c r="A9669" s="508" t="s">
        <v>622</v>
      </c>
      <c r="B9669" s="509" t="s">
        <v>395</v>
      </c>
      <c r="C9669" s="509">
        <v>3</v>
      </c>
      <c r="D9669" s="509">
        <v>1</v>
      </c>
      <c r="G9669" s="509">
        <v>72</v>
      </c>
      <c r="K9669" s="509">
        <v>73</v>
      </c>
    </row>
    <row r="9670" spans="1:11" s="509" customFormat="1">
      <c r="A9670" s="508" t="s">
        <v>622</v>
      </c>
      <c r="B9670" s="509" t="s">
        <v>395</v>
      </c>
      <c r="C9670" s="509">
        <v>4</v>
      </c>
      <c r="D9670" s="509">
        <v>2</v>
      </c>
      <c r="G9670" s="509">
        <v>87</v>
      </c>
      <c r="K9670" s="509">
        <v>89</v>
      </c>
    </row>
    <row r="9671" spans="1:11" s="509" customFormat="1">
      <c r="A9671" s="508" t="s">
        <v>622</v>
      </c>
      <c r="B9671" s="509" t="s">
        <v>395</v>
      </c>
      <c r="C9671" s="509">
        <v>5</v>
      </c>
      <c r="D9671" s="509">
        <v>3</v>
      </c>
      <c r="G9671" s="509">
        <v>60</v>
      </c>
      <c r="H9671" s="509">
        <v>1</v>
      </c>
      <c r="K9671" s="509">
        <v>63</v>
      </c>
    </row>
    <row r="9672" spans="1:11" s="509" customFormat="1">
      <c r="A9672" s="508" t="s">
        <v>622</v>
      </c>
      <c r="B9672" s="509" t="s">
        <v>395</v>
      </c>
      <c r="C9672" s="509">
        <v>6</v>
      </c>
      <c r="K9672" s="509">
        <v>0</v>
      </c>
    </row>
    <row r="9673" spans="1:11" s="509" customFormat="1">
      <c r="A9673" s="508" t="s">
        <v>622</v>
      </c>
      <c r="B9673" s="509" t="s">
        <v>395</v>
      </c>
      <c r="C9673" s="509">
        <v>7</v>
      </c>
      <c r="K9673" s="509">
        <v>0</v>
      </c>
    </row>
    <row r="9674" spans="1:11" s="509" customFormat="1">
      <c r="A9674" s="508" t="s">
        <v>622</v>
      </c>
      <c r="B9674" s="509" t="s">
        <v>395</v>
      </c>
      <c r="C9674" s="509">
        <v>8</v>
      </c>
      <c r="G9674" s="509">
        <v>30</v>
      </c>
      <c r="K9674" s="509">
        <v>30</v>
      </c>
    </row>
    <row r="9675" spans="1:11" s="509" customFormat="1">
      <c r="A9675" s="508" t="s">
        <v>622</v>
      </c>
      <c r="B9675" s="509" t="s">
        <v>395</v>
      </c>
      <c r="C9675" s="509">
        <v>9</v>
      </c>
      <c r="G9675" s="509">
        <v>15</v>
      </c>
      <c r="K9675" s="509">
        <v>15</v>
      </c>
    </row>
    <row r="9676" spans="1:11" s="509" customFormat="1">
      <c r="A9676" s="508" t="s">
        <v>622</v>
      </c>
      <c r="B9676" s="509" t="s">
        <v>395</v>
      </c>
      <c r="C9676" s="509">
        <v>10</v>
      </c>
      <c r="D9676" s="509">
        <v>1</v>
      </c>
      <c r="G9676" s="509">
        <v>49</v>
      </c>
      <c r="H9676" s="509">
        <v>1</v>
      </c>
      <c r="K9676" s="509">
        <v>50</v>
      </c>
    </row>
    <row r="9677" spans="1:11" s="509" customFormat="1">
      <c r="A9677" s="508" t="s">
        <v>622</v>
      </c>
      <c r="B9677" s="509" t="s">
        <v>395</v>
      </c>
      <c r="C9677" s="509">
        <v>11</v>
      </c>
      <c r="G9677" s="509">
        <v>6</v>
      </c>
      <c r="K9677" s="509">
        <v>6</v>
      </c>
    </row>
    <row r="9678" spans="1:11" s="509" customFormat="1">
      <c r="A9678" s="508" t="s">
        <v>622</v>
      </c>
      <c r="B9678" s="509" t="s">
        <v>395</v>
      </c>
      <c r="C9678" s="509">
        <v>12</v>
      </c>
      <c r="G9678" s="509">
        <v>6</v>
      </c>
      <c r="K9678" s="509">
        <v>6</v>
      </c>
    </row>
    <row r="9679" spans="1:11" s="509" customFormat="1">
      <c r="A9679" s="508" t="s">
        <v>622</v>
      </c>
      <c r="B9679" s="509" t="s">
        <v>395</v>
      </c>
      <c r="C9679" s="509">
        <v>13</v>
      </c>
      <c r="K9679" s="509">
        <v>0</v>
      </c>
    </row>
    <row r="9680" spans="1:11" s="509" customFormat="1">
      <c r="A9680" s="508" t="s">
        <v>622</v>
      </c>
      <c r="B9680" s="509" t="s">
        <v>395</v>
      </c>
      <c r="C9680" s="509">
        <v>14</v>
      </c>
      <c r="G9680" s="509">
        <v>2</v>
      </c>
      <c r="K9680" s="509">
        <v>2</v>
      </c>
    </row>
    <row r="9681" spans="1:11" s="509" customFormat="1">
      <c r="A9681" s="508" t="s">
        <v>622</v>
      </c>
      <c r="B9681" s="509" t="s">
        <v>395</v>
      </c>
      <c r="C9681" s="509">
        <v>15</v>
      </c>
      <c r="K9681" s="509">
        <v>0</v>
      </c>
    </row>
    <row r="9682" spans="1:11" s="509" customFormat="1">
      <c r="A9682" s="508" t="s">
        <v>622</v>
      </c>
      <c r="B9682" s="509" t="s">
        <v>395</v>
      </c>
      <c r="C9682" s="509">
        <v>16</v>
      </c>
      <c r="G9682" s="509">
        <v>38</v>
      </c>
      <c r="K9682" s="509">
        <v>38</v>
      </c>
    </row>
    <row r="9683" spans="1:11" s="509" customFormat="1">
      <c r="A9683" s="508" t="s">
        <v>622</v>
      </c>
      <c r="B9683" s="509" t="s">
        <v>395</v>
      </c>
      <c r="C9683" s="509">
        <v>17</v>
      </c>
      <c r="D9683" s="509">
        <v>2</v>
      </c>
      <c r="G9683" s="509">
        <v>136</v>
      </c>
      <c r="K9683" s="509">
        <v>138</v>
      </c>
    </row>
    <row r="9684" spans="1:11" s="509" customFormat="1">
      <c r="A9684" s="508" t="s">
        <v>622</v>
      </c>
      <c r="B9684" s="509" t="s">
        <v>395</v>
      </c>
      <c r="C9684" s="509">
        <v>18</v>
      </c>
      <c r="K9684" s="509">
        <v>0</v>
      </c>
    </row>
    <row r="9685" spans="1:11" s="509" customFormat="1">
      <c r="A9685" s="508" t="s">
        <v>622</v>
      </c>
      <c r="B9685" s="509" t="s">
        <v>395</v>
      </c>
      <c r="C9685" s="509" t="s">
        <v>1024</v>
      </c>
      <c r="G9685" s="509">
        <v>5</v>
      </c>
      <c r="K9685" s="509">
        <v>5</v>
      </c>
    </row>
    <row r="9686" spans="1:11" s="509" customFormat="1">
      <c r="A9686" s="508" t="s">
        <v>622</v>
      </c>
      <c r="B9686" s="509" t="s">
        <v>395</v>
      </c>
      <c r="C9686" s="509" t="s">
        <v>1025</v>
      </c>
      <c r="K9686" s="509">
        <v>0</v>
      </c>
    </row>
    <row r="9687" spans="1:11" s="509" customFormat="1">
      <c r="A9687" s="508" t="s">
        <v>622</v>
      </c>
      <c r="B9687" s="509" t="s">
        <v>395</v>
      </c>
      <c r="C9687" s="509">
        <v>19</v>
      </c>
      <c r="D9687" s="509">
        <v>3</v>
      </c>
      <c r="G9687" s="509">
        <v>83</v>
      </c>
      <c r="H9687" s="509">
        <v>1</v>
      </c>
      <c r="K9687" s="509">
        <v>86</v>
      </c>
    </row>
    <row r="9688" spans="1:11" s="509" customFormat="1">
      <c r="A9688" s="508" t="s">
        <v>622</v>
      </c>
      <c r="B9688" s="509" t="s">
        <v>395</v>
      </c>
      <c r="C9688" s="509">
        <v>20</v>
      </c>
      <c r="G9688" s="509">
        <v>1</v>
      </c>
      <c r="K9688" s="509">
        <v>1</v>
      </c>
    </row>
    <row r="9689" spans="1:11" s="509" customFormat="1">
      <c r="A9689" s="508" t="s">
        <v>622</v>
      </c>
      <c r="B9689" s="509" t="s">
        <v>395</v>
      </c>
      <c r="C9689" s="509">
        <v>21</v>
      </c>
      <c r="K9689" s="509">
        <v>0</v>
      </c>
    </row>
    <row r="9690" spans="1:11" s="509" customFormat="1">
      <c r="A9690" s="508" t="s">
        <v>622</v>
      </c>
      <c r="B9690" s="509" t="s">
        <v>395</v>
      </c>
      <c r="C9690" s="509" t="s">
        <v>1026</v>
      </c>
      <c r="K9690" s="509">
        <v>0</v>
      </c>
    </row>
    <row r="9691" spans="1:11" s="509" customFormat="1">
      <c r="A9691" s="508" t="s">
        <v>622</v>
      </c>
      <c r="B9691" s="509" t="s">
        <v>395</v>
      </c>
      <c r="C9691" s="509" t="s">
        <v>1027</v>
      </c>
      <c r="D9691" s="509">
        <v>1</v>
      </c>
      <c r="K9691" s="509">
        <v>1</v>
      </c>
    </row>
    <row r="9692" spans="1:11" s="509" customFormat="1">
      <c r="A9692" s="508" t="s">
        <v>622</v>
      </c>
      <c r="B9692" s="509" t="s">
        <v>395</v>
      </c>
      <c r="C9692" s="509" t="s">
        <v>1028</v>
      </c>
      <c r="K9692" s="509">
        <v>0</v>
      </c>
    </row>
    <row r="9693" spans="1:11" s="509" customFormat="1">
      <c r="A9693" s="508" t="s">
        <v>622</v>
      </c>
      <c r="B9693" s="509" t="s">
        <v>395</v>
      </c>
      <c r="C9693" s="509">
        <v>22</v>
      </c>
      <c r="K9693" s="509">
        <v>0</v>
      </c>
    </row>
    <row r="9694" spans="1:11" s="509" customFormat="1">
      <c r="A9694" s="508" t="s">
        <v>622</v>
      </c>
      <c r="B9694" s="509" t="s">
        <v>395</v>
      </c>
      <c r="C9694" s="509">
        <v>23</v>
      </c>
      <c r="G9694" s="509">
        <v>26</v>
      </c>
      <c r="K9694" s="509">
        <v>26</v>
      </c>
    </row>
    <row r="9695" spans="1:11" s="509" customFormat="1">
      <c r="A9695" s="508" t="s">
        <v>622</v>
      </c>
      <c r="B9695" s="509" t="s">
        <v>395</v>
      </c>
      <c r="C9695" s="509" t="s">
        <v>1029</v>
      </c>
      <c r="G9695" s="509">
        <v>11</v>
      </c>
      <c r="H9695" s="509">
        <v>4</v>
      </c>
      <c r="K9695" s="509">
        <v>11</v>
      </c>
    </row>
    <row r="9696" spans="1:11" s="509" customFormat="1">
      <c r="A9696" s="508" t="s">
        <v>622</v>
      </c>
      <c r="B9696" s="509" t="s">
        <v>395</v>
      </c>
      <c r="C9696" s="509">
        <v>24</v>
      </c>
      <c r="D9696" s="509">
        <v>1</v>
      </c>
      <c r="E9696" s="509">
        <v>1</v>
      </c>
      <c r="K9696" s="509">
        <v>1</v>
      </c>
    </row>
    <row r="9697" spans="1:11" s="509" customFormat="1">
      <c r="A9697" s="508" t="s">
        <v>622</v>
      </c>
      <c r="B9697" s="509" t="s">
        <v>395</v>
      </c>
      <c r="C9697" s="509">
        <v>25</v>
      </c>
    </row>
    <row r="9698" spans="1:11" s="509" customFormat="1">
      <c r="A9698" s="508" t="s">
        <v>622</v>
      </c>
      <c r="B9698" s="509" t="s">
        <v>395</v>
      </c>
      <c r="C9698" s="509">
        <v>26</v>
      </c>
      <c r="G9698" s="509">
        <v>1</v>
      </c>
      <c r="K9698" s="509">
        <v>1</v>
      </c>
    </row>
    <row r="9699" spans="1:11" s="509" customFormat="1">
      <c r="A9699" s="508" t="s">
        <v>622</v>
      </c>
      <c r="B9699" s="509" t="s">
        <v>395</v>
      </c>
      <c r="C9699" s="509">
        <v>27</v>
      </c>
      <c r="D9699" s="509">
        <v>1</v>
      </c>
      <c r="E9699" s="509">
        <v>1</v>
      </c>
      <c r="G9699" s="509">
        <v>8</v>
      </c>
      <c r="H9699" s="509">
        <v>4</v>
      </c>
      <c r="K9699" s="509">
        <v>9</v>
      </c>
    </row>
    <row r="9700" spans="1:11" s="509" customFormat="1">
      <c r="A9700" s="508" t="s">
        <v>622</v>
      </c>
      <c r="B9700" s="509" t="s">
        <v>395</v>
      </c>
      <c r="C9700" s="509">
        <v>28</v>
      </c>
      <c r="G9700" s="509">
        <v>1</v>
      </c>
      <c r="K9700" s="509">
        <v>1</v>
      </c>
    </row>
    <row r="9701" spans="1:11" s="509" customFormat="1">
      <c r="A9701" s="508" t="s">
        <v>622</v>
      </c>
      <c r="B9701" s="509" t="s">
        <v>395</v>
      </c>
      <c r="C9701" s="509">
        <v>29</v>
      </c>
      <c r="K9701" s="509">
        <v>0</v>
      </c>
    </row>
    <row r="9702" spans="1:11" s="509" customFormat="1">
      <c r="A9702" s="508" t="s">
        <v>622</v>
      </c>
      <c r="B9702" s="509" t="s">
        <v>395</v>
      </c>
      <c r="C9702" s="509">
        <v>30</v>
      </c>
      <c r="G9702" s="509">
        <v>5</v>
      </c>
      <c r="H9702" s="509">
        <v>1</v>
      </c>
      <c r="K9702" s="509">
        <v>5</v>
      </c>
    </row>
    <row r="9703" spans="1:11" s="509" customFormat="1">
      <c r="A9703" s="508" t="s">
        <v>622</v>
      </c>
      <c r="B9703" s="509" t="s">
        <v>395</v>
      </c>
      <c r="C9703" s="509">
        <v>31</v>
      </c>
      <c r="G9703" s="509">
        <v>1</v>
      </c>
      <c r="H9703" s="509">
        <v>1</v>
      </c>
      <c r="K9703" s="509">
        <v>1</v>
      </c>
    </row>
    <row r="9704" spans="1:11" s="509" customFormat="1">
      <c r="A9704" s="508" t="s">
        <v>622</v>
      </c>
      <c r="B9704" s="509" t="s">
        <v>395</v>
      </c>
      <c r="C9704" s="509">
        <v>32</v>
      </c>
      <c r="G9704" s="509">
        <v>1</v>
      </c>
      <c r="K9704" s="509">
        <v>1</v>
      </c>
    </row>
    <row r="9705" spans="1:11" s="509" customFormat="1">
      <c r="A9705" s="508" t="s">
        <v>622</v>
      </c>
      <c r="B9705" s="509" t="s">
        <v>395</v>
      </c>
      <c r="C9705" s="509">
        <v>33</v>
      </c>
      <c r="G9705" s="509">
        <v>3</v>
      </c>
      <c r="K9705" s="509">
        <v>3</v>
      </c>
    </row>
    <row r="9706" spans="1:11" s="509" customFormat="1">
      <c r="A9706" s="508" t="s">
        <v>622</v>
      </c>
      <c r="B9706" s="509" t="s">
        <v>395</v>
      </c>
      <c r="C9706" s="509">
        <v>34</v>
      </c>
      <c r="G9706" s="509">
        <v>1</v>
      </c>
      <c r="H9706" s="509">
        <v>1</v>
      </c>
      <c r="K9706" s="509">
        <v>1</v>
      </c>
    </row>
    <row r="9707" spans="1:11" s="509" customFormat="1">
      <c r="A9707" s="508" t="s">
        <v>622</v>
      </c>
      <c r="B9707" s="509" t="s">
        <v>395</v>
      </c>
      <c r="C9707" s="509">
        <v>35</v>
      </c>
      <c r="K9707" s="509">
        <v>0</v>
      </c>
    </row>
    <row r="9708" spans="1:11" s="509" customFormat="1">
      <c r="A9708" s="508" t="s">
        <v>622</v>
      </c>
      <c r="B9708" s="509" t="s">
        <v>395</v>
      </c>
      <c r="C9708" s="509">
        <v>36</v>
      </c>
      <c r="K9708" s="509">
        <v>0</v>
      </c>
    </row>
    <row r="9709" spans="1:11" s="509" customFormat="1">
      <c r="A9709" s="508" t="s">
        <v>622</v>
      </c>
      <c r="B9709" s="509" t="s">
        <v>395</v>
      </c>
      <c r="C9709" s="509">
        <v>37</v>
      </c>
      <c r="K9709" s="509">
        <v>0</v>
      </c>
    </row>
    <row r="9710" spans="1:11" s="509" customFormat="1">
      <c r="A9710" s="508" t="s">
        <v>622</v>
      </c>
      <c r="B9710" s="509" t="s">
        <v>395</v>
      </c>
      <c r="C9710" s="509">
        <v>38</v>
      </c>
      <c r="K9710" s="509">
        <v>0</v>
      </c>
    </row>
    <row r="9711" spans="1:11" s="509" customFormat="1">
      <c r="A9711" s="508" t="s">
        <v>622</v>
      </c>
      <c r="B9711" s="509" t="s">
        <v>395</v>
      </c>
      <c r="C9711" s="509" t="s">
        <v>1030</v>
      </c>
      <c r="K9711" s="509">
        <v>0</v>
      </c>
    </row>
    <row r="9712" spans="1:11" s="509" customFormat="1">
      <c r="A9712" s="508" t="s">
        <v>622</v>
      </c>
      <c r="B9712" s="509" t="s">
        <v>395</v>
      </c>
      <c r="C9712" s="509">
        <v>39</v>
      </c>
      <c r="K9712" s="509">
        <v>0</v>
      </c>
    </row>
    <row r="9713" spans="1:11" s="509" customFormat="1">
      <c r="A9713" s="508" t="s">
        <v>622</v>
      </c>
      <c r="B9713" s="509" t="s">
        <v>395</v>
      </c>
      <c r="C9713" s="509">
        <v>40</v>
      </c>
      <c r="K9713" s="509">
        <v>0</v>
      </c>
    </row>
    <row r="9714" spans="1:11" s="509" customFormat="1">
      <c r="A9714" s="508" t="s">
        <v>622</v>
      </c>
      <c r="B9714" s="509" t="s">
        <v>395</v>
      </c>
      <c r="C9714" s="509">
        <v>41</v>
      </c>
      <c r="K9714" s="509">
        <v>0</v>
      </c>
    </row>
    <row r="9715" spans="1:11" s="509" customFormat="1">
      <c r="A9715" s="508" t="s">
        <v>622</v>
      </c>
      <c r="B9715" s="509" t="s">
        <v>395</v>
      </c>
      <c r="C9715" s="509">
        <v>42</v>
      </c>
      <c r="K9715" s="509">
        <v>0</v>
      </c>
    </row>
    <row r="9716" spans="1:11" s="509" customFormat="1">
      <c r="A9716" s="508" t="s">
        <v>622</v>
      </c>
      <c r="B9716" s="509" t="s">
        <v>395</v>
      </c>
      <c r="C9716" s="509">
        <v>43</v>
      </c>
      <c r="K9716" s="509">
        <v>0</v>
      </c>
    </row>
    <row r="9717" spans="1:11" s="509" customFormat="1">
      <c r="A9717" s="508" t="s">
        <v>622</v>
      </c>
      <c r="B9717" s="509" t="s">
        <v>395</v>
      </c>
      <c r="C9717" s="509">
        <v>44</v>
      </c>
      <c r="K9717" s="509">
        <v>0</v>
      </c>
    </row>
    <row r="9718" spans="1:11" s="509" customFormat="1">
      <c r="A9718" s="508" t="s">
        <v>622</v>
      </c>
      <c r="B9718" s="509" t="s">
        <v>395</v>
      </c>
      <c r="C9718" s="509">
        <v>45</v>
      </c>
      <c r="K9718" s="509">
        <v>0</v>
      </c>
    </row>
    <row r="9719" spans="1:11" s="509" customFormat="1">
      <c r="A9719" s="508" t="s">
        <v>622</v>
      </c>
      <c r="B9719" s="509" t="s">
        <v>395</v>
      </c>
      <c r="C9719" s="509">
        <v>46</v>
      </c>
      <c r="D9719" s="509">
        <v>1</v>
      </c>
      <c r="E9719" s="509">
        <v>1</v>
      </c>
      <c r="G9719" s="509">
        <v>12</v>
      </c>
      <c r="H9719" s="509">
        <v>2</v>
      </c>
      <c r="K9719" s="509">
        <v>13</v>
      </c>
    </row>
    <row r="9720" spans="1:11" s="509" customFormat="1">
      <c r="A9720" s="508" t="s">
        <v>622</v>
      </c>
      <c r="B9720" s="509" t="s">
        <v>395</v>
      </c>
      <c r="C9720" s="509">
        <v>47</v>
      </c>
      <c r="D9720" s="509">
        <v>2</v>
      </c>
      <c r="E9720" s="509">
        <v>1</v>
      </c>
      <c r="G9720" s="509">
        <v>3</v>
      </c>
      <c r="K9720" s="509">
        <v>5</v>
      </c>
    </row>
    <row r="9721" spans="1:11" s="509" customFormat="1">
      <c r="A9721" s="508" t="s">
        <v>622</v>
      </c>
      <c r="B9721" s="509" t="s">
        <v>395</v>
      </c>
      <c r="C9721" s="509">
        <v>48</v>
      </c>
      <c r="K9721" s="509">
        <v>0</v>
      </c>
    </row>
    <row r="9722" spans="1:11" s="509" customFormat="1">
      <c r="A9722" s="508" t="s">
        <v>622</v>
      </c>
      <c r="B9722" s="509" t="s">
        <v>395</v>
      </c>
      <c r="C9722" s="509">
        <v>49</v>
      </c>
      <c r="G9722" s="509">
        <v>1</v>
      </c>
      <c r="H9722" s="509">
        <v>1</v>
      </c>
      <c r="K9722" s="509">
        <v>1</v>
      </c>
    </row>
    <row r="9723" spans="1:11" s="509" customFormat="1">
      <c r="A9723" s="508" t="s">
        <v>622</v>
      </c>
      <c r="B9723" s="509" t="s">
        <v>395</v>
      </c>
      <c r="C9723" s="509">
        <v>50</v>
      </c>
      <c r="G9723" s="509">
        <v>1</v>
      </c>
      <c r="H9723" s="509">
        <v>1</v>
      </c>
      <c r="K9723" s="509">
        <v>1</v>
      </c>
    </row>
    <row r="9724" spans="1:11" s="509" customFormat="1">
      <c r="A9724" s="508" t="s">
        <v>622</v>
      </c>
      <c r="B9724" s="509" t="s">
        <v>395</v>
      </c>
      <c r="C9724" s="509">
        <v>51</v>
      </c>
      <c r="K9724" s="509">
        <v>0</v>
      </c>
    </row>
    <row r="9725" spans="1:11" s="509" customFormat="1">
      <c r="A9725" s="508" t="s">
        <v>622</v>
      </c>
      <c r="B9725" s="509" t="s">
        <v>395</v>
      </c>
      <c r="C9725" s="509" t="s">
        <v>1031</v>
      </c>
      <c r="G9725" s="509">
        <v>2</v>
      </c>
      <c r="K9725" s="509">
        <v>2</v>
      </c>
    </row>
    <row r="9726" spans="1:11" s="509" customFormat="1">
      <c r="A9726" s="508" t="s">
        <v>622</v>
      </c>
      <c r="B9726" s="509" t="s">
        <v>395</v>
      </c>
      <c r="C9726" s="509" t="s">
        <v>1032</v>
      </c>
      <c r="K9726" s="509">
        <v>0</v>
      </c>
    </row>
    <row r="9727" spans="1:11" s="509" customFormat="1">
      <c r="A9727" s="508" t="s">
        <v>622</v>
      </c>
      <c r="B9727" s="509" t="s">
        <v>395</v>
      </c>
      <c r="C9727" s="509">
        <v>52</v>
      </c>
      <c r="G9727" s="509">
        <v>2</v>
      </c>
      <c r="K9727" s="509">
        <v>2</v>
      </c>
    </row>
    <row r="9728" spans="1:11" s="509" customFormat="1">
      <c r="A9728" s="508" t="s">
        <v>622</v>
      </c>
      <c r="B9728" s="509" t="s">
        <v>395</v>
      </c>
      <c r="C9728" s="509">
        <v>53</v>
      </c>
      <c r="D9728" s="509">
        <v>1</v>
      </c>
      <c r="E9728" s="509">
        <v>1</v>
      </c>
      <c r="G9728" s="509">
        <v>1</v>
      </c>
      <c r="H9728" s="509">
        <v>1</v>
      </c>
      <c r="K9728" s="509">
        <v>2</v>
      </c>
    </row>
    <row r="9729" spans="1:11" s="509" customFormat="1">
      <c r="A9729" s="508" t="s">
        <v>622</v>
      </c>
      <c r="B9729" s="509" t="s">
        <v>395</v>
      </c>
      <c r="C9729" s="509">
        <v>54</v>
      </c>
      <c r="G9729" s="509">
        <v>28</v>
      </c>
      <c r="H9729" s="509">
        <v>1</v>
      </c>
      <c r="K9729" s="509">
        <v>28</v>
      </c>
    </row>
    <row r="9730" spans="1:11" s="509" customFormat="1">
      <c r="A9730" s="508" t="s">
        <v>622</v>
      </c>
      <c r="B9730" s="509" t="s">
        <v>395</v>
      </c>
      <c r="C9730" s="509">
        <v>55</v>
      </c>
      <c r="D9730" s="509">
        <v>2</v>
      </c>
      <c r="G9730" s="509">
        <v>56</v>
      </c>
      <c r="K9730" s="509">
        <v>58</v>
      </c>
    </row>
    <row r="9731" spans="1:11" s="509" customFormat="1">
      <c r="A9731" s="508" t="s">
        <v>622</v>
      </c>
      <c r="B9731" s="509" t="s">
        <v>395</v>
      </c>
      <c r="C9731" s="509">
        <v>56</v>
      </c>
      <c r="K9731" s="509">
        <v>0</v>
      </c>
    </row>
    <row r="9732" spans="1:11" s="509" customFormat="1">
      <c r="A9732" s="508" t="s">
        <v>622</v>
      </c>
      <c r="B9732" s="509" t="s">
        <v>395</v>
      </c>
      <c r="C9732" s="509">
        <v>57</v>
      </c>
      <c r="K9732" s="509">
        <v>0</v>
      </c>
    </row>
    <row r="9733" spans="1:11" s="509" customFormat="1">
      <c r="A9733" s="508" t="s">
        <v>622</v>
      </c>
      <c r="B9733" s="509" t="s">
        <v>395</v>
      </c>
      <c r="C9733" s="509">
        <v>58</v>
      </c>
      <c r="K9733" s="509">
        <v>0</v>
      </c>
    </row>
    <row r="9734" spans="1:11" s="509" customFormat="1">
      <c r="A9734" s="508" t="s">
        <v>622</v>
      </c>
      <c r="B9734" s="509" t="s">
        <v>395</v>
      </c>
      <c r="C9734" s="509">
        <v>59</v>
      </c>
      <c r="G9734" s="509">
        <v>7</v>
      </c>
      <c r="K9734" s="509">
        <v>7</v>
      </c>
    </row>
    <row r="9735" spans="1:11" s="509" customFormat="1">
      <c r="A9735" s="508" t="s">
        <v>622</v>
      </c>
      <c r="B9735" s="509" t="s">
        <v>395</v>
      </c>
      <c r="C9735" s="509">
        <v>60</v>
      </c>
      <c r="D9735" s="509">
        <v>2</v>
      </c>
      <c r="G9735" s="509">
        <v>30</v>
      </c>
      <c r="K9735" s="509">
        <v>32</v>
      </c>
    </row>
    <row r="9736" spans="1:11" s="509" customFormat="1">
      <c r="A9736" s="508" t="s">
        <v>622</v>
      </c>
      <c r="B9736" s="509" t="s">
        <v>395</v>
      </c>
      <c r="C9736" s="509">
        <v>61</v>
      </c>
      <c r="G9736" s="509">
        <v>1</v>
      </c>
      <c r="K9736" s="509">
        <v>1</v>
      </c>
    </row>
    <row r="9737" spans="1:11" s="509" customFormat="1">
      <c r="A9737" s="508" t="s">
        <v>622</v>
      </c>
      <c r="B9737" s="509" t="s">
        <v>395</v>
      </c>
      <c r="C9737" s="509">
        <v>62</v>
      </c>
      <c r="D9737" s="509">
        <v>2</v>
      </c>
      <c r="E9737" s="509">
        <v>1</v>
      </c>
      <c r="G9737" s="509">
        <v>2</v>
      </c>
      <c r="H9737" s="509">
        <v>2</v>
      </c>
      <c r="K9737" s="509">
        <v>4</v>
      </c>
    </row>
    <row r="9738" spans="1:11" s="509" customFormat="1">
      <c r="A9738" s="508" t="s">
        <v>622</v>
      </c>
      <c r="B9738" s="509" t="s">
        <v>395</v>
      </c>
      <c r="C9738" s="509">
        <v>63</v>
      </c>
      <c r="D9738" s="509">
        <v>1</v>
      </c>
      <c r="E9738" s="509">
        <v>1</v>
      </c>
      <c r="G9738" s="509">
        <v>34</v>
      </c>
      <c r="H9738" s="509">
        <v>10</v>
      </c>
      <c r="K9738" s="509">
        <v>35</v>
      </c>
    </row>
    <row r="9739" spans="1:11" s="509" customFormat="1">
      <c r="A9739" s="508" t="s">
        <v>622</v>
      </c>
      <c r="B9739" s="509" t="s">
        <v>395</v>
      </c>
      <c r="C9739" s="509" t="s">
        <v>1033</v>
      </c>
      <c r="G9739" s="509">
        <v>2</v>
      </c>
      <c r="K9739" s="509">
        <v>2</v>
      </c>
    </row>
    <row r="9740" spans="1:11" s="509" customFormat="1">
      <c r="A9740" s="508" t="s">
        <v>622</v>
      </c>
      <c r="B9740" s="509" t="s">
        <v>395</v>
      </c>
      <c r="C9740" s="509" t="s">
        <v>1034</v>
      </c>
      <c r="D9740" s="509">
        <v>1</v>
      </c>
      <c r="K9740" s="509">
        <v>1</v>
      </c>
    </row>
    <row r="9741" spans="1:11" s="509" customFormat="1">
      <c r="A9741" s="508" t="s">
        <v>622</v>
      </c>
      <c r="B9741" s="509" t="s">
        <v>395</v>
      </c>
      <c r="C9741" s="509">
        <v>64</v>
      </c>
      <c r="K9741" s="509">
        <v>0</v>
      </c>
    </row>
    <row r="9742" spans="1:11" s="509" customFormat="1">
      <c r="A9742" s="508" t="s">
        <v>622</v>
      </c>
      <c r="B9742" s="509" t="s">
        <v>395</v>
      </c>
      <c r="C9742" s="509" t="s">
        <v>1035</v>
      </c>
      <c r="D9742" s="509">
        <v>1</v>
      </c>
      <c r="G9742" s="509">
        <v>6</v>
      </c>
      <c r="K9742" s="509">
        <v>7</v>
      </c>
    </row>
    <row r="9743" spans="1:11" s="509" customFormat="1">
      <c r="A9743" s="508" t="s">
        <v>622</v>
      </c>
      <c r="B9743" s="509" t="s">
        <v>395</v>
      </c>
      <c r="C9743" s="509">
        <v>65</v>
      </c>
      <c r="D9743" s="509">
        <v>6</v>
      </c>
      <c r="E9743" s="509">
        <v>5</v>
      </c>
      <c r="G9743" s="509">
        <v>59</v>
      </c>
      <c r="H9743" s="509">
        <v>29</v>
      </c>
      <c r="K9743" s="509">
        <v>65</v>
      </c>
    </row>
    <row r="9744" spans="1:11" s="509" customFormat="1">
      <c r="A9744" s="508" t="s">
        <v>622</v>
      </c>
      <c r="B9744" s="509" t="s">
        <v>395</v>
      </c>
      <c r="C9744" s="509">
        <v>66</v>
      </c>
      <c r="D9744" s="509">
        <v>1</v>
      </c>
      <c r="E9744" s="509">
        <v>1</v>
      </c>
      <c r="G9744" s="509">
        <v>8</v>
      </c>
      <c r="H9744" s="509">
        <v>7</v>
      </c>
      <c r="K9744" s="509">
        <v>9</v>
      </c>
    </row>
    <row r="9745" spans="1:11" s="509" customFormat="1">
      <c r="A9745" s="508" t="s">
        <v>622</v>
      </c>
      <c r="B9745" s="509" t="s">
        <v>395</v>
      </c>
      <c r="C9745" s="509" t="s">
        <v>1036</v>
      </c>
      <c r="K9745" s="509">
        <v>0</v>
      </c>
    </row>
    <row r="9746" spans="1:11" s="509" customFormat="1">
      <c r="A9746" s="508" t="s">
        <v>622</v>
      </c>
      <c r="B9746" s="509" t="s">
        <v>395</v>
      </c>
      <c r="C9746" s="509" t="s">
        <v>1037</v>
      </c>
      <c r="D9746" s="509">
        <v>20</v>
      </c>
      <c r="G9746" s="509">
        <v>1410</v>
      </c>
      <c r="K9746" s="509">
        <v>1430</v>
      </c>
    </row>
    <row r="9747" spans="1:11" s="509" customFormat="1">
      <c r="A9747" s="508" t="s">
        <v>622</v>
      </c>
      <c r="B9747" s="509" t="s">
        <v>395</v>
      </c>
      <c r="C9747" s="509" t="s">
        <v>1038</v>
      </c>
      <c r="G9747" s="509">
        <v>17</v>
      </c>
      <c r="K9747" s="509">
        <v>17</v>
      </c>
    </row>
    <row r="9748" spans="1:11" s="509" customFormat="1">
      <c r="A9748" s="508" t="s">
        <v>622</v>
      </c>
      <c r="B9748" s="509" t="s">
        <v>395</v>
      </c>
      <c r="C9748" s="509" t="s">
        <v>1039</v>
      </c>
      <c r="D9748" s="509">
        <v>2</v>
      </c>
      <c r="G9748" s="509">
        <v>22</v>
      </c>
      <c r="K9748" s="509">
        <v>24</v>
      </c>
    </row>
    <row r="9749" spans="1:11" s="509" customFormat="1">
      <c r="A9749" s="508" t="s">
        <v>622</v>
      </c>
      <c r="B9749" s="509" t="s">
        <v>395</v>
      </c>
      <c r="C9749" s="509" t="s">
        <v>1040</v>
      </c>
      <c r="D9749" s="509">
        <v>7</v>
      </c>
      <c r="G9749" s="509">
        <v>21</v>
      </c>
      <c r="K9749" s="509">
        <v>28</v>
      </c>
    </row>
    <row r="9750" spans="1:11" s="509" customFormat="1">
      <c r="A9750" s="508" t="s">
        <v>622</v>
      </c>
      <c r="B9750" s="509" t="s">
        <v>395</v>
      </c>
      <c r="C9750" s="509" t="s">
        <v>1041</v>
      </c>
      <c r="D9750" s="509">
        <v>2</v>
      </c>
      <c r="K9750" s="509">
        <v>2</v>
      </c>
    </row>
    <row r="9751" spans="1:11" s="509" customFormat="1">
      <c r="A9751" s="508" t="s">
        <v>622</v>
      </c>
      <c r="B9751" s="509" t="s">
        <v>395</v>
      </c>
      <c r="C9751" s="509" t="s">
        <v>1042</v>
      </c>
      <c r="K9751" s="509">
        <v>0</v>
      </c>
    </row>
    <row r="9752" spans="1:11" s="509" customFormat="1">
      <c r="A9752" s="508" t="s">
        <v>622</v>
      </c>
      <c r="B9752" s="509" t="s">
        <v>395</v>
      </c>
      <c r="C9752" s="509">
        <v>67</v>
      </c>
      <c r="G9752" s="509">
        <v>201</v>
      </c>
      <c r="H9752" s="509">
        <v>7</v>
      </c>
      <c r="K9752" s="509">
        <v>201</v>
      </c>
    </row>
    <row r="9753" spans="1:11" s="509" customFormat="1">
      <c r="A9753" s="508" t="s">
        <v>622</v>
      </c>
      <c r="B9753" s="509" t="s">
        <v>395</v>
      </c>
      <c r="C9753" s="509">
        <v>68</v>
      </c>
      <c r="G9753" s="509">
        <v>17</v>
      </c>
      <c r="H9753" s="509">
        <v>7</v>
      </c>
      <c r="K9753" s="509">
        <v>17</v>
      </c>
    </row>
    <row r="9754" spans="1:11" s="509" customFormat="1">
      <c r="A9754" s="508" t="s">
        <v>622</v>
      </c>
      <c r="B9754" s="509" t="s">
        <v>395</v>
      </c>
      <c r="C9754" s="509" t="s">
        <v>1043</v>
      </c>
      <c r="G9754" s="509">
        <v>16</v>
      </c>
      <c r="H9754" s="509">
        <v>5</v>
      </c>
      <c r="K9754" s="509">
        <v>16</v>
      </c>
    </row>
    <row r="9755" spans="1:11" s="509" customFormat="1">
      <c r="A9755" s="508" t="s">
        <v>622</v>
      </c>
      <c r="B9755" s="509" t="s">
        <v>395</v>
      </c>
      <c r="C9755" s="509">
        <v>69</v>
      </c>
      <c r="G9755" s="509">
        <v>2</v>
      </c>
      <c r="K9755" s="509">
        <v>2</v>
      </c>
    </row>
    <row r="9756" spans="1:11" s="509" customFormat="1">
      <c r="A9756" s="508" t="s">
        <v>622</v>
      </c>
      <c r="B9756" s="509" t="s">
        <v>395</v>
      </c>
      <c r="C9756" s="509" t="s">
        <v>1044</v>
      </c>
      <c r="D9756" s="509">
        <v>1</v>
      </c>
      <c r="K9756" s="509">
        <v>1</v>
      </c>
    </row>
    <row r="9757" spans="1:11" s="509" customFormat="1">
      <c r="A9757" s="508" t="s">
        <v>622</v>
      </c>
      <c r="B9757" s="509" t="s">
        <v>395</v>
      </c>
      <c r="C9757" s="509" t="s">
        <v>1045</v>
      </c>
      <c r="K9757" s="509">
        <v>0</v>
      </c>
    </row>
    <row r="9758" spans="1:11" s="509" customFormat="1">
      <c r="A9758" s="508" t="s">
        <v>622</v>
      </c>
      <c r="B9758" s="509" t="s">
        <v>395</v>
      </c>
      <c r="C9758" s="509">
        <v>70</v>
      </c>
      <c r="K9758" s="509">
        <v>0</v>
      </c>
    </row>
    <row r="9759" spans="1:11" s="509" customFormat="1">
      <c r="A9759" s="508" t="s">
        <v>622</v>
      </c>
      <c r="B9759" s="509" t="s">
        <v>395</v>
      </c>
      <c r="C9759" s="509" t="s">
        <v>1046</v>
      </c>
      <c r="G9759" s="509">
        <v>7</v>
      </c>
      <c r="K9759" s="509">
        <v>7</v>
      </c>
    </row>
    <row r="9760" spans="1:11" s="509" customFormat="1">
      <c r="A9760" s="508" t="s">
        <v>622</v>
      </c>
      <c r="B9760" s="509" t="s">
        <v>395</v>
      </c>
      <c r="C9760" s="509">
        <v>71</v>
      </c>
      <c r="G9760" s="509">
        <v>395</v>
      </c>
      <c r="H9760" s="509">
        <v>1</v>
      </c>
      <c r="K9760" s="509">
        <v>395</v>
      </c>
    </row>
    <row r="9761" spans="1:11" s="509" customFormat="1">
      <c r="A9761" s="508" t="s">
        <v>622</v>
      </c>
      <c r="B9761" s="509" t="s">
        <v>395</v>
      </c>
      <c r="C9761" s="509" t="s">
        <v>1047</v>
      </c>
      <c r="D9761" s="509">
        <v>5</v>
      </c>
      <c r="E9761" s="509">
        <v>3</v>
      </c>
      <c r="G9761" s="509">
        <v>77</v>
      </c>
      <c r="H9761" s="509">
        <v>57</v>
      </c>
      <c r="K9761" s="509">
        <v>82</v>
      </c>
    </row>
    <row r="9762" spans="1:11" s="509" customFormat="1">
      <c r="A9762" s="508" t="s">
        <v>622</v>
      </c>
      <c r="B9762" s="509" t="s">
        <v>395</v>
      </c>
      <c r="C9762" s="509" t="s">
        <v>1048</v>
      </c>
      <c r="G9762" s="509">
        <v>12</v>
      </c>
      <c r="K9762" s="509">
        <v>12</v>
      </c>
    </row>
    <row r="9763" spans="1:11" s="509" customFormat="1">
      <c r="A9763" s="508" t="s">
        <v>622</v>
      </c>
      <c r="B9763" s="509" t="s">
        <v>395</v>
      </c>
      <c r="C9763" s="509" t="s">
        <v>1049</v>
      </c>
      <c r="G9763" s="509">
        <v>6</v>
      </c>
      <c r="K9763" s="509">
        <v>6</v>
      </c>
    </row>
    <row r="9764" spans="1:11" s="509" customFormat="1">
      <c r="A9764" s="508" t="s">
        <v>622</v>
      </c>
      <c r="B9764" s="509" t="s">
        <v>395</v>
      </c>
      <c r="C9764" s="509" t="s">
        <v>1050</v>
      </c>
      <c r="G9764" s="509">
        <v>11</v>
      </c>
      <c r="H9764" s="509">
        <v>11</v>
      </c>
      <c r="K9764" s="509">
        <v>11</v>
      </c>
    </row>
    <row r="9765" spans="1:11" s="509" customFormat="1">
      <c r="A9765" s="508" t="s">
        <v>622</v>
      </c>
      <c r="B9765" s="509" t="s">
        <v>395</v>
      </c>
      <c r="C9765" s="509" t="s">
        <v>1051</v>
      </c>
      <c r="K9765" s="509">
        <v>0</v>
      </c>
    </row>
    <row r="9766" spans="1:11" s="509" customFormat="1">
      <c r="A9766" s="508" t="s">
        <v>622</v>
      </c>
      <c r="B9766" s="509" t="s">
        <v>395</v>
      </c>
      <c r="C9766" s="509">
        <v>72</v>
      </c>
      <c r="D9766" s="509">
        <v>76</v>
      </c>
      <c r="G9766" s="509">
        <v>6</v>
      </c>
      <c r="K9766" s="509">
        <v>82</v>
      </c>
    </row>
    <row r="9767" spans="1:11" s="509" customFormat="1">
      <c r="A9767" s="508" t="s">
        <v>622</v>
      </c>
      <c r="B9767" s="509" t="s">
        <v>395</v>
      </c>
      <c r="C9767" s="509">
        <v>73</v>
      </c>
      <c r="D9767" s="509">
        <v>34</v>
      </c>
      <c r="G9767" s="509">
        <v>1</v>
      </c>
      <c r="K9767" s="509">
        <v>35</v>
      </c>
    </row>
    <row r="9768" spans="1:11" s="509" customFormat="1">
      <c r="A9768" s="508" t="s">
        <v>622</v>
      </c>
      <c r="B9768" s="509" t="s">
        <v>395</v>
      </c>
      <c r="C9768" s="509">
        <v>74</v>
      </c>
      <c r="D9768" s="509">
        <v>6</v>
      </c>
      <c r="G9768" s="509">
        <v>7</v>
      </c>
      <c r="K9768" s="509">
        <v>13</v>
      </c>
    </row>
    <row r="9769" spans="1:11" s="509" customFormat="1">
      <c r="A9769" s="508" t="s">
        <v>622</v>
      </c>
      <c r="B9769" s="509" t="s">
        <v>395</v>
      </c>
      <c r="C9769" s="509" t="s">
        <v>4570</v>
      </c>
      <c r="D9769" s="509">
        <v>11</v>
      </c>
      <c r="G9769" s="509">
        <v>82</v>
      </c>
      <c r="K9769" s="509">
        <v>93</v>
      </c>
    </row>
    <row r="9770" spans="1:11" s="509" customFormat="1">
      <c r="A9770" s="508" t="s">
        <v>622</v>
      </c>
      <c r="B9770" s="509" t="s">
        <v>395</v>
      </c>
      <c r="C9770" s="509" t="s">
        <v>4571</v>
      </c>
      <c r="D9770" s="509">
        <v>203</v>
      </c>
      <c r="E9770" s="509">
        <v>16</v>
      </c>
      <c r="F9770" s="509">
        <v>0</v>
      </c>
      <c r="G9770" s="509">
        <v>3522</v>
      </c>
      <c r="H9770" s="509">
        <v>158</v>
      </c>
      <c r="I9770" s="509">
        <v>0</v>
      </c>
      <c r="J9770" s="509">
        <v>1</v>
      </c>
      <c r="K9770" s="509">
        <v>3725</v>
      </c>
    </row>
    <row r="9771" spans="1:11" s="509" customFormat="1">
      <c r="A9771" s="508" t="s">
        <v>623</v>
      </c>
      <c r="B9771" s="509" t="s">
        <v>396</v>
      </c>
      <c r="C9771" s="509">
        <v>1</v>
      </c>
      <c r="K9771" s="509">
        <v>0</v>
      </c>
    </row>
    <row r="9772" spans="1:11" s="509" customFormat="1">
      <c r="A9772" s="508" t="s">
        <v>623</v>
      </c>
      <c r="B9772" s="509" t="s">
        <v>396</v>
      </c>
      <c r="C9772" s="509" t="s">
        <v>1023</v>
      </c>
      <c r="K9772" s="509">
        <v>0</v>
      </c>
    </row>
    <row r="9773" spans="1:11" s="509" customFormat="1">
      <c r="A9773" s="508" t="s">
        <v>623</v>
      </c>
      <c r="B9773" s="509" t="s">
        <v>396</v>
      </c>
      <c r="C9773" s="509">
        <v>2</v>
      </c>
      <c r="G9773" s="509">
        <v>5</v>
      </c>
      <c r="K9773" s="509">
        <v>5</v>
      </c>
    </row>
    <row r="9774" spans="1:11" s="509" customFormat="1">
      <c r="A9774" s="508" t="s">
        <v>623</v>
      </c>
      <c r="B9774" s="509" t="s">
        <v>396</v>
      </c>
      <c r="C9774" s="509">
        <v>3</v>
      </c>
      <c r="G9774" s="509">
        <v>2</v>
      </c>
      <c r="K9774" s="509">
        <v>2</v>
      </c>
    </row>
    <row r="9775" spans="1:11" s="509" customFormat="1">
      <c r="A9775" s="508" t="s">
        <v>623</v>
      </c>
      <c r="B9775" s="509" t="s">
        <v>396</v>
      </c>
      <c r="C9775" s="509">
        <v>4</v>
      </c>
      <c r="G9775" s="509">
        <v>36</v>
      </c>
      <c r="K9775" s="509">
        <v>36</v>
      </c>
    </row>
    <row r="9776" spans="1:11" s="509" customFormat="1">
      <c r="A9776" s="508" t="s">
        <v>623</v>
      </c>
      <c r="B9776" s="509" t="s">
        <v>396</v>
      </c>
      <c r="C9776" s="509">
        <v>5</v>
      </c>
      <c r="G9776" s="509">
        <v>7</v>
      </c>
      <c r="K9776" s="509">
        <v>7</v>
      </c>
    </row>
    <row r="9777" spans="1:11" s="509" customFormat="1">
      <c r="A9777" s="508" t="s">
        <v>623</v>
      </c>
      <c r="B9777" s="509" t="s">
        <v>396</v>
      </c>
      <c r="C9777" s="509">
        <v>6</v>
      </c>
      <c r="K9777" s="509">
        <v>0</v>
      </c>
    </row>
    <row r="9778" spans="1:11" s="509" customFormat="1">
      <c r="A9778" s="508" t="s">
        <v>623</v>
      </c>
      <c r="B9778" s="509" t="s">
        <v>396</v>
      </c>
      <c r="C9778" s="509">
        <v>7</v>
      </c>
      <c r="K9778" s="509">
        <v>0</v>
      </c>
    </row>
    <row r="9779" spans="1:11" s="509" customFormat="1">
      <c r="A9779" s="508" t="s">
        <v>623</v>
      </c>
      <c r="B9779" s="509" t="s">
        <v>396</v>
      </c>
      <c r="C9779" s="509">
        <v>8</v>
      </c>
      <c r="G9779" s="509">
        <v>2</v>
      </c>
      <c r="K9779" s="509">
        <v>2</v>
      </c>
    </row>
    <row r="9780" spans="1:11" s="509" customFormat="1">
      <c r="A9780" s="508" t="s">
        <v>623</v>
      </c>
      <c r="B9780" s="509" t="s">
        <v>396</v>
      </c>
      <c r="C9780" s="509">
        <v>9</v>
      </c>
      <c r="G9780" s="509">
        <v>2</v>
      </c>
      <c r="K9780" s="509">
        <v>2</v>
      </c>
    </row>
    <row r="9781" spans="1:11" s="509" customFormat="1">
      <c r="A9781" s="508" t="s">
        <v>623</v>
      </c>
      <c r="B9781" s="509" t="s">
        <v>396</v>
      </c>
      <c r="C9781" s="509">
        <v>10</v>
      </c>
      <c r="G9781" s="509">
        <v>15</v>
      </c>
      <c r="K9781" s="509">
        <v>15</v>
      </c>
    </row>
    <row r="9782" spans="1:11" s="509" customFormat="1">
      <c r="A9782" s="508" t="s">
        <v>623</v>
      </c>
      <c r="B9782" s="509" t="s">
        <v>396</v>
      </c>
      <c r="C9782" s="509">
        <v>11</v>
      </c>
      <c r="G9782" s="509">
        <v>1</v>
      </c>
      <c r="K9782" s="509">
        <v>1</v>
      </c>
    </row>
    <row r="9783" spans="1:11" s="509" customFormat="1">
      <c r="A9783" s="508" t="s">
        <v>623</v>
      </c>
      <c r="B9783" s="509" t="s">
        <v>396</v>
      </c>
      <c r="C9783" s="509">
        <v>12</v>
      </c>
      <c r="G9783" s="509">
        <v>1</v>
      </c>
      <c r="K9783" s="509">
        <v>1</v>
      </c>
    </row>
    <row r="9784" spans="1:11" s="509" customFormat="1">
      <c r="A9784" s="508" t="s">
        <v>623</v>
      </c>
      <c r="B9784" s="509" t="s">
        <v>396</v>
      </c>
      <c r="C9784" s="509">
        <v>13</v>
      </c>
      <c r="K9784" s="509">
        <v>0</v>
      </c>
    </row>
    <row r="9785" spans="1:11" s="509" customFormat="1">
      <c r="A9785" s="508" t="s">
        <v>623</v>
      </c>
      <c r="B9785" s="509" t="s">
        <v>396</v>
      </c>
      <c r="C9785" s="509">
        <v>14</v>
      </c>
      <c r="K9785" s="509">
        <v>0</v>
      </c>
    </row>
    <row r="9786" spans="1:11" s="509" customFormat="1">
      <c r="A9786" s="508" t="s">
        <v>623</v>
      </c>
      <c r="B9786" s="509" t="s">
        <v>396</v>
      </c>
      <c r="C9786" s="509">
        <v>15</v>
      </c>
      <c r="K9786" s="509">
        <v>0</v>
      </c>
    </row>
    <row r="9787" spans="1:11" s="509" customFormat="1">
      <c r="A9787" s="508" t="s">
        <v>623</v>
      </c>
      <c r="B9787" s="509" t="s">
        <v>396</v>
      </c>
      <c r="C9787" s="509">
        <v>16</v>
      </c>
      <c r="G9787" s="509">
        <v>16</v>
      </c>
      <c r="K9787" s="509">
        <v>16</v>
      </c>
    </row>
    <row r="9788" spans="1:11" s="509" customFormat="1">
      <c r="A9788" s="508" t="s">
        <v>623</v>
      </c>
      <c r="B9788" s="509" t="s">
        <v>396</v>
      </c>
      <c r="C9788" s="509">
        <v>17</v>
      </c>
      <c r="G9788" s="509">
        <v>42</v>
      </c>
      <c r="K9788" s="509">
        <v>42</v>
      </c>
    </row>
    <row r="9789" spans="1:11" s="509" customFormat="1">
      <c r="A9789" s="508" t="s">
        <v>623</v>
      </c>
      <c r="B9789" s="509" t="s">
        <v>396</v>
      </c>
      <c r="C9789" s="509">
        <v>18</v>
      </c>
      <c r="K9789" s="509">
        <v>0</v>
      </c>
    </row>
    <row r="9790" spans="1:11" s="509" customFormat="1">
      <c r="A9790" s="508" t="s">
        <v>623</v>
      </c>
      <c r="B9790" s="509" t="s">
        <v>396</v>
      </c>
      <c r="C9790" s="509" t="s">
        <v>1024</v>
      </c>
      <c r="G9790" s="509">
        <v>2</v>
      </c>
      <c r="K9790" s="509">
        <v>2</v>
      </c>
    </row>
    <row r="9791" spans="1:11" s="509" customFormat="1">
      <c r="A9791" s="508" t="s">
        <v>623</v>
      </c>
      <c r="B9791" s="509" t="s">
        <v>396</v>
      </c>
      <c r="C9791" s="509" t="s">
        <v>1025</v>
      </c>
      <c r="G9791" s="509">
        <v>1</v>
      </c>
      <c r="K9791" s="509">
        <v>1</v>
      </c>
    </row>
    <row r="9792" spans="1:11" s="509" customFormat="1">
      <c r="A9792" s="508" t="s">
        <v>623</v>
      </c>
      <c r="B9792" s="509" t="s">
        <v>396</v>
      </c>
      <c r="C9792" s="509">
        <v>19</v>
      </c>
      <c r="G9792" s="509">
        <v>81</v>
      </c>
      <c r="K9792" s="509">
        <v>81</v>
      </c>
    </row>
    <row r="9793" spans="1:11" s="509" customFormat="1">
      <c r="A9793" s="508" t="s">
        <v>623</v>
      </c>
      <c r="B9793" s="509" t="s">
        <v>396</v>
      </c>
      <c r="C9793" s="509">
        <v>20</v>
      </c>
      <c r="K9793" s="509">
        <v>0</v>
      </c>
    </row>
    <row r="9794" spans="1:11" s="509" customFormat="1">
      <c r="A9794" s="508" t="s">
        <v>623</v>
      </c>
      <c r="B9794" s="509" t="s">
        <v>396</v>
      </c>
      <c r="C9794" s="509">
        <v>21</v>
      </c>
      <c r="K9794" s="509">
        <v>0</v>
      </c>
    </row>
    <row r="9795" spans="1:11" s="509" customFormat="1">
      <c r="A9795" s="508" t="s">
        <v>623</v>
      </c>
      <c r="B9795" s="509" t="s">
        <v>396</v>
      </c>
      <c r="C9795" s="509" t="s">
        <v>1026</v>
      </c>
      <c r="K9795" s="509">
        <v>0</v>
      </c>
    </row>
    <row r="9796" spans="1:11" s="509" customFormat="1">
      <c r="A9796" s="508" t="s">
        <v>623</v>
      </c>
      <c r="B9796" s="509" t="s">
        <v>396</v>
      </c>
      <c r="C9796" s="509" t="s">
        <v>1027</v>
      </c>
      <c r="K9796" s="509">
        <v>0</v>
      </c>
    </row>
    <row r="9797" spans="1:11" s="509" customFormat="1">
      <c r="A9797" s="508" t="s">
        <v>623</v>
      </c>
      <c r="B9797" s="509" t="s">
        <v>396</v>
      </c>
      <c r="C9797" s="509" t="s">
        <v>1028</v>
      </c>
      <c r="K9797" s="509">
        <v>0</v>
      </c>
    </row>
    <row r="9798" spans="1:11" s="509" customFormat="1">
      <c r="A9798" s="508" t="s">
        <v>623</v>
      </c>
      <c r="B9798" s="509" t="s">
        <v>396</v>
      </c>
      <c r="C9798" s="509">
        <v>22</v>
      </c>
      <c r="K9798" s="509">
        <v>0</v>
      </c>
    </row>
    <row r="9799" spans="1:11" s="509" customFormat="1">
      <c r="A9799" s="508" t="s">
        <v>623</v>
      </c>
      <c r="B9799" s="509" t="s">
        <v>396</v>
      </c>
      <c r="C9799" s="509">
        <v>23</v>
      </c>
      <c r="K9799" s="509">
        <v>0</v>
      </c>
    </row>
    <row r="9800" spans="1:11" s="509" customFormat="1">
      <c r="A9800" s="508" t="s">
        <v>623</v>
      </c>
      <c r="B9800" s="509" t="s">
        <v>396</v>
      </c>
      <c r="C9800" s="509" t="s">
        <v>1029</v>
      </c>
      <c r="G9800" s="509">
        <v>4</v>
      </c>
      <c r="H9800" s="509">
        <v>3</v>
      </c>
      <c r="K9800" s="509">
        <v>4</v>
      </c>
    </row>
    <row r="9801" spans="1:11" s="509" customFormat="1">
      <c r="A9801" s="508" t="s">
        <v>623</v>
      </c>
      <c r="B9801" s="509" t="s">
        <v>396</v>
      </c>
      <c r="C9801" s="509">
        <v>24</v>
      </c>
      <c r="K9801" s="509">
        <v>0</v>
      </c>
    </row>
    <row r="9802" spans="1:11" s="509" customFormat="1">
      <c r="A9802" s="508" t="s">
        <v>623</v>
      </c>
      <c r="B9802" s="509" t="s">
        <v>396</v>
      </c>
      <c r="C9802" s="509">
        <v>25</v>
      </c>
    </row>
    <row r="9803" spans="1:11" s="509" customFormat="1">
      <c r="A9803" s="508" t="s">
        <v>623</v>
      </c>
      <c r="B9803" s="509" t="s">
        <v>396</v>
      </c>
      <c r="C9803" s="509">
        <v>26</v>
      </c>
      <c r="K9803" s="509">
        <v>0</v>
      </c>
    </row>
    <row r="9804" spans="1:11" s="509" customFormat="1">
      <c r="A9804" s="508" t="s">
        <v>623</v>
      </c>
      <c r="B9804" s="509" t="s">
        <v>396</v>
      </c>
      <c r="C9804" s="509">
        <v>27</v>
      </c>
      <c r="K9804" s="509">
        <v>0</v>
      </c>
    </row>
    <row r="9805" spans="1:11" s="509" customFormat="1">
      <c r="A9805" s="508" t="s">
        <v>623</v>
      </c>
      <c r="B9805" s="509" t="s">
        <v>396</v>
      </c>
      <c r="C9805" s="509">
        <v>28</v>
      </c>
      <c r="K9805" s="509">
        <v>0</v>
      </c>
    </row>
    <row r="9806" spans="1:11" s="509" customFormat="1">
      <c r="A9806" s="508" t="s">
        <v>623</v>
      </c>
      <c r="B9806" s="509" t="s">
        <v>396</v>
      </c>
      <c r="C9806" s="509">
        <v>29</v>
      </c>
      <c r="K9806" s="509">
        <v>0</v>
      </c>
    </row>
    <row r="9807" spans="1:11" s="509" customFormat="1">
      <c r="A9807" s="508" t="s">
        <v>623</v>
      </c>
      <c r="B9807" s="509" t="s">
        <v>396</v>
      </c>
      <c r="C9807" s="509">
        <v>30</v>
      </c>
      <c r="K9807" s="509">
        <v>0</v>
      </c>
    </row>
    <row r="9808" spans="1:11" s="509" customFormat="1">
      <c r="A9808" s="508" t="s">
        <v>623</v>
      </c>
      <c r="B9808" s="509" t="s">
        <v>396</v>
      </c>
      <c r="C9808" s="509">
        <v>31</v>
      </c>
      <c r="K9808" s="509">
        <v>0</v>
      </c>
    </row>
    <row r="9809" spans="1:11" s="509" customFormat="1">
      <c r="A9809" s="508" t="s">
        <v>623</v>
      </c>
      <c r="B9809" s="509" t="s">
        <v>396</v>
      </c>
      <c r="C9809" s="509">
        <v>32</v>
      </c>
      <c r="K9809" s="509">
        <v>0</v>
      </c>
    </row>
    <row r="9810" spans="1:11" s="509" customFormat="1">
      <c r="A9810" s="508" t="s">
        <v>623</v>
      </c>
      <c r="B9810" s="509" t="s">
        <v>396</v>
      </c>
      <c r="C9810" s="509">
        <v>33</v>
      </c>
      <c r="G9810" s="509">
        <v>1</v>
      </c>
      <c r="K9810" s="509">
        <v>1</v>
      </c>
    </row>
    <row r="9811" spans="1:11" s="509" customFormat="1">
      <c r="A9811" s="508" t="s">
        <v>623</v>
      </c>
      <c r="B9811" s="509" t="s">
        <v>396</v>
      </c>
      <c r="C9811" s="509">
        <v>34</v>
      </c>
      <c r="K9811" s="509">
        <v>0</v>
      </c>
    </row>
    <row r="9812" spans="1:11" s="509" customFormat="1">
      <c r="A9812" s="508" t="s">
        <v>623</v>
      </c>
      <c r="B9812" s="509" t="s">
        <v>396</v>
      </c>
      <c r="C9812" s="509">
        <v>35</v>
      </c>
      <c r="K9812" s="509">
        <v>0</v>
      </c>
    </row>
    <row r="9813" spans="1:11" s="509" customFormat="1">
      <c r="A9813" s="508" t="s">
        <v>623</v>
      </c>
      <c r="B9813" s="509" t="s">
        <v>396</v>
      </c>
      <c r="C9813" s="509">
        <v>36</v>
      </c>
      <c r="G9813" s="509">
        <v>1</v>
      </c>
      <c r="H9813" s="509">
        <v>1</v>
      </c>
      <c r="K9813" s="509">
        <v>1</v>
      </c>
    </row>
    <row r="9814" spans="1:11" s="509" customFormat="1">
      <c r="A9814" s="508" t="s">
        <v>623</v>
      </c>
      <c r="B9814" s="509" t="s">
        <v>396</v>
      </c>
      <c r="C9814" s="509">
        <v>37</v>
      </c>
      <c r="K9814" s="509">
        <v>0</v>
      </c>
    </row>
    <row r="9815" spans="1:11" s="509" customFormat="1">
      <c r="A9815" s="508" t="s">
        <v>623</v>
      </c>
      <c r="B9815" s="509" t="s">
        <v>396</v>
      </c>
      <c r="C9815" s="509">
        <v>38</v>
      </c>
      <c r="K9815" s="509">
        <v>0</v>
      </c>
    </row>
    <row r="9816" spans="1:11" s="509" customFormat="1">
      <c r="A9816" s="508" t="s">
        <v>623</v>
      </c>
      <c r="B9816" s="509" t="s">
        <v>396</v>
      </c>
      <c r="C9816" s="509" t="s">
        <v>1030</v>
      </c>
      <c r="K9816" s="509">
        <v>0</v>
      </c>
    </row>
    <row r="9817" spans="1:11" s="509" customFormat="1">
      <c r="A9817" s="508" t="s">
        <v>623</v>
      </c>
      <c r="B9817" s="509" t="s">
        <v>396</v>
      </c>
      <c r="C9817" s="509">
        <v>39</v>
      </c>
      <c r="K9817" s="509">
        <v>0</v>
      </c>
    </row>
    <row r="9818" spans="1:11" s="509" customFormat="1">
      <c r="A9818" s="508" t="s">
        <v>623</v>
      </c>
      <c r="B9818" s="509" t="s">
        <v>396</v>
      </c>
      <c r="C9818" s="509">
        <v>40</v>
      </c>
      <c r="K9818" s="509">
        <v>0</v>
      </c>
    </row>
    <row r="9819" spans="1:11" s="509" customFormat="1">
      <c r="A9819" s="508" t="s">
        <v>623</v>
      </c>
      <c r="B9819" s="509" t="s">
        <v>396</v>
      </c>
      <c r="C9819" s="509">
        <v>41</v>
      </c>
      <c r="K9819" s="509">
        <v>0</v>
      </c>
    </row>
    <row r="9820" spans="1:11" s="509" customFormat="1">
      <c r="A9820" s="508" t="s">
        <v>623</v>
      </c>
      <c r="B9820" s="509" t="s">
        <v>396</v>
      </c>
      <c r="C9820" s="509">
        <v>42</v>
      </c>
      <c r="K9820" s="509">
        <v>0</v>
      </c>
    </row>
    <row r="9821" spans="1:11" s="509" customFormat="1">
      <c r="A9821" s="508" t="s">
        <v>623</v>
      </c>
      <c r="B9821" s="509" t="s">
        <v>396</v>
      </c>
      <c r="C9821" s="509">
        <v>43</v>
      </c>
      <c r="K9821" s="509">
        <v>0</v>
      </c>
    </row>
    <row r="9822" spans="1:11" s="509" customFormat="1">
      <c r="A9822" s="508" t="s">
        <v>623</v>
      </c>
      <c r="B9822" s="509" t="s">
        <v>396</v>
      </c>
      <c r="C9822" s="509">
        <v>44</v>
      </c>
      <c r="K9822" s="509">
        <v>0</v>
      </c>
    </row>
    <row r="9823" spans="1:11" s="509" customFormat="1">
      <c r="A9823" s="508" t="s">
        <v>623</v>
      </c>
      <c r="B9823" s="509" t="s">
        <v>396</v>
      </c>
      <c r="C9823" s="509">
        <v>45</v>
      </c>
      <c r="K9823" s="509">
        <v>0</v>
      </c>
    </row>
    <row r="9824" spans="1:11" s="509" customFormat="1">
      <c r="A9824" s="508" t="s">
        <v>623</v>
      </c>
      <c r="B9824" s="509" t="s">
        <v>396</v>
      </c>
      <c r="C9824" s="509">
        <v>46</v>
      </c>
      <c r="G9824" s="509">
        <v>1</v>
      </c>
      <c r="K9824" s="509">
        <v>1</v>
      </c>
    </row>
    <row r="9825" spans="1:11" s="509" customFormat="1">
      <c r="A9825" s="508" t="s">
        <v>623</v>
      </c>
      <c r="B9825" s="509" t="s">
        <v>396</v>
      </c>
      <c r="C9825" s="509">
        <v>47</v>
      </c>
      <c r="G9825" s="509">
        <v>2</v>
      </c>
      <c r="K9825" s="509">
        <v>2</v>
      </c>
    </row>
    <row r="9826" spans="1:11" s="509" customFormat="1">
      <c r="A9826" s="508" t="s">
        <v>623</v>
      </c>
      <c r="B9826" s="509" t="s">
        <v>396</v>
      </c>
      <c r="C9826" s="509">
        <v>48</v>
      </c>
      <c r="K9826" s="509">
        <v>0</v>
      </c>
    </row>
    <row r="9827" spans="1:11" s="509" customFormat="1">
      <c r="A9827" s="508" t="s">
        <v>623</v>
      </c>
      <c r="B9827" s="509" t="s">
        <v>396</v>
      </c>
      <c r="C9827" s="509">
        <v>49</v>
      </c>
      <c r="K9827" s="509">
        <v>0</v>
      </c>
    </row>
    <row r="9828" spans="1:11" s="509" customFormat="1">
      <c r="A9828" s="508" t="s">
        <v>623</v>
      </c>
      <c r="B9828" s="509" t="s">
        <v>396</v>
      </c>
      <c r="C9828" s="509">
        <v>50</v>
      </c>
      <c r="K9828" s="509">
        <v>0</v>
      </c>
    </row>
    <row r="9829" spans="1:11" s="509" customFormat="1">
      <c r="A9829" s="508" t="s">
        <v>623</v>
      </c>
      <c r="B9829" s="509" t="s">
        <v>396</v>
      </c>
      <c r="C9829" s="509">
        <v>51</v>
      </c>
      <c r="K9829" s="509">
        <v>0</v>
      </c>
    </row>
    <row r="9830" spans="1:11" s="509" customFormat="1">
      <c r="A9830" s="508" t="s">
        <v>623</v>
      </c>
      <c r="B9830" s="509" t="s">
        <v>396</v>
      </c>
      <c r="C9830" s="509" t="s">
        <v>1031</v>
      </c>
      <c r="K9830" s="509">
        <v>0</v>
      </c>
    </row>
    <row r="9831" spans="1:11" s="509" customFormat="1">
      <c r="A9831" s="508" t="s">
        <v>623</v>
      </c>
      <c r="B9831" s="509" t="s">
        <v>396</v>
      </c>
      <c r="C9831" s="509" t="s">
        <v>1032</v>
      </c>
      <c r="K9831" s="509">
        <v>0</v>
      </c>
    </row>
    <row r="9832" spans="1:11" s="509" customFormat="1">
      <c r="A9832" s="508" t="s">
        <v>623</v>
      </c>
      <c r="B9832" s="509" t="s">
        <v>396</v>
      </c>
      <c r="C9832" s="509">
        <v>52</v>
      </c>
      <c r="K9832" s="509">
        <v>0</v>
      </c>
    </row>
    <row r="9833" spans="1:11" s="509" customFormat="1">
      <c r="A9833" s="508" t="s">
        <v>623</v>
      </c>
      <c r="B9833" s="509" t="s">
        <v>396</v>
      </c>
      <c r="C9833" s="509">
        <v>53</v>
      </c>
      <c r="G9833" s="509">
        <v>2</v>
      </c>
      <c r="K9833" s="509">
        <v>2</v>
      </c>
    </row>
    <row r="9834" spans="1:11" s="509" customFormat="1">
      <c r="A9834" s="508" t="s">
        <v>623</v>
      </c>
      <c r="B9834" s="509" t="s">
        <v>396</v>
      </c>
      <c r="C9834" s="509">
        <v>54</v>
      </c>
      <c r="G9834" s="509">
        <v>1</v>
      </c>
      <c r="K9834" s="509">
        <v>1</v>
      </c>
    </row>
    <row r="9835" spans="1:11" s="509" customFormat="1">
      <c r="A9835" s="508" t="s">
        <v>623</v>
      </c>
      <c r="B9835" s="509" t="s">
        <v>396</v>
      </c>
      <c r="C9835" s="509">
        <v>55</v>
      </c>
      <c r="G9835" s="509">
        <v>17</v>
      </c>
      <c r="H9835" s="509">
        <v>2</v>
      </c>
      <c r="K9835" s="509">
        <v>17</v>
      </c>
    </row>
    <row r="9836" spans="1:11" s="509" customFormat="1">
      <c r="A9836" s="508" t="s">
        <v>623</v>
      </c>
      <c r="B9836" s="509" t="s">
        <v>396</v>
      </c>
      <c r="C9836" s="509">
        <v>56</v>
      </c>
      <c r="K9836" s="509">
        <v>0</v>
      </c>
    </row>
    <row r="9837" spans="1:11" s="509" customFormat="1">
      <c r="A9837" s="508" t="s">
        <v>623</v>
      </c>
      <c r="B9837" s="509" t="s">
        <v>396</v>
      </c>
      <c r="C9837" s="509">
        <v>57</v>
      </c>
      <c r="K9837" s="509">
        <v>0</v>
      </c>
    </row>
    <row r="9838" spans="1:11" s="509" customFormat="1">
      <c r="A9838" s="508" t="s">
        <v>623</v>
      </c>
      <c r="B9838" s="509" t="s">
        <v>396</v>
      </c>
      <c r="C9838" s="509">
        <v>58</v>
      </c>
      <c r="K9838" s="509">
        <v>0</v>
      </c>
    </row>
    <row r="9839" spans="1:11" s="509" customFormat="1">
      <c r="A9839" s="508" t="s">
        <v>623</v>
      </c>
      <c r="B9839" s="509" t="s">
        <v>396</v>
      </c>
      <c r="C9839" s="509">
        <v>59</v>
      </c>
      <c r="G9839" s="509">
        <v>1</v>
      </c>
      <c r="K9839" s="509">
        <v>1</v>
      </c>
    </row>
    <row r="9840" spans="1:11" s="509" customFormat="1">
      <c r="A9840" s="508" t="s">
        <v>623</v>
      </c>
      <c r="B9840" s="509" t="s">
        <v>396</v>
      </c>
      <c r="C9840" s="509">
        <v>60</v>
      </c>
      <c r="G9840" s="509">
        <v>10</v>
      </c>
      <c r="H9840" s="509">
        <v>1</v>
      </c>
      <c r="K9840" s="509">
        <v>10</v>
      </c>
    </row>
    <row r="9841" spans="1:11" s="509" customFormat="1">
      <c r="A9841" s="508" t="s">
        <v>623</v>
      </c>
      <c r="B9841" s="509" t="s">
        <v>396</v>
      </c>
      <c r="C9841" s="509">
        <v>61</v>
      </c>
      <c r="K9841" s="509">
        <v>0</v>
      </c>
    </row>
    <row r="9842" spans="1:11" s="509" customFormat="1">
      <c r="A9842" s="508" t="s">
        <v>623</v>
      </c>
      <c r="B9842" s="509" t="s">
        <v>396</v>
      </c>
      <c r="C9842" s="509">
        <v>62</v>
      </c>
      <c r="K9842" s="509">
        <v>0</v>
      </c>
    </row>
    <row r="9843" spans="1:11" s="509" customFormat="1">
      <c r="A9843" s="508" t="s">
        <v>623</v>
      </c>
      <c r="B9843" s="509" t="s">
        <v>396</v>
      </c>
      <c r="C9843" s="509">
        <v>63</v>
      </c>
      <c r="G9843" s="509">
        <v>4</v>
      </c>
      <c r="H9843" s="509">
        <v>1</v>
      </c>
      <c r="K9843" s="509">
        <v>4</v>
      </c>
    </row>
    <row r="9844" spans="1:11" s="509" customFormat="1">
      <c r="A9844" s="508" t="s">
        <v>623</v>
      </c>
      <c r="B9844" s="509" t="s">
        <v>396</v>
      </c>
      <c r="C9844" s="509" t="s">
        <v>1033</v>
      </c>
      <c r="G9844" s="509">
        <v>1</v>
      </c>
      <c r="K9844" s="509">
        <v>1</v>
      </c>
    </row>
    <row r="9845" spans="1:11" s="509" customFormat="1">
      <c r="A9845" s="508" t="s">
        <v>623</v>
      </c>
      <c r="B9845" s="509" t="s">
        <v>396</v>
      </c>
      <c r="C9845" s="509" t="s">
        <v>1034</v>
      </c>
      <c r="K9845" s="509">
        <v>0</v>
      </c>
    </row>
    <row r="9846" spans="1:11" s="509" customFormat="1">
      <c r="A9846" s="508" t="s">
        <v>623</v>
      </c>
      <c r="B9846" s="509" t="s">
        <v>396</v>
      </c>
      <c r="C9846" s="509">
        <v>64</v>
      </c>
      <c r="K9846" s="509">
        <v>0</v>
      </c>
    </row>
    <row r="9847" spans="1:11" s="509" customFormat="1">
      <c r="A9847" s="508" t="s">
        <v>623</v>
      </c>
      <c r="B9847" s="509" t="s">
        <v>396</v>
      </c>
      <c r="C9847" s="509" t="s">
        <v>1035</v>
      </c>
      <c r="G9847" s="509">
        <v>3</v>
      </c>
      <c r="K9847" s="509">
        <v>3</v>
      </c>
    </row>
    <row r="9848" spans="1:11" s="509" customFormat="1">
      <c r="A9848" s="508" t="s">
        <v>623</v>
      </c>
      <c r="B9848" s="509" t="s">
        <v>396</v>
      </c>
      <c r="C9848" s="509">
        <v>65</v>
      </c>
      <c r="G9848" s="509">
        <v>23</v>
      </c>
      <c r="H9848" s="509">
        <v>10</v>
      </c>
      <c r="K9848" s="509">
        <v>23</v>
      </c>
    </row>
    <row r="9849" spans="1:11" s="509" customFormat="1">
      <c r="A9849" s="508" t="s">
        <v>623</v>
      </c>
      <c r="B9849" s="509" t="s">
        <v>396</v>
      </c>
      <c r="C9849" s="509">
        <v>66</v>
      </c>
      <c r="G9849" s="509">
        <v>11</v>
      </c>
      <c r="H9849" s="509">
        <v>10</v>
      </c>
      <c r="K9849" s="509">
        <v>11</v>
      </c>
    </row>
    <row r="9850" spans="1:11" s="509" customFormat="1">
      <c r="A9850" s="508" t="s">
        <v>623</v>
      </c>
      <c r="B9850" s="509" t="s">
        <v>396</v>
      </c>
      <c r="C9850" s="509" t="s">
        <v>1036</v>
      </c>
      <c r="G9850" s="509">
        <v>1</v>
      </c>
      <c r="H9850" s="509">
        <v>1</v>
      </c>
      <c r="K9850" s="509">
        <v>1</v>
      </c>
    </row>
    <row r="9851" spans="1:11" s="509" customFormat="1">
      <c r="A9851" s="508" t="s">
        <v>623</v>
      </c>
      <c r="B9851" s="509" t="s">
        <v>396</v>
      </c>
      <c r="C9851" s="509" t="s">
        <v>1037</v>
      </c>
      <c r="G9851" s="509">
        <v>196</v>
      </c>
      <c r="K9851" s="509">
        <v>196</v>
      </c>
    </row>
    <row r="9852" spans="1:11" s="509" customFormat="1">
      <c r="A9852" s="508" t="s">
        <v>623</v>
      </c>
      <c r="B9852" s="509" t="s">
        <v>396</v>
      </c>
      <c r="C9852" s="509" t="s">
        <v>1038</v>
      </c>
      <c r="K9852" s="509">
        <v>0</v>
      </c>
    </row>
    <row r="9853" spans="1:11" s="509" customFormat="1">
      <c r="A9853" s="508" t="s">
        <v>623</v>
      </c>
      <c r="B9853" s="509" t="s">
        <v>396</v>
      </c>
      <c r="C9853" s="509" t="s">
        <v>1039</v>
      </c>
      <c r="G9853" s="509">
        <v>3</v>
      </c>
      <c r="K9853" s="509">
        <v>3</v>
      </c>
    </row>
    <row r="9854" spans="1:11" s="509" customFormat="1">
      <c r="A9854" s="508" t="s">
        <v>623</v>
      </c>
      <c r="B9854" s="509" t="s">
        <v>396</v>
      </c>
      <c r="C9854" s="509" t="s">
        <v>1040</v>
      </c>
      <c r="G9854" s="509">
        <v>2</v>
      </c>
      <c r="K9854" s="509">
        <v>2</v>
      </c>
    </row>
    <row r="9855" spans="1:11" s="509" customFormat="1">
      <c r="A9855" s="508" t="s">
        <v>623</v>
      </c>
      <c r="B9855" s="509" t="s">
        <v>396</v>
      </c>
      <c r="C9855" s="509" t="s">
        <v>1041</v>
      </c>
      <c r="K9855" s="509">
        <v>0</v>
      </c>
    </row>
    <row r="9856" spans="1:11" s="509" customFormat="1">
      <c r="A9856" s="508" t="s">
        <v>623</v>
      </c>
      <c r="B9856" s="509" t="s">
        <v>396</v>
      </c>
      <c r="C9856" s="509" t="s">
        <v>1042</v>
      </c>
      <c r="K9856" s="509">
        <v>0</v>
      </c>
    </row>
    <row r="9857" spans="1:11" s="509" customFormat="1">
      <c r="A9857" s="508" t="s">
        <v>623</v>
      </c>
      <c r="B9857" s="509" t="s">
        <v>396</v>
      </c>
      <c r="C9857" s="509">
        <v>67</v>
      </c>
      <c r="G9857" s="509">
        <v>112</v>
      </c>
      <c r="H9857" s="509">
        <v>5</v>
      </c>
      <c r="K9857" s="509">
        <v>112</v>
      </c>
    </row>
    <row r="9858" spans="1:11" s="509" customFormat="1">
      <c r="A9858" s="508" t="s">
        <v>623</v>
      </c>
      <c r="B9858" s="509" t="s">
        <v>396</v>
      </c>
      <c r="C9858" s="509">
        <v>68</v>
      </c>
      <c r="G9858" s="509">
        <v>11</v>
      </c>
      <c r="H9858" s="509">
        <v>1</v>
      </c>
      <c r="K9858" s="509">
        <v>11</v>
      </c>
    </row>
    <row r="9859" spans="1:11" s="509" customFormat="1">
      <c r="A9859" s="508" t="s">
        <v>623</v>
      </c>
      <c r="B9859" s="509" t="s">
        <v>396</v>
      </c>
      <c r="C9859" s="509" t="s">
        <v>1043</v>
      </c>
      <c r="G9859" s="509">
        <v>10</v>
      </c>
      <c r="K9859" s="509">
        <v>10</v>
      </c>
    </row>
    <row r="9860" spans="1:11" s="509" customFormat="1">
      <c r="A9860" s="508" t="s">
        <v>623</v>
      </c>
      <c r="B9860" s="509" t="s">
        <v>396</v>
      </c>
      <c r="C9860" s="509">
        <v>69</v>
      </c>
      <c r="G9860" s="509">
        <v>1</v>
      </c>
      <c r="H9860" s="509">
        <v>1</v>
      </c>
      <c r="K9860" s="509">
        <v>1</v>
      </c>
    </row>
    <row r="9861" spans="1:11" s="509" customFormat="1">
      <c r="A9861" s="508" t="s">
        <v>623</v>
      </c>
      <c r="B9861" s="509" t="s">
        <v>396</v>
      </c>
      <c r="C9861" s="509" t="s">
        <v>1044</v>
      </c>
      <c r="K9861" s="509">
        <v>0</v>
      </c>
    </row>
    <row r="9862" spans="1:11" s="509" customFormat="1">
      <c r="A9862" s="508" t="s">
        <v>623</v>
      </c>
      <c r="B9862" s="509" t="s">
        <v>396</v>
      </c>
      <c r="C9862" s="509" t="s">
        <v>1045</v>
      </c>
      <c r="K9862" s="509">
        <v>0</v>
      </c>
    </row>
    <row r="9863" spans="1:11" s="509" customFormat="1">
      <c r="A9863" s="508" t="s">
        <v>623</v>
      </c>
      <c r="B9863" s="509" t="s">
        <v>396</v>
      </c>
      <c r="C9863" s="509">
        <v>70</v>
      </c>
      <c r="K9863" s="509">
        <v>0</v>
      </c>
    </row>
    <row r="9864" spans="1:11" s="509" customFormat="1">
      <c r="A9864" s="508" t="s">
        <v>623</v>
      </c>
      <c r="B9864" s="509" t="s">
        <v>396</v>
      </c>
      <c r="C9864" s="509" t="s">
        <v>1046</v>
      </c>
      <c r="G9864" s="509">
        <v>4</v>
      </c>
      <c r="K9864" s="509">
        <v>4</v>
      </c>
    </row>
    <row r="9865" spans="1:11" s="509" customFormat="1">
      <c r="A9865" s="508" t="s">
        <v>623</v>
      </c>
      <c r="B9865" s="509" t="s">
        <v>396</v>
      </c>
      <c r="C9865" s="509">
        <v>71</v>
      </c>
      <c r="G9865" s="509">
        <v>100</v>
      </c>
      <c r="K9865" s="509">
        <v>100</v>
      </c>
    </row>
    <row r="9866" spans="1:11" s="509" customFormat="1">
      <c r="A9866" s="508" t="s">
        <v>623</v>
      </c>
      <c r="B9866" s="509" t="s">
        <v>396</v>
      </c>
      <c r="C9866" s="509" t="s">
        <v>1047</v>
      </c>
      <c r="G9866" s="509">
        <v>24</v>
      </c>
      <c r="H9866" s="509">
        <v>20</v>
      </c>
      <c r="K9866" s="509">
        <v>24</v>
      </c>
    </row>
    <row r="9867" spans="1:11" s="509" customFormat="1">
      <c r="A9867" s="508" t="s">
        <v>623</v>
      </c>
      <c r="B9867" s="509" t="s">
        <v>396</v>
      </c>
      <c r="C9867" s="509" t="s">
        <v>1048</v>
      </c>
      <c r="G9867" s="509">
        <v>3</v>
      </c>
      <c r="H9867" s="509">
        <v>2</v>
      </c>
      <c r="K9867" s="509">
        <v>3</v>
      </c>
    </row>
    <row r="9868" spans="1:11" s="509" customFormat="1">
      <c r="A9868" s="508" t="s">
        <v>623</v>
      </c>
      <c r="B9868" s="509" t="s">
        <v>396</v>
      </c>
      <c r="C9868" s="509" t="s">
        <v>1049</v>
      </c>
      <c r="G9868" s="509">
        <v>2</v>
      </c>
      <c r="H9868" s="509">
        <v>2</v>
      </c>
      <c r="K9868" s="509">
        <v>2</v>
      </c>
    </row>
    <row r="9869" spans="1:11" s="509" customFormat="1">
      <c r="A9869" s="508" t="s">
        <v>623</v>
      </c>
      <c r="B9869" s="509" t="s">
        <v>396</v>
      </c>
      <c r="C9869" s="509" t="s">
        <v>1050</v>
      </c>
      <c r="G9869" s="509">
        <v>4</v>
      </c>
      <c r="H9869" s="509">
        <v>4</v>
      </c>
      <c r="K9869" s="509">
        <v>4</v>
      </c>
    </row>
    <row r="9870" spans="1:11" s="509" customFormat="1">
      <c r="A9870" s="508" t="s">
        <v>623</v>
      </c>
      <c r="B9870" s="509" t="s">
        <v>396</v>
      </c>
      <c r="C9870" s="509" t="s">
        <v>1051</v>
      </c>
      <c r="G9870" s="509">
        <v>2</v>
      </c>
      <c r="K9870" s="509">
        <v>2</v>
      </c>
    </row>
    <row r="9871" spans="1:11" s="509" customFormat="1">
      <c r="A9871" s="508" t="s">
        <v>623</v>
      </c>
      <c r="B9871" s="509" t="s">
        <v>396</v>
      </c>
      <c r="C9871" s="509">
        <v>72</v>
      </c>
      <c r="G9871" s="509">
        <v>2</v>
      </c>
      <c r="K9871" s="509">
        <v>2</v>
      </c>
    </row>
    <row r="9872" spans="1:11" s="509" customFormat="1">
      <c r="A9872" s="508" t="s">
        <v>623</v>
      </c>
      <c r="B9872" s="509" t="s">
        <v>396</v>
      </c>
      <c r="C9872" s="509">
        <v>73</v>
      </c>
      <c r="D9872" s="509">
        <v>5</v>
      </c>
      <c r="G9872" s="509">
        <v>3</v>
      </c>
      <c r="H9872" s="509">
        <v>2</v>
      </c>
      <c r="K9872" s="509">
        <v>8</v>
      </c>
    </row>
    <row r="9873" spans="1:11" s="509" customFormat="1">
      <c r="A9873" s="508" t="s">
        <v>623</v>
      </c>
      <c r="B9873" s="509" t="s">
        <v>396</v>
      </c>
      <c r="C9873" s="509">
        <v>74</v>
      </c>
      <c r="K9873" s="509">
        <v>0</v>
      </c>
    </row>
    <row r="9874" spans="1:11" s="509" customFormat="1">
      <c r="A9874" s="508" t="s">
        <v>623</v>
      </c>
      <c r="B9874" s="509" t="s">
        <v>396</v>
      </c>
      <c r="C9874" s="509" t="s">
        <v>4570</v>
      </c>
      <c r="D9874" s="509">
        <v>1</v>
      </c>
      <c r="G9874" s="509">
        <v>19</v>
      </c>
      <c r="K9874" s="509">
        <v>20</v>
      </c>
    </row>
    <row r="9875" spans="1:11" s="509" customFormat="1">
      <c r="A9875" s="508" t="s">
        <v>623</v>
      </c>
      <c r="B9875" s="509" t="s">
        <v>396</v>
      </c>
      <c r="C9875" s="509" t="s">
        <v>4571</v>
      </c>
      <c r="D9875" s="509">
        <v>6</v>
      </c>
      <c r="E9875" s="509">
        <v>0</v>
      </c>
      <c r="F9875" s="509">
        <v>0</v>
      </c>
      <c r="G9875" s="509">
        <v>794</v>
      </c>
      <c r="H9875" s="509">
        <v>66</v>
      </c>
      <c r="I9875" s="509">
        <v>0</v>
      </c>
      <c r="J9875" s="509">
        <v>123</v>
      </c>
      <c r="K9875" s="509">
        <v>800</v>
      </c>
    </row>
    <row r="9876" spans="1:11" s="509" customFormat="1">
      <c r="A9876" s="508" t="s">
        <v>624</v>
      </c>
      <c r="B9876" s="509" t="s">
        <v>397</v>
      </c>
      <c r="C9876" s="509">
        <v>1</v>
      </c>
      <c r="G9876" s="509">
        <v>0</v>
      </c>
      <c r="H9876" s="509">
        <v>0</v>
      </c>
      <c r="I9876" s="509">
        <v>0</v>
      </c>
      <c r="K9876" s="509">
        <v>0</v>
      </c>
    </row>
    <row r="9877" spans="1:11" s="509" customFormat="1">
      <c r="A9877" s="508" t="s">
        <v>624</v>
      </c>
      <c r="B9877" s="509" t="s">
        <v>397</v>
      </c>
      <c r="C9877" s="509" t="s">
        <v>1023</v>
      </c>
      <c r="G9877" s="509">
        <v>6</v>
      </c>
      <c r="H9877" s="509">
        <v>0</v>
      </c>
      <c r="I9877" s="509">
        <v>0</v>
      </c>
      <c r="K9877" s="509">
        <v>6</v>
      </c>
    </row>
    <row r="9878" spans="1:11" s="509" customFormat="1">
      <c r="A9878" s="508" t="s">
        <v>624</v>
      </c>
      <c r="B9878" s="509" t="s">
        <v>397</v>
      </c>
      <c r="C9878" s="509">
        <v>2</v>
      </c>
      <c r="G9878" s="509">
        <v>10</v>
      </c>
      <c r="H9878" s="509">
        <v>1</v>
      </c>
      <c r="I9878" s="509">
        <v>0</v>
      </c>
      <c r="K9878" s="509">
        <v>10</v>
      </c>
    </row>
    <row r="9879" spans="1:11" s="509" customFormat="1">
      <c r="A9879" s="508" t="s">
        <v>624</v>
      </c>
      <c r="B9879" s="509" t="s">
        <v>397</v>
      </c>
      <c r="C9879" s="509">
        <v>3</v>
      </c>
      <c r="G9879" s="509">
        <v>14</v>
      </c>
      <c r="H9879" s="509">
        <v>0</v>
      </c>
      <c r="I9879" s="509">
        <v>0</v>
      </c>
      <c r="K9879" s="509">
        <v>14</v>
      </c>
    </row>
    <row r="9880" spans="1:11" s="509" customFormat="1">
      <c r="A9880" s="508" t="s">
        <v>624</v>
      </c>
      <c r="B9880" s="509" t="s">
        <v>397</v>
      </c>
      <c r="C9880" s="509">
        <v>4</v>
      </c>
      <c r="G9880" s="509">
        <v>11</v>
      </c>
      <c r="H9880" s="509">
        <v>0</v>
      </c>
      <c r="I9880" s="509">
        <v>0</v>
      </c>
      <c r="K9880" s="509">
        <v>11</v>
      </c>
    </row>
    <row r="9881" spans="1:11" s="509" customFormat="1">
      <c r="A9881" s="508" t="s">
        <v>624</v>
      </c>
      <c r="B9881" s="509" t="s">
        <v>397</v>
      </c>
      <c r="C9881" s="509">
        <v>5</v>
      </c>
      <c r="G9881" s="509">
        <v>2</v>
      </c>
      <c r="H9881" s="509">
        <v>0</v>
      </c>
      <c r="I9881" s="509">
        <v>0</v>
      </c>
      <c r="K9881" s="509">
        <v>2</v>
      </c>
    </row>
    <row r="9882" spans="1:11" s="509" customFormat="1">
      <c r="A9882" s="508" t="s">
        <v>624</v>
      </c>
      <c r="B9882" s="509" t="s">
        <v>397</v>
      </c>
      <c r="C9882" s="509">
        <v>6</v>
      </c>
      <c r="G9882" s="509">
        <v>0</v>
      </c>
      <c r="H9882" s="509">
        <v>0</v>
      </c>
      <c r="I9882" s="509">
        <v>0</v>
      </c>
      <c r="K9882" s="509">
        <v>0</v>
      </c>
    </row>
    <row r="9883" spans="1:11" s="509" customFormat="1">
      <c r="A9883" s="508" t="s">
        <v>624</v>
      </c>
      <c r="B9883" s="509" t="s">
        <v>397</v>
      </c>
      <c r="C9883" s="509">
        <v>7</v>
      </c>
      <c r="G9883" s="509">
        <v>0</v>
      </c>
      <c r="H9883" s="509">
        <v>0</v>
      </c>
      <c r="I9883" s="509">
        <v>0</v>
      </c>
      <c r="K9883" s="509">
        <v>0</v>
      </c>
    </row>
    <row r="9884" spans="1:11" s="509" customFormat="1">
      <c r="A9884" s="508" t="s">
        <v>624</v>
      </c>
      <c r="B9884" s="509" t="s">
        <v>397</v>
      </c>
      <c r="C9884" s="509">
        <v>8</v>
      </c>
      <c r="G9884" s="509">
        <v>3</v>
      </c>
      <c r="H9884" s="509">
        <v>0</v>
      </c>
      <c r="I9884" s="509">
        <v>0</v>
      </c>
      <c r="K9884" s="509">
        <v>3</v>
      </c>
    </row>
    <row r="9885" spans="1:11" s="509" customFormat="1">
      <c r="A9885" s="508" t="s">
        <v>624</v>
      </c>
      <c r="B9885" s="509" t="s">
        <v>397</v>
      </c>
      <c r="C9885" s="509">
        <v>9</v>
      </c>
      <c r="G9885" s="509">
        <v>2</v>
      </c>
      <c r="H9885" s="509">
        <v>0</v>
      </c>
      <c r="I9885" s="509">
        <v>0</v>
      </c>
      <c r="K9885" s="509">
        <v>2</v>
      </c>
    </row>
    <row r="9886" spans="1:11" s="509" customFormat="1">
      <c r="A9886" s="508" t="s">
        <v>624</v>
      </c>
      <c r="B9886" s="509" t="s">
        <v>397</v>
      </c>
      <c r="C9886" s="509">
        <v>10</v>
      </c>
      <c r="G9886" s="509">
        <v>20</v>
      </c>
      <c r="H9886" s="509">
        <v>0</v>
      </c>
      <c r="I9886" s="509">
        <v>0</v>
      </c>
      <c r="K9886" s="509">
        <v>20</v>
      </c>
    </row>
    <row r="9887" spans="1:11" s="509" customFormat="1">
      <c r="A9887" s="508" t="s">
        <v>624</v>
      </c>
      <c r="B9887" s="509" t="s">
        <v>397</v>
      </c>
      <c r="C9887" s="509">
        <v>11</v>
      </c>
      <c r="G9887" s="509">
        <v>2</v>
      </c>
      <c r="H9887" s="509">
        <v>0</v>
      </c>
      <c r="I9887" s="509">
        <v>0</v>
      </c>
      <c r="K9887" s="509">
        <v>2</v>
      </c>
    </row>
    <row r="9888" spans="1:11" s="509" customFormat="1">
      <c r="A9888" s="508" t="s">
        <v>624</v>
      </c>
      <c r="B9888" s="509" t="s">
        <v>397</v>
      </c>
      <c r="C9888" s="509">
        <v>12</v>
      </c>
      <c r="G9888" s="509">
        <v>1</v>
      </c>
      <c r="H9888" s="509">
        <v>0</v>
      </c>
      <c r="I9888" s="509">
        <v>0</v>
      </c>
      <c r="K9888" s="509">
        <v>1</v>
      </c>
    </row>
    <row r="9889" spans="1:11" s="509" customFormat="1">
      <c r="A9889" s="508" t="s">
        <v>624</v>
      </c>
      <c r="B9889" s="509" t="s">
        <v>397</v>
      </c>
      <c r="C9889" s="509">
        <v>13</v>
      </c>
      <c r="G9889" s="509">
        <v>0</v>
      </c>
      <c r="H9889" s="509">
        <v>0</v>
      </c>
      <c r="I9889" s="509">
        <v>0</v>
      </c>
      <c r="K9889" s="509">
        <v>0</v>
      </c>
    </row>
    <row r="9890" spans="1:11" s="509" customFormat="1">
      <c r="A9890" s="508" t="s">
        <v>624</v>
      </c>
      <c r="B9890" s="509" t="s">
        <v>397</v>
      </c>
      <c r="C9890" s="509">
        <v>14</v>
      </c>
      <c r="G9890" s="509">
        <v>0</v>
      </c>
      <c r="H9890" s="509">
        <v>0</v>
      </c>
      <c r="I9890" s="509">
        <v>0</v>
      </c>
      <c r="K9890" s="509">
        <v>0</v>
      </c>
    </row>
    <row r="9891" spans="1:11" s="509" customFormat="1">
      <c r="A9891" s="508" t="s">
        <v>624</v>
      </c>
      <c r="B9891" s="509" t="s">
        <v>397</v>
      </c>
      <c r="C9891" s="509">
        <v>15</v>
      </c>
      <c r="G9891" s="509">
        <v>0</v>
      </c>
      <c r="H9891" s="509">
        <v>0</v>
      </c>
      <c r="I9891" s="509">
        <v>0</v>
      </c>
      <c r="K9891" s="509">
        <v>0</v>
      </c>
    </row>
    <row r="9892" spans="1:11" s="509" customFormat="1">
      <c r="A9892" s="508" t="s">
        <v>624</v>
      </c>
      <c r="B9892" s="509" t="s">
        <v>397</v>
      </c>
      <c r="C9892" s="509">
        <v>16</v>
      </c>
      <c r="G9892" s="509">
        <v>4</v>
      </c>
      <c r="H9892" s="509">
        <v>0</v>
      </c>
      <c r="I9892" s="509">
        <v>0</v>
      </c>
      <c r="K9892" s="509">
        <v>4</v>
      </c>
    </row>
    <row r="9893" spans="1:11" s="509" customFormat="1">
      <c r="A9893" s="508" t="s">
        <v>624</v>
      </c>
      <c r="B9893" s="509" t="s">
        <v>397</v>
      </c>
      <c r="C9893" s="509">
        <v>17</v>
      </c>
      <c r="G9893" s="509">
        <v>14</v>
      </c>
      <c r="H9893" s="509">
        <v>0</v>
      </c>
      <c r="I9893" s="509">
        <v>0</v>
      </c>
      <c r="K9893" s="509">
        <v>14</v>
      </c>
    </row>
    <row r="9894" spans="1:11" s="509" customFormat="1">
      <c r="A9894" s="508" t="s">
        <v>624</v>
      </c>
      <c r="B9894" s="509" t="s">
        <v>397</v>
      </c>
      <c r="C9894" s="509">
        <v>18</v>
      </c>
      <c r="G9894" s="509">
        <v>0</v>
      </c>
      <c r="H9894" s="509">
        <v>0</v>
      </c>
      <c r="I9894" s="509">
        <v>0</v>
      </c>
      <c r="K9894" s="509">
        <v>0</v>
      </c>
    </row>
    <row r="9895" spans="1:11" s="509" customFormat="1">
      <c r="A9895" s="508" t="s">
        <v>624</v>
      </c>
      <c r="B9895" s="509" t="s">
        <v>397</v>
      </c>
      <c r="C9895" s="509" t="s">
        <v>1024</v>
      </c>
      <c r="G9895" s="509">
        <v>6</v>
      </c>
      <c r="H9895" s="509">
        <v>0</v>
      </c>
      <c r="I9895" s="509">
        <v>0</v>
      </c>
      <c r="K9895" s="509">
        <v>6</v>
      </c>
    </row>
    <row r="9896" spans="1:11" s="509" customFormat="1">
      <c r="A9896" s="508" t="s">
        <v>624</v>
      </c>
      <c r="B9896" s="509" t="s">
        <v>397</v>
      </c>
      <c r="C9896" s="509" t="s">
        <v>1025</v>
      </c>
      <c r="G9896" s="509">
        <v>0</v>
      </c>
      <c r="H9896" s="509">
        <v>0</v>
      </c>
      <c r="I9896" s="509">
        <v>0</v>
      </c>
      <c r="K9896" s="509">
        <v>0</v>
      </c>
    </row>
    <row r="9897" spans="1:11" s="509" customFormat="1">
      <c r="A9897" s="508" t="s">
        <v>624</v>
      </c>
      <c r="B9897" s="509" t="s">
        <v>397</v>
      </c>
      <c r="C9897" s="509">
        <v>19</v>
      </c>
      <c r="G9897" s="509">
        <v>45</v>
      </c>
      <c r="H9897" s="509">
        <v>5</v>
      </c>
      <c r="I9897" s="509">
        <v>0</v>
      </c>
      <c r="K9897" s="509">
        <v>45</v>
      </c>
    </row>
    <row r="9898" spans="1:11" s="509" customFormat="1">
      <c r="A9898" s="508" t="s">
        <v>624</v>
      </c>
      <c r="B9898" s="509" t="s">
        <v>397</v>
      </c>
      <c r="C9898" s="509">
        <v>20</v>
      </c>
      <c r="G9898" s="509">
        <v>1</v>
      </c>
      <c r="H9898" s="509">
        <v>0</v>
      </c>
      <c r="I9898" s="509">
        <v>0</v>
      </c>
      <c r="K9898" s="509">
        <v>1</v>
      </c>
    </row>
    <row r="9899" spans="1:11" s="509" customFormat="1">
      <c r="A9899" s="508" t="s">
        <v>624</v>
      </c>
      <c r="B9899" s="509" t="s">
        <v>397</v>
      </c>
      <c r="C9899" s="509">
        <v>21</v>
      </c>
      <c r="G9899" s="509">
        <v>0</v>
      </c>
      <c r="H9899" s="509">
        <v>0</v>
      </c>
      <c r="I9899" s="509">
        <v>0</v>
      </c>
      <c r="K9899" s="509">
        <v>0</v>
      </c>
    </row>
    <row r="9900" spans="1:11" s="509" customFormat="1">
      <c r="A9900" s="508" t="s">
        <v>624</v>
      </c>
      <c r="B9900" s="509" t="s">
        <v>397</v>
      </c>
      <c r="C9900" s="509" t="s">
        <v>1026</v>
      </c>
      <c r="G9900" s="509">
        <v>0</v>
      </c>
      <c r="H9900" s="509">
        <v>0</v>
      </c>
      <c r="I9900" s="509">
        <v>0</v>
      </c>
      <c r="K9900" s="509">
        <v>0</v>
      </c>
    </row>
    <row r="9901" spans="1:11" s="509" customFormat="1">
      <c r="A9901" s="508" t="s">
        <v>624</v>
      </c>
      <c r="B9901" s="509" t="s">
        <v>397</v>
      </c>
      <c r="C9901" s="509" t="s">
        <v>1027</v>
      </c>
      <c r="G9901" s="509">
        <v>2</v>
      </c>
      <c r="H9901" s="509">
        <v>0</v>
      </c>
      <c r="I9901" s="509">
        <v>0</v>
      </c>
      <c r="K9901" s="509">
        <v>2</v>
      </c>
    </row>
    <row r="9902" spans="1:11" s="509" customFormat="1">
      <c r="A9902" s="508" t="s">
        <v>624</v>
      </c>
      <c r="B9902" s="509" t="s">
        <v>397</v>
      </c>
      <c r="C9902" s="509" t="s">
        <v>1028</v>
      </c>
      <c r="G9902" s="509">
        <v>0</v>
      </c>
      <c r="H9902" s="509">
        <v>0</v>
      </c>
      <c r="I9902" s="509">
        <v>0</v>
      </c>
      <c r="K9902" s="509">
        <v>0</v>
      </c>
    </row>
    <row r="9903" spans="1:11" s="509" customFormat="1">
      <c r="A9903" s="508" t="s">
        <v>624</v>
      </c>
      <c r="B9903" s="509" t="s">
        <v>397</v>
      </c>
      <c r="C9903" s="509">
        <v>22</v>
      </c>
      <c r="G9903" s="509">
        <v>1</v>
      </c>
      <c r="H9903" s="509">
        <v>0</v>
      </c>
      <c r="I9903" s="509">
        <v>0</v>
      </c>
      <c r="K9903" s="509">
        <v>1</v>
      </c>
    </row>
    <row r="9904" spans="1:11" s="509" customFormat="1">
      <c r="A9904" s="508" t="s">
        <v>624</v>
      </c>
      <c r="B9904" s="509" t="s">
        <v>397</v>
      </c>
      <c r="C9904" s="509">
        <v>23</v>
      </c>
      <c r="G9904" s="509">
        <v>1</v>
      </c>
      <c r="H9904" s="509">
        <v>0</v>
      </c>
      <c r="I9904" s="509">
        <v>0</v>
      </c>
      <c r="K9904" s="509">
        <v>1</v>
      </c>
    </row>
    <row r="9905" spans="1:11" s="509" customFormat="1">
      <c r="A9905" s="508" t="s">
        <v>624</v>
      </c>
      <c r="B9905" s="509" t="s">
        <v>397</v>
      </c>
      <c r="C9905" s="509" t="s">
        <v>1029</v>
      </c>
      <c r="G9905" s="509">
        <v>10</v>
      </c>
      <c r="H9905" s="509">
        <v>1</v>
      </c>
      <c r="I9905" s="509">
        <v>0</v>
      </c>
      <c r="K9905" s="509">
        <v>10</v>
      </c>
    </row>
    <row r="9906" spans="1:11" s="509" customFormat="1">
      <c r="A9906" s="508" t="s">
        <v>624</v>
      </c>
      <c r="B9906" s="509" t="s">
        <v>397</v>
      </c>
      <c r="C9906" s="509">
        <v>24</v>
      </c>
      <c r="G9906" s="509">
        <v>1</v>
      </c>
      <c r="H9906" s="509">
        <v>1</v>
      </c>
      <c r="I9906" s="509">
        <v>0</v>
      </c>
      <c r="K9906" s="509">
        <v>1</v>
      </c>
    </row>
    <row r="9907" spans="1:11" s="509" customFormat="1">
      <c r="A9907" s="508" t="s">
        <v>624</v>
      </c>
      <c r="B9907" s="509" t="s">
        <v>397</v>
      </c>
      <c r="C9907" s="509">
        <v>25</v>
      </c>
      <c r="G9907" s="509">
        <v>0</v>
      </c>
      <c r="H9907" s="509">
        <v>0</v>
      </c>
      <c r="I9907" s="509">
        <v>0</v>
      </c>
    </row>
    <row r="9908" spans="1:11" s="509" customFormat="1">
      <c r="A9908" s="508" t="s">
        <v>624</v>
      </c>
      <c r="B9908" s="509" t="s">
        <v>397</v>
      </c>
      <c r="C9908" s="509">
        <v>26</v>
      </c>
      <c r="G9908" s="509">
        <v>0</v>
      </c>
      <c r="H9908" s="509">
        <v>0</v>
      </c>
      <c r="I9908" s="509">
        <v>0</v>
      </c>
      <c r="K9908" s="509">
        <v>0</v>
      </c>
    </row>
    <row r="9909" spans="1:11" s="509" customFormat="1">
      <c r="A9909" s="508" t="s">
        <v>624</v>
      </c>
      <c r="B9909" s="509" t="s">
        <v>397</v>
      </c>
      <c r="C9909" s="509">
        <v>27</v>
      </c>
      <c r="G9909" s="509">
        <v>9</v>
      </c>
      <c r="H9909" s="509">
        <v>6</v>
      </c>
      <c r="I9909" s="509">
        <v>0</v>
      </c>
      <c r="K9909" s="509">
        <v>9</v>
      </c>
    </row>
    <row r="9910" spans="1:11" s="509" customFormat="1">
      <c r="A9910" s="508" t="s">
        <v>624</v>
      </c>
      <c r="B9910" s="509" t="s">
        <v>397</v>
      </c>
      <c r="C9910" s="509">
        <v>28</v>
      </c>
      <c r="G9910" s="509">
        <v>0</v>
      </c>
      <c r="H9910" s="509">
        <v>0</v>
      </c>
      <c r="I9910" s="509">
        <v>0</v>
      </c>
      <c r="K9910" s="509">
        <v>0</v>
      </c>
    </row>
    <row r="9911" spans="1:11" s="509" customFormat="1">
      <c r="A9911" s="508" t="s">
        <v>624</v>
      </c>
      <c r="B9911" s="509" t="s">
        <v>397</v>
      </c>
      <c r="C9911" s="509">
        <v>29</v>
      </c>
      <c r="G9911" s="509">
        <v>0</v>
      </c>
      <c r="H9911" s="509">
        <v>0</v>
      </c>
      <c r="I9911" s="509">
        <v>0</v>
      </c>
      <c r="K9911" s="509">
        <v>0</v>
      </c>
    </row>
    <row r="9912" spans="1:11" s="509" customFormat="1">
      <c r="A9912" s="508" t="s">
        <v>624</v>
      </c>
      <c r="B9912" s="509" t="s">
        <v>397</v>
      </c>
      <c r="C9912" s="509">
        <v>30</v>
      </c>
      <c r="G9912" s="509">
        <v>0</v>
      </c>
      <c r="H9912" s="509">
        <v>0</v>
      </c>
      <c r="I9912" s="509">
        <v>0</v>
      </c>
      <c r="K9912" s="509">
        <v>0</v>
      </c>
    </row>
    <row r="9913" spans="1:11" s="509" customFormat="1">
      <c r="A9913" s="508" t="s">
        <v>624</v>
      </c>
      <c r="B9913" s="509" t="s">
        <v>397</v>
      </c>
      <c r="C9913" s="509">
        <v>31</v>
      </c>
      <c r="G9913" s="509">
        <v>0</v>
      </c>
      <c r="H9913" s="509">
        <v>0</v>
      </c>
      <c r="I9913" s="509">
        <v>0</v>
      </c>
      <c r="K9913" s="509">
        <v>0</v>
      </c>
    </row>
    <row r="9914" spans="1:11" s="509" customFormat="1">
      <c r="A9914" s="508" t="s">
        <v>624</v>
      </c>
      <c r="B9914" s="509" t="s">
        <v>397</v>
      </c>
      <c r="C9914" s="509">
        <v>32</v>
      </c>
      <c r="G9914" s="509">
        <v>1</v>
      </c>
      <c r="H9914" s="509">
        <v>0</v>
      </c>
      <c r="I9914" s="509">
        <v>0</v>
      </c>
      <c r="K9914" s="509">
        <v>1</v>
      </c>
    </row>
    <row r="9915" spans="1:11" s="509" customFormat="1">
      <c r="A9915" s="508" t="s">
        <v>624</v>
      </c>
      <c r="B9915" s="509" t="s">
        <v>397</v>
      </c>
      <c r="C9915" s="509">
        <v>33</v>
      </c>
      <c r="G9915" s="509">
        <v>0</v>
      </c>
      <c r="H9915" s="509">
        <v>0</v>
      </c>
      <c r="I9915" s="509">
        <v>0</v>
      </c>
      <c r="K9915" s="509">
        <v>0</v>
      </c>
    </row>
    <row r="9916" spans="1:11" s="509" customFormat="1">
      <c r="A9916" s="508" t="s">
        <v>624</v>
      </c>
      <c r="B9916" s="509" t="s">
        <v>397</v>
      </c>
      <c r="C9916" s="509">
        <v>34</v>
      </c>
      <c r="G9916" s="509">
        <v>0</v>
      </c>
      <c r="H9916" s="509">
        <v>0</v>
      </c>
      <c r="I9916" s="509">
        <v>0</v>
      </c>
      <c r="K9916" s="509">
        <v>0</v>
      </c>
    </row>
    <row r="9917" spans="1:11" s="509" customFormat="1">
      <c r="A9917" s="508" t="s">
        <v>624</v>
      </c>
      <c r="B9917" s="509" t="s">
        <v>397</v>
      </c>
      <c r="C9917" s="509">
        <v>35</v>
      </c>
      <c r="G9917" s="509">
        <v>0</v>
      </c>
      <c r="H9917" s="509">
        <v>0</v>
      </c>
      <c r="I9917" s="509">
        <v>0</v>
      </c>
      <c r="K9917" s="509">
        <v>0</v>
      </c>
    </row>
    <row r="9918" spans="1:11" s="509" customFormat="1">
      <c r="A9918" s="508" t="s">
        <v>624</v>
      </c>
      <c r="B9918" s="509" t="s">
        <v>397</v>
      </c>
      <c r="C9918" s="509">
        <v>36</v>
      </c>
      <c r="G9918" s="509">
        <v>0</v>
      </c>
      <c r="H9918" s="509">
        <v>0</v>
      </c>
      <c r="I9918" s="509">
        <v>0</v>
      </c>
      <c r="K9918" s="509">
        <v>0</v>
      </c>
    </row>
    <row r="9919" spans="1:11" s="509" customFormat="1">
      <c r="A9919" s="508" t="s">
        <v>624</v>
      </c>
      <c r="B9919" s="509" t="s">
        <v>397</v>
      </c>
      <c r="C9919" s="509">
        <v>37</v>
      </c>
      <c r="G9919" s="509">
        <v>0</v>
      </c>
      <c r="H9919" s="509">
        <v>0</v>
      </c>
      <c r="I9919" s="509">
        <v>0</v>
      </c>
      <c r="K9919" s="509">
        <v>0</v>
      </c>
    </row>
    <row r="9920" spans="1:11" s="509" customFormat="1">
      <c r="A9920" s="508" t="s">
        <v>624</v>
      </c>
      <c r="B9920" s="509" t="s">
        <v>397</v>
      </c>
      <c r="C9920" s="509">
        <v>38</v>
      </c>
      <c r="G9920" s="509">
        <v>0</v>
      </c>
      <c r="H9920" s="509">
        <v>0</v>
      </c>
      <c r="I9920" s="509">
        <v>0</v>
      </c>
      <c r="K9920" s="509">
        <v>0</v>
      </c>
    </row>
    <row r="9921" spans="1:11" s="509" customFormat="1">
      <c r="A9921" s="508" t="s">
        <v>624</v>
      </c>
      <c r="B9921" s="509" t="s">
        <v>397</v>
      </c>
      <c r="C9921" s="509" t="s">
        <v>1030</v>
      </c>
      <c r="G9921" s="509">
        <v>0</v>
      </c>
      <c r="H9921" s="509">
        <v>0</v>
      </c>
      <c r="I9921" s="509">
        <v>0</v>
      </c>
      <c r="K9921" s="509">
        <v>0</v>
      </c>
    </row>
    <row r="9922" spans="1:11" s="509" customFormat="1">
      <c r="A9922" s="508" t="s">
        <v>624</v>
      </c>
      <c r="B9922" s="509" t="s">
        <v>397</v>
      </c>
      <c r="C9922" s="509">
        <v>39</v>
      </c>
      <c r="G9922" s="509">
        <v>0</v>
      </c>
      <c r="H9922" s="509">
        <v>0</v>
      </c>
      <c r="I9922" s="509">
        <v>0</v>
      </c>
      <c r="K9922" s="509">
        <v>0</v>
      </c>
    </row>
    <row r="9923" spans="1:11" s="509" customFormat="1">
      <c r="A9923" s="508" t="s">
        <v>624</v>
      </c>
      <c r="B9923" s="509" t="s">
        <v>397</v>
      </c>
      <c r="C9923" s="509">
        <v>40</v>
      </c>
      <c r="G9923" s="509">
        <v>1</v>
      </c>
      <c r="H9923" s="509">
        <v>1</v>
      </c>
      <c r="I9923" s="509">
        <v>0</v>
      </c>
      <c r="K9923" s="509">
        <v>1</v>
      </c>
    </row>
    <row r="9924" spans="1:11" s="509" customFormat="1">
      <c r="A9924" s="508" t="s">
        <v>624</v>
      </c>
      <c r="B9924" s="509" t="s">
        <v>397</v>
      </c>
      <c r="C9924" s="509">
        <v>41</v>
      </c>
      <c r="G9924" s="509">
        <v>0</v>
      </c>
      <c r="H9924" s="509">
        <v>0</v>
      </c>
      <c r="I9924" s="509">
        <v>0</v>
      </c>
      <c r="K9924" s="509">
        <v>0</v>
      </c>
    </row>
    <row r="9925" spans="1:11" s="509" customFormat="1">
      <c r="A9925" s="508" t="s">
        <v>624</v>
      </c>
      <c r="B9925" s="509" t="s">
        <v>397</v>
      </c>
      <c r="C9925" s="509">
        <v>42</v>
      </c>
      <c r="G9925" s="509">
        <v>0</v>
      </c>
      <c r="H9925" s="509">
        <v>0</v>
      </c>
      <c r="I9925" s="509">
        <v>0</v>
      </c>
      <c r="K9925" s="509">
        <v>0</v>
      </c>
    </row>
    <row r="9926" spans="1:11" s="509" customFormat="1">
      <c r="A9926" s="508" t="s">
        <v>624</v>
      </c>
      <c r="B9926" s="509" t="s">
        <v>397</v>
      </c>
      <c r="C9926" s="509">
        <v>43</v>
      </c>
      <c r="G9926" s="509">
        <v>0</v>
      </c>
      <c r="H9926" s="509">
        <v>0</v>
      </c>
      <c r="I9926" s="509">
        <v>0</v>
      </c>
      <c r="K9926" s="509">
        <v>0</v>
      </c>
    </row>
    <row r="9927" spans="1:11" s="509" customFormat="1">
      <c r="A9927" s="508" t="s">
        <v>624</v>
      </c>
      <c r="B9927" s="509" t="s">
        <v>397</v>
      </c>
      <c r="C9927" s="509">
        <v>44</v>
      </c>
      <c r="G9927" s="509">
        <v>0</v>
      </c>
      <c r="H9927" s="509">
        <v>0</v>
      </c>
      <c r="I9927" s="509">
        <v>0</v>
      </c>
      <c r="K9927" s="509">
        <v>0</v>
      </c>
    </row>
    <row r="9928" spans="1:11" s="509" customFormat="1">
      <c r="A9928" s="508" t="s">
        <v>624</v>
      </c>
      <c r="B9928" s="509" t="s">
        <v>397</v>
      </c>
      <c r="C9928" s="509">
        <v>45</v>
      </c>
      <c r="G9928" s="509">
        <v>0</v>
      </c>
      <c r="H9928" s="509">
        <v>0</v>
      </c>
      <c r="I9928" s="509">
        <v>0</v>
      </c>
      <c r="K9928" s="509">
        <v>0</v>
      </c>
    </row>
    <row r="9929" spans="1:11" s="509" customFormat="1">
      <c r="A9929" s="508" t="s">
        <v>624</v>
      </c>
      <c r="B9929" s="509" t="s">
        <v>397</v>
      </c>
      <c r="C9929" s="509">
        <v>46</v>
      </c>
      <c r="G9929" s="509">
        <v>3</v>
      </c>
      <c r="H9929" s="509">
        <v>0</v>
      </c>
      <c r="I9929" s="509">
        <v>0</v>
      </c>
      <c r="K9929" s="509">
        <v>3</v>
      </c>
    </row>
    <row r="9930" spans="1:11" s="509" customFormat="1">
      <c r="A9930" s="508" t="s">
        <v>624</v>
      </c>
      <c r="B9930" s="509" t="s">
        <v>397</v>
      </c>
      <c r="C9930" s="509">
        <v>47</v>
      </c>
      <c r="G9930" s="509">
        <v>3</v>
      </c>
      <c r="H9930" s="509">
        <v>0</v>
      </c>
      <c r="I9930" s="509">
        <v>0</v>
      </c>
      <c r="K9930" s="509">
        <v>3</v>
      </c>
    </row>
    <row r="9931" spans="1:11" s="509" customFormat="1">
      <c r="A9931" s="508" t="s">
        <v>624</v>
      </c>
      <c r="B9931" s="509" t="s">
        <v>397</v>
      </c>
      <c r="C9931" s="509">
        <v>48</v>
      </c>
      <c r="G9931" s="509">
        <v>0</v>
      </c>
      <c r="H9931" s="509">
        <v>0</v>
      </c>
      <c r="I9931" s="509">
        <v>0</v>
      </c>
      <c r="K9931" s="509">
        <v>0</v>
      </c>
    </row>
    <row r="9932" spans="1:11" s="509" customFormat="1">
      <c r="A9932" s="508" t="s">
        <v>624</v>
      </c>
      <c r="B9932" s="509" t="s">
        <v>397</v>
      </c>
      <c r="C9932" s="509">
        <v>49</v>
      </c>
      <c r="G9932" s="509">
        <v>0</v>
      </c>
      <c r="H9932" s="509">
        <v>0</v>
      </c>
      <c r="I9932" s="509">
        <v>0</v>
      </c>
      <c r="K9932" s="509">
        <v>0</v>
      </c>
    </row>
    <row r="9933" spans="1:11" s="509" customFormat="1">
      <c r="A9933" s="508" t="s">
        <v>624</v>
      </c>
      <c r="B9933" s="509" t="s">
        <v>397</v>
      </c>
      <c r="C9933" s="509">
        <v>50</v>
      </c>
      <c r="G9933" s="509">
        <v>0</v>
      </c>
      <c r="H9933" s="509">
        <v>0</v>
      </c>
      <c r="I9933" s="509">
        <v>0</v>
      </c>
      <c r="K9933" s="509">
        <v>0</v>
      </c>
    </row>
    <row r="9934" spans="1:11" s="509" customFormat="1">
      <c r="A9934" s="508" t="s">
        <v>624</v>
      </c>
      <c r="B9934" s="509" t="s">
        <v>397</v>
      </c>
      <c r="C9934" s="509">
        <v>51</v>
      </c>
      <c r="G9934" s="509">
        <v>0</v>
      </c>
      <c r="H9934" s="509">
        <v>0</v>
      </c>
      <c r="I9934" s="509">
        <v>0</v>
      </c>
      <c r="K9934" s="509">
        <v>0</v>
      </c>
    </row>
    <row r="9935" spans="1:11" s="509" customFormat="1">
      <c r="A9935" s="508" t="s">
        <v>624</v>
      </c>
      <c r="B9935" s="509" t="s">
        <v>397</v>
      </c>
      <c r="C9935" s="509" t="s">
        <v>1031</v>
      </c>
      <c r="G9935" s="509">
        <v>1</v>
      </c>
      <c r="H9935" s="509">
        <v>0</v>
      </c>
      <c r="I9935" s="509">
        <v>0</v>
      </c>
      <c r="K9935" s="509">
        <v>1</v>
      </c>
    </row>
    <row r="9936" spans="1:11" s="509" customFormat="1">
      <c r="A9936" s="508" t="s">
        <v>624</v>
      </c>
      <c r="B9936" s="509" t="s">
        <v>397</v>
      </c>
      <c r="C9936" s="509" t="s">
        <v>1032</v>
      </c>
      <c r="G9936" s="509">
        <v>0</v>
      </c>
      <c r="H9936" s="509">
        <v>0</v>
      </c>
      <c r="I9936" s="509">
        <v>0</v>
      </c>
      <c r="K9936" s="509">
        <v>0</v>
      </c>
    </row>
    <row r="9937" spans="1:11" s="509" customFormat="1">
      <c r="A9937" s="508" t="s">
        <v>624</v>
      </c>
      <c r="B9937" s="509" t="s">
        <v>397</v>
      </c>
      <c r="C9937" s="509">
        <v>52</v>
      </c>
      <c r="G9937" s="509">
        <v>1</v>
      </c>
      <c r="H9937" s="509">
        <v>0</v>
      </c>
      <c r="I9937" s="509">
        <v>0</v>
      </c>
      <c r="K9937" s="509">
        <v>1</v>
      </c>
    </row>
    <row r="9938" spans="1:11" s="509" customFormat="1">
      <c r="A9938" s="508" t="s">
        <v>624</v>
      </c>
      <c r="B9938" s="509" t="s">
        <v>397</v>
      </c>
      <c r="C9938" s="509">
        <v>53</v>
      </c>
      <c r="G9938" s="509">
        <v>3</v>
      </c>
      <c r="H9938" s="509">
        <v>2</v>
      </c>
      <c r="I9938" s="509">
        <v>0</v>
      </c>
      <c r="K9938" s="509">
        <v>3</v>
      </c>
    </row>
    <row r="9939" spans="1:11" s="509" customFormat="1">
      <c r="A9939" s="508" t="s">
        <v>624</v>
      </c>
      <c r="B9939" s="509" t="s">
        <v>397</v>
      </c>
      <c r="C9939" s="509">
        <v>54</v>
      </c>
      <c r="G9939" s="509">
        <v>7</v>
      </c>
      <c r="H9939" s="509">
        <v>0</v>
      </c>
      <c r="I9939" s="509">
        <v>0</v>
      </c>
      <c r="K9939" s="509">
        <v>7</v>
      </c>
    </row>
    <row r="9940" spans="1:11" s="509" customFormat="1">
      <c r="A9940" s="508" t="s">
        <v>624</v>
      </c>
      <c r="B9940" s="509" t="s">
        <v>397</v>
      </c>
      <c r="C9940" s="509">
        <v>55</v>
      </c>
      <c r="G9940" s="509">
        <v>28</v>
      </c>
      <c r="H9940" s="509">
        <v>0</v>
      </c>
      <c r="I9940" s="509">
        <v>0</v>
      </c>
      <c r="K9940" s="509">
        <v>28</v>
      </c>
    </row>
    <row r="9941" spans="1:11" s="509" customFormat="1">
      <c r="A9941" s="508" t="s">
        <v>624</v>
      </c>
      <c r="B9941" s="509" t="s">
        <v>397</v>
      </c>
      <c r="C9941" s="509">
        <v>56</v>
      </c>
      <c r="G9941" s="509">
        <v>0</v>
      </c>
      <c r="H9941" s="509">
        <v>0</v>
      </c>
      <c r="I9941" s="509">
        <v>0</v>
      </c>
      <c r="K9941" s="509">
        <v>0</v>
      </c>
    </row>
    <row r="9942" spans="1:11" s="509" customFormat="1">
      <c r="A9942" s="508" t="s">
        <v>624</v>
      </c>
      <c r="B9942" s="509" t="s">
        <v>397</v>
      </c>
      <c r="C9942" s="509">
        <v>57</v>
      </c>
      <c r="G9942" s="509">
        <v>0</v>
      </c>
      <c r="H9942" s="509">
        <v>0</v>
      </c>
      <c r="I9942" s="509">
        <v>0</v>
      </c>
      <c r="K9942" s="509">
        <v>0</v>
      </c>
    </row>
    <row r="9943" spans="1:11" s="509" customFormat="1">
      <c r="A9943" s="508" t="s">
        <v>624</v>
      </c>
      <c r="B9943" s="509" t="s">
        <v>397</v>
      </c>
      <c r="C9943" s="509">
        <v>58</v>
      </c>
      <c r="G9943" s="509">
        <v>1</v>
      </c>
      <c r="H9943" s="509">
        <v>0</v>
      </c>
      <c r="I9943" s="509">
        <v>0</v>
      </c>
      <c r="K9943" s="509">
        <v>1</v>
      </c>
    </row>
    <row r="9944" spans="1:11" s="509" customFormat="1">
      <c r="A9944" s="508" t="s">
        <v>624</v>
      </c>
      <c r="B9944" s="509" t="s">
        <v>397</v>
      </c>
      <c r="C9944" s="509">
        <v>59</v>
      </c>
      <c r="G9944" s="509">
        <v>2</v>
      </c>
      <c r="H9944" s="509">
        <v>0</v>
      </c>
      <c r="I9944" s="509">
        <v>0</v>
      </c>
      <c r="K9944" s="509">
        <v>2</v>
      </c>
    </row>
    <row r="9945" spans="1:11" s="509" customFormat="1">
      <c r="A9945" s="508" t="s">
        <v>624</v>
      </c>
      <c r="B9945" s="509" t="s">
        <v>397</v>
      </c>
      <c r="C9945" s="509">
        <v>60</v>
      </c>
      <c r="G9945" s="509">
        <v>2</v>
      </c>
      <c r="H9945" s="509">
        <v>0</v>
      </c>
      <c r="I9945" s="509">
        <v>0</v>
      </c>
      <c r="K9945" s="509">
        <v>2</v>
      </c>
    </row>
    <row r="9946" spans="1:11" s="509" customFormat="1">
      <c r="A9946" s="508" t="s">
        <v>624</v>
      </c>
      <c r="B9946" s="509" t="s">
        <v>397</v>
      </c>
      <c r="C9946" s="509">
        <v>61</v>
      </c>
      <c r="G9946" s="509">
        <v>2</v>
      </c>
      <c r="H9946" s="509">
        <v>0</v>
      </c>
      <c r="I9946" s="509">
        <v>0</v>
      </c>
      <c r="K9946" s="509">
        <v>2</v>
      </c>
    </row>
    <row r="9947" spans="1:11" s="509" customFormat="1">
      <c r="A9947" s="508" t="s">
        <v>624</v>
      </c>
      <c r="B9947" s="509" t="s">
        <v>397</v>
      </c>
      <c r="C9947" s="509">
        <v>62</v>
      </c>
      <c r="G9947" s="509">
        <v>1</v>
      </c>
      <c r="H9947" s="509">
        <v>0</v>
      </c>
      <c r="I9947" s="509">
        <v>0</v>
      </c>
      <c r="K9947" s="509">
        <v>1</v>
      </c>
    </row>
    <row r="9948" spans="1:11" s="509" customFormat="1">
      <c r="A9948" s="508" t="s">
        <v>624</v>
      </c>
      <c r="B9948" s="509" t="s">
        <v>397</v>
      </c>
      <c r="C9948" s="509">
        <v>63</v>
      </c>
      <c r="G9948" s="509">
        <v>35</v>
      </c>
      <c r="H9948" s="509">
        <v>5</v>
      </c>
      <c r="I9948" s="509">
        <v>0</v>
      </c>
      <c r="K9948" s="509">
        <v>35</v>
      </c>
    </row>
    <row r="9949" spans="1:11" s="509" customFormat="1">
      <c r="A9949" s="508" t="s">
        <v>624</v>
      </c>
      <c r="B9949" s="509" t="s">
        <v>397</v>
      </c>
      <c r="C9949" s="509" t="s">
        <v>1033</v>
      </c>
      <c r="G9949" s="509">
        <v>0</v>
      </c>
      <c r="H9949" s="509">
        <v>0</v>
      </c>
      <c r="I9949" s="509">
        <v>0</v>
      </c>
      <c r="K9949" s="509">
        <v>0</v>
      </c>
    </row>
    <row r="9950" spans="1:11" s="509" customFormat="1">
      <c r="A9950" s="508" t="s">
        <v>624</v>
      </c>
      <c r="B9950" s="509" t="s">
        <v>397</v>
      </c>
      <c r="C9950" s="509" t="s">
        <v>1034</v>
      </c>
      <c r="G9950" s="509">
        <v>0</v>
      </c>
      <c r="H9950" s="509">
        <v>0</v>
      </c>
      <c r="I9950" s="509">
        <v>0</v>
      </c>
      <c r="K9950" s="509">
        <v>0</v>
      </c>
    </row>
    <row r="9951" spans="1:11" s="509" customFormat="1">
      <c r="A9951" s="508" t="s">
        <v>624</v>
      </c>
      <c r="B9951" s="509" t="s">
        <v>397</v>
      </c>
      <c r="C9951" s="509">
        <v>64</v>
      </c>
      <c r="G9951" s="509">
        <v>0</v>
      </c>
      <c r="H9951" s="509">
        <v>0</v>
      </c>
      <c r="I9951" s="509">
        <v>0</v>
      </c>
      <c r="K9951" s="509">
        <v>0</v>
      </c>
    </row>
    <row r="9952" spans="1:11" s="509" customFormat="1">
      <c r="A9952" s="508" t="s">
        <v>624</v>
      </c>
      <c r="B9952" s="509" t="s">
        <v>397</v>
      </c>
      <c r="C9952" s="509" t="s">
        <v>1035</v>
      </c>
      <c r="G9952" s="509">
        <v>12</v>
      </c>
      <c r="H9952" s="509">
        <v>0</v>
      </c>
      <c r="I9952" s="509">
        <v>0</v>
      </c>
      <c r="K9952" s="509">
        <v>12</v>
      </c>
    </row>
    <row r="9953" spans="1:11" s="509" customFormat="1">
      <c r="A9953" s="508" t="s">
        <v>624</v>
      </c>
      <c r="B9953" s="509" t="s">
        <v>397</v>
      </c>
      <c r="C9953" s="509">
        <v>65</v>
      </c>
      <c r="G9953" s="509">
        <v>104</v>
      </c>
      <c r="H9953" s="509">
        <v>50</v>
      </c>
      <c r="I9953" s="509">
        <v>0</v>
      </c>
      <c r="K9953" s="509">
        <v>104</v>
      </c>
    </row>
    <row r="9954" spans="1:11" s="509" customFormat="1">
      <c r="A9954" s="508" t="s">
        <v>624</v>
      </c>
      <c r="B9954" s="509" t="s">
        <v>397</v>
      </c>
      <c r="C9954" s="509">
        <v>66</v>
      </c>
      <c r="G9954" s="509">
        <v>24</v>
      </c>
      <c r="H9954" s="509">
        <v>20</v>
      </c>
      <c r="I9954" s="509">
        <v>0</v>
      </c>
      <c r="K9954" s="509">
        <v>24</v>
      </c>
    </row>
    <row r="9955" spans="1:11" s="509" customFormat="1">
      <c r="A9955" s="508" t="s">
        <v>624</v>
      </c>
      <c r="B9955" s="509" t="s">
        <v>397</v>
      </c>
      <c r="C9955" s="509" t="s">
        <v>1036</v>
      </c>
      <c r="G9955" s="509">
        <v>0</v>
      </c>
      <c r="H9955" s="509">
        <v>0</v>
      </c>
      <c r="I9955" s="509">
        <v>0</v>
      </c>
      <c r="K9955" s="509">
        <v>0</v>
      </c>
    </row>
    <row r="9956" spans="1:11" s="509" customFormat="1">
      <c r="A9956" s="508" t="s">
        <v>624</v>
      </c>
      <c r="B9956" s="509" t="s">
        <v>397</v>
      </c>
      <c r="C9956" s="509" t="s">
        <v>1037</v>
      </c>
      <c r="G9956" s="509">
        <v>225</v>
      </c>
      <c r="H9956" s="509">
        <v>0</v>
      </c>
      <c r="I9956" s="509">
        <v>0</v>
      </c>
      <c r="K9956" s="509">
        <v>225</v>
      </c>
    </row>
    <row r="9957" spans="1:11" s="509" customFormat="1">
      <c r="A9957" s="508" t="s">
        <v>624</v>
      </c>
      <c r="B9957" s="509" t="s">
        <v>397</v>
      </c>
      <c r="C9957" s="509" t="s">
        <v>1038</v>
      </c>
      <c r="G9957" s="509">
        <v>12</v>
      </c>
      <c r="H9957" s="509">
        <v>0</v>
      </c>
      <c r="I9957" s="509">
        <v>0</v>
      </c>
      <c r="K9957" s="509">
        <v>12</v>
      </c>
    </row>
    <row r="9958" spans="1:11" s="509" customFormat="1">
      <c r="A9958" s="508" t="s">
        <v>624</v>
      </c>
      <c r="B9958" s="509" t="s">
        <v>397</v>
      </c>
      <c r="C9958" s="509" t="s">
        <v>1039</v>
      </c>
      <c r="G9958" s="509">
        <v>9</v>
      </c>
      <c r="H9958" s="509">
        <v>0</v>
      </c>
      <c r="I9958" s="509">
        <v>0</v>
      </c>
      <c r="K9958" s="509">
        <v>9</v>
      </c>
    </row>
    <row r="9959" spans="1:11" s="509" customFormat="1">
      <c r="A9959" s="508" t="s">
        <v>624</v>
      </c>
      <c r="B9959" s="509" t="s">
        <v>397</v>
      </c>
      <c r="C9959" s="509" t="s">
        <v>1040</v>
      </c>
      <c r="G9959" s="509">
        <v>7</v>
      </c>
      <c r="H9959" s="509">
        <v>0</v>
      </c>
      <c r="I9959" s="509">
        <v>0</v>
      </c>
      <c r="K9959" s="509">
        <v>7</v>
      </c>
    </row>
    <row r="9960" spans="1:11" s="509" customFormat="1">
      <c r="A9960" s="508" t="s">
        <v>624</v>
      </c>
      <c r="B9960" s="509" t="s">
        <v>397</v>
      </c>
      <c r="C9960" s="509" t="s">
        <v>1041</v>
      </c>
      <c r="G9960" s="509">
        <v>0</v>
      </c>
      <c r="H9960" s="509">
        <v>0</v>
      </c>
      <c r="I9960" s="509">
        <v>0</v>
      </c>
      <c r="K9960" s="509">
        <v>0</v>
      </c>
    </row>
    <row r="9961" spans="1:11" s="509" customFormat="1">
      <c r="A9961" s="508" t="s">
        <v>624</v>
      </c>
      <c r="B9961" s="509" t="s">
        <v>397</v>
      </c>
      <c r="C9961" s="509" t="s">
        <v>1042</v>
      </c>
      <c r="G9961" s="509">
        <v>0</v>
      </c>
      <c r="H9961" s="509">
        <v>0</v>
      </c>
      <c r="I9961" s="509">
        <v>0</v>
      </c>
      <c r="K9961" s="509">
        <v>0</v>
      </c>
    </row>
    <row r="9962" spans="1:11" s="509" customFormat="1">
      <c r="A9962" s="508" t="s">
        <v>624</v>
      </c>
      <c r="B9962" s="509" t="s">
        <v>397</v>
      </c>
      <c r="C9962" s="509">
        <v>67</v>
      </c>
      <c r="G9962" s="509">
        <v>128</v>
      </c>
      <c r="H9962" s="509">
        <v>5</v>
      </c>
      <c r="I9962" s="509">
        <v>0</v>
      </c>
      <c r="K9962" s="509">
        <v>128</v>
      </c>
    </row>
    <row r="9963" spans="1:11" s="509" customFormat="1">
      <c r="A9963" s="508" t="s">
        <v>624</v>
      </c>
      <c r="B9963" s="509" t="s">
        <v>397</v>
      </c>
      <c r="C9963" s="509">
        <v>68</v>
      </c>
      <c r="G9963" s="509">
        <v>23</v>
      </c>
      <c r="H9963" s="509">
        <v>15</v>
      </c>
      <c r="I9963" s="509">
        <v>0</v>
      </c>
      <c r="K9963" s="509">
        <v>23</v>
      </c>
    </row>
    <row r="9964" spans="1:11" s="509" customFormat="1">
      <c r="A9964" s="508" t="s">
        <v>624</v>
      </c>
      <c r="B9964" s="509" t="s">
        <v>397</v>
      </c>
      <c r="C9964" s="509" t="s">
        <v>1043</v>
      </c>
      <c r="G9964" s="509">
        <v>11</v>
      </c>
      <c r="H9964" s="509">
        <v>0</v>
      </c>
      <c r="I9964" s="509">
        <v>0</v>
      </c>
      <c r="K9964" s="509">
        <v>11</v>
      </c>
    </row>
    <row r="9965" spans="1:11" s="509" customFormat="1">
      <c r="A9965" s="508" t="s">
        <v>624</v>
      </c>
      <c r="B9965" s="509" t="s">
        <v>397</v>
      </c>
      <c r="C9965" s="509">
        <v>69</v>
      </c>
      <c r="G9965" s="509">
        <v>0</v>
      </c>
      <c r="H9965" s="509">
        <v>0</v>
      </c>
      <c r="I9965" s="509">
        <v>0</v>
      </c>
      <c r="K9965" s="509">
        <v>0</v>
      </c>
    </row>
    <row r="9966" spans="1:11" s="509" customFormat="1">
      <c r="A9966" s="508" t="s">
        <v>624</v>
      </c>
      <c r="B9966" s="509" t="s">
        <v>397</v>
      </c>
      <c r="C9966" s="509" t="s">
        <v>1044</v>
      </c>
      <c r="G9966" s="509">
        <v>4</v>
      </c>
      <c r="H9966" s="509">
        <v>0</v>
      </c>
      <c r="I9966" s="509">
        <v>0</v>
      </c>
      <c r="K9966" s="509">
        <v>4</v>
      </c>
    </row>
    <row r="9967" spans="1:11" s="509" customFormat="1">
      <c r="A9967" s="508" t="s">
        <v>624</v>
      </c>
      <c r="B9967" s="509" t="s">
        <v>397</v>
      </c>
      <c r="C9967" s="509" t="s">
        <v>1045</v>
      </c>
      <c r="G9967" s="509">
        <v>0</v>
      </c>
      <c r="H9967" s="509">
        <v>0</v>
      </c>
      <c r="I9967" s="509">
        <v>0</v>
      </c>
      <c r="K9967" s="509">
        <v>0</v>
      </c>
    </row>
    <row r="9968" spans="1:11" s="509" customFormat="1">
      <c r="A9968" s="508" t="s">
        <v>624</v>
      </c>
      <c r="B9968" s="509" t="s">
        <v>397</v>
      </c>
      <c r="C9968" s="509">
        <v>70</v>
      </c>
      <c r="G9968" s="509">
        <v>0</v>
      </c>
      <c r="H9968" s="509">
        <v>0</v>
      </c>
      <c r="I9968" s="509">
        <v>0</v>
      </c>
      <c r="K9968" s="509">
        <v>0</v>
      </c>
    </row>
    <row r="9969" spans="1:11" s="509" customFormat="1">
      <c r="A9969" s="508" t="s">
        <v>624</v>
      </c>
      <c r="B9969" s="509" t="s">
        <v>397</v>
      </c>
      <c r="C9969" s="509" t="s">
        <v>1046</v>
      </c>
      <c r="G9969" s="509">
        <v>4</v>
      </c>
      <c r="H9969" s="509">
        <v>0</v>
      </c>
      <c r="I9969" s="509">
        <v>0</v>
      </c>
      <c r="K9969" s="509">
        <v>4</v>
      </c>
    </row>
    <row r="9970" spans="1:11" s="509" customFormat="1">
      <c r="A9970" s="508" t="s">
        <v>624</v>
      </c>
      <c r="B9970" s="509" t="s">
        <v>397</v>
      </c>
      <c r="C9970" s="509">
        <v>71</v>
      </c>
      <c r="G9970" s="509">
        <v>302</v>
      </c>
      <c r="H9970" s="509">
        <v>0</v>
      </c>
      <c r="I9970" s="509">
        <v>0</v>
      </c>
      <c r="K9970" s="509">
        <v>302</v>
      </c>
    </row>
    <row r="9971" spans="1:11" s="509" customFormat="1">
      <c r="A9971" s="508" t="s">
        <v>624</v>
      </c>
      <c r="B9971" s="509" t="s">
        <v>397</v>
      </c>
      <c r="C9971" s="509" t="s">
        <v>1047</v>
      </c>
      <c r="G9971" s="509">
        <v>37</v>
      </c>
      <c r="H9971" s="509">
        <v>25</v>
      </c>
      <c r="I9971" s="509">
        <v>0</v>
      </c>
      <c r="K9971" s="509">
        <v>37</v>
      </c>
    </row>
    <row r="9972" spans="1:11" s="509" customFormat="1">
      <c r="A9972" s="508" t="s">
        <v>624</v>
      </c>
      <c r="B9972" s="509" t="s">
        <v>397</v>
      </c>
      <c r="C9972" s="509" t="s">
        <v>1048</v>
      </c>
      <c r="G9972" s="509">
        <v>10</v>
      </c>
      <c r="H9972" s="509">
        <v>2</v>
      </c>
      <c r="I9972" s="509">
        <v>0</v>
      </c>
      <c r="K9972" s="509">
        <v>10</v>
      </c>
    </row>
    <row r="9973" spans="1:11" s="509" customFormat="1">
      <c r="A9973" s="508" t="s">
        <v>624</v>
      </c>
      <c r="B9973" s="509" t="s">
        <v>397</v>
      </c>
      <c r="C9973" s="509" t="s">
        <v>1049</v>
      </c>
      <c r="G9973" s="509">
        <v>3</v>
      </c>
      <c r="H9973" s="509">
        <v>1</v>
      </c>
      <c r="I9973" s="509">
        <v>0</v>
      </c>
      <c r="K9973" s="509">
        <v>3</v>
      </c>
    </row>
    <row r="9974" spans="1:11" s="509" customFormat="1">
      <c r="A9974" s="508" t="s">
        <v>624</v>
      </c>
      <c r="B9974" s="509" t="s">
        <v>397</v>
      </c>
      <c r="C9974" s="509" t="s">
        <v>1050</v>
      </c>
      <c r="G9974" s="509">
        <v>24</v>
      </c>
      <c r="H9974" s="509">
        <v>24</v>
      </c>
      <c r="I9974" s="509">
        <v>0</v>
      </c>
      <c r="K9974" s="509">
        <v>24</v>
      </c>
    </row>
    <row r="9975" spans="1:11" s="509" customFormat="1">
      <c r="A9975" s="508" t="s">
        <v>624</v>
      </c>
      <c r="B9975" s="509" t="s">
        <v>397</v>
      </c>
      <c r="C9975" s="509" t="s">
        <v>1051</v>
      </c>
      <c r="G9975" s="509">
        <v>1</v>
      </c>
      <c r="H9975" s="509">
        <v>1</v>
      </c>
      <c r="I9975" s="509">
        <v>0</v>
      </c>
      <c r="K9975" s="509">
        <v>1</v>
      </c>
    </row>
    <row r="9976" spans="1:11" s="509" customFormat="1">
      <c r="A9976" s="508" t="s">
        <v>624</v>
      </c>
      <c r="B9976" s="509" t="s">
        <v>397</v>
      </c>
      <c r="C9976" s="509">
        <v>72</v>
      </c>
      <c r="D9976" s="509">
        <v>16</v>
      </c>
      <c r="G9976" s="509">
        <v>25</v>
      </c>
      <c r="H9976" s="509">
        <v>0</v>
      </c>
      <c r="I9976" s="509">
        <v>0</v>
      </c>
      <c r="K9976" s="509">
        <v>41</v>
      </c>
    </row>
    <row r="9977" spans="1:11" s="509" customFormat="1">
      <c r="A9977" s="508" t="s">
        <v>624</v>
      </c>
      <c r="B9977" s="509" t="s">
        <v>397</v>
      </c>
      <c r="C9977" s="509">
        <v>73</v>
      </c>
      <c r="D9977" s="509">
        <v>11</v>
      </c>
      <c r="G9977" s="509">
        <v>0</v>
      </c>
      <c r="H9977" s="509">
        <v>0</v>
      </c>
      <c r="I9977" s="509">
        <v>0</v>
      </c>
      <c r="K9977" s="509">
        <v>11</v>
      </c>
    </row>
    <row r="9978" spans="1:11" s="509" customFormat="1">
      <c r="A9978" s="508" t="s">
        <v>624</v>
      </c>
      <c r="B9978" s="509" t="s">
        <v>397</v>
      </c>
      <c r="C9978" s="509">
        <v>74</v>
      </c>
      <c r="G9978" s="509">
        <v>3</v>
      </c>
      <c r="H9978" s="509">
        <v>0</v>
      </c>
      <c r="I9978" s="509">
        <v>0</v>
      </c>
      <c r="K9978" s="509">
        <v>3</v>
      </c>
    </row>
    <row r="9979" spans="1:11" s="509" customFormat="1">
      <c r="A9979" s="508" t="s">
        <v>624</v>
      </c>
      <c r="B9979" s="509" t="s">
        <v>397</v>
      </c>
      <c r="C9979" s="509" t="s">
        <v>4570</v>
      </c>
      <c r="D9979" s="509">
        <v>52</v>
      </c>
      <c r="G9979" s="509">
        <v>159</v>
      </c>
      <c r="H9979" s="509">
        <v>0</v>
      </c>
      <c r="I9979" s="509">
        <v>0</v>
      </c>
      <c r="K9979" s="509">
        <v>211</v>
      </c>
    </row>
    <row r="9980" spans="1:11" s="509" customFormat="1">
      <c r="A9980" s="508" t="s">
        <v>624</v>
      </c>
      <c r="B9980" s="509" t="s">
        <v>397</v>
      </c>
      <c r="C9980" s="509" t="s">
        <v>4571</v>
      </c>
      <c r="D9980" s="509">
        <v>79</v>
      </c>
      <c r="E9980" s="509">
        <v>0</v>
      </c>
      <c r="F9980" s="509">
        <v>0</v>
      </c>
      <c r="G9980" s="509">
        <v>1383</v>
      </c>
      <c r="H9980" s="509">
        <v>165</v>
      </c>
      <c r="I9980" s="509">
        <v>0</v>
      </c>
      <c r="J9980" s="509">
        <v>101</v>
      </c>
      <c r="K9980" s="509">
        <v>1462</v>
      </c>
    </row>
    <row r="9981" spans="1:11" s="509" customFormat="1">
      <c r="A9981" s="508" t="s">
        <v>625</v>
      </c>
      <c r="B9981" s="509" t="s">
        <v>1825</v>
      </c>
      <c r="C9981" s="509">
        <v>1</v>
      </c>
      <c r="K9981" s="509">
        <v>0</v>
      </c>
    </row>
    <row r="9982" spans="1:11" s="509" customFormat="1">
      <c r="A9982" s="508" t="s">
        <v>625</v>
      </c>
      <c r="B9982" s="509" t="s">
        <v>1825</v>
      </c>
      <c r="C9982" s="509" t="s">
        <v>1023</v>
      </c>
      <c r="K9982" s="509">
        <v>0</v>
      </c>
    </row>
    <row r="9983" spans="1:11" s="509" customFormat="1">
      <c r="A9983" s="508" t="s">
        <v>625</v>
      </c>
      <c r="B9983" s="509" t="s">
        <v>1825</v>
      </c>
      <c r="C9983" s="509">
        <v>2</v>
      </c>
      <c r="G9983" s="509">
        <v>1</v>
      </c>
      <c r="K9983" s="509">
        <v>1</v>
      </c>
    </row>
    <row r="9984" spans="1:11" s="509" customFormat="1">
      <c r="A9984" s="508" t="s">
        <v>625</v>
      </c>
      <c r="B9984" s="509" t="s">
        <v>1825</v>
      </c>
      <c r="C9984" s="509">
        <v>3</v>
      </c>
      <c r="K9984" s="509">
        <v>0</v>
      </c>
    </row>
    <row r="9985" spans="1:11" s="509" customFormat="1">
      <c r="A9985" s="508" t="s">
        <v>625</v>
      </c>
      <c r="B9985" s="509" t="s">
        <v>1825</v>
      </c>
      <c r="C9985" s="509">
        <v>4</v>
      </c>
      <c r="K9985" s="509">
        <v>0</v>
      </c>
    </row>
    <row r="9986" spans="1:11" s="509" customFormat="1">
      <c r="A9986" s="508" t="s">
        <v>625</v>
      </c>
      <c r="B9986" s="509" t="s">
        <v>1825</v>
      </c>
      <c r="C9986" s="509">
        <v>5</v>
      </c>
      <c r="K9986" s="509">
        <v>0</v>
      </c>
    </row>
    <row r="9987" spans="1:11" s="509" customFormat="1">
      <c r="A9987" s="508" t="s">
        <v>625</v>
      </c>
      <c r="B9987" s="509" t="s">
        <v>1825</v>
      </c>
      <c r="C9987" s="509">
        <v>6</v>
      </c>
      <c r="K9987" s="509">
        <v>0</v>
      </c>
    </row>
    <row r="9988" spans="1:11" s="509" customFormat="1">
      <c r="A9988" s="508" t="s">
        <v>625</v>
      </c>
      <c r="B9988" s="509" t="s">
        <v>1825</v>
      </c>
      <c r="C9988" s="509">
        <v>7</v>
      </c>
      <c r="K9988" s="509">
        <v>0</v>
      </c>
    </row>
    <row r="9989" spans="1:11" s="509" customFormat="1">
      <c r="A9989" s="508" t="s">
        <v>625</v>
      </c>
      <c r="B9989" s="509" t="s">
        <v>1825</v>
      </c>
      <c r="C9989" s="509">
        <v>8</v>
      </c>
      <c r="K9989" s="509">
        <v>0</v>
      </c>
    </row>
    <row r="9990" spans="1:11" s="509" customFormat="1">
      <c r="A9990" s="508" t="s">
        <v>625</v>
      </c>
      <c r="B9990" s="509" t="s">
        <v>1825</v>
      </c>
      <c r="C9990" s="509">
        <v>9</v>
      </c>
      <c r="K9990" s="509">
        <v>0</v>
      </c>
    </row>
    <row r="9991" spans="1:11" s="509" customFormat="1">
      <c r="A9991" s="508" t="s">
        <v>625</v>
      </c>
      <c r="B9991" s="509" t="s">
        <v>1825</v>
      </c>
      <c r="C9991" s="509">
        <v>10</v>
      </c>
      <c r="K9991" s="509">
        <v>0</v>
      </c>
    </row>
    <row r="9992" spans="1:11" s="509" customFormat="1">
      <c r="A9992" s="508" t="s">
        <v>625</v>
      </c>
      <c r="B9992" s="509" t="s">
        <v>1825</v>
      </c>
      <c r="C9992" s="509">
        <v>11</v>
      </c>
      <c r="K9992" s="509">
        <v>0</v>
      </c>
    </row>
    <row r="9993" spans="1:11" s="509" customFormat="1">
      <c r="A9993" s="508" t="s">
        <v>625</v>
      </c>
      <c r="B9993" s="509" t="s">
        <v>1825</v>
      </c>
      <c r="C9993" s="509">
        <v>12</v>
      </c>
      <c r="K9993" s="509">
        <v>0</v>
      </c>
    </row>
    <row r="9994" spans="1:11" s="509" customFormat="1">
      <c r="A9994" s="508" t="s">
        <v>625</v>
      </c>
      <c r="B9994" s="509" t="s">
        <v>1825</v>
      </c>
      <c r="C9994" s="509">
        <v>13</v>
      </c>
      <c r="K9994" s="509">
        <v>0</v>
      </c>
    </row>
    <row r="9995" spans="1:11" s="509" customFormat="1">
      <c r="A9995" s="508" t="s">
        <v>625</v>
      </c>
      <c r="B9995" s="509" t="s">
        <v>1825</v>
      </c>
      <c r="C9995" s="509">
        <v>14</v>
      </c>
      <c r="K9995" s="509">
        <v>0</v>
      </c>
    </row>
    <row r="9996" spans="1:11" s="509" customFormat="1">
      <c r="A9996" s="508" t="s">
        <v>625</v>
      </c>
      <c r="B9996" s="509" t="s">
        <v>1825</v>
      </c>
      <c r="C9996" s="509">
        <v>15</v>
      </c>
      <c r="K9996" s="509">
        <v>0</v>
      </c>
    </row>
    <row r="9997" spans="1:11" s="509" customFormat="1">
      <c r="A9997" s="508" t="s">
        <v>625</v>
      </c>
      <c r="B9997" s="509" t="s">
        <v>1825</v>
      </c>
      <c r="C9997" s="509">
        <v>16</v>
      </c>
      <c r="K9997" s="509">
        <v>0</v>
      </c>
    </row>
    <row r="9998" spans="1:11" s="509" customFormat="1">
      <c r="A9998" s="508" t="s">
        <v>625</v>
      </c>
      <c r="B9998" s="509" t="s">
        <v>1825</v>
      </c>
      <c r="C9998" s="509">
        <v>17</v>
      </c>
      <c r="K9998" s="509">
        <v>0</v>
      </c>
    </row>
    <row r="9999" spans="1:11" s="509" customFormat="1">
      <c r="A9999" s="508" t="s">
        <v>625</v>
      </c>
      <c r="B9999" s="509" t="s">
        <v>1825</v>
      </c>
      <c r="C9999" s="509">
        <v>18</v>
      </c>
      <c r="K9999" s="509">
        <v>0</v>
      </c>
    </row>
    <row r="10000" spans="1:11" s="509" customFormat="1">
      <c r="A10000" s="508" t="s">
        <v>625</v>
      </c>
      <c r="B10000" s="509" t="s">
        <v>1825</v>
      </c>
      <c r="C10000" s="509" t="s">
        <v>1024</v>
      </c>
      <c r="K10000" s="509">
        <v>0</v>
      </c>
    </row>
    <row r="10001" spans="1:11" s="509" customFormat="1">
      <c r="A10001" s="508" t="s">
        <v>625</v>
      </c>
      <c r="B10001" s="509" t="s">
        <v>1825</v>
      </c>
      <c r="C10001" s="509" t="s">
        <v>1025</v>
      </c>
      <c r="K10001" s="509">
        <v>0</v>
      </c>
    </row>
    <row r="10002" spans="1:11" s="509" customFormat="1">
      <c r="A10002" s="508" t="s">
        <v>625</v>
      </c>
      <c r="B10002" s="509" t="s">
        <v>1825</v>
      </c>
      <c r="C10002" s="509">
        <v>19</v>
      </c>
      <c r="K10002" s="509">
        <v>0</v>
      </c>
    </row>
    <row r="10003" spans="1:11" s="509" customFormat="1">
      <c r="A10003" s="508" t="s">
        <v>625</v>
      </c>
      <c r="B10003" s="509" t="s">
        <v>1825</v>
      </c>
      <c r="C10003" s="509">
        <v>20</v>
      </c>
      <c r="K10003" s="509">
        <v>0</v>
      </c>
    </row>
    <row r="10004" spans="1:11" s="509" customFormat="1">
      <c r="A10004" s="508" t="s">
        <v>625</v>
      </c>
      <c r="B10004" s="509" t="s">
        <v>1825</v>
      </c>
      <c r="C10004" s="509">
        <v>21</v>
      </c>
      <c r="K10004" s="509">
        <v>0</v>
      </c>
    </row>
    <row r="10005" spans="1:11" s="509" customFormat="1">
      <c r="A10005" s="508" t="s">
        <v>625</v>
      </c>
      <c r="B10005" s="509" t="s">
        <v>1825</v>
      </c>
      <c r="C10005" s="509" t="s">
        <v>1026</v>
      </c>
      <c r="K10005" s="509">
        <v>0</v>
      </c>
    </row>
    <row r="10006" spans="1:11" s="509" customFormat="1">
      <c r="A10006" s="508" t="s">
        <v>625</v>
      </c>
      <c r="B10006" s="509" t="s">
        <v>1825</v>
      </c>
      <c r="C10006" s="509" t="s">
        <v>1027</v>
      </c>
      <c r="K10006" s="509">
        <v>0</v>
      </c>
    </row>
    <row r="10007" spans="1:11" s="509" customFormat="1">
      <c r="A10007" s="508" t="s">
        <v>625</v>
      </c>
      <c r="B10007" s="509" t="s">
        <v>1825</v>
      </c>
      <c r="C10007" s="509" t="s">
        <v>1028</v>
      </c>
      <c r="K10007" s="509">
        <v>0</v>
      </c>
    </row>
    <row r="10008" spans="1:11" s="509" customFormat="1">
      <c r="A10008" s="508" t="s">
        <v>625</v>
      </c>
      <c r="B10008" s="509" t="s">
        <v>1825</v>
      </c>
      <c r="C10008" s="509">
        <v>22</v>
      </c>
      <c r="K10008" s="509">
        <v>0</v>
      </c>
    </row>
    <row r="10009" spans="1:11" s="509" customFormat="1">
      <c r="A10009" s="508" t="s">
        <v>625</v>
      </c>
      <c r="B10009" s="509" t="s">
        <v>1825</v>
      </c>
      <c r="C10009" s="509">
        <v>23</v>
      </c>
      <c r="K10009" s="509">
        <v>0</v>
      </c>
    </row>
    <row r="10010" spans="1:11" s="509" customFormat="1">
      <c r="A10010" s="508" t="s">
        <v>625</v>
      </c>
      <c r="B10010" s="509" t="s">
        <v>1825</v>
      </c>
      <c r="C10010" s="509" t="s">
        <v>1029</v>
      </c>
      <c r="K10010" s="509">
        <v>0</v>
      </c>
    </row>
    <row r="10011" spans="1:11" s="509" customFormat="1">
      <c r="A10011" s="508" t="s">
        <v>625</v>
      </c>
      <c r="B10011" s="509" t="s">
        <v>1825</v>
      </c>
      <c r="C10011" s="509">
        <v>24</v>
      </c>
      <c r="G10011" s="509">
        <v>1</v>
      </c>
      <c r="H10011" s="509">
        <v>1</v>
      </c>
      <c r="K10011" s="509">
        <v>1</v>
      </c>
    </row>
    <row r="10012" spans="1:11" s="509" customFormat="1">
      <c r="A10012" s="508" t="s">
        <v>625</v>
      </c>
      <c r="B10012" s="509" t="s">
        <v>1825</v>
      </c>
      <c r="C10012" s="509">
        <v>25</v>
      </c>
    </row>
    <row r="10013" spans="1:11" s="509" customFormat="1">
      <c r="A10013" s="508" t="s">
        <v>625</v>
      </c>
      <c r="B10013" s="509" t="s">
        <v>1825</v>
      </c>
      <c r="C10013" s="509">
        <v>26</v>
      </c>
      <c r="K10013" s="509">
        <v>0</v>
      </c>
    </row>
    <row r="10014" spans="1:11" s="509" customFormat="1">
      <c r="A10014" s="508" t="s">
        <v>625</v>
      </c>
      <c r="B10014" s="509" t="s">
        <v>1825</v>
      </c>
      <c r="C10014" s="509">
        <v>27</v>
      </c>
      <c r="G10014" s="509">
        <v>1</v>
      </c>
      <c r="H10014" s="509">
        <v>1</v>
      </c>
      <c r="K10014" s="509">
        <v>1</v>
      </c>
    </row>
    <row r="10015" spans="1:11" s="509" customFormat="1">
      <c r="A10015" s="508" t="s">
        <v>625</v>
      </c>
      <c r="B10015" s="509" t="s">
        <v>1825</v>
      </c>
      <c r="C10015" s="509">
        <v>28</v>
      </c>
      <c r="K10015" s="509">
        <v>0</v>
      </c>
    </row>
    <row r="10016" spans="1:11" s="509" customFormat="1">
      <c r="A10016" s="508" t="s">
        <v>625</v>
      </c>
      <c r="B10016" s="509" t="s">
        <v>1825</v>
      </c>
      <c r="C10016" s="509">
        <v>29</v>
      </c>
      <c r="K10016" s="509">
        <v>0</v>
      </c>
    </row>
    <row r="10017" spans="1:11" s="509" customFormat="1">
      <c r="A10017" s="508" t="s">
        <v>625</v>
      </c>
      <c r="B10017" s="509" t="s">
        <v>1825</v>
      </c>
      <c r="C10017" s="509">
        <v>30</v>
      </c>
      <c r="K10017" s="509">
        <v>0</v>
      </c>
    </row>
    <row r="10018" spans="1:11" s="509" customFormat="1">
      <c r="A10018" s="508" t="s">
        <v>625</v>
      </c>
      <c r="B10018" s="509" t="s">
        <v>1825</v>
      </c>
      <c r="C10018" s="509">
        <v>31</v>
      </c>
      <c r="K10018" s="509">
        <v>0</v>
      </c>
    </row>
    <row r="10019" spans="1:11" s="509" customFormat="1">
      <c r="A10019" s="508" t="s">
        <v>625</v>
      </c>
      <c r="B10019" s="509" t="s">
        <v>1825</v>
      </c>
      <c r="C10019" s="509">
        <v>32</v>
      </c>
      <c r="K10019" s="509">
        <v>0</v>
      </c>
    </row>
    <row r="10020" spans="1:11" s="509" customFormat="1">
      <c r="A10020" s="508" t="s">
        <v>625</v>
      </c>
      <c r="B10020" s="509" t="s">
        <v>1825</v>
      </c>
      <c r="C10020" s="509">
        <v>33</v>
      </c>
      <c r="K10020" s="509">
        <v>0</v>
      </c>
    </row>
    <row r="10021" spans="1:11" s="509" customFormat="1">
      <c r="A10021" s="508" t="s">
        <v>625</v>
      </c>
      <c r="B10021" s="509" t="s">
        <v>1825</v>
      </c>
      <c r="C10021" s="509">
        <v>34</v>
      </c>
      <c r="K10021" s="509">
        <v>0</v>
      </c>
    </row>
    <row r="10022" spans="1:11" s="509" customFormat="1">
      <c r="A10022" s="508" t="s">
        <v>625</v>
      </c>
      <c r="B10022" s="509" t="s">
        <v>1825</v>
      </c>
      <c r="C10022" s="509">
        <v>35</v>
      </c>
      <c r="K10022" s="509">
        <v>0</v>
      </c>
    </row>
    <row r="10023" spans="1:11" s="509" customFormat="1">
      <c r="A10023" s="508" t="s">
        <v>625</v>
      </c>
      <c r="B10023" s="509" t="s">
        <v>1825</v>
      </c>
      <c r="C10023" s="509">
        <v>36</v>
      </c>
      <c r="K10023" s="509">
        <v>0</v>
      </c>
    </row>
    <row r="10024" spans="1:11" s="509" customFormat="1">
      <c r="A10024" s="508" t="s">
        <v>625</v>
      </c>
      <c r="B10024" s="509" t="s">
        <v>1825</v>
      </c>
      <c r="C10024" s="509">
        <v>37</v>
      </c>
      <c r="K10024" s="509">
        <v>0</v>
      </c>
    </row>
    <row r="10025" spans="1:11" s="509" customFormat="1">
      <c r="A10025" s="508" t="s">
        <v>625</v>
      </c>
      <c r="B10025" s="509" t="s">
        <v>1825</v>
      </c>
      <c r="C10025" s="509">
        <v>38</v>
      </c>
      <c r="K10025" s="509">
        <v>0</v>
      </c>
    </row>
    <row r="10026" spans="1:11" s="509" customFormat="1">
      <c r="A10026" s="508" t="s">
        <v>625</v>
      </c>
      <c r="B10026" s="509" t="s">
        <v>1825</v>
      </c>
      <c r="C10026" s="509" t="s">
        <v>1030</v>
      </c>
      <c r="K10026" s="509">
        <v>0</v>
      </c>
    </row>
    <row r="10027" spans="1:11" s="509" customFormat="1">
      <c r="A10027" s="508" t="s">
        <v>625</v>
      </c>
      <c r="B10027" s="509" t="s">
        <v>1825</v>
      </c>
      <c r="C10027" s="509">
        <v>39</v>
      </c>
      <c r="K10027" s="509">
        <v>0</v>
      </c>
    </row>
    <row r="10028" spans="1:11" s="509" customFormat="1">
      <c r="A10028" s="508" t="s">
        <v>625</v>
      </c>
      <c r="B10028" s="509" t="s">
        <v>1825</v>
      </c>
      <c r="C10028" s="509">
        <v>40</v>
      </c>
      <c r="K10028" s="509">
        <v>0</v>
      </c>
    </row>
    <row r="10029" spans="1:11" s="509" customFormat="1">
      <c r="A10029" s="508" t="s">
        <v>625</v>
      </c>
      <c r="B10029" s="509" t="s">
        <v>1825</v>
      </c>
      <c r="C10029" s="509">
        <v>41</v>
      </c>
      <c r="K10029" s="509">
        <v>0</v>
      </c>
    </row>
    <row r="10030" spans="1:11" s="509" customFormat="1">
      <c r="A10030" s="508" t="s">
        <v>625</v>
      </c>
      <c r="B10030" s="509" t="s">
        <v>1825</v>
      </c>
      <c r="C10030" s="509">
        <v>42</v>
      </c>
      <c r="K10030" s="509">
        <v>0</v>
      </c>
    </row>
    <row r="10031" spans="1:11" s="509" customFormat="1">
      <c r="A10031" s="508" t="s">
        <v>625</v>
      </c>
      <c r="B10031" s="509" t="s">
        <v>1825</v>
      </c>
      <c r="C10031" s="509">
        <v>43</v>
      </c>
      <c r="K10031" s="509">
        <v>0</v>
      </c>
    </row>
    <row r="10032" spans="1:11" s="509" customFormat="1">
      <c r="A10032" s="508" t="s">
        <v>625</v>
      </c>
      <c r="B10032" s="509" t="s">
        <v>1825</v>
      </c>
      <c r="C10032" s="509">
        <v>44</v>
      </c>
      <c r="K10032" s="509">
        <v>0</v>
      </c>
    </row>
    <row r="10033" spans="1:11" s="509" customFormat="1">
      <c r="A10033" s="508" t="s">
        <v>625</v>
      </c>
      <c r="B10033" s="509" t="s">
        <v>1825</v>
      </c>
      <c r="C10033" s="509">
        <v>45</v>
      </c>
      <c r="K10033" s="509">
        <v>0</v>
      </c>
    </row>
    <row r="10034" spans="1:11" s="509" customFormat="1">
      <c r="A10034" s="508" t="s">
        <v>625</v>
      </c>
      <c r="B10034" s="509" t="s">
        <v>1825</v>
      </c>
      <c r="C10034" s="509">
        <v>46</v>
      </c>
      <c r="K10034" s="509">
        <v>0</v>
      </c>
    </row>
    <row r="10035" spans="1:11" s="509" customFormat="1">
      <c r="A10035" s="508" t="s">
        <v>625</v>
      </c>
      <c r="B10035" s="509" t="s">
        <v>1825</v>
      </c>
      <c r="C10035" s="509">
        <v>47</v>
      </c>
      <c r="K10035" s="509">
        <v>0</v>
      </c>
    </row>
    <row r="10036" spans="1:11" s="509" customFormat="1">
      <c r="A10036" s="508" t="s">
        <v>625</v>
      </c>
      <c r="B10036" s="509" t="s">
        <v>1825</v>
      </c>
      <c r="C10036" s="509">
        <v>48</v>
      </c>
      <c r="K10036" s="509">
        <v>0</v>
      </c>
    </row>
    <row r="10037" spans="1:11" s="509" customFormat="1">
      <c r="A10037" s="508" t="s">
        <v>625</v>
      </c>
      <c r="B10037" s="509" t="s">
        <v>1825</v>
      </c>
      <c r="C10037" s="509">
        <v>49</v>
      </c>
      <c r="K10037" s="509">
        <v>0</v>
      </c>
    </row>
    <row r="10038" spans="1:11" s="509" customFormat="1">
      <c r="A10038" s="508" t="s">
        <v>625</v>
      </c>
      <c r="B10038" s="509" t="s">
        <v>1825</v>
      </c>
      <c r="C10038" s="509">
        <v>50</v>
      </c>
      <c r="K10038" s="509">
        <v>0</v>
      </c>
    </row>
    <row r="10039" spans="1:11" s="509" customFormat="1">
      <c r="A10039" s="508" t="s">
        <v>625</v>
      </c>
      <c r="B10039" s="509" t="s">
        <v>1825</v>
      </c>
      <c r="C10039" s="509">
        <v>51</v>
      </c>
      <c r="K10039" s="509">
        <v>0</v>
      </c>
    </row>
    <row r="10040" spans="1:11" s="509" customFormat="1">
      <c r="A10040" s="508" t="s">
        <v>625</v>
      </c>
      <c r="B10040" s="509" t="s">
        <v>1825</v>
      </c>
      <c r="C10040" s="509" t="s">
        <v>1031</v>
      </c>
      <c r="K10040" s="509">
        <v>0</v>
      </c>
    </row>
    <row r="10041" spans="1:11" s="509" customFormat="1">
      <c r="A10041" s="508" t="s">
        <v>625</v>
      </c>
      <c r="B10041" s="509" t="s">
        <v>1825</v>
      </c>
      <c r="C10041" s="509" t="s">
        <v>1032</v>
      </c>
      <c r="K10041" s="509">
        <v>0</v>
      </c>
    </row>
    <row r="10042" spans="1:11" s="509" customFormat="1">
      <c r="A10042" s="508" t="s">
        <v>625</v>
      </c>
      <c r="B10042" s="509" t="s">
        <v>1825</v>
      </c>
      <c r="C10042" s="509">
        <v>52</v>
      </c>
      <c r="K10042" s="509">
        <v>0</v>
      </c>
    </row>
    <row r="10043" spans="1:11" s="509" customFormat="1">
      <c r="A10043" s="508" t="s">
        <v>625</v>
      </c>
      <c r="B10043" s="509" t="s">
        <v>1825</v>
      </c>
      <c r="C10043" s="509">
        <v>53</v>
      </c>
      <c r="K10043" s="509">
        <v>0</v>
      </c>
    </row>
    <row r="10044" spans="1:11" s="509" customFormat="1">
      <c r="A10044" s="508" t="s">
        <v>625</v>
      </c>
      <c r="B10044" s="509" t="s">
        <v>1825</v>
      </c>
      <c r="C10044" s="509">
        <v>54</v>
      </c>
      <c r="K10044" s="509">
        <v>0</v>
      </c>
    </row>
    <row r="10045" spans="1:11" s="509" customFormat="1">
      <c r="A10045" s="508" t="s">
        <v>625</v>
      </c>
      <c r="B10045" s="509" t="s">
        <v>1825</v>
      </c>
      <c r="C10045" s="509">
        <v>55</v>
      </c>
      <c r="G10045" s="509">
        <v>4</v>
      </c>
      <c r="K10045" s="509">
        <v>4</v>
      </c>
    </row>
    <row r="10046" spans="1:11" s="509" customFormat="1">
      <c r="A10046" s="508" t="s">
        <v>625</v>
      </c>
      <c r="B10046" s="509" t="s">
        <v>1825</v>
      </c>
      <c r="C10046" s="509">
        <v>56</v>
      </c>
      <c r="K10046" s="509">
        <v>0</v>
      </c>
    </row>
    <row r="10047" spans="1:11" s="509" customFormat="1">
      <c r="A10047" s="508" t="s">
        <v>625</v>
      </c>
      <c r="B10047" s="509" t="s">
        <v>1825</v>
      </c>
      <c r="C10047" s="509">
        <v>57</v>
      </c>
      <c r="K10047" s="509">
        <v>0</v>
      </c>
    </row>
    <row r="10048" spans="1:11" s="509" customFormat="1">
      <c r="A10048" s="508" t="s">
        <v>625</v>
      </c>
      <c r="B10048" s="509" t="s">
        <v>1825</v>
      </c>
      <c r="C10048" s="509">
        <v>58</v>
      </c>
      <c r="G10048" s="509">
        <v>1</v>
      </c>
      <c r="K10048" s="509">
        <v>1</v>
      </c>
    </row>
    <row r="10049" spans="1:11" s="509" customFormat="1">
      <c r="A10049" s="508" t="s">
        <v>625</v>
      </c>
      <c r="B10049" s="509" t="s">
        <v>1825</v>
      </c>
      <c r="C10049" s="509">
        <v>59</v>
      </c>
      <c r="K10049" s="509">
        <v>0</v>
      </c>
    </row>
    <row r="10050" spans="1:11" s="509" customFormat="1">
      <c r="A10050" s="508" t="s">
        <v>625</v>
      </c>
      <c r="B10050" s="509" t="s">
        <v>1825</v>
      </c>
      <c r="C10050" s="509">
        <v>60</v>
      </c>
      <c r="K10050" s="509">
        <v>0</v>
      </c>
    </row>
    <row r="10051" spans="1:11" s="509" customFormat="1">
      <c r="A10051" s="508" t="s">
        <v>625</v>
      </c>
      <c r="B10051" s="509" t="s">
        <v>1825</v>
      </c>
      <c r="C10051" s="509">
        <v>61</v>
      </c>
      <c r="K10051" s="509">
        <v>0</v>
      </c>
    </row>
    <row r="10052" spans="1:11" s="509" customFormat="1">
      <c r="A10052" s="508" t="s">
        <v>625</v>
      </c>
      <c r="B10052" s="509" t="s">
        <v>1825</v>
      </c>
      <c r="C10052" s="509">
        <v>62</v>
      </c>
      <c r="K10052" s="509">
        <v>0</v>
      </c>
    </row>
    <row r="10053" spans="1:11" s="509" customFormat="1">
      <c r="A10053" s="508" t="s">
        <v>625</v>
      </c>
      <c r="B10053" s="509" t="s">
        <v>1825</v>
      </c>
      <c r="C10053" s="509">
        <v>63</v>
      </c>
      <c r="G10053" s="509">
        <v>1</v>
      </c>
      <c r="K10053" s="509">
        <v>1</v>
      </c>
    </row>
    <row r="10054" spans="1:11" s="509" customFormat="1">
      <c r="A10054" s="508" t="s">
        <v>625</v>
      </c>
      <c r="B10054" s="509" t="s">
        <v>1825</v>
      </c>
      <c r="C10054" s="509" t="s">
        <v>1033</v>
      </c>
      <c r="K10054" s="509">
        <v>0</v>
      </c>
    </row>
    <row r="10055" spans="1:11" s="509" customFormat="1">
      <c r="A10055" s="508" t="s">
        <v>625</v>
      </c>
      <c r="B10055" s="509" t="s">
        <v>1825</v>
      </c>
      <c r="C10055" s="509" t="s">
        <v>1034</v>
      </c>
      <c r="K10055" s="509">
        <v>0</v>
      </c>
    </row>
    <row r="10056" spans="1:11" s="509" customFormat="1">
      <c r="A10056" s="508" t="s">
        <v>625</v>
      </c>
      <c r="B10056" s="509" t="s">
        <v>1825</v>
      </c>
      <c r="C10056" s="509">
        <v>64</v>
      </c>
      <c r="K10056" s="509">
        <v>0</v>
      </c>
    </row>
    <row r="10057" spans="1:11" s="509" customFormat="1">
      <c r="A10057" s="508" t="s">
        <v>625</v>
      </c>
      <c r="B10057" s="509" t="s">
        <v>1825</v>
      </c>
      <c r="C10057" s="509" t="s">
        <v>1035</v>
      </c>
      <c r="K10057" s="509">
        <v>0</v>
      </c>
    </row>
    <row r="10058" spans="1:11" s="509" customFormat="1">
      <c r="A10058" s="508" t="s">
        <v>625</v>
      </c>
      <c r="B10058" s="509" t="s">
        <v>1825</v>
      </c>
      <c r="C10058" s="509">
        <v>65</v>
      </c>
      <c r="G10058" s="509">
        <v>9</v>
      </c>
      <c r="H10058" s="509">
        <v>8</v>
      </c>
      <c r="K10058" s="509">
        <v>9</v>
      </c>
    </row>
    <row r="10059" spans="1:11" s="509" customFormat="1">
      <c r="A10059" s="508" t="s">
        <v>625</v>
      </c>
      <c r="B10059" s="509" t="s">
        <v>1825</v>
      </c>
      <c r="C10059" s="509">
        <v>66</v>
      </c>
      <c r="G10059" s="509">
        <v>9</v>
      </c>
      <c r="H10059" s="509">
        <v>9</v>
      </c>
      <c r="K10059" s="509">
        <v>9</v>
      </c>
    </row>
    <row r="10060" spans="1:11" s="509" customFormat="1">
      <c r="A10060" s="508" t="s">
        <v>625</v>
      </c>
      <c r="B10060" s="509" t="s">
        <v>1825</v>
      </c>
      <c r="C10060" s="509" t="s">
        <v>1036</v>
      </c>
      <c r="K10060" s="509">
        <v>0</v>
      </c>
    </row>
    <row r="10061" spans="1:11" s="509" customFormat="1">
      <c r="A10061" s="508" t="s">
        <v>625</v>
      </c>
      <c r="B10061" s="509" t="s">
        <v>1825</v>
      </c>
      <c r="C10061" s="509" t="s">
        <v>1037</v>
      </c>
      <c r="G10061" s="509">
        <v>3</v>
      </c>
      <c r="K10061" s="509">
        <v>3</v>
      </c>
    </row>
    <row r="10062" spans="1:11" s="509" customFormat="1">
      <c r="A10062" s="508" t="s">
        <v>625</v>
      </c>
      <c r="B10062" s="509" t="s">
        <v>1825</v>
      </c>
      <c r="C10062" s="509" t="s">
        <v>1038</v>
      </c>
      <c r="K10062" s="509">
        <v>0</v>
      </c>
    </row>
    <row r="10063" spans="1:11" s="509" customFormat="1">
      <c r="A10063" s="508" t="s">
        <v>625</v>
      </c>
      <c r="B10063" s="509" t="s">
        <v>1825</v>
      </c>
      <c r="C10063" s="509" t="s">
        <v>1039</v>
      </c>
      <c r="K10063" s="509">
        <v>0</v>
      </c>
    </row>
    <row r="10064" spans="1:11" s="509" customFormat="1">
      <c r="A10064" s="508" t="s">
        <v>625</v>
      </c>
      <c r="B10064" s="509" t="s">
        <v>1825</v>
      </c>
      <c r="C10064" s="509" t="s">
        <v>1040</v>
      </c>
      <c r="G10064" s="509">
        <v>5</v>
      </c>
      <c r="K10064" s="509">
        <v>5</v>
      </c>
    </row>
    <row r="10065" spans="1:11" s="509" customFormat="1">
      <c r="A10065" s="508" t="s">
        <v>625</v>
      </c>
      <c r="B10065" s="509" t="s">
        <v>1825</v>
      </c>
      <c r="C10065" s="509" t="s">
        <v>1041</v>
      </c>
      <c r="K10065" s="509">
        <v>0</v>
      </c>
    </row>
    <row r="10066" spans="1:11" s="509" customFormat="1">
      <c r="A10066" s="508" t="s">
        <v>625</v>
      </c>
      <c r="B10066" s="509" t="s">
        <v>1825</v>
      </c>
      <c r="C10066" s="509" t="s">
        <v>1042</v>
      </c>
      <c r="K10066" s="509">
        <v>0</v>
      </c>
    </row>
    <row r="10067" spans="1:11" s="509" customFormat="1">
      <c r="A10067" s="508" t="s">
        <v>625</v>
      </c>
      <c r="B10067" s="509" t="s">
        <v>1825</v>
      </c>
      <c r="C10067" s="509">
        <v>67</v>
      </c>
      <c r="K10067" s="509">
        <v>0</v>
      </c>
    </row>
    <row r="10068" spans="1:11" s="509" customFormat="1">
      <c r="A10068" s="508" t="s">
        <v>625</v>
      </c>
      <c r="B10068" s="509" t="s">
        <v>1825</v>
      </c>
      <c r="C10068" s="509">
        <v>68</v>
      </c>
      <c r="K10068" s="509">
        <v>0</v>
      </c>
    </row>
    <row r="10069" spans="1:11" s="509" customFormat="1">
      <c r="A10069" s="508" t="s">
        <v>625</v>
      </c>
      <c r="B10069" s="509" t="s">
        <v>1825</v>
      </c>
      <c r="C10069" s="509" t="s">
        <v>1043</v>
      </c>
      <c r="K10069" s="509">
        <v>0</v>
      </c>
    </row>
    <row r="10070" spans="1:11" s="509" customFormat="1">
      <c r="A10070" s="508" t="s">
        <v>625</v>
      </c>
      <c r="B10070" s="509" t="s">
        <v>1825</v>
      </c>
      <c r="C10070" s="509">
        <v>69</v>
      </c>
      <c r="K10070" s="509">
        <v>0</v>
      </c>
    </row>
    <row r="10071" spans="1:11" s="509" customFormat="1">
      <c r="A10071" s="508" t="s">
        <v>625</v>
      </c>
      <c r="B10071" s="509" t="s">
        <v>1825</v>
      </c>
      <c r="C10071" s="509" t="s">
        <v>1044</v>
      </c>
      <c r="K10071" s="509">
        <v>0</v>
      </c>
    </row>
    <row r="10072" spans="1:11" s="509" customFormat="1">
      <c r="A10072" s="508" t="s">
        <v>625</v>
      </c>
      <c r="B10072" s="509" t="s">
        <v>1825</v>
      </c>
      <c r="C10072" s="509" t="s">
        <v>1045</v>
      </c>
      <c r="K10072" s="509">
        <v>0</v>
      </c>
    </row>
    <row r="10073" spans="1:11" s="509" customFormat="1">
      <c r="A10073" s="508" t="s">
        <v>625</v>
      </c>
      <c r="B10073" s="509" t="s">
        <v>1825</v>
      </c>
      <c r="C10073" s="509">
        <v>70</v>
      </c>
      <c r="K10073" s="509">
        <v>0</v>
      </c>
    </row>
    <row r="10074" spans="1:11" s="509" customFormat="1">
      <c r="A10074" s="508" t="s">
        <v>625</v>
      </c>
      <c r="B10074" s="509" t="s">
        <v>1825</v>
      </c>
      <c r="C10074" s="509" t="s">
        <v>1046</v>
      </c>
      <c r="G10074" s="509">
        <v>3</v>
      </c>
      <c r="K10074" s="509">
        <v>3</v>
      </c>
    </row>
    <row r="10075" spans="1:11" s="509" customFormat="1">
      <c r="A10075" s="508" t="s">
        <v>625</v>
      </c>
      <c r="B10075" s="509" t="s">
        <v>1825</v>
      </c>
      <c r="C10075" s="509">
        <v>71</v>
      </c>
      <c r="G10075" s="509">
        <v>5</v>
      </c>
      <c r="K10075" s="509">
        <v>5</v>
      </c>
    </row>
    <row r="10076" spans="1:11" s="509" customFormat="1">
      <c r="A10076" s="508" t="s">
        <v>625</v>
      </c>
      <c r="B10076" s="509" t="s">
        <v>1825</v>
      </c>
      <c r="C10076" s="509" t="s">
        <v>1047</v>
      </c>
      <c r="G10076" s="509">
        <v>12</v>
      </c>
      <c r="H10076" s="509">
        <v>9</v>
      </c>
      <c r="K10076" s="509">
        <v>12</v>
      </c>
    </row>
    <row r="10077" spans="1:11" s="509" customFormat="1">
      <c r="A10077" s="508" t="s">
        <v>625</v>
      </c>
      <c r="B10077" s="509" t="s">
        <v>1825</v>
      </c>
      <c r="C10077" s="509" t="s">
        <v>1048</v>
      </c>
      <c r="G10077" s="509">
        <v>2</v>
      </c>
      <c r="H10077" s="509">
        <v>2</v>
      </c>
      <c r="K10077" s="509">
        <v>2</v>
      </c>
    </row>
    <row r="10078" spans="1:11" s="509" customFormat="1">
      <c r="A10078" s="508" t="s">
        <v>625</v>
      </c>
      <c r="B10078" s="509" t="s">
        <v>1825</v>
      </c>
      <c r="C10078" s="509" t="s">
        <v>1049</v>
      </c>
      <c r="G10078" s="509">
        <v>2</v>
      </c>
      <c r="H10078" s="509">
        <v>1</v>
      </c>
      <c r="K10078" s="509">
        <v>2</v>
      </c>
    </row>
    <row r="10079" spans="1:11" s="509" customFormat="1">
      <c r="A10079" s="508" t="s">
        <v>625</v>
      </c>
      <c r="B10079" s="509" t="s">
        <v>1825</v>
      </c>
      <c r="C10079" s="509" t="s">
        <v>1050</v>
      </c>
      <c r="K10079" s="509">
        <v>0</v>
      </c>
    </row>
    <row r="10080" spans="1:11" s="509" customFormat="1">
      <c r="A10080" s="508" t="s">
        <v>625</v>
      </c>
      <c r="B10080" s="509" t="s">
        <v>1825</v>
      </c>
      <c r="C10080" s="509" t="s">
        <v>1051</v>
      </c>
      <c r="K10080" s="509">
        <v>0</v>
      </c>
    </row>
    <row r="10081" spans="1:11" s="509" customFormat="1">
      <c r="A10081" s="508" t="s">
        <v>625</v>
      </c>
      <c r="B10081" s="509" t="s">
        <v>1825</v>
      </c>
      <c r="C10081" s="509">
        <v>72</v>
      </c>
      <c r="K10081" s="509">
        <v>0</v>
      </c>
    </row>
    <row r="10082" spans="1:11" s="509" customFormat="1">
      <c r="A10082" s="508" t="s">
        <v>625</v>
      </c>
      <c r="B10082" s="509" t="s">
        <v>1825</v>
      </c>
      <c r="C10082" s="509">
        <v>73</v>
      </c>
      <c r="D10082" s="509">
        <v>12</v>
      </c>
      <c r="K10082" s="509">
        <v>12</v>
      </c>
    </row>
    <row r="10083" spans="1:11" s="509" customFormat="1">
      <c r="A10083" s="508" t="s">
        <v>625</v>
      </c>
      <c r="B10083" s="509" t="s">
        <v>1825</v>
      </c>
      <c r="C10083" s="509">
        <v>74</v>
      </c>
      <c r="G10083" s="509">
        <v>2</v>
      </c>
      <c r="H10083" s="509">
        <v>1</v>
      </c>
      <c r="K10083" s="509">
        <v>2</v>
      </c>
    </row>
    <row r="10084" spans="1:11" s="509" customFormat="1">
      <c r="A10084" s="508" t="s">
        <v>625</v>
      </c>
      <c r="B10084" s="509" t="s">
        <v>1825</v>
      </c>
      <c r="C10084" s="509" t="s">
        <v>4570</v>
      </c>
      <c r="G10084" s="509">
        <v>1</v>
      </c>
      <c r="K10084" s="509">
        <v>1</v>
      </c>
    </row>
    <row r="10085" spans="1:11" s="509" customFormat="1">
      <c r="A10085" s="508" t="s">
        <v>625</v>
      </c>
      <c r="B10085" s="509" t="s">
        <v>1825</v>
      </c>
      <c r="C10085" s="509" t="s">
        <v>4571</v>
      </c>
      <c r="D10085" s="509">
        <v>12</v>
      </c>
      <c r="E10085" s="509">
        <v>0</v>
      </c>
      <c r="F10085" s="509">
        <v>0</v>
      </c>
      <c r="G10085" s="509">
        <v>62</v>
      </c>
      <c r="H10085" s="509">
        <v>32</v>
      </c>
      <c r="I10085" s="509">
        <v>0</v>
      </c>
      <c r="J10085" s="509">
        <v>553</v>
      </c>
      <c r="K10085" s="509">
        <v>74</v>
      </c>
    </row>
    <row r="10086" spans="1:11" s="509" customFormat="1">
      <c r="A10086" s="508" t="s">
        <v>626</v>
      </c>
      <c r="B10086" s="509" t="s">
        <v>399</v>
      </c>
      <c r="C10086" s="509">
        <v>1</v>
      </c>
      <c r="D10086" s="509">
        <v>0</v>
      </c>
      <c r="E10086" s="509">
        <v>0</v>
      </c>
      <c r="G10086" s="509">
        <v>0</v>
      </c>
      <c r="H10086" s="509">
        <v>0</v>
      </c>
      <c r="K10086" s="509">
        <v>0</v>
      </c>
    </row>
    <row r="10087" spans="1:11" s="509" customFormat="1">
      <c r="A10087" s="508" t="s">
        <v>626</v>
      </c>
      <c r="B10087" s="509" t="s">
        <v>399</v>
      </c>
      <c r="C10087" s="509" t="s">
        <v>1023</v>
      </c>
      <c r="D10087" s="509">
        <v>0</v>
      </c>
      <c r="E10087" s="509">
        <v>0</v>
      </c>
      <c r="G10087" s="509">
        <v>23</v>
      </c>
      <c r="H10087" s="509">
        <v>0</v>
      </c>
      <c r="K10087" s="509">
        <v>23</v>
      </c>
    </row>
    <row r="10088" spans="1:11" s="509" customFormat="1">
      <c r="A10088" s="508" t="s">
        <v>626</v>
      </c>
      <c r="B10088" s="509" t="s">
        <v>399</v>
      </c>
      <c r="C10088" s="509">
        <v>2</v>
      </c>
      <c r="D10088" s="509">
        <v>0</v>
      </c>
      <c r="E10088" s="509">
        <v>0</v>
      </c>
      <c r="G10088" s="509">
        <v>3</v>
      </c>
      <c r="H10088" s="509">
        <v>0</v>
      </c>
      <c r="K10088" s="509">
        <v>3</v>
      </c>
    </row>
    <row r="10089" spans="1:11" s="509" customFormat="1">
      <c r="A10089" s="508" t="s">
        <v>626</v>
      </c>
      <c r="B10089" s="509" t="s">
        <v>399</v>
      </c>
      <c r="C10089" s="509">
        <v>3</v>
      </c>
      <c r="D10089" s="509">
        <v>0</v>
      </c>
      <c r="E10089" s="509">
        <v>0</v>
      </c>
      <c r="G10089" s="509">
        <v>1</v>
      </c>
      <c r="H10089" s="509">
        <v>0</v>
      </c>
      <c r="K10089" s="509">
        <v>1</v>
      </c>
    </row>
    <row r="10090" spans="1:11" s="509" customFormat="1">
      <c r="A10090" s="508" t="s">
        <v>626</v>
      </c>
      <c r="B10090" s="509" t="s">
        <v>399</v>
      </c>
      <c r="C10090" s="509">
        <v>4</v>
      </c>
      <c r="D10090" s="509">
        <v>0</v>
      </c>
      <c r="E10090" s="509">
        <v>0</v>
      </c>
      <c r="G10090" s="509">
        <v>2</v>
      </c>
      <c r="H10090" s="509">
        <v>0</v>
      </c>
      <c r="K10090" s="509">
        <v>2</v>
      </c>
    </row>
    <row r="10091" spans="1:11" s="509" customFormat="1">
      <c r="A10091" s="508" t="s">
        <v>626</v>
      </c>
      <c r="B10091" s="509" t="s">
        <v>399</v>
      </c>
      <c r="C10091" s="509">
        <v>5</v>
      </c>
      <c r="D10091" s="509">
        <v>0</v>
      </c>
      <c r="E10091" s="509">
        <v>0</v>
      </c>
      <c r="G10091" s="509">
        <v>1</v>
      </c>
      <c r="H10091" s="509">
        <v>0</v>
      </c>
      <c r="K10091" s="509">
        <v>1</v>
      </c>
    </row>
    <row r="10092" spans="1:11" s="509" customFormat="1">
      <c r="A10092" s="508" t="s">
        <v>626</v>
      </c>
      <c r="B10092" s="509" t="s">
        <v>399</v>
      </c>
      <c r="C10092" s="509">
        <v>6</v>
      </c>
      <c r="D10092" s="509">
        <v>0</v>
      </c>
      <c r="E10092" s="509">
        <v>0</v>
      </c>
      <c r="G10092" s="509">
        <v>0</v>
      </c>
      <c r="H10092" s="509">
        <v>0</v>
      </c>
      <c r="K10092" s="509">
        <v>0</v>
      </c>
    </row>
    <row r="10093" spans="1:11" s="509" customFormat="1">
      <c r="A10093" s="508" t="s">
        <v>626</v>
      </c>
      <c r="B10093" s="509" t="s">
        <v>399</v>
      </c>
      <c r="C10093" s="509">
        <v>7</v>
      </c>
      <c r="D10093" s="509">
        <v>0</v>
      </c>
      <c r="E10093" s="509">
        <v>0</v>
      </c>
      <c r="G10093" s="509">
        <v>1</v>
      </c>
      <c r="H10093" s="509">
        <v>0</v>
      </c>
      <c r="K10093" s="509">
        <v>1</v>
      </c>
    </row>
    <row r="10094" spans="1:11" s="509" customFormat="1">
      <c r="A10094" s="508" t="s">
        <v>626</v>
      </c>
      <c r="B10094" s="509" t="s">
        <v>399</v>
      </c>
      <c r="C10094" s="509">
        <v>8</v>
      </c>
      <c r="D10094" s="509">
        <v>0</v>
      </c>
      <c r="E10094" s="509">
        <v>0</v>
      </c>
      <c r="G10094" s="509">
        <v>0</v>
      </c>
      <c r="H10094" s="509">
        <v>0</v>
      </c>
      <c r="K10094" s="509">
        <v>0</v>
      </c>
    </row>
    <row r="10095" spans="1:11" s="509" customFormat="1">
      <c r="A10095" s="508" t="s">
        <v>626</v>
      </c>
      <c r="B10095" s="509" t="s">
        <v>399</v>
      </c>
      <c r="C10095" s="509">
        <v>9</v>
      </c>
      <c r="D10095" s="509">
        <v>0</v>
      </c>
      <c r="E10095" s="509">
        <v>0</v>
      </c>
      <c r="G10095" s="509">
        <v>0</v>
      </c>
      <c r="H10095" s="509">
        <v>0</v>
      </c>
      <c r="K10095" s="509">
        <v>0</v>
      </c>
    </row>
    <row r="10096" spans="1:11" s="509" customFormat="1">
      <c r="A10096" s="508" t="s">
        <v>626</v>
      </c>
      <c r="B10096" s="509" t="s">
        <v>399</v>
      </c>
      <c r="C10096" s="509">
        <v>10</v>
      </c>
      <c r="D10096" s="509">
        <v>0</v>
      </c>
      <c r="E10096" s="509">
        <v>0</v>
      </c>
      <c r="G10096" s="509">
        <v>2</v>
      </c>
      <c r="H10096" s="509">
        <v>0</v>
      </c>
      <c r="K10096" s="509">
        <v>2</v>
      </c>
    </row>
    <row r="10097" spans="1:11" s="509" customFormat="1">
      <c r="A10097" s="508" t="s">
        <v>626</v>
      </c>
      <c r="B10097" s="509" t="s">
        <v>399</v>
      </c>
      <c r="C10097" s="509">
        <v>11</v>
      </c>
      <c r="D10097" s="509">
        <v>0</v>
      </c>
      <c r="E10097" s="509">
        <v>0</v>
      </c>
      <c r="G10097" s="509">
        <v>0</v>
      </c>
      <c r="H10097" s="509">
        <v>0</v>
      </c>
      <c r="K10097" s="509">
        <v>0</v>
      </c>
    </row>
    <row r="10098" spans="1:11" s="509" customFormat="1">
      <c r="A10098" s="508" t="s">
        <v>626</v>
      </c>
      <c r="B10098" s="509" t="s">
        <v>399</v>
      </c>
      <c r="C10098" s="509">
        <v>12</v>
      </c>
      <c r="D10098" s="509">
        <v>0</v>
      </c>
      <c r="E10098" s="509">
        <v>0</v>
      </c>
      <c r="G10098" s="509">
        <v>0</v>
      </c>
      <c r="H10098" s="509">
        <v>0</v>
      </c>
      <c r="K10098" s="509">
        <v>0</v>
      </c>
    </row>
    <row r="10099" spans="1:11" s="509" customFormat="1">
      <c r="A10099" s="508" t="s">
        <v>626</v>
      </c>
      <c r="B10099" s="509" t="s">
        <v>399</v>
      </c>
      <c r="C10099" s="509">
        <v>13</v>
      </c>
      <c r="D10099" s="509">
        <v>0</v>
      </c>
      <c r="E10099" s="509">
        <v>0</v>
      </c>
      <c r="G10099" s="509">
        <v>0</v>
      </c>
      <c r="H10099" s="509">
        <v>0</v>
      </c>
      <c r="K10099" s="509">
        <v>0</v>
      </c>
    </row>
    <row r="10100" spans="1:11" s="509" customFormat="1">
      <c r="A10100" s="508" t="s">
        <v>626</v>
      </c>
      <c r="B10100" s="509" t="s">
        <v>399</v>
      </c>
      <c r="C10100" s="509">
        <v>14</v>
      </c>
      <c r="D10100" s="509">
        <v>0</v>
      </c>
      <c r="E10100" s="509">
        <v>0</v>
      </c>
      <c r="G10100" s="509">
        <v>0</v>
      </c>
      <c r="H10100" s="509">
        <v>0</v>
      </c>
      <c r="K10100" s="509">
        <v>0</v>
      </c>
    </row>
    <row r="10101" spans="1:11" s="509" customFormat="1">
      <c r="A10101" s="508" t="s">
        <v>626</v>
      </c>
      <c r="B10101" s="509" t="s">
        <v>399</v>
      </c>
      <c r="C10101" s="509">
        <v>15</v>
      </c>
      <c r="D10101" s="509">
        <v>0</v>
      </c>
      <c r="E10101" s="509">
        <v>0</v>
      </c>
      <c r="G10101" s="509">
        <v>0</v>
      </c>
      <c r="H10101" s="509">
        <v>0</v>
      </c>
      <c r="K10101" s="509">
        <v>0</v>
      </c>
    </row>
    <row r="10102" spans="1:11" s="509" customFormat="1">
      <c r="A10102" s="508" t="s">
        <v>626</v>
      </c>
      <c r="B10102" s="509" t="s">
        <v>399</v>
      </c>
      <c r="C10102" s="509">
        <v>16</v>
      </c>
      <c r="D10102" s="509">
        <v>0</v>
      </c>
      <c r="E10102" s="509">
        <v>0</v>
      </c>
      <c r="G10102" s="509">
        <v>3</v>
      </c>
      <c r="H10102" s="509">
        <v>0</v>
      </c>
      <c r="K10102" s="509">
        <v>3</v>
      </c>
    </row>
    <row r="10103" spans="1:11" s="509" customFormat="1">
      <c r="A10103" s="508" t="s">
        <v>626</v>
      </c>
      <c r="B10103" s="509" t="s">
        <v>399</v>
      </c>
      <c r="C10103" s="509">
        <v>17</v>
      </c>
      <c r="D10103" s="509">
        <v>0</v>
      </c>
      <c r="E10103" s="509">
        <v>0</v>
      </c>
      <c r="G10103" s="509">
        <v>1</v>
      </c>
      <c r="H10103" s="509">
        <v>0</v>
      </c>
      <c r="K10103" s="509">
        <v>1</v>
      </c>
    </row>
    <row r="10104" spans="1:11" s="509" customFormat="1">
      <c r="A10104" s="508" t="s">
        <v>626</v>
      </c>
      <c r="B10104" s="509" t="s">
        <v>399</v>
      </c>
      <c r="C10104" s="509">
        <v>18</v>
      </c>
      <c r="D10104" s="509">
        <v>0</v>
      </c>
      <c r="E10104" s="509">
        <v>0</v>
      </c>
      <c r="G10104" s="509">
        <v>0</v>
      </c>
      <c r="H10104" s="509">
        <v>0</v>
      </c>
      <c r="K10104" s="509">
        <v>0</v>
      </c>
    </row>
    <row r="10105" spans="1:11" s="509" customFormat="1">
      <c r="A10105" s="508" t="s">
        <v>626</v>
      </c>
      <c r="B10105" s="509" t="s">
        <v>399</v>
      </c>
      <c r="C10105" s="509" t="s">
        <v>1024</v>
      </c>
      <c r="D10105" s="509">
        <v>0</v>
      </c>
      <c r="E10105" s="509">
        <v>0</v>
      </c>
      <c r="G10105" s="509">
        <v>0</v>
      </c>
      <c r="H10105" s="509">
        <v>0</v>
      </c>
      <c r="K10105" s="509">
        <v>0</v>
      </c>
    </row>
    <row r="10106" spans="1:11" s="509" customFormat="1">
      <c r="A10106" s="508" t="s">
        <v>626</v>
      </c>
      <c r="B10106" s="509" t="s">
        <v>399</v>
      </c>
      <c r="C10106" s="509" t="s">
        <v>1025</v>
      </c>
      <c r="D10106" s="509">
        <v>0</v>
      </c>
      <c r="E10106" s="509">
        <v>0</v>
      </c>
      <c r="G10106" s="509">
        <v>0</v>
      </c>
      <c r="H10106" s="509">
        <v>0</v>
      </c>
      <c r="K10106" s="509">
        <v>0</v>
      </c>
    </row>
    <row r="10107" spans="1:11" s="509" customFormat="1">
      <c r="A10107" s="508" t="s">
        <v>626</v>
      </c>
      <c r="B10107" s="509" t="s">
        <v>399</v>
      </c>
      <c r="C10107" s="509">
        <v>19</v>
      </c>
      <c r="D10107" s="509">
        <v>0</v>
      </c>
      <c r="E10107" s="509">
        <v>0</v>
      </c>
      <c r="G10107" s="509">
        <v>2</v>
      </c>
      <c r="H10107" s="509">
        <v>0</v>
      </c>
      <c r="K10107" s="509">
        <v>2</v>
      </c>
    </row>
    <row r="10108" spans="1:11" s="509" customFormat="1">
      <c r="A10108" s="508" t="s">
        <v>626</v>
      </c>
      <c r="B10108" s="509" t="s">
        <v>399</v>
      </c>
      <c r="C10108" s="509">
        <v>20</v>
      </c>
      <c r="D10108" s="509">
        <v>0</v>
      </c>
      <c r="E10108" s="509">
        <v>0</v>
      </c>
      <c r="G10108" s="509">
        <v>1</v>
      </c>
      <c r="H10108" s="509">
        <v>0</v>
      </c>
      <c r="K10108" s="509">
        <v>1</v>
      </c>
    </row>
    <row r="10109" spans="1:11" s="509" customFormat="1">
      <c r="A10109" s="508" t="s">
        <v>626</v>
      </c>
      <c r="B10109" s="509" t="s">
        <v>399</v>
      </c>
      <c r="C10109" s="509">
        <v>21</v>
      </c>
      <c r="D10109" s="509">
        <v>0</v>
      </c>
      <c r="E10109" s="509">
        <v>0</v>
      </c>
      <c r="G10109" s="509">
        <v>0</v>
      </c>
      <c r="H10109" s="509">
        <v>0</v>
      </c>
      <c r="K10109" s="509">
        <v>0</v>
      </c>
    </row>
    <row r="10110" spans="1:11" s="509" customFormat="1">
      <c r="A10110" s="508" t="s">
        <v>626</v>
      </c>
      <c r="B10110" s="509" t="s">
        <v>399</v>
      </c>
      <c r="C10110" s="509" t="s">
        <v>1026</v>
      </c>
      <c r="D10110" s="509">
        <v>0</v>
      </c>
      <c r="E10110" s="509">
        <v>0</v>
      </c>
      <c r="G10110" s="509">
        <v>0</v>
      </c>
      <c r="H10110" s="509">
        <v>0</v>
      </c>
      <c r="K10110" s="509">
        <v>0</v>
      </c>
    </row>
    <row r="10111" spans="1:11" s="509" customFormat="1">
      <c r="A10111" s="508" t="s">
        <v>626</v>
      </c>
      <c r="B10111" s="509" t="s">
        <v>399</v>
      </c>
      <c r="C10111" s="509" t="s">
        <v>1027</v>
      </c>
      <c r="D10111" s="509">
        <v>0</v>
      </c>
      <c r="E10111" s="509">
        <v>0</v>
      </c>
      <c r="G10111" s="509">
        <v>4</v>
      </c>
      <c r="H10111" s="509">
        <v>0</v>
      </c>
      <c r="K10111" s="509">
        <v>4</v>
      </c>
    </row>
    <row r="10112" spans="1:11" s="509" customFormat="1">
      <c r="A10112" s="508" t="s">
        <v>626</v>
      </c>
      <c r="B10112" s="509" t="s">
        <v>399</v>
      </c>
      <c r="C10112" s="509" t="s">
        <v>1028</v>
      </c>
      <c r="D10112" s="509">
        <v>0</v>
      </c>
      <c r="E10112" s="509">
        <v>0</v>
      </c>
      <c r="G10112" s="509">
        <v>1</v>
      </c>
      <c r="H10112" s="509">
        <v>0</v>
      </c>
      <c r="K10112" s="509">
        <v>1</v>
      </c>
    </row>
    <row r="10113" spans="1:11" s="509" customFormat="1">
      <c r="A10113" s="508" t="s">
        <v>626</v>
      </c>
      <c r="B10113" s="509" t="s">
        <v>399</v>
      </c>
      <c r="C10113" s="509">
        <v>22</v>
      </c>
      <c r="D10113" s="509">
        <v>0</v>
      </c>
      <c r="E10113" s="509">
        <v>0</v>
      </c>
      <c r="G10113" s="509">
        <v>0</v>
      </c>
      <c r="H10113" s="509">
        <v>0</v>
      </c>
      <c r="K10113" s="509">
        <v>0</v>
      </c>
    </row>
    <row r="10114" spans="1:11" s="509" customFormat="1">
      <c r="A10114" s="508" t="s">
        <v>626</v>
      </c>
      <c r="B10114" s="509" t="s">
        <v>399</v>
      </c>
      <c r="C10114" s="509">
        <v>23</v>
      </c>
      <c r="D10114" s="509">
        <v>0</v>
      </c>
      <c r="E10114" s="509">
        <v>0</v>
      </c>
      <c r="G10114" s="509">
        <v>0</v>
      </c>
      <c r="H10114" s="509">
        <v>0</v>
      </c>
      <c r="K10114" s="509">
        <v>0</v>
      </c>
    </row>
    <row r="10115" spans="1:11" s="509" customFormat="1">
      <c r="A10115" s="508" t="s">
        <v>626</v>
      </c>
      <c r="B10115" s="509" t="s">
        <v>399</v>
      </c>
      <c r="C10115" s="509" t="s">
        <v>1029</v>
      </c>
      <c r="D10115" s="509">
        <v>0</v>
      </c>
      <c r="E10115" s="509">
        <v>0</v>
      </c>
      <c r="G10115" s="509">
        <v>5</v>
      </c>
      <c r="H10115" s="509">
        <v>2</v>
      </c>
      <c r="K10115" s="509">
        <v>5</v>
      </c>
    </row>
    <row r="10116" spans="1:11" s="509" customFormat="1">
      <c r="A10116" s="508" t="s">
        <v>626</v>
      </c>
      <c r="B10116" s="509" t="s">
        <v>399</v>
      </c>
      <c r="C10116" s="509">
        <v>24</v>
      </c>
      <c r="D10116" s="509">
        <v>0</v>
      </c>
      <c r="E10116" s="509">
        <v>0</v>
      </c>
      <c r="G10116" s="509">
        <v>0</v>
      </c>
      <c r="H10116" s="509">
        <v>0</v>
      </c>
      <c r="K10116" s="509">
        <v>0</v>
      </c>
    </row>
    <row r="10117" spans="1:11" s="509" customFormat="1">
      <c r="A10117" s="508" t="s">
        <v>626</v>
      </c>
      <c r="B10117" s="509" t="s">
        <v>399</v>
      </c>
      <c r="C10117" s="509">
        <v>25</v>
      </c>
      <c r="D10117" s="509">
        <v>0</v>
      </c>
      <c r="E10117" s="509">
        <v>0</v>
      </c>
      <c r="G10117" s="509">
        <v>0</v>
      </c>
      <c r="H10117" s="509">
        <v>0</v>
      </c>
    </row>
    <row r="10118" spans="1:11" s="509" customFormat="1">
      <c r="A10118" s="508" t="s">
        <v>626</v>
      </c>
      <c r="B10118" s="509" t="s">
        <v>399</v>
      </c>
      <c r="C10118" s="509">
        <v>26</v>
      </c>
      <c r="D10118" s="509">
        <v>0</v>
      </c>
      <c r="E10118" s="509">
        <v>0</v>
      </c>
      <c r="G10118" s="509">
        <v>0</v>
      </c>
      <c r="H10118" s="509">
        <v>0</v>
      </c>
      <c r="K10118" s="509">
        <v>0</v>
      </c>
    </row>
    <row r="10119" spans="1:11" s="509" customFormat="1">
      <c r="A10119" s="508" t="s">
        <v>626</v>
      </c>
      <c r="B10119" s="509" t="s">
        <v>399</v>
      </c>
      <c r="C10119" s="509">
        <v>27</v>
      </c>
      <c r="D10119" s="509">
        <v>0</v>
      </c>
      <c r="E10119" s="509">
        <v>0</v>
      </c>
      <c r="G10119" s="509">
        <v>5</v>
      </c>
      <c r="H10119" s="509">
        <v>3</v>
      </c>
      <c r="K10119" s="509">
        <v>5</v>
      </c>
    </row>
    <row r="10120" spans="1:11" s="509" customFormat="1">
      <c r="A10120" s="508" t="s">
        <v>626</v>
      </c>
      <c r="B10120" s="509" t="s">
        <v>399</v>
      </c>
      <c r="C10120" s="509">
        <v>28</v>
      </c>
      <c r="D10120" s="509">
        <v>0</v>
      </c>
      <c r="E10120" s="509">
        <v>0</v>
      </c>
      <c r="G10120" s="509">
        <v>0</v>
      </c>
      <c r="H10120" s="509">
        <v>0</v>
      </c>
      <c r="K10120" s="509">
        <v>0</v>
      </c>
    </row>
    <row r="10121" spans="1:11" s="509" customFormat="1">
      <c r="A10121" s="508" t="s">
        <v>626</v>
      </c>
      <c r="B10121" s="509" t="s">
        <v>399</v>
      </c>
      <c r="C10121" s="509">
        <v>29</v>
      </c>
      <c r="D10121" s="509">
        <v>0</v>
      </c>
      <c r="E10121" s="509">
        <v>0</v>
      </c>
      <c r="G10121" s="509">
        <v>0</v>
      </c>
      <c r="H10121" s="509">
        <v>0</v>
      </c>
      <c r="K10121" s="509">
        <v>0</v>
      </c>
    </row>
    <row r="10122" spans="1:11" s="509" customFormat="1">
      <c r="A10122" s="508" t="s">
        <v>626</v>
      </c>
      <c r="B10122" s="509" t="s">
        <v>399</v>
      </c>
      <c r="C10122" s="509">
        <v>30</v>
      </c>
      <c r="D10122" s="509">
        <v>0</v>
      </c>
      <c r="E10122" s="509">
        <v>0</v>
      </c>
      <c r="G10122" s="509">
        <v>0</v>
      </c>
      <c r="H10122" s="509">
        <v>0</v>
      </c>
      <c r="K10122" s="509">
        <v>0</v>
      </c>
    </row>
    <row r="10123" spans="1:11" s="509" customFormat="1">
      <c r="A10123" s="508" t="s">
        <v>626</v>
      </c>
      <c r="B10123" s="509" t="s">
        <v>399</v>
      </c>
      <c r="C10123" s="509">
        <v>31</v>
      </c>
      <c r="D10123" s="509">
        <v>0</v>
      </c>
      <c r="E10123" s="509">
        <v>0</v>
      </c>
      <c r="G10123" s="509">
        <v>0</v>
      </c>
      <c r="H10123" s="509">
        <v>0</v>
      </c>
      <c r="K10123" s="509">
        <v>0</v>
      </c>
    </row>
    <row r="10124" spans="1:11" s="509" customFormat="1">
      <c r="A10124" s="508" t="s">
        <v>626</v>
      </c>
      <c r="B10124" s="509" t="s">
        <v>399</v>
      </c>
      <c r="C10124" s="509">
        <v>32</v>
      </c>
      <c r="D10124" s="509">
        <v>0</v>
      </c>
      <c r="E10124" s="509">
        <v>0</v>
      </c>
      <c r="G10124" s="509">
        <v>1</v>
      </c>
      <c r="H10124" s="509">
        <v>0</v>
      </c>
      <c r="K10124" s="509">
        <v>1</v>
      </c>
    </row>
    <row r="10125" spans="1:11" s="509" customFormat="1">
      <c r="A10125" s="508" t="s">
        <v>626</v>
      </c>
      <c r="B10125" s="509" t="s">
        <v>399</v>
      </c>
      <c r="C10125" s="509">
        <v>33</v>
      </c>
      <c r="D10125" s="509">
        <v>0</v>
      </c>
      <c r="E10125" s="509">
        <v>0</v>
      </c>
      <c r="G10125" s="509">
        <v>1</v>
      </c>
      <c r="H10125" s="509">
        <v>0</v>
      </c>
      <c r="K10125" s="509">
        <v>1</v>
      </c>
    </row>
    <row r="10126" spans="1:11" s="509" customFormat="1">
      <c r="A10126" s="508" t="s">
        <v>626</v>
      </c>
      <c r="B10126" s="509" t="s">
        <v>399</v>
      </c>
      <c r="C10126" s="509">
        <v>34</v>
      </c>
      <c r="D10126" s="509">
        <v>0</v>
      </c>
      <c r="E10126" s="509">
        <v>0</v>
      </c>
      <c r="G10126" s="509">
        <v>0</v>
      </c>
      <c r="H10126" s="509">
        <v>0</v>
      </c>
      <c r="K10126" s="509">
        <v>0</v>
      </c>
    </row>
    <row r="10127" spans="1:11" s="509" customFormat="1">
      <c r="A10127" s="508" t="s">
        <v>626</v>
      </c>
      <c r="B10127" s="509" t="s">
        <v>399</v>
      </c>
      <c r="C10127" s="509">
        <v>35</v>
      </c>
      <c r="D10127" s="509">
        <v>0</v>
      </c>
      <c r="E10127" s="509">
        <v>0</v>
      </c>
      <c r="G10127" s="509">
        <v>0</v>
      </c>
      <c r="H10127" s="509">
        <v>0</v>
      </c>
      <c r="K10127" s="509">
        <v>0</v>
      </c>
    </row>
    <row r="10128" spans="1:11" s="509" customFormat="1">
      <c r="A10128" s="508" t="s">
        <v>626</v>
      </c>
      <c r="B10128" s="509" t="s">
        <v>399</v>
      </c>
      <c r="C10128" s="509">
        <v>36</v>
      </c>
      <c r="D10128" s="509">
        <v>0</v>
      </c>
      <c r="E10128" s="509">
        <v>0</v>
      </c>
      <c r="G10128" s="509">
        <v>0</v>
      </c>
      <c r="H10128" s="509">
        <v>0</v>
      </c>
      <c r="K10128" s="509">
        <v>0</v>
      </c>
    </row>
    <row r="10129" spans="1:11" s="509" customFormat="1">
      <c r="A10129" s="508" t="s">
        <v>626</v>
      </c>
      <c r="B10129" s="509" t="s">
        <v>399</v>
      </c>
      <c r="C10129" s="509">
        <v>37</v>
      </c>
      <c r="D10129" s="509">
        <v>0</v>
      </c>
      <c r="E10129" s="509">
        <v>0</v>
      </c>
      <c r="G10129" s="509">
        <v>0</v>
      </c>
      <c r="H10129" s="509">
        <v>0</v>
      </c>
      <c r="K10129" s="509">
        <v>0</v>
      </c>
    </row>
    <row r="10130" spans="1:11" s="509" customFormat="1">
      <c r="A10130" s="508" t="s">
        <v>626</v>
      </c>
      <c r="B10130" s="509" t="s">
        <v>399</v>
      </c>
      <c r="C10130" s="509">
        <v>38</v>
      </c>
      <c r="D10130" s="509">
        <v>0</v>
      </c>
      <c r="E10130" s="509">
        <v>0</v>
      </c>
      <c r="G10130" s="509">
        <v>0</v>
      </c>
      <c r="H10130" s="509">
        <v>0</v>
      </c>
      <c r="K10130" s="509">
        <v>0</v>
      </c>
    </row>
    <row r="10131" spans="1:11" s="509" customFormat="1">
      <c r="A10131" s="508" t="s">
        <v>626</v>
      </c>
      <c r="B10131" s="509" t="s">
        <v>399</v>
      </c>
      <c r="C10131" s="509" t="s">
        <v>1030</v>
      </c>
      <c r="D10131" s="509">
        <v>0</v>
      </c>
      <c r="E10131" s="509">
        <v>0</v>
      </c>
      <c r="G10131" s="509">
        <v>0</v>
      </c>
      <c r="H10131" s="509">
        <v>0</v>
      </c>
      <c r="K10131" s="509">
        <v>0</v>
      </c>
    </row>
    <row r="10132" spans="1:11" s="509" customFormat="1">
      <c r="A10132" s="508" t="s">
        <v>626</v>
      </c>
      <c r="B10132" s="509" t="s">
        <v>399</v>
      </c>
      <c r="C10132" s="509">
        <v>39</v>
      </c>
      <c r="D10132" s="509">
        <v>0</v>
      </c>
      <c r="E10132" s="509">
        <v>0</v>
      </c>
      <c r="G10132" s="509">
        <v>0</v>
      </c>
      <c r="H10132" s="509">
        <v>0</v>
      </c>
      <c r="K10132" s="509">
        <v>0</v>
      </c>
    </row>
    <row r="10133" spans="1:11" s="509" customFormat="1">
      <c r="A10133" s="508" t="s">
        <v>626</v>
      </c>
      <c r="B10133" s="509" t="s">
        <v>399</v>
      </c>
      <c r="C10133" s="509">
        <v>40</v>
      </c>
      <c r="D10133" s="509">
        <v>0</v>
      </c>
      <c r="E10133" s="509">
        <v>0</v>
      </c>
      <c r="G10133" s="509">
        <v>0</v>
      </c>
      <c r="H10133" s="509">
        <v>0</v>
      </c>
      <c r="K10133" s="509">
        <v>0</v>
      </c>
    </row>
    <row r="10134" spans="1:11" s="509" customFormat="1">
      <c r="A10134" s="508" t="s">
        <v>626</v>
      </c>
      <c r="B10134" s="509" t="s">
        <v>399</v>
      </c>
      <c r="C10134" s="509">
        <v>41</v>
      </c>
      <c r="D10134" s="509">
        <v>0</v>
      </c>
      <c r="E10134" s="509">
        <v>0</v>
      </c>
      <c r="G10134" s="509">
        <v>0</v>
      </c>
      <c r="H10134" s="509">
        <v>0</v>
      </c>
      <c r="K10134" s="509">
        <v>0</v>
      </c>
    </row>
    <row r="10135" spans="1:11" s="509" customFormat="1">
      <c r="A10135" s="508" t="s">
        <v>626</v>
      </c>
      <c r="B10135" s="509" t="s">
        <v>399</v>
      </c>
      <c r="C10135" s="509">
        <v>42</v>
      </c>
      <c r="D10135" s="509">
        <v>0</v>
      </c>
      <c r="E10135" s="509">
        <v>0</v>
      </c>
      <c r="G10135" s="509">
        <v>0</v>
      </c>
      <c r="H10135" s="509">
        <v>0</v>
      </c>
      <c r="K10135" s="509">
        <v>0</v>
      </c>
    </row>
    <row r="10136" spans="1:11" s="509" customFormat="1">
      <c r="A10136" s="508" t="s">
        <v>626</v>
      </c>
      <c r="B10136" s="509" t="s">
        <v>399</v>
      </c>
      <c r="C10136" s="509">
        <v>43</v>
      </c>
      <c r="D10136" s="509">
        <v>0</v>
      </c>
      <c r="E10136" s="509">
        <v>0</v>
      </c>
      <c r="G10136" s="509">
        <v>0</v>
      </c>
      <c r="H10136" s="509">
        <v>0</v>
      </c>
      <c r="K10136" s="509">
        <v>0</v>
      </c>
    </row>
    <row r="10137" spans="1:11" s="509" customFormat="1">
      <c r="A10137" s="508" t="s">
        <v>626</v>
      </c>
      <c r="B10137" s="509" t="s">
        <v>399</v>
      </c>
      <c r="C10137" s="509">
        <v>44</v>
      </c>
      <c r="D10137" s="509">
        <v>0</v>
      </c>
      <c r="E10137" s="509">
        <v>0</v>
      </c>
      <c r="G10137" s="509">
        <v>0</v>
      </c>
      <c r="H10137" s="509">
        <v>0</v>
      </c>
      <c r="K10137" s="509">
        <v>0</v>
      </c>
    </row>
    <row r="10138" spans="1:11" s="509" customFormat="1">
      <c r="A10138" s="508" t="s">
        <v>626</v>
      </c>
      <c r="B10138" s="509" t="s">
        <v>399</v>
      </c>
      <c r="C10138" s="509">
        <v>45</v>
      </c>
      <c r="D10138" s="509">
        <v>0</v>
      </c>
      <c r="E10138" s="509">
        <v>0</v>
      </c>
      <c r="G10138" s="509">
        <v>0</v>
      </c>
      <c r="H10138" s="509">
        <v>0</v>
      </c>
      <c r="K10138" s="509">
        <v>0</v>
      </c>
    </row>
    <row r="10139" spans="1:11" s="509" customFormat="1">
      <c r="A10139" s="508" t="s">
        <v>626</v>
      </c>
      <c r="B10139" s="509" t="s">
        <v>399</v>
      </c>
      <c r="C10139" s="509">
        <v>46</v>
      </c>
      <c r="D10139" s="509">
        <v>0</v>
      </c>
      <c r="E10139" s="509">
        <v>0</v>
      </c>
      <c r="G10139" s="509">
        <v>6</v>
      </c>
      <c r="H10139" s="509">
        <v>2</v>
      </c>
      <c r="K10139" s="509">
        <v>6</v>
      </c>
    </row>
    <row r="10140" spans="1:11" s="509" customFormat="1">
      <c r="A10140" s="508" t="s">
        <v>626</v>
      </c>
      <c r="B10140" s="509" t="s">
        <v>399</v>
      </c>
      <c r="C10140" s="509">
        <v>47</v>
      </c>
      <c r="D10140" s="509">
        <v>0</v>
      </c>
      <c r="E10140" s="509">
        <v>0</v>
      </c>
      <c r="G10140" s="509">
        <v>1</v>
      </c>
      <c r="H10140" s="509">
        <v>1</v>
      </c>
      <c r="K10140" s="509">
        <v>1</v>
      </c>
    </row>
    <row r="10141" spans="1:11" s="509" customFormat="1">
      <c r="A10141" s="508" t="s">
        <v>626</v>
      </c>
      <c r="B10141" s="509" t="s">
        <v>399</v>
      </c>
      <c r="C10141" s="509">
        <v>48</v>
      </c>
      <c r="D10141" s="509">
        <v>0</v>
      </c>
      <c r="E10141" s="509">
        <v>0</v>
      </c>
      <c r="G10141" s="509">
        <v>0</v>
      </c>
      <c r="H10141" s="509">
        <v>0</v>
      </c>
      <c r="K10141" s="509">
        <v>0</v>
      </c>
    </row>
    <row r="10142" spans="1:11" s="509" customFormat="1">
      <c r="A10142" s="508" t="s">
        <v>626</v>
      </c>
      <c r="B10142" s="509" t="s">
        <v>399</v>
      </c>
      <c r="C10142" s="509">
        <v>49</v>
      </c>
      <c r="D10142" s="509">
        <v>0</v>
      </c>
      <c r="E10142" s="509">
        <v>0</v>
      </c>
      <c r="G10142" s="509">
        <v>0</v>
      </c>
      <c r="H10142" s="509">
        <v>0</v>
      </c>
      <c r="K10142" s="509">
        <v>0</v>
      </c>
    </row>
    <row r="10143" spans="1:11" s="509" customFormat="1">
      <c r="A10143" s="508" t="s">
        <v>626</v>
      </c>
      <c r="B10143" s="509" t="s">
        <v>399</v>
      </c>
      <c r="C10143" s="509">
        <v>50</v>
      </c>
      <c r="D10143" s="509">
        <v>0</v>
      </c>
      <c r="E10143" s="509">
        <v>0</v>
      </c>
      <c r="G10143" s="509">
        <v>0</v>
      </c>
      <c r="H10143" s="509">
        <v>0</v>
      </c>
      <c r="K10143" s="509">
        <v>0</v>
      </c>
    </row>
    <row r="10144" spans="1:11" s="509" customFormat="1">
      <c r="A10144" s="508" t="s">
        <v>626</v>
      </c>
      <c r="B10144" s="509" t="s">
        <v>399</v>
      </c>
      <c r="C10144" s="509">
        <v>51</v>
      </c>
      <c r="D10144" s="509">
        <v>0</v>
      </c>
      <c r="E10144" s="509">
        <v>0</v>
      </c>
      <c r="G10144" s="509">
        <v>0</v>
      </c>
      <c r="H10144" s="509">
        <v>0</v>
      </c>
      <c r="K10144" s="509">
        <v>0</v>
      </c>
    </row>
    <row r="10145" spans="1:11" s="509" customFormat="1">
      <c r="A10145" s="508" t="s">
        <v>626</v>
      </c>
      <c r="B10145" s="509" t="s">
        <v>399</v>
      </c>
      <c r="C10145" s="509" t="s">
        <v>1031</v>
      </c>
      <c r="D10145" s="509">
        <v>0</v>
      </c>
      <c r="E10145" s="509">
        <v>0</v>
      </c>
      <c r="G10145" s="509">
        <v>0</v>
      </c>
      <c r="H10145" s="509">
        <v>0</v>
      </c>
      <c r="K10145" s="509">
        <v>0</v>
      </c>
    </row>
    <row r="10146" spans="1:11" s="509" customFormat="1">
      <c r="A10146" s="508" t="s">
        <v>626</v>
      </c>
      <c r="B10146" s="509" t="s">
        <v>399</v>
      </c>
      <c r="C10146" s="509" t="s">
        <v>1032</v>
      </c>
      <c r="D10146" s="509">
        <v>0</v>
      </c>
      <c r="E10146" s="509">
        <v>0</v>
      </c>
      <c r="G10146" s="509">
        <v>0</v>
      </c>
      <c r="H10146" s="509">
        <v>0</v>
      </c>
      <c r="K10146" s="509">
        <v>0</v>
      </c>
    </row>
    <row r="10147" spans="1:11" s="509" customFormat="1">
      <c r="A10147" s="508" t="s">
        <v>626</v>
      </c>
      <c r="B10147" s="509" t="s">
        <v>399</v>
      </c>
      <c r="C10147" s="509">
        <v>52</v>
      </c>
      <c r="D10147" s="509">
        <v>0</v>
      </c>
      <c r="E10147" s="509">
        <v>0</v>
      </c>
      <c r="G10147" s="509">
        <v>0</v>
      </c>
      <c r="H10147" s="509">
        <v>0</v>
      </c>
      <c r="K10147" s="509">
        <v>0</v>
      </c>
    </row>
    <row r="10148" spans="1:11" s="509" customFormat="1">
      <c r="A10148" s="508" t="s">
        <v>626</v>
      </c>
      <c r="B10148" s="509" t="s">
        <v>399</v>
      </c>
      <c r="C10148" s="509">
        <v>53</v>
      </c>
      <c r="D10148" s="509">
        <v>0</v>
      </c>
      <c r="E10148" s="509">
        <v>0</v>
      </c>
      <c r="G10148" s="509">
        <v>4</v>
      </c>
      <c r="H10148" s="509">
        <v>1</v>
      </c>
      <c r="K10148" s="509">
        <v>4</v>
      </c>
    </row>
    <row r="10149" spans="1:11" s="509" customFormat="1">
      <c r="A10149" s="508" t="s">
        <v>626</v>
      </c>
      <c r="B10149" s="509" t="s">
        <v>399</v>
      </c>
      <c r="C10149" s="509">
        <v>54</v>
      </c>
      <c r="D10149" s="509">
        <v>0</v>
      </c>
      <c r="E10149" s="509">
        <v>0</v>
      </c>
      <c r="G10149" s="509">
        <v>0</v>
      </c>
      <c r="H10149" s="509">
        <v>0</v>
      </c>
      <c r="K10149" s="509">
        <v>0</v>
      </c>
    </row>
    <row r="10150" spans="1:11" s="509" customFormat="1">
      <c r="A10150" s="508" t="s">
        <v>626</v>
      </c>
      <c r="B10150" s="509" t="s">
        <v>399</v>
      </c>
      <c r="C10150" s="509">
        <v>55</v>
      </c>
      <c r="D10150" s="509">
        <v>0</v>
      </c>
      <c r="E10150" s="509">
        <v>0</v>
      </c>
      <c r="G10150" s="509">
        <v>14</v>
      </c>
      <c r="H10150" s="509">
        <v>0</v>
      </c>
      <c r="K10150" s="509">
        <v>14</v>
      </c>
    </row>
    <row r="10151" spans="1:11" s="509" customFormat="1">
      <c r="A10151" s="508" t="s">
        <v>626</v>
      </c>
      <c r="B10151" s="509" t="s">
        <v>399</v>
      </c>
      <c r="C10151" s="509">
        <v>56</v>
      </c>
      <c r="D10151" s="509">
        <v>0</v>
      </c>
      <c r="E10151" s="509">
        <v>0</v>
      </c>
      <c r="G10151" s="509">
        <v>0</v>
      </c>
      <c r="H10151" s="509">
        <v>0</v>
      </c>
      <c r="K10151" s="509">
        <v>0</v>
      </c>
    </row>
    <row r="10152" spans="1:11" s="509" customFormat="1">
      <c r="A10152" s="508" t="s">
        <v>626</v>
      </c>
      <c r="B10152" s="509" t="s">
        <v>399</v>
      </c>
      <c r="C10152" s="509">
        <v>57</v>
      </c>
      <c r="D10152" s="509">
        <v>0</v>
      </c>
      <c r="E10152" s="509">
        <v>0</v>
      </c>
      <c r="G10152" s="509">
        <v>0</v>
      </c>
      <c r="H10152" s="509">
        <v>0</v>
      </c>
      <c r="K10152" s="509">
        <v>0</v>
      </c>
    </row>
    <row r="10153" spans="1:11" s="509" customFormat="1">
      <c r="A10153" s="508" t="s">
        <v>626</v>
      </c>
      <c r="B10153" s="509" t="s">
        <v>399</v>
      </c>
      <c r="C10153" s="509">
        <v>58</v>
      </c>
      <c r="D10153" s="509">
        <v>0</v>
      </c>
      <c r="E10153" s="509">
        <v>0</v>
      </c>
      <c r="G10153" s="509">
        <v>0</v>
      </c>
      <c r="H10153" s="509">
        <v>0</v>
      </c>
      <c r="K10153" s="509">
        <v>0</v>
      </c>
    </row>
    <row r="10154" spans="1:11" s="509" customFormat="1">
      <c r="A10154" s="508" t="s">
        <v>626</v>
      </c>
      <c r="B10154" s="509" t="s">
        <v>399</v>
      </c>
      <c r="C10154" s="509">
        <v>59</v>
      </c>
      <c r="D10154" s="509">
        <v>0</v>
      </c>
      <c r="E10154" s="509">
        <v>0</v>
      </c>
      <c r="G10154" s="509">
        <v>1</v>
      </c>
      <c r="H10154" s="509">
        <v>0</v>
      </c>
      <c r="K10154" s="509">
        <v>1</v>
      </c>
    </row>
    <row r="10155" spans="1:11" s="509" customFormat="1">
      <c r="A10155" s="508" t="s">
        <v>626</v>
      </c>
      <c r="B10155" s="509" t="s">
        <v>399</v>
      </c>
      <c r="C10155" s="509">
        <v>60</v>
      </c>
      <c r="D10155" s="509">
        <v>0</v>
      </c>
      <c r="E10155" s="509">
        <v>0</v>
      </c>
      <c r="G10155" s="509">
        <v>0</v>
      </c>
      <c r="H10155" s="509">
        <v>0</v>
      </c>
      <c r="K10155" s="509">
        <v>0</v>
      </c>
    </row>
    <row r="10156" spans="1:11" s="509" customFormat="1">
      <c r="A10156" s="508" t="s">
        <v>626</v>
      </c>
      <c r="B10156" s="509" t="s">
        <v>399</v>
      </c>
      <c r="C10156" s="509">
        <v>61</v>
      </c>
      <c r="D10156" s="509">
        <v>0</v>
      </c>
      <c r="E10156" s="509">
        <v>0</v>
      </c>
      <c r="G10156" s="509">
        <v>3</v>
      </c>
      <c r="H10156" s="509">
        <v>0</v>
      </c>
      <c r="K10156" s="509">
        <v>3</v>
      </c>
    </row>
    <row r="10157" spans="1:11" s="509" customFormat="1">
      <c r="A10157" s="508" t="s">
        <v>626</v>
      </c>
      <c r="B10157" s="509" t="s">
        <v>399</v>
      </c>
      <c r="C10157" s="509">
        <v>62</v>
      </c>
      <c r="D10157" s="509">
        <v>0</v>
      </c>
      <c r="E10157" s="509">
        <v>0</v>
      </c>
      <c r="G10157" s="509">
        <v>1</v>
      </c>
      <c r="H10157" s="509">
        <v>0</v>
      </c>
      <c r="K10157" s="509">
        <v>1</v>
      </c>
    </row>
    <row r="10158" spans="1:11" s="509" customFormat="1">
      <c r="A10158" s="508" t="s">
        <v>626</v>
      </c>
      <c r="B10158" s="509" t="s">
        <v>399</v>
      </c>
      <c r="C10158" s="509">
        <v>63</v>
      </c>
      <c r="D10158" s="509">
        <v>0</v>
      </c>
      <c r="E10158" s="509">
        <v>0</v>
      </c>
      <c r="G10158" s="509">
        <v>10</v>
      </c>
      <c r="H10158" s="509">
        <v>6</v>
      </c>
      <c r="K10158" s="509">
        <v>10</v>
      </c>
    </row>
    <row r="10159" spans="1:11" s="509" customFormat="1">
      <c r="A10159" s="508" t="s">
        <v>626</v>
      </c>
      <c r="B10159" s="509" t="s">
        <v>399</v>
      </c>
      <c r="C10159" s="509" t="s">
        <v>1033</v>
      </c>
      <c r="D10159" s="509">
        <v>0</v>
      </c>
      <c r="E10159" s="509">
        <v>0</v>
      </c>
      <c r="G10159" s="509">
        <v>0</v>
      </c>
      <c r="H10159" s="509">
        <v>0</v>
      </c>
      <c r="K10159" s="509">
        <v>0</v>
      </c>
    </row>
    <row r="10160" spans="1:11" s="509" customFormat="1">
      <c r="A10160" s="508" t="s">
        <v>626</v>
      </c>
      <c r="B10160" s="509" t="s">
        <v>399</v>
      </c>
      <c r="C10160" s="509" t="s">
        <v>1034</v>
      </c>
      <c r="D10160" s="509">
        <v>0</v>
      </c>
      <c r="E10160" s="509">
        <v>0</v>
      </c>
      <c r="G10160" s="509">
        <v>0</v>
      </c>
      <c r="H10160" s="509">
        <v>0</v>
      </c>
      <c r="K10160" s="509">
        <v>0</v>
      </c>
    </row>
    <row r="10161" spans="1:11" s="509" customFormat="1">
      <c r="A10161" s="508" t="s">
        <v>626</v>
      </c>
      <c r="B10161" s="509" t="s">
        <v>399</v>
      </c>
      <c r="C10161" s="509">
        <v>64</v>
      </c>
      <c r="D10161" s="509">
        <v>0</v>
      </c>
      <c r="E10161" s="509">
        <v>0</v>
      </c>
      <c r="G10161" s="509">
        <v>0</v>
      </c>
      <c r="H10161" s="509">
        <v>0</v>
      </c>
      <c r="K10161" s="509">
        <v>0</v>
      </c>
    </row>
    <row r="10162" spans="1:11" s="509" customFormat="1">
      <c r="A10162" s="508" t="s">
        <v>626</v>
      </c>
      <c r="B10162" s="509" t="s">
        <v>399</v>
      </c>
      <c r="C10162" s="509" t="s">
        <v>1035</v>
      </c>
      <c r="D10162" s="509">
        <v>0</v>
      </c>
      <c r="E10162" s="509">
        <v>0</v>
      </c>
      <c r="G10162" s="509">
        <v>0</v>
      </c>
      <c r="H10162" s="509">
        <v>0</v>
      </c>
      <c r="K10162" s="509">
        <v>0</v>
      </c>
    </row>
    <row r="10163" spans="1:11" s="509" customFormat="1">
      <c r="A10163" s="508" t="s">
        <v>626</v>
      </c>
      <c r="B10163" s="509" t="s">
        <v>399</v>
      </c>
      <c r="C10163" s="509">
        <v>65</v>
      </c>
      <c r="D10163" s="509">
        <v>0</v>
      </c>
      <c r="E10163" s="509">
        <v>0</v>
      </c>
      <c r="G10163" s="509">
        <v>29</v>
      </c>
      <c r="H10163" s="509">
        <v>17</v>
      </c>
      <c r="K10163" s="509">
        <v>29</v>
      </c>
    </row>
    <row r="10164" spans="1:11" s="509" customFormat="1">
      <c r="A10164" s="508" t="s">
        <v>626</v>
      </c>
      <c r="B10164" s="509" t="s">
        <v>399</v>
      </c>
      <c r="C10164" s="509">
        <v>66</v>
      </c>
      <c r="D10164" s="509">
        <v>0</v>
      </c>
      <c r="E10164" s="509">
        <v>0</v>
      </c>
      <c r="G10164" s="509">
        <v>4</v>
      </c>
      <c r="H10164" s="509">
        <v>4</v>
      </c>
      <c r="K10164" s="509">
        <v>4</v>
      </c>
    </row>
    <row r="10165" spans="1:11" s="509" customFormat="1">
      <c r="A10165" s="508" t="s">
        <v>626</v>
      </c>
      <c r="B10165" s="509" t="s">
        <v>399</v>
      </c>
      <c r="C10165" s="509" t="s">
        <v>1036</v>
      </c>
      <c r="D10165" s="509">
        <v>0</v>
      </c>
      <c r="E10165" s="509">
        <v>0</v>
      </c>
      <c r="G10165" s="509">
        <v>0</v>
      </c>
      <c r="H10165" s="509">
        <v>0</v>
      </c>
      <c r="K10165" s="509">
        <v>0</v>
      </c>
    </row>
    <row r="10166" spans="1:11" s="509" customFormat="1">
      <c r="A10166" s="508" t="s">
        <v>626</v>
      </c>
      <c r="B10166" s="509" t="s">
        <v>399</v>
      </c>
      <c r="C10166" s="509" t="s">
        <v>1037</v>
      </c>
      <c r="D10166" s="509">
        <v>0</v>
      </c>
      <c r="E10166" s="509">
        <v>0</v>
      </c>
      <c r="G10166" s="509">
        <v>5</v>
      </c>
      <c r="H10166" s="509">
        <v>0</v>
      </c>
      <c r="K10166" s="509">
        <v>5</v>
      </c>
    </row>
    <row r="10167" spans="1:11" s="509" customFormat="1">
      <c r="A10167" s="508" t="s">
        <v>626</v>
      </c>
      <c r="B10167" s="509" t="s">
        <v>399</v>
      </c>
      <c r="C10167" s="509" t="s">
        <v>1038</v>
      </c>
      <c r="D10167" s="509">
        <v>0</v>
      </c>
      <c r="E10167" s="509">
        <v>0</v>
      </c>
      <c r="G10167" s="509">
        <v>2</v>
      </c>
      <c r="H10167" s="509">
        <v>0</v>
      </c>
      <c r="K10167" s="509">
        <v>2</v>
      </c>
    </row>
    <row r="10168" spans="1:11" s="509" customFormat="1">
      <c r="A10168" s="508" t="s">
        <v>626</v>
      </c>
      <c r="B10168" s="509" t="s">
        <v>399</v>
      </c>
      <c r="C10168" s="509" t="s">
        <v>1039</v>
      </c>
      <c r="D10168" s="509">
        <v>0</v>
      </c>
      <c r="E10168" s="509">
        <v>0</v>
      </c>
      <c r="G10168" s="509">
        <v>0</v>
      </c>
      <c r="H10168" s="509">
        <v>0</v>
      </c>
      <c r="K10168" s="509">
        <v>0</v>
      </c>
    </row>
    <row r="10169" spans="1:11" s="509" customFormat="1">
      <c r="A10169" s="508" t="s">
        <v>626</v>
      </c>
      <c r="B10169" s="509" t="s">
        <v>399</v>
      </c>
      <c r="C10169" s="509" t="s">
        <v>1040</v>
      </c>
      <c r="D10169" s="509">
        <v>0</v>
      </c>
      <c r="E10169" s="509">
        <v>0</v>
      </c>
      <c r="G10169" s="509">
        <v>3</v>
      </c>
      <c r="H10169" s="509">
        <v>0</v>
      </c>
      <c r="K10169" s="509">
        <v>3</v>
      </c>
    </row>
    <row r="10170" spans="1:11" s="509" customFormat="1">
      <c r="A10170" s="508" t="s">
        <v>626</v>
      </c>
      <c r="B10170" s="509" t="s">
        <v>399</v>
      </c>
      <c r="C10170" s="509" t="s">
        <v>1041</v>
      </c>
      <c r="D10170" s="509">
        <v>0</v>
      </c>
      <c r="E10170" s="509">
        <v>0</v>
      </c>
      <c r="G10170" s="509">
        <v>0</v>
      </c>
      <c r="H10170" s="509">
        <v>0</v>
      </c>
      <c r="K10170" s="509">
        <v>0</v>
      </c>
    </row>
    <row r="10171" spans="1:11" s="509" customFormat="1">
      <c r="A10171" s="508" t="s">
        <v>626</v>
      </c>
      <c r="B10171" s="509" t="s">
        <v>399</v>
      </c>
      <c r="C10171" s="509" t="s">
        <v>1042</v>
      </c>
      <c r="D10171" s="509">
        <v>0</v>
      </c>
      <c r="E10171" s="509">
        <v>0</v>
      </c>
      <c r="G10171" s="509">
        <v>0</v>
      </c>
      <c r="H10171" s="509">
        <v>0</v>
      </c>
      <c r="K10171" s="509">
        <v>0</v>
      </c>
    </row>
    <row r="10172" spans="1:11" s="509" customFormat="1">
      <c r="A10172" s="508" t="s">
        <v>626</v>
      </c>
      <c r="B10172" s="509" t="s">
        <v>399</v>
      </c>
      <c r="C10172" s="509">
        <v>67</v>
      </c>
      <c r="D10172" s="509">
        <v>0</v>
      </c>
      <c r="E10172" s="509">
        <v>0</v>
      </c>
      <c r="G10172" s="509">
        <v>25</v>
      </c>
      <c r="H10172" s="509">
        <v>7</v>
      </c>
      <c r="K10172" s="509">
        <v>25</v>
      </c>
    </row>
    <row r="10173" spans="1:11" s="509" customFormat="1">
      <c r="A10173" s="508" t="s">
        <v>626</v>
      </c>
      <c r="B10173" s="509" t="s">
        <v>399</v>
      </c>
      <c r="C10173" s="509">
        <v>68</v>
      </c>
      <c r="D10173" s="509">
        <v>0</v>
      </c>
      <c r="E10173" s="509">
        <v>0</v>
      </c>
      <c r="G10173" s="509">
        <v>10</v>
      </c>
      <c r="H10173" s="509">
        <v>1</v>
      </c>
      <c r="K10173" s="509">
        <v>10</v>
      </c>
    </row>
    <row r="10174" spans="1:11" s="509" customFormat="1">
      <c r="A10174" s="508" t="s">
        <v>626</v>
      </c>
      <c r="B10174" s="509" t="s">
        <v>399</v>
      </c>
      <c r="C10174" s="509" t="s">
        <v>1043</v>
      </c>
      <c r="D10174" s="509">
        <v>0</v>
      </c>
      <c r="E10174" s="509">
        <v>0</v>
      </c>
      <c r="G10174" s="509">
        <v>3</v>
      </c>
      <c r="H10174" s="509">
        <v>0</v>
      </c>
      <c r="K10174" s="509">
        <v>3</v>
      </c>
    </row>
    <row r="10175" spans="1:11" s="509" customFormat="1">
      <c r="A10175" s="508" t="s">
        <v>626</v>
      </c>
      <c r="B10175" s="509" t="s">
        <v>399</v>
      </c>
      <c r="C10175" s="509">
        <v>69</v>
      </c>
      <c r="D10175" s="509">
        <v>0</v>
      </c>
      <c r="E10175" s="509">
        <v>0</v>
      </c>
      <c r="G10175" s="509">
        <v>0</v>
      </c>
      <c r="H10175" s="509">
        <v>0</v>
      </c>
      <c r="K10175" s="509">
        <v>0</v>
      </c>
    </row>
    <row r="10176" spans="1:11" s="509" customFormat="1">
      <c r="A10176" s="508" t="s">
        <v>626</v>
      </c>
      <c r="B10176" s="509" t="s">
        <v>399</v>
      </c>
      <c r="C10176" s="509" t="s">
        <v>1044</v>
      </c>
      <c r="D10176" s="509">
        <v>0</v>
      </c>
      <c r="E10176" s="509">
        <v>0</v>
      </c>
      <c r="G10176" s="509">
        <v>0</v>
      </c>
      <c r="H10176" s="509">
        <v>0</v>
      </c>
      <c r="K10176" s="509">
        <v>0</v>
      </c>
    </row>
    <row r="10177" spans="1:11" s="509" customFormat="1">
      <c r="A10177" s="508" t="s">
        <v>626</v>
      </c>
      <c r="B10177" s="509" t="s">
        <v>399</v>
      </c>
      <c r="C10177" s="509" t="s">
        <v>1045</v>
      </c>
      <c r="D10177" s="509">
        <v>0</v>
      </c>
      <c r="E10177" s="509">
        <v>0</v>
      </c>
      <c r="G10177" s="509">
        <v>0</v>
      </c>
      <c r="H10177" s="509">
        <v>0</v>
      </c>
      <c r="K10177" s="509">
        <v>0</v>
      </c>
    </row>
    <row r="10178" spans="1:11" s="509" customFormat="1">
      <c r="A10178" s="508" t="s">
        <v>626</v>
      </c>
      <c r="B10178" s="509" t="s">
        <v>399</v>
      </c>
      <c r="C10178" s="509">
        <v>70</v>
      </c>
      <c r="D10178" s="509">
        <v>0</v>
      </c>
      <c r="E10178" s="509">
        <v>0</v>
      </c>
      <c r="G10178" s="509">
        <v>0</v>
      </c>
      <c r="H10178" s="509">
        <v>0</v>
      </c>
      <c r="K10178" s="509">
        <v>0</v>
      </c>
    </row>
    <row r="10179" spans="1:11" s="509" customFormat="1">
      <c r="A10179" s="508" t="s">
        <v>626</v>
      </c>
      <c r="B10179" s="509" t="s">
        <v>399</v>
      </c>
      <c r="C10179" s="509" t="s">
        <v>1046</v>
      </c>
      <c r="D10179" s="509">
        <v>0</v>
      </c>
      <c r="E10179" s="509">
        <v>0</v>
      </c>
      <c r="G10179" s="509">
        <v>1</v>
      </c>
      <c r="H10179" s="509">
        <v>0</v>
      </c>
      <c r="K10179" s="509">
        <v>1</v>
      </c>
    </row>
    <row r="10180" spans="1:11" s="509" customFormat="1">
      <c r="A10180" s="508" t="s">
        <v>626</v>
      </c>
      <c r="B10180" s="509" t="s">
        <v>399</v>
      </c>
      <c r="C10180" s="509">
        <v>71</v>
      </c>
      <c r="D10180" s="509">
        <v>0</v>
      </c>
      <c r="E10180" s="509">
        <v>0</v>
      </c>
      <c r="G10180" s="509">
        <v>38</v>
      </c>
      <c r="H10180" s="509">
        <v>0</v>
      </c>
      <c r="K10180" s="509">
        <v>38</v>
      </c>
    </row>
    <row r="10181" spans="1:11" s="509" customFormat="1">
      <c r="A10181" s="508" t="s">
        <v>626</v>
      </c>
      <c r="B10181" s="509" t="s">
        <v>399</v>
      </c>
      <c r="C10181" s="509" t="s">
        <v>1047</v>
      </c>
      <c r="D10181" s="509">
        <v>0</v>
      </c>
      <c r="E10181" s="509">
        <v>0</v>
      </c>
      <c r="G10181" s="509">
        <v>11</v>
      </c>
      <c r="H10181" s="509">
        <v>9</v>
      </c>
      <c r="K10181" s="509">
        <v>11</v>
      </c>
    </row>
    <row r="10182" spans="1:11" s="509" customFormat="1">
      <c r="A10182" s="508" t="s">
        <v>626</v>
      </c>
      <c r="B10182" s="509" t="s">
        <v>399</v>
      </c>
      <c r="C10182" s="509" t="s">
        <v>1048</v>
      </c>
      <c r="D10182" s="509">
        <v>0</v>
      </c>
      <c r="E10182" s="509">
        <v>0</v>
      </c>
      <c r="G10182" s="509">
        <v>3</v>
      </c>
      <c r="H10182" s="509">
        <v>0</v>
      </c>
      <c r="K10182" s="509">
        <v>3</v>
      </c>
    </row>
    <row r="10183" spans="1:11" s="509" customFormat="1">
      <c r="A10183" s="508" t="s">
        <v>626</v>
      </c>
      <c r="B10183" s="509" t="s">
        <v>399</v>
      </c>
      <c r="C10183" s="509" t="s">
        <v>1049</v>
      </c>
      <c r="D10183" s="509">
        <v>0</v>
      </c>
      <c r="E10183" s="509">
        <v>0</v>
      </c>
      <c r="G10183" s="509">
        <v>1</v>
      </c>
      <c r="H10183" s="509">
        <v>0</v>
      </c>
      <c r="K10183" s="509">
        <v>1</v>
      </c>
    </row>
    <row r="10184" spans="1:11" s="509" customFormat="1">
      <c r="A10184" s="508" t="s">
        <v>626</v>
      </c>
      <c r="B10184" s="509" t="s">
        <v>399</v>
      </c>
      <c r="C10184" s="509" t="s">
        <v>1050</v>
      </c>
      <c r="D10184" s="509">
        <v>0</v>
      </c>
      <c r="E10184" s="509">
        <v>0</v>
      </c>
      <c r="G10184" s="509">
        <v>8</v>
      </c>
      <c r="H10184" s="509">
        <v>8</v>
      </c>
      <c r="K10184" s="509">
        <v>8</v>
      </c>
    </row>
    <row r="10185" spans="1:11" s="509" customFormat="1">
      <c r="A10185" s="508" t="s">
        <v>626</v>
      </c>
      <c r="B10185" s="509" t="s">
        <v>399</v>
      </c>
      <c r="C10185" s="509" t="s">
        <v>1051</v>
      </c>
      <c r="D10185" s="509">
        <v>0</v>
      </c>
      <c r="E10185" s="509">
        <v>0</v>
      </c>
      <c r="G10185" s="509">
        <v>0</v>
      </c>
      <c r="H10185" s="509">
        <v>0</v>
      </c>
      <c r="K10185" s="509">
        <v>0</v>
      </c>
    </row>
    <row r="10186" spans="1:11" s="509" customFormat="1">
      <c r="A10186" s="508" t="s">
        <v>626</v>
      </c>
      <c r="B10186" s="509" t="s">
        <v>399</v>
      </c>
      <c r="C10186" s="509">
        <v>72</v>
      </c>
      <c r="D10186" s="509">
        <v>0</v>
      </c>
      <c r="E10186" s="509">
        <v>0</v>
      </c>
      <c r="G10186" s="509">
        <v>1</v>
      </c>
      <c r="H10186" s="509">
        <v>0</v>
      </c>
      <c r="K10186" s="509">
        <v>1</v>
      </c>
    </row>
    <row r="10187" spans="1:11" s="509" customFormat="1">
      <c r="A10187" s="508" t="s">
        <v>626</v>
      </c>
      <c r="B10187" s="509" t="s">
        <v>399</v>
      </c>
      <c r="C10187" s="509">
        <v>73</v>
      </c>
      <c r="D10187" s="509">
        <v>3</v>
      </c>
      <c r="E10187" s="509">
        <v>0</v>
      </c>
      <c r="G10187" s="509">
        <v>0</v>
      </c>
      <c r="H10187" s="509">
        <v>0</v>
      </c>
      <c r="K10187" s="509">
        <v>3</v>
      </c>
    </row>
    <row r="10188" spans="1:11" s="509" customFormat="1">
      <c r="A10188" s="508" t="s">
        <v>626</v>
      </c>
      <c r="B10188" s="509" t="s">
        <v>399</v>
      </c>
      <c r="C10188" s="509">
        <v>74</v>
      </c>
      <c r="D10188" s="509">
        <v>0</v>
      </c>
      <c r="E10188" s="509">
        <v>0</v>
      </c>
      <c r="G10188" s="509">
        <v>3</v>
      </c>
      <c r="H10188" s="509">
        <v>1</v>
      </c>
      <c r="K10188" s="509">
        <v>3</v>
      </c>
    </row>
    <row r="10189" spans="1:11" s="509" customFormat="1">
      <c r="A10189" s="508" t="s">
        <v>626</v>
      </c>
      <c r="B10189" s="509" t="s">
        <v>399</v>
      </c>
      <c r="C10189" s="509" t="s">
        <v>4570</v>
      </c>
      <c r="D10189" s="509">
        <v>13</v>
      </c>
      <c r="E10189" s="509">
        <v>0</v>
      </c>
      <c r="G10189" s="509">
        <v>15</v>
      </c>
      <c r="H10189" s="509">
        <v>0</v>
      </c>
      <c r="K10189" s="509">
        <v>28</v>
      </c>
    </row>
    <row r="10190" spans="1:11" s="509" customFormat="1">
      <c r="A10190" s="508" t="s">
        <v>626</v>
      </c>
      <c r="B10190" s="509" t="s">
        <v>399</v>
      </c>
      <c r="C10190" s="509" t="s">
        <v>4571</v>
      </c>
      <c r="D10190" s="509">
        <v>16</v>
      </c>
      <c r="E10190" s="509">
        <v>0</v>
      </c>
      <c r="F10190" s="509">
        <v>0</v>
      </c>
      <c r="G10190" s="509">
        <v>259</v>
      </c>
      <c r="H10190" s="509">
        <v>62</v>
      </c>
      <c r="I10190" s="509">
        <v>0</v>
      </c>
      <c r="K10190" s="509">
        <v>275</v>
      </c>
    </row>
    <row r="10191" spans="1:11" s="509" customFormat="1">
      <c r="A10191" s="508" t="s">
        <v>627</v>
      </c>
      <c r="B10191" s="509" t="s">
        <v>400</v>
      </c>
      <c r="C10191" s="509">
        <v>1</v>
      </c>
      <c r="K10191" s="509">
        <v>0</v>
      </c>
    </row>
    <row r="10192" spans="1:11" s="509" customFormat="1">
      <c r="A10192" s="508" t="s">
        <v>627</v>
      </c>
      <c r="B10192" s="509" t="s">
        <v>400</v>
      </c>
      <c r="C10192" s="509" t="s">
        <v>1023</v>
      </c>
      <c r="G10192" s="509">
        <v>1</v>
      </c>
      <c r="K10192" s="509">
        <v>1</v>
      </c>
    </row>
    <row r="10193" spans="1:11" s="509" customFormat="1">
      <c r="A10193" s="508" t="s">
        <v>627</v>
      </c>
      <c r="B10193" s="509" t="s">
        <v>400</v>
      </c>
      <c r="C10193" s="509">
        <v>2</v>
      </c>
      <c r="G10193" s="509">
        <v>1</v>
      </c>
      <c r="K10193" s="509">
        <v>1</v>
      </c>
    </row>
    <row r="10194" spans="1:11" s="509" customFormat="1">
      <c r="A10194" s="508" t="s">
        <v>627</v>
      </c>
      <c r="B10194" s="509" t="s">
        <v>400</v>
      </c>
      <c r="C10194" s="509">
        <v>3</v>
      </c>
      <c r="G10194" s="509">
        <v>2</v>
      </c>
      <c r="K10194" s="509">
        <v>2</v>
      </c>
    </row>
    <row r="10195" spans="1:11" s="509" customFormat="1">
      <c r="A10195" s="508" t="s">
        <v>627</v>
      </c>
      <c r="B10195" s="509" t="s">
        <v>400</v>
      </c>
      <c r="C10195" s="509">
        <v>4</v>
      </c>
      <c r="G10195" s="509">
        <v>2</v>
      </c>
      <c r="K10195" s="509">
        <v>2</v>
      </c>
    </row>
    <row r="10196" spans="1:11" s="509" customFormat="1">
      <c r="A10196" s="508" t="s">
        <v>627</v>
      </c>
      <c r="B10196" s="509" t="s">
        <v>400</v>
      </c>
      <c r="C10196" s="509">
        <v>5</v>
      </c>
      <c r="G10196" s="509">
        <v>1</v>
      </c>
      <c r="K10196" s="509">
        <v>1</v>
      </c>
    </row>
    <row r="10197" spans="1:11" s="509" customFormat="1">
      <c r="A10197" s="508" t="s">
        <v>627</v>
      </c>
      <c r="B10197" s="509" t="s">
        <v>400</v>
      </c>
      <c r="C10197" s="509">
        <v>6</v>
      </c>
      <c r="K10197" s="509">
        <v>0</v>
      </c>
    </row>
    <row r="10198" spans="1:11" s="509" customFormat="1">
      <c r="A10198" s="508" t="s">
        <v>627</v>
      </c>
      <c r="B10198" s="509" t="s">
        <v>400</v>
      </c>
      <c r="C10198" s="509">
        <v>7</v>
      </c>
      <c r="K10198" s="509">
        <v>0</v>
      </c>
    </row>
    <row r="10199" spans="1:11" s="509" customFormat="1">
      <c r="A10199" s="508" t="s">
        <v>627</v>
      </c>
      <c r="B10199" s="509" t="s">
        <v>400</v>
      </c>
      <c r="C10199" s="509">
        <v>8</v>
      </c>
      <c r="G10199" s="509">
        <v>2</v>
      </c>
      <c r="K10199" s="509">
        <v>2</v>
      </c>
    </row>
    <row r="10200" spans="1:11" s="509" customFormat="1">
      <c r="A10200" s="508" t="s">
        <v>627</v>
      </c>
      <c r="B10200" s="509" t="s">
        <v>400</v>
      </c>
      <c r="C10200" s="509">
        <v>9</v>
      </c>
      <c r="G10200" s="509">
        <v>1</v>
      </c>
      <c r="K10200" s="509">
        <v>1</v>
      </c>
    </row>
    <row r="10201" spans="1:11" s="509" customFormat="1">
      <c r="A10201" s="508" t="s">
        <v>627</v>
      </c>
      <c r="B10201" s="509" t="s">
        <v>400</v>
      </c>
      <c r="C10201" s="509">
        <v>10</v>
      </c>
      <c r="G10201" s="509">
        <v>1</v>
      </c>
      <c r="K10201" s="509">
        <v>1</v>
      </c>
    </row>
    <row r="10202" spans="1:11" s="509" customFormat="1">
      <c r="A10202" s="508" t="s">
        <v>627</v>
      </c>
      <c r="B10202" s="509" t="s">
        <v>400</v>
      </c>
      <c r="C10202" s="509">
        <v>11</v>
      </c>
      <c r="K10202" s="509">
        <v>0</v>
      </c>
    </row>
    <row r="10203" spans="1:11" s="509" customFormat="1">
      <c r="A10203" s="508" t="s">
        <v>627</v>
      </c>
      <c r="B10203" s="509" t="s">
        <v>400</v>
      </c>
      <c r="C10203" s="509">
        <v>12</v>
      </c>
      <c r="K10203" s="509">
        <v>0</v>
      </c>
    </row>
    <row r="10204" spans="1:11" s="509" customFormat="1">
      <c r="A10204" s="508" t="s">
        <v>627</v>
      </c>
      <c r="B10204" s="509" t="s">
        <v>400</v>
      </c>
      <c r="C10204" s="509">
        <v>13</v>
      </c>
      <c r="K10204" s="509">
        <v>0</v>
      </c>
    </row>
    <row r="10205" spans="1:11" s="509" customFormat="1">
      <c r="A10205" s="508" t="s">
        <v>627</v>
      </c>
      <c r="B10205" s="509" t="s">
        <v>400</v>
      </c>
      <c r="C10205" s="509">
        <v>14</v>
      </c>
      <c r="K10205" s="509">
        <v>0</v>
      </c>
    </row>
    <row r="10206" spans="1:11" s="509" customFormat="1">
      <c r="A10206" s="508" t="s">
        <v>627</v>
      </c>
      <c r="B10206" s="509" t="s">
        <v>400</v>
      </c>
      <c r="C10206" s="509">
        <v>15</v>
      </c>
      <c r="K10206" s="509">
        <v>0</v>
      </c>
    </row>
    <row r="10207" spans="1:11" s="509" customFormat="1">
      <c r="A10207" s="508" t="s">
        <v>627</v>
      </c>
      <c r="B10207" s="509" t="s">
        <v>400</v>
      </c>
      <c r="C10207" s="509">
        <v>16</v>
      </c>
      <c r="G10207" s="509">
        <v>2</v>
      </c>
      <c r="K10207" s="509">
        <v>2</v>
      </c>
    </row>
    <row r="10208" spans="1:11" s="509" customFormat="1">
      <c r="A10208" s="508" t="s">
        <v>627</v>
      </c>
      <c r="B10208" s="509" t="s">
        <v>400</v>
      </c>
      <c r="C10208" s="509">
        <v>17</v>
      </c>
      <c r="G10208" s="509">
        <v>2</v>
      </c>
      <c r="K10208" s="509">
        <v>2</v>
      </c>
    </row>
    <row r="10209" spans="1:11" s="509" customFormat="1">
      <c r="A10209" s="508" t="s">
        <v>627</v>
      </c>
      <c r="B10209" s="509" t="s">
        <v>400</v>
      </c>
      <c r="C10209" s="509">
        <v>18</v>
      </c>
      <c r="K10209" s="509">
        <v>0</v>
      </c>
    </row>
    <row r="10210" spans="1:11" s="509" customFormat="1">
      <c r="A10210" s="508" t="s">
        <v>627</v>
      </c>
      <c r="B10210" s="509" t="s">
        <v>400</v>
      </c>
      <c r="C10210" s="509" t="s">
        <v>1024</v>
      </c>
      <c r="G10210" s="509">
        <v>2</v>
      </c>
      <c r="K10210" s="509">
        <v>2</v>
      </c>
    </row>
    <row r="10211" spans="1:11" s="509" customFormat="1">
      <c r="A10211" s="508" t="s">
        <v>627</v>
      </c>
      <c r="B10211" s="509" t="s">
        <v>400</v>
      </c>
      <c r="C10211" s="509" t="s">
        <v>1025</v>
      </c>
      <c r="K10211" s="509">
        <v>0</v>
      </c>
    </row>
    <row r="10212" spans="1:11" s="509" customFormat="1">
      <c r="A10212" s="508" t="s">
        <v>627</v>
      </c>
      <c r="B10212" s="509" t="s">
        <v>400</v>
      </c>
      <c r="C10212" s="509">
        <v>19</v>
      </c>
      <c r="G10212" s="509">
        <v>7</v>
      </c>
      <c r="K10212" s="509">
        <v>7</v>
      </c>
    </row>
    <row r="10213" spans="1:11" s="509" customFormat="1">
      <c r="A10213" s="508" t="s">
        <v>627</v>
      </c>
      <c r="B10213" s="509" t="s">
        <v>400</v>
      </c>
      <c r="C10213" s="509">
        <v>20</v>
      </c>
      <c r="K10213" s="509">
        <v>0</v>
      </c>
    </row>
    <row r="10214" spans="1:11" s="509" customFormat="1">
      <c r="A10214" s="508" t="s">
        <v>627</v>
      </c>
      <c r="B10214" s="509" t="s">
        <v>400</v>
      </c>
      <c r="C10214" s="509">
        <v>21</v>
      </c>
      <c r="K10214" s="509">
        <v>0</v>
      </c>
    </row>
    <row r="10215" spans="1:11" s="509" customFormat="1">
      <c r="A10215" s="508" t="s">
        <v>627</v>
      </c>
      <c r="B10215" s="509" t="s">
        <v>400</v>
      </c>
      <c r="C10215" s="509" t="s">
        <v>1026</v>
      </c>
      <c r="K10215" s="509">
        <v>0</v>
      </c>
    </row>
    <row r="10216" spans="1:11" s="509" customFormat="1">
      <c r="A10216" s="508" t="s">
        <v>627</v>
      </c>
      <c r="B10216" s="509" t="s">
        <v>400</v>
      </c>
      <c r="C10216" s="509" t="s">
        <v>1027</v>
      </c>
      <c r="K10216" s="509">
        <v>0</v>
      </c>
    </row>
    <row r="10217" spans="1:11" s="509" customFormat="1">
      <c r="A10217" s="508" t="s">
        <v>627</v>
      </c>
      <c r="B10217" s="509" t="s">
        <v>400</v>
      </c>
      <c r="C10217" s="509" t="s">
        <v>1028</v>
      </c>
      <c r="G10217" s="509">
        <v>1</v>
      </c>
      <c r="K10217" s="509">
        <v>1</v>
      </c>
    </row>
    <row r="10218" spans="1:11" s="509" customFormat="1">
      <c r="A10218" s="508" t="s">
        <v>627</v>
      </c>
      <c r="B10218" s="509" t="s">
        <v>400</v>
      </c>
      <c r="C10218" s="509">
        <v>22</v>
      </c>
      <c r="G10218" s="509">
        <v>1</v>
      </c>
      <c r="H10218" s="509">
        <v>1</v>
      </c>
      <c r="K10218" s="509">
        <v>1</v>
      </c>
    </row>
    <row r="10219" spans="1:11" s="509" customFormat="1">
      <c r="A10219" s="508" t="s">
        <v>627</v>
      </c>
      <c r="B10219" s="509" t="s">
        <v>400</v>
      </c>
      <c r="C10219" s="509">
        <v>23</v>
      </c>
      <c r="K10219" s="509">
        <v>0</v>
      </c>
    </row>
    <row r="10220" spans="1:11" s="509" customFormat="1">
      <c r="A10220" s="508" t="s">
        <v>627</v>
      </c>
      <c r="B10220" s="509" t="s">
        <v>400</v>
      </c>
      <c r="C10220" s="509" t="s">
        <v>1029</v>
      </c>
      <c r="K10220" s="509">
        <v>0</v>
      </c>
    </row>
    <row r="10221" spans="1:11" s="509" customFormat="1">
      <c r="A10221" s="508" t="s">
        <v>627</v>
      </c>
      <c r="B10221" s="509" t="s">
        <v>400</v>
      </c>
      <c r="C10221" s="509">
        <v>24</v>
      </c>
      <c r="K10221" s="509">
        <v>0</v>
      </c>
    </row>
    <row r="10222" spans="1:11" s="509" customFormat="1">
      <c r="A10222" s="508" t="s">
        <v>627</v>
      </c>
      <c r="B10222" s="509" t="s">
        <v>400</v>
      </c>
      <c r="C10222" s="509">
        <v>25</v>
      </c>
    </row>
    <row r="10223" spans="1:11" s="509" customFormat="1">
      <c r="A10223" s="508" t="s">
        <v>627</v>
      </c>
      <c r="B10223" s="509" t="s">
        <v>400</v>
      </c>
      <c r="C10223" s="509">
        <v>26</v>
      </c>
      <c r="K10223" s="509">
        <v>0</v>
      </c>
    </row>
    <row r="10224" spans="1:11" s="509" customFormat="1">
      <c r="A10224" s="508" t="s">
        <v>627</v>
      </c>
      <c r="B10224" s="509" t="s">
        <v>400</v>
      </c>
      <c r="C10224" s="509">
        <v>27</v>
      </c>
      <c r="G10224" s="509">
        <v>1</v>
      </c>
      <c r="H10224" s="509">
        <v>1</v>
      </c>
      <c r="K10224" s="509">
        <v>1</v>
      </c>
    </row>
    <row r="10225" spans="1:11" s="509" customFormat="1">
      <c r="A10225" s="508" t="s">
        <v>627</v>
      </c>
      <c r="B10225" s="509" t="s">
        <v>400</v>
      </c>
      <c r="C10225" s="509">
        <v>28</v>
      </c>
      <c r="K10225" s="509">
        <v>0</v>
      </c>
    </row>
    <row r="10226" spans="1:11" s="509" customFormat="1">
      <c r="A10226" s="508" t="s">
        <v>627</v>
      </c>
      <c r="B10226" s="509" t="s">
        <v>400</v>
      </c>
      <c r="C10226" s="509">
        <v>29</v>
      </c>
      <c r="K10226" s="509">
        <v>0</v>
      </c>
    </row>
    <row r="10227" spans="1:11" s="509" customFormat="1">
      <c r="A10227" s="508" t="s">
        <v>627</v>
      </c>
      <c r="B10227" s="509" t="s">
        <v>400</v>
      </c>
      <c r="C10227" s="509">
        <v>30</v>
      </c>
      <c r="K10227" s="509">
        <v>0</v>
      </c>
    </row>
    <row r="10228" spans="1:11" s="509" customFormat="1">
      <c r="A10228" s="508" t="s">
        <v>627</v>
      </c>
      <c r="B10228" s="509" t="s">
        <v>400</v>
      </c>
      <c r="C10228" s="509">
        <v>31</v>
      </c>
      <c r="K10228" s="509">
        <v>0</v>
      </c>
    </row>
    <row r="10229" spans="1:11" s="509" customFormat="1">
      <c r="A10229" s="508" t="s">
        <v>627</v>
      </c>
      <c r="B10229" s="509" t="s">
        <v>400</v>
      </c>
      <c r="C10229" s="509">
        <v>32</v>
      </c>
      <c r="K10229" s="509">
        <v>0</v>
      </c>
    </row>
    <row r="10230" spans="1:11" s="509" customFormat="1">
      <c r="A10230" s="508" t="s">
        <v>627</v>
      </c>
      <c r="B10230" s="509" t="s">
        <v>400</v>
      </c>
      <c r="C10230" s="509">
        <v>33</v>
      </c>
      <c r="K10230" s="509">
        <v>0</v>
      </c>
    </row>
    <row r="10231" spans="1:11" s="509" customFormat="1">
      <c r="A10231" s="508" t="s">
        <v>627</v>
      </c>
      <c r="B10231" s="509" t="s">
        <v>400</v>
      </c>
      <c r="C10231" s="509">
        <v>34</v>
      </c>
      <c r="K10231" s="509">
        <v>0</v>
      </c>
    </row>
    <row r="10232" spans="1:11" s="509" customFormat="1">
      <c r="A10232" s="508" t="s">
        <v>627</v>
      </c>
      <c r="B10232" s="509" t="s">
        <v>400</v>
      </c>
      <c r="C10232" s="509">
        <v>35</v>
      </c>
      <c r="K10232" s="509">
        <v>0</v>
      </c>
    </row>
    <row r="10233" spans="1:11" s="509" customFormat="1">
      <c r="A10233" s="508" t="s">
        <v>627</v>
      </c>
      <c r="B10233" s="509" t="s">
        <v>400</v>
      </c>
      <c r="C10233" s="509">
        <v>36</v>
      </c>
      <c r="K10233" s="509">
        <v>0</v>
      </c>
    </row>
    <row r="10234" spans="1:11" s="509" customFormat="1">
      <c r="A10234" s="508" t="s">
        <v>627</v>
      </c>
      <c r="B10234" s="509" t="s">
        <v>400</v>
      </c>
      <c r="C10234" s="509">
        <v>37</v>
      </c>
      <c r="K10234" s="509">
        <v>0</v>
      </c>
    </row>
    <row r="10235" spans="1:11" s="509" customFormat="1">
      <c r="A10235" s="508" t="s">
        <v>627</v>
      </c>
      <c r="B10235" s="509" t="s">
        <v>400</v>
      </c>
      <c r="C10235" s="509">
        <v>38</v>
      </c>
      <c r="K10235" s="509">
        <v>0</v>
      </c>
    </row>
    <row r="10236" spans="1:11" s="509" customFormat="1">
      <c r="A10236" s="508" t="s">
        <v>627</v>
      </c>
      <c r="B10236" s="509" t="s">
        <v>400</v>
      </c>
      <c r="C10236" s="509" t="s">
        <v>1030</v>
      </c>
      <c r="K10236" s="509">
        <v>0</v>
      </c>
    </row>
    <row r="10237" spans="1:11" s="509" customFormat="1">
      <c r="A10237" s="508" t="s">
        <v>627</v>
      </c>
      <c r="B10237" s="509" t="s">
        <v>400</v>
      </c>
      <c r="C10237" s="509">
        <v>39</v>
      </c>
      <c r="K10237" s="509">
        <v>0</v>
      </c>
    </row>
    <row r="10238" spans="1:11" s="509" customFormat="1">
      <c r="A10238" s="508" t="s">
        <v>627</v>
      </c>
      <c r="B10238" s="509" t="s">
        <v>400</v>
      </c>
      <c r="C10238" s="509">
        <v>40</v>
      </c>
      <c r="K10238" s="509">
        <v>0</v>
      </c>
    </row>
    <row r="10239" spans="1:11" s="509" customFormat="1">
      <c r="A10239" s="508" t="s">
        <v>627</v>
      </c>
      <c r="B10239" s="509" t="s">
        <v>400</v>
      </c>
      <c r="C10239" s="509">
        <v>41</v>
      </c>
      <c r="K10239" s="509">
        <v>0</v>
      </c>
    </row>
    <row r="10240" spans="1:11" s="509" customFormat="1">
      <c r="A10240" s="508" t="s">
        <v>627</v>
      </c>
      <c r="B10240" s="509" t="s">
        <v>400</v>
      </c>
      <c r="C10240" s="509">
        <v>42</v>
      </c>
      <c r="K10240" s="509">
        <v>0</v>
      </c>
    </row>
    <row r="10241" spans="1:11" s="509" customFormat="1">
      <c r="A10241" s="508" t="s">
        <v>627</v>
      </c>
      <c r="B10241" s="509" t="s">
        <v>400</v>
      </c>
      <c r="C10241" s="509">
        <v>43</v>
      </c>
      <c r="K10241" s="509">
        <v>0</v>
      </c>
    </row>
    <row r="10242" spans="1:11" s="509" customFormat="1">
      <c r="A10242" s="508" t="s">
        <v>627</v>
      </c>
      <c r="B10242" s="509" t="s">
        <v>400</v>
      </c>
      <c r="C10242" s="509">
        <v>44</v>
      </c>
      <c r="K10242" s="509">
        <v>0</v>
      </c>
    </row>
    <row r="10243" spans="1:11" s="509" customFormat="1">
      <c r="A10243" s="508" t="s">
        <v>627</v>
      </c>
      <c r="B10243" s="509" t="s">
        <v>400</v>
      </c>
      <c r="C10243" s="509">
        <v>45</v>
      </c>
      <c r="K10243" s="509">
        <v>0</v>
      </c>
    </row>
    <row r="10244" spans="1:11" s="509" customFormat="1">
      <c r="A10244" s="508" t="s">
        <v>627</v>
      </c>
      <c r="B10244" s="509" t="s">
        <v>400</v>
      </c>
      <c r="C10244" s="509">
        <v>46</v>
      </c>
      <c r="G10244" s="509">
        <v>1</v>
      </c>
      <c r="K10244" s="509">
        <v>1</v>
      </c>
    </row>
    <row r="10245" spans="1:11" s="509" customFormat="1">
      <c r="A10245" s="508" t="s">
        <v>627</v>
      </c>
      <c r="B10245" s="509" t="s">
        <v>400</v>
      </c>
      <c r="C10245" s="509">
        <v>47</v>
      </c>
      <c r="K10245" s="509">
        <v>0</v>
      </c>
    </row>
    <row r="10246" spans="1:11" s="509" customFormat="1">
      <c r="A10246" s="508" t="s">
        <v>627</v>
      </c>
      <c r="B10246" s="509" t="s">
        <v>400</v>
      </c>
      <c r="C10246" s="509">
        <v>48</v>
      </c>
      <c r="K10246" s="509">
        <v>0</v>
      </c>
    </row>
    <row r="10247" spans="1:11" s="509" customFormat="1">
      <c r="A10247" s="508" t="s">
        <v>627</v>
      </c>
      <c r="B10247" s="509" t="s">
        <v>400</v>
      </c>
      <c r="C10247" s="509">
        <v>49</v>
      </c>
      <c r="K10247" s="509">
        <v>0</v>
      </c>
    </row>
    <row r="10248" spans="1:11" s="509" customFormat="1">
      <c r="A10248" s="508" t="s">
        <v>627</v>
      </c>
      <c r="B10248" s="509" t="s">
        <v>400</v>
      </c>
      <c r="C10248" s="509">
        <v>50</v>
      </c>
      <c r="K10248" s="509">
        <v>0</v>
      </c>
    </row>
    <row r="10249" spans="1:11" s="509" customFormat="1">
      <c r="A10249" s="508" t="s">
        <v>627</v>
      </c>
      <c r="B10249" s="509" t="s">
        <v>400</v>
      </c>
      <c r="C10249" s="509">
        <v>51</v>
      </c>
      <c r="K10249" s="509">
        <v>0</v>
      </c>
    </row>
    <row r="10250" spans="1:11" s="509" customFormat="1">
      <c r="A10250" s="508" t="s">
        <v>627</v>
      </c>
      <c r="B10250" s="509" t="s">
        <v>400</v>
      </c>
      <c r="C10250" s="509" t="s">
        <v>1031</v>
      </c>
      <c r="K10250" s="509">
        <v>0</v>
      </c>
    </row>
    <row r="10251" spans="1:11" s="509" customFormat="1">
      <c r="A10251" s="508" t="s">
        <v>627</v>
      </c>
      <c r="B10251" s="509" t="s">
        <v>400</v>
      </c>
      <c r="C10251" s="509" t="s">
        <v>1032</v>
      </c>
      <c r="K10251" s="509">
        <v>0</v>
      </c>
    </row>
    <row r="10252" spans="1:11" s="509" customFormat="1">
      <c r="A10252" s="508" t="s">
        <v>627</v>
      </c>
      <c r="B10252" s="509" t="s">
        <v>400</v>
      </c>
      <c r="C10252" s="509">
        <v>52</v>
      </c>
      <c r="K10252" s="509">
        <v>0</v>
      </c>
    </row>
    <row r="10253" spans="1:11" s="509" customFormat="1">
      <c r="A10253" s="508" t="s">
        <v>627</v>
      </c>
      <c r="B10253" s="509" t="s">
        <v>400</v>
      </c>
      <c r="C10253" s="509">
        <v>53</v>
      </c>
      <c r="G10253" s="509">
        <v>17</v>
      </c>
      <c r="H10253" s="509">
        <v>17</v>
      </c>
      <c r="K10253" s="509">
        <v>17</v>
      </c>
    </row>
    <row r="10254" spans="1:11" s="509" customFormat="1">
      <c r="A10254" s="508" t="s">
        <v>627</v>
      </c>
      <c r="B10254" s="509" t="s">
        <v>400</v>
      </c>
      <c r="C10254" s="509">
        <v>54</v>
      </c>
      <c r="G10254" s="509">
        <v>2</v>
      </c>
      <c r="K10254" s="509">
        <v>2</v>
      </c>
    </row>
    <row r="10255" spans="1:11" s="509" customFormat="1">
      <c r="A10255" s="508" t="s">
        <v>627</v>
      </c>
      <c r="B10255" s="509" t="s">
        <v>400</v>
      </c>
      <c r="C10255" s="509">
        <v>55</v>
      </c>
      <c r="G10255" s="509">
        <v>3</v>
      </c>
      <c r="K10255" s="509">
        <v>3</v>
      </c>
    </row>
    <row r="10256" spans="1:11" s="509" customFormat="1">
      <c r="A10256" s="508" t="s">
        <v>627</v>
      </c>
      <c r="B10256" s="509" t="s">
        <v>400</v>
      </c>
      <c r="C10256" s="509">
        <v>56</v>
      </c>
      <c r="K10256" s="509">
        <v>0</v>
      </c>
    </row>
    <row r="10257" spans="1:11" s="509" customFormat="1">
      <c r="A10257" s="508" t="s">
        <v>627</v>
      </c>
      <c r="B10257" s="509" t="s">
        <v>400</v>
      </c>
      <c r="C10257" s="509">
        <v>57</v>
      </c>
      <c r="K10257" s="509">
        <v>0</v>
      </c>
    </row>
    <row r="10258" spans="1:11" s="509" customFormat="1">
      <c r="A10258" s="508" t="s">
        <v>627</v>
      </c>
      <c r="B10258" s="509" t="s">
        <v>400</v>
      </c>
      <c r="C10258" s="509">
        <v>58</v>
      </c>
      <c r="K10258" s="509">
        <v>0</v>
      </c>
    </row>
    <row r="10259" spans="1:11" s="509" customFormat="1">
      <c r="A10259" s="508" t="s">
        <v>627</v>
      </c>
      <c r="B10259" s="509" t="s">
        <v>400</v>
      </c>
      <c r="C10259" s="509">
        <v>59</v>
      </c>
      <c r="K10259" s="509">
        <v>0</v>
      </c>
    </row>
    <row r="10260" spans="1:11" s="509" customFormat="1">
      <c r="A10260" s="508" t="s">
        <v>627</v>
      </c>
      <c r="B10260" s="509" t="s">
        <v>400</v>
      </c>
      <c r="C10260" s="509">
        <v>60</v>
      </c>
      <c r="K10260" s="509">
        <v>0</v>
      </c>
    </row>
    <row r="10261" spans="1:11" s="509" customFormat="1">
      <c r="A10261" s="508" t="s">
        <v>627</v>
      </c>
      <c r="B10261" s="509" t="s">
        <v>400</v>
      </c>
      <c r="C10261" s="509">
        <v>61</v>
      </c>
      <c r="K10261" s="509">
        <v>0</v>
      </c>
    </row>
    <row r="10262" spans="1:11" s="509" customFormat="1">
      <c r="A10262" s="508" t="s">
        <v>627</v>
      </c>
      <c r="B10262" s="509" t="s">
        <v>400</v>
      </c>
      <c r="C10262" s="509">
        <v>62</v>
      </c>
      <c r="G10262" s="509">
        <v>1</v>
      </c>
      <c r="K10262" s="509">
        <v>1</v>
      </c>
    </row>
    <row r="10263" spans="1:11" s="509" customFormat="1">
      <c r="A10263" s="508" t="s">
        <v>627</v>
      </c>
      <c r="B10263" s="509" t="s">
        <v>400</v>
      </c>
      <c r="C10263" s="509">
        <v>63</v>
      </c>
      <c r="G10263" s="509">
        <v>5</v>
      </c>
      <c r="H10263" s="509">
        <v>1</v>
      </c>
      <c r="K10263" s="509">
        <v>5</v>
      </c>
    </row>
    <row r="10264" spans="1:11" s="509" customFormat="1">
      <c r="A10264" s="508" t="s">
        <v>627</v>
      </c>
      <c r="B10264" s="509" t="s">
        <v>400</v>
      </c>
      <c r="C10264" s="509" t="s">
        <v>1033</v>
      </c>
      <c r="K10264" s="509">
        <v>0</v>
      </c>
    </row>
    <row r="10265" spans="1:11" s="509" customFormat="1">
      <c r="A10265" s="508" t="s">
        <v>627</v>
      </c>
      <c r="B10265" s="509" t="s">
        <v>400</v>
      </c>
      <c r="C10265" s="509" t="s">
        <v>1034</v>
      </c>
      <c r="K10265" s="509">
        <v>0</v>
      </c>
    </row>
    <row r="10266" spans="1:11" s="509" customFormat="1">
      <c r="A10266" s="508" t="s">
        <v>627</v>
      </c>
      <c r="B10266" s="509" t="s">
        <v>400</v>
      </c>
      <c r="C10266" s="509">
        <v>64</v>
      </c>
      <c r="K10266" s="509">
        <v>0</v>
      </c>
    </row>
    <row r="10267" spans="1:11" s="509" customFormat="1">
      <c r="A10267" s="508" t="s">
        <v>627</v>
      </c>
      <c r="B10267" s="509" t="s">
        <v>400</v>
      </c>
      <c r="C10267" s="509" t="s">
        <v>1035</v>
      </c>
      <c r="K10267" s="509">
        <v>0</v>
      </c>
    </row>
    <row r="10268" spans="1:11" s="509" customFormat="1">
      <c r="A10268" s="508" t="s">
        <v>627</v>
      </c>
      <c r="B10268" s="509" t="s">
        <v>400</v>
      </c>
      <c r="C10268" s="509">
        <v>65</v>
      </c>
      <c r="G10268" s="509">
        <v>9</v>
      </c>
      <c r="H10268" s="509">
        <v>7</v>
      </c>
      <c r="K10268" s="509">
        <v>9</v>
      </c>
    </row>
    <row r="10269" spans="1:11" s="509" customFormat="1">
      <c r="A10269" s="508" t="s">
        <v>627</v>
      </c>
      <c r="B10269" s="509" t="s">
        <v>400</v>
      </c>
      <c r="C10269" s="509">
        <v>66</v>
      </c>
      <c r="G10269" s="509">
        <v>3</v>
      </c>
      <c r="H10269" s="509">
        <v>3</v>
      </c>
      <c r="K10269" s="509">
        <v>3</v>
      </c>
    </row>
    <row r="10270" spans="1:11" s="509" customFormat="1">
      <c r="A10270" s="508" t="s">
        <v>627</v>
      </c>
      <c r="B10270" s="509" t="s">
        <v>400</v>
      </c>
      <c r="C10270" s="509" t="s">
        <v>1036</v>
      </c>
      <c r="K10270" s="509">
        <v>0</v>
      </c>
    </row>
    <row r="10271" spans="1:11" s="509" customFormat="1">
      <c r="A10271" s="508" t="s">
        <v>627</v>
      </c>
      <c r="B10271" s="509" t="s">
        <v>400</v>
      </c>
      <c r="C10271" s="509" t="s">
        <v>1037</v>
      </c>
      <c r="G10271" s="509">
        <v>10</v>
      </c>
      <c r="K10271" s="509">
        <v>10</v>
      </c>
    </row>
    <row r="10272" spans="1:11" s="509" customFormat="1">
      <c r="A10272" s="508" t="s">
        <v>627</v>
      </c>
      <c r="B10272" s="509" t="s">
        <v>400</v>
      </c>
      <c r="C10272" s="509" t="s">
        <v>1038</v>
      </c>
      <c r="G10272" s="509">
        <v>1</v>
      </c>
      <c r="K10272" s="509">
        <v>1</v>
      </c>
    </row>
    <row r="10273" spans="1:11" s="509" customFormat="1">
      <c r="A10273" s="508" t="s">
        <v>627</v>
      </c>
      <c r="B10273" s="509" t="s">
        <v>400</v>
      </c>
      <c r="C10273" s="509" t="s">
        <v>1039</v>
      </c>
      <c r="G10273" s="509">
        <v>1</v>
      </c>
      <c r="K10273" s="509">
        <v>1</v>
      </c>
    </row>
    <row r="10274" spans="1:11" s="509" customFormat="1">
      <c r="A10274" s="508" t="s">
        <v>627</v>
      </c>
      <c r="B10274" s="509" t="s">
        <v>400</v>
      </c>
      <c r="C10274" s="509" t="s">
        <v>1040</v>
      </c>
      <c r="G10274" s="509">
        <v>7</v>
      </c>
      <c r="K10274" s="509">
        <v>7</v>
      </c>
    </row>
    <row r="10275" spans="1:11" s="509" customFormat="1">
      <c r="A10275" s="508" t="s">
        <v>627</v>
      </c>
      <c r="B10275" s="509" t="s">
        <v>400</v>
      </c>
      <c r="C10275" s="509" t="s">
        <v>1041</v>
      </c>
      <c r="K10275" s="509">
        <v>0</v>
      </c>
    </row>
    <row r="10276" spans="1:11" s="509" customFormat="1">
      <c r="A10276" s="508" t="s">
        <v>627</v>
      </c>
      <c r="B10276" s="509" t="s">
        <v>400</v>
      </c>
      <c r="C10276" s="509" t="s">
        <v>1042</v>
      </c>
      <c r="K10276" s="509">
        <v>0</v>
      </c>
    </row>
    <row r="10277" spans="1:11" s="509" customFormat="1">
      <c r="A10277" s="508" t="s">
        <v>627</v>
      </c>
      <c r="B10277" s="509" t="s">
        <v>400</v>
      </c>
      <c r="C10277" s="509">
        <v>67</v>
      </c>
      <c r="G10277" s="509">
        <v>35</v>
      </c>
      <c r="H10277" s="509">
        <v>6</v>
      </c>
      <c r="K10277" s="509">
        <v>35</v>
      </c>
    </row>
    <row r="10278" spans="1:11" s="509" customFormat="1">
      <c r="A10278" s="508" t="s">
        <v>627</v>
      </c>
      <c r="B10278" s="509" t="s">
        <v>400</v>
      </c>
      <c r="C10278" s="509">
        <v>68</v>
      </c>
      <c r="G10278" s="509">
        <v>7</v>
      </c>
      <c r="K10278" s="509">
        <v>7</v>
      </c>
    </row>
    <row r="10279" spans="1:11" s="509" customFormat="1">
      <c r="A10279" s="508" t="s">
        <v>627</v>
      </c>
      <c r="B10279" s="509" t="s">
        <v>400</v>
      </c>
      <c r="C10279" s="509" t="s">
        <v>1043</v>
      </c>
      <c r="G10279" s="509">
        <v>4</v>
      </c>
      <c r="H10279" s="509">
        <v>4</v>
      </c>
      <c r="K10279" s="509">
        <v>4</v>
      </c>
    </row>
    <row r="10280" spans="1:11" s="509" customFormat="1">
      <c r="A10280" s="508" t="s">
        <v>627</v>
      </c>
      <c r="B10280" s="509" t="s">
        <v>400</v>
      </c>
      <c r="C10280" s="509">
        <v>69</v>
      </c>
      <c r="K10280" s="509">
        <v>0</v>
      </c>
    </row>
    <row r="10281" spans="1:11" s="509" customFormat="1">
      <c r="A10281" s="508" t="s">
        <v>627</v>
      </c>
      <c r="B10281" s="509" t="s">
        <v>400</v>
      </c>
      <c r="C10281" s="509" t="s">
        <v>1044</v>
      </c>
      <c r="K10281" s="509">
        <v>0</v>
      </c>
    </row>
    <row r="10282" spans="1:11" s="509" customFormat="1">
      <c r="A10282" s="508" t="s">
        <v>627</v>
      </c>
      <c r="B10282" s="509" t="s">
        <v>400</v>
      </c>
      <c r="C10282" s="509" t="s">
        <v>1045</v>
      </c>
      <c r="K10282" s="509">
        <v>0</v>
      </c>
    </row>
    <row r="10283" spans="1:11" s="509" customFormat="1">
      <c r="A10283" s="508" t="s">
        <v>627</v>
      </c>
      <c r="B10283" s="509" t="s">
        <v>400</v>
      </c>
      <c r="C10283" s="509">
        <v>70</v>
      </c>
      <c r="K10283" s="509">
        <v>0</v>
      </c>
    </row>
    <row r="10284" spans="1:11" s="509" customFormat="1">
      <c r="A10284" s="508" t="s">
        <v>627</v>
      </c>
      <c r="B10284" s="509" t="s">
        <v>400</v>
      </c>
      <c r="C10284" s="509" t="s">
        <v>1046</v>
      </c>
      <c r="K10284" s="509">
        <v>0</v>
      </c>
    </row>
    <row r="10285" spans="1:11" s="509" customFormat="1">
      <c r="A10285" s="508" t="s">
        <v>627</v>
      </c>
      <c r="B10285" s="509" t="s">
        <v>400</v>
      </c>
      <c r="C10285" s="509">
        <v>71</v>
      </c>
      <c r="G10285" s="509">
        <v>36</v>
      </c>
      <c r="K10285" s="509">
        <v>36</v>
      </c>
    </row>
    <row r="10286" spans="1:11" s="509" customFormat="1">
      <c r="A10286" s="508" t="s">
        <v>627</v>
      </c>
      <c r="B10286" s="509" t="s">
        <v>400</v>
      </c>
      <c r="C10286" s="509" t="s">
        <v>1047</v>
      </c>
      <c r="G10286" s="509">
        <v>1</v>
      </c>
      <c r="K10286" s="509">
        <v>1</v>
      </c>
    </row>
    <row r="10287" spans="1:11" s="509" customFormat="1">
      <c r="A10287" s="508" t="s">
        <v>627</v>
      </c>
      <c r="B10287" s="509" t="s">
        <v>400</v>
      </c>
      <c r="C10287" s="509" t="s">
        <v>1048</v>
      </c>
      <c r="G10287" s="509">
        <v>1</v>
      </c>
      <c r="H10287" s="509">
        <v>1</v>
      </c>
      <c r="K10287" s="509">
        <v>1</v>
      </c>
    </row>
    <row r="10288" spans="1:11" s="509" customFormat="1">
      <c r="A10288" s="508" t="s">
        <v>627</v>
      </c>
      <c r="B10288" s="509" t="s">
        <v>400</v>
      </c>
      <c r="C10288" s="509" t="s">
        <v>1049</v>
      </c>
      <c r="G10288" s="509">
        <v>2</v>
      </c>
      <c r="H10288" s="509">
        <v>2</v>
      </c>
      <c r="K10288" s="509">
        <v>2</v>
      </c>
    </row>
    <row r="10289" spans="1:11" s="509" customFormat="1">
      <c r="A10289" s="508" t="s">
        <v>627</v>
      </c>
      <c r="B10289" s="509" t="s">
        <v>400</v>
      </c>
      <c r="C10289" s="509" t="s">
        <v>1050</v>
      </c>
      <c r="G10289" s="509">
        <v>6</v>
      </c>
      <c r="H10289" s="509">
        <v>6</v>
      </c>
      <c r="K10289" s="509">
        <v>6</v>
      </c>
    </row>
    <row r="10290" spans="1:11" s="509" customFormat="1">
      <c r="A10290" s="508" t="s">
        <v>627</v>
      </c>
      <c r="B10290" s="509" t="s">
        <v>400</v>
      </c>
      <c r="C10290" s="509" t="s">
        <v>1051</v>
      </c>
      <c r="K10290" s="509">
        <v>0</v>
      </c>
    </row>
    <row r="10291" spans="1:11" s="509" customFormat="1">
      <c r="A10291" s="508" t="s">
        <v>627</v>
      </c>
      <c r="B10291" s="509" t="s">
        <v>400</v>
      </c>
      <c r="C10291" s="509">
        <v>72</v>
      </c>
      <c r="K10291" s="509">
        <v>0</v>
      </c>
    </row>
    <row r="10292" spans="1:11" s="509" customFormat="1">
      <c r="A10292" s="508" t="s">
        <v>627</v>
      </c>
      <c r="B10292" s="509" t="s">
        <v>400</v>
      </c>
      <c r="C10292" s="509">
        <v>73</v>
      </c>
      <c r="D10292" s="509">
        <v>2</v>
      </c>
      <c r="K10292" s="509">
        <v>2</v>
      </c>
    </row>
    <row r="10293" spans="1:11" s="509" customFormat="1">
      <c r="A10293" s="508" t="s">
        <v>627</v>
      </c>
      <c r="B10293" s="509" t="s">
        <v>400</v>
      </c>
      <c r="C10293" s="509">
        <v>74</v>
      </c>
      <c r="K10293" s="509">
        <v>0</v>
      </c>
    </row>
    <row r="10294" spans="1:11" s="509" customFormat="1">
      <c r="A10294" s="508" t="s">
        <v>627</v>
      </c>
      <c r="B10294" s="509" t="s">
        <v>400</v>
      </c>
      <c r="C10294" s="509" t="s">
        <v>4570</v>
      </c>
      <c r="D10294" s="509">
        <v>4</v>
      </c>
      <c r="G10294" s="509">
        <v>1</v>
      </c>
      <c r="K10294" s="509">
        <v>5</v>
      </c>
    </row>
    <row r="10295" spans="1:11" s="509" customFormat="1">
      <c r="A10295" s="508" t="s">
        <v>627</v>
      </c>
      <c r="B10295" s="509" t="s">
        <v>400</v>
      </c>
      <c r="C10295" s="509" t="s">
        <v>4571</v>
      </c>
      <c r="D10295" s="509">
        <v>6</v>
      </c>
      <c r="E10295" s="509">
        <v>0</v>
      </c>
      <c r="F10295" s="509">
        <v>0</v>
      </c>
      <c r="G10295" s="509">
        <v>180</v>
      </c>
      <c r="H10295" s="509">
        <v>49</v>
      </c>
      <c r="I10295" s="509">
        <v>0</v>
      </c>
      <c r="J10295" s="509">
        <v>8</v>
      </c>
      <c r="K10295" s="509">
        <v>186</v>
      </c>
    </row>
    <row r="10296" spans="1:11" s="509" customFormat="1">
      <c r="A10296" s="508" t="s">
        <v>628</v>
      </c>
      <c r="B10296" s="509" t="s">
        <v>401</v>
      </c>
      <c r="C10296" s="509">
        <v>1</v>
      </c>
      <c r="K10296" s="509">
        <v>0</v>
      </c>
    </row>
    <row r="10297" spans="1:11" s="509" customFormat="1">
      <c r="A10297" s="508" t="s">
        <v>628</v>
      </c>
      <c r="B10297" s="509" t="s">
        <v>401</v>
      </c>
      <c r="C10297" s="509" t="s">
        <v>1023</v>
      </c>
      <c r="K10297" s="509">
        <v>0</v>
      </c>
    </row>
    <row r="10298" spans="1:11" s="509" customFormat="1">
      <c r="A10298" s="508" t="s">
        <v>628</v>
      </c>
      <c r="B10298" s="509" t="s">
        <v>401</v>
      </c>
      <c r="C10298" s="509">
        <v>2</v>
      </c>
      <c r="K10298" s="509">
        <v>0</v>
      </c>
    </row>
    <row r="10299" spans="1:11" s="509" customFormat="1">
      <c r="A10299" s="508" t="s">
        <v>628</v>
      </c>
      <c r="B10299" s="509" t="s">
        <v>401</v>
      </c>
      <c r="C10299" s="509">
        <v>3</v>
      </c>
      <c r="K10299" s="509">
        <v>0</v>
      </c>
    </row>
    <row r="10300" spans="1:11" s="509" customFormat="1">
      <c r="A10300" s="508" t="s">
        <v>628</v>
      </c>
      <c r="B10300" s="509" t="s">
        <v>401</v>
      </c>
      <c r="C10300" s="509">
        <v>4</v>
      </c>
      <c r="G10300" s="509">
        <v>1</v>
      </c>
      <c r="K10300" s="509">
        <v>1</v>
      </c>
    </row>
    <row r="10301" spans="1:11" s="509" customFormat="1">
      <c r="A10301" s="508" t="s">
        <v>628</v>
      </c>
      <c r="B10301" s="509" t="s">
        <v>401</v>
      </c>
      <c r="C10301" s="509">
        <v>5</v>
      </c>
      <c r="K10301" s="509">
        <v>0</v>
      </c>
    </row>
    <row r="10302" spans="1:11" s="509" customFormat="1">
      <c r="A10302" s="508" t="s">
        <v>628</v>
      </c>
      <c r="B10302" s="509" t="s">
        <v>401</v>
      </c>
      <c r="C10302" s="509">
        <v>6</v>
      </c>
      <c r="K10302" s="509">
        <v>0</v>
      </c>
    </row>
    <row r="10303" spans="1:11" s="509" customFormat="1">
      <c r="A10303" s="508" t="s">
        <v>628</v>
      </c>
      <c r="B10303" s="509" t="s">
        <v>401</v>
      </c>
      <c r="C10303" s="509">
        <v>7</v>
      </c>
      <c r="K10303" s="509">
        <v>0</v>
      </c>
    </row>
    <row r="10304" spans="1:11" s="509" customFormat="1">
      <c r="A10304" s="508" t="s">
        <v>628</v>
      </c>
      <c r="B10304" s="509" t="s">
        <v>401</v>
      </c>
      <c r="C10304" s="509">
        <v>8</v>
      </c>
      <c r="K10304" s="509">
        <v>0</v>
      </c>
    </row>
    <row r="10305" spans="1:11" s="509" customFormat="1">
      <c r="A10305" s="508" t="s">
        <v>628</v>
      </c>
      <c r="B10305" s="509" t="s">
        <v>401</v>
      </c>
      <c r="C10305" s="509">
        <v>9</v>
      </c>
      <c r="K10305" s="509">
        <v>0</v>
      </c>
    </row>
    <row r="10306" spans="1:11" s="509" customFormat="1">
      <c r="A10306" s="508" t="s">
        <v>628</v>
      </c>
      <c r="B10306" s="509" t="s">
        <v>401</v>
      </c>
      <c r="C10306" s="509">
        <v>10</v>
      </c>
      <c r="K10306" s="509">
        <v>0</v>
      </c>
    </row>
    <row r="10307" spans="1:11" s="509" customFormat="1">
      <c r="A10307" s="508" t="s">
        <v>628</v>
      </c>
      <c r="B10307" s="509" t="s">
        <v>401</v>
      </c>
      <c r="C10307" s="509">
        <v>11</v>
      </c>
      <c r="K10307" s="509">
        <v>0</v>
      </c>
    </row>
    <row r="10308" spans="1:11" s="509" customFormat="1">
      <c r="A10308" s="508" t="s">
        <v>628</v>
      </c>
      <c r="B10308" s="509" t="s">
        <v>401</v>
      </c>
      <c r="C10308" s="509">
        <v>12</v>
      </c>
      <c r="K10308" s="509">
        <v>0</v>
      </c>
    </row>
    <row r="10309" spans="1:11" s="509" customFormat="1">
      <c r="A10309" s="508" t="s">
        <v>628</v>
      </c>
      <c r="B10309" s="509" t="s">
        <v>401</v>
      </c>
      <c r="C10309" s="509">
        <v>13</v>
      </c>
      <c r="K10309" s="509">
        <v>0</v>
      </c>
    </row>
    <row r="10310" spans="1:11" s="509" customFormat="1">
      <c r="A10310" s="508" t="s">
        <v>628</v>
      </c>
      <c r="B10310" s="509" t="s">
        <v>401</v>
      </c>
      <c r="C10310" s="509">
        <v>14</v>
      </c>
      <c r="K10310" s="509">
        <v>0</v>
      </c>
    </row>
    <row r="10311" spans="1:11" s="509" customFormat="1">
      <c r="A10311" s="508" t="s">
        <v>628</v>
      </c>
      <c r="B10311" s="509" t="s">
        <v>401</v>
      </c>
      <c r="C10311" s="509">
        <v>15</v>
      </c>
      <c r="K10311" s="509">
        <v>0</v>
      </c>
    </row>
    <row r="10312" spans="1:11" s="509" customFormat="1">
      <c r="A10312" s="508" t="s">
        <v>628</v>
      </c>
      <c r="B10312" s="509" t="s">
        <v>401</v>
      </c>
      <c r="C10312" s="509">
        <v>16</v>
      </c>
      <c r="K10312" s="509">
        <v>0</v>
      </c>
    </row>
    <row r="10313" spans="1:11" s="509" customFormat="1">
      <c r="A10313" s="508" t="s">
        <v>628</v>
      </c>
      <c r="B10313" s="509" t="s">
        <v>401</v>
      </c>
      <c r="C10313" s="509">
        <v>17</v>
      </c>
      <c r="K10313" s="509">
        <v>0</v>
      </c>
    </row>
    <row r="10314" spans="1:11" s="509" customFormat="1">
      <c r="A10314" s="508" t="s">
        <v>628</v>
      </c>
      <c r="B10314" s="509" t="s">
        <v>401</v>
      </c>
      <c r="C10314" s="509">
        <v>18</v>
      </c>
      <c r="K10314" s="509">
        <v>0</v>
      </c>
    </row>
    <row r="10315" spans="1:11" s="509" customFormat="1">
      <c r="A10315" s="508" t="s">
        <v>628</v>
      </c>
      <c r="B10315" s="509" t="s">
        <v>401</v>
      </c>
      <c r="C10315" s="509" t="s">
        <v>1024</v>
      </c>
      <c r="G10315" s="509">
        <v>1</v>
      </c>
      <c r="K10315" s="509">
        <v>1</v>
      </c>
    </row>
    <row r="10316" spans="1:11" s="509" customFormat="1">
      <c r="A10316" s="508" t="s">
        <v>628</v>
      </c>
      <c r="B10316" s="509" t="s">
        <v>401</v>
      </c>
      <c r="C10316" s="509" t="s">
        <v>1025</v>
      </c>
      <c r="K10316" s="509">
        <v>0</v>
      </c>
    </row>
    <row r="10317" spans="1:11" s="509" customFormat="1">
      <c r="A10317" s="508" t="s">
        <v>628</v>
      </c>
      <c r="B10317" s="509" t="s">
        <v>401</v>
      </c>
      <c r="C10317" s="509">
        <v>19</v>
      </c>
      <c r="K10317" s="509">
        <v>0</v>
      </c>
    </row>
    <row r="10318" spans="1:11" s="509" customFormat="1">
      <c r="A10318" s="508" t="s">
        <v>628</v>
      </c>
      <c r="B10318" s="509" t="s">
        <v>401</v>
      </c>
      <c r="C10318" s="509">
        <v>20</v>
      </c>
      <c r="K10318" s="509">
        <v>0</v>
      </c>
    </row>
    <row r="10319" spans="1:11" s="509" customFormat="1">
      <c r="A10319" s="508" t="s">
        <v>628</v>
      </c>
      <c r="B10319" s="509" t="s">
        <v>401</v>
      </c>
      <c r="C10319" s="509">
        <v>21</v>
      </c>
      <c r="K10319" s="509">
        <v>0</v>
      </c>
    </row>
    <row r="10320" spans="1:11" s="509" customFormat="1">
      <c r="A10320" s="508" t="s">
        <v>628</v>
      </c>
      <c r="B10320" s="509" t="s">
        <v>401</v>
      </c>
      <c r="C10320" s="509" t="s">
        <v>1026</v>
      </c>
      <c r="K10320" s="509">
        <v>0</v>
      </c>
    </row>
    <row r="10321" spans="1:11" s="509" customFormat="1">
      <c r="A10321" s="508" t="s">
        <v>628</v>
      </c>
      <c r="B10321" s="509" t="s">
        <v>401</v>
      </c>
      <c r="C10321" s="509" t="s">
        <v>1027</v>
      </c>
      <c r="K10321" s="509">
        <v>0</v>
      </c>
    </row>
    <row r="10322" spans="1:11" s="509" customFormat="1">
      <c r="A10322" s="508" t="s">
        <v>628</v>
      </c>
      <c r="B10322" s="509" t="s">
        <v>401</v>
      </c>
      <c r="C10322" s="509" t="s">
        <v>1028</v>
      </c>
      <c r="K10322" s="509">
        <v>0</v>
      </c>
    </row>
    <row r="10323" spans="1:11" s="509" customFormat="1">
      <c r="A10323" s="508" t="s">
        <v>628</v>
      </c>
      <c r="B10323" s="509" t="s">
        <v>401</v>
      </c>
      <c r="C10323" s="509">
        <v>22</v>
      </c>
      <c r="K10323" s="509">
        <v>0</v>
      </c>
    </row>
    <row r="10324" spans="1:11" s="509" customFormat="1">
      <c r="A10324" s="508" t="s">
        <v>628</v>
      </c>
      <c r="B10324" s="509" t="s">
        <v>401</v>
      </c>
      <c r="C10324" s="509">
        <v>23</v>
      </c>
      <c r="K10324" s="509">
        <v>0</v>
      </c>
    </row>
    <row r="10325" spans="1:11" s="509" customFormat="1">
      <c r="A10325" s="508" t="s">
        <v>628</v>
      </c>
      <c r="B10325" s="509" t="s">
        <v>401</v>
      </c>
      <c r="C10325" s="509" t="s">
        <v>1029</v>
      </c>
      <c r="K10325" s="509">
        <v>0</v>
      </c>
    </row>
    <row r="10326" spans="1:11" s="509" customFormat="1">
      <c r="A10326" s="508" t="s">
        <v>628</v>
      </c>
      <c r="B10326" s="509" t="s">
        <v>401</v>
      </c>
      <c r="C10326" s="509">
        <v>24</v>
      </c>
      <c r="K10326" s="509">
        <v>0</v>
      </c>
    </row>
    <row r="10327" spans="1:11" s="509" customFormat="1">
      <c r="A10327" s="508" t="s">
        <v>628</v>
      </c>
      <c r="B10327" s="509" t="s">
        <v>401</v>
      </c>
      <c r="C10327" s="509">
        <v>25</v>
      </c>
    </row>
    <row r="10328" spans="1:11" s="509" customFormat="1">
      <c r="A10328" s="508" t="s">
        <v>628</v>
      </c>
      <c r="B10328" s="509" t="s">
        <v>401</v>
      </c>
      <c r="C10328" s="509">
        <v>26</v>
      </c>
      <c r="K10328" s="509">
        <v>0</v>
      </c>
    </row>
    <row r="10329" spans="1:11" s="509" customFormat="1">
      <c r="A10329" s="508" t="s">
        <v>628</v>
      </c>
      <c r="B10329" s="509" t="s">
        <v>401</v>
      </c>
      <c r="C10329" s="509">
        <v>27</v>
      </c>
      <c r="K10329" s="509">
        <v>0</v>
      </c>
    </row>
    <row r="10330" spans="1:11" s="509" customFormat="1">
      <c r="A10330" s="508" t="s">
        <v>628</v>
      </c>
      <c r="B10330" s="509" t="s">
        <v>401</v>
      </c>
      <c r="C10330" s="509">
        <v>28</v>
      </c>
      <c r="K10330" s="509">
        <v>0</v>
      </c>
    </row>
    <row r="10331" spans="1:11" s="509" customFormat="1">
      <c r="A10331" s="508" t="s">
        <v>628</v>
      </c>
      <c r="B10331" s="509" t="s">
        <v>401</v>
      </c>
      <c r="C10331" s="509">
        <v>29</v>
      </c>
      <c r="K10331" s="509">
        <v>0</v>
      </c>
    </row>
    <row r="10332" spans="1:11" s="509" customFormat="1">
      <c r="A10332" s="508" t="s">
        <v>628</v>
      </c>
      <c r="B10332" s="509" t="s">
        <v>401</v>
      </c>
      <c r="C10332" s="509">
        <v>30</v>
      </c>
      <c r="K10332" s="509">
        <v>0</v>
      </c>
    </row>
    <row r="10333" spans="1:11" s="509" customFormat="1">
      <c r="A10333" s="508" t="s">
        <v>628</v>
      </c>
      <c r="B10333" s="509" t="s">
        <v>401</v>
      </c>
      <c r="C10333" s="509">
        <v>31</v>
      </c>
      <c r="K10333" s="509">
        <v>0</v>
      </c>
    </row>
    <row r="10334" spans="1:11" s="509" customFormat="1">
      <c r="A10334" s="508" t="s">
        <v>628</v>
      </c>
      <c r="B10334" s="509" t="s">
        <v>401</v>
      </c>
      <c r="C10334" s="509">
        <v>32</v>
      </c>
      <c r="K10334" s="509">
        <v>0</v>
      </c>
    </row>
    <row r="10335" spans="1:11" s="509" customFormat="1">
      <c r="A10335" s="508" t="s">
        <v>628</v>
      </c>
      <c r="B10335" s="509" t="s">
        <v>401</v>
      </c>
      <c r="C10335" s="509">
        <v>33</v>
      </c>
      <c r="K10335" s="509">
        <v>0</v>
      </c>
    </row>
    <row r="10336" spans="1:11" s="509" customFormat="1">
      <c r="A10336" s="508" t="s">
        <v>628</v>
      </c>
      <c r="B10336" s="509" t="s">
        <v>401</v>
      </c>
      <c r="C10336" s="509">
        <v>34</v>
      </c>
      <c r="K10336" s="509">
        <v>0</v>
      </c>
    </row>
    <row r="10337" spans="1:11" s="509" customFormat="1">
      <c r="A10337" s="508" t="s">
        <v>628</v>
      </c>
      <c r="B10337" s="509" t="s">
        <v>401</v>
      </c>
      <c r="C10337" s="509">
        <v>35</v>
      </c>
      <c r="K10337" s="509">
        <v>0</v>
      </c>
    </row>
    <row r="10338" spans="1:11" s="509" customFormat="1">
      <c r="A10338" s="508" t="s">
        <v>628</v>
      </c>
      <c r="B10338" s="509" t="s">
        <v>401</v>
      </c>
      <c r="C10338" s="509">
        <v>36</v>
      </c>
      <c r="K10338" s="509">
        <v>0</v>
      </c>
    </row>
    <row r="10339" spans="1:11" s="509" customFormat="1">
      <c r="A10339" s="508" t="s">
        <v>628</v>
      </c>
      <c r="B10339" s="509" t="s">
        <v>401</v>
      </c>
      <c r="C10339" s="509">
        <v>37</v>
      </c>
      <c r="K10339" s="509">
        <v>0</v>
      </c>
    </row>
    <row r="10340" spans="1:11" s="509" customFormat="1">
      <c r="A10340" s="508" t="s">
        <v>628</v>
      </c>
      <c r="B10340" s="509" t="s">
        <v>401</v>
      </c>
      <c r="C10340" s="509">
        <v>38</v>
      </c>
      <c r="K10340" s="509">
        <v>0</v>
      </c>
    </row>
    <row r="10341" spans="1:11" s="509" customFormat="1">
      <c r="A10341" s="508" t="s">
        <v>628</v>
      </c>
      <c r="B10341" s="509" t="s">
        <v>401</v>
      </c>
      <c r="C10341" s="509" t="s">
        <v>1030</v>
      </c>
      <c r="K10341" s="509">
        <v>0</v>
      </c>
    </row>
    <row r="10342" spans="1:11" s="509" customFormat="1">
      <c r="A10342" s="508" t="s">
        <v>628</v>
      </c>
      <c r="B10342" s="509" t="s">
        <v>401</v>
      </c>
      <c r="C10342" s="509">
        <v>39</v>
      </c>
      <c r="K10342" s="509">
        <v>0</v>
      </c>
    </row>
    <row r="10343" spans="1:11" s="509" customFormat="1">
      <c r="A10343" s="508" t="s">
        <v>628</v>
      </c>
      <c r="B10343" s="509" t="s">
        <v>401</v>
      </c>
      <c r="C10343" s="509">
        <v>40</v>
      </c>
      <c r="K10343" s="509">
        <v>0</v>
      </c>
    </row>
    <row r="10344" spans="1:11" s="509" customFormat="1">
      <c r="A10344" s="508" t="s">
        <v>628</v>
      </c>
      <c r="B10344" s="509" t="s">
        <v>401</v>
      </c>
      <c r="C10344" s="509">
        <v>41</v>
      </c>
      <c r="K10344" s="509">
        <v>0</v>
      </c>
    </row>
    <row r="10345" spans="1:11" s="509" customFormat="1">
      <c r="A10345" s="508" t="s">
        <v>628</v>
      </c>
      <c r="B10345" s="509" t="s">
        <v>401</v>
      </c>
      <c r="C10345" s="509">
        <v>42</v>
      </c>
      <c r="K10345" s="509">
        <v>0</v>
      </c>
    </row>
    <row r="10346" spans="1:11" s="509" customFormat="1">
      <c r="A10346" s="508" t="s">
        <v>628</v>
      </c>
      <c r="B10346" s="509" t="s">
        <v>401</v>
      </c>
      <c r="C10346" s="509">
        <v>43</v>
      </c>
      <c r="K10346" s="509">
        <v>0</v>
      </c>
    </row>
    <row r="10347" spans="1:11" s="509" customFormat="1">
      <c r="A10347" s="508" t="s">
        <v>628</v>
      </c>
      <c r="B10347" s="509" t="s">
        <v>401</v>
      </c>
      <c r="C10347" s="509">
        <v>44</v>
      </c>
      <c r="K10347" s="509">
        <v>0</v>
      </c>
    </row>
    <row r="10348" spans="1:11" s="509" customFormat="1">
      <c r="A10348" s="508" t="s">
        <v>628</v>
      </c>
      <c r="B10348" s="509" t="s">
        <v>401</v>
      </c>
      <c r="C10348" s="509">
        <v>45</v>
      </c>
      <c r="K10348" s="509">
        <v>0</v>
      </c>
    </row>
    <row r="10349" spans="1:11" s="509" customFormat="1">
      <c r="A10349" s="508" t="s">
        <v>628</v>
      </c>
      <c r="B10349" s="509" t="s">
        <v>401</v>
      </c>
      <c r="C10349" s="509">
        <v>46</v>
      </c>
      <c r="G10349" s="509">
        <v>1</v>
      </c>
      <c r="H10349" s="509">
        <v>1</v>
      </c>
      <c r="K10349" s="509">
        <v>1</v>
      </c>
    </row>
    <row r="10350" spans="1:11" s="509" customFormat="1">
      <c r="A10350" s="508" t="s">
        <v>628</v>
      </c>
      <c r="B10350" s="509" t="s">
        <v>401</v>
      </c>
      <c r="C10350" s="509">
        <v>47</v>
      </c>
      <c r="K10350" s="509">
        <v>0</v>
      </c>
    </row>
    <row r="10351" spans="1:11" s="509" customFormat="1">
      <c r="A10351" s="508" t="s">
        <v>628</v>
      </c>
      <c r="B10351" s="509" t="s">
        <v>401</v>
      </c>
      <c r="C10351" s="509">
        <v>48</v>
      </c>
      <c r="K10351" s="509">
        <v>0</v>
      </c>
    </row>
    <row r="10352" spans="1:11" s="509" customFormat="1">
      <c r="A10352" s="508" t="s">
        <v>628</v>
      </c>
      <c r="B10352" s="509" t="s">
        <v>401</v>
      </c>
      <c r="C10352" s="509">
        <v>49</v>
      </c>
      <c r="K10352" s="509">
        <v>0</v>
      </c>
    </row>
    <row r="10353" spans="1:11" s="509" customFormat="1">
      <c r="A10353" s="508" t="s">
        <v>628</v>
      </c>
      <c r="B10353" s="509" t="s">
        <v>401</v>
      </c>
      <c r="C10353" s="509">
        <v>50</v>
      </c>
      <c r="K10353" s="509">
        <v>0</v>
      </c>
    </row>
    <row r="10354" spans="1:11" s="509" customFormat="1">
      <c r="A10354" s="508" t="s">
        <v>628</v>
      </c>
      <c r="B10354" s="509" t="s">
        <v>401</v>
      </c>
      <c r="C10354" s="509">
        <v>51</v>
      </c>
      <c r="K10354" s="509">
        <v>0</v>
      </c>
    </row>
    <row r="10355" spans="1:11" s="509" customFormat="1">
      <c r="A10355" s="508" t="s">
        <v>628</v>
      </c>
      <c r="B10355" s="509" t="s">
        <v>401</v>
      </c>
      <c r="C10355" s="509" t="s">
        <v>1031</v>
      </c>
      <c r="K10355" s="509">
        <v>0</v>
      </c>
    </row>
    <row r="10356" spans="1:11" s="509" customFormat="1">
      <c r="A10356" s="508" t="s">
        <v>628</v>
      </c>
      <c r="B10356" s="509" t="s">
        <v>401</v>
      </c>
      <c r="C10356" s="509" t="s">
        <v>1032</v>
      </c>
      <c r="K10356" s="509">
        <v>0</v>
      </c>
    </row>
    <row r="10357" spans="1:11" s="509" customFormat="1">
      <c r="A10357" s="508" t="s">
        <v>628</v>
      </c>
      <c r="B10357" s="509" t="s">
        <v>401</v>
      </c>
      <c r="C10357" s="509">
        <v>52</v>
      </c>
      <c r="K10357" s="509">
        <v>0</v>
      </c>
    </row>
    <row r="10358" spans="1:11" s="509" customFormat="1">
      <c r="A10358" s="508" t="s">
        <v>628</v>
      </c>
      <c r="B10358" s="509" t="s">
        <v>401</v>
      </c>
      <c r="C10358" s="509">
        <v>53</v>
      </c>
      <c r="K10358" s="509">
        <v>0</v>
      </c>
    </row>
    <row r="10359" spans="1:11" s="509" customFormat="1">
      <c r="A10359" s="508" t="s">
        <v>628</v>
      </c>
      <c r="B10359" s="509" t="s">
        <v>401</v>
      </c>
      <c r="C10359" s="509">
        <v>54</v>
      </c>
      <c r="K10359" s="509">
        <v>0</v>
      </c>
    </row>
    <row r="10360" spans="1:11" s="509" customFormat="1">
      <c r="A10360" s="508" t="s">
        <v>628</v>
      </c>
      <c r="B10360" s="509" t="s">
        <v>401</v>
      </c>
      <c r="C10360" s="509">
        <v>55</v>
      </c>
      <c r="G10360" s="509">
        <v>4</v>
      </c>
      <c r="K10360" s="509">
        <v>4</v>
      </c>
    </row>
    <row r="10361" spans="1:11" s="509" customFormat="1">
      <c r="A10361" s="508" t="s">
        <v>628</v>
      </c>
      <c r="B10361" s="509" t="s">
        <v>401</v>
      </c>
      <c r="C10361" s="509">
        <v>56</v>
      </c>
      <c r="K10361" s="509">
        <v>0</v>
      </c>
    </row>
    <row r="10362" spans="1:11" s="509" customFormat="1">
      <c r="A10362" s="508" t="s">
        <v>628</v>
      </c>
      <c r="B10362" s="509" t="s">
        <v>401</v>
      </c>
      <c r="C10362" s="509">
        <v>57</v>
      </c>
      <c r="K10362" s="509">
        <v>0</v>
      </c>
    </row>
    <row r="10363" spans="1:11" s="509" customFormat="1">
      <c r="A10363" s="508" t="s">
        <v>628</v>
      </c>
      <c r="B10363" s="509" t="s">
        <v>401</v>
      </c>
      <c r="C10363" s="509">
        <v>58</v>
      </c>
      <c r="K10363" s="509">
        <v>0</v>
      </c>
    </row>
    <row r="10364" spans="1:11" s="509" customFormat="1">
      <c r="A10364" s="508" t="s">
        <v>628</v>
      </c>
      <c r="B10364" s="509" t="s">
        <v>401</v>
      </c>
      <c r="C10364" s="509">
        <v>59</v>
      </c>
      <c r="K10364" s="509">
        <v>0</v>
      </c>
    </row>
    <row r="10365" spans="1:11" s="509" customFormat="1">
      <c r="A10365" s="508" t="s">
        <v>628</v>
      </c>
      <c r="B10365" s="509" t="s">
        <v>401</v>
      </c>
      <c r="C10365" s="509">
        <v>60</v>
      </c>
      <c r="K10365" s="509">
        <v>0</v>
      </c>
    </row>
    <row r="10366" spans="1:11" s="509" customFormat="1">
      <c r="A10366" s="508" t="s">
        <v>628</v>
      </c>
      <c r="B10366" s="509" t="s">
        <v>401</v>
      </c>
      <c r="C10366" s="509">
        <v>61</v>
      </c>
      <c r="K10366" s="509">
        <v>0</v>
      </c>
    </row>
    <row r="10367" spans="1:11" s="509" customFormat="1">
      <c r="A10367" s="508" t="s">
        <v>628</v>
      </c>
      <c r="B10367" s="509" t="s">
        <v>401</v>
      </c>
      <c r="C10367" s="509">
        <v>62</v>
      </c>
      <c r="K10367" s="509">
        <v>0</v>
      </c>
    </row>
    <row r="10368" spans="1:11" s="509" customFormat="1">
      <c r="A10368" s="508" t="s">
        <v>628</v>
      </c>
      <c r="B10368" s="509" t="s">
        <v>401</v>
      </c>
      <c r="C10368" s="509">
        <v>63</v>
      </c>
      <c r="G10368" s="509">
        <v>3</v>
      </c>
      <c r="K10368" s="509">
        <v>3</v>
      </c>
    </row>
    <row r="10369" spans="1:11" s="509" customFormat="1">
      <c r="A10369" s="508" t="s">
        <v>628</v>
      </c>
      <c r="B10369" s="509" t="s">
        <v>401</v>
      </c>
      <c r="C10369" s="509" t="s">
        <v>1033</v>
      </c>
      <c r="K10369" s="509">
        <v>0</v>
      </c>
    </row>
    <row r="10370" spans="1:11" s="509" customFormat="1">
      <c r="A10370" s="508" t="s">
        <v>628</v>
      </c>
      <c r="B10370" s="509" t="s">
        <v>401</v>
      </c>
      <c r="C10370" s="509" t="s">
        <v>1034</v>
      </c>
      <c r="K10370" s="509">
        <v>0</v>
      </c>
    </row>
    <row r="10371" spans="1:11" s="509" customFormat="1">
      <c r="A10371" s="508" t="s">
        <v>628</v>
      </c>
      <c r="B10371" s="509" t="s">
        <v>401</v>
      </c>
      <c r="C10371" s="509">
        <v>64</v>
      </c>
      <c r="K10371" s="509">
        <v>0</v>
      </c>
    </row>
    <row r="10372" spans="1:11" s="509" customFormat="1">
      <c r="A10372" s="508" t="s">
        <v>628</v>
      </c>
      <c r="B10372" s="509" t="s">
        <v>401</v>
      </c>
      <c r="C10372" s="509" t="s">
        <v>1035</v>
      </c>
      <c r="G10372" s="509">
        <v>1</v>
      </c>
      <c r="K10372" s="509">
        <v>1</v>
      </c>
    </row>
    <row r="10373" spans="1:11" s="509" customFormat="1">
      <c r="A10373" s="508" t="s">
        <v>628</v>
      </c>
      <c r="B10373" s="509" t="s">
        <v>401</v>
      </c>
      <c r="C10373" s="509">
        <v>65</v>
      </c>
      <c r="G10373" s="509">
        <v>12</v>
      </c>
      <c r="H10373" s="509">
        <v>10</v>
      </c>
      <c r="K10373" s="509">
        <v>12</v>
      </c>
    </row>
    <row r="10374" spans="1:11" s="509" customFormat="1">
      <c r="A10374" s="508" t="s">
        <v>628</v>
      </c>
      <c r="B10374" s="509" t="s">
        <v>401</v>
      </c>
      <c r="C10374" s="509">
        <v>66</v>
      </c>
      <c r="G10374" s="509">
        <v>3</v>
      </c>
      <c r="H10374" s="509">
        <v>2</v>
      </c>
      <c r="K10374" s="509">
        <v>3</v>
      </c>
    </row>
    <row r="10375" spans="1:11" s="509" customFormat="1">
      <c r="A10375" s="508" t="s">
        <v>628</v>
      </c>
      <c r="B10375" s="509" t="s">
        <v>401</v>
      </c>
      <c r="C10375" s="509" t="s">
        <v>1036</v>
      </c>
      <c r="K10375" s="509">
        <v>0</v>
      </c>
    </row>
    <row r="10376" spans="1:11" s="509" customFormat="1">
      <c r="A10376" s="508" t="s">
        <v>628</v>
      </c>
      <c r="B10376" s="509" t="s">
        <v>401</v>
      </c>
      <c r="C10376" s="509" t="s">
        <v>1037</v>
      </c>
      <c r="G10376" s="509">
        <v>6</v>
      </c>
      <c r="K10376" s="509">
        <v>6</v>
      </c>
    </row>
    <row r="10377" spans="1:11" s="509" customFormat="1">
      <c r="A10377" s="508" t="s">
        <v>628</v>
      </c>
      <c r="B10377" s="509" t="s">
        <v>401</v>
      </c>
      <c r="C10377" s="509" t="s">
        <v>1038</v>
      </c>
      <c r="G10377" s="509">
        <v>2</v>
      </c>
      <c r="K10377" s="509">
        <v>2</v>
      </c>
    </row>
    <row r="10378" spans="1:11" s="509" customFormat="1">
      <c r="A10378" s="508" t="s">
        <v>628</v>
      </c>
      <c r="B10378" s="509" t="s">
        <v>401</v>
      </c>
      <c r="C10378" s="509" t="s">
        <v>1039</v>
      </c>
      <c r="K10378" s="509">
        <v>0</v>
      </c>
    </row>
    <row r="10379" spans="1:11" s="509" customFormat="1">
      <c r="A10379" s="508" t="s">
        <v>628</v>
      </c>
      <c r="B10379" s="509" t="s">
        <v>401</v>
      </c>
      <c r="C10379" s="509" t="s">
        <v>1040</v>
      </c>
      <c r="K10379" s="509">
        <v>0</v>
      </c>
    </row>
    <row r="10380" spans="1:11" s="509" customFormat="1">
      <c r="A10380" s="508" t="s">
        <v>628</v>
      </c>
      <c r="B10380" s="509" t="s">
        <v>401</v>
      </c>
      <c r="C10380" s="509" t="s">
        <v>1041</v>
      </c>
      <c r="K10380" s="509">
        <v>0</v>
      </c>
    </row>
    <row r="10381" spans="1:11" s="509" customFormat="1">
      <c r="A10381" s="508" t="s">
        <v>628</v>
      </c>
      <c r="B10381" s="509" t="s">
        <v>401</v>
      </c>
      <c r="C10381" s="509" t="s">
        <v>1042</v>
      </c>
      <c r="K10381" s="509">
        <v>0</v>
      </c>
    </row>
    <row r="10382" spans="1:11" s="509" customFormat="1">
      <c r="A10382" s="508" t="s">
        <v>628</v>
      </c>
      <c r="B10382" s="509" t="s">
        <v>401</v>
      </c>
      <c r="C10382" s="509">
        <v>67</v>
      </c>
      <c r="G10382" s="509">
        <v>6</v>
      </c>
      <c r="H10382" s="509">
        <v>1</v>
      </c>
      <c r="K10382" s="509">
        <v>6</v>
      </c>
    </row>
    <row r="10383" spans="1:11" s="509" customFormat="1">
      <c r="A10383" s="508" t="s">
        <v>628</v>
      </c>
      <c r="B10383" s="509" t="s">
        <v>401</v>
      </c>
      <c r="C10383" s="509">
        <v>68</v>
      </c>
      <c r="G10383" s="509">
        <v>5</v>
      </c>
      <c r="H10383" s="509">
        <v>4</v>
      </c>
      <c r="K10383" s="509">
        <v>5</v>
      </c>
    </row>
    <row r="10384" spans="1:11" s="509" customFormat="1">
      <c r="A10384" s="508" t="s">
        <v>628</v>
      </c>
      <c r="B10384" s="509" t="s">
        <v>401</v>
      </c>
      <c r="C10384" s="509" t="s">
        <v>1043</v>
      </c>
      <c r="G10384" s="509">
        <v>2</v>
      </c>
      <c r="H10384" s="509">
        <v>1</v>
      </c>
      <c r="K10384" s="509">
        <v>2</v>
      </c>
    </row>
    <row r="10385" spans="1:11" s="509" customFormat="1">
      <c r="A10385" s="508" t="s">
        <v>628</v>
      </c>
      <c r="B10385" s="509" t="s">
        <v>401</v>
      </c>
      <c r="C10385" s="509">
        <v>69</v>
      </c>
      <c r="K10385" s="509">
        <v>0</v>
      </c>
    </row>
    <row r="10386" spans="1:11" s="509" customFormat="1">
      <c r="A10386" s="508" t="s">
        <v>628</v>
      </c>
      <c r="B10386" s="509" t="s">
        <v>401</v>
      </c>
      <c r="C10386" s="509" t="s">
        <v>1044</v>
      </c>
      <c r="K10386" s="509">
        <v>0</v>
      </c>
    </row>
    <row r="10387" spans="1:11" s="509" customFormat="1">
      <c r="A10387" s="508" t="s">
        <v>628</v>
      </c>
      <c r="B10387" s="509" t="s">
        <v>401</v>
      </c>
      <c r="C10387" s="509" t="s">
        <v>1045</v>
      </c>
      <c r="K10387" s="509">
        <v>0</v>
      </c>
    </row>
    <row r="10388" spans="1:11" s="509" customFormat="1">
      <c r="A10388" s="508" t="s">
        <v>628</v>
      </c>
      <c r="B10388" s="509" t="s">
        <v>401</v>
      </c>
      <c r="C10388" s="509">
        <v>70</v>
      </c>
      <c r="K10388" s="509">
        <v>0</v>
      </c>
    </row>
    <row r="10389" spans="1:11" s="509" customFormat="1">
      <c r="A10389" s="508" t="s">
        <v>628</v>
      </c>
      <c r="B10389" s="509" t="s">
        <v>401</v>
      </c>
      <c r="C10389" s="509" t="s">
        <v>1046</v>
      </c>
      <c r="K10389" s="509">
        <v>0</v>
      </c>
    </row>
    <row r="10390" spans="1:11" s="509" customFormat="1">
      <c r="A10390" s="508" t="s">
        <v>628</v>
      </c>
      <c r="B10390" s="509" t="s">
        <v>401</v>
      </c>
      <c r="C10390" s="509">
        <v>71</v>
      </c>
      <c r="G10390" s="509">
        <v>13</v>
      </c>
      <c r="K10390" s="509">
        <v>13</v>
      </c>
    </row>
    <row r="10391" spans="1:11" s="509" customFormat="1">
      <c r="A10391" s="508" t="s">
        <v>628</v>
      </c>
      <c r="B10391" s="509" t="s">
        <v>401</v>
      </c>
      <c r="C10391" s="509" t="s">
        <v>1047</v>
      </c>
      <c r="G10391" s="509">
        <v>5</v>
      </c>
      <c r="H10391" s="509">
        <v>2</v>
      </c>
      <c r="K10391" s="509">
        <v>5</v>
      </c>
    </row>
    <row r="10392" spans="1:11" s="509" customFormat="1">
      <c r="A10392" s="508" t="s">
        <v>628</v>
      </c>
      <c r="B10392" s="509" t="s">
        <v>401</v>
      </c>
      <c r="C10392" s="509" t="s">
        <v>1048</v>
      </c>
      <c r="G10392" s="509">
        <v>1</v>
      </c>
      <c r="K10392" s="509">
        <v>1</v>
      </c>
    </row>
    <row r="10393" spans="1:11" s="509" customFormat="1">
      <c r="A10393" s="508" t="s">
        <v>628</v>
      </c>
      <c r="B10393" s="509" t="s">
        <v>401</v>
      </c>
      <c r="C10393" s="509" t="s">
        <v>1049</v>
      </c>
      <c r="K10393" s="509">
        <v>0</v>
      </c>
    </row>
    <row r="10394" spans="1:11" s="509" customFormat="1">
      <c r="A10394" s="508" t="s">
        <v>628</v>
      </c>
      <c r="B10394" s="509" t="s">
        <v>401</v>
      </c>
      <c r="C10394" s="509" t="s">
        <v>1050</v>
      </c>
      <c r="G10394" s="509">
        <v>2</v>
      </c>
      <c r="H10394" s="509">
        <v>2</v>
      </c>
      <c r="K10394" s="509">
        <v>2</v>
      </c>
    </row>
    <row r="10395" spans="1:11" s="509" customFormat="1">
      <c r="A10395" s="508" t="s">
        <v>628</v>
      </c>
      <c r="B10395" s="509" t="s">
        <v>401</v>
      </c>
      <c r="C10395" s="509" t="s">
        <v>1051</v>
      </c>
      <c r="K10395" s="509">
        <v>0</v>
      </c>
    </row>
    <row r="10396" spans="1:11" s="509" customFormat="1">
      <c r="A10396" s="508" t="s">
        <v>628</v>
      </c>
      <c r="B10396" s="509" t="s">
        <v>401</v>
      </c>
      <c r="C10396" s="509">
        <v>72</v>
      </c>
      <c r="K10396" s="509">
        <v>0</v>
      </c>
    </row>
    <row r="10397" spans="1:11" s="509" customFormat="1">
      <c r="A10397" s="508" t="s">
        <v>628</v>
      </c>
      <c r="B10397" s="509" t="s">
        <v>401</v>
      </c>
      <c r="C10397" s="509">
        <v>73</v>
      </c>
      <c r="D10397" s="509">
        <v>2</v>
      </c>
      <c r="K10397" s="509">
        <v>2</v>
      </c>
    </row>
    <row r="10398" spans="1:11" s="509" customFormat="1">
      <c r="A10398" s="508" t="s">
        <v>628</v>
      </c>
      <c r="B10398" s="509" t="s">
        <v>401</v>
      </c>
      <c r="C10398" s="509">
        <v>74</v>
      </c>
      <c r="K10398" s="509">
        <v>0</v>
      </c>
    </row>
    <row r="10399" spans="1:11" s="509" customFormat="1">
      <c r="A10399" s="508" t="s">
        <v>628</v>
      </c>
      <c r="B10399" s="509" t="s">
        <v>401</v>
      </c>
      <c r="C10399" s="509" t="s">
        <v>4570</v>
      </c>
      <c r="K10399" s="509">
        <v>0</v>
      </c>
    </row>
    <row r="10400" spans="1:11" s="509" customFormat="1">
      <c r="A10400" s="508" t="s">
        <v>628</v>
      </c>
      <c r="B10400" s="509" t="s">
        <v>401</v>
      </c>
      <c r="C10400" s="509" t="s">
        <v>4571</v>
      </c>
      <c r="D10400" s="509">
        <v>2</v>
      </c>
      <c r="E10400" s="509">
        <v>0</v>
      </c>
      <c r="F10400" s="509">
        <v>0</v>
      </c>
      <c r="G10400" s="509">
        <v>68</v>
      </c>
      <c r="H10400" s="509">
        <v>23</v>
      </c>
      <c r="I10400" s="509">
        <v>0</v>
      </c>
      <c r="J10400" s="509">
        <v>14</v>
      </c>
      <c r="K10400" s="509">
        <v>70</v>
      </c>
    </row>
    <row r="10401" spans="1:11" s="509" customFormat="1">
      <c r="A10401" s="508" t="s">
        <v>629</v>
      </c>
      <c r="B10401" s="509" t="s">
        <v>402</v>
      </c>
      <c r="C10401" s="509">
        <v>1</v>
      </c>
      <c r="K10401" s="509">
        <v>0</v>
      </c>
    </row>
    <row r="10402" spans="1:11" s="509" customFormat="1">
      <c r="A10402" s="508" t="s">
        <v>629</v>
      </c>
      <c r="B10402" s="509" t="s">
        <v>402</v>
      </c>
      <c r="C10402" s="509" t="s">
        <v>1023</v>
      </c>
      <c r="K10402" s="509">
        <v>0</v>
      </c>
    </row>
    <row r="10403" spans="1:11" s="509" customFormat="1">
      <c r="A10403" s="508" t="s">
        <v>629</v>
      </c>
      <c r="B10403" s="509" t="s">
        <v>402</v>
      </c>
      <c r="C10403" s="509">
        <v>2</v>
      </c>
      <c r="G10403" s="509">
        <v>1</v>
      </c>
      <c r="K10403" s="509">
        <v>1</v>
      </c>
    </row>
    <row r="10404" spans="1:11" s="509" customFormat="1">
      <c r="A10404" s="508" t="s">
        <v>629</v>
      </c>
      <c r="B10404" s="509" t="s">
        <v>402</v>
      </c>
      <c r="C10404" s="509">
        <v>3</v>
      </c>
      <c r="K10404" s="509">
        <v>0</v>
      </c>
    </row>
    <row r="10405" spans="1:11" s="509" customFormat="1">
      <c r="A10405" s="508" t="s">
        <v>629</v>
      </c>
      <c r="B10405" s="509" t="s">
        <v>402</v>
      </c>
      <c r="C10405" s="509">
        <v>4</v>
      </c>
      <c r="K10405" s="509">
        <v>0</v>
      </c>
    </row>
    <row r="10406" spans="1:11" s="509" customFormat="1">
      <c r="A10406" s="508" t="s">
        <v>629</v>
      </c>
      <c r="B10406" s="509" t="s">
        <v>402</v>
      </c>
      <c r="C10406" s="509">
        <v>5</v>
      </c>
      <c r="K10406" s="509">
        <v>0</v>
      </c>
    </row>
    <row r="10407" spans="1:11" s="509" customFormat="1">
      <c r="A10407" s="508" t="s">
        <v>629</v>
      </c>
      <c r="B10407" s="509" t="s">
        <v>402</v>
      </c>
      <c r="C10407" s="509">
        <v>6</v>
      </c>
      <c r="K10407" s="509">
        <v>0</v>
      </c>
    </row>
    <row r="10408" spans="1:11" s="509" customFormat="1">
      <c r="A10408" s="508" t="s">
        <v>629</v>
      </c>
      <c r="B10408" s="509" t="s">
        <v>402</v>
      </c>
      <c r="C10408" s="509">
        <v>7</v>
      </c>
      <c r="K10408" s="509">
        <v>0</v>
      </c>
    </row>
    <row r="10409" spans="1:11" s="509" customFormat="1">
      <c r="A10409" s="508" t="s">
        <v>629</v>
      </c>
      <c r="B10409" s="509" t="s">
        <v>402</v>
      </c>
      <c r="C10409" s="509">
        <v>8</v>
      </c>
      <c r="K10409" s="509">
        <v>0</v>
      </c>
    </row>
    <row r="10410" spans="1:11" s="509" customFormat="1">
      <c r="A10410" s="508" t="s">
        <v>629</v>
      </c>
      <c r="B10410" s="509" t="s">
        <v>402</v>
      </c>
      <c r="C10410" s="509">
        <v>9</v>
      </c>
      <c r="K10410" s="509">
        <v>0</v>
      </c>
    </row>
    <row r="10411" spans="1:11" s="509" customFormat="1">
      <c r="A10411" s="508" t="s">
        <v>629</v>
      </c>
      <c r="B10411" s="509" t="s">
        <v>402</v>
      </c>
      <c r="C10411" s="509">
        <v>10</v>
      </c>
      <c r="K10411" s="509">
        <v>0</v>
      </c>
    </row>
    <row r="10412" spans="1:11" s="509" customFormat="1">
      <c r="A10412" s="508" t="s">
        <v>629</v>
      </c>
      <c r="B10412" s="509" t="s">
        <v>402</v>
      </c>
      <c r="C10412" s="509">
        <v>11</v>
      </c>
      <c r="K10412" s="509">
        <v>0</v>
      </c>
    </row>
    <row r="10413" spans="1:11" s="509" customFormat="1">
      <c r="A10413" s="508" t="s">
        <v>629</v>
      </c>
      <c r="B10413" s="509" t="s">
        <v>402</v>
      </c>
      <c r="C10413" s="509">
        <v>12</v>
      </c>
      <c r="K10413" s="509">
        <v>0</v>
      </c>
    </row>
    <row r="10414" spans="1:11" s="509" customFormat="1">
      <c r="A10414" s="508" t="s">
        <v>629</v>
      </c>
      <c r="B10414" s="509" t="s">
        <v>402</v>
      </c>
      <c r="C10414" s="509">
        <v>13</v>
      </c>
      <c r="K10414" s="509">
        <v>0</v>
      </c>
    </row>
    <row r="10415" spans="1:11" s="509" customFormat="1">
      <c r="A10415" s="508" t="s">
        <v>629</v>
      </c>
      <c r="B10415" s="509" t="s">
        <v>402</v>
      </c>
      <c r="C10415" s="509">
        <v>14</v>
      </c>
      <c r="K10415" s="509">
        <v>0</v>
      </c>
    </row>
    <row r="10416" spans="1:11" s="509" customFormat="1">
      <c r="A10416" s="508" t="s">
        <v>629</v>
      </c>
      <c r="B10416" s="509" t="s">
        <v>402</v>
      </c>
      <c r="C10416" s="509">
        <v>15</v>
      </c>
      <c r="K10416" s="509">
        <v>0</v>
      </c>
    </row>
    <row r="10417" spans="1:11" s="509" customFormat="1">
      <c r="A10417" s="508" t="s">
        <v>629</v>
      </c>
      <c r="B10417" s="509" t="s">
        <v>402</v>
      </c>
      <c r="C10417" s="509">
        <v>16</v>
      </c>
      <c r="K10417" s="509">
        <v>0</v>
      </c>
    </row>
    <row r="10418" spans="1:11" s="509" customFormat="1">
      <c r="A10418" s="508" t="s">
        <v>629</v>
      </c>
      <c r="B10418" s="509" t="s">
        <v>402</v>
      </c>
      <c r="C10418" s="509">
        <v>17</v>
      </c>
      <c r="K10418" s="509">
        <v>0</v>
      </c>
    </row>
    <row r="10419" spans="1:11" s="509" customFormat="1">
      <c r="A10419" s="508" t="s">
        <v>629</v>
      </c>
      <c r="B10419" s="509" t="s">
        <v>402</v>
      </c>
      <c r="C10419" s="509">
        <v>18</v>
      </c>
      <c r="K10419" s="509">
        <v>0</v>
      </c>
    </row>
    <row r="10420" spans="1:11" s="509" customFormat="1">
      <c r="A10420" s="508" t="s">
        <v>629</v>
      </c>
      <c r="B10420" s="509" t="s">
        <v>402</v>
      </c>
      <c r="C10420" s="509" t="s">
        <v>1024</v>
      </c>
      <c r="K10420" s="509">
        <v>0</v>
      </c>
    </row>
    <row r="10421" spans="1:11" s="509" customFormat="1">
      <c r="A10421" s="508" t="s">
        <v>629</v>
      </c>
      <c r="B10421" s="509" t="s">
        <v>402</v>
      </c>
      <c r="C10421" s="509" t="s">
        <v>1025</v>
      </c>
      <c r="K10421" s="509">
        <v>0</v>
      </c>
    </row>
    <row r="10422" spans="1:11" s="509" customFormat="1">
      <c r="A10422" s="508" t="s">
        <v>629</v>
      </c>
      <c r="B10422" s="509" t="s">
        <v>402</v>
      </c>
      <c r="C10422" s="509">
        <v>19</v>
      </c>
      <c r="K10422" s="509">
        <v>0</v>
      </c>
    </row>
    <row r="10423" spans="1:11" s="509" customFormat="1">
      <c r="A10423" s="508" t="s">
        <v>629</v>
      </c>
      <c r="B10423" s="509" t="s">
        <v>402</v>
      </c>
      <c r="C10423" s="509">
        <v>20</v>
      </c>
      <c r="K10423" s="509">
        <v>0</v>
      </c>
    </row>
    <row r="10424" spans="1:11" s="509" customFormat="1">
      <c r="A10424" s="508" t="s">
        <v>629</v>
      </c>
      <c r="B10424" s="509" t="s">
        <v>402</v>
      </c>
      <c r="C10424" s="509">
        <v>21</v>
      </c>
      <c r="K10424" s="509">
        <v>0</v>
      </c>
    </row>
    <row r="10425" spans="1:11" s="509" customFormat="1">
      <c r="A10425" s="508" t="s">
        <v>629</v>
      </c>
      <c r="B10425" s="509" t="s">
        <v>402</v>
      </c>
      <c r="C10425" s="509" t="s">
        <v>1026</v>
      </c>
      <c r="K10425" s="509">
        <v>0</v>
      </c>
    </row>
    <row r="10426" spans="1:11" s="509" customFormat="1">
      <c r="A10426" s="508" t="s">
        <v>629</v>
      </c>
      <c r="B10426" s="509" t="s">
        <v>402</v>
      </c>
      <c r="C10426" s="509" t="s">
        <v>1027</v>
      </c>
      <c r="K10426" s="509">
        <v>0</v>
      </c>
    </row>
    <row r="10427" spans="1:11" s="509" customFormat="1">
      <c r="A10427" s="508" t="s">
        <v>629</v>
      </c>
      <c r="B10427" s="509" t="s">
        <v>402</v>
      </c>
      <c r="C10427" s="509" t="s">
        <v>1028</v>
      </c>
      <c r="K10427" s="509">
        <v>0</v>
      </c>
    </row>
    <row r="10428" spans="1:11" s="509" customFormat="1">
      <c r="A10428" s="508" t="s">
        <v>629</v>
      </c>
      <c r="B10428" s="509" t="s">
        <v>402</v>
      </c>
      <c r="C10428" s="509">
        <v>22</v>
      </c>
      <c r="K10428" s="509">
        <v>0</v>
      </c>
    </row>
    <row r="10429" spans="1:11" s="509" customFormat="1">
      <c r="A10429" s="508" t="s">
        <v>629</v>
      </c>
      <c r="B10429" s="509" t="s">
        <v>402</v>
      </c>
      <c r="C10429" s="509">
        <v>23</v>
      </c>
      <c r="K10429" s="509">
        <v>0</v>
      </c>
    </row>
    <row r="10430" spans="1:11" s="509" customFormat="1">
      <c r="A10430" s="508" t="s">
        <v>629</v>
      </c>
      <c r="B10430" s="509" t="s">
        <v>402</v>
      </c>
      <c r="C10430" s="509" t="s">
        <v>1029</v>
      </c>
      <c r="K10430" s="509">
        <v>0</v>
      </c>
    </row>
    <row r="10431" spans="1:11" s="509" customFormat="1">
      <c r="A10431" s="508" t="s">
        <v>629</v>
      </c>
      <c r="B10431" s="509" t="s">
        <v>402</v>
      </c>
      <c r="C10431" s="509">
        <v>24</v>
      </c>
      <c r="K10431" s="509">
        <v>0</v>
      </c>
    </row>
    <row r="10432" spans="1:11" s="509" customFormat="1">
      <c r="A10432" s="508" t="s">
        <v>629</v>
      </c>
      <c r="B10432" s="509" t="s">
        <v>402</v>
      </c>
      <c r="C10432" s="509">
        <v>25</v>
      </c>
    </row>
    <row r="10433" spans="1:11" s="509" customFormat="1">
      <c r="A10433" s="508" t="s">
        <v>629</v>
      </c>
      <c r="B10433" s="509" t="s">
        <v>402</v>
      </c>
      <c r="C10433" s="509">
        <v>26</v>
      </c>
      <c r="K10433" s="509">
        <v>0</v>
      </c>
    </row>
    <row r="10434" spans="1:11" s="509" customFormat="1">
      <c r="A10434" s="508" t="s">
        <v>629</v>
      </c>
      <c r="B10434" s="509" t="s">
        <v>402</v>
      </c>
      <c r="C10434" s="509">
        <v>27</v>
      </c>
      <c r="K10434" s="509">
        <v>0</v>
      </c>
    </row>
    <row r="10435" spans="1:11" s="509" customFormat="1">
      <c r="A10435" s="508" t="s">
        <v>629</v>
      </c>
      <c r="B10435" s="509" t="s">
        <v>402</v>
      </c>
      <c r="C10435" s="509">
        <v>28</v>
      </c>
      <c r="K10435" s="509">
        <v>0</v>
      </c>
    </row>
    <row r="10436" spans="1:11" s="509" customFormat="1">
      <c r="A10436" s="508" t="s">
        <v>629</v>
      </c>
      <c r="B10436" s="509" t="s">
        <v>402</v>
      </c>
      <c r="C10436" s="509">
        <v>29</v>
      </c>
      <c r="K10436" s="509">
        <v>0</v>
      </c>
    </row>
    <row r="10437" spans="1:11" s="509" customFormat="1">
      <c r="A10437" s="508" t="s">
        <v>629</v>
      </c>
      <c r="B10437" s="509" t="s">
        <v>402</v>
      </c>
      <c r="C10437" s="509">
        <v>30</v>
      </c>
      <c r="K10437" s="509">
        <v>0</v>
      </c>
    </row>
    <row r="10438" spans="1:11" s="509" customFormat="1">
      <c r="A10438" s="508" t="s">
        <v>629</v>
      </c>
      <c r="B10438" s="509" t="s">
        <v>402</v>
      </c>
      <c r="C10438" s="509">
        <v>31</v>
      </c>
      <c r="K10438" s="509">
        <v>0</v>
      </c>
    </row>
    <row r="10439" spans="1:11" s="509" customFormat="1">
      <c r="A10439" s="508" t="s">
        <v>629</v>
      </c>
      <c r="B10439" s="509" t="s">
        <v>402</v>
      </c>
      <c r="C10439" s="509">
        <v>32</v>
      </c>
      <c r="K10439" s="509">
        <v>0</v>
      </c>
    </row>
    <row r="10440" spans="1:11" s="509" customFormat="1">
      <c r="A10440" s="508" t="s">
        <v>629</v>
      </c>
      <c r="B10440" s="509" t="s">
        <v>402</v>
      </c>
      <c r="C10440" s="509">
        <v>33</v>
      </c>
      <c r="K10440" s="509">
        <v>0</v>
      </c>
    </row>
    <row r="10441" spans="1:11" s="509" customFormat="1">
      <c r="A10441" s="508" t="s">
        <v>629</v>
      </c>
      <c r="B10441" s="509" t="s">
        <v>402</v>
      </c>
      <c r="C10441" s="509">
        <v>34</v>
      </c>
      <c r="K10441" s="509">
        <v>0</v>
      </c>
    </row>
    <row r="10442" spans="1:11" s="509" customFormat="1">
      <c r="A10442" s="508" t="s">
        <v>629</v>
      </c>
      <c r="B10442" s="509" t="s">
        <v>402</v>
      </c>
      <c r="C10442" s="509">
        <v>35</v>
      </c>
      <c r="K10442" s="509">
        <v>0</v>
      </c>
    </row>
    <row r="10443" spans="1:11" s="509" customFormat="1">
      <c r="A10443" s="508" t="s">
        <v>629</v>
      </c>
      <c r="B10443" s="509" t="s">
        <v>402</v>
      </c>
      <c r="C10443" s="509">
        <v>36</v>
      </c>
      <c r="K10443" s="509">
        <v>0</v>
      </c>
    </row>
    <row r="10444" spans="1:11" s="509" customFormat="1">
      <c r="A10444" s="508" t="s">
        <v>629</v>
      </c>
      <c r="B10444" s="509" t="s">
        <v>402</v>
      </c>
      <c r="C10444" s="509">
        <v>37</v>
      </c>
      <c r="K10444" s="509">
        <v>0</v>
      </c>
    </row>
    <row r="10445" spans="1:11" s="509" customFormat="1">
      <c r="A10445" s="508" t="s">
        <v>629</v>
      </c>
      <c r="B10445" s="509" t="s">
        <v>402</v>
      </c>
      <c r="C10445" s="509">
        <v>38</v>
      </c>
      <c r="K10445" s="509">
        <v>0</v>
      </c>
    </row>
    <row r="10446" spans="1:11" s="509" customFormat="1">
      <c r="A10446" s="508" t="s">
        <v>629</v>
      </c>
      <c r="B10446" s="509" t="s">
        <v>402</v>
      </c>
      <c r="C10446" s="509" t="s">
        <v>1030</v>
      </c>
      <c r="K10446" s="509">
        <v>0</v>
      </c>
    </row>
    <row r="10447" spans="1:11" s="509" customFormat="1">
      <c r="A10447" s="508" t="s">
        <v>629</v>
      </c>
      <c r="B10447" s="509" t="s">
        <v>402</v>
      </c>
      <c r="C10447" s="509">
        <v>39</v>
      </c>
      <c r="K10447" s="509">
        <v>0</v>
      </c>
    </row>
    <row r="10448" spans="1:11" s="509" customFormat="1">
      <c r="A10448" s="508" t="s">
        <v>629</v>
      </c>
      <c r="B10448" s="509" t="s">
        <v>402</v>
      </c>
      <c r="C10448" s="509">
        <v>40</v>
      </c>
      <c r="K10448" s="509">
        <v>0</v>
      </c>
    </row>
    <row r="10449" spans="1:11" s="509" customFormat="1">
      <c r="A10449" s="508" t="s">
        <v>629</v>
      </c>
      <c r="B10449" s="509" t="s">
        <v>402</v>
      </c>
      <c r="C10449" s="509">
        <v>41</v>
      </c>
      <c r="K10449" s="509">
        <v>0</v>
      </c>
    </row>
    <row r="10450" spans="1:11" s="509" customFormat="1">
      <c r="A10450" s="508" t="s">
        <v>629</v>
      </c>
      <c r="B10450" s="509" t="s">
        <v>402</v>
      </c>
      <c r="C10450" s="509">
        <v>42</v>
      </c>
      <c r="K10450" s="509">
        <v>0</v>
      </c>
    </row>
    <row r="10451" spans="1:11" s="509" customFormat="1">
      <c r="A10451" s="508" t="s">
        <v>629</v>
      </c>
      <c r="B10451" s="509" t="s">
        <v>402</v>
      </c>
      <c r="C10451" s="509">
        <v>43</v>
      </c>
      <c r="K10451" s="509">
        <v>0</v>
      </c>
    </row>
    <row r="10452" spans="1:11" s="509" customFormat="1">
      <c r="A10452" s="508" t="s">
        <v>629</v>
      </c>
      <c r="B10452" s="509" t="s">
        <v>402</v>
      </c>
      <c r="C10452" s="509">
        <v>44</v>
      </c>
      <c r="K10452" s="509">
        <v>0</v>
      </c>
    </row>
    <row r="10453" spans="1:11" s="509" customFormat="1">
      <c r="A10453" s="508" t="s">
        <v>629</v>
      </c>
      <c r="B10453" s="509" t="s">
        <v>402</v>
      </c>
      <c r="C10453" s="509">
        <v>45</v>
      </c>
      <c r="K10453" s="509">
        <v>0</v>
      </c>
    </row>
    <row r="10454" spans="1:11" s="509" customFormat="1">
      <c r="A10454" s="508" t="s">
        <v>629</v>
      </c>
      <c r="B10454" s="509" t="s">
        <v>402</v>
      </c>
      <c r="C10454" s="509">
        <v>46</v>
      </c>
      <c r="G10454" s="509">
        <v>1</v>
      </c>
      <c r="H10454" s="509">
        <v>1</v>
      </c>
      <c r="K10454" s="509">
        <v>1</v>
      </c>
    </row>
    <row r="10455" spans="1:11" s="509" customFormat="1">
      <c r="A10455" s="508" t="s">
        <v>629</v>
      </c>
      <c r="B10455" s="509" t="s">
        <v>402</v>
      </c>
      <c r="C10455" s="509">
        <v>47</v>
      </c>
      <c r="K10455" s="509">
        <v>0</v>
      </c>
    </row>
    <row r="10456" spans="1:11" s="509" customFormat="1">
      <c r="A10456" s="508" t="s">
        <v>629</v>
      </c>
      <c r="B10456" s="509" t="s">
        <v>402</v>
      </c>
      <c r="C10456" s="509">
        <v>48</v>
      </c>
      <c r="K10456" s="509">
        <v>0</v>
      </c>
    </row>
    <row r="10457" spans="1:11" s="509" customFormat="1">
      <c r="A10457" s="508" t="s">
        <v>629</v>
      </c>
      <c r="B10457" s="509" t="s">
        <v>402</v>
      </c>
      <c r="C10457" s="509">
        <v>49</v>
      </c>
      <c r="K10457" s="509">
        <v>0</v>
      </c>
    </row>
    <row r="10458" spans="1:11" s="509" customFormat="1">
      <c r="A10458" s="508" t="s">
        <v>629</v>
      </c>
      <c r="B10458" s="509" t="s">
        <v>402</v>
      </c>
      <c r="C10458" s="509">
        <v>50</v>
      </c>
      <c r="K10458" s="509">
        <v>0</v>
      </c>
    </row>
    <row r="10459" spans="1:11" s="509" customFormat="1">
      <c r="A10459" s="508" t="s">
        <v>629</v>
      </c>
      <c r="B10459" s="509" t="s">
        <v>402</v>
      </c>
      <c r="C10459" s="509">
        <v>51</v>
      </c>
      <c r="K10459" s="509">
        <v>0</v>
      </c>
    </row>
    <row r="10460" spans="1:11" s="509" customFormat="1">
      <c r="A10460" s="508" t="s">
        <v>629</v>
      </c>
      <c r="B10460" s="509" t="s">
        <v>402</v>
      </c>
      <c r="C10460" s="509" t="s">
        <v>1031</v>
      </c>
      <c r="K10460" s="509">
        <v>0</v>
      </c>
    </row>
    <row r="10461" spans="1:11" s="509" customFormat="1">
      <c r="A10461" s="508" t="s">
        <v>629</v>
      </c>
      <c r="B10461" s="509" t="s">
        <v>402</v>
      </c>
      <c r="C10461" s="509" t="s">
        <v>1032</v>
      </c>
      <c r="K10461" s="509">
        <v>0</v>
      </c>
    </row>
    <row r="10462" spans="1:11" s="509" customFormat="1">
      <c r="A10462" s="508" t="s">
        <v>629</v>
      </c>
      <c r="B10462" s="509" t="s">
        <v>402</v>
      </c>
      <c r="C10462" s="509">
        <v>52</v>
      </c>
      <c r="G10462" s="509">
        <v>1</v>
      </c>
      <c r="K10462" s="509">
        <v>1</v>
      </c>
    </row>
    <row r="10463" spans="1:11" s="509" customFormat="1">
      <c r="A10463" s="508" t="s">
        <v>629</v>
      </c>
      <c r="B10463" s="509" t="s">
        <v>402</v>
      </c>
      <c r="C10463" s="509">
        <v>53</v>
      </c>
      <c r="K10463" s="509">
        <v>0</v>
      </c>
    </row>
    <row r="10464" spans="1:11" s="509" customFormat="1">
      <c r="A10464" s="508" t="s">
        <v>629</v>
      </c>
      <c r="B10464" s="509" t="s">
        <v>402</v>
      </c>
      <c r="C10464" s="509">
        <v>54</v>
      </c>
      <c r="K10464" s="509">
        <v>0</v>
      </c>
    </row>
    <row r="10465" spans="1:11" s="509" customFormat="1">
      <c r="A10465" s="508" t="s">
        <v>629</v>
      </c>
      <c r="B10465" s="509" t="s">
        <v>402</v>
      </c>
      <c r="C10465" s="509">
        <v>55</v>
      </c>
      <c r="K10465" s="509">
        <v>0</v>
      </c>
    </row>
    <row r="10466" spans="1:11" s="509" customFormat="1">
      <c r="A10466" s="508" t="s">
        <v>629</v>
      </c>
      <c r="B10466" s="509" t="s">
        <v>402</v>
      </c>
      <c r="C10466" s="509">
        <v>56</v>
      </c>
      <c r="K10466" s="509">
        <v>0</v>
      </c>
    </row>
    <row r="10467" spans="1:11" s="509" customFormat="1">
      <c r="A10467" s="508" t="s">
        <v>629</v>
      </c>
      <c r="B10467" s="509" t="s">
        <v>402</v>
      </c>
      <c r="C10467" s="509">
        <v>57</v>
      </c>
      <c r="K10467" s="509">
        <v>0</v>
      </c>
    </row>
    <row r="10468" spans="1:11" s="509" customFormat="1">
      <c r="A10468" s="508" t="s">
        <v>629</v>
      </c>
      <c r="B10468" s="509" t="s">
        <v>402</v>
      </c>
      <c r="C10468" s="509">
        <v>58</v>
      </c>
      <c r="K10468" s="509">
        <v>0</v>
      </c>
    </row>
    <row r="10469" spans="1:11" s="509" customFormat="1">
      <c r="A10469" s="508" t="s">
        <v>629</v>
      </c>
      <c r="B10469" s="509" t="s">
        <v>402</v>
      </c>
      <c r="C10469" s="509">
        <v>59</v>
      </c>
      <c r="K10469" s="509">
        <v>0</v>
      </c>
    </row>
    <row r="10470" spans="1:11" s="509" customFormat="1">
      <c r="A10470" s="508" t="s">
        <v>629</v>
      </c>
      <c r="B10470" s="509" t="s">
        <v>402</v>
      </c>
      <c r="C10470" s="509">
        <v>60</v>
      </c>
      <c r="K10470" s="509">
        <v>0</v>
      </c>
    </row>
    <row r="10471" spans="1:11" s="509" customFormat="1">
      <c r="A10471" s="508" t="s">
        <v>629</v>
      </c>
      <c r="B10471" s="509" t="s">
        <v>402</v>
      </c>
      <c r="C10471" s="509">
        <v>61</v>
      </c>
      <c r="K10471" s="509">
        <v>0</v>
      </c>
    </row>
    <row r="10472" spans="1:11" s="509" customFormat="1">
      <c r="A10472" s="508" t="s">
        <v>629</v>
      </c>
      <c r="B10472" s="509" t="s">
        <v>402</v>
      </c>
      <c r="C10472" s="509">
        <v>62</v>
      </c>
      <c r="K10472" s="509">
        <v>0</v>
      </c>
    </row>
    <row r="10473" spans="1:11" s="509" customFormat="1">
      <c r="A10473" s="508" t="s">
        <v>629</v>
      </c>
      <c r="B10473" s="509" t="s">
        <v>402</v>
      </c>
      <c r="C10473" s="509">
        <v>63</v>
      </c>
      <c r="K10473" s="509">
        <v>0</v>
      </c>
    </row>
    <row r="10474" spans="1:11" s="509" customFormat="1">
      <c r="A10474" s="508" t="s">
        <v>629</v>
      </c>
      <c r="B10474" s="509" t="s">
        <v>402</v>
      </c>
      <c r="C10474" s="509" t="s">
        <v>1033</v>
      </c>
      <c r="K10474" s="509">
        <v>0</v>
      </c>
    </row>
    <row r="10475" spans="1:11" s="509" customFormat="1">
      <c r="A10475" s="508" t="s">
        <v>629</v>
      </c>
      <c r="B10475" s="509" t="s">
        <v>402</v>
      </c>
      <c r="C10475" s="509" t="s">
        <v>1034</v>
      </c>
      <c r="K10475" s="509">
        <v>0</v>
      </c>
    </row>
    <row r="10476" spans="1:11" s="509" customFormat="1">
      <c r="A10476" s="508" t="s">
        <v>629</v>
      </c>
      <c r="B10476" s="509" t="s">
        <v>402</v>
      </c>
      <c r="C10476" s="509">
        <v>64</v>
      </c>
      <c r="K10476" s="509">
        <v>0</v>
      </c>
    </row>
    <row r="10477" spans="1:11" s="509" customFormat="1">
      <c r="A10477" s="508" t="s">
        <v>629</v>
      </c>
      <c r="B10477" s="509" t="s">
        <v>402</v>
      </c>
      <c r="C10477" s="509" t="s">
        <v>1035</v>
      </c>
      <c r="G10477" s="509">
        <v>2</v>
      </c>
      <c r="K10477" s="509">
        <v>2</v>
      </c>
    </row>
    <row r="10478" spans="1:11" s="509" customFormat="1">
      <c r="A10478" s="508" t="s">
        <v>629</v>
      </c>
      <c r="B10478" s="509" t="s">
        <v>402</v>
      </c>
      <c r="C10478" s="509">
        <v>65</v>
      </c>
      <c r="G10478" s="509">
        <v>1</v>
      </c>
      <c r="K10478" s="509">
        <v>1</v>
      </c>
    </row>
    <row r="10479" spans="1:11" s="509" customFormat="1">
      <c r="A10479" s="508" t="s">
        <v>629</v>
      </c>
      <c r="B10479" s="509" t="s">
        <v>402</v>
      </c>
      <c r="C10479" s="509">
        <v>66</v>
      </c>
      <c r="K10479" s="509">
        <v>0</v>
      </c>
    </row>
    <row r="10480" spans="1:11" s="509" customFormat="1">
      <c r="A10480" s="508" t="s">
        <v>629</v>
      </c>
      <c r="B10480" s="509" t="s">
        <v>402</v>
      </c>
      <c r="C10480" s="509" t="s">
        <v>1036</v>
      </c>
      <c r="K10480" s="509">
        <v>0</v>
      </c>
    </row>
    <row r="10481" spans="1:11" s="509" customFormat="1">
      <c r="A10481" s="508" t="s">
        <v>629</v>
      </c>
      <c r="B10481" s="509" t="s">
        <v>402</v>
      </c>
      <c r="C10481" s="509" t="s">
        <v>1037</v>
      </c>
      <c r="G10481" s="509">
        <v>1</v>
      </c>
      <c r="K10481" s="509">
        <v>1</v>
      </c>
    </row>
    <row r="10482" spans="1:11" s="509" customFormat="1">
      <c r="A10482" s="508" t="s">
        <v>629</v>
      </c>
      <c r="B10482" s="509" t="s">
        <v>402</v>
      </c>
      <c r="C10482" s="509" t="s">
        <v>1038</v>
      </c>
      <c r="K10482" s="509">
        <v>0</v>
      </c>
    </row>
    <row r="10483" spans="1:11" s="509" customFormat="1">
      <c r="A10483" s="508" t="s">
        <v>629</v>
      </c>
      <c r="B10483" s="509" t="s">
        <v>402</v>
      </c>
      <c r="C10483" s="509" t="s">
        <v>1039</v>
      </c>
      <c r="K10483" s="509">
        <v>0</v>
      </c>
    </row>
    <row r="10484" spans="1:11" s="509" customFormat="1">
      <c r="A10484" s="508" t="s">
        <v>629</v>
      </c>
      <c r="B10484" s="509" t="s">
        <v>402</v>
      </c>
      <c r="C10484" s="509" t="s">
        <v>1040</v>
      </c>
      <c r="G10484" s="509">
        <v>1</v>
      </c>
      <c r="K10484" s="509">
        <v>1</v>
      </c>
    </row>
    <row r="10485" spans="1:11" s="509" customFormat="1">
      <c r="A10485" s="508" t="s">
        <v>629</v>
      </c>
      <c r="B10485" s="509" t="s">
        <v>402</v>
      </c>
      <c r="C10485" s="509" t="s">
        <v>1041</v>
      </c>
      <c r="K10485" s="509">
        <v>0</v>
      </c>
    </row>
    <row r="10486" spans="1:11" s="509" customFormat="1">
      <c r="A10486" s="508" t="s">
        <v>629</v>
      </c>
      <c r="B10486" s="509" t="s">
        <v>402</v>
      </c>
      <c r="C10486" s="509" t="s">
        <v>1042</v>
      </c>
      <c r="K10486" s="509">
        <v>0</v>
      </c>
    </row>
    <row r="10487" spans="1:11" s="509" customFormat="1">
      <c r="A10487" s="508" t="s">
        <v>629</v>
      </c>
      <c r="B10487" s="509" t="s">
        <v>402</v>
      </c>
      <c r="C10487" s="509">
        <v>67</v>
      </c>
      <c r="G10487" s="509">
        <v>5</v>
      </c>
      <c r="K10487" s="509">
        <v>5</v>
      </c>
    </row>
    <row r="10488" spans="1:11" s="509" customFormat="1">
      <c r="A10488" s="508" t="s">
        <v>629</v>
      </c>
      <c r="B10488" s="509" t="s">
        <v>402</v>
      </c>
      <c r="C10488" s="509">
        <v>68</v>
      </c>
      <c r="K10488" s="509">
        <v>0</v>
      </c>
    </row>
    <row r="10489" spans="1:11" s="509" customFormat="1">
      <c r="A10489" s="508" t="s">
        <v>629</v>
      </c>
      <c r="B10489" s="509" t="s">
        <v>402</v>
      </c>
      <c r="C10489" s="509" t="s">
        <v>1043</v>
      </c>
      <c r="G10489" s="509">
        <v>2</v>
      </c>
      <c r="K10489" s="509">
        <v>2</v>
      </c>
    </row>
    <row r="10490" spans="1:11" s="509" customFormat="1">
      <c r="A10490" s="508" t="s">
        <v>629</v>
      </c>
      <c r="B10490" s="509" t="s">
        <v>402</v>
      </c>
      <c r="C10490" s="509">
        <v>69</v>
      </c>
      <c r="K10490" s="509">
        <v>0</v>
      </c>
    </row>
    <row r="10491" spans="1:11" s="509" customFormat="1">
      <c r="A10491" s="508" t="s">
        <v>629</v>
      </c>
      <c r="B10491" s="509" t="s">
        <v>402</v>
      </c>
      <c r="C10491" s="509" t="s">
        <v>1044</v>
      </c>
      <c r="K10491" s="509">
        <v>0</v>
      </c>
    </row>
    <row r="10492" spans="1:11" s="509" customFormat="1">
      <c r="A10492" s="508" t="s">
        <v>629</v>
      </c>
      <c r="B10492" s="509" t="s">
        <v>402</v>
      </c>
      <c r="C10492" s="509" t="s">
        <v>1045</v>
      </c>
      <c r="K10492" s="509">
        <v>0</v>
      </c>
    </row>
    <row r="10493" spans="1:11" s="509" customFormat="1">
      <c r="A10493" s="508" t="s">
        <v>629</v>
      </c>
      <c r="B10493" s="509" t="s">
        <v>402</v>
      </c>
      <c r="C10493" s="509">
        <v>70</v>
      </c>
      <c r="K10493" s="509">
        <v>0</v>
      </c>
    </row>
    <row r="10494" spans="1:11" s="509" customFormat="1">
      <c r="A10494" s="508" t="s">
        <v>629</v>
      </c>
      <c r="B10494" s="509" t="s">
        <v>402</v>
      </c>
      <c r="C10494" s="509" t="s">
        <v>1046</v>
      </c>
      <c r="K10494" s="509">
        <v>0</v>
      </c>
    </row>
    <row r="10495" spans="1:11" s="509" customFormat="1">
      <c r="A10495" s="508" t="s">
        <v>629</v>
      </c>
      <c r="B10495" s="509" t="s">
        <v>402</v>
      </c>
      <c r="C10495" s="509">
        <v>71</v>
      </c>
      <c r="G10495" s="509">
        <v>30</v>
      </c>
      <c r="K10495" s="509">
        <v>30</v>
      </c>
    </row>
    <row r="10496" spans="1:11" s="509" customFormat="1">
      <c r="A10496" s="508" t="s">
        <v>629</v>
      </c>
      <c r="B10496" s="509" t="s">
        <v>402</v>
      </c>
      <c r="C10496" s="509" t="s">
        <v>1047</v>
      </c>
      <c r="G10496" s="509">
        <v>8</v>
      </c>
      <c r="H10496" s="509">
        <v>6</v>
      </c>
      <c r="K10496" s="509">
        <v>8</v>
      </c>
    </row>
    <row r="10497" spans="1:11" s="509" customFormat="1">
      <c r="A10497" s="508" t="s">
        <v>629</v>
      </c>
      <c r="B10497" s="509" t="s">
        <v>402</v>
      </c>
      <c r="C10497" s="509" t="s">
        <v>1048</v>
      </c>
      <c r="G10497" s="509">
        <v>1</v>
      </c>
      <c r="K10497" s="509">
        <v>1</v>
      </c>
    </row>
    <row r="10498" spans="1:11" s="509" customFormat="1">
      <c r="A10498" s="508" t="s">
        <v>629</v>
      </c>
      <c r="B10498" s="509" t="s">
        <v>402</v>
      </c>
      <c r="C10498" s="509" t="s">
        <v>1049</v>
      </c>
      <c r="K10498" s="509">
        <v>0</v>
      </c>
    </row>
    <row r="10499" spans="1:11" s="509" customFormat="1">
      <c r="A10499" s="508" t="s">
        <v>629</v>
      </c>
      <c r="B10499" s="509" t="s">
        <v>402</v>
      </c>
      <c r="C10499" s="509" t="s">
        <v>1050</v>
      </c>
      <c r="K10499" s="509">
        <v>0</v>
      </c>
    </row>
    <row r="10500" spans="1:11" s="509" customFormat="1">
      <c r="A10500" s="508" t="s">
        <v>629</v>
      </c>
      <c r="B10500" s="509" t="s">
        <v>402</v>
      </c>
      <c r="C10500" s="509" t="s">
        <v>1051</v>
      </c>
      <c r="K10500" s="509">
        <v>0</v>
      </c>
    </row>
    <row r="10501" spans="1:11" s="509" customFormat="1">
      <c r="A10501" s="508" t="s">
        <v>629</v>
      </c>
      <c r="B10501" s="509" t="s">
        <v>402</v>
      </c>
      <c r="C10501" s="509">
        <v>72</v>
      </c>
      <c r="K10501" s="509">
        <v>0</v>
      </c>
    </row>
    <row r="10502" spans="1:11" s="509" customFormat="1">
      <c r="A10502" s="508" t="s">
        <v>629</v>
      </c>
      <c r="B10502" s="509" t="s">
        <v>402</v>
      </c>
      <c r="C10502" s="509">
        <v>73</v>
      </c>
      <c r="D10502" s="509">
        <v>2</v>
      </c>
      <c r="K10502" s="509">
        <v>2</v>
      </c>
    </row>
    <row r="10503" spans="1:11" s="509" customFormat="1">
      <c r="A10503" s="508" t="s">
        <v>629</v>
      </c>
      <c r="B10503" s="509" t="s">
        <v>402</v>
      </c>
      <c r="C10503" s="509">
        <v>74</v>
      </c>
      <c r="K10503" s="509">
        <v>0</v>
      </c>
    </row>
    <row r="10504" spans="1:11" s="509" customFormat="1">
      <c r="A10504" s="508" t="s">
        <v>629</v>
      </c>
      <c r="B10504" s="509" t="s">
        <v>402</v>
      </c>
      <c r="C10504" s="509" t="s">
        <v>4570</v>
      </c>
      <c r="G10504" s="509">
        <v>3</v>
      </c>
      <c r="K10504" s="509">
        <v>3</v>
      </c>
    </row>
    <row r="10505" spans="1:11" s="509" customFormat="1">
      <c r="A10505" s="508" t="s">
        <v>629</v>
      </c>
      <c r="B10505" s="509" t="s">
        <v>402</v>
      </c>
      <c r="C10505" s="509" t="s">
        <v>4571</v>
      </c>
      <c r="D10505" s="509">
        <v>2</v>
      </c>
      <c r="E10505" s="509">
        <v>0</v>
      </c>
      <c r="F10505" s="509">
        <v>0</v>
      </c>
      <c r="G10505" s="509">
        <v>57</v>
      </c>
      <c r="H10505" s="509">
        <v>7</v>
      </c>
      <c r="I10505" s="509">
        <v>0</v>
      </c>
      <c r="J10505" s="509">
        <v>27</v>
      </c>
      <c r="K10505" s="509">
        <v>59</v>
      </c>
    </row>
    <row r="10506" spans="1:11" s="509" customFormat="1">
      <c r="A10506" s="508" t="s">
        <v>630</v>
      </c>
      <c r="B10506" s="509" t="s">
        <v>403</v>
      </c>
      <c r="C10506" s="509">
        <v>1</v>
      </c>
      <c r="K10506" s="509">
        <v>0</v>
      </c>
    </row>
    <row r="10507" spans="1:11" s="509" customFormat="1">
      <c r="A10507" s="508" t="s">
        <v>630</v>
      </c>
      <c r="B10507" s="509" t="s">
        <v>403</v>
      </c>
      <c r="C10507" s="509" t="s">
        <v>1023</v>
      </c>
      <c r="K10507" s="509">
        <v>0</v>
      </c>
    </row>
    <row r="10508" spans="1:11" s="509" customFormat="1">
      <c r="A10508" s="508" t="s">
        <v>630</v>
      </c>
      <c r="B10508" s="509" t="s">
        <v>403</v>
      </c>
      <c r="C10508" s="509">
        <v>2</v>
      </c>
      <c r="G10508" s="509">
        <v>2</v>
      </c>
      <c r="H10508" s="509">
        <v>1</v>
      </c>
      <c r="K10508" s="509">
        <v>2</v>
      </c>
    </row>
    <row r="10509" spans="1:11" s="509" customFormat="1">
      <c r="A10509" s="508" t="s">
        <v>630</v>
      </c>
      <c r="B10509" s="509" t="s">
        <v>403</v>
      </c>
      <c r="C10509" s="509">
        <v>3</v>
      </c>
      <c r="G10509" s="509">
        <v>1</v>
      </c>
      <c r="K10509" s="509">
        <v>1</v>
      </c>
    </row>
    <row r="10510" spans="1:11" s="509" customFormat="1">
      <c r="A10510" s="508" t="s">
        <v>630</v>
      </c>
      <c r="B10510" s="509" t="s">
        <v>403</v>
      </c>
      <c r="C10510" s="509">
        <v>4</v>
      </c>
      <c r="K10510" s="509">
        <v>0</v>
      </c>
    </row>
    <row r="10511" spans="1:11" s="509" customFormat="1">
      <c r="A10511" s="508" t="s">
        <v>630</v>
      </c>
      <c r="B10511" s="509" t="s">
        <v>403</v>
      </c>
      <c r="C10511" s="509">
        <v>5</v>
      </c>
      <c r="K10511" s="509">
        <v>0</v>
      </c>
    </row>
    <row r="10512" spans="1:11" s="509" customFormat="1">
      <c r="A10512" s="508" t="s">
        <v>630</v>
      </c>
      <c r="B10512" s="509" t="s">
        <v>403</v>
      </c>
      <c r="C10512" s="509">
        <v>6</v>
      </c>
      <c r="K10512" s="509">
        <v>0</v>
      </c>
    </row>
    <row r="10513" spans="1:11" s="509" customFormat="1">
      <c r="A10513" s="508" t="s">
        <v>630</v>
      </c>
      <c r="B10513" s="509" t="s">
        <v>403</v>
      </c>
      <c r="C10513" s="509">
        <v>7</v>
      </c>
      <c r="K10513" s="509">
        <v>0</v>
      </c>
    </row>
    <row r="10514" spans="1:11" s="509" customFormat="1">
      <c r="A10514" s="508" t="s">
        <v>630</v>
      </c>
      <c r="B10514" s="509" t="s">
        <v>403</v>
      </c>
      <c r="C10514" s="509">
        <v>8</v>
      </c>
      <c r="K10514" s="509">
        <v>0</v>
      </c>
    </row>
    <row r="10515" spans="1:11" s="509" customFormat="1">
      <c r="A10515" s="508" t="s">
        <v>630</v>
      </c>
      <c r="B10515" s="509" t="s">
        <v>403</v>
      </c>
      <c r="C10515" s="509">
        <v>9</v>
      </c>
      <c r="K10515" s="509">
        <v>0</v>
      </c>
    </row>
    <row r="10516" spans="1:11" s="509" customFormat="1">
      <c r="A10516" s="508" t="s">
        <v>630</v>
      </c>
      <c r="B10516" s="509" t="s">
        <v>403</v>
      </c>
      <c r="C10516" s="509">
        <v>10</v>
      </c>
      <c r="G10516" s="509">
        <v>2</v>
      </c>
      <c r="K10516" s="509">
        <v>2</v>
      </c>
    </row>
    <row r="10517" spans="1:11" s="509" customFormat="1">
      <c r="A10517" s="508" t="s">
        <v>630</v>
      </c>
      <c r="B10517" s="509" t="s">
        <v>403</v>
      </c>
      <c r="C10517" s="509">
        <v>11</v>
      </c>
      <c r="K10517" s="509">
        <v>0</v>
      </c>
    </row>
    <row r="10518" spans="1:11" s="509" customFormat="1">
      <c r="A10518" s="508" t="s">
        <v>630</v>
      </c>
      <c r="B10518" s="509" t="s">
        <v>403</v>
      </c>
      <c r="C10518" s="509">
        <v>12</v>
      </c>
      <c r="K10518" s="509">
        <v>0</v>
      </c>
    </row>
    <row r="10519" spans="1:11" s="509" customFormat="1">
      <c r="A10519" s="508" t="s">
        <v>630</v>
      </c>
      <c r="B10519" s="509" t="s">
        <v>403</v>
      </c>
      <c r="C10519" s="509">
        <v>13</v>
      </c>
      <c r="K10519" s="509">
        <v>0</v>
      </c>
    </row>
    <row r="10520" spans="1:11" s="509" customFormat="1">
      <c r="A10520" s="508" t="s">
        <v>630</v>
      </c>
      <c r="B10520" s="509" t="s">
        <v>403</v>
      </c>
      <c r="C10520" s="509">
        <v>14</v>
      </c>
      <c r="K10520" s="509">
        <v>0</v>
      </c>
    </row>
    <row r="10521" spans="1:11" s="509" customFormat="1">
      <c r="A10521" s="508" t="s">
        <v>630</v>
      </c>
      <c r="B10521" s="509" t="s">
        <v>403</v>
      </c>
      <c r="C10521" s="509">
        <v>15</v>
      </c>
      <c r="K10521" s="509">
        <v>0</v>
      </c>
    </row>
    <row r="10522" spans="1:11" s="509" customFormat="1">
      <c r="A10522" s="508" t="s">
        <v>630</v>
      </c>
      <c r="B10522" s="509" t="s">
        <v>403</v>
      </c>
      <c r="C10522" s="509">
        <v>16</v>
      </c>
      <c r="K10522" s="509">
        <v>0</v>
      </c>
    </row>
    <row r="10523" spans="1:11" s="509" customFormat="1">
      <c r="A10523" s="508" t="s">
        <v>630</v>
      </c>
      <c r="B10523" s="509" t="s">
        <v>403</v>
      </c>
      <c r="C10523" s="509">
        <v>17</v>
      </c>
      <c r="K10523" s="509">
        <v>0</v>
      </c>
    </row>
    <row r="10524" spans="1:11" s="509" customFormat="1">
      <c r="A10524" s="508" t="s">
        <v>630</v>
      </c>
      <c r="B10524" s="509" t="s">
        <v>403</v>
      </c>
      <c r="C10524" s="509">
        <v>18</v>
      </c>
      <c r="K10524" s="509">
        <v>0</v>
      </c>
    </row>
    <row r="10525" spans="1:11" s="509" customFormat="1">
      <c r="A10525" s="508" t="s">
        <v>630</v>
      </c>
      <c r="B10525" s="509" t="s">
        <v>403</v>
      </c>
      <c r="C10525" s="509" t="s">
        <v>1024</v>
      </c>
      <c r="G10525" s="509">
        <v>1</v>
      </c>
      <c r="K10525" s="509">
        <v>1</v>
      </c>
    </row>
    <row r="10526" spans="1:11" s="509" customFormat="1">
      <c r="A10526" s="508" t="s">
        <v>630</v>
      </c>
      <c r="B10526" s="509" t="s">
        <v>403</v>
      </c>
      <c r="C10526" s="509" t="s">
        <v>1025</v>
      </c>
      <c r="K10526" s="509">
        <v>0</v>
      </c>
    </row>
    <row r="10527" spans="1:11" s="509" customFormat="1">
      <c r="A10527" s="508" t="s">
        <v>630</v>
      </c>
      <c r="B10527" s="509" t="s">
        <v>403</v>
      </c>
      <c r="C10527" s="509">
        <v>19</v>
      </c>
      <c r="K10527" s="509">
        <v>0</v>
      </c>
    </row>
    <row r="10528" spans="1:11" s="509" customFormat="1">
      <c r="A10528" s="508" t="s">
        <v>630</v>
      </c>
      <c r="B10528" s="509" t="s">
        <v>403</v>
      </c>
      <c r="C10528" s="509">
        <v>20</v>
      </c>
      <c r="K10528" s="509">
        <v>0</v>
      </c>
    </row>
    <row r="10529" spans="1:11" s="509" customFormat="1">
      <c r="A10529" s="508" t="s">
        <v>630</v>
      </c>
      <c r="B10529" s="509" t="s">
        <v>403</v>
      </c>
      <c r="C10529" s="509">
        <v>21</v>
      </c>
      <c r="K10529" s="509">
        <v>0</v>
      </c>
    </row>
    <row r="10530" spans="1:11" s="509" customFormat="1">
      <c r="A10530" s="508" t="s">
        <v>630</v>
      </c>
      <c r="B10530" s="509" t="s">
        <v>403</v>
      </c>
      <c r="C10530" s="509" t="s">
        <v>1026</v>
      </c>
      <c r="K10530" s="509">
        <v>0</v>
      </c>
    </row>
    <row r="10531" spans="1:11" s="509" customFormat="1">
      <c r="A10531" s="508" t="s">
        <v>630</v>
      </c>
      <c r="B10531" s="509" t="s">
        <v>403</v>
      </c>
      <c r="C10531" s="509" t="s">
        <v>1027</v>
      </c>
      <c r="K10531" s="509">
        <v>0</v>
      </c>
    </row>
    <row r="10532" spans="1:11" s="509" customFormat="1">
      <c r="A10532" s="508" t="s">
        <v>630</v>
      </c>
      <c r="B10532" s="509" t="s">
        <v>403</v>
      </c>
      <c r="C10532" s="509" t="s">
        <v>1028</v>
      </c>
      <c r="K10532" s="509">
        <v>0</v>
      </c>
    </row>
    <row r="10533" spans="1:11" s="509" customFormat="1">
      <c r="A10533" s="508" t="s">
        <v>630</v>
      </c>
      <c r="B10533" s="509" t="s">
        <v>403</v>
      </c>
      <c r="C10533" s="509">
        <v>22</v>
      </c>
      <c r="K10533" s="509">
        <v>0</v>
      </c>
    </row>
    <row r="10534" spans="1:11" s="509" customFormat="1">
      <c r="A10534" s="508" t="s">
        <v>630</v>
      </c>
      <c r="B10534" s="509" t="s">
        <v>403</v>
      </c>
      <c r="C10534" s="509">
        <v>23</v>
      </c>
      <c r="K10534" s="509">
        <v>0</v>
      </c>
    </row>
    <row r="10535" spans="1:11" s="509" customFormat="1">
      <c r="A10535" s="508" t="s">
        <v>630</v>
      </c>
      <c r="B10535" s="509" t="s">
        <v>403</v>
      </c>
      <c r="C10535" s="509" t="s">
        <v>1029</v>
      </c>
      <c r="G10535" s="509">
        <v>2</v>
      </c>
      <c r="H10535" s="509">
        <v>1</v>
      </c>
      <c r="K10535" s="509">
        <v>2</v>
      </c>
    </row>
    <row r="10536" spans="1:11" s="509" customFormat="1">
      <c r="A10536" s="508" t="s">
        <v>630</v>
      </c>
      <c r="B10536" s="509" t="s">
        <v>403</v>
      </c>
      <c r="C10536" s="509">
        <v>24</v>
      </c>
      <c r="K10536" s="509">
        <v>0</v>
      </c>
    </row>
    <row r="10537" spans="1:11" s="509" customFormat="1">
      <c r="A10537" s="508" t="s">
        <v>630</v>
      </c>
      <c r="B10537" s="509" t="s">
        <v>403</v>
      </c>
      <c r="C10537" s="509">
        <v>25</v>
      </c>
    </row>
    <row r="10538" spans="1:11" s="509" customFormat="1">
      <c r="A10538" s="508" t="s">
        <v>630</v>
      </c>
      <c r="B10538" s="509" t="s">
        <v>403</v>
      </c>
      <c r="C10538" s="509">
        <v>26</v>
      </c>
      <c r="K10538" s="509">
        <v>0</v>
      </c>
    </row>
    <row r="10539" spans="1:11" s="509" customFormat="1">
      <c r="A10539" s="508" t="s">
        <v>630</v>
      </c>
      <c r="B10539" s="509" t="s">
        <v>403</v>
      </c>
      <c r="C10539" s="509">
        <v>27</v>
      </c>
      <c r="G10539" s="509">
        <v>1</v>
      </c>
      <c r="H10539" s="509">
        <v>1</v>
      </c>
      <c r="K10539" s="509">
        <v>1</v>
      </c>
    </row>
    <row r="10540" spans="1:11" s="509" customFormat="1">
      <c r="A10540" s="508" t="s">
        <v>630</v>
      </c>
      <c r="B10540" s="509" t="s">
        <v>403</v>
      </c>
      <c r="C10540" s="509">
        <v>28</v>
      </c>
      <c r="K10540" s="509">
        <v>0</v>
      </c>
    </row>
    <row r="10541" spans="1:11" s="509" customFormat="1">
      <c r="A10541" s="508" t="s">
        <v>630</v>
      </c>
      <c r="B10541" s="509" t="s">
        <v>403</v>
      </c>
      <c r="C10541" s="509">
        <v>29</v>
      </c>
      <c r="K10541" s="509">
        <v>0</v>
      </c>
    </row>
    <row r="10542" spans="1:11" s="509" customFormat="1">
      <c r="A10542" s="508" t="s">
        <v>630</v>
      </c>
      <c r="B10542" s="509" t="s">
        <v>403</v>
      </c>
      <c r="C10542" s="509">
        <v>30</v>
      </c>
      <c r="K10542" s="509">
        <v>0</v>
      </c>
    </row>
    <row r="10543" spans="1:11" s="509" customFormat="1">
      <c r="A10543" s="508" t="s">
        <v>630</v>
      </c>
      <c r="B10543" s="509" t="s">
        <v>403</v>
      </c>
      <c r="C10543" s="509">
        <v>31</v>
      </c>
      <c r="K10543" s="509">
        <v>0</v>
      </c>
    </row>
    <row r="10544" spans="1:11" s="509" customFormat="1">
      <c r="A10544" s="508" t="s">
        <v>630</v>
      </c>
      <c r="B10544" s="509" t="s">
        <v>403</v>
      </c>
      <c r="C10544" s="509">
        <v>32</v>
      </c>
      <c r="K10544" s="509">
        <v>0</v>
      </c>
    </row>
    <row r="10545" spans="1:11" s="509" customFormat="1">
      <c r="A10545" s="508" t="s">
        <v>630</v>
      </c>
      <c r="B10545" s="509" t="s">
        <v>403</v>
      </c>
      <c r="C10545" s="509">
        <v>33</v>
      </c>
      <c r="K10545" s="509">
        <v>0</v>
      </c>
    </row>
    <row r="10546" spans="1:11" s="509" customFormat="1">
      <c r="A10546" s="508" t="s">
        <v>630</v>
      </c>
      <c r="B10546" s="509" t="s">
        <v>403</v>
      </c>
      <c r="C10546" s="509">
        <v>34</v>
      </c>
      <c r="K10546" s="509">
        <v>0</v>
      </c>
    </row>
    <row r="10547" spans="1:11" s="509" customFormat="1">
      <c r="A10547" s="508" t="s">
        <v>630</v>
      </c>
      <c r="B10547" s="509" t="s">
        <v>403</v>
      </c>
      <c r="C10547" s="509">
        <v>35</v>
      </c>
      <c r="K10547" s="509">
        <v>0</v>
      </c>
    </row>
    <row r="10548" spans="1:11" s="509" customFormat="1">
      <c r="A10548" s="508" t="s">
        <v>630</v>
      </c>
      <c r="B10548" s="509" t="s">
        <v>403</v>
      </c>
      <c r="C10548" s="509">
        <v>36</v>
      </c>
      <c r="K10548" s="509">
        <v>0</v>
      </c>
    </row>
    <row r="10549" spans="1:11" s="509" customFormat="1">
      <c r="A10549" s="508" t="s">
        <v>630</v>
      </c>
      <c r="B10549" s="509" t="s">
        <v>403</v>
      </c>
      <c r="C10549" s="509">
        <v>37</v>
      </c>
      <c r="K10549" s="509">
        <v>0</v>
      </c>
    </row>
    <row r="10550" spans="1:11" s="509" customFormat="1">
      <c r="A10550" s="508" t="s">
        <v>630</v>
      </c>
      <c r="B10550" s="509" t="s">
        <v>403</v>
      </c>
      <c r="C10550" s="509">
        <v>38</v>
      </c>
      <c r="K10550" s="509">
        <v>0</v>
      </c>
    </row>
    <row r="10551" spans="1:11" s="509" customFormat="1">
      <c r="A10551" s="508" t="s">
        <v>630</v>
      </c>
      <c r="B10551" s="509" t="s">
        <v>403</v>
      </c>
      <c r="C10551" s="509" t="s">
        <v>1030</v>
      </c>
      <c r="K10551" s="509">
        <v>0</v>
      </c>
    </row>
    <row r="10552" spans="1:11" s="509" customFormat="1">
      <c r="A10552" s="508" t="s">
        <v>630</v>
      </c>
      <c r="B10552" s="509" t="s">
        <v>403</v>
      </c>
      <c r="C10552" s="509">
        <v>39</v>
      </c>
      <c r="K10552" s="509">
        <v>0</v>
      </c>
    </row>
    <row r="10553" spans="1:11" s="509" customFormat="1">
      <c r="A10553" s="508" t="s">
        <v>630</v>
      </c>
      <c r="B10553" s="509" t="s">
        <v>403</v>
      </c>
      <c r="C10553" s="509">
        <v>40</v>
      </c>
      <c r="K10553" s="509">
        <v>0</v>
      </c>
    </row>
    <row r="10554" spans="1:11" s="509" customFormat="1">
      <c r="A10554" s="508" t="s">
        <v>630</v>
      </c>
      <c r="B10554" s="509" t="s">
        <v>403</v>
      </c>
      <c r="C10554" s="509">
        <v>41</v>
      </c>
      <c r="G10554" s="509">
        <v>1</v>
      </c>
      <c r="H10554" s="509">
        <v>1</v>
      </c>
      <c r="K10554" s="509">
        <v>1</v>
      </c>
    </row>
    <row r="10555" spans="1:11" s="509" customFormat="1">
      <c r="A10555" s="508" t="s">
        <v>630</v>
      </c>
      <c r="B10555" s="509" t="s">
        <v>403</v>
      </c>
      <c r="C10555" s="509">
        <v>42</v>
      </c>
      <c r="K10555" s="509">
        <v>0</v>
      </c>
    </row>
    <row r="10556" spans="1:11" s="509" customFormat="1">
      <c r="A10556" s="508" t="s">
        <v>630</v>
      </c>
      <c r="B10556" s="509" t="s">
        <v>403</v>
      </c>
      <c r="C10556" s="509">
        <v>43</v>
      </c>
      <c r="K10556" s="509">
        <v>0</v>
      </c>
    </row>
    <row r="10557" spans="1:11" s="509" customFormat="1">
      <c r="A10557" s="508" t="s">
        <v>630</v>
      </c>
      <c r="B10557" s="509" t="s">
        <v>403</v>
      </c>
      <c r="C10557" s="509">
        <v>44</v>
      </c>
      <c r="K10557" s="509">
        <v>0</v>
      </c>
    </row>
    <row r="10558" spans="1:11" s="509" customFormat="1">
      <c r="A10558" s="508" t="s">
        <v>630</v>
      </c>
      <c r="B10558" s="509" t="s">
        <v>403</v>
      </c>
      <c r="C10558" s="509">
        <v>45</v>
      </c>
      <c r="K10558" s="509">
        <v>0</v>
      </c>
    </row>
    <row r="10559" spans="1:11" s="509" customFormat="1">
      <c r="A10559" s="508" t="s">
        <v>630</v>
      </c>
      <c r="B10559" s="509" t="s">
        <v>403</v>
      </c>
      <c r="C10559" s="509">
        <v>46</v>
      </c>
      <c r="G10559" s="509">
        <v>1</v>
      </c>
      <c r="H10559" s="509">
        <v>1</v>
      </c>
      <c r="K10559" s="509">
        <v>1</v>
      </c>
    </row>
    <row r="10560" spans="1:11" s="509" customFormat="1">
      <c r="A10560" s="508" t="s">
        <v>630</v>
      </c>
      <c r="B10560" s="509" t="s">
        <v>403</v>
      </c>
      <c r="C10560" s="509">
        <v>47</v>
      </c>
      <c r="G10560" s="509">
        <v>1</v>
      </c>
      <c r="H10560" s="509">
        <v>1</v>
      </c>
      <c r="K10560" s="509">
        <v>1</v>
      </c>
    </row>
    <row r="10561" spans="1:11" s="509" customFormat="1">
      <c r="A10561" s="508" t="s">
        <v>630</v>
      </c>
      <c r="B10561" s="509" t="s">
        <v>403</v>
      </c>
      <c r="C10561" s="509">
        <v>48</v>
      </c>
      <c r="K10561" s="509">
        <v>0</v>
      </c>
    </row>
    <row r="10562" spans="1:11" s="509" customFormat="1">
      <c r="A10562" s="508" t="s">
        <v>630</v>
      </c>
      <c r="B10562" s="509" t="s">
        <v>403</v>
      </c>
      <c r="C10562" s="509">
        <v>49</v>
      </c>
      <c r="K10562" s="509">
        <v>0</v>
      </c>
    </row>
    <row r="10563" spans="1:11" s="509" customFormat="1">
      <c r="A10563" s="508" t="s">
        <v>630</v>
      </c>
      <c r="B10563" s="509" t="s">
        <v>403</v>
      </c>
      <c r="C10563" s="509">
        <v>50</v>
      </c>
      <c r="K10563" s="509">
        <v>0</v>
      </c>
    </row>
    <row r="10564" spans="1:11" s="509" customFormat="1">
      <c r="A10564" s="508" t="s">
        <v>630</v>
      </c>
      <c r="B10564" s="509" t="s">
        <v>403</v>
      </c>
      <c r="C10564" s="509">
        <v>51</v>
      </c>
      <c r="K10564" s="509">
        <v>0</v>
      </c>
    </row>
    <row r="10565" spans="1:11" s="509" customFormat="1">
      <c r="A10565" s="508" t="s">
        <v>630</v>
      </c>
      <c r="B10565" s="509" t="s">
        <v>403</v>
      </c>
      <c r="C10565" s="509" t="s">
        <v>1031</v>
      </c>
      <c r="G10565" s="509">
        <v>1</v>
      </c>
      <c r="K10565" s="509">
        <v>1</v>
      </c>
    </row>
    <row r="10566" spans="1:11" s="509" customFormat="1">
      <c r="A10566" s="508" t="s">
        <v>630</v>
      </c>
      <c r="B10566" s="509" t="s">
        <v>403</v>
      </c>
      <c r="C10566" s="509" t="s">
        <v>1032</v>
      </c>
      <c r="K10566" s="509">
        <v>0</v>
      </c>
    </row>
    <row r="10567" spans="1:11" s="509" customFormat="1">
      <c r="A10567" s="508" t="s">
        <v>630</v>
      </c>
      <c r="B10567" s="509" t="s">
        <v>403</v>
      </c>
      <c r="C10567" s="509">
        <v>52</v>
      </c>
      <c r="K10567" s="509">
        <v>0</v>
      </c>
    </row>
    <row r="10568" spans="1:11" s="509" customFormat="1">
      <c r="A10568" s="508" t="s">
        <v>630</v>
      </c>
      <c r="B10568" s="509" t="s">
        <v>403</v>
      </c>
      <c r="C10568" s="509">
        <v>53</v>
      </c>
      <c r="K10568" s="509">
        <v>0</v>
      </c>
    </row>
    <row r="10569" spans="1:11" s="509" customFormat="1">
      <c r="A10569" s="508" t="s">
        <v>630</v>
      </c>
      <c r="B10569" s="509" t="s">
        <v>403</v>
      </c>
      <c r="C10569" s="509">
        <v>54</v>
      </c>
      <c r="G10569" s="509">
        <v>2</v>
      </c>
      <c r="K10569" s="509">
        <v>2</v>
      </c>
    </row>
    <row r="10570" spans="1:11" s="509" customFormat="1">
      <c r="A10570" s="508" t="s">
        <v>630</v>
      </c>
      <c r="B10570" s="509" t="s">
        <v>403</v>
      </c>
      <c r="C10570" s="509">
        <v>55</v>
      </c>
      <c r="G10570" s="509">
        <v>4</v>
      </c>
      <c r="K10570" s="509">
        <v>4</v>
      </c>
    </row>
    <row r="10571" spans="1:11" s="509" customFormat="1">
      <c r="A10571" s="508" t="s">
        <v>630</v>
      </c>
      <c r="B10571" s="509" t="s">
        <v>403</v>
      </c>
      <c r="C10571" s="509">
        <v>56</v>
      </c>
      <c r="K10571" s="509">
        <v>0</v>
      </c>
    </row>
    <row r="10572" spans="1:11" s="509" customFormat="1">
      <c r="A10572" s="508" t="s">
        <v>630</v>
      </c>
      <c r="B10572" s="509" t="s">
        <v>403</v>
      </c>
      <c r="C10572" s="509">
        <v>57</v>
      </c>
      <c r="K10572" s="509">
        <v>0</v>
      </c>
    </row>
    <row r="10573" spans="1:11" s="509" customFormat="1">
      <c r="A10573" s="508" t="s">
        <v>630</v>
      </c>
      <c r="B10573" s="509" t="s">
        <v>403</v>
      </c>
      <c r="C10573" s="509">
        <v>58</v>
      </c>
      <c r="K10573" s="509">
        <v>0</v>
      </c>
    </row>
    <row r="10574" spans="1:11" s="509" customFormat="1">
      <c r="A10574" s="508" t="s">
        <v>630</v>
      </c>
      <c r="B10574" s="509" t="s">
        <v>403</v>
      </c>
      <c r="C10574" s="509">
        <v>59</v>
      </c>
      <c r="G10574" s="509">
        <v>2</v>
      </c>
      <c r="K10574" s="509">
        <v>2</v>
      </c>
    </row>
    <row r="10575" spans="1:11" s="509" customFormat="1">
      <c r="A10575" s="508" t="s">
        <v>630</v>
      </c>
      <c r="B10575" s="509" t="s">
        <v>403</v>
      </c>
      <c r="C10575" s="509">
        <v>60</v>
      </c>
      <c r="K10575" s="509">
        <v>0</v>
      </c>
    </row>
    <row r="10576" spans="1:11" s="509" customFormat="1">
      <c r="A10576" s="508" t="s">
        <v>630</v>
      </c>
      <c r="B10576" s="509" t="s">
        <v>403</v>
      </c>
      <c r="C10576" s="509">
        <v>61</v>
      </c>
      <c r="K10576" s="509">
        <v>0</v>
      </c>
    </row>
    <row r="10577" spans="1:11" s="509" customFormat="1">
      <c r="A10577" s="508" t="s">
        <v>630</v>
      </c>
      <c r="B10577" s="509" t="s">
        <v>403</v>
      </c>
      <c r="C10577" s="509">
        <v>62</v>
      </c>
      <c r="K10577" s="509">
        <v>0</v>
      </c>
    </row>
    <row r="10578" spans="1:11" s="509" customFormat="1">
      <c r="A10578" s="508" t="s">
        <v>630</v>
      </c>
      <c r="B10578" s="509" t="s">
        <v>403</v>
      </c>
      <c r="C10578" s="509">
        <v>63</v>
      </c>
      <c r="G10578" s="509">
        <v>5</v>
      </c>
      <c r="H10578" s="509">
        <v>1</v>
      </c>
      <c r="K10578" s="509">
        <v>5</v>
      </c>
    </row>
    <row r="10579" spans="1:11" s="509" customFormat="1">
      <c r="A10579" s="508" t="s">
        <v>630</v>
      </c>
      <c r="B10579" s="509" t="s">
        <v>403</v>
      </c>
      <c r="C10579" s="509" t="s">
        <v>1033</v>
      </c>
      <c r="K10579" s="509">
        <v>0</v>
      </c>
    </row>
    <row r="10580" spans="1:11" s="509" customFormat="1">
      <c r="A10580" s="508" t="s">
        <v>630</v>
      </c>
      <c r="B10580" s="509" t="s">
        <v>403</v>
      </c>
      <c r="C10580" s="509" t="s">
        <v>1034</v>
      </c>
      <c r="K10580" s="509">
        <v>0</v>
      </c>
    </row>
    <row r="10581" spans="1:11" s="509" customFormat="1">
      <c r="A10581" s="508" t="s">
        <v>630</v>
      </c>
      <c r="B10581" s="509" t="s">
        <v>403</v>
      </c>
      <c r="C10581" s="509">
        <v>64</v>
      </c>
      <c r="K10581" s="509">
        <v>0</v>
      </c>
    </row>
    <row r="10582" spans="1:11" s="509" customFormat="1">
      <c r="A10582" s="508" t="s">
        <v>630</v>
      </c>
      <c r="B10582" s="509" t="s">
        <v>403</v>
      </c>
      <c r="C10582" s="509" t="s">
        <v>1035</v>
      </c>
      <c r="K10582" s="509">
        <v>0</v>
      </c>
    </row>
    <row r="10583" spans="1:11" s="509" customFormat="1">
      <c r="A10583" s="508" t="s">
        <v>630</v>
      </c>
      <c r="B10583" s="509" t="s">
        <v>403</v>
      </c>
      <c r="C10583" s="509">
        <v>65</v>
      </c>
      <c r="K10583" s="509">
        <v>0</v>
      </c>
    </row>
    <row r="10584" spans="1:11" s="509" customFormat="1">
      <c r="A10584" s="508" t="s">
        <v>630</v>
      </c>
      <c r="B10584" s="509" t="s">
        <v>403</v>
      </c>
      <c r="C10584" s="509">
        <v>66</v>
      </c>
      <c r="K10584" s="509">
        <v>0</v>
      </c>
    </row>
    <row r="10585" spans="1:11" s="509" customFormat="1">
      <c r="A10585" s="508" t="s">
        <v>630</v>
      </c>
      <c r="B10585" s="509" t="s">
        <v>403</v>
      </c>
      <c r="C10585" s="509" t="s">
        <v>1036</v>
      </c>
      <c r="K10585" s="509">
        <v>0</v>
      </c>
    </row>
    <row r="10586" spans="1:11" s="509" customFormat="1">
      <c r="A10586" s="508" t="s">
        <v>630</v>
      </c>
      <c r="B10586" s="509" t="s">
        <v>403</v>
      </c>
      <c r="C10586" s="509" t="s">
        <v>1037</v>
      </c>
      <c r="G10586" s="509">
        <v>4</v>
      </c>
      <c r="K10586" s="509">
        <v>4</v>
      </c>
    </row>
    <row r="10587" spans="1:11" s="509" customFormat="1">
      <c r="A10587" s="508" t="s">
        <v>630</v>
      </c>
      <c r="B10587" s="509" t="s">
        <v>403</v>
      </c>
      <c r="C10587" s="509" t="s">
        <v>1038</v>
      </c>
      <c r="K10587" s="509">
        <v>0</v>
      </c>
    </row>
    <row r="10588" spans="1:11" s="509" customFormat="1">
      <c r="A10588" s="508" t="s">
        <v>630</v>
      </c>
      <c r="B10588" s="509" t="s">
        <v>403</v>
      </c>
      <c r="C10588" s="509" t="s">
        <v>1039</v>
      </c>
      <c r="G10588" s="509">
        <v>1</v>
      </c>
      <c r="K10588" s="509">
        <v>1</v>
      </c>
    </row>
    <row r="10589" spans="1:11" s="509" customFormat="1">
      <c r="A10589" s="508" t="s">
        <v>630</v>
      </c>
      <c r="B10589" s="509" t="s">
        <v>403</v>
      </c>
      <c r="C10589" s="509" t="s">
        <v>1040</v>
      </c>
      <c r="G10589" s="509">
        <v>4</v>
      </c>
      <c r="K10589" s="509">
        <v>4</v>
      </c>
    </row>
    <row r="10590" spans="1:11" s="509" customFormat="1">
      <c r="A10590" s="508" t="s">
        <v>630</v>
      </c>
      <c r="B10590" s="509" t="s">
        <v>403</v>
      </c>
      <c r="C10590" s="509" t="s">
        <v>1041</v>
      </c>
      <c r="K10590" s="509">
        <v>0</v>
      </c>
    </row>
    <row r="10591" spans="1:11" s="509" customFormat="1">
      <c r="A10591" s="508" t="s">
        <v>630</v>
      </c>
      <c r="B10591" s="509" t="s">
        <v>403</v>
      </c>
      <c r="C10591" s="509" t="s">
        <v>1042</v>
      </c>
      <c r="K10591" s="509">
        <v>0</v>
      </c>
    </row>
    <row r="10592" spans="1:11" s="509" customFormat="1">
      <c r="A10592" s="508" t="s">
        <v>630</v>
      </c>
      <c r="B10592" s="509" t="s">
        <v>403</v>
      </c>
      <c r="C10592" s="509">
        <v>67</v>
      </c>
      <c r="G10592" s="509">
        <v>12</v>
      </c>
      <c r="H10592" s="509">
        <v>1</v>
      </c>
      <c r="K10592" s="509">
        <v>12</v>
      </c>
    </row>
    <row r="10593" spans="1:11" s="509" customFormat="1">
      <c r="A10593" s="508" t="s">
        <v>630</v>
      </c>
      <c r="B10593" s="509" t="s">
        <v>403</v>
      </c>
      <c r="C10593" s="509">
        <v>68</v>
      </c>
      <c r="G10593" s="509">
        <v>1</v>
      </c>
      <c r="H10593" s="509">
        <v>1</v>
      </c>
      <c r="K10593" s="509">
        <v>1</v>
      </c>
    </row>
    <row r="10594" spans="1:11" s="509" customFormat="1">
      <c r="A10594" s="508" t="s">
        <v>630</v>
      </c>
      <c r="B10594" s="509" t="s">
        <v>403</v>
      </c>
      <c r="C10594" s="509" t="s">
        <v>1043</v>
      </c>
      <c r="G10594" s="509">
        <v>3</v>
      </c>
      <c r="H10594" s="509">
        <v>1</v>
      </c>
      <c r="K10594" s="509">
        <v>3</v>
      </c>
    </row>
    <row r="10595" spans="1:11" s="509" customFormat="1">
      <c r="A10595" s="508" t="s">
        <v>630</v>
      </c>
      <c r="B10595" s="509" t="s">
        <v>403</v>
      </c>
      <c r="C10595" s="509">
        <v>69</v>
      </c>
      <c r="K10595" s="509">
        <v>0</v>
      </c>
    </row>
    <row r="10596" spans="1:11" s="509" customFormat="1">
      <c r="A10596" s="508" t="s">
        <v>630</v>
      </c>
      <c r="B10596" s="509" t="s">
        <v>403</v>
      </c>
      <c r="C10596" s="509" t="s">
        <v>1044</v>
      </c>
      <c r="K10596" s="509">
        <v>0</v>
      </c>
    </row>
    <row r="10597" spans="1:11" s="509" customFormat="1">
      <c r="A10597" s="508" t="s">
        <v>630</v>
      </c>
      <c r="B10597" s="509" t="s">
        <v>403</v>
      </c>
      <c r="C10597" s="509" t="s">
        <v>1045</v>
      </c>
      <c r="K10597" s="509">
        <v>0</v>
      </c>
    </row>
    <row r="10598" spans="1:11" s="509" customFormat="1">
      <c r="A10598" s="508" t="s">
        <v>630</v>
      </c>
      <c r="B10598" s="509" t="s">
        <v>403</v>
      </c>
      <c r="C10598" s="509">
        <v>70</v>
      </c>
      <c r="K10598" s="509">
        <v>0</v>
      </c>
    </row>
    <row r="10599" spans="1:11" s="509" customFormat="1">
      <c r="A10599" s="508" t="s">
        <v>630</v>
      </c>
      <c r="B10599" s="509" t="s">
        <v>403</v>
      </c>
      <c r="C10599" s="509" t="s">
        <v>1046</v>
      </c>
      <c r="G10599" s="509">
        <v>1</v>
      </c>
      <c r="K10599" s="509">
        <v>1</v>
      </c>
    </row>
    <row r="10600" spans="1:11" s="509" customFormat="1">
      <c r="A10600" s="508" t="s">
        <v>630</v>
      </c>
      <c r="B10600" s="509" t="s">
        <v>403</v>
      </c>
      <c r="C10600" s="509">
        <v>71</v>
      </c>
      <c r="G10600" s="509">
        <v>38</v>
      </c>
      <c r="K10600" s="509">
        <v>38</v>
      </c>
    </row>
    <row r="10601" spans="1:11" s="509" customFormat="1">
      <c r="A10601" s="508" t="s">
        <v>630</v>
      </c>
      <c r="B10601" s="509" t="s">
        <v>403</v>
      </c>
      <c r="C10601" s="509" t="s">
        <v>1047</v>
      </c>
      <c r="G10601" s="509">
        <v>6</v>
      </c>
      <c r="H10601" s="509">
        <v>6</v>
      </c>
      <c r="K10601" s="509">
        <v>6</v>
      </c>
    </row>
    <row r="10602" spans="1:11" s="509" customFormat="1">
      <c r="A10602" s="508" t="s">
        <v>630</v>
      </c>
      <c r="B10602" s="509" t="s">
        <v>403</v>
      </c>
      <c r="C10602" s="509" t="s">
        <v>1048</v>
      </c>
      <c r="G10602" s="509">
        <v>1</v>
      </c>
      <c r="K10602" s="509">
        <v>1</v>
      </c>
    </row>
    <row r="10603" spans="1:11" s="509" customFormat="1">
      <c r="A10603" s="508" t="s">
        <v>630</v>
      </c>
      <c r="B10603" s="509" t="s">
        <v>403</v>
      </c>
      <c r="C10603" s="509" t="s">
        <v>1049</v>
      </c>
      <c r="K10603" s="509">
        <v>0</v>
      </c>
    </row>
    <row r="10604" spans="1:11" s="509" customFormat="1">
      <c r="A10604" s="508" t="s">
        <v>630</v>
      </c>
      <c r="B10604" s="509" t="s">
        <v>403</v>
      </c>
      <c r="C10604" s="509" t="s">
        <v>1050</v>
      </c>
      <c r="G10604" s="509">
        <v>1</v>
      </c>
      <c r="H10604" s="509">
        <v>1</v>
      </c>
      <c r="K10604" s="509">
        <v>1</v>
      </c>
    </row>
    <row r="10605" spans="1:11" s="509" customFormat="1">
      <c r="A10605" s="508" t="s">
        <v>630</v>
      </c>
      <c r="B10605" s="509" t="s">
        <v>403</v>
      </c>
      <c r="C10605" s="509" t="s">
        <v>1051</v>
      </c>
      <c r="K10605" s="509">
        <v>0</v>
      </c>
    </row>
    <row r="10606" spans="1:11" s="509" customFormat="1">
      <c r="A10606" s="508" t="s">
        <v>630</v>
      </c>
      <c r="B10606" s="509" t="s">
        <v>403</v>
      </c>
      <c r="C10606" s="509">
        <v>72</v>
      </c>
      <c r="K10606" s="509">
        <v>0</v>
      </c>
    </row>
    <row r="10607" spans="1:11" s="509" customFormat="1">
      <c r="A10607" s="508" t="s">
        <v>630</v>
      </c>
      <c r="B10607" s="509" t="s">
        <v>403</v>
      </c>
      <c r="C10607" s="509">
        <v>73</v>
      </c>
      <c r="D10607" s="509">
        <v>1</v>
      </c>
      <c r="K10607" s="509">
        <v>1</v>
      </c>
    </row>
    <row r="10608" spans="1:11" s="509" customFormat="1">
      <c r="A10608" s="508" t="s">
        <v>630</v>
      </c>
      <c r="B10608" s="509" t="s">
        <v>403</v>
      </c>
      <c r="C10608" s="509">
        <v>74</v>
      </c>
      <c r="K10608" s="509">
        <v>0</v>
      </c>
    </row>
    <row r="10609" spans="1:11" s="509" customFormat="1">
      <c r="A10609" s="508" t="s">
        <v>630</v>
      </c>
      <c r="B10609" s="509" t="s">
        <v>403</v>
      </c>
      <c r="C10609" s="509" t="s">
        <v>4570</v>
      </c>
      <c r="G10609" s="509">
        <v>3</v>
      </c>
      <c r="K10609" s="509">
        <v>3</v>
      </c>
    </row>
    <row r="10610" spans="1:11" s="509" customFormat="1">
      <c r="A10610" s="508" t="s">
        <v>630</v>
      </c>
      <c r="B10610" s="509" t="s">
        <v>403</v>
      </c>
      <c r="C10610" s="509" t="s">
        <v>4571</v>
      </c>
      <c r="D10610" s="509">
        <v>1</v>
      </c>
      <c r="E10610" s="509">
        <v>0</v>
      </c>
      <c r="F10610" s="509">
        <v>0</v>
      </c>
      <c r="G10610" s="509">
        <v>101</v>
      </c>
      <c r="H10610" s="509">
        <v>17</v>
      </c>
      <c r="I10610" s="509">
        <v>0</v>
      </c>
      <c r="J10610" s="509">
        <v>6</v>
      </c>
      <c r="K10610" s="509">
        <v>102</v>
      </c>
    </row>
    <row r="10611" spans="1:11" s="509" customFormat="1">
      <c r="A10611" s="508" t="s">
        <v>631</v>
      </c>
      <c r="B10611" s="509" t="s">
        <v>404</v>
      </c>
      <c r="C10611" s="509">
        <v>1</v>
      </c>
      <c r="K10611" s="509">
        <v>0</v>
      </c>
    </row>
    <row r="10612" spans="1:11" s="509" customFormat="1">
      <c r="A10612" s="508" t="s">
        <v>631</v>
      </c>
      <c r="B10612" s="509" t="s">
        <v>404</v>
      </c>
      <c r="C10612" s="509" t="s">
        <v>1023</v>
      </c>
      <c r="G10612" s="509">
        <v>4</v>
      </c>
      <c r="H10612" s="509">
        <v>0</v>
      </c>
      <c r="K10612" s="509">
        <v>4</v>
      </c>
    </row>
    <row r="10613" spans="1:11" s="509" customFormat="1">
      <c r="A10613" s="508" t="s">
        <v>631</v>
      </c>
      <c r="B10613" s="509" t="s">
        <v>404</v>
      </c>
      <c r="C10613" s="509">
        <v>2</v>
      </c>
      <c r="G10613" s="509">
        <v>2</v>
      </c>
      <c r="K10613" s="509">
        <v>2</v>
      </c>
    </row>
    <row r="10614" spans="1:11" s="509" customFormat="1">
      <c r="A10614" s="508" t="s">
        <v>631</v>
      </c>
      <c r="B10614" s="509" t="s">
        <v>404</v>
      </c>
      <c r="C10614" s="509">
        <v>3</v>
      </c>
      <c r="G10614" s="509">
        <v>1</v>
      </c>
      <c r="K10614" s="509">
        <v>1</v>
      </c>
    </row>
    <row r="10615" spans="1:11" s="509" customFormat="1">
      <c r="A10615" s="508" t="s">
        <v>631</v>
      </c>
      <c r="B10615" s="509" t="s">
        <v>404</v>
      </c>
      <c r="C10615" s="509">
        <v>4</v>
      </c>
      <c r="G10615" s="509">
        <v>1</v>
      </c>
      <c r="K10615" s="509">
        <v>1</v>
      </c>
    </row>
    <row r="10616" spans="1:11" s="509" customFormat="1">
      <c r="A10616" s="508" t="s">
        <v>631</v>
      </c>
      <c r="B10616" s="509" t="s">
        <v>404</v>
      </c>
      <c r="C10616" s="509">
        <v>5</v>
      </c>
      <c r="K10616" s="509">
        <v>0</v>
      </c>
    </row>
    <row r="10617" spans="1:11" s="509" customFormat="1">
      <c r="A10617" s="508" t="s">
        <v>631</v>
      </c>
      <c r="B10617" s="509" t="s">
        <v>404</v>
      </c>
      <c r="C10617" s="509">
        <v>6</v>
      </c>
      <c r="K10617" s="509">
        <v>0</v>
      </c>
    </row>
    <row r="10618" spans="1:11" s="509" customFormat="1">
      <c r="A10618" s="508" t="s">
        <v>631</v>
      </c>
      <c r="B10618" s="509" t="s">
        <v>404</v>
      </c>
      <c r="C10618" s="509">
        <v>7</v>
      </c>
      <c r="K10618" s="509">
        <v>0</v>
      </c>
    </row>
    <row r="10619" spans="1:11" s="509" customFormat="1">
      <c r="A10619" s="508" t="s">
        <v>631</v>
      </c>
      <c r="B10619" s="509" t="s">
        <v>404</v>
      </c>
      <c r="C10619" s="509">
        <v>8</v>
      </c>
      <c r="G10619" s="509">
        <v>1</v>
      </c>
      <c r="K10619" s="509">
        <v>1</v>
      </c>
    </row>
    <row r="10620" spans="1:11" s="509" customFormat="1">
      <c r="A10620" s="508" t="s">
        <v>631</v>
      </c>
      <c r="B10620" s="509" t="s">
        <v>404</v>
      </c>
      <c r="C10620" s="509">
        <v>9</v>
      </c>
      <c r="K10620" s="509">
        <v>0</v>
      </c>
    </row>
    <row r="10621" spans="1:11" s="509" customFormat="1">
      <c r="A10621" s="508" t="s">
        <v>631</v>
      </c>
      <c r="B10621" s="509" t="s">
        <v>404</v>
      </c>
      <c r="C10621" s="509">
        <v>10</v>
      </c>
      <c r="K10621" s="509">
        <v>0</v>
      </c>
    </row>
    <row r="10622" spans="1:11" s="509" customFormat="1">
      <c r="A10622" s="508" t="s">
        <v>631</v>
      </c>
      <c r="B10622" s="509" t="s">
        <v>404</v>
      </c>
      <c r="C10622" s="509">
        <v>11</v>
      </c>
      <c r="K10622" s="509">
        <v>0</v>
      </c>
    </row>
    <row r="10623" spans="1:11" s="509" customFormat="1">
      <c r="A10623" s="508" t="s">
        <v>631</v>
      </c>
      <c r="B10623" s="509" t="s">
        <v>404</v>
      </c>
      <c r="C10623" s="509">
        <v>12</v>
      </c>
      <c r="K10623" s="509">
        <v>0</v>
      </c>
    </row>
    <row r="10624" spans="1:11" s="509" customFormat="1">
      <c r="A10624" s="508" t="s">
        <v>631</v>
      </c>
      <c r="B10624" s="509" t="s">
        <v>404</v>
      </c>
      <c r="C10624" s="509">
        <v>13</v>
      </c>
      <c r="K10624" s="509">
        <v>0</v>
      </c>
    </row>
    <row r="10625" spans="1:11" s="509" customFormat="1">
      <c r="A10625" s="508" t="s">
        <v>631</v>
      </c>
      <c r="B10625" s="509" t="s">
        <v>404</v>
      </c>
      <c r="C10625" s="509">
        <v>14</v>
      </c>
      <c r="K10625" s="509">
        <v>0</v>
      </c>
    </row>
    <row r="10626" spans="1:11" s="509" customFormat="1">
      <c r="A10626" s="508" t="s">
        <v>631</v>
      </c>
      <c r="B10626" s="509" t="s">
        <v>404</v>
      </c>
      <c r="C10626" s="509">
        <v>15</v>
      </c>
      <c r="K10626" s="509">
        <v>0</v>
      </c>
    </row>
    <row r="10627" spans="1:11" s="509" customFormat="1">
      <c r="A10627" s="508" t="s">
        <v>631</v>
      </c>
      <c r="B10627" s="509" t="s">
        <v>404</v>
      </c>
      <c r="C10627" s="509">
        <v>16</v>
      </c>
      <c r="G10627" s="509">
        <v>1</v>
      </c>
      <c r="K10627" s="509">
        <v>1</v>
      </c>
    </row>
    <row r="10628" spans="1:11" s="509" customFormat="1">
      <c r="A10628" s="508" t="s">
        <v>631</v>
      </c>
      <c r="B10628" s="509" t="s">
        <v>404</v>
      </c>
      <c r="C10628" s="509">
        <v>17</v>
      </c>
      <c r="G10628" s="509">
        <v>4</v>
      </c>
      <c r="K10628" s="509">
        <v>4</v>
      </c>
    </row>
    <row r="10629" spans="1:11" s="509" customFormat="1">
      <c r="A10629" s="508" t="s">
        <v>631</v>
      </c>
      <c r="B10629" s="509" t="s">
        <v>404</v>
      </c>
      <c r="C10629" s="509">
        <v>18</v>
      </c>
      <c r="K10629" s="509">
        <v>0</v>
      </c>
    </row>
    <row r="10630" spans="1:11" s="509" customFormat="1">
      <c r="A10630" s="508" t="s">
        <v>631</v>
      </c>
      <c r="B10630" s="509" t="s">
        <v>404</v>
      </c>
      <c r="C10630" s="509" t="s">
        <v>1024</v>
      </c>
      <c r="K10630" s="509">
        <v>0</v>
      </c>
    </row>
    <row r="10631" spans="1:11" s="509" customFormat="1">
      <c r="A10631" s="508" t="s">
        <v>631</v>
      </c>
      <c r="B10631" s="509" t="s">
        <v>404</v>
      </c>
      <c r="C10631" s="509" t="s">
        <v>1025</v>
      </c>
      <c r="K10631" s="509">
        <v>0</v>
      </c>
    </row>
    <row r="10632" spans="1:11" s="509" customFormat="1">
      <c r="A10632" s="508" t="s">
        <v>631</v>
      </c>
      <c r="B10632" s="509" t="s">
        <v>404</v>
      </c>
      <c r="C10632" s="509">
        <v>19</v>
      </c>
      <c r="K10632" s="509">
        <v>0</v>
      </c>
    </row>
    <row r="10633" spans="1:11" s="509" customFormat="1">
      <c r="A10633" s="508" t="s">
        <v>631</v>
      </c>
      <c r="B10633" s="509" t="s">
        <v>404</v>
      </c>
      <c r="C10633" s="509">
        <v>20</v>
      </c>
      <c r="K10633" s="509">
        <v>0</v>
      </c>
    </row>
    <row r="10634" spans="1:11" s="509" customFormat="1">
      <c r="A10634" s="508" t="s">
        <v>631</v>
      </c>
      <c r="B10634" s="509" t="s">
        <v>404</v>
      </c>
      <c r="C10634" s="509">
        <v>21</v>
      </c>
      <c r="K10634" s="509">
        <v>0</v>
      </c>
    </row>
    <row r="10635" spans="1:11" s="509" customFormat="1">
      <c r="A10635" s="508" t="s">
        <v>631</v>
      </c>
      <c r="B10635" s="509" t="s">
        <v>404</v>
      </c>
      <c r="C10635" s="509" t="s">
        <v>1026</v>
      </c>
      <c r="K10635" s="509">
        <v>0</v>
      </c>
    </row>
    <row r="10636" spans="1:11" s="509" customFormat="1">
      <c r="A10636" s="508" t="s">
        <v>631</v>
      </c>
      <c r="B10636" s="509" t="s">
        <v>404</v>
      </c>
      <c r="C10636" s="509" t="s">
        <v>1027</v>
      </c>
      <c r="K10636" s="509">
        <v>0</v>
      </c>
    </row>
    <row r="10637" spans="1:11" s="509" customFormat="1">
      <c r="A10637" s="508" t="s">
        <v>631</v>
      </c>
      <c r="B10637" s="509" t="s">
        <v>404</v>
      </c>
      <c r="C10637" s="509" t="s">
        <v>1028</v>
      </c>
      <c r="K10637" s="509">
        <v>0</v>
      </c>
    </row>
    <row r="10638" spans="1:11" s="509" customFormat="1">
      <c r="A10638" s="508" t="s">
        <v>631</v>
      </c>
      <c r="B10638" s="509" t="s">
        <v>404</v>
      </c>
      <c r="C10638" s="509">
        <v>22</v>
      </c>
      <c r="K10638" s="509">
        <v>0</v>
      </c>
    </row>
    <row r="10639" spans="1:11" s="509" customFormat="1">
      <c r="A10639" s="508" t="s">
        <v>631</v>
      </c>
      <c r="B10639" s="509" t="s">
        <v>404</v>
      </c>
      <c r="C10639" s="509">
        <v>23</v>
      </c>
      <c r="K10639" s="509">
        <v>0</v>
      </c>
    </row>
    <row r="10640" spans="1:11" s="509" customFormat="1">
      <c r="A10640" s="508" t="s">
        <v>631</v>
      </c>
      <c r="B10640" s="509" t="s">
        <v>404</v>
      </c>
      <c r="C10640" s="509" t="s">
        <v>1029</v>
      </c>
      <c r="G10640" s="509">
        <v>2</v>
      </c>
      <c r="K10640" s="509">
        <v>2</v>
      </c>
    </row>
    <row r="10641" spans="1:11" s="509" customFormat="1">
      <c r="A10641" s="508" t="s">
        <v>631</v>
      </c>
      <c r="B10641" s="509" t="s">
        <v>404</v>
      </c>
      <c r="C10641" s="509">
        <v>24</v>
      </c>
      <c r="K10641" s="509">
        <v>0</v>
      </c>
    </row>
    <row r="10642" spans="1:11" s="509" customFormat="1">
      <c r="A10642" s="508" t="s">
        <v>631</v>
      </c>
      <c r="B10642" s="509" t="s">
        <v>404</v>
      </c>
      <c r="C10642" s="509">
        <v>25</v>
      </c>
    </row>
    <row r="10643" spans="1:11" s="509" customFormat="1">
      <c r="A10643" s="508" t="s">
        <v>631</v>
      </c>
      <c r="B10643" s="509" t="s">
        <v>404</v>
      </c>
      <c r="C10643" s="509">
        <v>26</v>
      </c>
      <c r="K10643" s="509">
        <v>0</v>
      </c>
    </row>
    <row r="10644" spans="1:11" s="509" customFormat="1">
      <c r="A10644" s="508" t="s">
        <v>631</v>
      </c>
      <c r="B10644" s="509" t="s">
        <v>404</v>
      </c>
      <c r="C10644" s="509">
        <v>27</v>
      </c>
      <c r="G10644" s="509">
        <v>2</v>
      </c>
      <c r="H10644" s="509">
        <v>1</v>
      </c>
      <c r="K10644" s="509">
        <v>2</v>
      </c>
    </row>
    <row r="10645" spans="1:11" s="509" customFormat="1">
      <c r="A10645" s="508" t="s">
        <v>631</v>
      </c>
      <c r="B10645" s="509" t="s">
        <v>404</v>
      </c>
      <c r="C10645" s="509">
        <v>28</v>
      </c>
      <c r="K10645" s="509">
        <v>0</v>
      </c>
    </row>
    <row r="10646" spans="1:11" s="509" customFormat="1">
      <c r="A10646" s="508" t="s">
        <v>631</v>
      </c>
      <c r="B10646" s="509" t="s">
        <v>404</v>
      </c>
      <c r="C10646" s="509">
        <v>29</v>
      </c>
      <c r="K10646" s="509">
        <v>0</v>
      </c>
    </row>
    <row r="10647" spans="1:11" s="509" customFormat="1">
      <c r="A10647" s="508" t="s">
        <v>631</v>
      </c>
      <c r="B10647" s="509" t="s">
        <v>404</v>
      </c>
      <c r="C10647" s="509">
        <v>30</v>
      </c>
      <c r="K10647" s="509">
        <v>0</v>
      </c>
    </row>
    <row r="10648" spans="1:11" s="509" customFormat="1">
      <c r="A10648" s="508" t="s">
        <v>631</v>
      </c>
      <c r="B10648" s="509" t="s">
        <v>404</v>
      </c>
      <c r="C10648" s="509">
        <v>31</v>
      </c>
      <c r="K10648" s="509">
        <v>0</v>
      </c>
    </row>
    <row r="10649" spans="1:11" s="509" customFormat="1">
      <c r="A10649" s="508" t="s">
        <v>631</v>
      </c>
      <c r="B10649" s="509" t="s">
        <v>404</v>
      </c>
      <c r="C10649" s="509">
        <v>32</v>
      </c>
      <c r="K10649" s="509">
        <v>0</v>
      </c>
    </row>
    <row r="10650" spans="1:11" s="509" customFormat="1">
      <c r="A10650" s="508" t="s">
        <v>631</v>
      </c>
      <c r="B10650" s="509" t="s">
        <v>404</v>
      </c>
      <c r="C10650" s="509">
        <v>33</v>
      </c>
      <c r="G10650" s="509">
        <v>2</v>
      </c>
      <c r="H10650" s="509">
        <v>1</v>
      </c>
      <c r="K10650" s="509">
        <v>2</v>
      </c>
    </row>
    <row r="10651" spans="1:11" s="509" customFormat="1">
      <c r="A10651" s="508" t="s">
        <v>631</v>
      </c>
      <c r="B10651" s="509" t="s">
        <v>404</v>
      </c>
      <c r="C10651" s="509">
        <v>34</v>
      </c>
      <c r="K10651" s="509">
        <v>0</v>
      </c>
    </row>
    <row r="10652" spans="1:11" s="509" customFormat="1">
      <c r="A10652" s="508" t="s">
        <v>631</v>
      </c>
      <c r="B10652" s="509" t="s">
        <v>404</v>
      </c>
      <c r="C10652" s="509">
        <v>35</v>
      </c>
      <c r="K10652" s="509">
        <v>0</v>
      </c>
    </row>
    <row r="10653" spans="1:11" s="509" customFormat="1">
      <c r="A10653" s="508" t="s">
        <v>631</v>
      </c>
      <c r="B10653" s="509" t="s">
        <v>404</v>
      </c>
      <c r="C10653" s="509">
        <v>36</v>
      </c>
      <c r="K10653" s="509">
        <v>0</v>
      </c>
    </row>
    <row r="10654" spans="1:11" s="509" customFormat="1">
      <c r="A10654" s="508" t="s">
        <v>631</v>
      </c>
      <c r="B10654" s="509" t="s">
        <v>404</v>
      </c>
      <c r="C10654" s="509">
        <v>37</v>
      </c>
      <c r="K10654" s="509">
        <v>0</v>
      </c>
    </row>
    <row r="10655" spans="1:11" s="509" customFormat="1">
      <c r="A10655" s="508" t="s">
        <v>631</v>
      </c>
      <c r="B10655" s="509" t="s">
        <v>404</v>
      </c>
      <c r="C10655" s="509">
        <v>38</v>
      </c>
      <c r="K10655" s="509">
        <v>0</v>
      </c>
    </row>
    <row r="10656" spans="1:11" s="509" customFormat="1">
      <c r="A10656" s="508" t="s">
        <v>631</v>
      </c>
      <c r="B10656" s="509" t="s">
        <v>404</v>
      </c>
      <c r="C10656" s="509" t="s">
        <v>1030</v>
      </c>
      <c r="K10656" s="509">
        <v>0</v>
      </c>
    </row>
    <row r="10657" spans="1:11" s="509" customFormat="1">
      <c r="A10657" s="508" t="s">
        <v>631</v>
      </c>
      <c r="B10657" s="509" t="s">
        <v>404</v>
      </c>
      <c r="C10657" s="509">
        <v>39</v>
      </c>
      <c r="K10657" s="509">
        <v>0</v>
      </c>
    </row>
    <row r="10658" spans="1:11" s="509" customFormat="1">
      <c r="A10658" s="508" t="s">
        <v>631</v>
      </c>
      <c r="B10658" s="509" t="s">
        <v>404</v>
      </c>
      <c r="C10658" s="509">
        <v>40</v>
      </c>
      <c r="K10658" s="509">
        <v>0</v>
      </c>
    </row>
    <row r="10659" spans="1:11" s="509" customFormat="1">
      <c r="A10659" s="508" t="s">
        <v>631</v>
      </c>
      <c r="B10659" s="509" t="s">
        <v>404</v>
      </c>
      <c r="C10659" s="509">
        <v>41</v>
      </c>
      <c r="G10659" s="509">
        <v>1</v>
      </c>
      <c r="K10659" s="509">
        <v>1</v>
      </c>
    </row>
    <row r="10660" spans="1:11" s="509" customFormat="1">
      <c r="A10660" s="508" t="s">
        <v>631</v>
      </c>
      <c r="B10660" s="509" t="s">
        <v>404</v>
      </c>
      <c r="C10660" s="509">
        <v>42</v>
      </c>
      <c r="K10660" s="509">
        <v>0</v>
      </c>
    </row>
    <row r="10661" spans="1:11" s="509" customFormat="1">
      <c r="A10661" s="508" t="s">
        <v>631</v>
      </c>
      <c r="B10661" s="509" t="s">
        <v>404</v>
      </c>
      <c r="C10661" s="509">
        <v>43</v>
      </c>
      <c r="K10661" s="509">
        <v>0</v>
      </c>
    </row>
    <row r="10662" spans="1:11" s="509" customFormat="1">
      <c r="A10662" s="508" t="s">
        <v>631</v>
      </c>
      <c r="B10662" s="509" t="s">
        <v>404</v>
      </c>
      <c r="C10662" s="509">
        <v>44</v>
      </c>
      <c r="K10662" s="509">
        <v>0</v>
      </c>
    </row>
    <row r="10663" spans="1:11" s="509" customFormat="1">
      <c r="A10663" s="508" t="s">
        <v>631</v>
      </c>
      <c r="B10663" s="509" t="s">
        <v>404</v>
      </c>
      <c r="C10663" s="509">
        <v>45</v>
      </c>
      <c r="K10663" s="509">
        <v>0</v>
      </c>
    </row>
    <row r="10664" spans="1:11" s="509" customFormat="1">
      <c r="A10664" s="508" t="s">
        <v>631</v>
      </c>
      <c r="B10664" s="509" t="s">
        <v>404</v>
      </c>
      <c r="C10664" s="509">
        <v>46</v>
      </c>
      <c r="G10664" s="509">
        <v>5</v>
      </c>
      <c r="H10664" s="509">
        <v>1</v>
      </c>
      <c r="K10664" s="509">
        <v>5</v>
      </c>
    </row>
    <row r="10665" spans="1:11" s="509" customFormat="1">
      <c r="A10665" s="508" t="s">
        <v>631</v>
      </c>
      <c r="B10665" s="509" t="s">
        <v>404</v>
      </c>
      <c r="C10665" s="509">
        <v>47</v>
      </c>
      <c r="K10665" s="509">
        <v>0</v>
      </c>
    </row>
    <row r="10666" spans="1:11" s="509" customFormat="1">
      <c r="A10666" s="508" t="s">
        <v>631</v>
      </c>
      <c r="B10666" s="509" t="s">
        <v>404</v>
      </c>
      <c r="C10666" s="509">
        <v>48</v>
      </c>
      <c r="K10666" s="509">
        <v>0</v>
      </c>
    </row>
    <row r="10667" spans="1:11" s="509" customFormat="1">
      <c r="A10667" s="508" t="s">
        <v>631</v>
      </c>
      <c r="B10667" s="509" t="s">
        <v>404</v>
      </c>
      <c r="C10667" s="509">
        <v>49</v>
      </c>
      <c r="K10667" s="509">
        <v>0</v>
      </c>
    </row>
    <row r="10668" spans="1:11" s="509" customFormat="1">
      <c r="A10668" s="508" t="s">
        <v>631</v>
      </c>
      <c r="B10668" s="509" t="s">
        <v>404</v>
      </c>
      <c r="C10668" s="509">
        <v>50</v>
      </c>
      <c r="K10668" s="509">
        <v>0</v>
      </c>
    </row>
    <row r="10669" spans="1:11" s="509" customFormat="1">
      <c r="A10669" s="508" t="s">
        <v>631</v>
      </c>
      <c r="B10669" s="509" t="s">
        <v>404</v>
      </c>
      <c r="C10669" s="509">
        <v>51</v>
      </c>
      <c r="K10669" s="509">
        <v>0</v>
      </c>
    </row>
    <row r="10670" spans="1:11" s="509" customFormat="1">
      <c r="A10670" s="508" t="s">
        <v>631</v>
      </c>
      <c r="B10670" s="509" t="s">
        <v>404</v>
      </c>
      <c r="C10670" s="509" t="s">
        <v>1031</v>
      </c>
      <c r="G10670" s="509">
        <v>1</v>
      </c>
      <c r="K10670" s="509">
        <v>1</v>
      </c>
    </row>
    <row r="10671" spans="1:11" s="509" customFormat="1">
      <c r="A10671" s="508" t="s">
        <v>631</v>
      </c>
      <c r="B10671" s="509" t="s">
        <v>404</v>
      </c>
      <c r="C10671" s="509" t="s">
        <v>1032</v>
      </c>
      <c r="K10671" s="509">
        <v>0</v>
      </c>
    </row>
    <row r="10672" spans="1:11" s="509" customFormat="1">
      <c r="A10672" s="508" t="s">
        <v>631</v>
      </c>
      <c r="B10672" s="509" t="s">
        <v>404</v>
      </c>
      <c r="C10672" s="509">
        <v>52</v>
      </c>
      <c r="K10672" s="509">
        <v>0</v>
      </c>
    </row>
    <row r="10673" spans="1:11" s="509" customFormat="1">
      <c r="A10673" s="508" t="s">
        <v>631</v>
      </c>
      <c r="B10673" s="509" t="s">
        <v>404</v>
      </c>
      <c r="C10673" s="509">
        <v>53</v>
      </c>
      <c r="G10673" s="509">
        <v>2</v>
      </c>
      <c r="K10673" s="509">
        <v>2</v>
      </c>
    </row>
    <row r="10674" spans="1:11" s="509" customFormat="1">
      <c r="A10674" s="508" t="s">
        <v>631</v>
      </c>
      <c r="B10674" s="509" t="s">
        <v>404</v>
      </c>
      <c r="C10674" s="509">
        <v>54</v>
      </c>
      <c r="K10674" s="509">
        <v>0</v>
      </c>
    </row>
    <row r="10675" spans="1:11" s="509" customFormat="1">
      <c r="A10675" s="508" t="s">
        <v>631</v>
      </c>
      <c r="B10675" s="509" t="s">
        <v>404</v>
      </c>
      <c r="C10675" s="509">
        <v>55</v>
      </c>
      <c r="G10675" s="509">
        <v>3</v>
      </c>
      <c r="H10675" s="509">
        <v>1</v>
      </c>
      <c r="K10675" s="509">
        <v>3</v>
      </c>
    </row>
    <row r="10676" spans="1:11" s="509" customFormat="1">
      <c r="A10676" s="508" t="s">
        <v>631</v>
      </c>
      <c r="B10676" s="509" t="s">
        <v>404</v>
      </c>
      <c r="C10676" s="509">
        <v>56</v>
      </c>
      <c r="K10676" s="509">
        <v>0</v>
      </c>
    </row>
    <row r="10677" spans="1:11" s="509" customFormat="1">
      <c r="A10677" s="508" t="s">
        <v>631</v>
      </c>
      <c r="B10677" s="509" t="s">
        <v>404</v>
      </c>
      <c r="C10677" s="509">
        <v>57</v>
      </c>
      <c r="K10677" s="509">
        <v>0</v>
      </c>
    </row>
    <row r="10678" spans="1:11" s="509" customFormat="1">
      <c r="A10678" s="508" t="s">
        <v>631</v>
      </c>
      <c r="B10678" s="509" t="s">
        <v>404</v>
      </c>
      <c r="C10678" s="509">
        <v>58</v>
      </c>
      <c r="K10678" s="509">
        <v>0</v>
      </c>
    </row>
    <row r="10679" spans="1:11" s="509" customFormat="1">
      <c r="A10679" s="508" t="s">
        <v>631</v>
      </c>
      <c r="B10679" s="509" t="s">
        <v>404</v>
      </c>
      <c r="C10679" s="509">
        <v>59</v>
      </c>
      <c r="K10679" s="509">
        <v>0</v>
      </c>
    </row>
    <row r="10680" spans="1:11" s="509" customFormat="1">
      <c r="A10680" s="508" t="s">
        <v>631</v>
      </c>
      <c r="B10680" s="509" t="s">
        <v>404</v>
      </c>
      <c r="C10680" s="509">
        <v>60</v>
      </c>
      <c r="G10680" s="509">
        <v>1</v>
      </c>
      <c r="K10680" s="509">
        <v>1</v>
      </c>
    </row>
    <row r="10681" spans="1:11" s="509" customFormat="1">
      <c r="A10681" s="508" t="s">
        <v>631</v>
      </c>
      <c r="B10681" s="509" t="s">
        <v>404</v>
      </c>
      <c r="C10681" s="509">
        <v>61</v>
      </c>
      <c r="D10681" s="509">
        <v>1</v>
      </c>
      <c r="E10681" s="509">
        <v>1</v>
      </c>
      <c r="G10681" s="509">
        <v>4</v>
      </c>
      <c r="K10681" s="509">
        <v>5</v>
      </c>
    </row>
    <row r="10682" spans="1:11" s="509" customFormat="1">
      <c r="A10682" s="508" t="s">
        <v>631</v>
      </c>
      <c r="B10682" s="509" t="s">
        <v>404</v>
      </c>
      <c r="C10682" s="509">
        <v>62</v>
      </c>
      <c r="G10682" s="509">
        <v>1</v>
      </c>
      <c r="K10682" s="509">
        <v>1</v>
      </c>
    </row>
    <row r="10683" spans="1:11" s="509" customFormat="1">
      <c r="A10683" s="508" t="s">
        <v>631</v>
      </c>
      <c r="B10683" s="509" t="s">
        <v>404</v>
      </c>
      <c r="C10683" s="509">
        <v>63</v>
      </c>
      <c r="G10683" s="509">
        <v>16</v>
      </c>
      <c r="H10683" s="509">
        <v>2</v>
      </c>
      <c r="K10683" s="509">
        <v>16</v>
      </c>
    </row>
    <row r="10684" spans="1:11" s="509" customFormat="1">
      <c r="A10684" s="508" t="s">
        <v>631</v>
      </c>
      <c r="B10684" s="509" t="s">
        <v>404</v>
      </c>
      <c r="C10684" s="509" t="s">
        <v>1033</v>
      </c>
      <c r="K10684" s="509">
        <v>0</v>
      </c>
    </row>
    <row r="10685" spans="1:11" s="509" customFormat="1">
      <c r="A10685" s="508" t="s">
        <v>631</v>
      </c>
      <c r="B10685" s="509" t="s">
        <v>404</v>
      </c>
      <c r="C10685" s="509" t="s">
        <v>1034</v>
      </c>
      <c r="K10685" s="509">
        <v>0</v>
      </c>
    </row>
    <row r="10686" spans="1:11" s="509" customFormat="1">
      <c r="A10686" s="508" t="s">
        <v>631</v>
      </c>
      <c r="B10686" s="509" t="s">
        <v>404</v>
      </c>
      <c r="C10686" s="509">
        <v>64</v>
      </c>
      <c r="K10686" s="509">
        <v>0</v>
      </c>
    </row>
    <row r="10687" spans="1:11" s="509" customFormat="1">
      <c r="A10687" s="508" t="s">
        <v>631</v>
      </c>
      <c r="B10687" s="509" t="s">
        <v>404</v>
      </c>
      <c r="C10687" s="509" t="s">
        <v>1035</v>
      </c>
      <c r="G10687" s="509">
        <v>2</v>
      </c>
      <c r="K10687" s="509">
        <v>2</v>
      </c>
    </row>
    <row r="10688" spans="1:11" s="509" customFormat="1">
      <c r="A10688" s="508" t="s">
        <v>631</v>
      </c>
      <c r="B10688" s="509" t="s">
        <v>404</v>
      </c>
      <c r="C10688" s="509">
        <v>65</v>
      </c>
      <c r="G10688" s="509">
        <v>6</v>
      </c>
      <c r="H10688" s="509">
        <v>5</v>
      </c>
      <c r="K10688" s="509">
        <v>6</v>
      </c>
    </row>
    <row r="10689" spans="1:11" s="509" customFormat="1">
      <c r="A10689" s="508" t="s">
        <v>631</v>
      </c>
      <c r="B10689" s="509" t="s">
        <v>404</v>
      </c>
      <c r="C10689" s="509">
        <v>66</v>
      </c>
      <c r="K10689" s="509">
        <v>0</v>
      </c>
    </row>
    <row r="10690" spans="1:11" s="509" customFormat="1">
      <c r="A10690" s="508" t="s">
        <v>631</v>
      </c>
      <c r="B10690" s="509" t="s">
        <v>404</v>
      </c>
      <c r="C10690" s="509" t="s">
        <v>1036</v>
      </c>
      <c r="K10690" s="509">
        <v>0</v>
      </c>
    </row>
    <row r="10691" spans="1:11" s="509" customFormat="1">
      <c r="A10691" s="508" t="s">
        <v>631</v>
      </c>
      <c r="B10691" s="509" t="s">
        <v>404</v>
      </c>
      <c r="C10691" s="509" t="s">
        <v>1037</v>
      </c>
      <c r="D10691" s="509">
        <v>1</v>
      </c>
      <c r="G10691" s="509">
        <v>10</v>
      </c>
      <c r="K10691" s="509">
        <v>11</v>
      </c>
    </row>
    <row r="10692" spans="1:11" s="509" customFormat="1">
      <c r="A10692" s="508" t="s">
        <v>631</v>
      </c>
      <c r="B10692" s="509" t="s">
        <v>404</v>
      </c>
      <c r="C10692" s="509" t="s">
        <v>1038</v>
      </c>
      <c r="G10692" s="509">
        <v>3</v>
      </c>
      <c r="K10692" s="509">
        <v>3</v>
      </c>
    </row>
    <row r="10693" spans="1:11" s="509" customFormat="1">
      <c r="A10693" s="508" t="s">
        <v>631</v>
      </c>
      <c r="B10693" s="509" t="s">
        <v>404</v>
      </c>
      <c r="C10693" s="509" t="s">
        <v>1039</v>
      </c>
      <c r="G10693" s="509">
        <v>4</v>
      </c>
      <c r="K10693" s="509">
        <v>4</v>
      </c>
    </row>
    <row r="10694" spans="1:11" s="509" customFormat="1">
      <c r="A10694" s="508" t="s">
        <v>631</v>
      </c>
      <c r="B10694" s="509" t="s">
        <v>404</v>
      </c>
      <c r="C10694" s="509" t="s">
        <v>1040</v>
      </c>
      <c r="D10694" s="509">
        <v>1</v>
      </c>
      <c r="G10694" s="509">
        <v>10</v>
      </c>
      <c r="K10694" s="509">
        <v>11</v>
      </c>
    </row>
    <row r="10695" spans="1:11" s="509" customFormat="1">
      <c r="A10695" s="508" t="s">
        <v>631</v>
      </c>
      <c r="B10695" s="509" t="s">
        <v>404</v>
      </c>
      <c r="C10695" s="509" t="s">
        <v>1041</v>
      </c>
      <c r="G10695" s="509">
        <v>2</v>
      </c>
      <c r="K10695" s="509">
        <v>2</v>
      </c>
    </row>
    <row r="10696" spans="1:11" s="509" customFormat="1">
      <c r="A10696" s="508" t="s">
        <v>631</v>
      </c>
      <c r="B10696" s="509" t="s">
        <v>404</v>
      </c>
      <c r="C10696" s="509" t="s">
        <v>1042</v>
      </c>
      <c r="K10696" s="509">
        <v>0</v>
      </c>
    </row>
    <row r="10697" spans="1:11" s="509" customFormat="1">
      <c r="A10697" s="508" t="s">
        <v>631</v>
      </c>
      <c r="B10697" s="509" t="s">
        <v>404</v>
      </c>
      <c r="C10697" s="509">
        <v>67</v>
      </c>
      <c r="G10697" s="509">
        <v>22</v>
      </c>
      <c r="H10697" s="509">
        <v>1</v>
      </c>
      <c r="K10697" s="509">
        <v>22</v>
      </c>
    </row>
    <row r="10698" spans="1:11" s="509" customFormat="1">
      <c r="A10698" s="508" t="s">
        <v>631</v>
      </c>
      <c r="B10698" s="509" t="s">
        <v>404</v>
      </c>
      <c r="C10698" s="509">
        <v>68</v>
      </c>
      <c r="G10698" s="509">
        <v>10</v>
      </c>
      <c r="H10698" s="509">
        <v>4</v>
      </c>
      <c r="K10698" s="509">
        <v>10</v>
      </c>
    </row>
    <row r="10699" spans="1:11" s="509" customFormat="1">
      <c r="A10699" s="508" t="s">
        <v>631</v>
      </c>
      <c r="B10699" s="509" t="s">
        <v>404</v>
      </c>
      <c r="C10699" s="509" t="s">
        <v>1043</v>
      </c>
      <c r="G10699" s="509">
        <v>6</v>
      </c>
      <c r="H10699" s="509">
        <v>5</v>
      </c>
      <c r="K10699" s="509">
        <v>6</v>
      </c>
    </row>
    <row r="10700" spans="1:11" s="509" customFormat="1">
      <c r="A10700" s="508" t="s">
        <v>631</v>
      </c>
      <c r="B10700" s="509" t="s">
        <v>404</v>
      </c>
      <c r="C10700" s="509">
        <v>69</v>
      </c>
      <c r="K10700" s="509">
        <v>0</v>
      </c>
    </row>
    <row r="10701" spans="1:11" s="509" customFormat="1">
      <c r="A10701" s="508" t="s">
        <v>631</v>
      </c>
      <c r="B10701" s="509" t="s">
        <v>404</v>
      </c>
      <c r="C10701" s="509" t="s">
        <v>1044</v>
      </c>
      <c r="K10701" s="509">
        <v>0</v>
      </c>
    </row>
    <row r="10702" spans="1:11" s="509" customFormat="1">
      <c r="A10702" s="508" t="s">
        <v>631</v>
      </c>
      <c r="B10702" s="509" t="s">
        <v>404</v>
      </c>
      <c r="C10702" s="509" t="s">
        <v>1045</v>
      </c>
      <c r="K10702" s="509">
        <v>0</v>
      </c>
    </row>
    <row r="10703" spans="1:11" s="509" customFormat="1">
      <c r="A10703" s="508" t="s">
        <v>631</v>
      </c>
      <c r="B10703" s="509" t="s">
        <v>404</v>
      </c>
      <c r="C10703" s="509">
        <v>70</v>
      </c>
      <c r="K10703" s="509">
        <v>0</v>
      </c>
    </row>
    <row r="10704" spans="1:11" s="509" customFormat="1">
      <c r="A10704" s="508" t="s">
        <v>631</v>
      </c>
      <c r="B10704" s="509" t="s">
        <v>404</v>
      </c>
      <c r="C10704" s="509" t="s">
        <v>1046</v>
      </c>
      <c r="G10704" s="509">
        <v>3</v>
      </c>
      <c r="K10704" s="509">
        <v>3</v>
      </c>
    </row>
    <row r="10705" spans="1:11" s="509" customFormat="1">
      <c r="A10705" s="508" t="s">
        <v>631</v>
      </c>
      <c r="B10705" s="509" t="s">
        <v>404</v>
      </c>
      <c r="C10705" s="509">
        <v>71</v>
      </c>
      <c r="G10705" s="509">
        <v>66</v>
      </c>
      <c r="K10705" s="509">
        <v>66</v>
      </c>
    </row>
    <row r="10706" spans="1:11" s="509" customFormat="1">
      <c r="A10706" s="508" t="s">
        <v>631</v>
      </c>
      <c r="B10706" s="509" t="s">
        <v>404</v>
      </c>
      <c r="C10706" s="509" t="s">
        <v>1047</v>
      </c>
      <c r="G10706" s="509">
        <v>14</v>
      </c>
      <c r="H10706" s="509">
        <v>10</v>
      </c>
      <c r="K10706" s="509">
        <v>14</v>
      </c>
    </row>
    <row r="10707" spans="1:11" s="509" customFormat="1">
      <c r="A10707" s="508" t="s">
        <v>631</v>
      </c>
      <c r="B10707" s="509" t="s">
        <v>404</v>
      </c>
      <c r="C10707" s="509" t="s">
        <v>1048</v>
      </c>
      <c r="G10707" s="509">
        <v>2</v>
      </c>
      <c r="H10707" s="509">
        <v>2</v>
      </c>
      <c r="K10707" s="509">
        <v>2</v>
      </c>
    </row>
    <row r="10708" spans="1:11" s="509" customFormat="1">
      <c r="A10708" s="508" t="s">
        <v>631</v>
      </c>
      <c r="B10708" s="509" t="s">
        <v>404</v>
      </c>
      <c r="C10708" s="509" t="s">
        <v>1049</v>
      </c>
      <c r="K10708" s="509">
        <v>0</v>
      </c>
    </row>
    <row r="10709" spans="1:11" s="509" customFormat="1">
      <c r="A10709" s="508" t="s">
        <v>631</v>
      </c>
      <c r="B10709" s="509" t="s">
        <v>404</v>
      </c>
      <c r="C10709" s="509" t="s">
        <v>1050</v>
      </c>
      <c r="G10709" s="509">
        <v>2</v>
      </c>
      <c r="H10709" s="509">
        <v>2</v>
      </c>
      <c r="K10709" s="509">
        <v>2</v>
      </c>
    </row>
    <row r="10710" spans="1:11" s="509" customFormat="1">
      <c r="A10710" s="508" t="s">
        <v>631</v>
      </c>
      <c r="B10710" s="509" t="s">
        <v>404</v>
      </c>
      <c r="C10710" s="509" t="s">
        <v>1051</v>
      </c>
      <c r="K10710" s="509">
        <v>0</v>
      </c>
    </row>
    <row r="10711" spans="1:11" s="509" customFormat="1">
      <c r="A10711" s="508" t="s">
        <v>631</v>
      </c>
      <c r="B10711" s="509" t="s">
        <v>404</v>
      </c>
      <c r="C10711" s="509">
        <v>72</v>
      </c>
      <c r="E10711" s="509">
        <v>0</v>
      </c>
      <c r="G10711" s="509">
        <v>4</v>
      </c>
      <c r="K10711" s="509">
        <v>4</v>
      </c>
    </row>
    <row r="10712" spans="1:11" s="509" customFormat="1">
      <c r="A10712" s="508" t="s">
        <v>631</v>
      </c>
      <c r="B10712" s="509" t="s">
        <v>404</v>
      </c>
      <c r="C10712" s="509">
        <v>73</v>
      </c>
      <c r="D10712" s="509">
        <v>1</v>
      </c>
      <c r="E10712" s="509">
        <v>1</v>
      </c>
      <c r="K10712" s="509">
        <v>1</v>
      </c>
    </row>
    <row r="10713" spans="1:11" s="509" customFormat="1">
      <c r="A10713" s="508" t="s">
        <v>631</v>
      </c>
      <c r="B10713" s="509" t="s">
        <v>404</v>
      </c>
      <c r="C10713" s="509">
        <v>74</v>
      </c>
      <c r="G10713" s="509">
        <v>1</v>
      </c>
      <c r="K10713" s="509">
        <v>1</v>
      </c>
    </row>
    <row r="10714" spans="1:11" s="509" customFormat="1">
      <c r="A10714" s="508" t="s">
        <v>631</v>
      </c>
      <c r="B10714" s="509" t="s">
        <v>404</v>
      </c>
      <c r="C10714" s="509" t="s">
        <v>4570</v>
      </c>
      <c r="D10714" s="509">
        <v>5</v>
      </c>
      <c r="G10714" s="509">
        <v>11</v>
      </c>
      <c r="K10714" s="509">
        <v>16</v>
      </c>
    </row>
    <row r="10715" spans="1:11" s="509" customFormat="1">
      <c r="A10715" s="508" t="s">
        <v>631</v>
      </c>
      <c r="B10715" s="509" t="s">
        <v>404</v>
      </c>
      <c r="C10715" s="509" t="s">
        <v>4571</v>
      </c>
      <c r="D10715" s="509">
        <v>9</v>
      </c>
      <c r="E10715" s="509">
        <v>2</v>
      </c>
      <c r="F10715" s="509">
        <v>0</v>
      </c>
      <c r="G10715" s="509">
        <v>232</v>
      </c>
      <c r="H10715" s="509">
        <v>35</v>
      </c>
      <c r="I10715" s="509">
        <v>0</v>
      </c>
      <c r="K10715" s="509">
        <v>241</v>
      </c>
    </row>
    <row r="10716" spans="1:11" s="509" customFormat="1">
      <c r="A10716" s="508" t="s">
        <v>632</v>
      </c>
      <c r="B10716" s="509" t="s">
        <v>405</v>
      </c>
      <c r="C10716" s="509">
        <v>1</v>
      </c>
      <c r="K10716" s="509">
        <v>0</v>
      </c>
    </row>
    <row r="10717" spans="1:11" s="509" customFormat="1">
      <c r="A10717" s="508" t="s">
        <v>632</v>
      </c>
      <c r="B10717" s="509" t="s">
        <v>405</v>
      </c>
      <c r="C10717" s="509" t="s">
        <v>1023</v>
      </c>
      <c r="K10717" s="509">
        <v>0</v>
      </c>
    </row>
    <row r="10718" spans="1:11" s="509" customFormat="1">
      <c r="A10718" s="508" t="s">
        <v>632</v>
      </c>
      <c r="B10718" s="509" t="s">
        <v>405</v>
      </c>
      <c r="C10718" s="509">
        <v>2</v>
      </c>
      <c r="G10718" s="509">
        <v>1</v>
      </c>
      <c r="K10718" s="509">
        <v>1</v>
      </c>
    </row>
    <row r="10719" spans="1:11" s="509" customFormat="1">
      <c r="A10719" s="508" t="s">
        <v>632</v>
      </c>
      <c r="B10719" s="509" t="s">
        <v>405</v>
      </c>
      <c r="C10719" s="509">
        <v>3</v>
      </c>
      <c r="K10719" s="509">
        <v>0</v>
      </c>
    </row>
    <row r="10720" spans="1:11" s="509" customFormat="1">
      <c r="A10720" s="508" t="s">
        <v>632</v>
      </c>
      <c r="B10720" s="509" t="s">
        <v>405</v>
      </c>
      <c r="C10720" s="509">
        <v>4</v>
      </c>
      <c r="K10720" s="509">
        <v>0</v>
      </c>
    </row>
    <row r="10721" spans="1:11" s="509" customFormat="1">
      <c r="A10721" s="508" t="s">
        <v>632</v>
      </c>
      <c r="B10721" s="509" t="s">
        <v>405</v>
      </c>
      <c r="C10721" s="509">
        <v>5</v>
      </c>
      <c r="G10721" s="509">
        <v>2</v>
      </c>
      <c r="K10721" s="509">
        <v>2</v>
      </c>
    </row>
    <row r="10722" spans="1:11" s="509" customFormat="1">
      <c r="A10722" s="508" t="s">
        <v>632</v>
      </c>
      <c r="B10722" s="509" t="s">
        <v>405</v>
      </c>
      <c r="C10722" s="509">
        <v>6</v>
      </c>
      <c r="K10722" s="509">
        <v>0</v>
      </c>
    </row>
    <row r="10723" spans="1:11" s="509" customFormat="1">
      <c r="A10723" s="508" t="s">
        <v>632</v>
      </c>
      <c r="B10723" s="509" t="s">
        <v>405</v>
      </c>
      <c r="C10723" s="509">
        <v>7</v>
      </c>
      <c r="K10723" s="509">
        <v>0</v>
      </c>
    </row>
    <row r="10724" spans="1:11" s="509" customFormat="1">
      <c r="A10724" s="508" t="s">
        <v>632</v>
      </c>
      <c r="B10724" s="509" t="s">
        <v>405</v>
      </c>
      <c r="C10724" s="509">
        <v>8</v>
      </c>
      <c r="K10724" s="509">
        <v>0</v>
      </c>
    </row>
    <row r="10725" spans="1:11" s="509" customFormat="1">
      <c r="A10725" s="508" t="s">
        <v>632</v>
      </c>
      <c r="B10725" s="509" t="s">
        <v>405</v>
      </c>
      <c r="C10725" s="509">
        <v>9</v>
      </c>
      <c r="K10725" s="509">
        <v>0</v>
      </c>
    </row>
    <row r="10726" spans="1:11" s="509" customFormat="1">
      <c r="A10726" s="508" t="s">
        <v>632</v>
      </c>
      <c r="B10726" s="509" t="s">
        <v>405</v>
      </c>
      <c r="C10726" s="509">
        <v>10</v>
      </c>
      <c r="G10726" s="509">
        <v>1</v>
      </c>
      <c r="K10726" s="509">
        <v>1</v>
      </c>
    </row>
    <row r="10727" spans="1:11" s="509" customFormat="1">
      <c r="A10727" s="508" t="s">
        <v>632</v>
      </c>
      <c r="B10727" s="509" t="s">
        <v>405</v>
      </c>
      <c r="C10727" s="509">
        <v>11</v>
      </c>
      <c r="K10727" s="509">
        <v>0</v>
      </c>
    </row>
    <row r="10728" spans="1:11" s="509" customFormat="1">
      <c r="A10728" s="508" t="s">
        <v>632</v>
      </c>
      <c r="B10728" s="509" t="s">
        <v>405</v>
      </c>
      <c r="C10728" s="509">
        <v>12</v>
      </c>
      <c r="K10728" s="509">
        <v>0</v>
      </c>
    </row>
    <row r="10729" spans="1:11" s="509" customFormat="1">
      <c r="A10729" s="508" t="s">
        <v>632</v>
      </c>
      <c r="B10729" s="509" t="s">
        <v>405</v>
      </c>
      <c r="C10729" s="509">
        <v>13</v>
      </c>
      <c r="K10729" s="509">
        <v>0</v>
      </c>
    </row>
    <row r="10730" spans="1:11" s="509" customFormat="1">
      <c r="A10730" s="508" t="s">
        <v>632</v>
      </c>
      <c r="B10730" s="509" t="s">
        <v>405</v>
      </c>
      <c r="C10730" s="509">
        <v>14</v>
      </c>
      <c r="K10730" s="509">
        <v>0</v>
      </c>
    </row>
    <row r="10731" spans="1:11" s="509" customFormat="1">
      <c r="A10731" s="508" t="s">
        <v>632</v>
      </c>
      <c r="B10731" s="509" t="s">
        <v>405</v>
      </c>
      <c r="C10731" s="509">
        <v>15</v>
      </c>
      <c r="K10731" s="509">
        <v>0</v>
      </c>
    </row>
    <row r="10732" spans="1:11" s="509" customFormat="1">
      <c r="A10732" s="508" t="s">
        <v>632</v>
      </c>
      <c r="B10732" s="509" t="s">
        <v>405</v>
      </c>
      <c r="C10732" s="509">
        <v>16</v>
      </c>
      <c r="K10732" s="509">
        <v>0</v>
      </c>
    </row>
    <row r="10733" spans="1:11" s="509" customFormat="1">
      <c r="A10733" s="508" t="s">
        <v>632</v>
      </c>
      <c r="B10733" s="509" t="s">
        <v>405</v>
      </c>
      <c r="C10733" s="509">
        <v>17</v>
      </c>
      <c r="K10733" s="509">
        <v>0</v>
      </c>
    </row>
    <row r="10734" spans="1:11" s="509" customFormat="1">
      <c r="A10734" s="508" t="s">
        <v>632</v>
      </c>
      <c r="B10734" s="509" t="s">
        <v>405</v>
      </c>
      <c r="C10734" s="509">
        <v>18</v>
      </c>
      <c r="K10734" s="509">
        <v>0</v>
      </c>
    </row>
    <row r="10735" spans="1:11" s="509" customFormat="1">
      <c r="A10735" s="508" t="s">
        <v>632</v>
      </c>
      <c r="B10735" s="509" t="s">
        <v>405</v>
      </c>
      <c r="C10735" s="509" t="s">
        <v>1024</v>
      </c>
      <c r="K10735" s="509">
        <v>0</v>
      </c>
    </row>
    <row r="10736" spans="1:11" s="509" customFormat="1">
      <c r="A10736" s="508" t="s">
        <v>632</v>
      </c>
      <c r="B10736" s="509" t="s">
        <v>405</v>
      </c>
      <c r="C10736" s="509" t="s">
        <v>1025</v>
      </c>
      <c r="K10736" s="509">
        <v>0</v>
      </c>
    </row>
    <row r="10737" spans="1:11" s="509" customFormat="1">
      <c r="A10737" s="508" t="s">
        <v>632</v>
      </c>
      <c r="B10737" s="509" t="s">
        <v>405</v>
      </c>
      <c r="C10737" s="509">
        <v>19</v>
      </c>
      <c r="K10737" s="509">
        <v>0</v>
      </c>
    </row>
    <row r="10738" spans="1:11" s="509" customFormat="1">
      <c r="A10738" s="508" t="s">
        <v>632</v>
      </c>
      <c r="B10738" s="509" t="s">
        <v>405</v>
      </c>
      <c r="C10738" s="509">
        <v>20</v>
      </c>
      <c r="K10738" s="509">
        <v>0</v>
      </c>
    </row>
    <row r="10739" spans="1:11" s="509" customFormat="1">
      <c r="A10739" s="508" t="s">
        <v>632</v>
      </c>
      <c r="B10739" s="509" t="s">
        <v>405</v>
      </c>
      <c r="C10739" s="509">
        <v>21</v>
      </c>
      <c r="K10739" s="509">
        <v>0</v>
      </c>
    </row>
    <row r="10740" spans="1:11" s="509" customFormat="1">
      <c r="A10740" s="508" t="s">
        <v>632</v>
      </c>
      <c r="B10740" s="509" t="s">
        <v>405</v>
      </c>
      <c r="C10740" s="509" t="s">
        <v>1026</v>
      </c>
      <c r="K10740" s="509">
        <v>0</v>
      </c>
    </row>
    <row r="10741" spans="1:11" s="509" customFormat="1">
      <c r="A10741" s="508" t="s">
        <v>632</v>
      </c>
      <c r="B10741" s="509" t="s">
        <v>405</v>
      </c>
      <c r="C10741" s="509" t="s">
        <v>1027</v>
      </c>
      <c r="K10741" s="509">
        <v>0</v>
      </c>
    </row>
    <row r="10742" spans="1:11" s="509" customFormat="1">
      <c r="A10742" s="508" t="s">
        <v>632</v>
      </c>
      <c r="B10742" s="509" t="s">
        <v>405</v>
      </c>
      <c r="C10742" s="509" t="s">
        <v>1028</v>
      </c>
      <c r="K10742" s="509">
        <v>0</v>
      </c>
    </row>
    <row r="10743" spans="1:11" s="509" customFormat="1">
      <c r="A10743" s="508" t="s">
        <v>632</v>
      </c>
      <c r="B10743" s="509" t="s">
        <v>405</v>
      </c>
      <c r="C10743" s="509">
        <v>22</v>
      </c>
      <c r="K10743" s="509">
        <v>0</v>
      </c>
    </row>
    <row r="10744" spans="1:11" s="509" customFormat="1">
      <c r="A10744" s="508" t="s">
        <v>632</v>
      </c>
      <c r="B10744" s="509" t="s">
        <v>405</v>
      </c>
      <c r="C10744" s="509">
        <v>23</v>
      </c>
      <c r="K10744" s="509">
        <v>0</v>
      </c>
    </row>
    <row r="10745" spans="1:11" s="509" customFormat="1">
      <c r="A10745" s="508" t="s">
        <v>632</v>
      </c>
      <c r="B10745" s="509" t="s">
        <v>405</v>
      </c>
      <c r="C10745" s="509" t="s">
        <v>1029</v>
      </c>
      <c r="K10745" s="509">
        <v>0</v>
      </c>
    </row>
    <row r="10746" spans="1:11" s="509" customFormat="1">
      <c r="A10746" s="508" t="s">
        <v>632</v>
      </c>
      <c r="B10746" s="509" t="s">
        <v>405</v>
      </c>
      <c r="C10746" s="509">
        <v>24</v>
      </c>
      <c r="K10746" s="509">
        <v>0</v>
      </c>
    </row>
    <row r="10747" spans="1:11" s="509" customFormat="1">
      <c r="A10747" s="508" t="s">
        <v>632</v>
      </c>
      <c r="B10747" s="509" t="s">
        <v>405</v>
      </c>
      <c r="C10747" s="509">
        <v>25</v>
      </c>
    </row>
    <row r="10748" spans="1:11" s="509" customFormat="1">
      <c r="A10748" s="508" t="s">
        <v>632</v>
      </c>
      <c r="B10748" s="509" t="s">
        <v>405</v>
      </c>
      <c r="C10748" s="509">
        <v>26</v>
      </c>
      <c r="K10748" s="509">
        <v>0</v>
      </c>
    </row>
    <row r="10749" spans="1:11" s="509" customFormat="1">
      <c r="A10749" s="508" t="s">
        <v>632</v>
      </c>
      <c r="B10749" s="509" t="s">
        <v>405</v>
      </c>
      <c r="C10749" s="509">
        <v>27</v>
      </c>
      <c r="K10749" s="509">
        <v>0</v>
      </c>
    </row>
    <row r="10750" spans="1:11" s="509" customFormat="1">
      <c r="A10750" s="508" t="s">
        <v>632</v>
      </c>
      <c r="B10750" s="509" t="s">
        <v>405</v>
      </c>
      <c r="C10750" s="509">
        <v>28</v>
      </c>
      <c r="K10750" s="509">
        <v>0</v>
      </c>
    </row>
    <row r="10751" spans="1:11" s="509" customFormat="1">
      <c r="A10751" s="508" t="s">
        <v>632</v>
      </c>
      <c r="B10751" s="509" t="s">
        <v>405</v>
      </c>
      <c r="C10751" s="509">
        <v>29</v>
      </c>
      <c r="K10751" s="509">
        <v>0</v>
      </c>
    </row>
    <row r="10752" spans="1:11" s="509" customFormat="1">
      <c r="A10752" s="508" t="s">
        <v>632</v>
      </c>
      <c r="B10752" s="509" t="s">
        <v>405</v>
      </c>
      <c r="C10752" s="509">
        <v>30</v>
      </c>
      <c r="K10752" s="509">
        <v>0</v>
      </c>
    </row>
    <row r="10753" spans="1:11" s="509" customFormat="1">
      <c r="A10753" s="508" t="s">
        <v>632</v>
      </c>
      <c r="B10753" s="509" t="s">
        <v>405</v>
      </c>
      <c r="C10753" s="509">
        <v>31</v>
      </c>
      <c r="K10753" s="509">
        <v>0</v>
      </c>
    </row>
    <row r="10754" spans="1:11" s="509" customFormat="1">
      <c r="A10754" s="508" t="s">
        <v>632</v>
      </c>
      <c r="B10754" s="509" t="s">
        <v>405</v>
      </c>
      <c r="C10754" s="509">
        <v>32</v>
      </c>
      <c r="K10754" s="509">
        <v>0</v>
      </c>
    </row>
    <row r="10755" spans="1:11" s="509" customFormat="1">
      <c r="A10755" s="508" t="s">
        <v>632</v>
      </c>
      <c r="B10755" s="509" t="s">
        <v>405</v>
      </c>
      <c r="C10755" s="509">
        <v>33</v>
      </c>
      <c r="K10755" s="509">
        <v>0</v>
      </c>
    </row>
    <row r="10756" spans="1:11" s="509" customFormat="1">
      <c r="A10756" s="508" t="s">
        <v>632</v>
      </c>
      <c r="B10756" s="509" t="s">
        <v>405</v>
      </c>
      <c r="C10756" s="509">
        <v>34</v>
      </c>
      <c r="K10756" s="509">
        <v>0</v>
      </c>
    </row>
    <row r="10757" spans="1:11" s="509" customFormat="1">
      <c r="A10757" s="508" t="s">
        <v>632</v>
      </c>
      <c r="B10757" s="509" t="s">
        <v>405</v>
      </c>
      <c r="C10757" s="509">
        <v>35</v>
      </c>
      <c r="K10757" s="509">
        <v>0</v>
      </c>
    </row>
    <row r="10758" spans="1:11" s="509" customFormat="1">
      <c r="A10758" s="508" t="s">
        <v>632</v>
      </c>
      <c r="B10758" s="509" t="s">
        <v>405</v>
      </c>
      <c r="C10758" s="509">
        <v>36</v>
      </c>
      <c r="K10758" s="509">
        <v>0</v>
      </c>
    </row>
    <row r="10759" spans="1:11" s="509" customFormat="1">
      <c r="A10759" s="508" t="s">
        <v>632</v>
      </c>
      <c r="B10759" s="509" t="s">
        <v>405</v>
      </c>
      <c r="C10759" s="509">
        <v>37</v>
      </c>
      <c r="K10759" s="509">
        <v>0</v>
      </c>
    </row>
    <row r="10760" spans="1:11" s="509" customFormat="1">
      <c r="A10760" s="508" t="s">
        <v>632</v>
      </c>
      <c r="B10760" s="509" t="s">
        <v>405</v>
      </c>
      <c r="C10760" s="509">
        <v>38</v>
      </c>
      <c r="K10760" s="509">
        <v>0</v>
      </c>
    </row>
    <row r="10761" spans="1:11" s="509" customFormat="1">
      <c r="A10761" s="508" t="s">
        <v>632</v>
      </c>
      <c r="B10761" s="509" t="s">
        <v>405</v>
      </c>
      <c r="C10761" s="509" t="s">
        <v>1030</v>
      </c>
      <c r="K10761" s="509">
        <v>0</v>
      </c>
    </row>
    <row r="10762" spans="1:11" s="509" customFormat="1">
      <c r="A10762" s="508" t="s">
        <v>632</v>
      </c>
      <c r="B10762" s="509" t="s">
        <v>405</v>
      </c>
      <c r="C10762" s="509">
        <v>39</v>
      </c>
      <c r="K10762" s="509">
        <v>0</v>
      </c>
    </row>
    <row r="10763" spans="1:11" s="509" customFormat="1">
      <c r="A10763" s="508" t="s">
        <v>632</v>
      </c>
      <c r="B10763" s="509" t="s">
        <v>405</v>
      </c>
      <c r="C10763" s="509">
        <v>40</v>
      </c>
      <c r="K10763" s="509">
        <v>0</v>
      </c>
    </row>
    <row r="10764" spans="1:11" s="509" customFormat="1">
      <c r="A10764" s="508" t="s">
        <v>632</v>
      </c>
      <c r="B10764" s="509" t="s">
        <v>405</v>
      </c>
      <c r="C10764" s="509">
        <v>41</v>
      </c>
      <c r="G10764" s="509">
        <v>1</v>
      </c>
      <c r="K10764" s="509">
        <v>1</v>
      </c>
    </row>
    <row r="10765" spans="1:11" s="509" customFormat="1">
      <c r="A10765" s="508" t="s">
        <v>632</v>
      </c>
      <c r="B10765" s="509" t="s">
        <v>405</v>
      </c>
      <c r="C10765" s="509">
        <v>42</v>
      </c>
      <c r="K10765" s="509">
        <v>0</v>
      </c>
    </row>
    <row r="10766" spans="1:11" s="509" customFormat="1">
      <c r="A10766" s="508" t="s">
        <v>632</v>
      </c>
      <c r="B10766" s="509" t="s">
        <v>405</v>
      </c>
      <c r="C10766" s="509">
        <v>43</v>
      </c>
      <c r="K10766" s="509">
        <v>0</v>
      </c>
    </row>
    <row r="10767" spans="1:11" s="509" customFormat="1">
      <c r="A10767" s="508" t="s">
        <v>632</v>
      </c>
      <c r="B10767" s="509" t="s">
        <v>405</v>
      </c>
      <c r="C10767" s="509">
        <v>44</v>
      </c>
      <c r="K10767" s="509">
        <v>0</v>
      </c>
    </row>
    <row r="10768" spans="1:11" s="509" customFormat="1">
      <c r="A10768" s="508" t="s">
        <v>632</v>
      </c>
      <c r="B10768" s="509" t="s">
        <v>405</v>
      </c>
      <c r="C10768" s="509">
        <v>45</v>
      </c>
      <c r="K10768" s="509">
        <v>0</v>
      </c>
    </row>
    <row r="10769" spans="1:11" s="509" customFormat="1">
      <c r="A10769" s="508" t="s">
        <v>632</v>
      </c>
      <c r="B10769" s="509" t="s">
        <v>405</v>
      </c>
      <c r="C10769" s="509">
        <v>46</v>
      </c>
      <c r="G10769" s="509">
        <v>1</v>
      </c>
      <c r="K10769" s="509">
        <v>1</v>
      </c>
    </row>
    <row r="10770" spans="1:11" s="509" customFormat="1">
      <c r="A10770" s="508" t="s">
        <v>632</v>
      </c>
      <c r="B10770" s="509" t="s">
        <v>405</v>
      </c>
      <c r="C10770" s="509">
        <v>47</v>
      </c>
      <c r="K10770" s="509">
        <v>0</v>
      </c>
    </row>
    <row r="10771" spans="1:11" s="509" customFormat="1">
      <c r="A10771" s="508" t="s">
        <v>632</v>
      </c>
      <c r="B10771" s="509" t="s">
        <v>405</v>
      </c>
      <c r="C10771" s="509">
        <v>48</v>
      </c>
      <c r="K10771" s="509">
        <v>0</v>
      </c>
    </row>
    <row r="10772" spans="1:11" s="509" customFormat="1">
      <c r="A10772" s="508" t="s">
        <v>632</v>
      </c>
      <c r="B10772" s="509" t="s">
        <v>405</v>
      </c>
      <c r="C10772" s="509">
        <v>49</v>
      </c>
      <c r="K10772" s="509">
        <v>0</v>
      </c>
    </row>
    <row r="10773" spans="1:11" s="509" customFormat="1">
      <c r="A10773" s="508" t="s">
        <v>632</v>
      </c>
      <c r="B10773" s="509" t="s">
        <v>405</v>
      </c>
      <c r="C10773" s="509">
        <v>50</v>
      </c>
      <c r="K10773" s="509">
        <v>0</v>
      </c>
    </row>
    <row r="10774" spans="1:11" s="509" customFormat="1">
      <c r="A10774" s="508" t="s">
        <v>632</v>
      </c>
      <c r="B10774" s="509" t="s">
        <v>405</v>
      </c>
      <c r="C10774" s="509">
        <v>51</v>
      </c>
      <c r="K10774" s="509">
        <v>0</v>
      </c>
    </row>
    <row r="10775" spans="1:11" s="509" customFormat="1">
      <c r="A10775" s="508" t="s">
        <v>632</v>
      </c>
      <c r="B10775" s="509" t="s">
        <v>405</v>
      </c>
      <c r="C10775" s="509" t="s">
        <v>1031</v>
      </c>
      <c r="K10775" s="509">
        <v>0</v>
      </c>
    </row>
    <row r="10776" spans="1:11" s="509" customFormat="1">
      <c r="A10776" s="508" t="s">
        <v>632</v>
      </c>
      <c r="B10776" s="509" t="s">
        <v>405</v>
      </c>
      <c r="C10776" s="509" t="s">
        <v>1032</v>
      </c>
      <c r="K10776" s="509">
        <v>0</v>
      </c>
    </row>
    <row r="10777" spans="1:11" s="509" customFormat="1">
      <c r="A10777" s="508" t="s">
        <v>632</v>
      </c>
      <c r="B10777" s="509" t="s">
        <v>405</v>
      </c>
      <c r="C10777" s="509">
        <v>52</v>
      </c>
      <c r="K10777" s="509">
        <v>0</v>
      </c>
    </row>
    <row r="10778" spans="1:11" s="509" customFormat="1">
      <c r="A10778" s="508" t="s">
        <v>632</v>
      </c>
      <c r="B10778" s="509" t="s">
        <v>405</v>
      </c>
      <c r="C10778" s="509">
        <v>53</v>
      </c>
      <c r="G10778" s="509">
        <v>1</v>
      </c>
      <c r="K10778" s="509">
        <v>1</v>
      </c>
    </row>
    <row r="10779" spans="1:11" s="509" customFormat="1">
      <c r="A10779" s="508" t="s">
        <v>632</v>
      </c>
      <c r="B10779" s="509" t="s">
        <v>405</v>
      </c>
      <c r="C10779" s="509">
        <v>54</v>
      </c>
      <c r="K10779" s="509">
        <v>0</v>
      </c>
    </row>
    <row r="10780" spans="1:11" s="509" customFormat="1">
      <c r="A10780" s="508" t="s">
        <v>632</v>
      </c>
      <c r="B10780" s="509" t="s">
        <v>405</v>
      </c>
      <c r="C10780" s="509">
        <v>55</v>
      </c>
      <c r="G10780" s="509">
        <v>1</v>
      </c>
      <c r="K10780" s="509">
        <v>1</v>
      </c>
    </row>
    <row r="10781" spans="1:11" s="509" customFormat="1">
      <c r="A10781" s="508" t="s">
        <v>632</v>
      </c>
      <c r="B10781" s="509" t="s">
        <v>405</v>
      </c>
      <c r="C10781" s="509">
        <v>56</v>
      </c>
      <c r="K10781" s="509">
        <v>0</v>
      </c>
    </row>
    <row r="10782" spans="1:11" s="509" customFormat="1">
      <c r="A10782" s="508" t="s">
        <v>632</v>
      </c>
      <c r="B10782" s="509" t="s">
        <v>405</v>
      </c>
      <c r="C10782" s="509">
        <v>57</v>
      </c>
      <c r="K10782" s="509">
        <v>0</v>
      </c>
    </row>
    <row r="10783" spans="1:11" s="509" customFormat="1">
      <c r="A10783" s="508" t="s">
        <v>632</v>
      </c>
      <c r="B10783" s="509" t="s">
        <v>405</v>
      </c>
      <c r="C10783" s="509">
        <v>58</v>
      </c>
      <c r="K10783" s="509">
        <v>0</v>
      </c>
    </row>
    <row r="10784" spans="1:11" s="509" customFormat="1">
      <c r="A10784" s="508" t="s">
        <v>632</v>
      </c>
      <c r="B10784" s="509" t="s">
        <v>405</v>
      </c>
      <c r="C10784" s="509">
        <v>59</v>
      </c>
      <c r="K10784" s="509">
        <v>0</v>
      </c>
    </row>
    <row r="10785" spans="1:11" s="509" customFormat="1">
      <c r="A10785" s="508" t="s">
        <v>632</v>
      </c>
      <c r="B10785" s="509" t="s">
        <v>405</v>
      </c>
      <c r="C10785" s="509">
        <v>60</v>
      </c>
      <c r="K10785" s="509">
        <v>0</v>
      </c>
    </row>
    <row r="10786" spans="1:11" s="509" customFormat="1">
      <c r="A10786" s="508" t="s">
        <v>632</v>
      </c>
      <c r="B10786" s="509" t="s">
        <v>405</v>
      </c>
      <c r="C10786" s="509">
        <v>61</v>
      </c>
      <c r="G10786" s="509">
        <v>1</v>
      </c>
      <c r="K10786" s="509">
        <v>1</v>
      </c>
    </row>
    <row r="10787" spans="1:11" s="509" customFormat="1">
      <c r="A10787" s="508" t="s">
        <v>632</v>
      </c>
      <c r="B10787" s="509" t="s">
        <v>405</v>
      </c>
      <c r="C10787" s="509">
        <v>62</v>
      </c>
      <c r="K10787" s="509">
        <v>0</v>
      </c>
    </row>
    <row r="10788" spans="1:11" s="509" customFormat="1">
      <c r="A10788" s="508" t="s">
        <v>632</v>
      </c>
      <c r="B10788" s="509" t="s">
        <v>405</v>
      </c>
      <c r="C10788" s="509">
        <v>63</v>
      </c>
      <c r="G10788" s="509">
        <v>1</v>
      </c>
      <c r="H10788" s="509">
        <v>1</v>
      </c>
      <c r="K10788" s="509">
        <v>1</v>
      </c>
    </row>
    <row r="10789" spans="1:11" s="509" customFormat="1">
      <c r="A10789" s="508" t="s">
        <v>632</v>
      </c>
      <c r="B10789" s="509" t="s">
        <v>405</v>
      </c>
      <c r="C10789" s="509" t="s">
        <v>1033</v>
      </c>
      <c r="K10789" s="509">
        <v>0</v>
      </c>
    </row>
    <row r="10790" spans="1:11" s="509" customFormat="1">
      <c r="A10790" s="508" t="s">
        <v>632</v>
      </c>
      <c r="B10790" s="509" t="s">
        <v>405</v>
      </c>
      <c r="C10790" s="509" t="s">
        <v>1034</v>
      </c>
      <c r="K10790" s="509">
        <v>0</v>
      </c>
    </row>
    <row r="10791" spans="1:11" s="509" customFormat="1">
      <c r="A10791" s="508" t="s">
        <v>632</v>
      </c>
      <c r="B10791" s="509" t="s">
        <v>405</v>
      </c>
      <c r="C10791" s="509">
        <v>64</v>
      </c>
      <c r="K10791" s="509">
        <v>0</v>
      </c>
    </row>
    <row r="10792" spans="1:11" s="509" customFormat="1">
      <c r="A10792" s="508" t="s">
        <v>632</v>
      </c>
      <c r="B10792" s="509" t="s">
        <v>405</v>
      </c>
      <c r="C10792" s="509" t="s">
        <v>1035</v>
      </c>
      <c r="G10792" s="509">
        <v>1</v>
      </c>
      <c r="K10792" s="509">
        <v>1</v>
      </c>
    </row>
    <row r="10793" spans="1:11" s="509" customFormat="1">
      <c r="A10793" s="508" t="s">
        <v>632</v>
      </c>
      <c r="B10793" s="509" t="s">
        <v>405</v>
      </c>
      <c r="C10793" s="509">
        <v>65</v>
      </c>
      <c r="G10793" s="509">
        <v>4</v>
      </c>
      <c r="H10793" s="509">
        <v>2</v>
      </c>
      <c r="K10793" s="509">
        <v>4</v>
      </c>
    </row>
    <row r="10794" spans="1:11" s="509" customFormat="1">
      <c r="A10794" s="508" t="s">
        <v>632</v>
      </c>
      <c r="B10794" s="509" t="s">
        <v>405</v>
      </c>
      <c r="C10794" s="509">
        <v>66</v>
      </c>
      <c r="K10794" s="509">
        <v>0</v>
      </c>
    </row>
    <row r="10795" spans="1:11" s="509" customFormat="1">
      <c r="A10795" s="508" t="s">
        <v>632</v>
      </c>
      <c r="B10795" s="509" t="s">
        <v>405</v>
      </c>
      <c r="C10795" s="509" t="s">
        <v>1036</v>
      </c>
      <c r="G10795" s="509">
        <v>4</v>
      </c>
      <c r="K10795" s="509">
        <v>4</v>
      </c>
    </row>
    <row r="10796" spans="1:11" s="509" customFormat="1">
      <c r="A10796" s="508" t="s">
        <v>632</v>
      </c>
      <c r="B10796" s="509" t="s">
        <v>405</v>
      </c>
      <c r="C10796" s="509" t="s">
        <v>1037</v>
      </c>
      <c r="K10796" s="509">
        <v>0</v>
      </c>
    </row>
    <row r="10797" spans="1:11" s="509" customFormat="1">
      <c r="A10797" s="508" t="s">
        <v>632</v>
      </c>
      <c r="B10797" s="509" t="s">
        <v>405</v>
      </c>
      <c r="C10797" s="509" t="s">
        <v>1038</v>
      </c>
      <c r="G10797" s="509">
        <v>1</v>
      </c>
      <c r="K10797" s="509">
        <v>1</v>
      </c>
    </row>
    <row r="10798" spans="1:11" s="509" customFormat="1">
      <c r="A10798" s="508" t="s">
        <v>632</v>
      </c>
      <c r="B10798" s="509" t="s">
        <v>405</v>
      </c>
      <c r="C10798" s="509" t="s">
        <v>1039</v>
      </c>
      <c r="G10798" s="509">
        <v>1</v>
      </c>
      <c r="K10798" s="509">
        <v>1</v>
      </c>
    </row>
    <row r="10799" spans="1:11" s="509" customFormat="1">
      <c r="A10799" s="508" t="s">
        <v>632</v>
      </c>
      <c r="B10799" s="509" t="s">
        <v>405</v>
      </c>
      <c r="C10799" s="509" t="s">
        <v>1040</v>
      </c>
      <c r="G10799" s="509">
        <v>3</v>
      </c>
      <c r="K10799" s="509">
        <v>3</v>
      </c>
    </row>
    <row r="10800" spans="1:11" s="509" customFormat="1">
      <c r="A10800" s="508" t="s">
        <v>632</v>
      </c>
      <c r="B10800" s="509" t="s">
        <v>405</v>
      </c>
      <c r="C10800" s="509" t="s">
        <v>1041</v>
      </c>
      <c r="K10800" s="509">
        <v>0</v>
      </c>
    </row>
    <row r="10801" spans="1:11" s="509" customFormat="1">
      <c r="A10801" s="508" t="s">
        <v>632</v>
      </c>
      <c r="B10801" s="509" t="s">
        <v>405</v>
      </c>
      <c r="C10801" s="509" t="s">
        <v>1042</v>
      </c>
      <c r="K10801" s="509">
        <v>0</v>
      </c>
    </row>
    <row r="10802" spans="1:11" s="509" customFormat="1">
      <c r="A10802" s="508" t="s">
        <v>632</v>
      </c>
      <c r="B10802" s="509" t="s">
        <v>405</v>
      </c>
      <c r="C10802" s="509">
        <v>67</v>
      </c>
      <c r="K10802" s="509">
        <v>0</v>
      </c>
    </row>
    <row r="10803" spans="1:11" s="509" customFormat="1">
      <c r="A10803" s="508" t="s">
        <v>632</v>
      </c>
      <c r="B10803" s="509" t="s">
        <v>405</v>
      </c>
      <c r="C10803" s="509">
        <v>68</v>
      </c>
      <c r="K10803" s="509">
        <v>0</v>
      </c>
    </row>
    <row r="10804" spans="1:11" s="509" customFormat="1">
      <c r="A10804" s="508" t="s">
        <v>632</v>
      </c>
      <c r="B10804" s="509" t="s">
        <v>405</v>
      </c>
      <c r="C10804" s="509" t="s">
        <v>1043</v>
      </c>
      <c r="G10804" s="509">
        <v>3</v>
      </c>
      <c r="K10804" s="509">
        <v>3</v>
      </c>
    </row>
    <row r="10805" spans="1:11" s="509" customFormat="1">
      <c r="A10805" s="508" t="s">
        <v>632</v>
      </c>
      <c r="B10805" s="509" t="s">
        <v>405</v>
      </c>
      <c r="C10805" s="509">
        <v>69</v>
      </c>
      <c r="K10805" s="509">
        <v>0</v>
      </c>
    </row>
    <row r="10806" spans="1:11" s="509" customFormat="1">
      <c r="A10806" s="508" t="s">
        <v>632</v>
      </c>
      <c r="B10806" s="509" t="s">
        <v>405</v>
      </c>
      <c r="C10806" s="509" t="s">
        <v>1044</v>
      </c>
      <c r="K10806" s="509">
        <v>0</v>
      </c>
    </row>
    <row r="10807" spans="1:11" s="509" customFormat="1">
      <c r="A10807" s="508" t="s">
        <v>632</v>
      </c>
      <c r="B10807" s="509" t="s">
        <v>405</v>
      </c>
      <c r="C10807" s="509" t="s">
        <v>1045</v>
      </c>
      <c r="K10807" s="509">
        <v>0</v>
      </c>
    </row>
    <row r="10808" spans="1:11" s="509" customFormat="1">
      <c r="A10808" s="508" t="s">
        <v>632</v>
      </c>
      <c r="B10808" s="509" t="s">
        <v>405</v>
      </c>
      <c r="C10808" s="509">
        <v>70</v>
      </c>
      <c r="K10808" s="509">
        <v>0</v>
      </c>
    </row>
    <row r="10809" spans="1:11" s="509" customFormat="1">
      <c r="A10809" s="508" t="s">
        <v>632</v>
      </c>
      <c r="B10809" s="509" t="s">
        <v>405</v>
      </c>
      <c r="C10809" s="509" t="s">
        <v>1046</v>
      </c>
      <c r="G10809" s="509">
        <v>1</v>
      </c>
      <c r="K10809" s="509">
        <v>1</v>
      </c>
    </row>
    <row r="10810" spans="1:11" s="509" customFormat="1">
      <c r="A10810" s="508" t="s">
        <v>632</v>
      </c>
      <c r="B10810" s="509" t="s">
        <v>405</v>
      </c>
      <c r="C10810" s="509">
        <v>71</v>
      </c>
      <c r="G10810" s="509">
        <v>25</v>
      </c>
      <c r="K10810" s="509">
        <v>25</v>
      </c>
    </row>
    <row r="10811" spans="1:11" s="509" customFormat="1">
      <c r="A10811" s="508" t="s">
        <v>632</v>
      </c>
      <c r="B10811" s="509" t="s">
        <v>405</v>
      </c>
      <c r="C10811" s="509" t="s">
        <v>1047</v>
      </c>
      <c r="G10811" s="509">
        <v>50</v>
      </c>
      <c r="H10811" s="509">
        <v>36</v>
      </c>
      <c r="K10811" s="509">
        <v>50</v>
      </c>
    </row>
    <row r="10812" spans="1:11" s="509" customFormat="1">
      <c r="A10812" s="508" t="s">
        <v>632</v>
      </c>
      <c r="B10812" s="509" t="s">
        <v>405</v>
      </c>
      <c r="C10812" s="509" t="s">
        <v>1048</v>
      </c>
      <c r="K10812" s="509">
        <v>0</v>
      </c>
    </row>
    <row r="10813" spans="1:11" s="509" customFormat="1">
      <c r="A10813" s="508" t="s">
        <v>632</v>
      </c>
      <c r="B10813" s="509" t="s">
        <v>405</v>
      </c>
      <c r="C10813" s="509" t="s">
        <v>1049</v>
      </c>
      <c r="K10813" s="509">
        <v>0</v>
      </c>
    </row>
    <row r="10814" spans="1:11" s="509" customFormat="1">
      <c r="A10814" s="508" t="s">
        <v>632</v>
      </c>
      <c r="B10814" s="509" t="s">
        <v>405</v>
      </c>
      <c r="C10814" s="509" t="s">
        <v>1050</v>
      </c>
      <c r="G10814" s="509">
        <v>2</v>
      </c>
      <c r="H10814" s="509">
        <v>2</v>
      </c>
      <c r="K10814" s="509">
        <v>2</v>
      </c>
    </row>
    <row r="10815" spans="1:11" s="509" customFormat="1">
      <c r="A10815" s="508" t="s">
        <v>632</v>
      </c>
      <c r="B10815" s="509" t="s">
        <v>405</v>
      </c>
      <c r="C10815" s="509" t="s">
        <v>1051</v>
      </c>
      <c r="K10815" s="509">
        <v>0</v>
      </c>
    </row>
    <row r="10816" spans="1:11" s="509" customFormat="1">
      <c r="A10816" s="508" t="s">
        <v>632</v>
      </c>
      <c r="B10816" s="509" t="s">
        <v>405</v>
      </c>
      <c r="C10816" s="509">
        <v>72</v>
      </c>
      <c r="K10816" s="509">
        <v>0</v>
      </c>
    </row>
    <row r="10817" spans="1:11" s="509" customFormat="1">
      <c r="A10817" s="508" t="s">
        <v>632</v>
      </c>
      <c r="B10817" s="509" t="s">
        <v>405</v>
      </c>
      <c r="C10817" s="509">
        <v>73</v>
      </c>
      <c r="D10817" s="509">
        <v>1</v>
      </c>
      <c r="K10817" s="509">
        <v>1</v>
      </c>
    </row>
    <row r="10818" spans="1:11" s="509" customFormat="1">
      <c r="A10818" s="508" t="s">
        <v>632</v>
      </c>
      <c r="B10818" s="509" t="s">
        <v>405</v>
      </c>
      <c r="C10818" s="509">
        <v>74</v>
      </c>
      <c r="G10818" s="509">
        <v>1</v>
      </c>
      <c r="H10818" s="509">
        <v>1</v>
      </c>
      <c r="K10818" s="509">
        <v>1</v>
      </c>
    </row>
    <row r="10819" spans="1:11" s="509" customFormat="1">
      <c r="A10819" s="508" t="s">
        <v>632</v>
      </c>
      <c r="B10819" s="509" t="s">
        <v>405</v>
      </c>
      <c r="C10819" s="509" t="s">
        <v>4570</v>
      </c>
      <c r="G10819" s="509">
        <v>3</v>
      </c>
      <c r="K10819" s="509">
        <v>3</v>
      </c>
    </row>
    <row r="10820" spans="1:11" s="509" customFormat="1">
      <c r="A10820" s="508" t="s">
        <v>632</v>
      </c>
      <c r="B10820" s="509" t="s">
        <v>405</v>
      </c>
      <c r="C10820" s="509" t="s">
        <v>4571</v>
      </c>
      <c r="D10820" s="509">
        <v>1</v>
      </c>
      <c r="E10820" s="509">
        <v>0</v>
      </c>
      <c r="F10820" s="509">
        <v>0</v>
      </c>
      <c r="G10820" s="509">
        <v>109</v>
      </c>
      <c r="H10820" s="509">
        <v>42</v>
      </c>
      <c r="I10820" s="509">
        <v>0</v>
      </c>
      <c r="J10820" s="509">
        <v>10</v>
      </c>
      <c r="K10820" s="509">
        <v>110</v>
      </c>
    </row>
    <row r="10821" spans="1:11" s="509" customFormat="1">
      <c r="A10821" s="508" t="s">
        <v>633</v>
      </c>
      <c r="B10821" s="509" t="s">
        <v>406</v>
      </c>
      <c r="C10821" s="509">
        <v>1</v>
      </c>
      <c r="K10821" s="509">
        <v>0</v>
      </c>
    </row>
    <row r="10822" spans="1:11" s="509" customFormat="1">
      <c r="A10822" s="508" t="s">
        <v>633</v>
      </c>
      <c r="B10822" s="509" t="s">
        <v>406</v>
      </c>
      <c r="C10822" s="509" t="s">
        <v>1023</v>
      </c>
      <c r="K10822" s="509">
        <v>0</v>
      </c>
    </row>
    <row r="10823" spans="1:11" s="509" customFormat="1">
      <c r="A10823" s="508" t="s">
        <v>633</v>
      </c>
      <c r="B10823" s="509" t="s">
        <v>406</v>
      </c>
      <c r="C10823" s="509">
        <v>2</v>
      </c>
      <c r="G10823" s="509">
        <v>1</v>
      </c>
      <c r="K10823" s="509">
        <v>1</v>
      </c>
    </row>
    <row r="10824" spans="1:11" s="509" customFormat="1">
      <c r="A10824" s="508" t="s">
        <v>633</v>
      </c>
      <c r="B10824" s="509" t="s">
        <v>406</v>
      </c>
      <c r="C10824" s="509">
        <v>3</v>
      </c>
      <c r="G10824" s="509">
        <v>1</v>
      </c>
      <c r="K10824" s="509">
        <v>1</v>
      </c>
    </row>
    <row r="10825" spans="1:11" s="509" customFormat="1">
      <c r="A10825" s="508" t="s">
        <v>633</v>
      </c>
      <c r="B10825" s="509" t="s">
        <v>406</v>
      </c>
      <c r="C10825" s="509">
        <v>4</v>
      </c>
      <c r="G10825" s="509">
        <v>1</v>
      </c>
      <c r="K10825" s="509">
        <v>1</v>
      </c>
    </row>
    <row r="10826" spans="1:11" s="509" customFormat="1">
      <c r="A10826" s="508" t="s">
        <v>633</v>
      </c>
      <c r="B10826" s="509" t="s">
        <v>406</v>
      </c>
      <c r="C10826" s="509">
        <v>5</v>
      </c>
      <c r="G10826" s="509">
        <v>2</v>
      </c>
      <c r="K10826" s="509">
        <v>2</v>
      </c>
    </row>
    <row r="10827" spans="1:11" s="509" customFormat="1">
      <c r="A10827" s="508" t="s">
        <v>633</v>
      </c>
      <c r="B10827" s="509" t="s">
        <v>406</v>
      </c>
      <c r="C10827" s="509">
        <v>6</v>
      </c>
      <c r="K10827" s="509">
        <v>0</v>
      </c>
    </row>
    <row r="10828" spans="1:11" s="509" customFormat="1">
      <c r="A10828" s="508" t="s">
        <v>633</v>
      </c>
      <c r="B10828" s="509" t="s">
        <v>406</v>
      </c>
      <c r="C10828" s="509">
        <v>7</v>
      </c>
      <c r="K10828" s="509">
        <v>0</v>
      </c>
    </row>
    <row r="10829" spans="1:11" s="509" customFormat="1">
      <c r="A10829" s="508" t="s">
        <v>633</v>
      </c>
      <c r="B10829" s="509" t="s">
        <v>406</v>
      </c>
      <c r="C10829" s="509">
        <v>8</v>
      </c>
      <c r="K10829" s="509">
        <v>0</v>
      </c>
    </row>
    <row r="10830" spans="1:11" s="509" customFormat="1">
      <c r="A10830" s="508" t="s">
        <v>633</v>
      </c>
      <c r="B10830" s="509" t="s">
        <v>406</v>
      </c>
      <c r="C10830" s="509">
        <v>9</v>
      </c>
      <c r="K10830" s="509">
        <v>0</v>
      </c>
    </row>
    <row r="10831" spans="1:11" s="509" customFormat="1">
      <c r="A10831" s="508" t="s">
        <v>633</v>
      </c>
      <c r="B10831" s="509" t="s">
        <v>406</v>
      </c>
      <c r="C10831" s="509">
        <v>10</v>
      </c>
      <c r="G10831" s="509">
        <v>1</v>
      </c>
      <c r="K10831" s="509">
        <v>1</v>
      </c>
    </row>
    <row r="10832" spans="1:11" s="509" customFormat="1">
      <c r="A10832" s="508" t="s">
        <v>633</v>
      </c>
      <c r="B10832" s="509" t="s">
        <v>406</v>
      </c>
      <c r="C10832" s="509">
        <v>11</v>
      </c>
      <c r="K10832" s="509">
        <v>0</v>
      </c>
    </row>
    <row r="10833" spans="1:11" s="509" customFormat="1">
      <c r="A10833" s="508" t="s">
        <v>633</v>
      </c>
      <c r="B10833" s="509" t="s">
        <v>406</v>
      </c>
      <c r="C10833" s="509">
        <v>12</v>
      </c>
      <c r="G10833" s="509">
        <v>1</v>
      </c>
      <c r="K10833" s="509">
        <v>1</v>
      </c>
    </row>
    <row r="10834" spans="1:11" s="509" customFormat="1">
      <c r="A10834" s="508" t="s">
        <v>633</v>
      </c>
      <c r="B10834" s="509" t="s">
        <v>406</v>
      </c>
      <c r="C10834" s="509">
        <v>13</v>
      </c>
      <c r="K10834" s="509">
        <v>0</v>
      </c>
    </row>
    <row r="10835" spans="1:11" s="509" customFormat="1">
      <c r="A10835" s="508" t="s">
        <v>633</v>
      </c>
      <c r="B10835" s="509" t="s">
        <v>406</v>
      </c>
      <c r="C10835" s="509">
        <v>14</v>
      </c>
      <c r="K10835" s="509">
        <v>0</v>
      </c>
    </row>
    <row r="10836" spans="1:11" s="509" customFormat="1">
      <c r="A10836" s="508" t="s">
        <v>633</v>
      </c>
      <c r="B10836" s="509" t="s">
        <v>406</v>
      </c>
      <c r="C10836" s="509">
        <v>15</v>
      </c>
      <c r="K10836" s="509">
        <v>0</v>
      </c>
    </row>
    <row r="10837" spans="1:11" s="509" customFormat="1">
      <c r="A10837" s="508" t="s">
        <v>633</v>
      </c>
      <c r="B10837" s="509" t="s">
        <v>406</v>
      </c>
      <c r="C10837" s="509">
        <v>16</v>
      </c>
      <c r="G10837" s="509">
        <v>2</v>
      </c>
      <c r="K10837" s="509">
        <v>2</v>
      </c>
    </row>
    <row r="10838" spans="1:11" s="509" customFormat="1">
      <c r="A10838" s="508" t="s">
        <v>633</v>
      </c>
      <c r="B10838" s="509" t="s">
        <v>406</v>
      </c>
      <c r="C10838" s="509">
        <v>17</v>
      </c>
      <c r="G10838" s="509">
        <v>9</v>
      </c>
      <c r="K10838" s="509">
        <v>9</v>
      </c>
    </row>
    <row r="10839" spans="1:11" s="509" customFormat="1">
      <c r="A10839" s="508" t="s">
        <v>633</v>
      </c>
      <c r="B10839" s="509" t="s">
        <v>406</v>
      </c>
      <c r="C10839" s="509">
        <v>18</v>
      </c>
      <c r="K10839" s="509">
        <v>0</v>
      </c>
    </row>
    <row r="10840" spans="1:11" s="509" customFormat="1">
      <c r="A10840" s="508" t="s">
        <v>633</v>
      </c>
      <c r="B10840" s="509" t="s">
        <v>406</v>
      </c>
      <c r="C10840" s="509" t="s">
        <v>1024</v>
      </c>
      <c r="G10840" s="509">
        <v>3</v>
      </c>
      <c r="K10840" s="509">
        <v>3</v>
      </c>
    </row>
    <row r="10841" spans="1:11" s="509" customFormat="1">
      <c r="A10841" s="508" t="s">
        <v>633</v>
      </c>
      <c r="B10841" s="509" t="s">
        <v>406</v>
      </c>
      <c r="C10841" s="509" t="s">
        <v>1025</v>
      </c>
      <c r="K10841" s="509">
        <v>0</v>
      </c>
    </row>
    <row r="10842" spans="1:11" s="509" customFormat="1">
      <c r="A10842" s="508" t="s">
        <v>633</v>
      </c>
      <c r="B10842" s="509" t="s">
        <v>406</v>
      </c>
      <c r="C10842" s="509">
        <v>19</v>
      </c>
      <c r="G10842" s="509">
        <v>4</v>
      </c>
      <c r="K10842" s="509">
        <v>4</v>
      </c>
    </row>
    <row r="10843" spans="1:11" s="509" customFormat="1">
      <c r="A10843" s="508" t="s">
        <v>633</v>
      </c>
      <c r="B10843" s="509" t="s">
        <v>406</v>
      </c>
      <c r="C10843" s="509">
        <v>20</v>
      </c>
      <c r="K10843" s="509">
        <v>0</v>
      </c>
    </row>
    <row r="10844" spans="1:11" s="509" customFormat="1">
      <c r="A10844" s="508" t="s">
        <v>633</v>
      </c>
      <c r="B10844" s="509" t="s">
        <v>406</v>
      </c>
      <c r="C10844" s="509">
        <v>21</v>
      </c>
      <c r="K10844" s="509">
        <v>0</v>
      </c>
    </row>
    <row r="10845" spans="1:11" s="509" customFormat="1">
      <c r="A10845" s="508" t="s">
        <v>633</v>
      </c>
      <c r="B10845" s="509" t="s">
        <v>406</v>
      </c>
      <c r="C10845" s="509" t="s">
        <v>1026</v>
      </c>
      <c r="K10845" s="509">
        <v>0</v>
      </c>
    </row>
    <row r="10846" spans="1:11" s="509" customFormat="1">
      <c r="A10846" s="508" t="s">
        <v>633</v>
      </c>
      <c r="B10846" s="509" t="s">
        <v>406</v>
      </c>
      <c r="C10846" s="509" t="s">
        <v>1027</v>
      </c>
      <c r="G10846" s="509">
        <v>3</v>
      </c>
      <c r="K10846" s="509">
        <v>3</v>
      </c>
    </row>
    <row r="10847" spans="1:11" s="509" customFormat="1">
      <c r="A10847" s="508" t="s">
        <v>633</v>
      </c>
      <c r="B10847" s="509" t="s">
        <v>406</v>
      </c>
      <c r="C10847" s="509" t="s">
        <v>1028</v>
      </c>
      <c r="K10847" s="509">
        <v>0</v>
      </c>
    </row>
    <row r="10848" spans="1:11" s="509" customFormat="1">
      <c r="A10848" s="508" t="s">
        <v>633</v>
      </c>
      <c r="B10848" s="509" t="s">
        <v>406</v>
      </c>
      <c r="C10848" s="509">
        <v>22</v>
      </c>
      <c r="K10848" s="509">
        <v>0</v>
      </c>
    </row>
    <row r="10849" spans="1:11" s="509" customFormat="1">
      <c r="A10849" s="508" t="s">
        <v>633</v>
      </c>
      <c r="B10849" s="509" t="s">
        <v>406</v>
      </c>
      <c r="C10849" s="509">
        <v>23</v>
      </c>
      <c r="K10849" s="509">
        <v>0</v>
      </c>
    </row>
    <row r="10850" spans="1:11" s="509" customFormat="1">
      <c r="A10850" s="508" t="s">
        <v>633</v>
      </c>
      <c r="B10850" s="509" t="s">
        <v>406</v>
      </c>
      <c r="C10850" s="509" t="s">
        <v>1029</v>
      </c>
      <c r="G10850" s="509">
        <v>2</v>
      </c>
      <c r="K10850" s="509">
        <v>2</v>
      </c>
    </row>
    <row r="10851" spans="1:11" s="509" customFormat="1">
      <c r="A10851" s="508" t="s">
        <v>633</v>
      </c>
      <c r="B10851" s="509" t="s">
        <v>406</v>
      </c>
      <c r="C10851" s="509">
        <v>24</v>
      </c>
      <c r="K10851" s="509">
        <v>0</v>
      </c>
    </row>
    <row r="10852" spans="1:11" s="509" customFormat="1">
      <c r="A10852" s="508" t="s">
        <v>633</v>
      </c>
      <c r="B10852" s="509" t="s">
        <v>406</v>
      </c>
      <c r="C10852" s="509">
        <v>25</v>
      </c>
    </row>
    <row r="10853" spans="1:11" s="509" customFormat="1">
      <c r="A10853" s="508" t="s">
        <v>633</v>
      </c>
      <c r="B10853" s="509" t="s">
        <v>406</v>
      </c>
      <c r="C10853" s="509">
        <v>26</v>
      </c>
      <c r="K10853" s="509">
        <v>0</v>
      </c>
    </row>
    <row r="10854" spans="1:11" s="509" customFormat="1">
      <c r="A10854" s="508" t="s">
        <v>633</v>
      </c>
      <c r="B10854" s="509" t="s">
        <v>406</v>
      </c>
      <c r="C10854" s="509">
        <v>27</v>
      </c>
      <c r="K10854" s="509">
        <v>0</v>
      </c>
    </row>
    <row r="10855" spans="1:11" s="509" customFormat="1">
      <c r="A10855" s="508" t="s">
        <v>633</v>
      </c>
      <c r="B10855" s="509" t="s">
        <v>406</v>
      </c>
      <c r="C10855" s="509">
        <v>28</v>
      </c>
      <c r="K10855" s="509">
        <v>0</v>
      </c>
    </row>
    <row r="10856" spans="1:11" s="509" customFormat="1">
      <c r="A10856" s="508" t="s">
        <v>633</v>
      </c>
      <c r="B10856" s="509" t="s">
        <v>406</v>
      </c>
      <c r="C10856" s="509">
        <v>29</v>
      </c>
      <c r="K10856" s="509">
        <v>0</v>
      </c>
    </row>
    <row r="10857" spans="1:11" s="509" customFormat="1">
      <c r="A10857" s="508" t="s">
        <v>633</v>
      </c>
      <c r="B10857" s="509" t="s">
        <v>406</v>
      </c>
      <c r="C10857" s="509">
        <v>30</v>
      </c>
      <c r="K10857" s="509">
        <v>0</v>
      </c>
    </row>
    <row r="10858" spans="1:11" s="509" customFormat="1">
      <c r="A10858" s="508" t="s">
        <v>633</v>
      </c>
      <c r="B10858" s="509" t="s">
        <v>406</v>
      </c>
      <c r="C10858" s="509">
        <v>31</v>
      </c>
      <c r="K10858" s="509">
        <v>0</v>
      </c>
    </row>
    <row r="10859" spans="1:11" s="509" customFormat="1">
      <c r="A10859" s="508" t="s">
        <v>633</v>
      </c>
      <c r="B10859" s="509" t="s">
        <v>406</v>
      </c>
      <c r="C10859" s="509">
        <v>32</v>
      </c>
      <c r="K10859" s="509">
        <v>0</v>
      </c>
    </row>
    <row r="10860" spans="1:11" s="509" customFormat="1">
      <c r="A10860" s="508" t="s">
        <v>633</v>
      </c>
      <c r="B10860" s="509" t="s">
        <v>406</v>
      </c>
      <c r="C10860" s="509">
        <v>33</v>
      </c>
      <c r="K10860" s="509">
        <v>0</v>
      </c>
    </row>
    <row r="10861" spans="1:11" s="509" customFormat="1">
      <c r="A10861" s="508" t="s">
        <v>633</v>
      </c>
      <c r="B10861" s="509" t="s">
        <v>406</v>
      </c>
      <c r="C10861" s="509">
        <v>34</v>
      </c>
      <c r="K10861" s="509">
        <v>0</v>
      </c>
    </row>
    <row r="10862" spans="1:11" s="509" customFormat="1">
      <c r="A10862" s="508" t="s">
        <v>633</v>
      </c>
      <c r="B10862" s="509" t="s">
        <v>406</v>
      </c>
      <c r="C10862" s="509">
        <v>35</v>
      </c>
      <c r="K10862" s="509">
        <v>0</v>
      </c>
    </row>
    <row r="10863" spans="1:11" s="509" customFormat="1">
      <c r="A10863" s="508" t="s">
        <v>633</v>
      </c>
      <c r="B10863" s="509" t="s">
        <v>406</v>
      </c>
      <c r="C10863" s="509">
        <v>36</v>
      </c>
      <c r="G10863" s="509">
        <v>1</v>
      </c>
      <c r="K10863" s="509">
        <v>1</v>
      </c>
    </row>
    <row r="10864" spans="1:11" s="509" customFormat="1">
      <c r="A10864" s="508" t="s">
        <v>633</v>
      </c>
      <c r="B10864" s="509" t="s">
        <v>406</v>
      </c>
      <c r="C10864" s="509">
        <v>37</v>
      </c>
      <c r="K10864" s="509">
        <v>0</v>
      </c>
    </row>
    <row r="10865" spans="1:11" s="509" customFormat="1">
      <c r="A10865" s="508" t="s">
        <v>633</v>
      </c>
      <c r="B10865" s="509" t="s">
        <v>406</v>
      </c>
      <c r="C10865" s="509">
        <v>38</v>
      </c>
      <c r="K10865" s="509">
        <v>0</v>
      </c>
    </row>
    <row r="10866" spans="1:11" s="509" customFormat="1">
      <c r="A10866" s="508" t="s">
        <v>633</v>
      </c>
      <c r="B10866" s="509" t="s">
        <v>406</v>
      </c>
      <c r="C10866" s="509" t="s">
        <v>1030</v>
      </c>
      <c r="K10866" s="509">
        <v>0</v>
      </c>
    </row>
    <row r="10867" spans="1:11" s="509" customFormat="1">
      <c r="A10867" s="508" t="s">
        <v>633</v>
      </c>
      <c r="B10867" s="509" t="s">
        <v>406</v>
      </c>
      <c r="C10867" s="509">
        <v>39</v>
      </c>
      <c r="K10867" s="509">
        <v>0</v>
      </c>
    </row>
    <row r="10868" spans="1:11" s="509" customFormat="1">
      <c r="A10868" s="508" t="s">
        <v>633</v>
      </c>
      <c r="B10868" s="509" t="s">
        <v>406</v>
      </c>
      <c r="C10868" s="509">
        <v>40</v>
      </c>
      <c r="K10868" s="509">
        <v>0</v>
      </c>
    </row>
    <row r="10869" spans="1:11" s="509" customFormat="1">
      <c r="A10869" s="508" t="s">
        <v>633</v>
      </c>
      <c r="B10869" s="509" t="s">
        <v>406</v>
      </c>
      <c r="C10869" s="509">
        <v>41</v>
      </c>
      <c r="K10869" s="509">
        <v>0</v>
      </c>
    </row>
    <row r="10870" spans="1:11" s="509" customFormat="1">
      <c r="A10870" s="508" t="s">
        <v>633</v>
      </c>
      <c r="B10870" s="509" t="s">
        <v>406</v>
      </c>
      <c r="C10870" s="509">
        <v>42</v>
      </c>
      <c r="G10870" s="509">
        <v>1</v>
      </c>
      <c r="K10870" s="509">
        <v>1</v>
      </c>
    </row>
    <row r="10871" spans="1:11" s="509" customFormat="1">
      <c r="A10871" s="508" t="s">
        <v>633</v>
      </c>
      <c r="B10871" s="509" t="s">
        <v>406</v>
      </c>
      <c r="C10871" s="509">
        <v>43</v>
      </c>
      <c r="K10871" s="509">
        <v>0</v>
      </c>
    </row>
    <row r="10872" spans="1:11" s="509" customFormat="1">
      <c r="A10872" s="508" t="s">
        <v>633</v>
      </c>
      <c r="B10872" s="509" t="s">
        <v>406</v>
      </c>
      <c r="C10872" s="509">
        <v>44</v>
      </c>
      <c r="K10872" s="509">
        <v>0</v>
      </c>
    </row>
    <row r="10873" spans="1:11" s="509" customFormat="1">
      <c r="A10873" s="508" t="s">
        <v>633</v>
      </c>
      <c r="B10873" s="509" t="s">
        <v>406</v>
      </c>
      <c r="C10873" s="509">
        <v>45</v>
      </c>
      <c r="K10873" s="509">
        <v>0</v>
      </c>
    </row>
    <row r="10874" spans="1:11" s="509" customFormat="1">
      <c r="A10874" s="508" t="s">
        <v>633</v>
      </c>
      <c r="B10874" s="509" t="s">
        <v>406</v>
      </c>
      <c r="C10874" s="509">
        <v>46</v>
      </c>
      <c r="K10874" s="509">
        <v>0</v>
      </c>
    </row>
    <row r="10875" spans="1:11" s="509" customFormat="1">
      <c r="A10875" s="508" t="s">
        <v>633</v>
      </c>
      <c r="B10875" s="509" t="s">
        <v>406</v>
      </c>
      <c r="C10875" s="509">
        <v>47</v>
      </c>
      <c r="G10875" s="509">
        <v>1</v>
      </c>
      <c r="H10875" s="509">
        <v>1</v>
      </c>
      <c r="K10875" s="509">
        <v>1</v>
      </c>
    </row>
    <row r="10876" spans="1:11" s="509" customFormat="1">
      <c r="A10876" s="508" t="s">
        <v>633</v>
      </c>
      <c r="B10876" s="509" t="s">
        <v>406</v>
      </c>
      <c r="C10876" s="509">
        <v>48</v>
      </c>
      <c r="K10876" s="509">
        <v>0</v>
      </c>
    </row>
    <row r="10877" spans="1:11" s="509" customFormat="1">
      <c r="A10877" s="508" t="s">
        <v>633</v>
      </c>
      <c r="B10877" s="509" t="s">
        <v>406</v>
      </c>
      <c r="C10877" s="509">
        <v>49</v>
      </c>
      <c r="K10877" s="509">
        <v>0</v>
      </c>
    </row>
    <row r="10878" spans="1:11" s="509" customFormat="1">
      <c r="A10878" s="508" t="s">
        <v>633</v>
      </c>
      <c r="B10878" s="509" t="s">
        <v>406</v>
      </c>
      <c r="C10878" s="509">
        <v>50</v>
      </c>
      <c r="K10878" s="509">
        <v>0</v>
      </c>
    </row>
    <row r="10879" spans="1:11" s="509" customFormat="1">
      <c r="A10879" s="508" t="s">
        <v>633</v>
      </c>
      <c r="B10879" s="509" t="s">
        <v>406</v>
      </c>
      <c r="C10879" s="509">
        <v>51</v>
      </c>
      <c r="K10879" s="509">
        <v>0</v>
      </c>
    </row>
    <row r="10880" spans="1:11" s="509" customFormat="1">
      <c r="A10880" s="508" t="s">
        <v>633</v>
      </c>
      <c r="B10880" s="509" t="s">
        <v>406</v>
      </c>
      <c r="C10880" s="509" t="s">
        <v>1031</v>
      </c>
      <c r="K10880" s="509">
        <v>0</v>
      </c>
    </row>
    <row r="10881" spans="1:11" s="509" customFormat="1">
      <c r="A10881" s="508" t="s">
        <v>633</v>
      </c>
      <c r="B10881" s="509" t="s">
        <v>406</v>
      </c>
      <c r="C10881" s="509" t="s">
        <v>1032</v>
      </c>
      <c r="K10881" s="509">
        <v>0</v>
      </c>
    </row>
    <row r="10882" spans="1:11" s="509" customFormat="1">
      <c r="A10882" s="508" t="s">
        <v>633</v>
      </c>
      <c r="B10882" s="509" t="s">
        <v>406</v>
      </c>
      <c r="C10882" s="509">
        <v>52</v>
      </c>
      <c r="K10882" s="509">
        <v>0</v>
      </c>
    </row>
    <row r="10883" spans="1:11" s="509" customFormat="1">
      <c r="A10883" s="508" t="s">
        <v>633</v>
      </c>
      <c r="B10883" s="509" t="s">
        <v>406</v>
      </c>
      <c r="C10883" s="509">
        <v>53</v>
      </c>
      <c r="G10883" s="509">
        <v>4</v>
      </c>
      <c r="K10883" s="509">
        <v>4</v>
      </c>
    </row>
    <row r="10884" spans="1:11" s="509" customFormat="1">
      <c r="A10884" s="508" t="s">
        <v>633</v>
      </c>
      <c r="B10884" s="509" t="s">
        <v>406</v>
      </c>
      <c r="C10884" s="509">
        <v>54</v>
      </c>
      <c r="K10884" s="509">
        <v>0</v>
      </c>
    </row>
    <row r="10885" spans="1:11" s="509" customFormat="1">
      <c r="A10885" s="508" t="s">
        <v>633</v>
      </c>
      <c r="B10885" s="509" t="s">
        <v>406</v>
      </c>
      <c r="C10885" s="509">
        <v>55</v>
      </c>
      <c r="G10885" s="509">
        <v>2</v>
      </c>
      <c r="K10885" s="509">
        <v>2</v>
      </c>
    </row>
    <row r="10886" spans="1:11" s="509" customFormat="1">
      <c r="A10886" s="508" t="s">
        <v>633</v>
      </c>
      <c r="B10886" s="509" t="s">
        <v>406</v>
      </c>
      <c r="C10886" s="509">
        <v>56</v>
      </c>
      <c r="K10886" s="509">
        <v>0</v>
      </c>
    </row>
    <row r="10887" spans="1:11" s="509" customFormat="1">
      <c r="A10887" s="508" t="s">
        <v>633</v>
      </c>
      <c r="B10887" s="509" t="s">
        <v>406</v>
      </c>
      <c r="C10887" s="509">
        <v>57</v>
      </c>
      <c r="K10887" s="509">
        <v>0</v>
      </c>
    </row>
    <row r="10888" spans="1:11" s="509" customFormat="1">
      <c r="A10888" s="508" t="s">
        <v>633</v>
      </c>
      <c r="B10888" s="509" t="s">
        <v>406</v>
      </c>
      <c r="C10888" s="509">
        <v>58</v>
      </c>
      <c r="K10888" s="509">
        <v>0</v>
      </c>
    </row>
    <row r="10889" spans="1:11" s="509" customFormat="1">
      <c r="A10889" s="508" t="s">
        <v>633</v>
      </c>
      <c r="B10889" s="509" t="s">
        <v>406</v>
      </c>
      <c r="C10889" s="509">
        <v>59</v>
      </c>
      <c r="K10889" s="509">
        <v>0</v>
      </c>
    </row>
    <row r="10890" spans="1:11" s="509" customFormat="1">
      <c r="A10890" s="508" t="s">
        <v>633</v>
      </c>
      <c r="B10890" s="509" t="s">
        <v>406</v>
      </c>
      <c r="C10890" s="509">
        <v>60</v>
      </c>
      <c r="K10890" s="509">
        <v>0</v>
      </c>
    </row>
    <row r="10891" spans="1:11" s="509" customFormat="1">
      <c r="A10891" s="508" t="s">
        <v>633</v>
      </c>
      <c r="B10891" s="509" t="s">
        <v>406</v>
      </c>
      <c r="C10891" s="509">
        <v>61</v>
      </c>
      <c r="G10891" s="509">
        <v>1</v>
      </c>
      <c r="K10891" s="509">
        <v>1</v>
      </c>
    </row>
    <row r="10892" spans="1:11" s="509" customFormat="1">
      <c r="A10892" s="508" t="s">
        <v>633</v>
      </c>
      <c r="B10892" s="509" t="s">
        <v>406</v>
      </c>
      <c r="C10892" s="509">
        <v>62</v>
      </c>
      <c r="G10892" s="509">
        <v>1</v>
      </c>
      <c r="K10892" s="509">
        <v>1</v>
      </c>
    </row>
    <row r="10893" spans="1:11" s="509" customFormat="1">
      <c r="A10893" s="508" t="s">
        <v>633</v>
      </c>
      <c r="B10893" s="509" t="s">
        <v>406</v>
      </c>
      <c r="C10893" s="509">
        <v>63</v>
      </c>
      <c r="G10893" s="509">
        <v>24</v>
      </c>
      <c r="H10893" s="509">
        <v>5</v>
      </c>
      <c r="K10893" s="509">
        <v>24</v>
      </c>
    </row>
    <row r="10894" spans="1:11" s="509" customFormat="1">
      <c r="A10894" s="508" t="s">
        <v>633</v>
      </c>
      <c r="B10894" s="509" t="s">
        <v>406</v>
      </c>
      <c r="C10894" s="509" t="s">
        <v>1033</v>
      </c>
      <c r="K10894" s="509">
        <v>0</v>
      </c>
    </row>
    <row r="10895" spans="1:11" s="509" customFormat="1">
      <c r="A10895" s="508" t="s">
        <v>633</v>
      </c>
      <c r="B10895" s="509" t="s">
        <v>406</v>
      </c>
      <c r="C10895" s="509" t="s">
        <v>1034</v>
      </c>
      <c r="K10895" s="509">
        <v>0</v>
      </c>
    </row>
    <row r="10896" spans="1:11" s="509" customFormat="1">
      <c r="A10896" s="508" t="s">
        <v>633</v>
      </c>
      <c r="B10896" s="509" t="s">
        <v>406</v>
      </c>
      <c r="C10896" s="509">
        <v>64</v>
      </c>
      <c r="K10896" s="509">
        <v>0</v>
      </c>
    </row>
    <row r="10897" spans="1:11" s="509" customFormat="1">
      <c r="A10897" s="508" t="s">
        <v>633</v>
      </c>
      <c r="B10897" s="509" t="s">
        <v>406</v>
      </c>
      <c r="C10897" s="509" t="s">
        <v>1035</v>
      </c>
      <c r="K10897" s="509">
        <v>0</v>
      </c>
    </row>
    <row r="10898" spans="1:11" s="509" customFormat="1">
      <c r="A10898" s="508" t="s">
        <v>633</v>
      </c>
      <c r="B10898" s="509" t="s">
        <v>406</v>
      </c>
      <c r="C10898" s="509">
        <v>65</v>
      </c>
      <c r="G10898" s="509">
        <v>68</v>
      </c>
      <c r="H10898" s="509">
        <v>21</v>
      </c>
      <c r="K10898" s="509">
        <v>68</v>
      </c>
    </row>
    <row r="10899" spans="1:11" s="509" customFormat="1">
      <c r="A10899" s="508" t="s">
        <v>633</v>
      </c>
      <c r="B10899" s="509" t="s">
        <v>406</v>
      </c>
      <c r="C10899" s="509">
        <v>66</v>
      </c>
      <c r="G10899" s="509">
        <v>9</v>
      </c>
      <c r="H10899" s="509">
        <v>9</v>
      </c>
      <c r="K10899" s="509">
        <v>9</v>
      </c>
    </row>
    <row r="10900" spans="1:11" s="509" customFormat="1">
      <c r="A10900" s="508" t="s">
        <v>633</v>
      </c>
      <c r="B10900" s="509" t="s">
        <v>406</v>
      </c>
      <c r="C10900" s="509" t="s">
        <v>1036</v>
      </c>
      <c r="K10900" s="509">
        <v>0</v>
      </c>
    </row>
    <row r="10901" spans="1:11" s="509" customFormat="1">
      <c r="A10901" s="508" t="s">
        <v>633</v>
      </c>
      <c r="B10901" s="509" t="s">
        <v>406</v>
      </c>
      <c r="C10901" s="509" t="s">
        <v>1037</v>
      </c>
      <c r="G10901" s="509">
        <v>4</v>
      </c>
      <c r="K10901" s="509">
        <v>4</v>
      </c>
    </row>
    <row r="10902" spans="1:11" s="509" customFormat="1">
      <c r="A10902" s="508" t="s">
        <v>633</v>
      </c>
      <c r="B10902" s="509" t="s">
        <v>406</v>
      </c>
      <c r="C10902" s="509" t="s">
        <v>1038</v>
      </c>
      <c r="K10902" s="509">
        <v>0</v>
      </c>
    </row>
    <row r="10903" spans="1:11" s="509" customFormat="1">
      <c r="A10903" s="508" t="s">
        <v>633</v>
      </c>
      <c r="B10903" s="509" t="s">
        <v>406</v>
      </c>
      <c r="C10903" s="509" t="s">
        <v>1039</v>
      </c>
      <c r="K10903" s="509">
        <v>0</v>
      </c>
    </row>
    <row r="10904" spans="1:11" s="509" customFormat="1">
      <c r="A10904" s="508" t="s">
        <v>633</v>
      </c>
      <c r="B10904" s="509" t="s">
        <v>406</v>
      </c>
      <c r="C10904" s="509" t="s">
        <v>1040</v>
      </c>
      <c r="G10904" s="509">
        <v>1</v>
      </c>
      <c r="K10904" s="509">
        <v>1</v>
      </c>
    </row>
    <row r="10905" spans="1:11" s="509" customFormat="1">
      <c r="A10905" s="508" t="s">
        <v>633</v>
      </c>
      <c r="B10905" s="509" t="s">
        <v>406</v>
      </c>
      <c r="C10905" s="509" t="s">
        <v>1041</v>
      </c>
      <c r="K10905" s="509">
        <v>0</v>
      </c>
    </row>
    <row r="10906" spans="1:11" s="509" customFormat="1">
      <c r="A10906" s="508" t="s">
        <v>633</v>
      </c>
      <c r="B10906" s="509" t="s">
        <v>406</v>
      </c>
      <c r="C10906" s="509" t="s">
        <v>1042</v>
      </c>
      <c r="K10906" s="509">
        <v>0</v>
      </c>
    </row>
    <row r="10907" spans="1:11" s="509" customFormat="1">
      <c r="A10907" s="508" t="s">
        <v>633</v>
      </c>
      <c r="B10907" s="509" t="s">
        <v>406</v>
      </c>
      <c r="C10907" s="509">
        <v>67</v>
      </c>
      <c r="G10907" s="509">
        <v>21</v>
      </c>
      <c r="H10907" s="509">
        <v>2</v>
      </c>
      <c r="K10907" s="509">
        <v>21</v>
      </c>
    </row>
    <row r="10908" spans="1:11" s="509" customFormat="1">
      <c r="A10908" s="508" t="s">
        <v>633</v>
      </c>
      <c r="B10908" s="509" t="s">
        <v>406</v>
      </c>
      <c r="C10908" s="509">
        <v>68</v>
      </c>
      <c r="G10908" s="509">
        <v>5</v>
      </c>
      <c r="H10908" s="509">
        <v>1</v>
      </c>
      <c r="K10908" s="509">
        <v>5</v>
      </c>
    </row>
    <row r="10909" spans="1:11" s="509" customFormat="1">
      <c r="A10909" s="508" t="s">
        <v>633</v>
      </c>
      <c r="B10909" s="509" t="s">
        <v>406</v>
      </c>
      <c r="C10909" s="509" t="s">
        <v>1043</v>
      </c>
      <c r="K10909" s="509">
        <v>0</v>
      </c>
    </row>
    <row r="10910" spans="1:11" s="509" customFormat="1">
      <c r="A10910" s="508" t="s">
        <v>633</v>
      </c>
      <c r="B10910" s="509" t="s">
        <v>406</v>
      </c>
      <c r="C10910" s="509">
        <v>69</v>
      </c>
      <c r="K10910" s="509">
        <v>0</v>
      </c>
    </row>
    <row r="10911" spans="1:11" s="509" customFormat="1">
      <c r="A10911" s="508" t="s">
        <v>633</v>
      </c>
      <c r="B10911" s="509" t="s">
        <v>406</v>
      </c>
      <c r="C10911" s="509" t="s">
        <v>1044</v>
      </c>
      <c r="K10911" s="509">
        <v>0</v>
      </c>
    </row>
    <row r="10912" spans="1:11" s="509" customFormat="1">
      <c r="A10912" s="508" t="s">
        <v>633</v>
      </c>
      <c r="B10912" s="509" t="s">
        <v>406</v>
      </c>
      <c r="C10912" s="509" t="s">
        <v>1045</v>
      </c>
      <c r="K10912" s="509">
        <v>0</v>
      </c>
    </row>
    <row r="10913" spans="1:11" s="509" customFormat="1">
      <c r="A10913" s="508" t="s">
        <v>633</v>
      </c>
      <c r="B10913" s="509" t="s">
        <v>406</v>
      </c>
      <c r="C10913" s="509">
        <v>70</v>
      </c>
      <c r="K10913" s="509">
        <v>0</v>
      </c>
    </row>
    <row r="10914" spans="1:11" s="509" customFormat="1">
      <c r="A10914" s="508" t="s">
        <v>633</v>
      </c>
      <c r="B10914" s="509" t="s">
        <v>406</v>
      </c>
      <c r="C10914" s="509" t="s">
        <v>1046</v>
      </c>
      <c r="G10914" s="509">
        <v>1</v>
      </c>
      <c r="K10914" s="509">
        <v>1</v>
      </c>
    </row>
    <row r="10915" spans="1:11" s="509" customFormat="1">
      <c r="A10915" s="508" t="s">
        <v>633</v>
      </c>
      <c r="B10915" s="509" t="s">
        <v>406</v>
      </c>
      <c r="C10915" s="509">
        <v>71</v>
      </c>
      <c r="G10915" s="509">
        <v>25</v>
      </c>
      <c r="K10915" s="509">
        <v>25</v>
      </c>
    </row>
    <row r="10916" spans="1:11" s="509" customFormat="1">
      <c r="A10916" s="508" t="s">
        <v>633</v>
      </c>
      <c r="B10916" s="509" t="s">
        <v>406</v>
      </c>
      <c r="C10916" s="509" t="s">
        <v>1047</v>
      </c>
      <c r="K10916" s="509">
        <v>0</v>
      </c>
    </row>
    <row r="10917" spans="1:11" s="509" customFormat="1">
      <c r="A10917" s="508" t="s">
        <v>633</v>
      </c>
      <c r="B10917" s="509" t="s">
        <v>406</v>
      </c>
      <c r="C10917" s="509" t="s">
        <v>1048</v>
      </c>
      <c r="K10917" s="509">
        <v>0</v>
      </c>
    </row>
    <row r="10918" spans="1:11" s="509" customFormat="1">
      <c r="A10918" s="508" t="s">
        <v>633</v>
      </c>
      <c r="B10918" s="509" t="s">
        <v>406</v>
      </c>
      <c r="C10918" s="509" t="s">
        <v>1049</v>
      </c>
      <c r="G10918" s="509">
        <v>2</v>
      </c>
      <c r="K10918" s="509">
        <v>2</v>
      </c>
    </row>
    <row r="10919" spans="1:11" s="509" customFormat="1">
      <c r="A10919" s="508" t="s">
        <v>633</v>
      </c>
      <c r="B10919" s="509" t="s">
        <v>406</v>
      </c>
      <c r="C10919" s="509" t="s">
        <v>1050</v>
      </c>
      <c r="G10919" s="509">
        <v>7</v>
      </c>
      <c r="H10919" s="509">
        <v>7</v>
      </c>
      <c r="K10919" s="509">
        <v>7</v>
      </c>
    </row>
    <row r="10920" spans="1:11" s="509" customFormat="1">
      <c r="A10920" s="508" t="s">
        <v>633</v>
      </c>
      <c r="B10920" s="509" t="s">
        <v>406</v>
      </c>
      <c r="C10920" s="509" t="s">
        <v>1051</v>
      </c>
      <c r="K10920" s="509">
        <v>0</v>
      </c>
    </row>
    <row r="10921" spans="1:11" s="509" customFormat="1">
      <c r="A10921" s="508" t="s">
        <v>633</v>
      </c>
      <c r="B10921" s="509" t="s">
        <v>406</v>
      </c>
      <c r="C10921" s="509">
        <v>72</v>
      </c>
      <c r="G10921" s="509">
        <v>2</v>
      </c>
      <c r="K10921" s="509">
        <v>2</v>
      </c>
    </row>
    <row r="10922" spans="1:11" s="509" customFormat="1">
      <c r="A10922" s="508" t="s">
        <v>633</v>
      </c>
      <c r="B10922" s="509" t="s">
        <v>406</v>
      </c>
      <c r="C10922" s="509">
        <v>73</v>
      </c>
      <c r="D10922" s="509">
        <v>1</v>
      </c>
      <c r="K10922" s="509">
        <v>1</v>
      </c>
    </row>
    <row r="10923" spans="1:11" s="509" customFormat="1">
      <c r="A10923" s="508" t="s">
        <v>633</v>
      </c>
      <c r="B10923" s="509" t="s">
        <v>406</v>
      </c>
      <c r="C10923" s="509">
        <v>74</v>
      </c>
      <c r="K10923" s="509">
        <v>0</v>
      </c>
    </row>
    <row r="10924" spans="1:11" s="509" customFormat="1">
      <c r="A10924" s="508" t="s">
        <v>633</v>
      </c>
      <c r="B10924" s="509" t="s">
        <v>406</v>
      </c>
      <c r="C10924" s="509" t="s">
        <v>4570</v>
      </c>
      <c r="D10924" s="509">
        <v>2</v>
      </c>
      <c r="G10924" s="509">
        <v>15</v>
      </c>
      <c r="K10924" s="509">
        <v>17</v>
      </c>
    </row>
    <row r="10925" spans="1:11" s="509" customFormat="1">
      <c r="A10925" s="508" t="s">
        <v>633</v>
      </c>
      <c r="B10925" s="509" t="s">
        <v>406</v>
      </c>
      <c r="C10925" s="509" t="s">
        <v>4571</v>
      </c>
      <c r="D10925" s="509">
        <v>3</v>
      </c>
      <c r="E10925" s="509">
        <v>0</v>
      </c>
      <c r="F10925" s="509">
        <v>0</v>
      </c>
      <c r="G10925" s="509">
        <v>225</v>
      </c>
      <c r="H10925" s="509">
        <v>46</v>
      </c>
      <c r="I10925" s="509">
        <v>0</v>
      </c>
      <c r="J10925" s="509">
        <v>25</v>
      </c>
      <c r="K10925" s="509">
        <v>228</v>
      </c>
    </row>
    <row r="10926" spans="1:11" s="509" customFormat="1">
      <c r="A10926" s="508" t="s">
        <v>634</v>
      </c>
      <c r="B10926" s="509" t="s">
        <v>407</v>
      </c>
      <c r="C10926" s="509">
        <v>1</v>
      </c>
      <c r="G10926" s="509">
        <v>0</v>
      </c>
      <c r="H10926" s="509">
        <v>0</v>
      </c>
      <c r="K10926" s="509">
        <v>0</v>
      </c>
    </row>
    <row r="10927" spans="1:11" s="509" customFormat="1">
      <c r="A10927" s="508" t="s">
        <v>634</v>
      </c>
      <c r="B10927" s="509" t="s">
        <v>407</v>
      </c>
      <c r="C10927" s="509" t="s">
        <v>1023</v>
      </c>
      <c r="G10927" s="509">
        <v>0</v>
      </c>
      <c r="H10927" s="509">
        <v>0</v>
      </c>
      <c r="K10927" s="509">
        <v>0</v>
      </c>
    </row>
    <row r="10928" spans="1:11" s="509" customFormat="1">
      <c r="A10928" s="508" t="s">
        <v>634</v>
      </c>
      <c r="B10928" s="509" t="s">
        <v>407</v>
      </c>
      <c r="C10928" s="509">
        <v>2</v>
      </c>
      <c r="G10928" s="509">
        <v>1</v>
      </c>
      <c r="H10928" s="509">
        <v>0</v>
      </c>
      <c r="K10928" s="509">
        <v>1</v>
      </c>
    </row>
    <row r="10929" spans="1:11" s="509" customFormat="1">
      <c r="A10929" s="508" t="s">
        <v>634</v>
      </c>
      <c r="B10929" s="509" t="s">
        <v>407</v>
      </c>
      <c r="C10929" s="509">
        <v>3</v>
      </c>
      <c r="G10929" s="509">
        <v>1</v>
      </c>
      <c r="H10929" s="509">
        <v>0</v>
      </c>
      <c r="K10929" s="509">
        <v>1</v>
      </c>
    </row>
    <row r="10930" spans="1:11" s="509" customFormat="1">
      <c r="A10930" s="508" t="s">
        <v>634</v>
      </c>
      <c r="B10930" s="509" t="s">
        <v>407</v>
      </c>
      <c r="C10930" s="509">
        <v>4</v>
      </c>
      <c r="G10930" s="509">
        <v>1</v>
      </c>
      <c r="H10930" s="509">
        <v>0</v>
      </c>
      <c r="K10930" s="509">
        <v>1</v>
      </c>
    </row>
    <row r="10931" spans="1:11" s="509" customFormat="1">
      <c r="A10931" s="508" t="s">
        <v>634</v>
      </c>
      <c r="B10931" s="509" t="s">
        <v>407</v>
      </c>
      <c r="C10931" s="509">
        <v>5</v>
      </c>
      <c r="G10931" s="509">
        <v>0</v>
      </c>
      <c r="H10931" s="509">
        <v>0</v>
      </c>
      <c r="K10931" s="509">
        <v>0</v>
      </c>
    </row>
    <row r="10932" spans="1:11" s="509" customFormat="1">
      <c r="A10932" s="508" t="s">
        <v>634</v>
      </c>
      <c r="B10932" s="509" t="s">
        <v>407</v>
      </c>
      <c r="C10932" s="509">
        <v>6</v>
      </c>
      <c r="G10932" s="509">
        <v>0</v>
      </c>
      <c r="H10932" s="509">
        <v>0</v>
      </c>
      <c r="K10932" s="509">
        <v>0</v>
      </c>
    </row>
    <row r="10933" spans="1:11" s="509" customFormat="1">
      <c r="A10933" s="508" t="s">
        <v>634</v>
      </c>
      <c r="B10933" s="509" t="s">
        <v>407</v>
      </c>
      <c r="C10933" s="509">
        <v>7</v>
      </c>
      <c r="G10933" s="509">
        <v>0</v>
      </c>
      <c r="H10933" s="509">
        <v>0</v>
      </c>
      <c r="K10933" s="509">
        <v>0</v>
      </c>
    </row>
    <row r="10934" spans="1:11" s="509" customFormat="1">
      <c r="A10934" s="508" t="s">
        <v>634</v>
      </c>
      <c r="B10934" s="509" t="s">
        <v>407</v>
      </c>
      <c r="C10934" s="509">
        <v>8</v>
      </c>
      <c r="G10934" s="509">
        <v>0</v>
      </c>
      <c r="H10934" s="509">
        <v>0</v>
      </c>
      <c r="K10934" s="509">
        <v>0</v>
      </c>
    </row>
    <row r="10935" spans="1:11" s="509" customFormat="1">
      <c r="A10935" s="508" t="s">
        <v>634</v>
      </c>
      <c r="B10935" s="509" t="s">
        <v>407</v>
      </c>
      <c r="C10935" s="509">
        <v>9</v>
      </c>
      <c r="G10935" s="509">
        <v>0</v>
      </c>
      <c r="H10935" s="509">
        <v>0</v>
      </c>
      <c r="K10935" s="509">
        <v>0</v>
      </c>
    </row>
    <row r="10936" spans="1:11" s="509" customFormat="1">
      <c r="A10936" s="508" t="s">
        <v>634</v>
      </c>
      <c r="B10936" s="509" t="s">
        <v>407</v>
      </c>
      <c r="C10936" s="509">
        <v>10</v>
      </c>
      <c r="G10936" s="509">
        <v>0</v>
      </c>
      <c r="H10936" s="509">
        <v>0</v>
      </c>
      <c r="K10936" s="509">
        <v>0</v>
      </c>
    </row>
    <row r="10937" spans="1:11" s="509" customFormat="1">
      <c r="A10937" s="508" t="s">
        <v>634</v>
      </c>
      <c r="B10937" s="509" t="s">
        <v>407</v>
      </c>
      <c r="C10937" s="509">
        <v>11</v>
      </c>
      <c r="G10937" s="509">
        <v>0</v>
      </c>
      <c r="H10937" s="509">
        <v>0</v>
      </c>
      <c r="K10937" s="509">
        <v>0</v>
      </c>
    </row>
    <row r="10938" spans="1:11" s="509" customFormat="1">
      <c r="A10938" s="508" t="s">
        <v>634</v>
      </c>
      <c r="B10938" s="509" t="s">
        <v>407</v>
      </c>
      <c r="C10938" s="509">
        <v>12</v>
      </c>
      <c r="G10938" s="509">
        <v>0</v>
      </c>
      <c r="H10938" s="509">
        <v>0</v>
      </c>
      <c r="K10938" s="509">
        <v>0</v>
      </c>
    </row>
    <row r="10939" spans="1:11" s="509" customFormat="1">
      <c r="A10939" s="508" t="s">
        <v>634</v>
      </c>
      <c r="B10939" s="509" t="s">
        <v>407</v>
      </c>
      <c r="C10939" s="509">
        <v>13</v>
      </c>
      <c r="G10939" s="509">
        <v>0</v>
      </c>
      <c r="H10939" s="509">
        <v>0</v>
      </c>
      <c r="K10939" s="509">
        <v>0</v>
      </c>
    </row>
    <row r="10940" spans="1:11" s="509" customFormat="1">
      <c r="A10940" s="508" t="s">
        <v>634</v>
      </c>
      <c r="B10940" s="509" t="s">
        <v>407</v>
      </c>
      <c r="C10940" s="509">
        <v>14</v>
      </c>
      <c r="G10940" s="509">
        <v>0</v>
      </c>
      <c r="H10940" s="509">
        <v>0</v>
      </c>
      <c r="K10940" s="509">
        <v>0</v>
      </c>
    </row>
    <row r="10941" spans="1:11" s="509" customFormat="1">
      <c r="A10941" s="508" t="s">
        <v>634</v>
      </c>
      <c r="B10941" s="509" t="s">
        <v>407</v>
      </c>
      <c r="C10941" s="509">
        <v>15</v>
      </c>
      <c r="G10941" s="509">
        <v>0</v>
      </c>
      <c r="H10941" s="509">
        <v>0</v>
      </c>
      <c r="K10941" s="509">
        <v>0</v>
      </c>
    </row>
    <row r="10942" spans="1:11" s="509" customFormat="1">
      <c r="A10942" s="508" t="s">
        <v>634</v>
      </c>
      <c r="B10942" s="509" t="s">
        <v>407</v>
      </c>
      <c r="C10942" s="509">
        <v>16</v>
      </c>
      <c r="G10942" s="509">
        <v>3</v>
      </c>
      <c r="H10942" s="509">
        <v>0</v>
      </c>
      <c r="K10942" s="509">
        <v>3</v>
      </c>
    </row>
    <row r="10943" spans="1:11" s="509" customFormat="1">
      <c r="A10943" s="508" t="s">
        <v>634</v>
      </c>
      <c r="B10943" s="509" t="s">
        <v>407</v>
      </c>
      <c r="C10943" s="509">
        <v>17</v>
      </c>
      <c r="G10943" s="509">
        <v>3</v>
      </c>
      <c r="H10943" s="509">
        <v>0</v>
      </c>
      <c r="K10943" s="509">
        <v>3</v>
      </c>
    </row>
    <row r="10944" spans="1:11" s="509" customFormat="1">
      <c r="A10944" s="508" t="s">
        <v>634</v>
      </c>
      <c r="B10944" s="509" t="s">
        <v>407</v>
      </c>
      <c r="C10944" s="509">
        <v>18</v>
      </c>
      <c r="G10944" s="509">
        <v>0</v>
      </c>
      <c r="H10944" s="509">
        <v>0</v>
      </c>
      <c r="K10944" s="509">
        <v>0</v>
      </c>
    </row>
    <row r="10945" spans="1:11" s="509" customFormat="1">
      <c r="A10945" s="508" t="s">
        <v>634</v>
      </c>
      <c r="B10945" s="509" t="s">
        <v>407</v>
      </c>
      <c r="C10945" s="509" t="s">
        <v>1024</v>
      </c>
      <c r="G10945" s="509">
        <v>0</v>
      </c>
      <c r="H10945" s="509">
        <v>0</v>
      </c>
      <c r="K10945" s="509">
        <v>0</v>
      </c>
    </row>
    <row r="10946" spans="1:11" s="509" customFormat="1">
      <c r="A10946" s="508" t="s">
        <v>634</v>
      </c>
      <c r="B10946" s="509" t="s">
        <v>407</v>
      </c>
      <c r="C10946" s="509" t="s">
        <v>1025</v>
      </c>
      <c r="G10946" s="509">
        <v>0</v>
      </c>
      <c r="H10946" s="509">
        <v>0</v>
      </c>
      <c r="K10946" s="509">
        <v>0</v>
      </c>
    </row>
    <row r="10947" spans="1:11" s="509" customFormat="1">
      <c r="A10947" s="508" t="s">
        <v>634</v>
      </c>
      <c r="B10947" s="509" t="s">
        <v>407</v>
      </c>
      <c r="C10947" s="509">
        <v>19</v>
      </c>
      <c r="G10947" s="509">
        <v>1</v>
      </c>
      <c r="H10947" s="509">
        <v>0</v>
      </c>
      <c r="K10947" s="509">
        <v>1</v>
      </c>
    </row>
    <row r="10948" spans="1:11" s="509" customFormat="1">
      <c r="A10948" s="508" t="s">
        <v>634</v>
      </c>
      <c r="B10948" s="509" t="s">
        <v>407</v>
      </c>
      <c r="C10948" s="509">
        <v>20</v>
      </c>
      <c r="G10948" s="509">
        <v>0</v>
      </c>
      <c r="H10948" s="509">
        <v>0</v>
      </c>
      <c r="K10948" s="509">
        <v>0</v>
      </c>
    </row>
    <row r="10949" spans="1:11" s="509" customFormat="1">
      <c r="A10949" s="508" t="s">
        <v>634</v>
      </c>
      <c r="B10949" s="509" t="s">
        <v>407</v>
      </c>
      <c r="C10949" s="509">
        <v>21</v>
      </c>
      <c r="G10949" s="509">
        <v>0</v>
      </c>
      <c r="H10949" s="509">
        <v>0</v>
      </c>
      <c r="K10949" s="509">
        <v>0</v>
      </c>
    </row>
    <row r="10950" spans="1:11" s="509" customFormat="1">
      <c r="A10950" s="508" t="s">
        <v>634</v>
      </c>
      <c r="B10950" s="509" t="s">
        <v>407</v>
      </c>
      <c r="C10950" s="509" t="s">
        <v>1026</v>
      </c>
      <c r="G10950" s="509">
        <v>0</v>
      </c>
      <c r="H10950" s="509">
        <v>0</v>
      </c>
      <c r="K10950" s="509">
        <v>0</v>
      </c>
    </row>
    <row r="10951" spans="1:11" s="509" customFormat="1">
      <c r="A10951" s="508" t="s">
        <v>634</v>
      </c>
      <c r="B10951" s="509" t="s">
        <v>407</v>
      </c>
      <c r="C10951" s="509" t="s">
        <v>1027</v>
      </c>
      <c r="G10951" s="509">
        <v>0</v>
      </c>
      <c r="H10951" s="509">
        <v>0</v>
      </c>
      <c r="K10951" s="509">
        <v>0</v>
      </c>
    </row>
    <row r="10952" spans="1:11" s="509" customFormat="1">
      <c r="A10952" s="508" t="s">
        <v>634</v>
      </c>
      <c r="B10952" s="509" t="s">
        <v>407</v>
      </c>
      <c r="C10952" s="509" t="s">
        <v>1028</v>
      </c>
      <c r="G10952" s="509">
        <v>0</v>
      </c>
      <c r="H10952" s="509">
        <v>0</v>
      </c>
      <c r="K10952" s="509">
        <v>0</v>
      </c>
    </row>
    <row r="10953" spans="1:11" s="509" customFormat="1">
      <c r="A10953" s="508" t="s">
        <v>634</v>
      </c>
      <c r="B10953" s="509" t="s">
        <v>407</v>
      </c>
      <c r="C10953" s="509">
        <v>22</v>
      </c>
      <c r="G10953" s="509">
        <v>0</v>
      </c>
      <c r="H10953" s="509">
        <v>0</v>
      </c>
      <c r="K10953" s="509">
        <v>0</v>
      </c>
    </row>
    <row r="10954" spans="1:11" s="509" customFormat="1">
      <c r="A10954" s="508" t="s">
        <v>634</v>
      </c>
      <c r="B10954" s="509" t="s">
        <v>407</v>
      </c>
      <c r="C10954" s="509">
        <v>23</v>
      </c>
      <c r="G10954" s="509">
        <v>0</v>
      </c>
      <c r="H10954" s="509">
        <v>0</v>
      </c>
      <c r="K10954" s="509">
        <v>0</v>
      </c>
    </row>
    <row r="10955" spans="1:11" s="509" customFormat="1">
      <c r="A10955" s="508" t="s">
        <v>634</v>
      </c>
      <c r="B10955" s="509" t="s">
        <v>407</v>
      </c>
      <c r="C10955" s="509" t="s">
        <v>1029</v>
      </c>
      <c r="G10955" s="509">
        <v>2</v>
      </c>
      <c r="H10955" s="509">
        <v>1</v>
      </c>
      <c r="K10955" s="509">
        <v>2</v>
      </c>
    </row>
    <row r="10956" spans="1:11" s="509" customFormat="1">
      <c r="A10956" s="508" t="s">
        <v>634</v>
      </c>
      <c r="B10956" s="509" t="s">
        <v>407</v>
      </c>
      <c r="C10956" s="509">
        <v>24</v>
      </c>
      <c r="G10956" s="509">
        <v>0</v>
      </c>
      <c r="H10956" s="509">
        <v>0</v>
      </c>
      <c r="K10956" s="509">
        <v>0</v>
      </c>
    </row>
    <row r="10957" spans="1:11" s="509" customFormat="1">
      <c r="A10957" s="508" t="s">
        <v>634</v>
      </c>
      <c r="B10957" s="509" t="s">
        <v>407</v>
      </c>
      <c r="C10957" s="509">
        <v>25</v>
      </c>
    </row>
    <row r="10958" spans="1:11" s="509" customFormat="1">
      <c r="A10958" s="508" t="s">
        <v>634</v>
      </c>
      <c r="B10958" s="509" t="s">
        <v>407</v>
      </c>
      <c r="C10958" s="509">
        <v>26</v>
      </c>
      <c r="G10958" s="509">
        <v>0</v>
      </c>
      <c r="H10958" s="509">
        <v>0</v>
      </c>
      <c r="K10958" s="509">
        <v>0</v>
      </c>
    </row>
    <row r="10959" spans="1:11" s="509" customFormat="1">
      <c r="A10959" s="508" t="s">
        <v>634</v>
      </c>
      <c r="B10959" s="509" t="s">
        <v>407</v>
      </c>
      <c r="C10959" s="509">
        <v>27</v>
      </c>
      <c r="G10959" s="509">
        <v>1</v>
      </c>
      <c r="H10959" s="509">
        <v>1</v>
      </c>
      <c r="K10959" s="509">
        <v>1</v>
      </c>
    </row>
    <row r="10960" spans="1:11" s="509" customFormat="1">
      <c r="A10960" s="508" t="s">
        <v>634</v>
      </c>
      <c r="B10960" s="509" t="s">
        <v>407</v>
      </c>
      <c r="C10960" s="509">
        <v>28</v>
      </c>
      <c r="G10960" s="509">
        <v>0</v>
      </c>
      <c r="H10960" s="509">
        <v>0</v>
      </c>
      <c r="K10960" s="509">
        <v>0</v>
      </c>
    </row>
    <row r="10961" spans="1:11" s="509" customFormat="1">
      <c r="A10961" s="508" t="s">
        <v>634</v>
      </c>
      <c r="B10961" s="509" t="s">
        <v>407</v>
      </c>
      <c r="C10961" s="509">
        <v>29</v>
      </c>
      <c r="G10961" s="509">
        <v>0</v>
      </c>
      <c r="H10961" s="509">
        <v>0</v>
      </c>
      <c r="K10961" s="509">
        <v>0</v>
      </c>
    </row>
    <row r="10962" spans="1:11" s="509" customFormat="1">
      <c r="A10962" s="508" t="s">
        <v>634</v>
      </c>
      <c r="B10962" s="509" t="s">
        <v>407</v>
      </c>
      <c r="C10962" s="509">
        <v>30</v>
      </c>
      <c r="G10962" s="509">
        <v>0</v>
      </c>
      <c r="H10962" s="509">
        <v>0</v>
      </c>
      <c r="K10962" s="509">
        <v>0</v>
      </c>
    </row>
    <row r="10963" spans="1:11" s="509" customFormat="1">
      <c r="A10963" s="508" t="s">
        <v>634</v>
      </c>
      <c r="B10963" s="509" t="s">
        <v>407</v>
      </c>
      <c r="C10963" s="509">
        <v>31</v>
      </c>
      <c r="G10963" s="509">
        <v>0</v>
      </c>
      <c r="H10963" s="509">
        <v>0</v>
      </c>
      <c r="K10963" s="509">
        <v>0</v>
      </c>
    </row>
    <row r="10964" spans="1:11" s="509" customFormat="1">
      <c r="A10964" s="508" t="s">
        <v>634</v>
      </c>
      <c r="B10964" s="509" t="s">
        <v>407</v>
      </c>
      <c r="C10964" s="509">
        <v>32</v>
      </c>
      <c r="G10964" s="509">
        <v>0</v>
      </c>
      <c r="H10964" s="509">
        <v>0</v>
      </c>
      <c r="K10964" s="509">
        <v>0</v>
      </c>
    </row>
    <row r="10965" spans="1:11" s="509" customFormat="1">
      <c r="A10965" s="508" t="s">
        <v>634</v>
      </c>
      <c r="B10965" s="509" t="s">
        <v>407</v>
      </c>
      <c r="C10965" s="509">
        <v>33</v>
      </c>
      <c r="G10965" s="509">
        <v>1</v>
      </c>
      <c r="H10965" s="509">
        <v>0</v>
      </c>
      <c r="K10965" s="509">
        <v>1</v>
      </c>
    </row>
    <row r="10966" spans="1:11" s="509" customFormat="1">
      <c r="A10966" s="508" t="s">
        <v>634</v>
      </c>
      <c r="B10966" s="509" t="s">
        <v>407</v>
      </c>
      <c r="C10966" s="509">
        <v>34</v>
      </c>
      <c r="G10966" s="509">
        <v>0</v>
      </c>
      <c r="H10966" s="509">
        <v>0</v>
      </c>
      <c r="K10966" s="509">
        <v>0</v>
      </c>
    </row>
    <row r="10967" spans="1:11" s="509" customFormat="1">
      <c r="A10967" s="508" t="s">
        <v>634</v>
      </c>
      <c r="B10967" s="509" t="s">
        <v>407</v>
      </c>
      <c r="C10967" s="509">
        <v>35</v>
      </c>
      <c r="G10967" s="509">
        <v>0</v>
      </c>
      <c r="H10967" s="509">
        <v>0</v>
      </c>
      <c r="K10967" s="509">
        <v>0</v>
      </c>
    </row>
    <row r="10968" spans="1:11" s="509" customFormat="1">
      <c r="A10968" s="508" t="s">
        <v>634</v>
      </c>
      <c r="B10968" s="509" t="s">
        <v>407</v>
      </c>
      <c r="C10968" s="509">
        <v>36</v>
      </c>
      <c r="G10968" s="509">
        <v>0</v>
      </c>
      <c r="H10968" s="509">
        <v>0</v>
      </c>
      <c r="K10968" s="509">
        <v>0</v>
      </c>
    </row>
    <row r="10969" spans="1:11" s="509" customFormat="1">
      <c r="A10969" s="508" t="s">
        <v>634</v>
      </c>
      <c r="B10969" s="509" t="s">
        <v>407</v>
      </c>
      <c r="C10969" s="509">
        <v>37</v>
      </c>
      <c r="G10969" s="509">
        <v>0</v>
      </c>
      <c r="H10969" s="509">
        <v>0</v>
      </c>
      <c r="K10969" s="509">
        <v>0</v>
      </c>
    </row>
    <row r="10970" spans="1:11" s="509" customFormat="1">
      <c r="A10970" s="508" t="s">
        <v>634</v>
      </c>
      <c r="B10970" s="509" t="s">
        <v>407</v>
      </c>
      <c r="C10970" s="509">
        <v>38</v>
      </c>
      <c r="G10970" s="509">
        <v>0</v>
      </c>
      <c r="H10970" s="509">
        <v>0</v>
      </c>
      <c r="K10970" s="509">
        <v>0</v>
      </c>
    </row>
    <row r="10971" spans="1:11" s="509" customFormat="1">
      <c r="A10971" s="508" t="s">
        <v>634</v>
      </c>
      <c r="B10971" s="509" t="s">
        <v>407</v>
      </c>
      <c r="C10971" s="509" t="s">
        <v>1030</v>
      </c>
      <c r="G10971" s="509">
        <v>0</v>
      </c>
      <c r="H10971" s="509">
        <v>0</v>
      </c>
      <c r="K10971" s="509">
        <v>0</v>
      </c>
    </row>
    <row r="10972" spans="1:11" s="509" customFormat="1">
      <c r="A10972" s="508" t="s">
        <v>634</v>
      </c>
      <c r="B10972" s="509" t="s">
        <v>407</v>
      </c>
      <c r="C10972" s="509">
        <v>39</v>
      </c>
      <c r="G10972" s="509">
        <v>0</v>
      </c>
      <c r="H10972" s="509">
        <v>0</v>
      </c>
      <c r="K10972" s="509">
        <v>0</v>
      </c>
    </row>
    <row r="10973" spans="1:11" s="509" customFormat="1">
      <c r="A10973" s="508" t="s">
        <v>634</v>
      </c>
      <c r="B10973" s="509" t="s">
        <v>407</v>
      </c>
      <c r="C10973" s="509">
        <v>40</v>
      </c>
      <c r="G10973" s="509">
        <v>0</v>
      </c>
      <c r="H10973" s="509">
        <v>0</v>
      </c>
      <c r="K10973" s="509">
        <v>0</v>
      </c>
    </row>
    <row r="10974" spans="1:11" s="509" customFormat="1">
      <c r="A10974" s="508" t="s">
        <v>634</v>
      </c>
      <c r="B10974" s="509" t="s">
        <v>407</v>
      </c>
      <c r="C10974" s="509">
        <v>41</v>
      </c>
      <c r="G10974" s="509">
        <v>0</v>
      </c>
      <c r="H10974" s="509">
        <v>0</v>
      </c>
      <c r="K10974" s="509">
        <v>0</v>
      </c>
    </row>
    <row r="10975" spans="1:11" s="509" customFormat="1">
      <c r="A10975" s="508" t="s">
        <v>634</v>
      </c>
      <c r="B10975" s="509" t="s">
        <v>407</v>
      </c>
      <c r="C10975" s="509">
        <v>42</v>
      </c>
      <c r="G10975" s="509">
        <v>0</v>
      </c>
      <c r="H10975" s="509">
        <v>0</v>
      </c>
      <c r="K10975" s="509">
        <v>0</v>
      </c>
    </row>
    <row r="10976" spans="1:11" s="509" customFormat="1">
      <c r="A10976" s="508" t="s">
        <v>634</v>
      </c>
      <c r="B10976" s="509" t="s">
        <v>407</v>
      </c>
      <c r="C10976" s="509">
        <v>43</v>
      </c>
      <c r="G10976" s="509">
        <v>0</v>
      </c>
      <c r="H10976" s="509">
        <v>0</v>
      </c>
      <c r="K10976" s="509">
        <v>0</v>
      </c>
    </row>
    <row r="10977" spans="1:11" s="509" customFormat="1">
      <c r="A10977" s="508" t="s">
        <v>634</v>
      </c>
      <c r="B10977" s="509" t="s">
        <v>407</v>
      </c>
      <c r="C10977" s="509">
        <v>44</v>
      </c>
      <c r="G10977" s="509">
        <v>0</v>
      </c>
      <c r="H10977" s="509">
        <v>0</v>
      </c>
      <c r="K10977" s="509">
        <v>0</v>
      </c>
    </row>
    <row r="10978" spans="1:11" s="509" customFormat="1">
      <c r="A10978" s="508" t="s">
        <v>634</v>
      </c>
      <c r="B10978" s="509" t="s">
        <v>407</v>
      </c>
      <c r="C10978" s="509">
        <v>45</v>
      </c>
      <c r="G10978" s="509">
        <v>0</v>
      </c>
      <c r="H10978" s="509">
        <v>0</v>
      </c>
      <c r="K10978" s="509">
        <v>0</v>
      </c>
    </row>
    <row r="10979" spans="1:11" s="509" customFormat="1">
      <c r="A10979" s="508" t="s">
        <v>634</v>
      </c>
      <c r="B10979" s="509" t="s">
        <v>407</v>
      </c>
      <c r="C10979" s="509">
        <v>46</v>
      </c>
      <c r="G10979" s="509">
        <v>0</v>
      </c>
      <c r="H10979" s="509">
        <v>0</v>
      </c>
      <c r="K10979" s="509">
        <v>0</v>
      </c>
    </row>
    <row r="10980" spans="1:11" s="509" customFormat="1">
      <c r="A10980" s="508" t="s">
        <v>634</v>
      </c>
      <c r="B10980" s="509" t="s">
        <v>407</v>
      </c>
      <c r="C10980" s="509">
        <v>47</v>
      </c>
      <c r="G10980" s="509">
        <v>0</v>
      </c>
      <c r="H10980" s="509">
        <v>0</v>
      </c>
      <c r="K10980" s="509">
        <v>0</v>
      </c>
    </row>
    <row r="10981" spans="1:11" s="509" customFormat="1">
      <c r="A10981" s="508" t="s">
        <v>634</v>
      </c>
      <c r="B10981" s="509" t="s">
        <v>407</v>
      </c>
      <c r="C10981" s="509">
        <v>48</v>
      </c>
      <c r="G10981" s="509">
        <v>0</v>
      </c>
      <c r="H10981" s="509">
        <v>0</v>
      </c>
      <c r="K10981" s="509">
        <v>0</v>
      </c>
    </row>
    <row r="10982" spans="1:11" s="509" customFormat="1">
      <c r="A10982" s="508" t="s">
        <v>634</v>
      </c>
      <c r="B10982" s="509" t="s">
        <v>407</v>
      </c>
      <c r="C10982" s="509">
        <v>49</v>
      </c>
      <c r="G10982" s="509">
        <v>0</v>
      </c>
      <c r="H10982" s="509">
        <v>0</v>
      </c>
      <c r="K10982" s="509">
        <v>0</v>
      </c>
    </row>
    <row r="10983" spans="1:11" s="509" customFormat="1">
      <c r="A10983" s="508" t="s">
        <v>634</v>
      </c>
      <c r="B10983" s="509" t="s">
        <v>407</v>
      </c>
      <c r="C10983" s="509">
        <v>50</v>
      </c>
      <c r="G10983" s="509">
        <v>0</v>
      </c>
      <c r="H10983" s="509">
        <v>0</v>
      </c>
      <c r="K10983" s="509">
        <v>0</v>
      </c>
    </row>
    <row r="10984" spans="1:11" s="509" customFormat="1">
      <c r="A10984" s="508" t="s">
        <v>634</v>
      </c>
      <c r="B10984" s="509" t="s">
        <v>407</v>
      </c>
      <c r="C10984" s="509">
        <v>51</v>
      </c>
      <c r="G10984" s="509">
        <v>0</v>
      </c>
      <c r="H10984" s="509">
        <v>0</v>
      </c>
      <c r="K10984" s="509">
        <v>0</v>
      </c>
    </row>
    <row r="10985" spans="1:11" s="509" customFormat="1">
      <c r="A10985" s="508" t="s">
        <v>634</v>
      </c>
      <c r="B10985" s="509" t="s">
        <v>407</v>
      </c>
      <c r="C10985" s="509" t="s">
        <v>1031</v>
      </c>
      <c r="G10985" s="509">
        <v>0</v>
      </c>
      <c r="H10985" s="509">
        <v>0</v>
      </c>
      <c r="K10985" s="509">
        <v>0</v>
      </c>
    </row>
    <row r="10986" spans="1:11" s="509" customFormat="1">
      <c r="A10986" s="508" t="s">
        <v>634</v>
      </c>
      <c r="B10986" s="509" t="s">
        <v>407</v>
      </c>
      <c r="C10986" s="509" t="s">
        <v>1032</v>
      </c>
      <c r="G10986" s="509">
        <v>0</v>
      </c>
      <c r="H10986" s="509">
        <v>0</v>
      </c>
      <c r="K10986" s="509">
        <v>0</v>
      </c>
    </row>
    <row r="10987" spans="1:11" s="509" customFormat="1">
      <c r="A10987" s="508" t="s">
        <v>634</v>
      </c>
      <c r="B10987" s="509" t="s">
        <v>407</v>
      </c>
      <c r="C10987" s="509">
        <v>52</v>
      </c>
      <c r="G10987" s="509">
        <v>0</v>
      </c>
      <c r="H10987" s="509">
        <v>0</v>
      </c>
      <c r="K10987" s="509">
        <v>0</v>
      </c>
    </row>
    <row r="10988" spans="1:11" s="509" customFormat="1">
      <c r="A10988" s="508" t="s">
        <v>634</v>
      </c>
      <c r="B10988" s="509" t="s">
        <v>407</v>
      </c>
      <c r="C10988" s="509">
        <v>53</v>
      </c>
      <c r="G10988" s="509">
        <v>0</v>
      </c>
      <c r="H10988" s="509">
        <v>0</v>
      </c>
      <c r="K10988" s="509">
        <v>0</v>
      </c>
    </row>
    <row r="10989" spans="1:11" s="509" customFormat="1">
      <c r="A10989" s="508" t="s">
        <v>634</v>
      </c>
      <c r="B10989" s="509" t="s">
        <v>407</v>
      </c>
      <c r="C10989" s="509">
        <v>54</v>
      </c>
      <c r="G10989" s="509">
        <v>0</v>
      </c>
      <c r="H10989" s="509">
        <v>0</v>
      </c>
      <c r="K10989" s="509">
        <v>0</v>
      </c>
    </row>
    <row r="10990" spans="1:11" s="509" customFormat="1">
      <c r="A10990" s="508" t="s">
        <v>634</v>
      </c>
      <c r="B10990" s="509" t="s">
        <v>407</v>
      </c>
      <c r="C10990" s="509">
        <v>55</v>
      </c>
      <c r="G10990" s="509">
        <v>5</v>
      </c>
      <c r="H10990" s="509">
        <v>0</v>
      </c>
      <c r="K10990" s="509">
        <v>5</v>
      </c>
    </row>
    <row r="10991" spans="1:11" s="509" customFormat="1">
      <c r="A10991" s="508" t="s">
        <v>634</v>
      </c>
      <c r="B10991" s="509" t="s">
        <v>407</v>
      </c>
      <c r="C10991" s="509">
        <v>56</v>
      </c>
      <c r="G10991" s="509">
        <v>0</v>
      </c>
      <c r="H10991" s="509">
        <v>0</v>
      </c>
      <c r="K10991" s="509">
        <v>0</v>
      </c>
    </row>
    <row r="10992" spans="1:11" s="509" customFormat="1">
      <c r="A10992" s="508" t="s">
        <v>634</v>
      </c>
      <c r="B10992" s="509" t="s">
        <v>407</v>
      </c>
      <c r="C10992" s="509">
        <v>57</v>
      </c>
      <c r="G10992" s="509">
        <v>0</v>
      </c>
      <c r="H10992" s="509">
        <v>0</v>
      </c>
      <c r="K10992" s="509">
        <v>0</v>
      </c>
    </row>
    <row r="10993" spans="1:11" s="509" customFormat="1">
      <c r="A10993" s="508" t="s">
        <v>634</v>
      </c>
      <c r="B10993" s="509" t="s">
        <v>407</v>
      </c>
      <c r="C10993" s="509">
        <v>58</v>
      </c>
      <c r="G10993" s="509">
        <v>0</v>
      </c>
      <c r="H10993" s="509">
        <v>0</v>
      </c>
      <c r="K10993" s="509">
        <v>0</v>
      </c>
    </row>
    <row r="10994" spans="1:11" s="509" customFormat="1">
      <c r="A10994" s="508" t="s">
        <v>634</v>
      </c>
      <c r="B10994" s="509" t="s">
        <v>407</v>
      </c>
      <c r="C10994" s="509">
        <v>59</v>
      </c>
      <c r="G10994" s="509">
        <v>0</v>
      </c>
      <c r="H10994" s="509">
        <v>0</v>
      </c>
      <c r="K10994" s="509">
        <v>0</v>
      </c>
    </row>
    <row r="10995" spans="1:11" s="509" customFormat="1">
      <c r="A10995" s="508" t="s">
        <v>634</v>
      </c>
      <c r="B10995" s="509" t="s">
        <v>407</v>
      </c>
      <c r="C10995" s="509">
        <v>60</v>
      </c>
      <c r="G10995" s="509">
        <v>0</v>
      </c>
      <c r="H10995" s="509">
        <v>0</v>
      </c>
      <c r="K10995" s="509">
        <v>0</v>
      </c>
    </row>
    <row r="10996" spans="1:11" s="509" customFormat="1">
      <c r="A10996" s="508" t="s">
        <v>634</v>
      </c>
      <c r="B10996" s="509" t="s">
        <v>407</v>
      </c>
      <c r="C10996" s="509">
        <v>61</v>
      </c>
      <c r="G10996" s="509">
        <v>0</v>
      </c>
      <c r="H10996" s="509">
        <v>0</v>
      </c>
      <c r="K10996" s="509">
        <v>0</v>
      </c>
    </row>
    <row r="10997" spans="1:11" s="509" customFormat="1">
      <c r="A10997" s="508" t="s">
        <v>634</v>
      </c>
      <c r="B10997" s="509" t="s">
        <v>407</v>
      </c>
      <c r="C10997" s="509">
        <v>62</v>
      </c>
      <c r="G10997" s="509">
        <v>0</v>
      </c>
      <c r="H10997" s="509">
        <v>0</v>
      </c>
      <c r="K10997" s="509">
        <v>0</v>
      </c>
    </row>
    <row r="10998" spans="1:11" s="509" customFormat="1">
      <c r="A10998" s="508" t="s">
        <v>634</v>
      </c>
      <c r="B10998" s="509" t="s">
        <v>407</v>
      </c>
      <c r="C10998" s="509">
        <v>63</v>
      </c>
      <c r="G10998" s="509">
        <v>1</v>
      </c>
      <c r="H10998" s="509">
        <v>1</v>
      </c>
      <c r="K10998" s="509">
        <v>1</v>
      </c>
    </row>
    <row r="10999" spans="1:11" s="509" customFormat="1">
      <c r="A10999" s="508" t="s">
        <v>634</v>
      </c>
      <c r="B10999" s="509" t="s">
        <v>407</v>
      </c>
      <c r="C10999" s="509" t="s">
        <v>1033</v>
      </c>
      <c r="G10999" s="509">
        <v>0</v>
      </c>
      <c r="H10999" s="509">
        <v>0</v>
      </c>
      <c r="K10999" s="509">
        <v>0</v>
      </c>
    </row>
    <row r="11000" spans="1:11" s="509" customFormat="1">
      <c r="A11000" s="508" t="s">
        <v>634</v>
      </c>
      <c r="B11000" s="509" t="s">
        <v>407</v>
      </c>
      <c r="C11000" s="509" t="s">
        <v>1034</v>
      </c>
      <c r="G11000" s="509">
        <v>0</v>
      </c>
      <c r="H11000" s="509">
        <v>0</v>
      </c>
      <c r="K11000" s="509">
        <v>0</v>
      </c>
    </row>
    <row r="11001" spans="1:11" s="509" customFormat="1">
      <c r="A11001" s="508" t="s">
        <v>634</v>
      </c>
      <c r="B11001" s="509" t="s">
        <v>407</v>
      </c>
      <c r="C11001" s="509">
        <v>64</v>
      </c>
      <c r="G11001" s="509">
        <v>0</v>
      </c>
      <c r="H11001" s="509">
        <v>0</v>
      </c>
      <c r="K11001" s="509">
        <v>0</v>
      </c>
    </row>
    <row r="11002" spans="1:11" s="509" customFormat="1">
      <c r="A11002" s="508" t="s">
        <v>634</v>
      </c>
      <c r="B11002" s="509" t="s">
        <v>407</v>
      </c>
      <c r="C11002" s="509" t="s">
        <v>1035</v>
      </c>
      <c r="G11002" s="509">
        <v>2</v>
      </c>
      <c r="H11002" s="509">
        <v>0</v>
      </c>
      <c r="K11002" s="509">
        <v>2</v>
      </c>
    </row>
    <row r="11003" spans="1:11" s="509" customFormat="1">
      <c r="A11003" s="508" t="s">
        <v>634</v>
      </c>
      <c r="B11003" s="509" t="s">
        <v>407</v>
      </c>
      <c r="C11003" s="509">
        <v>65</v>
      </c>
      <c r="G11003" s="509">
        <v>11</v>
      </c>
      <c r="H11003" s="509">
        <v>5</v>
      </c>
      <c r="K11003" s="509">
        <v>11</v>
      </c>
    </row>
    <row r="11004" spans="1:11" s="509" customFormat="1">
      <c r="A11004" s="508" t="s">
        <v>634</v>
      </c>
      <c r="B11004" s="509" t="s">
        <v>407</v>
      </c>
      <c r="C11004" s="509">
        <v>66</v>
      </c>
      <c r="G11004" s="509">
        <v>0</v>
      </c>
      <c r="H11004" s="509">
        <v>0</v>
      </c>
      <c r="K11004" s="509">
        <v>0</v>
      </c>
    </row>
    <row r="11005" spans="1:11" s="509" customFormat="1">
      <c r="A11005" s="508" t="s">
        <v>634</v>
      </c>
      <c r="B11005" s="509" t="s">
        <v>407</v>
      </c>
      <c r="C11005" s="509" t="s">
        <v>1036</v>
      </c>
      <c r="G11005" s="509">
        <v>0</v>
      </c>
      <c r="H11005" s="509">
        <v>0</v>
      </c>
      <c r="K11005" s="509">
        <v>0</v>
      </c>
    </row>
    <row r="11006" spans="1:11" s="509" customFormat="1">
      <c r="A11006" s="508" t="s">
        <v>634</v>
      </c>
      <c r="B11006" s="509" t="s">
        <v>407</v>
      </c>
      <c r="C11006" s="509" t="s">
        <v>1037</v>
      </c>
      <c r="D11006" s="509">
        <v>1</v>
      </c>
      <c r="G11006" s="509">
        <v>3</v>
      </c>
      <c r="H11006" s="509">
        <v>0</v>
      </c>
      <c r="K11006" s="509">
        <v>4</v>
      </c>
    </row>
    <row r="11007" spans="1:11" s="509" customFormat="1">
      <c r="A11007" s="508" t="s">
        <v>634</v>
      </c>
      <c r="B11007" s="509" t="s">
        <v>407</v>
      </c>
      <c r="C11007" s="509" t="s">
        <v>1038</v>
      </c>
      <c r="G11007" s="509">
        <v>0</v>
      </c>
      <c r="H11007" s="509">
        <v>0</v>
      </c>
      <c r="K11007" s="509">
        <v>0</v>
      </c>
    </row>
    <row r="11008" spans="1:11" s="509" customFormat="1">
      <c r="A11008" s="508" t="s">
        <v>634</v>
      </c>
      <c r="B11008" s="509" t="s">
        <v>407</v>
      </c>
      <c r="C11008" s="509" t="s">
        <v>1039</v>
      </c>
      <c r="G11008" s="509">
        <v>1</v>
      </c>
      <c r="H11008" s="509">
        <v>0</v>
      </c>
      <c r="K11008" s="509">
        <v>1</v>
      </c>
    </row>
    <row r="11009" spans="1:11" s="509" customFormat="1">
      <c r="A11009" s="508" t="s">
        <v>634</v>
      </c>
      <c r="B11009" s="509" t="s">
        <v>407</v>
      </c>
      <c r="C11009" s="509" t="s">
        <v>1040</v>
      </c>
      <c r="G11009" s="509">
        <v>0</v>
      </c>
      <c r="H11009" s="509">
        <v>0</v>
      </c>
      <c r="K11009" s="509">
        <v>0</v>
      </c>
    </row>
    <row r="11010" spans="1:11" s="509" customFormat="1">
      <c r="A11010" s="508" t="s">
        <v>634</v>
      </c>
      <c r="B11010" s="509" t="s">
        <v>407</v>
      </c>
      <c r="C11010" s="509" t="s">
        <v>1041</v>
      </c>
      <c r="G11010" s="509">
        <v>0</v>
      </c>
      <c r="H11010" s="509">
        <v>0</v>
      </c>
      <c r="K11010" s="509">
        <v>0</v>
      </c>
    </row>
    <row r="11011" spans="1:11" s="509" customFormat="1">
      <c r="A11011" s="508" t="s">
        <v>634</v>
      </c>
      <c r="B11011" s="509" t="s">
        <v>407</v>
      </c>
      <c r="C11011" s="509" t="s">
        <v>1042</v>
      </c>
      <c r="G11011" s="509">
        <v>0</v>
      </c>
      <c r="H11011" s="509">
        <v>0</v>
      </c>
      <c r="K11011" s="509">
        <v>0</v>
      </c>
    </row>
    <row r="11012" spans="1:11" s="509" customFormat="1">
      <c r="A11012" s="508" t="s">
        <v>634</v>
      </c>
      <c r="B11012" s="509" t="s">
        <v>407</v>
      </c>
      <c r="C11012" s="509">
        <v>67</v>
      </c>
      <c r="G11012" s="509">
        <v>26</v>
      </c>
      <c r="H11012" s="509">
        <v>3</v>
      </c>
      <c r="K11012" s="509">
        <v>26</v>
      </c>
    </row>
    <row r="11013" spans="1:11" s="509" customFormat="1">
      <c r="A11013" s="508" t="s">
        <v>634</v>
      </c>
      <c r="B11013" s="509" t="s">
        <v>407</v>
      </c>
      <c r="C11013" s="509">
        <v>68</v>
      </c>
      <c r="G11013" s="509">
        <v>5</v>
      </c>
      <c r="H11013" s="509">
        <v>1</v>
      </c>
      <c r="K11013" s="509">
        <v>5</v>
      </c>
    </row>
    <row r="11014" spans="1:11" s="509" customFormat="1">
      <c r="A11014" s="508" t="s">
        <v>634</v>
      </c>
      <c r="B11014" s="509" t="s">
        <v>407</v>
      </c>
      <c r="C11014" s="509" t="s">
        <v>1043</v>
      </c>
      <c r="G11014" s="509">
        <v>0</v>
      </c>
      <c r="H11014" s="509">
        <v>0</v>
      </c>
      <c r="K11014" s="509">
        <v>0</v>
      </c>
    </row>
    <row r="11015" spans="1:11" s="509" customFormat="1">
      <c r="A11015" s="508" t="s">
        <v>634</v>
      </c>
      <c r="B11015" s="509" t="s">
        <v>407</v>
      </c>
      <c r="C11015" s="509">
        <v>69</v>
      </c>
      <c r="G11015" s="509">
        <v>0</v>
      </c>
      <c r="H11015" s="509">
        <v>0</v>
      </c>
      <c r="K11015" s="509">
        <v>0</v>
      </c>
    </row>
    <row r="11016" spans="1:11" s="509" customFormat="1">
      <c r="A11016" s="508" t="s">
        <v>634</v>
      </c>
      <c r="B11016" s="509" t="s">
        <v>407</v>
      </c>
      <c r="C11016" s="509" t="s">
        <v>1044</v>
      </c>
      <c r="G11016" s="509">
        <v>0</v>
      </c>
      <c r="H11016" s="509">
        <v>0</v>
      </c>
      <c r="K11016" s="509">
        <v>0</v>
      </c>
    </row>
    <row r="11017" spans="1:11" s="509" customFormat="1">
      <c r="A11017" s="508" t="s">
        <v>634</v>
      </c>
      <c r="B11017" s="509" t="s">
        <v>407</v>
      </c>
      <c r="C11017" s="509" t="s">
        <v>1045</v>
      </c>
      <c r="K11017" s="509">
        <v>0</v>
      </c>
    </row>
    <row r="11018" spans="1:11" s="509" customFormat="1">
      <c r="A11018" s="508" t="s">
        <v>634</v>
      </c>
      <c r="B11018" s="509" t="s">
        <v>407</v>
      </c>
      <c r="C11018" s="509">
        <v>70</v>
      </c>
      <c r="G11018" s="509">
        <v>0</v>
      </c>
      <c r="H11018" s="509">
        <v>0</v>
      </c>
      <c r="K11018" s="509">
        <v>0</v>
      </c>
    </row>
    <row r="11019" spans="1:11" s="509" customFormat="1">
      <c r="A11019" s="508" t="s">
        <v>634</v>
      </c>
      <c r="B11019" s="509" t="s">
        <v>407</v>
      </c>
      <c r="C11019" s="509" t="s">
        <v>1046</v>
      </c>
      <c r="G11019" s="509">
        <v>2</v>
      </c>
      <c r="H11019" s="509">
        <v>0</v>
      </c>
      <c r="K11019" s="509">
        <v>2</v>
      </c>
    </row>
    <row r="11020" spans="1:11" s="509" customFormat="1">
      <c r="A11020" s="508" t="s">
        <v>634</v>
      </c>
      <c r="B11020" s="509" t="s">
        <v>407</v>
      </c>
      <c r="C11020" s="509">
        <v>71</v>
      </c>
      <c r="G11020" s="509">
        <v>33</v>
      </c>
      <c r="H11020" s="509">
        <v>0</v>
      </c>
      <c r="K11020" s="509">
        <v>33</v>
      </c>
    </row>
    <row r="11021" spans="1:11" s="509" customFormat="1">
      <c r="A11021" s="508" t="s">
        <v>634</v>
      </c>
      <c r="B11021" s="509" t="s">
        <v>407</v>
      </c>
      <c r="C11021" s="509" t="s">
        <v>1047</v>
      </c>
      <c r="G11021" s="509">
        <v>4</v>
      </c>
      <c r="H11021" s="509">
        <v>3</v>
      </c>
      <c r="K11021" s="509">
        <v>4</v>
      </c>
    </row>
    <row r="11022" spans="1:11" s="509" customFormat="1">
      <c r="A11022" s="508" t="s">
        <v>634</v>
      </c>
      <c r="B11022" s="509" t="s">
        <v>407</v>
      </c>
      <c r="C11022" s="509" t="s">
        <v>1048</v>
      </c>
      <c r="G11022" s="509">
        <v>1</v>
      </c>
      <c r="H11022" s="509">
        <v>1</v>
      </c>
      <c r="K11022" s="509">
        <v>1</v>
      </c>
    </row>
    <row r="11023" spans="1:11" s="509" customFormat="1">
      <c r="A11023" s="508" t="s">
        <v>634</v>
      </c>
      <c r="B11023" s="509" t="s">
        <v>407</v>
      </c>
      <c r="C11023" s="509" t="s">
        <v>1049</v>
      </c>
      <c r="G11023" s="509">
        <v>0</v>
      </c>
      <c r="H11023" s="509">
        <v>0</v>
      </c>
      <c r="K11023" s="509">
        <v>0</v>
      </c>
    </row>
    <row r="11024" spans="1:11" s="509" customFormat="1">
      <c r="A11024" s="508" t="s">
        <v>634</v>
      </c>
      <c r="B11024" s="509" t="s">
        <v>407</v>
      </c>
      <c r="C11024" s="509" t="s">
        <v>1050</v>
      </c>
      <c r="G11024" s="509">
        <v>2</v>
      </c>
      <c r="H11024" s="509">
        <v>2</v>
      </c>
      <c r="K11024" s="509">
        <v>2</v>
      </c>
    </row>
    <row r="11025" spans="1:11" s="509" customFormat="1">
      <c r="A11025" s="508" t="s">
        <v>634</v>
      </c>
      <c r="B11025" s="509" t="s">
        <v>407</v>
      </c>
      <c r="C11025" s="509" t="s">
        <v>1051</v>
      </c>
      <c r="G11025" s="509">
        <v>0</v>
      </c>
      <c r="H11025" s="509">
        <v>0</v>
      </c>
      <c r="K11025" s="509">
        <v>0</v>
      </c>
    </row>
    <row r="11026" spans="1:11" s="509" customFormat="1">
      <c r="A11026" s="508" t="s">
        <v>634</v>
      </c>
      <c r="B11026" s="509" t="s">
        <v>407</v>
      </c>
      <c r="C11026" s="509">
        <v>72</v>
      </c>
      <c r="G11026" s="509">
        <v>1</v>
      </c>
      <c r="H11026" s="509">
        <v>0</v>
      </c>
      <c r="K11026" s="509">
        <v>1</v>
      </c>
    </row>
    <row r="11027" spans="1:11" s="509" customFormat="1">
      <c r="A11027" s="508" t="s">
        <v>634</v>
      </c>
      <c r="B11027" s="509" t="s">
        <v>407</v>
      </c>
      <c r="C11027" s="509">
        <v>73</v>
      </c>
      <c r="G11027" s="509">
        <v>0</v>
      </c>
      <c r="H11027" s="509">
        <v>0</v>
      </c>
      <c r="K11027" s="509">
        <v>0</v>
      </c>
    </row>
    <row r="11028" spans="1:11" s="509" customFormat="1">
      <c r="A11028" s="508" t="s">
        <v>634</v>
      </c>
      <c r="B11028" s="509" t="s">
        <v>407</v>
      </c>
      <c r="C11028" s="509">
        <v>74</v>
      </c>
      <c r="G11028" s="509">
        <v>1</v>
      </c>
      <c r="H11028" s="509">
        <v>1</v>
      </c>
      <c r="K11028" s="509">
        <v>1</v>
      </c>
    </row>
    <row r="11029" spans="1:11" s="509" customFormat="1">
      <c r="A11029" s="508" t="s">
        <v>634</v>
      </c>
      <c r="B11029" s="509" t="s">
        <v>407</v>
      </c>
      <c r="C11029" s="509" t="s">
        <v>4570</v>
      </c>
      <c r="G11029" s="509">
        <v>6</v>
      </c>
      <c r="H11029" s="509">
        <v>0</v>
      </c>
      <c r="K11029" s="509">
        <v>6</v>
      </c>
    </row>
    <row r="11030" spans="1:11" s="509" customFormat="1">
      <c r="A11030" s="508" t="s">
        <v>634</v>
      </c>
      <c r="B11030" s="509" t="s">
        <v>407</v>
      </c>
      <c r="C11030" s="509" t="s">
        <v>4571</v>
      </c>
      <c r="D11030" s="509">
        <v>1</v>
      </c>
      <c r="E11030" s="509">
        <v>0</v>
      </c>
      <c r="F11030" s="509">
        <v>0</v>
      </c>
      <c r="G11030" s="509">
        <v>118</v>
      </c>
      <c r="H11030" s="509">
        <v>19</v>
      </c>
      <c r="I11030" s="509">
        <v>0</v>
      </c>
      <c r="J11030" s="509">
        <v>7</v>
      </c>
      <c r="K11030" s="509">
        <v>119</v>
      </c>
    </row>
    <row r="11031" spans="1:11" s="509" customFormat="1">
      <c r="A11031" s="508" t="s">
        <v>635</v>
      </c>
      <c r="B11031" s="509" t="s">
        <v>408</v>
      </c>
      <c r="C11031" s="509">
        <v>1</v>
      </c>
      <c r="K11031" s="509">
        <v>0</v>
      </c>
    </row>
    <row r="11032" spans="1:11" s="509" customFormat="1">
      <c r="A11032" s="508" t="s">
        <v>635</v>
      </c>
      <c r="B11032" s="509" t="s">
        <v>408</v>
      </c>
      <c r="C11032" s="509" t="s">
        <v>1023</v>
      </c>
      <c r="K11032" s="509">
        <v>0</v>
      </c>
    </row>
    <row r="11033" spans="1:11" s="509" customFormat="1">
      <c r="A11033" s="508" t="s">
        <v>635</v>
      </c>
      <c r="B11033" s="509" t="s">
        <v>408</v>
      </c>
      <c r="C11033" s="509">
        <v>2</v>
      </c>
      <c r="K11033" s="509">
        <v>0</v>
      </c>
    </row>
    <row r="11034" spans="1:11" s="509" customFormat="1">
      <c r="A11034" s="508" t="s">
        <v>635</v>
      </c>
      <c r="B11034" s="509" t="s">
        <v>408</v>
      </c>
      <c r="C11034" s="509">
        <v>3</v>
      </c>
      <c r="K11034" s="509">
        <v>0</v>
      </c>
    </row>
    <row r="11035" spans="1:11" s="509" customFormat="1">
      <c r="A11035" s="508" t="s">
        <v>635</v>
      </c>
      <c r="B11035" s="509" t="s">
        <v>408</v>
      </c>
      <c r="C11035" s="509">
        <v>4</v>
      </c>
      <c r="K11035" s="509">
        <v>0</v>
      </c>
    </row>
    <row r="11036" spans="1:11" s="509" customFormat="1">
      <c r="A11036" s="508" t="s">
        <v>635</v>
      </c>
      <c r="B11036" s="509" t="s">
        <v>408</v>
      </c>
      <c r="C11036" s="509">
        <v>5</v>
      </c>
      <c r="K11036" s="509">
        <v>0</v>
      </c>
    </row>
    <row r="11037" spans="1:11" s="509" customFormat="1">
      <c r="A11037" s="508" t="s">
        <v>635</v>
      </c>
      <c r="B11037" s="509" t="s">
        <v>408</v>
      </c>
      <c r="C11037" s="509">
        <v>6</v>
      </c>
      <c r="K11037" s="509">
        <v>0</v>
      </c>
    </row>
    <row r="11038" spans="1:11" s="509" customFormat="1">
      <c r="A11038" s="508" t="s">
        <v>635</v>
      </c>
      <c r="B11038" s="509" t="s">
        <v>408</v>
      </c>
      <c r="C11038" s="509">
        <v>7</v>
      </c>
      <c r="K11038" s="509">
        <v>0</v>
      </c>
    </row>
    <row r="11039" spans="1:11" s="509" customFormat="1">
      <c r="A11039" s="508" t="s">
        <v>635</v>
      </c>
      <c r="B11039" s="509" t="s">
        <v>408</v>
      </c>
      <c r="C11039" s="509">
        <v>8</v>
      </c>
      <c r="K11039" s="509">
        <v>0</v>
      </c>
    </row>
    <row r="11040" spans="1:11" s="509" customFormat="1">
      <c r="A11040" s="508" t="s">
        <v>635</v>
      </c>
      <c r="B11040" s="509" t="s">
        <v>408</v>
      </c>
      <c r="C11040" s="509">
        <v>9</v>
      </c>
      <c r="K11040" s="509">
        <v>0</v>
      </c>
    </row>
    <row r="11041" spans="1:11" s="509" customFormat="1">
      <c r="A11041" s="508" t="s">
        <v>635</v>
      </c>
      <c r="B11041" s="509" t="s">
        <v>408</v>
      </c>
      <c r="C11041" s="509">
        <v>10</v>
      </c>
      <c r="G11041" s="509">
        <v>2</v>
      </c>
      <c r="K11041" s="509">
        <v>2</v>
      </c>
    </row>
    <row r="11042" spans="1:11" s="509" customFormat="1">
      <c r="A11042" s="508" t="s">
        <v>635</v>
      </c>
      <c r="B11042" s="509" t="s">
        <v>408</v>
      </c>
      <c r="C11042" s="509">
        <v>11</v>
      </c>
      <c r="G11042" s="509">
        <v>1</v>
      </c>
      <c r="K11042" s="509">
        <v>1</v>
      </c>
    </row>
    <row r="11043" spans="1:11" s="509" customFormat="1">
      <c r="A11043" s="508" t="s">
        <v>635</v>
      </c>
      <c r="B11043" s="509" t="s">
        <v>408</v>
      </c>
      <c r="C11043" s="509">
        <v>12</v>
      </c>
      <c r="K11043" s="509">
        <v>0</v>
      </c>
    </row>
    <row r="11044" spans="1:11" s="509" customFormat="1">
      <c r="A11044" s="508" t="s">
        <v>635</v>
      </c>
      <c r="B11044" s="509" t="s">
        <v>408</v>
      </c>
      <c r="C11044" s="509">
        <v>13</v>
      </c>
      <c r="K11044" s="509">
        <v>0</v>
      </c>
    </row>
    <row r="11045" spans="1:11" s="509" customFormat="1">
      <c r="A11045" s="508" t="s">
        <v>635</v>
      </c>
      <c r="B11045" s="509" t="s">
        <v>408</v>
      </c>
      <c r="C11045" s="509">
        <v>14</v>
      </c>
      <c r="K11045" s="509">
        <v>0</v>
      </c>
    </row>
    <row r="11046" spans="1:11" s="509" customFormat="1">
      <c r="A11046" s="508" t="s">
        <v>635</v>
      </c>
      <c r="B11046" s="509" t="s">
        <v>408</v>
      </c>
      <c r="C11046" s="509">
        <v>15</v>
      </c>
      <c r="K11046" s="509">
        <v>0</v>
      </c>
    </row>
    <row r="11047" spans="1:11" s="509" customFormat="1">
      <c r="A11047" s="508" t="s">
        <v>635</v>
      </c>
      <c r="B11047" s="509" t="s">
        <v>408</v>
      </c>
      <c r="C11047" s="509">
        <v>16</v>
      </c>
      <c r="K11047" s="509">
        <v>0</v>
      </c>
    </row>
    <row r="11048" spans="1:11" s="509" customFormat="1">
      <c r="A11048" s="508" t="s">
        <v>635</v>
      </c>
      <c r="B11048" s="509" t="s">
        <v>408</v>
      </c>
      <c r="C11048" s="509">
        <v>17</v>
      </c>
      <c r="G11048" s="509">
        <v>1</v>
      </c>
      <c r="K11048" s="509">
        <v>1</v>
      </c>
    </row>
    <row r="11049" spans="1:11" s="509" customFormat="1">
      <c r="A11049" s="508" t="s">
        <v>635</v>
      </c>
      <c r="B11049" s="509" t="s">
        <v>408</v>
      </c>
      <c r="C11049" s="509">
        <v>18</v>
      </c>
      <c r="K11049" s="509">
        <v>0</v>
      </c>
    </row>
    <row r="11050" spans="1:11" s="509" customFormat="1">
      <c r="A11050" s="508" t="s">
        <v>635</v>
      </c>
      <c r="B11050" s="509" t="s">
        <v>408</v>
      </c>
      <c r="C11050" s="509" t="s">
        <v>1024</v>
      </c>
      <c r="K11050" s="509">
        <v>0</v>
      </c>
    </row>
    <row r="11051" spans="1:11" s="509" customFormat="1">
      <c r="A11051" s="508" t="s">
        <v>635</v>
      </c>
      <c r="B11051" s="509" t="s">
        <v>408</v>
      </c>
      <c r="C11051" s="509" t="s">
        <v>1025</v>
      </c>
      <c r="K11051" s="509">
        <v>0</v>
      </c>
    </row>
    <row r="11052" spans="1:11" s="509" customFormat="1">
      <c r="A11052" s="508" t="s">
        <v>635</v>
      </c>
      <c r="B11052" s="509" t="s">
        <v>408</v>
      </c>
      <c r="C11052" s="509">
        <v>19</v>
      </c>
      <c r="K11052" s="509">
        <v>0</v>
      </c>
    </row>
    <row r="11053" spans="1:11" s="509" customFormat="1">
      <c r="A11053" s="508" t="s">
        <v>635</v>
      </c>
      <c r="B11053" s="509" t="s">
        <v>408</v>
      </c>
      <c r="C11053" s="509">
        <v>20</v>
      </c>
      <c r="K11053" s="509">
        <v>0</v>
      </c>
    </row>
    <row r="11054" spans="1:11" s="509" customFormat="1">
      <c r="A11054" s="508" t="s">
        <v>635</v>
      </c>
      <c r="B11054" s="509" t="s">
        <v>408</v>
      </c>
      <c r="C11054" s="509">
        <v>21</v>
      </c>
      <c r="K11054" s="509">
        <v>0</v>
      </c>
    </row>
    <row r="11055" spans="1:11" s="509" customFormat="1">
      <c r="A11055" s="508" t="s">
        <v>635</v>
      </c>
      <c r="B11055" s="509" t="s">
        <v>408</v>
      </c>
      <c r="C11055" s="509" t="s">
        <v>1026</v>
      </c>
      <c r="K11055" s="509">
        <v>0</v>
      </c>
    </row>
    <row r="11056" spans="1:11" s="509" customFormat="1">
      <c r="A11056" s="508" t="s">
        <v>635</v>
      </c>
      <c r="B11056" s="509" t="s">
        <v>408</v>
      </c>
      <c r="C11056" s="509" t="s">
        <v>1027</v>
      </c>
      <c r="K11056" s="509">
        <v>0</v>
      </c>
    </row>
    <row r="11057" spans="1:11" s="509" customFormat="1">
      <c r="A11057" s="508" t="s">
        <v>635</v>
      </c>
      <c r="B11057" s="509" t="s">
        <v>408</v>
      </c>
      <c r="C11057" s="509" t="s">
        <v>1028</v>
      </c>
      <c r="K11057" s="509">
        <v>0</v>
      </c>
    </row>
    <row r="11058" spans="1:11" s="509" customFormat="1">
      <c r="A11058" s="508" t="s">
        <v>635</v>
      </c>
      <c r="B11058" s="509" t="s">
        <v>408</v>
      </c>
      <c r="C11058" s="509">
        <v>22</v>
      </c>
      <c r="K11058" s="509">
        <v>0</v>
      </c>
    </row>
    <row r="11059" spans="1:11" s="509" customFormat="1">
      <c r="A11059" s="508" t="s">
        <v>635</v>
      </c>
      <c r="B11059" s="509" t="s">
        <v>408</v>
      </c>
      <c r="C11059" s="509">
        <v>23</v>
      </c>
      <c r="K11059" s="509">
        <v>0</v>
      </c>
    </row>
    <row r="11060" spans="1:11" s="509" customFormat="1">
      <c r="A11060" s="508" t="s">
        <v>635</v>
      </c>
      <c r="B11060" s="509" t="s">
        <v>408</v>
      </c>
      <c r="C11060" s="509" t="s">
        <v>1029</v>
      </c>
      <c r="K11060" s="509">
        <v>0</v>
      </c>
    </row>
    <row r="11061" spans="1:11" s="509" customFormat="1">
      <c r="A11061" s="508" t="s">
        <v>635</v>
      </c>
      <c r="B11061" s="509" t="s">
        <v>408</v>
      </c>
      <c r="C11061" s="509">
        <v>24</v>
      </c>
      <c r="K11061" s="509">
        <v>0</v>
      </c>
    </row>
    <row r="11062" spans="1:11" s="509" customFormat="1">
      <c r="A11062" s="508" t="s">
        <v>635</v>
      </c>
      <c r="B11062" s="509" t="s">
        <v>408</v>
      </c>
      <c r="C11062" s="509">
        <v>25</v>
      </c>
    </row>
    <row r="11063" spans="1:11" s="509" customFormat="1">
      <c r="A11063" s="508" t="s">
        <v>635</v>
      </c>
      <c r="B11063" s="509" t="s">
        <v>408</v>
      </c>
      <c r="C11063" s="509">
        <v>26</v>
      </c>
      <c r="K11063" s="509">
        <v>0</v>
      </c>
    </row>
    <row r="11064" spans="1:11" s="509" customFormat="1">
      <c r="A11064" s="508" t="s">
        <v>635</v>
      </c>
      <c r="B11064" s="509" t="s">
        <v>408</v>
      </c>
      <c r="C11064" s="509">
        <v>27</v>
      </c>
      <c r="K11064" s="509">
        <v>0</v>
      </c>
    </row>
    <row r="11065" spans="1:11" s="509" customFormat="1">
      <c r="A11065" s="508" t="s">
        <v>635</v>
      </c>
      <c r="B11065" s="509" t="s">
        <v>408</v>
      </c>
      <c r="C11065" s="509">
        <v>28</v>
      </c>
      <c r="K11065" s="509">
        <v>0</v>
      </c>
    </row>
    <row r="11066" spans="1:11" s="509" customFormat="1">
      <c r="A11066" s="508" t="s">
        <v>635</v>
      </c>
      <c r="B11066" s="509" t="s">
        <v>408</v>
      </c>
      <c r="C11066" s="509">
        <v>29</v>
      </c>
      <c r="K11066" s="509">
        <v>0</v>
      </c>
    </row>
    <row r="11067" spans="1:11" s="509" customFormat="1">
      <c r="A11067" s="508" t="s">
        <v>635</v>
      </c>
      <c r="B11067" s="509" t="s">
        <v>408</v>
      </c>
      <c r="C11067" s="509">
        <v>30</v>
      </c>
      <c r="K11067" s="509">
        <v>0</v>
      </c>
    </row>
    <row r="11068" spans="1:11" s="509" customFormat="1">
      <c r="A11068" s="508" t="s">
        <v>635</v>
      </c>
      <c r="B11068" s="509" t="s">
        <v>408</v>
      </c>
      <c r="C11068" s="509">
        <v>31</v>
      </c>
      <c r="K11068" s="509">
        <v>0</v>
      </c>
    </row>
    <row r="11069" spans="1:11" s="509" customFormat="1">
      <c r="A11069" s="508" t="s">
        <v>635</v>
      </c>
      <c r="B11069" s="509" t="s">
        <v>408</v>
      </c>
      <c r="C11069" s="509">
        <v>32</v>
      </c>
      <c r="K11069" s="509">
        <v>0</v>
      </c>
    </row>
    <row r="11070" spans="1:11" s="509" customFormat="1">
      <c r="A11070" s="508" t="s">
        <v>635</v>
      </c>
      <c r="B11070" s="509" t="s">
        <v>408</v>
      </c>
      <c r="C11070" s="509">
        <v>33</v>
      </c>
      <c r="K11070" s="509">
        <v>0</v>
      </c>
    </row>
    <row r="11071" spans="1:11" s="509" customFormat="1">
      <c r="A11071" s="508" t="s">
        <v>635</v>
      </c>
      <c r="B11071" s="509" t="s">
        <v>408</v>
      </c>
      <c r="C11071" s="509">
        <v>34</v>
      </c>
      <c r="K11071" s="509">
        <v>0</v>
      </c>
    </row>
    <row r="11072" spans="1:11" s="509" customFormat="1">
      <c r="A11072" s="508" t="s">
        <v>635</v>
      </c>
      <c r="B11072" s="509" t="s">
        <v>408</v>
      </c>
      <c r="C11072" s="509">
        <v>35</v>
      </c>
      <c r="K11072" s="509">
        <v>0</v>
      </c>
    </row>
    <row r="11073" spans="1:11" s="509" customFormat="1">
      <c r="A11073" s="508" t="s">
        <v>635</v>
      </c>
      <c r="B11073" s="509" t="s">
        <v>408</v>
      </c>
      <c r="C11073" s="509">
        <v>36</v>
      </c>
      <c r="K11073" s="509">
        <v>0</v>
      </c>
    </row>
    <row r="11074" spans="1:11" s="509" customFormat="1">
      <c r="A11074" s="508" t="s">
        <v>635</v>
      </c>
      <c r="B11074" s="509" t="s">
        <v>408</v>
      </c>
      <c r="C11074" s="509">
        <v>37</v>
      </c>
      <c r="K11074" s="509">
        <v>0</v>
      </c>
    </row>
    <row r="11075" spans="1:11" s="509" customFormat="1">
      <c r="A11075" s="508" t="s">
        <v>635</v>
      </c>
      <c r="B11075" s="509" t="s">
        <v>408</v>
      </c>
      <c r="C11075" s="509">
        <v>38</v>
      </c>
      <c r="K11075" s="509">
        <v>0</v>
      </c>
    </row>
    <row r="11076" spans="1:11" s="509" customFormat="1">
      <c r="A11076" s="508" t="s">
        <v>635</v>
      </c>
      <c r="B11076" s="509" t="s">
        <v>408</v>
      </c>
      <c r="C11076" s="509" t="s">
        <v>1030</v>
      </c>
      <c r="K11076" s="509">
        <v>0</v>
      </c>
    </row>
    <row r="11077" spans="1:11" s="509" customFormat="1">
      <c r="A11077" s="508" t="s">
        <v>635</v>
      </c>
      <c r="B11077" s="509" t="s">
        <v>408</v>
      </c>
      <c r="C11077" s="509">
        <v>39</v>
      </c>
      <c r="K11077" s="509">
        <v>0</v>
      </c>
    </row>
    <row r="11078" spans="1:11" s="509" customFormat="1">
      <c r="A11078" s="508" t="s">
        <v>635</v>
      </c>
      <c r="B11078" s="509" t="s">
        <v>408</v>
      </c>
      <c r="C11078" s="509">
        <v>40</v>
      </c>
      <c r="K11078" s="509">
        <v>0</v>
      </c>
    </row>
    <row r="11079" spans="1:11" s="509" customFormat="1">
      <c r="A11079" s="508" t="s">
        <v>635</v>
      </c>
      <c r="B11079" s="509" t="s">
        <v>408</v>
      </c>
      <c r="C11079" s="509">
        <v>41</v>
      </c>
      <c r="K11079" s="509">
        <v>0</v>
      </c>
    </row>
    <row r="11080" spans="1:11" s="509" customFormat="1">
      <c r="A11080" s="508" t="s">
        <v>635</v>
      </c>
      <c r="B11080" s="509" t="s">
        <v>408</v>
      </c>
      <c r="C11080" s="509">
        <v>42</v>
      </c>
      <c r="K11080" s="509">
        <v>0</v>
      </c>
    </row>
    <row r="11081" spans="1:11" s="509" customFormat="1">
      <c r="A11081" s="508" t="s">
        <v>635</v>
      </c>
      <c r="B11081" s="509" t="s">
        <v>408</v>
      </c>
      <c r="C11081" s="509">
        <v>43</v>
      </c>
      <c r="K11081" s="509">
        <v>0</v>
      </c>
    </row>
    <row r="11082" spans="1:11" s="509" customFormat="1">
      <c r="A11082" s="508" t="s">
        <v>635</v>
      </c>
      <c r="B11082" s="509" t="s">
        <v>408</v>
      </c>
      <c r="C11082" s="509">
        <v>44</v>
      </c>
      <c r="K11082" s="509">
        <v>0</v>
      </c>
    </row>
    <row r="11083" spans="1:11" s="509" customFormat="1">
      <c r="A11083" s="508" t="s">
        <v>635</v>
      </c>
      <c r="B11083" s="509" t="s">
        <v>408</v>
      </c>
      <c r="C11083" s="509">
        <v>45</v>
      </c>
      <c r="K11083" s="509">
        <v>0</v>
      </c>
    </row>
    <row r="11084" spans="1:11" s="509" customFormat="1">
      <c r="A11084" s="508" t="s">
        <v>635</v>
      </c>
      <c r="B11084" s="509" t="s">
        <v>408</v>
      </c>
      <c r="C11084" s="509">
        <v>46</v>
      </c>
      <c r="K11084" s="509">
        <v>0</v>
      </c>
    </row>
    <row r="11085" spans="1:11" s="509" customFormat="1">
      <c r="A11085" s="508" t="s">
        <v>635</v>
      </c>
      <c r="B11085" s="509" t="s">
        <v>408</v>
      </c>
      <c r="C11085" s="509">
        <v>47</v>
      </c>
      <c r="K11085" s="509">
        <v>0</v>
      </c>
    </row>
    <row r="11086" spans="1:11" s="509" customFormat="1">
      <c r="A11086" s="508" t="s">
        <v>635</v>
      </c>
      <c r="B11086" s="509" t="s">
        <v>408</v>
      </c>
      <c r="C11086" s="509">
        <v>48</v>
      </c>
      <c r="K11086" s="509">
        <v>0</v>
      </c>
    </row>
    <row r="11087" spans="1:11" s="509" customFormat="1">
      <c r="A11087" s="508" t="s">
        <v>635</v>
      </c>
      <c r="B11087" s="509" t="s">
        <v>408</v>
      </c>
      <c r="C11087" s="509">
        <v>49</v>
      </c>
      <c r="K11087" s="509">
        <v>0</v>
      </c>
    </row>
    <row r="11088" spans="1:11" s="509" customFormat="1">
      <c r="A11088" s="508" t="s">
        <v>635</v>
      </c>
      <c r="B11088" s="509" t="s">
        <v>408</v>
      </c>
      <c r="C11088" s="509">
        <v>50</v>
      </c>
      <c r="K11088" s="509">
        <v>0</v>
      </c>
    </row>
    <row r="11089" spans="1:11" s="509" customFormat="1">
      <c r="A11089" s="508" t="s">
        <v>635</v>
      </c>
      <c r="B11089" s="509" t="s">
        <v>408</v>
      </c>
      <c r="C11089" s="509">
        <v>51</v>
      </c>
      <c r="K11089" s="509">
        <v>0</v>
      </c>
    </row>
    <row r="11090" spans="1:11" s="509" customFormat="1">
      <c r="A11090" s="508" t="s">
        <v>635</v>
      </c>
      <c r="B11090" s="509" t="s">
        <v>408</v>
      </c>
      <c r="C11090" s="509" t="s">
        <v>1031</v>
      </c>
      <c r="K11090" s="509">
        <v>0</v>
      </c>
    </row>
    <row r="11091" spans="1:11" s="509" customFormat="1">
      <c r="A11091" s="508" t="s">
        <v>635</v>
      </c>
      <c r="B11091" s="509" t="s">
        <v>408</v>
      </c>
      <c r="C11091" s="509" t="s">
        <v>1032</v>
      </c>
      <c r="K11091" s="509">
        <v>0</v>
      </c>
    </row>
    <row r="11092" spans="1:11" s="509" customFormat="1">
      <c r="A11092" s="508" t="s">
        <v>635</v>
      </c>
      <c r="B11092" s="509" t="s">
        <v>408</v>
      </c>
      <c r="C11092" s="509">
        <v>52</v>
      </c>
      <c r="K11092" s="509">
        <v>0</v>
      </c>
    </row>
    <row r="11093" spans="1:11" s="509" customFormat="1">
      <c r="A11093" s="508" t="s">
        <v>635</v>
      </c>
      <c r="B11093" s="509" t="s">
        <v>408</v>
      </c>
      <c r="C11093" s="509">
        <v>53</v>
      </c>
      <c r="K11093" s="509">
        <v>0</v>
      </c>
    </row>
    <row r="11094" spans="1:11" s="509" customFormat="1">
      <c r="A11094" s="508" t="s">
        <v>635</v>
      </c>
      <c r="B11094" s="509" t="s">
        <v>408</v>
      </c>
      <c r="C11094" s="509">
        <v>54</v>
      </c>
      <c r="K11094" s="509">
        <v>0</v>
      </c>
    </row>
    <row r="11095" spans="1:11" s="509" customFormat="1">
      <c r="A11095" s="508" t="s">
        <v>635</v>
      </c>
      <c r="B11095" s="509" t="s">
        <v>408</v>
      </c>
      <c r="C11095" s="509">
        <v>55</v>
      </c>
      <c r="K11095" s="509">
        <v>0</v>
      </c>
    </row>
    <row r="11096" spans="1:11" s="509" customFormat="1">
      <c r="A11096" s="508" t="s">
        <v>635</v>
      </c>
      <c r="B11096" s="509" t="s">
        <v>408</v>
      </c>
      <c r="C11096" s="509">
        <v>56</v>
      </c>
      <c r="K11096" s="509">
        <v>0</v>
      </c>
    </row>
    <row r="11097" spans="1:11" s="509" customFormat="1">
      <c r="A11097" s="508" t="s">
        <v>635</v>
      </c>
      <c r="B11097" s="509" t="s">
        <v>408</v>
      </c>
      <c r="C11097" s="509">
        <v>57</v>
      </c>
      <c r="K11097" s="509">
        <v>0</v>
      </c>
    </row>
    <row r="11098" spans="1:11" s="509" customFormat="1">
      <c r="A11098" s="508" t="s">
        <v>635</v>
      </c>
      <c r="B11098" s="509" t="s">
        <v>408</v>
      </c>
      <c r="C11098" s="509">
        <v>58</v>
      </c>
      <c r="K11098" s="509">
        <v>0</v>
      </c>
    </row>
    <row r="11099" spans="1:11" s="509" customFormat="1">
      <c r="A11099" s="508" t="s">
        <v>635</v>
      </c>
      <c r="B11099" s="509" t="s">
        <v>408</v>
      </c>
      <c r="C11099" s="509">
        <v>59</v>
      </c>
      <c r="K11099" s="509">
        <v>0</v>
      </c>
    </row>
    <row r="11100" spans="1:11" s="509" customFormat="1">
      <c r="A11100" s="508" t="s">
        <v>635</v>
      </c>
      <c r="B11100" s="509" t="s">
        <v>408</v>
      </c>
      <c r="C11100" s="509">
        <v>60</v>
      </c>
      <c r="K11100" s="509">
        <v>0</v>
      </c>
    </row>
    <row r="11101" spans="1:11" s="509" customFormat="1">
      <c r="A11101" s="508" t="s">
        <v>635</v>
      </c>
      <c r="B11101" s="509" t="s">
        <v>408</v>
      </c>
      <c r="C11101" s="509">
        <v>61</v>
      </c>
      <c r="G11101" s="509">
        <v>3</v>
      </c>
      <c r="H11101" s="509">
        <v>1</v>
      </c>
      <c r="K11101" s="509">
        <v>3</v>
      </c>
    </row>
    <row r="11102" spans="1:11" s="509" customFormat="1">
      <c r="A11102" s="508" t="s">
        <v>635</v>
      </c>
      <c r="B11102" s="509" t="s">
        <v>408</v>
      </c>
      <c r="C11102" s="509">
        <v>62</v>
      </c>
      <c r="K11102" s="509">
        <v>0</v>
      </c>
    </row>
    <row r="11103" spans="1:11" s="509" customFormat="1">
      <c r="A11103" s="508" t="s">
        <v>635</v>
      </c>
      <c r="B11103" s="509" t="s">
        <v>408</v>
      </c>
      <c r="C11103" s="509">
        <v>63</v>
      </c>
      <c r="G11103" s="509">
        <v>7</v>
      </c>
      <c r="H11103" s="509">
        <v>2</v>
      </c>
      <c r="K11103" s="509">
        <v>7</v>
      </c>
    </row>
    <row r="11104" spans="1:11" s="509" customFormat="1">
      <c r="A11104" s="508" t="s">
        <v>635</v>
      </c>
      <c r="B11104" s="509" t="s">
        <v>408</v>
      </c>
      <c r="C11104" s="509" t="s">
        <v>1033</v>
      </c>
      <c r="K11104" s="509">
        <v>0</v>
      </c>
    </row>
    <row r="11105" spans="1:11" s="509" customFormat="1">
      <c r="A11105" s="508" t="s">
        <v>635</v>
      </c>
      <c r="B11105" s="509" t="s">
        <v>408</v>
      </c>
      <c r="C11105" s="509" t="s">
        <v>1034</v>
      </c>
      <c r="K11105" s="509">
        <v>0</v>
      </c>
    </row>
    <row r="11106" spans="1:11" s="509" customFormat="1">
      <c r="A11106" s="508" t="s">
        <v>635</v>
      </c>
      <c r="B11106" s="509" t="s">
        <v>408</v>
      </c>
      <c r="C11106" s="509">
        <v>64</v>
      </c>
      <c r="K11106" s="509">
        <v>0</v>
      </c>
    </row>
    <row r="11107" spans="1:11" s="509" customFormat="1">
      <c r="A11107" s="508" t="s">
        <v>635</v>
      </c>
      <c r="B11107" s="509" t="s">
        <v>408</v>
      </c>
      <c r="C11107" s="509" t="s">
        <v>1035</v>
      </c>
      <c r="K11107" s="509">
        <v>0</v>
      </c>
    </row>
    <row r="11108" spans="1:11" s="509" customFormat="1">
      <c r="A11108" s="508" t="s">
        <v>635</v>
      </c>
      <c r="B11108" s="509" t="s">
        <v>408</v>
      </c>
      <c r="C11108" s="509">
        <v>65</v>
      </c>
      <c r="G11108" s="509">
        <v>14</v>
      </c>
      <c r="H11108" s="509">
        <v>4</v>
      </c>
      <c r="K11108" s="509">
        <v>14</v>
      </c>
    </row>
    <row r="11109" spans="1:11" s="509" customFormat="1">
      <c r="A11109" s="508" t="s">
        <v>635</v>
      </c>
      <c r="B11109" s="509" t="s">
        <v>408</v>
      </c>
      <c r="C11109" s="509">
        <v>66</v>
      </c>
      <c r="G11109" s="509">
        <v>3</v>
      </c>
      <c r="H11109" s="509">
        <v>3</v>
      </c>
      <c r="K11109" s="509">
        <v>3</v>
      </c>
    </row>
    <row r="11110" spans="1:11" s="509" customFormat="1">
      <c r="A11110" s="508" t="s">
        <v>635</v>
      </c>
      <c r="B11110" s="509" t="s">
        <v>408</v>
      </c>
      <c r="C11110" s="509" t="s">
        <v>1036</v>
      </c>
      <c r="K11110" s="509">
        <v>0</v>
      </c>
    </row>
    <row r="11111" spans="1:11" s="509" customFormat="1">
      <c r="A11111" s="508" t="s">
        <v>635</v>
      </c>
      <c r="B11111" s="509" t="s">
        <v>408</v>
      </c>
      <c r="C11111" s="509" t="s">
        <v>1037</v>
      </c>
      <c r="G11111" s="509">
        <v>2</v>
      </c>
      <c r="K11111" s="509">
        <v>2</v>
      </c>
    </row>
    <row r="11112" spans="1:11" s="509" customFormat="1">
      <c r="A11112" s="508" t="s">
        <v>635</v>
      </c>
      <c r="B11112" s="509" t="s">
        <v>408</v>
      </c>
      <c r="C11112" s="509" t="s">
        <v>1038</v>
      </c>
      <c r="K11112" s="509">
        <v>0</v>
      </c>
    </row>
    <row r="11113" spans="1:11" s="509" customFormat="1">
      <c r="A11113" s="508" t="s">
        <v>635</v>
      </c>
      <c r="B11113" s="509" t="s">
        <v>408</v>
      </c>
      <c r="C11113" s="509" t="s">
        <v>1039</v>
      </c>
      <c r="K11113" s="509">
        <v>0</v>
      </c>
    </row>
    <row r="11114" spans="1:11" s="509" customFormat="1">
      <c r="A11114" s="508" t="s">
        <v>635</v>
      </c>
      <c r="B11114" s="509" t="s">
        <v>408</v>
      </c>
      <c r="C11114" s="509" t="s">
        <v>1040</v>
      </c>
      <c r="K11114" s="509">
        <v>0</v>
      </c>
    </row>
    <row r="11115" spans="1:11" s="509" customFormat="1">
      <c r="A11115" s="508" t="s">
        <v>635</v>
      </c>
      <c r="B11115" s="509" t="s">
        <v>408</v>
      </c>
      <c r="C11115" s="509" t="s">
        <v>1041</v>
      </c>
      <c r="K11115" s="509">
        <v>0</v>
      </c>
    </row>
    <row r="11116" spans="1:11" s="509" customFormat="1">
      <c r="A11116" s="508" t="s">
        <v>635</v>
      </c>
      <c r="B11116" s="509" t="s">
        <v>408</v>
      </c>
      <c r="C11116" s="509" t="s">
        <v>1042</v>
      </c>
      <c r="K11116" s="509">
        <v>0</v>
      </c>
    </row>
    <row r="11117" spans="1:11" s="509" customFormat="1">
      <c r="A11117" s="508" t="s">
        <v>635</v>
      </c>
      <c r="B11117" s="509" t="s">
        <v>408</v>
      </c>
      <c r="C11117" s="509">
        <v>67</v>
      </c>
      <c r="G11117" s="509">
        <v>3</v>
      </c>
      <c r="H11117" s="509">
        <v>1</v>
      </c>
      <c r="K11117" s="509">
        <v>3</v>
      </c>
    </row>
    <row r="11118" spans="1:11" s="509" customFormat="1">
      <c r="A11118" s="508" t="s">
        <v>635</v>
      </c>
      <c r="B11118" s="509" t="s">
        <v>408</v>
      </c>
      <c r="C11118" s="509">
        <v>68</v>
      </c>
      <c r="G11118" s="509">
        <v>3</v>
      </c>
      <c r="H11118" s="509">
        <v>1</v>
      </c>
      <c r="K11118" s="509">
        <v>3</v>
      </c>
    </row>
    <row r="11119" spans="1:11" s="509" customFormat="1">
      <c r="A11119" s="508" t="s">
        <v>635</v>
      </c>
      <c r="B11119" s="509" t="s">
        <v>408</v>
      </c>
      <c r="C11119" s="509" t="s">
        <v>1043</v>
      </c>
      <c r="K11119" s="509">
        <v>0</v>
      </c>
    </row>
    <row r="11120" spans="1:11" s="509" customFormat="1">
      <c r="A11120" s="508" t="s">
        <v>635</v>
      </c>
      <c r="B11120" s="509" t="s">
        <v>408</v>
      </c>
      <c r="C11120" s="509">
        <v>69</v>
      </c>
      <c r="K11120" s="509">
        <v>0</v>
      </c>
    </row>
    <row r="11121" spans="1:11" s="509" customFormat="1">
      <c r="A11121" s="508" t="s">
        <v>635</v>
      </c>
      <c r="B11121" s="509" t="s">
        <v>408</v>
      </c>
      <c r="C11121" s="509" t="s">
        <v>1044</v>
      </c>
      <c r="K11121" s="509">
        <v>0</v>
      </c>
    </row>
    <row r="11122" spans="1:11" s="509" customFormat="1">
      <c r="A11122" s="508" t="s">
        <v>635</v>
      </c>
      <c r="B11122" s="509" t="s">
        <v>408</v>
      </c>
      <c r="C11122" s="509" t="s">
        <v>1045</v>
      </c>
      <c r="K11122" s="509">
        <v>0</v>
      </c>
    </row>
    <row r="11123" spans="1:11" s="509" customFormat="1">
      <c r="A11123" s="508" t="s">
        <v>635</v>
      </c>
      <c r="B11123" s="509" t="s">
        <v>408</v>
      </c>
      <c r="C11123" s="509">
        <v>70</v>
      </c>
      <c r="K11123" s="509">
        <v>0</v>
      </c>
    </row>
    <row r="11124" spans="1:11" s="509" customFormat="1">
      <c r="A11124" s="508" t="s">
        <v>635</v>
      </c>
      <c r="B11124" s="509" t="s">
        <v>408</v>
      </c>
      <c r="C11124" s="509" t="s">
        <v>1046</v>
      </c>
      <c r="K11124" s="509">
        <v>0</v>
      </c>
    </row>
    <row r="11125" spans="1:11" s="509" customFormat="1">
      <c r="A11125" s="508" t="s">
        <v>635</v>
      </c>
      <c r="B11125" s="509" t="s">
        <v>408</v>
      </c>
      <c r="C11125" s="509">
        <v>71</v>
      </c>
      <c r="G11125" s="509">
        <v>8</v>
      </c>
      <c r="K11125" s="509">
        <v>8</v>
      </c>
    </row>
    <row r="11126" spans="1:11" s="509" customFormat="1">
      <c r="A11126" s="508" t="s">
        <v>635</v>
      </c>
      <c r="B11126" s="509" t="s">
        <v>408</v>
      </c>
      <c r="C11126" s="509" t="s">
        <v>1047</v>
      </c>
      <c r="K11126" s="509">
        <v>0</v>
      </c>
    </row>
    <row r="11127" spans="1:11" s="509" customFormat="1">
      <c r="A11127" s="508" t="s">
        <v>635</v>
      </c>
      <c r="B11127" s="509" t="s">
        <v>408</v>
      </c>
      <c r="C11127" s="509" t="s">
        <v>1048</v>
      </c>
      <c r="K11127" s="509">
        <v>0</v>
      </c>
    </row>
    <row r="11128" spans="1:11" s="509" customFormat="1">
      <c r="A11128" s="508" t="s">
        <v>635</v>
      </c>
      <c r="B11128" s="509" t="s">
        <v>408</v>
      </c>
      <c r="C11128" s="509" t="s">
        <v>1049</v>
      </c>
      <c r="K11128" s="509">
        <v>0</v>
      </c>
    </row>
    <row r="11129" spans="1:11" s="509" customFormat="1">
      <c r="A11129" s="508" t="s">
        <v>635</v>
      </c>
      <c r="B11129" s="509" t="s">
        <v>408</v>
      </c>
      <c r="C11129" s="509" t="s">
        <v>1050</v>
      </c>
      <c r="G11129" s="509">
        <v>2</v>
      </c>
      <c r="H11129" s="509">
        <v>3</v>
      </c>
      <c r="K11129" s="509">
        <v>2</v>
      </c>
    </row>
    <row r="11130" spans="1:11" s="509" customFormat="1">
      <c r="A11130" s="508" t="s">
        <v>635</v>
      </c>
      <c r="B11130" s="509" t="s">
        <v>408</v>
      </c>
      <c r="C11130" s="509" t="s">
        <v>1051</v>
      </c>
      <c r="K11130" s="509">
        <v>0</v>
      </c>
    </row>
    <row r="11131" spans="1:11" s="509" customFormat="1">
      <c r="A11131" s="508" t="s">
        <v>635</v>
      </c>
      <c r="B11131" s="509" t="s">
        <v>408</v>
      </c>
      <c r="C11131" s="509">
        <v>72</v>
      </c>
      <c r="G11131" s="509">
        <v>1</v>
      </c>
      <c r="K11131" s="509">
        <v>1</v>
      </c>
    </row>
    <row r="11132" spans="1:11" s="509" customFormat="1">
      <c r="A11132" s="508" t="s">
        <v>635</v>
      </c>
      <c r="B11132" s="509" t="s">
        <v>408</v>
      </c>
      <c r="C11132" s="509">
        <v>73</v>
      </c>
      <c r="D11132" s="509">
        <v>2</v>
      </c>
      <c r="K11132" s="509">
        <v>2</v>
      </c>
    </row>
    <row r="11133" spans="1:11" s="509" customFormat="1">
      <c r="A11133" s="508" t="s">
        <v>635</v>
      </c>
      <c r="B11133" s="509" t="s">
        <v>408</v>
      </c>
      <c r="C11133" s="509">
        <v>74</v>
      </c>
      <c r="K11133" s="509">
        <v>0</v>
      </c>
    </row>
    <row r="11134" spans="1:11" s="509" customFormat="1">
      <c r="A11134" s="508" t="s">
        <v>635</v>
      </c>
      <c r="B11134" s="509" t="s">
        <v>408</v>
      </c>
      <c r="C11134" s="509" t="s">
        <v>4570</v>
      </c>
      <c r="K11134" s="509">
        <v>0</v>
      </c>
    </row>
    <row r="11135" spans="1:11" s="509" customFormat="1">
      <c r="A11135" s="508" t="s">
        <v>635</v>
      </c>
      <c r="B11135" s="509" t="s">
        <v>408</v>
      </c>
      <c r="C11135" s="509" t="s">
        <v>4571</v>
      </c>
      <c r="D11135" s="509">
        <v>2</v>
      </c>
      <c r="E11135" s="509">
        <v>0</v>
      </c>
      <c r="F11135" s="509">
        <v>0</v>
      </c>
      <c r="G11135" s="509">
        <v>50</v>
      </c>
      <c r="H11135" s="509">
        <v>15</v>
      </c>
      <c r="I11135" s="509">
        <v>0</v>
      </c>
      <c r="J11135" s="509">
        <v>84</v>
      </c>
      <c r="K11135" s="509">
        <v>52</v>
      </c>
    </row>
    <row r="11136" spans="1:11" s="509" customFormat="1">
      <c r="A11136" s="508" t="s">
        <v>636</v>
      </c>
      <c r="B11136" s="509" t="s">
        <v>409</v>
      </c>
      <c r="C11136" s="509">
        <v>1</v>
      </c>
      <c r="G11136" s="509">
        <v>2</v>
      </c>
      <c r="K11136" s="509">
        <v>2</v>
      </c>
    </row>
    <row r="11137" spans="1:11" s="509" customFormat="1">
      <c r="A11137" s="508" t="s">
        <v>636</v>
      </c>
      <c r="B11137" s="509" t="s">
        <v>409</v>
      </c>
      <c r="C11137" s="509" t="s">
        <v>1023</v>
      </c>
      <c r="D11137" s="509">
        <v>1</v>
      </c>
      <c r="G11137" s="509">
        <v>619</v>
      </c>
      <c r="H11137" s="509">
        <v>2</v>
      </c>
      <c r="K11137" s="509">
        <v>620</v>
      </c>
    </row>
    <row r="11138" spans="1:11" s="509" customFormat="1">
      <c r="A11138" s="508" t="s">
        <v>636</v>
      </c>
      <c r="B11138" s="509" t="s">
        <v>409</v>
      </c>
      <c r="C11138" s="509">
        <v>2</v>
      </c>
      <c r="D11138" s="509">
        <v>5</v>
      </c>
      <c r="G11138" s="509">
        <v>47</v>
      </c>
      <c r="K11138" s="509">
        <v>52</v>
      </c>
    </row>
    <row r="11139" spans="1:11" s="509" customFormat="1">
      <c r="A11139" s="508" t="s">
        <v>636</v>
      </c>
      <c r="B11139" s="509" t="s">
        <v>409</v>
      </c>
      <c r="C11139" s="509">
        <v>3</v>
      </c>
      <c r="D11139" s="509">
        <v>5</v>
      </c>
      <c r="G11139" s="509">
        <v>313</v>
      </c>
      <c r="K11139" s="509">
        <v>318</v>
      </c>
    </row>
    <row r="11140" spans="1:11" s="509" customFormat="1">
      <c r="A11140" s="508" t="s">
        <v>636</v>
      </c>
      <c r="B11140" s="509" t="s">
        <v>409</v>
      </c>
      <c r="C11140" s="509">
        <v>4</v>
      </c>
      <c r="D11140" s="509">
        <v>1</v>
      </c>
      <c r="G11140" s="509">
        <v>33</v>
      </c>
      <c r="K11140" s="509">
        <v>34</v>
      </c>
    </row>
    <row r="11141" spans="1:11" s="509" customFormat="1">
      <c r="A11141" s="508" t="s">
        <v>636</v>
      </c>
      <c r="B11141" s="509" t="s">
        <v>409</v>
      </c>
      <c r="C11141" s="509">
        <v>5</v>
      </c>
      <c r="G11141" s="509">
        <v>85</v>
      </c>
      <c r="K11141" s="509">
        <v>85</v>
      </c>
    </row>
    <row r="11142" spans="1:11" s="509" customFormat="1">
      <c r="A11142" s="508" t="s">
        <v>636</v>
      </c>
      <c r="B11142" s="509" t="s">
        <v>409</v>
      </c>
      <c r="C11142" s="509">
        <v>6</v>
      </c>
      <c r="K11142" s="509">
        <v>0</v>
      </c>
    </row>
    <row r="11143" spans="1:11" s="509" customFormat="1">
      <c r="A11143" s="508" t="s">
        <v>636</v>
      </c>
      <c r="B11143" s="509" t="s">
        <v>409</v>
      </c>
      <c r="C11143" s="509">
        <v>7</v>
      </c>
      <c r="K11143" s="509">
        <v>0</v>
      </c>
    </row>
    <row r="11144" spans="1:11" s="509" customFormat="1">
      <c r="A11144" s="508" t="s">
        <v>636</v>
      </c>
      <c r="B11144" s="509" t="s">
        <v>409</v>
      </c>
      <c r="C11144" s="509">
        <v>8</v>
      </c>
      <c r="G11144" s="509">
        <v>16</v>
      </c>
      <c r="K11144" s="509">
        <v>16</v>
      </c>
    </row>
    <row r="11145" spans="1:11" s="509" customFormat="1">
      <c r="A11145" s="508" t="s">
        <v>636</v>
      </c>
      <c r="B11145" s="509" t="s">
        <v>409</v>
      </c>
      <c r="C11145" s="509">
        <v>9</v>
      </c>
      <c r="D11145" s="509">
        <v>1</v>
      </c>
      <c r="G11145" s="509">
        <v>6</v>
      </c>
      <c r="K11145" s="509">
        <v>7</v>
      </c>
    </row>
    <row r="11146" spans="1:11" s="509" customFormat="1">
      <c r="A11146" s="508" t="s">
        <v>636</v>
      </c>
      <c r="B11146" s="509" t="s">
        <v>409</v>
      </c>
      <c r="C11146" s="509">
        <v>10</v>
      </c>
      <c r="D11146" s="509">
        <v>3</v>
      </c>
      <c r="G11146" s="509">
        <v>71</v>
      </c>
      <c r="K11146" s="509">
        <v>74</v>
      </c>
    </row>
    <row r="11147" spans="1:11" s="509" customFormat="1">
      <c r="A11147" s="508" t="s">
        <v>636</v>
      </c>
      <c r="B11147" s="509" t="s">
        <v>409</v>
      </c>
      <c r="C11147" s="509">
        <v>11</v>
      </c>
      <c r="D11147" s="509">
        <v>2</v>
      </c>
      <c r="G11147" s="509">
        <v>8</v>
      </c>
      <c r="K11147" s="509">
        <v>10</v>
      </c>
    </row>
    <row r="11148" spans="1:11" s="509" customFormat="1">
      <c r="A11148" s="508" t="s">
        <v>636</v>
      </c>
      <c r="B11148" s="509" t="s">
        <v>409</v>
      </c>
      <c r="C11148" s="509">
        <v>12</v>
      </c>
      <c r="G11148" s="509">
        <v>3</v>
      </c>
      <c r="K11148" s="509">
        <v>3</v>
      </c>
    </row>
    <row r="11149" spans="1:11" s="509" customFormat="1">
      <c r="A11149" s="508" t="s">
        <v>636</v>
      </c>
      <c r="B11149" s="509" t="s">
        <v>409</v>
      </c>
      <c r="C11149" s="509">
        <v>13</v>
      </c>
      <c r="K11149" s="509">
        <v>0</v>
      </c>
    </row>
    <row r="11150" spans="1:11" s="509" customFormat="1">
      <c r="A11150" s="508" t="s">
        <v>636</v>
      </c>
      <c r="B11150" s="509" t="s">
        <v>409</v>
      </c>
      <c r="C11150" s="509">
        <v>14</v>
      </c>
      <c r="K11150" s="509">
        <v>0</v>
      </c>
    </row>
    <row r="11151" spans="1:11" s="509" customFormat="1">
      <c r="A11151" s="508" t="s">
        <v>636</v>
      </c>
      <c r="B11151" s="509" t="s">
        <v>409</v>
      </c>
      <c r="C11151" s="509">
        <v>15</v>
      </c>
      <c r="G11151" s="509">
        <v>1</v>
      </c>
      <c r="K11151" s="509">
        <v>1</v>
      </c>
    </row>
    <row r="11152" spans="1:11" s="509" customFormat="1">
      <c r="A11152" s="508" t="s">
        <v>636</v>
      </c>
      <c r="B11152" s="509" t="s">
        <v>409</v>
      </c>
      <c r="C11152" s="509">
        <v>16</v>
      </c>
      <c r="G11152" s="509">
        <v>95</v>
      </c>
      <c r="K11152" s="509">
        <v>95</v>
      </c>
    </row>
    <row r="11153" spans="1:11" s="509" customFormat="1">
      <c r="A11153" s="508" t="s">
        <v>636</v>
      </c>
      <c r="B11153" s="509" t="s">
        <v>409</v>
      </c>
      <c r="C11153" s="509">
        <v>17</v>
      </c>
      <c r="D11153" s="509">
        <v>3</v>
      </c>
      <c r="G11153" s="509">
        <v>279</v>
      </c>
      <c r="K11153" s="509">
        <v>282</v>
      </c>
    </row>
    <row r="11154" spans="1:11" s="509" customFormat="1">
      <c r="A11154" s="508" t="s">
        <v>636</v>
      </c>
      <c r="B11154" s="509" t="s">
        <v>409</v>
      </c>
      <c r="C11154" s="509">
        <v>18</v>
      </c>
      <c r="K11154" s="509">
        <v>0</v>
      </c>
    </row>
    <row r="11155" spans="1:11" s="509" customFormat="1">
      <c r="A11155" s="508" t="s">
        <v>636</v>
      </c>
      <c r="B11155" s="509" t="s">
        <v>409</v>
      </c>
      <c r="C11155" s="509" t="s">
        <v>1024</v>
      </c>
      <c r="G11155" s="509">
        <v>3</v>
      </c>
      <c r="K11155" s="509">
        <v>3</v>
      </c>
    </row>
    <row r="11156" spans="1:11" s="509" customFormat="1">
      <c r="A11156" s="508" t="s">
        <v>636</v>
      </c>
      <c r="B11156" s="509" t="s">
        <v>409</v>
      </c>
      <c r="C11156" s="509" t="s">
        <v>1025</v>
      </c>
      <c r="K11156" s="509">
        <v>0</v>
      </c>
    </row>
    <row r="11157" spans="1:11" s="509" customFormat="1">
      <c r="A11157" s="508" t="s">
        <v>636</v>
      </c>
      <c r="B11157" s="509" t="s">
        <v>409</v>
      </c>
      <c r="C11157" s="509">
        <v>19</v>
      </c>
      <c r="D11157" s="509">
        <v>1</v>
      </c>
      <c r="G11157" s="509">
        <v>10</v>
      </c>
      <c r="H11157" s="509">
        <v>2</v>
      </c>
      <c r="K11157" s="509">
        <v>11</v>
      </c>
    </row>
    <row r="11158" spans="1:11" s="509" customFormat="1">
      <c r="A11158" s="508" t="s">
        <v>636</v>
      </c>
      <c r="B11158" s="509" t="s">
        <v>409</v>
      </c>
      <c r="C11158" s="509">
        <v>20</v>
      </c>
      <c r="K11158" s="509">
        <v>0</v>
      </c>
    </row>
    <row r="11159" spans="1:11" s="509" customFormat="1">
      <c r="A11159" s="508" t="s">
        <v>636</v>
      </c>
      <c r="B11159" s="509" t="s">
        <v>409</v>
      </c>
      <c r="C11159" s="509">
        <v>21</v>
      </c>
      <c r="K11159" s="509">
        <v>0</v>
      </c>
    </row>
    <row r="11160" spans="1:11" s="509" customFormat="1">
      <c r="A11160" s="508" t="s">
        <v>636</v>
      </c>
      <c r="B11160" s="509" t="s">
        <v>409</v>
      </c>
      <c r="C11160" s="509" t="s">
        <v>1026</v>
      </c>
      <c r="G11160" s="509">
        <v>2</v>
      </c>
      <c r="K11160" s="509">
        <v>2</v>
      </c>
    </row>
    <row r="11161" spans="1:11" s="509" customFormat="1">
      <c r="A11161" s="508" t="s">
        <v>636</v>
      </c>
      <c r="B11161" s="509" t="s">
        <v>409</v>
      </c>
      <c r="C11161" s="509" t="s">
        <v>1027</v>
      </c>
      <c r="G11161" s="509">
        <v>4</v>
      </c>
      <c r="K11161" s="509">
        <v>4</v>
      </c>
    </row>
    <row r="11162" spans="1:11" s="509" customFormat="1">
      <c r="A11162" s="508" t="s">
        <v>636</v>
      </c>
      <c r="B11162" s="509" t="s">
        <v>409</v>
      </c>
      <c r="C11162" s="509" t="s">
        <v>1028</v>
      </c>
      <c r="K11162" s="509">
        <v>0</v>
      </c>
    </row>
    <row r="11163" spans="1:11" s="509" customFormat="1">
      <c r="A11163" s="508" t="s">
        <v>636</v>
      </c>
      <c r="B11163" s="509" t="s">
        <v>409</v>
      </c>
      <c r="C11163" s="509">
        <v>22</v>
      </c>
      <c r="G11163" s="509">
        <v>7</v>
      </c>
      <c r="H11163" s="509">
        <v>1</v>
      </c>
      <c r="K11163" s="509">
        <v>7</v>
      </c>
    </row>
    <row r="11164" spans="1:11" s="509" customFormat="1">
      <c r="A11164" s="508" t="s">
        <v>636</v>
      </c>
      <c r="B11164" s="509" t="s">
        <v>409</v>
      </c>
      <c r="C11164" s="509">
        <v>23</v>
      </c>
      <c r="G11164" s="509">
        <v>1</v>
      </c>
      <c r="K11164" s="509">
        <v>1</v>
      </c>
    </row>
    <row r="11165" spans="1:11" s="509" customFormat="1">
      <c r="A11165" s="508" t="s">
        <v>636</v>
      </c>
      <c r="B11165" s="509" t="s">
        <v>409</v>
      </c>
      <c r="C11165" s="509" t="s">
        <v>1029</v>
      </c>
      <c r="G11165" s="509">
        <v>31</v>
      </c>
      <c r="H11165" s="509">
        <v>4</v>
      </c>
      <c r="K11165" s="509">
        <v>31</v>
      </c>
    </row>
    <row r="11166" spans="1:11" s="509" customFormat="1">
      <c r="A11166" s="508" t="s">
        <v>636</v>
      </c>
      <c r="B11166" s="509" t="s">
        <v>409</v>
      </c>
      <c r="C11166" s="509">
        <v>24</v>
      </c>
      <c r="G11166" s="509">
        <v>1</v>
      </c>
      <c r="K11166" s="509">
        <v>1</v>
      </c>
    </row>
    <row r="11167" spans="1:11" s="509" customFormat="1">
      <c r="A11167" s="508" t="s">
        <v>636</v>
      </c>
      <c r="B11167" s="509" t="s">
        <v>409</v>
      </c>
      <c r="C11167" s="509">
        <v>25</v>
      </c>
    </row>
    <row r="11168" spans="1:11" s="509" customFormat="1">
      <c r="A11168" s="508" t="s">
        <v>636</v>
      </c>
      <c r="B11168" s="509" t="s">
        <v>409</v>
      </c>
      <c r="C11168" s="509">
        <v>26</v>
      </c>
      <c r="G11168" s="509">
        <v>2</v>
      </c>
      <c r="K11168" s="509">
        <v>2</v>
      </c>
    </row>
    <row r="11169" spans="1:11" s="509" customFormat="1">
      <c r="A11169" s="508" t="s">
        <v>636</v>
      </c>
      <c r="B11169" s="509" t="s">
        <v>409</v>
      </c>
      <c r="C11169" s="509">
        <v>27</v>
      </c>
      <c r="G11169" s="509">
        <v>7</v>
      </c>
      <c r="H11169" s="509">
        <v>3</v>
      </c>
      <c r="K11169" s="509">
        <v>7</v>
      </c>
    </row>
    <row r="11170" spans="1:11" s="509" customFormat="1">
      <c r="A11170" s="508" t="s">
        <v>636</v>
      </c>
      <c r="B11170" s="509" t="s">
        <v>409</v>
      </c>
      <c r="C11170" s="509">
        <v>28</v>
      </c>
      <c r="K11170" s="509">
        <v>0</v>
      </c>
    </row>
    <row r="11171" spans="1:11" s="509" customFormat="1">
      <c r="A11171" s="508" t="s">
        <v>636</v>
      </c>
      <c r="B11171" s="509" t="s">
        <v>409</v>
      </c>
      <c r="C11171" s="509">
        <v>29</v>
      </c>
      <c r="K11171" s="509">
        <v>0</v>
      </c>
    </row>
    <row r="11172" spans="1:11" s="509" customFormat="1">
      <c r="A11172" s="508" t="s">
        <v>636</v>
      </c>
      <c r="B11172" s="509" t="s">
        <v>409</v>
      </c>
      <c r="C11172" s="509">
        <v>30</v>
      </c>
      <c r="K11172" s="509">
        <v>0</v>
      </c>
    </row>
    <row r="11173" spans="1:11" s="509" customFormat="1">
      <c r="A11173" s="508" t="s">
        <v>636</v>
      </c>
      <c r="B11173" s="509" t="s">
        <v>409</v>
      </c>
      <c r="C11173" s="509">
        <v>31</v>
      </c>
      <c r="K11173" s="509">
        <v>0</v>
      </c>
    </row>
    <row r="11174" spans="1:11" s="509" customFormat="1">
      <c r="A11174" s="508" t="s">
        <v>636</v>
      </c>
      <c r="B11174" s="509" t="s">
        <v>409</v>
      </c>
      <c r="C11174" s="509">
        <v>32</v>
      </c>
      <c r="G11174" s="509">
        <v>2</v>
      </c>
      <c r="H11174" s="509">
        <v>1</v>
      </c>
      <c r="K11174" s="509">
        <v>2</v>
      </c>
    </row>
    <row r="11175" spans="1:11" s="509" customFormat="1">
      <c r="A11175" s="508" t="s">
        <v>636</v>
      </c>
      <c r="B11175" s="509" t="s">
        <v>409</v>
      </c>
      <c r="C11175" s="509">
        <v>33</v>
      </c>
      <c r="G11175" s="509">
        <v>14</v>
      </c>
      <c r="H11175" s="509">
        <v>6</v>
      </c>
      <c r="K11175" s="509">
        <v>14</v>
      </c>
    </row>
    <row r="11176" spans="1:11" s="509" customFormat="1">
      <c r="A11176" s="508" t="s">
        <v>636</v>
      </c>
      <c r="B11176" s="509" t="s">
        <v>409</v>
      </c>
      <c r="C11176" s="509">
        <v>34</v>
      </c>
      <c r="K11176" s="509">
        <v>0</v>
      </c>
    </row>
    <row r="11177" spans="1:11" s="509" customFormat="1">
      <c r="A11177" s="508" t="s">
        <v>636</v>
      </c>
      <c r="B11177" s="509" t="s">
        <v>409</v>
      </c>
      <c r="C11177" s="509">
        <v>35</v>
      </c>
      <c r="G11177" s="509">
        <v>1</v>
      </c>
      <c r="K11177" s="509">
        <v>1</v>
      </c>
    </row>
    <row r="11178" spans="1:11" s="509" customFormat="1">
      <c r="A11178" s="508" t="s">
        <v>636</v>
      </c>
      <c r="B11178" s="509" t="s">
        <v>409</v>
      </c>
      <c r="C11178" s="509">
        <v>36</v>
      </c>
      <c r="G11178" s="509">
        <v>1</v>
      </c>
      <c r="K11178" s="509">
        <v>1</v>
      </c>
    </row>
    <row r="11179" spans="1:11" s="509" customFormat="1">
      <c r="A11179" s="508" t="s">
        <v>636</v>
      </c>
      <c r="B11179" s="509" t="s">
        <v>409</v>
      </c>
      <c r="C11179" s="509">
        <v>37</v>
      </c>
      <c r="G11179" s="509">
        <v>1</v>
      </c>
      <c r="K11179" s="509">
        <v>1</v>
      </c>
    </row>
    <row r="11180" spans="1:11" s="509" customFormat="1">
      <c r="A11180" s="508" t="s">
        <v>636</v>
      </c>
      <c r="B11180" s="509" t="s">
        <v>409</v>
      </c>
      <c r="C11180" s="509">
        <v>38</v>
      </c>
      <c r="G11180" s="509">
        <v>1</v>
      </c>
      <c r="K11180" s="509">
        <v>1</v>
      </c>
    </row>
    <row r="11181" spans="1:11" s="509" customFormat="1">
      <c r="A11181" s="508" t="s">
        <v>636</v>
      </c>
      <c r="B11181" s="509" t="s">
        <v>409</v>
      </c>
      <c r="C11181" s="509" t="s">
        <v>1030</v>
      </c>
      <c r="K11181" s="509">
        <v>0</v>
      </c>
    </row>
    <row r="11182" spans="1:11" s="509" customFormat="1">
      <c r="A11182" s="508" t="s">
        <v>636</v>
      </c>
      <c r="B11182" s="509" t="s">
        <v>409</v>
      </c>
      <c r="C11182" s="509">
        <v>39</v>
      </c>
      <c r="K11182" s="509">
        <v>0</v>
      </c>
    </row>
    <row r="11183" spans="1:11" s="509" customFormat="1">
      <c r="A11183" s="508" t="s">
        <v>636</v>
      </c>
      <c r="B11183" s="509" t="s">
        <v>409</v>
      </c>
      <c r="C11183" s="509">
        <v>40</v>
      </c>
      <c r="K11183" s="509">
        <v>0</v>
      </c>
    </row>
    <row r="11184" spans="1:11" s="509" customFormat="1">
      <c r="A11184" s="508" t="s">
        <v>636</v>
      </c>
      <c r="B11184" s="509" t="s">
        <v>409</v>
      </c>
      <c r="C11184" s="509">
        <v>41</v>
      </c>
      <c r="G11184" s="509">
        <v>2</v>
      </c>
      <c r="K11184" s="509">
        <v>2</v>
      </c>
    </row>
    <row r="11185" spans="1:11" s="509" customFormat="1">
      <c r="A11185" s="508" t="s">
        <v>636</v>
      </c>
      <c r="B11185" s="509" t="s">
        <v>409</v>
      </c>
      <c r="C11185" s="509">
        <v>42</v>
      </c>
      <c r="K11185" s="509">
        <v>0</v>
      </c>
    </row>
    <row r="11186" spans="1:11" s="509" customFormat="1">
      <c r="A11186" s="508" t="s">
        <v>636</v>
      </c>
      <c r="B11186" s="509" t="s">
        <v>409</v>
      </c>
      <c r="C11186" s="509">
        <v>43</v>
      </c>
      <c r="G11186" s="509">
        <v>2</v>
      </c>
      <c r="K11186" s="509">
        <v>2</v>
      </c>
    </row>
    <row r="11187" spans="1:11" s="509" customFormat="1">
      <c r="A11187" s="508" t="s">
        <v>636</v>
      </c>
      <c r="B11187" s="509" t="s">
        <v>409</v>
      </c>
      <c r="C11187" s="509">
        <v>44</v>
      </c>
      <c r="K11187" s="509">
        <v>0</v>
      </c>
    </row>
    <row r="11188" spans="1:11" s="509" customFormat="1">
      <c r="A11188" s="508" t="s">
        <v>636</v>
      </c>
      <c r="B11188" s="509" t="s">
        <v>409</v>
      </c>
      <c r="C11188" s="509">
        <v>45</v>
      </c>
      <c r="K11188" s="509">
        <v>0</v>
      </c>
    </row>
    <row r="11189" spans="1:11" s="509" customFormat="1">
      <c r="A11189" s="508" t="s">
        <v>636</v>
      </c>
      <c r="B11189" s="509" t="s">
        <v>409</v>
      </c>
      <c r="C11189" s="509">
        <v>46</v>
      </c>
      <c r="G11189" s="509">
        <v>22</v>
      </c>
      <c r="H11189" s="509">
        <v>2</v>
      </c>
      <c r="K11189" s="509">
        <v>22</v>
      </c>
    </row>
    <row r="11190" spans="1:11" s="509" customFormat="1">
      <c r="A11190" s="508" t="s">
        <v>636</v>
      </c>
      <c r="B11190" s="509" t="s">
        <v>409</v>
      </c>
      <c r="C11190" s="509">
        <v>47</v>
      </c>
      <c r="G11190" s="509">
        <v>9</v>
      </c>
      <c r="H11190" s="509">
        <v>6</v>
      </c>
      <c r="K11190" s="509">
        <v>9</v>
      </c>
    </row>
    <row r="11191" spans="1:11" s="509" customFormat="1">
      <c r="A11191" s="508" t="s">
        <v>636</v>
      </c>
      <c r="B11191" s="509" t="s">
        <v>409</v>
      </c>
      <c r="C11191" s="509">
        <v>48</v>
      </c>
      <c r="K11191" s="509">
        <v>0</v>
      </c>
    </row>
    <row r="11192" spans="1:11" s="509" customFormat="1">
      <c r="A11192" s="508" t="s">
        <v>636</v>
      </c>
      <c r="B11192" s="509" t="s">
        <v>409</v>
      </c>
      <c r="C11192" s="509">
        <v>49</v>
      </c>
      <c r="G11192" s="509">
        <v>1</v>
      </c>
      <c r="H11192" s="509">
        <v>1</v>
      </c>
      <c r="K11192" s="509">
        <v>1</v>
      </c>
    </row>
    <row r="11193" spans="1:11" s="509" customFormat="1">
      <c r="A11193" s="508" t="s">
        <v>636</v>
      </c>
      <c r="B11193" s="509" t="s">
        <v>409</v>
      </c>
      <c r="C11193" s="509">
        <v>50</v>
      </c>
      <c r="G11193" s="509">
        <v>1</v>
      </c>
      <c r="H11193" s="509">
        <v>1</v>
      </c>
      <c r="K11193" s="509">
        <v>1</v>
      </c>
    </row>
    <row r="11194" spans="1:11" s="509" customFormat="1">
      <c r="A11194" s="508" t="s">
        <v>636</v>
      </c>
      <c r="B11194" s="509" t="s">
        <v>409</v>
      </c>
      <c r="C11194" s="509">
        <v>51</v>
      </c>
      <c r="G11194" s="509">
        <v>1</v>
      </c>
      <c r="K11194" s="509">
        <v>1</v>
      </c>
    </row>
    <row r="11195" spans="1:11" s="509" customFormat="1">
      <c r="A11195" s="508" t="s">
        <v>636</v>
      </c>
      <c r="B11195" s="509" t="s">
        <v>409</v>
      </c>
      <c r="C11195" s="509" t="s">
        <v>1031</v>
      </c>
      <c r="G11195" s="509">
        <v>2</v>
      </c>
      <c r="K11195" s="509">
        <v>2</v>
      </c>
    </row>
    <row r="11196" spans="1:11" s="509" customFormat="1">
      <c r="A11196" s="508" t="s">
        <v>636</v>
      </c>
      <c r="B11196" s="509" t="s">
        <v>409</v>
      </c>
      <c r="C11196" s="509" t="s">
        <v>1032</v>
      </c>
      <c r="K11196" s="509">
        <v>0</v>
      </c>
    </row>
    <row r="11197" spans="1:11" s="509" customFormat="1">
      <c r="A11197" s="508" t="s">
        <v>636</v>
      </c>
      <c r="B11197" s="509" t="s">
        <v>409</v>
      </c>
      <c r="C11197" s="509">
        <v>52</v>
      </c>
      <c r="G11197" s="509">
        <v>1</v>
      </c>
      <c r="K11197" s="509">
        <v>1</v>
      </c>
    </row>
    <row r="11198" spans="1:11" s="509" customFormat="1">
      <c r="A11198" s="508" t="s">
        <v>636</v>
      </c>
      <c r="B11198" s="509" t="s">
        <v>409</v>
      </c>
      <c r="C11198" s="509">
        <v>53</v>
      </c>
      <c r="D11198" s="509">
        <v>1</v>
      </c>
      <c r="E11198" s="509">
        <v>1</v>
      </c>
      <c r="G11198" s="509">
        <v>6</v>
      </c>
      <c r="H11198" s="509">
        <v>1</v>
      </c>
      <c r="K11198" s="509">
        <v>7</v>
      </c>
    </row>
    <row r="11199" spans="1:11" s="509" customFormat="1">
      <c r="A11199" s="508" t="s">
        <v>636</v>
      </c>
      <c r="B11199" s="509" t="s">
        <v>409</v>
      </c>
      <c r="C11199" s="509">
        <v>54</v>
      </c>
      <c r="G11199" s="509">
        <v>39</v>
      </c>
      <c r="H11199" s="509">
        <v>32</v>
      </c>
      <c r="K11199" s="509">
        <v>39</v>
      </c>
    </row>
    <row r="11200" spans="1:11" s="509" customFormat="1">
      <c r="A11200" s="508" t="s">
        <v>636</v>
      </c>
      <c r="B11200" s="509" t="s">
        <v>409</v>
      </c>
      <c r="C11200" s="509">
        <v>55</v>
      </c>
      <c r="D11200" s="509">
        <v>5</v>
      </c>
      <c r="E11200" s="509">
        <v>3</v>
      </c>
      <c r="G11200" s="509">
        <v>103</v>
      </c>
      <c r="H11200" s="509">
        <v>89</v>
      </c>
      <c r="K11200" s="509">
        <v>108</v>
      </c>
    </row>
    <row r="11201" spans="1:11" s="509" customFormat="1">
      <c r="A11201" s="508" t="s">
        <v>636</v>
      </c>
      <c r="B11201" s="509" t="s">
        <v>409</v>
      </c>
      <c r="C11201" s="509">
        <v>56</v>
      </c>
      <c r="G11201" s="509">
        <v>2</v>
      </c>
      <c r="K11201" s="509">
        <v>2</v>
      </c>
    </row>
    <row r="11202" spans="1:11" s="509" customFormat="1">
      <c r="A11202" s="508" t="s">
        <v>636</v>
      </c>
      <c r="B11202" s="509" t="s">
        <v>409</v>
      </c>
      <c r="C11202" s="509">
        <v>57</v>
      </c>
      <c r="K11202" s="509">
        <v>0</v>
      </c>
    </row>
    <row r="11203" spans="1:11" s="509" customFormat="1">
      <c r="A11203" s="508" t="s">
        <v>636</v>
      </c>
      <c r="B11203" s="509" t="s">
        <v>409</v>
      </c>
      <c r="C11203" s="509">
        <v>58</v>
      </c>
      <c r="G11203" s="509">
        <v>4</v>
      </c>
      <c r="H11203" s="509">
        <v>3</v>
      </c>
      <c r="K11203" s="509">
        <v>4</v>
      </c>
    </row>
    <row r="11204" spans="1:11" s="509" customFormat="1">
      <c r="A11204" s="508" t="s">
        <v>636</v>
      </c>
      <c r="B11204" s="509" t="s">
        <v>409</v>
      </c>
      <c r="C11204" s="509">
        <v>59</v>
      </c>
      <c r="G11204" s="509">
        <v>9</v>
      </c>
      <c r="H11204" s="509">
        <v>2</v>
      </c>
      <c r="K11204" s="509">
        <v>9</v>
      </c>
    </row>
    <row r="11205" spans="1:11" s="509" customFormat="1">
      <c r="A11205" s="508" t="s">
        <v>636</v>
      </c>
      <c r="B11205" s="509" t="s">
        <v>409</v>
      </c>
      <c r="C11205" s="509">
        <v>60</v>
      </c>
      <c r="D11205" s="509">
        <v>1</v>
      </c>
      <c r="G11205" s="509">
        <v>31</v>
      </c>
      <c r="H11205" s="509">
        <v>1</v>
      </c>
      <c r="K11205" s="509">
        <v>32</v>
      </c>
    </row>
    <row r="11206" spans="1:11" s="509" customFormat="1">
      <c r="A11206" s="508" t="s">
        <v>636</v>
      </c>
      <c r="B11206" s="509" t="s">
        <v>409</v>
      </c>
      <c r="C11206" s="509">
        <v>61</v>
      </c>
      <c r="G11206" s="509">
        <v>3</v>
      </c>
      <c r="K11206" s="509">
        <v>3</v>
      </c>
    </row>
    <row r="11207" spans="1:11" s="509" customFormat="1">
      <c r="A11207" s="508" t="s">
        <v>636</v>
      </c>
      <c r="B11207" s="509" t="s">
        <v>409</v>
      </c>
      <c r="C11207" s="509">
        <v>62</v>
      </c>
      <c r="G11207" s="509">
        <v>1</v>
      </c>
      <c r="K11207" s="509">
        <v>1</v>
      </c>
    </row>
    <row r="11208" spans="1:11" s="509" customFormat="1">
      <c r="A11208" s="508" t="s">
        <v>636</v>
      </c>
      <c r="B11208" s="509" t="s">
        <v>409</v>
      </c>
      <c r="C11208" s="509">
        <v>63</v>
      </c>
      <c r="G11208" s="509">
        <v>204</v>
      </c>
      <c r="H11208" s="509">
        <v>40</v>
      </c>
      <c r="K11208" s="509">
        <v>204</v>
      </c>
    </row>
    <row r="11209" spans="1:11" s="509" customFormat="1">
      <c r="A11209" s="508" t="s">
        <v>636</v>
      </c>
      <c r="B11209" s="509" t="s">
        <v>409</v>
      </c>
      <c r="C11209" s="509" t="s">
        <v>1033</v>
      </c>
      <c r="K11209" s="509">
        <v>0</v>
      </c>
    </row>
    <row r="11210" spans="1:11" s="509" customFormat="1">
      <c r="A11210" s="508" t="s">
        <v>636</v>
      </c>
      <c r="B11210" s="509" t="s">
        <v>409</v>
      </c>
      <c r="C11210" s="509" t="s">
        <v>1034</v>
      </c>
      <c r="K11210" s="509">
        <v>0</v>
      </c>
    </row>
    <row r="11211" spans="1:11" s="509" customFormat="1">
      <c r="A11211" s="508" t="s">
        <v>636</v>
      </c>
      <c r="B11211" s="509" t="s">
        <v>409</v>
      </c>
      <c r="C11211" s="509">
        <v>64</v>
      </c>
      <c r="K11211" s="509">
        <v>0</v>
      </c>
    </row>
    <row r="11212" spans="1:11" s="509" customFormat="1">
      <c r="A11212" s="508" t="s">
        <v>636</v>
      </c>
      <c r="B11212" s="509" t="s">
        <v>409</v>
      </c>
      <c r="C11212" s="509" t="s">
        <v>1035</v>
      </c>
      <c r="D11212" s="509">
        <v>1</v>
      </c>
      <c r="G11212" s="509">
        <v>6</v>
      </c>
      <c r="K11212" s="509">
        <v>7</v>
      </c>
    </row>
    <row r="11213" spans="1:11" s="509" customFormat="1">
      <c r="A11213" s="508" t="s">
        <v>636</v>
      </c>
      <c r="B11213" s="509" t="s">
        <v>409</v>
      </c>
      <c r="C11213" s="509">
        <v>65</v>
      </c>
      <c r="D11213" s="509">
        <v>5</v>
      </c>
      <c r="E11213" s="509">
        <v>3</v>
      </c>
      <c r="G11213" s="509">
        <v>121</v>
      </c>
      <c r="H11213" s="509">
        <v>57</v>
      </c>
      <c r="K11213" s="509">
        <v>126</v>
      </c>
    </row>
    <row r="11214" spans="1:11" s="509" customFormat="1">
      <c r="A11214" s="508" t="s">
        <v>636</v>
      </c>
      <c r="B11214" s="509" t="s">
        <v>409</v>
      </c>
      <c r="C11214" s="509">
        <v>66</v>
      </c>
      <c r="D11214" s="509">
        <v>2</v>
      </c>
      <c r="E11214" s="509">
        <v>2</v>
      </c>
      <c r="G11214" s="509">
        <v>29</v>
      </c>
      <c r="H11214" s="509">
        <v>27</v>
      </c>
      <c r="K11214" s="509">
        <v>31</v>
      </c>
    </row>
    <row r="11215" spans="1:11" s="509" customFormat="1">
      <c r="A11215" s="508" t="s">
        <v>636</v>
      </c>
      <c r="B11215" s="509" t="s">
        <v>409</v>
      </c>
      <c r="C11215" s="509" t="s">
        <v>1036</v>
      </c>
      <c r="K11215" s="509">
        <v>0</v>
      </c>
    </row>
    <row r="11216" spans="1:11" s="509" customFormat="1">
      <c r="A11216" s="508" t="s">
        <v>636</v>
      </c>
      <c r="B11216" s="509" t="s">
        <v>409</v>
      </c>
      <c r="C11216" s="509" t="s">
        <v>1037</v>
      </c>
      <c r="D11216" s="509">
        <v>27</v>
      </c>
      <c r="E11216" s="509">
        <v>1</v>
      </c>
      <c r="G11216" s="509">
        <v>2595</v>
      </c>
      <c r="H11216" s="509">
        <v>1</v>
      </c>
      <c r="K11216" s="509">
        <v>2622</v>
      </c>
    </row>
    <row r="11217" spans="1:11" s="509" customFormat="1">
      <c r="A11217" s="508" t="s">
        <v>636</v>
      </c>
      <c r="B11217" s="509" t="s">
        <v>409</v>
      </c>
      <c r="C11217" s="509" t="s">
        <v>1038</v>
      </c>
      <c r="G11217" s="509">
        <v>6</v>
      </c>
      <c r="K11217" s="509">
        <v>6</v>
      </c>
    </row>
    <row r="11218" spans="1:11" s="509" customFormat="1">
      <c r="A11218" s="508" t="s">
        <v>636</v>
      </c>
      <c r="B11218" s="509" t="s">
        <v>409</v>
      </c>
      <c r="C11218" s="509" t="s">
        <v>1039</v>
      </c>
      <c r="G11218" s="509">
        <v>14</v>
      </c>
      <c r="K11218" s="509">
        <v>14</v>
      </c>
    </row>
    <row r="11219" spans="1:11" s="509" customFormat="1">
      <c r="A11219" s="508" t="s">
        <v>636</v>
      </c>
      <c r="B11219" s="509" t="s">
        <v>409</v>
      </c>
      <c r="C11219" s="509" t="s">
        <v>1040</v>
      </c>
      <c r="D11219" s="509">
        <v>2</v>
      </c>
      <c r="G11219" s="509">
        <v>72</v>
      </c>
      <c r="K11219" s="509">
        <v>74</v>
      </c>
    </row>
    <row r="11220" spans="1:11" s="509" customFormat="1">
      <c r="A11220" s="508" t="s">
        <v>636</v>
      </c>
      <c r="B11220" s="509" t="s">
        <v>409</v>
      </c>
      <c r="C11220" s="509" t="s">
        <v>1041</v>
      </c>
      <c r="K11220" s="509">
        <v>0</v>
      </c>
    </row>
    <row r="11221" spans="1:11" s="509" customFormat="1">
      <c r="A11221" s="508" t="s">
        <v>636</v>
      </c>
      <c r="B11221" s="509" t="s">
        <v>409</v>
      </c>
      <c r="C11221" s="509" t="s">
        <v>1042</v>
      </c>
      <c r="K11221" s="509">
        <v>0</v>
      </c>
    </row>
    <row r="11222" spans="1:11" s="509" customFormat="1">
      <c r="A11222" s="508" t="s">
        <v>636</v>
      </c>
      <c r="B11222" s="509" t="s">
        <v>409</v>
      </c>
      <c r="C11222" s="509">
        <v>67</v>
      </c>
      <c r="D11222" s="509">
        <v>1</v>
      </c>
      <c r="G11222" s="509">
        <v>428</v>
      </c>
      <c r="H11222" s="509">
        <v>37</v>
      </c>
      <c r="K11222" s="509">
        <v>429</v>
      </c>
    </row>
    <row r="11223" spans="1:11" s="509" customFormat="1">
      <c r="A11223" s="508" t="s">
        <v>636</v>
      </c>
      <c r="B11223" s="509" t="s">
        <v>409</v>
      </c>
      <c r="C11223" s="509">
        <v>68</v>
      </c>
      <c r="G11223" s="509">
        <v>157</v>
      </c>
      <c r="H11223" s="509">
        <v>14</v>
      </c>
      <c r="K11223" s="509">
        <v>157</v>
      </c>
    </row>
    <row r="11224" spans="1:11" s="509" customFormat="1">
      <c r="A11224" s="508" t="s">
        <v>636</v>
      </c>
      <c r="B11224" s="509" t="s">
        <v>409</v>
      </c>
      <c r="C11224" s="509" t="s">
        <v>1043</v>
      </c>
      <c r="D11224" s="509">
        <v>1</v>
      </c>
      <c r="E11224" s="509">
        <v>1</v>
      </c>
      <c r="G11224" s="509">
        <v>4</v>
      </c>
      <c r="K11224" s="509">
        <v>5</v>
      </c>
    </row>
    <row r="11225" spans="1:11" s="509" customFormat="1">
      <c r="A11225" s="508" t="s">
        <v>636</v>
      </c>
      <c r="B11225" s="509" t="s">
        <v>409</v>
      </c>
      <c r="C11225" s="509">
        <v>69</v>
      </c>
      <c r="D11225" s="509">
        <v>1</v>
      </c>
      <c r="G11225" s="509">
        <v>3</v>
      </c>
      <c r="H11225" s="509">
        <v>1</v>
      </c>
      <c r="K11225" s="509">
        <v>4</v>
      </c>
    </row>
    <row r="11226" spans="1:11" s="509" customFormat="1">
      <c r="A11226" s="508" t="s">
        <v>636</v>
      </c>
      <c r="B11226" s="509" t="s">
        <v>409</v>
      </c>
      <c r="C11226" s="509" t="s">
        <v>1044</v>
      </c>
      <c r="K11226" s="509">
        <v>1</v>
      </c>
    </row>
    <row r="11227" spans="1:11" s="509" customFormat="1">
      <c r="A11227" s="508" t="s">
        <v>636</v>
      </c>
      <c r="B11227" s="509" t="s">
        <v>409</v>
      </c>
      <c r="C11227" s="509" t="s">
        <v>1045</v>
      </c>
      <c r="G11227" s="509">
        <v>1</v>
      </c>
    </row>
    <row r="11228" spans="1:11" s="509" customFormat="1">
      <c r="A11228" s="508" t="s">
        <v>636</v>
      </c>
      <c r="B11228" s="509" t="s">
        <v>409</v>
      </c>
      <c r="C11228" s="509">
        <v>70</v>
      </c>
      <c r="G11228" s="509">
        <v>2</v>
      </c>
      <c r="K11228" s="509">
        <v>2</v>
      </c>
    </row>
    <row r="11229" spans="1:11" s="509" customFormat="1">
      <c r="A11229" s="508" t="s">
        <v>636</v>
      </c>
      <c r="B11229" s="509" t="s">
        <v>409</v>
      </c>
      <c r="C11229" s="509" t="s">
        <v>1046</v>
      </c>
      <c r="G11229" s="509">
        <v>2</v>
      </c>
      <c r="K11229" s="509">
        <v>2</v>
      </c>
    </row>
    <row r="11230" spans="1:11" s="509" customFormat="1">
      <c r="A11230" s="508" t="s">
        <v>636</v>
      </c>
      <c r="B11230" s="509" t="s">
        <v>409</v>
      </c>
      <c r="C11230" s="509">
        <v>71</v>
      </c>
      <c r="D11230" s="509">
        <v>1</v>
      </c>
      <c r="G11230" s="509">
        <v>486</v>
      </c>
      <c r="H11230" s="509">
        <v>1</v>
      </c>
      <c r="K11230" s="509">
        <v>487</v>
      </c>
    </row>
    <row r="11231" spans="1:11" s="509" customFormat="1">
      <c r="A11231" s="508" t="s">
        <v>636</v>
      </c>
      <c r="B11231" s="509" t="s">
        <v>409</v>
      </c>
      <c r="C11231" s="509" t="s">
        <v>1047</v>
      </c>
      <c r="D11231" s="509">
        <v>1</v>
      </c>
      <c r="G11231" s="509">
        <v>55</v>
      </c>
      <c r="H11231" s="509">
        <v>36</v>
      </c>
      <c r="K11231" s="509">
        <v>56</v>
      </c>
    </row>
    <row r="11232" spans="1:11" s="509" customFormat="1">
      <c r="A11232" s="508" t="s">
        <v>636</v>
      </c>
      <c r="B11232" s="509" t="s">
        <v>409</v>
      </c>
      <c r="C11232" s="509" t="s">
        <v>1048</v>
      </c>
      <c r="G11232" s="509">
        <v>23</v>
      </c>
      <c r="H11232" s="509">
        <v>14</v>
      </c>
      <c r="K11232" s="509">
        <v>23</v>
      </c>
    </row>
    <row r="11233" spans="1:11" s="509" customFormat="1">
      <c r="A11233" s="508" t="s">
        <v>636</v>
      </c>
      <c r="B11233" s="509" t="s">
        <v>409</v>
      </c>
      <c r="C11233" s="509" t="s">
        <v>1049</v>
      </c>
      <c r="G11233" s="509">
        <v>5</v>
      </c>
      <c r="H11233" s="509">
        <v>1</v>
      </c>
      <c r="K11233" s="509">
        <v>5</v>
      </c>
    </row>
    <row r="11234" spans="1:11" s="509" customFormat="1">
      <c r="A11234" s="508" t="s">
        <v>636</v>
      </c>
      <c r="B11234" s="509" t="s">
        <v>409</v>
      </c>
      <c r="C11234" s="509" t="s">
        <v>1050</v>
      </c>
      <c r="G11234" s="509">
        <v>24</v>
      </c>
      <c r="H11234" s="509">
        <v>24</v>
      </c>
      <c r="K11234" s="509">
        <v>24</v>
      </c>
    </row>
    <row r="11235" spans="1:11" s="509" customFormat="1">
      <c r="A11235" s="508" t="s">
        <v>636</v>
      </c>
      <c r="B11235" s="509" t="s">
        <v>409</v>
      </c>
      <c r="C11235" s="509" t="s">
        <v>1051</v>
      </c>
      <c r="K11235" s="509">
        <v>0</v>
      </c>
    </row>
    <row r="11236" spans="1:11" s="509" customFormat="1">
      <c r="A11236" s="508" t="s">
        <v>636</v>
      </c>
      <c r="B11236" s="509" t="s">
        <v>409</v>
      </c>
      <c r="C11236" s="509">
        <v>72</v>
      </c>
      <c r="D11236" s="509">
        <v>210</v>
      </c>
      <c r="E11236" s="509">
        <v>4</v>
      </c>
      <c r="G11236" s="509">
        <v>18</v>
      </c>
      <c r="H11236" s="509">
        <v>1</v>
      </c>
      <c r="K11236" s="509">
        <v>228</v>
      </c>
    </row>
    <row r="11237" spans="1:11" s="509" customFormat="1">
      <c r="A11237" s="508" t="s">
        <v>636</v>
      </c>
      <c r="B11237" s="509" t="s">
        <v>409</v>
      </c>
      <c r="C11237" s="509">
        <v>73</v>
      </c>
      <c r="D11237" s="509">
        <v>115</v>
      </c>
      <c r="E11237" s="509">
        <v>78</v>
      </c>
      <c r="G11237" s="509">
        <v>1</v>
      </c>
      <c r="K11237" s="509">
        <v>116</v>
      </c>
    </row>
    <row r="11238" spans="1:11" s="509" customFormat="1">
      <c r="A11238" s="508" t="s">
        <v>636</v>
      </c>
      <c r="B11238" s="509" t="s">
        <v>409</v>
      </c>
      <c r="C11238" s="509">
        <v>74</v>
      </c>
      <c r="D11238" s="509">
        <v>2</v>
      </c>
      <c r="G11238" s="509">
        <v>7</v>
      </c>
      <c r="K11238" s="509">
        <v>9</v>
      </c>
    </row>
    <row r="11239" spans="1:11" s="509" customFormat="1">
      <c r="A11239" s="508" t="s">
        <v>636</v>
      </c>
      <c r="B11239" s="509" t="s">
        <v>409</v>
      </c>
      <c r="C11239" s="509" t="s">
        <v>4570</v>
      </c>
      <c r="D11239" s="509">
        <v>83</v>
      </c>
      <c r="G11239" s="509">
        <v>146</v>
      </c>
      <c r="H11239" s="509">
        <v>2</v>
      </c>
      <c r="K11239" s="509">
        <v>229</v>
      </c>
    </row>
    <row r="11240" spans="1:11" s="509" customFormat="1">
      <c r="A11240" s="508" t="s">
        <v>636</v>
      </c>
      <c r="B11240" s="509" t="s">
        <v>409</v>
      </c>
      <c r="C11240" s="509" t="s">
        <v>4571</v>
      </c>
      <c r="D11240" s="509">
        <v>481</v>
      </c>
      <c r="E11240" s="509">
        <v>93</v>
      </c>
      <c r="F11240" s="509">
        <v>0</v>
      </c>
      <c r="G11240" s="509">
        <v>6314</v>
      </c>
      <c r="H11240" s="509">
        <v>413</v>
      </c>
      <c r="I11240" s="509">
        <v>0</v>
      </c>
      <c r="J11240" s="509">
        <v>3</v>
      </c>
      <c r="K11240" s="509">
        <v>6795</v>
      </c>
    </row>
    <row r="11241" spans="1:11" s="509" customFormat="1">
      <c r="A11241" s="508" t="s">
        <v>637</v>
      </c>
      <c r="B11241" s="509" t="s">
        <v>410</v>
      </c>
      <c r="C11241" s="509">
        <v>1</v>
      </c>
      <c r="K11241" s="509">
        <v>0</v>
      </c>
    </row>
    <row r="11242" spans="1:11" s="509" customFormat="1">
      <c r="A11242" s="508" t="s">
        <v>637</v>
      </c>
      <c r="B11242" s="509" t="s">
        <v>410</v>
      </c>
      <c r="C11242" s="509" t="s">
        <v>1023</v>
      </c>
      <c r="G11242" s="509">
        <v>44</v>
      </c>
      <c r="K11242" s="509">
        <v>44</v>
      </c>
    </row>
    <row r="11243" spans="1:11" s="509" customFormat="1">
      <c r="A11243" s="508" t="s">
        <v>637</v>
      </c>
      <c r="B11243" s="509" t="s">
        <v>410</v>
      </c>
      <c r="C11243" s="509">
        <v>2</v>
      </c>
      <c r="G11243" s="509">
        <v>10</v>
      </c>
      <c r="H11243" s="509">
        <v>1</v>
      </c>
      <c r="K11243" s="509">
        <v>10</v>
      </c>
    </row>
    <row r="11244" spans="1:11" s="509" customFormat="1">
      <c r="A11244" s="508" t="s">
        <v>637</v>
      </c>
      <c r="B11244" s="509" t="s">
        <v>410</v>
      </c>
      <c r="C11244" s="509">
        <v>3</v>
      </c>
      <c r="G11244" s="509">
        <v>8</v>
      </c>
      <c r="K11244" s="509">
        <v>8</v>
      </c>
    </row>
    <row r="11245" spans="1:11" s="509" customFormat="1">
      <c r="A11245" s="508" t="s">
        <v>637</v>
      </c>
      <c r="B11245" s="509" t="s">
        <v>410</v>
      </c>
      <c r="C11245" s="509">
        <v>4</v>
      </c>
      <c r="G11245" s="509">
        <v>6</v>
      </c>
      <c r="K11245" s="509">
        <v>6</v>
      </c>
    </row>
    <row r="11246" spans="1:11" s="509" customFormat="1">
      <c r="A11246" s="508" t="s">
        <v>637</v>
      </c>
      <c r="B11246" s="509" t="s">
        <v>410</v>
      </c>
      <c r="C11246" s="509">
        <v>5</v>
      </c>
      <c r="G11246" s="509">
        <v>5</v>
      </c>
      <c r="K11246" s="509">
        <v>5</v>
      </c>
    </row>
    <row r="11247" spans="1:11" s="509" customFormat="1">
      <c r="A11247" s="508" t="s">
        <v>637</v>
      </c>
      <c r="B11247" s="509" t="s">
        <v>410</v>
      </c>
      <c r="C11247" s="509">
        <v>6</v>
      </c>
      <c r="K11247" s="509">
        <v>0</v>
      </c>
    </row>
    <row r="11248" spans="1:11" s="509" customFormat="1">
      <c r="A11248" s="508" t="s">
        <v>637</v>
      </c>
      <c r="B11248" s="509" t="s">
        <v>410</v>
      </c>
      <c r="C11248" s="509">
        <v>7</v>
      </c>
      <c r="K11248" s="509">
        <v>0</v>
      </c>
    </row>
    <row r="11249" spans="1:11" s="509" customFormat="1">
      <c r="A11249" s="508" t="s">
        <v>637</v>
      </c>
      <c r="B11249" s="509" t="s">
        <v>410</v>
      </c>
      <c r="C11249" s="509">
        <v>8</v>
      </c>
      <c r="G11249" s="509">
        <v>4</v>
      </c>
      <c r="K11249" s="509">
        <v>4</v>
      </c>
    </row>
    <row r="11250" spans="1:11" s="509" customFormat="1">
      <c r="A11250" s="508" t="s">
        <v>637</v>
      </c>
      <c r="B11250" s="509" t="s">
        <v>410</v>
      </c>
      <c r="C11250" s="509">
        <v>9</v>
      </c>
      <c r="K11250" s="509">
        <v>0</v>
      </c>
    </row>
    <row r="11251" spans="1:11" s="509" customFormat="1">
      <c r="A11251" s="508" t="s">
        <v>637</v>
      </c>
      <c r="B11251" s="509" t="s">
        <v>410</v>
      </c>
      <c r="C11251" s="509">
        <v>10</v>
      </c>
      <c r="G11251" s="509">
        <v>16</v>
      </c>
      <c r="K11251" s="509">
        <v>16</v>
      </c>
    </row>
    <row r="11252" spans="1:11" s="509" customFormat="1">
      <c r="A11252" s="508" t="s">
        <v>637</v>
      </c>
      <c r="B11252" s="509" t="s">
        <v>410</v>
      </c>
      <c r="C11252" s="509">
        <v>11</v>
      </c>
      <c r="G11252" s="509">
        <v>3</v>
      </c>
      <c r="K11252" s="509">
        <v>3</v>
      </c>
    </row>
    <row r="11253" spans="1:11" s="509" customFormat="1">
      <c r="A11253" s="508" t="s">
        <v>637</v>
      </c>
      <c r="B11253" s="509" t="s">
        <v>410</v>
      </c>
      <c r="C11253" s="509">
        <v>12</v>
      </c>
      <c r="G11253" s="509">
        <v>2</v>
      </c>
      <c r="H11253" s="509">
        <v>1</v>
      </c>
      <c r="K11253" s="509">
        <v>2</v>
      </c>
    </row>
    <row r="11254" spans="1:11" s="509" customFormat="1">
      <c r="A11254" s="508" t="s">
        <v>637</v>
      </c>
      <c r="B11254" s="509" t="s">
        <v>410</v>
      </c>
      <c r="C11254" s="509">
        <v>13</v>
      </c>
      <c r="K11254" s="509">
        <v>0</v>
      </c>
    </row>
    <row r="11255" spans="1:11" s="509" customFormat="1">
      <c r="A11255" s="508" t="s">
        <v>637</v>
      </c>
      <c r="B11255" s="509" t="s">
        <v>410</v>
      </c>
      <c r="C11255" s="509">
        <v>14</v>
      </c>
      <c r="K11255" s="509">
        <v>0</v>
      </c>
    </row>
    <row r="11256" spans="1:11" s="509" customFormat="1">
      <c r="A11256" s="508" t="s">
        <v>637</v>
      </c>
      <c r="B11256" s="509" t="s">
        <v>410</v>
      </c>
      <c r="C11256" s="509">
        <v>15</v>
      </c>
      <c r="K11256" s="509">
        <v>0</v>
      </c>
    </row>
    <row r="11257" spans="1:11" s="509" customFormat="1">
      <c r="A11257" s="508" t="s">
        <v>637</v>
      </c>
      <c r="B11257" s="509" t="s">
        <v>410</v>
      </c>
      <c r="C11257" s="509">
        <v>16</v>
      </c>
      <c r="G11257" s="509">
        <v>7</v>
      </c>
      <c r="K11257" s="509">
        <v>7</v>
      </c>
    </row>
    <row r="11258" spans="1:11" s="509" customFormat="1">
      <c r="A11258" s="508" t="s">
        <v>637</v>
      </c>
      <c r="B11258" s="509" t="s">
        <v>410</v>
      </c>
      <c r="C11258" s="509">
        <v>17</v>
      </c>
      <c r="G11258" s="509">
        <v>15</v>
      </c>
      <c r="K11258" s="509">
        <v>15</v>
      </c>
    </row>
    <row r="11259" spans="1:11" s="509" customFormat="1">
      <c r="A11259" s="508" t="s">
        <v>637</v>
      </c>
      <c r="B11259" s="509" t="s">
        <v>410</v>
      </c>
      <c r="C11259" s="509">
        <v>18</v>
      </c>
      <c r="K11259" s="509">
        <v>0</v>
      </c>
    </row>
    <row r="11260" spans="1:11" s="509" customFormat="1">
      <c r="A11260" s="508" t="s">
        <v>637</v>
      </c>
      <c r="B11260" s="509" t="s">
        <v>410</v>
      </c>
      <c r="C11260" s="509" t="s">
        <v>1024</v>
      </c>
      <c r="G11260" s="509">
        <v>1</v>
      </c>
      <c r="K11260" s="509">
        <v>1</v>
      </c>
    </row>
    <row r="11261" spans="1:11" s="509" customFormat="1">
      <c r="A11261" s="508" t="s">
        <v>637</v>
      </c>
      <c r="B11261" s="509" t="s">
        <v>410</v>
      </c>
      <c r="C11261" s="509" t="s">
        <v>1025</v>
      </c>
      <c r="K11261" s="509">
        <v>0</v>
      </c>
    </row>
    <row r="11262" spans="1:11" s="509" customFormat="1">
      <c r="A11262" s="508" t="s">
        <v>637</v>
      </c>
      <c r="B11262" s="509" t="s">
        <v>410</v>
      </c>
      <c r="C11262" s="509">
        <v>19</v>
      </c>
      <c r="G11262" s="509">
        <v>2</v>
      </c>
      <c r="K11262" s="509">
        <v>2</v>
      </c>
    </row>
    <row r="11263" spans="1:11" s="509" customFormat="1">
      <c r="A11263" s="508" t="s">
        <v>637</v>
      </c>
      <c r="B11263" s="509" t="s">
        <v>410</v>
      </c>
      <c r="C11263" s="509">
        <v>20</v>
      </c>
      <c r="K11263" s="509">
        <v>0</v>
      </c>
    </row>
    <row r="11264" spans="1:11" s="509" customFormat="1">
      <c r="A11264" s="508" t="s">
        <v>637</v>
      </c>
      <c r="B11264" s="509" t="s">
        <v>410</v>
      </c>
      <c r="C11264" s="509">
        <v>21</v>
      </c>
      <c r="K11264" s="509">
        <v>0</v>
      </c>
    </row>
    <row r="11265" spans="1:11" s="509" customFormat="1">
      <c r="A11265" s="508" t="s">
        <v>637</v>
      </c>
      <c r="B11265" s="509" t="s">
        <v>410</v>
      </c>
      <c r="C11265" s="509" t="s">
        <v>1026</v>
      </c>
      <c r="K11265" s="509">
        <v>0</v>
      </c>
    </row>
    <row r="11266" spans="1:11" s="509" customFormat="1">
      <c r="A11266" s="508" t="s">
        <v>637</v>
      </c>
      <c r="B11266" s="509" t="s">
        <v>410</v>
      </c>
      <c r="C11266" s="509" t="s">
        <v>1027</v>
      </c>
      <c r="K11266" s="509">
        <v>0</v>
      </c>
    </row>
    <row r="11267" spans="1:11" s="509" customFormat="1">
      <c r="A11267" s="508" t="s">
        <v>637</v>
      </c>
      <c r="B11267" s="509" t="s">
        <v>410</v>
      </c>
      <c r="C11267" s="509" t="s">
        <v>1028</v>
      </c>
      <c r="K11267" s="509">
        <v>0</v>
      </c>
    </row>
    <row r="11268" spans="1:11" s="509" customFormat="1">
      <c r="A11268" s="508" t="s">
        <v>637</v>
      </c>
      <c r="B11268" s="509" t="s">
        <v>410</v>
      </c>
      <c r="C11268" s="509">
        <v>22</v>
      </c>
      <c r="K11268" s="509">
        <v>0</v>
      </c>
    </row>
    <row r="11269" spans="1:11" s="509" customFormat="1">
      <c r="A11269" s="508" t="s">
        <v>637</v>
      </c>
      <c r="B11269" s="509" t="s">
        <v>410</v>
      </c>
      <c r="C11269" s="509">
        <v>23</v>
      </c>
      <c r="G11269" s="509">
        <v>1</v>
      </c>
      <c r="H11269" s="509">
        <v>1</v>
      </c>
      <c r="K11269" s="509">
        <v>1</v>
      </c>
    </row>
    <row r="11270" spans="1:11" s="509" customFormat="1">
      <c r="A11270" s="508" t="s">
        <v>637</v>
      </c>
      <c r="B11270" s="509" t="s">
        <v>410</v>
      </c>
      <c r="C11270" s="509" t="s">
        <v>1029</v>
      </c>
      <c r="G11270" s="509">
        <v>6</v>
      </c>
      <c r="H11270" s="509">
        <v>4</v>
      </c>
      <c r="K11270" s="509">
        <v>6</v>
      </c>
    </row>
    <row r="11271" spans="1:11" s="509" customFormat="1">
      <c r="A11271" s="508" t="s">
        <v>637</v>
      </c>
      <c r="B11271" s="509" t="s">
        <v>410</v>
      </c>
      <c r="C11271" s="509">
        <v>24</v>
      </c>
      <c r="K11271" s="509">
        <v>0</v>
      </c>
    </row>
    <row r="11272" spans="1:11" s="509" customFormat="1">
      <c r="A11272" s="508" t="s">
        <v>637</v>
      </c>
      <c r="B11272" s="509" t="s">
        <v>410</v>
      </c>
      <c r="C11272" s="509">
        <v>25</v>
      </c>
    </row>
    <row r="11273" spans="1:11" s="509" customFormat="1">
      <c r="A11273" s="508" t="s">
        <v>637</v>
      </c>
      <c r="B11273" s="509" t="s">
        <v>410</v>
      </c>
      <c r="C11273" s="509">
        <v>26</v>
      </c>
      <c r="K11273" s="509">
        <v>0</v>
      </c>
    </row>
    <row r="11274" spans="1:11" s="509" customFormat="1">
      <c r="A11274" s="508" t="s">
        <v>637</v>
      </c>
      <c r="B11274" s="509" t="s">
        <v>410</v>
      </c>
      <c r="C11274" s="509">
        <v>27</v>
      </c>
      <c r="G11274" s="509">
        <v>2</v>
      </c>
      <c r="H11274" s="509">
        <v>2</v>
      </c>
      <c r="K11274" s="509">
        <v>2</v>
      </c>
    </row>
    <row r="11275" spans="1:11" s="509" customFormat="1">
      <c r="A11275" s="508" t="s">
        <v>637</v>
      </c>
      <c r="B11275" s="509" t="s">
        <v>410</v>
      </c>
      <c r="C11275" s="509">
        <v>28</v>
      </c>
      <c r="G11275" s="509">
        <v>1</v>
      </c>
      <c r="K11275" s="509">
        <v>1</v>
      </c>
    </row>
    <row r="11276" spans="1:11" s="509" customFormat="1">
      <c r="A11276" s="508" t="s">
        <v>637</v>
      </c>
      <c r="B11276" s="509" t="s">
        <v>410</v>
      </c>
      <c r="C11276" s="509">
        <v>29</v>
      </c>
      <c r="K11276" s="509">
        <v>0</v>
      </c>
    </row>
    <row r="11277" spans="1:11" s="509" customFormat="1">
      <c r="A11277" s="508" t="s">
        <v>637</v>
      </c>
      <c r="B11277" s="509" t="s">
        <v>410</v>
      </c>
      <c r="C11277" s="509">
        <v>30</v>
      </c>
      <c r="K11277" s="509">
        <v>0</v>
      </c>
    </row>
    <row r="11278" spans="1:11" s="509" customFormat="1">
      <c r="A11278" s="508" t="s">
        <v>637</v>
      </c>
      <c r="B11278" s="509" t="s">
        <v>410</v>
      </c>
      <c r="C11278" s="509">
        <v>31</v>
      </c>
      <c r="K11278" s="509">
        <v>0</v>
      </c>
    </row>
    <row r="11279" spans="1:11" s="509" customFormat="1">
      <c r="A11279" s="508" t="s">
        <v>637</v>
      </c>
      <c r="B11279" s="509" t="s">
        <v>410</v>
      </c>
      <c r="C11279" s="509">
        <v>32</v>
      </c>
      <c r="G11279" s="509">
        <v>3</v>
      </c>
      <c r="H11279" s="509">
        <v>3</v>
      </c>
      <c r="K11279" s="509">
        <v>3</v>
      </c>
    </row>
    <row r="11280" spans="1:11" s="509" customFormat="1">
      <c r="A11280" s="508" t="s">
        <v>637</v>
      </c>
      <c r="B11280" s="509" t="s">
        <v>410</v>
      </c>
      <c r="C11280" s="509">
        <v>33</v>
      </c>
      <c r="K11280" s="509">
        <v>0</v>
      </c>
    </row>
    <row r="11281" spans="1:11" s="509" customFormat="1">
      <c r="A11281" s="508" t="s">
        <v>637</v>
      </c>
      <c r="B11281" s="509" t="s">
        <v>410</v>
      </c>
      <c r="C11281" s="509">
        <v>34</v>
      </c>
      <c r="K11281" s="509">
        <v>0</v>
      </c>
    </row>
    <row r="11282" spans="1:11" s="509" customFormat="1">
      <c r="A11282" s="508" t="s">
        <v>637</v>
      </c>
      <c r="B11282" s="509" t="s">
        <v>410</v>
      </c>
      <c r="C11282" s="509">
        <v>35</v>
      </c>
      <c r="K11282" s="509">
        <v>0</v>
      </c>
    </row>
    <row r="11283" spans="1:11" s="509" customFormat="1">
      <c r="A11283" s="508" t="s">
        <v>637</v>
      </c>
      <c r="B11283" s="509" t="s">
        <v>410</v>
      </c>
      <c r="C11283" s="509">
        <v>36</v>
      </c>
      <c r="K11283" s="509">
        <v>0</v>
      </c>
    </row>
    <row r="11284" spans="1:11" s="509" customFormat="1">
      <c r="A11284" s="508" t="s">
        <v>637</v>
      </c>
      <c r="B11284" s="509" t="s">
        <v>410</v>
      </c>
      <c r="C11284" s="509">
        <v>37</v>
      </c>
      <c r="G11284" s="509">
        <v>1</v>
      </c>
      <c r="K11284" s="509">
        <v>1</v>
      </c>
    </row>
    <row r="11285" spans="1:11" s="509" customFormat="1">
      <c r="A11285" s="508" t="s">
        <v>637</v>
      </c>
      <c r="B11285" s="509" t="s">
        <v>410</v>
      </c>
      <c r="C11285" s="509">
        <v>38</v>
      </c>
      <c r="G11285" s="509">
        <v>2</v>
      </c>
      <c r="K11285" s="509">
        <v>2</v>
      </c>
    </row>
    <row r="11286" spans="1:11" s="509" customFormat="1">
      <c r="A11286" s="508" t="s">
        <v>637</v>
      </c>
      <c r="B11286" s="509" t="s">
        <v>410</v>
      </c>
      <c r="C11286" s="509" t="s">
        <v>1030</v>
      </c>
      <c r="K11286" s="509">
        <v>0</v>
      </c>
    </row>
    <row r="11287" spans="1:11" s="509" customFormat="1">
      <c r="A11287" s="508" t="s">
        <v>637</v>
      </c>
      <c r="B11287" s="509" t="s">
        <v>410</v>
      </c>
      <c r="C11287" s="509">
        <v>39</v>
      </c>
      <c r="G11287" s="509">
        <v>2</v>
      </c>
      <c r="K11287" s="509">
        <v>2</v>
      </c>
    </row>
    <row r="11288" spans="1:11" s="509" customFormat="1">
      <c r="A11288" s="508" t="s">
        <v>637</v>
      </c>
      <c r="B11288" s="509" t="s">
        <v>410</v>
      </c>
      <c r="C11288" s="509">
        <v>40</v>
      </c>
      <c r="G11288" s="509">
        <v>1</v>
      </c>
      <c r="K11288" s="509">
        <v>1</v>
      </c>
    </row>
    <row r="11289" spans="1:11" s="509" customFormat="1">
      <c r="A11289" s="508" t="s">
        <v>637</v>
      </c>
      <c r="B11289" s="509" t="s">
        <v>410</v>
      </c>
      <c r="C11289" s="509">
        <v>41</v>
      </c>
      <c r="G11289" s="509">
        <v>4</v>
      </c>
      <c r="K11289" s="509">
        <v>4</v>
      </c>
    </row>
    <row r="11290" spans="1:11" s="509" customFormat="1">
      <c r="A11290" s="508" t="s">
        <v>637</v>
      </c>
      <c r="B11290" s="509" t="s">
        <v>410</v>
      </c>
      <c r="C11290" s="509">
        <v>42</v>
      </c>
      <c r="K11290" s="509">
        <v>0</v>
      </c>
    </row>
    <row r="11291" spans="1:11" s="509" customFormat="1">
      <c r="A11291" s="508" t="s">
        <v>637</v>
      </c>
      <c r="B11291" s="509" t="s">
        <v>410</v>
      </c>
      <c r="C11291" s="509">
        <v>43</v>
      </c>
      <c r="K11291" s="509">
        <v>0</v>
      </c>
    </row>
    <row r="11292" spans="1:11" s="509" customFormat="1">
      <c r="A11292" s="508" t="s">
        <v>637</v>
      </c>
      <c r="B11292" s="509" t="s">
        <v>410</v>
      </c>
      <c r="C11292" s="509">
        <v>44</v>
      </c>
      <c r="G11292" s="509">
        <v>1</v>
      </c>
      <c r="K11292" s="509">
        <v>1</v>
      </c>
    </row>
    <row r="11293" spans="1:11" s="509" customFormat="1">
      <c r="A11293" s="508" t="s">
        <v>637</v>
      </c>
      <c r="B11293" s="509" t="s">
        <v>410</v>
      </c>
      <c r="C11293" s="509">
        <v>45</v>
      </c>
      <c r="K11293" s="509">
        <v>0</v>
      </c>
    </row>
    <row r="11294" spans="1:11" s="509" customFormat="1">
      <c r="A11294" s="508" t="s">
        <v>637</v>
      </c>
      <c r="B11294" s="509" t="s">
        <v>410</v>
      </c>
      <c r="C11294" s="509">
        <v>46</v>
      </c>
      <c r="G11294" s="509">
        <v>8</v>
      </c>
      <c r="H11294" s="509">
        <v>4</v>
      </c>
      <c r="K11294" s="509">
        <v>8</v>
      </c>
    </row>
    <row r="11295" spans="1:11" s="509" customFormat="1">
      <c r="A11295" s="508" t="s">
        <v>637</v>
      </c>
      <c r="B11295" s="509" t="s">
        <v>410</v>
      </c>
      <c r="C11295" s="509">
        <v>47</v>
      </c>
      <c r="G11295" s="509">
        <v>10</v>
      </c>
      <c r="H11295" s="509">
        <v>4</v>
      </c>
      <c r="K11295" s="509">
        <v>10</v>
      </c>
    </row>
    <row r="11296" spans="1:11" s="509" customFormat="1">
      <c r="A11296" s="508" t="s">
        <v>637</v>
      </c>
      <c r="B11296" s="509" t="s">
        <v>410</v>
      </c>
      <c r="C11296" s="509">
        <v>48</v>
      </c>
      <c r="K11296" s="509">
        <v>0</v>
      </c>
    </row>
    <row r="11297" spans="1:11" s="509" customFormat="1">
      <c r="A11297" s="508" t="s">
        <v>637</v>
      </c>
      <c r="B11297" s="509" t="s">
        <v>410</v>
      </c>
      <c r="C11297" s="509">
        <v>49</v>
      </c>
      <c r="K11297" s="509">
        <v>0</v>
      </c>
    </row>
    <row r="11298" spans="1:11" s="509" customFormat="1">
      <c r="A11298" s="508" t="s">
        <v>637</v>
      </c>
      <c r="B11298" s="509" t="s">
        <v>410</v>
      </c>
      <c r="C11298" s="509">
        <v>50</v>
      </c>
      <c r="K11298" s="509">
        <v>0</v>
      </c>
    </row>
    <row r="11299" spans="1:11" s="509" customFormat="1">
      <c r="A11299" s="508" t="s">
        <v>637</v>
      </c>
      <c r="B11299" s="509" t="s">
        <v>410</v>
      </c>
      <c r="C11299" s="509">
        <v>51</v>
      </c>
      <c r="K11299" s="509">
        <v>0</v>
      </c>
    </row>
    <row r="11300" spans="1:11" s="509" customFormat="1">
      <c r="A11300" s="508" t="s">
        <v>637</v>
      </c>
      <c r="B11300" s="509" t="s">
        <v>410</v>
      </c>
      <c r="C11300" s="509" t="s">
        <v>1031</v>
      </c>
      <c r="G11300" s="509">
        <v>2</v>
      </c>
      <c r="H11300" s="509">
        <v>1</v>
      </c>
      <c r="K11300" s="509">
        <v>2</v>
      </c>
    </row>
    <row r="11301" spans="1:11" s="509" customFormat="1">
      <c r="A11301" s="508" t="s">
        <v>637</v>
      </c>
      <c r="B11301" s="509" t="s">
        <v>410</v>
      </c>
      <c r="C11301" s="509" t="s">
        <v>1032</v>
      </c>
      <c r="K11301" s="509">
        <v>0</v>
      </c>
    </row>
    <row r="11302" spans="1:11" s="509" customFormat="1">
      <c r="A11302" s="508" t="s">
        <v>637</v>
      </c>
      <c r="B11302" s="509" t="s">
        <v>410</v>
      </c>
      <c r="C11302" s="509">
        <v>52</v>
      </c>
      <c r="K11302" s="509">
        <v>0</v>
      </c>
    </row>
    <row r="11303" spans="1:11" s="509" customFormat="1">
      <c r="A11303" s="508" t="s">
        <v>637</v>
      </c>
      <c r="B11303" s="509" t="s">
        <v>410</v>
      </c>
      <c r="C11303" s="509">
        <v>53</v>
      </c>
      <c r="G11303" s="509">
        <v>1</v>
      </c>
      <c r="K11303" s="509">
        <v>1</v>
      </c>
    </row>
    <row r="11304" spans="1:11" s="509" customFormat="1">
      <c r="A11304" s="508" t="s">
        <v>637</v>
      </c>
      <c r="B11304" s="509" t="s">
        <v>410</v>
      </c>
      <c r="C11304" s="509">
        <v>54</v>
      </c>
      <c r="G11304" s="509">
        <v>4</v>
      </c>
      <c r="K11304" s="509">
        <v>4</v>
      </c>
    </row>
    <row r="11305" spans="1:11" s="509" customFormat="1">
      <c r="A11305" s="508" t="s">
        <v>637</v>
      </c>
      <c r="B11305" s="509" t="s">
        <v>410</v>
      </c>
      <c r="C11305" s="509">
        <v>55</v>
      </c>
      <c r="G11305" s="509">
        <v>24</v>
      </c>
      <c r="K11305" s="509">
        <v>24</v>
      </c>
    </row>
    <row r="11306" spans="1:11" s="509" customFormat="1">
      <c r="A11306" s="508" t="s">
        <v>637</v>
      </c>
      <c r="B11306" s="509" t="s">
        <v>410</v>
      </c>
      <c r="C11306" s="509">
        <v>56</v>
      </c>
      <c r="K11306" s="509">
        <v>0</v>
      </c>
    </row>
    <row r="11307" spans="1:11" s="509" customFormat="1">
      <c r="A11307" s="508" t="s">
        <v>637</v>
      </c>
      <c r="B11307" s="509" t="s">
        <v>410</v>
      </c>
      <c r="C11307" s="509">
        <v>57</v>
      </c>
      <c r="K11307" s="509">
        <v>0</v>
      </c>
    </row>
    <row r="11308" spans="1:11" s="509" customFormat="1">
      <c r="A11308" s="508" t="s">
        <v>637</v>
      </c>
      <c r="B11308" s="509" t="s">
        <v>410</v>
      </c>
      <c r="C11308" s="509">
        <v>58</v>
      </c>
      <c r="K11308" s="509">
        <v>0</v>
      </c>
    </row>
    <row r="11309" spans="1:11" s="509" customFormat="1">
      <c r="A11309" s="508" t="s">
        <v>637</v>
      </c>
      <c r="B11309" s="509" t="s">
        <v>410</v>
      </c>
      <c r="C11309" s="509">
        <v>59</v>
      </c>
      <c r="G11309" s="509">
        <v>2</v>
      </c>
      <c r="K11309" s="509">
        <v>2</v>
      </c>
    </row>
    <row r="11310" spans="1:11" s="509" customFormat="1">
      <c r="A11310" s="508" t="s">
        <v>637</v>
      </c>
      <c r="B11310" s="509" t="s">
        <v>410</v>
      </c>
      <c r="C11310" s="509">
        <v>60</v>
      </c>
      <c r="G11310" s="509">
        <v>3</v>
      </c>
      <c r="K11310" s="509">
        <v>3</v>
      </c>
    </row>
    <row r="11311" spans="1:11" s="509" customFormat="1">
      <c r="A11311" s="508" t="s">
        <v>637</v>
      </c>
      <c r="B11311" s="509" t="s">
        <v>410</v>
      </c>
      <c r="C11311" s="509">
        <v>61</v>
      </c>
      <c r="K11311" s="509">
        <v>0</v>
      </c>
    </row>
    <row r="11312" spans="1:11" s="509" customFormat="1">
      <c r="A11312" s="508" t="s">
        <v>637</v>
      </c>
      <c r="B11312" s="509" t="s">
        <v>410</v>
      </c>
      <c r="C11312" s="509">
        <v>62</v>
      </c>
      <c r="G11312" s="509">
        <v>1</v>
      </c>
      <c r="K11312" s="509">
        <v>1</v>
      </c>
    </row>
    <row r="11313" spans="1:11" s="509" customFormat="1">
      <c r="A11313" s="508" t="s">
        <v>637</v>
      </c>
      <c r="B11313" s="509" t="s">
        <v>410</v>
      </c>
      <c r="C11313" s="509">
        <v>63</v>
      </c>
      <c r="G11313" s="509">
        <v>13</v>
      </c>
      <c r="H11313" s="509">
        <v>5</v>
      </c>
      <c r="K11313" s="509">
        <v>13</v>
      </c>
    </row>
    <row r="11314" spans="1:11" s="509" customFormat="1">
      <c r="A11314" s="508" t="s">
        <v>637</v>
      </c>
      <c r="B11314" s="509" t="s">
        <v>410</v>
      </c>
      <c r="C11314" s="509" t="s">
        <v>1033</v>
      </c>
      <c r="K11314" s="509">
        <v>0</v>
      </c>
    </row>
    <row r="11315" spans="1:11" s="509" customFormat="1">
      <c r="A11315" s="508" t="s">
        <v>637</v>
      </c>
      <c r="B11315" s="509" t="s">
        <v>410</v>
      </c>
      <c r="C11315" s="509" t="s">
        <v>1034</v>
      </c>
      <c r="K11315" s="509">
        <v>0</v>
      </c>
    </row>
    <row r="11316" spans="1:11" s="509" customFormat="1">
      <c r="A11316" s="508" t="s">
        <v>637</v>
      </c>
      <c r="B11316" s="509" t="s">
        <v>410</v>
      </c>
      <c r="C11316" s="509">
        <v>64</v>
      </c>
      <c r="K11316" s="509">
        <v>0</v>
      </c>
    </row>
    <row r="11317" spans="1:11" s="509" customFormat="1">
      <c r="A11317" s="508" t="s">
        <v>637</v>
      </c>
      <c r="B11317" s="509" t="s">
        <v>410</v>
      </c>
      <c r="C11317" s="509" t="s">
        <v>1035</v>
      </c>
      <c r="G11317" s="509">
        <v>2</v>
      </c>
      <c r="K11317" s="509">
        <v>2</v>
      </c>
    </row>
    <row r="11318" spans="1:11" s="509" customFormat="1">
      <c r="A11318" s="508" t="s">
        <v>637</v>
      </c>
      <c r="B11318" s="509" t="s">
        <v>410</v>
      </c>
      <c r="C11318" s="509">
        <v>65</v>
      </c>
      <c r="G11318" s="509">
        <v>52</v>
      </c>
      <c r="H11318" s="509">
        <v>28</v>
      </c>
      <c r="K11318" s="509">
        <v>52</v>
      </c>
    </row>
    <row r="11319" spans="1:11" s="509" customFormat="1">
      <c r="A11319" s="508" t="s">
        <v>637</v>
      </c>
      <c r="B11319" s="509" t="s">
        <v>410</v>
      </c>
      <c r="C11319" s="509">
        <v>66</v>
      </c>
      <c r="G11319" s="509">
        <v>14</v>
      </c>
      <c r="H11319" s="509">
        <v>14</v>
      </c>
      <c r="K11319" s="509">
        <v>14</v>
      </c>
    </row>
    <row r="11320" spans="1:11" s="509" customFormat="1">
      <c r="A11320" s="508" t="s">
        <v>637</v>
      </c>
      <c r="B11320" s="509" t="s">
        <v>410</v>
      </c>
      <c r="C11320" s="509" t="s">
        <v>1036</v>
      </c>
      <c r="G11320" s="509">
        <v>1</v>
      </c>
      <c r="H11320" s="509">
        <v>1</v>
      </c>
      <c r="K11320" s="509">
        <v>1</v>
      </c>
    </row>
    <row r="11321" spans="1:11" s="509" customFormat="1">
      <c r="A11321" s="508" t="s">
        <v>637</v>
      </c>
      <c r="B11321" s="509" t="s">
        <v>410</v>
      </c>
      <c r="C11321" s="509" t="s">
        <v>1037</v>
      </c>
      <c r="G11321" s="509">
        <v>85</v>
      </c>
      <c r="K11321" s="509">
        <v>85</v>
      </c>
    </row>
    <row r="11322" spans="1:11" s="509" customFormat="1">
      <c r="A11322" s="508" t="s">
        <v>637</v>
      </c>
      <c r="B11322" s="509" t="s">
        <v>410</v>
      </c>
      <c r="C11322" s="509" t="s">
        <v>1038</v>
      </c>
      <c r="G11322" s="509">
        <v>2</v>
      </c>
      <c r="K11322" s="509">
        <v>2</v>
      </c>
    </row>
    <row r="11323" spans="1:11" s="509" customFormat="1">
      <c r="A11323" s="508" t="s">
        <v>637</v>
      </c>
      <c r="B11323" s="509" t="s">
        <v>410</v>
      </c>
      <c r="C11323" s="509" t="s">
        <v>1039</v>
      </c>
      <c r="G11323" s="509">
        <v>2</v>
      </c>
      <c r="K11323" s="509">
        <v>2</v>
      </c>
    </row>
    <row r="11324" spans="1:11" s="509" customFormat="1">
      <c r="A11324" s="508" t="s">
        <v>637</v>
      </c>
      <c r="B11324" s="509" t="s">
        <v>410</v>
      </c>
      <c r="C11324" s="509" t="s">
        <v>1040</v>
      </c>
      <c r="G11324" s="509">
        <v>10</v>
      </c>
      <c r="K11324" s="509">
        <v>10</v>
      </c>
    </row>
    <row r="11325" spans="1:11" s="509" customFormat="1">
      <c r="A11325" s="508" t="s">
        <v>637</v>
      </c>
      <c r="B11325" s="509" t="s">
        <v>410</v>
      </c>
      <c r="C11325" s="509" t="s">
        <v>1041</v>
      </c>
      <c r="K11325" s="509">
        <v>0</v>
      </c>
    </row>
    <row r="11326" spans="1:11" s="509" customFormat="1">
      <c r="A11326" s="508" t="s">
        <v>637</v>
      </c>
      <c r="B11326" s="509" t="s">
        <v>410</v>
      </c>
      <c r="C11326" s="509" t="s">
        <v>1042</v>
      </c>
      <c r="K11326" s="509">
        <v>0</v>
      </c>
    </row>
    <row r="11327" spans="1:11" s="509" customFormat="1">
      <c r="A11327" s="508" t="s">
        <v>637</v>
      </c>
      <c r="B11327" s="509" t="s">
        <v>410</v>
      </c>
      <c r="C11327" s="509">
        <v>67</v>
      </c>
      <c r="G11327" s="509">
        <v>80</v>
      </c>
      <c r="H11327" s="509">
        <v>18</v>
      </c>
      <c r="K11327" s="509">
        <v>80</v>
      </c>
    </row>
    <row r="11328" spans="1:11" s="509" customFormat="1">
      <c r="A11328" s="508" t="s">
        <v>637</v>
      </c>
      <c r="B11328" s="509" t="s">
        <v>410</v>
      </c>
      <c r="C11328" s="509">
        <v>68</v>
      </c>
      <c r="G11328" s="509">
        <v>19</v>
      </c>
      <c r="H11328" s="509">
        <v>19</v>
      </c>
      <c r="K11328" s="509">
        <v>19</v>
      </c>
    </row>
    <row r="11329" spans="1:11" s="509" customFormat="1">
      <c r="A11329" s="508" t="s">
        <v>637</v>
      </c>
      <c r="B11329" s="509" t="s">
        <v>410</v>
      </c>
      <c r="C11329" s="509" t="s">
        <v>1043</v>
      </c>
      <c r="G11329" s="509">
        <v>7</v>
      </c>
      <c r="K11329" s="509">
        <v>7</v>
      </c>
    </row>
    <row r="11330" spans="1:11" s="509" customFormat="1">
      <c r="A11330" s="508" t="s">
        <v>637</v>
      </c>
      <c r="B11330" s="509" t="s">
        <v>410</v>
      </c>
      <c r="C11330" s="509">
        <v>69</v>
      </c>
      <c r="G11330" s="509">
        <v>1</v>
      </c>
      <c r="K11330" s="509">
        <v>1</v>
      </c>
    </row>
    <row r="11331" spans="1:11" s="509" customFormat="1">
      <c r="A11331" s="508" t="s">
        <v>637</v>
      </c>
      <c r="B11331" s="509" t="s">
        <v>410</v>
      </c>
      <c r="C11331" s="509" t="s">
        <v>1044</v>
      </c>
      <c r="G11331" s="509">
        <v>2</v>
      </c>
      <c r="K11331" s="509">
        <v>2</v>
      </c>
    </row>
    <row r="11332" spans="1:11" s="509" customFormat="1">
      <c r="A11332" s="508" t="s">
        <v>637</v>
      </c>
      <c r="B11332" s="509" t="s">
        <v>410</v>
      </c>
      <c r="C11332" s="509" t="s">
        <v>1045</v>
      </c>
      <c r="K11332" s="509">
        <v>0</v>
      </c>
    </row>
    <row r="11333" spans="1:11" s="509" customFormat="1">
      <c r="A11333" s="508" t="s">
        <v>637</v>
      </c>
      <c r="B11333" s="509" t="s">
        <v>410</v>
      </c>
      <c r="C11333" s="509">
        <v>70</v>
      </c>
      <c r="K11333" s="509">
        <v>0</v>
      </c>
    </row>
    <row r="11334" spans="1:11" s="509" customFormat="1">
      <c r="A11334" s="508" t="s">
        <v>637</v>
      </c>
      <c r="B11334" s="509" t="s">
        <v>410</v>
      </c>
      <c r="C11334" s="509" t="s">
        <v>1046</v>
      </c>
      <c r="G11334" s="509">
        <v>8</v>
      </c>
      <c r="K11334" s="509">
        <v>8</v>
      </c>
    </row>
    <row r="11335" spans="1:11" s="509" customFormat="1">
      <c r="A11335" s="508" t="s">
        <v>637</v>
      </c>
      <c r="B11335" s="509" t="s">
        <v>410</v>
      </c>
      <c r="C11335" s="509">
        <v>71</v>
      </c>
      <c r="G11335" s="509">
        <v>148</v>
      </c>
      <c r="K11335" s="509">
        <v>148</v>
      </c>
    </row>
    <row r="11336" spans="1:11" s="509" customFormat="1">
      <c r="A11336" s="508" t="s">
        <v>637</v>
      </c>
      <c r="B11336" s="509" t="s">
        <v>410</v>
      </c>
      <c r="C11336" s="509" t="s">
        <v>1047</v>
      </c>
      <c r="G11336" s="509">
        <v>134</v>
      </c>
      <c r="H11336" s="509">
        <v>120</v>
      </c>
      <c r="K11336" s="509">
        <v>134</v>
      </c>
    </row>
    <row r="11337" spans="1:11" s="509" customFormat="1">
      <c r="A11337" s="508" t="s">
        <v>637</v>
      </c>
      <c r="B11337" s="509" t="s">
        <v>410</v>
      </c>
      <c r="C11337" s="509" t="s">
        <v>1048</v>
      </c>
      <c r="G11337" s="509">
        <v>4</v>
      </c>
      <c r="H11337" s="509">
        <v>4</v>
      </c>
      <c r="K11337" s="509">
        <v>4</v>
      </c>
    </row>
    <row r="11338" spans="1:11" s="509" customFormat="1">
      <c r="A11338" s="508" t="s">
        <v>637</v>
      </c>
      <c r="B11338" s="509" t="s">
        <v>410</v>
      </c>
      <c r="C11338" s="509" t="s">
        <v>1049</v>
      </c>
      <c r="G11338" s="509">
        <v>4</v>
      </c>
      <c r="H11338" s="509">
        <v>3</v>
      </c>
      <c r="K11338" s="509">
        <v>4</v>
      </c>
    </row>
    <row r="11339" spans="1:11" s="509" customFormat="1">
      <c r="A11339" s="508" t="s">
        <v>637</v>
      </c>
      <c r="B11339" s="509" t="s">
        <v>410</v>
      </c>
      <c r="C11339" s="509" t="s">
        <v>1050</v>
      </c>
      <c r="G11339" s="509">
        <v>6</v>
      </c>
      <c r="H11339" s="509">
        <v>6</v>
      </c>
      <c r="K11339" s="509">
        <v>6</v>
      </c>
    </row>
    <row r="11340" spans="1:11" s="509" customFormat="1">
      <c r="A11340" s="508" t="s">
        <v>637</v>
      </c>
      <c r="B11340" s="509" t="s">
        <v>410</v>
      </c>
      <c r="C11340" s="509" t="s">
        <v>1051</v>
      </c>
      <c r="G11340" s="509">
        <v>3</v>
      </c>
      <c r="H11340" s="509">
        <v>3</v>
      </c>
      <c r="K11340" s="509">
        <v>3</v>
      </c>
    </row>
    <row r="11341" spans="1:11" s="509" customFormat="1">
      <c r="A11341" s="508" t="s">
        <v>637</v>
      </c>
      <c r="B11341" s="509" t="s">
        <v>410</v>
      </c>
      <c r="C11341" s="509">
        <v>72</v>
      </c>
      <c r="D11341" s="509">
        <v>15</v>
      </c>
      <c r="K11341" s="509">
        <v>15</v>
      </c>
    </row>
    <row r="11342" spans="1:11" s="509" customFormat="1">
      <c r="A11342" s="508" t="s">
        <v>637</v>
      </c>
      <c r="B11342" s="509" t="s">
        <v>410</v>
      </c>
      <c r="C11342" s="509">
        <v>73</v>
      </c>
      <c r="D11342" s="509">
        <v>7</v>
      </c>
      <c r="K11342" s="509">
        <v>7</v>
      </c>
    </row>
    <row r="11343" spans="1:11" s="509" customFormat="1">
      <c r="A11343" s="508" t="s">
        <v>637</v>
      </c>
      <c r="B11343" s="509" t="s">
        <v>410</v>
      </c>
      <c r="C11343" s="509">
        <v>74</v>
      </c>
      <c r="G11343" s="509">
        <v>11</v>
      </c>
      <c r="H11343" s="509">
        <v>3</v>
      </c>
      <c r="K11343" s="509">
        <v>11</v>
      </c>
    </row>
    <row r="11344" spans="1:11" s="509" customFormat="1">
      <c r="A11344" s="508" t="s">
        <v>637</v>
      </c>
      <c r="B11344" s="509" t="s">
        <v>410</v>
      </c>
      <c r="C11344" s="509" t="s">
        <v>4570</v>
      </c>
      <c r="D11344" s="509">
        <v>12</v>
      </c>
      <c r="G11344" s="509">
        <v>5</v>
      </c>
      <c r="K11344" s="509">
        <v>17</v>
      </c>
    </row>
    <row r="11345" spans="1:11" s="509" customFormat="1">
      <c r="A11345" s="508" t="s">
        <v>637</v>
      </c>
      <c r="B11345" s="509" t="s">
        <v>410</v>
      </c>
      <c r="C11345" s="509" t="s">
        <v>4571</v>
      </c>
      <c r="D11345" s="509">
        <v>34</v>
      </c>
      <c r="E11345" s="509">
        <v>0</v>
      </c>
      <c r="F11345" s="509">
        <v>0</v>
      </c>
      <c r="G11345" s="509">
        <v>815</v>
      </c>
      <c r="H11345" s="509">
        <v>245</v>
      </c>
      <c r="I11345" s="509">
        <v>0</v>
      </c>
      <c r="J11345" s="509">
        <v>44</v>
      </c>
      <c r="K11345" s="509">
        <v>849</v>
      </c>
    </row>
    <row r="11346" spans="1:11" s="509" customFormat="1">
      <c r="A11346" s="508" t="s">
        <v>638</v>
      </c>
      <c r="B11346" s="509" t="s">
        <v>411</v>
      </c>
      <c r="C11346" s="509">
        <v>1</v>
      </c>
      <c r="K11346" s="509">
        <v>0</v>
      </c>
    </row>
    <row r="11347" spans="1:11" s="509" customFormat="1">
      <c r="A11347" s="508" t="s">
        <v>638</v>
      </c>
      <c r="B11347" s="509" t="s">
        <v>411</v>
      </c>
      <c r="C11347" s="509" t="s">
        <v>1023</v>
      </c>
      <c r="G11347" s="509">
        <v>8</v>
      </c>
      <c r="K11347" s="509">
        <v>8</v>
      </c>
    </row>
    <row r="11348" spans="1:11" s="509" customFormat="1">
      <c r="A11348" s="508" t="s">
        <v>638</v>
      </c>
      <c r="B11348" s="509" t="s">
        <v>411</v>
      </c>
      <c r="C11348" s="509">
        <v>2</v>
      </c>
      <c r="G11348" s="509">
        <v>1</v>
      </c>
      <c r="K11348" s="509">
        <v>1</v>
      </c>
    </row>
    <row r="11349" spans="1:11" s="509" customFormat="1">
      <c r="A11349" s="508" t="s">
        <v>638</v>
      </c>
      <c r="B11349" s="509" t="s">
        <v>411</v>
      </c>
      <c r="C11349" s="509">
        <v>3</v>
      </c>
      <c r="G11349" s="509">
        <v>2</v>
      </c>
      <c r="K11349" s="509">
        <v>2</v>
      </c>
    </row>
    <row r="11350" spans="1:11" s="509" customFormat="1">
      <c r="A11350" s="508" t="s">
        <v>638</v>
      </c>
      <c r="B11350" s="509" t="s">
        <v>411</v>
      </c>
      <c r="C11350" s="509">
        <v>4</v>
      </c>
      <c r="G11350" s="509">
        <v>1</v>
      </c>
      <c r="K11350" s="509">
        <v>1</v>
      </c>
    </row>
    <row r="11351" spans="1:11" s="509" customFormat="1">
      <c r="A11351" s="508" t="s">
        <v>638</v>
      </c>
      <c r="B11351" s="509" t="s">
        <v>411</v>
      </c>
      <c r="C11351" s="509">
        <v>5</v>
      </c>
      <c r="G11351" s="509">
        <v>1</v>
      </c>
      <c r="K11351" s="509">
        <v>1</v>
      </c>
    </row>
    <row r="11352" spans="1:11" s="509" customFormat="1">
      <c r="A11352" s="508" t="s">
        <v>638</v>
      </c>
      <c r="B11352" s="509" t="s">
        <v>411</v>
      </c>
      <c r="C11352" s="509">
        <v>6</v>
      </c>
      <c r="K11352" s="509">
        <v>0</v>
      </c>
    </row>
    <row r="11353" spans="1:11" s="509" customFormat="1">
      <c r="A11353" s="508" t="s">
        <v>638</v>
      </c>
      <c r="B11353" s="509" t="s">
        <v>411</v>
      </c>
      <c r="C11353" s="509">
        <v>7</v>
      </c>
      <c r="K11353" s="509">
        <v>0</v>
      </c>
    </row>
    <row r="11354" spans="1:11" s="509" customFormat="1">
      <c r="A11354" s="508" t="s">
        <v>638</v>
      </c>
      <c r="B11354" s="509" t="s">
        <v>411</v>
      </c>
      <c r="C11354" s="509">
        <v>8</v>
      </c>
      <c r="K11354" s="509">
        <v>0</v>
      </c>
    </row>
    <row r="11355" spans="1:11" s="509" customFormat="1">
      <c r="A11355" s="508" t="s">
        <v>638</v>
      </c>
      <c r="B11355" s="509" t="s">
        <v>411</v>
      </c>
      <c r="C11355" s="509">
        <v>9</v>
      </c>
      <c r="G11355" s="509">
        <v>2</v>
      </c>
      <c r="K11355" s="509">
        <v>2</v>
      </c>
    </row>
    <row r="11356" spans="1:11" s="509" customFormat="1">
      <c r="A11356" s="508" t="s">
        <v>638</v>
      </c>
      <c r="B11356" s="509" t="s">
        <v>411</v>
      </c>
      <c r="C11356" s="509">
        <v>10</v>
      </c>
      <c r="G11356" s="509">
        <v>4</v>
      </c>
      <c r="K11356" s="509">
        <v>4</v>
      </c>
    </row>
    <row r="11357" spans="1:11" s="509" customFormat="1">
      <c r="A11357" s="508" t="s">
        <v>638</v>
      </c>
      <c r="B11357" s="509" t="s">
        <v>411</v>
      </c>
      <c r="C11357" s="509">
        <v>11</v>
      </c>
      <c r="G11357" s="509">
        <v>1</v>
      </c>
      <c r="K11357" s="509">
        <v>1</v>
      </c>
    </row>
    <row r="11358" spans="1:11" s="509" customFormat="1">
      <c r="A11358" s="508" t="s">
        <v>638</v>
      </c>
      <c r="B11358" s="509" t="s">
        <v>411</v>
      </c>
      <c r="C11358" s="509">
        <v>12</v>
      </c>
      <c r="K11358" s="509">
        <v>0</v>
      </c>
    </row>
    <row r="11359" spans="1:11" s="509" customFormat="1">
      <c r="A11359" s="508" t="s">
        <v>638</v>
      </c>
      <c r="B11359" s="509" t="s">
        <v>411</v>
      </c>
      <c r="C11359" s="509">
        <v>13</v>
      </c>
      <c r="K11359" s="509">
        <v>0</v>
      </c>
    </row>
    <row r="11360" spans="1:11" s="509" customFormat="1">
      <c r="A11360" s="508" t="s">
        <v>638</v>
      </c>
      <c r="B11360" s="509" t="s">
        <v>411</v>
      </c>
      <c r="C11360" s="509">
        <v>14</v>
      </c>
      <c r="K11360" s="509">
        <v>0</v>
      </c>
    </row>
    <row r="11361" spans="1:11" s="509" customFormat="1">
      <c r="A11361" s="508" t="s">
        <v>638</v>
      </c>
      <c r="B11361" s="509" t="s">
        <v>411</v>
      </c>
      <c r="C11361" s="509">
        <v>15</v>
      </c>
      <c r="K11361" s="509">
        <v>0</v>
      </c>
    </row>
    <row r="11362" spans="1:11" s="509" customFormat="1">
      <c r="A11362" s="508" t="s">
        <v>638</v>
      </c>
      <c r="B11362" s="509" t="s">
        <v>411</v>
      </c>
      <c r="C11362" s="509">
        <v>16</v>
      </c>
      <c r="K11362" s="509">
        <v>0</v>
      </c>
    </row>
    <row r="11363" spans="1:11" s="509" customFormat="1">
      <c r="A11363" s="508" t="s">
        <v>638</v>
      </c>
      <c r="B11363" s="509" t="s">
        <v>411</v>
      </c>
      <c r="C11363" s="509">
        <v>17</v>
      </c>
      <c r="G11363" s="509">
        <v>3</v>
      </c>
      <c r="K11363" s="509">
        <v>3</v>
      </c>
    </row>
    <row r="11364" spans="1:11" s="509" customFormat="1">
      <c r="A11364" s="508" t="s">
        <v>638</v>
      </c>
      <c r="B11364" s="509" t="s">
        <v>411</v>
      </c>
      <c r="C11364" s="509">
        <v>18</v>
      </c>
      <c r="K11364" s="509">
        <v>0</v>
      </c>
    </row>
    <row r="11365" spans="1:11" s="509" customFormat="1">
      <c r="A11365" s="508" t="s">
        <v>638</v>
      </c>
      <c r="B11365" s="509" t="s">
        <v>411</v>
      </c>
      <c r="C11365" s="509" t="s">
        <v>1024</v>
      </c>
      <c r="K11365" s="509">
        <v>0</v>
      </c>
    </row>
    <row r="11366" spans="1:11" s="509" customFormat="1">
      <c r="A11366" s="508" t="s">
        <v>638</v>
      </c>
      <c r="B11366" s="509" t="s">
        <v>411</v>
      </c>
      <c r="C11366" s="509" t="s">
        <v>1025</v>
      </c>
      <c r="K11366" s="509">
        <v>0</v>
      </c>
    </row>
    <row r="11367" spans="1:11" s="509" customFormat="1">
      <c r="A11367" s="508" t="s">
        <v>638</v>
      </c>
      <c r="B11367" s="509" t="s">
        <v>411</v>
      </c>
      <c r="C11367" s="509">
        <v>19</v>
      </c>
      <c r="K11367" s="509">
        <v>0</v>
      </c>
    </row>
    <row r="11368" spans="1:11" s="509" customFormat="1">
      <c r="A11368" s="508" t="s">
        <v>638</v>
      </c>
      <c r="B11368" s="509" t="s">
        <v>411</v>
      </c>
      <c r="C11368" s="509">
        <v>20</v>
      </c>
      <c r="K11368" s="509">
        <v>0</v>
      </c>
    </row>
    <row r="11369" spans="1:11" s="509" customFormat="1">
      <c r="A11369" s="508" t="s">
        <v>638</v>
      </c>
      <c r="B11369" s="509" t="s">
        <v>411</v>
      </c>
      <c r="C11369" s="509">
        <v>21</v>
      </c>
      <c r="K11369" s="509">
        <v>0</v>
      </c>
    </row>
    <row r="11370" spans="1:11" s="509" customFormat="1">
      <c r="A11370" s="508" t="s">
        <v>638</v>
      </c>
      <c r="B11370" s="509" t="s">
        <v>411</v>
      </c>
      <c r="C11370" s="509" t="s">
        <v>1026</v>
      </c>
      <c r="K11370" s="509">
        <v>0</v>
      </c>
    </row>
    <row r="11371" spans="1:11" s="509" customFormat="1">
      <c r="A11371" s="508" t="s">
        <v>638</v>
      </c>
      <c r="B11371" s="509" t="s">
        <v>411</v>
      </c>
      <c r="C11371" s="509" t="s">
        <v>1027</v>
      </c>
      <c r="K11371" s="509">
        <v>0</v>
      </c>
    </row>
    <row r="11372" spans="1:11" s="509" customFormat="1">
      <c r="A11372" s="508" t="s">
        <v>638</v>
      </c>
      <c r="B11372" s="509" t="s">
        <v>411</v>
      </c>
      <c r="C11372" s="509" t="s">
        <v>1028</v>
      </c>
      <c r="K11372" s="509">
        <v>0</v>
      </c>
    </row>
    <row r="11373" spans="1:11" s="509" customFormat="1">
      <c r="A11373" s="508" t="s">
        <v>638</v>
      </c>
      <c r="B11373" s="509" t="s">
        <v>411</v>
      </c>
      <c r="C11373" s="509">
        <v>22</v>
      </c>
      <c r="G11373" s="509">
        <v>2</v>
      </c>
      <c r="K11373" s="509">
        <v>2</v>
      </c>
    </row>
    <row r="11374" spans="1:11" s="509" customFormat="1">
      <c r="A11374" s="508" t="s">
        <v>638</v>
      </c>
      <c r="B11374" s="509" t="s">
        <v>411</v>
      </c>
      <c r="C11374" s="509">
        <v>23</v>
      </c>
      <c r="G11374" s="509">
        <v>1</v>
      </c>
      <c r="K11374" s="509">
        <v>1</v>
      </c>
    </row>
    <row r="11375" spans="1:11" s="509" customFormat="1">
      <c r="A11375" s="508" t="s">
        <v>638</v>
      </c>
      <c r="B11375" s="509" t="s">
        <v>411</v>
      </c>
      <c r="C11375" s="509" t="s">
        <v>1029</v>
      </c>
      <c r="G11375" s="509">
        <v>8</v>
      </c>
      <c r="K11375" s="509">
        <v>8</v>
      </c>
    </row>
    <row r="11376" spans="1:11" s="509" customFormat="1">
      <c r="A11376" s="508" t="s">
        <v>638</v>
      </c>
      <c r="B11376" s="509" t="s">
        <v>411</v>
      </c>
      <c r="C11376" s="509">
        <v>24</v>
      </c>
      <c r="G11376" s="509">
        <v>1</v>
      </c>
      <c r="K11376" s="509">
        <v>1</v>
      </c>
    </row>
    <row r="11377" spans="1:11" s="509" customFormat="1">
      <c r="A11377" s="508" t="s">
        <v>638</v>
      </c>
      <c r="B11377" s="509" t="s">
        <v>411</v>
      </c>
      <c r="C11377" s="509">
        <v>25</v>
      </c>
    </row>
    <row r="11378" spans="1:11" s="509" customFormat="1">
      <c r="A11378" s="508" t="s">
        <v>638</v>
      </c>
      <c r="B11378" s="509" t="s">
        <v>411</v>
      </c>
      <c r="C11378" s="509">
        <v>26</v>
      </c>
      <c r="K11378" s="509">
        <v>0</v>
      </c>
    </row>
    <row r="11379" spans="1:11" s="509" customFormat="1">
      <c r="A11379" s="508" t="s">
        <v>638</v>
      </c>
      <c r="B11379" s="509" t="s">
        <v>411</v>
      </c>
      <c r="C11379" s="509">
        <v>27</v>
      </c>
      <c r="G11379" s="509">
        <v>2</v>
      </c>
      <c r="K11379" s="509">
        <v>2</v>
      </c>
    </row>
    <row r="11380" spans="1:11" s="509" customFormat="1">
      <c r="A11380" s="508" t="s">
        <v>638</v>
      </c>
      <c r="B11380" s="509" t="s">
        <v>411</v>
      </c>
      <c r="C11380" s="509">
        <v>28</v>
      </c>
      <c r="K11380" s="509">
        <v>0</v>
      </c>
    </row>
    <row r="11381" spans="1:11" s="509" customFormat="1">
      <c r="A11381" s="508" t="s">
        <v>638</v>
      </c>
      <c r="B11381" s="509" t="s">
        <v>411</v>
      </c>
      <c r="C11381" s="509">
        <v>29</v>
      </c>
      <c r="K11381" s="509">
        <v>0</v>
      </c>
    </row>
    <row r="11382" spans="1:11" s="509" customFormat="1">
      <c r="A11382" s="508" t="s">
        <v>638</v>
      </c>
      <c r="B11382" s="509" t="s">
        <v>411</v>
      </c>
      <c r="C11382" s="509">
        <v>30</v>
      </c>
      <c r="K11382" s="509">
        <v>0</v>
      </c>
    </row>
    <row r="11383" spans="1:11" s="509" customFormat="1">
      <c r="A11383" s="508" t="s">
        <v>638</v>
      </c>
      <c r="B11383" s="509" t="s">
        <v>411</v>
      </c>
      <c r="C11383" s="509">
        <v>31</v>
      </c>
      <c r="K11383" s="509">
        <v>0</v>
      </c>
    </row>
    <row r="11384" spans="1:11" s="509" customFormat="1">
      <c r="A11384" s="508" t="s">
        <v>638</v>
      </c>
      <c r="B11384" s="509" t="s">
        <v>411</v>
      </c>
      <c r="C11384" s="509">
        <v>32</v>
      </c>
      <c r="G11384" s="509">
        <v>5</v>
      </c>
      <c r="H11384" s="509">
        <v>1</v>
      </c>
      <c r="K11384" s="509">
        <v>5</v>
      </c>
    </row>
    <row r="11385" spans="1:11" s="509" customFormat="1">
      <c r="A11385" s="508" t="s">
        <v>638</v>
      </c>
      <c r="B11385" s="509" t="s">
        <v>411</v>
      </c>
      <c r="C11385" s="509">
        <v>33</v>
      </c>
      <c r="G11385" s="509">
        <v>1</v>
      </c>
      <c r="K11385" s="509">
        <v>1</v>
      </c>
    </row>
    <row r="11386" spans="1:11" s="509" customFormat="1">
      <c r="A11386" s="508" t="s">
        <v>638</v>
      </c>
      <c r="B11386" s="509" t="s">
        <v>411</v>
      </c>
      <c r="C11386" s="509">
        <v>34</v>
      </c>
      <c r="K11386" s="509">
        <v>0</v>
      </c>
    </row>
    <row r="11387" spans="1:11" s="509" customFormat="1">
      <c r="A11387" s="508" t="s">
        <v>638</v>
      </c>
      <c r="B11387" s="509" t="s">
        <v>411</v>
      </c>
      <c r="C11387" s="509">
        <v>35</v>
      </c>
      <c r="K11387" s="509">
        <v>0</v>
      </c>
    </row>
    <row r="11388" spans="1:11" s="509" customFormat="1">
      <c r="A11388" s="508" t="s">
        <v>638</v>
      </c>
      <c r="B11388" s="509" t="s">
        <v>411</v>
      </c>
      <c r="C11388" s="509">
        <v>36</v>
      </c>
      <c r="K11388" s="509">
        <v>0</v>
      </c>
    </row>
    <row r="11389" spans="1:11" s="509" customFormat="1">
      <c r="A11389" s="508" t="s">
        <v>638</v>
      </c>
      <c r="B11389" s="509" t="s">
        <v>411</v>
      </c>
      <c r="C11389" s="509">
        <v>37</v>
      </c>
      <c r="K11389" s="509">
        <v>0</v>
      </c>
    </row>
    <row r="11390" spans="1:11" s="509" customFormat="1">
      <c r="A11390" s="508" t="s">
        <v>638</v>
      </c>
      <c r="B11390" s="509" t="s">
        <v>411</v>
      </c>
      <c r="C11390" s="509">
        <v>38</v>
      </c>
      <c r="K11390" s="509">
        <v>0</v>
      </c>
    </row>
    <row r="11391" spans="1:11" s="509" customFormat="1">
      <c r="A11391" s="508" t="s">
        <v>638</v>
      </c>
      <c r="B11391" s="509" t="s">
        <v>411</v>
      </c>
      <c r="C11391" s="509" t="s">
        <v>1030</v>
      </c>
      <c r="K11391" s="509">
        <v>0</v>
      </c>
    </row>
    <row r="11392" spans="1:11" s="509" customFormat="1">
      <c r="A11392" s="508" t="s">
        <v>638</v>
      </c>
      <c r="B11392" s="509" t="s">
        <v>411</v>
      </c>
      <c r="C11392" s="509">
        <v>39</v>
      </c>
      <c r="K11392" s="509">
        <v>0</v>
      </c>
    </row>
    <row r="11393" spans="1:11" s="509" customFormat="1">
      <c r="A11393" s="508" t="s">
        <v>638</v>
      </c>
      <c r="B11393" s="509" t="s">
        <v>411</v>
      </c>
      <c r="C11393" s="509">
        <v>40</v>
      </c>
      <c r="K11393" s="509">
        <v>0</v>
      </c>
    </row>
    <row r="11394" spans="1:11" s="509" customFormat="1">
      <c r="A11394" s="508" t="s">
        <v>638</v>
      </c>
      <c r="B11394" s="509" t="s">
        <v>411</v>
      </c>
      <c r="C11394" s="509">
        <v>41</v>
      </c>
      <c r="G11394" s="509">
        <v>1</v>
      </c>
      <c r="K11394" s="509">
        <v>1</v>
      </c>
    </row>
    <row r="11395" spans="1:11" s="509" customFormat="1">
      <c r="A11395" s="508" t="s">
        <v>638</v>
      </c>
      <c r="B11395" s="509" t="s">
        <v>411</v>
      </c>
      <c r="C11395" s="509">
        <v>42</v>
      </c>
      <c r="K11395" s="509">
        <v>0</v>
      </c>
    </row>
    <row r="11396" spans="1:11" s="509" customFormat="1">
      <c r="A11396" s="508" t="s">
        <v>638</v>
      </c>
      <c r="B11396" s="509" t="s">
        <v>411</v>
      </c>
      <c r="C11396" s="509">
        <v>43</v>
      </c>
      <c r="K11396" s="509">
        <v>0</v>
      </c>
    </row>
    <row r="11397" spans="1:11" s="509" customFormat="1">
      <c r="A11397" s="508" t="s">
        <v>638</v>
      </c>
      <c r="B11397" s="509" t="s">
        <v>411</v>
      </c>
      <c r="C11397" s="509">
        <v>44</v>
      </c>
      <c r="K11397" s="509">
        <v>0</v>
      </c>
    </row>
    <row r="11398" spans="1:11" s="509" customFormat="1">
      <c r="A11398" s="508" t="s">
        <v>638</v>
      </c>
      <c r="B11398" s="509" t="s">
        <v>411</v>
      </c>
      <c r="C11398" s="509">
        <v>45</v>
      </c>
      <c r="K11398" s="509">
        <v>0</v>
      </c>
    </row>
    <row r="11399" spans="1:11" s="509" customFormat="1">
      <c r="A11399" s="508" t="s">
        <v>638</v>
      </c>
      <c r="B11399" s="509" t="s">
        <v>411</v>
      </c>
      <c r="C11399" s="509">
        <v>46</v>
      </c>
      <c r="G11399" s="509">
        <v>2</v>
      </c>
      <c r="K11399" s="509">
        <v>2</v>
      </c>
    </row>
    <row r="11400" spans="1:11" s="509" customFormat="1">
      <c r="A11400" s="508" t="s">
        <v>638</v>
      </c>
      <c r="B11400" s="509" t="s">
        <v>411</v>
      </c>
      <c r="C11400" s="509">
        <v>47</v>
      </c>
      <c r="G11400" s="509">
        <v>1</v>
      </c>
      <c r="H11400" s="509">
        <v>1</v>
      </c>
      <c r="K11400" s="509">
        <v>1</v>
      </c>
    </row>
    <row r="11401" spans="1:11" s="509" customFormat="1">
      <c r="A11401" s="508" t="s">
        <v>638</v>
      </c>
      <c r="B11401" s="509" t="s">
        <v>411</v>
      </c>
      <c r="C11401" s="509">
        <v>48</v>
      </c>
      <c r="K11401" s="509">
        <v>0</v>
      </c>
    </row>
    <row r="11402" spans="1:11" s="509" customFormat="1">
      <c r="A11402" s="508" t="s">
        <v>638</v>
      </c>
      <c r="B11402" s="509" t="s">
        <v>411</v>
      </c>
      <c r="C11402" s="509">
        <v>49</v>
      </c>
      <c r="K11402" s="509">
        <v>0</v>
      </c>
    </row>
    <row r="11403" spans="1:11" s="509" customFormat="1">
      <c r="A11403" s="508" t="s">
        <v>638</v>
      </c>
      <c r="B11403" s="509" t="s">
        <v>411</v>
      </c>
      <c r="C11403" s="509">
        <v>50</v>
      </c>
      <c r="K11403" s="509">
        <v>0</v>
      </c>
    </row>
    <row r="11404" spans="1:11" s="509" customFormat="1">
      <c r="A11404" s="508" t="s">
        <v>638</v>
      </c>
      <c r="B11404" s="509" t="s">
        <v>411</v>
      </c>
      <c r="C11404" s="509">
        <v>51</v>
      </c>
      <c r="K11404" s="509">
        <v>0</v>
      </c>
    </row>
    <row r="11405" spans="1:11" s="509" customFormat="1">
      <c r="A11405" s="508" t="s">
        <v>638</v>
      </c>
      <c r="B11405" s="509" t="s">
        <v>411</v>
      </c>
      <c r="C11405" s="509" t="s">
        <v>1031</v>
      </c>
      <c r="G11405" s="509">
        <v>1</v>
      </c>
      <c r="H11405" s="509">
        <v>1</v>
      </c>
      <c r="K11405" s="509">
        <v>1</v>
      </c>
    </row>
    <row r="11406" spans="1:11" s="509" customFormat="1">
      <c r="A11406" s="508" t="s">
        <v>638</v>
      </c>
      <c r="B11406" s="509" t="s">
        <v>411</v>
      </c>
      <c r="C11406" s="509" t="s">
        <v>1032</v>
      </c>
      <c r="K11406" s="509">
        <v>0</v>
      </c>
    </row>
    <row r="11407" spans="1:11" s="509" customFormat="1">
      <c r="A11407" s="508" t="s">
        <v>638</v>
      </c>
      <c r="B11407" s="509" t="s">
        <v>411</v>
      </c>
      <c r="C11407" s="509">
        <v>52</v>
      </c>
      <c r="G11407" s="509">
        <v>1</v>
      </c>
      <c r="K11407" s="509">
        <v>1</v>
      </c>
    </row>
    <row r="11408" spans="1:11" s="509" customFormat="1">
      <c r="A11408" s="508" t="s">
        <v>638</v>
      </c>
      <c r="B11408" s="509" t="s">
        <v>411</v>
      </c>
      <c r="C11408" s="509">
        <v>53</v>
      </c>
      <c r="G11408" s="509">
        <v>1</v>
      </c>
      <c r="H11408" s="509">
        <v>1</v>
      </c>
      <c r="K11408" s="509">
        <v>1</v>
      </c>
    </row>
    <row r="11409" spans="1:11" s="509" customFormat="1">
      <c r="A11409" s="508" t="s">
        <v>638</v>
      </c>
      <c r="B11409" s="509" t="s">
        <v>411</v>
      </c>
      <c r="C11409" s="509">
        <v>54</v>
      </c>
      <c r="K11409" s="509">
        <v>0</v>
      </c>
    </row>
    <row r="11410" spans="1:11" s="509" customFormat="1">
      <c r="A11410" s="508" t="s">
        <v>638</v>
      </c>
      <c r="B11410" s="509" t="s">
        <v>411</v>
      </c>
      <c r="C11410" s="509">
        <v>55</v>
      </c>
      <c r="G11410" s="509">
        <v>7</v>
      </c>
      <c r="K11410" s="509">
        <v>7</v>
      </c>
    </row>
    <row r="11411" spans="1:11" s="509" customFormat="1">
      <c r="A11411" s="508" t="s">
        <v>638</v>
      </c>
      <c r="B11411" s="509" t="s">
        <v>411</v>
      </c>
      <c r="C11411" s="509">
        <v>56</v>
      </c>
      <c r="K11411" s="509">
        <v>0</v>
      </c>
    </row>
    <row r="11412" spans="1:11" s="509" customFormat="1">
      <c r="A11412" s="508" t="s">
        <v>638</v>
      </c>
      <c r="B11412" s="509" t="s">
        <v>411</v>
      </c>
      <c r="C11412" s="509">
        <v>57</v>
      </c>
      <c r="K11412" s="509">
        <v>0</v>
      </c>
    </row>
    <row r="11413" spans="1:11" s="509" customFormat="1">
      <c r="A11413" s="508" t="s">
        <v>638</v>
      </c>
      <c r="B11413" s="509" t="s">
        <v>411</v>
      </c>
      <c r="C11413" s="509">
        <v>58</v>
      </c>
      <c r="K11413" s="509">
        <v>0</v>
      </c>
    </row>
    <row r="11414" spans="1:11" s="509" customFormat="1">
      <c r="A11414" s="508" t="s">
        <v>638</v>
      </c>
      <c r="B11414" s="509" t="s">
        <v>411</v>
      </c>
      <c r="C11414" s="509">
        <v>59</v>
      </c>
      <c r="G11414" s="509">
        <v>2</v>
      </c>
      <c r="K11414" s="509">
        <v>2</v>
      </c>
    </row>
    <row r="11415" spans="1:11" s="509" customFormat="1">
      <c r="A11415" s="508" t="s">
        <v>638</v>
      </c>
      <c r="B11415" s="509" t="s">
        <v>411</v>
      </c>
      <c r="C11415" s="509">
        <v>60</v>
      </c>
      <c r="G11415" s="509">
        <v>1</v>
      </c>
      <c r="K11415" s="509">
        <v>1</v>
      </c>
    </row>
    <row r="11416" spans="1:11" s="509" customFormat="1">
      <c r="A11416" s="508" t="s">
        <v>638</v>
      </c>
      <c r="B11416" s="509" t="s">
        <v>411</v>
      </c>
      <c r="C11416" s="509">
        <v>61</v>
      </c>
      <c r="G11416" s="509">
        <v>1</v>
      </c>
      <c r="H11416" s="509">
        <v>1</v>
      </c>
      <c r="K11416" s="509">
        <v>1</v>
      </c>
    </row>
    <row r="11417" spans="1:11" s="509" customFormat="1">
      <c r="A11417" s="508" t="s">
        <v>638</v>
      </c>
      <c r="B11417" s="509" t="s">
        <v>411</v>
      </c>
      <c r="C11417" s="509">
        <v>62</v>
      </c>
      <c r="K11417" s="509">
        <v>0</v>
      </c>
    </row>
    <row r="11418" spans="1:11" s="509" customFormat="1">
      <c r="A11418" s="508" t="s">
        <v>638</v>
      </c>
      <c r="B11418" s="509" t="s">
        <v>411</v>
      </c>
      <c r="C11418" s="509">
        <v>63</v>
      </c>
      <c r="G11418" s="509">
        <v>9</v>
      </c>
      <c r="H11418" s="509">
        <v>2</v>
      </c>
      <c r="K11418" s="509">
        <v>9</v>
      </c>
    </row>
    <row r="11419" spans="1:11" s="509" customFormat="1">
      <c r="A11419" s="508" t="s">
        <v>638</v>
      </c>
      <c r="B11419" s="509" t="s">
        <v>411</v>
      </c>
      <c r="C11419" s="509" t="s">
        <v>1033</v>
      </c>
      <c r="K11419" s="509">
        <v>0</v>
      </c>
    </row>
    <row r="11420" spans="1:11" s="509" customFormat="1">
      <c r="A11420" s="508" t="s">
        <v>638</v>
      </c>
      <c r="B11420" s="509" t="s">
        <v>411</v>
      </c>
      <c r="C11420" s="509" t="s">
        <v>1034</v>
      </c>
      <c r="K11420" s="509">
        <v>0</v>
      </c>
    </row>
    <row r="11421" spans="1:11" s="509" customFormat="1">
      <c r="A11421" s="508" t="s">
        <v>638</v>
      </c>
      <c r="B11421" s="509" t="s">
        <v>411</v>
      </c>
      <c r="C11421" s="509">
        <v>64</v>
      </c>
      <c r="K11421" s="509">
        <v>0</v>
      </c>
    </row>
    <row r="11422" spans="1:11" s="509" customFormat="1">
      <c r="A11422" s="508" t="s">
        <v>638</v>
      </c>
      <c r="B11422" s="509" t="s">
        <v>411</v>
      </c>
      <c r="C11422" s="509" t="s">
        <v>1035</v>
      </c>
      <c r="G11422" s="509">
        <v>3</v>
      </c>
      <c r="K11422" s="509">
        <v>3</v>
      </c>
    </row>
    <row r="11423" spans="1:11" s="509" customFormat="1">
      <c r="A11423" s="508" t="s">
        <v>638</v>
      </c>
      <c r="B11423" s="509" t="s">
        <v>411</v>
      </c>
      <c r="C11423" s="509">
        <v>65</v>
      </c>
      <c r="G11423" s="509">
        <v>13</v>
      </c>
      <c r="H11423" s="509">
        <v>7</v>
      </c>
      <c r="K11423" s="509">
        <v>13</v>
      </c>
    </row>
    <row r="11424" spans="1:11" s="509" customFormat="1">
      <c r="A11424" s="508" t="s">
        <v>638</v>
      </c>
      <c r="B11424" s="509" t="s">
        <v>411</v>
      </c>
      <c r="C11424" s="509">
        <v>66</v>
      </c>
      <c r="G11424" s="509">
        <v>4</v>
      </c>
      <c r="H11424" s="509">
        <v>4</v>
      </c>
      <c r="K11424" s="509">
        <v>4</v>
      </c>
    </row>
    <row r="11425" spans="1:11" s="509" customFormat="1">
      <c r="A11425" s="508" t="s">
        <v>638</v>
      </c>
      <c r="B11425" s="509" t="s">
        <v>411</v>
      </c>
      <c r="C11425" s="509" t="s">
        <v>1036</v>
      </c>
      <c r="K11425" s="509">
        <v>0</v>
      </c>
    </row>
    <row r="11426" spans="1:11" s="509" customFormat="1">
      <c r="A11426" s="508" t="s">
        <v>638</v>
      </c>
      <c r="B11426" s="509" t="s">
        <v>411</v>
      </c>
      <c r="C11426" s="509" t="s">
        <v>1037</v>
      </c>
      <c r="G11426" s="509">
        <v>40</v>
      </c>
      <c r="K11426" s="509">
        <v>40</v>
      </c>
    </row>
    <row r="11427" spans="1:11" s="509" customFormat="1">
      <c r="A11427" s="508" t="s">
        <v>638</v>
      </c>
      <c r="B11427" s="509" t="s">
        <v>411</v>
      </c>
      <c r="C11427" s="509" t="s">
        <v>1038</v>
      </c>
      <c r="G11427" s="509">
        <v>1</v>
      </c>
      <c r="K11427" s="509">
        <v>1</v>
      </c>
    </row>
    <row r="11428" spans="1:11" s="509" customFormat="1">
      <c r="A11428" s="508" t="s">
        <v>638</v>
      </c>
      <c r="B11428" s="509" t="s">
        <v>411</v>
      </c>
      <c r="C11428" s="509" t="s">
        <v>1039</v>
      </c>
      <c r="G11428" s="509">
        <v>1</v>
      </c>
      <c r="K11428" s="509">
        <v>1</v>
      </c>
    </row>
    <row r="11429" spans="1:11" s="509" customFormat="1">
      <c r="A11429" s="508" t="s">
        <v>638</v>
      </c>
      <c r="B11429" s="509" t="s">
        <v>411</v>
      </c>
      <c r="C11429" s="509" t="s">
        <v>1040</v>
      </c>
      <c r="G11429" s="509">
        <v>2</v>
      </c>
      <c r="K11429" s="509">
        <v>2</v>
      </c>
    </row>
    <row r="11430" spans="1:11" s="509" customFormat="1">
      <c r="A11430" s="508" t="s">
        <v>638</v>
      </c>
      <c r="B11430" s="509" t="s">
        <v>411</v>
      </c>
      <c r="C11430" s="509" t="s">
        <v>1041</v>
      </c>
      <c r="K11430" s="509">
        <v>0</v>
      </c>
    </row>
    <row r="11431" spans="1:11" s="509" customFormat="1">
      <c r="A11431" s="508" t="s">
        <v>638</v>
      </c>
      <c r="B11431" s="509" t="s">
        <v>411</v>
      </c>
      <c r="C11431" s="509" t="s">
        <v>1042</v>
      </c>
      <c r="K11431" s="509">
        <v>0</v>
      </c>
    </row>
    <row r="11432" spans="1:11" s="509" customFormat="1">
      <c r="A11432" s="508" t="s">
        <v>638</v>
      </c>
      <c r="B11432" s="509" t="s">
        <v>411</v>
      </c>
      <c r="C11432" s="509">
        <v>67</v>
      </c>
      <c r="G11432" s="509">
        <v>24</v>
      </c>
      <c r="H11432" s="509">
        <v>1</v>
      </c>
      <c r="K11432" s="509">
        <v>24</v>
      </c>
    </row>
    <row r="11433" spans="1:11" s="509" customFormat="1">
      <c r="A11433" s="508" t="s">
        <v>638</v>
      </c>
      <c r="B11433" s="509" t="s">
        <v>411</v>
      </c>
      <c r="C11433" s="509">
        <v>68</v>
      </c>
      <c r="G11433" s="509">
        <v>3</v>
      </c>
      <c r="K11433" s="509">
        <v>3</v>
      </c>
    </row>
    <row r="11434" spans="1:11" s="509" customFormat="1">
      <c r="A11434" s="508" t="s">
        <v>638</v>
      </c>
      <c r="B11434" s="509" t="s">
        <v>411</v>
      </c>
      <c r="C11434" s="509" t="s">
        <v>1043</v>
      </c>
      <c r="G11434" s="509">
        <v>3</v>
      </c>
      <c r="K11434" s="509">
        <v>3</v>
      </c>
    </row>
    <row r="11435" spans="1:11" s="509" customFormat="1">
      <c r="A11435" s="508" t="s">
        <v>638</v>
      </c>
      <c r="B11435" s="509" t="s">
        <v>411</v>
      </c>
      <c r="C11435" s="509">
        <v>69</v>
      </c>
      <c r="G11435" s="509">
        <v>1</v>
      </c>
      <c r="K11435" s="509">
        <v>1</v>
      </c>
    </row>
    <row r="11436" spans="1:11" s="509" customFormat="1">
      <c r="A11436" s="508" t="s">
        <v>638</v>
      </c>
      <c r="B11436" s="509" t="s">
        <v>411</v>
      </c>
      <c r="C11436" s="509" t="s">
        <v>1044</v>
      </c>
      <c r="G11436" s="509">
        <v>1</v>
      </c>
      <c r="K11436" s="509">
        <v>1</v>
      </c>
    </row>
    <row r="11437" spans="1:11" s="509" customFormat="1">
      <c r="A11437" s="508" t="s">
        <v>638</v>
      </c>
      <c r="B11437" s="509" t="s">
        <v>411</v>
      </c>
      <c r="C11437" s="509" t="s">
        <v>1045</v>
      </c>
      <c r="K11437" s="509">
        <v>0</v>
      </c>
    </row>
    <row r="11438" spans="1:11" s="509" customFormat="1">
      <c r="A11438" s="508" t="s">
        <v>638</v>
      </c>
      <c r="B11438" s="509" t="s">
        <v>411</v>
      </c>
      <c r="C11438" s="509">
        <v>70</v>
      </c>
      <c r="K11438" s="509">
        <v>0</v>
      </c>
    </row>
    <row r="11439" spans="1:11" s="509" customFormat="1">
      <c r="A11439" s="508" t="s">
        <v>638</v>
      </c>
      <c r="B11439" s="509" t="s">
        <v>411</v>
      </c>
      <c r="C11439" s="509" t="s">
        <v>1046</v>
      </c>
      <c r="G11439" s="509">
        <v>5</v>
      </c>
      <c r="K11439" s="509">
        <v>5</v>
      </c>
    </row>
    <row r="11440" spans="1:11" s="509" customFormat="1">
      <c r="A11440" s="508" t="s">
        <v>638</v>
      </c>
      <c r="B11440" s="509" t="s">
        <v>411</v>
      </c>
      <c r="C11440" s="509">
        <v>71</v>
      </c>
      <c r="G11440" s="509">
        <v>59</v>
      </c>
      <c r="K11440" s="509">
        <v>59</v>
      </c>
    </row>
    <row r="11441" spans="1:11" s="509" customFormat="1">
      <c r="A11441" s="508" t="s">
        <v>638</v>
      </c>
      <c r="B11441" s="509" t="s">
        <v>411</v>
      </c>
      <c r="C11441" s="509" t="s">
        <v>1047</v>
      </c>
      <c r="G11441" s="509">
        <v>5</v>
      </c>
      <c r="H11441" s="509">
        <v>3</v>
      </c>
      <c r="K11441" s="509">
        <v>5</v>
      </c>
    </row>
    <row r="11442" spans="1:11" s="509" customFormat="1">
      <c r="A11442" s="508" t="s">
        <v>638</v>
      </c>
      <c r="B11442" s="509" t="s">
        <v>411</v>
      </c>
      <c r="C11442" s="509" t="s">
        <v>1048</v>
      </c>
      <c r="G11442" s="509">
        <v>2</v>
      </c>
      <c r="K11442" s="509">
        <v>2</v>
      </c>
    </row>
    <row r="11443" spans="1:11" s="509" customFormat="1">
      <c r="A11443" s="508" t="s">
        <v>638</v>
      </c>
      <c r="B11443" s="509" t="s">
        <v>411</v>
      </c>
      <c r="C11443" s="509" t="s">
        <v>1049</v>
      </c>
      <c r="G11443" s="509">
        <v>1</v>
      </c>
      <c r="K11443" s="509">
        <v>1</v>
      </c>
    </row>
    <row r="11444" spans="1:11" s="509" customFormat="1">
      <c r="A11444" s="508" t="s">
        <v>638</v>
      </c>
      <c r="B11444" s="509" t="s">
        <v>411</v>
      </c>
      <c r="C11444" s="509" t="s">
        <v>1050</v>
      </c>
      <c r="G11444" s="509">
        <v>1</v>
      </c>
      <c r="H11444" s="509">
        <v>1</v>
      </c>
      <c r="K11444" s="509">
        <v>1</v>
      </c>
    </row>
    <row r="11445" spans="1:11" s="509" customFormat="1">
      <c r="A11445" s="508" t="s">
        <v>638</v>
      </c>
      <c r="B11445" s="509" t="s">
        <v>411</v>
      </c>
      <c r="C11445" s="509" t="s">
        <v>1051</v>
      </c>
      <c r="K11445" s="509">
        <v>0</v>
      </c>
    </row>
    <row r="11446" spans="1:11" s="509" customFormat="1">
      <c r="A11446" s="508" t="s">
        <v>638</v>
      </c>
      <c r="B11446" s="509" t="s">
        <v>411</v>
      </c>
      <c r="C11446" s="509">
        <v>72</v>
      </c>
      <c r="D11446" s="509">
        <v>17</v>
      </c>
      <c r="G11446" s="509">
        <v>2</v>
      </c>
      <c r="K11446" s="509">
        <v>19</v>
      </c>
    </row>
    <row r="11447" spans="1:11" s="509" customFormat="1">
      <c r="A11447" s="508" t="s">
        <v>638</v>
      </c>
      <c r="B11447" s="509" t="s">
        <v>411</v>
      </c>
      <c r="C11447" s="509">
        <v>73</v>
      </c>
      <c r="D11447" s="509">
        <v>8</v>
      </c>
      <c r="K11447" s="509">
        <v>8</v>
      </c>
    </row>
    <row r="11448" spans="1:11" s="509" customFormat="1">
      <c r="A11448" s="508" t="s">
        <v>638</v>
      </c>
      <c r="B11448" s="509" t="s">
        <v>411</v>
      </c>
      <c r="C11448" s="509">
        <v>74</v>
      </c>
      <c r="K11448" s="509">
        <v>0</v>
      </c>
    </row>
    <row r="11449" spans="1:11" s="509" customFormat="1">
      <c r="A11449" s="508" t="s">
        <v>638</v>
      </c>
      <c r="B11449" s="509" t="s">
        <v>411</v>
      </c>
      <c r="C11449" s="509" t="s">
        <v>4570</v>
      </c>
      <c r="D11449" s="509">
        <v>9</v>
      </c>
      <c r="G11449" s="509">
        <v>7</v>
      </c>
      <c r="K11449" s="509">
        <v>16</v>
      </c>
    </row>
    <row r="11450" spans="1:11" s="509" customFormat="1">
      <c r="A11450" s="508" t="s">
        <v>638</v>
      </c>
      <c r="B11450" s="509" t="s">
        <v>411</v>
      </c>
      <c r="C11450" s="509" t="s">
        <v>4571</v>
      </c>
      <c r="D11450" s="509">
        <v>34</v>
      </c>
      <c r="E11450" s="509">
        <v>0</v>
      </c>
      <c r="F11450" s="509">
        <v>0</v>
      </c>
      <c r="G11450" s="509">
        <v>248</v>
      </c>
      <c r="H11450" s="509">
        <v>23</v>
      </c>
      <c r="I11450" s="509">
        <v>0</v>
      </c>
      <c r="J11450" s="509">
        <v>15</v>
      </c>
      <c r="K11450" s="509">
        <v>282</v>
      </c>
    </row>
    <row r="11451" spans="1:11" s="509" customFormat="1">
      <c r="A11451" s="508" t="s">
        <v>639</v>
      </c>
      <c r="B11451" s="509" t="s">
        <v>412</v>
      </c>
      <c r="C11451" s="509">
        <v>1</v>
      </c>
      <c r="K11451" s="509">
        <v>0</v>
      </c>
    </row>
    <row r="11452" spans="1:11" s="509" customFormat="1">
      <c r="A11452" s="508" t="s">
        <v>639</v>
      </c>
      <c r="B11452" s="509" t="s">
        <v>412</v>
      </c>
      <c r="C11452" s="509" t="s">
        <v>1023</v>
      </c>
      <c r="G11452" s="509">
        <v>1</v>
      </c>
      <c r="K11452" s="509">
        <v>1</v>
      </c>
    </row>
    <row r="11453" spans="1:11" s="509" customFormat="1">
      <c r="A11453" s="508" t="s">
        <v>639</v>
      </c>
      <c r="B11453" s="509" t="s">
        <v>412</v>
      </c>
      <c r="C11453" s="509">
        <v>2</v>
      </c>
      <c r="G11453" s="509">
        <v>1</v>
      </c>
      <c r="K11453" s="509">
        <v>1</v>
      </c>
    </row>
    <row r="11454" spans="1:11" s="509" customFormat="1">
      <c r="A11454" s="508" t="s">
        <v>639</v>
      </c>
      <c r="B11454" s="509" t="s">
        <v>412</v>
      </c>
      <c r="C11454" s="509">
        <v>3</v>
      </c>
      <c r="G11454" s="509">
        <v>1</v>
      </c>
      <c r="K11454" s="509">
        <v>1</v>
      </c>
    </row>
    <row r="11455" spans="1:11" s="509" customFormat="1">
      <c r="A11455" s="508" t="s">
        <v>639</v>
      </c>
      <c r="B11455" s="509" t="s">
        <v>412</v>
      </c>
      <c r="C11455" s="509">
        <v>4</v>
      </c>
      <c r="K11455" s="509">
        <v>0</v>
      </c>
    </row>
    <row r="11456" spans="1:11" s="509" customFormat="1">
      <c r="A11456" s="508" t="s">
        <v>639</v>
      </c>
      <c r="B11456" s="509" t="s">
        <v>412</v>
      </c>
      <c r="C11456" s="509">
        <v>5</v>
      </c>
      <c r="K11456" s="509">
        <v>0</v>
      </c>
    </row>
    <row r="11457" spans="1:11" s="509" customFormat="1">
      <c r="A11457" s="508" t="s">
        <v>639</v>
      </c>
      <c r="B11457" s="509" t="s">
        <v>412</v>
      </c>
      <c r="C11457" s="509">
        <v>6</v>
      </c>
      <c r="K11457" s="509">
        <v>0</v>
      </c>
    </row>
    <row r="11458" spans="1:11" s="509" customFormat="1">
      <c r="A11458" s="508" t="s">
        <v>639</v>
      </c>
      <c r="B11458" s="509" t="s">
        <v>412</v>
      </c>
      <c r="C11458" s="509">
        <v>7</v>
      </c>
      <c r="K11458" s="509">
        <v>0</v>
      </c>
    </row>
    <row r="11459" spans="1:11" s="509" customFormat="1">
      <c r="A11459" s="508" t="s">
        <v>639</v>
      </c>
      <c r="B11459" s="509" t="s">
        <v>412</v>
      </c>
      <c r="C11459" s="509">
        <v>8</v>
      </c>
      <c r="K11459" s="509">
        <v>0</v>
      </c>
    </row>
    <row r="11460" spans="1:11" s="509" customFormat="1">
      <c r="A11460" s="508" t="s">
        <v>639</v>
      </c>
      <c r="B11460" s="509" t="s">
        <v>412</v>
      </c>
      <c r="C11460" s="509">
        <v>9</v>
      </c>
      <c r="K11460" s="509">
        <v>0</v>
      </c>
    </row>
    <row r="11461" spans="1:11" s="509" customFormat="1">
      <c r="A11461" s="508" t="s">
        <v>639</v>
      </c>
      <c r="B11461" s="509" t="s">
        <v>412</v>
      </c>
      <c r="C11461" s="509">
        <v>10</v>
      </c>
      <c r="K11461" s="509">
        <v>0</v>
      </c>
    </row>
    <row r="11462" spans="1:11" s="509" customFormat="1">
      <c r="A11462" s="508" t="s">
        <v>639</v>
      </c>
      <c r="B11462" s="509" t="s">
        <v>412</v>
      </c>
      <c r="C11462" s="509">
        <v>11</v>
      </c>
      <c r="K11462" s="509">
        <v>0</v>
      </c>
    </row>
    <row r="11463" spans="1:11" s="509" customFormat="1">
      <c r="A11463" s="508" t="s">
        <v>639</v>
      </c>
      <c r="B11463" s="509" t="s">
        <v>412</v>
      </c>
      <c r="C11463" s="509">
        <v>12</v>
      </c>
      <c r="G11463" s="509">
        <v>6</v>
      </c>
      <c r="K11463" s="509">
        <v>6</v>
      </c>
    </row>
    <row r="11464" spans="1:11" s="509" customFormat="1">
      <c r="A11464" s="508" t="s">
        <v>639</v>
      </c>
      <c r="B11464" s="509" t="s">
        <v>412</v>
      </c>
      <c r="C11464" s="509">
        <v>13</v>
      </c>
      <c r="K11464" s="509">
        <v>0</v>
      </c>
    </row>
    <row r="11465" spans="1:11" s="509" customFormat="1">
      <c r="A11465" s="508" t="s">
        <v>639</v>
      </c>
      <c r="B11465" s="509" t="s">
        <v>412</v>
      </c>
      <c r="C11465" s="509">
        <v>14</v>
      </c>
      <c r="K11465" s="509">
        <v>0</v>
      </c>
    </row>
    <row r="11466" spans="1:11" s="509" customFormat="1">
      <c r="A11466" s="508" t="s">
        <v>639</v>
      </c>
      <c r="B11466" s="509" t="s">
        <v>412</v>
      </c>
      <c r="C11466" s="509">
        <v>15</v>
      </c>
      <c r="K11466" s="509">
        <v>0</v>
      </c>
    </row>
    <row r="11467" spans="1:11" s="509" customFormat="1">
      <c r="A11467" s="508" t="s">
        <v>639</v>
      </c>
      <c r="B11467" s="509" t="s">
        <v>412</v>
      </c>
      <c r="C11467" s="509">
        <v>16</v>
      </c>
      <c r="K11467" s="509">
        <v>0</v>
      </c>
    </row>
    <row r="11468" spans="1:11" s="509" customFormat="1">
      <c r="A11468" s="508" t="s">
        <v>639</v>
      </c>
      <c r="B11468" s="509" t="s">
        <v>412</v>
      </c>
      <c r="C11468" s="509">
        <v>17</v>
      </c>
      <c r="K11468" s="509">
        <v>0</v>
      </c>
    </row>
    <row r="11469" spans="1:11" s="509" customFormat="1">
      <c r="A11469" s="508" t="s">
        <v>639</v>
      </c>
      <c r="B11469" s="509" t="s">
        <v>412</v>
      </c>
      <c r="C11469" s="509">
        <v>18</v>
      </c>
      <c r="K11469" s="509">
        <v>0</v>
      </c>
    </row>
    <row r="11470" spans="1:11" s="509" customFormat="1">
      <c r="A11470" s="508" t="s">
        <v>639</v>
      </c>
      <c r="B11470" s="509" t="s">
        <v>412</v>
      </c>
      <c r="C11470" s="509" t="s">
        <v>1024</v>
      </c>
      <c r="K11470" s="509">
        <v>0</v>
      </c>
    </row>
    <row r="11471" spans="1:11" s="509" customFormat="1">
      <c r="A11471" s="508" t="s">
        <v>639</v>
      </c>
      <c r="B11471" s="509" t="s">
        <v>412</v>
      </c>
      <c r="C11471" s="509" t="s">
        <v>1025</v>
      </c>
      <c r="K11471" s="509">
        <v>0</v>
      </c>
    </row>
    <row r="11472" spans="1:11" s="509" customFormat="1">
      <c r="A11472" s="508" t="s">
        <v>639</v>
      </c>
      <c r="B11472" s="509" t="s">
        <v>412</v>
      </c>
      <c r="C11472" s="509">
        <v>19</v>
      </c>
      <c r="K11472" s="509">
        <v>0</v>
      </c>
    </row>
    <row r="11473" spans="1:11" s="509" customFormat="1">
      <c r="A11473" s="508" t="s">
        <v>639</v>
      </c>
      <c r="B11473" s="509" t="s">
        <v>412</v>
      </c>
      <c r="C11473" s="509">
        <v>20</v>
      </c>
      <c r="K11473" s="509">
        <v>0</v>
      </c>
    </row>
    <row r="11474" spans="1:11" s="509" customFormat="1">
      <c r="A11474" s="508" t="s">
        <v>639</v>
      </c>
      <c r="B11474" s="509" t="s">
        <v>412</v>
      </c>
      <c r="C11474" s="509">
        <v>21</v>
      </c>
      <c r="K11474" s="509">
        <v>0</v>
      </c>
    </row>
    <row r="11475" spans="1:11" s="509" customFormat="1">
      <c r="A11475" s="508" t="s">
        <v>639</v>
      </c>
      <c r="B11475" s="509" t="s">
        <v>412</v>
      </c>
      <c r="C11475" s="509" t="s">
        <v>1026</v>
      </c>
      <c r="K11475" s="509">
        <v>0</v>
      </c>
    </row>
    <row r="11476" spans="1:11" s="509" customFormat="1">
      <c r="A11476" s="508" t="s">
        <v>639</v>
      </c>
      <c r="B11476" s="509" t="s">
        <v>412</v>
      </c>
      <c r="C11476" s="509" t="s">
        <v>1027</v>
      </c>
      <c r="K11476" s="509">
        <v>0</v>
      </c>
    </row>
    <row r="11477" spans="1:11" s="509" customFormat="1">
      <c r="A11477" s="508" t="s">
        <v>639</v>
      </c>
      <c r="B11477" s="509" t="s">
        <v>412</v>
      </c>
      <c r="C11477" s="509" t="s">
        <v>1028</v>
      </c>
      <c r="K11477" s="509">
        <v>0</v>
      </c>
    </row>
    <row r="11478" spans="1:11" s="509" customFormat="1">
      <c r="A11478" s="508" t="s">
        <v>639</v>
      </c>
      <c r="B11478" s="509" t="s">
        <v>412</v>
      </c>
      <c r="C11478" s="509">
        <v>22</v>
      </c>
      <c r="K11478" s="509">
        <v>0</v>
      </c>
    </row>
    <row r="11479" spans="1:11" s="509" customFormat="1">
      <c r="A11479" s="508" t="s">
        <v>639</v>
      </c>
      <c r="B11479" s="509" t="s">
        <v>412</v>
      </c>
      <c r="C11479" s="509">
        <v>23</v>
      </c>
      <c r="K11479" s="509">
        <v>0</v>
      </c>
    </row>
    <row r="11480" spans="1:11" s="509" customFormat="1">
      <c r="A11480" s="508" t="s">
        <v>639</v>
      </c>
      <c r="B11480" s="509" t="s">
        <v>412</v>
      </c>
      <c r="C11480" s="509" t="s">
        <v>1029</v>
      </c>
      <c r="K11480" s="509">
        <v>0</v>
      </c>
    </row>
    <row r="11481" spans="1:11" s="509" customFormat="1">
      <c r="A11481" s="508" t="s">
        <v>639</v>
      </c>
      <c r="B11481" s="509" t="s">
        <v>412</v>
      </c>
      <c r="C11481" s="509">
        <v>24</v>
      </c>
      <c r="K11481" s="509">
        <v>0</v>
      </c>
    </row>
    <row r="11482" spans="1:11" s="509" customFormat="1">
      <c r="A11482" s="508" t="s">
        <v>639</v>
      </c>
      <c r="B11482" s="509" t="s">
        <v>412</v>
      </c>
      <c r="C11482" s="509">
        <v>25</v>
      </c>
    </row>
    <row r="11483" spans="1:11" s="509" customFormat="1">
      <c r="A11483" s="508" t="s">
        <v>639</v>
      </c>
      <c r="B11483" s="509" t="s">
        <v>412</v>
      </c>
      <c r="C11483" s="509">
        <v>26</v>
      </c>
      <c r="G11483" s="509">
        <v>1</v>
      </c>
      <c r="H11483" s="509">
        <v>1</v>
      </c>
      <c r="K11483" s="509">
        <v>1</v>
      </c>
    </row>
    <row r="11484" spans="1:11" s="509" customFormat="1">
      <c r="A11484" s="508" t="s">
        <v>639</v>
      </c>
      <c r="B11484" s="509" t="s">
        <v>412</v>
      </c>
      <c r="C11484" s="509">
        <v>27</v>
      </c>
      <c r="G11484" s="509">
        <v>2</v>
      </c>
      <c r="H11484" s="509">
        <v>2</v>
      </c>
      <c r="K11484" s="509">
        <v>2</v>
      </c>
    </row>
    <row r="11485" spans="1:11" s="509" customFormat="1">
      <c r="A11485" s="508" t="s">
        <v>639</v>
      </c>
      <c r="B11485" s="509" t="s">
        <v>412</v>
      </c>
      <c r="C11485" s="509">
        <v>28</v>
      </c>
      <c r="K11485" s="509">
        <v>0</v>
      </c>
    </row>
    <row r="11486" spans="1:11" s="509" customFormat="1">
      <c r="A11486" s="508" t="s">
        <v>639</v>
      </c>
      <c r="B11486" s="509" t="s">
        <v>412</v>
      </c>
      <c r="C11486" s="509">
        <v>29</v>
      </c>
      <c r="K11486" s="509">
        <v>0</v>
      </c>
    </row>
    <row r="11487" spans="1:11" s="509" customFormat="1">
      <c r="A11487" s="508" t="s">
        <v>639</v>
      </c>
      <c r="B11487" s="509" t="s">
        <v>412</v>
      </c>
      <c r="C11487" s="509">
        <v>30</v>
      </c>
      <c r="K11487" s="509">
        <v>0</v>
      </c>
    </row>
    <row r="11488" spans="1:11" s="509" customFormat="1">
      <c r="A11488" s="508" t="s">
        <v>639</v>
      </c>
      <c r="B11488" s="509" t="s">
        <v>412</v>
      </c>
      <c r="C11488" s="509">
        <v>31</v>
      </c>
      <c r="K11488" s="509">
        <v>0</v>
      </c>
    </row>
    <row r="11489" spans="1:11" s="509" customFormat="1">
      <c r="A11489" s="508" t="s">
        <v>639</v>
      </c>
      <c r="B11489" s="509" t="s">
        <v>412</v>
      </c>
      <c r="C11489" s="509">
        <v>32</v>
      </c>
      <c r="K11489" s="509">
        <v>0</v>
      </c>
    </row>
    <row r="11490" spans="1:11" s="509" customFormat="1">
      <c r="A11490" s="508" t="s">
        <v>639</v>
      </c>
      <c r="B11490" s="509" t="s">
        <v>412</v>
      </c>
      <c r="C11490" s="509">
        <v>33</v>
      </c>
      <c r="G11490" s="509">
        <v>1</v>
      </c>
      <c r="K11490" s="509">
        <v>1</v>
      </c>
    </row>
    <row r="11491" spans="1:11" s="509" customFormat="1">
      <c r="A11491" s="508" t="s">
        <v>639</v>
      </c>
      <c r="B11491" s="509" t="s">
        <v>412</v>
      </c>
      <c r="C11491" s="509">
        <v>34</v>
      </c>
      <c r="K11491" s="509">
        <v>0</v>
      </c>
    </row>
    <row r="11492" spans="1:11" s="509" customFormat="1">
      <c r="A11492" s="508" t="s">
        <v>639</v>
      </c>
      <c r="B11492" s="509" t="s">
        <v>412</v>
      </c>
      <c r="C11492" s="509">
        <v>35</v>
      </c>
      <c r="K11492" s="509">
        <v>0</v>
      </c>
    </row>
    <row r="11493" spans="1:11" s="509" customFormat="1">
      <c r="A11493" s="508" t="s">
        <v>639</v>
      </c>
      <c r="B11493" s="509" t="s">
        <v>412</v>
      </c>
      <c r="C11493" s="509">
        <v>36</v>
      </c>
      <c r="K11493" s="509">
        <v>0</v>
      </c>
    </row>
    <row r="11494" spans="1:11" s="509" customFormat="1">
      <c r="A11494" s="508" t="s">
        <v>639</v>
      </c>
      <c r="B11494" s="509" t="s">
        <v>412</v>
      </c>
      <c r="C11494" s="509">
        <v>37</v>
      </c>
      <c r="K11494" s="509">
        <v>0</v>
      </c>
    </row>
    <row r="11495" spans="1:11" s="509" customFormat="1">
      <c r="A11495" s="508" t="s">
        <v>639</v>
      </c>
      <c r="B11495" s="509" t="s">
        <v>412</v>
      </c>
      <c r="C11495" s="509">
        <v>38</v>
      </c>
      <c r="K11495" s="509">
        <v>0</v>
      </c>
    </row>
    <row r="11496" spans="1:11" s="509" customFormat="1">
      <c r="A11496" s="508" t="s">
        <v>639</v>
      </c>
      <c r="B11496" s="509" t="s">
        <v>412</v>
      </c>
      <c r="C11496" s="509" t="s">
        <v>1030</v>
      </c>
      <c r="K11496" s="509">
        <v>0</v>
      </c>
    </row>
    <row r="11497" spans="1:11" s="509" customFormat="1">
      <c r="A11497" s="508" t="s">
        <v>639</v>
      </c>
      <c r="B11497" s="509" t="s">
        <v>412</v>
      </c>
      <c r="C11497" s="509">
        <v>39</v>
      </c>
      <c r="K11497" s="509">
        <v>0</v>
      </c>
    </row>
    <row r="11498" spans="1:11" s="509" customFormat="1">
      <c r="A11498" s="508" t="s">
        <v>639</v>
      </c>
      <c r="B11498" s="509" t="s">
        <v>412</v>
      </c>
      <c r="C11498" s="509">
        <v>40</v>
      </c>
      <c r="K11498" s="509">
        <v>0</v>
      </c>
    </row>
    <row r="11499" spans="1:11" s="509" customFormat="1">
      <c r="A11499" s="508" t="s">
        <v>639</v>
      </c>
      <c r="B11499" s="509" t="s">
        <v>412</v>
      </c>
      <c r="C11499" s="509">
        <v>41</v>
      </c>
      <c r="K11499" s="509">
        <v>0</v>
      </c>
    </row>
    <row r="11500" spans="1:11" s="509" customFormat="1">
      <c r="A11500" s="508" t="s">
        <v>639</v>
      </c>
      <c r="B11500" s="509" t="s">
        <v>412</v>
      </c>
      <c r="C11500" s="509">
        <v>42</v>
      </c>
      <c r="K11500" s="509">
        <v>0</v>
      </c>
    </row>
    <row r="11501" spans="1:11" s="509" customFormat="1">
      <c r="A11501" s="508" t="s">
        <v>639</v>
      </c>
      <c r="B11501" s="509" t="s">
        <v>412</v>
      </c>
      <c r="C11501" s="509">
        <v>43</v>
      </c>
      <c r="K11501" s="509">
        <v>0</v>
      </c>
    </row>
    <row r="11502" spans="1:11" s="509" customFormat="1">
      <c r="A11502" s="508" t="s">
        <v>639</v>
      </c>
      <c r="B11502" s="509" t="s">
        <v>412</v>
      </c>
      <c r="C11502" s="509">
        <v>44</v>
      </c>
      <c r="K11502" s="509">
        <v>0</v>
      </c>
    </row>
    <row r="11503" spans="1:11" s="509" customFormat="1">
      <c r="A11503" s="508" t="s">
        <v>639</v>
      </c>
      <c r="B11503" s="509" t="s">
        <v>412</v>
      </c>
      <c r="C11503" s="509">
        <v>45</v>
      </c>
      <c r="K11503" s="509">
        <v>0</v>
      </c>
    </row>
    <row r="11504" spans="1:11" s="509" customFormat="1">
      <c r="A11504" s="508" t="s">
        <v>639</v>
      </c>
      <c r="B11504" s="509" t="s">
        <v>412</v>
      </c>
      <c r="C11504" s="509">
        <v>46</v>
      </c>
      <c r="G11504" s="509">
        <v>1</v>
      </c>
      <c r="K11504" s="509">
        <v>1</v>
      </c>
    </row>
    <row r="11505" spans="1:11" s="509" customFormat="1">
      <c r="A11505" s="508" t="s">
        <v>639</v>
      </c>
      <c r="B11505" s="509" t="s">
        <v>412</v>
      </c>
      <c r="C11505" s="509">
        <v>47</v>
      </c>
      <c r="K11505" s="509">
        <v>0</v>
      </c>
    </row>
    <row r="11506" spans="1:11" s="509" customFormat="1">
      <c r="A11506" s="508" t="s">
        <v>639</v>
      </c>
      <c r="B11506" s="509" t="s">
        <v>412</v>
      </c>
      <c r="C11506" s="509">
        <v>48</v>
      </c>
      <c r="K11506" s="509">
        <v>0</v>
      </c>
    </row>
    <row r="11507" spans="1:11" s="509" customFormat="1">
      <c r="A11507" s="508" t="s">
        <v>639</v>
      </c>
      <c r="B11507" s="509" t="s">
        <v>412</v>
      </c>
      <c r="C11507" s="509">
        <v>49</v>
      </c>
      <c r="K11507" s="509">
        <v>0</v>
      </c>
    </row>
    <row r="11508" spans="1:11" s="509" customFormat="1">
      <c r="A11508" s="508" t="s">
        <v>639</v>
      </c>
      <c r="B11508" s="509" t="s">
        <v>412</v>
      </c>
      <c r="C11508" s="509">
        <v>50</v>
      </c>
      <c r="K11508" s="509">
        <v>0</v>
      </c>
    </row>
    <row r="11509" spans="1:11" s="509" customFormat="1">
      <c r="A11509" s="508" t="s">
        <v>639</v>
      </c>
      <c r="B11509" s="509" t="s">
        <v>412</v>
      </c>
      <c r="C11509" s="509">
        <v>51</v>
      </c>
      <c r="K11509" s="509">
        <v>0</v>
      </c>
    </row>
    <row r="11510" spans="1:11" s="509" customFormat="1">
      <c r="A11510" s="508" t="s">
        <v>639</v>
      </c>
      <c r="B11510" s="509" t="s">
        <v>412</v>
      </c>
      <c r="C11510" s="509" t="s">
        <v>1031</v>
      </c>
      <c r="K11510" s="509">
        <v>0</v>
      </c>
    </row>
    <row r="11511" spans="1:11" s="509" customFormat="1">
      <c r="A11511" s="508" t="s">
        <v>639</v>
      </c>
      <c r="B11511" s="509" t="s">
        <v>412</v>
      </c>
      <c r="C11511" s="509" t="s">
        <v>1032</v>
      </c>
      <c r="K11511" s="509">
        <v>0</v>
      </c>
    </row>
    <row r="11512" spans="1:11" s="509" customFormat="1">
      <c r="A11512" s="508" t="s">
        <v>639</v>
      </c>
      <c r="B11512" s="509" t="s">
        <v>412</v>
      </c>
      <c r="C11512" s="509">
        <v>52</v>
      </c>
      <c r="K11512" s="509">
        <v>0</v>
      </c>
    </row>
    <row r="11513" spans="1:11" s="509" customFormat="1">
      <c r="A11513" s="508" t="s">
        <v>639</v>
      </c>
      <c r="B11513" s="509" t="s">
        <v>412</v>
      </c>
      <c r="C11513" s="509">
        <v>53</v>
      </c>
      <c r="K11513" s="509">
        <v>0</v>
      </c>
    </row>
    <row r="11514" spans="1:11" s="509" customFormat="1">
      <c r="A11514" s="508" t="s">
        <v>639</v>
      </c>
      <c r="B11514" s="509" t="s">
        <v>412</v>
      </c>
      <c r="C11514" s="509">
        <v>54</v>
      </c>
      <c r="K11514" s="509">
        <v>0</v>
      </c>
    </row>
    <row r="11515" spans="1:11" s="509" customFormat="1">
      <c r="A11515" s="508" t="s">
        <v>639</v>
      </c>
      <c r="B11515" s="509" t="s">
        <v>412</v>
      </c>
      <c r="C11515" s="509">
        <v>55</v>
      </c>
      <c r="G11515" s="509">
        <v>5</v>
      </c>
      <c r="K11515" s="509">
        <v>5</v>
      </c>
    </row>
    <row r="11516" spans="1:11" s="509" customFormat="1">
      <c r="A11516" s="508" t="s">
        <v>639</v>
      </c>
      <c r="B11516" s="509" t="s">
        <v>412</v>
      </c>
      <c r="C11516" s="509">
        <v>56</v>
      </c>
      <c r="K11516" s="509">
        <v>0</v>
      </c>
    </row>
    <row r="11517" spans="1:11" s="509" customFormat="1">
      <c r="A11517" s="508" t="s">
        <v>639</v>
      </c>
      <c r="B11517" s="509" t="s">
        <v>412</v>
      </c>
      <c r="C11517" s="509">
        <v>57</v>
      </c>
      <c r="K11517" s="509">
        <v>0</v>
      </c>
    </row>
    <row r="11518" spans="1:11" s="509" customFormat="1">
      <c r="A11518" s="508" t="s">
        <v>639</v>
      </c>
      <c r="B11518" s="509" t="s">
        <v>412</v>
      </c>
      <c r="C11518" s="509">
        <v>58</v>
      </c>
      <c r="K11518" s="509">
        <v>0</v>
      </c>
    </row>
    <row r="11519" spans="1:11" s="509" customFormat="1">
      <c r="A11519" s="508" t="s">
        <v>639</v>
      </c>
      <c r="B11519" s="509" t="s">
        <v>412</v>
      </c>
      <c r="C11519" s="509">
        <v>59</v>
      </c>
      <c r="K11519" s="509">
        <v>0</v>
      </c>
    </row>
    <row r="11520" spans="1:11" s="509" customFormat="1">
      <c r="A11520" s="508" t="s">
        <v>639</v>
      </c>
      <c r="B11520" s="509" t="s">
        <v>412</v>
      </c>
      <c r="C11520" s="509">
        <v>60</v>
      </c>
      <c r="K11520" s="509">
        <v>0</v>
      </c>
    </row>
    <row r="11521" spans="1:11" s="509" customFormat="1">
      <c r="A11521" s="508" t="s">
        <v>639</v>
      </c>
      <c r="B11521" s="509" t="s">
        <v>412</v>
      </c>
      <c r="C11521" s="509">
        <v>61</v>
      </c>
      <c r="G11521" s="509">
        <v>3</v>
      </c>
      <c r="K11521" s="509">
        <v>3</v>
      </c>
    </row>
    <row r="11522" spans="1:11" s="509" customFormat="1">
      <c r="A11522" s="508" t="s">
        <v>639</v>
      </c>
      <c r="B11522" s="509" t="s">
        <v>412</v>
      </c>
      <c r="C11522" s="509">
        <v>62</v>
      </c>
      <c r="G11522" s="509">
        <v>2</v>
      </c>
      <c r="H11522" s="509">
        <v>1</v>
      </c>
      <c r="K11522" s="509">
        <v>2</v>
      </c>
    </row>
    <row r="11523" spans="1:11" s="509" customFormat="1">
      <c r="A11523" s="508" t="s">
        <v>639</v>
      </c>
      <c r="B11523" s="509" t="s">
        <v>412</v>
      </c>
      <c r="C11523" s="509">
        <v>63</v>
      </c>
      <c r="G11523" s="509">
        <v>5</v>
      </c>
      <c r="K11523" s="509">
        <v>5</v>
      </c>
    </row>
    <row r="11524" spans="1:11" s="509" customFormat="1">
      <c r="A11524" s="508" t="s">
        <v>639</v>
      </c>
      <c r="B11524" s="509" t="s">
        <v>412</v>
      </c>
      <c r="C11524" s="509" t="s">
        <v>1033</v>
      </c>
      <c r="K11524" s="509">
        <v>0</v>
      </c>
    </row>
    <row r="11525" spans="1:11" s="509" customFormat="1">
      <c r="A11525" s="508" t="s">
        <v>639</v>
      </c>
      <c r="B11525" s="509" t="s">
        <v>412</v>
      </c>
      <c r="C11525" s="509" t="s">
        <v>1034</v>
      </c>
      <c r="K11525" s="509">
        <v>0</v>
      </c>
    </row>
    <row r="11526" spans="1:11" s="509" customFormat="1">
      <c r="A11526" s="508" t="s">
        <v>639</v>
      </c>
      <c r="B11526" s="509" t="s">
        <v>412</v>
      </c>
      <c r="C11526" s="509">
        <v>64</v>
      </c>
      <c r="K11526" s="509">
        <v>0</v>
      </c>
    </row>
    <row r="11527" spans="1:11" s="509" customFormat="1">
      <c r="A11527" s="508" t="s">
        <v>639</v>
      </c>
      <c r="B11527" s="509" t="s">
        <v>412</v>
      </c>
      <c r="C11527" s="509" t="s">
        <v>1035</v>
      </c>
      <c r="G11527" s="509">
        <v>3</v>
      </c>
      <c r="K11527" s="509">
        <v>3</v>
      </c>
    </row>
    <row r="11528" spans="1:11" s="509" customFormat="1">
      <c r="A11528" s="508" t="s">
        <v>639</v>
      </c>
      <c r="B11528" s="509" t="s">
        <v>412</v>
      </c>
      <c r="C11528" s="509">
        <v>65</v>
      </c>
      <c r="G11528" s="509">
        <v>9</v>
      </c>
      <c r="H11528" s="509">
        <v>3</v>
      </c>
      <c r="K11528" s="509">
        <v>9</v>
      </c>
    </row>
    <row r="11529" spans="1:11" s="509" customFormat="1">
      <c r="A11529" s="508" t="s">
        <v>639</v>
      </c>
      <c r="B11529" s="509" t="s">
        <v>412</v>
      </c>
      <c r="C11529" s="509">
        <v>66</v>
      </c>
      <c r="K11529" s="509">
        <v>0</v>
      </c>
    </row>
    <row r="11530" spans="1:11" s="509" customFormat="1">
      <c r="A11530" s="508" t="s">
        <v>639</v>
      </c>
      <c r="B11530" s="509" t="s">
        <v>412</v>
      </c>
      <c r="C11530" s="509" t="s">
        <v>1036</v>
      </c>
      <c r="K11530" s="509">
        <v>0</v>
      </c>
    </row>
    <row r="11531" spans="1:11" s="509" customFormat="1">
      <c r="A11531" s="508" t="s">
        <v>639</v>
      </c>
      <c r="B11531" s="509" t="s">
        <v>412</v>
      </c>
      <c r="C11531" s="509" t="s">
        <v>1037</v>
      </c>
      <c r="K11531" s="509">
        <v>0</v>
      </c>
    </row>
    <row r="11532" spans="1:11" s="509" customFormat="1">
      <c r="A11532" s="508" t="s">
        <v>639</v>
      </c>
      <c r="B11532" s="509" t="s">
        <v>412</v>
      </c>
      <c r="C11532" s="509" t="s">
        <v>1038</v>
      </c>
      <c r="K11532" s="509">
        <v>0</v>
      </c>
    </row>
    <row r="11533" spans="1:11" s="509" customFormat="1">
      <c r="A11533" s="508" t="s">
        <v>639</v>
      </c>
      <c r="B11533" s="509" t="s">
        <v>412</v>
      </c>
      <c r="C11533" s="509" t="s">
        <v>1039</v>
      </c>
      <c r="G11533" s="509">
        <v>1</v>
      </c>
      <c r="K11533" s="509">
        <v>1</v>
      </c>
    </row>
    <row r="11534" spans="1:11" s="509" customFormat="1">
      <c r="A11534" s="508" t="s">
        <v>639</v>
      </c>
      <c r="B11534" s="509" t="s">
        <v>412</v>
      </c>
      <c r="C11534" s="509" t="s">
        <v>1040</v>
      </c>
      <c r="K11534" s="509">
        <v>0</v>
      </c>
    </row>
    <row r="11535" spans="1:11" s="509" customFormat="1">
      <c r="A11535" s="508" t="s">
        <v>639</v>
      </c>
      <c r="B11535" s="509" t="s">
        <v>412</v>
      </c>
      <c r="C11535" s="509" t="s">
        <v>1041</v>
      </c>
      <c r="K11535" s="509">
        <v>0</v>
      </c>
    </row>
    <row r="11536" spans="1:11" s="509" customFormat="1">
      <c r="A11536" s="508" t="s">
        <v>639</v>
      </c>
      <c r="B11536" s="509" t="s">
        <v>412</v>
      </c>
      <c r="C11536" s="509" t="s">
        <v>1042</v>
      </c>
      <c r="K11536" s="509">
        <v>0</v>
      </c>
    </row>
    <row r="11537" spans="1:11" s="509" customFormat="1">
      <c r="A11537" s="508" t="s">
        <v>639</v>
      </c>
      <c r="B11537" s="509" t="s">
        <v>412</v>
      </c>
      <c r="C11537" s="509">
        <v>67</v>
      </c>
      <c r="G11537" s="509">
        <v>1</v>
      </c>
      <c r="K11537" s="509">
        <v>1</v>
      </c>
    </row>
    <row r="11538" spans="1:11" s="509" customFormat="1">
      <c r="A11538" s="508" t="s">
        <v>639</v>
      </c>
      <c r="B11538" s="509" t="s">
        <v>412</v>
      </c>
      <c r="C11538" s="509">
        <v>68</v>
      </c>
      <c r="K11538" s="509">
        <v>0</v>
      </c>
    </row>
    <row r="11539" spans="1:11" s="509" customFormat="1">
      <c r="A11539" s="508" t="s">
        <v>639</v>
      </c>
      <c r="B11539" s="509" t="s">
        <v>412</v>
      </c>
      <c r="C11539" s="509" t="s">
        <v>1043</v>
      </c>
      <c r="K11539" s="509">
        <v>0</v>
      </c>
    </row>
    <row r="11540" spans="1:11" s="509" customFormat="1">
      <c r="A11540" s="508" t="s">
        <v>639</v>
      </c>
      <c r="B11540" s="509" t="s">
        <v>412</v>
      </c>
      <c r="C11540" s="509">
        <v>69</v>
      </c>
      <c r="K11540" s="509">
        <v>0</v>
      </c>
    </row>
    <row r="11541" spans="1:11" s="509" customFormat="1">
      <c r="A11541" s="508" t="s">
        <v>639</v>
      </c>
      <c r="B11541" s="509" t="s">
        <v>412</v>
      </c>
      <c r="C11541" s="509" t="s">
        <v>1044</v>
      </c>
      <c r="G11541" s="509">
        <v>1</v>
      </c>
      <c r="K11541" s="509">
        <v>1</v>
      </c>
    </row>
    <row r="11542" spans="1:11" s="509" customFormat="1">
      <c r="A11542" s="508" t="s">
        <v>639</v>
      </c>
      <c r="B11542" s="509" t="s">
        <v>412</v>
      </c>
      <c r="C11542" s="509" t="s">
        <v>1045</v>
      </c>
      <c r="K11542" s="509">
        <v>0</v>
      </c>
    </row>
    <row r="11543" spans="1:11" s="509" customFormat="1">
      <c r="A11543" s="508" t="s">
        <v>639</v>
      </c>
      <c r="B11543" s="509" t="s">
        <v>412</v>
      </c>
      <c r="C11543" s="509">
        <v>70</v>
      </c>
      <c r="K11543" s="509">
        <v>0</v>
      </c>
    </row>
    <row r="11544" spans="1:11" s="509" customFormat="1">
      <c r="A11544" s="508" t="s">
        <v>639</v>
      </c>
      <c r="B11544" s="509" t="s">
        <v>412</v>
      </c>
      <c r="C11544" s="509" t="s">
        <v>1046</v>
      </c>
      <c r="G11544" s="509">
        <v>1</v>
      </c>
      <c r="K11544" s="509">
        <v>1</v>
      </c>
    </row>
    <row r="11545" spans="1:11" s="509" customFormat="1">
      <c r="A11545" s="508" t="s">
        <v>639</v>
      </c>
      <c r="B11545" s="509" t="s">
        <v>412</v>
      </c>
      <c r="C11545" s="509">
        <v>71</v>
      </c>
      <c r="G11545" s="509">
        <v>5</v>
      </c>
      <c r="K11545" s="509">
        <v>5</v>
      </c>
    </row>
    <row r="11546" spans="1:11" s="509" customFormat="1">
      <c r="A11546" s="508" t="s">
        <v>639</v>
      </c>
      <c r="B11546" s="509" t="s">
        <v>412</v>
      </c>
      <c r="C11546" s="509" t="s">
        <v>1047</v>
      </c>
      <c r="K11546" s="509">
        <v>0</v>
      </c>
    </row>
    <row r="11547" spans="1:11" s="509" customFormat="1">
      <c r="A11547" s="508" t="s">
        <v>639</v>
      </c>
      <c r="B11547" s="509" t="s">
        <v>412</v>
      </c>
      <c r="C11547" s="509" t="s">
        <v>1048</v>
      </c>
      <c r="K11547" s="509">
        <v>0</v>
      </c>
    </row>
    <row r="11548" spans="1:11" s="509" customFormat="1">
      <c r="A11548" s="508" t="s">
        <v>639</v>
      </c>
      <c r="B11548" s="509" t="s">
        <v>412</v>
      </c>
      <c r="C11548" s="509" t="s">
        <v>1049</v>
      </c>
      <c r="G11548" s="509">
        <v>2</v>
      </c>
      <c r="K11548" s="509">
        <v>2</v>
      </c>
    </row>
    <row r="11549" spans="1:11" s="509" customFormat="1">
      <c r="A11549" s="508" t="s">
        <v>639</v>
      </c>
      <c r="B11549" s="509" t="s">
        <v>412</v>
      </c>
      <c r="C11549" s="509" t="s">
        <v>1050</v>
      </c>
      <c r="K11549" s="509">
        <v>0</v>
      </c>
    </row>
    <row r="11550" spans="1:11" s="509" customFormat="1">
      <c r="A11550" s="508" t="s">
        <v>639</v>
      </c>
      <c r="B11550" s="509" t="s">
        <v>412</v>
      </c>
      <c r="C11550" s="509" t="s">
        <v>1051</v>
      </c>
      <c r="K11550" s="509">
        <v>0</v>
      </c>
    </row>
    <row r="11551" spans="1:11" s="509" customFormat="1">
      <c r="A11551" s="508" t="s">
        <v>639</v>
      </c>
      <c r="B11551" s="509" t="s">
        <v>412</v>
      </c>
      <c r="C11551" s="509">
        <v>72</v>
      </c>
      <c r="K11551" s="509">
        <v>0</v>
      </c>
    </row>
    <row r="11552" spans="1:11" s="509" customFormat="1">
      <c r="A11552" s="508" t="s">
        <v>639</v>
      </c>
      <c r="B11552" s="509" t="s">
        <v>412</v>
      </c>
      <c r="C11552" s="509">
        <v>73</v>
      </c>
      <c r="D11552" s="509">
        <v>3</v>
      </c>
      <c r="K11552" s="509">
        <v>3</v>
      </c>
    </row>
    <row r="11553" spans="1:11" s="509" customFormat="1">
      <c r="A11553" s="508" t="s">
        <v>639</v>
      </c>
      <c r="B11553" s="509" t="s">
        <v>412</v>
      </c>
      <c r="C11553" s="509">
        <v>74</v>
      </c>
      <c r="G11553" s="509">
        <v>1</v>
      </c>
      <c r="K11553" s="509">
        <v>1</v>
      </c>
    </row>
    <row r="11554" spans="1:11" s="509" customFormat="1">
      <c r="A11554" s="508" t="s">
        <v>639</v>
      </c>
      <c r="B11554" s="509" t="s">
        <v>412</v>
      </c>
      <c r="C11554" s="509" t="s">
        <v>4570</v>
      </c>
      <c r="D11554" s="509">
        <v>2</v>
      </c>
      <c r="G11554" s="509">
        <v>2</v>
      </c>
      <c r="K11554" s="509">
        <v>4</v>
      </c>
    </row>
    <row r="11555" spans="1:11" s="509" customFormat="1">
      <c r="A11555" s="508" t="s">
        <v>639</v>
      </c>
      <c r="B11555" s="509" t="s">
        <v>412</v>
      </c>
      <c r="C11555" s="509" t="s">
        <v>4571</v>
      </c>
      <c r="D11555" s="509">
        <v>5</v>
      </c>
      <c r="E11555" s="509">
        <v>0</v>
      </c>
      <c r="F11555" s="509">
        <v>0</v>
      </c>
      <c r="G11555" s="509">
        <v>55</v>
      </c>
      <c r="H11555" s="509">
        <v>7</v>
      </c>
      <c r="I11555" s="509">
        <v>0</v>
      </c>
      <c r="J11555" s="509">
        <v>59</v>
      </c>
      <c r="K11555" s="509">
        <v>60</v>
      </c>
    </row>
    <row r="11556" spans="1:11" s="509" customFormat="1">
      <c r="A11556" s="508" t="s">
        <v>640</v>
      </c>
      <c r="B11556" s="509" t="s">
        <v>413</v>
      </c>
      <c r="C11556" s="509">
        <v>1</v>
      </c>
      <c r="K11556" s="509">
        <v>0</v>
      </c>
    </row>
    <row r="11557" spans="1:11" s="509" customFormat="1">
      <c r="A11557" s="508" t="s">
        <v>640</v>
      </c>
      <c r="B11557" s="509" t="s">
        <v>413</v>
      </c>
      <c r="C11557" s="509" t="s">
        <v>1023</v>
      </c>
      <c r="K11557" s="509">
        <v>0</v>
      </c>
    </row>
    <row r="11558" spans="1:11" s="509" customFormat="1">
      <c r="A11558" s="508" t="s">
        <v>640</v>
      </c>
      <c r="B11558" s="509" t="s">
        <v>413</v>
      </c>
      <c r="C11558" s="509">
        <v>2</v>
      </c>
      <c r="K11558" s="509">
        <v>0</v>
      </c>
    </row>
    <row r="11559" spans="1:11" s="509" customFormat="1">
      <c r="A11559" s="508" t="s">
        <v>640</v>
      </c>
      <c r="B11559" s="509" t="s">
        <v>413</v>
      </c>
      <c r="C11559" s="509">
        <v>3</v>
      </c>
      <c r="K11559" s="509">
        <v>0</v>
      </c>
    </row>
    <row r="11560" spans="1:11" s="509" customFormat="1">
      <c r="A11560" s="508" t="s">
        <v>640</v>
      </c>
      <c r="B11560" s="509" t="s">
        <v>413</v>
      </c>
      <c r="C11560" s="509">
        <v>4</v>
      </c>
      <c r="K11560" s="509">
        <v>0</v>
      </c>
    </row>
    <row r="11561" spans="1:11" s="509" customFormat="1">
      <c r="A11561" s="508" t="s">
        <v>640</v>
      </c>
      <c r="B11561" s="509" t="s">
        <v>413</v>
      </c>
      <c r="C11561" s="509">
        <v>5</v>
      </c>
      <c r="K11561" s="509">
        <v>0</v>
      </c>
    </row>
    <row r="11562" spans="1:11" s="509" customFormat="1">
      <c r="A11562" s="508" t="s">
        <v>640</v>
      </c>
      <c r="B11562" s="509" t="s">
        <v>413</v>
      </c>
      <c r="C11562" s="509">
        <v>6</v>
      </c>
      <c r="K11562" s="509">
        <v>0</v>
      </c>
    </row>
    <row r="11563" spans="1:11" s="509" customFormat="1">
      <c r="A11563" s="508" t="s">
        <v>640</v>
      </c>
      <c r="B11563" s="509" t="s">
        <v>413</v>
      </c>
      <c r="C11563" s="509">
        <v>7</v>
      </c>
      <c r="K11563" s="509">
        <v>0</v>
      </c>
    </row>
    <row r="11564" spans="1:11" s="509" customFormat="1">
      <c r="A11564" s="508" t="s">
        <v>640</v>
      </c>
      <c r="B11564" s="509" t="s">
        <v>413</v>
      </c>
      <c r="C11564" s="509">
        <v>8</v>
      </c>
      <c r="K11564" s="509">
        <v>0</v>
      </c>
    </row>
    <row r="11565" spans="1:11" s="509" customFormat="1">
      <c r="A11565" s="508" t="s">
        <v>640</v>
      </c>
      <c r="B11565" s="509" t="s">
        <v>413</v>
      </c>
      <c r="C11565" s="509">
        <v>9</v>
      </c>
      <c r="K11565" s="509">
        <v>0</v>
      </c>
    </row>
    <row r="11566" spans="1:11" s="509" customFormat="1">
      <c r="A11566" s="508" t="s">
        <v>640</v>
      </c>
      <c r="B11566" s="509" t="s">
        <v>413</v>
      </c>
      <c r="C11566" s="509">
        <v>10</v>
      </c>
      <c r="G11566" s="509">
        <v>2</v>
      </c>
      <c r="K11566" s="509">
        <v>2</v>
      </c>
    </row>
    <row r="11567" spans="1:11" s="509" customFormat="1">
      <c r="A11567" s="508" t="s">
        <v>640</v>
      </c>
      <c r="B11567" s="509" t="s">
        <v>413</v>
      </c>
      <c r="C11567" s="509">
        <v>11</v>
      </c>
      <c r="K11567" s="509">
        <v>0</v>
      </c>
    </row>
    <row r="11568" spans="1:11" s="509" customFormat="1">
      <c r="A11568" s="508" t="s">
        <v>640</v>
      </c>
      <c r="B11568" s="509" t="s">
        <v>413</v>
      </c>
      <c r="C11568" s="509">
        <v>12</v>
      </c>
      <c r="K11568" s="509">
        <v>0</v>
      </c>
    </row>
    <row r="11569" spans="1:11" s="509" customFormat="1">
      <c r="A11569" s="508" t="s">
        <v>640</v>
      </c>
      <c r="B11569" s="509" t="s">
        <v>413</v>
      </c>
      <c r="C11569" s="509">
        <v>13</v>
      </c>
      <c r="K11569" s="509">
        <v>0</v>
      </c>
    </row>
    <row r="11570" spans="1:11" s="509" customFormat="1">
      <c r="A11570" s="508" t="s">
        <v>640</v>
      </c>
      <c r="B11570" s="509" t="s">
        <v>413</v>
      </c>
      <c r="C11570" s="509">
        <v>14</v>
      </c>
      <c r="K11570" s="509">
        <v>0</v>
      </c>
    </row>
    <row r="11571" spans="1:11" s="509" customFormat="1">
      <c r="A11571" s="508" t="s">
        <v>640</v>
      </c>
      <c r="B11571" s="509" t="s">
        <v>413</v>
      </c>
      <c r="C11571" s="509">
        <v>15</v>
      </c>
      <c r="K11571" s="509">
        <v>0</v>
      </c>
    </row>
    <row r="11572" spans="1:11" s="509" customFormat="1">
      <c r="A11572" s="508" t="s">
        <v>640</v>
      </c>
      <c r="B11572" s="509" t="s">
        <v>413</v>
      </c>
      <c r="C11572" s="509">
        <v>16</v>
      </c>
      <c r="K11572" s="509">
        <v>0</v>
      </c>
    </row>
    <row r="11573" spans="1:11" s="509" customFormat="1">
      <c r="A11573" s="508" t="s">
        <v>640</v>
      </c>
      <c r="B11573" s="509" t="s">
        <v>413</v>
      </c>
      <c r="C11573" s="509">
        <v>17</v>
      </c>
      <c r="G11573" s="509">
        <v>1</v>
      </c>
      <c r="K11573" s="509">
        <v>1</v>
      </c>
    </row>
    <row r="11574" spans="1:11" s="509" customFormat="1">
      <c r="A11574" s="508" t="s">
        <v>640</v>
      </c>
      <c r="B11574" s="509" t="s">
        <v>413</v>
      </c>
      <c r="C11574" s="509">
        <v>18</v>
      </c>
      <c r="K11574" s="509">
        <v>0</v>
      </c>
    </row>
    <row r="11575" spans="1:11" s="509" customFormat="1">
      <c r="A11575" s="508" t="s">
        <v>640</v>
      </c>
      <c r="B11575" s="509" t="s">
        <v>413</v>
      </c>
      <c r="C11575" s="509" t="s">
        <v>1024</v>
      </c>
      <c r="K11575" s="509">
        <v>0</v>
      </c>
    </row>
    <row r="11576" spans="1:11" s="509" customFormat="1">
      <c r="A11576" s="508" t="s">
        <v>640</v>
      </c>
      <c r="B11576" s="509" t="s">
        <v>413</v>
      </c>
      <c r="C11576" s="509" t="s">
        <v>1025</v>
      </c>
      <c r="K11576" s="509">
        <v>0</v>
      </c>
    </row>
    <row r="11577" spans="1:11" s="509" customFormat="1">
      <c r="A11577" s="508" t="s">
        <v>640</v>
      </c>
      <c r="B11577" s="509" t="s">
        <v>413</v>
      </c>
      <c r="C11577" s="509">
        <v>19</v>
      </c>
      <c r="K11577" s="509">
        <v>0</v>
      </c>
    </row>
    <row r="11578" spans="1:11" s="509" customFormat="1">
      <c r="A11578" s="508" t="s">
        <v>640</v>
      </c>
      <c r="B11578" s="509" t="s">
        <v>413</v>
      </c>
      <c r="C11578" s="509">
        <v>20</v>
      </c>
      <c r="K11578" s="509">
        <v>0</v>
      </c>
    </row>
    <row r="11579" spans="1:11" s="509" customFormat="1">
      <c r="A11579" s="508" t="s">
        <v>640</v>
      </c>
      <c r="B11579" s="509" t="s">
        <v>413</v>
      </c>
      <c r="C11579" s="509">
        <v>21</v>
      </c>
      <c r="K11579" s="509">
        <v>0</v>
      </c>
    </row>
    <row r="11580" spans="1:11" s="509" customFormat="1">
      <c r="A11580" s="508" t="s">
        <v>640</v>
      </c>
      <c r="B11580" s="509" t="s">
        <v>413</v>
      </c>
      <c r="C11580" s="509" t="s">
        <v>1026</v>
      </c>
      <c r="K11580" s="509">
        <v>0</v>
      </c>
    </row>
    <row r="11581" spans="1:11" s="509" customFormat="1">
      <c r="A11581" s="508" t="s">
        <v>640</v>
      </c>
      <c r="B11581" s="509" t="s">
        <v>413</v>
      </c>
      <c r="C11581" s="509" t="s">
        <v>1027</v>
      </c>
      <c r="K11581" s="509">
        <v>0</v>
      </c>
    </row>
    <row r="11582" spans="1:11" s="509" customFormat="1">
      <c r="A11582" s="508" t="s">
        <v>640</v>
      </c>
      <c r="B11582" s="509" t="s">
        <v>413</v>
      </c>
      <c r="C11582" s="509" t="s">
        <v>1028</v>
      </c>
      <c r="K11582" s="509">
        <v>0</v>
      </c>
    </row>
    <row r="11583" spans="1:11" s="509" customFormat="1">
      <c r="A11583" s="508" t="s">
        <v>640</v>
      </c>
      <c r="B11583" s="509" t="s">
        <v>413</v>
      </c>
      <c r="C11583" s="509">
        <v>22</v>
      </c>
      <c r="K11583" s="509">
        <v>0</v>
      </c>
    </row>
    <row r="11584" spans="1:11" s="509" customFormat="1">
      <c r="A11584" s="508" t="s">
        <v>640</v>
      </c>
      <c r="B11584" s="509" t="s">
        <v>413</v>
      </c>
      <c r="C11584" s="509">
        <v>23</v>
      </c>
      <c r="K11584" s="509">
        <v>0</v>
      </c>
    </row>
    <row r="11585" spans="1:11" s="509" customFormat="1">
      <c r="A11585" s="508" t="s">
        <v>640</v>
      </c>
      <c r="B11585" s="509" t="s">
        <v>413</v>
      </c>
      <c r="C11585" s="509" t="s">
        <v>1029</v>
      </c>
      <c r="K11585" s="509">
        <v>0</v>
      </c>
    </row>
    <row r="11586" spans="1:11" s="509" customFormat="1">
      <c r="A11586" s="508" t="s">
        <v>640</v>
      </c>
      <c r="B11586" s="509" t="s">
        <v>413</v>
      </c>
      <c r="C11586" s="509">
        <v>24</v>
      </c>
      <c r="K11586" s="509">
        <v>0</v>
      </c>
    </row>
    <row r="11587" spans="1:11" s="509" customFormat="1">
      <c r="A11587" s="508" t="s">
        <v>640</v>
      </c>
      <c r="B11587" s="509" t="s">
        <v>413</v>
      </c>
      <c r="C11587" s="509">
        <v>25</v>
      </c>
    </row>
    <row r="11588" spans="1:11" s="509" customFormat="1">
      <c r="A11588" s="508" t="s">
        <v>640</v>
      </c>
      <c r="B11588" s="509" t="s">
        <v>413</v>
      </c>
      <c r="C11588" s="509">
        <v>26</v>
      </c>
      <c r="K11588" s="509">
        <v>0</v>
      </c>
    </row>
    <row r="11589" spans="1:11" s="509" customFormat="1">
      <c r="A11589" s="508" t="s">
        <v>640</v>
      </c>
      <c r="B11589" s="509" t="s">
        <v>413</v>
      </c>
      <c r="C11589" s="509">
        <v>27</v>
      </c>
      <c r="K11589" s="509">
        <v>0</v>
      </c>
    </row>
    <row r="11590" spans="1:11" s="509" customFormat="1">
      <c r="A11590" s="508" t="s">
        <v>640</v>
      </c>
      <c r="B11590" s="509" t="s">
        <v>413</v>
      </c>
      <c r="C11590" s="509">
        <v>28</v>
      </c>
      <c r="K11590" s="509">
        <v>0</v>
      </c>
    </row>
    <row r="11591" spans="1:11" s="509" customFormat="1">
      <c r="A11591" s="508" t="s">
        <v>640</v>
      </c>
      <c r="B11591" s="509" t="s">
        <v>413</v>
      </c>
      <c r="C11591" s="509">
        <v>29</v>
      </c>
      <c r="K11591" s="509">
        <v>0</v>
      </c>
    </row>
    <row r="11592" spans="1:11" s="509" customFormat="1">
      <c r="A11592" s="508" t="s">
        <v>640</v>
      </c>
      <c r="B11592" s="509" t="s">
        <v>413</v>
      </c>
      <c r="C11592" s="509">
        <v>30</v>
      </c>
      <c r="K11592" s="509">
        <v>0</v>
      </c>
    </row>
    <row r="11593" spans="1:11" s="509" customFormat="1">
      <c r="A11593" s="508" t="s">
        <v>640</v>
      </c>
      <c r="B11593" s="509" t="s">
        <v>413</v>
      </c>
      <c r="C11593" s="509">
        <v>31</v>
      </c>
      <c r="K11593" s="509">
        <v>0</v>
      </c>
    </row>
    <row r="11594" spans="1:11" s="509" customFormat="1">
      <c r="A11594" s="508" t="s">
        <v>640</v>
      </c>
      <c r="B11594" s="509" t="s">
        <v>413</v>
      </c>
      <c r="C11594" s="509">
        <v>32</v>
      </c>
      <c r="K11594" s="509">
        <v>0</v>
      </c>
    </row>
    <row r="11595" spans="1:11" s="509" customFormat="1">
      <c r="A11595" s="508" t="s">
        <v>640</v>
      </c>
      <c r="B11595" s="509" t="s">
        <v>413</v>
      </c>
      <c r="C11595" s="509">
        <v>33</v>
      </c>
      <c r="K11595" s="509">
        <v>0</v>
      </c>
    </row>
    <row r="11596" spans="1:11" s="509" customFormat="1">
      <c r="A11596" s="508" t="s">
        <v>640</v>
      </c>
      <c r="B11596" s="509" t="s">
        <v>413</v>
      </c>
      <c r="C11596" s="509">
        <v>34</v>
      </c>
      <c r="K11596" s="509">
        <v>0</v>
      </c>
    </row>
    <row r="11597" spans="1:11" s="509" customFormat="1">
      <c r="A11597" s="508" t="s">
        <v>640</v>
      </c>
      <c r="B11597" s="509" t="s">
        <v>413</v>
      </c>
      <c r="C11597" s="509">
        <v>35</v>
      </c>
      <c r="K11597" s="509">
        <v>0</v>
      </c>
    </row>
    <row r="11598" spans="1:11" s="509" customFormat="1">
      <c r="A11598" s="508" t="s">
        <v>640</v>
      </c>
      <c r="B11598" s="509" t="s">
        <v>413</v>
      </c>
      <c r="C11598" s="509">
        <v>36</v>
      </c>
      <c r="K11598" s="509">
        <v>0</v>
      </c>
    </row>
    <row r="11599" spans="1:11" s="509" customFormat="1">
      <c r="A11599" s="508" t="s">
        <v>640</v>
      </c>
      <c r="B11599" s="509" t="s">
        <v>413</v>
      </c>
      <c r="C11599" s="509">
        <v>37</v>
      </c>
      <c r="K11599" s="509">
        <v>0</v>
      </c>
    </row>
    <row r="11600" spans="1:11" s="509" customFormat="1">
      <c r="A11600" s="508" t="s">
        <v>640</v>
      </c>
      <c r="B11600" s="509" t="s">
        <v>413</v>
      </c>
      <c r="C11600" s="509">
        <v>38</v>
      </c>
      <c r="K11600" s="509">
        <v>0</v>
      </c>
    </row>
    <row r="11601" spans="1:11" s="509" customFormat="1">
      <c r="A11601" s="508" t="s">
        <v>640</v>
      </c>
      <c r="B11601" s="509" t="s">
        <v>413</v>
      </c>
      <c r="C11601" s="509" t="s">
        <v>1030</v>
      </c>
      <c r="K11601" s="509">
        <v>0</v>
      </c>
    </row>
    <row r="11602" spans="1:11" s="509" customFormat="1">
      <c r="A11602" s="508" t="s">
        <v>640</v>
      </c>
      <c r="B11602" s="509" t="s">
        <v>413</v>
      </c>
      <c r="C11602" s="509">
        <v>39</v>
      </c>
      <c r="K11602" s="509">
        <v>0</v>
      </c>
    </row>
    <row r="11603" spans="1:11" s="509" customFormat="1">
      <c r="A11603" s="508" t="s">
        <v>640</v>
      </c>
      <c r="B11603" s="509" t="s">
        <v>413</v>
      </c>
      <c r="C11603" s="509">
        <v>40</v>
      </c>
      <c r="K11603" s="509">
        <v>0</v>
      </c>
    </row>
    <row r="11604" spans="1:11" s="509" customFormat="1">
      <c r="A11604" s="508" t="s">
        <v>640</v>
      </c>
      <c r="B11604" s="509" t="s">
        <v>413</v>
      </c>
      <c r="C11604" s="509">
        <v>41</v>
      </c>
      <c r="K11604" s="509">
        <v>0</v>
      </c>
    </row>
    <row r="11605" spans="1:11" s="509" customFormat="1">
      <c r="A11605" s="508" t="s">
        <v>640</v>
      </c>
      <c r="B11605" s="509" t="s">
        <v>413</v>
      </c>
      <c r="C11605" s="509">
        <v>42</v>
      </c>
      <c r="K11605" s="509">
        <v>0</v>
      </c>
    </row>
    <row r="11606" spans="1:11" s="509" customFormat="1">
      <c r="A11606" s="508" t="s">
        <v>640</v>
      </c>
      <c r="B11606" s="509" t="s">
        <v>413</v>
      </c>
      <c r="C11606" s="509">
        <v>43</v>
      </c>
      <c r="K11606" s="509">
        <v>0</v>
      </c>
    </row>
    <row r="11607" spans="1:11" s="509" customFormat="1">
      <c r="A11607" s="508" t="s">
        <v>640</v>
      </c>
      <c r="B11607" s="509" t="s">
        <v>413</v>
      </c>
      <c r="C11607" s="509">
        <v>44</v>
      </c>
      <c r="K11607" s="509">
        <v>0</v>
      </c>
    </row>
    <row r="11608" spans="1:11" s="509" customFormat="1">
      <c r="A11608" s="508" t="s">
        <v>640</v>
      </c>
      <c r="B11608" s="509" t="s">
        <v>413</v>
      </c>
      <c r="C11608" s="509">
        <v>45</v>
      </c>
      <c r="K11608" s="509">
        <v>0</v>
      </c>
    </row>
    <row r="11609" spans="1:11" s="509" customFormat="1">
      <c r="A11609" s="508" t="s">
        <v>640</v>
      </c>
      <c r="B11609" s="509" t="s">
        <v>413</v>
      </c>
      <c r="C11609" s="509">
        <v>46</v>
      </c>
      <c r="K11609" s="509">
        <v>0</v>
      </c>
    </row>
    <row r="11610" spans="1:11" s="509" customFormat="1">
      <c r="A11610" s="508" t="s">
        <v>640</v>
      </c>
      <c r="B11610" s="509" t="s">
        <v>413</v>
      </c>
      <c r="C11610" s="509">
        <v>47</v>
      </c>
      <c r="K11610" s="509">
        <v>0</v>
      </c>
    </row>
    <row r="11611" spans="1:11" s="509" customFormat="1">
      <c r="A11611" s="508" t="s">
        <v>640</v>
      </c>
      <c r="B11611" s="509" t="s">
        <v>413</v>
      </c>
      <c r="C11611" s="509">
        <v>48</v>
      </c>
      <c r="K11611" s="509">
        <v>0</v>
      </c>
    </row>
    <row r="11612" spans="1:11" s="509" customFormat="1">
      <c r="A11612" s="508" t="s">
        <v>640</v>
      </c>
      <c r="B11612" s="509" t="s">
        <v>413</v>
      </c>
      <c r="C11612" s="509">
        <v>49</v>
      </c>
      <c r="K11612" s="509">
        <v>0</v>
      </c>
    </row>
    <row r="11613" spans="1:11" s="509" customFormat="1">
      <c r="A11613" s="508" t="s">
        <v>640</v>
      </c>
      <c r="B11613" s="509" t="s">
        <v>413</v>
      </c>
      <c r="C11613" s="509">
        <v>50</v>
      </c>
      <c r="K11613" s="509">
        <v>0</v>
      </c>
    </row>
    <row r="11614" spans="1:11" s="509" customFormat="1">
      <c r="A11614" s="508" t="s">
        <v>640</v>
      </c>
      <c r="B11614" s="509" t="s">
        <v>413</v>
      </c>
      <c r="C11614" s="509">
        <v>51</v>
      </c>
      <c r="K11614" s="509">
        <v>0</v>
      </c>
    </row>
    <row r="11615" spans="1:11" s="509" customFormat="1">
      <c r="A11615" s="508" t="s">
        <v>640</v>
      </c>
      <c r="B11615" s="509" t="s">
        <v>413</v>
      </c>
      <c r="C11615" s="509" t="s">
        <v>1031</v>
      </c>
      <c r="K11615" s="509">
        <v>0</v>
      </c>
    </row>
    <row r="11616" spans="1:11" s="509" customFormat="1">
      <c r="A11616" s="508" t="s">
        <v>640</v>
      </c>
      <c r="B11616" s="509" t="s">
        <v>413</v>
      </c>
      <c r="C11616" s="509" t="s">
        <v>1032</v>
      </c>
      <c r="K11616" s="509">
        <v>0</v>
      </c>
    </row>
    <row r="11617" spans="1:11" s="509" customFormat="1">
      <c r="A11617" s="508" t="s">
        <v>640</v>
      </c>
      <c r="B11617" s="509" t="s">
        <v>413</v>
      </c>
      <c r="C11617" s="509">
        <v>52</v>
      </c>
      <c r="K11617" s="509">
        <v>0</v>
      </c>
    </row>
    <row r="11618" spans="1:11" s="509" customFormat="1">
      <c r="A11618" s="508" t="s">
        <v>640</v>
      </c>
      <c r="B11618" s="509" t="s">
        <v>413</v>
      </c>
      <c r="C11618" s="509">
        <v>53</v>
      </c>
      <c r="K11618" s="509">
        <v>0</v>
      </c>
    </row>
    <row r="11619" spans="1:11" s="509" customFormat="1">
      <c r="A11619" s="508" t="s">
        <v>640</v>
      </c>
      <c r="B11619" s="509" t="s">
        <v>413</v>
      </c>
      <c r="C11619" s="509">
        <v>54</v>
      </c>
      <c r="K11619" s="509">
        <v>0</v>
      </c>
    </row>
    <row r="11620" spans="1:11" s="509" customFormat="1">
      <c r="A11620" s="508" t="s">
        <v>640</v>
      </c>
      <c r="B11620" s="509" t="s">
        <v>413</v>
      </c>
      <c r="C11620" s="509">
        <v>55</v>
      </c>
      <c r="K11620" s="509">
        <v>0</v>
      </c>
    </row>
    <row r="11621" spans="1:11" s="509" customFormat="1">
      <c r="A11621" s="508" t="s">
        <v>640</v>
      </c>
      <c r="B11621" s="509" t="s">
        <v>413</v>
      </c>
      <c r="C11621" s="509">
        <v>56</v>
      </c>
      <c r="K11621" s="509">
        <v>0</v>
      </c>
    </row>
    <row r="11622" spans="1:11" s="509" customFormat="1">
      <c r="A11622" s="508" t="s">
        <v>640</v>
      </c>
      <c r="B11622" s="509" t="s">
        <v>413</v>
      </c>
      <c r="C11622" s="509">
        <v>57</v>
      </c>
      <c r="K11622" s="509">
        <v>0</v>
      </c>
    </row>
    <row r="11623" spans="1:11" s="509" customFormat="1">
      <c r="A11623" s="508" t="s">
        <v>640</v>
      </c>
      <c r="B11623" s="509" t="s">
        <v>413</v>
      </c>
      <c r="C11623" s="509">
        <v>58</v>
      </c>
      <c r="K11623" s="509">
        <v>0</v>
      </c>
    </row>
    <row r="11624" spans="1:11" s="509" customFormat="1">
      <c r="A11624" s="508" t="s">
        <v>640</v>
      </c>
      <c r="B11624" s="509" t="s">
        <v>413</v>
      </c>
      <c r="C11624" s="509">
        <v>59</v>
      </c>
      <c r="K11624" s="509">
        <v>0</v>
      </c>
    </row>
    <row r="11625" spans="1:11" s="509" customFormat="1">
      <c r="A11625" s="508" t="s">
        <v>640</v>
      </c>
      <c r="B11625" s="509" t="s">
        <v>413</v>
      </c>
      <c r="C11625" s="509">
        <v>60</v>
      </c>
      <c r="K11625" s="509">
        <v>0</v>
      </c>
    </row>
    <row r="11626" spans="1:11" s="509" customFormat="1">
      <c r="A11626" s="508" t="s">
        <v>640</v>
      </c>
      <c r="B11626" s="509" t="s">
        <v>413</v>
      </c>
      <c r="C11626" s="509">
        <v>61</v>
      </c>
      <c r="K11626" s="509">
        <v>0</v>
      </c>
    </row>
    <row r="11627" spans="1:11" s="509" customFormat="1">
      <c r="A11627" s="508" t="s">
        <v>640</v>
      </c>
      <c r="B11627" s="509" t="s">
        <v>413</v>
      </c>
      <c r="C11627" s="509">
        <v>62</v>
      </c>
      <c r="K11627" s="509">
        <v>0</v>
      </c>
    </row>
    <row r="11628" spans="1:11" s="509" customFormat="1">
      <c r="A11628" s="508" t="s">
        <v>640</v>
      </c>
      <c r="B11628" s="509" t="s">
        <v>413</v>
      </c>
      <c r="C11628" s="509">
        <v>63</v>
      </c>
      <c r="G11628" s="509">
        <v>3</v>
      </c>
      <c r="K11628" s="509">
        <v>3</v>
      </c>
    </row>
    <row r="11629" spans="1:11" s="509" customFormat="1">
      <c r="A11629" s="508" t="s">
        <v>640</v>
      </c>
      <c r="B11629" s="509" t="s">
        <v>413</v>
      </c>
      <c r="C11629" s="509" t="s">
        <v>1033</v>
      </c>
      <c r="K11629" s="509">
        <v>0</v>
      </c>
    </row>
    <row r="11630" spans="1:11" s="509" customFormat="1">
      <c r="A11630" s="508" t="s">
        <v>640</v>
      </c>
      <c r="B11630" s="509" t="s">
        <v>413</v>
      </c>
      <c r="C11630" s="509" t="s">
        <v>1034</v>
      </c>
      <c r="K11630" s="509">
        <v>0</v>
      </c>
    </row>
    <row r="11631" spans="1:11" s="509" customFormat="1">
      <c r="A11631" s="508" t="s">
        <v>640</v>
      </c>
      <c r="B11631" s="509" t="s">
        <v>413</v>
      </c>
      <c r="C11631" s="509">
        <v>64</v>
      </c>
      <c r="K11631" s="509">
        <v>0</v>
      </c>
    </row>
    <row r="11632" spans="1:11" s="509" customFormat="1">
      <c r="A11632" s="508" t="s">
        <v>640</v>
      </c>
      <c r="B11632" s="509" t="s">
        <v>413</v>
      </c>
      <c r="C11632" s="509" t="s">
        <v>1035</v>
      </c>
      <c r="G11632" s="509">
        <v>2</v>
      </c>
      <c r="K11632" s="509">
        <v>2</v>
      </c>
    </row>
    <row r="11633" spans="1:11" s="509" customFormat="1">
      <c r="A11633" s="508" t="s">
        <v>640</v>
      </c>
      <c r="B11633" s="509" t="s">
        <v>413</v>
      </c>
      <c r="C11633" s="509">
        <v>65</v>
      </c>
      <c r="K11633" s="509">
        <v>0</v>
      </c>
    </row>
    <row r="11634" spans="1:11" s="509" customFormat="1">
      <c r="A11634" s="508" t="s">
        <v>640</v>
      </c>
      <c r="B11634" s="509" t="s">
        <v>413</v>
      </c>
      <c r="C11634" s="509">
        <v>66</v>
      </c>
      <c r="K11634" s="509">
        <v>0</v>
      </c>
    </row>
    <row r="11635" spans="1:11" s="509" customFormat="1">
      <c r="A11635" s="508" t="s">
        <v>640</v>
      </c>
      <c r="B11635" s="509" t="s">
        <v>413</v>
      </c>
      <c r="C11635" s="509" t="s">
        <v>1036</v>
      </c>
      <c r="K11635" s="509">
        <v>0</v>
      </c>
    </row>
    <row r="11636" spans="1:11" s="509" customFormat="1">
      <c r="A11636" s="508" t="s">
        <v>640</v>
      </c>
      <c r="B11636" s="509" t="s">
        <v>413</v>
      </c>
      <c r="C11636" s="509" t="s">
        <v>1037</v>
      </c>
      <c r="G11636" s="509">
        <v>7</v>
      </c>
      <c r="K11636" s="509">
        <v>7</v>
      </c>
    </row>
    <row r="11637" spans="1:11" s="509" customFormat="1">
      <c r="A11637" s="508" t="s">
        <v>640</v>
      </c>
      <c r="B11637" s="509" t="s">
        <v>413</v>
      </c>
      <c r="C11637" s="509" t="s">
        <v>1038</v>
      </c>
      <c r="K11637" s="509">
        <v>0</v>
      </c>
    </row>
    <row r="11638" spans="1:11" s="509" customFormat="1">
      <c r="A11638" s="508" t="s">
        <v>640</v>
      </c>
      <c r="B11638" s="509" t="s">
        <v>413</v>
      </c>
      <c r="C11638" s="509" t="s">
        <v>1039</v>
      </c>
      <c r="K11638" s="509">
        <v>0</v>
      </c>
    </row>
    <row r="11639" spans="1:11" s="509" customFormat="1">
      <c r="A11639" s="508" t="s">
        <v>640</v>
      </c>
      <c r="B11639" s="509" t="s">
        <v>413</v>
      </c>
      <c r="C11639" s="509" t="s">
        <v>1040</v>
      </c>
      <c r="K11639" s="509">
        <v>0</v>
      </c>
    </row>
    <row r="11640" spans="1:11" s="509" customFormat="1">
      <c r="A11640" s="508" t="s">
        <v>640</v>
      </c>
      <c r="B11640" s="509" t="s">
        <v>413</v>
      </c>
      <c r="C11640" s="509" t="s">
        <v>1041</v>
      </c>
      <c r="K11640" s="509">
        <v>0</v>
      </c>
    </row>
    <row r="11641" spans="1:11" s="509" customFormat="1">
      <c r="A11641" s="508" t="s">
        <v>640</v>
      </c>
      <c r="B11641" s="509" t="s">
        <v>413</v>
      </c>
      <c r="C11641" s="509" t="s">
        <v>1042</v>
      </c>
      <c r="K11641" s="509">
        <v>0</v>
      </c>
    </row>
    <row r="11642" spans="1:11" s="509" customFormat="1">
      <c r="A11642" s="508" t="s">
        <v>640</v>
      </c>
      <c r="B11642" s="509" t="s">
        <v>413</v>
      </c>
      <c r="C11642" s="509">
        <v>67</v>
      </c>
      <c r="G11642" s="509">
        <v>3</v>
      </c>
      <c r="K11642" s="509">
        <v>3</v>
      </c>
    </row>
    <row r="11643" spans="1:11" s="509" customFormat="1">
      <c r="A11643" s="508" t="s">
        <v>640</v>
      </c>
      <c r="B11643" s="509" t="s">
        <v>413</v>
      </c>
      <c r="C11643" s="509">
        <v>68</v>
      </c>
      <c r="K11643" s="509">
        <v>0</v>
      </c>
    </row>
    <row r="11644" spans="1:11" s="509" customFormat="1">
      <c r="A11644" s="508" t="s">
        <v>640</v>
      </c>
      <c r="B11644" s="509" t="s">
        <v>413</v>
      </c>
      <c r="C11644" s="509" t="s">
        <v>1043</v>
      </c>
      <c r="K11644" s="509">
        <v>0</v>
      </c>
    </row>
    <row r="11645" spans="1:11" s="509" customFormat="1">
      <c r="A11645" s="508" t="s">
        <v>640</v>
      </c>
      <c r="B11645" s="509" t="s">
        <v>413</v>
      </c>
      <c r="C11645" s="509">
        <v>69</v>
      </c>
      <c r="K11645" s="509">
        <v>0</v>
      </c>
    </row>
    <row r="11646" spans="1:11" s="509" customFormat="1">
      <c r="A11646" s="508" t="s">
        <v>640</v>
      </c>
      <c r="B11646" s="509" t="s">
        <v>413</v>
      </c>
      <c r="C11646" s="509" t="s">
        <v>1044</v>
      </c>
      <c r="K11646" s="509">
        <v>0</v>
      </c>
    </row>
    <row r="11647" spans="1:11" s="509" customFormat="1">
      <c r="A11647" s="508" t="s">
        <v>640</v>
      </c>
      <c r="B11647" s="509" t="s">
        <v>413</v>
      </c>
      <c r="C11647" s="509" t="s">
        <v>1045</v>
      </c>
      <c r="K11647" s="509">
        <v>0</v>
      </c>
    </row>
    <row r="11648" spans="1:11" s="509" customFormat="1">
      <c r="A11648" s="508" t="s">
        <v>640</v>
      </c>
      <c r="B11648" s="509" t="s">
        <v>413</v>
      </c>
      <c r="C11648" s="509">
        <v>70</v>
      </c>
      <c r="K11648" s="509">
        <v>0</v>
      </c>
    </row>
    <row r="11649" spans="1:11" s="509" customFormat="1">
      <c r="A11649" s="508" t="s">
        <v>640</v>
      </c>
      <c r="B11649" s="509" t="s">
        <v>413</v>
      </c>
      <c r="C11649" s="509" t="s">
        <v>1046</v>
      </c>
      <c r="K11649" s="509">
        <v>0</v>
      </c>
    </row>
    <row r="11650" spans="1:11" s="509" customFormat="1">
      <c r="A11650" s="508" t="s">
        <v>640</v>
      </c>
      <c r="B11650" s="509" t="s">
        <v>413</v>
      </c>
      <c r="C11650" s="509">
        <v>71</v>
      </c>
      <c r="G11650" s="509">
        <v>10</v>
      </c>
      <c r="K11650" s="509">
        <v>10</v>
      </c>
    </row>
    <row r="11651" spans="1:11" s="509" customFormat="1">
      <c r="A11651" s="508" t="s">
        <v>640</v>
      </c>
      <c r="B11651" s="509" t="s">
        <v>413</v>
      </c>
      <c r="C11651" s="509" t="s">
        <v>1047</v>
      </c>
      <c r="G11651" s="509">
        <v>1</v>
      </c>
      <c r="K11651" s="509">
        <v>1</v>
      </c>
    </row>
    <row r="11652" spans="1:11" s="509" customFormat="1">
      <c r="A11652" s="508" t="s">
        <v>640</v>
      </c>
      <c r="B11652" s="509" t="s">
        <v>413</v>
      </c>
      <c r="C11652" s="509" t="s">
        <v>1048</v>
      </c>
      <c r="K11652" s="509">
        <v>0</v>
      </c>
    </row>
    <row r="11653" spans="1:11" s="509" customFormat="1">
      <c r="A11653" s="508" t="s">
        <v>640</v>
      </c>
      <c r="B11653" s="509" t="s">
        <v>413</v>
      </c>
      <c r="C11653" s="509" t="s">
        <v>1049</v>
      </c>
      <c r="K11653" s="509">
        <v>0</v>
      </c>
    </row>
    <row r="11654" spans="1:11" s="509" customFormat="1">
      <c r="A11654" s="508" t="s">
        <v>640</v>
      </c>
      <c r="B11654" s="509" t="s">
        <v>413</v>
      </c>
      <c r="C11654" s="509" t="s">
        <v>1050</v>
      </c>
      <c r="K11654" s="509">
        <v>0</v>
      </c>
    </row>
    <row r="11655" spans="1:11" s="509" customFormat="1">
      <c r="A11655" s="508" t="s">
        <v>640</v>
      </c>
      <c r="B11655" s="509" t="s">
        <v>413</v>
      </c>
      <c r="C11655" s="509" t="s">
        <v>1051</v>
      </c>
      <c r="K11655" s="509">
        <v>0</v>
      </c>
    </row>
    <row r="11656" spans="1:11" s="509" customFormat="1">
      <c r="A11656" s="508" t="s">
        <v>640</v>
      </c>
      <c r="B11656" s="509" t="s">
        <v>413</v>
      </c>
      <c r="C11656" s="509">
        <v>72</v>
      </c>
      <c r="K11656" s="509">
        <v>0</v>
      </c>
    </row>
    <row r="11657" spans="1:11" s="509" customFormat="1">
      <c r="A11657" s="508" t="s">
        <v>640</v>
      </c>
      <c r="B11657" s="509" t="s">
        <v>413</v>
      </c>
      <c r="C11657" s="509">
        <v>73</v>
      </c>
      <c r="D11657" s="509">
        <v>4</v>
      </c>
      <c r="K11657" s="509">
        <v>4</v>
      </c>
    </row>
    <row r="11658" spans="1:11" s="509" customFormat="1">
      <c r="A11658" s="508" t="s">
        <v>640</v>
      </c>
      <c r="B11658" s="509" t="s">
        <v>413</v>
      </c>
      <c r="C11658" s="509">
        <v>74</v>
      </c>
      <c r="K11658" s="509">
        <v>0</v>
      </c>
    </row>
    <row r="11659" spans="1:11" s="509" customFormat="1">
      <c r="A11659" s="508" t="s">
        <v>640</v>
      </c>
      <c r="B11659" s="509" t="s">
        <v>413</v>
      </c>
      <c r="C11659" s="509" t="s">
        <v>4570</v>
      </c>
      <c r="D11659" s="509">
        <v>3</v>
      </c>
      <c r="G11659" s="509">
        <v>2</v>
      </c>
      <c r="K11659" s="509">
        <v>5</v>
      </c>
    </row>
    <row r="11660" spans="1:11" s="509" customFormat="1">
      <c r="A11660" s="508" t="s">
        <v>640</v>
      </c>
      <c r="B11660" s="509" t="s">
        <v>413</v>
      </c>
      <c r="C11660" s="509" t="s">
        <v>4571</v>
      </c>
      <c r="D11660" s="509">
        <v>7</v>
      </c>
      <c r="E11660" s="509">
        <v>0</v>
      </c>
      <c r="F11660" s="509">
        <v>0</v>
      </c>
      <c r="G11660" s="509">
        <v>31</v>
      </c>
      <c r="H11660" s="509">
        <v>0</v>
      </c>
      <c r="I11660" s="509">
        <v>0</v>
      </c>
      <c r="J11660" s="509">
        <v>8</v>
      </c>
      <c r="K11660" s="509">
        <v>38</v>
      </c>
    </row>
    <row r="11661" spans="1:11" s="509" customFormat="1">
      <c r="A11661" s="508" t="s">
        <v>641</v>
      </c>
      <c r="B11661" s="509" t="s">
        <v>414</v>
      </c>
      <c r="C11661" s="509">
        <v>1</v>
      </c>
      <c r="K11661" s="509">
        <v>0</v>
      </c>
    </row>
    <row r="11662" spans="1:11" s="509" customFormat="1">
      <c r="A11662" s="508" t="s">
        <v>641</v>
      </c>
      <c r="B11662" s="509" t="s">
        <v>414</v>
      </c>
      <c r="C11662" s="509" t="s">
        <v>1023</v>
      </c>
      <c r="K11662" s="509">
        <v>0</v>
      </c>
    </row>
    <row r="11663" spans="1:11" s="509" customFormat="1">
      <c r="A11663" s="508" t="s">
        <v>641</v>
      </c>
      <c r="B11663" s="509" t="s">
        <v>414</v>
      </c>
      <c r="C11663" s="509">
        <v>2</v>
      </c>
      <c r="G11663" s="509">
        <v>13</v>
      </c>
      <c r="K11663" s="509">
        <v>13</v>
      </c>
    </row>
    <row r="11664" spans="1:11" s="509" customFormat="1">
      <c r="A11664" s="508" t="s">
        <v>641</v>
      </c>
      <c r="B11664" s="509" t="s">
        <v>414</v>
      </c>
      <c r="C11664" s="509">
        <v>3</v>
      </c>
      <c r="G11664" s="509">
        <v>3</v>
      </c>
      <c r="K11664" s="509">
        <v>3</v>
      </c>
    </row>
    <row r="11665" spans="1:11" s="509" customFormat="1">
      <c r="A11665" s="508" t="s">
        <v>641</v>
      </c>
      <c r="B11665" s="509" t="s">
        <v>414</v>
      </c>
      <c r="C11665" s="509">
        <v>4</v>
      </c>
      <c r="G11665" s="509">
        <v>1</v>
      </c>
      <c r="K11665" s="509">
        <v>1</v>
      </c>
    </row>
    <row r="11666" spans="1:11" s="509" customFormat="1">
      <c r="A11666" s="508" t="s">
        <v>641</v>
      </c>
      <c r="B11666" s="509" t="s">
        <v>414</v>
      </c>
      <c r="C11666" s="509">
        <v>5</v>
      </c>
      <c r="G11666" s="509">
        <v>1</v>
      </c>
      <c r="K11666" s="509">
        <v>1</v>
      </c>
    </row>
    <row r="11667" spans="1:11" s="509" customFormat="1">
      <c r="A11667" s="508" t="s">
        <v>641</v>
      </c>
      <c r="B11667" s="509" t="s">
        <v>414</v>
      </c>
      <c r="C11667" s="509">
        <v>6</v>
      </c>
      <c r="K11667" s="509">
        <v>0</v>
      </c>
    </row>
    <row r="11668" spans="1:11" s="509" customFormat="1">
      <c r="A11668" s="508" t="s">
        <v>641</v>
      </c>
      <c r="B11668" s="509" t="s">
        <v>414</v>
      </c>
      <c r="C11668" s="509">
        <v>7</v>
      </c>
      <c r="K11668" s="509">
        <v>0</v>
      </c>
    </row>
    <row r="11669" spans="1:11" s="509" customFormat="1">
      <c r="A11669" s="508" t="s">
        <v>641</v>
      </c>
      <c r="B11669" s="509" t="s">
        <v>414</v>
      </c>
      <c r="C11669" s="509">
        <v>8</v>
      </c>
      <c r="K11669" s="509">
        <v>0</v>
      </c>
    </row>
    <row r="11670" spans="1:11" s="509" customFormat="1">
      <c r="A11670" s="508" t="s">
        <v>641</v>
      </c>
      <c r="B11670" s="509" t="s">
        <v>414</v>
      </c>
      <c r="C11670" s="509">
        <v>9</v>
      </c>
      <c r="K11670" s="509">
        <v>0</v>
      </c>
    </row>
    <row r="11671" spans="1:11" s="509" customFormat="1">
      <c r="A11671" s="508" t="s">
        <v>641</v>
      </c>
      <c r="B11671" s="509" t="s">
        <v>414</v>
      </c>
      <c r="C11671" s="509">
        <v>10</v>
      </c>
      <c r="K11671" s="509">
        <v>0</v>
      </c>
    </row>
    <row r="11672" spans="1:11" s="509" customFormat="1">
      <c r="A11672" s="508" t="s">
        <v>641</v>
      </c>
      <c r="B11672" s="509" t="s">
        <v>414</v>
      </c>
      <c r="C11672" s="509">
        <v>11</v>
      </c>
      <c r="K11672" s="509">
        <v>0</v>
      </c>
    </row>
    <row r="11673" spans="1:11" s="509" customFormat="1">
      <c r="A11673" s="508" t="s">
        <v>641</v>
      </c>
      <c r="B11673" s="509" t="s">
        <v>414</v>
      </c>
      <c r="C11673" s="509">
        <v>12</v>
      </c>
      <c r="K11673" s="509">
        <v>0</v>
      </c>
    </row>
    <row r="11674" spans="1:11" s="509" customFormat="1">
      <c r="A11674" s="508" t="s">
        <v>641</v>
      </c>
      <c r="B11674" s="509" t="s">
        <v>414</v>
      </c>
      <c r="C11674" s="509">
        <v>13</v>
      </c>
      <c r="K11674" s="509">
        <v>0</v>
      </c>
    </row>
    <row r="11675" spans="1:11" s="509" customFormat="1">
      <c r="A11675" s="508" t="s">
        <v>641</v>
      </c>
      <c r="B11675" s="509" t="s">
        <v>414</v>
      </c>
      <c r="C11675" s="509">
        <v>14</v>
      </c>
      <c r="K11675" s="509">
        <v>0</v>
      </c>
    </row>
    <row r="11676" spans="1:11" s="509" customFormat="1">
      <c r="A11676" s="508" t="s">
        <v>641</v>
      </c>
      <c r="B11676" s="509" t="s">
        <v>414</v>
      </c>
      <c r="C11676" s="509">
        <v>15</v>
      </c>
      <c r="K11676" s="509">
        <v>0</v>
      </c>
    </row>
    <row r="11677" spans="1:11" s="509" customFormat="1">
      <c r="A11677" s="508" t="s">
        <v>641</v>
      </c>
      <c r="B11677" s="509" t="s">
        <v>414</v>
      </c>
      <c r="C11677" s="509">
        <v>16</v>
      </c>
      <c r="K11677" s="509">
        <v>0</v>
      </c>
    </row>
    <row r="11678" spans="1:11" s="509" customFormat="1">
      <c r="A11678" s="508" t="s">
        <v>641</v>
      </c>
      <c r="B11678" s="509" t="s">
        <v>414</v>
      </c>
      <c r="C11678" s="509">
        <v>17</v>
      </c>
      <c r="G11678" s="509">
        <v>2</v>
      </c>
      <c r="K11678" s="509">
        <v>2</v>
      </c>
    </row>
    <row r="11679" spans="1:11" s="509" customFormat="1">
      <c r="A11679" s="508" t="s">
        <v>641</v>
      </c>
      <c r="B11679" s="509" t="s">
        <v>414</v>
      </c>
      <c r="C11679" s="509">
        <v>18</v>
      </c>
      <c r="K11679" s="509">
        <v>0</v>
      </c>
    </row>
    <row r="11680" spans="1:11" s="509" customFormat="1">
      <c r="A11680" s="508" t="s">
        <v>641</v>
      </c>
      <c r="B11680" s="509" t="s">
        <v>414</v>
      </c>
      <c r="C11680" s="509" t="s">
        <v>1024</v>
      </c>
      <c r="G11680" s="509">
        <v>2</v>
      </c>
      <c r="K11680" s="509">
        <v>2</v>
      </c>
    </row>
    <row r="11681" spans="1:11" s="509" customFormat="1">
      <c r="A11681" s="508" t="s">
        <v>641</v>
      </c>
      <c r="B11681" s="509" t="s">
        <v>414</v>
      </c>
      <c r="C11681" s="509" t="s">
        <v>1025</v>
      </c>
      <c r="K11681" s="509">
        <v>0</v>
      </c>
    </row>
    <row r="11682" spans="1:11" s="509" customFormat="1">
      <c r="A11682" s="508" t="s">
        <v>641</v>
      </c>
      <c r="B11682" s="509" t="s">
        <v>414</v>
      </c>
      <c r="C11682" s="509">
        <v>19</v>
      </c>
      <c r="K11682" s="509">
        <v>0</v>
      </c>
    </row>
    <row r="11683" spans="1:11" s="509" customFormat="1">
      <c r="A11683" s="508" t="s">
        <v>641</v>
      </c>
      <c r="B11683" s="509" t="s">
        <v>414</v>
      </c>
      <c r="C11683" s="509">
        <v>20</v>
      </c>
      <c r="K11683" s="509">
        <v>0</v>
      </c>
    </row>
    <row r="11684" spans="1:11" s="509" customFormat="1">
      <c r="A11684" s="508" t="s">
        <v>641</v>
      </c>
      <c r="B11684" s="509" t="s">
        <v>414</v>
      </c>
      <c r="C11684" s="509">
        <v>21</v>
      </c>
      <c r="K11684" s="509">
        <v>0</v>
      </c>
    </row>
    <row r="11685" spans="1:11" s="509" customFormat="1">
      <c r="A11685" s="508" t="s">
        <v>641</v>
      </c>
      <c r="B11685" s="509" t="s">
        <v>414</v>
      </c>
      <c r="C11685" s="509" t="s">
        <v>1026</v>
      </c>
      <c r="K11685" s="509">
        <v>0</v>
      </c>
    </row>
    <row r="11686" spans="1:11" s="509" customFormat="1">
      <c r="A11686" s="508" t="s">
        <v>641</v>
      </c>
      <c r="B11686" s="509" t="s">
        <v>414</v>
      </c>
      <c r="C11686" s="509" t="s">
        <v>1027</v>
      </c>
      <c r="K11686" s="509">
        <v>0</v>
      </c>
    </row>
    <row r="11687" spans="1:11" s="509" customFormat="1">
      <c r="A11687" s="508" t="s">
        <v>641</v>
      </c>
      <c r="B11687" s="509" t="s">
        <v>414</v>
      </c>
      <c r="C11687" s="509" t="s">
        <v>1028</v>
      </c>
      <c r="K11687" s="509">
        <v>0</v>
      </c>
    </row>
    <row r="11688" spans="1:11" s="509" customFormat="1">
      <c r="A11688" s="508" t="s">
        <v>641</v>
      </c>
      <c r="B11688" s="509" t="s">
        <v>414</v>
      </c>
      <c r="C11688" s="509">
        <v>22</v>
      </c>
      <c r="K11688" s="509">
        <v>0</v>
      </c>
    </row>
    <row r="11689" spans="1:11" s="509" customFormat="1">
      <c r="A11689" s="508" t="s">
        <v>641</v>
      </c>
      <c r="B11689" s="509" t="s">
        <v>414</v>
      </c>
      <c r="C11689" s="509">
        <v>23</v>
      </c>
      <c r="G11689" s="509">
        <v>3</v>
      </c>
      <c r="K11689" s="509">
        <v>3</v>
      </c>
    </row>
    <row r="11690" spans="1:11" s="509" customFormat="1">
      <c r="A11690" s="508" t="s">
        <v>641</v>
      </c>
      <c r="B11690" s="509" t="s">
        <v>414</v>
      </c>
      <c r="C11690" s="509" t="s">
        <v>1029</v>
      </c>
      <c r="G11690" s="509">
        <v>2</v>
      </c>
      <c r="K11690" s="509">
        <v>2</v>
      </c>
    </row>
    <row r="11691" spans="1:11" s="509" customFormat="1">
      <c r="A11691" s="508" t="s">
        <v>641</v>
      </c>
      <c r="B11691" s="509" t="s">
        <v>414</v>
      </c>
      <c r="C11691" s="509">
        <v>24</v>
      </c>
      <c r="K11691" s="509">
        <v>0</v>
      </c>
    </row>
    <row r="11692" spans="1:11" s="509" customFormat="1">
      <c r="A11692" s="508" t="s">
        <v>641</v>
      </c>
      <c r="B11692" s="509" t="s">
        <v>414</v>
      </c>
      <c r="C11692" s="509">
        <v>25</v>
      </c>
    </row>
    <row r="11693" spans="1:11" s="509" customFormat="1">
      <c r="A11693" s="508" t="s">
        <v>641</v>
      </c>
      <c r="B11693" s="509" t="s">
        <v>414</v>
      </c>
      <c r="C11693" s="509">
        <v>26</v>
      </c>
      <c r="K11693" s="509">
        <v>0</v>
      </c>
    </row>
    <row r="11694" spans="1:11" s="509" customFormat="1">
      <c r="A11694" s="508" t="s">
        <v>641</v>
      </c>
      <c r="B11694" s="509" t="s">
        <v>414</v>
      </c>
      <c r="C11694" s="509">
        <v>27</v>
      </c>
      <c r="G11694" s="509">
        <v>1</v>
      </c>
      <c r="K11694" s="509">
        <v>1</v>
      </c>
    </row>
    <row r="11695" spans="1:11" s="509" customFormat="1">
      <c r="A11695" s="508" t="s">
        <v>641</v>
      </c>
      <c r="B11695" s="509" t="s">
        <v>414</v>
      </c>
      <c r="C11695" s="509">
        <v>28</v>
      </c>
      <c r="K11695" s="509">
        <v>0</v>
      </c>
    </row>
    <row r="11696" spans="1:11" s="509" customFormat="1">
      <c r="A11696" s="508" t="s">
        <v>641</v>
      </c>
      <c r="B11696" s="509" t="s">
        <v>414</v>
      </c>
      <c r="C11696" s="509">
        <v>29</v>
      </c>
      <c r="K11696" s="509">
        <v>0</v>
      </c>
    </row>
    <row r="11697" spans="1:11" s="509" customFormat="1">
      <c r="A11697" s="508" t="s">
        <v>641</v>
      </c>
      <c r="B11697" s="509" t="s">
        <v>414</v>
      </c>
      <c r="C11697" s="509">
        <v>30</v>
      </c>
      <c r="K11697" s="509">
        <v>0</v>
      </c>
    </row>
    <row r="11698" spans="1:11" s="509" customFormat="1">
      <c r="A11698" s="508" t="s">
        <v>641</v>
      </c>
      <c r="B11698" s="509" t="s">
        <v>414</v>
      </c>
      <c r="C11698" s="509">
        <v>31</v>
      </c>
      <c r="K11698" s="509">
        <v>0</v>
      </c>
    </row>
    <row r="11699" spans="1:11" s="509" customFormat="1">
      <c r="A11699" s="508" t="s">
        <v>641</v>
      </c>
      <c r="B11699" s="509" t="s">
        <v>414</v>
      </c>
      <c r="C11699" s="509">
        <v>32</v>
      </c>
      <c r="K11699" s="509">
        <v>0</v>
      </c>
    </row>
    <row r="11700" spans="1:11" s="509" customFormat="1">
      <c r="A11700" s="508" t="s">
        <v>641</v>
      </c>
      <c r="B11700" s="509" t="s">
        <v>414</v>
      </c>
      <c r="C11700" s="509">
        <v>33</v>
      </c>
      <c r="K11700" s="509">
        <v>0</v>
      </c>
    </row>
    <row r="11701" spans="1:11" s="509" customFormat="1">
      <c r="A11701" s="508" t="s">
        <v>641</v>
      </c>
      <c r="B11701" s="509" t="s">
        <v>414</v>
      </c>
      <c r="C11701" s="509">
        <v>34</v>
      </c>
      <c r="K11701" s="509">
        <v>0</v>
      </c>
    </row>
    <row r="11702" spans="1:11" s="509" customFormat="1">
      <c r="A11702" s="508" t="s">
        <v>641</v>
      </c>
      <c r="B11702" s="509" t="s">
        <v>414</v>
      </c>
      <c r="C11702" s="509">
        <v>35</v>
      </c>
      <c r="K11702" s="509">
        <v>0</v>
      </c>
    </row>
    <row r="11703" spans="1:11" s="509" customFormat="1">
      <c r="A11703" s="508" t="s">
        <v>641</v>
      </c>
      <c r="B11703" s="509" t="s">
        <v>414</v>
      </c>
      <c r="C11703" s="509">
        <v>36</v>
      </c>
      <c r="K11703" s="509">
        <v>0</v>
      </c>
    </row>
    <row r="11704" spans="1:11" s="509" customFormat="1">
      <c r="A11704" s="508" t="s">
        <v>641</v>
      </c>
      <c r="B11704" s="509" t="s">
        <v>414</v>
      </c>
      <c r="C11704" s="509">
        <v>37</v>
      </c>
      <c r="K11704" s="509">
        <v>0</v>
      </c>
    </row>
    <row r="11705" spans="1:11" s="509" customFormat="1">
      <c r="A11705" s="508" t="s">
        <v>641</v>
      </c>
      <c r="B11705" s="509" t="s">
        <v>414</v>
      </c>
      <c r="C11705" s="509">
        <v>38</v>
      </c>
      <c r="K11705" s="509">
        <v>0</v>
      </c>
    </row>
    <row r="11706" spans="1:11" s="509" customFormat="1">
      <c r="A11706" s="508" t="s">
        <v>641</v>
      </c>
      <c r="B11706" s="509" t="s">
        <v>414</v>
      </c>
      <c r="C11706" s="509" t="s">
        <v>1030</v>
      </c>
      <c r="K11706" s="509">
        <v>0</v>
      </c>
    </row>
    <row r="11707" spans="1:11" s="509" customFormat="1">
      <c r="A11707" s="508" t="s">
        <v>641</v>
      </c>
      <c r="B11707" s="509" t="s">
        <v>414</v>
      </c>
      <c r="C11707" s="509">
        <v>39</v>
      </c>
      <c r="K11707" s="509">
        <v>0</v>
      </c>
    </row>
    <row r="11708" spans="1:11" s="509" customFormat="1">
      <c r="A11708" s="508" t="s">
        <v>641</v>
      </c>
      <c r="B11708" s="509" t="s">
        <v>414</v>
      </c>
      <c r="C11708" s="509">
        <v>40</v>
      </c>
      <c r="K11708" s="509">
        <v>0</v>
      </c>
    </row>
    <row r="11709" spans="1:11" s="509" customFormat="1">
      <c r="A11709" s="508" t="s">
        <v>641</v>
      </c>
      <c r="B11709" s="509" t="s">
        <v>414</v>
      </c>
      <c r="C11709" s="509">
        <v>41</v>
      </c>
      <c r="G11709" s="509">
        <v>1</v>
      </c>
      <c r="K11709" s="509">
        <v>1</v>
      </c>
    </row>
    <row r="11710" spans="1:11" s="509" customFormat="1">
      <c r="A11710" s="508" t="s">
        <v>641</v>
      </c>
      <c r="B11710" s="509" t="s">
        <v>414</v>
      </c>
      <c r="C11710" s="509">
        <v>42</v>
      </c>
      <c r="K11710" s="509">
        <v>0</v>
      </c>
    </row>
    <row r="11711" spans="1:11" s="509" customFormat="1">
      <c r="A11711" s="508" t="s">
        <v>641</v>
      </c>
      <c r="B11711" s="509" t="s">
        <v>414</v>
      </c>
      <c r="C11711" s="509">
        <v>43</v>
      </c>
      <c r="K11711" s="509">
        <v>0</v>
      </c>
    </row>
    <row r="11712" spans="1:11" s="509" customFormat="1">
      <c r="A11712" s="508" t="s">
        <v>641</v>
      </c>
      <c r="B11712" s="509" t="s">
        <v>414</v>
      </c>
      <c r="C11712" s="509">
        <v>44</v>
      </c>
      <c r="K11712" s="509">
        <v>0</v>
      </c>
    </row>
    <row r="11713" spans="1:11" s="509" customFormat="1">
      <c r="A11713" s="508" t="s">
        <v>641</v>
      </c>
      <c r="B11713" s="509" t="s">
        <v>414</v>
      </c>
      <c r="C11713" s="509">
        <v>45</v>
      </c>
      <c r="K11713" s="509">
        <v>0</v>
      </c>
    </row>
    <row r="11714" spans="1:11" s="509" customFormat="1">
      <c r="A11714" s="508" t="s">
        <v>641</v>
      </c>
      <c r="B11714" s="509" t="s">
        <v>414</v>
      </c>
      <c r="C11714" s="509">
        <v>46</v>
      </c>
      <c r="G11714" s="509">
        <v>1</v>
      </c>
      <c r="K11714" s="509">
        <v>1</v>
      </c>
    </row>
    <row r="11715" spans="1:11" s="509" customFormat="1">
      <c r="A11715" s="508" t="s">
        <v>641</v>
      </c>
      <c r="B11715" s="509" t="s">
        <v>414</v>
      </c>
      <c r="C11715" s="509">
        <v>47</v>
      </c>
      <c r="K11715" s="509">
        <v>0</v>
      </c>
    </row>
    <row r="11716" spans="1:11" s="509" customFormat="1">
      <c r="A11716" s="508" t="s">
        <v>641</v>
      </c>
      <c r="B11716" s="509" t="s">
        <v>414</v>
      </c>
      <c r="C11716" s="509">
        <v>48</v>
      </c>
      <c r="K11716" s="509">
        <v>0</v>
      </c>
    </row>
    <row r="11717" spans="1:11" s="509" customFormat="1">
      <c r="A11717" s="508" t="s">
        <v>641</v>
      </c>
      <c r="B11717" s="509" t="s">
        <v>414</v>
      </c>
      <c r="C11717" s="509">
        <v>49</v>
      </c>
      <c r="K11717" s="509">
        <v>0</v>
      </c>
    </row>
    <row r="11718" spans="1:11" s="509" customFormat="1">
      <c r="A11718" s="508" t="s">
        <v>641</v>
      </c>
      <c r="B11718" s="509" t="s">
        <v>414</v>
      </c>
      <c r="C11718" s="509">
        <v>50</v>
      </c>
      <c r="K11718" s="509">
        <v>0</v>
      </c>
    </row>
    <row r="11719" spans="1:11" s="509" customFormat="1">
      <c r="A11719" s="508" t="s">
        <v>641</v>
      </c>
      <c r="B11719" s="509" t="s">
        <v>414</v>
      </c>
      <c r="C11719" s="509">
        <v>51</v>
      </c>
      <c r="K11719" s="509">
        <v>0</v>
      </c>
    </row>
    <row r="11720" spans="1:11" s="509" customFormat="1">
      <c r="A11720" s="508" t="s">
        <v>641</v>
      </c>
      <c r="B11720" s="509" t="s">
        <v>414</v>
      </c>
      <c r="C11720" s="509" t="s">
        <v>1031</v>
      </c>
      <c r="K11720" s="509">
        <v>0</v>
      </c>
    </row>
    <row r="11721" spans="1:11" s="509" customFormat="1">
      <c r="A11721" s="508" t="s">
        <v>641</v>
      </c>
      <c r="B11721" s="509" t="s">
        <v>414</v>
      </c>
      <c r="C11721" s="509" t="s">
        <v>1032</v>
      </c>
      <c r="K11721" s="509">
        <v>0</v>
      </c>
    </row>
    <row r="11722" spans="1:11" s="509" customFormat="1">
      <c r="A11722" s="508" t="s">
        <v>641</v>
      </c>
      <c r="B11722" s="509" t="s">
        <v>414</v>
      </c>
      <c r="C11722" s="509">
        <v>52</v>
      </c>
      <c r="K11722" s="509">
        <v>0</v>
      </c>
    </row>
    <row r="11723" spans="1:11" s="509" customFormat="1">
      <c r="A11723" s="508" t="s">
        <v>641</v>
      </c>
      <c r="B11723" s="509" t="s">
        <v>414</v>
      </c>
      <c r="C11723" s="509">
        <v>53</v>
      </c>
      <c r="G11723" s="509">
        <v>1</v>
      </c>
      <c r="H11723" s="509">
        <v>1</v>
      </c>
      <c r="K11723" s="509">
        <v>1</v>
      </c>
    </row>
    <row r="11724" spans="1:11" s="509" customFormat="1">
      <c r="A11724" s="508" t="s">
        <v>641</v>
      </c>
      <c r="B11724" s="509" t="s">
        <v>414</v>
      </c>
      <c r="C11724" s="509">
        <v>54</v>
      </c>
      <c r="K11724" s="509">
        <v>0</v>
      </c>
    </row>
    <row r="11725" spans="1:11" s="509" customFormat="1">
      <c r="A11725" s="508" t="s">
        <v>641</v>
      </c>
      <c r="B11725" s="509" t="s">
        <v>414</v>
      </c>
      <c r="C11725" s="509">
        <v>55</v>
      </c>
      <c r="G11725" s="509">
        <v>5</v>
      </c>
      <c r="K11725" s="509">
        <v>5</v>
      </c>
    </row>
    <row r="11726" spans="1:11" s="509" customFormat="1">
      <c r="A11726" s="508" t="s">
        <v>641</v>
      </c>
      <c r="B11726" s="509" t="s">
        <v>414</v>
      </c>
      <c r="C11726" s="509">
        <v>56</v>
      </c>
      <c r="K11726" s="509">
        <v>0</v>
      </c>
    </row>
    <row r="11727" spans="1:11" s="509" customFormat="1">
      <c r="A11727" s="508" t="s">
        <v>641</v>
      </c>
      <c r="B11727" s="509" t="s">
        <v>414</v>
      </c>
      <c r="C11727" s="509">
        <v>57</v>
      </c>
      <c r="K11727" s="509">
        <v>0</v>
      </c>
    </row>
    <row r="11728" spans="1:11" s="509" customFormat="1">
      <c r="A11728" s="508" t="s">
        <v>641</v>
      </c>
      <c r="B11728" s="509" t="s">
        <v>414</v>
      </c>
      <c r="C11728" s="509">
        <v>58</v>
      </c>
      <c r="K11728" s="509">
        <v>0</v>
      </c>
    </row>
    <row r="11729" spans="1:11" s="509" customFormat="1">
      <c r="A11729" s="508" t="s">
        <v>641</v>
      </c>
      <c r="B11729" s="509" t="s">
        <v>414</v>
      </c>
      <c r="C11729" s="509">
        <v>59</v>
      </c>
      <c r="G11729" s="509">
        <v>1</v>
      </c>
      <c r="K11729" s="509">
        <v>1</v>
      </c>
    </row>
    <row r="11730" spans="1:11" s="509" customFormat="1">
      <c r="A11730" s="508" t="s">
        <v>641</v>
      </c>
      <c r="B11730" s="509" t="s">
        <v>414</v>
      </c>
      <c r="C11730" s="509">
        <v>60</v>
      </c>
      <c r="K11730" s="509">
        <v>0</v>
      </c>
    </row>
    <row r="11731" spans="1:11" s="509" customFormat="1">
      <c r="A11731" s="508" t="s">
        <v>641</v>
      </c>
      <c r="B11731" s="509" t="s">
        <v>414</v>
      </c>
      <c r="C11731" s="509">
        <v>61</v>
      </c>
      <c r="K11731" s="509">
        <v>0</v>
      </c>
    </row>
    <row r="11732" spans="1:11" s="509" customFormat="1">
      <c r="A11732" s="508" t="s">
        <v>641</v>
      </c>
      <c r="B11732" s="509" t="s">
        <v>414</v>
      </c>
      <c r="C11732" s="509">
        <v>62</v>
      </c>
      <c r="K11732" s="509">
        <v>0</v>
      </c>
    </row>
    <row r="11733" spans="1:11" s="509" customFormat="1">
      <c r="A11733" s="508" t="s">
        <v>641</v>
      </c>
      <c r="B11733" s="509" t="s">
        <v>414</v>
      </c>
      <c r="C11733" s="509">
        <v>63</v>
      </c>
      <c r="G11733" s="509">
        <v>1</v>
      </c>
      <c r="K11733" s="509">
        <v>1</v>
      </c>
    </row>
    <row r="11734" spans="1:11" s="509" customFormat="1">
      <c r="A11734" s="508" t="s">
        <v>641</v>
      </c>
      <c r="B11734" s="509" t="s">
        <v>414</v>
      </c>
      <c r="C11734" s="509" t="s">
        <v>1033</v>
      </c>
      <c r="G11734" s="509">
        <v>2</v>
      </c>
      <c r="K11734" s="509">
        <v>2</v>
      </c>
    </row>
    <row r="11735" spans="1:11" s="509" customFormat="1">
      <c r="A11735" s="508" t="s">
        <v>641</v>
      </c>
      <c r="B11735" s="509" t="s">
        <v>414</v>
      </c>
      <c r="C11735" s="509" t="s">
        <v>1034</v>
      </c>
      <c r="K11735" s="509">
        <v>0</v>
      </c>
    </row>
    <row r="11736" spans="1:11" s="509" customFormat="1">
      <c r="A11736" s="508" t="s">
        <v>641</v>
      </c>
      <c r="B11736" s="509" t="s">
        <v>414</v>
      </c>
      <c r="C11736" s="509">
        <v>64</v>
      </c>
      <c r="K11736" s="509">
        <v>0</v>
      </c>
    </row>
    <row r="11737" spans="1:11" s="509" customFormat="1">
      <c r="A11737" s="508" t="s">
        <v>641</v>
      </c>
      <c r="B11737" s="509" t="s">
        <v>414</v>
      </c>
      <c r="C11737" s="509" t="s">
        <v>1035</v>
      </c>
      <c r="G11737" s="509">
        <v>5</v>
      </c>
      <c r="K11737" s="509">
        <v>5</v>
      </c>
    </row>
    <row r="11738" spans="1:11" s="509" customFormat="1">
      <c r="A11738" s="508" t="s">
        <v>641</v>
      </c>
      <c r="B11738" s="509" t="s">
        <v>414</v>
      </c>
      <c r="C11738" s="509">
        <v>65</v>
      </c>
      <c r="G11738" s="509">
        <v>2</v>
      </c>
      <c r="H11738" s="509">
        <v>1</v>
      </c>
      <c r="K11738" s="509">
        <v>2</v>
      </c>
    </row>
    <row r="11739" spans="1:11" s="509" customFormat="1">
      <c r="A11739" s="508" t="s">
        <v>641</v>
      </c>
      <c r="B11739" s="509" t="s">
        <v>414</v>
      </c>
      <c r="C11739" s="509">
        <v>66</v>
      </c>
      <c r="K11739" s="509">
        <v>0</v>
      </c>
    </row>
    <row r="11740" spans="1:11" s="509" customFormat="1">
      <c r="A11740" s="508" t="s">
        <v>641</v>
      </c>
      <c r="B11740" s="509" t="s">
        <v>414</v>
      </c>
      <c r="C11740" s="509" t="s">
        <v>1036</v>
      </c>
      <c r="K11740" s="509">
        <v>0</v>
      </c>
    </row>
    <row r="11741" spans="1:11" s="509" customFormat="1">
      <c r="A11741" s="508" t="s">
        <v>641</v>
      </c>
      <c r="B11741" s="509" t="s">
        <v>414</v>
      </c>
      <c r="C11741" s="509" t="s">
        <v>1037</v>
      </c>
      <c r="G11741" s="509">
        <v>10</v>
      </c>
      <c r="K11741" s="509">
        <v>10</v>
      </c>
    </row>
    <row r="11742" spans="1:11" s="509" customFormat="1">
      <c r="A11742" s="508" t="s">
        <v>641</v>
      </c>
      <c r="B11742" s="509" t="s">
        <v>414</v>
      </c>
      <c r="C11742" s="509" t="s">
        <v>1038</v>
      </c>
      <c r="K11742" s="509">
        <v>0</v>
      </c>
    </row>
    <row r="11743" spans="1:11" s="509" customFormat="1">
      <c r="A11743" s="508" t="s">
        <v>641</v>
      </c>
      <c r="B11743" s="509" t="s">
        <v>414</v>
      </c>
      <c r="C11743" s="509" t="s">
        <v>1039</v>
      </c>
      <c r="G11743" s="509">
        <v>1</v>
      </c>
      <c r="K11743" s="509">
        <v>1</v>
      </c>
    </row>
    <row r="11744" spans="1:11" s="509" customFormat="1">
      <c r="A11744" s="508" t="s">
        <v>641</v>
      </c>
      <c r="B11744" s="509" t="s">
        <v>414</v>
      </c>
      <c r="C11744" s="509" t="s">
        <v>1040</v>
      </c>
      <c r="G11744" s="509">
        <v>2</v>
      </c>
      <c r="K11744" s="509">
        <v>2</v>
      </c>
    </row>
    <row r="11745" spans="1:11" s="509" customFormat="1">
      <c r="A11745" s="508" t="s">
        <v>641</v>
      </c>
      <c r="B11745" s="509" t="s">
        <v>414</v>
      </c>
      <c r="C11745" s="509" t="s">
        <v>1041</v>
      </c>
      <c r="K11745" s="509">
        <v>0</v>
      </c>
    </row>
    <row r="11746" spans="1:11" s="509" customFormat="1">
      <c r="A11746" s="508" t="s">
        <v>641</v>
      </c>
      <c r="B11746" s="509" t="s">
        <v>414</v>
      </c>
      <c r="C11746" s="509" t="s">
        <v>1042</v>
      </c>
      <c r="K11746" s="509">
        <v>0</v>
      </c>
    </row>
    <row r="11747" spans="1:11" s="509" customFormat="1">
      <c r="A11747" s="508" t="s">
        <v>641</v>
      </c>
      <c r="B11747" s="509" t="s">
        <v>414</v>
      </c>
      <c r="C11747" s="509">
        <v>67</v>
      </c>
      <c r="G11747" s="509">
        <v>26</v>
      </c>
      <c r="H11747" s="509">
        <v>6</v>
      </c>
      <c r="K11747" s="509">
        <v>26</v>
      </c>
    </row>
    <row r="11748" spans="1:11" s="509" customFormat="1">
      <c r="A11748" s="508" t="s">
        <v>641</v>
      </c>
      <c r="B11748" s="509" t="s">
        <v>414</v>
      </c>
      <c r="C11748" s="509">
        <v>68</v>
      </c>
      <c r="G11748" s="509">
        <v>8</v>
      </c>
      <c r="H11748" s="509">
        <v>8</v>
      </c>
      <c r="K11748" s="509">
        <v>8</v>
      </c>
    </row>
    <row r="11749" spans="1:11" s="509" customFormat="1">
      <c r="A11749" s="508" t="s">
        <v>641</v>
      </c>
      <c r="B11749" s="509" t="s">
        <v>414</v>
      </c>
      <c r="C11749" s="509" t="s">
        <v>1043</v>
      </c>
      <c r="G11749" s="509">
        <v>2</v>
      </c>
      <c r="K11749" s="509">
        <v>2</v>
      </c>
    </row>
    <row r="11750" spans="1:11" s="509" customFormat="1">
      <c r="A11750" s="508" t="s">
        <v>641</v>
      </c>
      <c r="B11750" s="509" t="s">
        <v>414</v>
      </c>
      <c r="C11750" s="509">
        <v>69</v>
      </c>
      <c r="G11750" s="509">
        <v>1</v>
      </c>
      <c r="K11750" s="509">
        <v>1</v>
      </c>
    </row>
    <row r="11751" spans="1:11" s="509" customFormat="1">
      <c r="A11751" s="508" t="s">
        <v>641</v>
      </c>
      <c r="B11751" s="509" t="s">
        <v>414</v>
      </c>
      <c r="C11751" s="509" t="s">
        <v>1044</v>
      </c>
      <c r="K11751" s="509">
        <v>0</v>
      </c>
    </row>
    <row r="11752" spans="1:11" s="509" customFormat="1">
      <c r="A11752" s="508" t="s">
        <v>641</v>
      </c>
      <c r="B11752" s="509" t="s">
        <v>414</v>
      </c>
      <c r="C11752" s="509" t="s">
        <v>1045</v>
      </c>
      <c r="K11752" s="509">
        <v>0</v>
      </c>
    </row>
    <row r="11753" spans="1:11" s="509" customFormat="1">
      <c r="A11753" s="508" t="s">
        <v>641</v>
      </c>
      <c r="B11753" s="509" t="s">
        <v>414</v>
      </c>
      <c r="C11753" s="509">
        <v>70</v>
      </c>
      <c r="K11753" s="509">
        <v>0</v>
      </c>
    </row>
    <row r="11754" spans="1:11" s="509" customFormat="1">
      <c r="A11754" s="508" t="s">
        <v>641</v>
      </c>
      <c r="B11754" s="509" t="s">
        <v>414</v>
      </c>
      <c r="C11754" s="509" t="s">
        <v>1046</v>
      </c>
      <c r="K11754" s="509">
        <v>0</v>
      </c>
    </row>
    <row r="11755" spans="1:11" s="509" customFormat="1">
      <c r="A11755" s="508" t="s">
        <v>641</v>
      </c>
      <c r="B11755" s="509" t="s">
        <v>414</v>
      </c>
      <c r="C11755" s="509">
        <v>71</v>
      </c>
      <c r="G11755" s="509">
        <v>36</v>
      </c>
      <c r="K11755" s="509">
        <v>36</v>
      </c>
    </row>
    <row r="11756" spans="1:11" s="509" customFormat="1">
      <c r="A11756" s="508" t="s">
        <v>641</v>
      </c>
      <c r="B11756" s="509" t="s">
        <v>414</v>
      </c>
      <c r="C11756" s="509" t="s">
        <v>1047</v>
      </c>
      <c r="G11756" s="509">
        <v>12</v>
      </c>
      <c r="H11756" s="509">
        <v>8</v>
      </c>
      <c r="K11756" s="509">
        <v>12</v>
      </c>
    </row>
    <row r="11757" spans="1:11" s="509" customFormat="1">
      <c r="A11757" s="508" t="s">
        <v>641</v>
      </c>
      <c r="B11757" s="509" t="s">
        <v>414</v>
      </c>
      <c r="C11757" s="509" t="s">
        <v>1048</v>
      </c>
      <c r="G11757" s="509">
        <v>2</v>
      </c>
      <c r="K11757" s="509">
        <v>2</v>
      </c>
    </row>
    <row r="11758" spans="1:11" s="509" customFormat="1">
      <c r="A11758" s="508" t="s">
        <v>641</v>
      </c>
      <c r="B11758" s="509" t="s">
        <v>414</v>
      </c>
      <c r="C11758" s="509" t="s">
        <v>1049</v>
      </c>
      <c r="G11758" s="509">
        <v>1</v>
      </c>
      <c r="K11758" s="509">
        <v>1</v>
      </c>
    </row>
    <row r="11759" spans="1:11" s="509" customFormat="1">
      <c r="A11759" s="508" t="s">
        <v>641</v>
      </c>
      <c r="B11759" s="509" t="s">
        <v>414</v>
      </c>
      <c r="C11759" s="509" t="s">
        <v>1050</v>
      </c>
      <c r="G11759" s="509">
        <v>2</v>
      </c>
      <c r="H11759" s="509">
        <v>2</v>
      </c>
      <c r="K11759" s="509">
        <v>2</v>
      </c>
    </row>
    <row r="11760" spans="1:11" s="509" customFormat="1">
      <c r="A11760" s="508" t="s">
        <v>641</v>
      </c>
      <c r="B11760" s="509" t="s">
        <v>414</v>
      </c>
      <c r="C11760" s="509" t="s">
        <v>1051</v>
      </c>
      <c r="K11760" s="509">
        <v>0</v>
      </c>
    </row>
    <row r="11761" spans="1:11" s="509" customFormat="1">
      <c r="A11761" s="508" t="s">
        <v>641</v>
      </c>
      <c r="B11761" s="509" t="s">
        <v>414</v>
      </c>
      <c r="C11761" s="509">
        <v>72</v>
      </c>
      <c r="K11761" s="509">
        <v>0</v>
      </c>
    </row>
    <row r="11762" spans="1:11" s="509" customFormat="1">
      <c r="A11762" s="508" t="s">
        <v>641</v>
      </c>
      <c r="B11762" s="509" t="s">
        <v>414</v>
      </c>
      <c r="C11762" s="509">
        <v>73</v>
      </c>
      <c r="D11762" s="509">
        <v>3</v>
      </c>
      <c r="K11762" s="509">
        <v>3</v>
      </c>
    </row>
    <row r="11763" spans="1:11" s="509" customFormat="1">
      <c r="A11763" s="508" t="s">
        <v>641</v>
      </c>
      <c r="B11763" s="509" t="s">
        <v>414</v>
      </c>
      <c r="C11763" s="509">
        <v>74</v>
      </c>
      <c r="K11763" s="509">
        <v>0</v>
      </c>
    </row>
    <row r="11764" spans="1:11" s="509" customFormat="1">
      <c r="A11764" s="508" t="s">
        <v>641</v>
      </c>
      <c r="B11764" s="509" t="s">
        <v>414</v>
      </c>
      <c r="C11764" s="509" t="s">
        <v>4570</v>
      </c>
      <c r="K11764" s="509">
        <v>0</v>
      </c>
    </row>
    <row r="11765" spans="1:11" s="509" customFormat="1">
      <c r="A11765" s="508" t="s">
        <v>641</v>
      </c>
      <c r="B11765" s="509" t="s">
        <v>414</v>
      </c>
      <c r="C11765" s="509" t="s">
        <v>4571</v>
      </c>
      <c r="D11765" s="509">
        <v>3</v>
      </c>
      <c r="E11765" s="509">
        <v>0</v>
      </c>
      <c r="F11765" s="509">
        <v>0</v>
      </c>
      <c r="G11765" s="509">
        <v>150</v>
      </c>
      <c r="H11765" s="509">
        <v>26</v>
      </c>
      <c r="I11765" s="509">
        <v>0</v>
      </c>
      <c r="K11765" s="509">
        <v>153</v>
      </c>
    </row>
    <row r="11766" spans="1:11" s="509" customFormat="1">
      <c r="A11766" s="508" t="s">
        <v>642</v>
      </c>
      <c r="B11766" s="509" t="s">
        <v>415</v>
      </c>
      <c r="C11766" s="509">
        <v>1</v>
      </c>
      <c r="D11766" s="509">
        <v>0</v>
      </c>
      <c r="E11766" s="509">
        <v>0</v>
      </c>
      <c r="G11766" s="509">
        <v>0</v>
      </c>
      <c r="H11766" s="509">
        <v>0</v>
      </c>
      <c r="K11766" s="509">
        <v>0</v>
      </c>
    </row>
    <row r="11767" spans="1:11" s="509" customFormat="1">
      <c r="A11767" s="508" t="s">
        <v>642</v>
      </c>
      <c r="B11767" s="509" t="s">
        <v>415</v>
      </c>
      <c r="C11767" s="509" t="s">
        <v>1023</v>
      </c>
      <c r="D11767" s="509">
        <v>0</v>
      </c>
      <c r="E11767" s="509">
        <v>0</v>
      </c>
      <c r="G11767" s="509">
        <v>11</v>
      </c>
      <c r="H11767" s="509">
        <v>0</v>
      </c>
      <c r="K11767" s="509">
        <v>11</v>
      </c>
    </row>
    <row r="11768" spans="1:11" s="509" customFormat="1">
      <c r="A11768" s="508" t="s">
        <v>642</v>
      </c>
      <c r="B11768" s="509" t="s">
        <v>415</v>
      </c>
      <c r="C11768" s="509">
        <v>2</v>
      </c>
      <c r="D11768" s="509">
        <v>0</v>
      </c>
      <c r="E11768" s="509">
        <v>0</v>
      </c>
      <c r="G11768" s="509">
        <v>5</v>
      </c>
      <c r="H11768" s="509">
        <v>0</v>
      </c>
      <c r="K11768" s="509">
        <v>5</v>
      </c>
    </row>
    <row r="11769" spans="1:11" s="509" customFormat="1">
      <c r="A11769" s="508" t="s">
        <v>642</v>
      </c>
      <c r="B11769" s="509" t="s">
        <v>415</v>
      </c>
      <c r="C11769" s="509">
        <v>3</v>
      </c>
      <c r="D11769" s="509">
        <v>0</v>
      </c>
      <c r="E11769" s="509">
        <v>0</v>
      </c>
      <c r="G11769" s="509">
        <v>0</v>
      </c>
      <c r="H11769" s="509">
        <v>0</v>
      </c>
      <c r="K11769" s="509">
        <v>0</v>
      </c>
    </row>
    <row r="11770" spans="1:11" s="509" customFormat="1">
      <c r="A11770" s="508" t="s">
        <v>642</v>
      </c>
      <c r="B11770" s="509" t="s">
        <v>415</v>
      </c>
      <c r="C11770" s="509">
        <v>4</v>
      </c>
      <c r="D11770" s="509">
        <v>0</v>
      </c>
      <c r="E11770" s="509">
        <v>0</v>
      </c>
      <c r="G11770" s="509">
        <v>1</v>
      </c>
      <c r="H11770" s="509">
        <v>0</v>
      </c>
      <c r="K11770" s="509">
        <v>1</v>
      </c>
    </row>
    <row r="11771" spans="1:11" s="509" customFormat="1">
      <c r="A11771" s="508" t="s">
        <v>642</v>
      </c>
      <c r="B11771" s="509" t="s">
        <v>415</v>
      </c>
      <c r="C11771" s="509">
        <v>5</v>
      </c>
      <c r="D11771" s="509">
        <v>0</v>
      </c>
      <c r="E11771" s="509">
        <v>0</v>
      </c>
      <c r="G11771" s="509">
        <v>1</v>
      </c>
      <c r="H11771" s="509">
        <v>0</v>
      </c>
      <c r="K11771" s="509">
        <v>1</v>
      </c>
    </row>
    <row r="11772" spans="1:11" s="509" customFormat="1">
      <c r="A11772" s="508" t="s">
        <v>642</v>
      </c>
      <c r="B11772" s="509" t="s">
        <v>415</v>
      </c>
      <c r="C11772" s="509">
        <v>6</v>
      </c>
      <c r="D11772" s="509">
        <v>0</v>
      </c>
      <c r="E11772" s="509">
        <v>0</v>
      </c>
      <c r="G11772" s="509">
        <v>0</v>
      </c>
      <c r="H11772" s="509">
        <v>0</v>
      </c>
      <c r="K11772" s="509">
        <v>0</v>
      </c>
    </row>
    <row r="11773" spans="1:11" s="509" customFormat="1">
      <c r="A11773" s="508" t="s">
        <v>642</v>
      </c>
      <c r="B11773" s="509" t="s">
        <v>415</v>
      </c>
      <c r="C11773" s="509">
        <v>7</v>
      </c>
      <c r="D11773" s="509">
        <v>0</v>
      </c>
      <c r="E11773" s="509">
        <v>0</v>
      </c>
      <c r="G11773" s="509">
        <v>0</v>
      </c>
      <c r="H11773" s="509">
        <v>0</v>
      </c>
      <c r="K11773" s="509">
        <v>0</v>
      </c>
    </row>
    <row r="11774" spans="1:11" s="509" customFormat="1">
      <c r="A11774" s="508" t="s">
        <v>642</v>
      </c>
      <c r="B11774" s="509" t="s">
        <v>415</v>
      </c>
      <c r="C11774" s="509">
        <v>8</v>
      </c>
      <c r="D11774" s="509">
        <v>0</v>
      </c>
      <c r="E11774" s="509">
        <v>0</v>
      </c>
      <c r="G11774" s="509">
        <v>0</v>
      </c>
      <c r="H11774" s="509">
        <v>0</v>
      </c>
      <c r="K11774" s="509">
        <v>0</v>
      </c>
    </row>
    <row r="11775" spans="1:11" s="509" customFormat="1">
      <c r="A11775" s="508" t="s">
        <v>642</v>
      </c>
      <c r="B11775" s="509" t="s">
        <v>415</v>
      </c>
      <c r="C11775" s="509">
        <v>9</v>
      </c>
      <c r="D11775" s="509">
        <v>0</v>
      </c>
      <c r="E11775" s="509">
        <v>0</v>
      </c>
      <c r="G11775" s="509">
        <v>1</v>
      </c>
      <c r="H11775" s="509">
        <v>0</v>
      </c>
      <c r="K11775" s="509">
        <v>1</v>
      </c>
    </row>
    <row r="11776" spans="1:11" s="509" customFormat="1">
      <c r="A11776" s="508" t="s">
        <v>642</v>
      </c>
      <c r="B11776" s="509" t="s">
        <v>415</v>
      </c>
      <c r="C11776" s="509">
        <v>10</v>
      </c>
      <c r="D11776" s="509">
        <v>0</v>
      </c>
      <c r="E11776" s="509">
        <v>0</v>
      </c>
      <c r="G11776" s="509">
        <v>5</v>
      </c>
      <c r="H11776" s="509">
        <v>0</v>
      </c>
      <c r="K11776" s="509">
        <v>5</v>
      </c>
    </row>
    <row r="11777" spans="1:11" s="509" customFormat="1">
      <c r="A11777" s="508" t="s">
        <v>642</v>
      </c>
      <c r="B11777" s="509" t="s">
        <v>415</v>
      </c>
      <c r="C11777" s="509">
        <v>11</v>
      </c>
      <c r="D11777" s="509">
        <v>0</v>
      </c>
      <c r="E11777" s="509">
        <v>0</v>
      </c>
      <c r="G11777" s="509">
        <v>1</v>
      </c>
      <c r="H11777" s="509">
        <v>0</v>
      </c>
      <c r="K11777" s="509">
        <v>1</v>
      </c>
    </row>
    <row r="11778" spans="1:11" s="509" customFormat="1">
      <c r="A11778" s="508" t="s">
        <v>642</v>
      </c>
      <c r="B11778" s="509" t="s">
        <v>415</v>
      </c>
      <c r="C11778" s="509">
        <v>12</v>
      </c>
      <c r="D11778" s="509">
        <v>0</v>
      </c>
      <c r="E11778" s="509">
        <v>0</v>
      </c>
      <c r="G11778" s="509">
        <v>0</v>
      </c>
      <c r="H11778" s="509">
        <v>0</v>
      </c>
      <c r="K11778" s="509">
        <v>0</v>
      </c>
    </row>
    <row r="11779" spans="1:11" s="509" customFormat="1">
      <c r="A11779" s="508" t="s">
        <v>642</v>
      </c>
      <c r="B11779" s="509" t="s">
        <v>415</v>
      </c>
      <c r="C11779" s="509">
        <v>13</v>
      </c>
      <c r="D11779" s="509">
        <v>0</v>
      </c>
      <c r="E11779" s="509">
        <v>0</v>
      </c>
      <c r="G11779" s="509">
        <v>0</v>
      </c>
      <c r="H11779" s="509">
        <v>0</v>
      </c>
      <c r="K11779" s="509">
        <v>0</v>
      </c>
    </row>
    <row r="11780" spans="1:11" s="509" customFormat="1">
      <c r="A11780" s="508" t="s">
        <v>642</v>
      </c>
      <c r="B11780" s="509" t="s">
        <v>415</v>
      </c>
      <c r="C11780" s="509">
        <v>14</v>
      </c>
      <c r="D11780" s="509">
        <v>0</v>
      </c>
      <c r="E11780" s="509">
        <v>0</v>
      </c>
      <c r="G11780" s="509">
        <v>0</v>
      </c>
      <c r="H11780" s="509">
        <v>0</v>
      </c>
      <c r="K11780" s="509">
        <v>0</v>
      </c>
    </row>
    <row r="11781" spans="1:11" s="509" customFormat="1">
      <c r="A11781" s="508" t="s">
        <v>642</v>
      </c>
      <c r="B11781" s="509" t="s">
        <v>415</v>
      </c>
      <c r="C11781" s="509">
        <v>15</v>
      </c>
      <c r="D11781" s="509">
        <v>0</v>
      </c>
      <c r="E11781" s="509">
        <v>0</v>
      </c>
      <c r="G11781" s="509">
        <v>0</v>
      </c>
      <c r="H11781" s="509">
        <v>0</v>
      </c>
      <c r="K11781" s="509">
        <v>0</v>
      </c>
    </row>
    <row r="11782" spans="1:11" s="509" customFormat="1">
      <c r="A11782" s="508" t="s">
        <v>642</v>
      </c>
      <c r="B11782" s="509" t="s">
        <v>415</v>
      </c>
      <c r="C11782" s="509">
        <v>16</v>
      </c>
      <c r="D11782" s="509">
        <v>0</v>
      </c>
      <c r="E11782" s="509">
        <v>0</v>
      </c>
      <c r="G11782" s="509">
        <v>4</v>
      </c>
      <c r="H11782" s="509">
        <v>0</v>
      </c>
      <c r="K11782" s="509">
        <v>4</v>
      </c>
    </row>
    <row r="11783" spans="1:11" s="509" customFormat="1">
      <c r="A11783" s="508" t="s">
        <v>642</v>
      </c>
      <c r="B11783" s="509" t="s">
        <v>415</v>
      </c>
      <c r="C11783" s="509">
        <v>17</v>
      </c>
      <c r="D11783" s="509">
        <v>0</v>
      </c>
      <c r="E11783" s="509">
        <v>0</v>
      </c>
      <c r="G11783" s="509">
        <v>16</v>
      </c>
      <c r="H11783" s="509">
        <v>0</v>
      </c>
      <c r="K11783" s="509">
        <v>16</v>
      </c>
    </row>
    <row r="11784" spans="1:11" s="509" customFormat="1">
      <c r="A11784" s="508" t="s">
        <v>642</v>
      </c>
      <c r="B11784" s="509" t="s">
        <v>415</v>
      </c>
      <c r="C11784" s="509">
        <v>18</v>
      </c>
      <c r="D11784" s="509">
        <v>0</v>
      </c>
      <c r="E11784" s="509">
        <v>0</v>
      </c>
      <c r="G11784" s="509">
        <v>0</v>
      </c>
      <c r="H11784" s="509">
        <v>0</v>
      </c>
      <c r="K11784" s="509">
        <v>0</v>
      </c>
    </row>
    <row r="11785" spans="1:11" s="509" customFormat="1">
      <c r="A11785" s="508" t="s">
        <v>642</v>
      </c>
      <c r="B11785" s="509" t="s">
        <v>415</v>
      </c>
      <c r="C11785" s="509" t="s">
        <v>1024</v>
      </c>
      <c r="D11785" s="509">
        <v>0</v>
      </c>
      <c r="E11785" s="509">
        <v>0</v>
      </c>
      <c r="G11785" s="509">
        <v>1</v>
      </c>
      <c r="H11785" s="509">
        <v>0</v>
      </c>
      <c r="K11785" s="509">
        <v>1</v>
      </c>
    </row>
    <row r="11786" spans="1:11" s="509" customFormat="1">
      <c r="A11786" s="508" t="s">
        <v>642</v>
      </c>
      <c r="B11786" s="509" t="s">
        <v>415</v>
      </c>
      <c r="C11786" s="509" t="s">
        <v>1025</v>
      </c>
      <c r="D11786" s="509">
        <v>0</v>
      </c>
      <c r="E11786" s="509">
        <v>0</v>
      </c>
      <c r="G11786" s="509">
        <v>0</v>
      </c>
      <c r="H11786" s="509">
        <v>0</v>
      </c>
      <c r="K11786" s="509">
        <v>0</v>
      </c>
    </row>
    <row r="11787" spans="1:11" s="509" customFormat="1">
      <c r="A11787" s="508" t="s">
        <v>642</v>
      </c>
      <c r="B11787" s="509" t="s">
        <v>415</v>
      </c>
      <c r="C11787" s="509">
        <v>19</v>
      </c>
      <c r="D11787" s="509">
        <v>0</v>
      </c>
      <c r="E11787" s="509">
        <v>0</v>
      </c>
      <c r="G11787" s="509">
        <v>0</v>
      </c>
      <c r="H11787" s="509">
        <v>0</v>
      </c>
      <c r="K11787" s="509">
        <v>0</v>
      </c>
    </row>
    <row r="11788" spans="1:11" s="509" customFormat="1">
      <c r="A11788" s="508" t="s">
        <v>642</v>
      </c>
      <c r="B11788" s="509" t="s">
        <v>415</v>
      </c>
      <c r="C11788" s="509">
        <v>20</v>
      </c>
      <c r="D11788" s="509">
        <v>0</v>
      </c>
      <c r="E11788" s="509">
        <v>0</v>
      </c>
      <c r="G11788" s="509">
        <v>0</v>
      </c>
      <c r="H11788" s="509">
        <v>0</v>
      </c>
      <c r="K11788" s="509">
        <v>0</v>
      </c>
    </row>
    <row r="11789" spans="1:11" s="509" customFormat="1">
      <c r="A11789" s="508" t="s">
        <v>642</v>
      </c>
      <c r="B11789" s="509" t="s">
        <v>415</v>
      </c>
      <c r="C11789" s="509">
        <v>21</v>
      </c>
      <c r="D11789" s="509">
        <v>0</v>
      </c>
      <c r="E11789" s="509">
        <v>0</v>
      </c>
      <c r="G11789" s="509">
        <v>0</v>
      </c>
      <c r="H11789" s="509">
        <v>0</v>
      </c>
      <c r="K11789" s="509">
        <v>0</v>
      </c>
    </row>
    <row r="11790" spans="1:11" s="509" customFormat="1">
      <c r="A11790" s="508" t="s">
        <v>642</v>
      </c>
      <c r="B11790" s="509" t="s">
        <v>415</v>
      </c>
      <c r="C11790" s="509" t="s">
        <v>1026</v>
      </c>
      <c r="D11790" s="509">
        <v>0</v>
      </c>
      <c r="E11790" s="509">
        <v>0</v>
      </c>
      <c r="G11790" s="509">
        <v>0</v>
      </c>
      <c r="H11790" s="509">
        <v>0</v>
      </c>
      <c r="K11790" s="509">
        <v>0</v>
      </c>
    </row>
    <row r="11791" spans="1:11" s="509" customFormat="1">
      <c r="A11791" s="508" t="s">
        <v>642</v>
      </c>
      <c r="B11791" s="509" t="s">
        <v>415</v>
      </c>
      <c r="C11791" s="509" t="s">
        <v>1027</v>
      </c>
      <c r="D11791" s="509">
        <v>0</v>
      </c>
      <c r="E11791" s="509">
        <v>0</v>
      </c>
      <c r="G11791" s="509">
        <v>0</v>
      </c>
      <c r="H11791" s="509">
        <v>0</v>
      </c>
      <c r="K11791" s="509">
        <v>0</v>
      </c>
    </row>
    <row r="11792" spans="1:11" s="509" customFormat="1">
      <c r="A11792" s="508" t="s">
        <v>642</v>
      </c>
      <c r="B11792" s="509" t="s">
        <v>415</v>
      </c>
      <c r="C11792" s="509" t="s">
        <v>1028</v>
      </c>
      <c r="D11792" s="509">
        <v>0</v>
      </c>
      <c r="E11792" s="509">
        <v>0</v>
      </c>
      <c r="G11792" s="509">
        <v>0</v>
      </c>
      <c r="H11792" s="509">
        <v>0</v>
      </c>
      <c r="K11792" s="509">
        <v>0</v>
      </c>
    </row>
    <row r="11793" spans="1:11" s="509" customFormat="1">
      <c r="A11793" s="508" t="s">
        <v>642</v>
      </c>
      <c r="B11793" s="509" t="s">
        <v>415</v>
      </c>
      <c r="C11793" s="509">
        <v>22</v>
      </c>
      <c r="D11793" s="509">
        <v>0</v>
      </c>
      <c r="E11793" s="509">
        <v>0</v>
      </c>
      <c r="G11793" s="509">
        <v>0</v>
      </c>
      <c r="H11793" s="509">
        <v>0</v>
      </c>
      <c r="K11793" s="509">
        <v>0</v>
      </c>
    </row>
    <row r="11794" spans="1:11" s="509" customFormat="1">
      <c r="A11794" s="508" t="s">
        <v>642</v>
      </c>
      <c r="B11794" s="509" t="s">
        <v>415</v>
      </c>
      <c r="C11794" s="509">
        <v>23</v>
      </c>
      <c r="D11794" s="509">
        <v>0</v>
      </c>
      <c r="E11794" s="509">
        <v>0</v>
      </c>
      <c r="G11794" s="509">
        <v>0</v>
      </c>
      <c r="H11794" s="509">
        <v>0</v>
      </c>
      <c r="K11794" s="509">
        <v>0</v>
      </c>
    </row>
    <row r="11795" spans="1:11" s="509" customFormat="1">
      <c r="A11795" s="508" t="s">
        <v>642</v>
      </c>
      <c r="B11795" s="509" t="s">
        <v>415</v>
      </c>
      <c r="C11795" s="509" t="s">
        <v>1029</v>
      </c>
      <c r="D11795" s="509">
        <v>0</v>
      </c>
      <c r="E11795" s="509">
        <v>0</v>
      </c>
      <c r="G11795" s="509">
        <v>2</v>
      </c>
      <c r="H11795" s="509">
        <v>0</v>
      </c>
      <c r="K11795" s="509">
        <v>2</v>
      </c>
    </row>
    <row r="11796" spans="1:11" s="509" customFormat="1">
      <c r="A11796" s="508" t="s">
        <v>642</v>
      </c>
      <c r="B11796" s="509" t="s">
        <v>415</v>
      </c>
      <c r="C11796" s="509">
        <v>24</v>
      </c>
      <c r="D11796" s="509">
        <v>0</v>
      </c>
      <c r="E11796" s="509">
        <v>0</v>
      </c>
      <c r="G11796" s="509">
        <v>0</v>
      </c>
      <c r="H11796" s="509">
        <v>0</v>
      </c>
      <c r="K11796" s="509">
        <v>0</v>
      </c>
    </row>
    <row r="11797" spans="1:11" s="509" customFormat="1">
      <c r="A11797" s="508" t="s">
        <v>642</v>
      </c>
      <c r="B11797" s="509" t="s">
        <v>415</v>
      </c>
      <c r="C11797" s="509">
        <v>25</v>
      </c>
      <c r="D11797" s="509">
        <v>0</v>
      </c>
      <c r="E11797" s="509">
        <v>0</v>
      </c>
      <c r="G11797" s="509">
        <v>0</v>
      </c>
      <c r="H11797" s="509">
        <v>0</v>
      </c>
    </row>
    <row r="11798" spans="1:11" s="509" customFormat="1">
      <c r="A11798" s="508" t="s">
        <v>642</v>
      </c>
      <c r="B11798" s="509" t="s">
        <v>415</v>
      </c>
      <c r="C11798" s="509">
        <v>26</v>
      </c>
      <c r="D11798" s="509">
        <v>0</v>
      </c>
      <c r="E11798" s="509">
        <v>0</v>
      </c>
      <c r="G11798" s="509">
        <v>0</v>
      </c>
      <c r="H11798" s="509">
        <v>0</v>
      </c>
      <c r="K11798" s="509">
        <v>0</v>
      </c>
    </row>
    <row r="11799" spans="1:11" s="509" customFormat="1">
      <c r="A11799" s="508" t="s">
        <v>642</v>
      </c>
      <c r="B11799" s="509" t="s">
        <v>415</v>
      </c>
      <c r="C11799" s="509">
        <v>27</v>
      </c>
      <c r="D11799" s="509">
        <v>0</v>
      </c>
      <c r="E11799" s="509">
        <v>0</v>
      </c>
      <c r="G11799" s="509">
        <v>0</v>
      </c>
      <c r="H11799" s="509">
        <v>0</v>
      </c>
      <c r="K11799" s="509">
        <v>0</v>
      </c>
    </row>
    <row r="11800" spans="1:11" s="509" customFormat="1">
      <c r="A11800" s="508" t="s">
        <v>642</v>
      </c>
      <c r="B11800" s="509" t="s">
        <v>415</v>
      </c>
      <c r="C11800" s="509">
        <v>28</v>
      </c>
      <c r="D11800" s="509">
        <v>0</v>
      </c>
      <c r="E11800" s="509">
        <v>0</v>
      </c>
      <c r="G11800" s="509">
        <v>0</v>
      </c>
      <c r="H11800" s="509">
        <v>0</v>
      </c>
      <c r="K11800" s="509">
        <v>0</v>
      </c>
    </row>
    <row r="11801" spans="1:11" s="509" customFormat="1">
      <c r="A11801" s="508" t="s">
        <v>642</v>
      </c>
      <c r="B11801" s="509" t="s">
        <v>415</v>
      </c>
      <c r="C11801" s="509">
        <v>29</v>
      </c>
      <c r="D11801" s="509">
        <v>0</v>
      </c>
      <c r="E11801" s="509">
        <v>0</v>
      </c>
      <c r="G11801" s="509">
        <v>0</v>
      </c>
      <c r="H11801" s="509">
        <v>0</v>
      </c>
      <c r="K11801" s="509">
        <v>0</v>
      </c>
    </row>
    <row r="11802" spans="1:11" s="509" customFormat="1">
      <c r="A11802" s="508" t="s">
        <v>642</v>
      </c>
      <c r="B11802" s="509" t="s">
        <v>415</v>
      </c>
      <c r="C11802" s="509">
        <v>30</v>
      </c>
      <c r="D11802" s="509">
        <v>0</v>
      </c>
      <c r="E11802" s="509">
        <v>0</v>
      </c>
      <c r="G11802" s="509">
        <v>1</v>
      </c>
      <c r="H11802" s="509">
        <v>0</v>
      </c>
      <c r="K11802" s="509">
        <v>1</v>
      </c>
    </row>
    <row r="11803" spans="1:11" s="509" customFormat="1">
      <c r="A11803" s="508" t="s">
        <v>642</v>
      </c>
      <c r="B11803" s="509" t="s">
        <v>415</v>
      </c>
      <c r="C11803" s="509">
        <v>31</v>
      </c>
      <c r="D11803" s="509">
        <v>0</v>
      </c>
      <c r="E11803" s="509">
        <v>0</v>
      </c>
      <c r="G11803" s="509">
        <v>0</v>
      </c>
      <c r="H11803" s="509">
        <v>0</v>
      </c>
      <c r="K11803" s="509">
        <v>0</v>
      </c>
    </row>
    <row r="11804" spans="1:11" s="509" customFormat="1">
      <c r="A11804" s="508" t="s">
        <v>642</v>
      </c>
      <c r="B11804" s="509" t="s">
        <v>415</v>
      </c>
      <c r="C11804" s="509">
        <v>32</v>
      </c>
      <c r="D11804" s="509">
        <v>0</v>
      </c>
      <c r="E11804" s="509">
        <v>0</v>
      </c>
      <c r="G11804" s="509">
        <v>0</v>
      </c>
      <c r="H11804" s="509">
        <v>0</v>
      </c>
      <c r="K11804" s="509">
        <v>0</v>
      </c>
    </row>
    <row r="11805" spans="1:11" s="509" customFormat="1">
      <c r="A11805" s="508" t="s">
        <v>642</v>
      </c>
      <c r="B11805" s="509" t="s">
        <v>415</v>
      </c>
      <c r="C11805" s="509">
        <v>33</v>
      </c>
      <c r="D11805" s="509">
        <v>0</v>
      </c>
      <c r="E11805" s="509">
        <v>0</v>
      </c>
      <c r="G11805" s="509">
        <v>0</v>
      </c>
      <c r="H11805" s="509">
        <v>0</v>
      </c>
      <c r="K11805" s="509">
        <v>0</v>
      </c>
    </row>
    <row r="11806" spans="1:11" s="509" customFormat="1">
      <c r="A11806" s="508" t="s">
        <v>642</v>
      </c>
      <c r="B11806" s="509" t="s">
        <v>415</v>
      </c>
      <c r="C11806" s="509">
        <v>34</v>
      </c>
      <c r="D11806" s="509">
        <v>0</v>
      </c>
      <c r="E11806" s="509">
        <v>0</v>
      </c>
      <c r="G11806" s="509">
        <v>0</v>
      </c>
      <c r="H11806" s="509">
        <v>0</v>
      </c>
      <c r="K11806" s="509">
        <v>0</v>
      </c>
    </row>
    <row r="11807" spans="1:11" s="509" customFormat="1">
      <c r="A11807" s="508" t="s">
        <v>642</v>
      </c>
      <c r="B11807" s="509" t="s">
        <v>415</v>
      </c>
      <c r="C11807" s="509">
        <v>35</v>
      </c>
      <c r="D11807" s="509">
        <v>0</v>
      </c>
      <c r="E11807" s="509">
        <v>0</v>
      </c>
      <c r="G11807" s="509">
        <v>0</v>
      </c>
      <c r="H11807" s="509">
        <v>0</v>
      </c>
      <c r="K11807" s="509">
        <v>0</v>
      </c>
    </row>
    <row r="11808" spans="1:11" s="509" customFormat="1">
      <c r="A11808" s="508" t="s">
        <v>642</v>
      </c>
      <c r="B11808" s="509" t="s">
        <v>415</v>
      </c>
      <c r="C11808" s="509">
        <v>36</v>
      </c>
      <c r="D11808" s="509">
        <v>0</v>
      </c>
      <c r="E11808" s="509">
        <v>0</v>
      </c>
      <c r="G11808" s="509">
        <v>0</v>
      </c>
      <c r="H11808" s="509">
        <v>0</v>
      </c>
      <c r="K11808" s="509">
        <v>0</v>
      </c>
    </row>
    <row r="11809" spans="1:11" s="509" customFormat="1">
      <c r="A11809" s="508" t="s">
        <v>642</v>
      </c>
      <c r="B11809" s="509" t="s">
        <v>415</v>
      </c>
      <c r="C11809" s="509">
        <v>37</v>
      </c>
      <c r="D11809" s="509">
        <v>0</v>
      </c>
      <c r="E11809" s="509">
        <v>0</v>
      </c>
      <c r="G11809" s="509">
        <v>0</v>
      </c>
      <c r="H11809" s="509">
        <v>0</v>
      </c>
      <c r="K11809" s="509">
        <v>0</v>
      </c>
    </row>
    <row r="11810" spans="1:11" s="509" customFormat="1">
      <c r="A11810" s="508" t="s">
        <v>642</v>
      </c>
      <c r="B11810" s="509" t="s">
        <v>415</v>
      </c>
      <c r="C11810" s="509">
        <v>38</v>
      </c>
      <c r="D11810" s="509">
        <v>0</v>
      </c>
      <c r="E11810" s="509">
        <v>0</v>
      </c>
      <c r="G11810" s="509">
        <v>0</v>
      </c>
      <c r="H11810" s="509">
        <v>0</v>
      </c>
      <c r="K11810" s="509">
        <v>0</v>
      </c>
    </row>
    <row r="11811" spans="1:11" s="509" customFormat="1">
      <c r="A11811" s="508" t="s">
        <v>642</v>
      </c>
      <c r="B11811" s="509" t="s">
        <v>415</v>
      </c>
      <c r="C11811" s="509" t="s">
        <v>1030</v>
      </c>
      <c r="D11811" s="509">
        <v>0</v>
      </c>
      <c r="E11811" s="509">
        <v>0</v>
      </c>
      <c r="G11811" s="509">
        <v>0</v>
      </c>
      <c r="H11811" s="509">
        <v>0</v>
      </c>
      <c r="K11811" s="509">
        <v>0</v>
      </c>
    </row>
    <row r="11812" spans="1:11" s="509" customFormat="1">
      <c r="A11812" s="508" t="s">
        <v>642</v>
      </c>
      <c r="B11812" s="509" t="s">
        <v>415</v>
      </c>
      <c r="C11812" s="509">
        <v>39</v>
      </c>
      <c r="D11812" s="509">
        <v>0</v>
      </c>
      <c r="E11812" s="509">
        <v>0</v>
      </c>
      <c r="G11812" s="509">
        <v>0</v>
      </c>
      <c r="H11812" s="509">
        <v>0</v>
      </c>
      <c r="K11812" s="509">
        <v>0</v>
      </c>
    </row>
    <row r="11813" spans="1:11" s="509" customFormat="1">
      <c r="A11813" s="508" t="s">
        <v>642</v>
      </c>
      <c r="B11813" s="509" t="s">
        <v>415</v>
      </c>
      <c r="C11813" s="509">
        <v>40</v>
      </c>
      <c r="D11813" s="509">
        <v>0</v>
      </c>
      <c r="E11813" s="509">
        <v>0</v>
      </c>
      <c r="G11813" s="509">
        <v>0</v>
      </c>
      <c r="H11813" s="509">
        <v>0</v>
      </c>
      <c r="K11813" s="509">
        <v>0</v>
      </c>
    </row>
    <row r="11814" spans="1:11" s="509" customFormat="1">
      <c r="A11814" s="508" t="s">
        <v>642</v>
      </c>
      <c r="B11814" s="509" t="s">
        <v>415</v>
      </c>
      <c r="C11814" s="509">
        <v>41</v>
      </c>
      <c r="D11814" s="509">
        <v>0</v>
      </c>
      <c r="E11814" s="509">
        <v>0</v>
      </c>
      <c r="G11814" s="509">
        <v>0</v>
      </c>
      <c r="H11814" s="509">
        <v>0</v>
      </c>
      <c r="K11814" s="509">
        <v>0</v>
      </c>
    </row>
    <row r="11815" spans="1:11" s="509" customFormat="1">
      <c r="A11815" s="508" t="s">
        <v>642</v>
      </c>
      <c r="B11815" s="509" t="s">
        <v>415</v>
      </c>
      <c r="C11815" s="509">
        <v>42</v>
      </c>
      <c r="D11815" s="509">
        <v>0</v>
      </c>
      <c r="E11815" s="509">
        <v>0</v>
      </c>
      <c r="G11815" s="509">
        <v>0</v>
      </c>
      <c r="H11815" s="509">
        <v>0</v>
      </c>
      <c r="K11815" s="509">
        <v>0</v>
      </c>
    </row>
    <row r="11816" spans="1:11" s="509" customFormat="1">
      <c r="A11816" s="508" t="s">
        <v>642</v>
      </c>
      <c r="B11816" s="509" t="s">
        <v>415</v>
      </c>
      <c r="C11816" s="509">
        <v>43</v>
      </c>
      <c r="D11816" s="509">
        <v>0</v>
      </c>
      <c r="E11816" s="509">
        <v>0</v>
      </c>
      <c r="G11816" s="509">
        <v>0</v>
      </c>
      <c r="H11816" s="509">
        <v>0</v>
      </c>
      <c r="K11816" s="509">
        <v>0</v>
      </c>
    </row>
    <row r="11817" spans="1:11" s="509" customFormat="1">
      <c r="A11817" s="508" t="s">
        <v>642</v>
      </c>
      <c r="B11817" s="509" t="s">
        <v>415</v>
      </c>
      <c r="C11817" s="509">
        <v>44</v>
      </c>
      <c r="D11817" s="509">
        <v>0</v>
      </c>
      <c r="E11817" s="509">
        <v>0</v>
      </c>
      <c r="G11817" s="509">
        <v>0</v>
      </c>
      <c r="H11817" s="509">
        <v>0</v>
      </c>
      <c r="K11817" s="509">
        <v>0</v>
      </c>
    </row>
    <row r="11818" spans="1:11" s="509" customFormat="1">
      <c r="A11818" s="508" t="s">
        <v>642</v>
      </c>
      <c r="B11818" s="509" t="s">
        <v>415</v>
      </c>
      <c r="C11818" s="509">
        <v>45</v>
      </c>
      <c r="D11818" s="509">
        <v>0</v>
      </c>
      <c r="E11818" s="509">
        <v>0</v>
      </c>
      <c r="G11818" s="509">
        <v>0</v>
      </c>
      <c r="H11818" s="509">
        <v>0</v>
      </c>
      <c r="K11818" s="509">
        <v>0</v>
      </c>
    </row>
    <row r="11819" spans="1:11" s="509" customFormat="1">
      <c r="A11819" s="508" t="s">
        <v>642</v>
      </c>
      <c r="B11819" s="509" t="s">
        <v>415</v>
      </c>
      <c r="C11819" s="509">
        <v>46</v>
      </c>
      <c r="D11819" s="509">
        <v>0</v>
      </c>
      <c r="E11819" s="509">
        <v>0</v>
      </c>
      <c r="G11819" s="509">
        <v>2</v>
      </c>
      <c r="H11819" s="509">
        <v>1</v>
      </c>
      <c r="K11819" s="509">
        <v>2</v>
      </c>
    </row>
    <row r="11820" spans="1:11" s="509" customFormat="1">
      <c r="A11820" s="508" t="s">
        <v>642</v>
      </c>
      <c r="B11820" s="509" t="s">
        <v>415</v>
      </c>
      <c r="C11820" s="509">
        <v>47</v>
      </c>
      <c r="D11820" s="509">
        <v>0</v>
      </c>
      <c r="E11820" s="509">
        <v>0</v>
      </c>
      <c r="G11820" s="509">
        <v>0</v>
      </c>
      <c r="H11820" s="509">
        <v>0</v>
      </c>
      <c r="K11820" s="509">
        <v>0</v>
      </c>
    </row>
    <row r="11821" spans="1:11" s="509" customFormat="1">
      <c r="A11821" s="508" t="s">
        <v>642</v>
      </c>
      <c r="B11821" s="509" t="s">
        <v>415</v>
      </c>
      <c r="C11821" s="509">
        <v>48</v>
      </c>
      <c r="D11821" s="509">
        <v>0</v>
      </c>
      <c r="E11821" s="509">
        <v>0</v>
      </c>
      <c r="G11821" s="509">
        <v>0</v>
      </c>
      <c r="H11821" s="509">
        <v>0</v>
      </c>
      <c r="K11821" s="509">
        <v>0</v>
      </c>
    </row>
    <row r="11822" spans="1:11" s="509" customFormat="1">
      <c r="A11822" s="508" t="s">
        <v>642</v>
      </c>
      <c r="B11822" s="509" t="s">
        <v>415</v>
      </c>
      <c r="C11822" s="509">
        <v>49</v>
      </c>
      <c r="D11822" s="509">
        <v>0</v>
      </c>
      <c r="E11822" s="509">
        <v>0</v>
      </c>
      <c r="G11822" s="509">
        <v>0</v>
      </c>
      <c r="H11822" s="509">
        <v>0</v>
      </c>
      <c r="K11822" s="509">
        <v>0</v>
      </c>
    </row>
    <row r="11823" spans="1:11" s="509" customFormat="1">
      <c r="A11823" s="508" t="s">
        <v>642</v>
      </c>
      <c r="B11823" s="509" t="s">
        <v>415</v>
      </c>
      <c r="C11823" s="509">
        <v>50</v>
      </c>
      <c r="D11823" s="509">
        <v>0</v>
      </c>
      <c r="E11823" s="509">
        <v>0</v>
      </c>
      <c r="G11823" s="509">
        <v>0</v>
      </c>
      <c r="H11823" s="509">
        <v>0</v>
      </c>
      <c r="K11823" s="509">
        <v>0</v>
      </c>
    </row>
    <row r="11824" spans="1:11" s="509" customFormat="1">
      <c r="A11824" s="508" t="s">
        <v>642</v>
      </c>
      <c r="B11824" s="509" t="s">
        <v>415</v>
      </c>
      <c r="C11824" s="509">
        <v>51</v>
      </c>
      <c r="D11824" s="509">
        <v>0</v>
      </c>
      <c r="E11824" s="509">
        <v>0</v>
      </c>
      <c r="G11824" s="509">
        <v>0</v>
      </c>
      <c r="H11824" s="509">
        <v>0</v>
      </c>
      <c r="K11824" s="509">
        <v>0</v>
      </c>
    </row>
    <row r="11825" spans="1:11" s="509" customFormat="1">
      <c r="A11825" s="508" t="s">
        <v>642</v>
      </c>
      <c r="B11825" s="509" t="s">
        <v>415</v>
      </c>
      <c r="C11825" s="509" t="s">
        <v>1031</v>
      </c>
      <c r="D11825" s="509">
        <v>0</v>
      </c>
      <c r="E11825" s="509">
        <v>0</v>
      </c>
      <c r="G11825" s="509">
        <v>2</v>
      </c>
      <c r="H11825" s="509">
        <v>1</v>
      </c>
      <c r="K11825" s="509">
        <v>2</v>
      </c>
    </row>
    <row r="11826" spans="1:11" s="509" customFormat="1">
      <c r="A11826" s="508" t="s">
        <v>642</v>
      </c>
      <c r="B11826" s="509" t="s">
        <v>415</v>
      </c>
      <c r="C11826" s="509" t="s">
        <v>1032</v>
      </c>
      <c r="D11826" s="509">
        <v>0</v>
      </c>
      <c r="E11826" s="509">
        <v>0</v>
      </c>
      <c r="G11826" s="509">
        <v>0</v>
      </c>
      <c r="H11826" s="509">
        <v>0</v>
      </c>
      <c r="K11826" s="509">
        <v>0</v>
      </c>
    </row>
    <row r="11827" spans="1:11" s="509" customFormat="1">
      <c r="A11827" s="508" t="s">
        <v>642</v>
      </c>
      <c r="B11827" s="509" t="s">
        <v>415</v>
      </c>
      <c r="C11827" s="509">
        <v>52</v>
      </c>
      <c r="D11827" s="509">
        <v>0</v>
      </c>
      <c r="E11827" s="509">
        <v>0</v>
      </c>
      <c r="G11827" s="509">
        <v>0</v>
      </c>
      <c r="H11827" s="509">
        <v>0</v>
      </c>
      <c r="K11827" s="509">
        <v>0</v>
      </c>
    </row>
    <row r="11828" spans="1:11" s="509" customFormat="1">
      <c r="A11828" s="508" t="s">
        <v>642</v>
      </c>
      <c r="B11828" s="509" t="s">
        <v>415</v>
      </c>
      <c r="C11828" s="509">
        <v>53</v>
      </c>
      <c r="D11828" s="509">
        <v>0</v>
      </c>
      <c r="E11828" s="509">
        <v>0</v>
      </c>
      <c r="G11828" s="509">
        <v>0</v>
      </c>
      <c r="H11828" s="509">
        <v>0</v>
      </c>
      <c r="K11828" s="509">
        <v>0</v>
      </c>
    </row>
    <row r="11829" spans="1:11" s="509" customFormat="1">
      <c r="A11829" s="508" t="s">
        <v>642</v>
      </c>
      <c r="B11829" s="509" t="s">
        <v>415</v>
      </c>
      <c r="C11829" s="509">
        <v>54</v>
      </c>
      <c r="D11829" s="509">
        <v>0</v>
      </c>
      <c r="E11829" s="509">
        <v>0</v>
      </c>
      <c r="G11829" s="509">
        <v>1</v>
      </c>
      <c r="H11829" s="509">
        <v>0</v>
      </c>
      <c r="K11829" s="509">
        <v>1</v>
      </c>
    </row>
    <row r="11830" spans="1:11" s="509" customFormat="1">
      <c r="A11830" s="508" t="s">
        <v>642</v>
      </c>
      <c r="B11830" s="509" t="s">
        <v>415</v>
      </c>
      <c r="C11830" s="509">
        <v>55</v>
      </c>
      <c r="D11830" s="509">
        <v>0</v>
      </c>
      <c r="E11830" s="509">
        <v>0</v>
      </c>
      <c r="G11830" s="509">
        <v>6</v>
      </c>
      <c r="H11830" s="509">
        <v>0</v>
      </c>
      <c r="K11830" s="509">
        <v>6</v>
      </c>
    </row>
    <row r="11831" spans="1:11" s="509" customFormat="1">
      <c r="A11831" s="508" t="s">
        <v>642</v>
      </c>
      <c r="B11831" s="509" t="s">
        <v>415</v>
      </c>
      <c r="C11831" s="509">
        <v>56</v>
      </c>
      <c r="D11831" s="509">
        <v>0</v>
      </c>
      <c r="E11831" s="509">
        <v>0</v>
      </c>
      <c r="G11831" s="509">
        <v>0</v>
      </c>
      <c r="H11831" s="509">
        <v>0</v>
      </c>
      <c r="K11831" s="509">
        <v>0</v>
      </c>
    </row>
    <row r="11832" spans="1:11" s="509" customFormat="1">
      <c r="A11832" s="508" t="s">
        <v>642</v>
      </c>
      <c r="B11832" s="509" t="s">
        <v>415</v>
      </c>
      <c r="C11832" s="509">
        <v>57</v>
      </c>
      <c r="D11832" s="509">
        <v>0</v>
      </c>
      <c r="E11832" s="509">
        <v>0</v>
      </c>
      <c r="G11832" s="509">
        <v>0</v>
      </c>
      <c r="H11832" s="509">
        <v>0</v>
      </c>
      <c r="K11832" s="509">
        <v>0</v>
      </c>
    </row>
    <row r="11833" spans="1:11" s="509" customFormat="1">
      <c r="A11833" s="508" t="s">
        <v>642</v>
      </c>
      <c r="B11833" s="509" t="s">
        <v>415</v>
      </c>
      <c r="C11833" s="509">
        <v>58</v>
      </c>
      <c r="D11833" s="509">
        <v>0</v>
      </c>
      <c r="E11833" s="509">
        <v>0</v>
      </c>
      <c r="G11833" s="509">
        <v>0</v>
      </c>
      <c r="H11833" s="509">
        <v>0</v>
      </c>
      <c r="K11833" s="509">
        <v>0</v>
      </c>
    </row>
    <row r="11834" spans="1:11" s="509" customFormat="1">
      <c r="A11834" s="508" t="s">
        <v>642</v>
      </c>
      <c r="B11834" s="509" t="s">
        <v>415</v>
      </c>
      <c r="C11834" s="509">
        <v>59</v>
      </c>
      <c r="D11834" s="509">
        <v>0</v>
      </c>
      <c r="E11834" s="509">
        <v>0</v>
      </c>
      <c r="G11834" s="509">
        <v>1</v>
      </c>
      <c r="H11834" s="509">
        <v>0</v>
      </c>
      <c r="K11834" s="509">
        <v>1</v>
      </c>
    </row>
    <row r="11835" spans="1:11" s="509" customFormat="1">
      <c r="A11835" s="508" t="s">
        <v>642</v>
      </c>
      <c r="B11835" s="509" t="s">
        <v>415</v>
      </c>
      <c r="C11835" s="509">
        <v>60</v>
      </c>
      <c r="D11835" s="509">
        <v>0</v>
      </c>
      <c r="E11835" s="509">
        <v>0</v>
      </c>
      <c r="G11835" s="509">
        <v>0</v>
      </c>
      <c r="H11835" s="509">
        <v>0</v>
      </c>
      <c r="K11835" s="509">
        <v>0</v>
      </c>
    </row>
    <row r="11836" spans="1:11" s="509" customFormat="1">
      <c r="A11836" s="508" t="s">
        <v>642</v>
      </c>
      <c r="B11836" s="509" t="s">
        <v>415</v>
      </c>
      <c r="C11836" s="509">
        <v>61</v>
      </c>
      <c r="D11836" s="509">
        <v>0</v>
      </c>
      <c r="E11836" s="509">
        <v>0</v>
      </c>
      <c r="G11836" s="509">
        <v>0</v>
      </c>
      <c r="H11836" s="509">
        <v>0</v>
      </c>
      <c r="K11836" s="509">
        <v>0</v>
      </c>
    </row>
    <row r="11837" spans="1:11" s="509" customFormat="1">
      <c r="A11837" s="508" t="s">
        <v>642</v>
      </c>
      <c r="B11837" s="509" t="s">
        <v>415</v>
      </c>
      <c r="C11837" s="509">
        <v>62</v>
      </c>
      <c r="D11837" s="509">
        <v>0</v>
      </c>
      <c r="E11837" s="509">
        <v>0</v>
      </c>
      <c r="G11837" s="509">
        <v>0</v>
      </c>
      <c r="H11837" s="509">
        <v>0</v>
      </c>
      <c r="K11837" s="509">
        <v>0</v>
      </c>
    </row>
    <row r="11838" spans="1:11" s="509" customFormat="1">
      <c r="A11838" s="508" t="s">
        <v>642</v>
      </c>
      <c r="B11838" s="509" t="s">
        <v>415</v>
      </c>
      <c r="C11838" s="509">
        <v>63</v>
      </c>
      <c r="D11838" s="509">
        <v>0</v>
      </c>
      <c r="E11838" s="509">
        <v>0</v>
      </c>
      <c r="G11838" s="509">
        <v>1</v>
      </c>
      <c r="H11838" s="509">
        <v>0</v>
      </c>
      <c r="K11838" s="509">
        <v>1</v>
      </c>
    </row>
    <row r="11839" spans="1:11" s="509" customFormat="1">
      <c r="A11839" s="508" t="s">
        <v>642</v>
      </c>
      <c r="B11839" s="509" t="s">
        <v>415</v>
      </c>
      <c r="C11839" s="509" t="s">
        <v>1033</v>
      </c>
      <c r="D11839" s="509">
        <v>0</v>
      </c>
      <c r="E11839" s="509">
        <v>0</v>
      </c>
      <c r="G11839" s="509">
        <v>0</v>
      </c>
      <c r="H11839" s="509">
        <v>0</v>
      </c>
      <c r="K11839" s="509">
        <v>0</v>
      </c>
    </row>
    <row r="11840" spans="1:11" s="509" customFormat="1">
      <c r="A11840" s="508" t="s">
        <v>642</v>
      </c>
      <c r="B11840" s="509" t="s">
        <v>415</v>
      </c>
      <c r="C11840" s="509" t="s">
        <v>1034</v>
      </c>
      <c r="D11840" s="509">
        <v>0</v>
      </c>
      <c r="E11840" s="509">
        <v>0</v>
      </c>
      <c r="G11840" s="509">
        <v>0</v>
      </c>
      <c r="H11840" s="509">
        <v>0</v>
      </c>
      <c r="K11840" s="509">
        <v>0</v>
      </c>
    </row>
    <row r="11841" spans="1:11" s="509" customFormat="1">
      <c r="A11841" s="508" t="s">
        <v>642</v>
      </c>
      <c r="B11841" s="509" t="s">
        <v>415</v>
      </c>
      <c r="C11841" s="509">
        <v>64</v>
      </c>
      <c r="D11841" s="509">
        <v>0</v>
      </c>
      <c r="E11841" s="509">
        <v>0</v>
      </c>
      <c r="G11841" s="509">
        <v>0</v>
      </c>
      <c r="H11841" s="509">
        <v>0</v>
      </c>
      <c r="K11841" s="509">
        <v>0</v>
      </c>
    </row>
    <row r="11842" spans="1:11" s="509" customFormat="1">
      <c r="A11842" s="508" t="s">
        <v>642</v>
      </c>
      <c r="B11842" s="509" t="s">
        <v>415</v>
      </c>
      <c r="C11842" s="509" t="s">
        <v>1035</v>
      </c>
      <c r="D11842" s="509">
        <v>0</v>
      </c>
      <c r="E11842" s="509">
        <v>0</v>
      </c>
      <c r="G11842" s="509">
        <v>1</v>
      </c>
      <c r="H11842" s="509">
        <v>0</v>
      </c>
      <c r="K11842" s="509">
        <v>1</v>
      </c>
    </row>
    <row r="11843" spans="1:11" s="509" customFormat="1">
      <c r="A11843" s="508" t="s">
        <v>642</v>
      </c>
      <c r="B11843" s="509" t="s">
        <v>415</v>
      </c>
      <c r="C11843" s="509">
        <v>65</v>
      </c>
      <c r="D11843" s="509">
        <v>0</v>
      </c>
      <c r="E11843" s="509">
        <v>0</v>
      </c>
      <c r="G11843" s="509">
        <v>7</v>
      </c>
      <c r="H11843" s="509">
        <v>4</v>
      </c>
      <c r="K11843" s="509">
        <v>7</v>
      </c>
    </row>
    <row r="11844" spans="1:11" s="509" customFormat="1">
      <c r="A11844" s="508" t="s">
        <v>642</v>
      </c>
      <c r="B11844" s="509" t="s">
        <v>415</v>
      </c>
      <c r="C11844" s="509">
        <v>66</v>
      </c>
      <c r="D11844" s="509">
        <v>0</v>
      </c>
      <c r="E11844" s="509">
        <v>0</v>
      </c>
      <c r="G11844" s="509">
        <v>0</v>
      </c>
      <c r="H11844" s="509">
        <v>0</v>
      </c>
      <c r="K11844" s="509">
        <v>0</v>
      </c>
    </row>
    <row r="11845" spans="1:11" s="509" customFormat="1">
      <c r="A11845" s="508" t="s">
        <v>642</v>
      </c>
      <c r="B11845" s="509" t="s">
        <v>415</v>
      </c>
      <c r="C11845" s="509" t="s">
        <v>1036</v>
      </c>
      <c r="D11845" s="509">
        <v>0</v>
      </c>
      <c r="E11845" s="509">
        <v>0</v>
      </c>
      <c r="G11845" s="509">
        <v>0</v>
      </c>
      <c r="H11845" s="509">
        <v>0</v>
      </c>
      <c r="K11845" s="509">
        <v>0</v>
      </c>
    </row>
    <row r="11846" spans="1:11" s="509" customFormat="1">
      <c r="A11846" s="508" t="s">
        <v>642</v>
      </c>
      <c r="B11846" s="509" t="s">
        <v>415</v>
      </c>
      <c r="C11846" s="509" t="s">
        <v>1037</v>
      </c>
      <c r="D11846" s="509">
        <v>0</v>
      </c>
      <c r="E11846" s="509">
        <v>0</v>
      </c>
      <c r="G11846" s="509">
        <v>14</v>
      </c>
      <c r="H11846" s="509">
        <v>0</v>
      </c>
      <c r="K11846" s="509">
        <v>14</v>
      </c>
    </row>
    <row r="11847" spans="1:11" s="509" customFormat="1">
      <c r="A11847" s="508" t="s">
        <v>642</v>
      </c>
      <c r="B11847" s="509" t="s">
        <v>415</v>
      </c>
      <c r="C11847" s="509" t="s">
        <v>1038</v>
      </c>
      <c r="D11847" s="509">
        <v>0</v>
      </c>
      <c r="E11847" s="509">
        <v>0</v>
      </c>
      <c r="G11847" s="509">
        <v>3</v>
      </c>
      <c r="H11847" s="509">
        <v>0</v>
      </c>
      <c r="K11847" s="509">
        <v>3</v>
      </c>
    </row>
    <row r="11848" spans="1:11" s="509" customFormat="1">
      <c r="A11848" s="508" t="s">
        <v>642</v>
      </c>
      <c r="B11848" s="509" t="s">
        <v>415</v>
      </c>
      <c r="C11848" s="509" t="s">
        <v>1039</v>
      </c>
      <c r="D11848" s="509">
        <v>0</v>
      </c>
      <c r="E11848" s="509">
        <v>0</v>
      </c>
      <c r="G11848" s="509">
        <v>0</v>
      </c>
      <c r="H11848" s="509">
        <v>0</v>
      </c>
      <c r="K11848" s="509">
        <v>0</v>
      </c>
    </row>
    <row r="11849" spans="1:11" s="509" customFormat="1">
      <c r="A11849" s="508" t="s">
        <v>642</v>
      </c>
      <c r="B11849" s="509" t="s">
        <v>415</v>
      </c>
      <c r="C11849" s="509" t="s">
        <v>1040</v>
      </c>
      <c r="D11849" s="509">
        <v>0</v>
      </c>
      <c r="E11849" s="509">
        <v>0</v>
      </c>
      <c r="G11849" s="509">
        <v>2</v>
      </c>
      <c r="H11849" s="509">
        <v>0</v>
      </c>
      <c r="K11849" s="509">
        <v>2</v>
      </c>
    </row>
    <row r="11850" spans="1:11" s="509" customFormat="1">
      <c r="A11850" s="508" t="s">
        <v>642</v>
      </c>
      <c r="B11850" s="509" t="s">
        <v>415</v>
      </c>
      <c r="C11850" s="509" t="s">
        <v>1041</v>
      </c>
      <c r="D11850" s="509">
        <v>0</v>
      </c>
      <c r="E11850" s="509">
        <v>0</v>
      </c>
      <c r="G11850" s="509">
        <v>0</v>
      </c>
      <c r="H11850" s="509">
        <v>0</v>
      </c>
      <c r="K11850" s="509">
        <v>0</v>
      </c>
    </row>
    <row r="11851" spans="1:11" s="509" customFormat="1">
      <c r="A11851" s="508" t="s">
        <v>642</v>
      </c>
      <c r="B11851" s="509" t="s">
        <v>415</v>
      </c>
      <c r="C11851" s="509" t="s">
        <v>1042</v>
      </c>
      <c r="D11851" s="509">
        <v>0</v>
      </c>
      <c r="E11851" s="509">
        <v>0</v>
      </c>
      <c r="G11851" s="509">
        <v>0</v>
      </c>
      <c r="H11851" s="509">
        <v>0</v>
      </c>
      <c r="K11851" s="509">
        <v>0</v>
      </c>
    </row>
    <row r="11852" spans="1:11" s="509" customFormat="1">
      <c r="A11852" s="508" t="s">
        <v>642</v>
      </c>
      <c r="B11852" s="509" t="s">
        <v>415</v>
      </c>
      <c r="C11852" s="509">
        <v>67</v>
      </c>
      <c r="D11852" s="509">
        <v>0</v>
      </c>
      <c r="E11852" s="509">
        <v>0</v>
      </c>
      <c r="G11852" s="509">
        <v>29</v>
      </c>
      <c r="H11852" s="509">
        <v>1</v>
      </c>
      <c r="K11852" s="509">
        <v>29</v>
      </c>
    </row>
    <row r="11853" spans="1:11" s="509" customFormat="1">
      <c r="A11853" s="508" t="s">
        <v>642</v>
      </c>
      <c r="B11853" s="509" t="s">
        <v>415</v>
      </c>
      <c r="C11853" s="509">
        <v>68</v>
      </c>
      <c r="D11853" s="509">
        <v>0</v>
      </c>
      <c r="E11853" s="509">
        <v>0</v>
      </c>
      <c r="G11853" s="509">
        <v>2</v>
      </c>
      <c r="H11853" s="509">
        <v>0</v>
      </c>
      <c r="K11853" s="509">
        <v>2</v>
      </c>
    </row>
    <row r="11854" spans="1:11" s="509" customFormat="1">
      <c r="A11854" s="508" t="s">
        <v>642</v>
      </c>
      <c r="B11854" s="509" t="s">
        <v>415</v>
      </c>
      <c r="C11854" s="509" t="s">
        <v>1043</v>
      </c>
      <c r="D11854" s="509">
        <v>0</v>
      </c>
      <c r="E11854" s="509">
        <v>0</v>
      </c>
      <c r="G11854" s="509">
        <v>2</v>
      </c>
      <c r="H11854" s="509">
        <v>0</v>
      </c>
      <c r="K11854" s="509">
        <v>2</v>
      </c>
    </row>
    <row r="11855" spans="1:11" s="509" customFormat="1">
      <c r="A11855" s="508" t="s">
        <v>642</v>
      </c>
      <c r="B11855" s="509" t="s">
        <v>415</v>
      </c>
      <c r="C11855" s="509">
        <v>69</v>
      </c>
      <c r="D11855" s="509">
        <v>0</v>
      </c>
      <c r="E11855" s="509">
        <v>0</v>
      </c>
      <c r="G11855" s="509">
        <v>0</v>
      </c>
      <c r="H11855" s="509">
        <v>0</v>
      </c>
      <c r="K11855" s="509">
        <v>0</v>
      </c>
    </row>
    <row r="11856" spans="1:11" s="509" customFormat="1">
      <c r="A11856" s="508" t="s">
        <v>642</v>
      </c>
      <c r="B11856" s="509" t="s">
        <v>415</v>
      </c>
      <c r="C11856" s="509" t="s">
        <v>1044</v>
      </c>
      <c r="D11856" s="509">
        <v>0</v>
      </c>
      <c r="E11856" s="509">
        <v>0</v>
      </c>
      <c r="G11856" s="509">
        <v>0</v>
      </c>
      <c r="H11856" s="509">
        <v>0</v>
      </c>
      <c r="K11856" s="509">
        <v>0</v>
      </c>
    </row>
    <row r="11857" spans="1:11" s="509" customFormat="1">
      <c r="A11857" s="508" t="s">
        <v>642</v>
      </c>
      <c r="B11857" s="509" t="s">
        <v>415</v>
      </c>
      <c r="C11857" s="509" t="s">
        <v>1045</v>
      </c>
      <c r="D11857" s="509">
        <v>0</v>
      </c>
      <c r="E11857" s="509">
        <v>0</v>
      </c>
      <c r="G11857" s="509">
        <v>0</v>
      </c>
      <c r="H11857" s="509">
        <v>0</v>
      </c>
      <c r="K11857" s="509">
        <v>0</v>
      </c>
    </row>
    <row r="11858" spans="1:11" s="509" customFormat="1">
      <c r="A11858" s="508" t="s">
        <v>642</v>
      </c>
      <c r="B11858" s="509" t="s">
        <v>415</v>
      </c>
      <c r="C11858" s="509">
        <v>70</v>
      </c>
      <c r="D11858" s="509">
        <v>0</v>
      </c>
      <c r="E11858" s="509">
        <v>0</v>
      </c>
      <c r="G11858" s="509">
        <v>0</v>
      </c>
      <c r="H11858" s="509">
        <v>0</v>
      </c>
      <c r="K11858" s="509">
        <v>0</v>
      </c>
    </row>
    <row r="11859" spans="1:11" s="509" customFormat="1">
      <c r="A11859" s="508" t="s">
        <v>642</v>
      </c>
      <c r="B11859" s="509" t="s">
        <v>415</v>
      </c>
      <c r="C11859" s="509" t="s">
        <v>1046</v>
      </c>
      <c r="D11859" s="509">
        <v>0</v>
      </c>
      <c r="E11859" s="509">
        <v>0</v>
      </c>
      <c r="G11859" s="509">
        <v>2</v>
      </c>
      <c r="H11859" s="509">
        <v>0</v>
      </c>
      <c r="K11859" s="509">
        <v>2</v>
      </c>
    </row>
    <row r="11860" spans="1:11" s="509" customFormat="1">
      <c r="A11860" s="508" t="s">
        <v>642</v>
      </c>
      <c r="B11860" s="509" t="s">
        <v>415</v>
      </c>
      <c r="C11860" s="509">
        <v>71</v>
      </c>
      <c r="D11860" s="509">
        <v>0</v>
      </c>
      <c r="E11860" s="509">
        <v>0</v>
      </c>
      <c r="G11860" s="509">
        <v>53</v>
      </c>
      <c r="H11860" s="509">
        <v>0</v>
      </c>
      <c r="K11860" s="509">
        <v>53</v>
      </c>
    </row>
    <row r="11861" spans="1:11" s="509" customFormat="1">
      <c r="A11861" s="508" t="s">
        <v>642</v>
      </c>
      <c r="B11861" s="509" t="s">
        <v>415</v>
      </c>
      <c r="C11861" s="509" t="s">
        <v>1047</v>
      </c>
      <c r="D11861" s="509">
        <v>0</v>
      </c>
      <c r="E11861" s="509">
        <v>0</v>
      </c>
      <c r="G11861" s="509">
        <v>8</v>
      </c>
      <c r="H11861" s="509">
        <v>7</v>
      </c>
      <c r="K11861" s="509">
        <v>8</v>
      </c>
    </row>
    <row r="11862" spans="1:11" s="509" customFormat="1">
      <c r="A11862" s="508" t="s">
        <v>642</v>
      </c>
      <c r="B11862" s="509" t="s">
        <v>415</v>
      </c>
      <c r="C11862" s="509" t="s">
        <v>1048</v>
      </c>
      <c r="D11862" s="509">
        <v>0</v>
      </c>
      <c r="E11862" s="509">
        <v>0</v>
      </c>
      <c r="G11862" s="509">
        <v>0</v>
      </c>
      <c r="H11862" s="509">
        <v>0</v>
      </c>
      <c r="K11862" s="509">
        <v>0</v>
      </c>
    </row>
    <row r="11863" spans="1:11" s="509" customFormat="1">
      <c r="A11863" s="508" t="s">
        <v>642</v>
      </c>
      <c r="B11863" s="509" t="s">
        <v>415</v>
      </c>
      <c r="C11863" s="509" t="s">
        <v>1049</v>
      </c>
      <c r="D11863" s="509">
        <v>0</v>
      </c>
      <c r="E11863" s="509">
        <v>0</v>
      </c>
      <c r="G11863" s="509">
        <v>1</v>
      </c>
      <c r="H11863" s="509">
        <v>0</v>
      </c>
      <c r="K11863" s="509">
        <v>1</v>
      </c>
    </row>
    <row r="11864" spans="1:11" s="509" customFormat="1">
      <c r="A11864" s="508" t="s">
        <v>642</v>
      </c>
      <c r="B11864" s="509" t="s">
        <v>415</v>
      </c>
      <c r="C11864" s="509" t="s">
        <v>1050</v>
      </c>
      <c r="D11864" s="509">
        <v>0</v>
      </c>
      <c r="E11864" s="509">
        <v>0</v>
      </c>
      <c r="G11864" s="509">
        <v>1</v>
      </c>
      <c r="H11864" s="509">
        <v>1</v>
      </c>
      <c r="K11864" s="509">
        <v>1</v>
      </c>
    </row>
    <row r="11865" spans="1:11" s="509" customFormat="1">
      <c r="A11865" s="508" t="s">
        <v>642</v>
      </c>
      <c r="B11865" s="509" t="s">
        <v>415</v>
      </c>
      <c r="C11865" s="509" t="s">
        <v>1051</v>
      </c>
      <c r="D11865" s="509">
        <v>0</v>
      </c>
      <c r="E11865" s="509">
        <v>0</v>
      </c>
      <c r="G11865" s="509">
        <v>0</v>
      </c>
      <c r="H11865" s="509">
        <v>0</v>
      </c>
      <c r="K11865" s="509">
        <v>0</v>
      </c>
    </row>
    <row r="11866" spans="1:11" s="509" customFormat="1">
      <c r="A11866" s="508" t="s">
        <v>642</v>
      </c>
      <c r="B11866" s="509" t="s">
        <v>415</v>
      </c>
      <c r="C11866" s="509">
        <v>72</v>
      </c>
      <c r="D11866" s="509">
        <v>2</v>
      </c>
      <c r="E11866" s="509">
        <v>0</v>
      </c>
      <c r="G11866" s="509">
        <v>1</v>
      </c>
      <c r="H11866" s="509">
        <v>0</v>
      </c>
      <c r="K11866" s="509">
        <v>3</v>
      </c>
    </row>
    <row r="11867" spans="1:11" s="509" customFormat="1">
      <c r="A11867" s="508" t="s">
        <v>642</v>
      </c>
      <c r="B11867" s="509" t="s">
        <v>415</v>
      </c>
      <c r="C11867" s="509">
        <v>73</v>
      </c>
      <c r="D11867" s="509">
        <v>1</v>
      </c>
      <c r="E11867" s="509">
        <v>0</v>
      </c>
      <c r="G11867" s="509">
        <v>0</v>
      </c>
      <c r="H11867" s="509">
        <v>0</v>
      </c>
      <c r="K11867" s="509">
        <v>1</v>
      </c>
    </row>
    <row r="11868" spans="1:11" s="509" customFormat="1">
      <c r="A11868" s="508" t="s">
        <v>642</v>
      </c>
      <c r="B11868" s="509" t="s">
        <v>415</v>
      </c>
      <c r="C11868" s="509">
        <v>74</v>
      </c>
      <c r="D11868" s="509">
        <v>0</v>
      </c>
      <c r="E11868" s="509">
        <v>0</v>
      </c>
      <c r="G11868" s="509">
        <v>0</v>
      </c>
      <c r="H11868" s="509">
        <v>0</v>
      </c>
      <c r="K11868" s="509">
        <v>0</v>
      </c>
    </row>
    <row r="11869" spans="1:11" s="509" customFormat="1">
      <c r="A11869" s="508" t="s">
        <v>642</v>
      </c>
      <c r="B11869" s="509" t="s">
        <v>415</v>
      </c>
      <c r="C11869" s="509" t="s">
        <v>4570</v>
      </c>
      <c r="D11869" s="509">
        <v>6</v>
      </c>
      <c r="E11869" s="509">
        <v>0</v>
      </c>
      <c r="G11869" s="509">
        <v>13</v>
      </c>
      <c r="H11869" s="509">
        <v>0</v>
      </c>
      <c r="K11869" s="509">
        <v>19</v>
      </c>
    </row>
    <row r="11870" spans="1:11" s="509" customFormat="1">
      <c r="A11870" s="508" t="s">
        <v>642</v>
      </c>
      <c r="B11870" s="509" t="s">
        <v>415</v>
      </c>
      <c r="C11870" s="509" t="s">
        <v>4571</v>
      </c>
      <c r="D11870" s="509">
        <v>9</v>
      </c>
      <c r="E11870" s="509">
        <v>0</v>
      </c>
      <c r="F11870" s="509">
        <v>0</v>
      </c>
      <c r="G11870" s="509">
        <v>201</v>
      </c>
      <c r="H11870" s="509">
        <v>15</v>
      </c>
      <c r="I11870" s="509">
        <v>0</v>
      </c>
      <c r="J11870" s="509">
        <v>2</v>
      </c>
      <c r="K11870" s="509">
        <v>210</v>
      </c>
    </row>
    <row r="11871" spans="1:11" s="509" customFormat="1">
      <c r="A11871" s="508" t="s">
        <v>643</v>
      </c>
      <c r="B11871" s="509" t="s">
        <v>1913</v>
      </c>
      <c r="C11871" s="509">
        <v>1</v>
      </c>
      <c r="K11871" s="509">
        <v>0</v>
      </c>
    </row>
    <row r="11872" spans="1:11" s="509" customFormat="1">
      <c r="A11872" s="508" t="s">
        <v>643</v>
      </c>
      <c r="B11872" s="509" t="s">
        <v>1913</v>
      </c>
      <c r="C11872" s="509" t="s">
        <v>1023</v>
      </c>
      <c r="G11872" s="509">
        <v>1</v>
      </c>
      <c r="K11872" s="509">
        <v>1</v>
      </c>
    </row>
    <row r="11873" spans="1:11" s="509" customFormat="1">
      <c r="A11873" s="508" t="s">
        <v>643</v>
      </c>
      <c r="B11873" s="509" t="s">
        <v>1913</v>
      </c>
      <c r="C11873" s="509">
        <v>2</v>
      </c>
      <c r="K11873" s="509">
        <v>0</v>
      </c>
    </row>
    <row r="11874" spans="1:11" s="509" customFormat="1">
      <c r="A11874" s="508" t="s">
        <v>643</v>
      </c>
      <c r="B11874" s="509" t="s">
        <v>1913</v>
      </c>
      <c r="C11874" s="509">
        <v>3</v>
      </c>
      <c r="K11874" s="509">
        <v>0</v>
      </c>
    </row>
    <row r="11875" spans="1:11" s="509" customFormat="1">
      <c r="A11875" s="508" t="s">
        <v>643</v>
      </c>
      <c r="B11875" s="509" t="s">
        <v>1913</v>
      </c>
      <c r="C11875" s="509">
        <v>4</v>
      </c>
      <c r="K11875" s="509">
        <v>0</v>
      </c>
    </row>
    <row r="11876" spans="1:11" s="509" customFormat="1">
      <c r="A11876" s="508" t="s">
        <v>643</v>
      </c>
      <c r="B11876" s="509" t="s">
        <v>1913</v>
      </c>
      <c r="C11876" s="509">
        <v>5</v>
      </c>
      <c r="K11876" s="509">
        <v>0</v>
      </c>
    </row>
    <row r="11877" spans="1:11" s="509" customFormat="1">
      <c r="A11877" s="508" t="s">
        <v>643</v>
      </c>
      <c r="B11877" s="509" t="s">
        <v>1913</v>
      </c>
      <c r="C11877" s="509">
        <v>6</v>
      </c>
      <c r="K11877" s="509">
        <v>0</v>
      </c>
    </row>
    <row r="11878" spans="1:11" s="509" customFormat="1">
      <c r="A11878" s="508" t="s">
        <v>643</v>
      </c>
      <c r="B11878" s="509" t="s">
        <v>1913</v>
      </c>
      <c r="C11878" s="509">
        <v>7</v>
      </c>
      <c r="K11878" s="509">
        <v>0</v>
      </c>
    </row>
    <row r="11879" spans="1:11" s="509" customFormat="1">
      <c r="A11879" s="508" t="s">
        <v>643</v>
      </c>
      <c r="B11879" s="509" t="s">
        <v>1913</v>
      </c>
      <c r="C11879" s="509">
        <v>8</v>
      </c>
      <c r="K11879" s="509">
        <v>0</v>
      </c>
    </row>
    <row r="11880" spans="1:11" s="509" customFormat="1">
      <c r="A11880" s="508" t="s">
        <v>643</v>
      </c>
      <c r="B11880" s="509" t="s">
        <v>1913</v>
      </c>
      <c r="C11880" s="509">
        <v>9</v>
      </c>
      <c r="K11880" s="509">
        <v>0</v>
      </c>
    </row>
    <row r="11881" spans="1:11" s="509" customFormat="1">
      <c r="A11881" s="508" t="s">
        <v>643</v>
      </c>
      <c r="B11881" s="509" t="s">
        <v>1913</v>
      </c>
      <c r="C11881" s="509">
        <v>10</v>
      </c>
      <c r="K11881" s="509">
        <v>0</v>
      </c>
    </row>
    <row r="11882" spans="1:11" s="509" customFormat="1">
      <c r="A11882" s="508" t="s">
        <v>643</v>
      </c>
      <c r="B11882" s="509" t="s">
        <v>1913</v>
      </c>
      <c r="C11882" s="509">
        <v>11</v>
      </c>
      <c r="K11882" s="509">
        <v>0</v>
      </c>
    </row>
    <row r="11883" spans="1:11" s="509" customFormat="1">
      <c r="A11883" s="508" t="s">
        <v>643</v>
      </c>
      <c r="B11883" s="509" t="s">
        <v>1913</v>
      </c>
      <c r="C11883" s="509">
        <v>12</v>
      </c>
      <c r="K11883" s="509">
        <v>0</v>
      </c>
    </row>
    <row r="11884" spans="1:11" s="509" customFormat="1">
      <c r="A11884" s="508" t="s">
        <v>643</v>
      </c>
      <c r="B11884" s="509" t="s">
        <v>1913</v>
      </c>
      <c r="C11884" s="509">
        <v>13</v>
      </c>
      <c r="K11884" s="509">
        <v>0</v>
      </c>
    </row>
    <row r="11885" spans="1:11" s="509" customFormat="1">
      <c r="A11885" s="508" t="s">
        <v>643</v>
      </c>
      <c r="B11885" s="509" t="s">
        <v>1913</v>
      </c>
      <c r="C11885" s="509">
        <v>14</v>
      </c>
      <c r="K11885" s="509">
        <v>0</v>
      </c>
    </row>
    <row r="11886" spans="1:11" s="509" customFormat="1">
      <c r="A11886" s="508" t="s">
        <v>643</v>
      </c>
      <c r="B11886" s="509" t="s">
        <v>1913</v>
      </c>
      <c r="C11886" s="509">
        <v>15</v>
      </c>
      <c r="K11886" s="509">
        <v>0</v>
      </c>
    </row>
    <row r="11887" spans="1:11" s="509" customFormat="1">
      <c r="A11887" s="508" t="s">
        <v>643</v>
      </c>
      <c r="B11887" s="509" t="s">
        <v>1913</v>
      </c>
      <c r="C11887" s="509">
        <v>16</v>
      </c>
      <c r="G11887" s="509">
        <v>2</v>
      </c>
      <c r="K11887" s="509">
        <v>2</v>
      </c>
    </row>
    <row r="11888" spans="1:11" s="509" customFormat="1">
      <c r="A11888" s="508" t="s">
        <v>643</v>
      </c>
      <c r="B11888" s="509" t="s">
        <v>1913</v>
      </c>
      <c r="C11888" s="509">
        <v>17</v>
      </c>
      <c r="G11888" s="509">
        <v>12</v>
      </c>
      <c r="K11888" s="509">
        <v>12</v>
      </c>
    </row>
    <row r="11889" spans="1:11" s="509" customFormat="1">
      <c r="A11889" s="508" t="s">
        <v>643</v>
      </c>
      <c r="B11889" s="509" t="s">
        <v>1913</v>
      </c>
      <c r="C11889" s="509">
        <v>18</v>
      </c>
      <c r="K11889" s="509">
        <v>0</v>
      </c>
    </row>
    <row r="11890" spans="1:11" s="509" customFormat="1">
      <c r="A11890" s="508" t="s">
        <v>643</v>
      </c>
      <c r="B11890" s="509" t="s">
        <v>1913</v>
      </c>
      <c r="C11890" s="509" t="s">
        <v>1024</v>
      </c>
      <c r="K11890" s="509">
        <v>0</v>
      </c>
    </row>
    <row r="11891" spans="1:11" s="509" customFormat="1">
      <c r="A11891" s="508" t="s">
        <v>643</v>
      </c>
      <c r="B11891" s="509" t="s">
        <v>1913</v>
      </c>
      <c r="C11891" s="509" t="s">
        <v>1025</v>
      </c>
      <c r="K11891" s="509">
        <v>0</v>
      </c>
    </row>
    <row r="11892" spans="1:11" s="509" customFormat="1">
      <c r="A11892" s="508" t="s">
        <v>643</v>
      </c>
      <c r="B11892" s="509" t="s">
        <v>1913</v>
      </c>
      <c r="C11892" s="509">
        <v>19</v>
      </c>
      <c r="G11892" s="509">
        <v>1</v>
      </c>
      <c r="K11892" s="509">
        <v>1</v>
      </c>
    </row>
    <row r="11893" spans="1:11" s="509" customFormat="1">
      <c r="A11893" s="508" t="s">
        <v>643</v>
      </c>
      <c r="B11893" s="509" t="s">
        <v>1913</v>
      </c>
      <c r="C11893" s="509">
        <v>20</v>
      </c>
      <c r="K11893" s="509">
        <v>0</v>
      </c>
    </row>
    <row r="11894" spans="1:11" s="509" customFormat="1">
      <c r="A11894" s="508" t="s">
        <v>643</v>
      </c>
      <c r="B11894" s="509" t="s">
        <v>1913</v>
      </c>
      <c r="C11894" s="509">
        <v>21</v>
      </c>
      <c r="K11894" s="509">
        <v>0</v>
      </c>
    </row>
    <row r="11895" spans="1:11" s="509" customFormat="1">
      <c r="A11895" s="508" t="s">
        <v>643</v>
      </c>
      <c r="B11895" s="509" t="s">
        <v>1913</v>
      </c>
      <c r="C11895" s="509" t="s">
        <v>1026</v>
      </c>
      <c r="K11895" s="509">
        <v>0</v>
      </c>
    </row>
    <row r="11896" spans="1:11" s="509" customFormat="1">
      <c r="A11896" s="508" t="s">
        <v>643</v>
      </c>
      <c r="B11896" s="509" t="s">
        <v>1913</v>
      </c>
      <c r="C11896" s="509" t="s">
        <v>1027</v>
      </c>
      <c r="K11896" s="509">
        <v>0</v>
      </c>
    </row>
    <row r="11897" spans="1:11" s="509" customFormat="1">
      <c r="A11897" s="508" t="s">
        <v>643</v>
      </c>
      <c r="B11897" s="509" t="s">
        <v>1913</v>
      </c>
      <c r="C11897" s="509" t="s">
        <v>1028</v>
      </c>
      <c r="K11897" s="509">
        <v>0</v>
      </c>
    </row>
    <row r="11898" spans="1:11" s="509" customFormat="1">
      <c r="A11898" s="508" t="s">
        <v>643</v>
      </c>
      <c r="B11898" s="509" t="s">
        <v>1913</v>
      </c>
      <c r="C11898" s="509">
        <v>22</v>
      </c>
      <c r="K11898" s="509">
        <v>0</v>
      </c>
    </row>
    <row r="11899" spans="1:11" s="509" customFormat="1">
      <c r="A11899" s="508" t="s">
        <v>643</v>
      </c>
      <c r="B11899" s="509" t="s">
        <v>1913</v>
      </c>
      <c r="C11899" s="509">
        <v>23</v>
      </c>
      <c r="K11899" s="509">
        <v>0</v>
      </c>
    </row>
    <row r="11900" spans="1:11" s="509" customFormat="1">
      <c r="A11900" s="508" t="s">
        <v>643</v>
      </c>
      <c r="B11900" s="509" t="s">
        <v>1913</v>
      </c>
      <c r="C11900" s="509" t="s">
        <v>1029</v>
      </c>
      <c r="K11900" s="509">
        <v>0</v>
      </c>
    </row>
    <row r="11901" spans="1:11" s="509" customFormat="1">
      <c r="A11901" s="508" t="s">
        <v>643</v>
      </c>
      <c r="B11901" s="509" t="s">
        <v>1913</v>
      </c>
      <c r="C11901" s="509">
        <v>24</v>
      </c>
      <c r="K11901" s="509">
        <v>0</v>
      </c>
    </row>
    <row r="11902" spans="1:11" s="509" customFormat="1">
      <c r="A11902" s="508" t="s">
        <v>643</v>
      </c>
      <c r="B11902" s="509" t="s">
        <v>1913</v>
      </c>
      <c r="C11902" s="509">
        <v>25</v>
      </c>
    </row>
    <row r="11903" spans="1:11" s="509" customFormat="1">
      <c r="A11903" s="508" t="s">
        <v>643</v>
      </c>
      <c r="B11903" s="509" t="s">
        <v>1913</v>
      </c>
      <c r="C11903" s="509">
        <v>26</v>
      </c>
      <c r="K11903" s="509">
        <v>0</v>
      </c>
    </row>
    <row r="11904" spans="1:11" s="509" customFormat="1">
      <c r="A11904" s="508" t="s">
        <v>643</v>
      </c>
      <c r="B11904" s="509" t="s">
        <v>1913</v>
      </c>
      <c r="C11904" s="509">
        <v>27</v>
      </c>
      <c r="K11904" s="509">
        <v>0</v>
      </c>
    </row>
    <row r="11905" spans="1:11" s="509" customFormat="1">
      <c r="A11905" s="508" t="s">
        <v>643</v>
      </c>
      <c r="B11905" s="509" t="s">
        <v>1913</v>
      </c>
      <c r="C11905" s="509">
        <v>28</v>
      </c>
      <c r="K11905" s="509">
        <v>0</v>
      </c>
    </row>
    <row r="11906" spans="1:11" s="509" customFormat="1">
      <c r="A11906" s="508" t="s">
        <v>643</v>
      </c>
      <c r="B11906" s="509" t="s">
        <v>1913</v>
      </c>
      <c r="C11906" s="509">
        <v>29</v>
      </c>
      <c r="K11906" s="509">
        <v>0</v>
      </c>
    </row>
    <row r="11907" spans="1:11" s="509" customFormat="1">
      <c r="A11907" s="508" t="s">
        <v>643</v>
      </c>
      <c r="B11907" s="509" t="s">
        <v>1913</v>
      </c>
      <c r="C11907" s="509">
        <v>30</v>
      </c>
      <c r="K11907" s="509">
        <v>0</v>
      </c>
    </row>
    <row r="11908" spans="1:11" s="509" customFormat="1">
      <c r="A11908" s="508" t="s">
        <v>643</v>
      </c>
      <c r="B11908" s="509" t="s">
        <v>1913</v>
      </c>
      <c r="C11908" s="509">
        <v>31</v>
      </c>
      <c r="K11908" s="509">
        <v>0</v>
      </c>
    </row>
    <row r="11909" spans="1:11" s="509" customFormat="1">
      <c r="A11909" s="508" t="s">
        <v>643</v>
      </c>
      <c r="B11909" s="509" t="s">
        <v>1913</v>
      </c>
      <c r="C11909" s="509">
        <v>32</v>
      </c>
      <c r="K11909" s="509">
        <v>0</v>
      </c>
    </row>
    <row r="11910" spans="1:11" s="509" customFormat="1">
      <c r="A11910" s="508" t="s">
        <v>643</v>
      </c>
      <c r="B11910" s="509" t="s">
        <v>1913</v>
      </c>
      <c r="C11910" s="509">
        <v>33</v>
      </c>
      <c r="K11910" s="509">
        <v>0</v>
      </c>
    </row>
    <row r="11911" spans="1:11" s="509" customFormat="1">
      <c r="A11911" s="508" t="s">
        <v>643</v>
      </c>
      <c r="B11911" s="509" t="s">
        <v>1913</v>
      </c>
      <c r="C11911" s="509">
        <v>34</v>
      </c>
      <c r="K11911" s="509">
        <v>0</v>
      </c>
    </row>
    <row r="11912" spans="1:11" s="509" customFormat="1">
      <c r="A11912" s="508" t="s">
        <v>643</v>
      </c>
      <c r="B11912" s="509" t="s">
        <v>1913</v>
      </c>
      <c r="C11912" s="509">
        <v>35</v>
      </c>
      <c r="K11912" s="509">
        <v>0</v>
      </c>
    </row>
    <row r="11913" spans="1:11" s="509" customFormat="1">
      <c r="A11913" s="508" t="s">
        <v>643</v>
      </c>
      <c r="B11913" s="509" t="s">
        <v>1913</v>
      </c>
      <c r="C11913" s="509">
        <v>36</v>
      </c>
      <c r="K11913" s="509">
        <v>0</v>
      </c>
    </row>
    <row r="11914" spans="1:11" s="509" customFormat="1">
      <c r="A11914" s="508" t="s">
        <v>643</v>
      </c>
      <c r="B11914" s="509" t="s">
        <v>1913</v>
      </c>
      <c r="C11914" s="509">
        <v>37</v>
      </c>
      <c r="K11914" s="509">
        <v>0</v>
      </c>
    </row>
    <row r="11915" spans="1:11" s="509" customFormat="1">
      <c r="A11915" s="508" t="s">
        <v>643</v>
      </c>
      <c r="B11915" s="509" t="s">
        <v>1913</v>
      </c>
      <c r="C11915" s="509">
        <v>38</v>
      </c>
      <c r="K11915" s="509">
        <v>0</v>
      </c>
    </row>
    <row r="11916" spans="1:11" s="509" customFormat="1">
      <c r="A11916" s="508" t="s">
        <v>643</v>
      </c>
      <c r="B11916" s="509" t="s">
        <v>1913</v>
      </c>
      <c r="C11916" s="509" t="s">
        <v>1030</v>
      </c>
      <c r="K11916" s="509">
        <v>0</v>
      </c>
    </row>
    <row r="11917" spans="1:11" s="509" customFormat="1">
      <c r="A11917" s="508" t="s">
        <v>643</v>
      </c>
      <c r="B11917" s="509" t="s">
        <v>1913</v>
      </c>
      <c r="C11917" s="509">
        <v>39</v>
      </c>
      <c r="K11917" s="509">
        <v>0</v>
      </c>
    </row>
    <row r="11918" spans="1:11" s="509" customFormat="1">
      <c r="A11918" s="508" t="s">
        <v>643</v>
      </c>
      <c r="B11918" s="509" t="s">
        <v>1913</v>
      </c>
      <c r="C11918" s="509">
        <v>40</v>
      </c>
      <c r="K11918" s="509">
        <v>0</v>
      </c>
    </row>
    <row r="11919" spans="1:11" s="509" customFormat="1">
      <c r="A11919" s="508" t="s">
        <v>643</v>
      </c>
      <c r="B11919" s="509" t="s">
        <v>1913</v>
      </c>
      <c r="C11919" s="509">
        <v>41</v>
      </c>
      <c r="K11919" s="509">
        <v>0</v>
      </c>
    </row>
    <row r="11920" spans="1:11" s="509" customFormat="1">
      <c r="A11920" s="508" t="s">
        <v>643</v>
      </c>
      <c r="B11920" s="509" t="s">
        <v>1913</v>
      </c>
      <c r="C11920" s="509">
        <v>42</v>
      </c>
      <c r="K11920" s="509">
        <v>0</v>
      </c>
    </row>
    <row r="11921" spans="1:11" s="509" customFormat="1">
      <c r="A11921" s="508" t="s">
        <v>643</v>
      </c>
      <c r="B11921" s="509" t="s">
        <v>1913</v>
      </c>
      <c r="C11921" s="509">
        <v>43</v>
      </c>
      <c r="K11921" s="509">
        <v>0</v>
      </c>
    </row>
    <row r="11922" spans="1:11" s="509" customFormat="1">
      <c r="A11922" s="508" t="s">
        <v>643</v>
      </c>
      <c r="B11922" s="509" t="s">
        <v>1913</v>
      </c>
      <c r="C11922" s="509">
        <v>44</v>
      </c>
      <c r="K11922" s="509">
        <v>0</v>
      </c>
    </row>
    <row r="11923" spans="1:11" s="509" customFormat="1">
      <c r="A11923" s="508" t="s">
        <v>643</v>
      </c>
      <c r="B11923" s="509" t="s">
        <v>1913</v>
      </c>
      <c r="C11923" s="509">
        <v>45</v>
      </c>
      <c r="K11923" s="509">
        <v>0</v>
      </c>
    </row>
    <row r="11924" spans="1:11" s="509" customFormat="1">
      <c r="A11924" s="508" t="s">
        <v>643</v>
      </c>
      <c r="B11924" s="509" t="s">
        <v>1913</v>
      </c>
      <c r="C11924" s="509">
        <v>46</v>
      </c>
      <c r="K11924" s="509">
        <v>0</v>
      </c>
    </row>
    <row r="11925" spans="1:11" s="509" customFormat="1">
      <c r="A11925" s="508" t="s">
        <v>643</v>
      </c>
      <c r="B11925" s="509" t="s">
        <v>1913</v>
      </c>
      <c r="C11925" s="509">
        <v>47</v>
      </c>
      <c r="K11925" s="509">
        <v>0</v>
      </c>
    </row>
    <row r="11926" spans="1:11" s="509" customFormat="1">
      <c r="A11926" s="508" t="s">
        <v>643</v>
      </c>
      <c r="B11926" s="509" t="s">
        <v>1913</v>
      </c>
      <c r="C11926" s="509">
        <v>48</v>
      </c>
      <c r="K11926" s="509">
        <v>0</v>
      </c>
    </row>
    <row r="11927" spans="1:11" s="509" customFormat="1">
      <c r="A11927" s="508" t="s">
        <v>643</v>
      </c>
      <c r="B11927" s="509" t="s">
        <v>1913</v>
      </c>
      <c r="C11927" s="509">
        <v>49</v>
      </c>
      <c r="K11927" s="509">
        <v>0</v>
      </c>
    </row>
    <row r="11928" spans="1:11" s="509" customFormat="1">
      <c r="A11928" s="508" t="s">
        <v>643</v>
      </c>
      <c r="B11928" s="509" t="s">
        <v>1913</v>
      </c>
      <c r="C11928" s="509">
        <v>50</v>
      </c>
      <c r="K11928" s="509">
        <v>0</v>
      </c>
    </row>
    <row r="11929" spans="1:11" s="509" customFormat="1">
      <c r="A11929" s="508" t="s">
        <v>643</v>
      </c>
      <c r="B11929" s="509" t="s">
        <v>1913</v>
      </c>
      <c r="C11929" s="509">
        <v>51</v>
      </c>
      <c r="K11929" s="509">
        <v>0</v>
      </c>
    </row>
    <row r="11930" spans="1:11" s="509" customFormat="1">
      <c r="A11930" s="508" t="s">
        <v>643</v>
      </c>
      <c r="B11930" s="509" t="s">
        <v>1913</v>
      </c>
      <c r="C11930" s="509" t="s">
        <v>1031</v>
      </c>
      <c r="K11930" s="509">
        <v>0</v>
      </c>
    </row>
    <row r="11931" spans="1:11" s="509" customFormat="1">
      <c r="A11931" s="508" t="s">
        <v>643</v>
      </c>
      <c r="B11931" s="509" t="s">
        <v>1913</v>
      </c>
      <c r="C11931" s="509" t="s">
        <v>1032</v>
      </c>
      <c r="K11931" s="509">
        <v>0</v>
      </c>
    </row>
    <row r="11932" spans="1:11" s="509" customFormat="1">
      <c r="A11932" s="508" t="s">
        <v>643</v>
      </c>
      <c r="B11932" s="509" t="s">
        <v>1913</v>
      </c>
      <c r="C11932" s="509">
        <v>52</v>
      </c>
      <c r="K11932" s="509">
        <v>0</v>
      </c>
    </row>
    <row r="11933" spans="1:11" s="509" customFormat="1">
      <c r="A11933" s="508" t="s">
        <v>643</v>
      </c>
      <c r="B11933" s="509" t="s">
        <v>1913</v>
      </c>
      <c r="C11933" s="509">
        <v>53</v>
      </c>
      <c r="K11933" s="509">
        <v>0</v>
      </c>
    </row>
    <row r="11934" spans="1:11" s="509" customFormat="1">
      <c r="A11934" s="508" t="s">
        <v>643</v>
      </c>
      <c r="B11934" s="509" t="s">
        <v>1913</v>
      </c>
      <c r="C11934" s="509">
        <v>54</v>
      </c>
      <c r="K11934" s="509">
        <v>0</v>
      </c>
    </row>
    <row r="11935" spans="1:11" s="509" customFormat="1">
      <c r="A11935" s="508" t="s">
        <v>643</v>
      </c>
      <c r="B11935" s="509" t="s">
        <v>1913</v>
      </c>
      <c r="C11935" s="509">
        <v>55</v>
      </c>
      <c r="K11935" s="509">
        <v>0</v>
      </c>
    </row>
    <row r="11936" spans="1:11" s="509" customFormat="1">
      <c r="A11936" s="508" t="s">
        <v>643</v>
      </c>
      <c r="B11936" s="509" t="s">
        <v>1913</v>
      </c>
      <c r="C11936" s="509">
        <v>56</v>
      </c>
      <c r="K11936" s="509">
        <v>0</v>
      </c>
    </row>
    <row r="11937" spans="1:11" s="509" customFormat="1">
      <c r="A11937" s="508" t="s">
        <v>643</v>
      </c>
      <c r="B11937" s="509" t="s">
        <v>1913</v>
      </c>
      <c r="C11937" s="509">
        <v>57</v>
      </c>
      <c r="K11937" s="509">
        <v>0</v>
      </c>
    </row>
    <row r="11938" spans="1:11" s="509" customFormat="1">
      <c r="A11938" s="508" t="s">
        <v>643</v>
      </c>
      <c r="B11938" s="509" t="s">
        <v>1913</v>
      </c>
      <c r="C11938" s="509">
        <v>58</v>
      </c>
      <c r="K11938" s="509">
        <v>0</v>
      </c>
    </row>
    <row r="11939" spans="1:11" s="509" customFormat="1">
      <c r="A11939" s="508" t="s">
        <v>643</v>
      </c>
      <c r="B11939" s="509" t="s">
        <v>1913</v>
      </c>
      <c r="C11939" s="509">
        <v>59</v>
      </c>
      <c r="K11939" s="509">
        <v>0</v>
      </c>
    </row>
    <row r="11940" spans="1:11" s="509" customFormat="1">
      <c r="A11940" s="508" t="s">
        <v>643</v>
      </c>
      <c r="B11940" s="509" t="s">
        <v>1913</v>
      </c>
      <c r="C11940" s="509">
        <v>60</v>
      </c>
      <c r="K11940" s="509">
        <v>0</v>
      </c>
    </row>
    <row r="11941" spans="1:11" s="509" customFormat="1">
      <c r="A11941" s="508" t="s">
        <v>643</v>
      </c>
      <c r="B11941" s="509" t="s">
        <v>1913</v>
      </c>
      <c r="C11941" s="509">
        <v>61</v>
      </c>
      <c r="K11941" s="509">
        <v>0</v>
      </c>
    </row>
    <row r="11942" spans="1:11" s="509" customFormat="1">
      <c r="A11942" s="508" t="s">
        <v>643</v>
      </c>
      <c r="B11942" s="509" t="s">
        <v>1913</v>
      </c>
      <c r="C11942" s="509">
        <v>62</v>
      </c>
      <c r="K11942" s="509">
        <v>0</v>
      </c>
    </row>
    <row r="11943" spans="1:11" s="509" customFormat="1">
      <c r="A11943" s="508" t="s">
        <v>643</v>
      </c>
      <c r="B11943" s="509" t="s">
        <v>1913</v>
      </c>
      <c r="C11943" s="509">
        <v>63</v>
      </c>
      <c r="G11943" s="509">
        <v>2</v>
      </c>
      <c r="K11943" s="509">
        <v>2</v>
      </c>
    </row>
    <row r="11944" spans="1:11" s="509" customFormat="1">
      <c r="A11944" s="508" t="s">
        <v>643</v>
      </c>
      <c r="B11944" s="509" t="s">
        <v>1913</v>
      </c>
      <c r="C11944" s="509" t="s">
        <v>1033</v>
      </c>
      <c r="K11944" s="509">
        <v>0</v>
      </c>
    </row>
    <row r="11945" spans="1:11" s="509" customFormat="1">
      <c r="A11945" s="508" t="s">
        <v>643</v>
      </c>
      <c r="B11945" s="509" t="s">
        <v>1913</v>
      </c>
      <c r="C11945" s="509" t="s">
        <v>1034</v>
      </c>
      <c r="K11945" s="509">
        <v>0</v>
      </c>
    </row>
    <row r="11946" spans="1:11" s="509" customFormat="1">
      <c r="A11946" s="508" t="s">
        <v>643</v>
      </c>
      <c r="B11946" s="509" t="s">
        <v>1913</v>
      </c>
      <c r="C11946" s="509">
        <v>64</v>
      </c>
      <c r="K11946" s="509">
        <v>0</v>
      </c>
    </row>
    <row r="11947" spans="1:11" s="509" customFormat="1">
      <c r="A11947" s="508" t="s">
        <v>643</v>
      </c>
      <c r="B11947" s="509" t="s">
        <v>1913</v>
      </c>
      <c r="C11947" s="509" t="s">
        <v>1035</v>
      </c>
      <c r="G11947" s="509">
        <v>5</v>
      </c>
      <c r="K11947" s="509">
        <v>5</v>
      </c>
    </row>
    <row r="11948" spans="1:11" s="509" customFormat="1">
      <c r="A11948" s="508" t="s">
        <v>643</v>
      </c>
      <c r="B11948" s="509" t="s">
        <v>1913</v>
      </c>
      <c r="C11948" s="509">
        <v>65</v>
      </c>
      <c r="K11948" s="509">
        <v>0</v>
      </c>
    </row>
    <row r="11949" spans="1:11" s="509" customFormat="1">
      <c r="A11949" s="508" t="s">
        <v>643</v>
      </c>
      <c r="B11949" s="509" t="s">
        <v>1913</v>
      </c>
      <c r="C11949" s="509">
        <v>66</v>
      </c>
      <c r="K11949" s="509">
        <v>0</v>
      </c>
    </row>
    <row r="11950" spans="1:11" s="509" customFormat="1">
      <c r="A11950" s="508" t="s">
        <v>643</v>
      </c>
      <c r="B11950" s="509" t="s">
        <v>1913</v>
      </c>
      <c r="C11950" s="509" t="s">
        <v>1036</v>
      </c>
      <c r="K11950" s="509">
        <v>0</v>
      </c>
    </row>
    <row r="11951" spans="1:11" s="509" customFormat="1">
      <c r="A11951" s="508" t="s">
        <v>643</v>
      </c>
      <c r="B11951" s="509" t="s">
        <v>1913</v>
      </c>
      <c r="C11951" s="509" t="s">
        <v>1037</v>
      </c>
      <c r="G11951" s="509">
        <v>10</v>
      </c>
      <c r="K11951" s="509">
        <v>10</v>
      </c>
    </row>
    <row r="11952" spans="1:11" s="509" customFormat="1">
      <c r="A11952" s="508" t="s">
        <v>643</v>
      </c>
      <c r="B11952" s="509" t="s">
        <v>1913</v>
      </c>
      <c r="C11952" s="509" t="s">
        <v>1038</v>
      </c>
      <c r="K11952" s="509">
        <v>0</v>
      </c>
    </row>
    <row r="11953" spans="1:11" s="509" customFormat="1">
      <c r="A11953" s="508" t="s">
        <v>643</v>
      </c>
      <c r="B11953" s="509" t="s">
        <v>1913</v>
      </c>
      <c r="C11953" s="509" t="s">
        <v>1039</v>
      </c>
      <c r="G11953" s="509">
        <v>1</v>
      </c>
      <c r="K11953" s="509">
        <v>1</v>
      </c>
    </row>
    <row r="11954" spans="1:11" s="509" customFormat="1">
      <c r="A11954" s="508" t="s">
        <v>643</v>
      </c>
      <c r="B11954" s="509" t="s">
        <v>1913</v>
      </c>
      <c r="C11954" s="509" t="s">
        <v>1040</v>
      </c>
      <c r="G11954" s="509">
        <v>5</v>
      </c>
      <c r="K11954" s="509">
        <v>5</v>
      </c>
    </row>
    <row r="11955" spans="1:11" s="509" customFormat="1">
      <c r="A11955" s="508" t="s">
        <v>643</v>
      </c>
      <c r="B11955" s="509" t="s">
        <v>1913</v>
      </c>
      <c r="C11955" s="509" t="s">
        <v>1041</v>
      </c>
      <c r="K11955" s="509">
        <v>0</v>
      </c>
    </row>
    <row r="11956" spans="1:11" s="509" customFormat="1">
      <c r="A11956" s="508" t="s">
        <v>643</v>
      </c>
      <c r="B11956" s="509" t="s">
        <v>1913</v>
      </c>
      <c r="C11956" s="509" t="s">
        <v>1042</v>
      </c>
      <c r="K11956" s="509">
        <v>0</v>
      </c>
    </row>
    <row r="11957" spans="1:11" s="509" customFormat="1">
      <c r="A11957" s="508" t="s">
        <v>643</v>
      </c>
      <c r="B11957" s="509" t="s">
        <v>1913</v>
      </c>
      <c r="C11957" s="509">
        <v>67</v>
      </c>
      <c r="G11957" s="509">
        <v>26</v>
      </c>
      <c r="K11957" s="509">
        <v>26</v>
      </c>
    </row>
    <row r="11958" spans="1:11" s="509" customFormat="1">
      <c r="A11958" s="508" t="s">
        <v>643</v>
      </c>
      <c r="B11958" s="509" t="s">
        <v>1913</v>
      </c>
      <c r="C11958" s="509">
        <v>68</v>
      </c>
      <c r="G11958" s="509">
        <v>3</v>
      </c>
      <c r="H11958" s="509">
        <v>1</v>
      </c>
      <c r="K11958" s="509">
        <v>3</v>
      </c>
    </row>
    <row r="11959" spans="1:11" s="509" customFormat="1">
      <c r="A11959" s="508" t="s">
        <v>643</v>
      </c>
      <c r="B11959" s="509" t="s">
        <v>1913</v>
      </c>
      <c r="C11959" s="509" t="s">
        <v>1043</v>
      </c>
      <c r="G11959" s="509">
        <v>1</v>
      </c>
      <c r="H11959" s="509">
        <v>1</v>
      </c>
      <c r="K11959" s="509">
        <v>1</v>
      </c>
    </row>
    <row r="11960" spans="1:11" s="509" customFormat="1">
      <c r="A11960" s="508" t="s">
        <v>643</v>
      </c>
      <c r="B11960" s="509" t="s">
        <v>1913</v>
      </c>
      <c r="C11960" s="509">
        <v>69</v>
      </c>
      <c r="K11960" s="509">
        <v>0</v>
      </c>
    </row>
    <row r="11961" spans="1:11" s="509" customFormat="1">
      <c r="A11961" s="508" t="s">
        <v>643</v>
      </c>
      <c r="B11961" s="509" t="s">
        <v>1913</v>
      </c>
      <c r="C11961" s="509" t="s">
        <v>1044</v>
      </c>
      <c r="K11961" s="509">
        <v>0</v>
      </c>
    </row>
    <row r="11962" spans="1:11" s="509" customFormat="1">
      <c r="A11962" s="508" t="s">
        <v>643</v>
      </c>
      <c r="B11962" s="509" t="s">
        <v>1913</v>
      </c>
      <c r="C11962" s="509" t="s">
        <v>1045</v>
      </c>
      <c r="K11962" s="509">
        <v>0</v>
      </c>
    </row>
    <row r="11963" spans="1:11" s="509" customFormat="1">
      <c r="A11963" s="508" t="s">
        <v>643</v>
      </c>
      <c r="B11963" s="509" t="s">
        <v>1913</v>
      </c>
      <c r="C11963" s="509">
        <v>70</v>
      </c>
      <c r="K11963" s="509">
        <v>0</v>
      </c>
    </row>
    <row r="11964" spans="1:11" s="509" customFormat="1">
      <c r="A11964" s="508" t="s">
        <v>643</v>
      </c>
      <c r="B11964" s="509" t="s">
        <v>1913</v>
      </c>
      <c r="C11964" s="509" t="s">
        <v>1046</v>
      </c>
      <c r="K11964" s="509">
        <v>0</v>
      </c>
    </row>
    <row r="11965" spans="1:11" s="509" customFormat="1">
      <c r="A11965" s="508" t="s">
        <v>643</v>
      </c>
      <c r="B11965" s="509" t="s">
        <v>1913</v>
      </c>
      <c r="C11965" s="509">
        <v>71</v>
      </c>
      <c r="G11965" s="509">
        <v>37</v>
      </c>
      <c r="K11965" s="509">
        <v>37</v>
      </c>
    </row>
    <row r="11966" spans="1:11" s="509" customFormat="1">
      <c r="A11966" s="508" t="s">
        <v>643</v>
      </c>
      <c r="B11966" s="509" t="s">
        <v>1913</v>
      </c>
      <c r="C11966" s="509" t="s">
        <v>1047</v>
      </c>
      <c r="G11966" s="509">
        <v>4</v>
      </c>
      <c r="H11966" s="509">
        <v>2</v>
      </c>
      <c r="K11966" s="509">
        <v>4</v>
      </c>
    </row>
    <row r="11967" spans="1:11" s="509" customFormat="1">
      <c r="A11967" s="508" t="s">
        <v>643</v>
      </c>
      <c r="B11967" s="509" t="s">
        <v>1913</v>
      </c>
      <c r="C11967" s="509" t="s">
        <v>1048</v>
      </c>
      <c r="G11967" s="509">
        <v>1</v>
      </c>
      <c r="K11967" s="509">
        <v>1</v>
      </c>
    </row>
    <row r="11968" spans="1:11" s="509" customFormat="1">
      <c r="A11968" s="508" t="s">
        <v>643</v>
      </c>
      <c r="B11968" s="509" t="s">
        <v>1913</v>
      </c>
      <c r="C11968" s="509" t="s">
        <v>1049</v>
      </c>
      <c r="K11968" s="509">
        <v>0</v>
      </c>
    </row>
    <row r="11969" spans="1:11" s="509" customFormat="1">
      <c r="A11969" s="508" t="s">
        <v>643</v>
      </c>
      <c r="B11969" s="509" t="s">
        <v>1913</v>
      </c>
      <c r="C11969" s="509" t="s">
        <v>1050</v>
      </c>
      <c r="K11969" s="509">
        <v>0</v>
      </c>
    </row>
    <row r="11970" spans="1:11" s="509" customFormat="1">
      <c r="A11970" s="508" t="s">
        <v>643</v>
      </c>
      <c r="B11970" s="509" t="s">
        <v>1913</v>
      </c>
      <c r="C11970" s="509" t="s">
        <v>1051</v>
      </c>
      <c r="K11970" s="509">
        <v>0</v>
      </c>
    </row>
    <row r="11971" spans="1:11" s="509" customFormat="1">
      <c r="A11971" s="508" t="s">
        <v>643</v>
      </c>
      <c r="B11971" s="509" t="s">
        <v>1913</v>
      </c>
      <c r="C11971" s="509">
        <v>72</v>
      </c>
      <c r="K11971" s="509">
        <v>0</v>
      </c>
    </row>
    <row r="11972" spans="1:11" s="509" customFormat="1">
      <c r="A11972" s="508" t="s">
        <v>643</v>
      </c>
      <c r="B11972" s="509" t="s">
        <v>1913</v>
      </c>
      <c r="C11972" s="509">
        <v>73</v>
      </c>
      <c r="K11972" s="509">
        <v>0</v>
      </c>
    </row>
    <row r="11973" spans="1:11" s="509" customFormat="1">
      <c r="A11973" s="508" t="s">
        <v>643</v>
      </c>
      <c r="B11973" s="509" t="s">
        <v>1913</v>
      </c>
      <c r="C11973" s="509">
        <v>74</v>
      </c>
      <c r="K11973" s="509">
        <v>0</v>
      </c>
    </row>
    <row r="11974" spans="1:11" s="509" customFormat="1">
      <c r="A11974" s="508" t="s">
        <v>643</v>
      </c>
      <c r="B11974" s="509" t="s">
        <v>1913</v>
      </c>
      <c r="C11974" s="509" t="s">
        <v>4570</v>
      </c>
      <c r="K11974" s="509">
        <v>0</v>
      </c>
    </row>
    <row r="11975" spans="1:11" s="509" customFormat="1">
      <c r="A11975" s="508" t="s">
        <v>643</v>
      </c>
      <c r="B11975" s="509" t="s">
        <v>1913</v>
      </c>
      <c r="C11975" s="509" t="s">
        <v>4571</v>
      </c>
      <c r="D11975" s="509">
        <v>0</v>
      </c>
      <c r="E11975" s="509">
        <v>0</v>
      </c>
      <c r="F11975" s="509">
        <v>0</v>
      </c>
      <c r="G11975" s="509">
        <v>111</v>
      </c>
      <c r="H11975" s="509">
        <v>4</v>
      </c>
      <c r="I11975" s="509">
        <v>0</v>
      </c>
      <c r="K11975" s="509">
        <v>111</v>
      </c>
    </row>
    <row r="11976" spans="1:11" s="509" customFormat="1">
      <c r="A11976" s="508" t="s">
        <v>644</v>
      </c>
      <c r="B11976" s="509" t="s">
        <v>417</v>
      </c>
      <c r="C11976" s="509">
        <v>1</v>
      </c>
      <c r="G11976" s="509">
        <v>1</v>
      </c>
      <c r="K11976" s="509">
        <v>1</v>
      </c>
    </row>
    <row r="11977" spans="1:11" s="509" customFormat="1">
      <c r="A11977" s="508" t="s">
        <v>644</v>
      </c>
      <c r="B11977" s="509" t="s">
        <v>417</v>
      </c>
      <c r="C11977" s="509" t="s">
        <v>1023</v>
      </c>
      <c r="G11977" s="509">
        <v>77</v>
      </c>
      <c r="K11977" s="509">
        <v>77</v>
      </c>
    </row>
    <row r="11978" spans="1:11" s="509" customFormat="1">
      <c r="A11978" s="508" t="s">
        <v>644</v>
      </c>
      <c r="B11978" s="509" t="s">
        <v>417</v>
      </c>
      <c r="C11978" s="509">
        <v>2</v>
      </c>
      <c r="G11978" s="509">
        <v>15</v>
      </c>
      <c r="K11978" s="509">
        <v>15</v>
      </c>
    </row>
    <row r="11979" spans="1:11" s="509" customFormat="1">
      <c r="A11979" s="508" t="s">
        <v>644</v>
      </c>
      <c r="B11979" s="509" t="s">
        <v>417</v>
      </c>
      <c r="C11979" s="509">
        <v>3</v>
      </c>
      <c r="K11979" s="509">
        <v>0</v>
      </c>
    </row>
    <row r="11980" spans="1:11" s="509" customFormat="1">
      <c r="A11980" s="508" t="s">
        <v>644</v>
      </c>
      <c r="B11980" s="509" t="s">
        <v>417</v>
      </c>
      <c r="C11980" s="509">
        <v>4</v>
      </c>
      <c r="G11980" s="509">
        <v>9</v>
      </c>
      <c r="K11980" s="509">
        <v>9</v>
      </c>
    </row>
    <row r="11981" spans="1:11" s="509" customFormat="1">
      <c r="A11981" s="508" t="s">
        <v>644</v>
      </c>
      <c r="B11981" s="509" t="s">
        <v>417</v>
      </c>
      <c r="C11981" s="509">
        <v>5</v>
      </c>
      <c r="G11981" s="509">
        <v>23</v>
      </c>
      <c r="K11981" s="509">
        <v>23</v>
      </c>
    </row>
    <row r="11982" spans="1:11" s="509" customFormat="1">
      <c r="A11982" s="508" t="s">
        <v>644</v>
      </c>
      <c r="B11982" s="509" t="s">
        <v>417</v>
      </c>
      <c r="C11982" s="509">
        <v>6</v>
      </c>
      <c r="G11982" s="509">
        <v>1</v>
      </c>
      <c r="K11982" s="509">
        <v>1</v>
      </c>
    </row>
    <row r="11983" spans="1:11" s="509" customFormat="1">
      <c r="A11983" s="508" t="s">
        <v>644</v>
      </c>
      <c r="B11983" s="509" t="s">
        <v>417</v>
      </c>
      <c r="C11983" s="509">
        <v>7</v>
      </c>
      <c r="G11983" s="509">
        <v>1</v>
      </c>
      <c r="K11983" s="509">
        <v>1</v>
      </c>
    </row>
    <row r="11984" spans="1:11" s="509" customFormat="1">
      <c r="A11984" s="508" t="s">
        <v>644</v>
      </c>
      <c r="B11984" s="509" t="s">
        <v>417</v>
      </c>
      <c r="C11984" s="509">
        <v>8</v>
      </c>
      <c r="G11984" s="509">
        <v>6</v>
      </c>
      <c r="K11984" s="509">
        <v>6</v>
      </c>
    </row>
    <row r="11985" spans="1:11" s="509" customFormat="1">
      <c r="A11985" s="508" t="s">
        <v>644</v>
      </c>
      <c r="B11985" s="509" t="s">
        <v>417</v>
      </c>
      <c r="C11985" s="509">
        <v>9</v>
      </c>
      <c r="G11985" s="509">
        <v>22</v>
      </c>
      <c r="K11985" s="509">
        <v>22</v>
      </c>
    </row>
    <row r="11986" spans="1:11" s="509" customFormat="1">
      <c r="A11986" s="508" t="s">
        <v>644</v>
      </c>
      <c r="B11986" s="509" t="s">
        <v>417</v>
      </c>
      <c r="C11986" s="509">
        <v>10</v>
      </c>
      <c r="G11986" s="509">
        <v>96</v>
      </c>
      <c r="K11986" s="509">
        <v>96</v>
      </c>
    </row>
    <row r="11987" spans="1:11" s="509" customFormat="1">
      <c r="A11987" s="508" t="s">
        <v>644</v>
      </c>
      <c r="B11987" s="509" t="s">
        <v>417</v>
      </c>
      <c r="C11987" s="509">
        <v>11</v>
      </c>
      <c r="G11987" s="509">
        <v>1</v>
      </c>
      <c r="K11987" s="509">
        <v>1</v>
      </c>
    </row>
    <row r="11988" spans="1:11" s="509" customFormat="1">
      <c r="A11988" s="508" t="s">
        <v>644</v>
      </c>
      <c r="B11988" s="509" t="s">
        <v>417</v>
      </c>
      <c r="C11988" s="509">
        <v>12</v>
      </c>
      <c r="G11988" s="509">
        <v>5</v>
      </c>
      <c r="K11988" s="509">
        <v>5</v>
      </c>
    </row>
    <row r="11989" spans="1:11" s="509" customFormat="1">
      <c r="A11989" s="508" t="s">
        <v>644</v>
      </c>
      <c r="B11989" s="509" t="s">
        <v>417</v>
      </c>
      <c r="C11989" s="509">
        <v>13</v>
      </c>
      <c r="K11989" s="509">
        <v>0</v>
      </c>
    </row>
    <row r="11990" spans="1:11" s="509" customFormat="1">
      <c r="A11990" s="508" t="s">
        <v>644</v>
      </c>
      <c r="B11990" s="509" t="s">
        <v>417</v>
      </c>
      <c r="C11990" s="509">
        <v>14</v>
      </c>
      <c r="G11990" s="509">
        <v>6</v>
      </c>
      <c r="K11990" s="509">
        <v>6</v>
      </c>
    </row>
    <row r="11991" spans="1:11" s="509" customFormat="1">
      <c r="A11991" s="508" t="s">
        <v>644</v>
      </c>
      <c r="B11991" s="509" t="s">
        <v>417</v>
      </c>
      <c r="C11991" s="509">
        <v>15</v>
      </c>
      <c r="G11991" s="509">
        <v>1</v>
      </c>
      <c r="K11991" s="509">
        <v>1</v>
      </c>
    </row>
    <row r="11992" spans="1:11" s="509" customFormat="1">
      <c r="A11992" s="508" t="s">
        <v>644</v>
      </c>
      <c r="B11992" s="509" t="s">
        <v>417</v>
      </c>
      <c r="C11992" s="509">
        <v>16</v>
      </c>
      <c r="G11992" s="509">
        <v>74</v>
      </c>
      <c r="K11992" s="509">
        <v>74</v>
      </c>
    </row>
    <row r="11993" spans="1:11" s="509" customFormat="1">
      <c r="A11993" s="508" t="s">
        <v>644</v>
      </c>
      <c r="B11993" s="509" t="s">
        <v>417</v>
      </c>
      <c r="C11993" s="509">
        <v>17</v>
      </c>
      <c r="G11993" s="509">
        <v>180</v>
      </c>
      <c r="K11993" s="509">
        <v>180</v>
      </c>
    </row>
    <row r="11994" spans="1:11" s="509" customFormat="1">
      <c r="A11994" s="508" t="s">
        <v>644</v>
      </c>
      <c r="B11994" s="509" t="s">
        <v>417</v>
      </c>
      <c r="C11994" s="509">
        <v>18</v>
      </c>
      <c r="K11994" s="509">
        <v>0</v>
      </c>
    </row>
    <row r="11995" spans="1:11" s="509" customFormat="1">
      <c r="A11995" s="508" t="s">
        <v>644</v>
      </c>
      <c r="B11995" s="509" t="s">
        <v>417</v>
      </c>
      <c r="C11995" s="509" t="s">
        <v>1024</v>
      </c>
      <c r="G11995" s="509">
        <v>4</v>
      </c>
      <c r="K11995" s="509">
        <v>4</v>
      </c>
    </row>
    <row r="11996" spans="1:11" s="509" customFormat="1">
      <c r="A11996" s="508" t="s">
        <v>644</v>
      </c>
      <c r="B11996" s="509" t="s">
        <v>417</v>
      </c>
      <c r="C11996" s="509" t="s">
        <v>1025</v>
      </c>
      <c r="K11996" s="509">
        <v>0</v>
      </c>
    </row>
    <row r="11997" spans="1:11" s="509" customFormat="1">
      <c r="A11997" s="508" t="s">
        <v>644</v>
      </c>
      <c r="B11997" s="509" t="s">
        <v>417</v>
      </c>
      <c r="C11997" s="509">
        <v>19</v>
      </c>
      <c r="G11997" s="509">
        <v>27</v>
      </c>
      <c r="H11997" s="509">
        <v>2</v>
      </c>
      <c r="K11997" s="509">
        <v>27</v>
      </c>
    </row>
    <row r="11998" spans="1:11" s="509" customFormat="1">
      <c r="A11998" s="508" t="s">
        <v>644</v>
      </c>
      <c r="B11998" s="509" t="s">
        <v>417</v>
      </c>
      <c r="C11998" s="509">
        <v>20</v>
      </c>
      <c r="G11998" s="509">
        <v>2</v>
      </c>
      <c r="K11998" s="509">
        <v>2</v>
      </c>
    </row>
    <row r="11999" spans="1:11" s="509" customFormat="1">
      <c r="A11999" s="508" t="s">
        <v>644</v>
      </c>
      <c r="B11999" s="509" t="s">
        <v>417</v>
      </c>
      <c r="C11999" s="509">
        <v>21</v>
      </c>
      <c r="K11999" s="509">
        <v>0</v>
      </c>
    </row>
    <row r="12000" spans="1:11" s="509" customFormat="1">
      <c r="A12000" s="508" t="s">
        <v>644</v>
      </c>
      <c r="B12000" s="509" t="s">
        <v>417</v>
      </c>
      <c r="C12000" s="509" t="s">
        <v>1026</v>
      </c>
      <c r="G12000" s="509">
        <v>1</v>
      </c>
      <c r="K12000" s="509">
        <v>1</v>
      </c>
    </row>
    <row r="12001" spans="1:11" s="509" customFormat="1">
      <c r="A12001" s="508" t="s">
        <v>644</v>
      </c>
      <c r="B12001" s="509" t="s">
        <v>417</v>
      </c>
      <c r="C12001" s="509" t="s">
        <v>1027</v>
      </c>
      <c r="G12001" s="509">
        <v>5</v>
      </c>
      <c r="K12001" s="509">
        <v>5</v>
      </c>
    </row>
    <row r="12002" spans="1:11" s="509" customFormat="1">
      <c r="A12002" s="508" t="s">
        <v>644</v>
      </c>
      <c r="B12002" s="509" t="s">
        <v>417</v>
      </c>
      <c r="C12002" s="509" t="s">
        <v>1028</v>
      </c>
      <c r="G12002" s="509">
        <v>1</v>
      </c>
      <c r="K12002" s="509">
        <v>1</v>
      </c>
    </row>
    <row r="12003" spans="1:11" s="509" customFormat="1">
      <c r="A12003" s="508" t="s">
        <v>644</v>
      </c>
      <c r="B12003" s="509" t="s">
        <v>417</v>
      </c>
      <c r="C12003" s="509">
        <v>22</v>
      </c>
      <c r="G12003" s="509">
        <v>3</v>
      </c>
      <c r="K12003" s="509">
        <v>3</v>
      </c>
    </row>
    <row r="12004" spans="1:11" s="509" customFormat="1">
      <c r="A12004" s="508" t="s">
        <v>644</v>
      </c>
      <c r="B12004" s="509" t="s">
        <v>417</v>
      </c>
      <c r="C12004" s="509">
        <v>23</v>
      </c>
      <c r="K12004" s="509">
        <v>0</v>
      </c>
    </row>
    <row r="12005" spans="1:11" s="509" customFormat="1">
      <c r="A12005" s="508" t="s">
        <v>644</v>
      </c>
      <c r="B12005" s="509" t="s">
        <v>417</v>
      </c>
      <c r="C12005" s="509" t="s">
        <v>1029</v>
      </c>
      <c r="G12005" s="509">
        <v>22</v>
      </c>
      <c r="H12005" s="509">
        <v>7</v>
      </c>
      <c r="K12005" s="509">
        <v>22</v>
      </c>
    </row>
    <row r="12006" spans="1:11" s="509" customFormat="1">
      <c r="A12006" s="508" t="s">
        <v>644</v>
      </c>
      <c r="B12006" s="509" t="s">
        <v>417</v>
      </c>
      <c r="C12006" s="509">
        <v>24</v>
      </c>
      <c r="G12006" s="509">
        <v>9</v>
      </c>
      <c r="K12006" s="509">
        <v>9</v>
      </c>
    </row>
    <row r="12007" spans="1:11" s="509" customFormat="1">
      <c r="A12007" s="508" t="s">
        <v>644</v>
      </c>
      <c r="B12007" s="509" t="s">
        <v>417</v>
      </c>
      <c r="C12007" s="509">
        <v>25</v>
      </c>
    </row>
    <row r="12008" spans="1:11" s="509" customFormat="1">
      <c r="A12008" s="508" t="s">
        <v>644</v>
      </c>
      <c r="B12008" s="509" t="s">
        <v>417</v>
      </c>
      <c r="C12008" s="509">
        <v>26</v>
      </c>
      <c r="G12008" s="509">
        <v>1</v>
      </c>
      <c r="K12008" s="509">
        <v>1</v>
      </c>
    </row>
    <row r="12009" spans="1:11" s="509" customFormat="1">
      <c r="A12009" s="508" t="s">
        <v>644</v>
      </c>
      <c r="B12009" s="509" t="s">
        <v>417</v>
      </c>
      <c r="C12009" s="509">
        <v>27</v>
      </c>
      <c r="G12009" s="509">
        <v>3</v>
      </c>
      <c r="K12009" s="509">
        <v>3</v>
      </c>
    </row>
    <row r="12010" spans="1:11" s="509" customFormat="1">
      <c r="A12010" s="508" t="s">
        <v>644</v>
      </c>
      <c r="B12010" s="509" t="s">
        <v>417</v>
      </c>
      <c r="C12010" s="509">
        <v>28</v>
      </c>
      <c r="K12010" s="509">
        <v>0</v>
      </c>
    </row>
    <row r="12011" spans="1:11" s="509" customFormat="1">
      <c r="A12011" s="508" t="s">
        <v>644</v>
      </c>
      <c r="B12011" s="509" t="s">
        <v>417</v>
      </c>
      <c r="C12011" s="509">
        <v>29</v>
      </c>
      <c r="G12011" s="509">
        <v>1</v>
      </c>
      <c r="K12011" s="509">
        <v>1</v>
      </c>
    </row>
    <row r="12012" spans="1:11" s="509" customFormat="1">
      <c r="A12012" s="508" t="s">
        <v>644</v>
      </c>
      <c r="B12012" s="509" t="s">
        <v>417</v>
      </c>
      <c r="C12012" s="509">
        <v>30</v>
      </c>
      <c r="K12012" s="509">
        <v>0</v>
      </c>
    </row>
    <row r="12013" spans="1:11" s="509" customFormat="1">
      <c r="A12013" s="508" t="s">
        <v>644</v>
      </c>
      <c r="B12013" s="509" t="s">
        <v>417</v>
      </c>
      <c r="C12013" s="509">
        <v>31</v>
      </c>
      <c r="K12013" s="509">
        <v>0</v>
      </c>
    </row>
    <row r="12014" spans="1:11" s="509" customFormat="1">
      <c r="A12014" s="508" t="s">
        <v>644</v>
      </c>
      <c r="B12014" s="509" t="s">
        <v>417</v>
      </c>
      <c r="C12014" s="509">
        <v>32</v>
      </c>
      <c r="K12014" s="509">
        <v>0</v>
      </c>
    </row>
    <row r="12015" spans="1:11" s="509" customFormat="1">
      <c r="A12015" s="508" t="s">
        <v>644</v>
      </c>
      <c r="B12015" s="509" t="s">
        <v>417</v>
      </c>
      <c r="C12015" s="509">
        <v>33</v>
      </c>
      <c r="G12015" s="509">
        <v>4</v>
      </c>
      <c r="K12015" s="509">
        <v>4</v>
      </c>
    </row>
    <row r="12016" spans="1:11" s="509" customFormat="1">
      <c r="A12016" s="508" t="s">
        <v>644</v>
      </c>
      <c r="B12016" s="509" t="s">
        <v>417</v>
      </c>
      <c r="C12016" s="509">
        <v>34</v>
      </c>
      <c r="K12016" s="509">
        <v>0</v>
      </c>
    </row>
    <row r="12017" spans="1:11" s="509" customFormat="1">
      <c r="A12017" s="508" t="s">
        <v>644</v>
      </c>
      <c r="B12017" s="509" t="s">
        <v>417</v>
      </c>
      <c r="C12017" s="509">
        <v>35</v>
      </c>
      <c r="K12017" s="509">
        <v>0</v>
      </c>
    </row>
    <row r="12018" spans="1:11" s="509" customFormat="1">
      <c r="A12018" s="508" t="s">
        <v>644</v>
      </c>
      <c r="B12018" s="509" t="s">
        <v>417</v>
      </c>
      <c r="C12018" s="509">
        <v>36</v>
      </c>
      <c r="G12018" s="509">
        <v>1</v>
      </c>
      <c r="K12018" s="509">
        <v>1</v>
      </c>
    </row>
    <row r="12019" spans="1:11" s="509" customFormat="1">
      <c r="A12019" s="508" t="s">
        <v>644</v>
      </c>
      <c r="B12019" s="509" t="s">
        <v>417</v>
      </c>
      <c r="C12019" s="509">
        <v>37</v>
      </c>
      <c r="K12019" s="509">
        <v>0</v>
      </c>
    </row>
    <row r="12020" spans="1:11" s="509" customFormat="1">
      <c r="A12020" s="508" t="s">
        <v>644</v>
      </c>
      <c r="B12020" s="509" t="s">
        <v>417</v>
      </c>
      <c r="C12020" s="509">
        <v>38</v>
      </c>
      <c r="K12020" s="509">
        <v>0</v>
      </c>
    </row>
    <row r="12021" spans="1:11" s="509" customFormat="1">
      <c r="A12021" s="508" t="s">
        <v>644</v>
      </c>
      <c r="B12021" s="509" t="s">
        <v>417</v>
      </c>
      <c r="C12021" s="509" t="s">
        <v>1030</v>
      </c>
      <c r="K12021" s="509">
        <v>0</v>
      </c>
    </row>
    <row r="12022" spans="1:11" s="509" customFormat="1">
      <c r="A12022" s="508" t="s">
        <v>644</v>
      </c>
      <c r="B12022" s="509" t="s">
        <v>417</v>
      </c>
      <c r="C12022" s="509">
        <v>39</v>
      </c>
      <c r="K12022" s="509">
        <v>0</v>
      </c>
    </row>
    <row r="12023" spans="1:11" s="509" customFormat="1">
      <c r="A12023" s="508" t="s">
        <v>644</v>
      </c>
      <c r="B12023" s="509" t="s">
        <v>417</v>
      </c>
      <c r="C12023" s="509">
        <v>40</v>
      </c>
      <c r="K12023" s="509">
        <v>0</v>
      </c>
    </row>
    <row r="12024" spans="1:11" s="509" customFormat="1">
      <c r="A12024" s="508" t="s">
        <v>644</v>
      </c>
      <c r="B12024" s="509" t="s">
        <v>417</v>
      </c>
      <c r="C12024" s="509">
        <v>41</v>
      </c>
      <c r="K12024" s="509">
        <v>0</v>
      </c>
    </row>
    <row r="12025" spans="1:11" s="509" customFormat="1">
      <c r="A12025" s="508" t="s">
        <v>644</v>
      </c>
      <c r="B12025" s="509" t="s">
        <v>417</v>
      </c>
      <c r="C12025" s="509">
        <v>42</v>
      </c>
      <c r="G12025" s="509">
        <v>2</v>
      </c>
      <c r="K12025" s="509">
        <v>2</v>
      </c>
    </row>
    <row r="12026" spans="1:11" s="509" customFormat="1">
      <c r="A12026" s="508" t="s">
        <v>644</v>
      </c>
      <c r="B12026" s="509" t="s">
        <v>417</v>
      </c>
      <c r="C12026" s="509">
        <v>43</v>
      </c>
      <c r="G12026" s="509">
        <v>1</v>
      </c>
      <c r="K12026" s="509">
        <v>1</v>
      </c>
    </row>
    <row r="12027" spans="1:11" s="509" customFormat="1">
      <c r="A12027" s="508" t="s">
        <v>644</v>
      </c>
      <c r="B12027" s="509" t="s">
        <v>417</v>
      </c>
      <c r="C12027" s="509">
        <v>44</v>
      </c>
      <c r="K12027" s="509">
        <v>0</v>
      </c>
    </row>
    <row r="12028" spans="1:11" s="509" customFormat="1">
      <c r="A12028" s="508" t="s">
        <v>644</v>
      </c>
      <c r="B12028" s="509" t="s">
        <v>417</v>
      </c>
      <c r="C12028" s="509">
        <v>45</v>
      </c>
      <c r="G12028" s="509">
        <v>1</v>
      </c>
      <c r="K12028" s="509">
        <v>1</v>
      </c>
    </row>
    <row r="12029" spans="1:11" s="509" customFormat="1">
      <c r="A12029" s="508" t="s">
        <v>644</v>
      </c>
      <c r="B12029" s="509" t="s">
        <v>417</v>
      </c>
      <c r="C12029" s="509">
        <v>46</v>
      </c>
      <c r="G12029" s="509">
        <v>11</v>
      </c>
      <c r="H12029" s="509">
        <v>1</v>
      </c>
      <c r="K12029" s="509">
        <v>11</v>
      </c>
    </row>
    <row r="12030" spans="1:11" s="509" customFormat="1">
      <c r="A12030" s="508" t="s">
        <v>644</v>
      </c>
      <c r="B12030" s="509" t="s">
        <v>417</v>
      </c>
      <c r="C12030" s="509">
        <v>47</v>
      </c>
      <c r="G12030" s="509">
        <v>3</v>
      </c>
      <c r="K12030" s="509">
        <v>3</v>
      </c>
    </row>
    <row r="12031" spans="1:11" s="509" customFormat="1">
      <c r="A12031" s="508" t="s">
        <v>644</v>
      </c>
      <c r="B12031" s="509" t="s">
        <v>417</v>
      </c>
      <c r="C12031" s="509">
        <v>48</v>
      </c>
      <c r="K12031" s="509">
        <v>0</v>
      </c>
    </row>
    <row r="12032" spans="1:11" s="509" customFormat="1">
      <c r="A12032" s="508" t="s">
        <v>644</v>
      </c>
      <c r="B12032" s="509" t="s">
        <v>417</v>
      </c>
      <c r="C12032" s="509">
        <v>49</v>
      </c>
      <c r="K12032" s="509">
        <v>0</v>
      </c>
    </row>
    <row r="12033" spans="1:11" s="509" customFormat="1">
      <c r="A12033" s="508" t="s">
        <v>644</v>
      </c>
      <c r="B12033" s="509" t="s">
        <v>417</v>
      </c>
      <c r="C12033" s="509">
        <v>50</v>
      </c>
      <c r="K12033" s="509">
        <v>0</v>
      </c>
    </row>
    <row r="12034" spans="1:11" s="509" customFormat="1">
      <c r="A12034" s="508" t="s">
        <v>644</v>
      </c>
      <c r="B12034" s="509" t="s">
        <v>417</v>
      </c>
      <c r="C12034" s="509">
        <v>51</v>
      </c>
      <c r="K12034" s="509">
        <v>0</v>
      </c>
    </row>
    <row r="12035" spans="1:11" s="509" customFormat="1">
      <c r="A12035" s="508" t="s">
        <v>644</v>
      </c>
      <c r="B12035" s="509" t="s">
        <v>417</v>
      </c>
      <c r="C12035" s="509" t="s">
        <v>1031</v>
      </c>
      <c r="G12035" s="509">
        <v>1</v>
      </c>
      <c r="K12035" s="509">
        <v>1</v>
      </c>
    </row>
    <row r="12036" spans="1:11" s="509" customFormat="1">
      <c r="A12036" s="508" t="s">
        <v>644</v>
      </c>
      <c r="B12036" s="509" t="s">
        <v>417</v>
      </c>
      <c r="C12036" s="509" t="s">
        <v>1032</v>
      </c>
      <c r="G12036" s="509">
        <v>1</v>
      </c>
      <c r="K12036" s="509">
        <v>1</v>
      </c>
    </row>
    <row r="12037" spans="1:11" s="509" customFormat="1">
      <c r="A12037" s="508" t="s">
        <v>644</v>
      </c>
      <c r="B12037" s="509" t="s">
        <v>417</v>
      </c>
      <c r="C12037" s="509">
        <v>52</v>
      </c>
      <c r="G12037" s="509">
        <v>60</v>
      </c>
      <c r="K12037" s="509">
        <v>60</v>
      </c>
    </row>
    <row r="12038" spans="1:11" s="509" customFormat="1">
      <c r="A12038" s="508" t="s">
        <v>644</v>
      </c>
      <c r="B12038" s="509" t="s">
        <v>417</v>
      </c>
      <c r="C12038" s="509">
        <v>53</v>
      </c>
      <c r="G12038" s="509">
        <v>4</v>
      </c>
      <c r="H12038" s="509">
        <v>2</v>
      </c>
      <c r="K12038" s="509">
        <v>4</v>
      </c>
    </row>
    <row r="12039" spans="1:11" s="509" customFormat="1">
      <c r="A12039" s="508" t="s">
        <v>644</v>
      </c>
      <c r="B12039" s="509" t="s">
        <v>417</v>
      </c>
      <c r="C12039" s="509">
        <v>54</v>
      </c>
      <c r="G12039" s="509">
        <v>14</v>
      </c>
      <c r="K12039" s="509">
        <v>14</v>
      </c>
    </row>
    <row r="12040" spans="1:11" s="509" customFormat="1">
      <c r="A12040" s="508" t="s">
        <v>644</v>
      </c>
      <c r="B12040" s="509" t="s">
        <v>417</v>
      </c>
      <c r="C12040" s="509">
        <v>55</v>
      </c>
      <c r="D12040" s="509">
        <v>6</v>
      </c>
      <c r="G12040" s="509">
        <v>75</v>
      </c>
      <c r="K12040" s="509">
        <v>81</v>
      </c>
    </row>
    <row r="12041" spans="1:11" s="509" customFormat="1">
      <c r="A12041" s="508" t="s">
        <v>644</v>
      </c>
      <c r="B12041" s="509" t="s">
        <v>417</v>
      </c>
      <c r="C12041" s="509">
        <v>56</v>
      </c>
      <c r="K12041" s="509">
        <v>0</v>
      </c>
    </row>
    <row r="12042" spans="1:11" s="509" customFormat="1">
      <c r="A12042" s="508" t="s">
        <v>644</v>
      </c>
      <c r="B12042" s="509" t="s">
        <v>417</v>
      </c>
      <c r="C12042" s="509">
        <v>57</v>
      </c>
      <c r="K12042" s="509">
        <v>0</v>
      </c>
    </row>
    <row r="12043" spans="1:11" s="509" customFormat="1">
      <c r="A12043" s="508" t="s">
        <v>644</v>
      </c>
      <c r="B12043" s="509" t="s">
        <v>417</v>
      </c>
      <c r="C12043" s="509">
        <v>58</v>
      </c>
      <c r="G12043" s="509">
        <v>1</v>
      </c>
      <c r="K12043" s="509">
        <v>1</v>
      </c>
    </row>
    <row r="12044" spans="1:11" s="509" customFormat="1">
      <c r="A12044" s="508" t="s">
        <v>644</v>
      </c>
      <c r="B12044" s="509" t="s">
        <v>417</v>
      </c>
      <c r="C12044" s="509">
        <v>59</v>
      </c>
      <c r="G12044" s="509">
        <v>14</v>
      </c>
      <c r="K12044" s="509">
        <v>14</v>
      </c>
    </row>
    <row r="12045" spans="1:11" s="509" customFormat="1">
      <c r="A12045" s="508" t="s">
        <v>644</v>
      </c>
      <c r="B12045" s="509" t="s">
        <v>417</v>
      </c>
      <c r="C12045" s="509">
        <v>60</v>
      </c>
      <c r="G12045" s="509">
        <v>15</v>
      </c>
      <c r="K12045" s="509">
        <v>15</v>
      </c>
    </row>
    <row r="12046" spans="1:11" s="509" customFormat="1">
      <c r="A12046" s="508" t="s">
        <v>644</v>
      </c>
      <c r="B12046" s="509" t="s">
        <v>417</v>
      </c>
      <c r="C12046" s="509">
        <v>61</v>
      </c>
      <c r="G12046" s="509">
        <v>1</v>
      </c>
      <c r="K12046" s="509">
        <v>1</v>
      </c>
    </row>
    <row r="12047" spans="1:11" s="509" customFormat="1">
      <c r="A12047" s="508" t="s">
        <v>644</v>
      </c>
      <c r="B12047" s="509" t="s">
        <v>417</v>
      </c>
      <c r="C12047" s="509">
        <v>62</v>
      </c>
      <c r="G12047" s="509">
        <v>5</v>
      </c>
      <c r="H12047" s="509">
        <v>2</v>
      </c>
      <c r="K12047" s="509">
        <v>5</v>
      </c>
    </row>
    <row r="12048" spans="1:11" s="509" customFormat="1">
      <c r="A12048" s="508" t="s">
        <v>644</v>
      </c>
      <c r="B12048" s="509" t="s">
        <v>417</v>
      </c>
      <c r="C12048" s="509">
        <v>63</v>
      </c>
      <c r="G12048" s="509">
        <v>12</v>
      </c>
      <c r="H12048" s="509">
        <v>3</v>
      </c>
      <c r="K12048" s="509">
        <v>12</v>
      </c>
    </row>
    <row r="12049" spans="1:11" s="509" customFormat="1">
      <c r="A12049" s="508" t="s">
        <v>644</v>
      </c>
      <c r="B12049" s="509" t="s">
        <v>417</v>
      </c>
      <c r="C12049" s="509" t="s">
        <v>1033</v>
      </c>
      <c r="K12049" s="509">
        <v>0</v>
      </c>
    </row>
    <row r="12050" spans="1:11" s="509" customFormat="1">
      <c r="A12050" s="508" t="s">
        <v>644</v>
      </c>
      <c r="B12050" s="509" t="s">
        <v>417</v>
      </c>
      <c r="C12050" s="509" t="s">
        <v>1034</v>
      </c>
      <c r="K12050" s="509">
        <v>0</v>
      </c>
    </row>
    <row r="12051" spans="1:11" s="509" customFormat="1">
      <c r="A12051" s="508" t="s">
        <v>644</v>
      </c>
      <c r="B12051" s="509" t="s">
        <v>417</v>
      </c>
      <c r="C12051" s="509">
        <v>64</v>
      </c>
      <c r="K12051" s="509">
        <v>0</v>
      </c>
    </row>
    <row r="12052" spans="1:11" s="509" customFormat="1">
      <c r="A12052" s="508" t="s">
        <v>644</v>
      </c>
      <c r="B12052" s="509" t="s">
        <v>417</v>
      </c>
      <c r="C12052" s="509" t="s">
        <v>1035</v>
      </c>
      <c r="G12052" s="509">
        <v>40</v>
      </c>
      <c r="H12052" s="509">
        <v>8</v>
      </c>
      <c r="K12052" s="509">
        <v>40</v>
      </c>
    </row>
    <row r="12053" spans="1:11" s="509" customFormat="1">
      <c r="A12053" s="508" t="s">
        <v>644</v>
      </c>
      <c r="B12053" s="509" t="s">
        <v>417</v>
      </c>
      <c r="C12053" s="509">
        <v>65</v>
      </c>
      <c r="D12053" s="509">
        <v>2</v>
      </c>
      <c r="E12053" s="509">
        <v>2</v>
      </c>
      <c r="G12053" s="509">
        <v>32</v>
      </c>
      <c r="H12053" s="509">
        <v>15</v>
      </c>
      <c r="K12053" s="509">
        <v>34</v>
      </c>
    </row>
    <row r="12054" spans="1:11" s="509" customFormat="1">
      <c r="A12054" s="508" t="s">
        <v>644</v>
      </c>
      <c r="B12054" s="509" t="s">
        <v>417</v>
      </c>
      <c r="C12054" s="509">
        <v>66</v>
      </c>
      <c r="D12054" s="509">
        <v>1</v>
      </c>
      <c r="E12054" s="509">
        <v>1</v>
      </c>
      <c r="G12054" s="509">
        <v>11</v>
      </c>
      <c r="H12054" s="509">
        <v>3</v>
      </c>
      <c r="K12054" s="509">
        <v>12</v>
      </c>
    </row>
    <row r="12055" spans="1:11" s="509" customFormat="1">
      <c r="A12055" s="508" t="s">
        <v>644</v>
      </c>
      <c r="B12055" s="509" t="s">
        <v>417</v>
      </c>
      <c r="C12055" s="509" t="s">
        <v>1036</v>
      </c>
      <c r="K12055" s="509">
        <v>0</v>
      </c>
    </row>
    <row r="12056" spans="1:11" s="509" customFormat="1">
      <c r="A12056" s="508" t="s">
        <v>644</v>
      </c>
      <c r="B12056" s="509" t="s">
        <v>417</v>
      </c>
      <c r="C12056" s="509" t="s">
        <v>1037</v>
      </c>
      <c r="D12056" s="509">
        <v>6</v>
      </c>
      <c r="G12056" s="509">
        <v>592</v>
      </c>
      <c r="H12056" s="509">
        <v>0</v>
      </c>
      <c r="K12056" s="509">
        <v>598</v>
      </c>
    </row>
    <row r="12057" spans="1:11" s="509" customFormat="1">
      <c r="A12057" s="508" t="s">
        <v>644</v>
      </c>
      <c r="B12057" s="509" t="s">
        <v>417</v>
      </c>
      <c r="C12057" s="509" t="s">
        <v>1038</v>
      </c>
      <c r="D12057" s="509">
        <v>2</v>
      </c>
      <c r="G12057" s="509">
        <v>8</v>
      </c>
      <c r="K12057" s="509">
        <v>10</v>
      </c>
    </row>
    <row r="12058" spans="1:11" s="509" customFormat="1">
      <c r="A12058" s="508" t="s">
        <v>644</v>
      </c>
      <c r="B12058" s="509" t="s">
        <v>417</v>
      </c>
      <c r="C12058" s="509" t="s">
        <v>1039</v>
      </c>
      <c r="G12058" s="509">
        <v>5</v>
      </c>
      <c r="K12058" s="509">
        <v>5</v>
      </c>
    </row>
    <row r="12059" spans="1:11" s="509" customFormat="1">
      <c r="A12059" s="508" t="s">
        <v>644</v>
      </c>
      <c r="B12059" s="509" t="s">
        <v>417</v>
      </c>
      <c r="C12059" s="509" t="s">
        <v>1040</v>
      </c>
      <c r="D12059" s="509">
        <v>4</v>
      </c>
      <c r="G12059" s="509">
        <v>13</v>
      </c>
      <c r="K12059" s="509">
        <v>17</v>
      </c>
    </row>
    <row r="12060" spans="1:11" s="509" customFormat="1">
      <c r="A12060" s="508" t="s">
        <v>644</v>
      </c>
      <c r="B12060" s="509" t="s">
        <v>417</v>
      </c>
      <c r="C12060" s="509" t="s">
        <v>1041</v>
      </c>
      <c r="K12060" s="509">
        <v>0</v>
      </c>
    </row>
    <row r="12061" spans="1:11" s="509" customFormat="1">
      <c r="A12061" s="508" t="s">
        <v>644</v>
      </c>
      <c r="B12061" s="509" t="s">
        <v>417</v>
      </c>
      <c r="C12061" s="509" t="s">
        <v>1042</v>
      </c>
      <c r="K12061" s="509">
        <v>0</v>
      </c>
    </row>
    <row r="12062" spans="1:11" s="509" customFormat="1">
      <c r="A12062" s="508" t="s">
        <v>644</v>
      </c>
      <c r="B12062" s="509" t="s">
        <v>417</v>
      </c>
      <c r="C12062" s="509">
        <v>67</v>
      </c>
      <c r="D12062" s="509">
        <v>1</v>
      </c>
      <c r="E12062" s="509">
        <v>1</v>
      </c>
      <c r="G12062" s="509">
        <v>235</v>
      </c>
      <c r="H12062" s="509">
        <v>33</v>
      </c>
      <c r="K12062" s="509">
        <v>236</v>
      </c>
    </row>
    <row r="12063" spans="1:11" s="509" customFormat="1">
      <c r="A12063" s="508" t="s">
        <v>644</v>
      </c>
      <c r="B12063" s="509" t="s">
        <v>417</v>
      </c>
      <c r="C12063" s="509">
        <v>68</v>
      </c>
      <c r="G12063" s="509">
        <v>76</v>
      </c>
      <c r="H12063" s="509">
        <v>19</v>
      </c>
      <c r="K12063" s="509">
        <v>76</v>
      </c>
    </row>
    <row r="12064" spans="1:11" s="509" customFormat="1">
      <c r="A12064" s="508" t="s">
        <v>644</v>
      </c>
      <c r="B12064" s="509" t="s">
        <v>417</v>
      </c>
      <c r="C12064" s="509" t="s">
        <v>1043</v>
      </c>
      <c r="G12064" s="509">
        <v>7</v>
      </c>
      <c r="H12064" s="509">
        <v>5</v>
      </c>
      <c r="K12064" s="509">
        <v>7</v>
      </c>
    </row>
    <row r="12065" spans="1:11" s="509" customFormat="1">
      <c r="A12065" s="508" t="s">
        <v>644</v>
      </c>
      <c r="B12065" s="509" t="s">
        <v>417</v>
      </c>
      <c r="C12065" s="509">
        <v>69</v>
      </c>
      <c r="G12065" s="509">
        <v>1</v>
      </c>
      <c r="K12065" s="509">
        <v>1</v>
      </c>
    </row>
    <row r="12066" spans="1:11" s="509" customFormat="1">
      <c r="A12066" s="508" t="s">
        <v>644</v>
      </c>
      <c r="B12066" s="509" t="s">
        <v>417</v>
      </c>
      <c r="C12066" s="509" t="s">
        <v>1044</v>
      </c>
      <c r="K12066" s="509">
        <v>0</v>
      </c>
    </row>
    <row r="12067" spans="1:11" s="509" customFormat="1">
      <c r="A12067" s="508" t="s">
        <v>644</v>
      </c>
      <c r="B12067" s="509" t="s">
        <v>417</v>
      </c>
      <c r="C12067" s="509" t="s">
        <v>1045</v>
      </c>
      <c r="K12067" s="509">
        <v>0</v>
      </c>
    </row>
    <row r="12068" spans="1:11" s="509" customFormat="1">
      <c r="A12068" s="508" t="s">
        <v>644</v>
      </c>
      <c r="B12068" s="509" t="s">
        <v>417</v>
      </c>
      <c r="C12068" s="509">
        <v>70</v>
      </c>
      <c r="K12068" s="509">
        <v>0</v>
      </c>
    </row>
    <row r="12069" spans="1:11" s="509" customFormat="1">
      <c r="A12069" s="508" t="s">
        <v>644</v>
      </c>
      <c r="B12069" s="509" t="s">
        <v>417</v>
      </c>
      <c r="C12069" s="509" t="s">
        <v>1046</v>
      </c>
      <c r="G12069" s="509">
        <v>1</v>
      </c>
      <c r="K12069" s="509">
        <v>1</v>
      </c>
    </row>
    <row r="12070" spans="1:11" s="509" customFormat="1">
      <c r="A12070" s="508" t="s">
        <v>644</v>
      </c>
      <c r="B12070" s="509" t="s">
        <v>417</v>
      </c>
      <c r="C12070" s="509">
        <v>71</v>
      </c>
      <c r="G12070" s="509">
        <v>294</v>
      </c>
      <c r="K12070" s="509">
        <v>294</v>
      </c>
    </row>
    <row r="12071" spans="1:11" s="509" customFormat="1">
      <c r="A12071" s="508" t="s">
        <v>644</v>
      </c>
      <c r="B12071" s="509" t="s">
        <v>417</v>
      </c>
      <c r="C12071" s="509" t="s">
        <v>1047</v>
      </c>
      <c r="G12071" s="509">
        <v>79</v>
      </c>
      <c r="H12071" s="509">
        <v>4</v>
      </c>
      <c r="K12071" s="509">
        <v>79</v>
      </c>
    </row>
    <row r="12072" spans="1:11" s="509" customFormat="1">
      <c r="A12072" s="508" t="s">
        <v>644</v>
      </c>
      <c r="B12072" s="509" t="s">
        <v>417</v>
      </c>
      <c r="C12072" s="509" t="s">
        <v>1048</v>
      </c>
      <c r="D12072" s="509">
        <v>1</v>
      </c>
      <c r="G12072" s="509">
        <v>36</v>
      </c>
      <c r="H12072" s="509">
        <v>2</v>
      </c>
      <c r="K12072" s="509">
        <v>37</v>
      </c>
    </row>
    <row r="12073" spans="1:11" s="509" customFormat="1">
      <c r="A12073" s="508" t="s">
        <v>644</v>
      </c>
      <c r="B12073" s="509" t="s">
        <v>417</v>
      </c>
      <c r="C12073" s="509" t="s">
        <v>1049</v>
      </c>
      <c r="G12073" s="509">
        <v>3</v>
      </c>
      <c r="H12073" s="509">
        <v>1</v>
      </c>
      <c r="K12073" s="509">
        <v>3</v>
      </c>
    </row>
    <row r="12074" spans="1:11" s="509" customFormat="1">
      <c r="A12074" s="508" t="s">
        <v>644</v>
      </c>
      <c r="B12074" s="509" t="s">
        <v>417</v>
      </c>
      <c r="C12074" s="509" t="s">
        <v>1050</v>
      </c>
      <c r="D12074" s="509">
        <v>5</v>
      </c>
      <c r="E12074" s="509">
        <v>5</v>
      </c>
      <c r="G12074" s="509">
        <v>14</v>
      </c>
      <c r="H12074" s="509">
        <v>14</v>
      </c>
      <c r="K12074" s="509">
        <v>19</v>
      </c>
    </row>
    <row r="12075" spans="1:11" s="509" customFormat="1">
      <c r="A12075" s="508" t="s">
        <v>644</v>
      </c>
      <c r="B12075" s="509" t="s">
        <v>417</v>
      </c>
      <c r="C12075" s="509" t="s">
        <v>1051</v>
      </c>
      <c r="G12075" s="509">
        <v>2</v>
      </c>
      <c r="H12075" s="509">
        <v>2</v>
      </c>
      <c r="K12075" s="509">
        <v>2</v>
      </c>
    </row>
    <row r="12076" spans="1:11" s="509" customFormat="1">
      <c r="A12076" s="508" t="s">
        <v>644</v>
      </c>
      <c r="B12076" s="509" t="s">
        <v>417</v>
      </c>
      <c r="C12076" s="509">
        <v>72</v>
      </c>
      <c r="D12076" s="509">
        <v>42</v>
      </c>
      <c r="G12076" s="509">
        <v>60</v>
      </c>
      <c r="H12076" s="509">
        <v>13</v>
      </c>
      <c r="K12076" s="509">
        <v>102</v>
      </c>
    </row>
    <row r="12077" spans="1:11" s="509" customFormat="1">
      <c r="A12077" s="508" t="s">
        <v>644</v>
      </c>
      <c r="B12077" s="509" t="s">
        <v>417</v>
      </c>
      <c r="C12077" s="509">
        <v>73</v>
      </c>
      <c r="D12077" s="509">
        <v>8</v>
      </c>
      <c r="K12077" s="509">
        <v>8</v>
      </c>
    </row>
    <row r="12078" spans="1:11" s="509" customFormat="1">
      <c r="A12078" s="508" t="s">
        <v>644</v>
      </c>
      <c r="B12078" s="509" t="s">
        <v>417</v>
      </c>
      <c r="C12078" s="509">
        <v>74</v>
      </c>
      <c r="G12078" s="509">
        <v>2</v>
      </c>
      <c r="K12078" s="509">
        <v>2</v>
      </c>
    </row>
    <row r="12079" spans="1:11" s="509" customFormat="1">
      <c r="A12079" s="508" t="s">
        <v>644</v>
      </c>
      <c r="B12079" s="509" t="s">
        <v>417</v>
      </c>
      <c r="C12079" s="509" t="s">
        <v>4570</v>
      </c>
      <c r="D12079" s="509">
        <v>133</v>
      </c>
      <c r="G12079" s="509">
        <v>276</v>
      </c>
      <c r="K12079" s="509">
        <v>409</v>
      </c>
    </row>
    <row r="12080" spans="1:11" s="509" customFormat="1">
      <c r="A12080" s="508" t="s">
        <v>644</v>
      </c>
      <c r="B12080" s="509" t="s">
        <v>417</v>
      </c>
      <c r="C12080" s="509" t="s">
        <v>4571</v>
      </c>
      <c r="D12080" s="509">
        <v>211</v>
      </c>
      <c r="E12080" s="509">
        <v>9</v>
      </c>
      <c r="F12080" s="509">
        <v>0</v>
      </c>
      <c r="G12080" s="509">
        <v>2610</v>
      </c>
      <c r="H12080" s="509">
        <v>136</v>
      </c>
      <c r="I12080" s="509">
        <v>0</v>
      </c>
      <c r="K12080" s="509">
        <v>2821</v>
      </c>
    </row>
    <row r="12081" spans="1:11" s="509" customFormat="1">
      <c r="A12081" s="508" t="s">
        <v>645</v>
      </c>
      <c r="B12081" s="509" t="s">
        <v>418</v>
      </c>
      <c r="C12081" s="509">
        <v>1</v>
      </c>
      <c r="K12081" s="509">
        <v>0</v>
      </c>
    </row>
    <row r="12082" spans="1:11" s="509" customFormat="1">
      <c r="A12082" s="508" t="s">
        <v>645</v>
      </c>
      <c r="B12082" s="509" t="s">
        <v>418</v>
      </c>
      <c r="C12082" s="509" t="s">
        <v>1023</v>
      </c>
      <c r="G12082" s="509">
        <v>6</v>
      </c>
      <c r="K12082" s="509">
        <v>6</v>
      </c>
    </row>
    <row r="12083" spans="1:11" s="509" customFormat="1">
      <c r="A12083" s="508" t="s">
        <v>645</v>
      </c>
      <c r="B12083" s="509" t="s">
        <v>418</v>
      </c>
      <c r="C12083" s="509">
        <v>2</v>
      </c>
      <c r="G12083" s="509">
        <v>1</v>
      </c>
      <c r="K12083" s="509">
        <v>1</v>
      </c>
    </row>
    <row r="12084" spans="1:11" s="509" customFormat="1">
      <c r="A12084" s="508" t="s">
        <v>645</v>
      </c>
      <c r="B12084" s="509" t="s">
        <v>418</v>
      </c>
      <c r="C12084" s="509">
        <v>3</v>
      </c>
      <c r="K12084" s="509">
        <v>0</v>
      </c>
    </row>
    <row r="12085" spans="1:11" s="509" customFormat="1">
      <c r="A12085" s="508" t="s">
        <v>645</v>
      </c>
      <c r="B12085" s="509" t="s">
        <v>418</v>
      </c>
      <c r="C12085" s="509">
        <v>4</v>
      </c>
      <c r="G12085" s="509">
        <v>3</v>
      </c>
      <c r="K12085" s="509">
        <v>3</v>
      </c>
    </row>
    <row r="12086" spans="1:11" s="509" customFormat="1">
      <c r="A12086" s="508" t="s">
        <v>645</v>
      </c>
      <c r="B12086" s="509" t="s">
        <v>418</v>
      </c>
      <c r="C12086" s="509">
        <v>5</v>
      </c>
      <c r="K12086" s="509">
        <v>0</v>
      </c>
    </row>
    <row r="12087" spans="1:11" s="509" customFormat="1">
      <c r="A12087" s="508" t="s">
        <v>645</v>
      </c>
      <c r="B12087" s="509" t="s">
        <v>418</v>
      </c>
      <c r="C12087" s="509">
        <v>6</v>
      </c>
      <c r="K12087" s="509">
        <v>0</v>
      </c>
    </row>
    <row r="12088" spans="1:11" s="509" customFormat="1">
      <c r="A12088" s="508" t="s">
        <v>645</v>
      </c>
      <c r="B12088" s="509" t="s">
        <v>418</v>
      </c>
      <c r="C12088" s="509">
        <v>7</v>
      </c>
      <c r="K12088" s="509">
        <v>0</v>
      </c>
    </row>
    <row r="12089" spans="1:11" s="509" customFormat="1">
      <c r="A12089" s="508" t="s">
        <v>645</v>
      </c>
      <c r="B12089" s="509" t="s">
        <v>418</v>
      </c>
      <c r="C12089" s="509">
        <v>8</v>
      </c>
      <c r="K12089" s="509">
        <v>0</v>
      </c>
    </row>
    <row r="12090" spans="1:11" s="509" customFormat="1">
      <c r="A12090" s="508" t="s">
        <v>645</v>
      </c>
      <c r="B12090" s="509" t="s">
        <v>418</v>
      </c>
      <c r="C12090" s="509">
        <v>9</v>
      </c>
      <c r="K12090" s="509">
        <v>0</v>
      </c>
    </row>
    <row r="12091" spans="1:11" s="509" customFormat="1">
      <c r="A12091" s="508" t="s">
        <v>645</v>
      </c>
      <c r="B12091" s="509" t="s">
        <v>418</v>
      </c>
      <c r="C12091" s="509">
        <v>10</v>
      </c>
      <c r="G12091" s="509">
        <v>12</v>
      </c>
      <c r="K12091" s="509">
        <v>12</v>
      </c>
    </row>
    <row r="12092" spans="1:11" s="509" customFormat="1">
      <c r="A12092" s="508" t="s">
        <v>645</v>
      </c>
      <c r="B12092" s="509" t="s">
        <v>418</v>
      </c>
      <c r="C12092" s="509">
        <v>11</v>
      </c>
      <c r="K12092" s="509">
        <v>0</v>
      </c>
    </row>
    <row r="12093" spans="1:11" s="509" customFormat="1">
      <c r="A12093" s="508" t="s">
        <v>645</v>
      </c>
      <c r="B12093" s="509" t="s">
        <v>418</v>
      </c>
      <c r="C12093" s="509">
        <v>12</v>
      </c>
      <c r="K12093" s="509">
        <v>0</v>
      </c>
    </row>
    <row r="12094" spans="1:11" s="509" customFormat="1">
      <c r="A12094" s="508" t="s">
        <v>645</v>
      </c>
      <c r="B12094" s="509" t="s">
        <v>418</v>
      </c>
      <c r="C12094" s="509">
        <v>13</v>
      </c>
      <c r="K12094" s="509">
        <v>0</v>
      </c>
    </row>
    <row r="12095" spans="1:11" s="509" customFormat="1">
      <c r="A12095" s="508" t="s">
        <v>645</v>
      </c>
      <c r="B12095" s="509" t="s">
        <v>418</v>
      </c>
      <c r="C12095" s="509">
        <v>14</v>
      </c>
      <c r="K12095" s="509">
        <v>0</v>
      </c>
    </row>
    <row r="12096" spans="1:11" s="509" customFormat="1">
      <c r="A12096" s="508" t="s">
        <v>645</v>
      </c>
      <c r="B12096" s="509" t="s">
        <v>418</v>
      </c>
      <c r="C12096" s="509">
        <v>15</v>
      </c>
      <c r="K12096" s="509">
        <v>0</v>
      </c>
    </row>
    <row r="12097" spans="1:11" s="509" customFormat="1">
      <c r="A12097" s="508" t="s">
        <v>645</v>
      </c>
      <c r="B12097" s="509" t="s">
        <v>418</v>
      </c>
      <c r="C12097" s="509">
        <v>16</v>
      </c>
      <c r="G12097" s="509">
        <v>1</v>
      </c>
      <c r="K12097" s="509">
        <v>1</v>
      </c>
    </row>
    <row r="12098" spans="1:11" s="509" customFormat="1">
      <c r="A12098" s="508" t="s">
        <v>645</v>
      </c>
      <c r="B12098" s="509" t="s">
        <v>418</v>
      </c>
      <c r="C12098" s="509">
        <v>17</v>
      </c>
      <c r="G12098" s="509">
        <v>4</v>
      </c>
      <c r="K12098" s="509">
        <v>4</v>
      </c>
    </row>
    <row r="12099" spans="1:11" s="509" customFormat="1">
      <c r="A12099" s="508" t="s">
        <v>645</v>
      </c>
      <c r="B12099" s="509" t="s">
        <v>418</v>
      </c>
      <c r="C12099" s="509">
        <v>18</v>
      </c>
      <c r="K12099" s="509">
        <v>0</v>
      </c>
    </row>
    <row r="12100" spans="1:11" s="509" customFormat="1">
      <c r="A12100" s="508" t="s">
        <v>645</v>
      </c>
      <c r="B12100" s="509" t="s">
        <v>418</v>
      </c>
      <c r="C12100" s="509" t="s">
        <v>1024</v>
      </c>
      <c r="K12100" s="509">
        <v>0</v>
      </c>
    </row>
    <row r="12101" spans="1:11" s="509" customFormat="1">
      <c r="A12101" s="508" t="s">
        <v>645</v>
      </c>
      <c r="B12101" s="509" t="s">
        <v>418</v>
      </c>
      <c r="C12101" s="509" t="s">
        <v>1025</v>
      </c>
      <c r="K12101" s="509">
        <v>0</v>
      </c>
    </row>
    <row r="12102" spans="1:11" s="509" customFormat="1">
      <c r="A12102" s="508" t="s">
        <v>645</v>
      </c>
      <c r="B12102" s="509" t="s">
        <v>418</v>
      </c>
      <c r="C12102" s="509">
        <v>19</v>
      </c>
      <c r="K12102" s="509">
        <v>0</v>
      </c>
    </row>
    <row r="12103" spans="1:11" s="509" customFormat="1">
      <c r="A12103" s="508" t="s">
        <v>645</v>
      </c>
      <c r="B12103" s="509" t="s">
        <v>418</v>
      </c>
      <c r="C12103" s="509">
        <v>20</v>
      </c>
      <c r="K12103" s="509">
        <v>0</v>
      </c>
    </row>
    <row r="12104" spans="1:11" s="509" customFormat="1">
      <c r="A12104" s="508" t="s">
        <v>645</v>
      </c>
      <c r="B12104" s="509" t="s">
        <v>418</v>
      </c>
      <c r="C12104" s="509">
        <v>21</v>
      </c>
      <c r="K12104" s="509">
        <v>0</v>
      </c>
    </row>
    <row r="12105" spans="1:11" s="509" customFormat="1">
      <c r="A12105" s="508" t="s">
        <v>645</v>
      </c>
      <c r="B12105" s="509" t="s">
        <v>418</v>
      </c>
      <c r="C12105" s="509" t="s">
        <v>1026</v>
      </c>
      <c r="K12105" s="509">
        <v>0</v>
      </c>
    </row>
    <row r="12106" spans="1:11" s="509" customFormat="1">
      <c r="A12106" s="508" t="s">
        <v>645</v>
      </c>
      <c r="B12106" s="509" t="s">
        <v>418</v>
      </c>
      <c r="C12106" s="509" t="s">
        <v>1027</v>
      </c>
      <c r="K12106" s="509">
        <v>0</v>
      </c>
    </row>
    <row r="12107" spans="1:11" s="509" customFormat="1">
      <c r="A12107" s="508" t="s">
        <v>645</v>
      </c>
      <c r="B12107" s="509" t="s">
        <v>418</v>
      </c>
      <c r="C12107" s="509" t="s">
        <v>1028</v>
      </c>
      <c r="K12107" s="509">
        <v>0</v>
      </c>
    </row>
    <row r="12108" spans="1:11" s="509" customFormat="1">
      <c r="A12108" s="508" t="s">
        <v>645</v>
      </c>
      <c r="B12108" s="509" t="s">
        <v>418</v>
      </c>
      <c r="C12108" s="509">
        <v>22</v>
      </c>
      <c r="K12108" s="509">
        <v>0</v>
      </c>
    </row>
    <row r="12109" spans="1:11" s="509" customFormat="1">
      <c r="A12109" s="508" t="s">
        <v>645</v>
      </c>
      <c r="B12109" s="509" t="s">
        <v>418</v>
      </c>
      <c r="C12109" s="509">
        <v>23</v>
      </c>
      <c r="G12109" s="509">
        <v>1</v>
      </c>
      <c r="K12109" s="509">
        <v>1</v>
      </c>
    </row>
    <row r="12110" spans="1:11" s="509" customFormat="1">
      <c r="A12110" s="508" t="s">
        <v>645</v>
      </c>
      <c r="B12110" s="509" t="s">
        <v>418</v>
      </c>
      <c r="C12110" s="509" t="s">
        <v>1029</v>
      </c>
      <c r="G12110" s="509">
        <v>4</v>
      </c>
      <c r="K12110" s="509">
        <v>4</v>
      </c>
    </row>
    <row r="12111" spans="1:11" s="509" customFormat="1">
      <c r="A12111" s="508" t="s">
        <v>645</v>
      </c>
      <c r="B12111" s="509" t="s">
        <v>418</v>
      </c>
      <c r="C12111" s="509">
        <v>24</v>
      </c>
      <c r="K12111" s="509">
        <v>0</v>
      </c>
    </row>
    <row r="12112" spans="1:11" s="509" customFormat="1">
      <c r="A12112" s="508" t="s">
        <v>645</v>
      </c>
      <c r="B12112" s="509" t="s">
        <v>418</v>
      </c>
      <c r="C12112" s="509">
        <v>25</v>
      </c>
    </row>
    <row r="12113" spans="1:11" s="509" customFormat="1">
      <c r="A12113" s="508" t="s">
        <v>645</v>
      </c>
      <c r="B12113" s="509" t="s">
        <v>418</v>
      </c>
      <c r="C12113" s="509">
        <v>26</v>
      </c>
      <c r="K12113" s="509">
        <v>0</v>
      </c>
    </row>
    <row r="12114" spans="1:11" s="509" customFormat="1">
      <c r="A12114" s="508" t="s">
        <v>645</v>
      </c>
      <c r="B12114" s="509" t="s">
        <v>418</v>
      </c>
      <c r="C12114" s="509">
        <v>27</v>
      </c>
      <c r="G12114" s="509">
        <v>3</v>
      </c>
      <c r="H12114" s="509">
        <v>3</v>
      </c>
      <c r="K12114" s="509">
        <v>3</v>
      </c>
    </row>
    <row r="12115" spans="1:11" s="509" customFormat="1">
      <c r="A12115" s="508" t="s">
        <v>645</v>
      </c>
      <c r="B12115" s="509" t="s">
        <v>418</v>
      </c>
      <c r="C12115" s="509">
        <v>28</v>
      </c>
      <c r="K12115" s="509">
        <v>0</v>
      </c>
    </row>
    <row r="12116" spans="1:11" s="509" customFormat="1">
      <c r="A12116" s="508" t="s">
        <v>645</v>
      </c>
      <c r="B12116" s="509" t="s">
        <v>418</v>
      </c>
      <c r="C12116" s="509">
        <v>29</v>
      </c>
      <c r="K12116" s="509">
        <v>0</v>
      </c>
    </row>
    <row r="12117" spans="1:11" s="509" customFormat="1">
      <c r="A12117" s="508" t="s">
        <v>645</v>
      </c>
      <c r="B12117" s="509" t="s">
        <v>418</v>
      </c>
      <c r="C12117" s="509">
        <v>30</v>
      </c>
      <c r="K12117" s="509">
        <v>0</v>
      </c>
    </row>
    <row r="12118" spans="1:11" s="509" customFormat="1">
      <c r="A12118" s="508" t="s">
        <v>645</v>
      </c>
      <c r="B12118" s="509" t="s">
        <v>418</v>
      </c>
      <c r="C12118" s="509">
        <v>31</v>
      </c>
      <c r="K12118" s="509">
        <v>0</v>
      </c>
    </row>
    <row r="12119" spans="1:11" s="509" customFormat="1">
      <c r="A12119" s="508" t="s">
        <v>645</v>
      </c>
      <c r="B12119" s="509" t="s">
        <v>418</v>
      </c>
      <c r="C12119" s="509">
        <v>32</v>
      </c>
      <c r="K12119" s="509">
        <v>0</v>
      </c>
    </row>
    <row r="12120" spans="1:11" s="509" customFormat="1">
      <c r="A12120" s="508" t="s">
        <v>645</v>
      </c>
      <c r="B12120" s="509" t="s">
        <v>418</v>
      </c>
      <c r="C12120" s="509">
        <v>33</v>
      </c>
      <c r="K12120" s="509">
        <v>0</v>
      </c>
    </row>
    <row r="12121" spans="1:11" s="509" customFormat="1">
      <c r="A12121" s="508" t="s">
        <v>645</v>
      </c>
      <c r="B12121" s="509" t="s">
        <v>418</v>
      </c>
      <c r="C12121" s="509">
        <v>34</v>
      </c>
      <c r="K12121" s="509">
        <v>0</v>
      </c>
    </row>
    <row r="12122" spans="1:11" s="509" customFormat="1">
      <c r="A12122" s="508" t="s">
        <v>645</v>
      </c>
      <c r="B12122" s="509" t="s">
        <v>418</v>
      </c>
      <c r="C12122" s="509">
        <v>35</v>
      </c>
      <c r="K12122" s="509">
        <v>0</v>
      </c>
    </row>
    <row r="12123" spans="1:11" s="509" customFormat="1">
      <c r="A12123" s="508" t="s">
        <v>645</v>
      </c>
      <c r="B12123" s="509" t="s">
        <v>418</v>
      </c>
      <c r="C12123" s="509">
        <v>36</v>
      </c>
      <c r="K12123" s="509">
        <v>0</v>
      </c>
    </row>
    <row r="12124" spans="1:11" s="509" customFormat="1">
      <c r="A12124" s="508" t="s">
        <v>645</v>
      </c>
      <c r="B12124" s="509" t="s">
        <v>418</v>
      </c>
      <c r="C12124" s="509">
        <v>37</v>
      </c>
      <c r="K12124" s="509">
        <v>0</v>
      </c>
    </row>
    <row r="12125" spans="1:11" s="509" customFormat="1">
      <c r="A12125" s="508" t="s">
        <v>645</v>
      </c>
      <c r="B12125" s="509" t="s">
        <v>418</v>
      </c>
      <c r="C12125" s="509">
        <v>38</v>
      </c>
      <c r="K12125" s="509">
        <v>0</v>
      </c>
    </row>
    <row r="12126" spans="1:11" s="509" customFormat="1">
      <c r="A12126" s="508" t="s">
        <v>645</v>
      </c>
      <c r="B12126" s="509" t="s">
        <v>418</v>
      </c>
      <c r="C12126" s="509" t="s">
        <v>1030</v>
      </c>
      <c r="K12126" s="509">
        <v>0</v>
      </c>
    </row>
    <row r="12127" spans="1:11" s="509" customFormat="1">
      <c r="A12127" s="508" t="s">
        <v>645</v>
      </c>
      <c r="B12127" s="509" t="s">
        <v>418</v>
      </c>
      <c r="C12127" s="509">
        <v>39</v>
      </c>
      <c r="K12127" s="509">
        <v>0</v>
      </c>
    </row>
    <row r="12128" spans="1:11" s="509" customFormat="1">
      <c r="A12128" s="508" t="s">
        <v>645</v>
      </c>
      <c r="B12128" s="509" t="s">
        <v>418</v>
      </c>
      <c r="C12128" s="509">
        <v>40</v>
      </c>
      <c r="K12128" s="509">
        <v>0</v>
      </c>
    </row>
    <row r="12129" spans="1:11" s="509" customFormat="1">
      <c r="A12129" s="508" t="s">
        <v>645</v>
      </c>
      <c r="B12129" s="509" t="s">
        <v>418</v>
      </c>
      <c r="C12129" s="509">
        <v>41</v>
      </c>
      <c r="K12129" s="509">
        <v>0</v>
      </c>
    </row>
    <row r="12130" spans="1:11" s="509" customFormat="1">
      <c r="A12130" s="508" t="s">
        <v>645</v>
      </c>
      <c r="B12130" s="509" t="s">
        <v>418</v>
      </c>
      <c r="C12130" s="509">
        <v>42</v>
      </c>
      <c r="K12130" s="509">
        <v>0</v>
      </c>
    </row>
    <row r="12131" spans="1:11" s="509" customFormat="1">
      <c r="A12131" s="508" t="s">
        <v>645</v>
      </c>
      <c r="B12131" s="509" t="s">
        <v>418</v>
      </c>
      <c r="C12131" s="509">
        <v>43</v>
      </c>
      <c r="K12131" s="509">
        <v>0</v>
      </c>
    </row>
    <row r="12132" spans="1:11" s="509" customFormat="1">
      <c r="A12132" s="508" t="s">
        <v>645</v>
      </c>
      <c r="B12132" s="509" t="s">
        <v>418</v>
      </c>
      <c r="C12132" s="509">
        <v>44</v>
      </c>
      <c r="K12132" s="509">
        <v>0</v>
      </c>
    </row>
    <row r="12133" spans="1:11" s="509" customFormat="1">
      <c r="A12133" s="508" t="s">
        <v>645</v>
      </c>
      <c r="B12133" s="509" t="s">
        <v>418</v>
      </c>
      <c r="C12133" s="509">
        <v>45</v>
      </c>
      <c r="K12133" s="509">
        <v>0</v>
      </c>
    </row>
    <row r="12134" spans="1:11" s="509" customFormat="1">
      <c r="A12134" s="508" t="s">
        <v>645</v>
      </c>
      <c r="B12134" s="509" t="s">
        <v>418</v>
      </c>
      <c r="C12134" s="509">
        <v>46</v>
      </c>
      <c r="G12134" s="509">
        <v>2</v>
      </c>
      <c r="K12134" s="509">
        <v>2</v>
      </c>
    </row>
    <row r="12135" spans="1:11" s="509" customFormat="1">
      <c r="A12135" s="508" t="s">
        <v>645</v>
      </c>
      <c r="B12135" s="509" t="s">
        <v>418</v>
      </c>
      <c r="C12135" s="509">
        <v>47</v>
      </c>
      <c r="K12135" s="509">
        <v>0</v>
      </c>
    </row>
    <row r="12136" spans="1:11" s="509" customFormat="1">
      <c r="A12136" s="508" t="s">
        <v>645</v>
      </c>
      <c r="B12136" s="509" t="s">
        <v>418</v>
      </c>
      <c r="C12136" s="509">
        <v>48</v>
      </c>
      <c r="K12136" s="509">
        <v>0</v>
      </c>
    </row>
    <row r="12137" spans="1:11" s="509" customFormat="1">
      <c r="A12137" s="508" t="s">
        <v>645</v>
      </c>
      <c r="B12137" s="509" t="s">
        <v>418</v>
      </c>
      <c r="C12137" s="509">
        <v>49</v>
      </c>
      <c r="K12137" s="509">
        <v>0</v>
      </c>
    </row>
    <row r="12138" spans="1:11" s="509" customFormat="1">
      <c r="A12138" s="508" t="s">
        <v>645</v>
      </c>
      <c r="B12138" s="509" t="s">
        <v>418</v>
      </c>
      <c r="C12138" s="509">
        <v>50</v>
      </c>
      <c r="K12138" s="509">
        <v>0</v>
      </c>
    </row>
    <row r="12139" spans="1:11" s="509" customFormat="1">
      <c r="A12139" s="508" t="s">
        <v>645</v>
      </c>
      <c r="B12139" s="509" t="s">
        <v>418</v>
      </c>
      <c r="C12139" s="509">
        <v>51</v>
      </c>
      <c r="K12139" s="509">
        <v>0</v>
      </c>
    </row>
    <row r="12140" spans="1:11" s="509" customFormat="1">
      <c r="A12140" s="508" t="s">
        <v>645</v>
      </c>
      <c r="B12140" s="509" t="s">
        <v>418</v>
      </c>
      <c r="C12140" s="509" t="s">
        <v>1031</v>
      </c>
      <c r="K12140" s="509">
        <v>0</v>
      </c>
    </row>
    <row r="12141" spans="1:11" s="509" customFormat="1">
      <c r="A12141" s="508" t="s">
        <v>645</v>
      </c>
      <c r="B12141" s="509" t="s">
        <v>418</v>
      </c>
      <c r="C12141" s="509" t="s">
        <v>1032</v>
      </c>
      <c r="K12141" s="509">
        <v>0</v>
      </c>
    </row>
    <row r="12142" spans="1:11" s="509" customFormat="1">
      <c r="A12142" s="508" t="s">
        <v>645</v>
      </c>
      <c r="B12142" s="509" t="s">
        <v>418</v>
      </c>
      <c r="C12142" s="509">
        <v>52</v>
      </c>
      <c r="K12142" s="509">
        <v>0</v>
      </c>
    </row>
    <row r="12143" spans="1:11" s="509" customFormat="1">
      <c r="A12143" s="508" t="s">
        <v>645</v>
      </c>
      <c r="B12143" s="509" t="s">
        <v>418</v>
      </c>
      <c r="C12143" s="509">
        <v>53</v>
      </c>
      <c r="G12143" s="509">
        <v>1</v>
      </c>
      <c r="K12143" s="509">
        <v>1</v>
      </c>
    </row>
    <row r="12144" spans="1:11" s="509" customFormat="1">
      <c r="A12144" s="508" t="s">
        <v>645</v>
      </c>
      <c r="B12144" s="509" t="s">
        <v>418</v>
      </c>
      <c r="C12144" s="509">
        <v>54</v>
      </c>
      <c r="G12144" s="509">
        <v>1</v>
      </c>
      <c r="K12144" s="509">
        <v>1</v>
      </c>
    </row>
    <row r="12145" spans="1:11" s="509" customFormat="1">
      <c r="A12145" s="508" t="s">
        <v>645</v>
      </c>
      <c r="B12145" s="509" t="s">
        <v>418</v>
      </c>
      <c r="C12145" s="509">
        <v>55</v>
      </c>
      <c r="G12145" s="509">
        <v>4</v>
      </c>
      <c r="K12145" s="509">
        <v>4</v>
      </c>
    </row>
    <row r="12146" spans="1:11" s="509" customFormat="1">
      <c r="A12146" s="508" t="s">
        <v>645</v>
      </c>
      <c r="B12146" s="509" t="s">
        <v>418</v>
      </c>
      <c r="C12146" s="509">
        <v>56</v>
      </c>
      <c r="K12146" s="509">
        <v>0</v>
      </c>
    </row>
    <row r="12147" spans="1:11" s="509" customFormat="1">
      <c r="A12147" s="508" t="s">
        <v>645</v>
      </c>
      <c r="B12147" s="509" t="s">
        <v>418</v>
      </c>
      <c r="C12147" s="509">
        <v>57</v>
      </c>
      <c r="K12147" s="509">
        <v>0</v>
      </c>
    </row>
    <row r="12148" spans="1:11" s="509" customFormat="1">
      <c r="A12148" s="508" t="s">
        <v>645</v>
      </c>
      <c r="B12148" s="509" t="s">
        <v>418</v>
      </c>
      <c r="C12148" s="509">
        <v>58</v>
      </c>
      <c r="K12148" s="509">
        <v>0</v>
      </c>
    </row>
    <row r="12149" spans="1:11" s="509" customFormat="1">
      <c r="A12149" s="508" t="s">
        <v>645</v>
      </c>
      <c r="B12149" s="509" t="s">
        <v>418</v>
      </c>
      <c r="C12149" s="509">
        <v>59</v>
      </c>
      <c r="K12149" s="509">
        <v>0</v>
      </c>
    </row>
    <row r="12150" spans="1:11" s="509" customFormat="1">
      <c r="A12150" s="508" t="s">
        <v>645</v>
      </c>
      <c r="B12150" s="509" t="s">
        <v>418</v>
      </c>
      <c r="C12150" s="509">
        <v>60</v>
      </c>
      <c r="G12150" s="509">
        <v>1</v>
      </c>
      <c r="K12150" s="509">
        <v>1</v>
      </c>
    </row>
    <row r="12151" spans="1:11" s="509" customFormat="1">
      <c r="A12151" s="508" t="s">
        <v>645</v>
      </c>
      <c r="B12151" s="509" t="s">
        <v>418</v>
      </c>
      <c r="C12151" s="509">
        <v>61</v>
      </c>
      <c r="K12151" s="509">
        <v>0</v>
      </c>
    </row>
    <row r="12152" spans="1:11" s="509" customFormat="1">
      <c r="A12152" s="508" t="s">
        <v>645</v>
      </c>
      <c r="B12152" s="509" t="s">
        <v>418</v>
      </c>
      <c r="C12152" s="509">
        <v>62</v>
      </c>
      <c r="K12152" s="509">
        <v>0</v>
      </c>
    </row>
    <row r="12153" spans="1:11" s="509" customFormat="1">
      <c r="A12153" s="508" t="s">
        <v>645</v>
      </c>
      <c r="B12153" s="509" t="s">
        <v>418</v>
      </c>
      <c r="C12153" s="509">
        <v>63</v>
      </c>
      <c r="G12153" s="509">
        <v>3</v>
      </c>
      <c r="K12153" s="509">
        <v>3</v>
      </c>
    </row>
    <row r="12154" spans="1:11" s="509" customFormat="1">
      <c r="A12154" s="508" t="s">
        <v>645</v>
      </c>
      <c r="B12154" s="509" t="s">
        <v>418</v>
      </c>
      <c r="C12154" s="509" t="s">
        <v>1033</v>
      </c>
      <c r="K12154" s="509">
        <v>0</v>
      </c>
    </row>
    <row r="12155" spans="1:11" s="509" customFormat="1">
      <c r="A12155" s="508" t="s">
        <v>645</v>
      </c>
      <c r="B12155" s="509" t="s">
        <v>418</v>
      </c>
      <c r="C12155" s="509" t="s">
        <v>1034</v>
      </c>
      <c r="K12155" s="509">
        <v>0</v>
      </c>
    </row>
    <row r="12156" spans="1:11" s="509" customFormat="1">
      <c r="A12156" s="508" t="s">
        <v>645</v>
      </c>
      <c r="B12156" s="509" t="s">
        <v>418</v>
      </c>
      <c r="C12156" s="509">
        <v>64</v>
      </c>
      <c r="K12156" s="509">
        <v>0</v>
      </c>
    </row>
    <row r="12157" spans="1:11" s="509" customFormat="1">
      <c r="A12157" s="508" t="s">
        <v>645</v>
      </c>
      <c r="B12157" s="509" t="s">
        <v>418</v>
      </c>
      <c r="C12157" s="509" t="s">
        <v>1035</v>
      </c>
      <c r="K12157" s="509">
        <v>0</v>
      </c>
    </row>
    <row r="12158" spans="1:11" s="509" customFormat="1">
      <c r="A12158" s="508" t="s">
        <v>645</v>
      </c>
      <c r="B12158" s="509" t="s">
        <v>418</v>
      </c>
      <c r="C12158" s="509">
        <v>65</v>
      </c>
      <c r="G12158" s="509">
        <v>5</v>
      </c>
      <c r="H12158" s="509">
        <v>2</v>
      </c>
      <c r="K12158" s="509">
        <v>5</v>
      </c>
    </row>
    <row r="12159" spans="1:11" s="509" customFormat="1">
      <c r="A12159" s="508" t="s">
        <v>645</v>
      </c>
      <c r="B12159" s="509" t="s">
        <v>418</v>
      </c>
      <c r="C12159" s="509">
        <v>66</v>
      </c>
      <c r="K12159" s="509">
        <v>0</v>
      </c>
    </row>
    <row r="12160" spans="1:11" s="509" customFormat="1">
      <c r="A12160" s="508" t="s">
        <v>645</v>
      </c>
      <c r="B12160" s="509" t="s">
        <v>418</v>
      </c>
      <c r="C12160" s="509" t="s">
        <v>1036</v>
      </c>
      <c r="K12160" s="509">
        <v>0</v>
      </c>
    </row>
    <row r="12161" spans="1:11" s="509" customFormat="1">
      <c r="A12161" s="508" t="s">
        <v>645</v>
      </c>
      <c r="B12161" s="509" t="s">
        <v>418</v>
      </c>
      <c r="C12161" s="509" t="s">
        <v>1037</v>
      </c>
      <c r="G12161" s="509">
        <v>45</v>
      </c>
      <c r="K12161" s="509">
        <v>45</v>
      </c>
    </row>
    <row r="12162" spans="1:11" s="509" customFormat="1">
      <c r="A12162" s="508" t="s">
        <v>645</v>
      </c>
      <c r="B12162" s="509" t="s">
        <v>418</v>
      </c>
      <c r="C12162" s="509" t="s">
        <v>1038</v>
      </c>
      <c r="K12162" s="509">
        <v>0</v>
      </c>
    </row>
    <row r="12163" spans="1:11" s="509" customFormat="1">
      <c r="A12163" s="508" t="s">
        <v>645</v>
      </c>
      <c r="B12163" s="509" t="s">
        <v>418</v>
      </c>
      <c r="C12163" s="509" t="s">
        <v>1039</v>
      </c>
      <c r="G12163" s="509">
        <v>4</v>
      </c>
      <c r="K12163" s="509">
        <v>4</v>
      </c>
    </row>
    <row r="12164" spans="1:11" s="509" customFormat="1">
      <c r="A12164" s="508" t="s">
        <v>645</v>
      </c>
      <c r="B12164" s="509" t="s">
        <v>418</v>
      </c>
      <c r="C12164" s="509" t="s">
        <v>1040</v>
      </c>
      <c r="D12164" s="509">
        <v>1</v>
      </c>
      <c r="G12164" s="509">
        <v>5</v>
      </c>
      <c r="K12164" s="509">
        <v>6</v>
      </c>
    </row>
    <row r="12165" spans="1:11" s="509" customFormat="1">
      <c r="A12165" s="508" t="s">
        <v>645</v>
      </c>
      <c r="B12165" s="509" t="s">
        <v>418</v>
      </c>
      <c r="C12165" s="509" t="s">
        <v>1041</v>
      </c>
      <c r="K12165" s="509">
        <v>0</v>
      </c>
    </row>
    <row r="12166" spans="1:11" s="509" customFormat="1">
      <c r="A12166" s="508" t="s">
        <v>645</v>
      </c>
      <c r="B12166" s="509" t="s">
        <v>418</v>
      </c>
      <c r="C12166" s="509" t="s">
        <v>1042</v>
      </c>
      <c r="K12166" s="509">
        <v>0</v>
      </c>
    </row>
    <row r="12167" spans="1:11" s="509" customFormat="1">
      <c r="A12167" s="508" t="s">
        <v>645</v>
      </c>
      <c r="B12167" s="509" t="s">
        <v>418</v>
      </c>
      <c r="C12167" s="509">
        <v>67</v>
      </c>
      <c r="G12167" s="509">
        <v>41</v>
      </c>
      <c r="K12167" s="509">
        <v>41</v>
      </c>
    </row>
    <row r="12168" spans="1:11" s="509" customFormat="1">
      <c r="A12168" s="508" t="s">
        <v>645</v>
      </c>
      <c r="B12168" s="509" t="s">
        <v>418</v>
      </c>
      <c r="C12168" s="509">
        <v>68</v>
      </c>
      <c r="G12168" s="509">
        <v>4</v>
      </c>
      <c r="H12168" s="509">
        <v>2</v>
      </c>
      <c r="K12168" s="509">
        <v>4</v>
      </c>
    </row>
    <row r="12169" spans="1:11" s="509" customFormat="1">
      <c r="A12169" s="508" t="s">
        <v>645</v>
      </c>
      <c r="B12169" s="509" t="s">
        <v>418</v>
      </c>
      <c r="C12169" s="509" t="s">
        <v>1043</v>
      </c>
      <c r="D12169" s="509">
        <v>1</v>
      </c>
      <c r="G12169" s="509">
        <v>4</v>
      </c>
      <c r="K12169" s="509">
        <v>5</v>
      </c>
    </row>
    <row r="12170" spans="1:11" s="509" customFormat="1">
      <c r="A12170" s="508" t="s">
        <v>645</v>
      </c>
      <c r="B12170" s="509" t="s">
        <v>418</v>
      </c>
      <c r="C12170" s="509">
        <v>69</v>
      </c>
      <c r="K12170" s="509">
        <v>0</v>
      </c>
    </row>
    <row r="12171" spans="1:11" s="509" customFormat="1">
      <c r="A12171" s="508" t="s">
        <v>645</v>
      </c>
      <c r="B12171" s="509" t="s">
        <v>418</v>
      </c>
      <c r="C12171" s="509" t="s">
        <v>1044</v>
      </c>
      <c r="K12171" s="509">
        <v>0</v>
      </c>
    </row>
    <row r="12172" spans="1:11" s="509" customFormat="1">
      <c r="A12172" s="508" t="s">
        <v>645</v>
      </c>
      <c r="B12172" s="509" t="s">
        <v>418</v>
      </c>
      <c r="C12172" s="509" t="s">
        <v>1045</v>
      </c>
      <c r="K12172" s="509">
        <v>0</v>
      </c>
    </row>
    <row r="12173" spans="1:11" s="509" customFormat="1">
      <c r="A12173" s="508" t="s">
        <v>645</v>
      </c>
      <c r="B12173" s="509" t="s">
        <v>418</v>
      </c>
      <c r="C12173" s="509">
        <v>70</v>
      </c>
      <c r="K12173" s="509">
        <v>0</v>
      </c>
    </row>
    <row r="12174" spans="1:11" s="509" customFormat="1">
      <c r="A12174" s="508" t="s">
        <v>645</v>
      </c>
      <c r="B12174" s="509" t="s">
        <v>418</v>
      </c>
      <c r="C12174" s="509" t="s">
        <v>1046</v>
      </c>
      <c r="G12174" s="509">
        <v>4</v>
      </c>
      <c r="K12174" s="509">
        <v>4</v>
      </c>
    </row>
    <row r="12175" spans="1:11" s="509" customFormat="1">
      <c r="A12175" s="508" t="s">
        <v>645</v>
      </c>
      <c r="B12175" s="509" t="s">
        <v>418</v>
      </c>
      <c r="C12175" s="509">
        <v>71</v>
      </c>
      <c r="G12175" s="509">
        <v>83</v>
      </c>
      <c r="K12175" s="509">
        <v>83</v>
      </c>
    </row>
    <row r="12176" spans="1:11" s="509" customFormat="1">
      <c r="A12176" s="508" t="s">
        <v>645</v>
      </c>
      <c r="B12176" s="509" t="s">
        <v>418</v>
      </c>
      <c r="C12176" s="509" t="s">
        <v>1047</v>
      </c>
      <c r="G12176" s="509">
        <v>14</v>
      </c>
      <c r="H12176" s="509">
        <v>8</v>
      </c>
      <c r="K12176" s="509">
        <v>14</v>
      </c>
    </row>
    <row r="12177" spans="1:11" s="509" customFormat="1">
      <c r="A12177" s="508" t="s">
        <v>645</v>
      </c>
      <c r="B12177" s="509" t="s">
        <v>418</v>
      </c>
      <c r="C12177" s="509" t="s">
        <v>1048</v>
      </c>
      <c r="G12177" s="509">
        <v>1</v>
      </c>
      <c r="K12177" s="509">
        <v>1</v>
      </c>
    </row>
    <row r="12178" spans="1:11" s="509" customFormat="1">
      <c r="A12178" s="508" t="s">
        <v>645</v>
      </c>
      <c r="B12178" s="509" t="s">
        <v>418</v>
      </c>
      <c r="C12178" s="509" t="s">
        <v>1049</v>
      </c>
      <c r="G12178" s="509">
        <v>1</v>
      </c>
      <c r="K12178" s="509">
        <v>1</v>
      </c>
    </row>
    <row r="12179" spans="1:11" s="509" customFormat="1">
      <c r="A12179" s="508" t="s">
        <v>645</v>
      </c>
      <c r="B12179" s="509" t="s">
        <v>418</v>
      </c>
      <c r="C12179" s="509" t="s">
        <v>1050</v>
      </c>
      <c r="G12179" s="509">
        <v>1</v>
      </c>
      <c r="H12179" s="509">
        <v>1</v>
      </c>
      <c r="K12179" s="509">
        <v>1</v>
      </c>
    </row>
    <row r="12180" spans="1:11" s="509" customFormat="1">
      <c r="A12180" s="508" t="s">
        <v>645</v>
      </c>
      <c r="B12180" s="509" t="s">
        <v>418</v>
      </c>
      <c r="C12180" s="509" t="s">
        <v>1051</v>
      </c>
      <c r="K12180" s="509">
        <v>0</v>
      </c>
    </row>
    <row r="12181" spans="1:11" s="509" customFormat="1">
      <c r="A12181" s="508" t="s">
        <v>645</v>
      </c>
      <c r="B12181" s="509" t="s">
        <v>418</v>
      </c>
      <c r="C12181" s="509">
        <v>72</v>
      </c>
      <c r="D12181" s="509">
        <v>8</v>
      </c>
      <c r="K12181" s="509">
        <v>8</v>
      </c>
    </row>
    <row r="12182" spans="1:11" s="509" customFormat="1">
      <c r="A12182" s="508" t="s">
        <v>645</v>
      </c>
      <c r="B12182" s="509" t="s">
        <v>418</v>
      </c>
      <c r="C12182" s="509">
        <v>73</v>
      </c>
      <c r="D12182" s="509">
        <v>4</v>
      </c>
      <c r="K12182" s="509">
        <v>4</v>
      </c>
    </row>
    <row r="12183" spans="1:11" s="509" customFormat="1">
      <c r="A12183" s="508" t="s">
        <v>645</v>
      </c>
      <c r="B12183" s="509" t="s">
        <v>418</v>
      </c>
      <c r="C12183" s="509">
        <v>74</v>
      </c>
      <c r="K12183" s="509">
        <v>0</v>
      </c>
    </row>
    <row r="12184" spans="1:11" s="509" customFormat="1">
      <c r="A12184" s="508" t="s">
        <v>645</v>
      </c>
      <c r="B12184" s="509" t="s">
        <v>418</v>
      </c>
      <c r="C12184" s="509" t="s">
        <v>4570</v>
      </c>
      <c r="D12184" s="509">
        <v>2</v>
      </c>
      <c r="G12184" s="509">
        <v>23</v>
      </c>
      <c r="K12184" s="509">
        <v>25</v>
      </c>
    </row>
    <row r="12185" spans="1:11" s="509" customFormat="1">
      <c r="A12185" s="508" t="s">
        <v>645</v>
      </c>
      <c r="B12185" s="509" t="s">
        <v>418</v>
      </c>
      <c r="C12185" s="509" t="s">
        <v>4571</v>
      </c>
      <c r="D12185" s="509">
        <v>16</v>
      </c>
      <c r="E12185" s="509">
        <v>0</v>
      </c>
      <c r="F12185" s="509">
        <v>0</v>
      </c>
      <c r="G12185" s="509">
        <v>282</v>
      </c>
      <c r="H12185" s="509">
        <v>16</v>
      </c>
      <c r="I12185" s="509">
        <v>0</v>
      </c>
      <c r="J12185" s="509">
        <v>4</v>
      </c>
      <c r="K12185" s="509">
        <v>298</v>
      </c>
    </row>
    <row r="12186" spans="1:11" s="509" customFormat="1">
      <c r="A12186" s="508" t="s">
        <v>646</v>
      </c>
      <c r="B12186" s="509" t="s">
        <v>419</v>
      </c>
      <c r="C12186" s="509">
        <v>1</v>
      </c>
      <c r="D12186" s="509">
        <v>0</v>
      </c>
      <c r="G12186" s="509">
        <v>0</v>
      </c>
      <c r="K12186" s="509">
        <v>0</v>
      </c>
    </row>
    <row r="12187" spans="1:11" s="509" customFormat="1">
      <c r="A12187" s="508" t="s">
        <v>646</v>
      </c>
      <c r="B12187" s="509" t="s">
        <v>419</v>
      </c>
      <c r="C12187" s="509" t="s">
        <v>1023</v>
      </c>
      <c r="D12187" s="509">
        <v>0</v>
      </c>
      <c r="G12187" s="509">
        <v>83</v>
      </c>
      <c r="K12187" s="509">
        <v>83</v>
      </c>
    </row>
    <row r="12188" spans="1:11" s="509" customFormat="1">
      <c r="A12188" s="508" t="s">
        <v>646</v>
      </c>
      <c r="B12188" s="509" t="s">
        <v>419</v>
      </c>
      <c r="C12188" s="509">
        <v>2</v>
      </c>
      <c r="D12188" s="509">
        <v>0</v>
      </c>
      <c r="G12188" s="509">
        <v>33</v>
      </c>
      <c r="K12188" s="509">
        <v>33</v>
      </c>
    </row>
    <row r="12189" spans="1:11" s="509" customFormat="1">
      <c r="A12189" s="508" t="s">
        <v>646</v>
      </c>
      <c r="B12189" s="509" t="s">
        <v>419</v>
      </c>
      <c r="C12189" s="509">
        <v>3</v>
      </c>
      <c r="D12189" s="509">
        <v>4</v>
      </c>
      <c r="G12189" s="509">
        <v>103</v>
      </c>
      <c r="K12189" s="509">
        <v>107</v>
      </c>
    </row>
    <row r="12190" spans="1:11" s="509" customFormat="1">
      <c r="A12190" s="508" t="s">
        <v>646</v>
      </c>
      <c r="B12190" s="509" t="s">
        <v>419</v>
      </c>
      <c r="C12190" s="509">
        <v>4</v>
      </c>
      <c r="D12190" s="509">
        <v>21</v>
      </c>
      <c r="G12190" s="509">
        <v>281</v>
      </c>
      <c r="K12190" s="509">
        <v>302</v>
      </c>
    </row>
    <row r="12191" spans="1:11" s="509" customFormat="1">
      <c r="A12191" s="508" t="s">
        <v>646</v>
      </c>
      <c r="B12191" s="509" t="s">
        <v>419</v>
      </c>
      <c r="C12191" s="509">
        <v>5</v>
      </c>
      <c r="D12191" s="509">
        <v>0</v>
      </c>
      <c r="G12191" s="509">
        <v>37</v>
      </c>
      <c r="K12191" s="509">
        <v>37</v>
      </c>
    </row>
    <row r="12192" spans="1:11" s="509" customFormat="1">
      <c r="A12192" s="508" t="s">
        <v>646</v>
      </c>
      <c r="B12192" s="509" t="s">
        <v>419</v>
      </c>
      <c r="C12192" s="509">
        <v>6</v>
      </c>
      <c r="D12192" s="509">
        <v>0</v>
      </c>
      <c r="G12192" s="509">
        <v>0</v>
      </c>
      <c r="K12192" s="509">
        <v>0</v>
      </c>
    </row>
    <row r="12193" spans="1:11" s="509" customFormat="1">
      <c r="A12193" s="508" t="s">
        <v>646</v>
      </c>
      <c r="B12193" s="509" t="s">
        <v>419</v>
      </c>
      <c r="C12193" s="509">
        <v>7</v>
      </c>
      <c r="D12193" s="509">
        <v>0</v>
      </c>
      <c r="G12193" s="509">
        <v>0</v>
      </c>
      <c r="K12193" s="509">
        <v>0</v>
      </c>
    </row>
    <row r="12194" spans="1:11" s="509" customFormat="1">
      <c r="A12194" s="508" t="s">
        <v>646</v>
      </c>
      <c r="B12194" s="509" t="s">
        <v>419</v>
      </c>
      <c r="C12194" s="509">
        <v>8</v>
      </c>
      <c r="D12194" s="509">
        <v>0</v>
      </c>
      <c r="G12194" s="509">
        <v>19</v>
      </c>
      <c r="K12194" s="509">
        <v>19</v>
      </c>
    </row>
    <row r="12195" spans="1:11" s="509" customFormat="1">
      <c r="A12195" s="508" t="s">
        <v>646</v>
      </c>
      <c r="B12195" s="509" t="s">
        <v>419</v>
      </c>
      <c r="C12195" s="509">
        <v>9</v>
      </c>
      <c r="D12195" s="509">
        <v>0</v>
      </c>
      <c r="G12195" s="509">
        <v>1</v>
      </c>
      <c r="K12195" s="509">
        <v>1</v>
      </c>
    </row>
    <row r="12196" spans="1:11" s="509" customFormat="1">
      <c r="A12196" s="508" t="s">
        <v>646</v>
      </c>
      <c r="B12196" s="509" t="s">
        <v>419</v>
      </c>
      <c r="C12196" s="509">
        <v>10</v>
      </c>
      <c r="D12196" s="509">
        <v>2</v>
      </c>
      <c r="E12196" s="509">
        <v>1</v>
      </c>
      <c r="G12196" s="509">
        <v>75</v>
      </c>
      <c r="K12196" s="509">
        <v>77</v>
      </c>
    </row>
    <row r="12197" spans="1:11" s="509" customFormat="1">
      <c r="A12197" s="508" t="s">
        <v>646</v>
      </c>
      <c r="B12197" s="509" t="s">
        <v>419</v>
      </c>
      <c r="C12197" s="509">
        <v>11</v>
      </c>
      <c r="D12197" s="509">
        <v>0</v>
      </c>
      <c r="G12197" s="509">
        <v>16</v>
      </c>
      <c r="H12197" s="509">
        <v>2</v>
      </c>
      <c r="K12197" s="509">
        <v>16</v>
      </c>
    </row>
    <row r="12198" spans="1:11" s="509" customFormat="1">
      <c r="A12198" s="508" t="s">
        <v>646</v>
      </c>
      <c r="B12198" s="509" t="s">
        <v>419</v>
      </c>
      <c r="C12198" s="509">
        <v>12</v>
      </c>
      <c r="D12198" s="509">
        <v>0</v>
      </c>
      <c r="G12198" s="509">
        <v>1</v>
      </c>
      <c r="K12198" s="509">
        <v>1</v>
      </c>
    </row>
    <row r="12199" spans="1:11" s="509" customFormat="1">
      <c r="A12199" s="508" t="s">
        <v>646</v>
      </c>
      <c r="B12199" s="509" t="s">
        <v>419</v>
      </c>
      <c r="C12199" s="509">
        <v>13</v>
      </c>
      <c r="D12199" s="509">
        <v>0</v>
      </c>
      <c r="G12199" s="509">
        <v>0</v>
      </c>
      <c r="K12199" s="509">
        <v>0</v>
      </c>
    </row>
    <row r="12200" spans="1:11" s="509" customFormat="1">
      <c r="A12200" s="508" t="s">
        <v>646</v>
      </c>
      <c r="B12200" s="509" t="s">
        <v>419</v>
      </c>
      <c r="C12200" s="509">
        <v>14</v>
      </c>
      <c r="D12200" s="509">
        <v>0</v>
      </c>
      <c r="G12200" s="509">
        <v>0</v>
      </c>
      <c r="K12200" s="509">
        <v>0</v>
      </c>
    </row>
    <row r="12201" spans="1:11" s="509" customFormat="1">
      <c r="A12201" s="508" t="s">
        <v>646</v>
      </c>
      <c r="B12201" s="509" t="s">
        <v>419</v>
      </c>
      <c r="C12201" s="509">
        <v>15</v>
      </c>
      <c r="D12201" s="509">
        <v>0</v>
      </c>
      <c r="G12201" s="509">
        <v>0</v>
      </c>
      <c r="K12201" s="509">
        <v>0</v>
      </c>
    </row>
    <row r="12202" spans="1:11" s="509" customFormat="1">
      <c r="A12202" s="508" t="s">
        <v>646</v>
      </c>
      <c r="B12202" s="509" t="s">
        <v>419</v>
      </c>
      <c r="C12202" s="509">
        <v>16</v>
      </c>
      <c r="D12202" s="509">
        <v>0</v>
      </c>
      <c r="G12202" s="509">
        <v>33</v>
      </c>
      <c r="K12202" s="509">
        <v>33</v>
      </c>
    </row>
    <row r="12203" spans="1:11" s="509" customFormat="1">
      <c r="A12203" s="508" t="s">
        <v>646</v>
      </c>
      <c r="B12203" s="509" t="s">
        <v>419</v>
      </c>
      <c r="C12203" s="509">
        <v>17</v>
      </c>
      <c r="D12203" s="509">
        <v>1</v>
      </c>
      <c r="G12203" s="509">
        <v>93</v>
      </c>
      <c r="K12203" s="509">
        <v>94</v>
      </c>
    </row>
    <row r="12204" spans="1:11" s="509" customFormat="1">
      <c r="A12204" s="508" t="s">
        <v>646</v>
      </c>
      <c r="B12204" s="509" t="s">
        <v>419</v>
      </c>
      <c r="C12204" s="509">
        <v>18</v>
      </c>
      <c r="D12204" s="509">
        <v>0</v>
      </c>
      <c r="G12204" s="509">
        <v>0</v>
      </c>
      <c r="K12204" s="509">
        <v>0</v>
      </c>
    </row>
    <row r="12205" spans="1:11" s="509" customFormat="1">
      <c r="A12205" s="508" t="s">
        <v>646</v>
      </c>
      <c r="B12205" s="509" t="s">
        <v>419</v>
      </c>
      <c r="C12205" s="509" t="s">
        <v>1024</v>
      </c>
      <c r="D12205" s="509">
        <v>1</v>
      </c>
      <c r="G12205" s="509">
        <v>0</v>
      </c>
      <c r="K12205" s="509">
        <v>1</v>
      </c>
    </row>
    <row r="12206" spans="1:11" s="509" customFormat="1">
      <c r="A12206" s="508" t="s">
        <v>646</v>
      </c>
      <c r="B12206" s="509" t="s">
        <v>419</v>
      </c>
      <c r="C12206" s="509" t="s">
        <v>1025</v>
      </c>
      <c r="D12206" s="509">
        <v>0</v>
      </c>
      <c r="G12206" s="509">
        <v>0</v>
      </c>
      <c r="K12206" s="509">
        <v>0</v>
      </c>
    </row>
    <row r="12207" spans="1:11" s="509" customFormat="1">
      <c r="A12207" s="508" t="s">
        <v>646</v>
      </c>
      <c r="B12207" s="509" t="s">
        <v>419</v>
      </c>
      <c r="C12207" s="509">
        <v>19</v>
      </c>
      <c r="D12207" s="509">
        <v>0</v>
      </c>
      <c r="G12207" s="509">
        <v>18</v>
      </c>
      <c r="K12207" s="509">
        <v>18</v>
      </c>
    </row>
    <row r="12208" spans="1:11" s="509" customFormat="1">
      <c r="A12208" s="508" t="s">
        <v>646</v>
      </c>
      <c r="B12208" s="509" t="s">
        <v>419</v>
      </c>
      <c r="C12208" s="509">
        <v>20</v>
      </c>
      <c r="D12208" s="509">
        <v>1</v>
      </c>
      <c r="G12208" s="509">
        <v>0</v>
      </c>
      <c r="K12208" s="509">
        <v>1</v>
      </c>
    </row>
    <row r="12209" spans="1:11" s="509" customFormat="1">
      <c r="A12209" s="508" t="s">
        <v>646</v>
      </c>
      <c r="B12209" s="509" t="s">
        <v>419</v>
      </c>
      <c r="C12209" s="509">
        <v>21</v>
      </c>
      <c r="D12209" s="509">
        <v>0</v>
      </c>
      <c r="G12209" s="509">
        <v>0</v>
      </c>
      <c r="K12209" s="509">
        <v>0</v>
      </c>
    </row>
    <row r="12210" spans="1:11" s="509" customFormat="1">
      <c r="A12210" s="508" t="s">
        <v>646</v>
      </c>
      <c r="B12210" s="509" t="s">
        <v>419</v>
      </c>
      <c r="C12210" s="509" t="s">
        <v>1026</v>
      </c>
      <c r="D12210" s="509">
        <v>0</v>
      </c>
      <c r="G12210" s="509">
        <v>4</v>
      </c>
      <c r="K12210" s="509">
        <v>4</v>
      </c>
    </row>
    <row r="12211" spans="1:11" s="509" customFormat="1">
      <c r="A12211" s="508" t="s">
        <v>646</v>
      </c>
      <c r="B12211" s="509" t="s">
        <v>419</v>
      </c>
      <c r="C12211" s="509" t="s">
        <v>1027</v>
      </c>
      <c r="D12211" s="509">
        <v>0</v>
      </c>
      <c r="G12211" s="509">
        <v>1</v>
      </c>
      <c r="K12211" s="509">
        <v>1</v>
      </c>
    </row>
    <row r="12212" spans="1:11" s="509" customFormat="1">
      <c r="A12212" s="508" t="s">
        <v>646</v>
      </c>
      <c r="B12212" s="509" t="s">
        <v>419</v>
      </c>
      <c r="C12212" s="509" t="s">
        <v>1028</v>
      </c>
      <c r="D12212" s="509">
        <v>0</v>
      </c>
      <c r="G12212" s="509">
        <v>0</v>
      </c>
      <c r="K12212" s="509">
        <v>0</v>
      </c>
    </row>
    <row r="12213" spans="1:11" s="509" customFormat="1">
      <c r="A12213" s="508" t="s">
        <v>646</v>
      </c>
      <c r="B12213" s="509" t="s">
        <v>419</v>
      </c>
      <c r="C12213" s="509">
        <v>22</v>
      </c>
      <c r="D12213" s="509">
        <v>0</v>
      </c>
      <c r="G12213" s="509">
        <v>3</v>
      </c>
      <c r="K12213" s="509">
        <v>3</v>
      </c>
    </row>
    <row r="12214" spans="1:11" s="509" customFormat="1">
      <c r="A12214" s="508" t="s">
        <v>646</v>
      </c>
      <c r="B12214" s="509" t="s">
        <v>419</v>
      </c>
      <c r="C12214" s="509">
        <v>23</v>
      </c>
      <c r="D12214" s="509">
        <v>0</v>
      </c>
      <c r="G12214" s="509">
        <v>0</v>
      </c>
      <c r="K12214" s="509">
        <v>0</v>
      </c>
    </row>
    <row r="12215" spans="1:11" s="509" customFormat="1">
      <c r="A12215" s="508" t="s">
        <v>646</v>
      </c>
      <c r="B12215" s="509" t="s">
        <v>419</v>
      </c>
      <c r="C12215" s="509" t="s">
        <v>1029</v>
      </c>
      <c r="D12215" s="509">
        <v>0</v>
      </c>
      <c r="G12215" s="509">
        <v>2</v>
      </c>
      <c r="H12215" s="509">
        <v>1</v>
      </c>
      <c r="K12215" s="509">
        <v>2</v>
      </c>
    </row>
    <row r="12216" spans="1:11" s="509" customFormat="1">
      <c r="A12216" s="508" t="s">
        <v>646</v>
      </c>
      <c r="B12216" s="509" t="s">
        <v>419</v>
      </c>
      <c r="C12216" s="509">
        <v>24</v>
      </c>
      <c r="D12216" s="509">
        <v>0</v>
      </c>
      <c r="G12216" s="509">
        <v>0</v>
      </c>
      <c r="K12216" s="509">
        <v>0</v>
      </c>
    </row>
    <row r="12217" spans="1:11" s="509" customFormat="1">
      <c r="A12217" s="508" t="s">
        <v>646</v>
      </c>
      <c r="B12217" s="509" t="s">
        <v>419</v>
      </c>
      <c r="C12217" s="509">
        <v>25</v>
      </c>
      <c r="D12217" s="509">
        <v>0</v>
      </c>
      <c r="G12217" s="509">
        <v>0</v>
      </c>
    </row>
    <row r="12218" spans="1:11" s="509" customFormat="1">
      <c r="A12218" s="508" t="s">
        <v>646</v>
      </c>
      <c r="B12218" s="509" t="s">
        <v>419</v>
      </c>
      <c r="C12218" s="509">
        <v>26</v>
      </c>
      <c r="D12218" s="509">
        <v>0</v>
      </c>
      <c r="G12218" s="509">
        <v>0</v>
      </c>
      <c r="K12218" s="509">
        <v>0</v>
      </c>
    </row>
    <row r="12219" spans="1:11" s="509" customFormat="1">
      <c r="A12219" s="508" t="s">
        <v>646</v>
      </c>
      <c r="B12219" s="509" t="s">
        <v>419</v>
      </c>
      <c r="C12219" s="509">
        <v>27</v>
      </c>
      <c r="D12219" s="509">
        <v>1</v>
      </c>
      <c r="E12219" s="509">
        <v>1</v>
      </c>
      <c r="G12219" s="509">
        <v>2</v>
      </c>
      <c r="H12219" s="509">
        <v>1</v>
      </c>
      <c r="K12219" s="509">
        <v>3</v>
      </c>
    </row>
    <row r="12220" spans="1:11" s="509" customFormat="1">
      <c r="A12220" s="508" t="s">
        <v>646</v>
      </c>
      <c r="B12220" s="509" t="s">
        <v>419</v>
      </c>
      <c r="C12220" s="509">
        <v>28</v>
      </c>
      <c r="D12220" s="509">
        <v>0</v>
      </c>
      <c r="G12220" s="509">
        <v>0</v>
      </c>
      <c r="K12220" s="509">
        <v>0</v>
      </c>
    </row>
    <row r="12221" spans="1:11" s="509" customFormat="1">
      <c r="A12221" s="508" t="s">
        <v>646</v>
      </c>
      <c r="B12221" s="509" t="s">
        <v>419</v>
      </c>
      <c r="C12221" s="509">
        <v>29</v>
      </c>
      <c r="D12221" s="509">
        <v>0</v>
      </c>
      <c r="G12221" s="509">
        <v>0</v>
      </c>
      <c r="K12221" s="509">
        <v>0</v>
      </c>
    </row>
    <row r="12222" spans="1:11" s="509" customFormat="1">
      <c r="A12222" s="508" t="s">
        <v>646</v>
      </c>
      <c r="B12222" s="509" t="s">
        <v>419</v>
      </c>
      <c r="C12222" s="509">
        <v>30</v>
      </c>
      <c r="D12222" s="509">
        <v>0</v>
      </c>
      <c r="G12222" s="509">
        <v>0</v>
      </c>
      <c r="K12222" s="509">
        <v>0</v>
      </c>
    </row>
    <row r="12223" spans="1:11" s="509" customFormat="1">
      <c r="A12223" s="508" t="s">
        <v>646</v>
      </c>
      <c r="B12223" s="509" t="s">
        <v>419</v>
      </c>
      <c r="C12223" s="509">
        <v>31</v>
      </c>
      <c r="D12223" s="509">
        <v>0</v>
      </c>
      <c r="G12223" s="509">
        <v>0</v>
      </c>
      <c r="K12223" s="509">
        <v>0</v>
      </c>
    </row>
    <row r="12224" spans="1:11" s="509" customFormat="1">
      <c r="A12224" s="508" t="s">
        <v>646</v>
      </c>
      <c r="B12224" s="509" t="s">
        <v>419</v>
      </c>
      <c r="C12224" s="509">
        <v>32</v>
      </c>
      <c r="D12224" s="509">
        <v>0</v>
      </c>
      <c r="G12224" s="509">
        <v>1</v>
      </c>
      <c r="K12224" s="509">
        <v>1</v>
      </c>
    </row>
    <row r="12225" spans="1:11" s="509" customFormat="1">
      <c r="A12225" s="508" t="s">
        <v>646</v>
      </c>
      <c r="B12225" s="509" t="s">
        <v>419</v>
      </c>
      <c r="C12225" s="509">
        <v>33</v>
      </c>
      <c r="D12225" s="509">
        <v>2</v>
      </c>
      <c r="E12225" s="509">
        <v>1</v>
      </c>
      <c r="G12225" s="509">
        <v>7</v>
      </c>
      <c r="K12225" s="509">
        <v>9</v>
      </c>
    </row>
    <row r="12226" spans="1:11" s="509" customFormat="1">
      <c r="A12226" s="508" t="s">
        <v>646</v>
      </c>
      <c r="B12226" s="509" t="s">
        <v>419</v>
      </c>
      <c r="C12226" s="509">
        <v>34</v>
      </c>
      <c r="D12226" s="509">
        <v>0</v>
      </c>
      <c r="G12226" s="509">
        <v>0</v>
      </c>
      <c r="K12226" s="509">
        <v>0</v>
      </c>
    </row>
    <row r="12227" spans="1:11" s="509" customFormat="1">
      <c r="A12227" s="508" t="s">
        <v>646</v>
      </c>
      <c r="B12227" s="509" t="s">
        <v>419</v>
      </c>
      <c r="C12227" s="509">
        <v>35</v>
      </c>
      <c r="D12227" s="509">
        <v>0</v>
      </c>
      <c r="G12227" s="509">
        <v>0</v>
      </c>
      <c r="K12227" s="509">
        <v>0</v>
      </c>
    </row>
    <row r="12228" spans="1:11" s="509" customFormat="1">
      <c r="A12228" s="508" t="s">
        <v>646</v>
      </c>
      <c r="B12228" s="509" t="s">
        <v>419</v>
      </c>
      <c r="C12228" s="509">
        <v>36</v>
      </c>
      <c r="D12228" s="509">
        <v>0</v>
      </c>
      <c r="G12228" s="509">
        <v>1</v>
      </c>
      <c r="H12228" s="509">
        <v>1</v>
      </c>
      <c r="K12228" s="509">
        <v>1</v>
      </c>
    </row>
    <row r="12229" spans="1:11" s="509" customFormat="1">
      <c r="A12229" s="508" t="s">
        <v>646</v>
      </c>
      <c r="B12229" s="509" t="s">
        <v>419</v>
      </c>
      <c r="C12229" s="509">
        <v>37</v>
      </c>
      <c r="D12229" s="509">
        <v>0</v>
      </c>
      <c r="G12229" s="509">
        <v>0</v>
      </c>
      <c r="K12229" s="509">
        <v>0</v>
      </c>
    </row>
    <row r="12230" spans="1:11" s="509" customFormat="1">
      <c r="A12230" s="508" t="s">
        <v>646</v>
      </c>
      <c r="B12230" s="509" t="s">
        <v>419</v>
      </c>
      <c r="C12230" s="509">
        <v>38</v>
      </c>
      <c r="D12230" s="509">
        <v>0</v>
      </c>
      <c r="G12230" s="509">
        <v>0</v>
      </c>
      <c r="K12230" s="509">
        <v>0</v>
      </c>
    </row>
    <row r="12231" spans="1:11" s="509" customFormat="1">
      <c r="A12231" s="508" t="s">
        <v>646</v>
      </c>
      <c r="B12231" s="509" t="s">
        <v>419</v>
      </c>
      <c r="C12231" s="509" t="s">
        <v>1030</v>
      </c>
      <c r="K12231" s="509">
        <v>0</v>
      </c>
    </row>
    <row r="12232" spans="1:11" s="509" customFormat="1">
      <c r="A12232" s="508" t="s">
        <v>646</v>
      </c>
      <c r="B12232" s="509" t="s">
        <v>419</v>
      </c>
      <c r="C12232" s="509">
        <v>39</v>
      </c>
      <c r="D12232" s="509">
        <v>0</v>
      </c>
      <c r="G12232" s="509">
        <v>0</v>
      </c>
      <c r="K12232" s="509">
        <v>0</v>
      </c>
    </row>
    <row r="12233" spans="1:11" s="509" customFormat="1">
      <c r="A12233" s="508" t="s">
        <v>646</v>
      </c>
      <c r="B12233" s="509" t="s">
        <v>419</v>
      </c>
      <c r="C12233" s="509">
        <v>40</v>
      </c>
      <c r="D12233" s="509">
        <v>0</v>
      </c>
      <c r="G12233" s="509">
        <v>2</v>
      </c>
      <c r="K12233" s="509">
        <v>2</v>
      </c>
    </row>
    <row r="12234" spans="1:11" s="509" customFormat="1">
      <c r="A12234" s="508" t="s">
        <v>646</v>
      </c>
      <c r="B12234" s="509" t="s">
        <v>419</v>
      </c>
      <c r="C12234" s="509">
        <v>41</v>
      </c>
      <c r="D12234" s="509">
        <v>0</v>
      </c>
      <c r="G12234" s="509">
        <v>1</v>
      </c>
      <c r="K12234" s="509">
        <v>1</v>
      </c>
    </row>
    <row r="12235" spans="1:11" s="509" customFormat="1">
      <c r="A12235" s="508" t="s">
        <v>646</v>
      </c>
      <c r="B12235" s="509" t="s">
        <v>419</v>
      </c>
      <c r="C12235" s="509">
        <v>42</v>
      </c>
      <c r="D12235" s="509">
        <v>0</v>
      </c>
      <c r="G12235" s="509">
        <v>0</v>
      </c>
      <c r="K12235" s="509">
        <v>0</v>
      </c>
    </row>
    <row r="12236" spans="1:11" s="509" customFormat="1">
      <c r="A12236" s="508" t="s">
        <v>646</v>
      </c>
      <c r="B12236" s="509" t="s">
        <v>419</v>
      </c>
      <c r="C12236" s="509">
        <v>43</v>
      </c>
      <c r="D12236" s="509">
        <v>0</v>
      </c>
      <c r="G12236" s="509">
        <v>0</v>
      </c>
      <c r="K12236" s="509">
        <v>0</v>
      </c>
    </row>
    <row r="12237" spans="1:11" s="509" customFormat="1">
      <c r="A12237" s="508" t="s">
        <v>646</v>
      </c>
      <c r="B12237" s="509" t="s">
        <v>419</v>
      </c>
      <c r="C12237" s="509">
        <v>44</v>
      </c>
      <c r="D12237" s="509">
        <v>0</v>
      </c>
      <c r="G12237" s="509">
        <v>0</v>
      </c>
      <c r="K12237" s="509">
        <v>0</v>
      </c>
    </row>
    <row r="12238" spans="1:11" s="509" customFormat="1">
      <c r="A12238" s="508" t="s">
        <v>646</v>
      </c>
      <c r="B12238" s="509" t="s">
        <v>419</v>
      </c>
      <c r="C12238" s="509">
        <v>45</v>
      </c>
      <c r="D12238" s="509">
        <v>0</v>
      </c>
      <c r="G12238" s="509">
        <v>0</v>
      </c>
      <c r="K12238" s="509">
        <v>0</v>
      </c>
    </row>
    <row r="12239" spans="1:11" s="509" customFormat="1">
      <c r="A12239" s="508" t="s">
        <v>646</v>
      </c>
      <c r="B12239" s="509" t="s">
        <v>419</v>
      </c>
      <c r="C12239" s="509">
        <v>46</v>
      </c>
      <c r="D12239" s="509">
        <v>1</v>
      </c>
      <c r="G12239" s="509">
        <v>7</v>
      </c>
      <c r="H12239" s="509">
        <v>1</v>
      </c>
      <c r="K12239" s="509">
        <v>8</v>
      </c>
    </row>
    <row r="12240" spans="1:11" s="509" customFormat="1">
      <c r="A12240" s="508" t="s">
        <v>646</v>
      </c>
      <c r="B12240" s="509" t="s">
        <v>419</v>
      </c>
      <c r="C12240" s="509">
        <v>47</v>
      </c>
      <c r="D12240" s="509">
        <v>1</v>
      </c>
      <c r="E12240" s="509">
        <v>1</v>
      </c>
      <c r="G12240" s="509">
        <v>0</v>
      </c>
      <c r="K12240" s="509">
        <v>1</v>
      </c>
    </row>
    <row r="12241" spans="1:11" s="509" customFormat="1">
      <c r="A12241" s="508" t="s">
        <v>646</v>
      </c>
      <c r="B12241" s="509" t="s">
        <v>419</v>
      </c>
      <c r="C12241" s="509">
        <v>48</v>
      </c>
      <c r="D12241" s="509">
        <v>0</v>
      </c>
      <c r="G12241" s="509">
        <v>0</v>
      </c>
      <c r="K12241" s="509">
        <v>0</v>
      </c>
    </row>
    <row r="12242" spans="1:11" s="509" customFormat="1">
      <c r="A12242" s="508" t="s">
        <v>646</v>
      </c>
      <c r="B12242" s="509" t="s">
        <v>419</v>
      </c>
      <c r="C12242" s="509">
        <v>49</v>
      </c>
      <c r="D12242" s="509">
        <v>0</v>
      </c>
      <c r="G12242" s="509">
        <v>0</v>
      </c>
      <c r="K12242" s="509">
        <v>0</v>
      </c>
    </row>
    <row r="12243" spans="1:11" s="509" customFormat="1">
      <c r="A12243" s="508" t="s">
        <v>646</v>
      </c>
      <c r="B12243" s="509" t="s">
        <v>419</v>
      </c>
      <c r="C12243" s="509">
        <v>50</v>
      </c>
      <c r="D12243" s="509">
        <v>0</v>
      </c>
      <c r="G12243" s="509">
        <v>0</v>
      </c>
      <c r="K12243" s="509">
        <v>0</v>
      </c>
    </row>
    <row r="12244" spans="1:11" s="509" customFormat="1">
      <c r="A12244" s="508" t="s">
        <v>646</v>
      </c>
      <c r="B12244" s="509" t="s">
        <v>419</v>
      </c>
      <c r="C12244" s="509">
        <v>51</v>
      </c>
      <c r="D12244" s="509">
        <v>1</v>
      </c>
      <c r="G12244" s="509">
        <v>0</v>
      </c>
      <c r="K12244" s="509">
        <v>1</v>
      </c>
    </row>
    <row r="12245" spans="1:11" s="509" customFormat="1">
      <c r="A12245" s="508" t="s">
        <v>646</v>
      </c>
      <c r="B12245" s="509" t="s">
        <v>419</v>
      </c>
      <c r="C12245" s="509" t="s">
        <v>1031</v>
      </c>
      <c r="D12245" s="509">
        <v>0</v>
      </c>
      <c r="G12245" s="509">
        <v>0</v>
      </c>
      <c r="K12245" s="509">
        <v>0</v>
      </c>
    </row>
    <row r="12246" spans="1:11" s="509" customFormat="1">
      <c r="A12246" s="508" t="s">
        <v>646</v>
      </c>
      <c r="B12246" s="509" t="s">
        <v>419</v>
      </c>
      <c r="C12246" s="509" t="s">
        <v>1032</v>
      </c>
      <c r="D12246" s="509">
        <v>0</v>
      </c>
      <c r="G12246" s="509">
        <v>0</v>
      </c>
      <c r="K12246" s="509">
        <v>0</v>
      </c>
    </row>
    <row r="12247" spans="1:11" s="509" customFormat="1">
      <c r="A12247" s="508" t="s">
        <v>646</v>
      </c>
      <c r="B12247" s="509" t="s">
        <v>419</v>
      </c>
      <c r="C12247" s="509">
        <v>52</v>
      </c>
      <c r="D12247" s="509">
        <v>0</v>
      </c>
      <c r="G12247" s="509">
        <v>0</v>
      </c>
      <c r="K12247" s="509">
        <v>0</v>
      </c>
    </row>
    <row r="12248" spans="1:11" s="509" customFormat="1">
      <c r="A12248" s="508" t="s">
        <v>646</v>
      </c>
      <c r="B12248" s="509" t="s">
        <v>419</v>
      </c>
      <c r="C12248" s="509">
        <v>53</v>
      </c>
      <c r="D12248" s="509">
        <v>0</v>
      </c>
      <c r="G12248" s="509">
        <v>1</v>
      </c>
      <c r="K12248" s="509">
        <v>1</v>
      </c>
    </row>
    <row r="12249" spans="1:11" s="509" customFormat="1">
      <c r="A12249" s="508" t="s">
        <v>646</v>
      </c>
      <c r="B12249" s="509" t="s">
        <v>419</v>
      </c>
      <c r="C12249" s="509">
        <v>54</v>
      </c>
      <c r="D12249" s="509">
        <v>0</v>
      </c>
      <c r="G12249" s="509">
        <v>11</v>
      </c>
      <c r="K12249" s="509">
        <v>11</v>
      </c>
    </row>
    <row r="12250" spans="1:11" s="509" customFormat="1">
      <c r="A12250" s="508" t="s">
        <v>646</v>
      </c>
      <c r="B12250" s="509" t="s">
        <v>419</v>
      </c>
      <c r="C12250" s="509">
        <v>55</v>
      </c>
      <c r="D12250" s="509">
        <v>10</v>
      </c>
      <c r="G12250" s="509">
        <v>99</v>
      </c>
      <c r="K12250" s="509">
        <v>109</v>
      </c>
    </row>
    <row r="12251" spans="1:11" s="509" customFormat="1">
      <c r="A12251" s="508" t="s">
        <v>646</v>
      </c>
      <c r="B12251" s="509" t="s">
        <v>419</v>
      </c>
      <c r="C12251" s="509">
        <v>56</v>
      </c>
      <c r="D12251" s="509">
        <v>0</v>
      </c>
      <c r="G12251" s="509">
        <v>0</v>
      </c>
      <c r="K12251" s="509">
        <v>0</v>
      </c>
    </row>
    <row r="12252" spans="1:11" s="509" customFormat="1">
      <c r="A12252" s="508" t="s">
        <v>646</v>
      </c>
      <c r="B12252" s="509" t="s">
        <v>419</v>
      </c>
      <c r="C12252" s="509">
        <v>57</v>
      </c>
      <c r="D12252" s="509">
        <v>0</v>
      </c>
      <c r="G12252" s="509">
        <v>0</v>
      </c>
      <c r="K12252" s="509">
        <v>0</v>
      </c>
    </row>
    <row r="12253" spans="1:11" s="509" customFormat="1">
      <c r="A12253" s="508" t="s">
        <v>646</v>
      </c>
      <c r="B12253" s="509" t="s">
        <v>419</v>
      </c>
      <c r="C12253" s="509">
        <v>58</v>
      </c>
      <c r="D12253" s="509">
        <v>0</v>
      </c>
      <c r="G12253" s="509">
        <v>2</v>
      </c>
      <c r="K12253" s="509">
        <v>2</v>
      </c>
    </row>
    <row r="12254" spans="1:11" s="509" customFormat="1">
      <c r="A12254" s="508" t="s">
        <v>646</v>
      </c>
      <c r="B12254" s="509" t="s">
        <v>419</v>
      </c>
      <c r="C12254" s="509">
        <v>59</v>
      </c>
      <c r="D12254" s="509">
        <v>0</v>
      </c>
      <c r="G12254" s="509">
        <v>14</v>
      </c>
      <c r="K12254" s="509">
        <v>14</v>
      </c>
    </row>
    <row r="12255" spans="1:11" s="509" customFormat="1">
      <c r="A12255" s="508" t="s">
        <v>646</v>
      </c>
      <c r="B12255" s="509" t="s">
        <v>419</v>
      </c>
      <c r="C12255" s="509">
        <v>60</v>
      </c>
      <c r="D12255" s="509">
        <v>6</v>
      </c>
      <c r="G12255" s="509">
        <v>20</v>
      </c>
      <c r="K12255" s="509">
        <v>26</v>
      </c>
    </row>
    <row r="12256" spans="1:11" s="509" customFormat="1">
      <c r="A12256" s="508" t="s">
        <v>646</v>
      </c>
      <c r="B12256" s="509" t="s">
        <v>419</v>
      </c>
      <c r="C12256" s="509">
        <v>61</v>
      </c>
      <c r="D12256" s="509">
        <v>0</v>
      </c>
      <c r="G12256" s="509">
        <v>1</v>
      </c>
      <c r="K12256" s="509">
        <v>1</v>
      </c>
    </row>
    <row r="12257" spans="1:11" s="509" customFormat="1">
      <c r="A12257" s="508" t="s">
        <v>646</v>
      </c>
      <c r="B12257" s="509" t="s">
        <v>419</v>
      </c>
      <c r="C12257" s="509">
        <v>62</v>
      </c>
      <c r="D12257" s="509">
        <v>0</v>
      </c>
      <c r="G12257" s="509">
        <v>0</v>
      </c>
      <c r="K12257" s="509">
        <v>0</v>
      </c>
    </row>
    <row r="12258" spans="1:11" s="509" customFormat="1">
      <c r="A12258" s="508" t="s">
        <v>646</v>
      </c>
      <c r="B12258" s="509" t="s">
        <v>419</v>
      </c>
      <c r="C12258" s="509">
        <v>63</v>
      </c>
      <c r="D12258" s="509">
        <v>0</v>
      </c>
      <c r="G12258" s="509">
        <v>7</v>
      </c>
      <c r="K12258" s="509">
        <v>7</v>
      </c>
    </row>
    <row r="12259" spans="1:11" s="509" customFormat="1">
      <c r="A12259" s="508" t="s">
        <v>646</v>
      </c>
      <c r="B12259" s="509" t="s">
        <v>419</v>
      </c>
      <c r="C12259" s="509" t="s">
        <v>1033</v>
      </c>
      <c r="D12259" s="509">
        <v>0</v>
      </c>
      <c r="G12259" s="509">
        <v>0</v>
      </c>
      <c r="K12259" s="509">
        <v>0</v>
      </c>
    </row>
    <row r="12260" spans="1:11" s="509" customFormat="1">
      <c r="A12260" s="508" t="s">
        <v>646</v>
      </c>
      <c r="B12260" s="509" t="s">
        <v>419</v>
      </c>
      <c r="C12260" s="509" t="s">
        <v>1034</v>
      </c>
      <c r="D12260" s="509">
        <v>0</v>
      </c>
      <c r="G12260" s="509">
        <v>0</v>
      </c>
      <c r="K12260" s="509">
        <v>0</v>
      </c>
    </row>
    <row r="12261" spans="1:11" s="509" customFormat="1">
      <c r="A12261" s="508" t="s">
        <v>646</v>
      </c>
      <c r="B12261" s="509" t="s">
        <v>419</v>
      </c>
      <c r="C12261" s="509">
        <v>64</v>
      </c>
      <c r="D12261" s="509">
        <v>0</v>
      </c>
      <c r="G12261" s="509">
        <v>0</v>
      </c>
      <c r="K12261" s="509">
        <v>0</v>
      </c>
    </row>
    <row r="12262" spans="1:11" s="509" customFormat="1">
      <c r="A12262" s="508" t="s">
        <v>646</v>
      </c>
      <c r="B12262" s="509" t="s">
        <v>419</v>
      </c>
      <c r="C12262" s="509" t="s">
        <v>1035</v>
      </c>
      <c r="D12262" s="509">
        <v>2</v>
      </c>
      <c r="G12262" s="509">
        <v>3</v>
      </c>
      <c r="K12262" s="509">
        <v>5</v>
      </c>
    </row>
    <row r="12263" spans="1:11" s="509" customFormat="1">
      <c r="A12263" s="508" t="s">
        <v>646</v>
      </c>
      <c r="B12263" s="509" t="s">
        <v>419</v>
      </c>
      <c r="C12263" s="509">
        <v>65</v>
      </c>
      <c r="D12263" s="509">
        <v>0</v>
      </c>
      <c r="G12263" s="509">
        <v>11</v>
      </c>
      <c r="H12263" s="509">
        <v>5</v>
      </c>
      <c r="K12263" s="509">
        <v>11</v>
      </c>
    </row>
    <row r="12264" spans="1:11" s="509" customFormat="1">
      <c r="A12264" s="508" t="s">
        <v>646</v>
      </c>
      <c r="B12264" s="509" t="s">
        <v>419</v>
      </c>
      <c r="C12264" s="509">
        <v>66</v>
      </c>
      <c r="D12264" s="509">
        <v>2</v>
      </c>
      <c r="E12264" s="509">
        <v>2</v>
      </c>
      <c r="G12264" s="509">
        <v>2</v>
      </c>
      <c r="H12264" s="509">
        <v>1</v>
      </c>
      <c r="K12264" s="509">
        <v>4</v>
      </c>
    </row>
    <row r="12265" spans="1:11" s="509" customFormat="1">
      <c r="A12265" s="508" t="s">
        <v>646</v>
      </c>
      <c r="B12265" s="509" t="s">
        <v>419</v>
      </c>
      <c r="C12265" s="509" t="s">
        <v>1036</v>
      </c>
      <c r="D12265" s="509">
        <v>0</v>
      </c>
      <c r="G12265" s="509">
        <v>0</v>
      </c>
      <c r="K12265" s="509">
        <v>0</v>
      </c>
    </row>
    <row r="12266" spans="1:11" s="509" customFormat="1">
      <c r="A12266" s="508" t="s">
        <v>646</v>
      </c>
      <c r="B12266" s="509" t="s">
        <v>419</v>
      </c>
      <c r="C12266" s="509" t="s">
        <v>1037</v>
      </c>
      <c r="D12266" s="509">
        <v>45</v>
      </c>
      <c r="G12266" s="509">
        <v>1091</v>
      </c>
      <c r="K12266" s="509">
        <v>1136</v>
      </c>
    </row>
    <row r="12267" spans="1:11" s="509" customFormat="1">
      <c r="A12267" s="508" t="s">
        <v>646</v>
      </c>
      <c r="B12267" s="509" t="s">
        <v>419</v>
      </c>
      <c r="C12267" s="509" t="s">
        <v>1038</v>
      </c>
      <c r="D12267" s="509">
        <v>1</v>
      </c>
      <c r="G12267" s="509">
        <v>12</v>
      </c>
      <c r="K12267" s="509">
        <v>13</v>
      </c>
    </row>
    <row r="12268" spans="1:11" s="509" customFormat="1">
      <c r="A12268" s="508" t="s">
        <v>646</v>
      </c>
      <c r="B12268" s="509" t="s">
        <v>419</v>
      </c>
      <c r="C12268" s="509" t="s">
        <v>1039</v>
      </c>
      <c r="D12268" s="509">
        <v>0</v>
      </c>
      <c r="G12268" s="509">
        <v>7</v>
      </c>
      <c r="K12268" s="509">
        <v>7</v>
      </c>
    </row>
    <row r="12269" spans="1:11" s="509" customFormat="1">
      <c r="A12269" s="508" t="s">
        <v>646</v>
      </c>
      <c r="B12269" s="509" t="s">
        <v>419</v>
      </c>
      <c r="C12269" s="509" t="s">
        <v>1040</v>
      </c>
      <c r="D12269" s="509">
        <v>4</v>
      </c>
      <c r="G12269" s="509">
        <v>10</v>
      </c>
      <c r="K12269" s="509">
        <v>14</v>
      </c>
    </row>
    <row r="12270" spans="1:11" s="509" customFormat="1">
      <c r="A12270" s="508" t="s">
        <v>646</v>
      </c>
      <c r="B12270" s="509" t="s">
        <v>419</v>
      </c>
      <c r="C12270" s="509" t="s">
        <v>1041</v>
      </c>
      <c r="D12270" s="509">
        <v>0</v>
      </c>
      <c r="G12270" s="509">
        <v>0</v>
      </c>
      <c r="K12270" s="509">
        <v>0</v>
      </c>
    </row>
    <row r="12271" spans="1:11" s="509" customFormat="1">
      <c r="A12271" s="508" t="s">
        <v>646</v>
      </c>
      <c r="B12271" s="509" t="s">
        <v>419</v>
      </c>
      <c r="C12271" s="509" t="s">
        <v>1042</v>
      </c>
      <c r="K12271" s="509">
        <v>0</v>
      </c>
    </row>
    <row r="12272" spans="1:11" s="509" customFormat="1">
      <c r="A12272" s="508" t="s">
        <v>646</v>
      </c>
      <c r="B12272" s="509" t="s">
        <v>419</v>
      </c>
      <c r="C12272" s="509">
        <v>67</v>
      </c>
      <c r="D12272" s="509">
        <v>2</v>
      </c>
      <c r="G12272" s="509">
        <v>187</v>
      </c>
      <c r="K12272" s="509">
        <v>189</v>
      </c>
    </row>
    <row r="12273" spans="1:11" s="509" customFormat="1">
      <c r="A12273" s="508" t="s">
        <v>646</v>
      </c>
      <c r="B12273" s="509" t="s">
        <v>419</v>
      </c>
      <c r="C12273" s="509">
        <v>68</v>
      </c>
      <c r="D12273" s="509">
        <v>0</v>
      </c>
      <c r="G12273" s="509">
        <v>84</v>
      </c>
      <c r="H12273" s="509">
        <v>50</v>
      </c>
      <c r="K12273" s="509">
        <v>84</v>
      </c>
    </row>
    <row r="12274" spans="1:11" s="509" customFormat="1">
      <c r="A12274" s="508" t="s">
        <v>646</v>
      </c>
      <c r="B12274" s="509" t="s">
        <v>419</v>
      </c>
      <c r="C12274" s="509" t="s">
        <v>1043</v>
      </c>
      <c r="D12274" s="509">
        <v>2</v>
      </c>
      <c r="E12274" s="509">
        <v>2</v>
      </c>
      <c r="G12274" s="509">
        <v>1</v>
      </c>
      <c r="K12274" s="509">
        <v>3</v>
      </c>
    </row>
    <row r="12275" spans="1:11" s="509" customFormat="1">
      <c r="A12275" s="508" t="s">
        <v>646</v>
      </c>
      <c r="B12275" s="509" t="s">
        <v>419</v>
      </c>
      <c r="C12275" s="509">
        <v>69</v>
      </c>
      <c r="D12275" s="509">
        <v>0</v>
      </c>
      <c r="G12275" s="509">
        <v>2</v>
      </c>
      <c r="K12275" s="509">
        <v>2</v>
      </c>
    </row>
    <row r="12276" spans="1:11" s="509" customFormat="1">
      <c r="A12276" s="508" t="s">
        <v>646</v>
      </c>
      <c r="B12276" s="509" t="s">
        <v>419</v>
      </c>
      <c r="C12276" s="509" t="s">
        <v>1044</v>
      </c>
      <c r="D12276" s="509">
        <v>0</v>
      </c>
      <c r="G12276" s="509">
        <v>0</v>
      </c>
      <c r="K12276" s="509">
        <v>0</v>
      </c>
    </row>
    <row r="12277" spans="1:11" s="509" customFormat="1">
      <c r="A12277" s="508" t="s">
        <v>646</v>
      </c>
      <c r="B12277" s="509" t="s">
        <v>419</v>
      </c>
      <c r="C12277" s="509" t="s">
        <v>1045</v>
      </c>
      <c r="D12277" s="509">
        <v>0</v>
      </c>
      <c r="G12277" s="509">
        <v>0</v>
      </c>
      <c r="K12277" s="509">
        <v>0</v>
      </c>
    </row>
    <row r="12278" spans="1:11" s="509" customFormat="1">
      <c r="A12278" s="508" t="s">
        <v>646</v>
      </c>
      <c r="B12278" s="509" t="s">
        <v>419</v>
      </c>
      <c r="C12278" s="509">
        <v>70</v>
      </c>
      <c r="D12278" s="509">
        <v>0</v>
      </c>
      <c r="G12278" s="509">
        <v>0</v>
      </c>
      <c r="K12278" s="509">
        <v>0</v>
      </c>
    </row>
    <row r="12279" spans="1:11" s="509" customFormat="1">
      <c r="A12279" s="508" t="s">
        <v>646</v>
      </c>
      <c r="B12279" s="509" t="s">
        <v>419</v>
      </c>
      <c r="C12279" s="509" t="s">
        <v>1046</v>
      </c>
      <c r="D12279" s="509">
        <v>0</v>
      </c>
      <c r="G12279" s="509">
        <v>1</v>
      </c>
      <c r="K12279" s="509">
        <v>1</v>
      </c>
    </row>
    <row r="12280" spans="1:11" s="509" customFormat="1">
      <c r="A12280" s="508" t="s">
        <v>646</v>
      </c>
      <c r="B12280" s="509" t="s">
        <v>419</v>
      </c>
      <c r="C12280" s="509">
        <v>71</v>
      </c>
      <c r="D12280" s="509">
        <v>1</v>
      </c>
      <c r="G12280" s="509">
        <v>196</v>
      </c>
      <c r="K12280" s="509">
        <v>197</v>
      </c>
    </row>
    <row r="12281" spans="1:11" s="509" customFormat="1">
      <c r="A12281" s="508" t="s">
        <v>646</v>
      </c>
      <c r="B12281" s="509" t="s">
        <v>419</v>
      </c>
      <c r="C12281" s="509" t="s">
        <v>1047</v>
      </c>
      <c r="D12281" s="509">
        <v>7</v>
      </c>
      <c r="E12281" s="509">
        <v>4</v>
      </c>
      <c r="G12281" s="509">
        <v>27</v>
      </c>
      <c r="H12281" s="509">
        <v>12</v>
      </c>
      <c r="K12281" s="509">
        <v>34</v>
      </c>
    </row>
    <row r="12282" spans="1:11" s="509" customFormat="1">
      <c r="A12282" s="508" t="s">
        <v>646</v>
      </c>
      <c r="B12282" s="509" t="s">
        <v>419</v>
      </c>
      <c r="C12282" s="509" t="s">
        <v>1048</v>
      </c>
      <c r="D12282" s="509">
        <v>1</v>
      </c>
      <c r="G12282" s="509">
        <v>12</v>
      </c>
      <c r="K12282" s="509">
        <v>13</v>
      </c>
    </row>
    <row r="12283" spans="1:11" s="509" customFormat="1">
      <c r="A12283" s="508" t="s">
        <v>646</v>
      </c>
      <c r="B12283" s="509" t="s">
        <v>419</v>
      </c>
      <c r="C12283" s="509" t="s">
        <v>1049</v>
      </c>
      <c r="D12283" s="509">
        <v>0</v>
      </c>
      <c r="G12283" s="509">
        <v>1</v>
      </c>
      <c r="K12283" s="509">
        <v>1</v>
      </c>
    </row>
    <row r="12284" spans="1:11" s="509" customFormat="1">
      <c r="A12284" s="508" t="s">
        <v>646</v>
      </c>
      <c r="B12284" s="509" t="s">
        <v>419</v>
      </c>
      <c r="C12284" s="509" t="s">
        <v>1050</v>
      </c>
      <c r="D12284" s="509">
        <v>0</v>
      </c>
      <c r="G12284" s="509">
        <v>2</v>
      </c>
      <c r="H12284" s="509">
        <v>2</v>
      </c>
      <c r="K12284" s="509">
        <v>2</v>
      </c>
    </row>
    <row r="12285" spans="1:11" s="509" customFormat="1">
      <c r="A12285" s="508" t="s">
        <v>646</v>
      </c>
      <c r="B12285" s="509" t="s">
        <v>419</v>
      </c>
      <c r="C12285" s="509" t="s">
        <v>1051</v>
      </c>
      <c r="D12285" s="509">
        <v>0</v>
      </c>
      <c r="G12285" s="509">
        <v>0</v>
      </c>
      <c r="K12285" s="509">
        <v>0</v>
      </c>
    </row>
    <row r="12286" spans="1:11" s="509" customFormat="1">
      <c r="A12286" s="508" t="s">
        <v>646</v>
      </c>
      <c r="B12286" s="509" t="s">
        <v>419</v>
      </c>
      <c r="C12286" s="509">
        <v>72</v>
      </c>
      <c r="D12286" s="509">
        <v>137</v>
      </c>
      <c r="E12286" s="509">
        <v>1</v>
      </c>
      <c r="G12286" s="509">
        <v>17</v>
      </c>
      <c r="K12286" s="509">
        <v>154</v>
      </c>
    </row>
    <row r="12287" spans="1:11" s="509" customFormat="1">
      <c r="A12287" s="508" t="s">
        <v>646</v>
      </c>
      <c r="B12287" s="509" t="s">
        <v>419</v>
      </c>
      <c r="C12287" s="509">
        <v>73</v>
      </c>
      <c r="D12287" s="509">
        <v>16</v>
      </c>
      <c r="G12287" s="509">
        <v>1</v>
      </c>
      <c r="K12287" s="509">
        <v>17</v>
      </c>
    </row>
    <row r="12288" spans="1:11" s="509" customFormat="1">
      <c r="A12288" s="508" t="s">
        <v>646</v>
      </c>
      <c r="B12288" s="509" t="s">
        <v>419</v>
      </c>
      <c r="C12288" s="509">
        <v>74</v>
      </c>
      <c r="D12288" s="509">
        <v>2</v>
      </c>
      <c r="G12288" s="509">
        <v>1</v>
      </c>
      <c r="K12288" s="509">
        <v>3</v>
      </c>
    </row>
    <row r="12289" spans="1:11" s="509" customFormat="1">
      <c r="A12289" s="508" t="s">
        <v>646</v>
      </c>
      <c r="B12289" s="509" t="s">
        <v>419</v>
      </c>
      <c r="C12289" s="509" t="s">
        <v>4570</v>
      </c>
      <c r="D12289" s="509">
        <v>45</v>
      </c>
      <c r="E12289" s="509">
        <v>0</v>
      </c>
      <c r="G12289" s="509">
        <v>118</v>
      </c>
      <c r="K12289" s="509">
        <v>163</v>
      </c>
    </row>
    <row r="12290" spans="1:11" s="509" customFormat="1">
      <c r="A12290" s="508" t="s">
        <v>646</v>
      </c>
      <c r="B12290" s="509" t="s">
        <v>419</v>
      </c>
      <c r="C12290" s="509" t="s">
        <v>4571</v>
      </c>
      <c r="D12290" s="509">
        <v>319</v>
      </c>
      <c r="E12290" s="509">
        <v>13</v>
      </c>
      <c r="F12290" s="509">
        <v>0</v>
      </c>
      <c r="G12290" s="509">
        <v>2765</v>
      </c>
      <c r="H12290" s="509">
        <v>76</v>
      </c>
      <c r="I12290" s="509">
        <v>0</v>
      </c>
      <c r="K12290" s="509">
        <v>3084</v>
      </c>
    </row>
    <row r="12291" spans="1:11" s="509" customFormat="1">
      <c r="A12291" s="508" t="s">
        <v>647</v>
      </c>
      <c r="B12291" s="509" t="s">
        <v>420</v>
      </c>
      <c r="C12291" s="509">
        <v>1</v>
      </c>
      <c r="K12291" s="509">
        <v>0</v>
      </c>
    </row>
    <row r="12292" spans="1:11" s="509" customFormat="1">
      <c r="A12292" s="508" t="s">
        <v>647</v>
      </c>
      <c r="B12292" s="509" t="s">
        <v>420</v>
      </c>
      <c r="C12292" s="509" t="s">
        <v>1023</v>
      </c>
      <c r="K12292" s="509">
        <v>0</v>
      </c>
    </row>
    <row r="12293" spans="1:11" s="509" customFormat="1">
      <c r="A12293" s="508" t="s">
        <v>647</v>
      </c>
      <c r="B12293" s="509" t="s">
        <v>420</v>
      </c>
      <c r="C12293" s="509">
        <v>2</v>
      </c>
      <c r="G12293" s="509">
        <v>4</v>
      </c>
      <c r="K12293" s="509">
        <v>4</v>
      </c>
    </row>
    <row r="12294" spans="1:11" s="509" customFormat="1">
      <c r="A12294" s="508" t="s">
        <v>647</v>
      </c>
      <c r="B12294" s="509" t="s">
        <v>420</v>
      </c>
      <c r="C12294" s="509">
        <v>3</v>
      </c>
      <c r="G12294" s="509">
        <v>17</v>
      </c>
      <c r="K12294" s="509">
        <v>17</v>
      </c>
    </row>
    <row r="12295" spans="1:11" s="509" customFormat="1">
      <c r="A12295" s="508" t="s">
        <v>647</v>
      </c>
      <c r="B12295" s="509" t="s">
        <v>420</v>
      </c>
      <c r="C12295" s="509">
        <v>4</v>
      </c>
      <c r="G12295" s="509">
        <v>15</v>
      </c>
      <c r="K12295" s="509">
        <v>15</v>
      </c>
    </row>
    <row r="12296" spans="1:11" s="509" customFormat="1">
      <c r="A12296" s="508" t="s">
        <v>647</v>
      </c>
      <c r="B12296" s="509" t="s">
        <v>420</v>
      </c>
      <c r="C12296" s="509">
        <v>5</v>
      </c>
      <c r="G12296" s="509">
        <v>4</v>
      </c>
      <c r="K12296" s="509">
        <v>4</v>
      </c>
    </row>
    <row r="12297" spans="1:11" s="509" customFormat="1">
      <c r="A12297" s="508" t="s">
        <v>647</v>
      </c>
      <c r="B12297" s="509" t="s">
        <v>420</v>
      </c>
      <c r="C12297" s="509">
        <v>6</v>
      </c>
      <c r="K12297" s="509">
        <v>0</v>
      </c>
    </row>
    <row r="12298" spans="1:11" s="509" customFormat="1">
      <c r="A12298" s="508" t="s">
        <v>647</v>
      </c>
      <c r="B12298" s="509" t="s">
        <v>420</v>
      </c>
      <c r="C12298" s="509">
        <v>7</v>
      </c>
      <c r="K12298" s="509">
        <v>0</v>
      </c>
    </row>
    <row r="12299" spans="1:11" s="509" customFormat="1">
      <c r="A12299" s="508" t="s">
        <v>647</v>
      </c>
      <c r="B12299" s="509" t="s">
        <v>420</v>
      </c>
      <c r="C12299" s="509">
        <v>8</v>
      </c>
      <c r="G12299" s="509">
        <v>1</v>
      </c>
      <c r="K12299" s="509">
        <v>1</v>
      </c>
    </row>
    <row r="12300" spans="1:11" s="509" customFormat="1">
      <c r="A12300" s="508" t="s">
        <v>647</v>
      </c>
      <c r="B12300" s="509" t="s">
        <v>420</v>
      </c>
      <c r="C12300" s="509">
        <v>9</v>
      </c>
      <c r="G12300" s="509">
        <v>2</v>
      </c>
      <c r="K12300" s="509">
        <v>2</v>
      </c>
    </row>
    <row r="12301" spans="1:11" s="509" customFormat="1">
      <c r="A12301" s="508" t="s">
        <v>647</v>
      </c>
      <c r="B12301" s="509" t="s">
        <v>420</v>
      </c>
      <c r="C12301" s="509">
        <v>10</v>
      </c>
      <c r="G12301" s="509">
        <v>14</v>
      </c>
      <c r="K12301" s="509">
        <v>14</v>
      </c>
    </row>
    <row r="12302" spans="1:11" s="509" customFormat="1">
      <c r="A12302" s="508" t="s">
        <v>647</v>
      </c>
      <c r="B12302" s="509" t="s">
        <v>420</v>
      </c>
      <c r="C12302" s="509">
        <v>11</v>
      </c>
      <c r="G12302" s="509">
        <v>4</v>
      </c>
      <c r="K12302" s="509">
        <v>4</v>
      </c>
    </row>
    <row r="12303" spans="1:11" s="509" customFormat="1">
      <c r="A12303" s="508" t="s">
        <v>647</v>
      </c>
      <c r="B12303" s="509" t="s">
        <v>420</v>
      </c>
      <c r="C12303" s="509">
        <v>12</v>
      </c>
      <c r="G12303" s="509">
        <v>2</v>
      </c>
      <c r="K12303" s="509">
        <v>2</v>
      </c>
    </row>
    <row r="12304" spans="1:11" s="509" customFormat="1">
      <c r="A12304" s="508" t="s">
        <v>647</v>
      </c>
      <c r="B12304" s="509" t="s">
        <v>420</v>
      </c>
      <c r="C12304" s="509">
        <v>13</v>
      </c>
      <c r="K12304" s="509">
        <v>0</v>
      </c>
    </row>
    <row r="12305" spans="1:11" s="509" customFormat="1">
      <c r="A12305" s="508" t="s">
        <v>647</v>
      </c>
      <c r="B12305" s="509" t="s">
        <v>420</v>
      </c>
      <c r="C12305" s="509">
        <v>14</v>
      </c>
      <c r="G12305" s="509">
        <v>1</v>
      </c>
      <c r="K12305" s="509">
        <v>1</v>
      </c>
    </row>
    <row r="12306" spans="1:11" s="509" customFormat="1">
      <c r="A12306" s="508" t="s">
        <v>647</v>
      </c>
      <c r="B12306" s="509" t="s">
        <v>420</v>
      </c>
      <c r="C12306" s="509">
        <v>15</v>
      </c>
      <c r="G12306" s="509">
        <v>1</v>
      </c>
      <c r="K12306" s="509">
        <v>1</v>
      </c>
    </row>
    <row r="12307" spans="1:11" s="509" customFormat="1">
      <c r="A12307" s="508" t="s">
        <v>647</v>
      </c>
      <c r="B12307" s="509" t="s">
        <v>420</v>
      </c>
      <c r="C12307" s="509">
        <v>16</v>
      </c>
      <c r="G12307" s="509">
        <v>20</v>
      </c>
      <c r="K12307" s="509">
        <v>20</v>
      </c>
    </row>
    <row r="12308" spans="1:11" s="509" customFormat="1">
      <c r="A12308" s="508" t="s">
        <v>647</v>
      </c>
      <c r="B12308" s="509" t="s">
        <v>420</v>
      </c>
      <c r="C12308" s="509">
        <v>17</v>
      </c>
      <c r="G12308" s="509">
        <v>41</v>
      </c>
      <c r="K12308" s="509">
        <v>41</v>
      </c>
    </row>
    <row r="12309" spans="1:11" s="509" customFormat="1">
      <c r="A12309" s="508" t="s">
        <v>647</v>
      </c>
      <c r="B12309" s="509" t="s">
        <v>420</v>
      </c>
      <c r="C12309" s="509">
        <v>18</v>
      </c>
      <c r="K12309" s="509">
        <v>0</v>
      </c>
    </row>
    <row r="12310" spans="1:11" s="509" customFormat="1">
      <c r="A12310" s="508" t="s">
        <v>647</v>
      </c>
      <c r="B12310" s="509" t="s">
        <v>420</v>
      </c>
      <c r="C12310" s="509" t="s">
        <v>1024</v>
      </c>
      <c r="G12310" s="509">
        <v>3</v>
      </c>
      <c r="K12310" s="509">
        <v>3</v>
      </c>
    </row>
    <row r="12311" spans="1:11" s="509" customFormat="1">
      <c r="A12311" s="508" t="s">
        <v>647</v>
      </c>
      <c r="B12311" s="509" t="s">
        <v>420</v>
      </c>
      <c r="C12311" s="509" t="s">
        <v>1025</v>
      </c>
      <c r="K12311" s="509">
        <v>0</v>
      </c>
    </row>
    <row r="12312" spans="1:11" s="509" customFormat="1">
      <c r="A12312" s="508" t="s">
        <v>647</v>
      </c>
      <c r="B12312" s="509" t="s">
        <v>420</v>
      </c>
      <c r="C12312" s="509">
        <v>19</v>
      </c>
      <c r="G12312" s="509">
        <v>9</v>
      </c>
      <c r="K12312" s="509">
        <v>9</v>
      </c>
    </row>
    <row r="12313" spans="1:11" s="509" customFormat="1">
      <c r="A12313" s="508" t="s">
        <v>647</v>
      </c>
      <c r="B12313" s="509" t="s">
        <v>420</v>
      </c>
      <c r="C12313" s="509">
        <v>20</v>
      </c>
      <c r="K12313" s="509">
        <v>0</v>
      </c>
    </row>
    <row r="12314" spans="1:11" s="509" customFormat="1">
      <c r="A12314" s="508" t="s">
        <v>647</v>
      </c>
      <c r="B12314" s="509" t="s">
        <v>420</v>
      </c>
      <c r="C12314" s="509">
        <v>21</v>
      </c>
      <c r="K12314" s="509">
        <v>0</v>
      </c>
    </row>
    <row r="12315" spans="1:11" s="509" customFormat="1">
      <c r="A12315" s="508" t="s">
        <v>647</v>
      </c>
      <c r="B12315" s="509" t="s">
        <v>420</v>
      </c>
      <c r="C12315" s="509" t="s">
        <v>1026</v>
      </c>
      <c r="K12315" s="509">
        <v>0</v>
      </c>
    </row>
    <row r="12316" spans="1:11" s="509" customFormat="1">
      <c r="A12316" s="508" t="s">
        <v>647</v>
      </c>
      <c r="B12316" s="509" t="s">
        <v>420</v>
      </c>
      <c r="C12316" s="509" t="s">
        <v>1027</v>
      </c>
      <c r="K12316" s="509">
        <v>0</v>
      </c>
    </row>
    <row r="12317" spans="1:11" s="509" customFormat="1">
      <c r="A12317" s="508" t="s">
        <v>647</v>
      </c>
      <c r="B12317" s="509" t="s">
        <v>420</v>
      </c>
      <c r="C12317" s="509" t="s">
        <v>1028</v>
      </c>
      <c r="K12317" s="509">
        <v>0</v>
      </c>
    </row>
    <row r="12318" spans="1:11" s="509" customFormat="1">
      <c r="A12318" s="508" t="s">
        <v>647</v>
      </c>
      <c r="B12318" s="509" t="s">
        <v>420</v>
      </c>
      <c r="C12318" s="509">
        <v>22</v>
      </c>
      <c r="K12318" s="509">
        <v>0</v>
      </c>
    </row>
    <row r="12319" spans="1:11" s="509" customFormat="1">
      <c r="A12319" s="508" t="s">
        <v>647</v>
      </c>
      <c r="B12319" s="509" t="s">
        <v>420</v>
      </c>
      <c r="C12319" s="509">
        <v>23</v>
      </c>
      <c r="K12319" s="509">
        <v>0</v>
      </c>
    </row>
    <row r="12320" spans="1:11" s="509" customFormat="1">
      <c r="A12320" s="508" t="s">
        <v>647</v>
      </c>
      <c r="B12320" s="509" t="s">
        <v>420</v>
      </c>
      <c r="C12320" s="509" t="s">
        <v>1029</v>
      </c>
      <c r="G12320" s="509">
        <v>6</v>
      </c>
      <c r="K12320" s="509">
        <v>6</v>
      </c>
    </row>
    <row r="12321" spans="1:11" s="509" customFormat="1">
      <c r="A12321" s="508" t="s">
        <v>647</v>
      </c>
      <c r="B12321" s="509" t="s">
        <v>420</v>
      </c>
      <c r="C12321" s="509">
        <v>24</v>
      </c>
      <c r="K12321" s="509">
        <v>0</v>
      </c>
    </row>
    <row r="12322" spans="1:11" s="509" customFormat="1">
      <c r="A12322" s="508" t="s">
        <v>647</v>
      </c>
      <c r="B12322" s="509" t="s">
        <v>420</v>
      </c>
      <c r="C12322" s="509">
        <v>25</v>
      </c>
    </row>
    <row r="12323" spans="1:11" s="509" customFormat="1">
      <c r="A12323" s="508" t="s">
        <v>647</v>
      </c>
      <c r="B12323" s="509" t="s">
        <v>420</v>
      </c>
      <c r="C12323" s="509">
        <v>26</v>
      </c>
      <c r="K12323" s="509">
        <v>0</v>
      </c>
    </row>
    <row r="12324" spans="1:11" s="509" customFormat="1">
      <c r="A12324" s="508" t="s">
        <v>647</v>
      </c>
      <c r="B12324" s="509" t="s">
        <v>420</v>
      </c>
      <c r="C12324" s="509">
        <v>27</v>
      </c>
      <c r="G12324" s="509">
        <v>3</v>
      </c>
      <c r="K12324" s="509">
        <v>3</v>
      </c>
    </row>
    <row r="12325" spans="1:11" s="509" customFormat="1">
      <c r="A12325" s="508" t="s">
        <v>647</v>
      </c>
      <c r="B12325" s="509" t="s">
        <v>420</v>
      </c>
      <c r="C12325" s="509">
        <v>28</v>
      </c>
      <c r="K12325" s="509">
        <v>0</v>
      </c>
    </row>
    <row r="12326" spans="1:11" s="509" customFormat="1">
      <c r="A12326" s="508" t="s">
        <v>647</v>
      </c>
      <c r="B12326" s="509" t="s">
        <v>420</v>
      </c>
      <c r="C12326" s="509">
        <v>29</v>
      </c>
      <c r="K12326" s="509">
        <v>0</v>
      </c>
    </row>
    <row r="12327" spans="1:11" s="509" customFormat="1">
      <c r="A12327" s="508" t="s">
        <v>647</v>
      </c>
      <c r="B12327" s="509" t="s">
        <v>420</v>
      </c>
      <c r="C12327" s="509">
        <v>30</v>
      </c>
      <c r="K12327" s="509">
        <v>0</v>
      </c>
    </row>
    <row r="12328" spans="1:11" s="509" customFormat="1">
      <c r="A12328" s="508" t="s">
        <v>647</v>
      </c>
      <c r="B12328" s="509" t="s">
        <v>420</v>
      </c>
      <c r="C12328" s="509">
        <v>31</v>
      </c>
      <c r="K12328" s="509">
        <v>0</v>
      </c>
    </row>
    <row r="12329" spans="1:11" s="509" customFormat="1">
      <c r="A12329" s="508" t="s">
        <v>647</v>
      </c>
      <c r="B12329" s="509" t="s">
        <v>420</v>
      </c>
      <c r="C12329" s="509">
        <v>32</v>
      </c>
      <c r="G12329" s="509">
        <v>1</v>
      </c>
      <c r="K12329" s="509">
        <v>1</v>
      </c>
    </row>
    <row r="12330" spans="1:11" s="509" customFormat="1">
      <c r="A12330" s="508" t="s">
        <v>647</v>
      </c>
      <c r="B12330" s="509" t="s">
        <v>420</v>
      </c>
      <c r="C12330" s="509">
        <v>33</v>
      </c>
      <c r="G12330" s="509">
        <v>1</v>
      </c>
      <c r="K12330" s="509">
        <v>1</v>
      </c>
    </row>
    <row r="12331" spans="1:11" s="509" customFormat="1">
      <c r="A12331" s="508" t="s">
        <v>647</v>
      </c>
      <c r="B12331" s="509" t="s">
        <v>420</v>
      </c>
      <c r="C12331" s="509">
        <v>34</v>
      </c>
      <c r="K12331" s="509">
        <v>0</v>
      </c>
    </row>
    <row r="12332" spans="1:11" s="509" customFormat="1">
      <c r="A12332" s="508" t="s">
        <v>647</v>
      </c>
      <c r="B12332" s="509" t="s">
        <v>420</v>
      </c>
      <c r="C12332" s="509">
        <v>35</v>
      </c>
      <c r="K12332" s="509">
        <v>0</v>
      </c>
    </row>
    <row r="12333" spans="1:11" s="509" customFormat="1">
      <c r="A12333" s="508" t="s">
        <v>647</v>
      </c>
      <c r="B12333" s="509" t="s">
        <v>420</v>
      </c>
      <c r="C12333" s="509">
        <v>36</v>
      </c>
      <c r="K12333" s="509">
        <v>0</v>
      </c>
    </row>
    <row r="12334" spans="1:11" s="509" customFormat="1">
      <c r="A12334" s="508" t="s">
        <v>647</v>
      </c>
      <c r="B12334" s="509" t="s">
        <v>420</v>
      </c>
      <c r="C12334" s="509">
        <v>37</v>
      </c>
      <c r="K12334" s="509">
        <v>0</v>
      </c>
    </row>
    <row r="12335" spans="1:11" s="509" customFormat="1">
      <c r="A12335" s="508" t="s">
        <v>647</v>
      </c>
      <c r="B12335" s="509" t="s">
        <v>420</v>
      </c>
      <c r="C12335" s="509">
        <v>38</v>
      </c>
      <c r="K12335" s="509">
        <v>0</v>
      </c>
    </row>
    <row r="12336" spans="1:11" s="509" customFormat="1">
      <c r="A12336" s="508" t="s">
        <v>647</v>
      </c>
      <c r="B12336" s="509" t="s">
        <v>420</v>
      </c>
      <c r="C12336" s="509" t="s">
        <v>1030</v>
      </c>
      <c r="K12336" s="509">
        <v>0</v>
      </c>
    </row>
    <row r="12337" spans="1:11" s="509" customFormat="1">
      <c r="A12337" s="508" t="s">
        <v>647</v>
      </c>
      <c r="B12337" s="509" t="s">
        <v>420</v>
      </c>
      <c r="C12337" s="509">
        <v>39</v>
      </c>
      <c r="K12337" s="509">
        <v>0</v>
      </c>
    </row>
    <row r="12338" spans="1:11" s="509" customFormat="1">
      <c r="A12338" s="508" t="s">
        <v>647</v>
      </c>
      <c r="B12338" s="509" t="s">
        <v>420</v>
      </c>
      <c r="C12338" s="509">
        <v>40</v>
      </c>
      <c r="K12338" s="509">
        <v>0</v>
      </c>
    </row>
    <row r="12339" spans="1:11" s="509" customFormat="1">
      <c r="A12339" s="508" t="s">
        <v>647</v>
      </c>
      <c r="B12339" s="509" t="s">
        <v>420</v>
      </c>
      <c r="C12339" s="509">
        <v>41</v>
      </c>
      <c r="K12339" s="509">
        <v>0</v>
      </c>
    </row>
    <row r="12340" spans="1:11" s="509" customFormat="1">
      <c r="A12340" s="508" t="s">
        <v>647</v>
      </c>
      <c r="B12340" s="509" t="s">
        <v>420</v>
      </c>
      <c r="C12340" s="509">
        <v>42</v>
      </c>
      <c r="K12340" s="509">
        <v>0</v>
      </c>
    </row>
    <row r="12341" spans="1:11" s="509" customFormat="1">
      <c r="A12341" s="508" t="s">
        <v>647</v>
      </c>
      <c r="B12341" s="509" t="s">
        <v>420</v>
      </c>
      <c r="C12341" s="509">
        <v>43</v>
      </c>
      <c r="K12341" s="509">
        <v>0</v>
      </c>
    </row>
    <row r="12342" spans="1:11" s="509" customFormat="1">
      <c r="A12342" s="508" t="s">
        <v>647</v>
      </c>
      <c r="B12342" s="509" t="s">
        <v>420</v>
      </c>
      <c r="C12342" s="509">
        <v>44</v>
      </c>
      <c r="K12342" s="509">
        <v>0</v>
      </c>
    </row>
    <row r="12343" spans="1:11" s="509" customFormat="1">
      <c r="A12343" s="508" t="s">
        <v>647</v>
      </c>
      <c r="B12343" s="509" t="s">
        <v>420</v>
      </c>
      <c r="C12343" s="509">
        <v>45</v>
      </c>
      <c r="K12343" s="509">
        <v>0</v>
      </c>
    </row>
    <row r="12344" spans="1:11" s="509" customFormat="1">
      <c r="A12344" s="508" t="s">
        <v>647</v>
      </c>
      <c r="B12344" s="509" t="s">
        <v>420</v>
      </c>
      <c r="C12344" s="509">
        <v>46</v>
      </c>
      <c r="G12344" s="509">
        <v>2</v>
      </c>
      <c r="K12344" s="509">
        <v>2</v>
      </c>
    </row>
    <row r="12345" spans="1:11" s="509" customFormat="1">
      <c r="A12345" s="508" t="s">
        <v>647</v>
      </c>
      <c r="B12345" s="509" t="s">
        <v>420</v>
      </c>
      <c r="C12345" s="509">
        <v>47</v>
      </c>
      <c r="G12345" s="509">
        <v>1</v>
      </c>
      <c r="H12345" s="509">
        <v>1</v>
      </c>
      <c r="K12345" s="509">
        <v>1</v>
      </c>
    </row>
    <row r="12346" spans="1:11" s="509" customFormat="1">
      <c r="A12346" s="508" t="s">
        <v>647</v>
      </c>
      <c r="B12346" s="509" t="s">
        <v>420</v>
      </c>
      <c r="C12346" s="509">
        <v>48</v>
      </c>
      <c r="K12346" s="509">
        <v>0</v>
      </c>
    </row>
    <row r="12347" spans="1:11" s="509" customFormat="1">
      <c r="A12347" s="508" t="s">
        <v>647</v>
      </c>
      <c r="B12347" s="509" t="s">
        <v>420</v>
      </c>
      <c r="C12347" s="509">
        <v>49</v>
      </c>
      <c r="K12347" s="509">
        <v>0</v>
      </c>
    </row>
    <row r="12348" spans="1:11" s="509" customFormat="1">
      <c r="A12348" s="508" t="s">
        <v>647</v>
      </c>
      <c r="B12348" s="509" t="s">
        <v>420</v>
      </c>
      <c r="C12348" s="509">
        <v>50</v>
      </c>
      <c r="K12348" s="509">
        <v>0</v>
      </c>
    </row>
    <row r="12349" spans="1:11" s="509" customFormat="1">
      <c r="A12349" s="508" t="s">
        <v>647</v>
      </c>
      <c r="B12349" s="509" t="s">
        <v>420</v>
      </c>
      <c r="C12349" s="509">
        <v>51</v>
      </c>
      <c r="K12349" s="509">
        <v>0</v>
      </c>
    </row>
    <row r="12350" spans="1:11" s="509" customFormat="1">
      <c r="A12350" s="508" t="s">
        <v>647</v>
      </c>
      <c r="B12350" s="509" t="s">
        <v>420</v>
      </c>
      <c r="C12350" s="509" t="s">
        <v>1031</v>
      </c>
      <c r="G12350" s="509">
        <v>1</v>
      </c>
      <c r="K12350" s="509">
        <v>1</v>
      </c>
    </row>
    <row r="12351" spans="1:11" s="509" customFormat="1">
      <c r="A12351" s="508" t="s">
        <v>647</v>
      </c>
      <c r="B12351" s="509" t="s">
        <v>420</v>
      </c>
      <c r="C12351" s="509" t="s">
        <v>1032</v>
      </c>
      <c r="K12351" s="509">
        <v>0</v>
      </c>
    </row>
    <row r="12352" spans="1:11" s="509" customFormat="1">
      <c r="A12352" s="508" t="s">
        <v>647</v>
      </c>
      <c r="B12352" s="509" t="s">
        <v>420</v>
      </c>
      <c r="C12352" s="509">
        <v>52</v>
      </c>
      <c r="K12352" s="509">
        <v>0</v>
      </c>
    </row>
    <row r="12353" spans="1:11" s="509" customFormat="1">
      <c r="A12353" s="508" t="s">
        <v>647</v>
      </c>
      <c r="B12353" s="509" t="s">
        <v>420</v>
      </c>
      <c r="C12353" s="509">
        <v>53</v>
      </c>
      <c r="K12353" s="509">
        <v>0</v>
      </c>
    </row>
    <row r="12354" spans="1:11" s="509" customFormat="1">
      <c r="A12354" s="508" t="s">
        <v>647</v>
      </c>
      <c r="B12354" s="509" t="s">
        <v>420</v>
      </c>
      <c r="C12354" s="509">
        <v>54</v>
      </c>
      <c r="G12354" s="509">
        <v>2</v>
      </c>
      <c r="K12354" s="509">
        <v>2</v>
      </c>
    </row>
    <row r="12355" spans="1:11" s="509" customFormat="1">
      <c r="A12355" s="508" t="s">
        <v>647</v>
      </c>
      <c r="B12355" s="509" t="s">
        <v>420</v>
      </c>
      <c r="C12355" s="509">
        <v>55</v>
      </c>
      <c r="G12355" s="509">
        <v>24</v>
      </c>
      <c r="K12355" s="509">
        <v>24</v>
      </c>
    </row>
    <row r="12356" spans="1:11" s="509" customFormat="1">
      <c r="A12356" s="508" t="s">
        <v>647</v>
      </c>
      <c r="B12356" s="509" t="s">
        <v>420</v>
      </c>
      <c r="C12356" s="509">
        <v>56</v>
      </c>
      <c r="K12356" s="509">
        <v>0</v>
      </c>
    </row>
    <row r="12357" spans="1:11" s="509" customFormat="1">
      <c r="A12357" s="508" t="s">
        <v>647</v>
      </c>
      <c r="B12357" s="509" t="s">
        <v>420</v>
      </c>
      <c r="C12357" s="509">
        <v>57</v>
      </c>
      <c r="K12357" s="509">
        <v>0</v>
      </c>
    </row>
    <row r="12358" spans="1:11" s="509" customFormat="1">
      <c r="A12358" s="508" t="s">
        <v>647</v>
      </c>
      <c r="B12358" s="509" t="s">
        <v>420</v>
      </c>
      <c r="C12358" s="509">
        <v>58</v>
      </c>
      <c r="K12358" s="509">
        <v>0</v>
      </c>
    </row>
    <row r="12359" spans="1:11" s="509" customFormat="1">
      <c r="A12359" s="508" t="s">
        <v>647</v>
      </c>
      <c r="B12359" s="509" t="s">
        <v>420</v>
      </c>
      <c r="C12359" s="509">
        <v>59</v>
      </c>
      <c r="G12359" s="509">
        <v>1</v>
      </c>
      <c r="K12359" s="509">
        <v>1</v>
      </c>
    </row>
    <row r="12360" spans="1:11" s="509" customFormat="1">
      <c r="A12360" s="508" t="s">
        <v>647</v>
      </c>
      <c r="B12360" s="509" t="s">
        <v>420</v>
      </c>
      <c r="C12360" s="509">
        <v>60</v>
      </c>
      <c r="G12360" s="509">
        <v>2</v>
      </c>
      <c r="K12360" s="509">
        <v>2</v>
      </c>
    </row>
    <row r="12361" spans="1:11" s="509" customFormat="1">
      <c r="A12361" s="508" t="s">
        <v>647</v>
      </c>
      <c r="B12361" s="509" t="s">
        <v>420</v>
      </c>
      <c r="C12361" s="509">
        <v>61</v>
      </c>
      <c r="K12361" s="509">
        <v>0</v>
      </c>
    </row>
    <row r="12362" spans="1:11" s="509" customFormat="1">
      <c r="A12362" s="508" t="s">
        <v>647</v>
      </c>
      <c r="B12362" s="509" t="s">
        <v>420</v>
      </c>
      <c r="C12362" s="509">
        <v>62</v>
      </c>
      <c r="K12362" s="509">
        <v>0</v>
      </c>
    </row>
    <row r="12363" spans="1:11" s="509" customFormat="1">
      <c r="A12363" s="508" t="s">
        <v>647</v>
      </c>
      <c r="B12363" s="509" t="s">
        <v>420</v>
      </c>
      <c r="C12363" s="509">
        <v>63</v>
      </c>
      <c r="K12363" s="509">
        <v>0</v>
      </c>
    </row>
    <row r="12364" spans="1:11" s="509" customFormat="1">
      <c r="A12364" s="508" t="s">
        <v>647</v>
      </c>
      <c r="B12364" s="509" t="s">
        <v>420</v>
      </c>
      <c r="C12364" s="509" t="s">
        <v>1033</v>
      </c>
      <c r="K12364" s="509">
        <v>0</v>
      </c>
    </row>
    <row r="12365" spans="1:11" s="509" customFormat="1">
      <c r="A12365" s="508" t="s">
        <v>647</v>
      </c>
      <c r="B12365" s="509" t="s">
        <v>420</v>
      </c>
      <c r="C12365" s="509" t="s">
        <v>1034</v>
      </c>
      <c r="K12365" s="509">
        <v>0</v>
      </c>
    </row>
    <row r="12366" spans="1:11" s="509" customFormat="1">
      <c r="A12366" s="508" t="s">
        <v>647</v>
      </c>
      <c r="B12366" s="509" t="s">
        <v>420</v>
      </c>
      <c r="C12366" s="509">
        <v>64</v>
      </c>
      <c r="K12366" s="509">
        <v>0</v>
      </c>
    </row>
    <row r="12367" spans="1:11" s="509" customFormat="1">
      <c r="A12367" s="508" t="s">
        <v>647</v>
      </c>
      <c r="B12367" s="509" t="s">
        <v>420</v>
      </c>
      <c r="C12367" s="509" t="s">
        <v>1035</v>
      </c>
      <c r="G12367" s="509">
        <v>1</v>
      </c>
      <c r="K12367" s="509">
        <v>1</v>
      </c>
    </row>
    <row r="12368" spans="1:11" s="509" customFormat="1">
      <c r="A12368" s="508" t="s">
        <v>647</v>
      </c>
      <c r="B12368" s="509" t="s">
        <v>420</v>
      </c>
      <c r="C12368" s="509">
        <v>65</v>
      </c>
      <c r="G12368" s="509">
        <v>15</v>
      </c>
      <c r="H12368" s="509">
        <v>7</v>
      </c>
      <c r="K12368" s="509">
        <v>15</v>
      </c>
    </row>
    <row r="12369" spans="1:11" s="509" customFormat="1">
      <c r="A12369" s="508" t="s">
        <v>647</v>
      </c>
      <c r="B12369" s="509" t="s">
        <v>420</v>
      </c>
      <c r="C12369" s="509">
        <v>66</v>
      </c>
      <c r="G12369" s="509">
        <v>5</v>
      </c>
      <c r="H12369" s="509">
        <v>5</v>
      </c>
      <c r="K12369" s="509">
        <v>5</v>
      </c>
    </row>
    <row r="12370" spans="1:11" s="509" customFormat="1">
      <c r="A12370" s="508" t="s">
        <v>647</v>
      </c>
      <c r="B12370" s="509" t="s">
        <v>420</v>
      </c>
      <c r="C12370" s="509" t="s">
        <v>1036</v>
      </c>
      <c r="K12370" s="509">
        <v>0</v>
      </c>
    </row>
    <row r="12371" spans="1:11" s="509" customFormat="1">
      <c r="A12371" s="508" t="s">
        <v>647</v>
      </c>
      <c r="B12371" s="509" t="s">
        <v>420</v>
      </c>
      <c r="C12371" s="509" t="s">
        <v>1037</v>
      </c>
      <c r="G12371" s="509">
        <v>117</v>
      </c>
      <c r="K12371" s="509">
        <v>117</v>
      </c>
    </row>
    <row r="12372" spans="1:11" s="509" customFormat="1">
      <c r="A12372" s="508" t="s">
        <v>647</v>
      </c>
      <c r="B12372" s="509" t="s">
        <v>420</v>
      </c>
      <c r="C12372" s="509" t="s">
        <v>1038</v>
      </c>
      <c r="G12372" s="509">
        <v>2</v>
      </c>
      <c r="K12372" s="509">
        <v>2</v>
      </c>
    </row>
    <row r="12373" spans="1:11" s="509" customFormat="1">
      <c r="A12373" s="508" t="s">
        <v>647</v>
      </c>
      <c r="B12373" s="509" t="s">
        <v>420</v>
      </c>
      <c r="C12373" s="509" t="s">
        <v>1039</v>
      </c>
      <c r="G12373" s="509">
        <v>1</v>
      </c>
      <c r="K12373" s="509">
        <v>1</v>
      </c>
    </row>
    <row r="12374" spans="1:11" s="509" customFormat="1">
      <c r="A12374" s="508" t="s">
        <v>647</v>
      </c>
      <c r="B12374" s="509" t="s">
        <v>420</v>
      </c>
      <c r="C12374" s="509" t="s">
        <v>1040</v>
      </c>
      <c r="G12374" s="509">
        <v>2</v>
      </c>
      <c r="K12374" s="509">
        <v>2</v>
      </c>
    </row>
    <row r="12375" spans="1:11" s="509" customFormat="1">
      <c r="A12375" s="508" t="s">
        <v>647</v>
      </c>
      <c r="B12375" s="509" t="s">
        <v>420</v>
      </c>
      <c r="C12375" s="509" t="s">
        <v>1041</v>
      </c>
      <c r="K12375" s="509">
        <v>0</v>
      </c>
    </row>
    <row r="12376" spans="1:11" s="509" customFormat="1">
      <c r="A12376" s="508" t="s">
        <v>647</v>
      </c>
      <c r="B12376" s="509" t="s">
        <v>420</v>
      </c>
      <c r="C12376" s="509" t="s">
        <v>1042</v>
      </c>
      <c r="K12376" s="509">
        <v>0</v>
      </c>
    </row>
    <row r="12377" spans="1:11" s="509" customFormat="1">
      <c r="A12377" s="508" t="s">
        <v>647</v>
      </c>
      <c r="B12377" s="509" t="s">
        <v>420</v>
      </c>
      <c r="C12377" s="509">
        <v>67</v>
      </c>
      <c r="G12377" s="509">
        <v>98</v>
      </c>
      <c r="H12377" s="509">
        <v>4</v>
      </c>
      <c r="K12377" s="509">
        <v>98</v>
      </c>
    </row>
    <row r="12378" spans="1:11" s="509" customFormat="1">
      <c r="A12378" s="508" t="s">
        <v>647</v>
      </c>
      <c r="B12378" s="509" t="s">
        <v>420</v>
      </c>
      <c r="C12378" s="509">
        <v>68</v>
      </c>
      <c r="G12378" s="509">
        <v>39</v>
      </c>
      <c r="K12378" s="509">
        <v>39</v>
      </c>
    </row>
    <row r="12379" spans="1:11" s="509" customFormat="1">
      <c r="A12379" s="508" t="s">
        <v>647</v>
      </c>
      <c r="B12379" s="509" t="s">
        <v>420</v>
      </c>
      <c r="C12379" s="509" t="s">
        <v>1043</v>
      </c>
      <c r="G12379" s="509">
        <v>1</v>
      </c>
      <c r="H12379" s="509">
        <v>1</v>
      </c>
      <c r="K12379" s="509">
        <v>1</v>
      </c>
    </row>
    <row r="12380" spans="1:11" s="509" customFormat="1">
      <c r="A12380" s="508" t="s">
        <v>647</v>
      </c>
      <c r="B12380" s="509" t="s">
        <v>420</v>
      </c>
      <c r="C12380" s="509">
        <v>69</v>
      </c>
      <c r="K12380" s="509">
        <v>0</v>
      </c>
    </row>
    <row r="12381" spans="1:11" s="509" customFormat="1">
      <c r="A12381" s="508" t="s">
        <v>647</v>
      </c>
      <c r="B12381" s="509" t="s">
        <v>420</v>
      </c>
      <c r="C12381" s="509" t="s">
        <v>1044</v>
      </c>
      <c r="K12381" s="509">
        <v>0</v>
      </c>
    </row>
    <row r="12382" spans="1:11" s="509" customFormat="1">
      <c r="A12382" s="508" t="s">
        <v>647</v>
      </c>
      <c r="B12382" s="509" t="s">
        <v>420</v>
      </c>
      <c r="C12382" s="509" t="s">
        <v>1045</v>
      </c>
      <c r="K12382" s="509">
        <v>0</v>
      </c>
    </row>
    <row r="12383" spans="1:11" s="509" customFormat="1">
      <c r="A12383" s="508" t="s">
        <v>647</v>
      </c>
      <c r="B12383" s="509" t="s">
        <v>420</v>
      </c>
      <c r="C12383" s="509">
        <v>70</v>
      </c>
      <c r="K12383" s="509">
        <v>0</v>
      </c>
    </row>
    <row r="12384" spans="1:11" s="509" customFormat="1">
      <c r="A12384" s="508" t="s">
        <v>647</v>
      </c>
      <c r="B12384" s="509" t="s">
        <v>420</v>
      </c>
      <c r="C12384" s="509" t="s">
        <v>1046</v>
      </c>
      <c r="G12384" s="509">
        <v>6</v>
      </c>
      <c r="K12384" s="509">
        <v>6</v>
      </c>
    </row>
    <row r="12385" spans="1:11" s="509" customFormat="1">
      <c r="A12385" s="508" t="s">
        <v>647</v>
      </c>
      <c r="B12385" s="509" t="s">
        <v>420</v>
      </c>
      <c r="C12385" s="509">
        <v>71</v>
      </c>
      <c r="G12385" s="509">
        <v>110</v>
      </c>
      <c r="K12385" s="509">
        <v>110</v>
      </c>
    </row>
    <row r="12386" spans="1:11" s="509" customFormat="1">
      <c r="A12386" s="508" t="s">
        <v>647</v>
      </c>
      <c r="B12386" s="509" t="s">
        <v>420</v>
      </c>
      <c r="C12386" s="509" t="s">
        <v>1047</v>
      </c>
      <c r="G12386" s="509">
        <v>9</v>
      </c>
      <c r="H12386" s="509">
        <v>6</v>
      </c>
      <c r="K12386" s="509">
        <v>9</v>
      </c>
    </row>
    <row r="12387" spans="1:11" s="509" customFormat="1">
      <c r="A12387" s="508" t="s">
        <v>647</v>
      </c>
      <c r="B12387" s="509" t="s">
        <v>420</v>
      </c>
      <c r="C12387" s="509" t="s">
        <v>1048</v>
      </c>
      <c r="G12387" s="509">
        <v>1</v>
      </c>
      <c r="K12387" s="509">
        <v>1</v>
      </c>
    </row>
    <row r="12388" spans="1:11" s="509" customFormat="1">
      <c r="A12388" s="508" t="s">
        <v>647</v>
      </c>
      <c r="B12388" s="509" t="s">
        <v>420</v>
      </c>
      <c r="C12388" s="509" t="s">
        <v>1049</v>
      </c>
      <c r="G12388" s="509">
        <v>1</v>
      </c>
      <c r="K12388" s="509">
        <v>1</v>
      </c>
    </row>
    <row r="12389" spans="1:11" s="509" customFormat="1">
      <c r="A12389" s="508" t="s">
        <v>647</v>
      </c>
      <c r="B12389" s="509" t="s">
        <v>420</v>
      </c>
      <c r="C12389" s="509" t="s">
        <v>1050</v>
      </c>
      <c r="G12389" s="509">
        <v>3</v>
      </c>
      <c r="H12389" s="509">
        <v>1</v>
      </c>
      <c r="K12389" s="509">
        <v>3</v>
      </c>
    </row>
    <row r="12390" spans="1:11" s="509" customFormat="1">
      <c r="A12390" s="508" t="s">
        <v>647</v>
      </c>
      <c r="B12390" s="509" t="s">
        <v>420</v>
      </c>
      <c r="C12390" s="509" t="s">
        <v>1051</v>
      </c>
      <c r="K12390" s="509">
        <v>0</v>
      </c>
    </row>
    <row r="12391" spans="1:11" s="509" customFormat="1">
      <c r="A12391" s="508" t="s">
        <v>647</v>
      </c>
      <c r="B12391" s="509" t="s">
        <v>420</v>
      </c>
      <c r="C12391" s="509">
        <v>72</v>
      </c>
      <c r="D12391" s="509">
        <v>24</v>
      </c>
      <c r="E12391" s="509">
        <v>1</v>
      </c>
      <c r="G12391" s="509">
        <v>4</v>
      </c>
      <c r="K12391" s="509">
        <v>28</v>
      </c>
    </row>
    <row r="12392" spans="1:11" s="509" customFormat="1">
      <c r="A12392" s="508" t="s">
        <v>647</v>
      </c>
      <c r="B12392" s="509" t="s">
        <v>420</v>
      </c>
      <c r="C12392" s="509">
        <v>73</v>
      </c>
      <c r="D12392" s="509">
        <v>3</v>
      </c>
      <c r="E12392" s="509">
        <v>3</v>
      </c>
      <c r="K12392" s="509">
        <v>3</v>
      </c>
    </row>
    <row r="12393" spans="1:11" s="509" customFormat="1">
      <c r="A12393" s="508" t="s">
        <v>647</v>
      </c>
      <c r="B12393" s="509" t="s">
        <v>420</v>
      </c>
      <c r="C12393" s="509">
        <v>74</v>
      </c>
      <c r="G12393" s="509">
        <v>1</v>
      </c>
      <c r="H12393" s="509">
        <v>1</v>
      </c>
      <c r="K12393" s="509">
        <v>1</v>
      </c>
    </row>
    <row r="12394" spans="1:11" s="509" customFormat="1">
      <c r="A12394" s="508" t="s">
        <v>647</v>
      </c>
      <c r="B12394" s="509" t="s">
        <v>420</v>
      </c>
      <c r="C12394" s="509" t="s">
        <v>4570</v>
      </c>
      <c r="D12394" s="509">
        <v>33</v>
      </c>
      <c r="G12394" s="509">
        <v>62</v>
      </c>
      <c r="K12394" s="509">
        <v>95</v>
      </c>
    </row>
    <row r="12395" spans="1:11" s="509" customFormat="1">
      <c r="A12395" s="508" t="s">
        <v>647</v>
      </c>
      <c r="B12395" s="509" t="s">
        <v>420</v>
      </c>
      <c r="C12395" s="509" t="s">
        <v>4571</v>
      </c>
      <c r="D12395" s="509">
        <v>60</v>
      </c>
      <c r="E12395" s="509">
        <v>4</v>
      </c>
      <c r="F12395" s="509">
        <v>0</v>
      </c>
      <c r="G12395" s="509">
        <v>660</v>
      </c>
      <c r="H12395" s="509">
        <v>26</v>
      </c>
      <c r="I12395" s="509">
        <v>0</v>
      </c>
      <c r="J12395" s="509">
        <v>10</v>
      </c>
      <c r="K12395" s="509">
        <v>720</v>
      </c>
    </row>
    <row r="12396" spans="1:11" s="509" customFormat="1">
      <c r="A12396" s="508" t="s">
        <v>648</v>
      </c>
      <c r="B12396" s="509" t="s">
        <v>421</v>
      </c>
      <c r="C12396" s="509">
        <v>1</v>
      </c>
      <c r="K12396" s="509">
        <v>0</v>
      </c>
    </row>
    <row r="12397" spans="1:11" s="509" customFormat="1">
      <c r="A12397" s="508" t="s">
        <v>648</v>
      </c>
      <c r="B12397" s="509" t="s">
        <v>421</v>
      </c>
      <c r="C12397" s="509" t="s">
        <v>1023</v>
      </c>
      <c r="D12397" s="509">
        <v>2</v>
      </c>
      <c r="G12397" s="509">
        <v>74</v>
      </c>
      <c r="H12397" s="509">
        <v>2</v>
      </c>
      <c r="K12397" s="509">
        <v>76</v>
      </c>
    </row>
    <row r="12398" spans="1:11" s="509" customFormat="1">
      <c r="A12398" s="508" t="s">
        <v>648</v>
      </c>
      <c r="B12398" s="509" t="s">
        <v>421</v>
      </c>
      <c r="C12398" s="509">
        <v>2</v>
      </c>
      <c r="D12398" s="509">
        <v>8</v>
      </c>
      <c r="E12398" s="509">
        <v>2</v>
      </c>
      <c r="G12398" s="509">
        <v>23</v>
      </c>
      <c r="H12398" s="509">
        <v>1</v>
      </c>
      <c r="K12398" s="509">
        <v>31</v>
      </c>
    </row>
    <row r="12399" spans="1:11" s="509" customFormat="1">
      <c r="A12399" s="508" t="s">
        <v>648</v>
      </c>
      <c r="B12399" s="509" t="s">
        <v>421</v>
      </c>
      <c r="C12399" s="509">
        <v>3</v>
      </c>
      <c r="D12399" s="509">
        <v>24</v>
      </c>
      <c r="G12399" s="509">
        <v>79</v>
      </c>
      <c r="K12399" s="509">
        <v>103</v>
      </c>
    </row>
    <row r="12400" spans="1:11" s="509" customFormat="1">
      <c r="A12400" s="508" t="s">
        <v>648</v>
      </c>
      <c r="B12400" s="509" t="s">
        <v>421</v>
      </c>
      <c r="C12400" s="509">
        <v>4</v>
      </c>
      <c r="D12400" s="509">
        <v>3</v>
      </c>
      <c r="G12400" s="509">
        <v>19</v>
      </c>
      <c r="K12400" s="509">
        <v>22</v>
      </c>
    </row>
    <row r="12401" spans="1:11" s="509" customFormat="1">
      <c r="A12401" s="508" t="s">
        <v>648</v>
      </c>
      <c r="B12401" s="509" t="s">
        <v>421</v>
      </c>
      <c r="C12401" s="509">
        <v>5</v>
      </c>
      <c r="G12401" s="509">
        <v>31</v>
      </c>
      <c r="K12401" s="509">
        <v>31</v>
      </c>
    </row>
    <row r="12402" spans="1:11" s="509" customFormat="1">
      <c r="A12402" s="508" t="s">
        <v>648</v>
      </c>
      <c r="B12402" s="509" t="s">
        <v>421</v>
      </c>
      <c r="C12402" s="509">
        <v>6</v>
      </c>
      <c r="K12402" s="509">
        <v>0</v>
      </c>
    </row>
    <row r="12403" spans="1:11" s="509" customFormat="1">
      <c r="A12403" s="508" t="s">
        <v>648</v>
      </c>
      <c r="B12403" s="509" t="s">
        <v>421</v>
      </c>
      <c r="C12403" s="509">
        <v>7</v>
      </c>
      <c r="K12403" s="509">
        <v>0</v>
      </c>
    </row>
    <row r="12404" spans="1:11" s="509" customFormat="1">
      <c r="A12404" s="508" t="s">
        <v>648</v>
      </c>
      <c r="B12404" s="509" t="s">
        <v>421</v>
      </c>
      <c r="C12404" s="509">
        <v>8</v>
      </c>
      <c r="D12404" s="509">
        <v>3</v>
      </c>
      <c r="G12404" s="509">
        <v>6</v>
      </c>
      <c r="K12404" s="509">
        <v>9</v>
      </c>
    </row>
    <row r="12405" spans="1:11" s="509" customFormat="1">
      <c r="A12405" s="508" t="s">
        <v>648</v>
      </c>
      <c r="B12405" s="509" t="s">
        <v>421</v>
      </c>
      <c r="C12405" s="509">
        <v>9</v>
      </c>
      <c r="G12405" s="509">
        <v>3</v>
      </c>
      <c r="K12405" s="509">
        <v>3</v>
      </c>
    </row>
    <row r="12406" spans="1:11" s="509" customFormat="1">
      <c r="A12406" s="508" t="s">
        <v>648</v>
      </c>
      <c r="B12406" s="509" t="s">
        <v>421</v>
      </c>
      <c r="C12406" s="509">
        <v>10</v>
      </c>
      <c r="D12406" s="509">
        <v>5</v>
      </c>
      <c r="E12406" s="509">
        <v>2</v>
      </c>
      <c r="G12406" s="509">
        <v>32</v>
      </c>
      <c r="K12406" s="509">
        <v>37</v>
      </c>
    </row>
    <row r="12407" spans="1:11" s="509" customFormat="1">
      <c r="A12407" s="508" t="s">
        <v>648</v>
      </c>
      <c r="B12407" s="509" t="s">
        <v>421</v>
      </c>
      <c r="C12407" s="509">
        <v>11</v>
      </c>
      <c r="D12407" s="509">
        <v>2</v>
      </c>
      <c r="G12407" s="509">
        <v>2</v>
      </c>
      <c r="K12407" s="509">
        <v>4</v>
      </c>
    </row>
    <row r="12408" spans="1:11" s="509" customFormat="1">
      <c r="A12408" s="508" t="s">
        <v>648</v>
      </c>
      <c r="B12408" s="509" t="s">
        <v>421</v>
      </c>
      <c r="C12408" s="509">
        <v>12</v>
      </c>
      <c r="G12408" s="509">
        <v>2</v>
      </c>
      <c r="K12408" s="509">
        <v>2</v>
      </c>
    </row>
    <row r="12409" spans="1:11" s="509" customFormat="1">
      <c r="A12409" s="508" t="s">
        <v>648</v>
      </c>
      <c r="B12409" s="509" t="s">
        <v>421</v>
      </c>
      <c r="C12409" s="509">
        <v>13</v>
      </c>
      <c r="K12409" s="509">
        <v>0</v>
      </c>
    </row>
    <row r="12410" spans="1:11" s="509" customFormat="1">
      <c r="A12410" s="508" t="s">
        <v>648</v>
      </c>
      <c r="B12410" s="509" t="s">
        <v>421</v>
      </c>
      <c r="C12410" s="509">
        <v>14</v>
      </c>
      <c r="K12410" s="509">
        <v>0</v>
      </c>
    </row>
    <row r="12411" spans="1:11" s="509" customFormat="1">
      <c r="A12411" s="508" t="s">
        <v>648</v>
      </c>
      <c r="B12411" s="509" t="s">
        <v>421</v>
      </c>
      <c r="C12411" s="509">
        <v>15</v>
      </c>
      <c r="K12411" s="509">
        <v>0</v>
      </c>
    </row>
    <row r="12412" spans="1:11" s="509" customFormat="1">
      <c r="A12412" s="508" t="s">
        <v>648</v>
      </c>
      <c r="B12412" s="509" t="s">
        <v>421</v>
      </c>
      <c r="C12412" s="509">
        <v>16</v>
      </c>
      <c r="G12412" s="509">
        <v>16</v>
      </c>
      <c r="K12412" s="509">
        <v>16</v>
      </c>
    </row>
    <row r="12413" spans="1:11" s="509" customFormat="1">
      <c r="A12413" s="508" t="s">
        <v>648</v>
      </c>
      <c r="B12413" s="509" t="s">
        <v>421</v>
      </c>
      <c r="C12413" s="509">
        <v>17</v>
      </c>
      <c r="D12413" s="509">
        <v>3</v>
      </c>
      <c r="G12413" s="509">
        <v>43</v>
      </c>
      <c r="K12413" s="509">
        <v>46</v>
      </c>
    </row>
    <row r="12414" spans="1:11" s="509" customFormat="1">
      <c r="A12414" s="508" t="s">
        <v>648</v>
      </c>
      <c r="B12414" s="509" t="s">
        <v>421</v>
      </c>
      <c r="C12414" s="509">
        <v>18</v>
      </c>
      <c r="K12414" s="509">
        <v>0</v>
      </c>
    </row>
    <row r="12415" spans="1:11" s="509" customFormat="1">
      <c r="A12415" s="508" t="s">
        <v>648</v>
      </c>
      <c r="B12415" s="509" t="s">
        <v>421</v>
      </c>
      <c r="C12415" s="509" t="s">
        <v>1024</v>
      </c>
      <c r="G12415" s="509">
        <v>1</v>
      </c>
      <c r="K12415" s="509">
        <v>1</v>
      </c>
    </row>
    <row r="12416" spans="1:11" s="509" customFormat="1">
      <c r="A12416" s="508" t="s">
        <v>648</v>
      </c>
      <c r="B12416" s="509" t="s">
        <v>421</v>
      </c>
      <c r="C12416" s="509" t="s">
        <v>1025</v>
      </c>
      <c r="K12416" s="509">
        <v>0</v>
      </c>
    </row>
    <row r="12417" spans="1:11" s="509" customFormat="1">
      <c r="A12417" s="508" t="s">
        <v>648</v>
      </c>
      <c r="B12417" s="509" t="s">
        <v>421</v>
      </c>
      <c r="C12417" s="509">
        <v>19</v>
      </c>
      <c r="D12417" s="509">
        <v>1</v>
      </c>
      <c r="G12417" s="509">
        <v>2</v>
      </c>
      <c r="K12417" s="509">
        <v>3</v>
      </c>
    </row>
    <row r="12418" spans="1:11" s="509" customFormat="1">
      <c r="A12418" s="508" t="s">
        <v>648</v>
      </c>
      <c r="B12418" s="509" t="s">
        <v>421</v>
      </c>
      <c r="C12418" s="509">
        <v>20</v>
      </c>
      <c r="K12418" s="509">
        <v>0</v>
      </c>
    </row>
    <row r="12419" spans="1:11" s="509" customFormat="1">
      <c r="A12419" s="508" t="s">
        <v>648</v>
      </c>
      <c r="B12419" s="509" t="s">
        <v>421</v>
      </c>
      <c r="C12419" s="509">
        <v>21</v>
      </c>
      <c r="K12419" s="509">
        <v>0</v>
      </c>
    </row>
    <row r="12420" spans="1:11" s="509" customFormat="1">
      <c r="A12420" s="508" t="s">
        <v>648</v>
      </c>
      <c r="B12420" s="509" t="s">
        <v>421</v>
      </c>
      <c r="C12420" s="509" t="s">
        <v>1026</v>
      </c>
      <c r="K12420" s="509">
        <v>0</v>
      </c>
    </row>
    <row r="12421" spans="1:11" s="509" customFormat="1">
      <c r="A12421" s="508" t="s">
        <v>648</v>
      </c>
      <c r="B12421" s="509" t="s">
        <v>421</v>
      </c>
      <c r="C12421" s="509" t="s">
        <v>1027</v>
      </c>
      <c r="G12421" s="509">
        <v>3</v>
      </c>
      <c r="K12421" s="509">
        <v>3</v>
      </c>
    </row>
    <row r="12422" spans="1:11" s="509" customFormat="1">
      <c r="A12422" s="508" t="s">
        <v>648</v>
      </c>
      <c r="B12422" s="509" t="s">
        <v>421</v>
      </c>
      <c r="C12422" s="509" t="s">
        <v>1028</v>
      </c>
      <c r="K12422" s="509">
        <v>0</v>
      </c>
    </row>
    <row r="12423" spans="1:11" s="509" customFormat="1">
      <c r="A12423" s="508" t="s">
        <v>648</v>
      </c>
      <c r="B12423" s="509" t="s">
        <v>421</v>
      </c>
      <c r="C12423" s="509">
        <v>22</v>
      </c>
      <c r="G12423" s="509">
        <v>1</v>
      </c>
      <c r="K12423" s="509">
        <v>1</v>
      </c>
    </row>
    <row r="12424" spans="1:11" s="509" customFormat="1">
      <c r="A12424" s="508" t="s">
        <v>648</v>
      </c>
      <c r="B12424" s="509" t="s">
        <v>421</v>
      </c>
      <c r="C12424" s="509">
        <v>23</v>
      </c>
      <c r="D12424" s="509">
        <v>2</v>
      </c>
      <c r="K12424" s="509">
        <v>2</v>
      </c>
    </row>
    <row r="12425" spans="1:11" s="509" customFormat="1">
      <c r="A12425" s="508" t="s">
        <v>648</v>
      </c>
      <c r="B12425" s="509" t="s">
        <v>421</v>
      </c>
      <c r="C12425" s="509" t="s">
        <v>1029</v>
      </c>
      <c r="G12425" s="509">
        <v>19</v>
      </c>
      <c r="K12425" s="509">
        <v>19</v>
      </c>
    </row>
    <row r="12426" spans="1:11" s="509" customFormat="1">
      <c r="A12426" s="508" t="s">
        <v>648</v>
      </c>
      <c r="B12426" s="509" t="s">
        <v>421</v>
      </c>
      <c r="C12426" s="509">
        <v>24</v>
      </c>
      <c r="K12426" s="509">
        <v>0</v>
      </c>
    </row>
    <row r="12427" spans="1:11" s="509" customFormat="1">
      <c r="A12427" s="508" t="s">
        <v>648</v>
      </c>
      <c r="B12427" s="509" t="s">
        <v>421</v>
      </c>
      <c r="C12427" s="509">
        <v>25</v>
      </c>
    </row>
    <row r="12428" spans="1:11" s="509" customFormat="1">
      <c r="A12428" s="508" t="s">
        <v>648</v>
      </c>
      <c r="B12428" s="509" t="s">
        <v>421</v>
      </c>
      <c r="C12428" s="509">
        <v>26</v>
      </c>
      <c r="K12428" s="509">
        <v>0</v>
      </c>
    </row>
    <row r="12429" spans="1:11" s="509" customFormat="1">
      <c r="A12429" s="508" t="s">
        <v>648</v>
      </c>
      <c r="B12429" s="509" t="s">
        <v>421</v>
      </c>
      <c r="C12429" s="509">
        <v>27</v>
      </c>
      <c r="K12429" s="509">
        <v>0</v>
      </c>
    </row>
    <row r="12430" spans="1:11" s="509" customFormat="1">
      <c r="A12430" s="508" t="s">
        <v>648</v>
      </c>
      <c r="B12430" s="509" t="s">
        <v>421</v>
      </c>
      <c r="C12430" s="509">
        <v>28</v>
      </c>
      <c r="K12430" s="509">
        <v>0</v>
      </c>
    </row>
    <row r="12431" spans="1:11" s="509" customFormat="1">
      <c r="A12431" s="508" t="s">
        <v>648</v>
      </c>
      <c r="B12431" s="509" t="s">
        <v>421</v>
      </c>
      <c r="C12431" s="509">
        <v>29</v>
      </c>
      <c r="K12431" s="509">
        <v>0</v>
      </c>
    </row>
    <row r="12432" spans="1:11" s="509" customFormat="1">
      <c r="A12432" s="508" t="s">
        <v>648</v>
      </c>
      <c r="B12432" s="509" t="s">
        <v>421</v>
      </c>
      <c r="C12432" s="509">
        <v>30</v>
      </c>
      <c r="K12432" s="509">
        <v>0</v>
      </c>
    </row>
    <row r="12433" spans="1:11" s="509" customFormat="1">
      <c r="A12433" s="508" t="s">
        <v>648</v>
      </c>
      <c r="B12433" s="509" t="s">
        <v>421</v>
      </c>
      <c r="C12433" s="509">
        <v>31</v>
      </c>
      <c r="K12433" s="509">
        <v>0</v>
      </c>
    </row>
    <row r="12434" spans="1:11" s="509" customFormat="1">
      <c r="A12434" s="508" t="s">
        <v>648</v>
      </c>
      <c r="B12434" s="509" t="s">
        <v>421</v>
      </c>
      <c r="C12434" s="509">
        <v>32</v>
      </c>
      <c r="K12434" s="509">
        <v>0</v>
      </c>
    </row>
    <row r="12435" spans="1:11" s="509" customFormat="1">
      <c r="A12435" s="508" t="s">
        <v>648</v>
      </c>
      <c r="B12435" s="509" t="s">
        <v>421</v>
      </c>
      <c r="C12435" s="509">
        <v>33</v>
      </c>
      <c r="K12435" s="509">
        <v>0</v>
      </c>
    </row>
    <row r="12436" spans="1:11" s="509" customFormat="1">
      <c r="A12436" s="508" t="s">
        <v>648</v>
      </c>
      <c r="B12436" s="509" t="s">
        <v>421</v>
      </c>
      <c r="C12436" s="509">
        <v>34</v>
      </c>
      <c r="K12436" s="509">
        <v>0</v>
      </c>
    </row>
    <row r="12437" spans="1:11" s="509" customFormat="1">
      <c r="A12437" s="508" t="s">
        <v>648</v>
      </c>
      <c r="B12437" s="509" t="s">
        <v>421</v>
      </c>
      <c r="C12437" s="509">
        <v>35</v>
      </c>
      <c r="K12437" s="509">
        <v>0</v>
      </c>
    </row>
    <row r="12438" spans="1:11" s="509" customFormat="1">
      <c r="A12438" s="508" t="s">
        <v>648</v>
      </c>
      <c r="B12438" s="509" t="s">
        <v>421</v>
      </c>
      <c r="C12438" s="509">
        <v>36</v>
      </c>
      <c r="K12438" s="509">
        <v>0</v>
      </c>
    </row>
    <row r="12439" spans="1:11" s="509" customFormat="1">
      <c r="A12439" s="508" t="s">
        <v>648</v>
      </c>
      <c r="B12439" s="509" t="s">
        <v>421</v>
      </c>
      <c r="C12439" s="509">
        <v>37</v>
      </c>
      <c r="K12439" s="509">
        <v>0</v>
      </c>
    </row>
    <row r="12440" spans="1:11" s="509" customFormat="1">
      <c r="A12440" s="508" t="s">
        <v>648</v>
      </c>
      <c r="B12440" s="509" t="s">
        <v>421</v>
      </c>
      <c r="C12440" s="509">
        <v>38</v>
      </c>
      <c r="K12440" s="509">
        <v>0</v>
      </c>
    </row>
    <row r="12441" spans="1:11" s="509" customFormat="1">
      <c r="A12441" s="508" t="s">
        <v>648</v>
      </c>
      <c r="B12441" s="509" t="s">
        <v>421</v>
      </c>
      <c r="C12441" s="509" t="s">
        <v>1030</v>
      </c>
      <c r="K12441" s="509">
        <v>0</v>
      </c>
    </row>
    <row r="12442" spans="1:11" s="509" customFormat="1">
      <c r="A12442" s="508" t="s">
        <v>648</v>
      </c>
      <c r="B12442" s="509" t="s">
        <v>421</v>
      </c>
      <c r="C12442" s="509">
        <v>39</v>
      </c>
      <c r="K12442" s="509">
        <v>0</v>
      </c>
    </row>
    <row r="12443" spans="1:11" s="509" customFormat="1">
      <c r="A12443" s="508" t="s">
        <v>648</v>
      </c>
      <c r="B12443" s="509" t="s">
        <v>421</v>
      </c>
      <c r="C12443" s="509">
        <v>40</v>
      </c>
      <c r="K12443" s="509">
        <v>0</v>
      </c>
    </row>
    <row r="12444" spans="1:11" s="509" customFormat="1">
      <c r="A12444" s="508" t="s">
        <v>648</v>
      </c>
      <c r="B12444" s="509" t="s">
        <v>421</v>
      </c>
      <c r="C12444" s="509">
        <v>41</v>
      </c>
      <c r="K12444" s="509">
        <v>0</v>
      </c>
    </row>
    <row r="12445" spans="1:11" s="509" customFormat="1">
      <c r="A12445" s="508" t="s">
        <v>648</v>
      </c>
      <c r="B12445" s="509" t="s">
        <v>421</v>
      </c>
      <c r="C12445" s="509">
        <v>42</v>
      </c>
      <c r="K12445" s="509">
        <v>0</v>
      </c>
    </row>
    <row r="12446" spans="1:11" s="509" customFormat="1">
      <c r="A12446" s="508" t="s">
        <v>648</v>
      </c>
      <c r="B12446" s="509" t="s">
        <v>421</v>
      </c>
      <c r="C12446" s="509">
        <v>43</v>
      </c>
      <c r="K12446" s="509">
        <v>0</v>
      </c>
    </row>
    <row r="12447" spans="1:11" s="509" customFormat="1">
      <c r="A12447" s="508" t="s">
        <v>648</v>
      </c>
      <c r="B12447" s="509" t="s">
        <v>421</v>
      </c>
      <c r="C12447" s="509">
        <v>44</v>
      </c>
      <c r="K12447" s="509">
        <v>0</v>
      </c>
    </row>
    <row r="12448" spans="1:11" s="509" customFormat="1">
      <c r="A12448" s="508" t="s">
        <v>648</v>
      </c>
      <c r="B12448" s="509" t="s">
        <v>421</v>
      </c>
      <c r="C12448" s="509">
        <v>45</v>
      </c>
      <c r="K12448" s="509">
        <v>0</v>
      </c>
    </row>
    <row r="12449" spans="1:11" s="509" customFormat="1">
      <c r="A12449" s="508" t="s">
        <v>648</v>
      </c>
      <c r="B12449" s="509" t="s">
        <v>421</v>
      </c>
      <c r="C12449" s="509">
        <v>46</v>
      </c>
      <c r="D12449" s="509">
        <v>1</v>
      </c>
      <c r="G12449" s="509">
        <v>6</v>
      </c>
      <c r="K12449" s="509">
        <v>7</v>
      </c>
    </row>
    <row r="12450" spans="1:11" s="509" customFormat="1">
      <c r="A12450" s="508" t="s">
        <v>648</v>
      </c>
      <c r="B12450" s="509" t="s">
        <v>421</v>
      </c>
      <c r="C12450" s="509">
        <v>47</v>
      </c>
      <c r="K12450" s="509">
        <v>0</v>
      </c>
    </row>
    <row r="12451" spans="1:11" s="509" customFormat="1">
      <c r="A12451" s="508" t="s">
        <v>648</v>
      </c>
      <c r="B12451" s="509" t="s">
        <v>421</v>
      </c>
      <c r="C12451" s="509">
        <v>48</v>
      </c>
      <c r="K12451" s="509">
        <v>0</v>
      </c>
    </row>
    <row r="12452" spans="1:11" s="509" customFormat="1">
      <c r="A12452" s="508" t="s">
        <v>648</v>
      </c>
      <c r="B12452" s="509" t="s">
        <v>421</v>
      </c>
      <c r="C12452" s="509">
        <v>49</v>
      </c>
      <c r="K12452" s="509">
        <v>0</v>
      </c>
    </row>
    <row r="12453" spans="1:11" s="509" customFormat="1">
      <c r="A12453" s="508" t="s">
        <v>648</v>
      </c>
      <c r="B12453" s="509" t="s">
        <v>421</v>
      </c>
      <c r="C12453" s="509">
        <v>50</v>
      </c>
      <c r="K12453" s="509">
        <v>0</v>
      </c>
    </row>
    <row r="12454" spans="1:11" s="509" customFormat="1">
      <c r="A12454" s="508" t="s">
        <v>648</v>
      </c>
      <c r="B12454" s="509" t="s">
        <v>421</v>
      </c>
      <c r="C12454" s="509">
        <v>51</v>
      </c>
      <c r="K12454" s="509">
        <v>0</v>
      </c>
    </row>
    <row r="12455" spans="1:11" s="509" customFormat="1">
      <c r="A12455" s="508" t="s">
        <v>648</v>
      </c>
      <c r="B12455" s="509" t="s">
        <v>421</v>
      </c>
      <c r="C12455" s="509" t="s">
        <v>1031</v>
      </c>
      <c r="K12455" s="509">
        <v>0</v>
      </c>
    </row>
    <row r="12456" spans="1:11" s="509" customFormat="1">
      <c r="A12456" s="508" t="s">
        <v>648</v>
      </c>
      <c r="B12456" s="509" t="s">
        <v>421</v>
      </c>
      <c r="C12456" s="509" t="s">
        <v>1032</v>
      </c>
      <c r="K12456" s="509">
        <v>0</v>
      </c>
    </row>
    <row r="12457" spans="1:11" s="509" customFormat="1">
      <c r="A12457" s="508" t="s">
        <v>648</v>
      </c>
      <c r="B12457" s="509" t="s">
        <v>421</v>
      </c>
      <c r="C12457" s="509">
        <v>52</v>
      </c>
      <c r="K12457" s="509">
        <v>0</v>
      </c>
    </row>
    <row r="12458" spans="1:11" s="509" customFormat="1">
      <c r="A12458" s="508" t="s">
        <v>648</v>
      </c>
      <c r="B12458" s="509" t="s">
        <v>421</v>
      </c>
      <c r="C12458" s="509">
        <v>53</v>
      </c>
      <c r="K12458" s="509">
        <v>0</v>
      </c>
    </row>
    <row r="12459" spans="1:11" s="509" customFormat="1">
      <c r="A12459" s="508" t="s">
        <v>648</v>
      </c>
      <c r="B12459" s="509" t="s">
        <v>421</v>
      </c>
      <c r="C12459" s="509">
        <v>54</v>
      </c>
      <c r="G12459" s="509">
        <v>20</v>
      </c>
      <c r="K12459" s="509">
        <v>20</v>
      </c>
    </row>
    <row r="12460" spans="1:11" s="509" customFormat="1">
      <c r="A12460" s="508" t="s">
        <v>648</v>
      </c>
      <c r="B12460" s="509" t="s">
        <v>421</v>
      </c>
      <c r="C12460" s="509">
        <v>55</v>
      </c>
      <c r="D12460" s="509">
        <v>1</v>
      </c>
      <c r="G12460" s="509">
        <v>20</v>
      </c>
      <c r="K12460" s="509">
        <v>21</v>
      </c>
    </row>
    <row r="12461" spans="1:11" s="509" customFormat="1">
      <c r="A12461" s="508" t="s">
        <v>648</v>
      </c>
      <c r="B12461" s="509" t="s">
        <v>421</v>
      </c>
      <c r="C12461" s="509">
        <v>56</v>
      </c>
      <c r="K12461" s="509">
        <v>0</v>
      </c>
    </row>
    <row r="12462" spans="1:11" s="509" customFormat="1">
      <c r="A12462" s="508" t="s">
        <v>648</v>
      </c>
      <c r="B12462" s="509" t="s">
        <v>421</v>
      </c>
      <c r="C12462" s="509">
        <v>57</v>
      </c>
      <c r="K12462" s="509">
        <v>0</v>
      </c>
    </row>
    <row r="12463" spans="1:11" s="509" customFormat="1">
      <c r="A12463" s="508" t="s">
        <v>648</v>
      </c>
      <c r="B12463" s="509" t="s">
        <v>421</v>
      </c>
      <c r="C12463" s="509">
        <v>58</v>
      </c>
      <c r="K12463" s="509">
        <v>0</v>
      </c>
    </row>
    <row r="12464" spans="1:11" s="509" customFormat="1">
      <c r="A12464" s="508" t="s">
        <v>648</v>
      </c>
      <c r="B12464" s="509" t="s">
        <v>421</v>
      </c>
      <c r="C12464" s="509">
        <v>59</v>
      </c>
      <c r="D12464" s="509">
        <v>2</v>
      </c>
      <c r="G12464" s="509">
        <v>5</v>
      </c>
      <c r="K12464" s="509">
        <v>7</v>
      </c>
    </row>
    <row r="12465" spans="1:11" s="509" customFormat="1">
      <c r="A12465" s="508" t="s">
        <v>648</v>
      </c>
      <c r="B12465" s="509" t="s">
        <v>421</v>
      </c>
      <c r="C12465" s="509">
        <v>60</v>
      </c>
      <c r="G12465" s="509">
        <v>2</v>
      </c>
      <c r="K12465" s="509">
        <v>2</v>
      </c>
    </row>
    <row r="12466" spans="1:11" s="509" customFormat="1">
      <c r="A12466" s="508" t="s">
        <v>648</v>
      </c>
      <c r="B12466" s="509" t="s">
        <v>421</v>
      </c>
      <c r="C12466" s="509">
        <v>61</v>
      </c>
      <c r="D12466" s="509">
        <v>1</v>
      </c>
      <c r="G12466" s="509">
        <v>2</v>
      </c>
      <c r="K12466" s="509">
        <v>3</v>
      </c>
    </row>
    <row r="12467" spans="1:11" s="509" customFormat="1">
      <c r="A12467" s="508" t="s">
        <v>648</v>
      </c>
      <c r="B12467" s="509" t="s">
        <v>421</v>
      </c>
      <c r="C12467" s="509">
        <v>62</v>
      </c>
      <c r="G12467" s="509">
        <v>1</v>
      </c>
      <c r="K12467" s="509">
        <v>1</v>
      </c>
    </row>
    <row r="12468" spans="1:11" s="509" customFormat="1">
      <c r="A12468" s="508" t="s">
        <v>648</v>
      </c>
      <c r="B12468" s="509" t="s">
        <v>421</v>
      </c>
      <c r="C12468" s="509">
        <v>63</v>
      </c>
      <c r="D12468" s="509">
        <v>1</v>
      </c>
      <c r="E12468" s="509">
        <v>1</v>
      </c>
      <c r="G12468" s="509">
        <v>2</v>
      </c>
      <c r="H12468" s="509">
        <v>1</v>
      </c>
      <c r="K12468" s="509">
        <v>3</v>
      </c>
    </row>
    <row r="12469" spans="1:11" s="509" customFormat="1">
      <c r="A12469" s="508" t="s">
        <v>648</v>
      </c>
      <c r="B12469" s="509" t="s">
        <v>421</v>
      </c>
      <c r="C12469" s="509" t="s">
        <v>1033</v>
      </c>
      <c r="K12469" s="509">
        <v>0</v>
      </c>
    </row>
    <row r="12470" spans="1:11" s="509" customFormat="1">
      <c r="A12470" s="508" t="s">
        <v>648</v>
      </c>
      <c r="B12470" s="509" t="s">
        <v>421</v>
      </c>
      <c r="C12470" s="509" t="s">
        <v>1034</v>
      </c>
      <c r="K12470" s="509">
        <v>0</v>
      </c>
    </row>
    <row r="12471" spans="1:11" s="509" customFormat="1">
      <c r="A12471" s="508" t="s">
        <v>648</v>
      </c>
      <c r="B12471" s="509" t="s">
        <v>421</v>
      </c>
      <c r="C12471" s="509">
        <v>64</v>
      </c>
      <c r="K12471" s="509">
        <v>0</v>
      </c>
    </row>
    <row r="12472" spans="1:11" s="509" customFormat="1">
      <c r="A12472" s="508" t="s">
        <v>648</v>
      </c>
      <c r="B12472" s="509" t="s">
        <v>421</v>
      </c>
      <c r="C12472" s="509" t="s">
        <v>1035</v>
      </c>
      <c r="G12472" s="509">
        <v>1</v>
      </c>
      <c r="K12472" s="509">
        <v>1</v>
      </c>
    </row>
    <row r="12473" spans="1:11" s="509" customFormat="1">
      <c r="A12473" s="508" t="s">
        <v>648</v>
      </c>
      <c r="B12473" s="509" t="s">
        <v>421</v>
      </c>
      <c r="C12473" s="509">
        <v>65</v>
      </c>
      <c r="D12473" s="509">
        <v>2</v>
      </c>
      <c r="E12473" s="509">
        <v>2</v>
      </c>
      <c r="G12473" s="509">
        <v>11</v>
      </c>
      <c r="H12473" s="509">
        <v>5</v>
      </c>
      <c r="K12473" s="509">
        <v>13</v>
      </c>
    </row>
    <row r="12474" spans="1:11" s="509" customFormat="1">
      <c r="A12474" s="508" t="s">
        <v>648</v>
      </c>
      <c r="B12474" s="509" t="s">
        <v>421</v>
      </c>
      <c r="C12474" s="509">
        <v>66</v>
      </c>
      <c r="G12474" s="509">
        <v>2</v>
      </c>
      <c r="H12474" s="509">
        <v>2</v>
      </c>
      <c r="K12474" s="509">
        <v>2</v>
      </c>
    </row>
    <row r="12475" spans="1:11" s="509" customFormat="1">
      <c r="A12475" s="508" t="s">
        <v>648</v>
      </c>
      <c r="B12475" s="509" t="s">
        <v>421</v>
      </c>
      <c r="C12475" s="509" t="s">
        <v>1036</v>
      </c>
      <c r="K12475" s="509">
        <v>0</v>
      </c>
    </row>
    <row r="12476" spans="1:11" s="509" customFormat="1">
      <c r="A12476" s="508" t="s">
        <v>648</v>
      </c>
      <c r="B12476" s="509" t="s">
        <v>421</v>
      </c>
      <c r="C12476" s="509" t="s">
        <v>1037</v>
      </c>
      <c r="D12476" s="509">
        <v>20</v>
      </c>
      <c r="G12476" s="509">
        <v>381</v>
      </c>
      <c r="K12476" s="509">
        <v>401</v>
      </c>
    </row>
    <row r="12477" spans="1:11" s="509" customFormat="1">
      <c r="A12477" s="508" t="s">
        <v>648</v>
      </c>
      <c r="B12477" s="509" t="s">
        <v>421</v>
      </c>
      <c r="C12477" s="509" t="s">
        <v>1038</v>
      </c>
      <c r="G12477" s="509">
        <v>11</v>
      </c>
      <c r="K12477" s="509">
        <v>11</v>
      </c>
    </row>
    <row r="12478" spans="1:11" s="509" customFormat="1">
      <c r="A12478" s="508" t="s">
        <v>648</v>
      </c>
      <c r="B12478" s="509" t="s">
        <v>421</v>
      </c>
      <c r="C12478" s="509" t="s">
        <v>1039</v>
      </c>
      <c r="D12478" s="509">
        <v>2</v>
      </c>
      <c r="G12478" s="509">
        <v>4</v>
      </c>
      <c r="K12478" s="509">
        <v>6</v>
      </c>
    </row>
    <row r="12479" spans="1:11" s="509" customFormat="1">
      <c r="A12479" s="508" t="s">
        <v>648</v>
      </c>
      <c r="B12479" s="509" t="s">
        <v>421</v>
      </c>
      <c r="C12479" s="509" t="s">
        <v>1040</v>
      </c>
      <c r="D12479" s="509">
        <v>2</v>
      </c>
      <c r="G12479" s="509">
        <v>5</v>
      </c>
      <c r="K12479" s="509">
        <v>7</v>
      </c>
    </row>
    <row r="12480" spans="1:11" s="509" customFormat="1">
      <c r="A12480" s="508" t="s">
        <v>648</v>
      </c>
      <c r="B12480" s="509" t="s">
        <v>421</v>
      </c>
      <c r="C12480" s="509" t="s">
        <v>1041</v>
      </c>
      <c r="K12480" s="509">
        <v>0</v>
      </c>
    </row>
    <row r="12481" spans="1:11" s="509" customFormat="1">
      <c r="A12481" s="508" t="s">
        <v>648</v>
      </c>
      <c r="B12481" s="509" t="s">
        <v>421</v>
      </c>
      <c r="C12481" s="509" t="s">
        <v>1042</v>
      </c>
      <c r="K12481" s="509">
        <v>0</v>
      </c>
    </row>
    <row r="12482" spans="1:11" s="509" customFormat="1">
      <c r="A12482" s="508" t="s">
        <v>648</v>
      </c>
      <c r="B12482" s="509" t="s">
        <v>421</v>
      </c>
      <c r="C12482" s="509">
        <v>67</v>
      </c>
      <c r="G12482" s="509">
        <v>74</v>
      </c>
      <c r="H12482" s="509">
        <v>2</v>
      </c>
      <c r="K12482" s="509">
        <v>74</v>
      </c>
    </row>
    <row r="12483" spans="1:11" s="509" customFormat="1">
      <c r="A12483" s="508" t="s">
        <v>648</v>
      </c>
      <c r="B12483" s="509" t="s">
        <v>421</v>
      </c>
      <c r="C12483" s="509">
        <v>68</v>
      </c>
      <c r="G12483" s="509">
        <v>36</v>
      </c>
      <c r="H12483" s="509">
        <v>5</v>
      </c>
      <c r="K12483" s="509">
        <v>36</v>
      </c>
    </row>
    <row r="12484" spans="1:11" s="509" customFormat="1">
      <c r="A12484" s="508" t="s">
        <v>648</v>
      </c>
      <c r="B12484" s="509" t="s">
        <v>421</v>
      </c>
      <c r="C12484" s="509" t="s">
        <v>1043</v>
      </c>
      <c r="G12484" s="509">
        <v>3</v>
      </c>
      <c r="K12484" s="509">
        <v>3</v>
      </c>
    </row>
    <row r="12485" spans="1:11" s="509" customFormat="1">
      <c r="A12485" s="508" t="s">
        <v>648</v>
      </c>
      <c r="B12485" s="509" t="s">
        <v>421</v>
      </c>
      <c r="C12485" s="509">
        <v>69</v>
      </c>
      <c r="D12485" s="509">
        <v>1</v>
      </c>
      <c r="K12485" s="509">
        <v>1</v>
      </c>
    </row>
    <row r="12486" spans="1:11" s="509" customFormat="1">
      <c r="A12486" s="508" t="s">
        <v>648</v>
      </c>
      <c r="B12486" s="509" t="s">
        <v>421</v>
      </c>
      <c r="C12486" s="509" t="s">
        <v>1044</v>
      </c>
      <c r="G12486" s="509">
        <v>1</v>
      </c>
      <c r="K12486" s="509">
        <v>1</v>
      </c>
    </row>
    <row r="12487" spans="1:11" s="509" customFormat="1">
      <c r="A12487" s="508" t="s">
        <v>648</v>
      </c>
      <c r="B12487" s="509" t="s">
        <v>421</v>
      </c>
      <c r="C12487" s="509" t="s">
        <v>1045</v>
      </c>
      <c r="K12487" s="509">
        <v>0</v>
      </c>
    </row>
    <row r="12488" spans="1:11" s="509" customFormat="1">
      <c r="A12488" s="508" t="s">
        <v>648</v>
      </c>
      <c r="B12488" s="509" t="s">
        <v>421</v>
      </c>
      <c r="C12488" s="509">
        <v>70</v>
      </c>
      <c r="K12488" s="509">
        <v>0</v>
      </c>
    </row>
    <row r="12489" spans="1:11" s="509" customFormat="1">
      <c r="A12489" s="508" t="s">
        <v>648</v>
      </c>
      <c r="B12489" s="509" t="s">
        <v>421</v>
      </c>
      <c r="C12489" s="509" t="s">
        <v>1046</v>
      </c>
      <c r="G12489" s="509">
        <v>7</v>
      </c>
      <c r="K12489" s="509">
        <v>7</v>
      </c>
    </row>
    <row r="12490" spans="1:11" s="509" customFormat="1">
      <c r="A12490" s="508" t="s">
        <v>648</v>
      </c>
      <c r="B12490" s="509" t="s">
        <v>421</v>
      </c>
      <c r="C12490" s="509">
        <v>71</v>
      </c>
      <c r="D12490" s="509">
        <v>2</v>
      </c>
      <c r="G12490" s="509">
        <v>165</v>
      </c>
      <c r="K12490" s="509">
        <v>167</v>
      </c>
    </row>
    <row r="12491" spans="1:11" s="509" customFormat="1">
      <c r="A12491" s="508" t="s">
        <v>648</v>
      </c>
      <c r="B12491" s="509" t="s">
        <v>421</v>
      </c>
      <c r="C12491" s="509" t="s">
        <v>1047</v>
      </c>
      <c r="D12491" s="509">
        <v>2</v>
      </c>
      <c r="E12491" s="509">
        <v>2</v>
      </c>
      <c r="G12491" s="509">
        <v>39</v>
      </c>
      <c r="H12491" s="509">
        <v>27</v>
      </c>
      <c r="I12491" s="509">
        <v>1</v>
      </c>
      <c r="K12491" s="509">
        <v>41</v>
      </c>
    </row>
    <row r="12492" spans="1:11" s="509" customFormat="1">
      <c r="A12492" s="508" t="s">
        <v>648</v>
      </c>
      <c r="B12492" s="509" t="s">
        <v>421</v>
      </c>
      <c r="C12492" s="509" t="s">
        <v>1048</v>
      </c>
      <c r="G12492" s="509">
        <v>6</v>
      </c>
      <c r="K12492" s="509">
        <v>6</v>
      </c>
    </row>
    <row r="12493" spans="1:11" s="509" customFormat="1">
      <c r="A12493" s="508" t="s">
        <v>648</v>
      </c>
      <c r="B12493" s="509" t="s">
        <v>421</v>
      </c>
      <c r="C12493" s="509" t="s">
        <v>1049</v>
      </c>
      <c r="G12493" s="509">
        <v>3</v>
      </c>
      <c r="H12493" s="509">
        <v>1</v>
      </c>
      <c r="K12493" s="509">
        <v>3</v>
      </c>
    </row>
    <row r="12494" spans="1:11" s="509" customFormat="1">
      <c r="A12494" s="508" t="s">
        <v>648</v>
      </c>
      <c r="B12494" s="509" t="s">
        <v>421</v>
      </c>
      <c r="C12494" s="509" t="s">
        <v>1050</v>
      </c>
      <c r="G12494" s="509">
        <v>3</v>
      </c>
      <c r="H12494" s="509">
        <v>3</v>
      </c>
      <c r="K12494" s="509">
        <v>3</v>
      </c>
    </row>
    <row r="12495" spans="1:11" s="509" customFormat="1">
      <c r="A12495" s="508" t="s">
        <v>648</v>
      </c>
      <c r="B12495" s="509" t="s">
        <v>421</v>
      </c>
      <c r="C12495" s="509" t="s">
        <v>1051</v>
      </c>
      <c r="K12495" s="509">
        <v>0</v>
      </c>
    </row>
    <row r="12496" spans="1:11" s="509" customFormat="1">
      <c r="A12496" s="508" t="s">
        <v>648</v>
      </c>
      <c r="B12496" s="509" t="s">
        <v>421</v>
      </c>
      <c r="C12496" s="509">
        <v>72</v>
      </c>
      <c r="D12496" s="509">
        <v>68</v>
      </c>
      <c r="G12496" s="509">
        <v>4</v>
      </c>
      <c r="K12496" s="509">
        <v>72</v>
      </c>
    </row>
    <row r="12497" spans="1:11" s="509" customFormat="1">
      <c r="A12497" s="508" t="s">
        <v>648</v>
      </c>
      <c r="B12497" s="509" t="s">
        <v>421</v>
      </c>
      <c r="C12497" s="509">
        <v>73</v>
      </c>
      <c r="D12497" s="509">
        <v>21</v>
      </c>
      <c r="E12497" s="509">
        <v>1</v>
      </c>
      <c r="K12497" s="509">
        <v>21</v>
      </c>
    </row>
    <row r="12498" spans="1:11" s="509" customFormat="1">
      <c r="A12498" s="508" t="s">
        <v>648</v>
      </c>
      <c r="B12498" s="509" t="s">
        <v>421</v>
      </c>
      <c r="C12498" s="509">
        <v>74</v>
      </c>
      <c r="D12498" s="509">
        <v>2</v>
      </c>
      <c r="G12498" s="509">
        <v>1</v>
      </c>
      <c r="K12498" s="509">
        <v>3</v>
      </c>
    </row>
    <row r="12499" spans="1:11" s="509" customFormat="1">
      <c r="A12499" s="508" t="s">
        <v>648</v>
      </c>
      <c r="B12499" s="509" t="s">
        <v>421</v>
      </c>
      <c r="C12499" s="509" t="s">
        <v>4570</v>
      </c>
      <c r="D12499" s="509">
        <v>6</v>
      </c>
      <c r="G12499" s="509">
        <v>15</v>
      </c>
      <c r="K12499" s="509">
        <v>21</v>
      </c>
    </row>
    <row r="12500" spans="1:11" s="509" customFormat="1">
      <c r="A12500" s="508" t="s">
        <v>648</v>
      </c>
      <c r="B12500" s="509" t="s">
        <v>421</v>
      </c>
      <c r="C12500" s="509" t="s">
        <v>4571</v>
      </c>
      <c r="D12500" s="509">
        <v>187</v>
      </c>
      <c r="E12500" s="509">
        <v>10</v>
      </c>
      <c r="F12500" s="509">
        <v>0</v>
      </c>
      <c r="G12500" s="509">
        <v>1186</v>
      </c>
      <c r="H12500" s="509">
        <v>49</v>
      </c>
      <c r="I12500" s="509">
        <v>1</v>
      </c>
      <c r="K12500" s="509">
        <v>1373</v>
      </c>
    </row>
    <row r="12501" spans="1:11" s="509" customFormat="1">
      <c r="A12501" s="508" t="s">
        <v>649</v>
      </c>
      <c r="B12501" s="509" t="s">
        <v>422</v>
      </c>
      <c r="C12501" s="509">
        <v>1</v>
      </c>
      <c r="D12501" s="509">
        <v>1</v>
      </c>
      <c r="K12501" s="509">
        <v>1</v>
      </c>
    </row>
    <row r="12502" spans="1:11" s="509" customFormat="1">
      <c r="A12502" s="508" t="s">
        <v>649</v>
      </c>
      <c r="B12502" s="509" t="s">
        <v>422</v>
      </c>
      <c r="C12502" s="509" t="s">
        <v>1023</v>
      </c>
      <c r="G12502" s="509">
        <v>20</v>
      </c>
      <c r="K12502" s="509">
        <v>20</v>
      </c>
    </row>
    <row r="12503" spans="1:11" s="509" customFormat="1">
      <c r="A12503" s="508" t="s">
        <v>649</v>
      </c>
      <c r="B12503" s="509" t="s">
        <v>422</v>
      </c>
      <c r="C12503" s="509">
        <v>2</v>
      </c>
      <c r="G12503" s="509">
        <v>10</v>
      </c>
      <c r="K12503" s="509">
        <v>10</v>
      </c>
    </row>
    <row r="12504" spans="1:11" s="509" customFormat="1">
      <c r="A12504" s="508" t="s">
        <v>649</v>
      </c>
      <c r="B12504" s="509" t="s">
        <v>422</v>
      </c>
      <c r="C12504" s="509">
        <v>3</v>
      </c>
      <c r="G12504" s="509">
        <v>38</v>
      </c>
      <c r="K12504" s="509">
        <v>38</v>
      </c>
    </row>
    <row r="12505" spans="1:11" s="509" customFormat="1">
      <c r="A12505" s="508" t="s">
        <v>649</v>
      </c>
      <c r="B12505" s="509" t="s">
        <v>422</v>
      </c>
      <c r="C12505" s="509">
        <v>4</v>
      </c>
      <c r="D12505" s="509">
        <v>1</v>
      </c>
      <c r="G12505" s="509">
        <v>6</v>
      </c>
      <c r="K12505" s="509">
        <v>7</v>
      </c>
    </row>
    <row r="12506" spans="1:11" s="509" customFormat="1">
      <c r="A12506" s="508" t="s">
        <v>649</v>
      </c>
      <c r="B12506" s="509" t="s">
        <v>422</v>
      </c>
      <c r="C12506" s="509">
        <v>5</v>
      </c>
      <c r="D12506" s="509">
        <v>1</v>
      </c>
      <c r="E12506" s="509">
        <v>1</v>
      </c>
      <c r="G12506" s="509">
        <v>21</v>
      </c>
      <c r="K12506" s="509">
        <v>22</v>
      </c>
    </row>
    <row r="12507" spans="1:11" s="509" customFormat="1">
      <c r="A12507" s="508" t="s">
        <v>649</v>
      </c>
      <c r="B12507" s="509" t="s">
        <v>422</v>
      </c>
      <c r="C12507" s="509">
        <v>6</v>
      </c>
      <c r="K12507" s="509">
        <v>0</v>
      </c>
    </row>
    <row r="12508" spans="1:11" s="509" customFormat="1">
      <c r="A12508" s="508" t="s">
        <v>649</v>
      </c>
      <c r="B12508" s="509" t="s">
        <v>422</v>
      </c>
      <c r="C12508" s="509">
        <v>7</v>
      </c>
      <c r="K12508" s="509">
        <v>0</v>
      </c>
    </row>
    <row r="12509" spans="1:11" s="509" customFormat="1">
      <c r="A12509" s="508" t="s">
        <v>649</v>
      </c>
      <c r="B12509" s="509" t="s">
        <v>422</v>
      </c>
      <c r="C12509" s="509">
        <v>8</v>
      </c>
      <c r="K12509" s="509">
        <v>0</v>
      </c>
    </row>
    <row r="12510" spans="1:11" s="509" customFormat="1">
      <c r="A12510" s="508" t="s">
        <v>649</v>
      </c>
      <c r="B12510" s="509" t="s">
        <v>422</v>
      </c>
      <c r="C12510" s="509">
        <v>9</v>
      </c>
      <c r="D12510" s="509">
        <v>1</v>
      </c>
      <c r="G12510" s="509">
        <v>1</v>
      </c>
      <c r="K12510" s="509">
        <v>2</v>
      </c>
    </row>
    <row r="12511" spans="1:11" s="509" customFormat="1">
      <c r="A12511" s="508" t="s">
        <v>649</v>
      </c>
      <c r="B12511" s="509" t="s">
        <v>422</v>
      </c>
      <c r="C12511" s="509">
        <v>10</v>
      </c>
      <c r="G12511" s="509">
        <v>15</v>
      </c>
      <c r="K12511" s="509">
        <v>15</v>
      </c>
    </row>
    <row r="12512" spans="1:11" s="509" customFormat="1">
      <c r="A12512" s="508" t="s">
        <v>649</v>
      </c>
      <c r="B12512" s="509" t="s">
        <v>422</v>
      </c>
      <c r="C12512" s="509">
        <v>11</v>
      </c>
      <c r="G12512" s="509">
        <v>3</v>
      </c>
      <c r="K12512" s="509">
        <v>3</v>
      </c>
    </row>
    <row r="12513" spans="1:11" s="509" customFormat="1">
      <c r="A12513" s="508" t="s">
        <v>649</v>
      </c>
      <c r="B12513" s="509" t="s">
        <v>422</v>
      </c>
      <c r="C12513" s="509">
        <v>12</v>
      </c>
      <c r="G12513" s="509">
        <v>1</v>
      </c>
      <c r="K12513" s="509">
        <v>1</v>
      </c>
    </row>
    <row r="12514" spans="1:11" s="509" customFormat="1">
      <c r="A12514" s="508" t="s">
        <v>649</v>
      </c>
      <c r="B12514" s="509" t="s">
        <v>422</v>
      </c>
      <c r="C12514" s="509">
        <v>13</v>
      </c>
      <c r="K12514" s="509">
        <v>0</v>
      </c>
    </row>
    <row r="12515" spans="1:11" s="509" customFormat="1">
      <c r="A12515" s="508" t="s">
        <v>649</v>
      </c>
      <c r="B12515" s="509" t="s">
        <v>422</v>
      </c>
      <c r="C12515" s="509">
        <v>14</v>
      </c>
      <c r="K12515" s="509">
        <v>0</v>
      </c>
    </row>
    <row r="12516" spans="1:11" s="509" customFormat="1">
      <c r="A12516" s="508" t="s">
        <v>649</v>
      </c>
      <c r="B12516" s="509" t="s">
        <v>422</v>
      </c>
      <c r="C12516" s="509">
        <v>15</v>
      </c>
      <c r="K12516" s="509">
        <v>0</v>
      </c>
    </row>
    <row r="12517" spans="1:11" s="509" customFormat="1">
      <c r="A12517" s="508" t="s">
        <v>649</v>
      </c>
      <c r="B12517" s="509" t="s">
        <v>422</v>
      </c>
      <c r="C12517" s="509">
        <v>16</v>
      </c>
      <c r="G12517" s="509">
        <v>6</v>
      </c>
      <c r="K12517" s="509">
        <v>6</v>
      </c>
    </row>
    <row r="12518" spans="1:11" s="509" customFormat="1">
      <c r="A12518" s="508" t="s">
        <v>649</v>
      </c>
      <c r="B12518" s="509" t="s">
        <v>422</v>
      </c>
      <c r="C12518" s="509">
        <v>17</v>
      </c>
      <c r="D12518" s="509">
        <v>3</v>
      </c>
      <c r="G12518" s="509">
        <v>39</v>
      </c>
      <c r="K12518" s="509">
        <v>42</v>
      </c>
    </row>
    <row r="12519" spans="1:11" s="509" customFormat="1">
      <c r="A12519" s="508" t="s">
        <v>649</v>
      </c>
      <c r="B12519" s="509" t="s">
        <v>422</v>
      </c>
      <c r="C12519" s="509">
        <v>18</v>
      </c>
      <c r="K12519" s="509">
        <v>0</v>
      </c>
    </row>
    <row r="12520" spans="1:11" s="509" customFormat="1">
      <c r="A12520" s="508" t="s">
        <v>649</v>
      </c>
      <c r="B12520" s="509" t="s">
        <v>422</v>
      </c>
      <c r="C12520" s="509" t="s">
        <v>1024</v>
      </c>
      <c r="G12520" s="509">
        <v>2</v>
      </c>
      <c r="K12520" s="509">
        <v>2</v>
      </c>
    </row>
    <row r="12521" spans="1:11" s="509" customFormat="1">
      <c r="A12521" s="508" t="s">
        <v>649</v>
      </c>
      <c r="B12521" s="509" t="s">
        <v>422</v>
      </c>
      <c r="C12521" s="509" t="s">
        <v>1025</v>
      </c>
      <c r="K12521" s="509">
        <v>0</v>
      </c>
    </row>
    <row r="12522" spans="1:11" s="509" customFormat="1">
      <c r="A12522" s="508" t="s">
        <v>649</v>
      </c>
      <c r="B12522" s="509" t="s">
        <v>422</v>
      </c>
      <c r="C12522" s="509">
        <v>19</v>
      </c>
      <c r="G12522" s="509">
        <v>2</v>
      </c>
      <c r="K12522" s="509">
        <v>2</v>
      </c>
    </row>
    <row r="12523" spans="1:11" s="509" customFormat="1">
      <c r="A12523" s="508" t="s">
        <v>649</v>
      </c>
      <c r="B12523" s="509" t="s">
        <v>422</v>
      </c>
      <c r="C12523" s="509">
        <v>20</v>
      </c>
      <c r="K12523" s="509">
        <v>0</v>
      </c>
    </row>
    <row r="12524" spans="1:11" s="509" customFormat="1">
      <c r="A12524" s="508" t="s">
        <v>649</v>
      </c>
      <c r="B12524" s="509" t="s">
        <v>422</v>
      </c>
      <c r="C12524" s="509">
        <v>21</v>
      </c>
      <c r="K12524" s="509">
        <v>0</v>
      </c>
    </row>
    <row r="12525" spans="1:11" s="509" customFormat="1">
      <c r="A12525" s="508" t="s">
        <v>649</v>
      </c>
      <c r="B12525" s="509" t="s">
        <v>422</v>
      </c>
      <c r="C12525" s="509" t="s">
        <v>1026</v>
      </c>
      <c r="K12525" s="509">
        <v>0</v>
      </c>
    </row>
    <row r="12526" spans="1:11" s="509" customFormat="1">
      <c r="A12526" s="508" t="s">
        <v>649</v>
      </c>
      <c r="B12526" s="509" t="s">
        <v>422</v>
      </c>
      <c r="C12526" s="509" t="s">
        <v>1027</v>
      </c>
      <c r="K12526" s="509">
        <v>0</v>
      </c>
    </row>
    <row r="12527" spans="1:11" s="509" customFormat="1">
      <c r="A12527" s="508" t="s">
        <v>649</v>
      </c>
      <c r="B12527" s="509" t="s">
        <v>422</v>
      </c>
      <c r="C12527" s="509" t="s">
        <v>1028</v>
      </c>
      <c r="K12527" s="509">
        <v>0</v>
      </c>
    </row>
    <row r="12528" spans="1:11" s="509" customFormat="1">
      <c r="A12528" s="508" t="s">
        <v>649</v>
      </c>
      <c r="B12528" s="509" t="s">
        <v>422</v>
      </c>
      <c r="C12528" s="509">
        <v>22</v>
      </c>
      <c r="K12528" s="509">
        <v>0</v>
      </c>
    </row>
    <row r="12529" spans="1:11" s="509" customFormat="1">
      <c r="A12529" s="508" t="s">
        <v>649</v>
      </c>
      <c r="B12529" s="509" t="s">
        <v>422</v>
      </c>
      <c r="C12529" s="509">
        <v>23</v>
      </c>
      <c r="D12529" s="509">
        <v>4</v>
      </c>
      <c r="G12529" s="509">
        <v>43</v>
      </c>
      <c r="K12529" s="509">
        <v>47</v>
      </c>
    </row>
    <row r="12530" spans="1:11" s="509" customFormat="1">
      <c r="A12530" s="508" t="s">
        <v>649</v>
      </c>
      <c r="B12530" s="509" t="s">
        <v>422</v>
      </c>
      <c r="C12530" s="509" t="s">
        <v>1029</v>
      </c>
      <c r="G12530" s="509">
        <v>2</v>
      </c>
      <c r="K12530" s="509">
        <v>2</v>
      </c>
    </row>
    <row r="12531" spans="1:11" s="509" customFormat="1">
      <c r="A12531" s="508" t="s">
        <v>649</v>
      </c>
      <c r="B12531" s="509" t="s">
        <v>422</v>
      </c>
      <c r="C12531" s="509">
        <v>24</v>
      </c>
      <c r="K12531" s="509">
        <v>0</v>
      </c>
    </row>
    <row r="12532" spans="1:11" s="509" customFormat="1">
      <c r="A12532" s="508" t="s">
        <v>649</v>
      </c>
      <c r="B12532" s="509" t="s">
        <v>422</v>
      </c>
      <c r="C12532" s="509">
        <v>25</v>
      </c>
    </row>
    <row r="12533" spans="1:11" s="509" customFormat="1">
      <c r="A12533" s="508" t="s">
        <v>649</v>
      </c>
      <c r="B12533" s="509" t="s">
        <v>422</v>
      </c>
      <c r="C12533" s="509">
        <v>26</v>
      </c>
      <c r="K12533" s="509">
        <v>0</v>
      </c>
    </row>
    <row r="12534" spans="1:11" s="509" customFormat="1">
      <c r="A12534" s="508" t="s">
        <v>649</v>
      </c>
      <c r="B12534" s="509" t="s">
        <v>422</v>
      </c>
      <c r="C12534" s="509">
        <v>27</v>
      </c>
      <c r="K12534" s="509">
        <v>0</v>
      </c>
    </row>
    <row r="12535" spans="1:11" s="509" customFormat="1">
      <c r="A12535" s="508" t="s">
        <v>649</v>
      </c>
      <c r="B12535" s="509" t="s">
        <v>422</v>
      </c>
      <c r="C12535" s="509">
        <v>28</v>
      </c>
      <c r="K12535" s="509">
        <v>0</v>
      </c>
    </row>
    <row r="12536" spans="1:11" s="509" customFormat="1">
      <c r="A12536" s="508" t="s">
        <v>649</v>
      </c>
      <c r="B12536" s="509" t="s">
        <v>422</v>
      </c>
      <c r="C12536" s="509">
        <v>29</v>
      </c>
      <c r="K12536" s="509">
        <v>0</v>
      </c>
    </row>
    <row r="12537" spans="1:11" s="509" customFormat="1">
      <c r="A12537" s="508" t="s">
        <v>649</v>
      </c>
      <c r="B12537" s="509" t="s">
        <v>422</v>
      </c>
      <c r="C12537" s="509">
        <v>30</v>
      </c>
      <c r="K12537" s="509">
        <v>0</v>
      </c>
    </row>
    <row r="12538" spans="1:11" s="509" customFormat="1">
      <c r="A12538" s="508" t="s">
        <v>649</v>
      </c>
      <c r="B12538" s="509" t="s">
        <v>422</v>
      </c>
      <c r="C12538" s="509">
        <v>31</v>
      </c>
      <c r="K12538" s="509">
        <v>0</v>
      </c>
    </row>
    <row r="12539" spans="1:11" s="509" customFormat="1">
      <c r="A12539" s="508" t="s">
        <v>649</v>
      </c>
      <c r="B12539" s="509" t="s">
        <v>422</v>
      </c>
      <c r="C12539" s="509">
        <v>32</v>
      </c>
      <c r="K12539" s="509">
        <v>0</v>
      </c>
    </row>
    <row r="12540" spans="1:11" s="509" customFormat="1">
      <c r="A12540" s="508" t="s">
        <v>649</v>
      </c>
      <c r="B12540" s="509" t="s">
        <v>422</v>
      </c>
      <c r="C12540" s="509">
        <v>33</v>
      </c>
      <c r="K12540" s="509">
        <v>0</v>
      </c>
    </row>
    <row r="12541" spans="1:11" s="509" customFormat="1">
      <c r="A12541" s="508" t="s">
        <v>649</v>
      </c>
      <c r="B12541" s="509" t="s">
        <v>422</v>
      </c>
      <c r="C12541" s="509">
        <v>34</v>
      </c>
      <c r="G12541" s="509">
        <v>1</v>
      </c>
      <c r="K12541" s="509">
        <v>1</v>
      </c>
    </row>
    <row r="12542" spans="1:11" s="509" customFormat="1">
      <c r="A12542" s="508" t="s">
        <v>649</v>
      </c>
      <c r="B12542" s="509" t="s">
        <v>422</v>
      </c>
      <c r="C12542" s="509">
        <v>35</v>
      </c>
      <c r="K12542" s="509">
        <v>0</v>
      </c>
    </row>
    <row r="12543" spans="1:11" s="509" customFormat="1">
      <c r="A12543" s="508" t="s">
        <v>649</v>
      </c>
      <c r="B12543" s="509" t="s">
        <v>422</v>
      </c>
      <c r="C12543" s="509">
        <v>36</v>
      </c>
      <c r="K12543" s="509">
        <v>0</v>
      </c>
    </row>
    <row r="12544" spans="1:11" s="509" customFormat="1">
      <c r="A12544" s="508" t="s">
        <v>649</v>
      </c>
      <c r="B12544" s="509" t="s">
        <v>422</v>
      </c>
      <c r="C12544" s="509">
        <v>37</v>
      </c>
      <c r="K12544" s="509">
        <v>0</v>
      </c>
    </row>
    <row r="12545" spans="1:11" s="509" customFormat="1">
      <c r="A12545" s="508" t="s">
        <v>649</v>
      </c>
      <c r="B12545" s="509" t="s">
        <v>422</v>
      </c>
      <c r="C12545" s="509">
        <v>38</v>
      </c>
      <c r="K12545" s="509">
        <v>0</v>
      </c>
    </row>
    <row r="12546" spans="1:11" s="509" customFormat="1">
      <c r="A12546" s="508" t="s">
        <v>649</v>
      </c>
      <c r="B12546" s="509" t="s">
        <v>422</v>
      </c>
      <c r="C12546" s="509" t="s">
        <v>1030</v>
      </c>
      <c r="K12546" s="509">
        <v>0</v>
      </c>
    </row>
    <row r="12547" spans="1:11" s="509" customFormat="1">
      <c r="A12547" s="508" t="s">
        <v>649</v>
      </c>
      <c r="B12547" s="509" t="s">
        <v>422</v>
      </c>
      <c r="C12547" s="509">
        <v>39</v>
      </c>
      <c r="K12547" s="509">
        <v>0</v>
      </c>
    </row>
    <row r="12548" spans="1:11" s="509" customFormat="1">
      <c r="A12548" s="508" t="s">
        <v>649</v>
      </c>
      <c r="B12548" s="509" t="s">
        <v>422</v>
      </c>
      <c r="C12548" s="509">
        <v>40</v>
      </c>
      <c r="K12548" s="509">
        <v>0</v>
      </c>
    </row>
    <row r="12549" spans="1:11" s="509" customFormat="1">
      <c r="A12549" s="508" t="s">
        <v>649</v>
      </c>
      <c r="B12549" s="509" t="s">
        <v>422</v>
      </c>
      <c r="C12549" s="509">
        <v>41</v>
      </c>
      <c r="K12549" s="509">
        <v>0</v>
      </c>
    </row>
    <row r="12550" spans="1:11" s="509" customFormat="1">
      <c r="A12550" s="508" t="s">
        <v>649</v>
      </c>
      <c r="B12550" s="509" t="s">
        <v>422</v>
      </c>
      <c r="C12550" s="509">
        <v>42</v>
      </c>
      <c r="K12550" s="509">
        <v>0</v>
      </c>
    </row>
    <row r="12551" spans="1:11" s="509" customFormat="1">
      <c r="A12551" s="508" t="s">
        <v>649</v>
      </c>
      <c r="B12551" s="509" t="s">
        <v>422</v>
      </c>
      <c r="C12551" s="509">
        <v>43</v>
      </c>
      <c r="K12551" s="509">
        <v>0</v>
      </c>
    </row>
    <row r="12552" spans="1:11" s="509" customFormat="1">
      <c r="A12552" s="508" t="s">
        <v>649</v>
      </c>
      <c r="B12552" s="509" t="s">
        <v>422</v>
      </c>
      <c r="C12552" s="509">
        <v>44</v>
      </c>
      <c r="K12552" s="509">
        <v>0</v>
      </c>
    </row>
    <row r="12553" spans="1:11" s="509" customFormat="1">
      <c r="A12553" s="508" t="s">
        <v>649</v>
      </c>
      <c r="B12553" s="509" t="s">
        <v>422</v>
      </c>
      <c r="C12553" s="509">
        <v>45</v>
      </c>
      <c r="K12553" s="509">
        <v>0</v>
      </c>
    </row>
    <row r="12554" spans="1:11" s="509" customFormat="1">
      <c r="A12554" s="508" t="s">
        <v>649</v>
      </c>
      <c r="B12554" s="509" t="s">
        <v>422</v>
      </c>
      <c r="C12554" s="509">
        <v>46</v>
      </c>
      <c r="K12554" s="509">
        <v>0</v>
      </c>
    </row>
    <row r="12555" spans="1:11" s="509" customFormat="1">
      <c r="A12555" s="508" t="s">
        <v>649</v>
      </c>
      <c r="B12555" s="509" t="s">
        <v>422</v>
      </c>
      <c r="C12555" s="509">
        <v>47</v>
      </c>
      <c r="G12555" s="509">
        <v>1</v>
      </c>
      <c r="H12555" s="509">
        <v>1</v>
      </c>
      <c r="K12555" s="509">
        <v>1</v>
      </c>
    </row>
    <row r="12556" spans="1:11" s="509" customFormat="1">
      <c r="A12556" s="508" t="s">
        <v>649</v>
      </c>
      <c r="B12556" s="509" t="s">
        <v>422</v>
      </c>
      <c r="C12556" s="509">
        <v>48</v>
      </c>
      <c r="K12556" s="509">
        <v>0</v>
      </c>
    </row>
    <row r="12557" spans="1:11" s="509" customFormat="1">
      <c r="A12557" s="508" t="s">
        <v>649</v>
      </c>
      <c r="B12557" s="509" t="s">
        <v>422</v>
      </c>
      <c r="C12557" s="509">
        <v>49</v>
      </c>
      <c r="K12557" s="509">
        <v>0</v>
      </c>
    </row>
    <row r="12558" spans="1:11" s="509" customFormat="1">
      <c r="A12558" s="508" t="s">
        <v>649</v>
      </c>
      <c r="B12558" s="509" t="s">
        <v>422</v>
      </c>
      <c r="C12558" s="509">
        <v>50</v>
      </c>
      <c r="K12558" s="509">
        <v>0</v>
      </c>
    </row>
    <row r="12559" spans="1:11" s="509" customFormat="1">
      <c r="A12559" s="508" t="s">
        <v>649</v>
      </c>
      <c r="B12559" s="509" t="s">
        <v>422</v>
      </c>
      <c r="C12559" s="509">
        <v>51</v>
      </c>
      <c r="K12559" s="509">
        <v>0</v>
      </c>
    </row>
    <row r="12560" spans="1:11" s="509" customFormat="1">
      <c r="A12560" s="508" t="s">
        <v>649</v>
      </c>
      <c r="B12560" s="509" t="s">
        <v>422</v>
      </c>
      <c r="C12560" s="509" t="s">
        <v>1031</v>
      </c>
      <c r="G12560" s="509">
        <v>1</v>
      </c>
      <c r="K12560" s="509">
        <v>1</v>
      </c>
    </row>
    <row r="12561" spans="1:11" s="509" customFormat="1">
      <c r="A12561" s="508" t="s">
        <v>649</v>
      </c>
      <c r="B12561" s="509" t="s">
        <v>422</v>
      </c>
      <c r="C12561" s="509" t="s">
        <v>1032</v>
      </c>
      <c r="G12561" s="509">
        <v>1</v>
      </c>
      <c r="K12561" s="509">
        <v>1</v>
      </c>
    </row>
    <row r="12562" spans="1:11" s="509" customFormat="1">
      <c r="A12562" s="508" t="s">
        <v>649</v>
      </c>
      <c r="B12562" s="509" t="s">
        <v>422</v>
      </c>
      <c r="C12562" s="509">
        <v>52</v>
      </c>
      <c r="K12562" s="509">
        <v>0</v>
      </c>
    </row>
    <row r="12563" spans="1:11" s="509" customFormat="1">
      <c r="A12563" s="508" t="s">
        <v>649</v>
      </c>
      <c r="B12563" s="509" t="s">
        <v>422</v>
      </c>
      <c r="C12563" s="509">
        <v>53</v>
      </c>
      <c r="K12563" s="509">
        <v>0</v>
      </c>
    </row>
    <row r="12564" spans="1:11" s="509" customFormat="1">
      <c r="A12564" s="508" t="s">
        <v>649</v>
      </c>
      <c r="B12564" s="509" t="s">
        <v>422</v>
      </c>
      <c r="C12564" s="509">
        <v>54</v>
      </c>
      <c r="G12564" s="509">
        <v>15</v>
      </c>
      <c r="K12564" s="509">
        <v>15</v>
      </c>
    </row>
    <row r="12565" spans="1:11" s="509" customFormat="1">
      <c r="A12565" s="508" t="s">
        <v>649</v>
      </c>
      <c r="B12565" s="509" t="s">
        <v>422</v>
      </c>
      <c r="C12565" s="509">
        <v>55</v>
      </c>
      <c r="D12565" s="509">
        <v>3</v>
      </c>
      <c r="G12565" s="509">
        <v>19</v>
      </c>
      <c r="K12565" s="509">
        <v>22</v>
      </c>
    </row>
    <row r="12566" spans="1:11" s="509" customFormat="1">
      <c r="A12566" s="508" t="s">
        <v>649</v>
      </c>
      <c r="B12566" s="509" t="s">
        <v>422</v>
      </c>
      <c r="C12566" s="509">
        <v>56</v>
      </c>
      <c r="K12566" s="509">
        <v>0</v>
      </c>
    </row>
    <row r="12567" spans="1:11" s="509" customFormat="1">
      <c r="A12567" s="508" t="s">
        <v>649</v>
      </c>
      <c r="B12567" s="509" t="s">
        <v>422</v>
      </c>
      <c r="C12567" s="509">
        <v>57</v>
      </c>
      <c r="K12567" s="509">
        <v>0</v>
      </c>
    </row>
    <row r="12568" spans="1:11" s="509" customFormat="1">
      <c r="A12568" s="508" t="s">
        <v>649</v>
      </c>
      <c r="B12568" s="509" t="s">
        <v>422</v>
      </c>
      <c r="C12568" s="509">
        <v>58</v>
      </c>
      <c r="K12568" s="509">
        <v>0</v>
      </c>
    </row>
    <row r="12569" spans="1:11" s="509" customFormat="1">
      <c r="A12569" s="508" t="s">
        <v>649</v>
      </c>
      <c r="B12569" s="509" t="s">
        <v>422</v>
      </c>
      <c r="C12569" s="509">
        <v>59</v>
      </c>
      <c r="G12569" s="509">
        <v>3</v>
      </c>
      <c r="K12569" s="509">
        <v>3</v>
      </c>
    </row>
    <row r="12570" spans="1:11" s="509" customFormat="1">
      <c r="A12570" s="508" t="s">
        <v>649</v>
      </c>
      <c r="B12570" s="509" t="s">
        <v>422</v>
      </c>
      <c r="C12570" s="509">
        <v>60</v>
      </c>
      <c r="G12570" s="509">
        <v>1</v>
      </c>
      <c r="K12570" s="509">
        <v>1</v>
      </c>
    </row>
    <row r="12571" spans="1:11" s="509" customFormat="1">
      <c r="A12571" s="508" t="s">
        <v>649</v>
      </c>
      <c r="B12571" s="509" t="s">
        <v>422</v>
      </c>
      <c r="C12571" s="509">
        <v>61</v>
      </c>
      <c r="K12571" s="509">
        <v>0</v>
      </c>
    </row>
    <row r="12572" spans="1:11" s="509" customFormat="1">
      <c r="A12572" s="508" t="s">
        <v>649</v>
      </c>
      <c r="B12572" s="509" t="s">
        <v>422</v>
      </c>
      <c r="C12572" s="509">
        <v>62</v>
      </c>
      <c r="K12572" s="509">
        <v>0</v>
      </c>
    </row>
    <row r="12573" spans="1:11" s="509" customFormat="1">
      <c r="A12573" s="508" t="s">
        <v>649</v>
      </c>
      <c r="B12573" s="509" t="s">
        <v>422</v>
      </c>
      <c r="C12573" s="509">
        <v>63</v>
      </c>
      <c r="D12573" s="509">
        <v>4</v>
      </c>
      <c r="E12573" s="509">
        <v>4</v>
      </c>
      <c r="G12573" s="509">
        <v>1</v>
      </c>
      <c r="K12573" s="509">
        <v>5</v>
      </c>
    </row>
    <row r="12574" spans="1:11" s="509" customFormat="1">
      <c r="A12574" s="508" t="s">
        <v>649</v>
      </c>
      <c r="B12574" s="509" t="s">
        <v>422</v>
      </c>
      <c r="C12574" s="509" t="s">
        <v>1033</v>
      </c>
      <c r="K12574" s="509">
        <v>0</v>
      </c>
    </row>
    <row r="12575" spans="1:11" s="509" customFormat="1">
      <c r="A12575" s="508" t="s">
        <v>649</v>
      </c>
      <c r="B12575" s="509" t="s">
        <v>422</v>
      </c>
      <c r="C12575" s="509" t="s">
        <v>1034</v>
      </c>
      <c r="D12575" s="509">
        <v>3</v>
      </c>
      <c r="K12575" s="509">
        <v>3</v>
      </c>
    </row>
    <row r="12576" spans="1:11" s="509" customFormat="1">
      <c r="A12576" s="508" t="s">
        <v>649</v>
      </c>
      <c r="B12576" s="509" t="s">
        <v>422</v>
      </c>
      <c r="C12576" s="509">
        <v>64</v>
      </c>
      <c r="K12576" s="509">
        <v>0</v>
      </c>
    </row>
    <row r="12577" spans="1:11" s="509" customFormat="1">
      <c r="A12577" s="508" t="s">
        <v>649</v>
      </c>
      <c r="B12577" s="509" t="s">
        <v>422</v>
      </c>
      <c r="C12577" s="509" t="s">
        <v>1035</v>
      </c>
      <c r="D12577" s="509">
        <v>1</v>
      </c>
      <c r="G12577" s="509">
        <v>1</v>
      </c>
      <c r="K12577" s="509">
        <v>2</v>
      </c>
    </row>
    <row r="12578" spans="1:11" s="509" customFormat="1">
      <c r="A12578" s="508" t="s">
        <v>649</v>
      </c>
      <c r="B12578" s="509" t="s">
        <v>422</v>
      </c>
      <c r="C12578" s="509">
        <v>65</v>
      </c>
      <c r="D12578" s="509">
        <v>4</v>
      </c>
      <c r="E12578" s="509">
        <v>4</v>
      </c>
      <c r="G12578" s="509">
        <v>1</v>
      </c>
      <c r="K12578" s="509">
        <v>5</v>
      </c>
    </row>
    <row r="12579" spans="1:11" s="509" customFormat="1">
      <c r="A12579" s="508" t="s">
        <v>649</v>
      </c>
      <c r="B12579" s="509" t="s">
        <v>422</v>
      </c>
      <c r="C12579" s="509">
        <v>66</v>
      </c>
      <c r="D12579" s="509">
        <v>1</v>
      </c>
      <c r="E12579" s="509">
        <v>1</v>
      </c>
      <c r="G12579" s="509">
        <v>3</v>
      </c>
      <c r="H12579" s="509">
        <v>2</v>
      </c>
      <c r="K12579" s="509">
        <v>4</v>
      </c>
    </row>
    <row r="12580" spans="1:11" s="509" customFormat="1">
      <c r="A12580" s="508" t="s">
        <v>649</v>
      </c>
      <c r="B12580" s="509" t="s">
        <v>422</v>
      </c>
      <c r="C12580" s="509" t="s">
        <v>1036</v>
      </c>
      <c r="K12580" s="509">
        <v>0</v>
      </c>
    </row>
    <row r="12581" spans="1:11" s="509" customFormat="1">
      <c r="A12581" s="508" t="s">
        <v>649</v>
      </c>
      <c r="B12581" s="509" t="s">
        <v>422</v>
      </c>
      <c r="C12581" s="509" t="s">
        <v>1037</v>
      </c>
      <c r="D12581" s="509">
        <v>1</v>
      </c>
      <c r="G12581" s="509">
        <v>309</v>
      </c>
      <c r="K12581" s="509">
        <v>310</v>
      </c>
    </row>
    <row r="12582" spans="1:11" s="509" customFormat="1">
      <c r="A12582" s="508" t="s">
        <v>649</v>
      </c>
      <c r="B12582" s="509" t="s">
        <v>422</v>
      </c>
      <c r="C12582" s="509" t="s">
        <v>1038</v>
      </c>
      <c r="G12582" s="509">
        <v>8</v>
      </c>
      <c r="K12582" s="509">
        <v>8</v>
      </c>
    </row>
    <row r="12583" spans="1:11" s="509" customFormat="1">
      <c r="A12583" s="508" t="s">
        <v>649</v>
      </c>
      <c r="B12583" s="509" t="s">
        <v>422</v>
      </c>
      <c r="C12583" s="509" t="s">
        <v>1039</v>
      </c>
      <c r="D12583" s="509">
        <v>1</v>
      </c>
      <c r="G12583" s="509">
        <v>3</v>
      </c>
      <c r="K12583" s="509">
        <v>4</v>
      </c>
    </row>
    <row r="12584" spans="1:11" s="509" customFormat="1">
      <c r="A12584" s="508" t="s">
        <v>649</v>
      </c>
      <c r="B12584" s="509" t="s">
        <v>422</v>
      </c>
      <c r="C12584" s="509" t="s">
        <v>1040</v>
      </c>
      <c r="D12584" s="509">
        <v>2</v>
      </c>
      <c r="G12584" s="509">
        <v>11</v>
      </c>
      <c r="K12584" s="509">
        <v>13</v>
      </c>
    </row>
    <row r="12585" spans="1:11" s="509" customFormat="1">
      <c r="A12585" s="508" t="s">
        <v>649</v>
      </c>
      <c r="B12585" s="509" t="s">
        <v>422</v>
      </c>
      <c r="C12585" s="509" t="s">
        <v>1041</v>
      </c>
      <c r="K12585" s="509">
        <v>0</v>
      </c>
    </row>
    <row r="12586" spans="1:11" s="509" customFormat="1">
      <c r="A12586" s="508" t="s">
        <v>649</v>
      </c>
      <c r="B12586" s="509" t="s">
        <v>422</v>
      </c>
      <c r="C12586" s="509" t="s">
        <v>1042</v>
      </c>
      <c r="D12586" s="509">
        <v>1</v>
      </c>
      <c r="K12586" s="509">
        <v>1</v>
      </c>
    </row>
    <row r="12587" spans="1:11" s="509" customFormat="1">
      <c r="A12587" s="508" t="s">
        <v>649</v>
      </c>
      <c r="B12587" s="509" t="s">
        <v>422</v>
      </c>
      <c r="C12587" s="509">
        <v>67</v>
      </c>
      <c r="G12587" s="509">
        <v>62</v>
      </c>
      <c r="H12587" s="509">
        <v>2</v>
      </c>
      <c r="K12587" s="509">
        <v>62</v>
      </c>
    </row>
    <row r="12588" spans="1:11" s="509" customFormat="1">
      <c r="A12588" s="508" t="s">
        <v>649</v>
      </c>
      <c r="B12588" s="509" t="s">
        <v>422</v>
      </c>
      <c r="C12588" s="509">
        <v>68</v>
      </c>
      <c r="G12588" s="509">
        <v>18</v>
      </c>
      <c r="H12588" s="509">
        <v>1</v>
      </c>
      <c r="K12588" s="509">
        <v>18</v>
      </c>
    </row>
    <row r="12589" spans="1:11" s="509" customFormat="1">
      <c r="A12589" s="508" t="s">
        <v>649</v>
      </c>
      <c r="B12589" s="509" t="s">
        <v>422</v>
      </c>
      <c r="C12589" s="509" t="s">
        <v>1043</v>
      </c>
      <c r="G12589" s="509">
        <v>3</v>
      </c>
      <c r="H12589" s="509">
        <v>1</v>
      </c>
      <c r="K12589" s="509">
        <v>3</v>
      </c>
    </row>
    <row r="12590" spans="1:11" s="509" customFormat="1">
      <c r="A12590" s="508" t="s">
        <v>649</v>
      </c>
      <c r="B12590" s="509" t="s">
        <v>422</v>
      </c>
      <c r="C12590" s="509">
        <v>69</v>
      </c>
      <c r="K12590" s="509">
        <v>0</v>
      </c>
    </row>
    <row r="12591" spans="1:11" s="509" customFormat="1">
      <c r="A12591" s="508" t="s">
        <v>649</v>
      </c>
      <c r="B12591" s="509" t="s">
        <v>422</v>
      </c>
      <c r="C12591" s="509" t="s">
        <v>1044</v>
      </c>
      <c r="K12591" s="509">
        <v>0</v>
      </c>
    </row>
    <row r="12592" spans="1:11" s="509" customFormat="1">
      <c r="A12592" s="508" t="s">
        <v>649</v>
      </c>
      <c r="B12592" s="509" t="s">
        <v>422</v>
      </c>
      <c r="C12592" s="509" t="s">
        <v>1045</v>
      </c>
      <c r="K12592" s="509">
        <v>0</v>
      </c>
    </row>
    <row r="12593" spans="1:11" s="509" customFormat="1">
      <c r="A12593" s="508" t="s">
        <v>649</v>
      </c>
      <c r="B12593" s="509" t="s">
        <v>422</v>
      </c>
      <c r="C12593" s="509">
        <v>70</v>
      </c>
      <c r="K12593" s="509">
        <v>0</v>
      </c>
    </row>
    <row r="12594" spans="1:11" s="509" customFormat="1">
      <c r="A12594" s="508" t="s">
        <v>649</v>
      </c>
      <c r="B12594" s="509" t="s">
        <v>422</v>
      </c>
      <c r="C12594" s="509" t="s">
        <v>1046</v>
      </c>
      <c r="G12594" s="509">
        <v>4</v>
      </c>
      <c r="K12594" s="509">
        <v>4</v>
      </c>
    </row>
    <row r="12595" spans="1:11" s="509" customFormat="1">
      <c r="A12595" s="508" t="s">
        <v>649</v>
      </c>
      <c r="B12595" s="509" t="s">
        <v>422</v>
      </c>
      <c r="C12595" s="509">
        <v>71</v>
      </c>
      <c r="D12595" s="509">
        <v>1</v>
      </c>
      <c r="G12595" s="509">
        <v>90</v>
      </c>
      <c r="K12595" s="509">
        <v>91</v>
      </c>
    </row>
    <row r="12596" spans="1:11" s="509" customFormat="1">
      <c r="A12596" s="508" t="s">
        <v>649</v>
      </c>
      <c r="B12596" s="509" t="s">
        <v>422</v>
      </c>
      <c r="C12596" s="509" t="s">
        <v>1047</v>
      </c>
      <c r="D12596" s="509">
        <v>2</v>
      </c>
      <c r="E12596" s="509">
        <v>2</v>
      </c>
      <c r="G12596" s="509">
        <v>19</v>
      </c>
      <c r="H12596" s="509">
        <v>12</v>
      </c>
      <c r="K12596" s="509">
        <v>21</v>
      </c>
    </row>
    <row r="12597" spans="1:11" s="509" customFormat="1">
      <c r="A12597" s="508" t="s">
        <v>649</v>
      </c>
      <c r="B12597" s="509" t="s">
        <v>422</v>
      </c>
      <c r="C12597" s="509" t="s">
        <v>1048</v>
      </c>
      <c r="G12597" s="509">
        <v>3</v>
      </c>
      <c r="K12597" s="509">
        <v>3</v>
      </c>
    </row>
    <row r="12598" spans="1:11" s="509" customFormat="1">
      <c r="A12598" s="508" t="s">
        <v>649</v>
      </c>
      <c r="B12598" s="509" t="s">
        <v>422</v>
      </c>
      <c r="C12598" s="509" t="s">
        <v>1049</v>
      </c>
      <c r="G12598" s="509">
        <v>2</v>
      </c>
      <c r="K12598" s="509">
        <v>2</v>
      </c>
    </row>
    <row r="12599" spans="1:11" s="509" customFormat="1">
      <c r="A12599" s="508" t="s">
        <v>649</v>
      </c>
      <c r="B12599" s="509" t="s">
        <v>422</v>
      </c>
      <c r="C12599" s="509" t="s">
        <v>1050</v>
      </c>
      <c r="G12599" s="509">
        <v>9</v>
      </c>
      <c r="H12599" s="509">
        <v>9</v>
      </c>
      <c r="K12599" s="509">
        <v>9</v>
      </c>
    </row>
    <row r="12600" spans="1:11" s="509" customFormat="1">
      <c r="A12600" s="508" t="s">
        <v>649</v>
      </c>
      <c r="B12600" s="509" t="s">
        <v>422</v>
      </c>
      <c r="C12600" s="509" t="s">
        <v>1051</v>
      </c>
      <c r="K12600" s="509">
        <v>0</v>
      </c>
    </row>
    <row r="12601" spans="1:11" s="509" customFormat="1">
      <c r="A12601" s="508" t="s">
        <v>649</v>
      </c>
      <c r="B12601" s="509" t="s">
        <v>422</v>
      </c>
      <c r="C12601" s="509">
        <v>72</v>
      </c>
      <c r="D12601" s="509">
        <v>55</v>
      </c>
      <c r="G12601" s="509">
        <v>6</v>
      </c>
      <c r="K12601" s="509">
        <v>61</v>
      </c>
    </row>
    <row r="12602" spans="1:11" s="509" customFormat="1">
      <c r="A12602" s="508" t="s">
        <v>649</v>
      </c>
      <c r="B12602" s="509" t="s">
        <v>422</v>
      </c>
      <c r="C12602" s="509">
        <v>73</v>
      </c>
      <c r="D12602" s="509">
        <v>17</v>
      </c>
      <c r="K12602" s="509">
        <v>17</v>
      </c>
    </row>
    <row r="12603" spans="1:11" s="509" customFormat="1">
      <c r="A12603" s="508" t="s">
        <v>649</v>
      </c>
      <c r="B12603" s="509" t="s">
        <v>422</v>
      </c>
      <c r="C12603" s="509">
        <v>74</v>
      </c>
      <c r="D12603" s="509">
        <v>3</v>
      </c>
      <c r="K12603" s="509">
        <v>3</v>
      </c>
    </row>
    <row r="12604" spans="1:11" s="509" customFormat="1">
      <c r="A12604" s="508" t="s">
        <v>649</v>
      </c>
      <c r="B12604" s="509" t="s">
        <v>422</v>
      </c>
      <c r="C12604" s="509" t="s">
        <v>4570</v>
      </c>
      <c r="K12604" s="509">
        <v>0</v>
      </c>
    </row>
    <row r="12605" spans="1:11" s="509" customFormat="1">
      <c r="A12605" s="508" t="s">
        <v>649</v>
      </c>
      <c r="B12605" s="509" t="s">
        <v>422</v>
      </c>
      <c r="C12605" s="509" t="s">
        <v>4571</v>
      </c>
      <c r="D12605" s="509">
        <v>110</v>
      </c>
      <c r="E12605" s="509">
        <v>12</v>
      </c>
      <c r="F12605" s="509">
        <v>0</v>
      </c>
      <c r="G12605" s="509">
        <v>804</v>
      </c>
      <c r="H12605" s="509">
        <v>28</v>
      </c>
      <c r="I12605" s="509">
        <v>0</v>
      </c>
      <c r="J12605" s="509">
        <v>3</v>
      </c>
      <c r="K12605" s="509">
        <v>914</v>
      </c>
    </row>
    <row r="12606" spans="1:11" s="509" customFormat="1">
      <c r="A12606" s="508" t="s">
        <v>650</v>
      </c>
      <c r="B12606" s="509" t="s">
        <v>423</v>
      </c>
      <c r="C12606" s="509">
        <v>1</v>
      </c>
      <c r="D12606" s="509">
        <v>1</v>
      </c>
      <c r="E12606" s="509">
        <v>0</v>
      </c>
      <c r="G12606" s="509">
        <v>2</v>
      </c>
      <c r="K12606" s="509">
        <v>3</v>
      </c>
    </row>
    <row r="12607" spans="1:11" s="509" customFormat="1">
      <c r="A12607" s="508" t="s">
        <v>650</v>
      </c>
      <c r="B12607" s="509" t="s">
        <v>423</v>
      </c>
      <c r="C12607" s="509" t="s">
        <v>1023</v>
      </c>
      <c r="D12607" s="509">
        <v>6</v>
      </c>
      <c r="G12607" s="509">
        <v>99</v>
      </c>
      <c r="K12607" s="509">
        <v>105</v>
      </c>
    </row>
    <row r="12608" spans="1:11" s="509" customFormat="1">
      <c r="A12608" s="508" t="s">
        <v>650</v>
      </c>
      <c r="B12608" s="509" t="s">
        <v>423</v>
      </c>
      <c r="C12608" s="509">
        <v>2</v>
      </c>
      <c r="D12608" s="509">
        <v>1</v>
      </c>
      <c r="G12608" s="509">
        <v>49</v>
      </c>
      <c r="K12608" s="509">
        <v>50</v>
      </c>
    </row>
    <row r="12609" spans="1:11" s="509" customFormat="1">
      <c r="A12609" s="508" t="s">
        <v>650</v>
      </c>
      <c r="B12609" s="509" t="s">
        <v>423</v>
      </c>
      <c r="C12609" s="509">
        <v>3</v>
      </c>
      <c r="D12609" s="509">
        <v>1</v>
      </c>
      <c r="G12609" s="509">
        <v>143</v>
      </c>
      <c r="K12609" s="509">
        <v>144</v>
      </c>
    </row>
    <row r="12610" spans="1:11" s="509" customFormat="1">
      <c r="A12610" s="508" t="s">
        <v>650</v>
      </c>
      <c r="B12610" s="509" t="s">
        <v>423</v>
      </c>
      <c r="C12610" s="509">
        <v>4</v>
      </c>
      <c r="D12610" s="509">
        <v>2</v>
      </c>
      <c r="G12610" s="509">
        <v>54</v>
      </c>
      <c r="K12610" s="509">
        <v>56</v>
      </c>
    </row>
    <row r="12611" spans="1:11" s="509" customFormat="1">
      <c r="A12611" s="508" t="s">
        <v>650</v>
      </c>
      <c r="B12611" s="509" t="s">
        <v>423</v>
      </c>
      <c r="C12611" s="509">
        <v>5</v>
      </c>
      <c r="D12611" s="509">
        <v>0</v>
      </c>
      <c r="G12611" s="509">
        <v>83</v>
      </c>
      <c r="K12611" s="509">
        <v>83</v>
      </c>
    </row>
    <row r="12612" spans="1:11" s="509" customFormat="1">
      <c r="A12612" s="508" t="s">
        <v>650</v>
      </c>
      <c r="B12612" s="509" t="s">
        <v>423</v>
      </c>
      <c r="C12612" s="509">
        <v>6</v>
      </c>
      <c r="D12612" s="509">
        <v>0</v>
      </c>
      <c r="G12612" s="509">
        <v>0</v>
      </c>
      <c r="K12612" s="509">
        <v>0</v>
      </c>
    </row>
    <row r="12613" spans="1:11" s="509" customFormat="1">
      <c r="A12613" s="508" t="s">
        <v>650</v>
      </c>
      <c r="B12613" s="509" t="s">
        <v>423</v>
      </c>
      <c r="C12613" s="509">
        <v>7</v>
      </c>
      <c r="D12613" s="509">
        <v>0</v>
      </c>
      <c r="G12613" s="509">
        <v>0</v>
      </c>
      <c r="K12613" s="509">
        <v>0</v>
      </c>
    </row>
    <row r="12614" spans="1:11" s="509" customFormat="1">
      <c r="A12614" s="508" t="s">
        <v>650</v>
      </c>
      <c r="B12614" s="509" t="s">
        <v>423</v>
      </c>
      <c r="C12614" s="509">
        <v>8</v>
      </c>
      <c r="D12614" s="509">
        <v>0</v>
      </c>
      <c r="G12614" s="509">
        <v>20</v>
      </c>
      <c r="K12614" s="509">
        <v>20</v>
      </c>
    </row>
    <row r="12615" spans="1:11" s="509" customFormat="1">
      <c r="A12615" s="508" t="s">
        <v>650</v>
      </c>
      <c r="B12615" s="509" t="s">
        <v>423</v>
      </c>
      <c r="C12615" s="509">
        <v>9</v>
      </c>
      <c r="D12615" s="509">
        <v>0</v>
      </c>
      <c r="G12615" s="509">
        <v>5</v>
      </c>
      <c r="K12615" s="509">
        <v>5</v>
      </c>
    </row>
    <row r="12616" spans="1:11" s="509" customFormat="1">
      <c r="A12616" s="508" t="s">
        <v>650</v>
      </c>
      <c r="B12616" s="509" t="s">
        <v>423</v>
      </c>
      <c r="C12616" s="509">
        <v>10</v>
      </c>
      <c r="D12616" s="509">
        <v>2</v>
      </c>
      <c r="G12616" s="509">
        <v>72</v>
      </c>
      <c r="K12616" s="509">
        <v>74</v>
      </c>
    </row>
    <row r="12617" spans="1:11" s="509" customFormat="1">
      <c r="A12617" s="508" t="s">
        <v>650</v>
      </c>
      <c r="B12617" s="509" t="s">
        <v>423</v>
      </c>
      <c r="C12617" s="509">
        <v>11</v>
      </c>
      <c r="D12617" s="509">
        <v>1</v>
      </c>
      <c r="G12617" s="509">
        <v>6</v>
      </c>
      <c r="K12617" s="509">
        <v>7</v>
      </c>
    </row>
    <row r="12618" spans="1:11" s="509" customFormat="1">
      <c r="A12618" s="508" t="s">
        <v>650</v>
      </c>
      <c r="B12618" s="509" t="s">
        <v>423</v>
      </c>
      <c r="C12618" s="509">
        <v>12</v>
      </c>
      <c r="D12618" s="509">
        <v>0</v>
      </c>
      <c r="G12618" s="509">
        <v>12</v>
      </c>
      <c r="K12618" s="509">
        <v>12</v>
      </c>
    </row>
    <row r="12619" spans="1:11" s="509" customFormat="1">
      <c r="A12619" s="508" t="s">
        <v>650</v>
      </c>
      <c r="B12619" s="509" t="s">
        <v>423</v>
      </c>
      <c r="C12619" s="509">
        <v>13</v>
      </c>
      <c r="D12619" s="509">
        <v>0</v>
      </c>
      <c r="G12619" s="509">
        <v>0</v>
      </c>
      <c r="K12619" s="509">
        <v>0</v>
      </c>
    </row>
    <row r="12620" spans="1:11" s="509" customFormat="1">
      <c r="A12620" s="508" t="s">
        <v>650</v>
      </c>
      <c r="B12620" s="509" t="s">
        <v>423</v>
      </c>
      <c r="C12620" s="509">
        <v>14</v>
      </c>
      <c r="D12620" s="509">
        <v>0</v>
      </c>
      <c r="G12620" s="509">
        <v>0</v>
      </c>
      <c r="K12620" s="509">
        <v>0</v>
      </c>
    </row>
    <row r="12621" spans="1:11" s="509" customFormat="1">
      <c r="A12621" s="508" t="s">
        <v>650</v>
      </c>
      <c r="B12621" s="509" t="s">
        <v>423</v>
      </c>
      <c r="C12621" s="509">
        <v>15</v>
      </c>
      <c r="D12621" s="509">
        <v>0</v>
      </c>
      <c r="G12621" s="509">
        <v>0</v>
      </c>
      <c r="K12621" s="509">
        <v>0</v>
      </c>
    </row>
    <row r="12622" spans="1:11" s="509" customFormat="1">
      <c r="A12622" s="508" t="s">
        <v>650</v>
      </c>
      <c r="B12622" s="509" t="s">
        <v>423</v>
      </c>
      <c r="C12622" s="509">
        <v>16</v>
      </c>
      <c r="D12622" s="509">
        <v>0</v>
      </c>
      <c r="G12622" s="509">
        <v>35</v>
      </c>
      <c r="K12622" s="509">
        <v>35</v>
      </c>
    </row>
    <row r="12623" spans="1:11" s="509" customFormat="1">
      <c r="A12623" s="508" t="s">
        <v>650</v>
      </c>
      <c r="B12623" s="509" t="s">
        <v>423</v>
      </c>
      <c r="C12623" s="509">
        <v>17</v>
      </c>
      <c r="D12623" s="509">
        <v>3</v>
      </c>
      <c r="G12623" s="509">
        <v>148</v>
      </c>
      <c r="K12623" s="509">
        <v>151</v>
      </c>
    </row>
    <row r="12624" spans="1:11" s="509" customFormat="1">
      <c r="A12624" s="508" t="s">
        <v>650</v>
      </c>
      <c r="B12624" s="509" t="s">
        <v>423</v>
      </c>
      <c r="C12624" s="509">
        <v>18</v>
      </c>
      <c r="D12624" s="509">
        <v>0</v>
      </c>
      <c r="G12624" s="509">
        <v>0</v>
      </c>
      <c r="K12624" s="509">
        <v>0</v>
      </c>
    </row>
    <row r="12625" spans="1:11" s="509" customFormat="1">
      <c r="A12625" s="508" t="s">
        <v>650</v>
      </c>
      <c r="B12625" s="509" t="s">
        <v>423</v>
      </c>
      <c r="C12625" s="509" t="s">
        <v>1024</v>
      </c>
      <c r="D12625" s="509">
        <v>1</v>
      </c>
      <c r="G12625" s="509">
        <v>0</v>
      </c>
      <c r="K12625" s="509">
        <v>1</v>
      </c>
    </row>
    <row r="12626" spans="1:11" s="509" customFormat="1">
      <c r="A12626" s="508" t="s">
        <v>650</v>
      </c>
      <c r="B12626" s="509" t="s">
        <v>423</v>
      </c>
      <c r="C12626" s="509" t="s">
        <v>1025</v>
      </c>
      <c r="D12626" s="509">
        <v>0</v>
      </c>
      <c r="G12626" s="509">
        <v>0</v>
      </c>
      <c r="K12626" s="509">
        <v>0</v>
      </c>
    </row>
    <row r="12627" spans="1:11" s="509" customFormat="1">
      <c r="A12627" s="508" t="s">
        <v>650</v>
      </c>
      <c r="B12627" s="509" t="s">
        <v>423</v>
      </c>
      <c r="C12627" s="509">
        <v>19</v>
      </c>
      <c r="D12627" s="509">
        <v>1</v>
      </c>
      <c r="G12627" s="509">
        <v>3</v>
      </c>
      <c r="K12627" s="509">
        <v>4</v>
      </c>
    </row>
    <row r="12628" spans="1:11" s="509" customFormat="1">
      <c r="A12628" s="508" t="s">
        <v>650</v>
      </c>
      <c r="B12628" s="509" t="s">
        <v>423</v>
      </c>
      <c r="C12628" s="509">
        <v>20</v>
      </c>
      <c r="D12628" s="509">
        <v>0</v>
      </c>
      <c r="E12628" s="509">
        <v>0</v>
      </c>
      <c r="G12628" s="509">
        <v>0</v>
      </c>
      <c r="K12628" s="509">
        <v>0</v>
      </c>
    </row>
    <row r="12629" spans="1:11" s="509" customFormat="1">
      <c r="A12629" s="508" t="s">
        <v>650</v>
      </c>
      <c r="B12629" s="509" t="s">
        <v>423</v>
      </c>
      <c r="C12629" s="509">
        <v>21</v>
      </c>
      <c r="D12629" s="509">
        <v>1</v>
      </c>
      <c r="E12629" s="509">
        <v>0</v>
      </c>
      <c r="G12629" s="509">
        <v>0</v>
      </c>
      <c r="K12629" s="509">
        <v>1</v>
      </c>
    </row>
    <row r="12630" spans="1:11" s="509" customFormat="1">
      <c r="A12630" s="508" t="s">
        <v>650</v>
      </c>
      <c r="B12630" s="509" t="s">
        <v>423</v>
      </c>
      <c r="C12630" s="509" t="s">
        <v>1026</v>
      </c>
      <c r="D12630" s="509">
        <v>0</v>
      </c>
      <c r="E12630" s="509">
        <v>0</v>
      </c>
      <c r="G12630" s="509">
        <v>0</v>
      </c>
      <c r="K12630" s="509">
        <v>0</v>
      </c>
    </row>
    <row r="12631" spans="1:11" s="509" customFormat="1">
      <c r="A12631" s="508" t="s">
        <v>650</v>
      </c>
      <c r="B12631" s="509" t="s">
        <v>423</v>
      </c>
      <c r="C12631" s="509" t="s">
        <v>1027</v>
      </c>
      <c r="D12631" s="509">
        <v>0</v>
      </c>
      <c r="E12631" s="509">
        <v>0</v>
      </c>
      <c r="G12631" s="509">
        <v>1</v>
      </c>
      <c r="K12631" s="509">
        <v>1</v>
      </c>
    </row>
    <row r="12632" spans="1:11" s="509" customFormat="1">
      <c r="A12632" s="508" t="s">
        <v>650</v>
      </c>
      <c r="B12632" s="509" t="s">
        <v>423</v>
      </c>
      <c r="C12632" s="509" t="s">
        <v>1028</v>
      </c>
      <c r="D12632" s="509">
        <v>0</v>
      </c>
      <c r="E12632" s="509">
        <v>0</v>
      </c>
      <c r="G12632" s="509">
        <v>0</v>
      </c>
      <c r="K12632" s="509">
        <v>0</v>
      </c>
    </row>
    <row r="12633" spans="1:11" s="509" customFormat="1">
      <c r="A12633" s="508" t="s">
        <v>650</v>
      </c>
      <c r="B12633" s="509" t="s">
        <v>423</v>
      </c>
      <c r="C12633" s="509">
        <v>22</v>
      </c>
      <c r="D12633" s="509">
        <v>0</v>
      </c>
      <c r="E12633" s="509">
        <v>0</v>
      </c>
      <c r="G12633" s="509">
        <v>2</v>
      </c>
      <c r="K12633" s="509">
        <v>2</v>
      </c>
    </row>
    <row r="12634" spans="1:11" s="509" customFormat="1">
      <c r="A12634" s="508" t="s">
        <v>650</v>
      </c>
      <c r="B12634" s="509" t="s">
        <v>423</v>
      </c>
      <c r="C12634" s="509">
        <v>23</v>
      </c>
      <c r="D12634" s="509">
        <v>2</v>
      </c>
      <c r="E12634" s="509">
        <v>1</v>
      </c>
      <c r="G12634" s="509">
        <v>13</v>
      </c>
      <c r="K12634" s="509">
        <v>15</v>
      </c>
    </row>
    <row r="12635" spans="1:11" s="509" customFormat="1">
      <c r="A12635" s="508" t="s">
        <v>650</v>
      </c>
      <c r="B12635" s="509" t="s">
        <v>423</v>
      </c>
      <c r="C12635" s="509" t="s">
        <v>1029</v>
      </c>
      <c r="D12635" s="509">
        <v>0</v>
      </c>
      <c r="E12635" s="509">
        <v>0</v>
      </c>
      <c r="G12635" s="509">
        <v>15</v>
      </c>
      <c r="K12635" s="509">
        <v>15</v>
      </c>
    </row>
    <row r="12636" spans="1:11" s="509" customFormat="1">
      <c r="A12636" s="508" t="s">
        <v>650</v>
      </c>
      <c r="B12636" s="509" t="s">
        <v>423</v>
      </c>
      <c r="C12636" s="509">
        <v>24</v>
      </c>
      <c r="D12636" s="509">
        <v>0</v>
      </c>
      <c r="E12636" s="509">
        <v>0</v>
      </c>
      <c r="G12636" s="509">
        <v>0</v>
      </c>
      <c r="K12636" s="509">
        <v>0</v>
      </c>
    </row>
    <row r="12637" spans="1:11" s="509" customFormat="1">
      <c r="A12637" s="508" t="s">
        <v>650</v>
      </c>
      <c r="B12637" s="509" t="s">
        <v>423</v>
      </c>
      <c r="C12637" s="509">
        <v>25</v>
      </c>
    </row>
    <row r="12638" spans="1:11" s="509" customFormat="1">
      <c r="A12638" s="508" t="s">
        <v>650</v>
      </c>
      <c r="B12638" s="509" t="s">
        <v>423</v>
      </c>
      <c r="C12638" s="509">
        <v>26</v>
      </c>
      <c r="D12638" s="509">
        <v>1</v>
      </c>
      <c r="E12638" s="509">
        <v>1</v>
      </c>
      <c r="G12638" s="509">
        <v>0</v>
      </c>
      <c r="K12638" s="509">
        <v>1</v>
      </c>
    </row>
    <row r="12639" spans="1:11" s="509" customFormat="1">
      <c r="A12639" s="508" t="s">
        <v>650</v>
      </c>
      <c r="B12639" s="509" t="s">
        <v>423</v>
      </c>
      <c r="C12639" s="509">
        <v>27</v>
      </c>
      <c r="D12639" s="509">
        <v>1</v>
      </c>
      <c r="E12639" s="509">
        <v>1</v>
      </c>
      <c r="G12639" s="509">
        <v>0</v>
      </c>
      <c r="K12639" s="509">
        <v>1</v>
      </c>
    </row>
    <row r="12640" spans="1:11" s="509" customFormat="1">
      <c r="A12640" s="508" t="s">
        <v>650</v>
      </c>
      <c r="B12640" s="509" t="s">
        <v>423</v>
      </c>
      <c r="C12640" s="509">
        <v>28</v>
      </c>
      <c r="D12640" s="509">
        <v>0</v>
      </c>
      <c r="G12640" s="509">
        <v>0</v>
      </c>
      <c r="K12640" s="509">
        <v>0</v>
      </c>
    </row>
    <row r="12641" spans="1:11" s="509" customFormat="1">
      <c r="A12641" s="508" t="s">
        <v>650</v>
      </c>
      <c r="B12641" s="509" t="s">
        <v>423</v>
      </c>
      <c r="C12641" s="509">
        <v>29</v>
      </c>
      <c r="D12641" s="509">
        <v>0</v>
      </c>
      <c r="G12641" s="509">
        <v>0</v>
      </c>
      <c r="K12641" s="509">
        <v>0</v>
      </c>
    </row>
    <row r="12642" spans="1:11" s="509" customFormat="1">
      <c r="A12642" s="508" t="s">
        <v>650</v>
      </c>
      <c r="B12642" s="509" t="s">
        <v>423</v>
      </c>
      <c r="C12642" s="509">
        <v>30</v>
      </c>
      <c r="D12642" s="509">
        <v>0</v>
      </c>
      <c r="G12642" s="509">
        <v>0</v>
      </c>
      <c r="K12642" s="509">
        <v>0</v>
      </c>
    </row>
    <row r="12643" spans="1:11" s="509" customFormat="1">
      <c r="A12643" s="508" t="s">
        <v>650</v>
      </c>
      <c r="B12643" s="509" t="s">
        <v>423</v>
      </c>
      <c r="C12643" s="509">
        <v>31</v>
      </c>
      <c r="D12643" s="509">
        <v>0</v>
      </c>
      <c r="G12643" s="509">
        <v>0</v>
      </c>
      <c r="K12643" s="509">
        <v>0</v>
      </c>
    </row>
    <row r="12644" spans="1:11" s="509" customFormat="1">
      <c r="A12644" s="508" t="s">
        <v>650</v>
      </c>
      <c r="B12644" s="509" t="s">
        <v>423</v>
      </c>
      <c r="C12644" s="509">
        <v>32</v>
      </c>
      <c r="D12644" s="509">
        <v>0</v>
      </c>
      <c r="G12644" s="509">
        <v>0</v>
      </c>
      <c r="K12644" s="509">
        <v>0</v>
      </c>
    </row>
    <row r="12645" spans="1:11" s="509" customFormat="1">
      <c r="A12645" s="508" t="s">
        <v>650</v>
      </c>
      <c r="B12645" s="509" t="s">
        <v>423</v>
      </c>
      <c r="C12645" s="509">
        <v>33</v>
      </c>
      <c r="D12645" s="509">
        <v>0</v>
      </c>
      <c r="G12645" s="509">
        <v>0</v>
      </c>
      <c r="K12645" s="509">
        <v>0</v>
      </c>
    </row>
    <row r="12646" spans="1:11" s="509" customFormat="1">
      <c r="A12646" s="508" t="s">
        <v>650</v>
      </c>
      <c r="B12646" s="509" t="s">
        <v>423</v>
      </c>
      <c r="C12646" s="509">
        <v>34</v>
      </c>
      <c r="D12646" s="509">
        <v>0</v>
      </c>
      <c r="G12646" s="509">
        <v>0</v>
      </c>
      <c r="K12646" s="509">
        <v>0</v>
      </c>
    </row>
    <row r="12647" spans="1:11" s="509" customFormat="1">
      <c r="A12647" s="508" t="s">
        <v>650</v>
      </c>
      <c r="B12647" s="509" t="s">
        <v>423</v>
      </c>
      <c r="C12647" s="509">
        <v>35</v>
      </c>
      <c r="D12647" s="509">
        <v>0</v>
      </c>
      <c r="G12647" s="509">
        <v>0</v>
      </c>
      <c r="K12647" s="509">
        <v>0</v>
      </c>
    </row>
    <row r="12648" spans="1:11" s="509" customFormat="1">
      <c r="A12648" s="508" t="s">
        <v>650</v>
      </c>
      <c r="B12648" s="509" t="s">
        <v>423</v>
      </c>
      <c r="C12648" s="509">
        <v>36</v>
      </c>
      <c r="D12648" s="509">
        <v>0</v>
      </c>
      <c r="G12648" s="509">
        <v>0</v>
      </c>
      <c r="K12648" s="509">
        <v>0</v>
      </c>
    </row>
    <row r="12649" spans="1:11" s="509" customFormat="1">
      <c r="A12649" s="508" t="s">
        <v>650</v>
      </c>
      <c r="B12649" s="509" t="s">
        <v>423</v>
      </c>
      <c r="C12649" s="509">
        <v>37</v>
      </c>
      <c r="D12649" s="509">
        <v>0</v>
      </c>
      <c r="G12649" s="509">
        <v>0</v>
      </c>
      <c r="K12649" s="509">
        <v>0</v>
      </c>
    </row>
    <row r="12650" spans="1:11" s="509" customFormat="1">
      <c r="A12650" s="508" t="s">
        <v>650</v>
      </c>
      <c r="B12650" s="509" t="s">
        <v>423</v>
      </c>
      <c r="C12650" s="509">
        <v>38</v>
      </c>
      <c r="D12650" s="509">
        <v>0</v>
      </c>
      <c r="G12650" s="509">
        <v>2</v>
      </c>
      <c r="K12650" s="509">
        <v>2</v>
      </c>
    </row>
    <row r="12651" spans="1:11" s="509" customFormat="1">
      <c r="A12651" s="508" t="s">
        <v>650</v>
      </c>
      <c r="B12651" s="509" t="s">
        <v>423</v>
      </c>
      <c r="C12651" s="509" t="s">
        <v>1030</v>
      </c>
      <c r="D12651" s="509">
        <v>0</v>
      </c>
      <c r="G12651" s="509">
        <v>0</v>
      </c>
      <c r="K12651" s="509">
        <v>0</v>
      </c>
    </row>
    <row r="12652" spans="1:11" s="509" customFormat="1">
      <c r="A12652" s="508" t="s">
        <v>650</v>
      </c>
      <c r="B12652" s="509" t="s">
        <v>423</v>
      </c>
      <c r="C12652" s="509">
        <v>39</v>
      </c>
      <c r="D12652" s="509">
        <v>0</v>
      </c>
      <c r="G12652" s="509">
        <v>0</v>
      </c>
      <c r="K12652" s="509">
        <v>0</v>
      </c>
    </row>
    <row r="12653" spans="1:11" s="509" customFormat="1">
      <c r="A12653" s="508" t="s">
        <v>650</v>
      </c>
      <c r="B12653" s="509" t="s">
        <v>423</v>
      </c>
      <c r="C12653" s="509">
        <v>40</v>
      </c>
      <c r="D12653" s="509">
        <v>0</v>
      </c>
      <c r="G12653" s="509">
        <v>0</v>
      </c>
      <c r="K12653" s="509">
        <v>0</v>
      </c>
    </row>
    <row r="12654" spans="1:11" s="509" customFormat="1">
      <c r="A12654" s="508" t="s">
        <v>650</v>
      </c>
      <c r="B12654" s="509" t="s">
        <v>423</v>
      </c>
      <c r="C12654" s="509">
        <v>41</v>
      </c>
      <c r="D12654" s="509">
        <v>0</v>
      </c>
      <c r="G12654" s="509">
        <v>1</v>
      </c>
      <c r="K12654" s="509">
        <v>1</v>
      </c>
    </row>
    <row r="12655" spans="1:11" s="509" customFormat="1">
      <c r="A12655" s="508" t="s">
        <v>650</v>
      </c>
      <c r="B12655" s="509" t="s">
        <v>423</v>
      </c>
      <c r="C12655" s="509">
        <v>42</v>
      </c>
      <c r="D12655" s="509">
        <v>0</v>
      </c>
      <c r="G12655" s="509">
        <v>0</v>
      </c>
      <c r="K12655" s="509">
        <v>0</v>
      </c>
    </row>
    <row r="12656" spans="1:11" s="509" customFormat="1">
      <c r="A12656" s="508" t="s">
        <v>650</v>
      </c>
      <c r="B12656" s="509" t="s">
        <v>423</v>
      </c>
      <c r="C12656" s="509">
        <v>43</v>
      </c>
      <c r="D12656" s="509">
        <v>0</v>
      </c>
      <c r="G12656" s="509">
        <v>0</v>
      </c>
      <c r="K12656" s="509">
        <v>0</v>
      </c>
    </row>
    <row r="12657" spans="1:11" s="509" customFormat="1">
      <c r="A12657" s="508" t="s">
        <v>650</v>
      </c>
      <c r="B12657" s="509" t="s">
        <v>423</v>
      </c>
      <c r="C12657" s="509">
        <v>44</v>
      </c>
      <c r="D12657" s="509">
        <v>0</v>
      </c>
      <c r="G12657" s="509">
        <v>0</v>
      </c>
      <c r="K12657" s="509">
        <v>0</v>
      </c>
    </row>
    <row r="12658" spans="1:11" s="509" customFormat="1">
      <c r="A12658" s="508" t="s">
        <v>650</v>
      </c>
      <c r="B12658" s="509" t="s">
        <v>423</v>
      </c>
      <c r="C12658" s="509">
        <v>45</v>
      </c>
      <c r="D12658" s="509">
        <v>0</v>
      </c>
      <c r="G12658" s="509">
        <v>0</v>
      </c>
      <c r="K12658" s="509">
        <v>0</v>
      </c>
    </row>
    <row r="12659" spans="1:11" s="509" customFormat="1">
      <c r="A12659" s="508" t="s">
        <v>650</v>
      </c>
      <c r="B12659" s="509" t="s">
        <v>423</v>
      </c>
      <c r="C12659" s="509">
        <v>46</v>
      </c>
      <c r="D12659" s="509">
        <v>0</v>
      </c>
      <c r="G12659" s="509">
        <v>1</v>
      </c>
      <c r="H12659" s="509">
        <v>1</v>
      </c>
      <c r="K12659" s="509">
        <v>1</v>
      </c>
    </row>
    <row r="12660" spans="1:11" s="509" customFormat="1">
      <c r="A12660" s="508" t="s">
        <v>650</v>
      </c>
      <c r="B12660" s="509" t="s">
        <v>423</v>
      </c>
      <c r="C12660" s="509">
        <v>47</v>
      </c>
      <c r="D12660" s="509">
        <v>2</v>
      </c>
      <c r="G12660" s="509">
        <v>0</v>
      </c>
      <c r="K12660" s="509">
        <v>2</v>
      </c>
    </row>
    <row r="12661" spans="1:11" s="509" customFormat="1">
      <c r="A12661" s="508" t="s">
        <v>650</v>
      </c>
      <c r="B12661" s="509" t="s">
        <v>423</v>
      </c>
      <c r="C12661" s="509">
        <v>48</v>
      </c>
      <c r="D12661" s="509">
        <v>0</v>
      </c>
      <c r="G12661" s="509">
        <v>0</v>
      </c>
      <c r="K12661" s="509">
        <v>0</v>
      </c>
    </row>
    <row r="12662" spans="1:11" s="509" customFormat="1">
      <c r="A12662" s="508" t="s">
        <v>650</v>
      </c>
      <c r="B12662" s="509" t="s">
        <v>423</v>
      </c>
      <c r="C12662" s="509">
        <v>49</v>
      </c>
      <c r="D12662" s="509">
        <v>0</v>
      </c>
      <c r="G12662" s="509">
        <v>0</v>
      </c>
      <c r="K12662" s="509">
        <v>0</v>
      </c>
    </row>
    <row r="12663" spans="1:11" s="509" customFormat="1">
      <c r="A12663" s="508" t="s">
        <v>650</v>
      </c>
      <c r="B12663" s="509" t="s">
        <v>423</v>
      </c>
      <c r="C12663" s="509">
        <v>50</v>
      </c>
      <c r="D12663" s="509">
        <v>0</v>
      </c>
      <c r="G12663" s="509">
        <v>0</v>
      </c>
      <c r="K12663" s="509">
        <v>0</v>
      </c>
    </row>
    <row r="12664" spans="1:11" s="509" customFormat="1">
      <c r="A12664" s="508" t="s">
        <v>650</v>
      </c>
      <c r="B12664" s="509" t="s">
        <v>423</v>
      </c>
      <c r="C12664" s="509">
        <v>51</v>
      </c>
      <c r="D12664" s="509">
        <v>0</v>
      </c>
      <c r="G12664" s="509">
        <v>0</v>
      </c>
      <c r="K12664" s="509">
        <v>0</v>
      </c>
    </row>
    <row r="12665" spans="1:11" s="509" customFormat="1">
      <c r="A12665" s="508" t="s">
        <v>650</v>
      </c>
      <c r="B12665" s="509" t="s">
        <v>423</v>
      </c>
      <c r="C12665" s="509" t="s">
        <v>1031</v>
      </c>
      <c r="D12665" s="509">
        <v>0</v>
      </c>
      <c r="G12665" s="509">
        <v>1</v>
      </c>
      <c r="K12665" s="509">
        <v>1</v>
      </c>
    </row>
    <row r="12666" spans="1:11" s="509" customFormat="1">
      <c r="A12666" s="508" t="s">
        <v>650</v>
      </c>
      <c r="B12666" s="509" t="s">
        <v>423</v>
      </c>
      <c r="C12666" s="509" t="s">
        <v>1032</v>
      </c>
      <c r="D12666" s="509">
        <v>0</v>
      </c>
      <c r="G12666" s="509">
        <v>0</v>
      </c>
      <c r="K12666" s="509">
        <v>0</v>
      </c>
    </row>
    <row r="12667" spans="1:11" s="509" customFormat="1">
      <c r="A12667" s="508" t="s">
        <v>650</v>
      </c>
      <c r="B12667" s="509" t="s">
        <v>423</v>
      </c>
      <c r="C12667" s="509">
        <v>52</v>
      </c>
      <c r="D12667" s="509">
        <v>0</v>
      </c>
      <c r="G12667" s="509">
        <v>0</v>
      </c>
      <c r="K12667" s="509">
        <v>0</v>
      </c>
    </row>
    <row r="12668" spans="1:11" s="509" customFormat="1">
      <c r="A12668" s="508" t="s">
        <v>650</v>
      </c>
      <c r="B12668" s="509" t="s">
        <v>423</v>
      </c>
      <c r="C12668" s="509">
        <v>53</v>
      </c>
      <c r="D12668" s="509">
        <v>0</v>
      </c>
      <c r="G12668" s="509">
        <v>2</v>
      </c>
      <c r="K12668" s="509">
        <v>2</v>
      </c>
    </row>
    <row r="12669" spans="1:11" s="509" customFormat="1">
      <c r="A12669" s="508" t="s">
        <v>650</v>
      </c>
      <c r="B12669" s="509" t="s">
        <v>423</v>
      </c>
      <c r="C12669" s="509">
        <v>54</v>
      </c>
      <c r="D12669" s="509">
        <v>0</v>
      </c>
      <c r="G12669" s="509">
        <v>48</v>
      </c>
      <c r="K12669" s="509">
        <v>48</v>
      </c>
    </row>
    <row r="12670" spans="1:11" s="509" customFormat="1">
      <c r="A12670" s="508" t="s">
        <v>650</v>
      </c>
      <c r="B12670" s="509" t="s">
        <v>423</v>
      </c>
      <c r="C12670" s="509">
        <v>55</v>
      </c>
      <c r="D12670" s="509">
        <v>5</v>
      </c>
      <c r="G12670" s="509">
        <v>60</v>
      </c>
      <c r="K12670" s="509">
        <v>65</v>
      </c>
    </row>
    <row r="12671" spans="1:11" s="509" customFormat="1">
      <c r="A12671" s="508" t="s">
        <v>650</v>
      </c>
      <c r="B12671" s="509" t="s">
        <v>423</v>
      </c>
      <c r="C12671" s="509">
        <v>56</v>
      </c>
      <c r="D12671" s="509">
        <v>0</v>
      </c>
      <c r="G12671" s="509">
        <v>1</v>
      </c>
      <c r="K12671" s="509">
        <v>1</v>
      </c>
    </row>
    <row r="12672" spans="1:11" s="509" customFormat="1">
      <c r="A12672" s="508" t="s">
        <v>650</v>
      </c>
      <c r="B12672" s="509" t="s">
        <v>423</v>
      </c>
      <c r="C12672" s="509">
        <v>57</v>
      </c>
      <c r="D12672" s="509">
        <v>0</v>
      </c>
      <c r="G12672" s="509">
        <v>0</v>
      </c>
      <c r="K12672" s="509">
        <v>0</v>
      </c>
    </row>
    <row r="12673" spans="1:11" s="509" customFormat="1">
      <c r="A12673" s="508" t="s">
        <v>650</v>
      </c>
      <c r="B12673" s="509" t="s">
        <v>423</v>
      </c>
      <c r="C12673" s="509">
        <v>58</v>
      </c>
      <c r="D12673" s="509">
        <v>0</v>
      </c>
      <c r="G12673" s="509">
        <v>7</v>
      </c>
      <c r="H12673" s="509">
        <v>4</v>
      </c>
      <c r="K12673" s="509">
        <v>7</v>
      </c>
    </row>
    <row r="12674" spans="1:11" s="509" customFormat="1">
      <c r="A12674" s="508" t="s">
        <v>650</v>
      </c>
      <c r="B12674" s="509" t="s">
        <v>423</v>
      </c>
      <c r="C12674" s="509">
        <v>59</v>
      </c>
      <c r="D12674" s="509">
        <v>1</v>
      </c>
      <c r="G12674" s="509">
        <v>17</v>
      </c>
      <c r="K12674" s="509">
        <v>18</v>
      </c>
    </row>
    <row r="12675" spans="1:11" s="509" customFormat="1">
      <c r="A12675" s="508" t="s">
        <v>650</v>
      </c>
      <c r="B12675" s="509" t="s">
        <v>423</v>
      </c>
      <c r="C12675" s="509">
        <v>60</v>
      </c>
      <c r="D12675" s="509">
        <v>2</v>
      </c>
      <c r="G12675" s="509">
        <v>17</v>
      </c>
      <c r="K12675" s="509">
        <v>19</v>
      </c>
    </row>
    <row r="12676" spans="1:11" s="509" customFormat="1">
      <c r="A12676" s="508" t="s">
        <v>650</v>
      </c>
      <c r="B12676" s="509" t="s">
        <v>423</v>
      </c>
      <c r="C12676" s="509">
        <v>61</v>
      </c>
      <c r="D12676" s="509">
        <v>3</v>
      </c>
      <c r="E12676" s="509">
        <v>2</v>
      </c>
      <c r="G12676" s="509">
        <v>2</v>
      </c>
      <c r="K12676" s="509">
        <v>5</v>
      </c>
    </row>
    <row r="12677" spans="1:11" s="509" customFormat="1">
      <c r="A12677" s="508" t="s">
        <v>650</v>
      </c>
      <c r="B12677" s="509" t="s">
        <v>423</v>
      </c>
      <c r="C12677" s="509">
        <v>62</v>
      </c>
      <c r="D12677" s="509">
        <v>0</v>
      </c>
      <c r="G12677" s="509">
        <v>1</v>
      </c>
      <c r="K12677" s="509">
        <v>1</v>
      </c>
    </row>
    <row r="12678" spans="1:11" s="509" customFormat="1">
      <c r="A12678" s="508" t="s">
        <v>650</v>
      </c>
      <c r="B12678" s="509" t="s">
        <v>423</v>
      </c>
      <c r="C12678" s="509">
        <v>63</v>
      </c>
      <c r="D12678" s="509">
        <v>0</v>
      </c>
      <c r="G12678" s="509">
        <v>8</v>
      </c>
      <c r="H12678" s="509">
        <v>1</v>
      </c>
      <c r="K12678" s="509">
        <v>8</v>
      </c>
    </row>
    <row r="12679" spans="1:11" s="509" customFormat="1">
      <c r="A12679" s="508" t="s">
        <v>650</v>
      </c>
      <c r="B12679" s="509" t="s">
        <v>423</v>
      </c>
      <c r="C12679" s="509" t="s">
        <v>1033</v>
      </c>
      <c r="D12679" s="509">
        <v>0</v>
      </c>
      <c r="G12679" s="509">
        <v>0</v>
      </c>
      <c r="K12679" s="509">
        <v>0</v>
      </c>
    </row>
    <row r="12680" spans="1:11" s="509" customFormat="1">
      <c r="A12680" s="508" t="s">
        <v>650</v>
      </c>
      <c r="B12680" s="509" t="s">
        <v>423</v>
      </c>
      <c r="C12680" s="509" t="s">
        <v>1034</v>
      </c>
      <c r="D12680" s="509">
        <v>1</v>
      </c>
      <c r="E12680" s="509">
        <v>1</v>
      </c>
      <c r="G12680" s="509">
        <v>0</v>
      </c>
      <c r="K12680" s="509">
        <v>1</v>
      </c>
    </row>
    <row r="12681" spans="1:11" s="509" customFormat="1">
      <c r="A12681" s="508" t="s">
        <v>650</v>
      </c>
      <c r="B12681" s="509" t="s">
        <v>423</v>
      </c>
      <c r="C12681" s="509">
        <v>64</v>
      </c>
      <c r="D12681" s="509">
        <v>0</v>
      </c>
      <c r="G12681" s="509">
        <v>0</v>
      </c>
      <c r="K12681" s="509">
        <v>0</v>
      </c>
    </row>
    <row r="12682" spans="1:11" s="509" customFormat="1">
      <c r="A12682" s="508" t="s">
        <v>650</v>
      </c>
      <c r="B12682" s="509" t="s">
        <v>423</v>
      </c>
      <c r="C12682" s="509" t="s">
        <v>1035</v>
      </c>
      <c r="D12682" s="509">
        <v>5</v>
      </c>
      <c r="G12682" s="509">
        <v>0</v>
      </c>
      <c r="K12682" s="509">
        <v>5</v>
      </c>
    </row>
    <row r="12683" spans="1:11" s="509" customFormat="1">
      <c r="A12683" s="508" t="s">
        <v>650</v>
      </c>
      <c r="B12683" s="509" t="s">
        <v>423</v>
      </c>
      <c r="C12683" s="509">
        <v>65</v>
      </c>
      <c r="D12683" s="509">
        <v>4</v>
      </c>
      <c r="E12683" s="509">
        <v>4</v>
      </c>
      <c r="G12683" s="509">
        <v>16</v>
      </c>
      <c r="H12683" s="509">
        <v>8</v>
      </c>
      <c r="K12683" s="509">
        <v>20</v>
      </c>
    </row>
    <row r="12684" spans="1:11" s="509" customFormat="1">
      <c r="A12684" s="508" t="s">
        <v>650</v>
      </c>
      <c r="B12684" s="509" t="s">
        <v>423</v>
      </c>
      <c r="C12684" s="509">
        <v>66</v>
      </c>
      <c r="D12684" s="509">
        <v>1</v>
      </c>
      <c r="E12684" s="509">
        <v>1</v>
      </c>
      <c r="G12684" s="509">
        <v>1</v>
      </c>
      <c r="H12684" s="509">
        <v>1</v>
      </c>
      <c r="K12684" s="509">
        <v>2</v>
      </c>
    </row>
    <row r="12685" spans="1:11" s="509" customFormat="1">
      <c r="A12685" s="508" t="s">
        <v>650</v>
      </c>
      <c r="B12685" s="509" t="s">
        <v>423</v>
      </c>
      <c r="C12685" s="509" t="s">
        <v>1036</v>
      </c>
      <c r="D12685" s="509">
        <v>0</v>
      </c>
      <c r="G12685" s="509">
        <v>0</v>
      </c>
      <c r="K12685" s="509">
        <v>0</v>
      </c>
    </row>
    <row r="12686" spans="1:11" s="509" customFormat="1">
      <c r="A12686" s="508" t="s">
        <v>650</v>
      </c>
      <c r="B12686" s="509" t="s">
        <v>423</v>
      </c>
      <c r="C12686" s="509" t="s">
        <v>1037</v>
      </c>
      <c r="D12686" s="509">
        <v>24</v>
      </c>
      <c r="G12686" s="509">
        <v>717</v>
      </c>
      <c r="K12686" s="509">
        <v>741</v>
      </c>
    </row>
    <row r="12687" spans="1:11" s="509" customFormat="1">
      <c r="A12687" s="508" t="s">
        <v>650</v>
      </c>
      <c r="B12687" s="509" t="s">
        <v>423</v>
      </c>
      <c r="C12687" s="509" t="s">
        <v>1038</v>
      </c>
      <c r="D12687" s="509">
        <v>2</v>
      </c>
      <c r="G12687" s="509">
        <v>10</v>
      </c>
      <c r="K12687" s="509">
        <v>12</v>
      </c>
    </row>
    <row r="12688" spans="1:11" s="509" customFormat="1">
      <c r="A12688" s="508" t="s">
        <v>650</v>
      </c>
      <c r="B12688" s="509" t="s">
        <v>423</v>
      </c>
      <c r="C12688" s="509" t="s">
        <v>1039</v>
      </c>
      <c r="D12688" s="509">
        <v>2</v>
      </c>
      <c r="G12688" s="509">
        <v>6</v>
      </c>
      <c r="K12688" s="509">
        <v>8</v>
      </c>
    </row>
    <row r="12689" spans="1:11" s="509" customFormat="1">
      <c r="A12689" s="508" t="s">
        <v>650</v>
      </c>
      <c r="B12689" s="509" t="s">
        <v>423</v>
      </c>
      <c r="C12689" s="509" t="s">
        <v>1040</v>
      </c>
      <c r="D12689" s="509">
        <v>1</v>
      </c>
      <c r="G12689" s="509">
        <v>13</v>
      </c>
      <c r="K12689" s="509">
        <v>14</v>
      </c>
    </row>
    <row r="12690" spans="1:11" s="509" customFormat="1">
      <c r="A12690" s="508" t="s">
        <v>650</v>
      </c>
      <c r="B12690" s="509" t="s">
        <v>423</v>
      </c>
      <c r="C12690" s="509" t="s">
        <v>1041</v>
      </c>
      <c r="D12690" s="509">
        <v>0</v>
      </c>
      <c r="G12690" s="509">
        <v>0</v>
      </c>
      <c r="K12690" s="509">
        <v>0</v>
      </c>
    </row>
    <row r="12691" spans="1:11" s="509" customFormat="1">
      <c r="A12691" s="508" t="s">
        <v>650</v>
      </c>
      <c r="B12691" s="509" t="s">
        <v>423</v>
      </c>
      <c r="C12691" s="509" t="s">
        <v>1042</v>
      </c>
      <c r="D12691" s="509">
        <v>0</v>
      </c>
      <c r="G12691" s="509">
        <v>0</v>
      </c>
      <c r="K12691" s="509">
        <v>0</v>
      </c>
    </row>
    <row r="12692" spans="1:11" s="509" customFormat="1">
      <c r="A12692" s="508" t="s">
        <v>650</v>
      </c>
      <c r="B12692" s="509" t="s">
        <v>423</v>
      </c>
      <c r="C12692" s="509">
        <v>67</v>
      </c>
      <c r="D12692" s="509">
        <v>4</v>
      </c>
      <c r="G12692" s="509">
        <v>105</v>
      </c>
      <c r="H12692" s="509">
        <v>4</v>
      </c>
      <c r="K12692" s="509">
        <v>109</v>
      </c>
    </row>
    <row r="12693" spans="1:11" s="509" customFormat="1">
      <c r="A12693" s="508" t="s">
        <v>650</v>
      </c>
      <c r="B12693" s="509" t="s">
        <v>423</v>
      </c>
      <c r="C12693" s="509">
        <v>68</v>
      </c>
      <c r="D12693" s="509">
        <v>0</v>
      </c>
      <c r="G12693" s="509">
        <v>52</v>
      </c>
      <c r="H12693" s="509">
        <v>6</v>
      </c>
      <c r="K12693" s="509">
        <v>52</v>
      </c>
    </row>
    <row r="12694" spans="1:11" s="509" customFormat="1">
      <c r="A12694" s="508" t="s">
        <v>650</v>
      </c>
      <c r="B12694" s="509" t="s">
        <v>423</v>
      </c>
      <c r="C12694" s="509" t="s">
        <v>1043</v>
      </c>
      <c r="D12694" s="509">
        <v>3</v>
      </c>
      <c r="G12694" s="509">
        <v>3</v>
      </c>
      <c r="K12694" s="509">
        <v>6</v>
      </c>
    </row>
    <row r="12695" spans="1:11" s="509" customFormat="1">
      <c r="A12695" s="508" t="s">
        <v>650</v>
      </c>
      <c r="B12695" s="509" t="s">
        <v>423</v>
      </c>
      <c r="C12695" s="509">
        <v>69</v>
      </c>
      <c r="D12695" s="509">
        <v>1</v>
      </c>
      <c r="G12695" s="509">
        <v>0</v>
      </c>
      <c r="K12695" s="509">
        <v>1</v>
      </c>
    </row>
    <row r="12696" spans="1:11" s="509" customFormat="1">
      <c r="A12696" s="508" t="s">
        <v>650</v>
      </c>
      <c r="B12696" s="509" t="s">
        <v>423</v>
      </c>
      <c r="C12696" s="509" t="s">
        <v>1044</v>
      </c>
      <c r="D12696" s="509">
        <v>1</v>
      </c>
      <c r="G12696" s="509">
        <v>0</v>
      </c>
      <c r="K12696" s="509">
        <v>1</v>
      </c>
    </row>
    <row r="12697" spans="1:11" s="509" customFormat="1">
      <c r="A12697" s="508" t="s">
        <v>650</v>
      </c>
      <c r="B12697" s="509" t="s">
        <v>423</v>
      </c>
      <c r="C12697" s="509" t="s">
        <v>1045</v>
      </c>
      <c r="K12697" s="509">
        <v>0</v>
      </c>
    </row>
    <row r="12698" spans="1:11" s="509" customFormat="1">
      <c r="A12698" s="508" t="s">
        <v>650</v>
      </c>
      <c r="B12698" s="509" t="s">
        <v>423</v>
      </c>
      <c r="C12698" s="509">
        <v>70</v>
      </c>
      <c r="D12698" s="509">
        <v>0</v>
      </c>
      <c r="G12698" s="509">
        <v>0</v>
      </c>
      <c r="K12698" s="509">
        <v>0</v>
      </c>
    </row>
    <row r="12699" spans="1:11" s="509" customFormat="1">
      <c r="A12699" s="508" t="s">
        <v>650</v>
      </c>
      <c r="B12699" s="509" t="s">
        <v>423</v>
      </c>
      <c r="C12699" s="509" t="s">
        <v>1046</v>
      </c>
      <c r="D12699" s="509">
        <v>0</v>
      </c>
      <c r="G12699" s="509">
        <v>6</v>
      </c>
      <c r="K12699" s="509">
        <v>6</v>
      </c>
    </row>
    <row r="12700" spans="1:11" s="509" customFormat="1">
      <c r="A12700" s="508" t="s">
        <v>650</v>
      </c>
      <c r="B12700" s="509" t="s">
        <v>423</v>
      </c>
      <c r="C12700" s="509">
        <v>71</v>
      </c>
      <c r="D12700" s="509">
        <v>0</v>
      </c>
      <c r="G12700" s="509">
        <v>282</v>
      </c>
      <c r="K12700" s="509">
        <v>282</v>
      </c>
    </row>
    <row r="12701" spans="1:11" s="509" customFormat="1">
      <c r="A12701" s="508" t="s">
        <v>650</v>
      </c>
      <c r="B12701" s="509" t="s">
        <v>423</v>
      </c>
      <c r="C12701" s="509" t="s">
        <v>1047</v>
      </c>
      <c r="D12701" s="509">
        <v>1</v>
      </c>
      <c r="E12701" s="509">
        <v>1</v>
      </c>
      <c r="G12701" s="509">
        <v>27</v>
      </c>
      <c r="H12701" s="509">
        <v>10</v>
      </c>
      <c r="K12701" s="509">
        <v>28</v>
      </c>
    </row>
    <row r="12702" spans="1:11" s="509" customFormat="1">
      <c r="A12702" s="508" t="s">
        <v>650</v>
      </c>
      <c r="B12702" s="509" t="s">
        <v>423</v>
      </c>
      <c r="C12702" s="509" t="s">
        <v>1048</v>
      </c>
      <c r="D12702" s="509">
        <v>0</v>
      </c>
      <c r="G12702" s="509">
        <v>11</v>
      </c>
      <c r="H12702" s="509">
        <v>1</v>
      </c>
      <c r="K12702" s="509">
        <v>11</v>
      </c>
    </row>
    <row r="12703" spans="1:11" s="509" customFormat="1">
      <c r="A12703" s="508" t="s">
        <v>650</v>
      </c>
      <c r="B12703" s="509" t="s">
        <v>423</v>
      </c>
      <c r="C12703" s="509" t="s">
        <v>1049</v>
      </c>
      <c r="D12703" s="509">
        <v>0</v>
      </c>
      <c r="G12703" s="509">
        <v>2</v>
      </c>
      <c r="K12703" s="509">
        <v>2</v>
      </c>
    </row>
    <row r="12704" spans="1:11" s="509" customFormat="1">
      <c r="A12704" s="508" t="s">
        <v>650</v>
      </c>
      <c r="B12704" s="509" t="s">
        <v>423</v>
      </c>
      <c r="C12704" s="509" t="s">
        <v>1050</v>
      </c>
      <c r="D12704" s="509">
        <v>0</v>
      </c>
      <c r="G12704" s="509">
        <v>3</v>
      </c>
      <c r="H12704" s="509">
        <v>3</v>
      </c>
      <c r="K12704" s="509">
        <v>3</v>
      </c>
    </row>
    <row r="12705" spans="1:11" s="509" customFormat="1">
      <c r="A12705" s="508" t="s">
        <v>650</v>
      </c>
      <c r="B12705" s="509" t="s">
        <v>423</v>
      </c>
      <c r="C12705" s="509" t="s">
        <v>1051</v>
      </c>
      <c r="D12705" s="509">
        <v>0</v>
      </c>
      <c r="G12705" s="509">
        <v>0</v>
      </c>
      <c r="K12705" s="509">
        <v>0</v>
      </c>
    </row>
    <row r="12706" spans="1:11" s="509" customFormat="1">
      <c r="A12706" s="508" t="s">
        <v>650</v>
      </c>
      <c r="B12706" s="509" t="s">
        <v>423</v>
      </c>
      <c r="C12706" s="509">
        <v>72</v>
      </c>
      <c r="D12706" s="509">
        <v>143</v>
      </c>
      <c r="G12706" s="509">
        <v>19</v>
      </c>
      <c r="K12706" s="509">
        <v>162</v>
      </c>
    </row>
    <row r="12707" spans="1:11" s="509" customFormat="1">
      <c r="A12707" s="508" t="s">
        <v>650</v>
      </c>
      <c r="B12707" s="509" t="s">
        <v>423</v>
      </c>
      <c r="C12707" s="509">
        <v>73</v>
      </c>
      <c r="D12707" s="509">
        <v>29</v>
      </c>
      <c r="G12707" s="509">
        <v>4</v>
      </c>
      <c r="K12707" s="509">
        <v>33</v>
      </c>
    </row>
    <row r="12708" spans="1:11" s="509" customFormat="1">
      <c r="A12708" s="508" t="s">
        <v>650</v>
      </c>
      <c r="B12708" s="509" t="s">
        <v>423</v>
      </c>
      <c r="C12708" s="509">
        <v>74</v>
      </c>
      <c r="D12708" s="509">
        <v>3</v>
      </c>
      <c r="G12708" s="509">
        <v>2</v>
      </c>
      <c r="K12708" s="509">
        <v>5</v>
      </c>
    </row>
    <row r="12709" spans="1:11" s="509" customFormat="1">
      <c r="A12709" s="508" t="s">
        <v>650</v>
      </c>
      <c r="B12709" s="509" t="s">
        <v>423</v>
      </c>
      <c r="C12709" s="509" t="s">
        <v>4569</v>
      </c>
      <c r="K12709" s="509">
        <v>0</v>
      </c>
    </row>
    <row r="12710" spans="1:11" s="509" customFormat="1">
      <c r="A12710" s="508" t="s">
        <v>650</v>
      </c>
      <c r="B12710" s="509" t="s">
        <v>423</v>
      </c>
      <c r="C12710" s="509" t="s">
        <v>1406</v>
      </c>
      <c r="D12710" s="509">
        <v>262</v>
      </c>
      <c r="E12710" s="509">
        <v>12</v>
      </c>
      <c r="F12710" s="509">
        <v>0</v>
      </c>
      <c r="G12710" s="509">
        <v>2209</v>
      </c>
      <c r="H12710" s="509">
        <v>39</v>
      </c>
      <c r="I12710" s="509">
        <v>0</v>
      </c>
      <c r="J12710" s="509">
        <v>2</v>
      </c>
      <c r="K12710" s="509">
        <v>2471</v>
      </c>
    </row>
    <row r="12711" spans="1:11" s="509" customFormat="1">
      <c r="A12711" s="508" t="s">
        <v>651</v>
      </c>
      <c r="B12711" s="509" t="s">
        <v>424</v>
      </c>
      <c r="C12711" s="509">
        <v>1</v>
      </c>
      <c r="K12711" s="509">
        <v>0</v>
      </c>
    </row>
    <row r="12712" spans="1:11" s="509" customFormat="1">
      <c r="A12712" s="508" t="s">
        <v>651</v>
      </c>
      <c r="B12712" s="509" t="s">
        <v>424</v>
      </c>
      <c r="C12712" s="509" t="s">
        <v>1023</v>
      </c>
      <c r="G12712" s="509">
        <v>2</v>
      </c>
      <c r="K12712" s="509">
        <v>2</v>
      </c>
    </row>
    <row r="12713" spans="1:11" s="509" customFormat="1">
      <c r="A12713" s="508" t="s">
        <v>651</v>
      </c>
      <c r="B12713" s="509" t="s">
        <v>424</v>
      </c>
      <c r="C12713" s="509">
        <v>2</v>
      </c>
      <c r="G12713" s="509">
        <v>3</v>
      </c>
      <c r="K12713" s="509">
        <v>3</v>
      </c>
    </row>
    <row r="12714" spans="1:11" s="509" customFormat="1">
      <c r="A12714" s="508" t="s">
        <v>651</v>
      </c>
      <c r="B12714" s="509" t="s">
        <v>424</v>
      </c>
      <c r="C12714" s="509">
        <v>3</v>
      </c>
      <c r="G12714" s="509">
        <v>17</v>
      </c>
      <c r="K12714" s="509">
        <v>17</v>
      </c>
    </row>
    <row r="12715" spans="1:11" s="509" customFormat="1">
      <c r="A12715" s="508" t="s">
        <v>651</v>
      </c>
      <c r="B12715" s="509" t="s">
        <v>424</v>
      </c>
      <c r="C12715" s="509">
        <v>4</v>
      </c>
      <c r="G12715" s="509">
        <v>7</v>
      </c>
      <c r="H12715" s="509">
        <v>1</v>
      </c>
      <c r="K12715" s="509">
        <v>7</v>
      </c>
    </row>
    <row r="12716" spans="1:11" s="509" customFormat="1">
      <c r="A12716" s="508" t="s">
        <v>651</v>
      </c>
      <c r="B12716" s="509" t="s">
        <v>424</v>
      </c>
      <c r="C12716" s="509">
        <v>5</v>
      </c>
      <c r="G12716" s="509">
        <v>13</v>
      </c>
      <c r="K12716" s="509">
        <v>13</v>
      </c>
    </row>
    <row r="12717" spans="1:11" s="509" customFormat="1">
      <c r="A12717" s="508" t="s">
        <v>651</v>
      </c>
      <c r="B12717" s="509" t="s">
        <v>424</v>
      </c>
      <c r="C12717" s="509">
        <v>6</v>
      </c>
      <c r="G12717" s="509">
        <v>1</v>
      </c>
      <c r="K12717" s="509">
        <v>1</v>
      </c>
    </row>
    <row r="12718" spans="1:11" s="509" customFormat="1">
      <c r="A12718" s="508" t="s">
        <v>651</v>
      </c>
      <c r="B12718" s="509" t="s">
        <v>424</v>
      </c>
      <c r="C12718" s="509">
        <v>7</v>
      </c>
      <c r="K12718" s="509">
        <v>0</v>
      </c>
    </row>
    <row r="12719" spans="1:11" s="509" customFormat="1">
      <c r="A12719" s="508" t="s">
        <v>651</v>
      </c>
      <c r="B12719" s="509" t="s">
        <v>424</v>
      </c>
      <c r="C12719" s="509">
        <v>8</v>
      </c>
      <c r="G12719" s="509">
        <v>1</v>
      </c>
      <c r="K12719" s="509">
        <v>1</v>
      </c>
    </row>
    <row r="12720" spans="1:11" s="509" customFormat="1">
      <c r="A12720" s="508" t="s">
        <v>651</v>
      </c>
      <c r="B12720" s="509" t="s">
        <v>424</v>
      </c>
      <c r="C12720" s="509">
        <v>9</v>
      </c>
      <c r="G12720" s="509">
        <v>1</v>
      </c>
      <c r="K12720" s="509">
        <v>1</v>
      </c>
    </row>
    <row r="12721" spans="1:11" s="509" customFormat="1">
      <c r="A12721" s="508" t="s">
        <v>651</v>
      </c>
      <c r="B12721" s="509" t="s">
        <v>424</v>
      </c>
      <c r="C12721" s="509">
        <v>10</v>
      </c>
      <c r="G12721" s="509">
        <v>6</v>
      </c>
      <c r="K12721" s="509">
        <v>6</v>
      </c>
    </row>
    <row r="12722" spans="1:11" s="509" customFormat="1">
      <c r="A12722" s="508" t="s">
        <v>651</v>
      </c>
      <c r="B12722" s="509" t="s">
        <v>424</v>
      </c>
      <c r="C12722" s="509">
        <v>11</v>
      </c>
      <c r="K12722" s="509">
        <v>0</v>
      </c>
    </row>
    <row r="12723" spans="1:11" s="509" customFormat="1">
      <c r="A12723" s="508" t="s">
        <v>651</v>
      </c>
      <c r="B12723" s="509" t="s">
        <v>424</v>
      </c>
      <c r="C12723" s="509">
        <v>12</v>
      </c>
      <c r="K12723" s="509">
        <v>0</v>
      </c>
    </row>
    <row r="12724" spans="1:11" s="509" customFormat="1">
      <c r="A12724" s="508" t="s">
        <v>651</v>
      </c>
      <c r="B12724" s="509" t="s">
        <v>424</v>
      </c>
      <c r="C12724" s="509">
        <v>13</v>
      </c>
      <c r="K12724" s="509">
        <v>0</v>
      </c>
    </row>
    <row r="12725" spans="1:11" s="509" customFormat="1">
      <c r="A12725" s="508" t="s">
        <v>651</v>
      </c>
      <c r="B12725" s="509" t="s">
        <v>424</v>
      </c>
      <c r="C12725" s="509">
        <v>14</v>
      </c>
      <c r="K12725" s="509">
        <v>0</v>
      </c>
    </row>
    <row r="12726" spans="1:11" s="509" customFormat="1">
      <c r="A12726" s="508" t="s">
        <v>651</v>
      </c>
      <c r="B12726" s="509" t="s">
        <v>424</v>
      </c>
      <c r="C12726" s="509">
        <v>15</v>
      </c>
      <c r="K12726" s="509">
        <v>0</v>
      </c>
    </row>
    <row r="12727" spans="1:11" s="509" customFormat="1">
      <c r="A12727" s="508" t="s">
        <v>651</v>
      </c>
      <c r="B12727" s="509" t="s">
        <v>424</v>
      </c>
      <c r="C12727" s="509">
        <v>16</v>
      </c>
      <c r="G12727" s="509">
        <v>1</v>
      </c>
      <c r="K12727" s="509">
        <v>1</v>
      </c>
    </row>
    <row r="12728" spans="1:11" s="509" customFormat="1">
      <c r="A12728" s="508" t="s">
        <v>651</v>
      </c>
      <c r="B12728" s="509" t="s">
        <v>424</v>
      </c>
      <c r="C12728" s="509">
        <v>17</v>
      </c>
      <c r="G12728" s="509">
        <v>15</v>
      </c>
      <c r="K12728" s="509">
        <v>15</v>
      </c>
    </row>
    <row r="12729" spans="1:11" s="509" customFormat="1">
      <c r="A12729" s="508" t="s">
        <v>651</v>
      </c>
      <c r="B12729" s="509" t="s">
        <v>424</v>
      </c>
      <c r="C12729" s="509">
        <v>18</v>
      </c>
      <c r="K12729" s="509">
        <v>0</v>
      </c>
    </row>
    <row r="12730" spans="1:11" s="509" customFormat="1">
      <c r="A12730" s="508" t="s">
        <v>651</v>
      </c>
      <c r="B12730" s="509" t="s">
        <v>424</v>
      </c>
      <c r="C12730" s="509" t="s">
        <v>1024</v>
      </c>
      <c r="K12730" s="509">
        <v>0</v>
      </c>
    </row>
    <row r="12731" spans="1:11" s="509" customFormat="1">
      <c r="A12731" s="508" t="s">
        <v>651</v>
      </c>
      <c r="B12731" s="509" t="s">
        <v>424</v>
      </c>
      <c r="C12731" s="509" t="s">
        <v>1025</v>
      </c>
      <c r="K12731" s="509">
        <v>0</v>
      </c>
    </row>
    <row r="12732" spans="1:11" s="509" customFormat="1">
      <c r="A12732" s="508" t="s">
        <v>651</v>
      </c>
      <c r="B12732" s="509" t="s">
        <v>424</v>
      </c>
      <c r="C12732" s="509">
        <v>19</v>
      </c>
      <c r="K12732" s="509">
        <v>0</v>
      </c>
    </row>
    <row r="12733" spans="1:11" s="509" customFormat="1">
      <c r="A12733" s="508" t="s">
        <v>651</v>
      </c>
      <c r="B12733" s="509" t="s">
        <v>424</v>
      </c>
      <c r="C12733" s="509">
        <v>20</v>
      </c>
      <c r="K12733" s="509">
        <v>0</v>
      </c>
    </row>
    <row r="12734" spans="1:11" s="509" customFormat="1">
      <c r="A12734" s="508" t="s">
        <v>651</v>
      </c>
      <c r="B12734" s="509" t="s">
        <v>424</v>
      </c>
      <c r="C12734" s="509">
        <v>21</v>
      </c>
      <c r="K12734" s="509">
        <v>0</v>
      </c>
    </row>
    <row r="12735" spans="1:11" s="509" customFormat="1">
      <c r="A12735" s="508" t="s">
        <v>651</v>
      </c>
      <c r="B12735" s="509" t="s">
        <v>424</v>
      </c>
      <c r="C12735" s="509" t="s">
        <v>1026</v>
      </c>
      <c r="K12735" s="509">
        <v>0</v>
      </c>
    </row>
    <row r="12736" spans="1:11" s="509" customFormat="1">
      <c r="A12736" s="508" t="s">
        <v>651</v>
      </c>
      <c r="B12736" s="509" t="s">
        <v>424</v>
      </c>
      <c r="C12736" s="509" t="s">
        <v>1027</v>
      </c>
      <c r="G12736" s="509">
        <v>1</v>
      </c>
      <c r="K12736" s="509">
        <v>1</v>
      </c>
    </row>
    <row r="12737" spans="1:11" s="509" customFormat="1">
      <c r="A12737" s="508" t="s">
        <v>651</v>
      </c>
      <c r="B12737" s="509" t="s">
        <v>424</v>
      </c>
      <c r="C12737" s="509" t="s">
        <v>1028</v>
      </c>
      <c r="K12737" s="509">
        <v>0</v>
      </c>
    </row>
    <row r="12738" spans="1:11" s="509" customFormat="1">
      <c r="A12738" s="508" t="s">
        <v>651</v>
      </c>
      <c r="B12738" s="509" t="s">
        <v>424</v>
      </c>
      <c r="C12738" s="509">
        <v>22</v>
      </c>
      <c r="G12738" s="509">
        <v>1</v>
      </c>
      <c r="K12738" s="509">
        <v>1</v>
      </c>
    </row>
    <row r="12739" spans="1:11" s="509" customFormat="1">
      <c r="A12739" s="508" t="s">
        <v>651</v>
      </c>
      <c r="B12739" s="509" t="s">
        <v>424</v>
      </c>
      <c r="C12739" s="509">
        <v>23</v>
      </c>
      <c r="G12739" s="509">
        <v>3</v>
      </c>
      <c r="K12739" s="509">
        <v>3</v>
      </c>
    </row>
    <row r="12740" spans="1:11" s="509" customFormat="1">
      <c r="A12740" s="508" t="s">
        <v>651</v>
      </c>
      <c r="B12740" s="509" t="s">
        <v>424</v>
      </c>
      <c r="C12740" s="509" t="s">
        <v>1029</v>
      </c>
      <c r="G12740" s="509">
        <v>5</v>
      </c>
      <c r="K12740" s="509">
        <v>5</v>
      </c>
    </row>
    <row r="12741" spans="1:11" s="509" customFormat="1">
      <c r="A12741" s="508" t="s">
        <v>651</v>
      </c>
      <c r="B12741" s="509" t="s">
        <v>424</v>
      </c>
      <c r="C12741" s="509">
        <v>24</v>
      </c>
      <c r="K12741" s="509">
        <v>0</v>
      </c>
    </row>
    <row r="12742" spans="1:11" s="509" customFormat="1">
      <c r="A12742" s="508" t="s">
        <v>651</v>
      </c>
      <c r="B12742" s="509" t="s">
        <v>424</v>
      </c>
      <c r="C12742" s="509">
        <v>25</v>
      </c>
    </row>
    <row r="12743" spans="1:11" s="509" customFormat="1">
      <c r="A12743" s="508" t="s">
        <v>651</v>
      </c>
      <c r="B12743" s="509" t="s">
        <v>424</v>
      </c>
      <c r="C12743" s="509">
        <v>26</v>
      </c>
      <c r="K12743" s="509">
        <v>0</v>
      </c>
    </row>
    <row r="12744" spans="1:11" s="509" customFormat="1">
      <c r="A12744" s="508" t="s">
        <v>651</v>
      </c>
      <c r="B12744" s="509" t="s">
        <v>424</v>
      </c>
      <c r="C12744" s="509">
        <v>27</v>
      </c>
      <c r="K12744" s="509">
        <v>0</v>
      </c>
    </row>
    <row r="12745" spans="1:11" s="509" customFormat="1">
      <c r="A12745" s="508" t="s">
        <v>651</v>
      </c>
      <c r="B12745" s="509" t="s">
        <v>424</v>
      </c>
      <c r="C12745" s="509">
        <v>28</v>
      </c>
      <c r="K12745" s="509">
        <v>0</v>
      </c>
    </row>
    <row r="12746" spans="1:11" s="509" customFormat="1">
      <c r="A12746" s="508" t="s">
        <v>651</v>
      </c>
      <c r="B12746" s="509" t="s">
        <v>424</v>
      </c>
      <c r="C12746" s="509">
        <v>29</v>
      </c>
      <c r="K12746" s="509">
        <v>0</v>
      </c>
    </row>
    <row r="12747" spans="1:11" s="509" customFormat="1">
      <c r="A12747" s="508" t="s">
        <v>651</v>
      </c>
      <c r="B12747" s="509" t="s">
        <v>424</v>
      </c>
      <c r="C12747" s="509">
        <v>30</v>
      </c>
      <c r="K12747" s="509">
        <v>0</v>
      </c>
    </row>
    <row r="12748" spans="1:11" s="509" customFormat="1">
      <c r="A12748" s="508" t="s">
        <v>651</v>
      </c>
      <c r="B12748" s="509" t="s">
        <v>424</v>
      </c>
      <c r="C12748" s="509">
        <v>31</v>
      </c>
      <c r="K12748" s="509">
        <v>0</v>
      </c>
    </row>
    <row r="12749" spans="1:11" s="509" customFormat="1">
      <c r="A12749" s="508" t="s">
        <v>651</v>
      </c>
      <c r="B12749" s="509" t="s">
        <v>424</v>
      </c>
      <c r="C12749" s="509">
        <v>32</v>
      </c>
      <c r="K12749" s="509">
        <v>0</v>
      </c>
    </row>
    <row r="12750" spans="1:11" s="509" customFormat="1">
      <c r="A12750" s="508" t="s">
        <v>651</v>
      </c>
      <c r="B12750" s="509" t="s">
        <v>424</v>
      </c>
      <c r="C12750" s="509">
        <v>33</v>
      </c>
      <c r="K12750" s="509">
        <v>0</v>
      </c>
    </row>
    <row r="12751" spans="1:11" s="509" customFormat="1">
      <c r="A12751" s="508" t="s">
        <v>651</v>
      </c>
      <c r="B12751" s="509" t="s">
        <v>424</v>
      </c>
      <c r="C12751" s="509">
        <v>34</v>
      </c>
      <c r="K12751" s="509">
        <v>0</v>
      </c>
    </row>
    <row r="12752" spans="1:11" s="509" customFormat="1">
      <c r="A12752" s="508" t="s">
        <v>651</v>
      </c>
      <c r="B12752" s="509" t="s">
        <v>424</v>
      </c>
      <c r="C12752" s="509">
        <v>35</v>
      </c>
      <c r="K12752" s="509">
        <v>0</v>
      </c>
    </row>
    <row r="12753" spans="1:11" s="509" customFormat="1">
      <c r="A12753" s="508" t="s">
        <v>651</v>
      </c>
      <c r="B12753" s="509" t="s">
        <v>424</v>
      </c>
      <c r="C12753" s="509">
        <v>36</v>
      </c>
      <c r="K12753" s="509">
        <v>0</v>
      </c>
    </row>
    <row r="12754" spans="1:11" s="509" customFormat="1">
      <c r="A12754" s="508" t="s">
        <v>651</v>
      </c>
      <c r="B12754" s="509" t="s">
        <v>424</v>
      </c>
      <c r="C12754" s="509">
        <v>37</v>
      </c>
      <c r="K12754" s="509">
        <v>0</v>
      </c>
    </row>
    <row r="12755" spans="1:11" s="509" customFormat="1">
      <c r="A12755" s="508" t="s">
        <v>651</v>
      </c>
      <c r="B12755" s="509" t="s">
        <v>424</v>
      </c>
      <c r="C12755" s="509">
        <v>38</v>
      </c>
      <c r="K12755" s="509">
        <v>0</v>
      </c>
    </row>
    <row r="12756" spans="1:11" s="509" customFormat="1">
      <c r="A12756" s="508" t="s">
        <v>651</v>
      </c>
      <c r="B12756" s="509" t="s">
        <v>424</v>
      </c>
      <c r="C12756" s="509" t="s">
        <v>1030</v>
      </c>
      <c r="K12756" s="509">
        <v>0</v>
      </c>
    </row>
    <row r="12757" spans="1:11" s="509" customFormat="1">
      <c r="A12757" s="508" t="s">
        <v>651</v>
      </c>
      <c r="B12757" s="509" t="s">
        <v>424</v>
      </c>
      <c r="C12757" s="509">
        <v>39</v>
      </c>
      <c r="K12757" s="509">
        <v>0</v>
      </c>
    </row>
    <row r="12758" spans="1:11" s="509" customFormat="1">
      <c r="A12758" s="508" t="s">
        <v>651</v>
      </c>
      <c r="B12758" s="509" t="s">
        <v>424</v>
      </c>
      <c r="C12758" s="509">
        <v>40</v>
      </c>
      <c r="K12758" s="509">
        <v>0</v>
      </c>
    </row>
    <row r="12759" spans="1:11" s="509" customFormat="1">
      <c r="A12759" s="508" t="s">
        <v>651</v>
      </c>
      <c r="B12759" s="509" t="s">
        <v>424</v>
      </c>
      <c r="C12759" s="509">
        <v>41</v>
      </c>
      <c r="K12759" s="509">
        <v>0</v>
      </c>
    </row>
    <row r="12760" spans="1:11" s="509" customFormat="1">
      <c r="A12760" s="508" t="s">
        <v>651</v>
      </c>
      <c r="B12760" s="509" t="s">
        <v>424</v>
      </c>
      <c r="C12760" s="509">
        <v>42</v>
      </c>
      <c r="K12760" s="509">
        <v>0</v>
      </c>
    </row>
    <row r="12761" spans="1:11" s="509" customFormat="1">
      <c r="A12761" s="508" t="s">
        <v>651</v>
      </c>
      <c r="B12761" s="509" t="s">
        <v>424</v>
      </c>
      <c r="C12761" s="509">
        <v>43</v>
      </c>
      <c r="K12761" s="509">
        <v>0</v>
      </c>
    </row>
    <row r="12762" spans="1:11" s="509" customFormat="1">
      <c r="A12762" s="508" t="s">
        <v>651</v>
      </c>
      <c r="B12762" s="509" t="s">
        <v>424</v>
      </c>
      <c r="C12762" s="509">
        <v>44</v>
      </c>
      <c r="K12762" s="509">
        <v>0</v>
      </c>
    </row>
    <row r="12763" spans="1:11" s="509" customFormat="1">
      <c r="A12763" s="508" t="s">
        <v>651</v>
      </c>
      <c r="B12763" s="509" t="s">
        <v>424</v>
      </c>
      <c r="C12763" s="509">
        <v>45</v>
      </c>
      <c r="K12763" s="509">
        <v>0</v>
      </c>
    </row>
    <row r="12764" spans="1:11" s="509" customFormat="1">
      <c r="A12764" s="508" t="s">
        <v>651</v>
      </c>
      <c r="B12764" s="509" t="s">
        <v>424</v>
      </c>
      <c r="C12764" s="509">
        <v>46</v>
      </c>
      <c r="K12764" s="509">
        <v>0</v>
      </c>
    </row>
    <row r="12765" spans="1:11" s="509" customFormat="1">
      <c r="A12765" s="508" t="s">
        <v>651</v>
      </c>
      <c r="B12765" s="509" t="s">
        <v>424</v>
      </c>
      <c r="C12765" s="509">
        <v>47</v>
      </c>
      <c r="K12765" s="509">
        <v>0</v>
      </c>
    </row>
    <row r="12766" spans="1:11" s="509" customFormat="1">
      <c r="A12766" s="508" t="s">
        <v>651</v>
      </c>
      <c r="B12766" s="509" t="s">
        <v>424</v>
      </c>
      <c r="C12766" s="509">
        <v>48</v>
      </c>
      <c r="K12766" s="509">
        <v>0</v>
      </c>
    </row>
    <row r="12767" spans="1:11" s="509" customFormat="1">
      <c r="A12767" s="508" t="s">
        <v>651</v>
      </c>
      <c r="B12767" s="509" t="s">
        <v>424</v>
      </c>
      <c r="C12767" s="509">
        <v>49</v>
      </c>
      <c r="K12767" s="509">
        <v>0</v>
      </c>
    </row>
    <row r="12768" spans="1:11" s="509" customFormat="1">
      <c r="A12768" s="508" t="s">
        <v>651</v>
      </c>
      <c r="B12768" s="509" t="s">
        <v>424</v>
      </c>
      <c r="C12768" s="509">
        <v>50</v>
      </c>
      <c r="K12768" s="509">
        <v>0</v>
      </c>
    </row>
    <row r="12769" spans="1:11" s="509" customFormat="1">
      <c r="A12769" s="508" t="s">
        <v>651</v>
      </c>
      <c r="B12769" s="509" t="s">
        <v>424</v>
      </c>
      <c r="C12769" s="509">
        <v>51</v>
      </c>
      <c r="K12769" s="509">
        <v>0</v>
      </c>
    </row>
    <row r="12770" spans="1:11" s="509" customFormat="1">
      <c r="A12770" s="508" t="s">
        <v>651</v>
      </c>
      <c r="B12770" s="509" t="s">
        <v>424</v>
      </c>
      <c r="C12770" s="509" t="s">
        <v>1031</v>
      </c>
      <c r="K12770" s="509">
        <v>0</v>
      </c>
    </row>
    <row r="12771" spans="1:11" s="509" customFormat="1">
      <c r="A12771" s="508" t="s">
        <v>651</v>
      </c>
      <c r="B12771" s="509" t="s">
        <v>424</v>
      </c>
      <c r="C12771" s="509" t="s">
        <v>1032</v>
      </c>
      <c r="K12771" s="509">
        <v>0</v>
      </c>
    </row>
    <row r="12772" spans="1:11" s="509" customFormat="1">
      <c r="A12772" s="508" t="s">
        <v>651</v>
      </c>
      <c r="B12772" s="509" t="s">
        <v>424</v>
      </c>
      <c r="C12772" s="509">
        <v>52</v>
      </c>
      <c r="K12772" s="509">
        <v>0</v>
      </c>
    </row>
    <row r="12773" spans="1:11" s="509" customFormat="1">
      <c r="A12773" s="508" t="s">
        <v>651</v>
      </c>
      <c r="B12773" s="509" t="s">
        <v>424</v>
      </c>
      <c r="C12773" s="509">
        <v>53</v>
      </c>
      <c r="K12773" s="509">
        <v>0</v>
      </c>
    </row>
    <row r="12774" spans="1:11" s="509" customFormat="1">
      <c r="A12774" s="508" t="s">
        <v>651</v>
      </c>
      <c r="B12774" s="509" t="s">
        <v>424</v>
      </c>
      <c r="C12774" s="509">
        <v>54</v>
      </c>
      <c r="G12774" s="509">
        <v>5</v>
      </c>
      <c r="K12774" s="509">
        <v>5</v>
      </c>
    </row>
    <row r="12775" spans="1:11" s="509" customFormat="1">
      <c r="A12775" s="508" t="s">
        <v>651</v>
      </c>
      <c r="B12775" s="509" t="s">
        <v>424</v>
      </c>
      <c r="C12775" s="509">
        <v>55</v>
      </c>
      <c r="G12775" s="509">
        <v>8</v>
      </c>
      <c r="K12775" s="509">
        <v>8</v>
      </c>
    </row>
    <row r="12776" spans="1:11" s="509" customFormat="1">
      <c r="A12776" s="508" t="s">
        <v>651</v>
      </c>
      <c r="B12776" s="509" t="s">
        <v>424</v>
      </c>
      <c r="C12776" s="509">
        <v>56</v>
      </c>
      <c r="K12776" s="509">
        <v>0</v>
      </c>
    </row>
    <row r="12777" spans="1:11" s="509" customFormat="1">
      <c r="A12777" s="508" t="s">
        <v>651</v>
      </c>
      <c r="B12777" s="509" t="s">
        <v>424</v>
      </c>
      <c r="C12777" s="509">
        <v>57</v>
      </c>
      <c r="K12777" s="509">
        <v>0</v>
      </c>
    </row>
    <row r="12778" spans="1:11" s="509" customFormat="1">
      <c r="A12778" s="508" t="s">
        <v>651</v>
      </c>
      <c r="B12778" s="509" t="s">
        <v>424</v>
      </c>
      <c r="C12778" s="509">
        <v>58</v>
      </c>
      <c r="K12778" s="509">
        <v>0</v>
      </c>
    </row>
    <row r="12779" spans="1:11" s="509" customFormat="1">
      <c r="A12779" s="508" t="s">
        <v>651</v>
      </c>
      <c r="B12779" s="509" t="s">
        <v>424</v>
      </c>
      <c r="C12779" s="509">
        <v>59</v>
      </c>
      <c r="G12779" s="509">
        <v>1</v>
      </c>
      <c r="K12779" s="509">
        <v>1</v>
      </c>
    </row>
    <row r="12780" spans="1:11" s="509" customFormat="1">
      <c r="A12780" s="508" t="s">
        <v>651</v>
      </c>
      <c r="B12780" s="509" t="s">
        <v>424</v>
      </c>
      <c r="C12780" s="509">
        <v>60</v>
      </c>
      <c r="K12780" s="509">
        <v>0</v>
      </c>
    </row>
    <row r="12781" spans="1:11" s="509" customFormat="1">
      <c r="A12781" s="508" t="s">
        <v>651</v>
      </c>
      <c r="B12781" s="509" t="s">
        <v>424</v>
      </c>
      <c r="C12781" s="509">
        <v>61</v>
      </c>
      <c r="K12781" s="509">
        <v>0</v>
      </c>
    </row>
    <row r="12782" spans="1:11" s="509" customFormat="1">
      <c r="A12782" s="508" t="s">
        <v>651</v>
      </c>
      <c r="B12782" s="509" t="s">
        <v>424</v>
      </c>
      <c r="C12782" s="509">
        <v>62</v>
      </c>
      <c r="K12782" s="509">
        <v>0</v>
      </c>
    </row>
    <row r="12783" spans="1:11" s="509" customFormat="1">
      <c r="A12783" s="508" t="s">
        <v>651</v>
      </c>
      <c r="B12783" s="509" t="s">
        <v>424</v>
      </c>
      <c r="C12783" s="509">
        <v>63</v>
      </c>
      <c r="G12783" s="509">
        <v>2</v>
      </c>
      <c r="K12783" s="509">
        <v>2</v>
      </c>
    </row>
    <row r="12784" spans="1:11" s="509" customFormat="1">
      <c r="A12784" s="508" t="s">
        <v>651</v>
      </c>
      <c r="B12784" s="509" t="s">
        <v>424</v>
      </c>
      <c r="C12784" s="509" t="s">
        <v>1033</v>
      </c>
      <c r="K12784" s="509">
        <v>0</v>
      </c>
    </row>
    <row r="12785" spans="1:11" s="509" customFormat="1">
      <c r="A12785" s="508" t="s">
        <v>651</v>
      </c>
      <c r="B12785" s="509" t="s">
        <v>424</v>
      </c>
      <c r="C12785" s="509" t="s">
        <v>1034</v>
      </c>
      <c r="K12785" s="509">
        <v>0</v>
      </c>
    </row>
    <row r="12786" spans="1:11" s="509" customFormat="1">
      <c r="A12786" s="508" t="s">
        <v>651</v>
      </c>
      <c r="B12786" s="509" t="s">
        <v>424</v>
      </c>
      <c r="C12786" s="509">
        <v>64</v>
      </c>
      <c r="K12786" s="509">
        <v>0</v>
      </c>
    </row>
    <row r="12787" spans="1:11" s="509" customFormat="1">
      <c r="A12787" s="508" t="s">
        <v>651</v>
      </c>
      <c r="B12787" s="509" t="s">
        <v>424</v>
      </c>
      <c r="C12787" s="509" t="s">
        <v>1035</v>
      </c>
      <c r="D12787" s="509">
        <v>1</v>
      </c>
      <c r="K12787" s="509">
        <v>1</v>
      </c>
    </row>
    <row r="12788" spans="1:11" s="509" customFormat="1">
      <c r="A12788" s="508" t="s">
        <v>651</v>
      </c>
      <c r="B12788" s="509" t="s">
        <v>424</v>
      </c>
      <c r="C12788" s="509">
        <v>65</v>
      </c>
      <c r="D12788" s="509">
        <v>2</v>
      </c>
      <c r="G12788" s="509">
        <v>8</v>
      </c>
      <c r="H12788" s="509">
        <v>2</v>
      </c>
      <c r="K12788" s="509">
        <v>10</v>
      </c>
    </row>
    <row r="12789" spans="1:11" s="509" customFormat="1">
      <c r="A12789" s="508" t="s">
        <v>651</v>
      </c>
      <c r="B12789" s="509" t="s">
        <v>424</v>
      </c>
      <c r="C12789" s="509">
        <v>66</v>
      </c>
      <c r="D12789" s="509">
        <v>1</v>
      </c>
      <c r="G12789" s="509">
        <v>1</v>
      </c>
      <c r="K12789" s="509">
        <v>2</v>
      </c>
    </row>
    <row r="12790" spans="1:11" s="509" customFormat="1">
      <c r="A12790" s="508" t="s">
        <v>651</v>
      </c>
      <c r="B12790" s="509" t="s">
        <v>424</v>
      </c>
      <c r="C12790" s="509" t="s">
        <v>1036</v>
      </c>
      <c r="K12790" s="509">
        <v>0</v>
      </c>
    </row>
    <row r="12791" spans="1:11" s="509" customFormat="1">
      <c r="A12791" s="508" t="s">
        <v>651</v>
      </c>
      <c r="B12791" s="509" t="s">
        <v>424</v>
      </c>
      <c r="C12791" s="509" t="s">
        <v>1037</v>
      </c>
      <c r="G12791" s="509">
        <v>155</v>
      </c>
      <c r="K12791" s="509">
        <v>155</v>
      </c>
    </row>
    <row r="12792" spans="1:11" s="509" customFormat="1">
      <c r="A12792" s="508" t="s">
        <v>651</v>
      </c>
      <c r="B12792" s="509" t="s">
        <v>424</v>
      </c>
      <c r="C12792" s="509" t="s">
        <v>1038</v>
      </c>
      <c r="G12792" s="509">
        <v>6</v>
      </c>
      <c r="K12792" s="509">
        <v>6</v>
      </c>
    </row>
    <row r="12793" spans="1:11" s="509" customFormat="1">
      <c r="A12793" s="508" t="s">
        <v>651</v>
      </c>
      <c r="B12793" s="509" t="s">
        <v>424</v>
      </c>
      <c r="C12793" s="509" t="s">
        <v>1039</v>
      </c>
      <c r="G12793" s="509">
        <v>2</v>
      </c>
      <c r="K12793" s="509">
        <v>2</v>
      </c>
    </row>
    <row r="12794" spans="1:11" s="509" customFormat="1">
      <c r="A12794" s="508" t="s">
        <v>651</v>
      </c>
      <c r="B12794" s="509" t="s">
        <v>424</v>
      </c>
      <c r="C12794" s="509" t="s">
        <v>1040</v>
      </c>
      <c r="G12794" s="509">
        <v>1</v>
      </c>
      <c r="K12794" s="509">
        <v>1</v>
      </c>
    </row>
    <row r="12795" spans="1:11" s="509" customFormat="1">
      <c r="A12795" s="508" t="s">
        <v>651</v>
      </c>
      <c r="B12795" s="509" t="s">
        <v>424</v>
      </c>
      <c r="C12795" s="509" t="s">
        <v>1041</v>
      </c>
      <c r="K12795" s="509">
        <v>0</v>
      </c>
    </row>
    <row r="12796" spans="1:11" s="509" customFormat="1">
      <c r="A12796" s="508" t="s">
        <v>651</v>
      </c>
      <c r="B12796" s="509" t="s">
        <v>424</v>
      </c>
      <c r="C12796" s="509" t="s">
        <v>1042</v>
      </c>
      <c r="K12796" s="509">
        <v>0</v>
      </c>
    </row>
    <row r="12797" spans="1:11" s="509" customFormat="1">
      <c r="A12797" s="508" t="s">
        <v>651</v>
      </c>
      <c r="B12797" s="509" t="s">
        <v>424</v>
      </c>
      <c r="C12797" s="509">
        <v>67</v>
      </c>
      <c r="D12797" s="509">
        <v>2</v>
      </c>
      <c r="G12797" s="509">
        <v>39</v>
      </c>
      <c r="K12797" s="509">
        <v>41</v>
      </c>
    </row>
    <row r="12798" spans="1:11" s="509" customFormat="1">
      <c r="A12798" s="508" t="s">
        <v>651</v>
      </c>
      <c r="B12798" s="509" t="s">
        <v>424</v>
      </c>
      <c r="C12798" s="509">
        <v>68</v>
      </c>
      <c r="G12798" s="509">
        <v>3</v>
      </c>
      <c r="H12798" s="509">
        <v>3</v>
      </c>
      <c r="K12798" s="509">
        <v>3</v>
      </c>
    </row>
    <row r="12799" spans="1:11" s="509" customFormat="1">
      <c r="A12799" s="508" t="s">
        <v>651</v>
      </c>
      <c r="B12799" s="509" t="s">
        <v>424</v>
      </c>
      <c r="C12799" s="509" t="s">
        <v>1043</v>
      </c>
      <c r="G12799" s="509">
        <v>5</v>
      </c>
      <c r="K12799" s="509">
        <v>5</v>
      </c>
    </row>
    <row r="12800" spans="1:11" s="509" customFormat="1">
      <c r="A12800" s="508" t="s">
        <v>651</v>
      </c>
      <c r="B12800" s="509" t="s">
        <v>424</v>
      </c>
      <c r="C12800" s="509">
        <v>69</v>
      </c>
      <c r="K12800" s="509">
        <v>0</v>
      </c>
    </row>
    <row r="12801" spans="1:11" s="509" customFormat="1">
      <c r="A12801" s="508" t="s">
        <v>651</v>
      </c>
      <c r="B12801" s="509" t="s">
        <v>424</v>
      </c>
      <c r="C12801" s="509" t="s">
        <v>1044</v>
      </c>
      <c r="K12801" s="509">
        <v>0</v>
      </c>
    </row>
    <row r="12802" spans="1:11" s="509" customFormat="1">
      <c r="A12802" s="508" t="s">
        <v>651</v>
      </c>
      <c r="B12802" s="509" t="s">
        <v>424</v>
      </c>
      <c r="C12802" s="509" t="s">
        <v>1045</v>
      </c>
      <c r="K12802" s="509">
        <v>0</v>
      </c>
    </row>
    <row r="12803" spans="1:11" s="509" customFormat="1">
      <c r="A12803" s="508" t="s">
        <v>651</v>
      </c>
      <c r="B12803" s="509" t="s">
        <v>424</v>
      </c>
      <c r="C12803" s="509">
        <v>70</v>
      </c>
      <c r="K12803" s="509">
        <v>0</v>
      </c>
    </row>
    <row r="12804" spans="1:11" s="509" customFormat="1">
      <c r="A12804" s="508" t="s">
        <v>651</v>
      </c>
      <c r="B12804" s="509" t="s">
        <v>424</v>
      </c>
      <c r="C12804" s="509" t="s">
        <v>1046</v>
      </c>
      <c r="G12804" s="509">
        <v>5</v>
      </c>
      <c r="K12804" s="509">
        <v>5</v>
      </c>
    </row>
    <row r="12805" spans="1:11" s="509" customFormat="1">
      <c r="A12805" s="508" t="s">
        <v>651</v>
      </c>
      <c r="B12805" s="509" t="s">
        <v>424</v>
      </c>
      <c r="C12805" s="509">
        <v>71</v>
      </c>
      <c r="G12805" s="509">
        <v>83</v>
      </c>
      <c r="K12805" s="509">
        <v>83</v>
      </c>
    </row>
    <row r="12806" spans="1:11" s="509" customFormat="1">
      <c r="A12806" s="508" t="s">
        <v>651</v>
      </c>
      <c r="B12806" s="509" t="s">
        <v>424</v>
      </c>
      <c r="C12806" s="509" t="s">
        <v>1047</v>
      </c>
      <c r="G12806" s="509">
        <v>17</v>
      </c>
      <c r="H12806" s="509">
        <v>12</v>
      </c>
      <c r="K12806" s="509">
        <v>17</v>
      </c>
    </row>
    <row r="12807" spans="1:11" s="509" customFormat="1">
      <c r="A12807" s="508" t="s">
        <v>651</v>
      </c>
      <c r="B12807" s="509" t="s">
        <v>424</v>
      </c>
      <c r="C12807" s="509" t="s">
        <v>1048</v>
      </c>
      <c r="G12807" s="509">
        <v>1</v>
      </c>
      <c r="K12807" s="509">
        <v>1</v>
      </c>
    </row>
    <row r="12808" spans="1:11" s="509" customFormat="1">
      <c r="A12808" s="508" t="s">
        <v>651</v>
      </c>
      <c r="B12808" s="509" t="s">
        <v>424</v>
      </c>
      <c r="C12808" s="509" t="s">
        <v>1049</v>
      </c>
      <c r="D12808" s="509">
        <v>1</v>
      </c>
      <c r="K12808" s="509">
        <v>1</v>
      </c>
    </row>
    <row r="12809" spans="1:11" s="509" customFormat="1">
      <c r="A12809" s="508" t="s">
        <v>651</v>
      </c>
      <c r="B12809" s="509" t="s">
        <v>424</v>
      </c>
      <c r="C12809" s="509" t="s">
        <v>1050</v>
      </c>
      <c r="K12809" s="509">
        <v>0</v>
      </c>
    </row>
    <row r="12810" spans="1:11" s="509" customFormat="1">
      <c r="A12810" s="508" t="s">
        <v>651</v>
      </c>
      <c r="B12810" s="509" t="s">
        <v>424</v>
      </c>
      <c r="C12810" s="509" t="s">
        <v>1051</v>
      </c>
      <c r="K12810" s="509">
        <v>0</v>
      </c>
    </row>
    <row r="12811" spans="1:11" s="509" customFormat="1">
      <c r="A12811" s="508" t="s">
        <v>651</v>
      </c>
      <c r="B12811" s="509" t="s">
        <v>424</v>
      </c>
      <c r="C12811" s="509">
        <v>72</v>
      </c>
      <c r="D12811" s="509">
        <v>34</v>
      </c>
      <c r="G12811" s="509">
        <v>1</v>
      </c>
      <c r="K12811" s="509">
        <v>35</v>
      </c>
    </row>
    <row r="12812" spans="1:11" s="509" customFormat="1">
      <c r="A12812" s="508" t="s">
        <v>651</v>
      </c>
      <c r="B12812" s="509" t="s">
        <v>424</v>
      </c>
      <c r="C12812" s="509">
        <v>73</v>
      </c>
      <c r="D12812" s="509">
        <v>9</v>
      </c>
      <c r="K12812" s="509">
        <v>9</v>
      </c>
    </row>
    <row r="12813" spans="1:11" s="509" customFormat="1">
      <c r="A12813" s="508" t="s">
        <v>651</v>
      </c>
      <c r="B12813" s="509" t="s">
        <v>424</v>
      </c>
      <c r="C12813" s="509">
        <v>74</v>
      </c>
      <c r="G12813" s="509">
        <v>1</v>
      </c>
      <c r="K12813" s="509">
        <v>1</v>
      </c>
    </row>
    <row r="12814" spans="1:11" s="509" customFormat="1">
      <c r="A12814" s="508" t="s">
        <v>651</v>
      </c>
      <c r="B12814" s="509" t="s">
        <v>424</v>
      </c>
      <c r="C12814" s="509" t="s">
        <v>4570</v>
      </c>
      <c r="D12814" s="509">
        <v>3</v>
      </c>
      <c r="G12814" s="509">
        <v>15</v>
      </c>
      <c r="K12814" s="509">
        <v>18</v>
      </c>
    </row>
    <row r="12815" spans="1:11" s="509" customFormat="1">
      <c r="A12815" s="508" t="s">
        <v>651</v>
      </c>
      <c r="B12815" s="509" t="s">
        <v>424</v>
      </c>
      <c r="C12815" s="509" t="s">
        <v>4571</v>
      </c>
      <c r="D12815" s="509">
        <v>53</v>
      </c>
      <c r="E12815" s="509">
        <v>0</v>
      </c>
      <c r="F12815" s="509">
        <v>0</v>
      </c>
      <c r="G12815" s="509">
        <v>436</v>
      </c>
      <c r="H12815" s="509">
        <v>18</v>
      </c>
      <c r="I12815" s="509">
        <v>0</v>
      </c>
      <c r="K12815" s="509">
        <v>489</v>
      </c>
    </row>
    <row r="12816" spans="1:11" s="509" customFormat="1">
      <c r="A12816" s="508" t="s">
        <v>652</v>
      </c>
      <c r="B12816" s="509" t="s">
        <v>425</v>
      </c>
      <c r="C12816" s="509">
        <v>1</v>
      </c>
      <c r="G12816" s="509">
        <v>17</v>
      </c>
      <c r="K12816" s="509">
        <v>17</v>
      </c>
    </row>
    <row r="12817" spans="1:11" s="509" customFormat="1">
      <c r="A12817" s="508" t="s">
        <v>652</v>
      </c>
      <c r="B12817" s="509" t="s">
        <v>425</v>
      </c>
      <c r="C12817" s="509" t="s">
        <v>1023</v>
      </c>
      <c r="G12817" s="509">
        <v>143</v>
      </c>
      <c r="K12817" s="509">
        <v>143</v>
      </c>
    </row>
    <row r="12818" spans="1:11" s="509" customFormat="1">
      <c r="A12818" s="508" t="s">
        <v>652</v>
      </c>
      <c r="B12818" s="509" t="s">
        <v>425</v>
      </c>
      <c r="C12818" s="509">
        <v>2</v>
      </c>
      <c r="G12818" s="509">
        <v>61</v>
      </c>
      <c r="K12818" s="509">
        <v>61</v>
      </c>
    </row>
    <row r="12819" spans="1:11" s="509" customFormat="1">
      <c r="A12819" s="508" t="s">
        <v>652</v>
      </c>
      <c r="B12819" s="509" t="s">
        <v>425</v>
      </c>
      <c r="C12819" s="509">
        <v>3</v>
      </c>
      <c r="G12819" s="509">
        <v>7</v>
      </c>
      <c r="K12819" s="509">
        <v>7</v>
      </c>
    </row>
    <row r="12820" spans="1:11" s="509" customFormat="1">
      <c r="A12820" s="508" t="s">
        <v>652</v>
      </c>
      <c r="B12820" s="509" t="s">
        <v>425</v>
      </c>
      <c r="C12820" s="509">
        <v>4</v>
      </c>
      <c r="G12820" s="509">
        <v>49</v>
      </c>
      <c r="K12820" s="509">
        <v>49</v>
      </c>
    </row>
    <row r="12821" spans="1:11" s="509" customFormat="1">
      <c r="A12821" s="508" t="s">
        <v>652</v>
      </c>
      <c r="B12821" s="509" t="s">
        <v>425</v>
      </c>
      <c r="C12821" s="509">
        <v>5</v>
      </c>
      <c r="G12821" s="509">
        <v>93</v>
      </c>
      <c r="K12821" s="509">
        <v>93</v>
      </c>
    </row>
    <row r="12822" spans="1:11" s="509" customFormat="1">
      <c r="A12822" s="508" t="s">
        <v>652</v>
      </c>
      <c r="B12822" s="509" t="s">
        <v>425</v>
      </c>
      <c r="C12822" s="509">
        <v>6</v>
      </c>
      <c r="K12822" s="509">
        <v>0</v>
      </c>
    </row>
    <row r="12823" spans="1:11" s="509" customFormat="1">
      <c r="A12823" s="508" t="s">
        <v>652</v>
      </c>
      <c r="B12823" s="509" t="s">
        <v>425</v>
      </c>
      <c r="C12823" s="509">
        <v>7</v>
      </c>
      <c r="K12823" s="509">
        <v>0</v>
      </c>
    </row>
    <row r="12824" spans="1:11" s="509" customFormat="1">
      <c r="A12824" s="508" t="s">
        <v>652</v>
      </c>
      <c r="B12824" s="509" t="s">
        <v>425</v>
      </c>
      <c r="C12824" s="509">
        <v>8</v>
      </c>
      <c r="G12824" s="509">
        <v>6</v>
      </c>
      <c r="K12824" s="509">
        <v>6</v>
      </c>
    </row>
    <row r="12825" spans="1:11" s="509" customFormat="1">
      <c r="A12825" s="508" t="s">
        <v>652</v>
      </c>
      <c r="B12825" s="509" t="s">
        <v>425</v>
      </c>
      <c r="C12825" s="509">
        <v>9</v>
      </c>
      <c r="G12825" s="509">
        <v>3</v>
      </c>
      <c r="K12825" s="509">
        <v>3</v>
      </c>
    </row>
    <row r="12826" spans="1:11" s="509" customFormat="1">
      <c r="A12826" s="508" t="s">
        <v>652</v>
      </c>
      <c r="B12826" s="509" t="s">
        <v>425</v>
      </c>
      <c r="C12826" s="509">
        <v>10</v>
      </c>
      <c r="G12826" s="509">
        <v>66</v>
      </c>
      <c r="K12826" s="509">
        <v>66</v>
      </c>
    </row>
    <row r="12827" spans="1:11" s="509" customFormat="1">
      <c r="A12827" s="508" t="s">
        <v>652</v>
      </c>
      <c r="B12827" s="509" t="s">
        <v>425</v>
      </c>
      <c r="C12827" s="509">
        <v>11</v>
      </c>
      <c r="G12827" s="509">
        <v>6</v>
      </c>
      <c r="K12827" s="509">
        <v>6</v>
      </c>
    </row>
    <row r="12828" spans="1:11" s="509" customFormat="1">
      <c r="A12828" s="508" t="s">
        <v>652</v>
      </c>
      <c r="B12828" s="509" t="s">
        <v>425</v>
      </c>
      <c r="C12828" s="509">
        <v>12</v>
      </c>
      <c r="G12828" s="509">
        <v>4</v>
      </c>
      <c r="K12828" s="509">
        <v>4</v>
      </c>
    </row>
    <row r="12829" spans="1:11" s="509" customFormat="1">
      <c r="A12829" s="508" t="s">
        <v>652</v>
      </c>
      <c r="B12829" s="509" t="s">
        <v>425</v>
      </c>
      <c r="C12829" s="509">
        <v>13</v>
      </c>
      <c r="K12829" s="509">
        <v>0</v>
      </c>
    </row>
    <row r="12830" spans="1:11" s="509" customFormat="1">
      <c r="A12830" s="508" t="s">
        <v>652</v>
      </c>
      <c r="B12830" s="509" t="s">
        <v>425</v>
      </c>
      <c r="C12830" s="509">
        <v>14</v>
      </c>
      <c r="K12830" s="509">
        <v>0</v>
      </c>
    </row>
    <row r="12831" spans="1:11" s="509" customFormat="1">
      <c r="A12831" s="508" t="s">
        <v>652</v>
      </c>
      <c r="B12831" s="509" t="s">
        <v>425</v>
      </c>
      <c r="C12831" s="509">
        <v>15</v>
      </c>
      <c r="K12831" s="509">
        <v>0</v>
      </c>
    </row>
    <row r="12832" spans="1:11" s="509" customFormat="1">
      <c r="A12832" s="508" t="s">
        <v>652</v>
      </c>
      <c r="B12832" s="509" t="s">
        <v>425</v>
      </c>
      <c r="C12832" s="509">
        <v>16</v>
      </c>
      <c r="G12832" s="509">
        <v>37</v>
      </c>
      <c r="K12832" s="509">
        <v>37</v>
      </c>
    </row>
    <row r="12833" spans="1:11" s="509" customFormat="1">
      <c r="A12833" s="508" t="s">
        <v>652</v>
      </c>
      <c r="B12833" s="509" t="s">
        <v>425</v>
      </c>
      <c r="C12833" s="509">
        <v>17</v>
      </c>
      <c r="G12833" s="509">
        <v>155</v>
      </c>
      <c r="K12833" s="509">
        <v>155</v>
      </c>
    </row>
    <row r="12834" spans="1:11" s="509" customFormat="1">
      <c r="A12834" s="508" t="s">
        <v>652</v>
      </c>
      <c r="B12834" s="509" t="s">
        <v>425</v>
      </c>
      <c r="C12834" s="509">
        <v>18</v>
      </c>
      <c r="K12834" s="509">
        <v>0</v>
      </c>
    </row>
    <row r="12835" spans="1:11" s="509" customFormat="1">
      <c r="A12835" s="508" t="s">
        <v>652</v>
      </c>
      <c r="B12835" s="509" t="s">
        <v>425</v>
      </c>
      <c r="C12835" s="509" t="s">
        <v>1024</v>
      </c>
      <c r="G12835" s="509">
        <v>4</v>
      </c>
      <c r="K12835" s="509">
        <v>4</v>
      </c>
    </row>
    <row r="12836" spans="1:11" s="509" customFormat="1">
      <c r="A12836" s="508" t="s">
        <v>652</v>
      </c>
      <c r="B12836" s="509" t="s">
        <v>425</v>
      </c>
      <c r="C12836" s="509" t="s">
        <v>1025</v>
      </c>
      <c r="K12836" s="509">
        <v>0</v>
      </c>
    </row>
    <row r="12837" spans="1:11" s="509" customFormat="1">
      <c r="A12837" s="508" t="s">
        <v>652</v>
      </c>
      <c r="B12837" s="509" t="s">
        <v>425</v>
      </c>
      <c r="C12837" s="509">
        <v>19</v>
      </c>
      <c r="G12837" s="509">
        <v>14</v>
      </c>
      <c r="K12837" s="509">
        <v>14</v>
      </c>
    </row>
    <row r="12838" spans="1:11" s="509" customFormat="1">
      <c r="A12838" s="508" t="s">
        <v>652</v>
      </c>
      <c r="B12838" s="509" t="s">
        <v>425</v>
      </c>
      <c r="C12838" s="509">
        <v>20</v>
      </c>
      <c r="K12838" s="509">
        <v>0</v>
      </c>
    </row>
    <row r="12839" spans="1:11" s="509" customFormat="1">
      <c r="A12839" s="508" t="s">
        <v>652</v>
      </c>
      <c r="B12839" s="509" t="s">
        <v>425</v>
      </c>
      <c r="C12839" s="509">
        <v>21</v>
      </c>
      <c r="K12839" s="509">
        <v>0</v>
      </c>
    </row>
    <row r="12840" spans="1:11" s="509" customFormat="1">
      <c r="A12840" s="508" t="s">
        <v>652</v>
      </c>
      <c r="B12840" s="509" t="s">
        <v>425</v>
      </c>
      <c r="C12840" s="509" t="s">
        <v>1026</v>
      </c>
      <c r="G12840" s="509">
        <v>2</v>
      </c>
      <c r="K12840" s="509">
        <v>2</v>
      </c>
    </row>
    <row r="12841" spans="1:11" s="509" customFormat="1">
      <c r="A12841" s="508" t="s">
        <v>652</v>
      </c>
      <c r="B12841" s="509" t="s">
        <v>425</v>
      </c>
      <c r="C12841" s="509" t="s">
        <v>1027</v>
      </c>
      <c r="G12841" s="509">
        <v>3</v>
      </c>
      <c r="K12841" s="509">
        <v>3</v>
      </c>
    </row>
    <row r="12842" spans="1:11" s="509" customFormat="1">
      <c r="A12842" s="508" t="s">
        <v>652</v>
      </c>
      <c r="B12842" s="509" t="s">
        <v>425</v>
      </c>
      <c r="C12842" s="509" t="s">
        <v>1028</v>
      </c>
      <c r="K12842" s="509">
        <v>0</v>
      </c>
    </row>
    <row r="12843" spans="1:11" s="509" customFormat="1">
      <c r="A12843" s="508" t="s">
        <v>652</v>
      </c>
      <c r="B12843" s="509" t="s">
        <v>425</v>
      </c>
      <c r="C12843" s="509">
        <v>22</v>
      </c>
      <c r="G12843" s="509">
        <v>7</v>
      </c>
      <c r="H12843" s="509">
        <v>1</v>
      </c>
      <c r="K12843" s="509">
        <v>7</v>
      </c>
    </row>
    <row r="12844" spans="1:11" s="509" customFormat="1">
      <c r="A12844" s="508" t="s">
        <v>652</v>
      </c>
      <c r="B12844" s="509" t="s">
        <v>425</v>
      </c>
      <c r="C12844" s="509">
        <v>23</v>
      </c>
      <c r="G12844" s="509">
        <v>1</v>
      </c>
      <c r="K12844" s="509">
        <v>1</v>
      </c>
    </row>
    <row r="12845" spans="1:11" s="509" customFormat="1">
      <c r="A12845" s="508" t="s">
        <v>652</v>
      </c>
      <c r="B12845" s="509" t="s">
        <v>425</v>
      </c>
      <c r="C12845" s="509" t="s">
        <v>1029</v>
      </c>
      <c r="G12845" s="509">
        <v>10</v>
      </c>
      <c r="K12845" s="509">
        <v>10</v>
      </c>
    </row>
    <row r="12846" spans="1:11" s="509" customFormat="1">
      <c r="A12846" s="508" t="s">
        <v>652</v>
      </c>
      <c r="B12846" s="509" t="s">
        <v>425</v>
      </c>
      <c r="C12846" s="509">
        <v>24</v>
      </c>
      <c r="K12846" s="509">
        <v>0</v>
      </c>
    </row>
    <row r="12847" spans="1:11" s="509" customFormat="1">
      <c r="A12847" s="508" t="s">
        <v>652</v>
      </c>
      <c r="B12847" s="509" t="s">
        <v>425</v>
      </c>
      <c r="C12847" s="509">
        <v>25</v>
      </c>
    </row>
    <row r="12848" spans="1:11" s="509" customFormat="1">
      <c r="A12848" s="508" t="s">
        <v>652</v>
      </c>
      <c r="B12848" s="509" t="s">
        <v>425</v>
      </c>
      <c r="C12848" s="509">
        <v>26</v>
      </c>
      <c r="G12848" s="509">
        <v>2</v>
      </c>
      <c r="H12848" s="509">
        <v>1</v>
      </c>
      <c r="K12848" s="509">
        <v>2</v>
      </c>
    </row>
    <row r="12849" spans="1:11" s="509" customFormat="1">
      <c r="A12849" s="508" t="s">
        <v>652</v>
      </c>
      <c r="B12849" s="509" t="s">
        <v>425</v>
      </c>
      <c r="C12849" s="509">
        <v>27</v>
      </c>
      <c r="G12849" s="509">
        <v>8</v>
      </c>
      <c r="H12849" s="509">
        <v>4</v>
      </c>
      <c r="K12849" s="509">
        <v>8</v>
      </c>
    </row>
    <row r="12850" spans="1:11" s="509" customFormat="1">
      <c r="A12850" s="508" t="s">
        <v>652</v>
      </c>
      <c r="B12850" s="509" t="s">
        <v>425</v>
      </c>
      <c r="C12850" s="509">
        <v>28</v>
      </c>
      <c r="G12850" s="509">
        <v>1</v>
      </c>
      <c r="K12850" s="509">
        <v>1</v>
      </c>
    </row>
    <row r="12851" spans="1:11" s="509" customFormat="1">
      <c r="A12851" s="508" t="s">
        <v>652</v>
      </c>
      <c r="B12851" s="509" t="s">
        <v>425</v>
      </c>
      <c r="C12851" s="509">
        <v>29</v>
      </c>
      <c r="G12851" s="509">
        <v>1</v>
      </c>
      <c r="K12851" s="509">
        <v>1</v>
      </c>
    </row>
    <row r="12852" spans="1:11" s="509" customFormat="1">
      <c r="A12852" s="508" t="s">
        <v>652</v>
      </c>
      <c r="B12852" s="509" t="s">
        <v>425</v>
      </c>
      <c r="C12852" s="509">
        <v>30</v>
      </c>
      <c r="K12852" s="509">
        <v>0</v>
      </c>
    </row>
    <row r="12853" spans="1:11" s="509" customFormat="1">
      <c r="A12853" s="508" t="s">
        <v>652</v>
      </c>
      <c r="B12853" s="509" t="s">
        <v>425</v>
      </c>
      <c r="C12853" s="509">
        <v>31</v>
      </c>
      <c r="K12853" s="509">
        <v>0</v>
      </c>
    </row>
    <row r="12854" spans="1:11" s="509" customFormat="1">
      <c r="A12854" s="508" t="s">
        <v>652</v>
      </c>
      <c r="B12854" s="509" t="s">
        <v>425</v>
      </c>
      <c r="C12854" s="509">
        <v>32</v>
      </c>
      <c r="K12854" s="509">
        <v>0</v>
      </c>
    </row>
    <row r="12855" spans="1:11" s="509" customFormat="1">
      <c r="A12855" s="508" t="s">
        <v>652</v>
      </c>
      <c r="B12855" s="509" t="s">
        <v>425</v>
      </c>
      <c r="C12855" s="509">
        <v>33</v>
      </c>
      <c r="G12855" s="509">
        <v>6</v>
      </c>
      <c r="K12855" s="509">
        <v>6</v>
      </c>
    </row>
    <row r="12856" spans="1:11" s="509" customFormat="1">
      <c r="A12856" s="508" t="s">
        <v>652</v>
      </c>
      <c r="B12856" s="509" t="s">
        <v>425</v>
      </c>
      <c r="C12856" s="509">
        <v>34</v>
      </c>
      <c r="G12856" s="509">
        <v>1</v>
      </c>
      <c r="K12856" s="509">
        <v>1</v>
      </c>
    </row>
    <row r="12857" spans="1:11" s="509" customFormat="1">
      <c r="A12857" s="508" t="s">
        <v>652</v>
      </c>
      <c r="B12857" s="509" t="s">
        <v>425</v>
      </c>
      <c r="C12857" s="509">
        <v>35</v>
      </c>
      <c r="K12857" s="509">
        <v>0</v>
      </c>
    </row>
    <row r="12858" spans="1:11" s="509" customFormat="1">
      <c r="A12858" s="508" t="s">
        <v>652</v>
      </c>
      <c r="B12858" s="509" t="s">
        <v>425</v>
      </c>
      <c r="C12858" s="509">
        <v>36</v>
      </c>
      <c r="K12858" s="509">
        <v>0</v>
      </c>
    </row>
    <row r="12859" spans="1:11" s="509" customFormat="1">
      <c r="A12859" s="508" t="s">
        <v>652</v>
      </c>
      <c r="B12859" s="509" t="s">
        <v>425</v>
      </c>
      <c r="C12859" s="509">
        <v>37</v>
      </c>
      <c r="K12859" s="509">
        <v>0</v>
      </c>
    </row>
    <row r="12860" spans="1:11" s="509" customFormat="1">
      <c r="A12860" s="508" t="s">
        <v>652</v>
      </c>
      <c r="B12860" s="509" t="s">
        <v>425</v>
      </c>
      <c r="C12860" s="509">
        <v>38</v>
      </c>
      <c r="K12860" s="509">
        <v>0</v>
      </c>
    </row>
    <row r="12861" spans="1:11" s="509" customFormat="1">
      <c r="A12861" s="508" t="s">
        <v>652</v>
      </c>
      <c r="B12861" s="509" t="s">
        <v>425</v>
      </c>
      <c r="C12861" s="509" t="s">
        <v>1030</v>
      </c>
      <c r="K12861" s="509">
        <v>0</v>
      </c>
    </row>
    <row r="12862" spans="1:11" s="509" customFormat="1">
      <c r="A12862" s="508" t="s">
        <v>652</v>
      </c>
      <c r="B12862" s="509" t="s">
        <v>425</v>
      </c>
      <c r="C12862" s="509">
        <v>39</v>
      </c>
      <c r="K12862" s="509">
        <v>0</v>
      </c>
    </row>
    <row r="12863" spans="1:11" s="509" customFormat="1">
      <c r="A12863" s="508" t="s">
        <v>652</v>
      </c>
      <c r="B12863" s="509" t="s">
        <v>425</v>
      </c>
      <c r="C12863" s="509">
        <v>40</v>
      </c>
      <c r="G12863" s="509">
        <v>1</v>
      </c>
      <c r="K12863" s="509">
        <v>1</v>
      </c>
    </row>
    <row r="12864" spans="1:11" s="509" customFormat="1">
      <c r="A12864" s="508" t="s">
        <v>652</v>
      </c>
      <c r="B12864" s="509" t="s">
        <v>425</v>
      </c>
      <c r="C12864" s="509">
        <v>41</v>
      </c>
      <c r="G12864" s="509">
        <v>1</v>
      </c>
      <c r="H12864" s="509">
        <v>1</v>
      </c>
      <c r="K12864" s="509">
        <v>1</v>
      </c>
    </row>
    <row r="12865" spans="1:11" s="509" customFormat="1">
      <c r="A12865" s="508" t="s">
        <v>652</v>
      </c>
      <c r="B12865" s="509" t="s">
        <v>425</v>
      </c>
      <c r="C12865" s="509">
        <v>42</v>
      </c>
      <c r="K12865" s="509">
        <v>0</v>
      </c>
    </row>
    <row r="12866" spans="1:11" s="509" customFormat="1">
      <c r="A12866" s="508" t="s">
        <v>652</v>
      </c>
      <c r="B12866" s="509" t="s">
        <v>425</v>
      </c>
      <c r="C12866" s="509">
        <v>43</v>
      </c>
      <c r="K12866" s="509">
        <v>0</v>
      </c>
    </row>
    <row r="12867" spans="1:11" s="509" customFormat="1">
      <c r="A12867" s="508" t="s">
        <v>652</v>
      </c>
      <c r="B12867" s="509" t="s">
        <v>425</v>
      </c>
      <c r="C12867" s="509">
        <v>44</v>
      </c>
      <c r="K12867" s="509">
        <v>0</v>
      </c>
    </row>
    <row r="12868" spans="1:11" s="509" customFormat="1">
      <c r="A12868" s="508" t="s">
        <v>652</v>
      </c>
      <c r="B12868" s="509" t="s">
        <v>425</v>
      </c>
      <c r="C12868" s="509">
        <v>45</v>
      </c>
      <c r="K12868" s="509">
        <v>0</v>
      </c>
    </row>
    <row r="12869" spans="1:11" s="509" customFormat="1">
      <c r="A12869" s="508" t="s">
        <v>652</v>
      </c>
      <c r="B12869" s="509" t="s">
        <v>425</v>
      </c>
      <c r="C12869" s="509">
        <v>46</v>
      </c>
      <c r="G12869" s="509">
        <v>10</v>
      </c>
      <c r="H12869" s="509">
        <v>3</v>
      </c>
      <c r="K12869" s="509">
        <v>10</v>
      </c>
    </row>
    <row r="12870" spans="1:11" s="509" customFormat="1">
      <c r="A12870" s="508" t="s">
        <v>652</v>
      </c>
      <c r="B12870" s="509" t="s">
        <v>425</v>
      </c>
      <c r="C12870" s="509">
        <v>47</v>
      </c>
      <c r="G12870" s="509">
        <v>3</v>
      </c>
      <c r="H12870" s="509">
        <v>2</v>
      </c>
      <c r="K12870" s="509">
        <v>3</v>
      </c>
    </row>
    <row r="12871" spans="1:11" s="509" customFormat="1">
      <c r="A12871" s="508" t="s">
        <v>652</v>
      </c>
      <c r="B12871" s="509" t="s">
        <v>425</v>
      </c>
      <c r="C12871" s="509">
        <v>48</v>
      </c>
      <c r="K12871" s="509">
        <v>0</v>
      </c>
    </row>
    <row r="12872" spans="1:11" s="509" customFormat="1">
      <c r="A12872" s="508" t="s">
        <v>652</v>
      </c>
      <c r="B12872" s="509" t="s">
        <v>425</v>
      </c>
      <c r="C12872" s="509">
        <v>49</v>
      </c>
      <c r="K12872" s="509">
        <v>0</v>
      </c>
    </row>
    <row r="12873" spans="1:11" s="509" customFormat="1">
      <c r="A12873" s="508" t="s">
        <v>652</v>
      </c>
      <c r="B12873" s="509" t="s">
        <v>425</v>
      </c>
      <c r="C12873" s="509">
        <v>50</v>
      </c>
      <c r="K12873" s="509">
        <v>0</v>
      </c>
    </row>
    <row r="12874" spans="1:11" s="509" customFormat="1">
      <c r="A12874" s="508" t="s">
        <v>652</v>
      </c>
      <c r="B12874" s="509" t="s">
        <v>425</v>
      </c>
      <c r="C12874" s="509">
        <v>51</v>
      </c>
      <c r="G12874" s="509">
        <v>1</v>
      </c>
      <c r="K12874" s="509">
        <v>1</v>
      </c>
    </row>
    <row r="12875" spans="1:11" s="509" customFormat="1">
      <c r="A12875" s="508" t="s">
        <v>652</v>
      </c>
      <c r="B12875" s="509" t="s">
        <v>425</v>
      </c>
      <c r="C12875" s="509" t="s">
        <v>1031</v>
      </c>
      <c r="G12875" s="509">
        <v>4</v>
      </c>
      <c r="K12875" s="509">
        <v>4</v>
      </c>
    </row>
    <row r="12876" spans="1:11" s="509" customFormat="1">
      <c r="A12876" s="508" t="s">
        <v>652</v>
      </c>
      <c r="B12876" s="509" t="s">
        <v>425</v>
      </c>
      <c r="C12876" s="509" t="s">
        <v>1032</v>
      </c>
      <c r="K12876" s="509">
        <v>0</v>
      </c>
    </row>
    <row r="12877" spans="1:11" s="509" customFormat="1">
      <c r="A12877" s="508" t="s">
        <v>652</v>
      </c>
      <c r="B12877" s="509" t="s">
        <v>425</v>
      </c>
      <c r="C12877" s="509">
        <v>52</v>
      </c>
      <c r="K12877" s="509">
        <v>0</v>
      </c>
    </row>
    <row r="12878" spans="1:11" s="509" customFormat="1">
      <c r="A12878" s="508" t="s">
        <v>652</v>
      </c>
      <c r="B12878" s="509" t="s">
        <v>425</v>
      </c>
      <c r="C12878" s="509">
        <v>53</v>
      </c>
      <c r="G12878" s="509">
        <v>2</v>
      </c>
      <c r="K12878" s="509">
        <v>2</v>
      </c>
    </row>
    <row r="12879" spans="1:11" s="509" customFormat="1">
      <c r="A12879" s="508" t="s">
        <v>652</v>
      </c>
      <c r="B12879" s="509" t="s">
        <v>425</v>
      </c>
      <c r="C12879" s="509">
        <v>54</v>
      </c>
      <c r="G12879" s="509">
        <v>52</v>
      </c>
      <c r="K12879" s="509">
        <v>52</v>
      </c>
    </row>
    <row r="12880" spans="1:11" s="509" customFormat="1">
      <c r="A12880" s="508" t="s">
        <v>652</v>
      </c>
      <c r="B12880" s="509" t="s">
        <v>425</v>
      </c>
      <c r="C12880" s="509">
        <v>55</v>
      </c>
      <c r="G12880" s="509">
        <v>47</v>
      </c>
      <c r="K12880" s="509">
        <v>47</v>
      </c>
    </row>
    <row r="12881" spans="1:11" s="509" customFormat="1">
      <c r="A12881" s="508" t="s">
        <v>652</v>
      </c>
      <c r="B12881" s="509" t="s">
        <v>425</v>
      </c>
      <c r="C12881" s="509">
        <v>56</v>
      </c>
      <c r="G12881" s="509">
        <v>1</v>
      </c>
      <c r="H12881" s="509">
        <v>1</v>
      </c>
      <c r="K12881" s="509">
        <v>1</v>
      </c>
    </row>
    <row r="12882" spans="1:11" s="509" customFormat="1">
      <c r="A12882" s="508" t="s">
        <v>652</v>
      </c>
      <c r="B12882" s="509" t="s">
        <v>425</v>
      </c>
      <c r="C12882" s="509">
        <v>57</v>
      </c>
      <c r="K12882" s="509">
        <v>0</v>
      </c>
    </row>
    <row r="12883" spans="1:11" s="509" customFormat="1">
      <c r="A12883" s="508" t="s">
        <v>652</v>
      </c>
      <c r="B12883" s="509" t="s">
        <v>425</v>
      </c>
      <c r="C12883" s="509">
        <v>58</v>
      </c>
      <c r="G12883" s="509">
        <v>2</v>
      </c>
      <c r="K12883" s="509">
        <v>2</v>
      </c>
    </row>
    <row r="12884" spans="1:11" s="509" customFormat="1">
      <c r="A12884" s="508" t="s">
        <v>652</v>
      </c>
      <c r="B12884" s="509" t="s">
        <v>425</v>
      </c>
      <c r="C12884" s="509">
        <v>59</v>
      </c>
      <c r="G12884" s="509">
        <v>9</v>
      </c>
      <c r="K12884" s="509">
        <v>9</v>
      </c>
    </row>
    <row r="12885" spans="1:11" s="509" customFormat="1">
      <c r="A12885" s="508" t="s">
        <v>652</v>
      </c>
      <c r="B12885" s="509" t="s">
        <v>425</v>
      </c>
      <c r="C12885" s="509">
        <v>60</v>
      </c>
      <c r="G12885" s="509">
        <v>22</v>
      </c>
      <c r="K12885" s="509">
        <v>22</v>
      </c>
    </row>
    <row r="12886" spans="1:11" s="509" customFormat="1">
      <c r="A12886" s="508" t="s">
        <v>652</v>
      </c>
      <c r="B12886" s="509" t="s">
        <v>425</v>
      </c>
      <c r="C12886" s="509">
        <v>61</v>
      </c>
      <c r="K12886" s="509">
        <v>0</v>
      </c>
    </row>
    <row r="12887" spans="1:11" s="509" customFormat="1">
      <c r="A12887" s="508" t="s">
        <v>652</v>
      </c>
      <c r="B12887" s="509" t="s">
        <v>425</v>
      </c>
      <c r="C12887" s="509">
        <v>62</v>
      </c>
      <c r="G12887" s="509">
        <v>3</v>
      </c>
      <c r="H12887" s="509">
        <v>1</v>
      </c>
      <c r="K12887" s="509">
        <v>3</v>
      </c>
    </row>
    <row r="12888" spans="1:11" s="509" customFormat="1">
      <c r="A12888" s="508" t="s">
        <v>652</v>
      </c>
      <c r="B12888" s="509" t="s">
        <v>425</v>
      </c>
      <c r="C12888" s="509">
        <v>63</v>
      </c>
      <c r="G12888" s="509">
        <v>21</v>
      </c>
      <c r="H12888" s="509">
        <v>5</v>
      </c>
      <c r="K12888" s="509">
        <v>21</v>
      </c>
    </row>
    <row r="12889" spans="1:11" s="509" customFormat="1">
      <c r="A12889" s="508" t="s">
        <v>652</v>
      </c>
      <c r="B12889" s="509" t="s">
        <v>425</v>
      </c>
      <c r="C12889" s="509" t="s">
        <v>1033</v>
      </c>
      <c r="K12889" s="509">
        <v>0</v>
      </c>
    </row>
    <row r="12890" spans="1:11" s="509" customFormat="1">
      <c r="A12890" s="508" t="s">
        <v>652</v>
      </c>
      <c r="B12890" s="509" t="s">
        <v>425</v>
      </c>
      <c r="C12890" s="509" t="s">
        <v>1034</v>
      </c>
      <c r="K12890" s="509">
        <v>0</v>
      </c>
    </row>
    <row r="12891" spans="1:11" s="509" customFormat="1">
      <c r="A12891" s="508" t="s">
        <v>652</v>
      </c>
      <c r="B12891" s="509" t="s">
        <v>425</v>
      </c>
      <c r="C12891" s="509">
        <v>64</v>
      </c>
      <c r="K12891" s="509">
        <v>0</v>
      </c>
    </row>
    <row r="12892" spans="1:11" s="509" customFormat="1">
      <c r="A12892" s="508" t="s">
        <v>652</v>
      </c>
      <c r="B12892" s="509" t="s">
        <v>425</v>
      </c>
      <c r="C12892" s="509" t="s">
        <v>1035</v>
      </c>
      <c r="G12892" s="509">
        <v>8</v>
      </c>
      <c r="K12892" s="509">
        <v>8</v>
      </c>
    </row>
    <row r="12893" spans="1:11" s="509" customFormat="1">
      <c r="A12893" s="508" t="s">
        <v>652</v>
      </c>
      <c r="B12893" s="509" t="s">
        <v>425</v>
      </c>
      <c r="C12893" s="509">
        <v>65</v>
      </c>
      <c r="G12893" s="509">
        <v>36</v>
      </c>
      <c r="H12893" s="509">
        <v>17</v>
      </c>
      <c r="K12893" s="509">
        <v>36</v>
      </c>
    </row>
    <row r="12894" spans="1:11" s="509" customFormat="1">
      <c r="A12894" s="508" t="s">
        <v>652</v>
      </c>
      <c r="B12894" s="509" t="s">
        <v>425</v>
      </c>
      <c r="C12894" s="509">
        <v>66</v>
      </c>
      <c r="G12894" s="509">
        <v>4</v>
      </c>
      <c r="H12894" s="509">
        <v>3</v>
      </c>
      <c r="K12894" s="509">
        <v>4</v>
      </c>
    </row>
    <row r="12895" spans="1:11" s="509" customFormat="1">
      <c r="A12895" s="508" t="s">
        <v>652</v>
      </c>
      <c r="B12895" s="509" t="s">
        <v>425</v>
      </c>
      <c r="C12895" s="509" t="s">
        <v>1036</v>
      </c>
      <c r="K12895" s="509">
        <v>0</v>
      </c>
    </row>
    <row r="12896" spans="1:11" s="509" customFormat="1">
      <c r="A12896" s="508" t="s">
        <v>652</v>
      </c>
      <c r="B12896" s="509" t="s">
        <v>425</v>
      </c>
      <c r="C12896" s="509" t="s">
        <v>1037</v>
      </c>
      <c r="G12896" s="509">
        <v>722</v>
      </c>
      <c r="K12896" s="509">
        <v>722</v>
      </c>
    </row>
    <row r="12897" spans="1:11" s="509" customFormat="1">
      <c r="A12897" s="508" t="s">
        <v>652</v>
      </c>
      <c r="B12897" s="509" t="s">
        <v>425</v>
      </c>
      <c r="C12897" s="509" t="s">
        <v>1038</v>
      </c>
      <c r="G12897" s="509">
        <v>17</v>
      </c>
      <c r="K12897" s="509">
        <v>17</v>
      </c>
    </row>
    <row r="12898" spans="1:11" s="509" customFormat="1">
      <c r="A12898" s="508" t="s">
        <v>652</v>
      </c>
      <c r="B12898" s="509" t="s">
        <v>425</v>
      </c>
      <c r="C12898" s="509" t="s">
        <v>1039</v>
      </c>
      <c r="G12898" s="509">
        <v>10</v>
      </c>
      <c r="K12898" s="509">
        <v>10</v>
      </c>
    </row>
    <row r="12899" spans="1:11" s="509" customFormat="1">
      <c r="A12899" s="508" t="s">
        <v>652</v>
      </c>
      <c r="B12899" s="509" t="s">
        <v>425</v>
      </c>
      <c r="C12899" s="509" t="s">
        <v>1040</v>
      </c>
      <c r="G12899" s="509">
        <v>18</v>
      </c>
      <c r="K12899" s="509">
        <v>18</v>
      </c>
    </row>
    <row r="12900" spans="1:11" s="509" customFormat="1">
      <c r="A12900" s="508" t="s">
        <v>652</v>
      </c>
      <c r="B12900" s="509" t="s">
        <v>425</v>
      </c>
      <c r="C12900" s="509" t="s">
        <v>1041</v>
      </c>
      <c r="K12900" s="509">
        <v>0</v>
      </c>
    </row>
    <row r="12901" spans="1:11" s="509" customFormat="1">
      <c r="A12901" s="508" t="s">
        <v>652</v>
      </c>
      <c r="B12901" s="509" t="s">
        <v>425</v>
      </c>
      <c r="C12901" s="509" t="s">
        <v>1042</v>
      </c>
      <c r="K12901" s="509">
        <v>0</v>
      </c>
    </row>
    <row r="12902" spans="1:11" s="509" customFormat="1">
      <c r="A12902" s="508" t="s">
        <v>652</v>
      </c>
      <c r="B12902" s="509" t="s">
        <v>425</v>
      </c>
      <c r="C12902" s="509">
        <v>67</v>
      </c>
      <c r="G12902" s="509">
        <v>174</v>
      </c>
      <c r="H12902" s="509">
        <v>1</v>
      </c>
      <c r="K12902" s="509">
        <v>174</v>
      </c>
    </row>
    <row r="12903" spans="1:11" s="509" customFormat="1">
      <c r="A12903" s="508" t="s">
        <v>652</v>
      </c>
      <c r="B12903" s="509" t="s">
        <v>425</v>
      </c>
      <c r="C12903" s="509">
        <v>68</v>
      </c>
      <c r="G12903" s="509">
        <v>90</v>
      </c>
      <c r="H12903" s="509">
        <v>3</v>
      </c>
      <c r="K12903" s="509">
        <v>90</v>
      </c>
    </row>
    <row r="12904" spans="1:11" s="509" customFormat="1">
      <c r="A12904" s="508" t="s">
        <v>652</v>
      </c>
      <c r="B12904" s="509" t="s">
        <v>425</v>
      </c>
      <c r="C12904" s="509" t="s">
        <v>1043</v>
      </c>
      <c r="G12904" s="509">
        <v>2</v>
      </c>
      <c r="H12904" s="509">
        <v>1</v>
      </c>
      <c r="K12904" s="509">
        <v>2</v>
      </c>
    </row>
    <row r="12905" spans="1:11" s="509" customFormat="1">
      <c r="A12905" s="508" t="s">
        <v>652</v>
      </c>
      <c r="B12905" s="509" t="s">
        <v>425</v>
      </c>
      <c r="C12905" s="509">
        <v>69</v>
      </c>
      <c r="G12905" s="509">
        <v>2</v>
      </c>
      <c r="K12905" s="509">
        <v>2</v>
      </c>
    </row>
    <row r="12906" spans="1:11" s="509" customFormat="1">
      <c r="A12906" s="508" t="s">
        <v>652</v>
      </c>
      <c r="B12906" s="509" t="s">
        <v>425</v>
      </c>
      <c r="C12906" s="509" t="s">
        <v>1044</v>
      </c>
      <c r="K12906" s="509">
        <v>0</v>
      </c>
    </row>
    <row r="12907" spans="1:11" s="509" customFormat="1">
      <c r="A12907" s="508" t="s">
        <v>652</v>
      </c>
      <c r="B12907" s="509" t="s">
        <v>425</v>
      </c>
      <c r="C12907" s="509" t="s">
        <v>1045</v>
      </c>
      <c r="K12907" s="509">
        <v>0</v>
      </c>
    </row>
    <row r="12908" spans="1:11" s="509" customFormat="1">
      <c r="A12908" s="508" t="s">
        <v>652</v>
      </c>
      <c r="B12908" s="509" t="s">
        <v>425</v>
      </c>
      <c r="C12908" s="509">
        <v>70</v>
      </c>
      <c r="K12908" s="509">
        <v>0</v>
      </c>
    </row>
    <row r="12909" spans="1:11" s="509" customFormat="1">
      <c r="A12909" s="508" t="s">
        <v>652</v>
      </c>
      <c r="B12909" s="509" t="s">
        <v>425</v>
      </c>
      <c r="C12909" s="509" t="s">
        <v>1046</v>
      </c>
      <c r="G12909" s="509">
        <v>10</v>
      </c>
      <c r="K12909" s="509">
        <v>10</v>
      </c>
    </row>
    <row r="12910" spans="1:11" s="509" customFormat="1">
      <c r="A12910" s="508" t="s">
        <v>652</v>
      </c>
      <c r="B12910" s="509" t="s">
        <v>425</v>
      </c>
      <c r="C12910" s="509">
        <v>71</v>
      </c>
      <c r="G12910" s="509">
        <v>381</v>
      </c>
      <c r="K12910" s="509">
        <v>381</v>
      </c>
    </row>
    <row r="12911" spans="1:11" s="509" customFormat="1">
      <c r="A12911" s="508" t="s">
        <v>652</v>
      </c>
      <c r="B12911" s="509" t="s">
        <v>425</v>
      </c>
      <c r="C12911" s="509" t="s">
        <v>1047</v>
      </c>
      <c r="G12911" s="509">
        <v>40</v>
      </c>
      <c r="H12911" s="509">
        <v>20</v>
      </c>
      <c r="K12911" s="509">
        <v>40</v>
      </c>
    </row>
    <row r="12912" spans="1:11" s="509" customFormat="1">
      <c r="A12912" s="508" t="s">
        <v>652</v>
      </c>
      <c r="B12912" s="509" t="s">
        <v>425</v>
      </c>
      <c r="C12912" s="509" t="s">
        <v>1048</v>
      </c>
      <c r="G12912" s="509">
        <v>18</v>
      </c>
      <c r="K12912" s="509">
        <v>18</v>
      </c>
    </row>
    <row r="12913" spans="1:11" s="509" customFormat="1">
      <c r="A12913" s="508" t="s">
        <v>652</v>
      </c>
      <c r="B12913" s="509" t="s">
        <v>425</v>
      </c>
      <c r="C12913" s="509" t="s">
        <v>1049</v>
      </c>
      <c r="G12913" s="509">
        <v>2</v>
      </c>
      <c r="K12913" s="509">
        <v>2</v>
      </c>
    </row>
    <row r="12914" spans="1:11" s="509" customFormat="1">
      <c r="A12914" s="508" t="s">
        <v>652</v>
      </c>
      <c r="B12914" s="509" t="s">
        <v>425</v>
      </c>
      <c r="C12914" s="509" t="s">
        <v>1050</v>
      </c>
      <c r="G12914" s="509">
        <v>16</v>
      </c>
      <c r="H12914" s="509">
        <v>16</v>
      </c>
      <c r="K12914" s="509">
        <v>16</v>
      </c>
    </row>
    <row r="12915" spans="1:11" s="509" customFormat="1">
      <c r="A12915" s="508" t="s">
        <v>652</v>
      </c>
      <c r="B12915" s="509" t="s">
        <v>425</v>
      </c>
      <c r="C12915" s="509" t="s">
        <v>1051</v>
      </c>
      <c r="K12915" s="509">
        <v>0</v>
      </c>
    </row>
    <row r="12916" spans="1:11" s="509" customFormat="1">
      <c r="A12916" s="508" t="s">
        <v>652</v>
      </c>
      <c r="B12916" s="509" t="s">
        <v>425</v>
      </c>
      <c r="C12916" s="509">
        <v>72</v>
      </c>
      <c r="D12916" s="509">
        <v>48</v>
      </c>
      <c r="G12916" s="509">
        <v>8</v>
      </c>
      <c r="K12916" s="509">
        <v>56</v>
      </c>
    </row>
    <row r="12917" spans="1:11" s="509" customFormat="1">
      <c r="A12917" s="508" t="s">
        <v>652</v>
      </c>
      <c r="B12917" s="509" t="s">
        <v>425</v>
      </c>
      <c r="C12917" s="509">
        <v>73</v>
      </c>
      <c r="D12917" s="509">
        <v>55</v>
      </c>
      <c r="K12917" s="509">
        <v>55</v>
      </c>
    </row>
    <row r="12918" spans="1:11" s="509" customFormat="1">
      <c r="A12918" s="508" t="s">
        <v>652</v>
      </c>
      <c r="B12918" s="509" t="s">
        <v>425</v>
      </c>
      <c r="C12918" s="509">
        <v>74</v>
      </c>
      <c r="G12918" s="509">
        <v>6</v>
      </c>
      <c r="K12918" s="509">
        <v>6</v>
      </c>
    </row>
    <row r="12919" spans="1:11" s="509" customFormat="1">
      <c r="A12919" s="508" t="s">
        <v>652</v>
      </c>
      <c r="B12919" s="509" t="s">
        <v>425</v>
      </c>
      <c r="C12919" s="509" t="s">
        <v>4570</v>
      </c>
      <c r="D12919" s="509">
        <v>47</v>
      </c>
      <c r="G12919" s="509">
        <v>109</v>
      </c>
      <c r="K12919" s="509">
        <v>156</v>
      </c>
    </row>
    <row r="12920" spans="1:11" s="509" customFormat="1">
      <c r="A12920" s="508" t="s">
        <v>652</v>
      </c>
      <c r="B12920" s="509" t="s">
        <v>425</v>
      </c>
      <c r="C12920" s="509" t="s">
        <v>4571</v>
      </c>
      <c r="D12920" s="509">
        <v>150</v>
      </c>
      <c r="E12920" s="509">
        <v>0</v>
      </c>
      <c r="F12920" s="509">
        <v>0</v>
      </c>
      <c r="G12920" s="509">
        <v>2559</v>
      </c>
      <c r="H12920" s="509">
        <v>80</v>
      </c>
      <c r="I12920" s="509">
        <v>0</v>
      </c>
      <c r="J12920" s="509">
        <v>13</v>
      </c>
      <c r="K12920" s="509">
        <v>2709</v>
      </c>
    </row>
    <row r="12921" spans="1:11" s="509" customFormat="1">
      <c r="A12921" s="508" t="s">
        <v>653</v>
      </c>
      <c r="B12921" s="509" t="s">
        <v>426</v>
      </c>
      <c r="C12921" s="509">
        <v>1</v>
      </c>
      <c r="D12921" s="509">
        <v>0</v>
      </c>
      <c r="E12921" s="509">
        <v>0</v>
      </c>
      <c r="F12921" s="509">
        <v>0</v>
      </c>
      <c r="G12921" s="509">
        <v>0</v>
      </c>
      <c r="H12921" s="509">
        <v>0</v>
      </c>
      <c r="I12921" s="509">
        <v>0</v>
      </c>
      <c r="K12921" s="509">
        <v>0</v>
      </c>
    </row>
    <row r="12922" spans="1:11" s="509" customFormat="1">
      <c r="A12922" s="508" t="s">
        <v>653</v>
      </c>
      <c r="B12922" s="509" t="s">
        <v>426</v>
      </c>
      <c r="C12922" s="509" t="s">
        <v>1023</v>
      </c>
      <c r="D12922" s="509">
        <v>0</v>
      </c>
      <c r="E12922" s="509">
        <v>0</v>
      </c>
      <c r="F12922" s="509">
        <v>0</v>
      </c>
      <c r="G12922" s="509">
        <v>13</v>
      </c>
      <c r="H12922" s="509">
        <v>0</v>
      </c>
      <c r="I12922" s="509">
        <v>0</v>
      </c>
      <c r="K12922" s="509">
        <v>13</v>
      </c>
    </row>
    <row r="12923" spans="1:11" s="509" customFormat="1">
      <c r="A12923" s="508" t="s">
        <v>653</v>
      </c>
      <c r="B12923" s="509" t="s">
        <v>426</v>
      </c>
      <c r="C12923" s="509">
        <v>2</v>
      </c>
      <c r="D12923" s="509">
        <v>0</v>
      </c>
      <c r="E12923" s="509">
        <v>0</v>
      </c>
      <c r="F12923" s="509">
        <v>0</v>
      </c>
      <c r="G12923" s="509">
        <v>10</v>
      </c>
      <c r="H12923" s="509">
        <v>0</v>
      </c>
      <c r="I12923" s="509">
        <v>0</v>
      </c>
      <c r="K12923" s="509">
        <v>10</v>
      </c>
    </row>
    <row r="12924" spans="1:11" s="509" customFormat="1">
      <c r="A12924" s="508" t="s">
        <v>653</v>
      </c>
      <c r="B12924" s="509" t="s">
        <v>426</v>
      </c>
      <c r="C12924" s="509">
        <v>3</v>
      </c>
      <c r="D12924" s="509">
        <v>0</v>
      </c>
      <c r="E12924" s="509">
        <v>0</v>
      </c>
      <c r="F12924" s="509">
        <v>0</v>
      </c>
      <c r="G12924" s="509">
        <v>4</v>
      </c>
      <c r="H12924" s="509">
        <v>0</v>
      </c>
      <c r="I12924" s="509">
        <v>0</v>
      </c>
      <c r="K12924" s="509">
        <v>4</v>
      </c>
    </row>
    <row r="12925" spans="1:11" s="509" customFormat="1">
      <c r="A12925" s="508" t="s">
        <v>653</v>
      </c>
      <c r="B12925" s="509" t="s">
        <v>426</v>
      </c>
      <c r="C12925" s="509">
        <v>4</v>
      </c>
      <c r="D12925" s="509">
        <v>0</v>
      </c>
      <c r="E12925" s="509">
        <v>0</v>
      </c>
      <c r="F12925" s="509">
        <v>0</v>
      </c>
      <c r="G12925" s="509">
        <v>5</v>
      </c>
      <c r="H12925" s="509">
        <v>0</v>
      </c>
      <c r="I12925" s="509">
        <v>0</v>
      </c>
      <c r="K12925" s="509">
        <v>5</v>
      </c>
    </row>
    <row r="12926" spans="1:11" s="509" customFormat="1">
      <c r="A12926" s="508" t="s">
        <v>653</v>
      </c>
      <c r="B12926" s="509" t="s">
        <v>426</v>
      </c>
      <c r="C12926" s="509">
        <v>5</v>
      </c>
      <c r="D12926" s="509">
        <v>0</v>
      </c>
      <c r="E12926" s="509">
        <v>0</v>
      </c>
      <c r="F12926" s="509">
        <v>0</v>
      </c>
      <c r="G12926" s="509">
        <v>21</v>
      </c>
      <c r="H12926" s="509">
        <v>0</v>
      </c>
      <c r="I12926" s="509">
        <v>0</v>
      </c>
      <c r="K12926" s="509">
        <v>21</v>
      </c>
    </row>
    <row r="12927" spans="1:11" s="509" customFormat="1">
      <c r="A12927" s="508" t="s">
        <v>653</v>
      </c>
      <c r="B12927" s="509" t="s">
        <v>426</v>
      </c>
      <c r="C12927" s="509">
        <v>6</v>
      </c>
      <c r="D12927" s="509">
        <v>0</v>
      </c>
      <c r="E12927" s="509">
        <v>0</v>
      </c>
      <c r="F12927" s="509">
        <v>0</v>
      </c>
      <c r="G12927" s="509">
        <v>0</v>
      </c>
      <c r="H12927" s="509">
        <v>0</v>
      </c>
      <c r="I12927" s="509">
        <v>0</v>
      </c>
      <c r="K12927" s="509">
        <v>0</v>
      </c>
    </row>
    <row r="12928" spans="1:11" s="509" customFormat="1">
      <c r="A12928" s="508" t="s">
        <v>653</v>
      </c>
      <c r="B12928" s="509" t="s">
        <v>426</v>
      </c>
      <c r="C12928" s="509">
        <v>7</v>
      </c>
      <c r="D12928" s="509">
        <v>0</v>
      </c>
      <c r="E12928" s="509">
        <v>0</v>
      </c>
      <c r="F12928" s="509">
        <v>0</v>
      </c>
      <c r="G12928" s="509">
        <v>0</v>
      </c>
      <c r="H12928" s="509">
        <v>0</v>
      </c>
      <c r="I12928" s="509">
        <v>0</v>
      </c>
      <c r="K12928" s="509">
        <v>0</v>
      </c>
    </row>
    <row r="12929" spans="1:11" s="509" customFormat="1">
      <c r="A12929" s="508" t="s">
        <v>653</v>
      </c>
      <c r="B12929" s="509" t="s">
        <v>426</v>
      </c>
      <c r="C12929" s="509">
        <v>8</v>
      </c>
      <c r="D12929" s="509">
        <v>0</v>
      </c>
      <c r="E12929" s="509">
        <v>0</v>
      </c>
      <c r="F12929" s="509">
        <v>0</v>
      </c>
      <c r="G12929" s="509">
        <v>5</v>
      </c>
      <c r="H12929" s="509">
        <v>0</v>
      </c>
      <c r="I12929" s="509">
        <v>0</v>
      </c>
      <c r="K12929" s="509">
        <v>5</v>
      </c>
    </row>
    <row r="12930" spans="1:11" s="509" customFormat="1">
      <c r="A12930" s="508" t="s">
        <v>653</v>
      </c>
      <c r="B12930" s="509" t="s">
        <v>426</v>
      </c>
      <c r="C12930" s="509">
        <v>9</v>
      </c>
      <c r="D12930" s="509">
        <v>0</v>
      </c>
      <c r="E12930" s="509">
        <v>0</v>
      </c>
      <c r="F12930" s="509">
        <v>0</v>
      </c>
      <c r="G12930" s="509">
        <v>1</v>
      </c>
      <c r="H12930" s="509">
        <v>0</v>
      </c>
      <c r="I12930" s="509">
        <v>0</v>
      </c>
      <c r="K12930" s="509">
        <v>1</v>
      </c>
    </row>
    <row r="12931" spans="1:11" s="509" customFormat="1">
      <c r="A12931" s="508" t="s">
        <v>653</v>
      </c>
      <c r="B12931" s="509" t="s">
        <v>426</v>
      </c>
      <c r="C12931" s="509">
        <v>10</v>
      </c>
      <c r="D12931" s="509">
        <v>0</v>
      </c>
      <c r="E12931" s="509">
        <v>0</v>
      </c>
      <c r="F12931" s="509">
        <v>0</v>
      </c>
      <c r="G12931" s="509">
        <v>16</v>
      </c>
      <c r="H12931" s="509">
        <v>0</v>
      </c>
      <c r="I12931" s="509">
        <v>0</v>
      </c>
      <c r="K12931" s="509">
        <v>16</v>
      </c>
    </row>
    <row r="12932" spans="1:11" s="509" customFormat="1">
      <c r="A12932" s="508" t="s">
        <v>653</v>
      </c>
      <c r="B12932" s="509" t="s">
        <v>426</v>
      </c>
      <c r="C12932" s="509">
        <v>11</v>
      </c>
      <c r="D12932" s="509">
        <v>0</v>
      </c>
      <c r="E12932" s="509">
        <v>0</v>
      </c>
      <c r="F12932" s="509">
        <v>0</v>
      </c>
      <c r="G12932" s="509">
        <v>0</v>
      </c>
      <c r="H12932" s="509">
        <v>0</v>
      </c>
      <c r="I12932" s="509">
        <v>0</v>
      </c>
      <c r="K12932" s="509">
        <v>0</v>
      </c>
    </row>
    <row r="12933" spans="1:11" s="509" customFormat="1">
      <c r="A12933" s="508" t="s">
        <v>653</v>
      </c>
      <c r="B12933" s="509" t="s">
        <v>426</v>
      </c>
      <c r="C12933" s="509">
        <v>12</v>
      </c>
      <c r="D12933" s="509">
        <v>0</v>
      </c>
      <c r="E12933" s="509">
        <v>0</v>
      </c>
      <c r="F12933" s="509">
        <v>0</v>
      </c>
      <c r="G12933" s="509">
        <v>0</v>
      </c>
      <c r="H12933" s="509">
        <v>0</v>
      </c>
      <c r="I12933" s="509">
        <v>0</v>
      </c>
      <c r="K12933" s="509">
        <v>0</v>
      </c>
    </row>
    <row r="12934" spans="1:11" s="509" customFormat="1">
      <c r="A12934" s="508" t="s">
        <v>653</v>
      </c>
      <c r="B12934" s="509" t="s">
        <v>426</v>
      </c>
      <c r="C12934" s="509">
        <v>13</v>
      </c>
      <c r="D12934" s="509">
        <v>0</v>
      </c>
      <c r="E12934" s="509">
        <v>0</v>
      </c>
      <c r="F12934" s="509">
        <v>0</v>
      </c>
      <c r="G12934" s="509">
        <v>0</v>
      </c>
      <c r="H12934" s="509">
        <v>0</v>
      </c>
      <c r="I12934" s="509">
        <v>0</v>
      </c>
      <c r="K12934" s="509">
        <v>0</v>
      </c>
    </row>
    <row r="12935" spans="1:11" s="509" customFormat="1">
      <c r="A12935" s="508" t="s">
        <v>653</v>
      </c>
      <c r="B12935" s="509" t="s">
        <v>426</v>
      </c>
      <c r="C12935" s="509">
        <v>14</v>
      </c>
      <c r="D12935" s="509">
        <v>0</v>
      </c>
      <c r="E12935" s="509">
        <v>0</v>
      </c>
      <c r="F12935" s="509">
        <v>0</v>
      </c>
      <c r="G12935" s="509">
        <v>0</v>
      </c>
      <c r="H12935" s="509">
        <v>0</v>
      </c>
      <c r="I12935" s="509">
        <v>0</v>
      </c>
      <c r="K12935" s="509">
        <v>0</v>
      </c>
    </row>
    <row r="12936" spans="1:11" s="509" customFormat="1">
      <c r="A12936" s="508" t="s">
        <v>653</v>
      </c>
      <c r="B12936" s="509" t="s">
        <v>426</v>
      </c>
      <c r="C12936" s="509">
        <v>15</v>
      </c>
      <c r="D12936" s="509">
        <v>0</v>
      </c>
      <c r="E12936" s="509">
        <v>0</v>
      </c>
      <c r="F12936" s="509">
        <v>0</v>
      </c>
      <c r="G12936" s="509">
        <v>0</v>
      </c>
      <c r="H12936" s="509">
        <v>0</v>
      </c>
      <c r="I12936" s="509">
        <v>0</v>
      </c>
      <c r="K12936" s="509">
        <v>0</v>
      </c>
    </row>
    <row r="12937" spans="1:11" s="509" customFormat="1">
      <c r="A12937" s="508" t="s">
        <v>653</v>
      </c>
      <c r="B12937" s="509" t="s">
        <v>426</v>
      </c>
      <c r="C12937" s="509">
        <v>16</v>
      </c>
      <c r="D12937" s="509">
        <v>0</v>
      </c>
      <c r="E12937" s="509">
        <v>0</v>
      </c>
      <c r="F12937" s="509">
        <v>0</v>
      </c>
      <c r="G12937" s="509">
        <v>6</v>
      </c>
      <c r="H12937" s="509">
        <v>0</v>
      </c>
      <c r="I12937" s="509">
        <v>0</v>
      </c>
      <c r="K12937" s="509">
        <v>6</v>
      </c>
    </row>
    <row r="12938" spans="1:11" s="509" customFormat="1">
      <c r="A12938" s="508" t="s">
        <v>653</v>
      </c>
      <c r="B12938" s="509" t="s">
        <v>426</v>
      </c>
      <c r="C12938" s="509">
        <v>17</v>
      </c>
      <c r="D12938" s="509">
        <v>0</v>
      </c>
      <c r="E12938" s="509">
        <v>0</v>
      </c>
      <c r="F12938" s="509">
        <v>0</v>
      </c>
      <c r="G12938" s="509">
        <v>18</v>
      </c>
      <c r="H12938" s="509">
        <v>0</v>
      </c>
      <c r="I12938" s="509">
        <v>0</v>
      </c>
      <c r="K12938" s="509">
        <v>18</v>
      </c>
    </row>
    <row r="12939" spans="1:11" s="509" customFormat="1">
      <c r="A12939" s="508" t="s">
        <v>653</v>
      </c>
      <c r="B12939" s="509" t="s">
        <v>426</v>
      </c>
      <c r="C12939" s="509">
        <v>18</v>
      </c>
      <c r="D12939" s="509">
        <v>0</v>
      </c>
      <c r="E12939" s="509">
        <v>0</v>
      </c>
      <c r="F12939" s="509">
        <v>0</v>
      </c>
      <c r="G12939" s="509">
        <v>0</v>
      </c>
      <c r="H12939" s="509">
        <v>0</v>
      </c>
      <c r="I12939" s="509">
        <v>0</v>
      </c>
      <c r="K12939" s="509">
        <v>0</v>
      </c>
    </row>
    <row r="12940" spans="1:11" s="509" customFormat="1">
      <c r="A12940" s="508" t="s">
        <v>653</v>
      </c>
      <c r="B12940" s="509" t="s">
        <v>426</v>
      </c>
      <c r="C12940" s="509" t="s">
        <v>1024</v>
      </c>
      <c r="D12940" s="509">
        <v>0</v>
      </c>
      <c r="E12940" s="509">
        <v>0</v>
      </c>
      <c r="F12940" s="509">
        <v>0</v>
      </c>
      <c r="G12940" s="509">
        <v>1</v>
      </c>
      <c r="H12940" s="509">
        <v>0</v>
      </c>
      <c r="I12940" s="509">
        <v>0</v>
      </c>
      <c r="K12940" s="509">
        <v>1</v>
      </c>
    </row>
    <row r="12941" spans="1:11" s="509" customFormat="1">
      <c r="A12941" s="508" t="s">
        <v>653</v>
      </c>
      <c r="B12941" s="509" t="s">
        <v>426</v>
      </c>
      <c r="C12941" s="509" t="s">
        <v>1025</v>
      </c>
      <c r="D12941" s="509">
        <v>0</v>
      </c>
      <c r="E12941" s="509">
        <v>0</v>
      </c>
      <c r="F12941" s="509">
        <v>0</v>
      </c>
      <c r="G12941" s="509">
        <v>0</v>
      </c>
      <c r="H12941" s="509">
        <v>0</v>
      </c>
      <c r="I12941" s="509">
        <v>0</v>
      </c>
      <c r="K12941" s="509">
        <v>0</v>
      </c>
    </row>
    <row r="12942" spans="1:11" s="509" customFormat="1">
      <c r="A12942" s="508" t="s">
        <v>653</v>
      </c>
      <c r="B12942" s="509" t="s">
        <v>426</v>
      </c>
      <c r="C12942" s="509">
        <v>19</v>
      </c>
      <c r="D12942" s="509">
        <v>0</v>
      </c>
      <c r="E12942" s="509">
        <v>0</v>
      </c>
      <c r="F12942" s="509">
        <v>0</v>
      </c>
      <c r="G12942" s="509">
        <v>2</v>
      </c>
      <c r="H12942" s="509">
        <v>0</v>
      </c>
      <c r="I12942" s="509">
        <v>0</v>
      </c>
      <c r="K12942" s="509">
        <v>2</v>
      </c>
    </row>
    <row r="12943" spans="1:11" s="509" customFormat="1">
      <c r="A12943" s="508" t="s">
        <v>653</v>
      </c>
      <c r="B12943" s="509" t="s">
        <v>426</v>
      </c>
      <c r="C12943" s="509">
        <v>20</v>
      </c>
      <c r="D12943" s="509">
        <v>0</v>
      </c>
      <c r="E12943" s="509">
        <v>0</v>
      </c>
      <c r="F12943" s="509">
        <v>0</v>
      </c>
      <c r="G12943" s="509">
        <v>0</v>
      </c>
      <c r="H12943" s="509">
        <v>0</v>
      </c>
      <c r="I12943" s="509">
        <v>0</v>
      </c>
      <c r="K12943" s="509">
        <v>0</v>
      </c>
    </row>
    <row r="12944" spans="1:11" s="509" customFormat="1">
      <c r="A12944" s="508" t="s">
        <v>653</v>
      </c>
      <c r="B12944" s="509" t="s">
        <v>426</v>
      </c>
      <c r="C12944" s="509">
        <v>21</v>
      </c>
      <c r="D12944" s="509">
        <v>0</v>
      </c>
      <c r="E12944" s="509">
        <v>0</v>
      </c>
      <c r="F12944" s="509">
        <v>0</v>
      </c>
      <c r="G12944" s="509">
        <v>0</v>
      </c>
      <c r="H12944" s="509">
        <v>0</v>
      </c>
      <c r="I12944" s="509">
        <v>0</v>
      </c>
      <c r="K12944" s="509">
        <v>0</v>
      </c>
    </row>
    <row r="12945" spans="1:11" s="509" customFormat="1">
      <c r="A12945" s="508" t="s">
        <v>653</v>
      </c>
      <c r="B12945" s="509" t="s">
        <v>426</v>
      </c>
      <c r="C12945" s="509" t="s">
        <v>1026</v>
      </c>
      <c r="D12945" s="509">
        <v>0</v>
      </c>
      <c r="E12945" s="509">
        <v>0</v>
      </c>
      <c r="F12945" s="509">
        <v>0</v>
      </c>
      <c r="G12945" s="509">
        <v>0</v>
      </c>
      <c r="H12945" s="509">
        <v>0</v>
      </c>
      <c r="I12945" s="509">
        <v>0</v>
      </c>
      <c r="K12945" s="509">
        <v>0</v>
      </c>
    </row>
    <row r="12946" spans="1:11" s="509" customFormat="1">
      <c r="A12946" s="508" t="s">
        <v>653</v>
      </c>
      <c r="B12946" s="509" t="s">
        <v>426</v>
      </c>
      <c r="C12946" s="509" t="s">
        <v>1027</v>
      </c>
      <c r="D12946" s="509">
        <v>0</v>
      </c>
      <c r="E12946" s="509">
        <v>0</v>
      </c>
      <c r="F12946" s="509">
        <v>0</v>
      </c>
      <c r="G12946" s="509">
        <v>1</v>
      </c>
      <c r="H12946" s="509">
        <v>0</v>
      </c>
      <c r="I12946" s="509">
        <v>0</v>
      </c>
      <c r="K12946" s="509">
        <v>1</v>
      </c>
    </row>
    <row r="12947" spans="1:11" s="509" customFormat="1">
      <c r="A12947" s="508" t="s">
        <v>653</v>
      </c>
      <c r="B12947" s="509" t="s">
        <v>426</v>
      </c>
      <c r="C12947" s="509" t="s">
        <v>1028</v>
      </c>
      <c r="D12947" s="509">
        <v>0</v>
      </c>
      <c r="E12947" s="509">
        <v>0</v>
      </c>
      <c r="F12947" s="509">
        <v>0</v>
      </c>
      <c r="G12947" s="509">
        <v>0</v>
      </c>
      <c r="H12947" s="509">
        <v>0</v>
      </c>
      <c r="I12947" s="509">
        <v>0</v>
      </c>
      <c r="K12947" s="509">
        <v>0</v>
      </c>
    </row>
    <row r="12948" spans="1:11" s="509" customFormat="1">
      <c r="A12948" s="508" t="s">
        <v>653</v>
      </c>
      <c r="B12948" s="509" t="s">
        <v>426</v>
      </c>
      <c r="C12948" s="509">
        <v>22</v>
      </c>
      <c r="D12948" s="509">
        <v>0</v>
      </c>
      <c r="E12948" s="509">
        <v>0</v>
      </c>
      <c r="F12948" s="509">
        <v>0</v>
      </c>
      <c r="G12948" s="509">
        <v>1</v>
      </c>
      <c r="H12948" s="509">
        <v>0</v>
      </c>
      <c r="I12948" s="509">
        <v>0</v>
      </c>
      <c r="K12948" s="509">
        <v>1</v>
      </c>
    </row>
    <row r="12949" spans="1:11" s="509" customFormat="1">
      <c r="A12949" s="508" t="s">
        <v>653</v>
      </c>
      <c r="B12949" s="509" t="s">
        <v>426</v>
      </c>
      <c r="C12949" s="509">
        <v>23</v>
      </c>
      <c r="D12949" s="509">
        <v>0</v>
      </c>
      <c r="E12949" s="509">
        <v>0</v>
      </c>
      <c r="F12949" s="509">
        <v>0</v>
      </c>
      <c r="G12949" s="509">
        <v>1</v>
      </c>
      <c r="H12949" s="509">
        <v>0</v>
      </c>
      <c r="I12949" s="509">
        <v>0</v>
      </c>
      <c r="K12949" s="509">
        <v>1</v>
      </c>
    </row>
    <row r="12950" spans="1:11" s="509" customFormat="1">
      <c r="A12950" s="508" t="s">
        <v>653</v>
      </c>
      <c r="B12950" s="509" t="s">
        <v>426</v>
      </c>
      <c r="C12950" s="509" t="s">
        <v>1029</v>
      </c>
      <c r="D12950" s="509">
        <v>0</v>
      </c>
      <c r="E12950" s="509">
        <v>0</v>
      </c>
      <c r="F12950" s="509">
        <v>0</v>
      </c>
      <c r="G12950" s="509">
        <v>16</v>
      </c>
      <c r="H12950" s="509">
        <v>1</v>
      </c>
      <c r="I12950" s="509">
        <v>0</v>
      </c>
      <c r="K12950" s="509">
        <v>16</v>
      </c>
    </row>
    <row r="12951" spans="1:11" s="509" customFormat="1">
      <c r="A12951" s="508" t="s">
        <v>653</v>
      </c>
      <c r="B12951" s="509" t="s">
        <v>426</v>
      </c>
      <c r="C12951" s="509">
        <v>24</v>
      </c>
      <c r="D12951" s="509">
        <v>0</v>
      </c>
      <c r="E12951" s="509">
        <v>0</v>
      </c>
      <c r="F12951" s="509">
        <v>0</v>
      </c>
      <c r="G12951" s="509">
        <v>0</v>
      </c>
      <c r="H12951" s="509">
        <v>0</v>
      </c>
      <c r="I12951" s="509">
        <v>0</v>
      </c>
      <c r="K12951" s="509">
        <v>0</v>
      </c>
    </row>
    <row r="12952" spans="1:11" s="509" customFormat="1">
      <c r="A12952" s="508" t="s">
        <v>653</v>
      </c>
      <c r="B12952" s="509" t="s">
        <v>426</v>
      </c>
      <c r="C12952" s="509">
        <v>25</v>
      </c>
      <c r="D12952" s="509">
        <v>0</v>
      </c>
      <c r="E12952" s="509">
        <v>0</v>
      </c>
      <c r="F12952" s="509">
        <v>0</v>
      </c>
      <c r="G12952" s="509">
        <v>0</v>
      </c>
      <c r="H12952" s="509">
        <v>0</v>
      </c>
      <c r="I12952" s="509">
        <v>0</v>
      </c>
    </row>
    <row r="12953" spans="1:11" s="509" customFormat="1">
      <c r="A12953" s="508" t="s">
        <v>653</v>
      </c>
      <c r="B12953" s="509" t="s">
        <v>426</v>
      </c>
      <c r="C12953" s="509">
        <v>26</v>
      </c>
      <c r="D12953" s="509">
        <v>0</v>
      </c>
      <c r="E12953" s="509">
        <v>0</v>
      </c>
      <c r="F12953" s="509">
        <v>0</v>
      </c>
      <c r="G12953" s="509">
        <v>1</v>
      </c>
      <c r="H12953" s="509">
        <v>0</v>
      </c>
      <c r="I12953" s="509">
        <v>0</v>
      </c>
      <c r="K12953" s="509">
        <v>1</v>
      </c>
    </row>
    <row r="12954" spans="1:11" s="509" customFormat="1">
      <c r="A12954" s="508" t="s">
        <v>653</v>
      </c>
      <c r="B12954" s="509" t="s">
        <v>426</v>
      </c>
      <c r="C12954" s="509">
        <v>27</v>
      </c>
      <c r="D12954" s="509">
        <v>0</v>
      </c>
      <c r="E12954" s="509">
        <v>0</v>
      </c>
      <c r="F12954" s="509">
        <v>0</v>
      </c>
      <c r="G12954" s="509">
        <v>1</v>
      </c>
      <c r="H12954" s="509">
        <v>0</v>
      </c>
      <c r="I12954" s="509">
        <v>0</v>
      </c>
      <c r="K12954" s="509">
        <v>1</v>
      </c>
    </row>
    <row r="12955" spans="1:11" s="509" customFormat="1">
      <c r="A12955" s="508" t="s">
        <v>653</v>
      </c>
      <c r="B12955" s="509" t="s">
        <v>426</v>
      </c>
      <c r="C12955" s="509">
        <v>28</v>
      </c>
      <c r="D12955" s="509">
        <v>0</v>
      </c>
      <c r="E12955" s="509">
        <v>0</v>
      </c>
      <c r="F12955" s="509">
        <v>0</v>
      </c>
      <c r="G12955" s="509">
        <v>0</v>
      </c>
      <c r="H12955" s="509">
        <v>0</v>
      </c>
      <c r="I12955" s="509">
        <v>0</v>
      </c>
      <c r="K12955" s="509">
        <v>0</v>
      </c>
    </row>
    <row r="12956" spans="1:11" s="509" customFormat="1">
      <c r="A12956" s="508" t="s">
        <v>653</v>
      </c>
      <c r="B12956" s="509" t="s">
        <v>426</v>
      </c>
      <c r="C12956" s="509">
        <v>29</v>
      </c>
      <c r="D12956" s="509">
        <v>0</v>
      </c>
      <c r="E12956" s="509">
        <v>0</v>
      </c>
      <c r="F12956" s="509">
        <v>0</v>
      </c>
      <c r="G12956" s="509">
        <v>0</v>
      </c>
      <c r="H12956" s="509">
        <v>0</v>
      </c>
      <c r="I12956" s="509">
        <v>0</v>
      </c>
      <c r="K12956" s="509">
        <v>0</v>
      </c>
    </row>
    <row r="12957" spans="1:11" s="509" customFormat="1">
      <c r="A12957" s="508" t="s">
        <v>653</v>
      </c>
      <c r="B12957" s="509" t="s">
        <v>426</v>
      </c>
      <c r="C12957" s="509">
        <v>30</v>
      </c>
      <c r="D12957" s="509">
        <v>0</v>
      </c>
      <c r="E12957" s="509">
        <v>0</v>
      </c>
      <c r="F12957" s="509">
        <v>0</v>
      </c>
      <c r="G12957" s="509">
        <v>0</v>
      </c>
      <c r="H12957" s="509">
        <v>0</v>
      </c>
      <c r="I12957" s="509">
        <v>0</v>
      </c>
      <c r="K12957" s="509">
        <v>0</v>
      </c>
    </row>
    <row r="12958" spans="1:11" s="509" customFormat="1">
      <c r="A12958" s="508" t="s">
        <v>653</v>
      </c>
      <c r="B12958" s="509" t="s">
        <v>426</v>
      </c>
      <c r="C12958" s="509">
        <v>31</v>
      </c>
      <c r="D12958" s="509">
        <v>0</v>
      </c>
      <c r="E12958" s="509">
        <v>0</v>
      </c>
      <c r="F12958" s="509">
        <v>0</v>
      </c>
      <c r="G12958" s="509">
        <v>0</v>
      </c>
      <c r="H12958" s="509">
        <v>0</v>
      </c>
      <c r="I12958" s="509">
        <v>0</v>
      </c>
      <c r="K12958" s="509">
        <v>0</v>
      </c>
    </row>
    <row r="12959" spans="1:11" s="509" customFormat="1">
      <c r="A12959" s="508" t="s">
        <v>653</v>
      </c>
      <c r="B12959" s="509" t="s">
        <v>426</v>
      </c>
      <c r="C12959" s="509">
        <v>32</v>
      </c>
      <c r="D12959" s="509">
        <v>0</v>
      </c>
      <c r="E12959" s="509">
        <v>0</v>
      </c>
      <c r="F12959" s="509">
        <v>0</v>
      </c>
      <c r="G12959" s="509">
        <v>2</v>
      </c>
      <c r="H12959" s="509">
        <v>1</v>
      </c>
      <c r="I12959" s="509">
        <v>0</v>
      </c>
      <c r="K12959" s="509">
        <v>2</v>
      </c>
    </row>
    <row r="12960" spans="1:11" s="509" customFormat="1">
      <c r="A12960" s="508" t="s">
        <v>653</v>
      </c>
      <c r="B12960" s="509" t="s">
        <v>426</v>
      </c>
      <c r="C12960" s="509">
        <v>33</v>
      </c>
      <c r="D12960" s="509">
        <v>0</v>
      </c>
      <c r="E12960" s="509">
        <v>0</v>
      </c>
      <c r="F12960" s="509">
        <v>0</v>
      </c>
      <c r="G12960" s="509">
        <v>0</v>
      </c>
      <c r="H12960" s="509">
        <v>0</v>
      </c>
      <c r="I12960" s="509">
        <v>0</v>
      </c>
      <c r="K12960" s="509">
        <v>0</v>
      </c>
    </row>
    <row r="12961" spans="1:11" s="509" customFormat="1">
      <c r="A12961" s="508" t="s">
        <v>653</v>
      </c>
      <c r="B12961" s="509" t="s">
        <v>426</v>
      </c>
      <c r="C12961" s="509">
        <v>34</v>
      </c>
      <c r="D12961" s="509">
        <v>0</v>
      </c>
      <c r="E12961" s="509">
        <v>0</v>
      </c>
      <c r="F12961" s="509">
        <v>0</v>
      </c>
      <c r="G12961" s="509">
        <v>0</v>
      </c>
      <c r="H12961" s="509">
        <v>0</v>
      </c>
      <c r="I12961" s="509">
        <v>0</v>
      </c>
      <c r="K12961" s="509">
        <v>0</v>
      </c>
    </row>
    <row r="12962" spans="1:11" s="509" customFormat="1">
      <c r="A12962" s="508" t="s">
        <v>653</v>
      </c>
      <c r="B12962" s="509" t="s">
        <v>426</v>
      </c>
      <c r="C12962" s="509">
        <v>35</v>
      </c>
      <c r="D12962" s="509">
        <v>0</v>
      </c>
      <c r="E12962" s="509">
        <v>0</v>
      </c>
      <c r="F12962" s="509">
        <v>0</v>
      </c>
      <c r="G12962" s="509">
        <v>0</v>
      </c>
      <c r="H12962" s="509">
        <v>0</v>
      </c>
      <c r="I12962" s="509">
        <v>0</v>
      </c>
      <c r="K12962" s="509">
        <v>0</v>
      </c>
    </row>
    <row r="12963" spans="1:11" s="509" customFormat="1">
      <c r="A12963" s="508" t="s">
        <v>653</v>
      </c>
      <c r="B12963" s="509" t="s">
        <v>426</v>
      </c>
      <c r="C12963" s="509">
        <v>36</v>
      </c>
      <c r="D12963" s="509">
        <v>0</v>
      </c>
      <c r="E12963" s="509">
        <v>0</v>
      </c>
      <c r="F12963" s="509">
        <v>0</v>
      </c>
      <c r="G12963" s="509">
        <v>0</v>
      </c>
      <c r="H12963" s="509">
        <v>0</v>
      </c>
      <c r="I12963" s="509">
        <v>0</v>
      </c>
      <c r="K12963" s="509">
        <v>0</v>
      </c>
    </row>
    <row r="12964" spans="1:11" s="509" customFormat="1">
      <c r="A12964" s="508" t="s">
        <v>653</v>
      </c>
      <c r="B12964" s="509" t="s">
        <v>426</v>
      </c>
      <c r="C12964" s="509">
        <v>37</v>
      </c>
      <c r="D12964" s="509">
        <v>0</v>
      </c>
      <c r="E12964" s="509">
        <v>0</v>
      </c>
      <c r="F12964" s="509">
        <v>0</v>
      </c>
      <c r="G12964" s="509">
        <v>0</v>
      </c>
      <c r="H12964" s="509">
        <v>0</v>
      </c>
      <c r="I12964" s="509">
        <v>0</v>
      </c>
      <c r="K12964" s="509">
        <v>0</v>
      </c>
    </row>
    <row r="12965" spans="1:11" s="509" customFormat="1">
      <c r="A12965" s="508" t="s">
        <v>653</v>
      </c>
      <c r="B12965" s="509" t="s">
        <v>426</v>
      </c>
      <c r="C12965" s="509">
        <v>38</v>
      </c>
      <c r="D12965" s="509">
        <v>0</v>
      </c>
      <c r="E12965" s="509">
        <v>0</v>
      </c>
      <c r="F12965" s="509">
        <v>0</v>
      </c>
      <c r="G12965" s="509">
        <v>0</v>
      </c>
      <c r="H12965" s="509">
        <v>0</v>
      </c>
      <c r="I12965" s="509">
        <v>0</v>
      </c>
      <c r="K12965" s="509">
        <v>0</v>
      </c>
    </row>
    <row r="12966" spans="1:11" s="509" customFormat="1">
      <c r="A12966" s="508" t="s">
        <v>653</v>
      </c>
      <c r="B12966" s="509" t="s">
        <v>426</v>
      </c>
      <c r="C12966" s="509" t="s">
        <v>1030</v>
      </c>
      <c r="D12966" s="509">
        <v>0</v>
      </c>
      <c r="E12966" s="509">
        <v>0</v>
      </c>
      <c r="F12966" s="509">
        <v>0</v>
      </c>
      <c r="G12966" s="509">
        <v>0</v>
      </c>
      <c r="H12966" s="509">
        <v>0</v>
      </c>
      <c r="I12966" s="509">
        <v>0</v>
      </c>
      <c r="K12966" s="509">
        <v>0</v>
      </c>
    </row>
    <row r="12967" spans="1:11" s="509" customFormat="1">
      <c r="A12967" s="508" t="s">
        <v>653</v>
      </c>
      <c r="B12967" s="509" t="s">
        <v>426</v>
      </c>
      <c r="C12967" s="509">
        <v>39</v>
      </c>
      <c r="D12967" s="509">
        <v>0</v>
      </c>
      <c r="E12967" s="509">
        <v>0</v>
      </c>
      <c r="F12967" s="509">
        <v>0</v>
      </c>
      <c r="G12967" s="509">
        <v>0</v>
      </c>
      <c r="H12967" s="509">
        <v>0</v>
      </c>
      <c r="I12967" s="509">
        <v>0</v>
      </c>
      <c r="K12967" s="509">
        <v>0</v>
      </c>
    </row>
    <row r="12968" spans="1:11" s="509" customFormat="1">
      <c r="A12968" s="508" t="s">
        <v>653</v>
      </c>
      <c r="B12968" s="509" t="s">
        <v>426</v>
      </c>
      <c r="C12968" s="509">
        <v>40</v>
      </c>
      <c r="D12968" s="509">
        <v>0</v>
      </c>
      <c r="E12968" s="509">
        <v>0</v>
      </c>
      <c r="F12968" s="509">
        <v>0</v>
      </c>
      <c r="G12968" s="509">
        <v>0</v>
      </c>
      <c r="H12968" s="509">
        <v>0</v>
      </c>
      <c r="I12968" s="509">
        <v>0</v>
      </c>
      <c r="K12968" s="509">
        <v>0</v>
      </c>
    </row>
    <row r="12969" spans="1:11" s="509" customFormat="1">
      <c r="A12969" s="508" t="s">
        <v>653</v>
      </c>
      <c r="B12969" s="509" t="s">
        <v>426</v>
      </c>
      <c r="C12969" s="509">
        <v>41</v>
      </c>
      <c r="D12969" s="509">
        <v>0</v>
      </c>
      <c r="E12969" s="509">
        <v>0</v>
      </c>
      <c r="F12969" s="509">
        <v>0</v>
      </c>
      <c r="G12969" s="509">
        <v>0</v>
      </c>
      <c r="H12969" s="509">
        <v>0</v>
      </c>
      <c r="I12969" s="509">
        <v>0</v>
      </c>
      <c r="K12969" s="509">
        <v>0</v>
      </c>
    </row>
    <row r="12970" spans="1:11" s="509" customFormat="1">
      <c r="A12970" s="508" t="s">
        <v>653</v>
      </c>
      <c r="B12970" s="509" t="s">
        <v>426</v>
      </c>
      <c r="C12970" s="509">
        <v>42</v>
      </c>
      <c r="D12970" s="509">
        <v>0</v>
      </c>
      <c r="E12970" s="509">
        <v>0</v>
      </c>
      <c r="F12970" s="509">
        <v>0</v>
      </c>
      <c r="G12970" s="509">
        <v>0</v>
      </c>
      <c r="H12970" s="509">
        <v>0</v>
      </c>
      <c r="I12970" s="509">
        <v>0</v>
      </c>
      <c r="K12970" s="509">
        <v>0</v>
      </c>
    </row>
    <row r="12971" spans="1:11" s="509" customFormat="1">
      <c r="A12971" s="508" t="s">
        <v>653</v>
      </c>
      <c r="B12971" s="509" t="s">
        <v>426</v>
      </c>
      <c r="C12971" s="509">
        <v>43</v>
      </c>
      <c r="D12971" s="509">
        <v>0</v>
      </c>
      <c r="E12971" s="509">
        <v>0</v>
      </c>
      <c r="F12971" s="509">
        <v>0</v>
      </c>
      <c r="G12971" s="509">
        <v>0</v>
      </c>
      <c r="H12971" s="509">
        <v>0</v>
      </c>
      <c r="I12971" s="509">
        <v>0</v>
      </c>
      <c r="K12971" s="509">
        <v>0</v>
      </c>
    </row>
    <row r="12972" spans="1:11" s="509" customFormat="1">
      <c r="A12972" s="508" t="s">
        <v>653</v>
      </c>
      <c r="B12972" s="509" t="s">
        <v>426</v>
      </c>
      <c r="C12972" s="509">
        <v>44</v>
      </c>
      <c r="D12972" s="509">
        <v>0</v>
      </c>
      <c r="E12972" s="509">
        <v>0</v>
      </c>
      <c r="F12972" s="509">
        <v>0</v>
      </c>
      <c r="G12972" s="509">
        <v>0</v>
      </c>
      <c r="H12972" s="509">
        <v>0</v>
      </c>
      <c r="I12972" s="509">
        <v>0</v>
      </c>
      <c r="K12972" s="509">
        <v>0</v>
      </c>
    </row>
    <row r="12973" spans="1:11" s="509" customFormat="1">
      <c r="A12973" s="508" t="s">
        <v>653</v>
      </c>
      <c r="B12973" s="509" t="s">
        <v>426</v>
      </c>
      <c r="C12973" s="509">
        <v>45</v>
      </c>
      <c r="D12973" s="509">
        <v>0</v>
      </c>
      <c r="E12973" s="509">
        <v>0</v>
      </c>
      <c r="F12973" s="509">
        <v>0</v>
      </c>
      <c r="G12973" s="509">
        <v>0</v>
      </c>
      <c r="H12973" s="509">
        <v>0</v>
      </c>
      <c r="I12973" s="509">
        <v>0</v>
      </c>
      <c r="K12973" s="509">
        <v>0</v>
      </c>
    </row>
    <row r="12974" spans="1:11" s="509" customFormat="1">
      <c r="A12974" s="508" t="s">
        <v>653</v>
      </c>
      <c r="B12974" s="509" t="s">
        <v>426</v>
      </c>
      <c r="C12974" s="509">
        <v>46</v>
      </c>
      <c r="D12974" s="509">
        <v>0</v>
      </c>
      <c r="E12974" s="509">
        <v>0</v>
      </c>
      <c r="F12974" s="509">
        <v>0</v>
      </c>
      <c r="G12974" s="509">
        <v>0</v>
      </c>
      <c r="H12974" s="509">
        <v>0</v>
      </c>
      <c r="I12974" s="509">
        <v>0</v>
      </c>
      <c r="K12974" s="509">
        <v>0</v>
      </c>
    </row>
    <row r="12975" spans="1:11" s="509" customFormat="1">
      <c r="A12975" s="508" t="s">
        <v>653</v>
      </c>
      <c r="B12975" s="509" t="s">
        <v>426</v>
      </c>
      <c r="C12975" s="509">
        <v>47</v>
      </c>
      <c r="D12975" s="509">
        <v>0</v>
      </c>
      <c r="E12975" s="509">
        <v>0</v>
      </c>
      <c r="F12975" s="509">
        <v>0</v>
      </c>
      <c r="G12975" s="509">
        <v>0</v>
      </c>
      <c r="H12975" s="509">
        <v>0</v>
      </c>
      <c r="I12975" s="509">
        <v>0</v>
      </c>
      <c r="K12975" s="509">
        <v>0</v>
      </c>
    </row>
    <row r="12976" spans="1:11" s="509" customFormat="1">
      <c r="A12976" s="508" t="s">
        <v>653</v>
      </c>
      <c r="B12976" s="509" t="s">
        <v>426</v>
      </c>
      <c r="C12976" s="509">
        <v>48</v>
      </c>
      <c r="D12976" s="509">
        <v>0</v>
      </c>
      <c r="E12976" s="509">
        <v>0</v>
      </c>
      <c r="F12976" s="509">
        <v>0</v>
      </c>
      <c r="G12976" s="509">
        <v>0</v>
      </c>
      <c r="H12976" s="509">
        <v>0</v>
      </c>
      <c r="I12976" s="509">
        <v>0</v>
      </c>
      <c r="K12976" s="509">
        <v>0</v>
      </c>
    </row>
    <row r="12977" spans="1:11" s="509" customFormat="1">
      <c r="A12977" s="508" t="s">
        <v>653</v>
      </c>
      <c r="B12977" s="509" t="s">
        <v>426</v>
      </c>
      <c r="C12977" s="509">
        <v>49</v>
      </c>
      <c r="D12977" s="509">
        <v>0</v>
      </c>
      <c r="E12977" s="509">
        <v>0</v>
      </c>
      <c r="F12977" s="509">
        <v>0</v>
      </c>
      <c r="G12977" s="509">
        <v>0</v>
      </c>
      <c r="H12977" s="509">
        <v>0</v>
      </c>
      <c r="I12977" s="509">
        <v>0</v>
      </c>
      <c r="K12977" s="509">
        <v>0</v>
      </c>
    </row>
    <row r="12978" spans="1:11" s="509" customFormat="1">
      <c r="A12978" s="508" t="s">
        <v>653</v>
      </c>
      <c r="B12978" s="509" t="s">
        <v>426</v>
      </c>
      <c r="C12978" s="509">
        <v>50</v>
      </c>
      <c r="D12978" s="509">
        <v>0</v>
      </c>
      <c r="E12978" s="509">
        <v>0</v>
      </c>
      <c r="F12978" s="509">
        <v>0</v>
      </c>
      <c r="G12978" s="509">
        <v>0</v>
      </c>
      <c r="H12978" s="509">
        <v>0</v>
      </c>
      <c r="I12978" s="509">
        <v>0</v>
      </c>
      <c r="K12978" s="509">
        <v>0</v>
      </c>
    </row>
    <row r="12979" spans="1:11" s="509" customFormat="1">
      <c r="A12979" s="508" t="s">
        <v>653</v>
      </c>
      <c r="B12979" s="509" t="s">
        <v>426</v>
      </c>
      <c r="C12979" s="509">
        <v>51</v>
      </c>
      <c r="D12979" s="509">
        <v>0</v>
      </c>
      <c r="E12979" s="509">
        <v>0</v>
      </c>
      <c r="F12979" s="509">
        <v>0</v>
      </c>
      <c r="G12979" s="509">
        <v>0</v>
      </c>
      <c r="H12979" s="509">
        <v>0</v>
      </c>
      <c r="I12979" s="509">
        <v>0</v>
      </c>
      <c r="K12979" s="509">
        <v>0</v>
      </c>
    </row>
    <row r="12980" spans="1:11" s="509" customFormat="1">
      <c r="A12980" s="508" t="s">
        <v>653</v>
      </c>
      <c r="B12980" s="509" t="s">
        <v>426</v>
      </c>
      <c r="C12980" s="509" t="s">
        <v>1031</v>
      </c>
      <c r="D12980" s="509">
        <v>0</v>
      </c>
      <c r="E12980" s="509">
        <v>0</v>
      </c>
      <c r="F12980" s="509">
        <v>0</v>
      </c>
      <c r="G12980" s="509">
        <v>0</v>
      </c>
      <c r="H12980" s="509">
        <v>0</v>
      </c>
      <c r="I12980" s="509">
        <v>0</v>
      </c>
      <c r="K12980" s="509">
        <v>0</v>
      </c>
    </row>
    <row r="12981" spans="1:11" s="509" customFormat="1">
      <c r="A12981" s="508" t="s">
        <v>653</v>
      </c>
      <c r="B12981" s="509" t="s">
        <v>426</v>
      </c>
      <c r="C12981" s="509" t="s">
        <v>1032</v>
      </c>
      <c r="D12981" s="509">
        <v>0</v>
      </c>
      <c r="E12981" s="509">
        <v>0</v>
      </c>
      <c r="F12981" s="509">
        <v>0</v>
      </c>
      <c r="G12981" s="509">
        <v>0</v>
      </c>
      <c r="H12981" s="509">
        <v>0</v>
      </c>
      <c r="I12981" s="509">
        <v>0</v>
      </c>
      <c r="K12981" s="509">
        <v>0</v>
      </c>
    </row>
    <row r="12982" spans="1:11" s="509" customFormat="1">
      <c r="A12982" s="508" t="s">
        <v>653</v>
      </c>
      <c r="B12982" s="509" t="s">
        <v>426</v>
      </c>
      <c r="C12982" s="509">
        <v>52</v>
      </c>
      <c r="D12982" s="509">
        <v>0</v>
      </c>
      <c r="E12982" s="509">
        <v>0</v>
      </c>
      <c r="F12982" s="509">
        <v>0</v>
      </c>
      <c r="G12982" s="509">
        <v>0</v>
      </c>
      <c r="H12982" s="509">
        <v>0</v>
      </c>
      <c r="I12982" s="509">
        <v>0</v>
      </c>
      <c r="K12982" s="509">
        <v>0</v>
      </c>
    </row>
    <row r="12983" spans="1:11" s="509" customFormat="1">
      <c r="A12983" s="508" t="s">
        <v>653</v>
      </c>
      <c r="B12983" s="509" t="s">
        <v>426</v>
      </c>
      <c r="C12983" s="509">
        <v>53</v>
      </c>
      <c r="D12983" s="509">
        <v>0</v>
      </c>
      <c r="E12983" s="509">
        <v>0</v>
      </c>
      <c r="F12983" s="509">
        <v>0</v>
      </c>
      <c r="G12983" s="509">
        <v>2</v>
      </c>
      <c r="H12983" s="509">
        <v>1</v>
      </c>
      <c r="I12983" s="509">
        <v>0</v>
      </c>
      <c r="K12983" s="509">
        <v>2</v>
      </c>
    </row>
    <row r="12984" spans="1:11" s="509" customFormat="1">
      <c r="A12984" s="508" t="s">
        <v>653</v>
      </c>
      <c r="B12984" s="509" t="s">
        <v>426</v>
      </c>
      <c r="C12984" s="509">
        <v>54</v>
      </c>
      <c r="D12984" s="509">
        <v>0</v>
      </c>
      <c r="E12984" s="509">
        <v>0</v>
      </c>
      <c r="F12984" s="509">
        <v>0</v>
      </c>
      <c r="G12984" s="509">
        <v>12</v>
      </c>
      <c r="H12984" s="509">
        <v>0</v>
      </c>
      <c r="I12984" s="509">
        <v>0</v>
      </c>
      <c r="K12984" s="509">
        <v>12</v>
      </c>
    </row>
    <row r="12985" spans="1:11" s="509" customFormat="1">
      <c r="A12985" s="508" t="s">
        <v>653</v>
      </c>
      <c r="B12985" s="509" t="s">
        <v>426</v>
      </c>
      <c r="C12985" s="509">
        <v>55</v>
      </c>
      <c r="D12985" s="509">
        <v>0</v>
      </c>
      <c r="E12985" s="509">
        <v>0</v>
      </c>
      <c r="F12985" s="509">
        <v>0</v>
      </c>
      <c r="G12985" s="509">
        <v>18</v>
      </c>
      <c r="H12985" s="509">
        <v>0</v>
      </c>
      <c r="I12985" s="509">
        <v>0</v>
      </c>
      <c r="K12985" s="509">
        <v>18</v>
      </c>
    </row>
    <row r="12986" spans="1:11" s="509" customFormat="1">
      <c r="A12986" s="508" t="s">
        <v>653</v>
      </c>
      <c r="B12986" s="509" t="s">
        <v>426</v>
      </c>
      <c r="C12986" s="509">
        <v>56</v>
      </c>
      <c r="D12986" s="509">
        <v>0</v>
      </c>
      <c r="E12986" s="509">
        <v>0</v>
      </c>
      <c r="F12986" s="509">
        <v>0</v>
      </c>
      <c r="G12986" s="509">
        <v>0</v>
      </c>
      <c r="H12986" s="509">
        <v>0</v>
      </c>
      <c r="I12986" s="509">
        <v>0</v>
      </c>
      <c r="K12986" s="509">
        <v>0</v>
      </c>
    </row>
    <row r="12987" spans="1:11" s="509" customFormat="1">
      <c r="A12987" s="508" t="s">
        <v>653</v>
      </c>
      <c r="B12987" s="509" t="s">
        <v>426</v>
      </c>
      <c r="C12987" s="509">
        <v>57</v>
      </c>
      <c r="D12987" s="509">
        <v>0</v>
      </c>
      <c r="E12987" s="509">
        <v>0</v>
      </c>
      <c r="F12987" s="509">
        <v>0</v>
      </c>
      <c r="G12987" s="509">
        <v>0</v>
      </c>
      <c r="H12987" s="509">
        <v>0</v>
      </c>
      <c r="I12987" s="509">
        <v>0</v>
      </c>
      <c r="K12987" s="509">
        <v>0</v>
      </c>
    </row>
    <row r="12988" spans="1:11" s="509" customFormat="1">
      <c r="A12988" s="508" t="s">
        <v>653</v>
      </c>
      <c r="B12988" s="509" t="s">
        <v>426</v>
      </c>
      <c r="C12988" s="509">
        <v>58</v>
      </c>
      <c r="D12988" s="509">
        <v>0</v>
      </c>
      <c r="E12988" s="509">
        <v>0</v>
      </c>
      <c r="F12988" s="509">
        <v>0</v>
      </c>
      <c r="G12988" s="509">
        <v>0</v>
      </c>
      <c r="H12988" s="509">
        <v>0</v>
      </c>
      <c r="I12988" s="509">
        <v>0</v>
      </c>
      <c r="K12988" s="509">
        <v>0</v>
      </c>
    </row>
    <row r="12989" spans="1:11" s="509" customFormat="1">
      <c r="A12989" s="508" t="s">
        <v>653</v>
      </c>
      <c r="B12989" s="509" t="s">
        <v>426</v>
      </c>
      <c r="C12989" s="509">
        <v>59</v>
      </c>
      <c r="D12989" s="509">
        <v>0</v>
      </c>
      <c r="E12989" s="509">
        <v>0</v>
      </c>
      <c r="F12989" s="509">
        <v>0</v>
      </c>
      <c r="G12989" s="509">
        <v>2</v>
      </c>
      <c r="H12989" s="509">
        <v>0</v>
      </c>
      <c r="I12989" s="509">
        <v>0</v>
      </c>
      <c r="K12989" s="509">
        <v>2</v>
      </c>
    </row>
    <row r="12990" spans="1:11" s="509" customFormat="1">
      <c r="A12990" s="508" t="s">
        <v>653</v>
      </c>
      <c r="B12990" s="509" t="s">
        <v>426</v>
      </c>
      <c r="C12990" s="509">
        <v>60</v>
      </c>
      <c r="D12990" s="509">
        <v>0</v>
      </c>
      <c r="E12990" s="509">
        <v>0</v>
      </c>
      <c r="F12990" s="509">
        <v>0</v>
      </c>
      <c r="G12990" s="509">
        <v>5</v>
      </c>
      <c r="H12990" s="509">
        <v>0</v>
      </c>
      <c r="I12990" s="509">
        <v>0</v>
      </c>
      <c r="K12990" s="509">
        <v>5</v>
      </c>
    </row>
    <row r="12991" spans="1:11" s="509" customFormat="1">
      <c r="A12991" s="508" t="s">
        <v>653</v>
      </c>
      <c r="B12991" s="509" t="s">
        <v>426</v>
      </c>
      <c r="C12991" s="509">
        <v>61</v>
      </c>
      <c r="D12991" s="509">
        <v>0</v>
      </c>
      <c r="E12991" s="509">
        <v>0</v>
      </c>
      <c r="F12991" s="509">
        <v>0</v>
      </c>
      <c r="G12991" s="509">
        <v>1</v>
      </c>
      <c r="H12991" s="509">
        <v>1</v>
      </c>
      <c r="I12991" s="509">
        <v>0</v>
      </c>
      <c r="K12991" s="509">
        <v>1</v>
      </c>
    </row>
    <row r="12992" spans="1:11" s="509" customFormat="1">
      <c r="A12992" s="508" t="s">
        <v>653</v>
      </c>
      <c r="B12992" s="509" t="s">
        <v>426</v>
      </c>
      <c r="C12992" s="509">
        <v>62</v>
      </c>
      <c r="D12992" s="509">
        <v>0</v>
      </c>
      <c r="E12992" s="509">
        <v>0</v>
      </c>
      <c r="F12992" s="509">
        <v>0</v>
      </c>
      <c r="G12992" s="509">
        <v>2</v>
      </c>
      <c r="H12992" s="509">
        <v>0</v>
      </c>
      <c r="I12992" s="509">
        <v>0</v>
      </c>
      <c r="K12992" s="509">
        <v>2</v>
      </c>
    </row>
    <row r="12993" spans="1:11" s="509" customFormat="1">
      <c r="A12993" s="508" t="s">
        <v>653</v>
      </c>
      <c r="B12993" s="509" t="s">
        <v>426</v>
      </c>
      <c r="C12993" s="509">
        <v>63</v>
      </c>
      <c r="D12993" s="509">
        <v>0</v>
      </c>
      <c r="E12993" s="509">
        <v>0</v>
      </c>
      <c r="F12993" s="509">
        <v>0</v>
      </c>
      <c r="G12993" s="509">
        <v>14</v>
      </c>
      <c r="H12993" s="509">
        <v>2</v>
      </c>
      <c r="I12993" s="509">
        <v>0</v>
      </c>
      <c r="K12993" s="509">
        <v>14</v>
      </c>
    </row>
    <row r="12994" spans="1:11" s="509" customFormat="1">
      <c r="A12994" s="508" t="s">
        <v>653</v>
      </c>
      <c r="B12994" s="509" t="s">
        <v>426</v>
      </c>
      <c r="C12994" s="509" t="s">
        <v>1033</v>
      </c>
      <c r="D12994" s="509">
        <v>0</v>
      </c>
      <c r="E12994" s="509">
        <v>0</v>
      </c>
      <c r="F12994" s="509">
        <v>0</v>
      </c>
      <c r="G12994" s="509">
        <v>0</v>
      </c>
      <c r="H12994" s="509">
        <v>0</v>
      </c>
      <c r="I12994" s="509">
        <v>0</v>
      </c>
      <c r="K12994" s="509">
        <v>0</v>
      </c>
    </row>
    <row r="12995" spans="1:11" s="509" customFormat="1">
      <c r="A12995" s="508" t="s">
        <v>653</v>
      </c>
      <c r="B12995" s="509" t="s">
        <v>426</v>
      </c>
      <c r="C12995" s="509" t="s">
        <v>1034</v>
      </c>
      <c r="D12995" s="509">
        <v>0</v>
      </c>
      <c r="E12995" s="509">
        <v>0</v>
      </c>
      <c r="F12995" s="509">
        <v>0</v>
      </c>
      <c r="G12995" s="509">
        <v>0</v>
      </c>
      <c r="H12995" s="509">
        <v>0</v>
      </c>
      <c r="I12995" s="509">
        <v>0</v>
      </c>
      <c r="K12995" s="509">
        <v>0</v>
      </c>
    </row>
    <row r="12996" spans="1:11" s="509" customFormat="1">
      <c r="A12996" s="508" t="s">
        <v>653</v>
      </c>
      <c r="B12996" s="509" t="s">
        <v>426</v>
      </c>
      <c r="C12996" s="509">
        <v>64</v>
      </c>
      <c r="D12996" s="509">
        <v>0</v>
      </c>
      <c r="E12996" s="509">
        <v>0</v>
      </c>
      <c r="F12996" s="509">
        <v>0</v>
      </c>
      <c r="G12996" s="509">
        <v>0</v>
      </c>
      <c r="H12996" s="509">
        <v>0</v>
      </c>
      <c r="I12996" s="509">
        <v>0</v>
      </c>
      <c r="K12996" s="509">
        <v>0</v>
      </c>
    </row>
    <row r="12997" spans="1:11" s="509" customFormat="1">
      <c r="A12997" s="508" t="s">
        <v>653</v>
      </c>
      <c r="B12997" s="509" t="s">
        <v>426</v>
      </c>
      <c r="C12997" s="509" t="s">
        <v>1035</v>
      </c>
      <c r="D12997" s="509">
        <v>0</v>
      </c>
      <c r="E12997" s="509">
        <v>0</v>
      </c>
      <c r="F12997" s="509">
        <v>0</v>
      </c>
      <c r="G12997" s="509">
        <v>3</v>
      </c>
      <c r="H12997" s="509">
        <v>0</v>
      </c>
      <c r="I12997" s="509">
        <v>0</v>
      </c>
      <c r="K12997" s="509">
        <v>3</v>
      </c>
    </row>
    <row r="12998" spans="1:11" s="509" customFormat="1">
      <c r="A12998" s="508" t="s">
        <v>653</v>
      </c>
      <c r="B12998" s="509" t="s">
        <v>426</v>
      </c>
      <c r="C12998" s="509">
        <v>65</v>
      </c>
      <c r="D12998" s="509">
        <v>0</v>
      </c>
      <c r="E12998" s="509">
        <v>0</v>
      </c>
      <c r="F12998" s="509">
        <v>0</v>
      </c>
      <c r="G12998" s="509">
        <v>16</v>
      </c>
      <c r="H12998" s="509">
        <v>7</v>
      </c>
      <c r="I12998" s="509">
        <v>0</v>
      </c>
      <c r="K12998" s="509">
        <v>16</v>
      </c>
    </row>
    <row r="12999" spans="1:11" s="509" customFormat="1">
      <c r="A12999" s="508" t="s">
        <v>653</v>
      </c>
      <c r="B12999" s="509" t="s">
        <v>426</v>
      </c>
      <c r="C12999" s="509">
        <v>66</v>
      </c>
      <c r="D12999" s="509">
        <v>0</v>
      </c>
      <c r="E12999" s="509">
        <v>0</v>
      </c>
      <c r="F12999" s="509">
        <v>0</v>
      </c>
      <c r="G12999" s="509">
        <v>3</v>
      </c>
      <c r="H12999" s="509">
        <v>3</v>
      </c>
      <c r="I12999" s="509">
        <v>0</v>
      </c>
      <c r="K12999" s="509">
        <v>3</v>
      </c>
    </row>
    <row r="13000" spans="1:11" s="509" customFormat="1">
      <c r="A13000" s="508" t="s">
        <v>653</v>
      </c>
      <c r="B13000" s="509" t="s">
        <v>426</v>
      </c>
      <c r="C13000" s="509" t="s">
        <v>1036</v>
      </c>
      <c r="D13000" s="509">
        <v>0</v>
      </c>
      <c r="E13000" s="509">
        <v>0</v>
      </c>
      <c r="F13000" s="509">
        <v>0</v>
      </c>
      <c r="G13000" s="509">
        <v>0</v>
      </c>
      <c r="H13000" s="509">
        <v>0</v>
      </c>
      <c r="I13000" s="509">
        <v>0</v>
      </c>
      <c r="K13000" s="509">
        <v>0</v>
      </c>
    </row>
    <row r="13001" spans="1:11" s="509" customFormat="1">
      <c r="A13001" s="508" t="s">
        <v>653</v>
      </c>
      <c r="B13001" s="509" t="s">
        <v>426</v>
      </c>
      <c r="C13001" s="509" t="s">
        <v>1037</v>
      </c>
      <c r="D13001" s="509">
        <v>0</v>
      </c>
      <c r="E13001" s="509">
        <v>0</v>
      </c>
      <c r="F13001" s="509">
        <v>0</v>
      </c>
      <c r="G13001" s="509">
        <v>91</v>
      </c>
      <c r="H13001" s="509">
        <v>0</v>
      </c>
      <c r="I13001" s="509">
        <v>0</v>
      </c>
      <c r="K13001" s="509">
        <v>91</v>
      </c>
    </row>
    <row r="13002" spans="1:11" s="509" customFormat="1">
      <c r="A13002" s="508" t="s">
        <v>653</v>
      </c>
      <c r="B13002" s="509" t="s">
        <v>426</v>
      </c>
      <c r="C13002" s="509" t="s">
        <v>1038</v>
      </c>
      <c r="D13002" s="509">
        <v>0</v>
      </c>
      <c r="E13002" s="509">
        <v>0</v>
      </c>
      <c r="F13002" s="509">
        <v>0</v>
      </c>
      <c r="G13002" s="509">
        <v>3</v>
      </c>
      <c r="H13002" s="509">
        <v>0</v>
      </c>
      <c r="I13002" s="509">
        <v>0</v>
      </c>
      <c r="K13002" s="509">
        <v>3</v>
      </c>
    </row>
    <row r="13003" spans="1:11" s="509" customFormat="1">
      <c r="A13003" s="508" t="s">
        <v>653</v>
      </c>
      <c r="B13003" s="509" t="s">
        <v>426</v>
      </c>
      <c r="C13003" s="509" t="s">
        <v>1039</v>
      </c>
      <c r="D13003" s="509">
        <v>0</v>
      </c>
      <c r="E13003" s="509">
        <v>0</v>
      </c>
      <c r="F13003" s="509">
        <v>0</v>
      </c>
      <c r="G13003" s="509">
        <v>14</v>
      </c>
      <c r="H13003" s="509">
        <v>0</v>
      </c>
      <c r="I13003" s="509">
        <v>0</v>
      </c>
      <c r="K13003" s="509">
        <v>14</v>
      </c>
    </row>
    <row r="13004" spans="1:11" s="509" customFormat="1">
      <c r="A13004" s="508" t="s">
        <v>653</v>
      </c>
      <c r="B13004" s="509" t="s">
        <v>426</v>
      </c>
      <c r="C13004" s="509" t="s">
        <v>1040</v>
      </c>
      <c r="D13004" s="509">
        <v>0</v>
      </c>
      <c r="E13004" s="509">
        <v>0</v>
      </c>
      <c r="F13004" s="509">
        <v>0</v>
      </c>
      <c r="G13004" s="509">
        <v>11</v>
      </c>
      <c r="H13004" s="509">
        <v>0</v>
      </c>
      <c r="I13004" s="509">
        <v>0</v>
      </c>
      <c r="K13004" s="509">
        <v>11</v>
      </c>
    </row>
    <row r="13005" spans="1:11" s="509" customFormat="1">
      <c r="A13005" s="508" t="s">
        <v>653</v>
      </c>
      <c r="B13005" s="509" t="s">
        <v>426</v>
      </c>
      <c r="C13005" s="509" t="s">
        <v>1041</v>
      </c>
      <c r="D13005" s="509">
        <v>0</v>
      </c>
      <c r="E13005" s="509">
        <v>0</v>
      </c>
      <c r="F13005" s="509">
        <v>0</v>
      </c>
      <c r="G13005" s="509">
        <v>0</v>
      </c>
      <c r="H13005" s="509">
        <v>0</v>
      </c>
      <c r="I13005" s="509">
        <v>0</v>
      </c>
      <c r="K13005" s="509">
        <v>0</v>
      </c>
    </row>
    <row r="13006" spans="1:11" s="509" customFormat="1">
      <c r="A13006" s="508" t="s">
        <v>653</v>
      </c>
      <c r="B13006" s="509" t="s">
        <v>426</v>
      </c>
      <c r="C13006" s="509" t="s">
        <v>1042</v>
      </c>
      <c r="D13006" s="509">
        <v>0</v>
      </c>
      <c r="E13006" s="509">
        <v>0</v>
      </c>
      <c r="F13006" s="509">
        <v>0</v>
      </c>
      <c r="G13006" s="509">
        <v>0</v>
      </c>
      <c r="H13006" s="509">
        <v>0</v>
      </c>
      <c r="I13006" s="509">
        <v>0</v>
      </c>
      <c r="K13006" s="509">
        <v>0</v>
      </c>
    </row>
    <row r="13007" spans="1:11" s="509" customFormat="1">
      <c r="A13007" s="508" t="s">
        <v>653</v>
      </c>
      <c r="B13007" s="509" t="s">
        <v>426</v>
      </c>
      <c r="C13007" s="509">
        <v>67</v>
      </c>
      <c r="D13007" s="509">
        <v>0</v>
      </c>
      <c r="E13007" s="509">
        <v>0</v>
      </c>
      <c r="F13007" s="509">
        <v>0</v>
      </c>
      <c r="G13007" s="509">
        <v>117</v>
      </c>
      <c r="H13007" s="509">
        <v>1</v>
      </c>
      <c r="I13007" s="509">
        <v>0</v>
      </c>
      <c r="K13007" s="509">
        <v>117</v>
      </c>
    </row>
    <row r="13008" spans="1:11" s="509" customFormat="1">
      <c r="A13008" s="508" t="s">
        <v>653</v>
      </c>
      <c r="B13008" s="509" t="s">
        <v>426</v>
      </c>
      <c r="C13008" s="509">
        <v>68</v>
      </c>
      <c r="D13008" s="509">
        <v>0</v>
      </c>
      <c r="E13008" s="509">
        <v>0</v>
      </c>
      <c r="F13008" s="509">
        <v>0</v>
      </c>
      <c r="G13008" s="509">
        <v>18</v>
      </c>
      <c r="H13008" s="509">
        <v>4</v>
      </c>
      <c r="I13008" s="509">
        <v>0</v>
      </c>
      <c r="K13008" s="509">
        <v>18</v>
      </c>
    </row>
    <row r="13009" spans="1:11" s="509" customFormat="1">
      <c r="A13009" s="508" t="s">
        <v>653</v>
      </c>
      <c r="B13009" s="509" t="s">
        <v>426</v>
      </c>
      <c r="C13009" s="509" t="s">
        <v>1043</v>
      </c>
      <c r="D13009" s="509">
        <v>0</v>
      </c>
      <c r="E13009" s="509">
        <v>0</v>
      </c>
      <c r="F13009" s="509">
        <v>0</v>
      </c>
      <c r="G13009" s="509">
        <v>5</v>
      </c>
      <c r="H13009" s="509">
        <v>2</v>
      </c>
      <c r="I13009" s="509">
        <v>0</v>
      </c>
      <c r="K13009" s="509">
        <v>5</v>
      </c>
    </row>
    <row r="13010" spans="1:11" s="509" customFormat="1">
      <c r="A13010" s="508" t="s">
        <v>653</v>
      </c>
      <c r="B13010" s="509" t="s">
        <v>426</v>
      </c>
      <c r="C13010" s="509">
        <v>69</v>
      </c>
      <c r="D13010" s="509">
        <v>0</v>
      </c>
      <c r="E13010" s="509">
        <v>0</v>
      </c>
      <c r="F13010" s="509">
        <v>0</v>
      </c>
      <c r="G13010" s="509">
        <v>1</v>
      </c>
      <c r="H13010" s="509">
        <v>0</v>
      </c>
      <c r="I13010" s="509">
        <v>0</v>
      </c>
      <c r="K13010" s="509">
        <v>1</v>
      </c>
    </row>
    <row r="13011" spans="1:11" s="509" customFormat="1">
      <c r="A13011" s="508" t="s">
        <v>653</v>
      </c>
      <c r="B13011" s="509" t="s">
        <v>426</v>
      </c>
      <c r="C13011" s="509" t="s">
        <v>1044</v>
      </c>
      <c r="D13011" s="509">
        <v>0</v>
      </c>
      <c r="E13011" s="509">
        <v>0</v>
      </c>
      <c r="F13011" s="509">
        <v>0</v>
      </c>
      <c r="G13011" s="509">
        <v>0</v>
      </c>
      <c r="H13011" s="509">
        <v>0</v>
      </c>
      <c r="I13011" s="509">
        <v>0</v>
      </c>
      <c r="K13011" s="509">
        <v>0</v>
      </c>
    </row>
    <row r="13012" spans="1:11" s="509" customFormat="1">
      <c r="A13012" s="508" t="s">
        <v>653</v>
      </c>
      <c r="B13012" s="509" t="s">
        <v>426</v>
      </c>
      <c r="C13012" s="509" t="s">
        <v>1045</v>
      </c>
      <c r="D13012" s="509">
        <v>0</v>
      </c>
      <c r="E13012" s="509">
        <v>0</v>
      </c>
      <c r="F13012" s="509">
        <v>0</v>
      </c>
      <c r="G13012" s="509">
        <v>0</v>
      </c>
      <c r="H13012" s="509">
        <v>0</v>
      </c>
      <c r="I13012" s="509">
        <v>0</v>
      </c>
      <c r="K13012" s="509">
        <v>0</v>
      </c>
    </row>
    <row r="13013" spans="1:11" s="509" customFormat="1">
      <c r="A13013" s="508" t="s">
        <v>653</v>
      </c>
      <c r="B13013" s="509" t="s">
        <v>426</v>
      </c>
      <c r="C13013" s="509">
        <v>70</v>
      </c>
      <c r="D13013" s="509">
        <v>0</v>
      </c>
      <c r="E13013" s="509">
        <v>0</v>
      </c>
      <c r="F13013" s="509">
        <v>0</v>
      </c>
      <c r="G13013" s="509">
        <v>1</v>
      </c>
      <c r="H13013" s="509">
        <v>0</v>
      </c>
      <c r="I13013" s="509">
        <v>0</v>
      </c>
      <c r="K13013" s="509">
        <v>1</v>
      </c>
    </row>
    <row r="13014" spans="1:11" s="509" customFormat="1">
      <c r="A13014" s="508" t="s">
        <v>653</v>
      </c>
      <c r="B13014" s="509" t="s">
        <v>426</v>
      </c>
      <c r="C13014" s="509" t="s">
        <v>1046</v>
      </c>
      <c r="D13014" s="509">
        <v>0</v>
      </c>
      <c r="E13014" s="509">
        <v>0</v>
      </c>
      <c r="F13014" s="509">
        <v>0</v>
      </c>
      <c r="G13014" s="509">
        <v>15</v>
      </c>
      <c r="H13014" s="509">
        <v>0</v>
      </c>
      <c r="I13014" s="509">
        <v>0</v>
      </c>
      <c r="K13014" s="509">
        <v>15</v>
      </c>
    </row>
    <row r="13015" spans="1:11" s="509" customFormat="1">
      <c r="A13015" s="508" t="s">
        <v>653</v>
      </c>
      <c r="B13015" s="509" t="s">
        <v>426</v>
      </c>
      <c r="C13015" s="509">
        <v>71</v>
      </c>
      <c r="D13015" s="509">
        <v>0</v>
      </c>
      <c r="E13015" s="509">
        <v>0</v>
      </c>
      <c r="F13015" s="509">
        <v>0</v>
      </c>
      <c r="G13015" s="509">
        <v>250</v>
      </c>
      <c r="H13015" s="509">
        <v>0</v>
      </c>
      <c r="I13015" s="509">
        <v>0</v>
      </c>
      <c r="K13015" s="509">
        <v>250</v>
      </c>
    </row>
    <row r="13016" spans="1:11" s="509" customFormat="1">
      <c r="A13016" s="508" t="s">
        <v>653</v>
      </c>
      <c r="B13016" s="509" t="s">
        <v>426</v>
      </c>
      <c r="C13016" s="509" t="s">
        <v>1047</v>
      </c>
      <c r="D13016" s="509">
        <v>0</v>
      </c>
      <c r="E13016" s="509">
        <v>0</v>
      </c>
      <c r="F13016" s="509">
        <v>0</v>
      </c>
      <c r="G13016" s="509">
        <v>34</v>
      </c>
      <c r="H13016" s="509">
        <v>23</v>
      </c>
      <c r="I13016" s="509">
        <v>0</v>
      </c>
      <c r="K13016" s="509">
        <v>34</v>
      </c>
    </row>
    <row r="13017" spans="1:11" s="509" customFormat="1">
      <c r="A13017" s="508" t="s">
        <v>653</v>
      </c>
      <c r="B13017" s="509" t="s">
        <v>426</v>
      </c>
      <c r="C13017" s="509" t="s">
        <v>1048</v>
      </c>
      <c r="D13017" s="509">
        <v>0</v>
      </c>
      <c r="E13017" s="509">
        <v>0</v>
      </c>
      <c r="F13017" s="509">
        <v>0</v>
      </c>
      <c r="G13017" s="509">
        <v>2</v>
      </c>
      <c r="H13017" s="509">
        <v>1</v>
      </c>
      <c r="I13017" s="509">
        <v>0</v>
      </c>
      <c r="K13017" s="509">
        <v>2</v>
      </c>
    </row>
    <row r="13018" spans="1:11" s="509" customFormat="1">
      <c r="A13018" s="508" t="s">
        <v>653</v>
      </c>
      <c r="B13018" s="509" t="s">
        <v>426</v>
      </c>
      <c r="C13018" s="509" t="s">
        <v>1049</v>
      </c>
      <c r="D13018" s="509">
        <v>0</v>
      </c>
      <c r="E13018" s="509">
        <v>0</v>
      </c>
      <c r="F13018" s="509">
        <v>0</v>
      </c>
      <c r="G13018" s="509">
        <v>3</v>
      </c>
      <c r="H13018" s="509">
        <v>0</v>
      </c>
      <c r="I13018" s="509">
        <v>0</v>
      </c>
      <c r="K13018" s="509">
        <v>3</v>
      </c>
    </row>
    <row r="13019" spans="1:11" s="509" customFormat="1">
      <c r="A13019" s="508" t="s">
        <v>653</v>
      </c>
      <c r="B13019" s="509" t="s">
        <v>426</v>
      </c>
      <c r="C13019" s="509" t="s">
        <v>1050</v>
      </c>
      <c r="D13019" s="509">
        <v>0</v>
      </c>
      <c r="E13019" s="509">
        <v>0</v>
      </c>
      <c r="F13019" s="509">
        <v>0</v>
      </c>
      <c r="G13019" s="509">
        <v>1</v>
      </c>
      <c r="H13019" s="509">
        <v>1</v>
      </c>
      <c r="I13019" s="509">
        <v>0</v>
      </c>
      <c r="K13019" s="509">
        <v>1</v>
      </c>
    </row>
    <row r="13020" spans="1:11" s="509" customFormat="1">
      <c r="A13020" s="508" t="s">
        <v>653</v>
      </c>
      <c r="B13020" s="509" t="s">
        <v>426</v>
      </c>
      <c r="C13020" s="509" t="s">
        <v>1051</v>
      </c>
      <c r="D13020" s="509">
        <v>0</v>
      </c>
      <c r="E13020" s="509">
        <v>0</v>
      </c>
      <c r="F13020" s="509">
        <v>0</v>
      </c>
      <c r="G13020" s="509">
        <v>0</v>
      </c>
      <c r="H13020" s="509">
        <v>0</v>
      </c>
      <c r="I13020" s="509">
        <v>0</v>
      </c>
      <c r="K13020" s="509">
        <v>0</v>
      </c>
    </row>
    <row r="13021" spans="1:11" s="509" customFormat="1">
      <c r="A13021" s="508" t="s">
        <v>653</v>
      </c>
      <c r="B13021" s="509" t="s">
        <v>426</v>
      </c>
      <c r="C13021" s="509">
        <v>72</v>
      </c>
      <c r="D13021" s="509">
        <v>12</v>
      </c>
      <c r="E13021" s="509">
        <v>0</v>
      </c>
      <c r="F13021" s="509">
        <v>0</v>
      </c>
      <c r="G13021" s="509">
        <v>11</v>
      </c>
      <c r="H13021" s="509">
        <v>0</v>
      </c>
      <c r="I13021" s="509">
        <v>0</v>
      </c>
      <c r="K13021" s="509">
        <v>23</v>
      </c>
    </row>
    <row r="13022" spans="1:11" s="509" customFormat="1">
      <c r="A13022" s="508" t="s">
        <v>653</v>
      </c>
      <c r="B13022" s="509" t="s">
        <v>426</v>
      </c>
      <c r="C13022" s="509">
        <v>73</v>
      </c>
      <c r="D13022" s="509">
        <v>8</v>
      </c>
      <c r="E13022" s="509">
        <v>0</v>
      </c>
      <c r="F13022" s="509">
        <v>0</v>
      </c>
      <c r="G13022" s="509">
        <v>0</v>
      </c>
      <c r="H13022" s="509">
        <v>0</v>
      </c>
      <c r="I13022" s="509">
        <v>0</v>
      </c>
      <c r="K13022" s="509">
        <v>8</v>
      </c>
    </row>
    <row r="13023" spans="1:11" s="509" customFormat="1">
      <c r="A13023" s="508" t="s">
        <v>653</v>
      </c>
      <c r="B13023" s="509" t="s">
        <v>426</v>
      </c>
      <c r="C13023" s="509">
        <v>74</v>
      </c>
      <c r="D13023" s="509">
        <v>1</v>
      </c>
      <c r="E13023" s="509">
        <v>0</v>
      </c>
      <c r="F13023" s="509">
        <v>0</v>
      </c>
      <c r="G13023" s="509">
        <v>1</v>
      </c>
      <c r="H13023" s="509">
        <v>0</v>
      </c>
      <c r="I13023" s="509">
        <v>0</v>
      </c>
      <c r="K13023" s="509">
        <v>2</v>
      </c>
    </row>
    <row r="13024" spans="1:11" s="509" customFormat="1">
      <c r="A13024" s="508" t="s">
        <v>653</v>
      </c>
      <c r="B13024" s="509" t="s">
        <v>426</v>
      </c>
      <c r="C13024" s="509" t="s">
        <v>4570</v>
      </c>
      <c r="D13024" s="509">
        <v>28</v>
      </c>
      <c r="E13024" s="509">
        <v>0</v>
      </c>
      <c r="F13024" s="509">
        <v>0</v>
      </c>
      <c r="G13024" s="509">
        <v>55</v>
      </c>
      <c r="H13024" s="509">
        <v>0</v>
      </c>
      <c r="I13024" s="509">
        <v>0</v>
      </c>
      <c r="K13024" s="509">
        <v>83</v>
      </c>
    </row>
    <row r="13025" spans="1:11" s="509" customFormat="1">
      <c r="A13025" s="508" t="s">
        <v>653</v>
      </c>
      <c r="B13025" s="509" t="s">
        <v>426</v>
      </c>
      <c r="C13025" s="509" t="s">
        <v>4571</v>
      </c>
      <c r="D13025" s="509">
        <v>49</v>
      </c>
      <c r="E13025" s="509">
        <v>0</v>
      </c>
      <c r="F13025" s="509">
        <v>0</v>
      </c>
      <c r="G13025" s="509">
        <v>836</v>
      </c>
      <c r="H13025" s="509">
        <v>48</v>
      </c>
      <c r="I13025" s="509">
        <v>0</v>
      </c>
      <c r="J13025" s="509">
        <v>15</v>
      </c>
      <c r="K13025" s="509">
        <v>885</v>
      </c>
    </row>
    <row r="13026" spans="1:11" s="509" customFormat="1">
      <c r="A13026" s="508" t="s">
        <v>654</v>
      </c>
      <c r="B13026" s="509" t="s">
        <v>427</v>
      </c>
      <c r="C13026" s="509">
        <v>1</v>
      </c>
      <c r="K13026" s="509">
        <v>0</v>
      </c>
    </row>
    <row r="13027" spans="1:11" s="509" customFormat="1">
      <c r="A13027" s="508" t="s">
        <v>654</v>
      </c>
      <c r="B13027" s="509" t="s">
        <v>427</v>
      </c>
      <c r="C13027" s="509" t="s">
        <v>1023</v>
      </c>
      <c r="G13027" s="509">
        <v>6</v>
      </c>
      <c r="K13027" s="509">
        <v>6</v>
      </c>
    </row>
    <row r="13028" spans="1:11" s="509" customFormat="1">
      <c r="A13028" s="508" t="s">
        <v>654</v>
      </c>
      <c r="B13028" s="509" t="s">
        <v>427</v>
      </c>
      <c r="C13028" s="509">
        <v>2</v>
      </c>
      <c r="G13028" s="509">
        <v>3</v>
      </c>
      <c r="K13028" s="509">
        <v>3</v>
      </c>
    </row>
    <row r="13029" spans="1:11" s="509" customFormat="1">
      <c r="A13029" s="508" t="s">
        <v>654</v>
      </c>
      <c r="B13029" s="509" t="s">
        <v>427</v>
      </c>
      <c r="C13029" s="509">
        <v>3</v>
      </c>
      <c r="K13029" s="509">
        <v>0</v>
      </c>
    </row>
    <row r="13030" spans="1:11" s="509" customFormat="1">
      <c r="A13030" s="508" t="s">
        <v>654</v>
      </c>
      <c r="B13030" s="509" t="s">
        <v>427</v>
      </c>
      <c r="C13030" s="509">
        <v>4</v>
      </c>
      <c r="G13030" s="509">
        <v>3</v>
      </c>
      <c r="K13030" s="509">
        <v>3</v>
      </c>
    </row>
    <row r="13031" spans="1:11" s="509" customFormat="1">
      <c r="A13031" s="508" t="s">
        <v>654</v>
      </c>
      <c r="B13031" s="509" t="s">
        <v>427</v>
      </c>
      <c r="C13031" s="509">
        <v>5</v>
      </c>
      <c r="G13031" s="509">
        <v>20</v>
      </c>
      <c r="K13031" s="509">
        <v>20</v>
      </c>
    </row>
    <row r="13032" spans="1:11" s="509" customFormat="1">
      <c r="A13032" s="508" t="s">
        <v>654</v>
      </c>
      <c r="B13032" s="509" t="s">
        <v>427</v>
      </c>
      <c r="C13032" s="509">
        <v>6</v>
      </c>
      <c r="K13032" s="509">
        <v>0</v>
      </c>
    </row>
    <row r="13033" spans="1:11" s="509" customFormat="1">
      <c r="A13033" s="508" t="s">
        <v>654</v>
      </c>
      <c r="B13033" s="509" t="s">
        <v>427</v>
      </c>
      <c r="C13033" s="509">
        <v>7</v>
      </c>
      <c r="K13033" s="509">
        <v>0</v>
      </c>
    </row>
    <row r="13034" spans="1:11" s="509" customFormat="1">
      <c r="A13034" s="508" t="s">
        <v>654</v>
      </c>
      <c r="B13034" s="509" t="s">
        <v>427</v>
      </c>
      <c r="C13034" s="509">
        <v>8</v>
      </c>
      <c r="G13034" s="509">
        <v>3</v>
      </c>
      <c r="K13034" s="509">
        <v>3</v>
      </c>
    </row>
    <row r="13035" spans="1:11" s="509" customFormat="1">
      <c r="A13035" s="508" t="s">
        <v>654</v>
      </c>
      <c r="B13035" s="509" t="s">
        <v>427</v>
      </c>
      <c r="C13035" s="509">
        <v>9</v>
      </c>
      <c r="G13035" s="509">
        <v>8</v>
      </c>
      <c r="K13035" s="509">
        <v>8</v>
      </c>
    </row>
    <row r="13036" spans="1:11" s="509" customFormat="1">
      <c r="A13036" s="508" t="s">
        <v>654</v>
      </c>
      <c r="B13036" s="509" t="s">
        <v>427</v>
      </c>
      <c r="C13036" s="509">
        <v>10</v>
      </c>
      <c r="G13036" s="509">
        <v>19</v>
      </c>
      <c r="K13036" s="509">
        <v>19</v>
      </c>
    </row>
    <row r="13037" spans="1:11" s="509" customFormat="1">
      <c r="A13037" s="508" t="s">
        <v>654</v>
      </c>
      <c r="B13037" s="509" t="s">
        <v>427</v>
      </c>
      <c r="C13037" s="509">
        <v>11</v>
      </c>
      <c r="G13037" s="509">
        <v>2</v>
      </c>
      <c r="K13037" s="509">
        <v>2</v>
      </c>
    </row>
    <row r="13038" spans="1:11" s="509" customFormat="1">
      <c r="A13038" s="508" t="s">
        <v>654</v>
      </c>
      <c r="B13038" s="509" t="s">
        <v>427</v>
      </c>
      <c r="C13038" s="509">
        <v>12</v>
      </c>
      <c r="K13038" s="509">
        <v>0</v>
      </c>
    </row>
    <row r="13039" spans="1:11" s="509" customFormat="1">
      <c r="A13039" s="508" t="s">
        <v>654</v>
      </c>
      <c r="B13039" s="509" t="s">
        <v>427</v>
      </c>
      <c r="C13039" s="509">
        <v>13</v>
      </c>
      <c r="K13039" s="509">
        <v>0</v>
      </c>
    </row>
    <row r="13040" spans="1:11" s="509" customFormat="1">
      <c r="A13040" s="508" t="s">
        <v>654</v>
      </c>
      <c r="B13040" s="509" t="s">
        <v>427</v>
      </c>
      <c r="C13040" s="509">
        <v>14</v>
      </c>
      <c r="K13040" s="509">
        <v>0</v>
      </c>
    </row>
    <row r="13041" spans="1:11" s="509" customFormat="1">
      <c r="A13041" s="508" t="s">
        <v>654</v>
      </c>
      <c r="B13041" s="509" t="s">
        <v>427</v>
      </c>
      <c r="C13041" s="509">
        <v>15</v>
      </c>
      <c r="K13041" s="509">
        <v>0</v>
      </c>
    </row>
    <row r="13042" spans="1:11" s="509" customFormat="1">
      <c r="A13042" s="508" t="s">
        <v>654</v>
      </c>
      <c r="B13042" s="509" t="s">
        <v>427</v>
      </c>
      <c r="C13042" s="509">
        <v>16</v>
      </c>
      <c r="G13042" s="509">
        <v>5</v>
      </c>
      <c r="K13042" s="509">
        <v>5</v>
      </c>
    </row>
    <row r="13043" spans="1:11" s="509" customFormat="1">
      <c r="A13043" s="508" t="s">
        <v>654</v>
      </c>
      <c r="B13043" s="509" t="s">
        <v>427</v>
      </c>
      <c r="C13043" s="509">
        <v>17</v>
      </c>
      <c r="G13043" s="509">
        <v>12</v>
      </c>
      <c r="K13043" s="509">
        <v>12</v>
      </c>
    </row>
    <row r="13044" spans="1:11" s="509" customFormat="1">
      <c r="A13044" s="508" t="s">
        <v>654</v>
      </c>
      <c r="B13044" s="509" t="s">
        <v>427</v>
      </c>
      <c r="C13044" s="509">
        <v>18</v>
      </c>
      <c r="K13044" s="509">
        <v>0</v>
      </c>
    </row>
    <row r="13045" spans="1:11" s="509" customFormat="1">
      <c r="A13045" s="508" t="s">
        <v>654</v>
      </c>
      <c r="B13045" s="509" t="s">
        <v>427</v>
      </c>
      <c r="C13045" s="509" t="s">
        <v>1024</v>
      </c>
      <c r="G13045" s="509">
        <v>4</v>
      </c>
      <c r="K13045" s="509">
        <v>4</v>
      </c>
    </row>
    <row r="13046" spans="1:11" s="509" customFormat="1">
      <c r="A13046" s="508" t="s">
        <v>654</v>
      </c>
      <c r="B13046" s="509" t="s">
        <v>427</v>
      </c>
      <c r="C13046" s="509" t="s">
        <v>1025</v>
      </c>
      <c r="K13046" s="509">
        <v>0</v>
      </c>
    </row>
    <row r="13047" spans="1:11" s="509" customFormat="1">
      <c r="A13047" s="508" t="s">
        <v>654</v>
      </c>
      <c r="B13047" s="509" t="s">
        <v>427</v>
      </c>
      <c r="C13047" s="509">
        <v>19</v>
      </c>
      <c r="G13047" s="509">
        <v>7</v>
      </c>
      <c r="H13047" s="509">
        <v>1</v>
      </c>
      <c r="K13047" s="509">
        <v>7</v>
      </c>
    </row>
    <row r="13048" spans="1:11" s="509" customFormat="1">
      <c r="A13048" s="508" t="s">
        <v>654</v>
      </c>
      <c r="B13048" s="509" t="s">
        <v>427</v>
      </c>
      <c r="C13048" s="509">
        <v>20</v>
      </c>
      <c r="K13048" s="509">
        <v>0</v>
      </c>
    </row>
    <row r="13049" spans="1:11" s="509" customFormat="1">
      <c r="A13049" s="508" t="s">
        <v>654</v>
      </c>
      <c r="B13049" s="509" t="s">
        <v>427</v>
      </c>
      <c r="C13049" s="509">
        <v>21</v>
      </c>
      <c r="K13049" s="509">
        <v>0</v>
      </c>
    </row>
    <row r="13050" spans="1:11" s="509" customFormat="1">
      <c r="A13050" s="508" t="s">
        <v>654</v>
      </c>
      <c r="B13050" s="509" t="s">
        <v>427</v>
      </c>
      <c r="C13050" s="509" t="s">
        <v>1026</v>
      </c>
      <c r="K13050" s="509">
        <v>0</v>
      </c>
    </row>
    <row r="13051" spans="1:11" s="509" customFormat="1">
      <c r="A13051" s="508" t="s">
        <v>654</v>
      </c>
      <c r="B13051" s="509" t="s">
        <v>427</v>
      </c>
      <c r="C13051" s="509" t="s">
        <v>1027</v>
      </c>
      <c r="K13051" s="509">
        <v>0</v>
      </c>
    </row>
    <row r="13052" spans="1:11" s="509" customFormat="1">
      <c r="A13052" s="508" t="s">
        <v>654</v>
      </c>
      <c r="B13052" s="509" t="s">
        <v>427</v>
      </c>
      <c r="C13052" s="509" t="s">
        <v>1028</v>
      </c>
      <c r="K13052" s="509">
        <v>0</v>
      </c>
    </row>
    <row r="13053" spans="1:11" s="509" customFormat="1">
      <c r="A13053" s="508" t="s">
        <v>654</v>
      </c>
      <c r="B13053" s="509" t="s">
        <v>427</v>
      </c>
      <c r="C13053" s="509">
        <v>22</v>
      </c>
      <c r="K13053" s="509">
        <v>0</v>
      </c>
    </row>
    <row r="13054" spans="1:11" s="509" customFormat="1">
      <c r="A13054" s="508" t="s">
        <v>654</v>
      </c>
      <c r="B13054" s="509" t="s">
        <v>427</v>
      </c>
      <c r="C13054" s="509">
        <v>23</v>
      </c>
      <c r="G13054" s="509">
        <v>1</v>
      </c>
      <c r="K13054" s="509">
        <v>1</v>
      </c>
    </row>
    <row r="13055" spans="1:11" s="509" customFormat="1">
      <c r="A13055" s="508" t="s">
        <v>654</v>
      </c>
      <c r="B13055" s="509" t="s">
        <v>427</v>
      </c>
      <c r="C13055" s="509" t="s">
        <v>1029</v>
      </c>
      <c r="G13055" s="509">
        <v>6</v>
      </c>
      <c r="K13055" s="509">
        <v>6</v>
      </c>
    </row>
    <row r="13056" spans="1:11" s="509" customFormat="1">
      <c r="A13056" s="508" t="s">
        <v>654</v>
      </c>
      <c r="B13056" s="509" t="s">
        <v>427</v>
      </c>
      <c r="C13056" s="509">
        <v>24</v>
      </c>
      <c r="G13056" s="509">
        <v>1</v>
      </c>
      <c r="K13056" s="509">
        <v>1</v>
      </c>
    </row>
    <row r="13057" spans="1:11" s="509" customFormat="1">
      <c r="A13057" s="508" t="s">
        <v>654</v>
      </c>
      <c r="B13057" s="509" t="s">
        <v>427</v>
      </c>
      <c r="C13057" s="509">
        <v>25</v>
      </c>
    </row>
    <row r="13058" spans="1:11" s="509" customFormat="1">
      <c r="A13058" s="508" t="s">
        <v>654</v>
      </c>
      <c r="B13058" s="509" t="s">
        <v>427</v>
      </c>
      <c r="C13058" s="509">
        <v>26</v>
      </c>
      <c r="K13058" s="509">
        <v>0</v>
      </c>
    </row>
    <row r="13059" spans="1:11" s="509" customFormat="1">
      <c r="A13059" s="508" t="s">
        <v>654</v>
      </c>
      <c r="B13059" s="509" t="s">
        <v>427</v>
      </c>
      <c r="C13059" s="509">
        <v>27</v>
      </c>
      <c r="G13059" s="509">
        <v>1</v>
      </c>
      <c r="H13059" s="509">
        <v>1</v>
      </c>
      <c r="K13059" s="509">
        <v>1</v>
      </c>
    </row>
    <row r="13060" spans="1:11" s="509" customFormat="1">
      <c r="A13060" s="508" t="s">
        <v>654</v>
      </c>
      <c r="B13060" s="509" t="s">
        <v>427</v>
      </c>
      <c r="C13060" s="509">
        <v>28</v>
      </c>
      <c r="K13060" s="509">
        <v>0</v>
      </c>
    </row>
    <row r="13061" spans="1:11" s="509" customFormat="1">
      <c r="A13061" s="508" t="s">
        <v>654</v>
      </c>
      <c r="B13061" s="509" t="s">
        <v>427</v>
      </c>
      <c r="C13061" s="509">
        <v>29</v>
      </c>
      <c r="K13061" s="509">
        <v>0</v>
      </c>
    </row>
    <row r="13062" spans="1:11" s="509" customFormat="1">
      <c r="A13062" s="508" t="s">
        <v>654</v>
      </c>
      <c r="B13062" s="509" t="s">
        <v>427</v>
      </c>
      <c r="C13062" s="509">
        <v>30</v>
      </c>
      <c r="K13062" s="509">
        <v>0</v>
      </c>
    </row>
    <row r="13063" spans="1:11" s="509" customFormat="1">
      <c r="A13063" s="508" t="s">
        <v>654</v>
      </c>
      <c r="B13063" s="509" t="s">
        <v>427</v>
      </c>
      <c r="C13063" s="509">
        <v>31</v>
      </c>
      <c r="G13063" s="509">
        <v>1</v>
      </c>
      <c r="H13063" s="509">
        <v>1</v>
      </c>
      <c r="K13063" s="509">
        <v>1</v>
      </c>
    </row>
    <row r="13064" spans="1:11" s="509" customFormat="1">
      <c r="A13064" s="508" t="s">
        <v>654</v>
      </c>
      <c r="B13064" s="509" t="s">
        <v>427</v>
      </c>
      <c r="C13064" s="509">
        <v>32</v>
      </c>
      <c r="K13064" s="509">
        <v>0</v>
      </c>
    </row>
    <row r="13065" spans="1:11" s="509" customFormat="1">
      <c r="A13065" s="508" t="s">
        <v>654</v>
      </c>
      <c r="B13065" s="509" t="s">
        <v>427</v>
      </c>
      <c r="C13065" s="509">
        <v>33</v>
      </c>
      <c r="G13065" s="509">
        <v>1</v>
      </c>
      <c r="K13065" s="509">
        <v>1</v>
      </c>
    </row>
    <row r="13066" spans="1:11" s="509" customFormat="1">
      <c r="A13066" s="508" t="s">
        <v>654</v>
      </c>
      <c r="B13066" s="509" t="s">
        <v>427</v>
      </c>
      <c r="C13066" s="509">
        <v>34</v>
      </c>
      <c r="K13066" s="509">
        <v>0</v>
      </c>
    </row>
    <row r="13067" spans="1:11" s="509" customFormat="1">
      <c r="A13067" s="508" t="s">
        <v>654</v>
      </c>
      <c r="B13067" s="509" t="s">
        <v>427</v>
      </c>
      <c r="C13067" s="509">
        <v>35</v>
      </c>
      <c r="K13067" s="509">
        <v>0</v>
      </c>
    </row>
    <row r="13068" spans="1:11" s="509" customFormat="1">
      <c r="A13068" s="508" t="s">
        <v>654</v>
      </c>
      <c r="B13068" s="509" t="s">
        <v>427</v>
      </c>
      <c r="C13068" s="509">
        <v>36</v>
      </c>
      <c r="K13068" s="509">
        <v>0</v>
      </c>
    </row>
    <row r="13069" spans="1:11" s="509" customFormat="1">
      <c r="A13069" s="508" t="s">
        <v>654</v>
      </c>
      <c r="B13069" s="509" t="s">
        <v>427</v>
      </c>
      <c r="C13069" s="509">
        <v>37</v>
      </c>
      <c r="G13069" s="509">
        <v>2</v>
      </c>
      <c r="H13069" s="509">
        <v>1</v>
      </c>
      <c r="K13069" s="509">
        <v>2</v>
      </c>
    </row>
    <row r="13070" spans="1:11" s="509" customFormat="1">
      <c r="A13070" s="508" t="s">
        <v>654</v>
      </c>
      <c r="B13070" s="509" t="s">
        <v>427</v>
      </c>
      <c r="C13070" s="509">
        <v>38</v>
      </c>
      <c r="K13070" s="509">
        <v>0</v>
      </c>
    </row>
    <row r="13071" spans="1:11" s="509" customFormat="1">
      <c r="A13071" s="508" t="s">
        <v>654</v>
      </c>
      <c r="B13071" s="509" t="s">
        <v>427</v>
      </c>
      <c r="C13071" s="509" t="s">
        <v>1030</v>
      </c>
      <c r="K13071" s="509">
        <v>0</v>
      </c>
    </row>
    <row r="13072" spans="1:11" s="509" customFormat="1">
      <c r="A13072" s="508" t="s">
        <v>654</v>
      </c>
      <c r="B13072" s="509" t="s">
        <v>427</v>
      </c>
      <c r="C13072" s="509">
        <v>39</v>
      </c>
      <c r="K13072" s="509">
        <v>0</v>
      </c>
    </row>
    <row r="13073" spans="1:11" s="509" customFormat="1">
      <c r="A13073" s="508" t="s">
        <v>654</v>
      </c>
      <c r="B13073" s="509" t="s">
        <v>427</v>
      </c>
      <c r="C13073" s="509">
        <v>40</v>
      </c>
      <c r="K13073" s="509">
        <v>0</v>
      </c>
    </row>
    <row r="13074" spans="1:11" s="509" customFormat="1">
      <c r="A13074" s="508" t="s">
        <v>654</v>
      </c>
      <c r="B13074" s="509" t="s">
        <v>427</v>
      </c>
      <c r="C13074" s="509">
        <v>41</v>
      </c>
      <c r="K13074" s="509">
        <v>0</v>
      </c>
    </row>
    <row r="13075" spans="1:11" s="509" customFormat="1">
      <c r="A13075" s="508" t="s">
        <v>654</v>
      </c>
      <c r="B13075" s="509" t="s">
        <v>427</v>
      </c>
      <c r="C13075" s="509">
        <v>42</v>
      </c>
      <c r="K13075" s="509">
        <v>0</v>
      </c>
    </row>
    <row r="13076" spans="1:11" s="509" customFormat="1">
      <c r="A13076" s="508" t="s">
        <v>654</v>
      </c>
      <c r="B13076" s="509" t="s">
        <v>427</v>
      </c>
      <c r="C13076" s="509">
        <v>43</v>
      </c>
      <c r="K13076" s="509">
        <v>0</v>
      </c>
    </row>
    <row r="13077" spans="1:11" s="509" customFormat="1">
      <c r="A13077" s="508" t="s">
        <v>654</v>
      </c>
      <c r="B13077" s="509" t="s">
        <v>427</v>
      </c>
      <c r="C13077" s="509">
        <v>44</v>
      </c>
      <c r="K13077" s="509">
        <v>0</v>
      </c>
    </row>
    <row r="13078" spans="1:11" s="509" customFormat="1">
      <c r="A13078" s="508" t="s">
        <v>654</v>
      </c>
      <c r="B13078" s="509" t="s">
        <v>427</v>
      </c>
      <c r="C13078" s="509">
        <v>45</v>
      </c>
      <c r="K13078" s="509">
        <v>0</v>
      </c>
    </row>
    <row r="13079" spans="1:11" s="509" customFormat="1">
      <c r="A13079" s="508" t="s">
        <v>654</v>
      </c>
      <c r="B13079" s="509" t="s">
        <v>427</v>
      </c>
      <c r="C13079" s="509">
        <v>46</v>
      </c>
      <c r="K13079" s="509">
        <v>0</v>
      </c>
    </row>
    <row r="13080" spans="1:11" s="509" customFormat="1">
      <c r="A13080" s="508" t="s">
        <v>654</v>
      </c>
      <c r="B13080" s="509" t="s">
        <v>427</v>
      </c>
      <c r="C13080" s="509">
        <v>47</v>
      </c>
      <c r="K13080" s="509">
        <v>0</v>
      </c>
    </row>
    <row r="13081" spans="1:11" s="509" customFormat="1">
      <c r="A13081" s="508" t="s">
        <v>654</v>
      </c>
      <c r="B13081" s="509" t="s">
        <v>427</v>
      </c>
      <c r="C13081" s="509">
        <v>48</v>
      </c>
      <c r="K13081" s="509">
        <v>0</v>
      </c>
    </row>
    <row r="13082" spans="1:11" s="509" customFormat="1">
      <c r="A13082" s="508" t="s">
        <v>654</v>
      </c>
      <c r="B13082" s="509" t="s">
        <v>427</v>
      </c>
      <c r="C13082" s="509">
        <v>49</v>
      </c>
      <c r="K13082" s="509">
        <v>0</v>
      </c>
    </row>
    <row r="13083" spans="1:11" s="509" customFormat="1">
      <c r="A13083" s="508" t="s">
        <v>654</v>
      </c>
      <c r="B13083" s="509" t="s">
        <v>427</v>
      </c>
      <c r="C13083" s="509">
        <v>50</v>
      </c>
      <c r="K13083" s="509">
        <v>0</v>
      </c>
    </row>
    <row r="13084" spans="1:11" s="509" customFormat="1">
      <c r="A13084" s="508" t="s">
        <v>654</v>
      </c>
      <c r="B13084" s="509" t="s">
        <v>427</v>
      </c>
      <c r="C13084" s="509">
        <v>51</v>
      </c>
      <c r="K13084" s="509">
        <v>0</v>
      </c>
    </row>
    <row r="13085" spans="1:11" s="509" customFormat="1">
      <c r="A13085" s="508" t="s">
        <v>654</v>
      </c>
      <c r="B13085" s="509" t="s">
        <v>427</v>
      </c>
      <c r="C13085" s="509" t="s">
        <v>1031</v>
      </c>
      <c r="G13085" s="509">
        <v>2</v>
      </c>
      <c r="K13085" s="509">
        <v>2</v>
      </c>
    </row>
    <row r="13086" spans="1:11" s="509" customFormat="1">
      <c r="A13086" s="508" t="s">
        <v>654</v>
      </c>
      <c r="B13086" s="509" t="s">
        <v>427</v>
      </c>
      <c r="C13086" s="509" t="s">
        <v>1032</v>
      </c>
      <c r="K13086" s="509">
        <v>0</v>
      </c>
    </row>
    <row r="13087" spans="1:11" s="509" customFormat="1">
      <c r="A13087" s="508" t="s">
        <v>654</v>
      </c>
      <c r="B13087" s="509" t="s">
        <v>427</v>
      </c>
      <c r="C13087" s="509">
        <v>52</v>
      </c>
      <c r="K13087" s="509">
        <v>0</v>
      </c>
    </row>
    <row r="13088" spans="1:11" s="509" customFormat="1">
      <c r="A13088" s="508" t="s">
        <v>654</v>
      </c>
      <c r="B13088" s="509" t="s">
        <v>427</v>
      </c>
      <c r="C13088" s="509">
        <v>53</v>
      </c>
      <c r="K13088" s="509">
        <v>0</v>
      </c>
    </row>
    <row r="13089" spans="1:11" s="509" customFormat="1">
      <c r="A13089" s="508" t="s">
        <v>654</v>
      </c>
      <c r="B13089" s="509" t="s">
        <v>427</v>
      </c>
      <c r="C13089" s="509">
        <v>54</v>
      </c>
      <c r="G13089" s="509">
        <v>9</v>
      </c>
      <c r="K13089" s="509">
        <v>9</v>
      </c>
    </row>
    <row r="13090" spans="1:11" s="509" customFormat="1">
      <c r="A13090" s="508" t="s">
        <v>654</v>
      </c>
      <c r="B13090" s="509" t="s">
        <v>427</v>
      </c>
      <c r="C13090" s="509">
        <v>55</v>
      </c>
      <c r="G13090" s="509">
        <v>10</v>
      </c>
      <c r="K13090" s="509">
        <v>10</v>
      </c>
    </row>
    <row r="13091" spans="1:11" s="509" customFormat="1">
      <c r="A13091" s="508" t="s">
        <v>654</v>
      </c>
      <c r="B13091" s="509" t="s">
        <v>427</v>
      </c>
      <c r="C13091" s="509">
        <v>56</v>
      </c>
      <c r="K13091" s="509">
        <v>0</v>
      </c>
    </row>
    <row r="13092" spans="1:11" s="509" customFormat="1">
      <c r="A13092" s="508" t="s">
        <v>654</v>
      </c>
      <c r="B13092" s="509" t="s">
        <v>427</v>
      </c>
      <c r="C13092" s="509">
        <v>57</v>
      </c>
      <c r="K13092" s="509">
        <v>0</v>
      </c>
    </row>
    <row r="13093" spans="1:11" s="509" customFormat="1">
      <c r="A13093" s="508" t="s">
        <v>654</v>
      </c>
      <c r="B13093" s="509" t="s">
        <v>427</v>
      </c>
      <c r="C13093" s="509">
        <v>58</v>
      </c>
      <c r="K13093" s="509">
        <v>0</v>
      </c>
    </row>
    <row r="13094" spans="1:11" s="509" customFormat="1">
      <c r="A13094" s="508" t="s">
        <v>654</v>
      </c>
      <c r="B13094" s="509" t="s">
        <v>427</v>
      </c>
      <c r="C13094" s="509">
        <v>59</v>
      </c>
      <c r="K13094" s="509">
        <v>0</v>
      </c>
    </row>
    <row r="13095" spans="1:11" s="509" customFormat="1">
      <c r="A13095" s="508" t="s">
        <v>654</v>
      </c>
      <c r="B13095" s="509" t="s">
        <v>427</v>
      </c>
      <c r="C13095" s="509">
        <v>60</v>
      </c>
      <c r="G13095" s="509">
        <v>2</v>
      </c>
      <c r="K13095" s="509">
        <v>2</v>
      </c>
    </row>
    <row r="13096" spans="1:11" s="509" customFormat="1">
      <c r="A13096" s="508" t="s">
        <v>654</v>
      </c>
      <c r="B13096" s="509" t="s">
        <v>427</v>
      </c>
      <c r="C13096" s="509">
        <v>61</v>
      </c>
      <c r="K13096" s="509">
        <v>0</v>
      </c>
    </row>
    <row r="13097" spans="1:11" s="509" customFormat="1">
      <c r="A13097" s="508" t="s">
        <v>654</v>
      </c>
      <c r="B13097" s="509" t="s">
        <v>427</v>
      </c>
      <c r="C13097" s="509">
        <v>62</v>
      </c>
      <c r="K13097" s="509">
        <v>0</v>
      </c>
    </row>
    <row r="13098" spans="1:11" s="509" customFormat="1">
      <c r="A13098" s="508" t="s">
        <v>654</v>
      </c>
      <c r="B13098" s="509" t="s">
        <v>427</v>
      </c>
      <c r="C13098" s="509">
        <v>63</v>
      </c>
      <c r="G13098" s="509">
        <v>5</v>
      </c>
      <c r="H13098" s="509">
        <v>2</v>
      </c>
      <c r="K13098" s="509">
        <v>5</v>
      </c>
    </row>
    <row r="13099" spans="1:11" s="509" customFormat="1">
      <c r="A13099" s="508" t="s">
        <v>654</v>
      </c>
      <c r="B13099" s="509" t="s">
        <v>427</v>
      </c>
      <c r="C13099" s="509" t="s">
        <v>1033</v>
      </c>
      <c r="K13099" s="509">
        <v>0</v>
      </c>
    </row>
    <row r="13100" spans="1:11" s="509" customFormat="1">
      <c r="A13100" s="508" t="s">
        <v>654</v>
      </c>
      <c r="B13100" s="509" t="s">
        <v>427</v>
      </c>
      <c r="C13100" s="509" t="s">
        <v>1034</v>
      </c>
      <c r="K13100" s="509">
        <v>0</v>
      </c>
    </row>
    <row r="13101" spans="1:11" s="509" customFormat="1">
      <c r="A13101" s="508" t="s">
        <v>654</v>
      </c>
      <c r="B13101" s="509" t="s">
        <v>427</v>
      </c>
      <c r="C13101" s="509">
        <v>64</v>
      </c>
      <c r="K13101" s="509">
        <v>0</v>
      </c>
    </row>
    <row r="13102" spans="1:11" s="509" customFormat="1">
      <c r="A13102" s="508" t="s">
        <v>654</v>
      </c>
      <c r="B13102" s="509" t="s">
        <v>427</v>
      </c>
      <c r="C13102" s="509" t="s">
        <v>1035</v>
      </c>
      <c r="G13102" s="509">
        <v>1</v>
      </c>
      <c r="K13102" s="509">
        <v>1</v>
      </c>
    </row>
    <row r="13103" spans="1:11" s="509" customFormat="1">
      <c r="A13103" s="508" t="s">
        <v>654</v>
      </c>
      <c r="B13103" s="509" t="s">
        <v>427</v>
      </c>
      <c r="C13103" s="509">
        <v>65</v>
      </c>
      <c r="G13103" s="509">
        <v>15</v>
      </c>
      <c r="H13103" s="509">
        <v>5</v>
      </c>
      <c r="K13103" s="509">
        <v>15</v>
      </c>
    </row>
    <row r="13104" spans="1:11" s="509" customFormat="1">
      <c r="A13104" s="508" t="s">
        <v>654</v>
      </c>
      <c r="B13104" s="509" t="s">
        <v>427</v>
      </c>
      <c r="C13104" s="509">
        <v>66</v>
      </c>
      <c r="G13104" s="509">
        <v>3</v>
      </c>
      <c r="H13104" s="509">
        <v>3</v>
      </c>
      <c r="K13104" s="509">
        <v>3</v>
      </c>
    </row>
    <row r="13105" spans="1:11" s="509" customFormat="1">
      <c r="A13105" s="508" t="s">
        <v>654</v>
      </c>
      <c r="B13105" s="509" t="s">
        <v>427</v>
      </c>
      <c r="C13105" s="509" t="s">
        <v>1036</v>
      </c>
      <c r="K13105" s="509">
        <v>0</v>
      </c>
    </row>
    <row r="13106" spans="1:11" s="509" customFormat="1">
      <c r="A13106" s="508" t="s">
        <v>654</v>
      </c>
      <c r="B13106" s="509" t="s">
        <v>427</v>
      </c>
      <c r="C13106" s="509" t="s">
        <v>1037</v>
      </c>
      <c r="G13106" s="509">
        <v>48</v>
      </c>
      <c r="K13106" s="509">
        <v>48</v>
      </c>
    </row>
    <row r="13107" spans="1:11" s="509" customFormat="1">
      <c r="A13107" s="508" t="s">
        <v>654</v>
      </c>
      <c r="B13107" s="509" t="s">
        <v>427</v>
      </c>
      <c r="C13107" s="509" t="s">
        <v>1038</v>
      </c>
      <c r="G13107" s="509">
        <v>2</v>
      </c>
      <c r="K13107" s="509">
        <v>2</v>
      </c>
    </row>
    <row r="13108" spans="1:11" s="509" customFormat="1">
      <c r="A13108" s="508" t="s">
        <v>654</v>
      </c>
      <c r="B13108" s="509" t="s">
        <v>427</v>
      </c>
      <c r="C13108" s="509" t="s">
        <v>1039</v>
      </c>
      <c r="G13108" s="509">
        <v>9</v>
      </c>
      <c r="K13108" s="509">
        <v>9</v>
      </c>
    </row>
    <row r="13109" spans="1:11" s="509" customFormat="1">
      <c r="A13109" s="508" t="s">
        <v>654</v>
      </c>
      <c r="B13109" s="509" t="s">
        <v>427</v>
      </c>
      <c r="C13109" s="509" t="s">
        <v>1040</v>
      </c>
      <c r="G13109" s="509">
        <v>5</v>
      </c>
      <c r="K13109" s="509">
        <v>5</v>
      </c>
    </row>
    <row r="13110" spans="1:11" s="509" customFormat="1">
      <c r="A13110" s="508" t="s">
        <v>654</v>
      </c>
      <c r="B13110" s="509" t="s">
        <v>427</v>
      </c>
      <c r="C13110" s="509" t="s">
        <v>1041</v>
      </c>
      <c r="K13110" s="509">
        <v>0</v>
      </c>
    </row>
    <row r="13111" spans="1:11" s="509" customFormat="1">
      <c r="A13111" s="508" t="s">
        <v>654</v>
      </c>
      <c r="B13111" s="509" t="s">
        <v>427</v>
      </c>
      <c r="C13111" s="509" t="s">
        <v>1042</v>
      </c>
      <c r="K13111" s="509">
        <v>0</v>
      </c>
    </row>
    <row r="13112" spans="1:11" s="509" customFormat="1">
      <c r="A13112" s="508" t="s">
        <v>654</v>
      </c>
      <c r="B13112" s="509" t="s">
        <v>427</v>
      </c>
      <c r="C13112" s="509">
        <v>67</v>
      </c>
      <c r="G13112" s="509">
        <v>79</v>
      </c>
      <c r="K13112" s="509">
        <v>79</v>
      </c>
    </row>
    <row r="13113" spans="1:11" s="509" customFormat="1">
      <c r="A13113" s="508" t="s">
        <v>654</v>
      </c>
      <c r="B13113" s="509" t="s">
        <v>427</v>
      </c>
      <c r="C13113" s="509">
        <v>68</v>
      </c>
      <c r="G13113" s="509">
        <v>14</v>
      </c>
      <c r="H13113" s="509">
        <v>2</v>
      </c>
      <c r="K13113" s="509">
        <v>14</v>
      </c>
    </row>
    <row r="13114" spans="1:11" s="509" customFormat="1">
      <c r="A13114" s="508" t="s">
        <v>654</v>
      </c>
      <c r="B13114" s="509" t="s">
        <v>427</v>
      </c>
      <c r="C13114" s="509" t="s">
        <v>1043</v>
      </c>
      <c r="G13114" s="509">
        <v>3</v>
      </c>
      <c r="H13114" s="509">
        <v>1</v>
      </c>
      <c r="K13114" s="509">
        <v>3</v>
      </c>
    </row>
    <row r="13115" spans="1:11" s="509" customFormat="1">
      <c r="A13115" s="508" t="s">
        <v>654</v>
      </c>
      <c r="B13115" s="509" t="s">
        <v>427</v>
      </c>
      <c r="C13115" s="509">
        <v>69</v>
      </c>
      <c r="K13115" s="509">
        <v>0</v>
      </c>
    </row>
    <row r="13116" spans="1:11" s="509" customFormat="1">
      <c r="A13116" s="508" t="s">
        <v>654</v>
      </c>
      <c r="B13116" s="509" t="s">
        <v>427</v>
      </c>
      <c r="C13116" s="509" t="s">
        <v>1044</v>
      </c>
      <c r="K13116" s="509">
        <v>0</v>
      </c>
    </row>
    <row r="13117" spans="1:11" s="509" customFormat="1">
      <c r="A13117" s="508" t="s">
        <v>654</v>
      </c>
      <c r="B13117" s="509" t="s">
        <v>427</v>
      </c>
      <c r="C13117" s="509" t="s">
        <v>1045</v>
      </c>
      <c r="K13117" s="509">
        <v>0</v>
      </c>
    </row>
    <row r="13118" spans="1:11" s="509" customFormat="1">
      <c r="A13118" s="508" t="s">
        <v>654</v>
      </c>
      <c r="B13118" s="509" t="s">
        <v>427</v>
      </c>
      <c r="C13118" s="509">
        <v>70</v>
      </c>
      <c r="K13118" s="509">
        <v>0</v>
      </c>
    </row>
    <row r="13119" spans="1:11" s="509" customFormat="1">
      <c r="A13119" s="508" t="s">
        <v>654</v>
      </c>
      <c r="B13119" s="509" t="s">
        <v>427</v>
      </c>
      <c r="C13119" s="509" t="s">
        <v>1046</v>
      </c>
      <c r="G13119" s="509">
        <v>9</v>
      </c>
      <c r="K13119" s="509">
        <v>9</v>
      </c>
    </row>
    <row r="13120" spans="1:11" s="509" customFormat="1">
      <c r="A13120" s="508" t="s">
        <v>654</v>
      </c>
      <c r="B13120" s="509" t="s">
        <v>427</v>
      </c>
      <c r="C13120" s="509">
        <v>71</v>
      </c>
      <c r="G13120" s="509">
        <v>173</v>
      </c>
      <c r="K13120" s="509">
        <v>173</v>
      </c>
    </row>
    <row r="13121" spans="1:11" s="509" customFormat="1">
      <c r="A13121" s="508" t="s">
        <v>654</v>
      </c>
      <c r="B13121" s="509" t="s">
        <v>427</v>
      </c>
      <c r="C13121" s="509" t="s">
        <v>1047</v>
      </c>
      <c r="G13121" s="509">
        <v>18</v>
      </c>
      <c r="H13121" s="509">
        <v>12</v>
      </c>
      <c r="K13121" s="509">
        <v>18</v>
      </c>
    </row>
    <row r="13122" spans="1:11" s="509" customFormat="1">
      <c r="A13122" s="508" t="s">
        <v>654</v>
      </c>
      <c r="B13122" s="509" t="s">
        <v>427</v>
      </c>
      <c r="C13122" s="509" t="s">
        <v>1048</v>
      </c>
      <c r="G13122" s="509">
        <v>2</v>
      </c>
      <c r="K13122" s="509">
        <v>2</v>
      </c>
    </row>
    <row r="13123" spans="1:11" s="509" customFormat="1">
      <c r="A13123" s="508" t="s">
        <v>654</v>
      </c>
      <c r="B13123" s="509" t="s">
        <v>427</v>
      </c>
      <c r="C13123" s="509" t="s">
        <v>1049</v>
      </c>
      <c r="G13123" s="509">
        <v>3</v>
      </c>
      <c r="H13123" s="509">
        <v>2</v>
      </c>
      <c r="K13123" s="509">
        <v>3</v>
      </c>
    </row>
    <row r="13124" spans="1:11" s="509" customFormat="1">
      <c r="A13124" s="508" t="s">
        <v>654</v>
      </c>
      <c r="B13124" s="509" t="s">
        <v>427</v>
      </c>
      <c r="C13124" s="509" t="s">
        <v>1050</v>
      </c>
      <c r="G13124" s="509">
        <v>1</v>
      </c>
      <c r="H13124" s="509">
        <v>1</v>
      </c>
      <c r="K13124" s="509">
        <v>1</v>
      </c>
    </row>
    <row r="13125" spans="1:11" s="509" customFormat="1">
      <c r="A13125" s="508" t="s">
        <v>654</v>
      </c>
      <c r="B13125" s="509" t="s">
        <v>427</v>
      </c>
      <c r="C13125" s="509" t="s">
        <v>1051</v>
      </c>
      <c r="K13125" s="509">
        <v>0</v>
      </c>
    </row>
    <row r="13126" spans="1:11" s="509" customFormat="1">
      <c r="A13126" s="508" t="s">
        <v>654</v>
      </c>
      <c r="B13126" s="509" t="s">
        <v>427</v>
      </c>
      <c r="C13126" s="509">
        <v>72</v>
      </c>
      <c r="D13126" s="509">
        <v>2</v>
      </c>
      <c r="G13126" s="509">
        <v>1</v>
      </c>
      <c r="K13126" s="509">
        <v>3</v>
      </c>
    </row>
    <row r="13127" spans="1:11" s="509" customFormat="1">
      <c r="A13127" s="508" t="s">
        <v>654</v>
      </c>
      <c r="B13127" s="509" t="s">
        <v>427</v>
      </c>
      <c r="C13127" s="509">
        <v>73</v>
      </c>
      <c r="D13127" s="509">
        <v>4</v>
      </c>
      <c r="K13127" s="509">
        <v>4</v>
      </c>
    </row>
    <row r="13128" spans="1:11" s="509" customFormat="1">
      <c r="A13128" s="508" t="s">
        <v>654</v>
      </c>
      <c r="B13128" s="509" t="s">
        <v>427</v>
      </c>
      <c r="C13128" s="509">
        <v>74</v>
      </c>
      <c r="K13128" s="509">
        <v>0</v>
      </c>
    </row>
    <row r="13129" spans="1:11" s="509" customFormat="1">
      <c r="A13129" s="508" t="s">
        <v>654</v>
      </c>
      <c r="B13129" s="509" t="s">
        <v>427</v>
      </c>
      <c r="C13129" s="509" t="s">
        <v>4570</v>
      </c>
      <c r="D13129" s="509">
        <v>6</v>
      </c>
      <c r="G13129" s="509">
        <v>32</v>
      </c>
      <c r="K13129" s="509">
        <v>38</v>
      </c>
    </row>
    <row r="13130" spans="1:11" s="509" customFormat="1">
      <c r="A13130" s="508" t="s">
        <v>654</v>
      </c>
      <c r="B13130" s="509" t="s">
        <v>427</v>
      </c>
      <c r="C13130" s="509" t="s">
        <v>4571</v>
      </c>
      <c r="D13130" s="509">
        <v>12</v>
      </c>
      <c r="E13130" s="509">
        <v>0</v>
      </c>
      <c r="F13130" s="509">
        <v>0</v>
      </c>
      <c r="G13130" s="509">
        <v>551</v>
      </c>
      <c r="H13130" s="509">
        <v>32</v>
      </c>
      <c r="I13130" s="509">
        <v>0</v>
      </c>
      <c r="J13130" s="509">
        <v>1</v>
      </c>
      <c r="K13130" s="509">
        <v>563</v>
      </c>
    </row>
    <row r="13131" spans="1:11" s="509" customFormat="1">
      <c r="A13131" s="508" t="s">
        <v>655</v>
      </c>
      <c r="B13131" s="509" t="s">
        <v>428</v>
      </c>
      <c r="C13131" s="509">
        <v>1</v>
      </c>
      <c r="D13131" s="509">
        <v>4</v>
      </c>
      <c r="G13131" s="509">
        <v>2</v>
      </c>
      <c r="K13131" s="509">
        <v>6</v>
      </c>
    </row>
    <row r="13132" spans="1:11" s="509" customFormat="1">
      <c r="A13132" s="508" t="s">
        <v>655</v>
      </c>
      <c r="B13132" s="509" t="s">
        <v>428</v>
      </c>
      <c r="C13132" s="509" t="s">
        <v>1023</v>
      </c>
      <c r="D13132" s="509">
        <v>3</v>
      </c>
      <c r="G13132" s="509">
        <v>273</v>
      </c>
      <c r="K13132" s="509">
        <v>276</v>
      </c>
    </row>
    <row r="13133" spans="1:11" s="509" customFormat="1">
      <c r="A13133" s="508" t="s">
        <v>655</v>
      </c>
      <c r="B13133" s="509" t="s">
        <v>428</v>
      </c>
      <c r="C13133" s="509">
        <v>2</v>
      </c>
      <c r="D13133" s="509">
        <v>6</v>
      </c>
      <c r="E13133" s="509">
        <v>1</v>
      </c>
      <c r="G13133" s="509">
        <v>75</v>
      </c>
      <c r="K13133" s="509">
        <v>81</v>
      </c>
    </row>
    <row r="13134" spans="1:11" s="509" customFormat="1">
      <c r="A13134" s="508" t="s">
        <v>655</v>
      </c>
      <c r="B13134" s="509" t="s">
        <v>428</v>
      </c>
      <c r="C13134" s="509">
        <v>3</v>
      </c>
      <c r="D13134" s="509">
        <v>7</v>
      </c>
      <c r="G13134" s="509">
        <v>65</v>
      </c>
      <c r="K13134" s="509">
        <v>72</v>
      </c>
    </row>
    <row r="13135" spans="1:11" s="509" customFormat="1">
      <c r="A13135" s="508" t="s">
        <v>655</v>
      </c>
      <c r="B13135" s="509" t="s">
        <v>428</v>
      </c>
      <c r="C13135" s="509">
        <v>4</v>
      </c>
      <c r="D13135" s="509">
        <v>9</v>
      </c>
      <c r="E13135" s="509">
        <v>1</v>
      </c>
      <c r="G13135" s="509">
        <v>60</v>
      </c>
      <c r="K13135" s="509">
        <v>69</v>
      </c>
    </row>
    <row r="13136" spans="1:11" s="509" customFormat="1">
      <c r="A13136" s="508" t="s">
        <v>655</v>
      </c>
      <c r="B13136" s="509" t="s">
        <v>428</v>
      </c>
      <c r="C13136" s="509">
        <v>5</v>
      </c>
      <c r="D13136" s="509">
        <v>1</v>
      </c>
      <c r="G13136" s="509">
        <v>103</v>
      </c>
      <c r="K13136" s="509">
        <v>104</v>
      </c>
    </row>
    <row r="13137" spans="1:11" s="509" customFormat="1">
      <c r="A13137" s="508" t="s">
        <v>655</v>
      </c>
      <c r="B13137" s="509" t="s">
        <v>428</v>
      </c>
      <c r="C13137" s="509">
        <v>6</v>
      </c>
      <c r="K13137" s="509">
        <v>0</v>
      </c>
    </row>
    <row r="13138" spans="1:11" s="509" customFormat="1">
      <c r="A13138" s="508" t="s">
        <v>655</v>
      </c>
      <c r="B13138" s="509" t="s">
        <v>428</v>
      </c>
      <c r="C13138" s="509">
        <v>7</v>
      </c>
      <c r="K13138" s="509">
        <v>0</v>
      </c>
    </row>
    <row r="13139" spans="1:11" s="509" customFormat="1">
      <c r="A13139" s="508" t="s">
        <v>655</v>
      </c>
      <c r="B13139" s="509" t="s">
        <v>428</v>
      </c>
      <c r="C13139" s="509">
        <v>8</v>
      </c>
      <c r="D13139" s="509">
        <v>0</v>
      </c>
      <c r="G13139" s="509">
        <v>32</v>
      </c>
      <c r="K13139" s="509">
        <v>32</v>
      </c>
    </row>
    <row r="13140" spans="1:11" s="509" customFormat="1">
      <c r="A13140" s="508" t="s">
        <v>655</v>
      </c>
      <c r="B13140" s="509" t="s">
        <v>428</v>
      </c>
      <c r="C13140" s="509">
        <v>9</v>
      </c>
      <c r="D13140" s="509">
        <v>0</v>
      </c>
      <c r="G13140" s="509">
        <v>5</v>
      </c>
      <c r="K13140" s="509">
        <v>5</v>
      </c>
    </row>
    <row r="13141" spans="1:11" s="509" customFormat="1">
      <c r="A13141" s="508" t="s">
        <v>655</v>
      </c>
      <c r="B13141" s="509" t="s">
        <v>428</v>
      </c>
      <c r="C13141" s="509">
        <v>10</v>
      </c>
      <c r="D13141" s="509">
        <v>5</v>
      </c>
      <c r="G13141" s="509">
        <v>102</v>
      </c>
      <c r="H13141" s="509">
        <v>1</v>
      </c>
      <c r="K13141" s="509">
        <v>107</v>
      </c>
    </row>
    <row r="13142" spans="1:11" s="509" customFormat="1">
      <c r="A13142" s="508" t="s">
        <v>655</v>
      </c>
      <c r="B13142" s="509" t="s">
        <v>428</v>
      </c>
      <c r="C13142" s="509">
        <v>11</v>
      </c>
      <c r="D13142" s="509">
        <v>0</v>
      </c>
      <c r="G13142" s="509">
        <v>13</v>
      </c>
      <c r="K13142" s="509">
        <v>13</v>
      </c>
    </row>
    <row r="13143" spans="1:11" s="509" customFormat="1">
      <c r="A13143" s="508" t="s">
        <v>655</v>
      </c>
      <c r="B13143" s="509" t="s">
        <v>428</v>
      </c>
      <c r="C13143" s="509">
        <v>12</v>
      </c>
      <c r="D13143" s="509">
        <v>1</v>
      </c>
      <c r="G13143" s="509">
        <v>4</v>
      </c>
      <c r="K13143" s="509">
        <v>5</v>
      </c>
    </row>
    <row r="13144" spans="1:11" s="509" customFormat="1">
      <c r="A13144" s="508" t="s">
        <v>655</v>
      </c>
      <c r="B13144" s="509" t="s">
        <v>428</v>
      </c>
      <c r="C13144" s="509">
        <v>13</v>
      </c>
      <c r="D13144" s="509">
        <v>0</v>
      </c>
      <c r="K13144" s="509">
        <v>0</v>
      </c>
    </row>
    <row r="13145" spans="1:11" s="509" customFormat="1">
      <c r="A13145" s="508" t="s">
        <v>655</v>
      </c>
      <c r="B13145" s="509" t="s">
        <v>428</v>
      </c>
      <c r="C13145" s="509">
        <v>14</v>
      </c>
      <c r="D13145" s="509">
        <v>0</v>
      </c>
      <c r="G13145" s="509">
        <v>1</v>
      </c>
      <c r="K13145" s="509">
        <v>1</v>
      </c>
    </row>
    <row r="13146" spans="1:11" s="509" customFormat="1">
      <c r="A13146" s="508" t="s">
        <v>655</v>
      </c>
      <c r="B13146" s="509" t="s">
        <v>428</v>
      </c>
      <c r="C13146" s="509">
        <v>15</v>
      </c>
      <c r="D13146" s="509">
        <v>0</v>
      </c>
      <c r="K13146" s="509">
        <v>0</v>
      </c>
    </row>
    <row r="13147" spans="1:11" s="509" customFormat="1">
      <c r="A13147" s="508" t="s">
        <v>655</v>
      </c>
      <c r="B13147" s="509" t="s">
        <v>428</v>
      </c>
      <c r="C13147" s="509">
        <v>16</v>
      </c>
      <c r="D13147" s="509">
        <v>1</v>
      </c>
      <c r="G13147" s="509">
        <v>57</v>
      </c>
      <c r="K13147" s="509">
        <v>58</v>
      </c>
    </row>
    <row r="13148" spans="1:11" s="509" customFormat="1">
      <c r="A13148" s="508" t="s">
        <v>655</v>
      </c>
      <c r="B13148" s="509" t="s">
        <v>428</v>
      </c>
      <c r="C13148" s="509">
        <v>17</v>
      </c>
      <c r="D13148" s="509">
        <v>5</v>
      </c>
      <c r="G13148" s="509">
        <v>165</v>
      </c>
      <c r="K13148" s="509">
        <v>170</v>
      </c>
    </row>
    <row r="13149" spans="1:11" s="509" customFormat="1">
      <c r="A13149" s="508" t="s">
        <v>655</v>
      </c>
      <c r="B13149" s="509" t="s">
        <v>428</v>
      </c>
      <c r="C13149" s="509">
        <v>18</v>
      </c>
      <c r="K13149" s="509">
        <v>0</v>
      </c>
    </row>
    <row r="13150" spans="1:11" s="509" customFormat="1">
      <c r="A13150" s="508" t="s">
        <v>655</v>
      </c>
      <c r="B13150" s="509" t="s">
        <v>428</v>
      </c>
      <c r="C13150" s="509" t="s">
        <v>1024</v>
      </c>
      <c r="D13150" s="509">
        <v>3</v>
      </c>
      <c r="G13150" s="509">
        <v>6</v>
      </c>
      <c r="K13150" s="509">
        <v>9</v>
      </c>
    </row>
    <row r="13151" spans="1:11" s="509" customFormat="1">
      <c r="A13151" s="508" t="s">
        <v>655</v>
      </c>
      <c r="B13151" s="509" t="s">
        <v>428</v>
      </c>
      <c r="C13151" s="509" t="s">
        <v>1025</v>
      </c>
      <c r="K13151" s="509">
        <v>0</v>
      </c>
    </row>
    <row r="13152" spans="1:11" s="509" customFormat="1">
      <c r="A13152" s="508" t="s">
        <v>655</v>
      </c>
      <c r="B13152" s="509" t="s">
        <v>428</v>
      </c>
      <c r="C13152" s="509">
        <v>19</v>
      </c>
      <c r="D13152" s="509">
        <v>1</v>
      </c>
      <c r="G13152" s="509">
        <v>10</v>
      </c>
      <c r="H13152" s="509">
        <v>1</v>
      </c>
      <c r="K13152" s="509">
        <v>11</v>
      </c>
    </row>
    <row r="13153" spans="1:11" s="509" customFormat="1">
      <c r="A13153" s="508" t="s">
        <v>655</v>
      </c>
      <c r="B13153" s="509" t="s">
        <v>428</v>
      </c>
      <c r="C13153" s="509">
        <v>20</v>
      </c>
      <c r="D13153" s="509">
        <v>0</v>
      </c>
      <c r="K13153" s="509">
        <v>0</v>
      </c>
    </row>
    <row r="13154" spans="1:11" s="509" customFormat="1">
      <c r="A13154" s="508" t="s">
        <v>655</v>
      </c>
      <c r="B13154" s="509" t="s">
        <v>428</v>
      </c>
      <c r="C13154" s="509">
        <v>21</v>
      </c>
      <c r="D13154" s="509">
        <v>1</v>
      </c>
      <c r="K13154" s="509">
        <v>1</v>
      </c>
    </row>
    <row r="13155" spans="1:11" s="509" customFormat="1">
      <c r="A13155" s="508" t="s">
        <v>655</v>
      </c>
      <c r="B13155" s="509" t="s">
        <v>428</v>
      </c>
      <c r="C13155" s="509" t="s">
        <v>1026</v>
      </c>
      <c r="D13155" s="509">
        <v>0</v>
      </c>
      <c r="G13155" s="509">
        <v>1</v>
      </c>
      <c r="K13155" s="509">
        <v>1</v>
      </c>
    </row>
    <row r="13156" spans="1:11" s="509" customFormat="1">
      <c r="A13156" s="508" t="s">
        <v>655</v>
      </c>
      <c r="B13156" s="509" t="s">
        <v>428</v>
      </c>
      <c r="C13156" s="509" t="s">
        <v>1027</v>
      </c>
      <c r="D13156" s="509">
        <v>0</v>
      </c>
      <c r="G13156" s="509">
        <v>14</v>
      </c>
      <c r="K13156" s="509">
        <v>14</v>
      </c>
    </row>
    <row r="13157" spans="1:11" s="509" customFormat="1">
      <c r="A13157" s="508" t="s">
        <v>655</v>
      </c>
      <c r="B13157" s="509" t="s">
        <v>428</v>
      </c>
      <c r="C13157" s="509" t="s">
        <v>1028</v>
      </c>
      <c r="D13157" s="509">
        <v>0</v>
      </c>
      <c r="G13157" s="509">
        <v>1</v>
      </c>
      <c r="K13157" s="509">
        <v>1</v>
      </c>
    </row>
    <row r="13158" spans="1:11" s="509" customFormat="1">
      <c r="A13158" s="508" t="s">
        <v>655</v>
      </c>
      <c r="B13158" s="509" t="s">
        <v>428</v>
      </c>
      <c r="C13158" s="509">
        <v>22</v>
      </c>
      <c r="D13158" s="509">
        <v>0</v>
      </c>
      <c r="G13158" s="509">
        <v>5</v>
      </c>
      <c r="H13158" s="509">
        <v>1</v>
      </c>
      <c r="K13158" s="509">
        <v>5</v>
      </c>
    </row>
    <row r="13159" spans="1:11" s="509" customFormat="1">
      <c r="A13159" s="508" t="s">
        <v>655</v>
      </c>
      <c r="B13159" s="509" t="s">
        <v>428</v>
      </c>
      <c r="C13159" s="509">
        <v>23</v>
      </c>
      <c r="D13159" s="509">
        <v>2</v>
      </c>
      <c r="G13159" s="509">
        <v>1</v>
      </c>
      <c r="K13159" s="509">
        <v>3</v>
      </c>
    </row>
    <row r="13160" spans="1:11" s="509" customFormat="1">
      <c r="A13160" s="508" t="s">
        <v>655</v>
      </c>
      <c r="B13160" s="509" t="s">
        <v>428</v>
      </c>
      <c r="C13160" s="509" t="s">
        <v>1029</v>
      </c>
      <c r="D13160" s="509">
        <v>0</v>
      </c>
      <c r="G13160" s="509">
        <v>22</v>
      </c>
      <c r="K13160" s="509">
        <v>22</v>
      </c>
    </row>
    <row r="13161" spans="1:11" s="509" customFormat="1">
      <c r="A13161" s="508" t="s">
        <v>655</v>
      </c>
      <c r="B13161" s="509" t="s">
        <v>428</v>
      </c>
      <c r="C13161" s="509">
        <v>24</v>
      </c>
      <c r="K13161" s="509">
        <v>0</v>
      </c>
    </row>
    <row r="13162" spans="1:11" s="509" customFormat="1">
      <c r="A13162" s="508" t="s">
        <v>655</v>
      </c>
      <c r="B13162" s="509" t="s">
        <v>428</v>
      </c>
      <c r="C13162" s="509">
        <v>25</v>
      </c>
    </row>
    <row r="13163" spans="1:11" s="509" customFormat="1">
      <c r="A13163" s="508" t="s">
        <v>655</v>
      </c>
      <c r="B13163" s="509" t="s">
        <v>428</v>
      </c>
      <c r="C13163" s="509">
        <v>26</v>
      </c>
      <c r="D13163" s="509">
        <v>1</v>
      </c>
      <c r="K13163" s="509">
        <v>1</v>
      </c>
    </row>
    <row r="13164" spans="1:11" s="509" customFormat="1">
      <c r="A13164" s="508" t="s">
        <v>655</v>
      </c>
      <c r="B13164" s="509" t="s">
        <v>428</v>
      </c>
      <c r="C13164" s="509">
        <v>27</v>
      </c>
      <c r="D13164" s="509">
        <v>4</v>
      </c>
      <c r="G13164" s="509">
        <v>4</v>
      </c>
      <c r="K13164" s="509">
        <v>8</v>
      </c>
    </row>
    <row r="13165" spans="1:11" s="509" customFormat="1">
      <c r="A13165" s="508" t="s">
        <v>655</v>
      </c>
      <c r="B13165" s="509" t="s">
        <v>428</v>
      </c>
      <c r="C13165" s="509">
        <v>28</v>
      </c>
      <c r="K13165" s="509">
        <v>0</v>
      </c>
    </row>
    <row r="13166" spans="1:11" s="509" customFormat="1">
      <c r="A13166" s="508" t="s">
        <v>655</v>
      </c>
      <c r="B13166" s="509" t="s">
        <v>428</v>
      </c>
      <c r="C13166" s="509">
        <v>29</v>
      </c>
      <c r="K13166" s="509">
        <v>0</v>
      </c>
    </row>
    <row r="13167" spans="1:11" s="509" customFormat="1">
      <c r="A13167" s="508" t="s">
        <v>655</v>
      </c>
      <c r="B13167" s="509" t="s">
        <v>428</v>
      </c>
      <c r="C13167" s="509">
        <v>30</v>
      </c>
      <c r="G13167" s="509">
        <v>1</v>
      </c>
      <c r="K13167" s="509">
        <v>1</v>
      </c>
    </row>
    <row r="13168" spans="1:11" s="509" customFormat="1">
      <c r="A13168" s="508" t="s">
        <v>655</v>
      </c>
      <c r="B13168" s="509" t="s">
        <v>428</v>
      </c>
      <c r="C13168" s="509">
        <v>31</v>
      </c>
      <c r="G13168" s="509">
        <v>1</v>
      </c>
      <c r="H13168" s="509">
        <v>1</v>
      </c>
      <c r="K13168" s="509">
        <v>1</v>
      </c>
    </row>
    <row r="13169" spans="1:11" s="509" customFormat="1">
      <c r="A13169" s="508" t="s">
        <v>655</v>
      </c>
      <c r="B13169" s="509" t="s">
        <v>428</v>
      </c>
      <c r="C13169" s="509">
        <v>32</v>
      </c>
      <c r="K13169" s="509">
        <v>0</v>
      </c>
    </row>
    <row r="13170" spans="1:11" s="509" customFormat="1">
      <c r="A13170" s="508" t="s">
        <v>655</v>
      </c>
      <c r="B13170" s="509" t="s">
        <v>428</v>
      </c>
      <c r="C13170" s="509">
        <v>33</v>
      </c>
      <c r="D13170" s="509">
        <v>2</v>
      </c>
      <c r="G13170" s="509">
        <v>1</v>
      </c>
      <c r="K13170" s="509">
        <v>3</v>
      </c>
    </row>
    <row r="13171" spans="1:11" s="509" customFormat="1">
      <c r="A13171" s="508" t="s">
        <v>655</v>
      </c>
      <c r="B13171" s="509" t="s">
        <v>428</v>
      </c>
      <c r="C13171" s="509">
        <v>34</v>
      </c>
      <c r="K13171" s="509">
        <v>0</v>
      </c>
    </row>
    <row r="13172" spans="1:11" s="509" customFormat="1">
      <c r="A13172" s="508" t="s">
        <v>655</v>
      </c>
      <c r="B13172" s="509" t="s">
        <v>428</v>
      </c>
      <c r="C13172" s="509">
        <v>35</v>
      </c>
      <c r="K13172" s="509">
        <v>0</v>
      </c>
    </row>
    <row r="13173" spans="1:11" s="509" customFormat="1">
      <c r="A13173" s="508" t="s">
        <v>655</v>
      </c>
      <c r="B13173" s="509" t="s">
        <v>428</v>
      </c>
      <c r="C13173" s="509">
        <v>36</v>
      </c>
      <c r="K13173" s="509">
        <v>0</v>
      </c>
    </row>
    <row r="13174" spans="1:11" s="509" customFormat="1">
      <c r="A13174" s="508" t="s">
        <v>655</v>
      </c>
      <c r="B13174" s="509" t="s">
        <v>428</v>
      </c>
      <c r="C13174" s="509">
        <v>37</v>
      </c>
      <c r="D13174" s="509">
        <v>2</v>
      </c>
      <c r="G13174" s="509">
        <v>2</v>
      </c>
      <c r="H13174" s="509">
        <v>1</v>
      </c>
      <c r="K13174" s="509">
        <v>4</v>
      </c>
    </row>
    <row r="13175" spans="1:11" s="509" customFormat="1">
      <c r="A13175" s="508" t="s">
        <v>655</v>
      </c>
      <c r="B13175" s="509" t="s">
        <v>428</v>
      </c>
      <c r="C13175" s="509">
        <v>38</v>
      </c>
      <c r="G13175" s="509">
        <v>1</v>
      </c>
      <c r="K13175" s="509">
        <v>1</v>
      </c>
    </row>
    <row r="13176" spans="1:11" s="509" customFormat="1">
      <c r="A13176" s="508" t="s">
        <v>655</v>
      </c>
      <c r="B13176" s="509" t="s">
        <v>428</v>
      </c>
      <c r="C13176" s="509" t="s">
        <v>1030</v>
      </c>
      <c r="K13176" s="509">
        <v>0</v>
      </c>
    </row>
    <row r="13177" spans="1:11" s="509" customFormat="1">
      <c r="A13177" s="508" t="s">
        <v>655</v>
      </c>
      <c r="B13177" s="509" t="s">
        <v>428</v>
      </c>
      <c r="C13177" s="509">
        <v>39</v>
      </c>
      <c r="K13177" s="509">
        <v>0</v>
      </c>
    </row>
    <row r="13178" spans="1:11" s="509" customFormat="1">
      <c r="A13178" s="508" t="s">
        <v>655</v>
      </c>
      <c r="B13178" s="509" t="s">
        <v>428</v>
      </c>
      <c r="C13178" s="509">
        <v>40</v>
      </c>
      <c r="K13178" s="509">
        <v>0</v>
      </c>
    </row>
    <row r="13179" spans="1:11" s="509" customFormat="1">
      <c r="A13179" s="508" t="s">
        <v>655</v>
      </c>
      <c r="B13179" s="509" t="s">
        <v>428</v>
      </c>
      <c r="C13179" s="509">
        <v>41</v>
      </c>
      <c r="K13179" s="509">
        <v>0</v>
      </c>
    </row>
    <row r="13180" spans="1:11" s="509" customFormat="1">
      <c r="A13180" s="508" t="s">
        <v>655</v>
      </c>
      <c r="B13180" s="509" t="s">
        <v>428</v>
      </c>
      <c r="C13180" s="509">
        <v>42</v>
      </c>
      <c r="K13180" s="509">
        <v>0</v>
      </c>
    </row>
    <row r="13181" spans="1:11" s="509" customFormat="1">
      <c r="A13181" s="508" t="s">
        <v>655</v>
      </c>
      <c r="B13181" s="509" t="s">
        <v>428</v>
      </c>
      <c r="C13181" s="509">
        <v>43</v>
      </c>
      <c r="K13181" s="509">
        <v>0</v>
      </c>
    </row>
    <row r="13182" spans="1:11" s="509" customFormat="1">
      <c r="A13182" s="508" t="s">
        <v>655</v>
      </c>
      <c r="B13182" s="509" t="s">
        <v>428</v>
      </c>
      <c r="C13182" s="509">
        <v>44</v>
      </c>
      <c r="K13182" s="509">
        <v>0</v>
      </c>
    </row>
    <row r="13183" spans="1:11" s="509" customFormat="1">
      <c r="A13183" s="508" t="s">
        <v>655</v>
      </c>
      <c r="B13183" s="509" t="s">
        <v>428</v>
      </c>
      <c r="C13183" s="509">
        <v>45</v>
      </c>
      <c r="K13183" s="509">
        <v>0</v>
      </c>
    </row>
    <row r="13184" spans="1:11" s="509" customFormat="1">
      <c r="A13184" s="508" t="s">
        <v>655</v>
      </c>
      <c r="B13184" s="509" t="s">
        <v>428</v>
      </c>
      <c r="C13184" s="509">
        <v>46</v>
      </c>
      <c r="D13184" s="509">
        <v>3</v>
      </c>
      <c r="G13184" s="509">
        <v>6</v>
      </c>
      <c r="K13184" s="509">
        <v>9</v>
      </c>
    </row>
    <row r="13185" spans="1:11" s="509" customFormat="1">
      <c r="A13185" s="508" t="s">
        <v>655</v>
      </c>
      <c r="B13185" s="509" t="s">
        <v>428</v>
      </c>
      <c r="C13185" s="509">
        <v>47</v>
      </c>
      <c r="D13185" s="509">
        <v>2</v>
      </c>
      <c r="G13185" s="509">
        <v>3</v>
      </c>
      <c r="H13185" s="509">
        <v>1</v>
      </c>
      <c r="K13185" s="509">
        <v>5</v>
      </c>
    </row>
    <row r="13186" spans="1:11" s="509" customFormat="1">
      <c r="A13186" s="508" t="s">
        <v>655</v>
      </c>
      <c r="B13186" s="509" t="s">
        <v>428</v>
      </c>
      <c r="C13186" s="509">
        <v>48</v>
      </c>
      <c r="D13186" s="509">
        <v>1</v>
      </c>
      <c r="K13186" s="509">
        <v>1</v>
      </c>
    </row>
    <row r="13187" spans="1:11" s="509" customFormat="1">
      <c r="A13187" s="508" t="s">
        <v>655</v>
      </c>
      <c r="B13187" s="509" t="s">
        <v>428</v>
      </c>
      <c r="C13187" s="509">
        <v>49</v>
      </c>
      <c r="G13187" s="509">
        <v>1</v>
      </c>
      <c r="K13187" s="509">
        <v>1</v>
      </c>
    </row>
    <row r="13188" spans="1:11" s="509" customFormat="1">
      <c r="A13188" s="508" t="s">
        <v>655</v>
      </c>
      <c r="B13188" s="509" t="s">
        <v>428</v>
      </c>
      <c r="C13188" s="509">
        <v>50</v>
      </c>
      <c r="K13188" s="509">
        <v>0</v>
      </c>
    </row>
    <row r="13189" spans="1:11" s="509" customFormat="1">
      <c r="A13189" s="508" t="s">
        <v>655</v>
      </c>
      <c r="B13189" s="509" t="s">
        <v>428</v>
      </c>
      <c r="C13189" s="509">
        <v>51</v>
      </c>
      <c r="K13189" s="509">
        <v>0</v>
      </c>
    </row>
    <row r="13190" spans="1:11" s="509" customFormat="1">
      <c r="A13190" s="508" t="s">
        <v>655</v>
      </c>
      <c r="B13190" s="509" t="s">
        <v>428</v>
      </c>
      <c r="C13190" s="509" t="s">
        <v>1031</v>
      </c>
      <c r="D13190" s="509">
        <v>1</v>
      </c>
      <c r="G13190" s="509">
        <v>1</v>
      </c>
      <c r="K13190" s="509">
        <v>2</v>
      </c>
    </row>
    <row r="13191" spans="1:11" s="509" customFormat="1">
      <c r="A13191" s="508" t="s">
        <v>655</v>
      </c>
      <c r="B13191" s="509" t="s">
        <v>428</v>
      </c>
      <c r="C13191" s="509" t="s">
        <v>1032</v>
      </c>
      <c r="K13191" s="509">
        <v>0</v>
      </c>
    </row>
    <row r="13192" spans="1:11" s="509" customFormat="1">
      <c r="A13192" s="508" t="s">
        <v>655</v>
      </c>
      <c r="B13192" s="509" t="s">
        <v>428</v>
      </c>
      <c r="C13192" s="509">
        <v>52</v>
      </c>
      <c r="K13192" s="509">
        <v>0</v>
      </c>
    </row>
    <row r="13193" spans="1:11" s="509" customFormat="1">
      <c r="A13193" s="508" t="s">
        <v>655</v>
      </c>
      <c r="B13193" s="509" t="s">
        <v>428</v>
      </c>
      <c r="C13193" s="509">
        <v>53</v>
      </c>
      <c r="K13193" s="509">
        <v>0</v>
      </c>
    </row>
    <row r="13194" spans="1:11" s="509" customFormat="1">
      <c r="A13194" s="508" t="s">
        <v>655</v>
      </c>
      <c r="B13194" s="509" t="s">
        <v>428</v>
      </c>
      <c r="C13194" s="509">
        <v>54</v>
      </c>
      <c r="G13194" s="509">
        <v>53</v>
      </c>
      <c r="K13194" s="509">
        <v>53</v>
      </c>
    </row>
    <row r="13195" spans="1:11" s="509" customFormat="1">
      <c r="A13195" s="508" t="s">
        <v>655</v>
      </c>
      <c r="B13195" s="509" t="s">
        <v>428</v>
      </c>
      <c r="C13195" s="509">
        <v>55</v>
      </c>
      <c r="D13195" s="509">
        <v>4</v>
      </c>
      <c r="G13195" s="509">
        <v>76</v>
      </c>
      <c r="K13195" s="509">
        <v>80</v>
      </c>
    </row>
    <row r="13196" spans="1:11" s="509" customFormat="1">
      <c r="A13196" s="508" t="s">
        <v>655</v>
      </c>
      <c r="B13196" s="509" t="s">
        <v>428</v>
      </c>
      <c r="C13196" s="509">
        <v>56</v>
      </c>
      <c r="K13196" s="509">
        <v>0</v>
      </c>
    </row>
    <row r="13197" spans="1:11" s="509" customFormat="1">
      <c r="A13197" s="508" t="s">
        <v>655</v>
      </c>
      <c r="B13197" s="509" t="s">
        <v>428</v>
      </c>
      <c r="C13197" s="509">
        <v>57</v>
      </c>
      <c r="K13197" s="509">
        <v>0</v>
      </c>
    </row>
    <row r="13198" spans="1:11" s="509" customFormat="1">
      <c r="A13198" s="508" t="s">
        <v>655</v>
      </c>
      <c r="B13198" s="509" t="s">
        <v>428</v>
      </c>
      <c r="C13198" s="509">
        <v>58</v>
      </c>
      <c r="K13198" s="509">
        <v>0</v>
      </c>
    </row>
    <row r="13199" spans="1:11" s="509" customFormat="1">
      <c r="A13199" s="508" t="s">
        <v>655</v>
      </c>
      <c r="B13199" s="509" t="s">
        <v>428</v>
      </c>
      <c r="C13199" s="509">
        <v>59</v>
      </c>
      <c r="D13199" s="509">
        <v>1</v>
      </c>
      <c r="G13199" s="509">
        <v>11</v>
      </c>
      <c r="K13199" s="509">
        <v>12</v>
      </c>
    </row>
    <row r="13200" spans="1:11" s="509" customFormat="1">
      <c r="A13200" s="508" t="s">
        <v>655</v>
      </c>
      <c r="B13200" s="509" t="s">
        <v>428</v>
      </c>
      <c r="C13200" s="509">
        <v>60</v>
      </c>
      <c r="G13200" s="509">
        <v>11</v>
      </c>
      <c r="K13200" s="509">
        <v>11</v>
      </c>
    </row>
    <row r="13201" spans="1:11" s="509" customFormat="1">
      <c r="A13201" s="508" t="s">
        <v>655</v>
      </c>
      <c r="B13201" s="509" t="s">
        <v>428</v>
      </c>
      <c r="C13201" s="509">
        <v>61</v>
      </c>
      <c r="G13201" s="509">
        <v>2</v>
      </c>
      <c r="K13201" s="509">
        <v>2</v>
      </c>
    </row>
    <row r="13202" spans="1:11" s="509" customFormat="1">
      <c r="A13202" s="508" t="s">
        <v>655</v>
      </c>
      <c r="B13202" s="509" t="s">
        <v>428</v>
      </c>
      <c r="C13202" s="509">
        <v>62</v>
      </c>
      <c r="D13202" s="509">
        <v>2</v>
      </c>
      <c r="G13202" s="509">
        <v>1</v>
      </c>
      <c r="K13202" s="509">
        <v>3</v>
      </c>
    </row>
    <row r="13203" spans="1:11" s="509" customFormat="1">
      <c r="A13203" s="508" t="s">
        <v>655</v>
      </c>
      <c r="B13203" s="509" t="s">
        <v>428</v>
      </c>
      <c r="C13203" s="509">
        <v>63</v>
      </c>
      <c r="D13203" s="509">
        <v>3</v>
      </c>
      <c r="G13203" s="509">
        <v>22</v>
      </c>
      <c r="H13203" s="509">
        <v>4</v>
      </c>
      <c r="K13203" s="509">
        <v>25</v>
      </c>
    </row>
    <row r="13204" spans="1:11" s="509" customFormat="1">
      <c r="A13204" s="508" t="s">
        <v>655</v>
      </c>
      <c r="B13204" s="509" t="s">
        <v>428</v>
      </c>
      <c r="C13204" s="509" t="s">
        <v>1033</v>
      </c>
      <c r="G13204" s="509">
        <v>2</v>
      </c>
      <c r="K13204" s="509">
        <v>2</v>
      </c>
    </row>
    <row r="13205" spans="1:11" s="509" customFormat="1">
      <c r="A13205" s="508" t="s">
        <v>655</v>
      </c>
      <c r="B13205" s="509" t="s">
        <v>428</v>
      </c>
      <c r="C13205" s="509" t="s">
        <v>1034</v>
      </c>
      <c r="D13205" s="509">
        <v>2</v>
      </c>
      <c r="K13205" s="509">
        <v>2</v>
      </c>
    </row>
    <row r="13206" spans="1:11" s="509" customFormat="1">
      <c r="A13206" s="508" t="s">
        <v>655</v>
      </c>
      <c r="B13206" s="509" t="s">
        <v>428</v>
      </c>
      <c r="C13206" s="509">
        <v>64</v>
      </c>
      <c r="K13206" s="509">
        <v>0</v>
      </c>
    </row>
    <row r="13207" spans="1:11" s="509" customFormat="1">
      <c r="A13207" s="508" t="s">
        <v>655</v>
      </c>
      <c r="B13207" s="509" t="s">
        <v>428</v>
      </c>
      <c r="C13207" s="509" t="s">
        <v>1035</v>
      </c>
      <c r="D13207" s="509">
        <v>2</v>
      </c>
      <c r="G13207" s="509">
        <v>7</v>
      </c>
      <c r="K13207" s="509">
        <v>9</v>
      </c>
    </row>
    <row r="13208" spans="1:11" s="509" customFormat="1">
      <c r="A13208" s="508" t="s">
        <v>655</v>
      </c>
      <c r="B13208" s="509" t="s">
        <v>428</v>
      </c>
      <c r="C13208" s="509">
        <v>65</v>
      </c>
      <c r="D13208" s="509">
        <v>9</v>
      </c>
      <c r="E13208" s="509">
        <v>2</v>
      </c>
      <c r="G13208" s="509">
        <v>60</v>
      </c>
      <c r="H13208" s="509">
        <v>22</v>
      </c>
      <c r="K13208" s="509">
        <v>69</v>
      </c>
    </row>
    <row r="13209" spans="1:11" s="509" customFormat="1">
      <c r="A13209" s="508" t="s">
        <v>655</v>
      </c>
      <c r="B13209" s="509" t="s">
        <v>428</v>
      </c>
      <c r="C13209" s="509">
        <v>66</v>
      </c>
      <c r="D13209" s="509">
        <v>2</v>
      </c>
      <c r="G13209" s="509">
        <v>12</v>
      </c>
      <c r="H13209" s="509">
        <v>10</v>
      </c>
      <c r="K13209" s="509">
        <v>14</v>
      </c>
    </row>
    <row r="13210" spans="1:11" s="509" customFormat="1">
      <c r="A13210" s="508" t="s">
        <v>655</v>
      </c>
      <c r="B13210" s="509" t="s">
        <v>428</v>
      </c>
      <c r="C13210" s="509" t="s">
        <v>1036</v>
      </c>
      <c r="K13210" s="509">
        <v>0</v>
      </c>
    </row>
    <row r="13211" spans="1:11" s="509" customFormat="1">
      <c r="A13211" s="508" t="s">
        <v>655</v>
      </c>
      <c r="B13211" s="509" t="s">
        <v>428</v>
      </c>
      <c r="C13211" s="509" t="s">
        <v>1037</v>
      </c>
      <c r="D13211" s="509">
        <v>47</v>
      </c>
      <c r="G13211" s="509">
        <v>926</v>
      </c>
      <c r="K13211" s="509">
        <v>973</v>
      </c>
    </row>
    <row r="13212" spans="1:11" s="509" customFormat="1">
      <c r="A13212" s="508" t="s">
        <v>655</v>
      </c>
      <c r="B13212" s="509" t="s">
        <v>428</v>
      </c>
      <c r="C13212" s="509" t="s">
        <v>1038</v>
      </c>
      <c r="D13212" s="509">
        <v>5</v>
      </c>
      <c r="G13212" s="509">
        <v>20</v>
      </c>
      <c r="K13212" s="509">
        <v>25</v>
      </c>
    </row>
    <row r="13213" spans="1:11" s="509" customFormat="1">
      <c r="A13213" s="508" t="s">
        <v>655</v>
      </c>
      <c r="B13213" s="509" t="s">
        <v>428</v>
      </c>
      <c r="C13213" s="509" t="s">
        <v>1039</v>
      </c>
      <c r="D13213" s="509">
        <v>7</v>
      </c>
      <c r="G13213" s="509">
        <v>20</v>
      </c>
      <c r="K13213" s="509">
        <v>27</v>
      </c>
    </row>
    <row r="13214" spans="1:11" s="509" customFormat="1">
      <c r="A13214" s="508" t="s">
        <v>655</v>
      </c>
      <c r="B13214" s="509" t="s">
        <v>428</v>
      </c>
      <c r="C13214" s="509" t="s">
        <v>1040</v>
      </c>
      <c r="D13214" s="509">
        <v>13</v>
      </c>
      <c r="G13214" s="509">
        <v>24</v>
      </c>
      <c r="K13214" s="509">
        <v>37</v>
      </c>
    </row>
    <row r="13215" spans="1:11" s="509" customFormat="1">
      <c r="A13215" s="508" t="s">
        <v>655</v>
      </c>
      <c r="B13215" s="509" t="s">
        <v>428</v>
      </c>
      <c r="C13215" s="509" t="s">
        <v>1041</v>
      </c>
      <c r="D13215" s="509">
        <v>1</v>
      </c>
      <c r="K13215" s="509">
        <v>1</v>
      </c>
    </row>
    <row r="13216" spans="1:11" s="509" customFormat="1">
      <c r="A13216" s="508" t="s">
        <v>655</v>
      </c>
      <c r="B13216" s="509" t="s">
        <v>428</v>
      </c>
      <c r="C13216" s="509" t="s">
        <v>1042</v>
      </c>
      <c r="K13216" s="509">
        <v>0</v>
      </c>
    </row>
    <row r="13217" spans="1:11" s="509" customFormat="1">
      <c r="A13217" s="508" t="s">
        <v>655</v>
      </c>
      <c r="B13217" s="509" t="s">
        <v>428</v>
      </c>
      <c r="C13217" s="509">
        <v>67</v>
      </c>
      <c r="D13217" s="509">
        <v>8</v>
      </c>
      <c r="E13217" s="509">
        <v>1</v>
      </c>
      <c r="G13217" s="509">
        <v>252</v>
      </c>
      <c r="H13217" s="509">
        <v>16</v>
      </c>
      <c r="K13217" s="509">
        <v>260</v>
      </c>
    </row>
    <row r="13218" spans="1:11" s="509" customFormat="1">
      <c r="A13218" s="508" t="s">
        <v>655</v>
      </c>
      <c r="B13218" s="509" t="s">
        <v>428</v>
      </c>
      <c r="C13218" s="509">
        <v>68</v>
      </c>
      <c r="G13218" s="509">
        <v>51</v>
      </c>
      <c r="H13218" s="509">
        <v>6</v>
      </c>
      <c r="K13218" s="509">
        <v>51</v>
      </c>
    </row>
    <row r="13219" spans="1:11" s="509" customFormat="1">
      <c r="A13219" s="508" t="s">
        <v>655</v>
      </c>
      <c r="B13219" s="509" t="s">
        <v>428</v>
      </c>
      <c r="C13219" s="509" t="s">
        <v>1043</v>
      </c>
      <c r="D13219" s="509">
        <v>7</v>
      </c>
      <c r="G13219" s="509">
        <v>11</v>
      </c>
      <c r="H13219" s="509">
        <v>1</v>
      </c>
      <c r="K13219" s="509">
        <v>18</v>
      </c>
    </row>
    <row r="13220" spans="1:11" s="509" customFormat="1">
      <c r="A13220" s="508" t="s">
        <v>655</v>
      </c>
      <c r="B13220" s="509" t="s">
        <v>428</v>
      </c>
      <c r="C13220" s="509">
        <v>69</v>
      </c>
      <c r="D13220" s="509">
        <v>1</v>
      </c>
      <c r="K13220" s="509">
        <v>1</v>
      </c>
    </row>
    <row r="13221" spans="1:11" s="509" customFormat="1">
      <c r="A13221" s="508" t="s">
        <v>655</v>
      </c>
      <c r="B13221" s="509" t="s">
        <v>428</v>
      </c>
      <c r="C13221" s="509" t="s">
        <v>1044</v>
      </c>
      <c r="D13221" s="509">
        <v>1</v>
      </c>
      <c r="K13221" s="509">
        <v>1</v>
      </c>
    </row>
    <row r="13222" spans="1:11" s="509" customFormat="1">
      <c r="A13222" s="508" t="s">
        <v>655</v>
      </c>
      <c r="B13222" s="509" t="s">
        <v>428</v>
      </c>
      <c r="C13222" s="509" t="s">
        <v>1045</v>
      </c>
      <c r="K13222" s="509">
        <v>0</v>
      </c>
    </row>
    <row r="13223" spans="1:11" s="509" customFormat="1">
      <c r="A13223" s="508" t="s">
        <v>655</v>
      </c>
      <c r="B13223" s="509" t="s">
        <v>428</v>
      </c>
      <c r="C13223" s="509">
        <v>70</v>
      </c>
      <c r="K13223" s="509">
        <v>0</v>
      </c>
    </row>
    <row r="13224" spans="1:11" s="509" customFormat="1">
      <c r="A13224" s="508" t="s">
        <v>655</v>
      </c>
      <c r="B13224" s="509" t="s">
        <v>428</v>
      </c>
      <c r="C13224" s="509" t="s">
        <v>1046</v>
      </c>
      <c r="G13224" s="509">
        <v>15</v>
      </c>
      <c r="K13224" s="509">
        <v>15</v>
      </c>
    </row>
    <row r="13225" spans="1:11" s="509" customFormat="1">
      <c r="A13225" s="508" t="s">
        <v>655</v>
      </c>
      <c r="B13225" s="509" t="s">
        <v>428</v>
      </c>
      <c r="C13225" s="509">
        <v>71</v>
      </c>
      <c r="G13225" s="509">
        <v>434</v>
      </c>
      <c r="K13225" s="509">
        <v>434</v>
      </c>
    </row>
    <row r="13226" spans="1:11" s="509" customFormat="1">
      <c r="A13226" s="508" t="s">
        <v>655</v>
      </c>
      <c r="B13226" s="509" t="s">
        <v>428</v>
      </c>
      <c r="C13226" s="509" t="s">
        <v>1047</v>
      </c>
      <c r="D13226" s="509">
        <v>5</v>
      </c>
      <c r="G13226" s="509">
        <v>62</v>
      </c>
      <c r="H13226" s="509">
        <v>27</v>
      </c>
      <c r="K13226" s="509">
        <v>67</v>
      </c>
    </row>
    <row r="13227" spans="1:11" s="509" customFormat="1">
      <c r="A13227" s="508" t="s">
        <v>655</v>
      </c>
      <c r="B13227" s="509" t="s">
        <v>428</v>
      </c>
      <c r="C13227" s="509" t="s">
        <v>1048</v>
      </c>
      <c r="D13227" s="509">
        <v>1</v>
      </c>
      <c r="G13227" s="509">
        <v>12</v>
      </c>
      <c r="K13227" s="509">
        <v>13</v>
      </c>
    </row>
    <row r="13228" spans="1:11" s="509" customFormat="1">
      <c r="A13228" s="508" t="s">
        <v>655</v>
      </c>
      <c r="B13228" s="509" t="s">
        <v>428</v>
      </c>
      <c r="C13228" s="509" t="s">
        <v>1049</v>
      </c>
      <c r="G13228" s="509">
        <v>6</v>
      </c>
      <c r="K13228" s="509">
        <v>6</v>
      </c>
    </row>
    <row r="13229" spans="1:11" s="509" customFormat="1">
      <c r="A13229" s="508" t="s">
        <v>655</v>
      </c>
      <c r="B13229" s="509" t="s">
        <v>428</v>
      </c>
      <c r="C13229" s="509" t="s">
        <v>1050</v>
      </c>
      <c r="G13229" s="509">
        <v>3</v>
      </c>
      <c r="H13229" s="509">
        <v>3</v>
      </c>
      <c r="K13229" s="509">
        <v>3</v>
      </c>
    </row>
    <row r="13230" spans="1:11" s="509" customFormat="1">
      <c r="A13230" s="508" t="s">
        <v>655</v>
      </c>
      <c r="B13230" s="509" t="s">
        <v>428</v>
      </c>
      <c r="C13230" s="509" t="s">
        <v>1051</v>
      </c>
      <c r="G13230" s="509">
        <v>1</v>
      </c>
      <c r="H13230" s="509">
        <v>1</v>
      </c>
      <c r="K13230" s="509">
        <v>1</v>
      </c>
    </row>
    <row r="13231" spans="1:11" s="509" customFormat="1">
      <c r="A13231" s="508" t="s">
        <v>655</v>
      </c>
      <c r="B13231" s="509" t="s">
        <v>428</v>
      </c>
      <c r="C13231" s="509">
        <v>72</v>
      </c>
      <c r="D13231" s="509">
        <v>165</v>
      </c>
      <c r="G13231" s="509">
        <v>15</v>
      </c>
      <c r="K13231" s="509">
        <v>180</v>
      </c>
    </row>
    <row r="13232" spans="1:11" s="509" customFormat="1">
      <c r="A13232" s="508" t="s">
        <v>655</v>
      </c>
      <c r="B13232" s="509" t="s">
        <v>428</v>
      </c>
      <c r="C13232" s="509">
        <v>73</v>
      </c>
      <c r="D13232" s="509">
        <v>48</v>
      </c>
      <c r="G13232" s="509">
        <v>1</v>
      </c>
      <c r="K13232" s="509">
        <v>49</v>
      </c>
    </row>
    <row r="13233" spans="1:11" s="509" customFormat="1">
      <c r="A13233" s="508" t="s">
        <v>655</v>
      </c>
      <c r="B13233" s="509" t="s">
        <v>428</v>
      </c>
      <c r="C13233" s="509">
        <v>74</v>
      </c>
      <c r="D13233" s="509">
        <v>6</v>
      </c>
      <c r="G13233" s="509">
        <v>7</v>
      </c>
      <c r="K13233" s="509">
        <v>13</v>
      </c>
    </row>
    <row r="13234" spans="1:11" s="509" customFormat="1">
      <c r="A13234" s="508" t="s">
        <v>655</v>
      </c>
      <c r="B13234" s="509" t="s">
        <v>428</v>
      </c>
      <c r="C13234" s="509" t="s">
        <v>4570</v>
      </c>
      <c r="D13234" s="509">
        <v>127</v>
      </c>
      <c r="G13234" s="509">
        <v>278</v>
      </c>
      <c r="K13234" s="509">
        <v>405</v>
      </c>
    </row>
    <row r="13235" spans="1:11" s="509" customFormat="1">
      <c r="A13235" s="508" t="s">
        <v>655</v>
      </c>
      <c r="B13235" s="509" t="s">
        <v>428</v>
      </c>
      <c r="C13235" s="509" t="s">
        <v>4571</v>
      </c>
      <c r="D13235" s="509">
        <v>532</v>
      </c>
      <c r="E13235" s="509">
        <v>5</v>
      </c>
      <c r="F13235" s="509">
        <v>0</v>
      </c>
      <c r="G13235" s="509">
        <v>3433</v>
      </c>
      <c r="H13235" s="509">
        <v>96</v>
      </c>
      <c r="I13235" s="509">
        <v>0</v>
      </c>
      <c r="J13235" s="509">
        <v>3</v>
      </c>
      <c r="K13235" s="509">
        <v>3965</v>
      </c>
    </row>
    <row r="13236" spans="1:11" s="509" customFormat="1">
      <c r="A13236" s="508" t="s">
        <v>656</v>
      </c>
      <c r="B13236" s="509" t="s">
        <v>429</v>
      </c>
      <c r="C13236" s="509">
        <v>1</v>
      </c>
      <c r="K13236" s="509">
        <v>0</v>
      </c>
    </row>
    <row r="13237" spans="1:11" s="509" customFormat="1">
      <c r="A13237" s="508" t="s">
        <v>656</v>
      </c>
      <c r="B13237" s="509" t="s">
        <v>429</v>
      </c>
      <c r="C13237" s="509" t="s">
        <v>1023</v>
      </c>
      <c r="G13237" s="509">
        <v>6</v>
      </c>
      <c r="K13237" s="509">
        <v>6</v>
      </c>
    </row>
    <row r="13238" spans="1:11" s="509" customFormat="1">
      <c r="A13238" s="508" t="s">
        <v>656</v>
      </c>
      <c r="B13238" s="509" t="s">
        <v>429</v>
      </c>
      <c r="C13238" s="509">
        <v>2</v>
      </c>
      <c r="G13238" s="509">
        <v>9</v>
      </c>
      <c r="K13238" s="509">
        <v>9</v>
      </c>
    </row>
    <row r="13239" spans="1:11" s="509" customFormat="1">
      <c r="A13239" s="508" t="s">
        <v>656</v>
      </c>
      <c r="B13239" s="509" t="s">
        <v>429</v>
      </c>
      <c r="C13239" s="509">
        <v>3</v>
      </c>
      <c r="G13239" s="509">
        <v>24</v>
      </c>
      <c r="K13239" s="509">
        <v>24</v>
      </c>
    </row>
    <row r="13240" spans="1:11" s="509" customFormat="1">
      <c r="A13240" s="508" t="s">
        <v>656</v>
      </c>
      <c r="B13240" s="509" t="s">
        <v>429</v>
      </c>
      <c r="C13240" s="509">
        <v>4</v>
      </c>
      <c r="G13240" s="509">
        <v>10</v>
      </c>
      <c r="K13240" s="509">
        <v>10</v>
      </c>
    </row>
    <row r="13241" spans="1:11" s="509" customFormat="1">
      <c r="A13241" s="508" t="s">
        <v>656</v>
      </c>
      <c r="B13241" s="509" t="s">
        <v>429</v>
      </c>
      <c r="C13241" s="509">
        <v>5</v>
      </c>
      <c r="G13241" s="509">
        <v>21</v>
      </c>
      <c r="K13241" s="509">
        <v>21</v>
      </c>
    </row>
    <row r="13242" spans="1:11" s="509" customFormat="1">
      <c r="A13242" s="508" t="s">
        <v>656</v>
      </c>
      <c r="B13242" s="509" t="s">
        <v>429</v>
      </c>
      <c r="C13242" s="509">
        <v>6</v>
      </c>
      <c r="K13242" s="509">
        <v>0</v>
      </c>
    </row>
    <row r="13243" spans="1:11" s="509" customFormat="1">
      <c r="A13243" s="508" t="s">
        <v>656</v>
      </c>
      <c r="B13243" s="509" t="s">
        <v>429</v>
      </c>
      <c r="C13243" s="509">
        <v>7</v>
      </c>
      <c r="K13243" s="509">
        <v>0</v>
      </c>
    </row>
    <row r="13244" spans="1:11" s="509" customFormat="1">
      <c r="A13244" s="508" t="s">
        <v>656</v>
      </c>
      <c r="B13244" s="509" t="s">
        <v>429</v>
      </c>
      <c r="C13244" s="509">
        <v>8</v>
      </c>
      <c r="G13244" s="509">
        <v>5</v>
      </c>
      <c r="K13244" s="509">
        <v>5</v>
      </c>
    </row>
    <row r="13245" spans="1:11" s="509" customFormat="1">
      <c r="A13245" s="508" t="s">
        <v>656</v>
      </c>
      <c r="B13245" s="509" t="s">
        <v>429</v>
      </c>
      <c r="C13245" s="509">
        <v>9</v>
      </c>
      <c r="K13245" s="509">
        <v>0</v>
      </c>
    </row>
    <row r="13246" spans="1:11" s="509" customFormat="1">
      <c r="A13246" s="508" t="s">
        <v>656</v>
      </c>
      <c r="B13246" s="509" t="s">
        <v>429</v>
      </c>
      <c r="C13246" s="509">
        <v>10</v>
      </c>
      <c r="G13246" s="509">
        <v>14</v>
      </c>
      <c r="K13246" s="509">
        <v>14</v>
      </c>
    </row>
    <row r="13247" spans="1:11" s="509" customFormat="1">
      <c r="A13247" s="508" t="s">
        <v>656</v>
      </c>
      <c r="B13247" s="509" t="s">
        <v>429</v>
      </c>
      <c r="C13247" s="509">
        <v>11</v>
      </c>
      <c r="G13247" s="509">
        <v>1</v>
      </c>
      <c r="K13247" s="509">
        <v>1</v>
      </c>
    </row>
    <row r="13248" spans="1:11" s="509" customFormat="1">
      <c r="A13248" s="508" t="s">
        <v>656</v>
      </c>
      <c r="B13248" s="509" t="s">
        <v>429</v>
      </c>
      <c r="C13248" s="509">
        <v>12</v>
      </c>
      <c r="K13248" s="509">
        <v>0</v>
      </c>
    </row>
    <row r="13249" spans="1:11" s="509" customFormat="1">
      <c r="A13249" s="508" t="s">
        <v>656</v>
      </c>
      <c r="B13249" s="509" t="s">
        <v>429</v>
      </c>
      <c r="C13249" s="509">
        <v>13</v>
      </c>
      <c r="K13249" s="509">
        <v>0</v>
      </c>
    </row>
    <row r="13250" spans="1:11" s="509" customFormat="1">
      <c r="A13250" s="508" t="s">
        <v>656</v>
      </c>
      <c r="B13250" s="509" t="s">
        <v>429</v>
      </c>
      <c r="C13250" s="509">
        <v>14</v>
      </c>
      <c r="K13250" s="509">
        <v>0</v>
      </c>
    </row>
    <row r="13251" spans="1:11" s="509" customFormat="1">
      <c r="A13251" s="508" t="s">
        <v>656</v>
      </c>
      <c r="B13251" s="509" t="s">
        <v>429</v>
      </c>
      <c r="C13251" s="509">
        <v>15</v>
      </c>
      <c r="K13251" s="509">
        <v>0</v>
      </c>
    </row>
    <row r="13252" spans="1:11" s="509" customFormat="1">
      <c r="A13252" s="508" t="s">
        <v>656</v>
      </c>
      <c r="B13252" s="509" t="s">
        <v>429</v>
      </c>
      <c r="C13252" s="509">
        <v>16</v>
      </c>
      <c r="G13252" s="509">
        <v>12</v>
      </c>
      <c r="K13252" s="509">
        <v>12</v>
      </c>
    </row>
    <row r="13253" spans="1:11" s="509" customFormat="1">
      <c r="A13253" s="508" t="s">
        <v>656</v>
      </c>
      <c r="B13253" s="509" t="s">
        <v>429</v>
      </c>
      <c r="C13253" s="509">
        <v>17</v>
      </c>
      <c r="G13253" s="509">
        <v>20</v>
      </c>
      <c r="K13253" s="509">
        <v>20</v>
      </c>
    </row>
    <row r="13254" spans="1:11" s="509" customFormat="1">
      <c r="A13254" s="508" t="s">
        <v>656</v>
      </c>
      <c r="B13254" s="509" t="s">
        <v>429</v>
      </c>
      <c r="C13254" s="509">
        <v>18</v>
      </c>
      <c r="K13254" s="509">
        <v>0</v>
      </c>
    </row>
    <row r="13255" spans="1:11" s="509" customFormat="1">
      <c r="A13255" s="508" t="s">
        <v>656</v>
      </c>
      <c r="B13255" s="509" t="s">
        <v>429</v>
      </c>
      <c r="C13255" s="509" t="s">
        <v>1024</v>
      </c>
      <c r="G13255" s="509">
        <v>3</v>
      </c>
      <c r="K13255" s="509">
        <v>3</v>
      </c>
    </row>
    <row r="13256" spans="1:11" s="509" customFormat="1">
      <c r="A13256" s="508" t="s">
        <v>656</v>
      </c>
      <c r="B13256" s="509" t="s">
        <v>429</v>
      </c>
      <c r="C13256" s="509" t="s">
        <v>1025</v>
      </c>
      <c r="K13256" s="509">
        <v>0</v>
      </c>
    </row>
    <row r="13257" spans="1:11" s="509" customFormat="1">
      <c r="A13257" s="508" t="s">
        <v>656</v>
      </c>
      <c r="B13257" s="509" t="s">
        <v>429</v>
      </c>
      <c r="C13257" s="509">
        <v>19</v>
      </c>
      <c r="G13257" s="509">
        <v>2</v>
      </c>
      <c r="K13257" s="509">
        <v>2</v>
      </c>
    </row>
    <row r="13258" spans="1:11" s="509" customFormat="1">
      <c r="A13258" s="508" t="s">
        <v>656</v>
      </c>
      <c r="B13258" s="509" t="s">
        <v>429</v>
      </c>
      <c r="C13258" s="509">
        <v>20</v>
      </c>
      <c r="G13258" s="509">
        <v>1</v>
      </c>
      <c r="K13258" s="509">
        <v>1</v>
      </c>
    </row>
    <row r="13259" spans="1:11" s="509" customFormat="1">
      <c r="A13259" s="508" t="s">
        <v>656</v>
      </c>
      <c r="B13259" s="509" t="s">
        <v>429</v>
      </c>
      <c r="C13259" s="509">
        <v>21</v>
      </c>
      <c r="K13259" s="509">
        <v>0</v>
      </c>
    </row>
    <row r="13260" spans="1:11" s="509" customFormat="1">
      <c r="A13260" s="508" t="s">
        <v>656</v>
      </c>
      <c r="B13260" s="509" t="s">
        <v>429</v>
      </c>
      <c r="C13260" s="509" t="s">
        <v>1026</v>
      </c>
      <c r="K13260" s="509">
        <v>0</v>
      </c>
    </row>
    <row r="13261" spans="1:11" s="509" customFormat="1">
      <c r="A13261" s="508" t="s">
        <v>656</v>
      </c>
      <c r="B13261" s="509" t="s">
        <v>429</v>
      </c>
      <c r="C13261" s="509" t="s">
        <v>1027</v>
      </c>
      <c r="K13261" s="509">
        <v>0</v>
      </c>
    </row>
    <row r="13262" spans="1:11" s="509" customFormat="1">
      <c r="A13262" s="508" t="s">
        <v>656</v>
      </c>
      <c r="B13262" s="509" t="s">
        <v>429</v>
      </c>
      <c r="C13262" s="509" t="s">
        <v>1028</v>
      </c>
      <c r="K13262" s="509">
        <v>0</v>
      </c>
    </row>
    <row r="13263" spans="1:11" s="509" customFormat="1">
      <c r="A13263" s="508" t="s">
        <v>656</v>
      </c>
      <c r="B13263" s="509" t="s">
        <v>429</v>
      </c>
      <c r="C13263" s="509">
        <v>22</v>
      </c>
      <c r="G13263" s="509">
        <v>1</v>
      </c>
      <c r="K13263" s="509">
        <v>1</v>
      </c>
    </row>
    <row r="13264" spans="1:11" s="509" customFormat="1">
      <c r="A13264" s="508" t="s">
        <v>656</v>
      </c>
      <c r="B13264" s="509" t="s">
        <v>429</v>
      </c>
      <c r="C13264" s="509">
        <v>23</v>
      </c>
      <c r="K13264" s="509">
        <v>0</v>
      </c>
    </row>
    <row r="13265" spans="1:11" s="509" customFormat="1">
      <c r="A13265" s="508" t="s">
        <v>656</v>
      </c>
      <c r="B13265" s="509" t="s">
        <v>429</v>
      </c>
      <c r="C13265" s="509" t="s">
        <v>1029</v>
      </c>
      <c r="G13265" s="509">
        <v>13</v>
      </c>
      <c r="K13265" s="509">
        <v>13</v>
      </c>
    </row>
    <row r="13266" spans="1:11" s="509" customFormat="1">
      <c r="A13266" s="508" t="s">
        <v>656</v>
      </c>
      <c r="B13266" s="509" t="s">
        <v>429</v>
      </c>
      <c r="C13266" s="509">
        <v>24</v>
      </c>
      <c r="K13266" s="509">
        <v>0</v>
      </c>
    </row>
    <row r="13267" spans="1:11" s="509" customFormat="1">
      <c r="A13267" s="508" t="s">
        <v>656</v>
      </c>
      <c r="B13267" s="509" t="s">
        <v>429</v>
      </c>
      <c r="C13267" s="509">
        <v>25</v>
      </c>
    </row>
    <row r="13268" spans="1:11" s="509" customFormat="1">
      <c r="A13268" s="508" t="s">
        <v>656</v>
      </c>
      <c r="B13268" s="509" t="s">
        <v>429</v>
      </c>
      <c r="C13268" s="509">
        <v>26</v>
      </c>
      <c r="K13268" s="509">
        <v>0</v>
      </c>
    </row>
    <row r="13269" spans="1:11" s="509" customFormat="1">
      <c r="A13269" s="508" t="s">
        <v>656</v>
      </c>
      <c r="B13269" s="509" t="s">
        <v>429</v>
      </c>
      <c r="C13269" s="509">
        <v>27</v>
      </c>
      <c r="G13269" s="509">
        <v>1</v>
      </c>
      <c r="H13269" s="509">
        <v>1</v>
      </c>
      <c r="K13269" s="509">
        <v>1</v>
      </c>
    </row>
    <row r="13270" spans="1:11" s="509" customFormat="1">
      <c r="A13270" s="508" t="s">
        <v>656</v>
      </c>
      <c r="B13270" s="509" t="s">
        <v>429</v>
      </c>
      <c r="C13270" s="509">
        <v>28</v>
      </c>
      <c r="K13270" s="509">
        <v>0</v>
      </c>
    </row>
    <row r="13271" spans="1:11" s="509" customFormat="1">
      <c r="A13271" s="508" t="s">
        <v>656</v>
      </c>
      <c r="B13271" s="509" t="s">
        <v>429</v>
      </c>
      <c r="C13271" s="509">
        <v>29</v>
      </c>
      <c r="K13271" s="509">
        <v>0</v>
      </c>
    </row>
    <row r="13272" spans="1:11" s="509" customFormat="1">
      <c r="A13272" s="508" t="s">
        <v>656</v>
      </c>
      <c r="B13272" s="509" t="s">
        <v>429</v>
      </c>
      <c r="C13272" s="509">
        <v>30</v>
      </c>
      <c r="K13272" s="509">
        <v>0</v>
      </c>
    </row>
    <row r="13273" spans="1:11" s="509" customFormat="1">
      <c r="A13273" s="508" t="s">
        <v>656</v>
      </c>
      <c r="B13273" s="509" t="s">
        <v>429</v>
      </c>
      <c r="C13273" s="509">
        <v>31</v>
      </c>
      <c r="K13273" s="509">
        <v>0</v>
      </c>
    </row>
    <row r="13274" spans="1:11" s="509" customFormat="1">
      <c r="A13274" s="508" t="s">
        <v>656</v>
      </c>
      <c r="B13274" s="509" t="s">
        <v>429</v>
      </c>
      <c r="C13274" s="509">
        <v>32</v>
      </c>
      <c r="K13274" s="509">
        <v>0</v>
      </c>
    </row>
    <row r="13275" spans="1:11" s="509" customFormat="1">
      <c r="A13275" s="508" t="s">
        <v>656</v>
      </c>
      <c r="B13275" s="509" t="s">
        <v>429</v>
      </c>
      <c r="C13275" s="509">
        <v>33</v>
      </c>
      <c r="K13275" s="509">
        <v>0</v>
      </c>
    </row>
    <row r="13276" spans="1:11" s="509" customFormat="1">
      <c r="A13276" s="508" t="s">
        <v>656</v>
      </c>
      <c r="B13276" s="509" t="s">
        <v>429</v>
      </c>
      <c r="C13276" s="509">
        <v>34</v>
      </c>
      <c r="K13276" s="509">
        <v>0</v>
      </c>
    </row>
    <row r="13277" spans="1:11" s="509" customFormat="1">
      <c r="A13277" s="508" t="s">
        <v>656</v>
      </c>
      <c r="B13277" s="509" t="s">
        <v>429</v>
      </c>
      <c r="C13277" s="509">
        <v>35</v>
      </c>
      <c r="K13277" s="509">
        <v>0</v>
      </c>
    </row>
    <row r="13278" spans="1:11" s="509" customFormat="1">
      <c r="A13278" s="508" t="s">
        <v>656</v>
      </c>
      <c r="B13278" s="509" t="s">
        <v>429</v>
      </c>
      <c r="C13278" s="509">
        <v>36</v>
      </c>
      <c r="K13278" s="509">
        <v>0</v>
      </c>
    </row>
    <row r="13279" spans="1:11" s="509" customFormat="1">
      <c r="A13279" s="508" t="s">
        <v>656</v>
      </c>
      <c r="B13279" s="509" t="s">
        <v>429</v>
      </c>
      <c r="C13279" s="509">
        <v>37</v>
      </c>
      <c r="K13279" s="509">
        <v>0</v>
      </c>
    </row>
    <row r="13280" spans="1:11" s="509" customFormat="1">
      <c r="A13280" s="508" t="s">
        <v>656</v>
      </c>
      <c r="B13280" s="509" t="s">
        <v>429</v>
      </c>
      <c r="C13280" s="509">
        <v>38</v>
      </c>
      <c r="G13280" s="509">
        <v>1</v>
      </c>
      <c r="K13280" s="509">
        <v>1</v>
      </c>
    </row>
    <row r="13281" spans="1:11" s="509" customFormat="1">
      <c r="A13281" s="508" t="s">
        <v>656</v>
      </c>
      <c r="B13281" s="509" t="s">
        <v>429</v>
      </c>
      <c r="C13281" s="509" t="s">
        <v>1030</v>
      </c>
      <c r="K13281" s="509">
        <v>0</v>
      </c>
    </row>
    <row r="13282" spans="1:11" s="509" customFormat="1">
      <c r="A13282" s="508" t="s">
        <v>656</v>
      </c>
      <c r="B13282" s="509" t="s">
        <v>429</v>
      </c>
      <c r="C13282" s="509">
        <v>39</v>
      </c>
      <c r="K13282" s="509">
        <v>0</v>
      </c>
    </row>
    <row r="13283" spans="1:11" s="509" customFormat="1">
      <c r="A13283" s="508" t="s">
        <v>656</v>
      </c>
      <c r="B13283" s="509" t="s">
        <v>429</v>
      </c>
      <c r="C13283" s="509">
        <v>40</v>
      </c>
      <c r="K13283" s="509">
        <v>0</v>
      </c>
    </row>
    <row r="13284" spans="1:11" s="509" customFormat="1">
      <c r="A13284" s="508" t="s">
        <v>656</v>
      </c>
      <c r="B13284" s="509" t="s">
        <v>429</v>
      </c>
      <c r="C13284" s="509">
        <v>41</v>
      </c>
      <c r="K13284" s="509">
        <v>0</v>
      </c>
    </row>
    <row r="13285" spans="1:11" s="509" customFormat="1">
      <c r="A13285" s="508" t="s">
        <v>656</v>
      </c>
      <c r="B13285" s="509" t="s">
        <v>429</v>
      </c>
      <c r="C13285" s="509">
        <v>42</v>
      </c>
      <c r="K13285" s="509">
        <v>0</v>
      </c>
    </row>
    <row r="13286" spans="1:11" s="509" customFormat="1">
      <c r="A13286" s="508" t="s">
        <v>656</v>
      </c>
      <c r="B13286" s="509" t="s">
        <v>429</v>
      </c>
      <c r="C13286" s="509">
        <v>43</v>
      </c>
      <c r="K13286" s="509">
        <v>0</v>
      </c>
    </row>
    <row r="13287" spans="1:11" s="509" customFormat="1">
      <c r="A13287" s="508" t="s">
        <v>656</v>
      </c>
      <c r="B13287" s="509" t="s">
        <v>429</v>
      </c>
      <c r="C13287" s="509">
        <v>44</v>
      </c>
      <c r="K13287" s="509">
        <v>0</v>
      </c>
    </row>
    <row r="13288" spans="1:11" s="509" customFormat="1">
      <c r="A13288" s="508" t="s">
        <v>656</v>
      </c>
      <c r="B13288" s="509" t="s">
        <v>429</v>
      </c>
      <c r="C13288" s="509">
        <v>45</v>
      </c>
      <c r="K13288" s="509">
        <v>0</v>
      </c>
    </row>
    <row r="13289" spans="1:11" s="509" customFormat="1">
      <c r="A13289" s="508" t="s">
        <v>656</v>
      </c>
      <c r="B13289" s="509" t="s">
        <v>429</v>
      </c>
      <c r="C13289" s="509">
        <v>46</v>
      </c>
      <c r="G13289" s="509">
        <v>1</v>
      </c>
      <c r="K13289" s="509">
        <v>1</v>
      </c>
    </row>
    <row r="13290" spans="1:11" s="509" customFormat="1">
      <c r="A13290" s="508" t="s">
        <v>656</v>
      </c>
      <c r="B13290" s="509" t="s">
        <v>429</v>
      </c>
      <c r="C13290" s="509">
        <v>47</v>
      </c>
      <c r="K13290" s="509">
        <v>0</v>
      </c>
    </row>
    <row r="13291" spans="1:11" s="509" customFormat="1">
      <c r="A13291" s="508" t="s">
        <v>656</v>
      </c>
      <c r="B13291" s="509" t="s">
        <v>429</v>
      </c>
      <c r="C13291" s="509">
        <v>48</v>
      </c>
      <c r="K13291" s="509">
        <v>0</v>
      </c>
    </row>
    <row r="13292" spans="1:11" s="509" customFormat="1">
      <c r="A13292" s="508" t="s">
        <v>656</v>
      </c>
      <c r="B13292" s="509" t="s">
        <v>429</v>
      </c>
      <c r="C13292" s="509">
        <v>49</v>
      </c>
      <c r="K13292" s="509">
        <v>0</v>
      </c>
    </row>
    <row r="13293" spans="1:11" s="509" customFormat="1">
      <c r="A13293" s="508" t="s">
        <v>656</v>
      </c>
      <c r="B13293" s="509" t="s">
        <v>429</v>
      </c>
      <c r="C13293" s="509">
        <v>50</v>
      </c>
      <c r="K13293" s="509">
        <v>0</v>
      </c>
    </row>
    <row r="13294" spans="1:11" s="509" customFormat="1">
      <c r="A13294" s="508" t="s">
        <v>656</v>
      </c>
      <c r="B13294" s="509" t="s">
        <v>429</v>
      </c>
      <c r="C13294" s="509">
        <v>51</v>
      </c>
      <c r="K13294" s="509">
        <v>0</v>
      </c>
    </row>
    <row r="13295" spans="1:11" s="509" customFormat="1">
      <c r="A13295" s="508" t="s">
        <v>656</v>
      </c>
      <c r="B13295" s="509" t="s">
        <v>429</v>
      </c>
      <c r="C13295" s="509" t="s">
        <v>1031</v>
      </c>
      <c r="G13295" s="509">
        <v>4</v>
      </c>
      <c r="H13295" s="509">
        <v>3</v>
      </c>
      <c r="K13295" s="509">
        <v>4</v>
      </c>
    </row>
    <row r="13296" spans="1:11" s="509" customFormat="1">
      <c r="A13296" s="508" t="s">
        <v>656</v>
      </c>
      <c r="B13296" s="509" t="s">
        <v>429</v>
      </c>
      <c r="C13296" s="509" t="s">
        <v>1032</v>
      </c>
      <c r="K13296" s="509">
        <v>0</v>
      </c>
    </row>
    <row r="13297" spans="1:11" s="509" customFormat="1">
      <c r="A13297" s="508" t="s">
        <v>656</v>
      </c>
      <c r="B13297" s="509" t="s">
        <v>429</v>
      </c>
      <c r="C13297" s="509">
        <v>52</v>
      </c>
      <c r="K13297" s="509">
        <v>0</v>
      </c>
    </row>
    <row r="13298" spans="1:11" s="509" customFormat="1">
      <c r="A13298" s="508" t="s">
        <v>656</v>
      </c>
      <c r="B13298" s="509" t="s">
        <v>429</v>
      </c>
      <c r="C13298" s="509">
        <v>53</v>
      </c>
      <c r="G13298" s="509">
        <v>2</v>
      </c>
      <c r="K13298" s="509">
        <v>2</v>
      </c>
    </row>
    <row r="13299" spans="1:11" s="509" customFormat="1">
      <c r="A13299" s="508" t="s">
        <v>656</v>
      </c>
      <c r="B13299" s="509" t="s">
        <v>429</v>
      </c>
      <c r="C13299" s="509">
        <v>54</v>
      </c>
      <c r="G13299" s="509">
        <v>7</v>
      </c>
      <c r="K13299" s="509">
        <v>7</v>
      </c>
    </row>
    <row r="13300" spans="1:11" s="509" customFormat="1">
      <c r="A13300" s="508" t="s">
        <v>656</v>
      </c>
      <c r="B13300" s="509" t="s">
        <v>429</v>
      </c>
      <c r="C13300" s="509">
        <v>55</v>
      </c>
      <c r="G13300" s="509">
        <v>20</v>
      </c>
      <c r="K13300" s="509">
        <v>20</v>
      </c>
    </row>
    <row r="13301" spans="1:11" s="509" customFormat="1">
      <c r="A13301" s="508" t="s">
        <v>656</v>
      </c>
      <c r="B13301" s="509" t="s">
        <v>429</v>
      </c>
      <c r="C13301" s="509">
        <v>56</v>
      </c>
      <c r="K13301" s="509">
        <v>0</v>
      </c>
    </row>
    <row r="13302" spans="1:11" s="509" customFormat="1">
      <c r="A13302" s="508" t="s">
        <v>656</v>
      </c>
      <c r="B13302" s="509" t="s">
        <v>429</v>
      </c>
      <c r="C13302" s="509">
        <v>57</v>
      </c>
      <c r="K13302" s="509">
        <v>0</v>
      </c>
    </row>
    <row r="13303" spans="1:11" s="509" customFormat="1">
      <c r="A13303" s="508" t="s">
        <v>656</v>
      </c>
      <c r="B13303" s="509" t="s">
        <v>429</v>
      </c>
      <c r="C13303" s="509">
        <v>58</v>
      </c>
      <c r="K13303" s="509">
        <v>0</v>
      </c>
    </row>
    <row r="13304" spans="1:11" s="509" customFormat="1">
      <c r="A13304" s="508" t="s">
        <v>656</v>
      </c>
      <c r="B13304" s="509" t="s">
        <v>429</v>
      </c>
      <c r="C13304" s="509">
        <v>59</v>
      </c>
      <c r="G13304" s="509">
        <v>7</v>
      </c>
      <c r="K13304" s="509">
        <v>7</v>
      </c>
    </row>
    <row r="13305" spans="1:11" s="509" customFormat="1">
      <c r="A13305" s="508" t="s">
        <v>656</v>
      </c>
      <c r="B13305" s="509" t="s">
        <v>429</v>
      </c>
      <c r="C13305" s="509">
        <v>60</v>
      </c>
      <c r="G13305" s="509">
        <v>3</v>
      </c>
      <c r="K13305" s="509">
        <v>3</v>
      </c>
    </row>
    <row r="13306" spans="1:11" s="509" customFormat="1">
      <c r="A13306" s="508" t="s">
        <v>656</v>
      </c>
      <c r="B13306" s="509" t="s">
        <v>429</v>
      </c>
      <c r="C13306" s="509">
        <v>61</v>
      </c>
      <c r="K13306" s="509">
        <v>0</v>
      </c>
    </row>
    <row r="13307" spans="1:11" s="509" customFormat="1">
      <c r="A13307" s="508" t="s">
        <v>656</v>
      </c>
      <c r="B13307" s="509" t="s">
        <v>429</v>
      </c>
      <c r="C13307" s="509">
        <v>62</v>
      </c>
      <c r="K13307" s="509">
        <v>0</v>
      </c>
    </row>
    <row r="13308" spans="1:11" s="509" customFormat="1">
      <c r="A13308" s="508" t="s">
        <v>656</v>
      </c>
      <c r="B13308" s="509" t="s">
        <v>429</v>
      </c>
      <c r="C13308" s="509">
        <v>63</v>
      </c>
      <c r="G13308" s="509">
        <v>11</v>
      </c>
      <c r="H13308" s="509">
        <v>0</v>
      </c>
      <c r="K13308" s="509">
        <v>11</v>
      </c>
    </row>
    <row r="13309" spans="1:11" s="509" customFormat="1">
      <c r="A13309" s="508" t="s">
        <v>656</v>
      </c>
      <c r="B13309" s="509" t="s">
        <v>429</v>
      </c>
      <c r="C13309" s="509" t="s">
        <v>1033</v>
      </c>
      <c r="G13309" s="509">
        <v>1</v>
      </c>
      <c r="K13309" s="509">
        <v>1</v>
      </c>
    </row>
    <row r="13310" spans="1:11" s="509" customFormat="1">
      <c r="A13310" s="508" t="s">
        <v>656</v>
      </c>
      <c r="B13310" s="509" t="s">
        <v>429</v>
      </c>
      <c r="C13310" s="509" t="s">
        <v>1034</v>
      </c>
      <c r="G13310" s="509">
        <v>1</v>
      </c>
      <c r="K13310" s="509">
        <v>1</v>
      </c>
    </row>
    <row r="13311" spans="1:11" s="509" customFormat="1">
      <c r="A13311" s="508" t="s">
        <v>656</v>
      </c>
      <c r="B13311" s="509" t="s">
        <v>429</v>
      </c>
      <c r="C13311" s="509">
        <v>64</v>
      </c>
      <c r="K13311" s="509">
        <v>0</v>
      </c>
    </row>
    <row r="13312" spans="1:11" s="509" customFormat="1">
      <c r="A13312" s="508" t="s">
        <v>656</v>
      </c>
      <c r="B13312" s="509" t="s">
        <v>429</v>
      </c>
      <c r="C13312" s="509" t="s">
        <v>1035</v>
      </c>
      <c r="G13312" s="509">
        <v>3</v>
      </c>
      <c r="K13312" s="509">
        <v>3</v>
      </c>
    </row>
    <row r="13313" spans="1:11" s="509" customFormat="1">
      <c r="A13313" s="508" t="s">
        <v>656</v>
      </c>
      <c r="B13313" s="509" t="s">
        <v>429</v>
      </c>
      <c r="C13313" s="509">
        <v>65</v>
      </c>
      <c r="G13313" s="509">
        <v>19</v>
      </c>
      <c r="H13313" s="509">
        <v>6</v>
      </c>
      <c r="K13313" s="509">
        <v>19</v>
      </c>
    </row>
    <row r="13314" spans="1:11" s="509" customFormat="1">
      <c r="A13314" s="508" t="s">
        <v>656</v>
      </c>
      <c r="B13314" s="509" t="s">
        <v>429</v>
      </c>
      <c r="C13314" s="509">
        <v>66</v>
      </c>
      <c r="G13314" s="509">
        <v>12</v>
      </c>
      <c r="H13314" s="509">
        <v>10</v>
      </c>
      <c r="K13314" s="509">
        <v>12</v>
      </c>
    </row>
    <row r="13315" spans="1:11" s="509" customFormat="1">
      <c r="A13315" s="508" t="s">
        <v>656</v>
      </c>
      <c r="B13315" s="509" t="s">
        <v>429</v>
      </c>
      <c r="C13315" s="509" t="s">
        <v>1036</v>
      </c>
      <c r="K13315" s="509">
        <v>0</v>
      </c>
    </row>
    <row r="13316" spans="1:11" s="509" customFormat="1">
      <c r="A13316" s="508" t="s">
        <v>656</v>
      </c>
      <c r="B13316" s="509" t="s">
        <v>429</v>
      </c>
      <c r="C13316" s="509" t="s">
        <v>1037</v>
      </c>
      <c r="G13316" s="509">
        <v>50</v>
      </c>
      <c r="K13316" s="509">
        <v>50</v>
      </c>
    </row>
    <row r="13317" spans="1:11" s="509" customFormat="1">
      <c r="A13317" s="508" t="s">
        <v>656</v>
      </c>
      <c r="B13317" s="509" t="s">
        <v>429</v>
      </c>
      <c r="C13317" s="509" t="s">
        <v>1038</v>
      </c>
      <c r="G13317" s="509">
        <v>2</v>
      </c>
      <c r="K13317" s="509">
        <v>2</v>
      </c>
    </row>
    <row r="13318" spans="1:11" s="509" customFormat="1">
      <c r="A13318" s="508" t="s">
        <v>656</v>
      </c>
      <c r="B13318" s="509" t="s">
        <v>429</v>
      </c>
      <c r="C13318" s="509" t="s">
        <v>1039</v>
      </c>
      <c r="G13318" s="509">
        <v>13</v>
      </c>
      <c r="K13318" s="509">
        <v>13</v>
      </c>
    </row>
    <row r="13319" spans="1:11" s="509" customFormat="1">
      <c r="A13319" s="508" t="s">
        <v>656</v>
      </c>
      <c r="B13319" s="509" t="s">
        <v>429</v>
      </c>
      <c r="C13319" s="509" t="s">
        <v>1040</v>
      </c>
      <c r="G13319" s="509">
        <v>9</v>
      </c>
      <c r="K13319" s="509">
        <v>9</v>
      </c>
    </row>
    <row r="13320" spans="1:11" s="509" customFormat="1">
      <c r="A13320" s="508" t="s">
        <v>656</v>
      </c>
      <c r="B13320" s="509" t="s">
        <v>429</v>
      </c>
      <c r="C13320" s="509" t="s">
        <v>1041</v>
      </c>
      <c r="K13320" s="509">
        <v>0</v>
      </c>
    </row>
    <row r="13321" spans="1:11" s="509" customFormat="1">
      <c r="A13321" s="508" t="s">
        <v>656</v>
      </c>
      <c r="B13321" s="509" t="s">
        <v>429</v>
      </c>
      <c r="C13321" s="509" t="s">
        <v>1042</v>
      </c>
      <c r="K13321" s="509">
        <v>0</v>
      </c>
    </row>
    <row r="13322" spans="1:11" s="509" customFormat="1">
      <c r="A13322" s="508" t="s">
        <v>656</v>
      </c>
      <c r="B13322" s="509" t="s">
        <v>429</v>
      </c>
      <c r="C13322" s="509">
        <v>67</v>
      </c>
      <c r="G13322" s="509">
        <v>173</v>
      </c>
      <c r="H13322" s="509">
        <v>5</v>
      </c>
      <c r="K13322" s="509">
        <v>173</v>
      </c>
    </row>
    <row r="13323" spans="1:11" s="509" customFormat="1">
      <c r="A13323" s="508" t="s">
        <v>656</v>
      </c>
      <c r="B13323" s="509" t="s">
        <v>429</v>
      </c>
      <c r="C13323" s="509">
        <v>68</v>
      </c>
      <c r="G13323" s="509">
        <v>16</v>
      </c>
      <c r="H13323" s="509">
        <v>2</v>
      </c>
      <c r="K13323" s="509">
        <v>16</v>
      </c>
    </row>
    <row r="13324" spans="1:11" s="509" customFormat="1">
      <c r="A13324" s="508" t="s">
        <v>656</v>
      </c>
      <c r="B13324" s="509" t="s">
        <v>429</v>
      </c>
      <c r="C13324" s="509" t="s">
        <v>1043</v>
      </c>
      <c r="G13324" s="509">
        <v>6</v>
      </c>
      <c r="H13324" s="509">
        <v>1</v>
      </c>
      <c r="K13324" s="509">
        <v>6</v>
      </c>
    </row>
    <row r="13325" spans="1:11" s="509" customFormat="1">
      <c r="A13325" s="508" t="s">
        <v>656</v>
      </c>
      <c r="B13325" s="509" t="s">
        <v>429</v>
      </c>
      <c r="C13325" s="509">
        <v>69</v>
      </c>
      <c r="G13325" s="509">
        <v>1</v>
      </c>
      <c r="K13325" s="509">
        <v>1</v>
      </c>
    </row>
    <row r="13326" spans="1:11" s="509" customFormat="1">
      <c r="A13326" s="508" t="s">
        <v>656</v>
      </c>
      <c r="B13326" s="509" t="s">
        <v>429</v>
      </c>
      <c r="C13326" s="509" t="s">
        <v>1044</v>
      </c>
      <c r="G13326" s="509">
        <v>1</v>
      </c>
      <c r="K13326" s="509">
        <v>1</v>
      </c>
    </row>
    <row r="13327" spans="1:11" s="509" customFormat="1">
      <c r="A13327" s="508" t="s">
        <v>656</v>
      </c>
      <c r="B13327" s="509" t="s">
        <v>429</v>
      </c>
      <c r="C13327" s="509" t="s">
        <v>1045</v>
      </c>
      <c r="K13327" s="509">
        <v>0</v>
      </c>
    </row>
    <row r="13328" spans="1:11" s="509" customFormat="1">
      <c r="A13328" s="508" t="s">
        <v>656</v>
      </c>
      <c r="B13328" s="509" t="s">
        <v>429</v>
      </c>
      <c r="C13328" s="509">
        <v>70</v>
      </c>
      <c r="K13328" s="509">
        <v>0</v>
      </c>
    </row>
    <row r="13329" spans="1:11" s="509" customFormat="1">
      <c r="A13329" s="508" t="s">
        <v>656</v>
      </c>
      <c r="B13329" s="509" t="s">
        <v>429</v>
      </c>
      <c r="C13329" s="509" t="s">
        <v>1046</v>
      </c>
      <c r="G13329" s="509">
        <v>9</v>
      </c>
      <c r="K13329" s="509">
        <v>9</v>
      </c>
    </row>
    <row r="13330" spans="1:11" s="509" customFormat="1">
      <c r="A13330" s="508" t="s">
        <v>656</v>
      </c>
      <c r="B13330" s="509" t="s">
        <v>429</v>
      </c>
      <c r="C13330" s="509">
        <v>71</v>
      </c>
      <c r="G13330" s="509">
        <v>282</v>
      </c>
      <c r="K13330" s="509">
        <v>282</v>
      </c>
    </row>
    <row r="13331" spans="1:11" s="509" customFormat="1">
      <c r="A13331" s="508" t="s">
        <v>656</v>
      </c>
      <c r="B13331" s="509" t="s">
        <v>429</v>
      </c>
      <c r="C13331" s="509" t="s">
        <v>1047</v>
      </c>
      <c r="G13331" s="509">
        <v>26</v>
      </c>
      <c r="H13331" s="509">
        <v>22</v>
      </c>
      <c r="K13331" s="509">
        <v>26</v>
      </c>
    </row>
    <row r="13332" spans="1:11" s="509" customFormat="1">
      <c r="A13332" s="508" t="s">
        <v>656</v>
      </c>
      <c r="B13332" s="509" t="s">
        <v>429</v>
      </c>
      <c r="C13332" s="509" t="s">
        <v>1048</v>
      </c>
      <c r="G13332" s="509">
        <v>3</v>
      </c>
      <c r="K13332" s="509">
        <v>3</v>
      </c>
    </row>
    <row r="13333" spans="1:11" s="509" customFormat="1">
      <c r="A13333" s="508" t="s">
        <v>656</v>
      </c>
      <c r="B13333" s="509" t="s">
        <v>429</v>
      </c>
      <c r="C13333" s="509" t="s">
        <v>1049</v>
      </c>
      <c r="G13333" s="509">
        <v>9</v>
      </c>
      <c r="H13333" s="509">
        <v>1</v>
      </c>
      <c r="K13333" s="509">
        <v>9</v>
      </c>
    </row>
    <row r="13334" spans="1:11" s="509" customFormat="1">
      <c r="A13334" s="508" t="s">
        <v>656</v>
      </c>
      <c r="B13334" s="509" t="s">
        <v>429</v>
      </c>
      <c r="C13334" s="509" t="s">
        <v>1050</v>
      </c>
      <c r="G13334" s="509">
        <v>2</v>
      </c>
      <c r="H13334" s="509">
        <v>2</v>
      </c>
      <c r="K13334" s="509">
        <v>2</v>
      </c>
    </row>
    <row r="13335" spans="1:11" s="509" customFormat="1">
      <c r="A13335" s="508" t="s">
        <v>656</v>
      </c>
      <c r="B13335" s="509" t="s">
        <v>429</v>
      </c>
      <c r="C13335" s="509" t="s">
        <v>1051</v>
      </c>
      <c r="K13335" s="509">
        <v>0</v>
      </c>
    </row>
    <row r="13336" spans="1:11" s="509" customFormat="1">
      <c r="A13336" s="508" t="s">
        <v>656</v>
      </c>
      <c r="B13336" s="509" t="s">
        <v>429</v>
      </c>
      <c r="C13336" s="509">
        <v>72</v>
      </c>
      <c r="D13336" s="509">
        <v>15</v>
      </c>
      <c r="G13336" s="509">
        <v>2</v>
      </c>
      <c r="K13336" s="509">
        <v>17</v>
      </c>
    </row>
    <row r="13337" spans="1:11" s="509" customFormat="1">
      <c r="A13337" s="508" t="s">
        <v>656</v>
      </c>
      <c r="B13337" s="509" t="s">
        <v>429</v>
      </c>
      <c r="C13337" s="509">
        <v>73</v>
      </c>
      <c r="D13337" s="509">
        <v>6</v>
      </c>
      <c r="K13337" s="509">
        <v>6</v>
      </c>
    </row>
    <row r="13338" spans="1:11" s="509" customFormat="1">
      <c r="A13338" s="508" t="s">
        <v>656</v>
      </c>
      <c r="B13338" s="509" t="s">
        <v>429</v>
      </c>
      <c r="C13338" s="509">
        <v>74</v>
      </c>
      <c r="G13338" s="509">
        <v>3</v>
      </c>
      <c r="K13338" s="509">
        <v>3</v>
      </c>
    </row>
    <row r="13339" spans="1:11" s="509" customFormat="1">
      <c r="A13339" s="508" t="s">
        <v>656</v>
      </c>
      <c r="B13339" s="509" t="s">
        <v>429</v>
      </c>
      <c r="C13339" s="509" t="s">
        <v>4570</v>
      </c>
      <c r="D13339" s="509">
        <v>9</v>
      </c>
      <c r="G13339" s="509">
        <v>29</v>
      </c>
      <c r="K13339" s="509">
        <v>38</v>
      </c>
    </row>
    <row r="13340" spans="1:11" s="509" customFormat="1">
      <c r="A13340" s="508" t="s">
        <v>656</v>
      </c>
      <c r="B13340" s="509" t="s">
        <v>429</v>
      </c>
      <c r="C13340" s="509" t="s">
        <v>4571</v>
      </c>
      <c r="D13340" s="509">
        <v>30</v>
      </c>
      <c r="E13340" s="509">
        <v>0</v>
      </c>
      <c r="F13340" s="509">
        <v>0</v>
      </c>
      <c r="G13340" s="509">
        <v>871</v>
      </c>
      <c r="H13340" s="509">
        <v>53</v>
      </c>
      <c r="I13340" s="509">
        <v>0</v>
      </c>
      <c r="J13340" s="509">
        <v>38</v>
      </c>
      <c r="K13340" s="509">
        <v>901</v>
      </c>
    </row>
    <row r="13341" spans="1:11" s="509" customFormat="1">
      <c r="A13341" s="508" t="s">
        <v>657</v>
      </c>
      <c r="B13341" s="509" t="s">
        <v>430</v>
      </c>
      <c r="C13341" s="509">
        <v>1</v>
      </c>
      <c r="K13341" s="509">
        <v>0</v>
      </c>
    </row>
    <row r="13342" spans="1:11" s="509" customFormat="1">
      <c r="A13342" s="508" t="s">
        <v>657</v>
      </c>
      <c r="B13342" s="509" t="s">
        <v>430</v>
      </c>
      <c r="C13342" s="509" t="s">
        <v>1023</v>
      </c>
      <c r="G13342" s="509">
        <v>15</v>
      </c>
      <c r="K13342" s="509">
        <v>15</v>
      </c>
    </row>
    <row r="13343" spans="1:11" s="509" customFormat="1">
      <c r="A13343" s="508" t="s">
        <v>657</v>
      </c>
      <c r="B13343" s="509" t="s">
        <v>430</v>
      </c>
      <c r="C13343" s="509">
        <v>2</v>
      </c>
      <c r="G13343" s="509">
        <v>2</v>
      </c>
      <c r="K13343" s="509">
        <v>2</v>
      </c>
    </row>
    <row r="13344" spans="1:11" s="509" customFormat="1">
      <c r="A13344" s="508" t="s">
        <v>657</v>
      </c>
      <c r="B13344" s="509" t="s">
        <v>430</v>
      </c>
      <c r="C13344" s="509">
        <v>3</v>
      </c>
      <c r="G13344" s="509">
        <v>17</v>
      </c>
      <c r="K13344" s="509">
        <v>17</v>
      </c>
    </row>
    <row r="13345" spans="1:11" s="509" customFormat="1">
      <c r="A13345" s="508" t="s">
        <v>657</v>
      </c>
      <c r="B13345" s="509" t="s">
        <v>430</v>
      </c>
      <c r="C13345" s="509">
        <v>4</v>
      </c>
      <c r="G13345" s="509">
        <v>3</v>
      </c>
      <c r="K13345" s="509">
        <v>3</v>
      </c>
    </row>
    <row r="13346" spans="1:11" s="509" customFormat="1">
      <c r="A13346" s="508" t="s">
        <v>657</v>
      </c>
      <c r="B13346" s="509" t="s">
        <v>430</v>
      </c>
      <c r="C13346" s="509">
        <v>5</v>
      </c>
      <c r="G13346" s="509">
        <v>23</v>
      </c>
      <c r="K13346" s="509">
        <v>23</v>
      </c>
    </row>
    <row r="13347" spans="1:11" s="509" customFormat="1">
      <c r="A13347" s="508" t="s">
        <v>657</v>
      </c>
      <c r="B13347" s="509" t="s">
        <v>430</v>
      </c>
      <c r="C13347" s="509">
        <v>6</v>
      </c>
      <c r="K13347" s="509">
        <v>0</v>
      </c>
    </row>
    <row r="13348" spans="1:11" s="509" customFormat="1">
      <c r="A13348" s="508" t="s">
        <v>657</v>
      </c>
      <c r="B13348" s="509" t="s">
        <v>430</v>
      </c>
      <c r="C13348" s="509">
        <v>7</v>
      </c>
      <c r="K13348" s="509">
        <v>0</v>
      </c>
    </row>
    <row r="13349" spans="1:11" s="509" customFormat="1">
      <c r="A13349" s="508" t="s">
        <v>657</v>
      </c>
      <c r="B13349" s="509" t="s">
        <v>430</v>
      </c>
      <c r="C13349" s="509">
        <v>8</v>
      </c>
      <c r="K13349" s="509">
        <v>0</v>
      </c>
    </row>
    <row r="13350" spans="1:11" s="509" customFormat="1">
      <c r="A13350" s="508" t="s">
        <v>657</v>
      </c>
      <c r="B13350" s="509" t="s">
        <v>430</v>
      </c>
      <c r="C13350" s="509">
        <v>9</v>
      </c>
      <c r="K13350" s="509">
        <v>0</v>
      </c>
    </row>
    <row r="13351" spans="1:11" s="509" customFormat="1">
      <c r="A13351" s="508" t="s">
        <v>657</v>
      </c>
      <c r="B13351" s="509" t="s">
        <v>430</v>
      </c>
      <c r="C13351" s="509">
        <v>10</v>
      </c>
      <c r="G13351" s="509">
        <v>20</v>
      </c>
      <c r="K13351" s="509">
        <v>20</v>
      </c>
    </row>
    <row r="13352" spans="1:11" s="509" customFormat="1">
      <c r="A13352" s="508" t="s">
        <v>657</v>
      </c>
      <c r="B13352" s="509" t="s">
        <v>430</v>
      </c>
      <c r="C13352" s="509">
        <v>11</v>
      </c>
      <c r="G13352" s="509">
        <v>1</v>
      </c>
      <c r="K13352" s="509">
        <v>1</v>
      </c>
    </row>
    <row r="13353" spans="1:11" s="509" customFormat="1">
      <c r="A13353" s="508" t="s">
        <v>657</v>
      </c>
      <c r="B13353" s="509" t="s">
        <v>430</v>
      </c>
      <c r="C13353" s="509">
        <v>12</v>
      </c>
      <c r="G13353" s="509">
        <v>1</v>
      </c>
      <c r="K13353" s="509">
        <v>1</v>
      </c>
    </row>
    <row r="13354" spans="1:11" s="509" customFormat="1">
      <c r="A13354" s="508" t="s">
        <v>657</v>
      </c>
      <c r="B13354" s="509" t="s">
        <v>430</v>
      </c>
      <c r="C13354" s="509">
        <v>13</v>
      </c>
      <c r="K13354" s="509">
        <v>0</v>
      </c>
    </row>
    <row r="13355" spans="1:11" s="509" customFormat="1">
      <c r="A13355" s="508" t="s">
        <v>657</v>
      </c>
      <c r="B13355" s="509" t="s">
        <v>430</v>
      </c>
      <c r="C13355" s="509">
        <v>14</v>
      </c>
      <c r="K13355" s="509">
        <v>0</v>
      </c>
    </row>
    <row r="13356" spans="1:11" s="509" customFormat="1">
      <c r="A13356" s="508" t="s">
        <v>657</v>
      </c>
      <c r="B13356" s="509" t="s">
        <v>430</v>
      </c>
      <c r="C13356" s="509">
        <v>15</v>
      </c>
      <c r="K13356" s="509">
        <v>0</v>
      </c>
    </row>
    <row r="13357" spans="1:11" s="509" customFormat="1">
      <c r="A13357" s="508" t="s">
        <v>657</v>
      </c>
      <c r="B13357" s="509" t="s">
        <v>430</v>
      </c>
      <c r="C13357" s="509">
        <v>16</v>
      </c>
      <c r="G13357" s="509">
        <v>16</v>
      </c>
      <c r="K13357" s="509">
        <v>16</v>
      </c>
    </row>
    <row r="13358" spans="1:11" s="509" customFormat="1">
      <c r="A13358" s="508" t="s">
        <v>657</v>
      </c>
      <c r="B13358" s="509" t="s">
        <v>430</v>
      </c>
      <c r="C13358" s="509">
        <v>17</v>
      </c>
      <c r="G13358" s="509">
        <v>29</v>
      </c>
      <c r="K13358" s="509">
        <v>29</v>
      </c>
    </row>
    <row r="13359" spans="1:11" s="509" customFormat="1">
      <c r="A13359" s="508" t="s">
        <v>657</v>
      </c>
      <c r="B13359" s="509" t="s">
        <v>430</v>
      </c>
      <c r="C13359" s="509">
        <v>18</v>
      </c>
      <c r="K13359" s="509">
        <v>0</v>
      </c>
    </row>
    <row r="13360" spans="1:11" s="509" customFormat="1">
      <c r="A13360" s="508" t="s">
        <v>657</v>
      </c>
      <c r="B13360" s="509" t="s">
        <v>430</v>
      </c>
      <c r="C13360" s="509" t="s">
        <v>1024</v>
      </c>
      <c r="K13360" s="509">
        <v>0</v>
      </c>
    </row>
    <row r="13361" spans="1:11" s="509" customFormat="1">
      <c r="A13361" s="508" t="s">
        <v>657</v>
      </c>
      <c r="B13361" s="509" t="s">
        <v>430</v>
      </c>
      <c r="C13361" s="509" t="s">
        <v>1025</v>
      </c>
      <c r="K13361" s="509">
        <v>0</v>
      </c>
    </row>
    <row r="13362" spans="1:11" s="509" customFormat="1">
      <c r="A13362" s="508" t="s">
        <v>657</v>
      </c>
      <c r="B13362" s="509" t="s">
        <v>430</v>
      </c>
      <c r="C13362" s="509">
        <v>19</v>
      </c>
      <c r="G13362" s="509">
        <v>1</v>
      </c>
      <c r="K13362" s="509">
        <v>1</v>
      </c>
    </row>
    <row r="13363" spans="1:11" s="509" customFormat="1">
      <c r="A13363" s="508" t="s">
        <v>657</v>
      </c>
      <c r="B13363" s="509" t="s">
        <v>430</v>
      </c>
      <c r="C13363" s="509">
        <v>20</v>
      </c>
      <c r="K13363" s="509">
        <v>0</v>
      </c>
    </row>
    <row r="13364" spans="1:11" s="509" customFormat="1">
      <c r="A13364" s="508" t="s">
        <v>657</v>
      </c>
      <c r="B13364" s="509" t="s">
        <v>430</v>
      </c>
      <c r="C13364" s="509">
        <v>21</v>
      </c>
      <c r="K13364" s="509">
        <v>0</v>
      </c>
    </row>
    <row r="13365" spans="1:11" s="509" customFormat="1">
      <c r="A13365" s="508" t="s">
        <v>657</v>
      </c>
      <c r="B13365" s="509" t="s">
        <v>430</v>
      </c>
      <c r="C13365" s="509" t="s">
        <v>1026</v>
      </c>
      <c r="K13365" s="509">
        <v>0</v>
      </c>
    </row>
    <row r="13366" spans="1:11" s="509" customFormat="1">
      <c r="A13366" s="508" t="s">
        <v>657</v>
      </c>
      <c r="B13366" s="509" t="s">
        <v>430</v>
      </c>
      <c r="C13366" s="509" t="s">
        <v>1027</v>
      </c>
      <c r="G13366" s="509">
        <v>1</v>
      </c>
      <c r="K13366" s="509">
        <v>1</v>
      </c>
    </row>
    <row r="13367" spans="1:11" s="509" customFormat="1">
      <c r="A13367" s="508" t="s">
        <v>657</v>
      </c>
      <c r="B13367" s="509" t="s">
        <v>430</v>
      </c>
      <c r="C13367" s="509" t="s">
        <v>1028</v>
      </c>
      <c r="K13367" s="509">
        <v>0</v>
      </c>
    </row>
    <row r="13368" spans="1:11" s="509" customFormat="1">
      <c r="A13368" s="508" t="s">
        <v>657</v>
      </c>
      <c r="B13368" s="509" t="s">
        <v>430</v>
      </c>
      <c r="C13368" s="509">
        <v>22</v>
      </c>
      <c r="G13368" s="509">
        <v>4</v>
      </c>
      <c r="K13368" s="509">
        <v>4</v>
      </c>
    </row>
    <row r="13369" spans="1:11" s="509" customFormat="1">
      <c r="A13369" s="508" t="s">
        <v>657</v>
      </c>
      <c r="B13369" s="509" t="s">
        <v>430</v>
      </c>
      <c r="C13369" s="509">
        <v>23</v>
      </c>
      <c r="K13369" s="509">
        <v>0</v>
      </c>
    </row>
    <row r="13370" spans="1:11" s="509" customFormat="1">
      <c r="A13370" s="508" t="s">
        <v>657</v>
      </c>
      <c r="B13370" s="509" t="s">
        <v>430</v>
      </c>
      <c r="C13370" s="509" t="s">
        <v>1029</v>
      </c>
      <c r="G13370" s="509">
        <v>5</v>
      </c>
      <c r="K13370" s="509">
        <v>5</v>
      </c>
    </row>
    <row r="13371" spans="1:11" s="509" customFormat="1">
      <c r="A13371" s="508" t="s">
        <v>657</v>
      </c>
      <c r="B13371" s="509" t="s">
        <v>430</v>
      </c>
      <c r="C13371" s="509">
        <v>24</v>
      </c>
      <c r="K13371" s="509">
        <v>0</v>
      </c>
    </row>
    <row r="13372" spans="1:11" s="509" customFormat="1">
      <c r="A13372" s="508" t="s">
        <v>657</v>
      </c>
      <c r="B13372" s="509" t="s">
        <v>430</v>
      </c>
      <c r="C13372" s="509">
        <v>25</v>
      </c>
    </row>
    <row r="13373" spans="1:11" s="509" customFormat="1">
      <c r="A13373" s="508" t="s">
        <v>657</v>
      </c>
      <c r="B13373" s="509" t="s">
        <v>430</v>
      </c>
      <c r="C13373" s="509">
        <v>26</v>
      </c>
      <c r="K13373" s="509">
        <v>0</v>
      </c>
    </row>
    <row r="13374" spans="1:11" s="509" customFormat="1">
      <c r="A13374" s="508" t="s">
        <v>657</v>
      </c>
      <c r="B13374" s="509" t="s">
        <v>430</v>
      </c>
      <c r="C13374" s="509">
        <v>27</v>
      </c>
      <c r="G13374" s="509">
        <v>2</v>
      </c>
      <c r="K13374" s="509">
        <v>2</v>
      </c>
    </row>
    <row r="13375" spans="1:11" s="509" customFormat="1">
      <c r="A13375" s="508" t="s">
        <v>657</v>
      </c>
      <c r="B13375" s="509" t="s">
        <v>430</v>
      </c>
      <c r="C13375" s="509">
        <v>28</v>
      </c>
      <c r="G13375" s="509">
        <v>1</v>
      </c>
      <c r="K13375" s="509">
        <v>1</v>
      </c>
    </row>
    <row r="13376" spans="1:11" s="509" customFormat="1">
      <c r="A13376" s="508" t="s">
        <v>657</v>
      </c>
      <c r="B13376" s="509" t="s">
        <v>430</v>
      </c>
      <c r="C13376" s="509">
        <v>29</v>
      </c>
      <c r="K13376" s="509">
        <v>0</v>
      </c>
    </row>
    <row r="13377" spans="1:11" s="509" customFormat="1">
      <c r="A13377" s="508" t="s">
        <v>657</v>
      </c>
      <c r="B13377" s="509" t="s">
        <v>430</v>
      </c>
      <c r="C13377" s="509">
        <v>30</v>
      </c>
      <c r="K13377" s="509">
        <v>0</v>
      </c>
    </row>
    <row r="13378" spans="1:11" s="509" customFormat="1">
      <c r="A13378" s="508" t="s">
        <v>657</v>
      </c>
      <c r="B13378" s="509" t="s">
        <v>430</v>
      </c>
      <c r="C13378" s="509">
        <v>31</v>
      </c>
      <c r="K13378" s="509">
        <v>0</v>
      </c>
    </row>
    <row r="13379" spans="1:11" s="509" customFormat="1">
      <c r="A13379" s="508" t="s">
        <v>657</v>
      </c>
      <c r="B13379" s="509" t="s">
        <v>430</v>
      </c>
      <c r="C13379" s="509">
        <v>32</v>
      </c>
      <c r="K13379" s="509">
        <v>0</v>
      </c>
    </row>
    <row r="13380" spans="1:11" s="509" customFormat="1">
      <c r="A13380" s="508" t="s">
        <v>657</v>
      </c>
      <c r="B13380" s="509" t="s">
        <v>430</v>
      </c>
      <c r="C13380" s="509">
        <v>33</v>
      </c>
      <c r="K13380" s="509">
        <v>0</v>
      </c>
    </row>
    <row r="13381" spans="1:11" s="509" customFormat="1">
      <c r="A13381" s="508" t="s">
        <v>657</v>
      </c>
      <c r="B13381" s="509" t="s">
        <v>430</v>
      </c>
      <c r="C13381" s="509">
        <v>34</v>
      </c>
      <c r="K13381" s="509">
        <v>0</v>
      </c>
    </row>
    <row r="13382" spans="1:11" s="509" customFormat="1">
      <c r="A13382" s="508" t="s">
        <v>657</v>
      </c>
      <c r="B13382" s="509" t="s">
        <v>430</v>
      </c>
      <c r="C13382" s="509">
        <v>35</v>
      </c>
      <c r="K13382" s="509">
        <v>0</v>
      </c>
    </row>
    <row r="13383" spans="1:11" s="509" customFormat="1">
      <c r="A13383" s="508" t="s">
        <v>657</v>
      </c>
      <c r="B13383" s="509" t="s">
        <v>430</v>
      </c>
      <c r="C13383" s="509">
        <v>36</v>
      </c>
      <c r="K13383" s="509">
        <v>0</v>
      </c>
    </row>
    <row r="13384" spans="1:11" s="509" customFormat="1">
      <c r="A13384" s="508" t="s">
        <v>657</v>
      </c>
      <c r="B13384" s="509" t="s">
        <v>430</v>
      </c>
      <c r="C13384" s="509">
        <v>37</v>
      </c>
      <c r="K13384" s="509">
        <v>0</v>
      </c>
    </row>
    <row r="13385" spans="1:11" s="509" customFormat="1">
      <c r="A13385" s="508" t="s">
        <v>657</v>
      </c>
      <c r="B13385" s="509" t="s">
        <v>430</v>
      </c>
      <c r="C13385" s="509">
        <v>38</v>
      </c>
      <c r="K13385" s="509">
        <v>0</v>
      </c>
    </row>
    <row r="13386" spans="1:11" s="509" customFormat="1">
      <c r="A13386" s="508" t="s">
        <v>657</v>
      </c>
      <c r="B13386" s="509" t="s">
        <v>430</v>
      </c>
      <c r="C13386" s="509" t="s">
        <v>1030</v>
      </c>
      <c r="K13386" s="509">
        <v>0</v>
      </c>
    </row>
    <row r="13387" spans="1:11" s="509" customFormat="1">
      <c r="A13387" s="508" t="s">
        <v>657</v>
      </c>
      <c r="B13387" s="509" t="s">
        <v>430</v>
      </c>
      <c r="C13387" s="509">
        <v>39</v>
      </c>
      <c r="K13387" s="509">
        <v>0</v>
      </c>
    </row>
    <row r="13388" spans="1:11" s="509" customFormat="1">
      <c r="A13388" s="508" t="s">
        <v>657</v>
      </c>
      <c r="B13388" s="509" t="s">
        <v>430</v>
      </c>
      <c r="C13388" s="509">
        <v>40</v>
      </c>
      <c r="K13388" s="509">
        <v>0</v>
      </c>
    </row>
    <row r="13389" spans="1:11" s="509" customFormat="1">
      <c r="A13389" s="508" t="s">
        <v>657</v>
      </c>
      <c r="B13389" s="509" t="s">
        <v>430</v>
      </c>
      <c r="C13389" s="509">
        <v>41</v>
      </c>
      <c r="K13389" s="509">
        <v>0</v>
      </c>
    </row>
    <row r="13390" spans="1:11" s="509" customFormat="1">
      <c r="A13390" s="508" t="s">
        <v>657</v>
      </c>
      <c r="B13390" s="509" t="s">
        <v>430</v>
      </c>
      <c r="C13390" s="509">
        <v>42</v>
      </c>
      <c r="K13390" s="509">
        <v>0</v>
      </c>
    </row>
    <row r="13391" spans="1:11" s="509" customFormat="1">
      <c r="A13391" s="508" t="s">
        <v>657</v>
      </c>
      <c r="B13391" s="509" t="s">
        <v>430</v>
      </c>
      <c r="C13391" s="509">
        <v>43</v>
      </c>
      <c r="K13391" s="509">
        <v>0</v>
      </c>
    </row>
    <row r="13392" spans="1:11" s="509" customFormat="1">
      <c r="A13392" s="508" t="s">
        <v>657</v>
      </c>
      <c r="B13392" s="509" t="s">
        <v>430</v>
      </c>
      <c r="C13392" s="509">
        <v>44</v>
      </c>
      <c r="K13392" s="509">
        <v>0</v>
      </c>
    </row>
    <row r="13393" spans="1:11" s="509" customFormat="1">
      <c r="A13393" s="508" t="s">
        <v>657</v>
      </c>
      <c r="B13393" s="509" t="s">
        <v>430</v>
      </c>
      <c r="C13393" s="509">
        <v>45</v>
      </c>
      <c r="K13393" s="509">
        <v>0</v>
      </c>
    </row>
    <row r="13394" spans="1:11" s="509" customFormat="1">
      <c r="A13394" s="508" t="s">
        <v>657</v>
      </c>
      <c r="B13394" s="509" t="s">
        <v>430</v>
      </c>
      <c r="C13394" s="509">
        <v>46</v>
      </c>
      <c r="K13394" s="509">
        <v>0</v>
      </c>
    </row>
    <row r="13395" spans="1:11" s="509" customFormat="1">
      <c r="A13395" s="508" t="s">
        <v>657</v>
      </c>
      <c r="B13395" s="509" t="s">
        <v>430</v>
      </c>
      <c r="C13395" s="509">
        <v>47</v>
      </c>
      <c r="K13395" s="509">
        <v>0</v>
      </c>
    </row>
    <row r="13396" spans="1:11" s="509" customFormat="1">
      <c r="A13396" s="508" t="s">
        <v>657</v>
      </c>
      <c r="B13396" s="509" t="s">
        <v>430</v>
      </c>
      <c r="C13396" s="509">
        <v>48</v>
      </c>
      <c r="K13396" s="509">
        <v>0</v>
      </c>
    </row>
    <row r="13397" spans="1:11" s="509" customFormat="1">
      <c r="A13397" s="508" t="s">
        <v>657</v>
      </c>
      <c r="B13397" s="509" t="s">
        <v>430</v>
      </c>
      <c r="C13397" s="509">
        <v>49</v>
      </c>
      <c r="K13397" s="509">
        <v>0</v>
      </c>
    </row>
    <row r="13398" spans="1:11" s="509" customFormat="1">
      <c r="A13398" s="508" t="s">
        <v>657</v>
      </c>
      <c r="B13398" s="509" t="s">
        <v>430</v>
      </c>
      <c r="C13398" s="509">
        <v>50</v>
      </c>
      <c r="K13398" s="509">
        <v>0</v>
      </c>
    </row>
    <row r="13399" spans="1:11" s="509" customFormat="1">
      <c r="A13399" s="508" t="s">
        <v>657</v>
      </c>
      <c r="B13399" s="509" t="s">
        <v>430</v>
      </c>
      <c r="C13399" s="509">
        <v>51</v>
      </c>
      <c r="K13399" s="509">
        <v>0</v>
      </c>
    </row>
    <row r="13400" spans="1:11" s="509" customFormat="1">
      <c r="A13400" s="508" t="s">
        <v>657</v>
      </c>
      <c r="B13400" s="509" t="s">
        <v>430</v>
      </c>
      <c r="C13400" s="509" t="s">
        <v>1031</v>
      </c>
      <c r="K13400" s="509">
        <v>0</v>
      </c>
    </row>
    <row r="13401" spans="1:11" s="509" customFormat="1">
      <c r="A13401" s="508" t="s">
        <v>657</v>
      </c>
      <c r="B13401" s="509" t="s">
        <v>430</v>
      </c>
      <c r="C13401" s="509" t="s">
        <v>1032</v>
      </c>
      <c r="K13401" s="509">
        <v>0</v>
      </c>
    </row>
    <row r="13402" spans="1:11" s="509" customFormat="1">
      <c r="A13402" s="508" t="s">
        <v>657</v>
      </c>
      <c r="B13402" s="509" t="s">
        <v>430</v>
      </c>
      <c r="C13402" s="509">
        <v>52</v>
      </c>
      <c r="K13402" s="509">
        <v>0</v>
      </c>
    </row>
    <row r="13403" spans="1:11" s="509" customFormat="1">
      <c r="A13403" s="508" t="s">
        <v>657</v>
      </c>
      <c r="B13403" s="509" t="s">
        <v>430</v>
      </c>
      <c r="C13403" s="509">
        <v>53</v>
      </c>
      <c r="K13403" s="509">
        <v>0</v>
      </c>
    </row>
    <row r="13404" spans="1:11" s="509" customFormat="1">
      <c r="A13404" s="508" t="s">
        <v>657</v>
      </c>
      <c r="B13404" s="509" t="s">
        <v>430</v>
      </c>
      <c r="C13404" s="509">
        <v>54</v>
      </c>
      <c r="K13404" s="509">
        <v>0</v>
      </c>
    </row>
    <row r="13405" spans="1:11" s="509" customFormat="1">
      <c r="A13405" s="508" t="s">
        <v>657</v>
      </c>
      <c r="B13405" s="509" t="s">
        <v>430</v>
      </c>
      <c r="C13405" s="509">
        <v>55</v>
      </c>
      <c r="G13405" s="509">
        <v>4</v>
      </c>
      <c r="K13405" s="509">
        <v>4</v>
      </c>
    </row>
    <row r="13406" spans="1:11" s="509" customFormat="1">
      <c r="A13406" s="508" t="s">
        <v>657</v>
      </c>
      <c r="B13406" s="509" t="s">
        <v>430</v>
      </c>
      <c r="C13406" s="509">
        <v>56</v>
      </c>
      <c r="G13406" s="509">
        <v>14</v>
      </c>
      <c r="K13406" s="509">
        <v>14</v>
      </c>
    </row>
    <row r="13407" spans="1:11" s="509" customFormat="1">
      <c r="A13407" s="508" t="s">
        <v>657</v>
      </c>
      <c r="B13407" s="509" t="s">
        <v>430</v>
      </c>
      <c r="C13407" s="509">
        <v>57</v>
      </c>
      <c r="K13407" s="509">
        <v>0</v>
      </c>
    </row>
    <row r="13408" spans="1:11" s="509" customFormat="1">
      <c r="A13408" s="508" t="s">
        <v>657</v>
      </c>
      <c r="B13408" s="509" t="s">
        <v>430</v>
      </c>
      <c r="C13408" s="509">
        <v>58</v>
      </c>
      <c r="G13408" s="509">
        <v>1</v>
      </c>
      <c r="K13408" s="509">
        <v>1</v>
      </c>
    </row>
    <row r="13409" spans="1:11" s="509" customFormat="1">
      <c r="A13409" s="508" t="s">
        <v>657</v>
      </c>
      <c r="B13409" s="509" t="s">
        <v>430</v>
      </c>
      <c r="C13409" s="509">
        <v>59</v>
      </c>
      <c r="G13409" s="509">
        <v>1</v>
      </c>
      <c r="K13409" s="509">
        <v>1</v>
      </c>
    </row>
    <row r="13410" spans="1:11" s="509" customFormat="1">
      <c r="A13410" s="508" t="s">
        <v>657</v>
      </c>
      <c r="B13410" s="509" t="s">
        <v>430</v>
      </c>
      <c r="C13410" s="509">
        <v>60</v>
      </c>
      <c r="K13410" s="509">
        <v>0</v>
      </c>
    </row>
    <row r="13411" spans="1:11" s="509" customFormat="1">
      <c r="A13411" s="508" t="s">
        <v>657</v>
      </c>
      <c r="B13411" s="509" t="s">
        <v>430</v>
      </c>
      <c r="C13411" s="509">
        <v>61</v>
      </c>
      <c r="K13411" s="509">
        <v>0</v>
      </c>
    </row>
    <row r="13412" spans="1:11" s="509" customFormat="1">
      <c r="A13412" s="508" t="s">
        <v>657</v>
      </c>
      <c r="B13412" s="509" t="s">
        <v>430</v>
      </c>
      <c r="C13412" s="509">
        <v>62</v>
      </c>
      <c r="K13412" s="509">
        <v>0</v>
      </c>
    </row>
    <row r="13413" spans="1:11" s="509" customFormat="1">
      <c r="A13413" s="508" t="s">
        <v>657</v>
      </c>
      <c r="B13413" s="509" t="s">
        <v>430</v>
      </c>
      <c r="C13413" s="509">
        <v>63</v>
      </c>
      <c r="G13413" s="509">
        <v>28</v>
      </c>
      <c r="H13413" s="509">
        <v>20</v>
      </c>
      <c r="K13413" s="509">
        <v>28</v>
      </c>
    </row>
    <row r="13414" spans="1:11" s="509" customFormat="1">
      <c r="A13414" s="508" t="s">
        <v>657</v>
      </c>
      <c r="B13414" s="509" t="s">
        <v>430</v>
      </c>
      <c r="C13414" s="509" t="s">
        <v>1033</v>
      </c>
      <c r="K13414" s="509">
        <v>0</v>
      </c>
    </row>
    <row r="13415" spans="1:11" s="509" customFormat="1">
      <c r="A13415" s="508" t="s">
        <v>657</v>
      </c>
      <c r="B13415" s="509" t="s">
        <v>430</v>
      </c>
      <c r="C13415" s="509" t="s">
        <v>1034</v>
      </c>
      <c r="K13415" s="509">
        <v>0</v>
      </c>
    </row>
    <row r="13416" spans="1:11" s="509" customFormat="1">
      <c r="A13416" s="508" t="s">
        <v>657</v>
      </c>
      <c r="B13416" s="509" t="s">
        <v>430</v>
      </c>
      <c r="C13416" s="509">
        <v>64</v>
      </c>
      <c r="K13416" s="509">
        <v>0</v>
      </c>
    </row>
    <row r="13417" spans="1:11" s="509" customFormat="1">
      <c r="A13417" s="508" t="s">
        <v>657</v>
      </c>
      <c r="B13417" s="509" t="s">
        <v>430</v>
      </c>
      <c r="C13417" s="509" t="s">
        <v>1035</v>
      </c>
      <c r="G13417" s="509">
        <v>3</v>
      </c>
      <c r="K13417" s="509">
        <v>3</v>
      </c>
    </row>
    <row r="13418" spans="1:11" s="509" customFormat="1">
      <c r="A13418" s="508" t="s">
        <v>657</v>
      </c>
      <c r="B13418" s="509" t="s">
        <v>430</v>
      </c>
      <c r="C13418" s="509">
        <v>65</v>
      </c>
      <c r="G13418" s="509">
        <v>17</v>
      </c>
      <c r="H13418" s="509">
        <v>2</v>
      </c>
      <c r="K13418" s="509">
        <v>17</v>
      </c>
    </row>
    <row r="13419" spans="1:11" s="509" customFormat="1">
      <c r="A13419" s="508" t="s">
        <v>657</v>
      </c>
      <c r="B13419" s="509" t="s">
        <v>430</v>
      </c>
      <c r="C13419" s="509">
        <v>66</v>
      </c>
      <c r="G13419" s="509">
        <v>9</v>
      </c>
      <c r="H13419" s="509">
        <v>6</v>
      </c>
      <c r="K13419" s="509">
        <v>9</v>
      </c>
    </row>
    <row r="13420" spans="1:11" s="509" customFormat="1">
      <c r="A13420" s="508" t="s">
        <v>657</v>
      </c>
      <c r="B13420" s="509" t="s">
        <v>430</v>
      </c>
      <c r="C13420" s="509" t="s">
        <v>1036</v>
      </c>
      <c r="K13420" s="509">
        <v>0</v>
      </c>
    </row>
    <row r="13421" spans="1:11" s="509" customFormat="1">
      <c r="A13421" s="508" t="s">
        <v>657</v>
      </c>
      <c r="B13421" s="509" t="s">
        <v>430</v>
      </c>
      <c r="C13421" s="509" t="s">
        <v>1037</v>
      </c>
      <c r="G13421" s="509">
        <v>133</v>
      </c>
      <c r="K13421" s="509">
        <v>133</v>
      </c>
    </row>
    <row r="13422" spans="1:11" s="509" customFormat="1">
      <c r="A13422" s="508" t="s">
        <v>657</v>
      </c>
      <c r="B13422" s="509" t="s">
        <v>430</v>
      </c>
      <c r="C13422" s="509" t="s">
        <v>1038</v>
      </c>
      <c r="K13422" s="509">
        <v>0</v>
      </c>
    </row>
    <row r="13423" spans="1:11" s="509" customFormat="1">
      <c r="A13423" s="508" t="s">
        <v>657</v>
      </c>
      <c r="B13423" s="509" t="s">
        <v>430</v>
      </c>
      <c r="C13423" s="509" t="s">
        <v>1039</v>
      </c>
      <c r="G13423" s="509">
        <v>3</v>
      </c>
      <c r="K13423" s="509">
        <v>3</v>
      </c>
    </row>
    <row r="13424" spans="1:11" s="509" customFormat="1">
      <c r="A13424" s="508" t="s">
        <v>657</v>
      </c>
      <c r="B13424" s="509" t="s">
        <v>430</v>
      </c>
      <c r="C13424" s="509" t="s">
        <v>1040</v>
      </c>
      <c r="G13424" s="509">
        <v>2</v>
      </c>
      <c r="K13424" s="509">
        <v>2</v>
      </c>
    </row>
    <row r="13425" spans="1:11" s="509" customFormat="1">
      <c r="A13425" s="508" t="s">
        <v>657</v>
      </c>
      <c r="B13425" s="509" t="s">
        <v>430</v>
      </c>
      <c r="C13425" s="509" t="s">
        <v>1041</v>
      </c>
      <c r="K13425" s="509">
        <v>0</v>
      </c>
    </row>
    <row r="13426" spans="1:11" s="509" customFormat="1">
      <c r="A13426" s="508" t="s">
        <v>657</v>
      </c>
      <c r="B13426" s="509" t="s">
        <v>430</v>
      </c>
      <c r="C13426" s="509" t="s">
        <v>1042</v>
      </c>
      <c r="K13426" s="509">
        <v>0</v>
      </c>
    </row>
    <row r="13427" spans="1:11" s="509" customFormat="1">
      <c r="A13427" s="508" t="s">
        <v>657</v>
      </c>
      <c r="B13427" s="509" t="s">
        <v>430</v>
      </c>
      <c r="C13427" s="509">
        <v>67</v>
      </c>
      <c r="G13427" s="509">
        <v>87</v>
      </c>
      <c r="H13427" s="509">
        <v>5</v>
      </c>
      <c r="K13427" s="509">
        <v>87</v>
      </c>
    </row>
    <row r="13428" spans="1:11" s="509" customFormat="1">
      <c r="A13428" s="508" t="s">
        <v>657</v>
      </c>
      <c r="B13428" s="509" t="s">
        <v>430</v>
      </c>
      <c r="C13428" s="509">
        <v>68</v>
      </c>
      <c r="G13428" s="509">
        <v>4</v>
      </c>
      <c r="K13428" s="509">
        <v>4</v>
      </c>
    </row>
    <row r="13429" spans="1:11" s="509" customFormat="1">
      <c r="A13429" s="508" t="s">
        <v>657</v>
      </c>
      <c r="B13429" s="509" t="s">
        <v>430</v>
      </c>
      <c r="C13429" s="509" t="s">
        <v>1043</v>
      </c>
      <c r="G13429" s="509">
        <v>3</v>
      </c>
      <c r="K13429" s="509">
        <v>3</v>
      </c>
    </row>
    <row r="13430" spans="1:11" s="509" customFormat="1">
      <c r="A13430" s="508" t="s">
        <v>657</v>
      </c>
      <c r="B13430" s="509" t="s">
        <v>430</v>
      </c>
      <c r="C13430" s="509">
        <v>69</v>
      </c>
      <c r="K13430" s="509">
        <v>0</v>
      </c>
    </row>
    <row r="13431" spans="1:11" s="509" customFormat="1">
      <c r="A13431" s="508" t="s">
        <v>657</v>
      </c>
      <c r="B13431" s="509" t="s">
        <v>430</v>
      </c>
      <c r="C13431" s="509" t="s">
        <v>1044</v>
      </c>
      <c r="G13431" s="509">
        <v>1</v>
      </c>
      <c r="K13431" s="509">
        <v>1</v>
      </c>
    </row>
    <row r="13432" spans="1:11" s="509" customFormat="1">
      <c r="A13432" s="508" t="s">
        <v>657</v>
      </c>
      <c r="B13432" s="509" t="s">
        <v>430</v>
      </c>
      <c r="C13432" s="509" t="s">
        <v>1045</v>
      </c>
      <c r="K13432" s="509">
        <v>0</v>
      </c>
    </row>
    <row r="13433" spans="1:11" s="509" customFormat="1">
      <c r="A13433" s="508" t="s">
        <v>657</v>
      </c>
      <c r="B13433" s="509" t="s">
        <v>430</v>
      </c>
      <c r="C13433" s="509">
        <v>70</v>
      </c>
      <c r="G13433" s="509">
        <v>1</v>
      </c>
      <c r="K13433" s="509">
        <v>1</v>
      </c>
    </row>
    <row r="13434" spans="1:11" s="509" customFormat="1">
      <c r="A13434" s="508" t="s">
        <v>657</v>
      </c>
      <c r="B13434" s="509" t="s">
        <v>430</v>
      </c>
      <c r="C13434" s="509" t="s">
        <v>1046</v>
      </c>
      <c r="G13434" s="509">
        <v>4</v>
      </c>
      <c r="K13434" s="509">
        <v>4</v>
      </c>
    </row>
    <row r="13435" spans="1:11" s="509" customFormat="1">
      <c r="A13435" s="508" t="s">
        <v>657</v>
      </c>
      <c r="B13435" s="509" t="s">
        <v>430</v>
      </c>
      <c r="C13435" s="509">
        <v>71</v>
      </c>
      <c r="G13435" s="509">
        <v>64</v>
      </c>
      <c r="K13435" s="509">
        <v>64</v>
      </c>
    </row>
    <row r="13436" spans="1:11" s="509" customFormat="1">
      <c r="A13436" s="508" t="s">
        <v>657</v>
      </c>
      <c r="B13436" s="509" t="s">
        <v>430</v>
      </c>
      <c r="C13436" s="509" t="s">
        <v>1047</v>
      </c>
      <c r="G13436" s="509">
        <v>13</v>
      </c>
      <c r="H13436" s="509">
        <v>6</v>
      </c>
      <c r="K13436" s="509">
        <v>13</v>
      </c>
    </row>
    <row r="13437" spans="1:11" s="509" customFormat="1">
      <c r="A13437" s="508" t="s">
        <v>657</v>
      </c>
      <c r="B13437" s="509" t="s">
        <v>430</v>
      </c>
      <c r="C13437" s="509" t="s">
        <v>1048</v>
      </c>
      <c r="G13437" s="509">
        <v>4</v>
      </c>
      <c r="K13437" s="509">
        <v>4</v>
      </c>
    </row>
    <row r="13438" spans="1:11" s="509" customFormat="1">
      <c r="A13438" s="508" t="s">
        <v>657</v>
      </c>
      <c r="B13438" s="509" t="s">
        <v>430</v>
      </c>
      <c r="C13438" s="509" t="s">
        <v>1049</v>
      </c>
      <c r="G13438" s="509">
        <v>1</v>
      </c>
      <c r="K13438" s="509">
        <v>1</v>
      </c>
    </row>
    <row r="13439" spans="1:11" s="509" customFormat="1">
      <c r="A13439" s="508" t="s">
        <v>657</v>
      </c>
      <c r="B13439" s="509" t="s">
        <v>430</v>
      </c>
      <c r="C13439" s="509" t="s">
        <v>1050</v>
      </c>
      <c r="G13439" s="509">
        <v>1</v>
      </c>
      <c r="H13439" s="509">
        <v>1</v>
      </c>
      <c r="K13439" s="509">
        <v>1</v>
      </c>
    </row>
    <row r="13440" spans="1:11" s="509" customFormat="1">
      <c r="A13440" s="508" t="s">
        <v>657</v>
      </c>
      <c r="B13440" s="509" t="s">
        <v>430</v>
      </c>
      <c r="C13440" s="509" t="s">
        <v>1051</v>
      </c>
      <c r="K13440" s="509">
        <v>0</v>
      </c>
    </row>
    <row r="13441" spans="1:11" s="509" customFormat="1">
      <c r="A13441" s="508" t="s">
        <v>657</v>
      </c>
      <c r="B13441" s="509" t="s">
        <v>430</v>
      </c>
      <c r="C13441" s="509">
        <v>72</v>
      </c>
      <c r="D13441" s="509">
        <v>9</v>
      </c>
      <c r="G13441" s="509">
        <v>2</v>
      </c>
      <c r="K13441" s="509">
        <v>11</v>
      </c>
    </row>
    <row r="13442" spans="1:11" s="509" customFormat="1">
      <c r="A13442" s="508" t="s">
        <v>657</v>
      </c>
      <c r="B13442" s="509" t="s">
        <v>430</v>
      </c>
      <c r="C13442" s="509">
        <v>73</v>
      </c>
      <c r="D13442" s="509">
        <v>9</v>
      </c>
      <c r="K13442" s="509">
        <v>9</v>
      </c>
    </row>
    <row r="13443" spans="1:11" s="509" customFormat="1">
      <c r="A13443" s="508" t="s">
        <v>657</v>
      </c>
      <c r="B13443" s="509" t="s">
        <v>430</v>
      </c>
      <c r="C13443" s="509">
        <v>74</v>
      </c>
      <c r="G13443" s="509">
        <v>2</v>
      </c>
      <c r="H13443" s="509">
        <v>1</v>
      </c>
      <c r="K13443" s="509">
        <v>2</v>
      </c>
    </row>
    <row r="13444" spans="1:11" s="509" customFormat="1">
      <c r="A13444" s="508" t="s">
        <v>657</v>
      </c>
      <c r="B13444" s="509" t="s">
        <v>430</v>
      </c>
      <c r="C13444" s="509" t="s">
        <v>4570</v>
      </c>
      <c r="D13444" s="509">
        <v>9</v>
      </c>
      <c r="G13444" s="509">
        <v>14</v>
      </c>
      <c r="K13444" s="509">
        <v>23</v>
      </c>
    </row>
    <row r="13445" spans="1:11" s="509" customFormat="1">
      <c r="A13445" s="508" t="s">
        <v>657</v>
      </c>
      <c r="B13445" s="509" t="s">
        <v>430</v>
      </c>
      <c r="C13445" s="509" t="s">
        <v>4571</v>
      </c>
      <c r="D13445" s="509">
        <v>27</v>
      </c>
      <c r="E13445" s="509">
        <v>0</v>
      </c>
      <c r="F13445" s="509">
        <v>0</v>
      </c>
      <c r="G13445" s="509">
        <v>557</v>
      </c>
      <c r="H13445" s="509">
        <v>41</v>
      </c>
      <c r="I13445" s="509">
        <v>0</v>
      </c>
      <c r="J13445" s="509">
        <v>2</v>
      </c>
      <c r="K13445" s="509">
        <v>584</v>
      </c>
    </row>
    <row r="13446" spans="1:11" s="509" customFormat="1">
      <c r="A13446" s="508" t="s">
        <v>658</v>
      </c>
      <c r="B13446" s="509" t="s">
        <v>431</v>
      </c>
      <c r="C13446" s="509">
        <v>1</v>
      </c>
      <c r="K13446" s="509">
        <v>0</v>
      </c>
    </row>
    <row r="13447" spans="1:11" s="509" customFormat="1">
      <c r="A13447" s="508" t="s">
        <v>658</v>
      </c>
      <c r="B13447" s="509" t="s">
        <v>431</v>
      </c>
      <c r="C13447" s="509" t="s">
        <v>1023</v>
      </c>
      <c r="G13447" s="509">
        <v>12</v>
      </c>
      <c r="K13447" s="509">
        <v>12</v>
      </c>
    </row>
    <row r="13448" spans="1:11" s="509" customFormat="1">
      <c r="A13448" s="508" t="s">
        <v>658</v>
      </c>
      <c r="B13448" s="509" t="s">
        <v>431</v>
      </c>
      <c r="C13448" s="509">
        <v>2</v>
      </c>
      <c r="G13448" s="509">
        <v>5</v>
      </c>
      <c r="K13448" s="509">
        <v>5</v>
      </c>
    </row>
    <row r="13449" spans="1:11" s="509" customFormat="1">
      <c r="A13449" s="508" t="s">
        <v>658</v>
      </c>
      <c r="B13449" s="509" t="s">
        <v>431</v>
      </c>
      <c r="C13449" s="509">
        <v>3</v>
      </c>
      <c r="G13449" s="509">
        <v>31</v>
      </c>
      <c r="K13449" s="509">
        <v>31</v>
      </c>
    </row>
    <row r="13450" spans="1:11" s="509" customFormat="1">
      <c r="A13450" s="508" t="s">
        <v>658</v>
      </c>
      <c r="B13450" s="509" t="s">
        <v>431</v>
      </c>
      <c r="C13450" s="509">
        <v>4</v>
      </c>
      <c r="G13450" s="509">
        <v>7</v>
      </c>
      <c r="K13450" s="509">
        <v>7</v>
      </c>
    </row>
    <row r="13451" spans="1:11" s="509" customFormat="1">
      <c r="A13451" s="508" t="s">
        <v>658</v>
      </c>
      <c r="B13451" s="509" t="s">
        <v>431</v>
      </c>
      <c r="C13451" s="509">
        <v>5</v>
      </c>
      <c r="G13451" s="509">
        <v>12</v>
      </c>
      <c r="K13451" s="509">
        <v>12</v>
      </c>
    </row>
    <row r="13452" spans="1:11" s="509" customFormat="1">
      <c r="A13452" s="508" t="s">
        <v>658</v>
      </c>
      <c r="B13452" s="509" t="s">
        <v>431</v>
      </c>
      <c r="C13452" s="509">
        <v>6</v>
      </c>
      <c r="K13452" s="509">
        <v>0</v>
      </c>
    </row>
    <row r="13453" spans="1:11" s="509" customFormat="1">
      <c r="A13453" s="508" t="s">
        <v>658</v>
      </c>
      <c r="B13453" s="509" t="s">
        <v>431</v>
      </c>
      <c r="C13453" s="509">
        <v>7</v>
      </c>
      <c r="K13453" s="509">
        <v>0</v>
      </c>
    </row>
    <row r="13454" spans="1:11" s="509" customFormat="1">
      <c r="A13454" s="508" t="s">
        <v>658</v>
      </c>
      <c r="B13454" s="509" t="s">
        <v>431</v>
      </c>
      <c r="C13454" s="509">
        <v>8</v>
      </c>
      <c r="G13454" s="509">
        <v>1</v>
      </c>
      <c r="K13454" s="509">
        <v>1</v>
      </c>
    </row>
    <row r="13455" spans="1:11" s="509" customFormat="1">
      <c r="A13455" s="508" t="s">
        <v>658</v>
      </c>
      <c r="B13455" s="509" t="s">
        <v>431</v>
      </c>
      <c r="C13455" s="509">
        <v>9</v>
      </c>
      <c r="G13455" s="509">
        <v>2</v>
      </c>
      <c r="K13455" s="509">
        <v>2</v>
      </c>
    </row>
    <row r="13456" spans="1:11" s="509" customFormat="1">
      <c r="A13456" s="508" t="s">
        <v>658</v>
      </c>
      <c r="B13456" s="509" t="s">
        <v>431</v>
      </c>
      <c r="C13456" s="509">
        <v>10</v>
      </c>
      <c r="G13456" s="509">
        <v>7</v>
      </c>
      <c r="K13456" s="509">
        <v>7</v>
      </c>
    </row>
    <row r="13457" spans="1:11" s="509" customFormat="1">
      <c r="A13457" s="508" t="s">
        <v>658</v>
      </c>
      <c r="B13457" s="509" t="s">
        <v>431</v>
      </c>
      <c r="C13457" s="509">
        <v>11</v>
      </c>
      <c r="G13457" s="509">
        <v>1</v>
      </c>
      <c r="K13457" s="509">
        <v>1</v>
      </c>
    </row>
    <row r="13458" spans="1:11" s="509" customFormat="1">
      <c r="A13458" s="508" t="s">
        <v>658</v>
      </c>
      <c r="B13458" s="509" t="s">
        <v>431</v>
      </c>
      <c r="C13458" s="509">
        <v>12</v>
      </c>
      <c r="K13458" s="509">
        <v>0</v>
      </c>
    </row>
    <row r="13459" spans="1:11" s="509" customFormat="1">
      <c r="A13459" s="508" t="s">
        <v>658</v>
      </c>
      <c r="B13459" s="509" t="s">
        <v>431</v>
      </c>
      <c r="C13459" s="509">
        <v>13</v>
      </c>
      <c r="K13459" s="509">
        <v>0</v>
      </c>
    </row>
    <row r="13460" spans="1:11" s="509" customFormat="1">
      <c r="A13460" s="508" t="s">
        <v>658</v>
      </c>
      <c r="B13460" s="509" t="s">
        <v>431</v>
      </c>
      <c r="C13460" s="509">
        <v>14</v>
      </c>
      <c r="K13460" s="509">
        <v>0</v>
      </c>
    </row>
    <row r="13461" spans="1:11" s="509" customFormat="1">
      <c r="A13461" s="508" t="s">
        <v>658</v>
      </c>
      <c r="B13461" s="509" t="s">
        <v>431</v>
      </c>
      <c r="C13461" s="509">
        <v>15</v>
      </c>
      <c r="G13461" s="509">
        <v>1</v>
      </c>
      <c r="K13461" s="509">
        <v>1</v>
      </c>
    </row>
    <row r="13462" spans="1:11" s="509" customFormat="1">
      <c r="A13462" s="508" t="s">
        <v>658</v>
      </c>
      <c r="B13462" s="509" t="s">
        <v>431</v>
      </c>
      <c r="C13462" s="509">
        <v>16</v>
      </c>
      <c r="G13462" s="509">
        <v>8</v>
      </c>
      <c r="K13462" s="509">
        <v>8</v>
      </c>
    </row>
    <row r="13463" spans="1:11" s="509" customFormat="1">
      <c r="A13463" s="508" t="s">
        <v>658</v>
      </c>
      <c r="B13463" s="509" t="s">
        <v>431</v>
      </c>
      <c r="C13463" s="509">
        <v>17</v>
      </c>
      <c r="G13463" s="509">
        <v>5</v>
      </c>
      <c r="K13463" s="509">
        <v>5</v>
      </c>
    </row>
    <row r="13464" spans="1:11" s="509" customFormat="1">
      <c r="A13464" s="508" t="s">
        <v>658</v>
      </c>
      <c r="B13464" s="509" t="s">
        <v>431</v>
      </c>
      <c r="C13464" s="509">
        <v>18</v>
      </c>
      <c r="K13464" s="509">
        <v>0</v>
      </c>
    </row>
    <row r="13465" spans="1:11" s="509" customFormat="1">
      <c r="A13465" s="508" t="s">
        <v>658</v>
      </c>
      <c r="B13465" s="509" t="s">
        <v>431</v>
      </c>
      <c r="C13465" s="509" t="s">
        <v>1024</v>
      </c>
      <c r="G13465" s="509">
        <v>3</v>
      </c>
      <c r="K13465" s="509">
        <v>3</v>
      </c>
    </row>
    <row r="13466" spans="1:11" s="509" customFormat="1">
      <c r="A13466" s="508" t="s">
        <v>658</v>
      </c>
      <c r="B13466" s="509" t="s">
        <v>431</v>
      </c>
      <c r="C13466" s="509" t="s">
        <v>1025</v>
      </c>
      <c r="K13466" s="509">
        <v>0</v>
      </c>
    </row>
    <row r="13467" spans="1:11" s="509" customFormat="1">
      <c r="A13467" s="508" t="s">
        <v>658</v>
      </c>
      <c r="B13467" s="509" t="s">
        <v>431</v>
      </c>
      <c r="C13467" s="509">
        <v>19</v>
      </c>
      <c r="G13467" s="509">
        <v>15</v>
      </c>
      <c r="H13467" s="509">
        <v>2</v>
      </c>
      <c r="K13467" s="509">
        <v>15</v>
      </c>
    </row>
    <row r="13468" spans="1:11" s="509" customFormat="1">
      <c r="A13468" s="508" t="s">
        <v>658</v>
      </c>
      <c r="B13468" s="509" t="s">
        <v>431</v>
      </c>
      <c r="C13468" s="509">
        <v>20</v>
      </c>
      <c r="K13468" s="509">
        <v>0</v>
      </c>
    </row>
    <row r="13469" spans="1:11" s="509" customFormat="1">
      <c r="A13469" s="508" t="s">
        <v>658</v>
      </c>
      <c r="B13469" s="509" t="s">
        <v>431</v>
      </c>
      <c r="C13469" s="509">
        <v>21</v>
      </c>
      <c r="K13469" s="509">
        <v>0</v>
      </c>
    </row>
    <row r="13470" spans="1:11" s="509" customFormat="1">
      <c r="A13470" s="508" t="s">
        <v>658</v>
      </c>
      <c r="B13470" s="509" t="s">
        <v>431</v>
      </c>
      <c r="C13470" s="509" t="s">
        <v>1026</v>
      </c>
      <c r="K13470" s="509">
        <v>0</v>
      </c>
    </row>
    <row r="13471" spans="1:11" s="509" customFormat="1">
      <c r="A13471" s="508" t="s">
        <v>658</v>
      </c>
      <c r="B13471" s="509" t="s">
        <v>431</v>
      </c>
      <c r="C13471" s="509" t="s">
        <v>1027</v>
      </c>
      <c r="G13471" s="509">
        <v>6</v>
      </c>
      <c r="K13471" s="509">
        <v>6</v>
      </c>
    </row>
    <row r="13472" spans="1:11" s="509" customFormat="1">
      <c r="A13472" s="508" t="s">
        <v>658</v>
      </c>
      <c r="B13472" s="509" t="s">
        <v>431</v>
      </c>
      <c r="C13472" s="509" t="s">
        <v>1028</v>
      </c>
      <c r="K13472" s="509">
        <v>0</v>
      </c>
    </row>
    <row r="13473" spans="1:11" s="509" customFormat="1">
      <c r="A13473" s="508" t="s">
        <v>658</v>
      </c>
      <c r="B13473" s="509" t="s">
        <v>431</v>
      </c>
      <c r="C13473" s="509">
        <v>22</v>
      </c>
      <c r="G13473" s="509">
        <v>2</v>
      </c>
      <c r="H13473" s="509">
        <v>2</v>
      </c>
      <c r="K13473" s="509">
        <v>2</v>
      </c>
    </row>
    <row r="13474" spans="1:11" s="509" customFormat="1">
      <c r="A13474" s="508" t="s">
        <v>658</v>
      </c>
      <c r="B13474" s="509" t="s">
        <v>431</v>
      </c>
      <c r="C13474" s="509">
        <v>23</v>
      </c>
      <c r="K13474" s="509">
        <v>0</v>
      </c>
    </row>
    <row r="13475" spans="1:11" s="509" customFormat="1">
      <c r="A13475" s="508" t="s">
        <v>658</v>
      </c>
      <c r="B13475" s="509" t="s">
        <v>431</v>
      </c>
      <c r="C13475" s="509" t="s">
        <v>1029</v>
      </c>
      <c r="G13475" s="509">
        <v>13</v>
      </c>
      <c r="H13475" s="509">
        <v>1</v>
      </c>
      <c r="K13475" s="509">
        <v>13</v>
      </c>
    </row>
    <row r="13476" spans="1:11" s="509" customFormat="1">
      <c r="A13476" s="508" t="s">
        <v>658</v>
      </c>
      <c r="B13476" s="509" t="s">
        <v>431</v>
      </c>
      <c r="C13476" s="509">
        <v>24</v>
      </c>
      <c r="K13476" s="509">
        <v>0</v>
      </c>
    </row>
    <row r="13477" spans="1:11" s="509" customFormat="1">
      <c r="A13477" s="508" t="s">
        <v>658</v>
      </c>
      <c r="B13477" s="509" t="s">
        <v>431</v>
      </c>
      <c r="C13477" s="509">
        <v>25</v>
      </c>
    </row>
    <row r="13478" spans="1:11" s="509" customFormat="1">
      <c r="A13478" s="508" t="s">
        <v>658</v>
      </c>
      <c r="B13478" s="509" t="s">
        <v>431</v>
      </c>
      <c r="C13478" s="509">
        <v>26</v>
      </c>
      <c r="K13478" s="509">
        <v>0</v>
      </c>
    </row>
    <row r="13479" spans="1:11" s="509" customFormat="1">
      <c r="A13479" s="508" t="s">
        <v>658</v>
      </c>
      <c r="B13479" s="509" t="s">
        <v>431</v>
      </c>
      <c r="C13479" s="509">
        <v>27</v>
      </c>
      <c r="G13479" s="509">
        <v>1</v>
      </c>
      <c r="K13479" s="509">
        <v>1</v>
      </c>
    </row>
    <row r="13480" spans="1:11" s="509" customFormat="1">
      <c r="A13480" s="508" t="s">
        <v>658</v>
      </c>
      <c r="B13480" s="509" t="s">
        <v>431</v>
      </c>
      <c r="C13480" s="509">
        <v>28</v>
      </c>
      <c r="K13480" s="509">
        <v>0</v>
      </c>
    </row>
    <row r="13481" spans="1:11" s="509" customFormat="1">
      <c r="A13481" s="508" t="s">
        <v>658</v>
      </c>
      <c r="B13481" s="509" t="s">
        <v>431</v>
      </c>
      <c r="C13481" s="509">
        <v>29</v>
      </c>
      <c r="K13481" s="509">
        <v>0</v>
      </c>
    </row>
    <row r="13482" spans="1:11" s="509" customFormat="1">
      <c r="A13482" s="508" t="s">
        <v>658</v>
      </c>
      <c r="B13482" s="509" t="s">
        <v>431</v>
      </c>
      <c r="C13482" s="509">
        <v>30</v>
      </c>
      <c r="K13482" s="509">
        <v>0</v>
      </c>
    </row>
    <row r="13483" spans="1:11" s="509" customFormat="1">
      <c r="A13483" s="508" t="s">
        <v>658</v>
      </c>
      <c r="B13483" s="509" t="s">
        <v>431</v>
      </c>
      <c r="C13483" s="509">
        <v>31</v>
      </c>
      <c r="K13483" s="509">
        <v>0</v>
      </c>
    </row>
    <row r="13484" spans="1:11" s="509" customFormat="1">
      <c r="A13484" s="508" t="s">
        <v>658</v>
      </c>
      <c r="B13484" s="509" t="s">
        <v>431</v>
      </c>
      <c r="C13484" s="509">
        <v>32</v>
      </c>
      <c r="K13484" s="509">
        <v>0</v>
      </c>
    </row>
    <row r="13485" spans="1:11" s="509" customFormat="1">
      <c r="A13485" s="508" t="s">
        <v>658</v>
      </c>
      <c r="B13485" s="509" t="s">
        <v>431</v>
      </c>
      <c r="C13485" s="509">
        <v>33</v>
      </c>
      <c r="G13485" s="509">
        <v>3</v>
      </c>
      <c r="K13485" s="509">
        <v>3</v>
      </c>
    </row>
    <row r="13486" spans="1:11" s="509" customFormat="1">
      <c r="A13486" s="508" t="s">
        <v>658</v>
      </c>
      <c r="B13486" s="509" t="s">
        <v>431</v>
      </c>
      <c r="C13486" s="509">
        <v>34</v>
      </c>
      <c r="K13486" s="509">
        <v>0</v>
      </c>
    </row>
    <row r="13487" spans="1:11" s="509" customFormat="1">
      <c r="A13487" s="508" t="s">
        <v>658</v>
      </c>
      <c r="B13487" s="509" t="s">
        <v>431</v>
      </c>
      <c r="C13487" s="509">
        <v>35</v>
      </c>
      <c r="K13487" s="509">
        <v>0</v>
      </c>
    </row>
    <row r="13488" spans="1:11" s="509" customFormat="1">
      <c r="A13488" s="508" t="s">
        <v>658</v>
      </c>
      <c r="B13488" s="509" t="s">
        <v>431</v>
      </c>
      <c r="C13488" s="509">
        <v>36</v>
      </c>
      <c r="K13488" s="509">
        <v>0</v>
      </c>
    </row>
    <row r="13489" spans="1:11" s="509" customFormat="1">
      <c r="A13489" s="508" t="s">
        <v>658</v>
      </c>
      <c r="B13489" s="509" t="s">
        <v>431</v>
      </c>
      <c r="C13489" s="509">
        <v>37</v>
      </c>
      <c r="K13489" s="509">
        <v>0</v>
      </c>
    </row>
    <row r="13490" spans="1:11" s="509" customFormat="1">
      <c r="A13490" s="508" t="s">
        <v>658</v>
      </c>
      <c r="B13490" s="509" t="s">
        <v>431</v>
      </c>
      <c r="C13490" s="509">
        <v>38</v>
      </c>
      <c r="K13490" s="509">
        <v>0</v>
      </c>
    </row>
    <row r="13491" spans="1:11" s="509" customFormat="1">
      <c r="A13491" s="508" t="s">
        <v>658</v>
      </c>
      <c r="B13491" s="509" t="s">
        <v>431</v>
      </c>
      <c r="C13491" s="509" t="s">
        <v>1030</v>
      </c>
      <c r="K13491" s="509">
        <v>0</v>
      </c>
    </row>
    <row r="13492" spans="1:11" s="509" customFormat="1">
      <c r="A13492" s="508" t="s">
        <v>658</v>
      </c>
      <c r="B13492" s="509" t="s">
        <v>431</v>
      </c>
      <c r="C13492" s="509">
        <v>39</v>
      </c>
      <c r="K13492" s="509">
        <v>0</v>
      </c>
    </row>
    <row r="13493" spans="1:11" s="509" customFormat="1">
      <c r="A13493" s="508" t="s">
        <v>658</v>
      </c>
      <c r="B13493" s="509" t="s">
        <v>431</v>
      </c>
      <c r="C13493" s="509">
        <v>40</v>
      </c>
      <c r="K13493" s="509">
        <v>0</v>
      </c>
    </row>
    <row r="13494" spans="1:11" s="509" customFormat="1">
      <c r="A13494" s="508" t="s">
        <v>658</v>
      </c>
      <c r="B13494" s="509" t="s">
        <v>431</v>
      </c>
      <c r="C13494" s="509">
        <v>41</v>
      </c>
      <c r="G13494" s="509">
        <v>1</v>
      </c>
      <c r="K13494" s="509">
        <v>1</v>
      </c>
    </row>
    <row r="13495" spans="1:11" s="509" customFormat="1">
      <c r="A13495" s="508" t="s">
        <v>658</v>
      </c>
      <c r="B13495" s="509" t="s">
        <v>431</v>
      </c>
      <c r="C13495" s="509">
        <v>42</v>
      </c>
      <c r="K13495" s="509">
        <v>0</v>
      </c>
    </row>
    <row r="13496" spans="1:11" s="509" customFormat="1">
      <c r="A13496" s="508" t="s">
        <v>658</v>
      </c>
      <c r="B13496" s="509" t="s">
        <v>431</v>
      </c>
      <c r="C13496" s="509">
        <v>43</v>
      </c>
      <c r="K13496" s="509">
        <v>0</v>
      </c>
    </row>
    <row r="13497" spans="1:11" s="509" customFormat="1">
      <c r="A13497" s="508" t="s">
        <v>658</v>
      </c>
      <c r="B13497" s="509" t="s">
        <v>431</v>
      </c>
      <c r="C13497" s="509">
        <v>44</v>
      </c>
      <c r="K13497" s="509">
        <v>0</v>
      </c>
    </row>
    <row r="13498" spans="1:11" s="509" customFormat="1">
      <c r="A13498" s="508" t="s">
        <v>658</v>
      </c>
      <c r="B13498" s="509" t="s">
        <v>431</v>
      </c>
      <c r="C13498" s="509">
        <v>45</v>
      </c>
      <c r="K13498" s="509">
        <v>0</v>
      </c>
    </row>
    <row r="13499" spans="1:11" s="509" customFormat="1">
      <c r="A13499" s="508" t="s">
        <v>658</v>
      </c>
      <c r="B13499" s="509" t="s">
        <v>431</v>
      </c>
      <c r="C13499" s="509">
        <v>46</v>
      </c>
      <c r="G13499" s="509">
        <v>1</v>
      </c>
      <c r="H13499" s="509">
        <v>1</v>
      </c>
      <c r="K13499" s="509">
        <v>1</v>
      </c>
    </row>
    <row r="13500" spans="1:11" s="509" customFormat="1">
      <c r="A13500" s="508" t="s">
        <v>658</v>
      </c>
      <c r="B13500" s="509" t="s">
        <v>431</v>
      </c>
      <c r="C13500" s="509">
        <v>47</v>
      </c>
      <c r="G13500" s="509">
        <v>1</v>
      </c>
      <c r="K13500" s="509">
        <v>1</v>
      </c>
    </row>
    <row r="13501" spans="1:11" s="509" customFormat="1">
      <c r="A13501" s="508" t="s">
        <v>658</v>
      </c>
      <c r="B13501" s="509" t="s">
        <v>431</v>
      </c>
      <c r="C13501" s="509">
        <v>48</v>
      </c>
      <c r="K13501" s="509">
        <v>0</v>
      </c>
    </row>
    <row r="13502" spans="1:11" s="509" customFormat="1">
      <c r="A13502" s="508" t="s">
        <v>658</v>
      </c>
      <c r="B13502" s="509" t="s">
        <v>431</v>
      </c>
      <c r="C13502" s="509">
        <v>49</v>
      </c>
      <c r="K13502" s="509">
        <v>0</v>
      </c>
    </row>
    <row r="13503" spans="1:11" s="509" customFormat="1">
      <c r="A13503" s="508" t="s">
        <v>658</v>
      </c>
      <c r="B13503" s="509" t="s">
        <v>431</v>
      </c>
      <c r="C13503" s="509">
        <v>50</v>
      </c>
      <c r="K13503" s="509">
        <v>0</v>
      </c>
    </row>
    <row r="13504" spans="1:11" s="509" customFormat="1">
      <c r="A13504" s="508" t="s">
        <v>658</v>
      </c>
      <c r="B13504" s="509" t="s">
        <v>431</v>
      </c>
      <c r="C13504" s="509">
        <v>51</v>
      </c>
      <c r="K13504" s="509">
        <v>0</v>
      </c>
    </row>
    <row r="13505" spans="1:11" s="509" customFormat="1">
      <c r="A13505" s="508" t="s">
        <v>658</v>
      </c>
      <c r="B13505" s="509" t="s">
        <v>431</v>
      </c>
      <c r="C13505" s="509" t="s">
        <v>1031</v>
      </c>
      <c r="K13505" s="509">
        <v>0</v>
      </c>
    </row>
    <row r="13506" spans="1:11" s="509" customFormat="1">
      <c r="A13506" s="508" t="s">
        <v>658</v>
      </c>
      <c r="B13506" s="509" t="s">
        <v>431</v>
      </c>
      <c r="C13506" s="509" t="s">
        <v>1032</v>
      </c>
      <c r="K13506" s="509">
        <v>0</v>
      </c>
    </row>
    <row r="13507" spans="1:11" s="509" customFormat="1">
      <c r="A13507" s="508" t="s">
        <v>658</v>
      </c>
      <c r="B13507" s="509" t="s">
        <v>431</v>
      </c>
      <c r="C13507" s="509">
        <v>52</v>
      </c>
      <c r="K13507" s="509">
        <v>0</v>
      </c>
    </row>
    <row r="13508" spans="1:11" s="509" customFormat="1">
      <c r="A13508" s="508" t="s">
        <v>658</v>
      </c>
      <c r="B13508" s="509" t="s">
        <v>431</v>
      </c>
      <c r="C13508" s="509">
        <v>53</v>
      </c>
      <c r="G13508" s="509">
        <v>2</v>
      </c>
      <c r="H13508" s="509">
        <v>1</v>
      </c>
      <c r="K13508" s="509">
        <v>2</v>
      </c>
    </row>
    <row r="13509" spans="1:11" s="509" customFormat="1">
      <c r="A13509" s="508" t="s">
        <v>658</v>
      </c>
      <c r="B13509" s="509" t="s">
        <v>431</v>
      </c>
      <c r="C13509" s="509">
        <v>54</v>
      </c>
      <c r="G13509" s="509">
        <v>6</v>
      </c>
      <c r="K13509" s="509">
        <v>6</v>
      </c>
    </row>
    <row r="13510" spans="1:11" s="509" customFormat="1">
      <c r="A13510" s="508" t="s">
        <v>658</v>
      </c>
      <c r="B13510" s="509" t="s">
        <v>431</v>
      </c>
      <c r="C13510" s="509">
        <v>55</v>
      </c>
      <c r="G13510" s="509">
        <v>17</v>
      </c>
      <c r="K13510" s="509">
        <v>17</v>
      </c>
    </row>
    <row r="13511" spans="1:11" s="509" customFormat="1">
      <c r="A13511" s="508" t="s">
        <v>658</v>
      </c>
      <c r="B13511" s="509" t="s">
        <v>431</v>
      </c>
      <c r="C13511" s="509">
        <v>56</v>
      </c>
      <c r="K13511" s="509">
        <v>0</v>
      </c>
    </row>
    <row r="13512" spans="1:11" s="509" customFormat="1">
      <c r="A13512" s="508" t="s">
        <v>658</v>
      </c>
      <c r="B13512" s="509" t="s">
        <v>431</v>
      </c>
      <c r="C13512" s="509">
        <v>57</v>
      </c>
      <c r="K13512" s="509">
        <v>0</v>
      </c>
    </row>
    <row r="13513" spans="1:11" s="509" customFormat="1">
      <c r="A13513" s="508" t="s">
        <v>658</v>
      </c>
      <c r="B13513" s="509" t="s">
        <v>431</v>
      </c>
      <c r="C13513" s="509">
        <v>58</v>
      </c>
      <c r="K13513" s="509">
        <v>0</v>
      </c>
    </row>
    <row r="13514" spans="1:11" s="509" customFormat="1">
      <c r="A13514" s="508" t="s">
        <v>658</v>
      </c>
      <c r="B13514" s="509" t="s">
        <v>431</v>
      </c>
      <c r="C13514" s="509">
        <v>59</v>
      </c>
      <c r="G13514" s="509">
        <v>2</v>
      </c>
      <c r="K13514" s="509">
        <v>2</v>
      </c>
    </row>
    <row r="13515" spans="1:11" s="509" customFormat="1">
      <c r="A13515" s="508" t="s">
        <v>658</v>
      </c>
      <c r="B13515" s="509" t="s">
        <v>431</v>
      </c>
      <c r="C13515" s="509">
        <v>60</v>
      </c>
      <c r="K13515" s="509">
        <v>0</v>
      </c>
    </row>
    <row r="13516" spans="1:11" s="509" customFormat="1">
      <c r="A13516" s="508" t="s">
        <v>658</v>
      </c>
      <c r="B13516" s="509" t="s">
        <v>431</v>
      </c>
      <c r="C13516" s="509">
        <v>61</v>
      </c>
      <c r="G13516" s="509">
        <v>2</v>
      </c>
      <c r="K13516" s="509">
        <v>2</v>
      </c>
    </row>
    <row r="13517" spans="1:11" s="509" customFormat="1">
      <c r="A13517" s="508" t="s">
        <v>658</v>
      </c>
      <c r="B13517" s="509" t="s">
        <v>431</v>
      </c>
      <c r="C13517" s="509">
        <v>62</v>
      </c>
      <c r="K13517" s="509">
        <v>0</v>
      </c>
    </row>
    <row r="13518" spans="1:11" s="509" customFormat="1">
      <c r="A13518" s="508" t="s">
        <v>658</v>
      </c>
      <c r="B13518" s="509" t="s">
        <v>431</v>
      </c>
      <c r="C13518" s="509">
        <v>63</v>
      </c>
      <c r="G13518" s="509">
        <v>10</v>
      </c>
      <c r="H13518" s="509">
        <v>1</v>
      </c>
      <c r="K13518" s="509">
        <v>10</v>
      </c>
    </row>
    <row r="13519" spans="1:11" s="509" customFormat="1">
      <c r="A13519" s="508" t="s">
        <v>658</v>
      </c>
      <c r="B13519" s="509" t="s">
        <v>431</v>
      </c>
      <c r="C13519" s="509" t="s">
        <v>1033</v>
      </c>
      <c r="K13519" s="509">
        <v>0</v>
      </c>
    </row>
    <row r="13520" spans="1:11" s="509" customFormat="1">
      <c r="A13520" s="508" t="s">
        <v>658</v>
      </c>
      <c r="B13520" s="509" t="s">
        <v>431</v>
      </c>
      <c r="C13520" s="509" t="s">
        <v>1034</v>
      </c>
      <c r="K13520" s="509">
        <v>0</v>
      </c>
    </row>
    <row r="13521" spans="1:11" s="509" customFormat="1">
      <c r="A13521" s="508" t="s">
        <v>658</v>
      </c>
      <c r="B13521" s="509" t="s">
        <v>431</v>
      </c>
      <c r="C13521" s="509">
        <v>64</v>
      </c>
      <c r="K13521" s="509">
        <v>0</v>
      </c>
    </row>
    <row r="13522" spans="1:11" s="509" customFormat="1">
      <c r="A13522" s="508" t="s">
        <v>658</v>
      </c>
      <c r="B13522" s="509" t="s">
        <v>431</v>
      </c>
      <c r="C13522" s="509" t="s">
        <v>1035</v>
      </c>
      <c r="G13522" s="509">
        <v>3</v>
      </c>
      <c r="K13522" s="509">
        <v>3</v>
      </c>
    </row>
    <row r="13523" spans="1:11" s="509" customFormat="1">
      <c r="A13523" s="508" t="s">
        <v>658</v>
      </c>
      <c r="B13523" s="509" t="s">
        <v>431</v>
      </c>
      <c r="C13523" s="509">
        <v>65</v>
      </c>
      <c r="G13523" s="509">
        <v>27</v>
      </c>
      <c r="H13523" s="509">
        <v>9</v>
      </c>
      <c r="K13523" s="509">
        <v>27</v>
      </c>
    </row>
    <row r="13524" spans="1:11" s="509" customFormat="1">
      <c r="A13524" s="508" t="s">
        <v>658</v>
      </c>
      <c r="B13524" s="509" t="s">
        <v>431</v>
      </c>
      <c r="C13524" s="509">
        <v>66</v>
      </c>
      <c r="G13524" s="509">
        <v>18</v>
      </c>
      <c r="H13524" s="509">
        <v>16</v>
      </c>
      <c r="K13524" s="509">
        <v>18</v>
      </c>
    </row>
    <row r="13525" spans="1:11" s="509" customFormat="1">
      <c r="A13525" s="508" t="s">
        <v>658</v>
      </c>
      <c r="B13525" s="509" t="s">
        <v>431</v>
      </c>
      <c r="C13525" s="509" t="s">
        <v>1036</v>
      </c>
      <c r="K13525" s="509">
        <v>0</v>
      </c>
    </row>
    <row r="13526" spans="1:11" s="509" customFormat="1">
      <c r="A13526" s="508" t="s">
        <v>658</v>
      </c>
      <c r="B13526" s="509" t="s">
        <v>431</v>
      </c>
      <c r="C13526" s="509" t="s">
        <v>1037</v>
      </c>
      <c r="G13526" s="509">
        <v>75</v>
      </c>
      <c r="K13526" s="509">
        <v>75</v>
      </c>
    </row>
    <row r="13527" spans="1:11" s="509" customFormat="1">
      <c r="A13527" s="508" t="s">
        <v>658</v>
      </c>
      <c r="B13527" s="509" t="s">
        <v>431</v>
      </c>
      <c r="C13527" s="509" t="s">
        <v>1038</v>
      </c>
      <c r="G13527" s="509">
        <v>2</v>
      </c>
      <c r="K13527" s="509">
        <v>2</v>
      </c>
    </row>
    <row r="13528" spans="1:11" s="509" customFormat="1">
      <c r="A13528" s="508" t="s">
        <v>658</v>
      </c>
      <c r="B13528" s="509" t="s">
        <v>431</v>
      </c>
      <c r="C13528" s="509" t="s">
        <v>1039</v>
      </c>
      <c r="G13528" s="509">
        <v>10</v>
      </c>
      <c r="K13528" s="509">
        <v>10</v>
      </c>
    </row>
    <row r="13529" spans="1:11" s="509" customFormat="1">
      <c r="A13529" s="508" t="s">
        <v>658</v>
      </c>
      <c r="B13529" s="509" t="s">
        <v>431</v>
      </c>
      <c r="C13529" s="509" t="s">
        <v>1040</v>
      </c>
      <c r="G13529" s="509">
        <v>1</v>
      </c>
      <c r="K13529" s="509">
        <v>1</v>
      </c>
    </row>
    <row r="13530" spans="1:11" s="509" customFormat="1">
      <c r="A13530" s="508" t="s">
        <v>658</v>
      </c>
      <c r="B13530" s="509" t="s">
        <v>431</v>
      </c>
      <c r="C13530" s="509" t="s">
        <v>1041</v>
      </c>
      <c r="K13530" s="509">
        <v>0</v>
      </c>
    </row>
    <row r="13531" spans="1:11" s="509" customFormat="1">
      <c r="A13531" s="508" t="s">
        <v>658</v>
      </c>
      <c r="B13531" s="509" t="s">
        <v>431</v>
      </c>
      <c r="C13531" s="509" t="s">
        <v>1042</v>
      </c>
      <c r="K13531" s="509">
        <v>0</v>
      </c>
    </row>
    <row r="13532" spans="1:11" s="509" customFormat="1">
      <c r="A13532" s="508" t="s">
        <v>658</v>
      </c>
      <c r="B13532" s="509" t="s">
        <v>431</v>
      </c>
      <c r="C13532" s="509">
        <v>67</v>
      </c>
      <c r="G13532" s="509">
        <v>69</v>
      </c>
      <c r="H13532" s="509">
        <v>7</v>
      </c>
      <c r="K13532" s="509">
        <v>69</v>
      </c>
    </row>
    <row r="13533" spans="1:11" s="509" customFormat="1">
      <c r="A13533" s="508" t="s">
        <v>658</v>
      </c>
      <c r="B13533" s="509" t="s">
        <v>431</v>
      </c>
      <c r="C13533" s="509">
        <v>68</v>
      </c>
      <c r="G13533" s="509">
        <v>13</v>
      </c>
      <c r="H13533" s="509">
        <v>2</v>
      </c>
      <c r="K13533" s="509">
        <v>13</v>
      </c>
    </row>
    <row r="13534" spans="1:11" s="509" customFormat="1">
      <c r="A13534" s="508" t="s">
        <v>658</v>
      </c>
      <c r="B13534" s="509" t="s">
        <v>431</v>
      </c>
      <c r="C13534" s="509" t="s">
        <v>1043</v>
      </c>
      <c r="G13534" s="509">
        <v>2</v>
      </c>
      <c r="K13534" s="509">
        <v>2</v>
      </c>
    </row>
    <row r="13535" spans="1:11" s="509" customFormat="1">
      <c r="A13535" s="508" t="s">
        <v>658</v>
      </c>
      <c r="B13535" s="509" t="s">
        <v>431</v>
      </c>
      <c r="C13535" s="509">
        <v>69</v>
      </c>
      <c r="G13535" s="509">
        <v>1</v>
      </c>
      <c r="K13535" s="509">
        <v>1</v>
      </c>
    </row>
    <row r="13536" spans="1:11" s="509" customFormat="1">
      <c r="A13536" s="508" t="s">
        <v>658</v>
      </c>
      <c r="B13536" s="509" t="s">
        <v>431</v>
      </c>
      <c r="C13536" s="509" t="s">
        <v>1044</v>
      </c>
      <c r="G13536" s="509">
        <v>1</v>
      </c>
      <c r="K13536" s="509">
        <v>1</v>
      </c>
    </row>
    <row r="13537" spans="1:11" s="509" customFormat="1">
      <c r="A13537" s="508" t="s">
        <v>658</v>
      </c>
      <c r="B13537" s="509" t="s">
        <v>431</v>
      </c>
      <c r="C13537" s="509" t="s">
        <v>1045</v>
      </c>
      <c r="K13537" s="509">
        <v>0</v>
      </c>
    </row>
    <row r="13538" spans="1:11" s="509" customFormat="1">
      <c r="A13538" s="508" t="s">
        <v>658</v>
      </c>
      <c r="B13538" s="509" t="s">
        <v>431</v>
      </c>
      <c r="C13538" s="509">
        <v>70</v>
      </c>
      <c r="K13538" s="509">
        <v>0</v>
      </c>
    </row>
    <row r="13539" spans="1:11" s="509" customFormat="1">
      <c r="A13539" s="508" t="s">
        <v>658</v>
      </c>
      <c r="B13539" s="509" t="s">
        <v>431</v>
      </c>
      <c r="C13539" s="509" t="s">
        <v>1046</v>
      </c>
      <c r="G13539" s="509">
        <v>10</v>
      </c>
      <c r="K13539" s="509">
        <v>10</v>
      </c>
    </row>
    <row r="13540" spans="1:11" s="509" customFormat="1">
      <c r="A13540" s="508" t="s">
        <v>658</v>
      </c>
      <c r="B13540" s="509" t="s">
        <v>431</v>
      </c>
      <c r="C13540" s="509">
        <v>71</v>
      </c>
      <c r="G13540" s="509">
        <v>150</v>
      </c>
      <c r="K13540" s="509">
        <v>150</v>
      </c>
    </row>
    <row r="13541" spans="1:11" s="509" customFormat="1">
      <c r="A13541" s="508" t="s">
        <v>658</v>
      </c>
      <c r="B13541" s="509" t="s">
        <v>431</v>
      </c>
      <c r="C13541" s="509" t="s">
        <v>1047</v>
      </c>
      <c r="G13541" s="509">
        <v>18</v>
      </c>
      <c r="H13541" s="509">
        <v>13</v>
      </c>
      <c r="K13541" s="509">
        <v>18</v>
      </c>
    </row>
    <row r="13542" spans="1:11" s="509" customFormat="1">
      <c r="A13542" s="508" t="s">
        <v>658</v>
      </c>
      <c r="B13542" s="509" t="s">
        <v>431</v>
      </c>
      <c r="C13542" s="509" t="s">
        <v>1048</v>
      </c>
      <c r="G13542" s="509">
        <v>6</v>
      </c>
      <c r="K13542" s="509">
        <v>6</v>
      </c>
    </row>
    <row r="13543" spans="1:11" s="509" customFormat="1">
      <c r="A13543" s="508" t="s">
        <v>658</v>
      </c>
      <c r="B13543" s="509" t="s">
        <v>431</v>
      </c>
      <c r="C13543" s="509" t="s">
        <v>1049</v>
      </c>
      <c r="G13543" s="509">
        <v>3</v>
      </c>
      <c r="H13543" s="509">
        <v>2</v>
      </c>
      <c r="K13543" s="509">
        <v>3</v>
      </c>
    </row>
    <row r="13544" spans="1:11" s="509" customFormat="1">
      <c r="A13544" s="508" t="s">
        <v>658</v>
      </c>
      <c r="B13544" s="509" t="s">
        <v>431</v>
      </c>
      <c r="C13544" s="509" t="s">
        <v>1050</v>
      </c>
      <c r="G13544" s="509">
        <v>3</v>
      </c>
      <c r="H13544" s="509">
        <v>3</v>
      </c>
      <c r="K13544" s="509">
        <v>3</v>
      </c>
    </row>
    <row r="13545" spans="1:11" s="509" customFormat="1">
      <c r="A13545" s="508" t="s">
        <v>658</v>
      </c>
      <c r="B13545" s="509" t="s">
        <v>431</v>
      </c>
      <c r="C13545" s="509" t="s">
        <v>1051</v>
      </c>
      <c r="K13545" s="509">
        <v>0</v>
      </c>
    </row>
    <row r="13546" spans="1:11" s="509" customFormat="1">
      <c r="A13546" s="508" t="s">
        <v>658</v>
      </c>
      <c r="B13546" s="509" t="s">
        <v>431</v>
      </c>
      <c r="C13546" s="509">
        <v>72</v>
      </c>
      <c r="D13546" s="509">
        <v>7</v>
      </c>
      <c r="G13546" s="509">
        <v>4</v>
      </c>
      <c r="K13546" s="509">
        <v>11</v>
      </c>
    </row>
    <row r="13547" spans="1:11" s="509" customFormat="1">
      <c r="A13547" s="508" t="s">
        <v>658</v>
      </c>
      <c r="B13547" s="509" t="s">
        <v>431</v>
      </c>
      <c r="C13547" s="509">
        <v>73</v>
      </c>
      <c r="D13547" s="509">
        <v>2</v>
      </c>
      <c r="G13547" s="509">
        <v>0</v>
      </c>
      <c r="K13547" s="509">
        <v>2</v>
      </c>
    </row>
    <row r="13548" spans="1:11" s="509" customFormat="1">
      <c r="A13548" s="508" t="s">
        <v>658</v>
      </c>
      <c r="B13548" s="509" t="s">
        <v>431</v>
      </c>
      <c r="C13548" s="509">
        <v>74</v>
      </c>
      <c r="G13548" s="509">
        <v>1</v>
      </c>
      <c r="H13548" s="509">
        <v>1</v>
      </c>
      <c r="K13548" s="509">
        <v>1</v>
      </c>
    </row>
    <row r="13549" spans="1:11" s="509" customFormat="1">
      <c r="A13549" s="508" t="s">
        <v>658</v>
      </c>
      <c r="B13549" s="509" t="s">
        <v>431</v>
      </c>
      <c r="C13549" s="509" t="s">
        <v>4570</v>
      </c>
      <c r="D13549" s="509">
        <v>13</v>
      </c>
      <c r="G13549" s="509">
        <v>69</v>
      </c>
      <c r="K13549" s="509">
        <v>82</v>
      </c>
    </row>
    <row r="13550" spans="1:11" s="509" customFormat="1">
      <c r="A13550" s="508" t="s">
        <v>658</v>
      </c>
      <c r="B13550" s="509" t="s">
        <v>431</v>
      </c>
      <c r="C13550" s="509" t="s">
        <v>4571</v>
      </c>
      <c r="D13550" s="509">
        <v>22</v>
      </c>
      <c r="E13550" s="509">
        <v>0</v>
      </c>
      <c r="F13550" s="509">
        <v>0</v>
      </c>
      <c r="G13550" s="509">
        <v>663</v>
      </c>
      <c r="H13550" s="509">
        <v>61</v>
      </c>
      <c r="I13550" s="509">
        <v>0</v>
      </c>
      <c r="J13550" s="509">
        <v>6</v>
      </c>
      <c r="K13550" s="509">
        <v>685</v>
      </c>
    </row>
    <row r="13551" spans="1:11" s="509" customFormat="1">
      <c r="A13551" s="508" t="s">
        <v>659</v>
      </c>
      <c r="B13551" s="509" t="s">
        <v>432</v>
      </c>
      <c r="C13551" s="509">
        <v>1</v>
      </c>
      <c r="D13551" s="509">
        <v>0</v>
      </c>
      <c r="E13551" s="509">
        <v>0</v>
      </c>
      <c r="G13551" s="509">
        <v>1</v>
      </c>
      <c r="H13551" s="509">
        <v>0</v>
      </c>
      <c r="K13551" s="509">
        <v>1</v>
      </c>
    </row>
    <row r="13552" spans="1:11" s="509" customFormat="1">
      <c r="A13552" s="508" t="s">
        <v>659</v>
      </c>
      <c r="B13552" s="509" t="s">
        <v>432</v>
      </c>
      <c r="C13552" s="509" t="s">
        <v>1023</v>
      </c>
      <c r="D13552" s="509">
        <v>0</v>
      </c>
      <c r="E13552" s="509">
        <v>0</v>
      </c>
      <c r="G13552" s="509">
        <v>77</v>
      </c>
      <c r="H13552" s="509">
        <v>1</v>
      </c>
      <c r="K13552" s="509">
        <v>77</v>
      </c>
    </row>
    <row r="13553" spans="1:11" s="509" customFormat="1">
      <c r="A13553" s="508" t="s">
        <v>659</v>
      </c>
      <c r="B13553" s="509" t="s">
        <v>432</v>
      </c>
      <c r="C13553" s="509">
        <v>2</v>
      </c>
      <c r="D13553" s="509">
        <v>0</v>
      </c>
      <c r="E13553" s="509">
        <v>0</v>
      </c>
      <c r="G13553" s="509">
        <v>38</v>
      </c>
      <c r="H13553" s="509">
        <v>0</v>
      </c>
      <c r="K13553" s="509">
        <v>38</v>
      </c>
    </row>
    <row r="13554" spans="1:11" s="509" customFormat="1">
      <c r="A13554" s="508" t="s">
        <v>659</v>
      </c>
      <c r="B13554" s="509" t="s">
        <v>432</v>
      </c>
      <c r="C13554" s="509">
        <v>3</v>
      </c>
      <c r="D13554" s="509">
        <v>4</v>
      </c>
      <c r="E13554" s="509">
        <v>0</v>
      </c>
      <c r="G13554" s="509">
        <v>236</v>
      </c>
      <c r="H13554" s="509">
        <v>0</v>
      </c>
      <c r="K13554" s="509">
        <v>240</v>
      </c>
    </row>
    <row r="13555" spans="1:11" s="509" customFormat="1">
      <c r="A13555" s="508" t="s">
        <v>659</v>
      </c>
      <c r="B13555" s="509" t="s">
        <v>432</v>
      </c>
      <c r="C13555" s="509">
        <v>4</v>
      </c>
      <c r="D13555" s="509">
        <v>1</v>
      </c>
      <c r="E13555" s="509">
        <v>1</v>
      </c>
      <c r="G13555" s="509">
        <v>45</v>
      </c>
      <c r="H13555" s="509">
        <v>0</v>
      </c>
      <c r="K13555" s="509">
        <v>46</v>
      </c>
    </row>
    <row r="13556" spans="1:11" s="509" customFormat="1">
      <c r="A13556" s="508" t="s">
        <v>659</v>
      </c>
      <c r="B13556" s="509" t="s">
        <v>432</v>
      </c>
      <c r="C13556" s="509">
        <v>5</v>
      </c>
      <c r="D13556" s="509">
        <v>0</v>
      </c>
      <c r="E13556" s="509">
        <v>0</v>
      </c>
      <c r="G13556" s="509">
        <v>134</v>
      </c>
      <c r="H13556" s="509">
        <v>0</v>
      </c>
      <c r="K13556" s="509">
        <v>134</v>
      </c>
    </row>
    <row r="13557" spans="1:11" s="509" customFormat="1">
      <c r="A13557" s="508" t="s">
        <v>659</v>
      </c>
      <c r="B13557" s="509" t="s">
        <v>432</v>
      </c>
      <c r="C13557" s="509">
        <v>6</v>
      </c>
      <c r="D13557" s="509">
        <v>0</v>
      </c>
      <c r="E13557" s="509">
        <v>0</v>
      </c>
      <c r="G13557" s="509">
        <v>0</v>
      </c>
      <c r="H13557" s="509">
        <v>0</v>
      </c>
      <c r="K13557" s="509">
        <v>0</v>
      </c>
    </row>
    <row r="13558" spans="1:11" s="509" customFormat="1">
      <c r="A13558" s="508" t="s">
        <v>659</v>
      </c>
      <c r="B13558" s="509" t="s">
        <v>432</v>
      </c>
      <c r="C13558" s="509">
        <v>7</v>
      </c>
      <c r="D13558" s="509">
        <v>0</v>
      </c>
      <c r="E13558" s="509">
        <v>0</v>
      </c>
      <c r="G13558" s="509">
        <v>0</v>
      </c>
      <c r="H13558" s="509">
        <v>0</v>
      </c>
      <c r="K13558" s="509">
        <v>0</v>
      </c>
    </row>
    <row r="13559" spans="1:11" s="509" customFormat="1">
      <c r="A13559" s="508" t="s">
        <v>659</v>
      </c>
      <c r="B13559" s="509" t="s">
        <v>432</v>
      </c>
      <c r="C13559" s="509">
        <v>8</v>
      </c>
      <c r="D13559" s="509">
        <v>0</v>
      </c>
      <c r="E13559" s="509">
        <v>0</v>
      </c>
      <c r="G13559" s="509">
        <v>12</v>
      </c>
      <c r="H13559" s="509">
        <v>0</v>
      </c>
      <c r="K13559" s="509">
        <v>12</v>
      </c>
    </row>
    <row r="13560" spans="1:11" s="509" customFormat="1">
      <c r="A13560" s="508" t="s">
        <v>659</v>
      </c>
      <c r="B13560" s="509" t="s">
        <v>432</v>
      </c>
      <c r="C13560" s="509">
        <v>9</v>
      </c>
      <c r="D13560" s="509">
        <v>0</v>
      </c>
      <c r="E13560" s="509">
        <v>0</v>
      </c>
      <c r="G13560" s="509">
        <v>1</v>
      </c>
      <c r="H13560" s="509">
        <v>0</v>
      </c>
      <c r="K13560" s="509">
        <v>1</v>
      </c>
    </row>
    <row r="13561" spans="1:11" s="509" customFormat="1">
      <c r="A13561" s="508" t="s">
        <v>659</v>
      </c>
      <c r="B13561" s="509" t="s">
        <v>432</v>
      </c>
      <c r="C13561" s="509">
        <v>10</v>
      </c>
      <c r="D13561" s="509">
        <v>0</v>
      </c>
      <c r="E13561" s="509">
        <v>0</v>
      </c>
      <c r="G13561" s="509">
        <v>121</v>
      </c>
      <c r="H13561" s="509">
        <v>0</v>
      </c>
      <c r="K13561" s="509">
        <v>121</v>
      </c>
    </row>
    <row r="13562" spans="1:11" s="509" customFormat="1">
      <c r="A13562" s="508" t="s">
        <v>659</v>
      </c>
      <c r="B13562" s="509" t="s">
        <v>432</v>
      </c>
      <c r="C13562" s="509">
        <v>11</v>
      </c>
      <c r="D13562" s="509">
        <v>0</v>
      </c>
      <c r="E13562" s="509">
        <v>0</v>
      </c>
      <c r="G13562" s="509">
        <v>4</v>
      </c>
      <c r="H13562" s="509">
        <v>0</v>
      </c>
      <c r="K13562" s="509">
        <v>4</v>
      </c>
    </row>
    <row r="13563" spans="1:11" s="509" customFormat="1">
      <c r="A13563" s="508" t="s">
        <v>659</v>
      </c>
      <c r="B13563" s="509" t="s">
        <v>432</v>
      </c>
      <c r="C13563" s="509">
        <v>12</v>
      </c>
      <c r="D13563" s="509">
        <v>0</v>
      </c>
      <c r="E13563" s="509">
        <v>0</v>
      </c>
      <c r="G13563" s="509">
        <v>16</v>
      </c>
      <c r="H13563" s="509">
        <v>0</v>
      </c>
      <c r="K13563" s="509">
        <v>16</v>
      </c>
    </row>
    <row r="13564" spans="1:11" s="509" customFormat="1">
      <c r="A13564" s="508" t="s">
        <v>659</v>
      </c>
      <c r="B13564" s="509" t="s">
        <v>432</v>
      </c>
      <c r="C13564" s="509">
        <v>13</v>
      </c>
      <c r="D13564" s="509">
        <v>0</v>
      </c>
      <c r="E13564" s="509">
        <v>0</v>
      </c>
      <c r="G13564" s="509">
        <v>0</v>
      </c>
      <c r="H13564" s="509">
        <v>0</v>
      </c>
      <c r="K13564" s="509">
        <v>0</v>
      </c>
    </row>
    <row r="13565" spans="1:11" s="509" customFormat="1">
      <c r="A13565" s="508" t="s">
        <v>659</v>
      </c>
      <c r="B13565" s="509" t="s">
        <v>432</v>
      </c>
      <c r="C13565" s="509">
        <v>14</v>
      </c>
      <c r="D13565" s="509">
        <v>0</v>
      </c>
      <c r="E13565" s="509">
        <v>0</v>
      </c>
      <c r="G13565" s="509">
        <v>0</v>
      </c>
      <c r="H13565" s="509">
        <v>0</v>
      </c>
      <c r="K13565" s="509">
        <v>0</v>
      </c>
    </row>
    <row r="13566" spans="1:11" s="509" customFormat="1">
      <c r="A13566" s="508" t="s">
        <v>659</v>
      </c>
      <c r="B13566" s="509" t="s">
        <v>432</v>
      </c>
      <c r="C13566" s="509">
        <v>15</v>
      </c>
      <c r="D13566" s="509">
        <v>0</v>
      </c>
      <c r="E13566" s="509">
        <v>0</v>
      </c>
      <c r="G13566" s="509">
        <v>0</v>
      </c>
      <c r="H13566" s="509">
        <v>0</v>
      </c>
      <c r="K13566" s="509">
        <v>0</v>
      </c>
    </row>
    <row r="13567" spans="1:11" s="509" customFormat="1">
      <c r="A13567" s="508" t="s">
        <v>659</v>
      </c>
      <c r="B13567" s="509" t="s">
        <v>432</v>
      </c>
      <c r="C13567" s="509">
        <v>16</v>
      </c>
      <c r="D13567" s="509">
        <v>0</v>
      </c>
      <c r="E13567" s="509">
        <v>0</v>
      </c>
      <c r="G13567" s="509">
        <v>46</v>
      </c>
      <c r="H13567" s="509">
        <v>0</v>
      </c>
      <c r="K13567" s="509">
        <v>46</v>
      </c>
    </row>
    <row r="13568" spans="1:11" s="509" customFormat="1">
      <c r="A13568" s="508" t="s">
        <v>659</v>
      </c>
      <c r="B13568" s="509" t="s">
        <v>432</v>
      </c>
      <c r="C13568" s="509">
        <v>17</v>
      </c>
      <c r="D13568" s="509">
        <v>0</v>
      </c>
      <c r="E13568" s="509">
        <v>0</v>
      </c>
      <c r="G13568" s="509">
        <v>203</v>
      </c>
      <c r="H13568" s="509">
        <v>0</v>
      </c>
      <c r="K13568" s="509">
        <v>203</v>
      </c>
    </row>
    <row r="13569" spans="1:11" s="509" customFormat="1">
      <c r="A13569" s="508" t="s">
        <v>659</v>
      </c>
      <c r="B13569" s="509" t="s">
        <v>432</v>
      </c>
      <c r="C13569" s="509">
        <v>18</v>
      </c>
      <c r="D13569" s="509">
        <v>0</v>
      </c>
      <c r="E13569" s="509">
        <v>0</v>
      </c>
      <c r="G13569" s="509">
        <v>0</v>
      </c>
      <c r="H13569" s="509">
        <v>0</v>
      </c>
      <c r="K13569" s="509">
        <v>0</v>
      </c>
    </row>
    <row r="13570" spans="1:11" s="509" customFormat="1">
      <c r="A13570" s="508" t="s">
        <v>659</v>
      </c>
      <c r="B13570" s="509" t="s">
        <v>432</v>
      </c>
      <c r="C13570" s="509" t="s">
        <v>1024</v>
      </c>
      <c r="D13570" s="509">
        <v>0</v>
      </c>
      <c r="E13570" s="509">
        <v>0</v>
      </c>
      <c r="G13570" s="509">
        <v>4</v>
      </c>
      <c r="H13570" s="509">
        <v>0</v>
      </c>
      <c r="K13570" s="509">
        <v>4</v>
      </c>
    </row>
    <row r="13571" spans="1:11" s="509" customFormat="1">
      <c r="A13571" s="508" t="s">
        <v>659</v>
      </c>
      <c r="B13571" s="509" t="s">
        <v>432</v>
      </c>
      <c r="C13571" s="509" t="s">
        <v>1025</v>
      </c>
      <c r="D13571" s="509">
        <v>0</v>
      </c>
      <c r="E13571" s="509">
        <v>0</v>
      </c>
      <c r="G13571" s="509">
        <v>0</v>
      </c>
      <c r="H13571" s="509">
        <v>0</v>
      </c>
      <c r="K13571" s="509">
        <v>0</v>
      </c>
    </row>
    <row r="13572" spans="1:11" s="509" customFormat="1">
      <c r="A13572" s="508" t="s">
        <v>659</v>
      </c>
      <c r="B13572" s="509" t="s">
        <v>432</v>
      </c>
      <c r="C13572" s="509">
        <v>19</v>
      </c>
      <c r="D13572" s="509">
        <v>0</v>
      </c>
      <c r="E13572" s="509">
        <v>0</v>
      </c>
      <c r="G13572" s="509">
        <v>4</v>
      </c>
      <c r="H13572" s="509">
        <v>0</v>
      </c>
      <c r="K13572" s="509">
        <v>4</v>
      </c>
    </row>
    <row r="13573" spans="1:11" s="509" customFormat="1">
      <c r="A13573" s="508" t="s">
        <v>659</v>
      </c>
      <c r="B13573" s="509" t="s">
        <v>432</v>
      </c>
      <c r="C13573" s="509">
        <v>20</v>
      </c>
      <c r="D13573" s="509">
        <v>0</v>
      </c>
      <c r="E13573" s="509">
        <v>0</v>
      </c>
      <c r="G13573" s="509">
        <v>0</v>
      </c>
      <c r="H13573" s="509">
        <v>0</v>
      </c>
      <c r="K13573" s="509">
        <v>0</v>
      </c>
    </row>
    <row r="13574" spans="1:11" s="509" customFormat="1">
      <c r="A13574" s="508" t="s">
        <v>659</v>
      </c>
      <c r="B13574" s="509" t="s">
        <v>432</v>
      </c>
      <c r="C13574" s="509">
        <v>21</v>
      </c>
      <c r="D13574" s="509">
        <v>0</v>
      </c>
      <c r="E13574" s="509">
        <v>0</v>
      </c>
      <c r="G13574" s="509">
        <v>0</v>
      </c>
      <c r="H13574" s="509">
        <v>0</v>
      </c>
      <c r="K13574" s="509">
        <v>0</v>
      </c>
    </row>
    <row r="13575" spans="1:11" s="509" customFormat="1">
      <c r="A13575" s="508" t="s">
        <v>659</v>
      </c>
      <c r="B13575" s="509" t="s">
        <v>432</v>
      </c>
      <c r="C13575" s="509" t="s">
        <v>1026</v>
      </c>
      <c r="D13575" s="509">
        <v>0</v>
      </c>
      <c r="E13575" s="509">
        <v>0</v>
      </c>
      <c r="G13575" s="509">
        <v>0</v>
      </c>
      <c r="H13575" s="509">
        <v>0</v>
      </c>
      <c r="K13575" s="509">
        <v>0</v>
      </c>
    </row>
    <row r="13576" spans="1:11" s="509" customFormat="1">
      <c r="A13576" s="508" t="s">
        <v>659</v>
      </c>
      <c r="B13576" s="509" t="s">
        <v>432</v>
      </c>
      <c r="C13576" s="509" t="s">
        <v>1027</v>
      </c>
      <c r="D13576" s="509">
        <v>0</v>
      </c>
      <c r="E13576" s="509">
        <v>0</v>
      </c>
      <c r="G13576" s="509">
        <v>1</v>
      </c>
      <c r="H13576" s="509">
        <v>0</v>
      </c>
      <c r="K13576" s="509">
        <v>1</v>
      </c>
    </row>
    <row r="13577" spans="1:11" s="509" customFormat="1">
      <c r="A13577" s="508" t="s">
        <v>659</v>
      </c>
      <c r="B13577" s="509" t="s">
        <v>432</v>
      </c>
      <c r="C13577" s="509" t="s">
        <v>1028</v>
      </c>
      <c r="D13577" s="509">
        <v>0</v>
      </c>
      <c r="E13577" s="509">
        <v>0</v>
      </c>
      <c r="G13577" s="509">
        <v>0</v>
      </c>
      <c r="H13577" s="509">
        <v>0</v>
      </c>
      <c r="K13577" s="509">
        <v>0</v>
      </c>
    </row>
    <row r="13578" spans="1:11" s="509" customFormat="1">
      <c r="A13578" s="508" t="s">
        <v>659</v>
      </c>
      <c r="B13578" s="509" t="s">
        <v>432</v>
      </c>
      <c r="C13578" s="509">
        <v>22</v>
      </c>
      <c r="D13578" s="509">
        <v>0</v>
      </c>
      <c r="E13578" s="509">
        <v>0</v>
      </c>
      <c r="G13578" s="509">
        <v>4</v>
      </c>
      <c r="H13578" s="509">
        <v>1</v>
      </c>
      <c r="K13578" s="509">
        <v>4</v>
      </c>
    </row>
    <row r="13579" spans="1:11" s="509" customFormat="1">
      <c r="A13579" s="508" t="s">
        <v>659</v>
      </c>
      <c r="B13579" s="509" t="s">
        <v>432</v>
      </c>
      <c r="C13579" s="509">
        <v>23</v>
      </c>
      <c r="D13579" s="509">
        <v>0</v>
      </c>
      <c r="E13579" s="509">
        <v>0</v>
      </c>
      <c r="G13579" s="509">
        <v>0</v>
      </c>
      <c r="H13579" s="509">
        <v>0</v>
      </c>
      <c r="K13579" s="509">
        <v>0</v>
      </c>
    </row>
    <row r="13580" spans="1:11" s="509" customFormat="1">
      <c r="A13580" s="508" t="s">
        <v>659</v>
      </c>
      <c r="B13580" s="509" t="s">
        <v>432</v>
      </c>
      <c r="C13580" s="509" t="s">
        <v>1029</v>
      </c>
      <c r="D13580" s="509">
        <v>0</v>
      </c>
      <c r="E13580" s="509">
        <v>0</v>
      </c>
      <c r="G13580" s="509">
        <v>18</v>
      </c>
      <c r="H13580" s="509">
        <v>0</v>
      </c>
      <c r="K13580" s="509">
        <v>18</v>
      </c>
    </row>
    <row r="13581" spans="1:11" s="509" customFormat="1">
      <c r="A13581" s="508" t="s">
        <v>659</v>
      </c>
      <c r="B13581" s="509" t="s">
        <v>432</v>
      </c>
      <c r="C13581" s="509">
        <v>24</v>
      </c>
      <c r="D13581" s="509">
        <v>0</v>
      </c>
      <c r="E13581" s="509">
        <v>0</v>
      </c>
      <c r="G13581" s="509">
        <v>1</v>
      </c>
      <c r="H13581" s="509">
        <v>1</v>
      </c>
      <c r="K13581" s="509">
        <v>1</v>
      </c>
    </row>
    <row r="13582" spans="1:11" s="509" customFormat="1">
      <c r="A13582" s="508" t="s">
        <v>659</v>
      </c>
      <c r="B13582" s="509" t="s">
        <v>432</v>
      </c>
      <c r="C13582" s="509">
        <v>25</v>
      </c>
      <c r="D13582" s="509">
        <v>0</v>
      </c>
      <c r="E13582" s="509">
        <v>0</v>
      </c>
      <c r="G13582" s="509">
        <v>0</v>
      </c>
      <c r="H13582" s="509">
        <v>0</v>
      </c>
    </row>
    <row r="13583" spans="1:11" s="509" customFormat="1">
      <c r="A13583" s="508" t="s">
        <v>659</v>
      </c>
      <c r="B13583" s="509" t="s">
        <v>432</v>
      </c>
      <c r="C13583" s="509">
        <v>26</v>
      </c>
      <c r="D13583" s="509">
        <v>0</v>
      </c>
      <c r="E13583" s="509">
        <v>0</v>
      </c>
      <c r="G13583" s="509">
        <v>0</v>
      </c>
      <c r="H13583" s="509">
        <v>0</v>
      </c>
      <c r="K13583" s="509">
        <v>0</v>
      </c>
    </row>
    <row r="13584" spans="1:11" s="509" customFormat="1">
      <c r="A13584" s="508" t="s">
        <v>659</v>
      </c>
      <c r="B13584" s="509" t="s">
        <v>432</v>
      </c>
      <c r="C13584" s="509">
        <v>27</v>
      </c>
      <c r="D13584" s="509">
        <v>0</v>
      </c>
      <c r="E13584" s="509">
        <v>0</v>
      </c>
      <c r="G13584" s="509">
        <v>2</v>
      </c>
      <c r="H13584" s="509">
        <v>1</v>
      </c>
      <c r="K13584" s="509">
        <v>2</v>
      </c>
    </row>
    <row r="13585" spans="1:11" s="509" customFormat="1">
      <c r="A13585" s="508" t="s">
        <v>659</v>
      </c>
      <c r="B13585" s="509" t="s">
        <v>432</v>
      </c>
      <c r="C13585" s="509">
        <v>28</v>
      </c>
      <c r="D13585" s="509">
        <v>0</v>
      </c>
      <c r="E13585" s="509">
        <v>0</v>
      </c>
      <c r="G13585" s="509">
        <v>0</v>
      </c>
      <c r="H13585" s="509">
        <v>0</v>
      </c>
      <c r="K13585" s="509">
        <v>0</v>
      </c>
    </row>
    <row r="13586" spans="1:11" s="509" customFormat="1">
      <c r="A13586" s="508" t="s">
        <v>659</v>
      </c>
      <c r="B13586" s="509" t="s">
        <v>432</v>
      </c>
      <c r="C13586" s="509">
        <v>29</v>
      </c>
      <c r="D13586" s="509">
        <v>0</v>
      </c>
      <c r="E13586" s="509">
        <v>0</v>
      </c>
      <c r="G13586" s="509">
        <v>0</v>
      </c>
      <c r="H13586" s="509">
        <v>0</v>
      </c>
      <c r="K13586" s="509">
        <v>0</v>
      </c>
    </row>
    <row r="13587" spans="1:11" s="509" customFormat="1">
      <c r="A13587" s="508" t="s">
        <v>659</v>
      </c>
      <c r="B13587" s="509" t="s">
        <v>432</v>
      </c>
      <c r="C13587" s="509">
        <v>30</v>
      </c>
      <c r="D13587" s="509">
        <v>0</v>
      </c>
      <c r="E13587" s="509">
        <v>0</v>
      </c>
      <c r="G13587" s="509">
        <v>5</v>
      </c>
      <c r="H13587" s="509">
        <v>0</v>
      </c>
      <c r="K13587" s="509">
        <v>5</v>
      </c>
    </row>
    <row r="13588" spans="1:11" s="509" customFormat="1">
      <c r="A13588" s="508" t="s">
        <v>659</v>
      </c>
      <c r="B13588" s="509" t="s">
        <v>432</v>
      </c>
      <c r="C13588" s="509">
        <v>31</v>
      </c>
      <c r="D13588" s="509">
        <v>0</v>
      </c>
      <c r="E13588" s="509">
        <v>0</v>
      </c>
      <c r="G13588" s="509">
        <v>0</v>
      </c>
      <c r="H13588" s="509">
        <v>0</v>
      </c>
      <c r="K13588" s="509">
        <v>0</v>
      </c>
    </row>
    <row r="13589" spans="1:11" s="509" customFormat="1">
      <c r="A13589" s="508" t="s">
        <v>659</v>
      </c>
      <c r="B13589" s="509" t="s">
        <v>432</v>
      </c>
      <c r="C13589" s="509">
        <v>32</v>
      </c>
      <c r="D13589" s="509">
        <v>0</v>
      </c>
      <c r="E13589" s="509">
        <v>0</v>
      </c>
      <c r="G13589" s="509">
        <v>0</v>
      </c>
      <c r="H13589" s="509">
        <v>0</v>
      </c>
      <c r="K13589" s="509">
        <v>0</v>
      </c>
    </row>
    <row r="13590" spans="1:11" s="509" customFormat="1">
      <c r="A13590" s="508" t="s">
        <v>659</v>
      </c>
      <c r="B13590" s="509" t="s">
        <v>432</v>
      </c>
      <c r="C13590" s="509">
        <v>33</v>
      </c>
      <c r="D13590" s="509">
        <v>0</v>
      </c>
      <c r="E13590" s="509">
        <v>0</v>
      </c>
      <c r="G13590" s="509">
        <v>1</v>
      </c>
      <c r="H13590" s="509">
        <v>1</v>
      </c>
      <c r="K13590" s="509">
        <v>1</v>
      </c>
    </row>
    <row r="13591" spans="1:11" s="509" customFormat="1">
      <c r="A13591" s="508" t="s">
        <v>659</v>
      </c>
      <c r="B13591" s="509" t="s">
        <v>432</v>
      </c>
      <c r="C13591" s="509">
        <v>34</v>
      </c>
      <c r="D13591" s="509">
        <v>0</v>
      </c>
      <c r="E13591" s="509">
        <v>0</v>
      </c>
      <c r="G13591" s="509">
        <v>0</v>
      </c>
      <c r="H13591" s="509">
        <v>0</v>
      </c>
      <c r="K13591" s="509">
        <v>0</v>
      </c>
    </row>
    <row r="13592" spans="1:11" s="509" customFormat="1">
      <c r="A13592" s="508" t="s">
        <v>659</v>
      </c>
      <c r="B13592" s="509" t="s">
        <v>432</v>
      </c>
      <c r="C13592" s="509">
        <v>35</v>
      </c>
      <c r="D13592" s="509">
        <v>0</v>
      </c>
      <c r="E13592" s="509">
        <v>0</v>
      </c>
      <c r="G13592" s="509">
        <v>0</v>
      </c>
      <c r="H13592" s="509">
        <v>0</v>
      </c>
      <c r="K13592" s="509">
        <v>0</v>
      </c>
    </row>
    <row r="13593" spans="1:11" s="509" customFormat="1">
      <c r="A13593" s="508" t="s">
        <v>659</v>
      </c>
      <c r="B13593" s="509" t="s">
        <v>432</v>
      </c>
      <c r="C13593" s="509">
        <v>36</v>
      </c>
      <c r="D13593" s="509">
        <v>0</v>
      </c>
      <c r="E13593" s="509">
        <v>0</v>
      </c>
      <c r="G13593" s="509">
        <v>0</v>
      </c>
      <c r="H13593" s="509">
        <v>0</v>
      </c>
      <c r="K13593" s="509">
        <v>0</v>
      </c>
    </row>
    <row r="13594" spans="1:11" s="509" customFormat="1">
      <c r="A13594" s="508" t="s">
        <v>659</v>
      </c>
      <c r="B13594" s="509" t="s">
        <v>432</v>
      </c>
      <c r="C13594" s="509">
        <v>37</v>
      </c>
      <c r="D13594" s="509">
        <v>0</v>
      </c>
      <c r="E13594" s="509">
        <v>0</v>
      </c>
      <c r="G13594" s="509">
        <v>0</v>
      </c>
      <c r="H13594" s="509">
        <v>0</v>
      </c>
      <c r="K13594" s="509">
        <v>0</v>
      </c>
    </row>
    <row r="13595" spans="1:11" s="509" customFormat="1">
      <c r="A13595" s="508" t="s">
        <v>659</v>
      </c>
      <c r="B13595" s="509" t="s">
        <v>432</v>
      </c>
      <c r="C13595" s="509">
        <v>38</v>
      </c>
      <c r="D13595" s="509">
        <v>0</v>
      </c>
      <c r="E13595" s="509">
        <v>0</v>
      </c>
      <c r="G13595" s="509">
        <v>1</v>
      </c>
      <c r="H13595" s="509">
        <v>0</v>
      </c>
      <c r="K13595" s="509">
        <v>1</v>
      </c>
    </row>
    <row r="13596" spans="1:11" s="509" customFormat="1">
      <c r="A13596" s="508" t="s">
        <v>659</v>
      </c>
      <c r="B13596" s="509" t="s">
        <v>432</v>
      </c>
      <c r="C13596" s="509" t="s">
        <v>1030</v>
      </c>
      <c r="D13596" s="509">
        <v>0</v>
      </c>
      <c r="E13596" s="509">
        <v>0</v>
      </c>
      <c r="G13596" s="509">
        <v>0</v>
      </c>
      <c r="H13596" s="509">
        <v>0</v>
      </c>
      <c r="K13596" s="509">
        <v>0</v>
      </c>
    </row>
    <row r="13597" spans="1:11" s="509" customFormat="1">
      <c r="A13597" s="508" t="s">
        <v>659</v>
      </c>
      <c r="B13597" s="509" t="s">
        <v>432</v>
      </c>
      <c r="C13597" s="509">
        <v>39</v>
      </c>
      <c r="D13597" s="509">
        <v>0</v>
      </c>
      <c r="E13597" s="509">
        <v>0</v>
      </c>
      <c r="G13597" s="509">
        <v>0</v>
      </c>
      <c r="H13597" s="509">
        <v>0</v>
      </c>
      <c r="K13597" s="509">
        <v>0</v>
      </c>
    </row>
    <row r="13598" spans="1:11" s="509" customFormat="1">
      <c r="A13598" s="508" t="s">
        <v>659</v>
      </c>
      <c r="B13598" s="509" t="s">
        <v>432</v>
      </c>
      <c r="C13598" s="509">
        <v>40</v>
      </c>
      <c r="D13598" s="509">
        <v>0</v>
      </c>
      <c r="E13598" s="509">
        <v>0</v>
      </c>
      <c r="G13598" s="509">
        <v>0</v>
      </c>
      <c r="H13598" s="509">
        <v>0</v>
      </c>
      <c r="K13598" s="509">
        <v>0</v>
      </c>
    </row>
    <row r="13599" spans="1:11" s="509" customFormat="1">
      <c r="A13599" s="508" t="s">
        <v>659</v>
      </c>
      <c r="B13599" s="509" t="s">
        <v>432</v>
      </c>
      <c r="C13599" s="509">
        <v>41</v>
      </c>
      <c r="D13599" s="509">
        <v>0</v>
      </c>
      <c r="E13599" s="509">
        <v>0</v>
      </c>
      <c r="G13599" s="509">
        <v>1</v>
      </c>
      <c r="H13599" s="509">
        <v>0</v>
      </c>
      <c r="K13599" s="509">
        <v>1</v>
      </c>
    </row>
    <row r="13600" spans="1:11" s="509" customFormat="1">
      <c r="A13600" s="508" t="s">
        <v>659</v>
      </c>
      <c r="B13600" s="509" t="s">
        <v>432</v>
      </c>
      <c r="C13600" s="509">
        <v>42</v>
      </c>
      <c r="D13600" s="509">
        <v>0</v>
      </c>
      <c r="E13600" s="509">
        <v>0</v>
      </c>
      <c r="G13600" s="509">
        <v>0</v>
      </c>
      <c r="H13600" s="509">
        <v>0</v>
      </c>
      <c r="K13600" s="509">
        <v>0</v>
      </c>
    </row>
    <row r="13601" spans="1:11" s="509" customFormat="1">
      <c r="A13601" s="508" t="s">
        <v>659</v>
      </c>
      <c r="B13601" s="509" t="s">
        <v>432</v>
      </c>
      <c r="C13601" s="509">
        <v>43</v>
      </c>
      <c r="D13601" s="509">
        <v>0</v>
      </c>
      <c r="E13601" s="509">
        <v>0</v>
      </c>
      <c r="G13601" s="509">
        <v>0</v>
      </c>
      <c r="H13601" s="509">
        <v>0</v>
      </c>
      <c r="K13601" s="509">
        <v>0</v>
      </c>
    </row>
    <row r="13602" spans="1:11" s="509" customFormat="1">
      <c r="A13602" s="508" t="s">
        <v>659</v>
      </c>
      <c r="B13602" s="509" t="s">
        <v>432</v>
      </c>
      <c r="C13602" s="509">
        <v>44</v>
      </c>
      <c r="D13602" s="509">
        <v>0</v>
      </c>
      <c r="E13602" s="509">
        <v>0</v>
      </c>
      <c r="G13602" s="509">
        <v>0</v>
      </c>
      <c r="H13602" s="509">
        <v>0</v>
      </c>
      <c r="K13602" s="509">
        <v>0</v>
      </c>
    </row>
    <row r="13603" spans="1:11" s="509" customFormat="1">
      <c r="A13603" s="508" t="s">
        <v>659</v>
      </c>
      <c r="B13603" s="509" t="s">
        <v>432</v>
      </c>
      <c r="C13603" s="509">
        <v>45</v>
      </c>
      <c r="D13603" s="509">
        <v>0</v>
      </c>
      <c r="E13603" s="509">
        <v>0</v>
      </c>
      <c r="G13603" s="509">
        <v>0</v>
      </c>
      <c r="H13603" s="509">
        <v>0</v>
      </c>
      <c r="K13603" s="509">
        <v>0</v>
      </c>
    </row>
    <row r="13604" spans="1:11" s="509" customFormat="1">
      <c r="A13604" s="508" t="s">
        <v>659</v>
      </c>
      <c r="B13604" s="509" t="s">
        <v>432</v>
      </c>
      <c r="C13604" s="509">
        <v>46</v>
      </c>
      <c r="D13604" s="509">
        <v>0</v>
      </c>
      <c r="E13604" s="509">
        <v>0</v>
      </c>
      <c r="G13604" s="509">
        <v>3</v>
      </c>
      <c r="H13604" s="509">
        <v>0</v>
      </c>
      <c r="K13604" s="509">
        <v>3</v>
      </c>
    </row>
    <row r="13605" spans="1:11" s="509" customFormat="1">
      <c r="A13605" s="508" t="s">
        <v>659</v>
      </c>
      <c r="B13605" s="509" t="s">
        <v>432</v>
      </c>
      <c r="C13605" s="509">
        <v>47</v>
      </c>
      <c r="D13605" s="509">
        <v>0</v>
      </c>
      <c r="E13605" s="509">
        <v>0</v>
      </c>
      <c r="G13605" s="509">
        <v>0</v>
      </c>
      <c r="H13605" s="509">
        <v>0</v>
      </c>
      <c r="K13605" s="509">
        <v>0</v>
      </c>
    </row>
    <row r="13606" spans="1:11" s="509" customFormat="1">
      <c r="A13606" s="508" t="s">
        <v>659</v>
      </c>
      <c r="B13606" s="509" t="s">
        <v>432</v>
      </c>
      <c r="C13606" s="509">
        <v>48</v>
      </c>
      <c r="D13606" s="509">
        <v>0</v>
      </c>
      <c r="E13606" s="509">
        <v>0</v>
      </c>
      <c r="G13606" s="509">
        <v>0</v>
      </c>
      <c r="H13606" s="509">
        <v>0</v>
      </c>
      <c r="K13606" s="509">
        <v>0</v>
      </c>
    </row>
    <row r="13607" spans="1:11" s="509" customFormat="1">
      <c r="A13607" s="508" t="s">
        <v>659</v>
      </c>
      <c r="B13607" s="509" t="s">
        <v>432</v>
      </c>
      <c r="C13607" s="509">
        <v>49</v>
      </c>
      <c r="D13607" s="509">
        <v>0</v>
      </c>
      <c r="E13607" s="509">
        <v>0</v>
      </c>
      <c r="G13607" s="509">
        <v>0</v>
      </c>
      <c r="H13607" s="509">
        <v>0</v>
      </c>
      <c r="K13607" s="509">
        <v>0</v>
      </c>
    </row>
    <row r="13608" spans="1:11" s="509" customFormat="1">
      <c r="A13608" s="508" t="s">
        <v>659</v>
      </c>
      <c r="B13608" s="509" t="s">
        <v>432</v>
      </c>
      <c r="C13608" s="509">
        <v>50</v>
      </c>
      <c r="D13608" s="509">
        <v>0</v>
      </c>
      <c r="E13608" s="509">
        <v>0</v>
      </c>
      <c r="G13608" s="509">
        <v>0</v>
      </c>
      <c r="H13608" s="509">
        <v>0</v>
      </c>
      <c r="K13608" s="509">
        <v>0</v>
      </c>
    </row>
    <row r="13609" spans="1:11" s="509" customFormat="1">
      <c r="A13609" s="508" t="s">
        <v>659</v>
      </c>
      <c r="B13609" s="509" t="s">
        <v>432</v>
      </c>
      <c r="C13609" s="509">
        <v>51</v>
      </c>
      <c r="D13609" s="509">
        <v>0</v>
      </c>
      <c r="E13609" s="509">
        <v>0</v>
      </c>
      <c r="G13609" s="509">
        <v>0</v>
      </c>
      <c r="H13609" s="509">
        <v>0</v>
      </c>
      <c r="K13609" s="509">
        <v>0</v>
      </c>
    </row>
    <row r="13610" spans="1:11" s="509" customFormat="1">
      <c r="A13610" s="508" t="s">
        <v>659</v>
      </c>
      <c r="B13610" s="509" t="s">
        <v>432</v>
      </c>
      <c r="C13610" s="509" t="s">
        <v>1031</v>
      </c>
      <c r="D13610" s="509">
        <v>0</v>
      </c>
      <c r="E13610" s="509">
        <v>0</v>
      </c>
      <c r="G13610" s="509">
        <v>2</v>
      </c>
      <c r="H13610" s="509">
        <v>1</v>
      </c>
      <c r="K13610" s="509">
        <v>2</v>
      </c>
    </row>
    <row r="13611" spans="1:11" s="509" customFormat="1">
      <c r="A13611" s="508" t="s">
        <v>659</v>
      </c>
      <c r="B13611" s="509" t="s">
        <v>432</v>
      </c>
      <c r="C13611" s="509" t="s">
        <v>1032</v>
      </c>
      <c r="D13611" s="509">
        <v>0</v>
      </c>
      <c r="E13611" s="509">
        <v>0</v>
      </c>
      <c r="G13611" s="509">
        <v>1</v>
      </c>
      <c r="H13611" s="509">
        <v>0</v>
      </c>
      <c r="K13611" s="509">
        <v>1</v>
      </c>
    </row>
    <row r="13612" spans="1:11" s="509" customFormat="1">
      <c r="A13612" s="508" t="s">
        <v>659</v>
      </c>
      <c r="B13612" s="509" t="s">
        <v>432</v>
      </c>
      <c r="C13612" s="509">
        <v>52</v>
      </c>
      <c r="D13612" s="509">
        <v>0</v>
      </c>
      <c r="E13612" s="509">
        <v>0</v>
      </c>
      <c r="G13612" s="509">
        <v>0</v>
      </c>
      <c r="H13612" s="509">
        <v>0</v>
      </c>
      <c r="K13612" s="509">
        <v>0</v>
      </c>
    </row>
    <row r="13613" spans="1:11" s="509" customFormat="1">
      <c r="A13613" s="508" t="s">
        <v>659</v>
      </c>
      <c r="B13613" s="509" t="s">
        <v>432</v>
      </c>
      <c r="C13613" s="509">
        <v>53</v>
      </c>
      <c r="D13613" s="509">
        <v>0</v>
      </c>
      <c r="E13613" s="509">
        <v>0</v>
      </c>
      <c r="G13613" s="509">
        <v>2</v>
      </c>
      <c r="H13613" s="509">
        <v>1</v>
      </c>
      <c r="K13613" s="509">
        <v>2</v>
      </c>
    </row>
    <row r="13614" spans="1:11" s="509" customFormat="1">
      <c r="A13614" s="508" t="s">
        <v>659</v>
      </c>
      <c r="B13614" s="509" t="s">
        <v>432</v>
      </c>
      <c r="C13614" s="509">
        <v>54</v>
      </c>
      <c r="D13614" s="509">
        <v>0</v>
      </c>
      <c r="E13614" s="509">
        <v>0</v>
      </c>
      <c r="G13614" s="509">
        <v>21</v>
      </c>
      <c r="H13614" s="509">
        <v>0</v>
      </c>
      <c r="K13614" s="509">
        <v>21</v>
      </c>
    </row>
    <row r="13615" spans="1:11" s="509" customFormat="1">
      <c r="A13615" s="508" t="s">
        <v>659</v>
      </c>
      <c r="B13615" s="509" t="s">
        <v>432</v>
      </c>
      <c r="C13615" s="509">
        <v>55</v>
      </c>
      <c r="D13615" s="509">
        <v>1</v>
      </c>
      <c r="E13615" s="509">
        <v>0</v>
      </c>
      <c r="G13615" s="509">
        <v>70</v>
      </c>
      <c r="H13615" s="509">
        <v>0</v>
      </c>
      <c r="K13615" s="509">
        <v>71</v>
      </c>
    </row>
    <row r="13616" spans="1:11" s="509" customFormat="1">
      <c r="A13616" s="508" t="s">
        <v>659</v>
      </c>
      <c r="B13616" s="509" t="s">
        <v>432</v>
      </c>
      <c r="C13616" s="509">
        <v>56</v>
      </c>
      <c r="D13616" s="509">
        <v>0</v>
      </c>
      <c r="E13616" s="509">
        <v>0</v>
      </c>
      <c r="G13616" s="509">
        <v>0</v>
      </c>
      <c r="H13616" s="509">
        <v>0</v>
      </c>
      <c r="K13616" s="509">
        <v>0</v>
      </c>
    </row>
    <row r="13617" spans="1:11" s="509" customFormat="1">
      <c r="A13617" s="508" t="s">
        <v>659</v>
      </c>
      <c r="B13617" s="509" t="s">
        <v>432</v>
      </c>
      <c r="C13617" s="509">
        <v>57</v>
      </c>
      <c r="D13617" s="509">
        <v>0</v>
      </c>
      <c r="E13617" s="509">
        <v>0</v>
      </c>
      <c r="G13617" s="509">
        <v>0</v>
      </c>
      <c r="H13617" s="509">
        <v>0</v>
      </c>
      <c r="K13617" s="509">
        <v>0</v>
      </c>
    </row>
    <row r="13618" spans="1:11" s="509" customFormat="1">
      <c r="A13618" s="508" t="s">
        <v>659</v>
      </c>
      <c r="B13618" s="509" t="s">
        <v>432</v>
      </c>
      <c r="C13618" s="509">
        <v>58</v>
      </c>
      <c r="D13618" s="509">
        <v>0</v>
      </c>
      <c r="E13618" s="509">
        <v>0</v>
      </c>
      <c r="G13618" s="509">
        <v>1</v>
      </c>
      <c r="H13618" s="509">
        <v>0</v>
      </c>
      <c r="K13618" s="509">
        <v>1</v>
      </c>
    </row>
    <row r="13619" spans="1:11" s="509" customFormat="1">
      <c r="A13619" s="508" t="s">
        <v>659</v>
      </c>
      <c r="B13619" s="509" t="s">
        <v>432</v>
      </c>
      <c r="C13619" s="509">
        <v>59</v>
      </c>
      <c r="D13619" s="509">
        <v>1</v>
      </c>
      <c r="E13619" s="509">
        <v>0</v>
      </c>
      <c r="G13619" s="509">
        <v>14</v>
      </c>
      <c r="H13619" s="509">
        <v>0</v>
      </c>
      <c r="K13619" s="509">
        <v>15</v>
      </c>
    </row>
    <row r="13620" spans="1:11" s="509" customFormat="1">
      <c r="A13620" s="508" t="s">
        <v>659</v>
      </c>
      <c r="B13620" s="509" t="s">
        <v>432</v>
      </c>
      <c r="C13620" s="509">
        <v>60</v>
      </c>
      <c r="D13620" s="509">
        <v>0</v>
      </c>
      <c r="E13620" s="509">
        <v>0</v>
      </c>
      <c r="G13620" s="509">
        <v>5</v>
      </c>
      <c r="H13620" s="509">
        <v>0</v>
      </c>
      <c r="K13620" s="509">
        <v>5</v>
      </c>
    </row>
    <row r="13621" spans="1:11" s="509" customFormat="1">
      <c r="A13621" s="508" t="s">
        <v>659</v>
      </c>
      <c r="B13621" s="509" t="s">
        <v>432</v>
      </c>
      <c r="C13621" s="509">
        <v>61</v>
      </c>
      <c r="D13621" s="509">
        <v>0</v>
      </c>
      <c r="E13621" s="509">
        <v>0</v>
      </c>
      <c r="G13621" s="509">
        <v>1</v>
      </c>
      <c r="H13621" s="509">
        <v>0</v>
      </c>
      <c r="K13621" s="509">
        <v>1</v>
      </c>
    </row>
    <row r="13622" spans="1:11" s="509" customFormat="1">
      <c r="A13622" s="508" t="s">
        <v>659</v>
      </c>
      <c r="B13622" s="509" t="s">
        <v>432</v>
      </c>
      <c r="C13622" s="509">
        <v>62</v>
      </c>
      <c r="D13622" s="509">
        <v>0</v>
      </c>
      <c r="E13622" s="509">
        <v>0</v>
      </c>
      <c r="G13622" s="509">
        <v>1</v>
      </c>
      <c r="H13622" s="509">
        <v>0</v>
      </c>
      <c r="K13622" s="509">
        <v>1</v>
      </c>
    </row>
    <row r="13623" spans="1:11" s="509" customFormat="1">
      <c r="A13623" s="508" t="s">
        <v>659</v>
      </c>
      <c r="B13623" s="509" t="s">
        <v>432</v>
      </c>
      <c r="C13623" s="509">
        <v>63</v>
      </c>
      <c r="D13623" s="509">
        <v>0</v>
      </c>
      <c r="E13623" s="509">
        <v>0</v>
      </c>
      <c r="G13623" s="509">
        <v>15</v>
      </c>
      <c r="H13623" s="509">
        <v>4</v>
      </c>
      <c r="K13623" s="509">
        <v>15</v>
      </c>
    </row>
    <row r="13624" spans="1:11" s="509" customFormat="1">
      <c r="A13624" s="508" t="s">
        <v>659</v>
      </c>
      <c r="B13624" s="509" t="s">
        <v>432</v>
      </c>
      <c r="C13624" s="509" t="s">
        <v>1033</v>
      </c>
      <c r="D13624" s="509">
        <v>0</v>
      </c>
      <c r="E13624" s="509">
        <v>0</v>
      </c>
      <c r="G13624" s="509">
        <v>0</v>
      </c>
      <c r="H13624" s="509">
        <v>0</v>
      </c>
      <c r="K13624" s="509">
        <v>0</v>
      </c>
    </row>
    <row r="13625" spans="1:11" s="509" customFormat="1">
      <c r="A13625" s="508" t="s">
        <v>659</v>
      </c>
      <c r="B13625" s="509" t="s">
        <v>432</v>
      </c>
      <c r="C13625" s="509" t="s">
        <v>1034</v>
      </c>
      <c r="D13625" s="509">
        <v>0</v>
      </c>
      <c r="E13625" s="509">
        <v>0</v>
      </c>
      <c r="G13625" s="509">
        <v>0</v>
      </c>
      <c r="H13625" s="509">
        <v>0</v>
      </c>
      <c r="K13625" s="509">
        <v>0</v>
      </c>
    </row>
    <row r="13626" spans="1:11" s="509" customFormat="1">
      <c r="A13626" s="508" t="s">
        <v>659</v>
      </c>
      <c r="B13626" s="509" t="s">
        <v>432</v>
      </c>
      <c r="C13626" s="509">
        <v>64</v>
      </c>
      <c r="D13626" s="509">
        <v>0</v>
      </c>
      <c r="E13626" s="509">
        <v>0</v>
      </c>
      <c r="G13626" s="509">
        <v>1</v>
      </c>
      <c r="H13626" s="509">
        <v>0</v>
      </c>
      <c r="K13626" s="509">
        <v>1</v>
      </c>
    </row>
    <row r="13627" spans="1:11" s="509" customFormat="1">
      <c r="A13627" s="508" t="s">
        <v>659</v>
      </c>
      <c r="B13627" s="509" t="s">
        <v>432</v>
      </c>
      <c r="C13627" s="509" t="s">
        <v>1035</v>
      </c>
      <c r="D13627" s="509">
        <v>0</v>
      </c>
      <c r="E13627" s="509">
        <v>0</v>
      </c>
      <c r="G13627" s="509">
        <v>9</v>
      </c>
      <c r="H13627" s="509">
        <v>0</v>
      </c>
      <c r="K13627" s="509">
        <v>9</v>
      </c>
    </row>
    <row r="13628" spans="1:11" s="509" customFormat="1">
      <c r="A13628" s="508" t="s">
        <v>659</v>
      </c>
      <c r="B13628" s="509" t="s">
        <v>432</v>
      </c>
      <c r="C13628" s="509">
        <v>65</v>
      </c>
      <c r="D13628" s="509">
        <v>0</v>
      </c>
      <c r="E13628" s="509">
        <v>0</v>
      </c>
      <c r="G13628" s="509">
        <v>49</v>
      </c>
      <c r="H13628" s="509">
        <v>21</v>
      </c>
      <c r="K13628" s="509">
        <v>49</v>
      </c>
    </row>
    <row r="13629" spans="1:11" s="509" customFormat="1">
      <c r="A13629" s="508" t="s">
        <v>659</v>
      </c>
      <c r="B13629" s="509" t="s">
        <v>432</v>
      </c>
      <c r="C13629" s="509">
        <v>66</v>
      </c>
      <c r="D13629" s="509">
        <v>0</v>
      </c>
      <c r="E13629" s="509">
        <v>0</v>
      </c>
      <c r="G13629" s="509">
        <v>6</v>
      </c>
      <c r="H13629" s="509">
        <v>6</v>
      </c>
      <c r="K13629" s="509">
        <v>6</v>
      </c>
    </row>
    <row r="13630" spans="1:11" s="509" customFormat="1">
      <c r="A13630" s="508" t="s">
        <v>659</v>
      </c>
      <c r="B13630" s="509" t="s">
        <v>432</v>
      </c>
      <c r="C13630" s="509" t="s">
        <v>1036</v>
      </c>
      <c r="D13630" s="509">
        <v>0</v>
      </c>
      <c r="E13630" s="509">
        <v>0</v>
      </c>
      <c r="G13630" s="509">
        <v>0</v>
      </c>
      <c r="H13630" s="509">
        <v>0</v>
      </c>
      <c r="K13630" s="509">
        <v>0</v>
      </c>
    </row>
    <row r="13631" spans="1:11" s="509" customFormat="1">
      <c r="A13631" s="508" t="s">
        <v>659</v>
      </c>
      <c r="B13631" s="509" t="s">
        <v>432</v>
      </c>
      <c r="C13631" s="509" t="s">
        <v>1037</v>
      </c>
      <c r="D13631" s="509">
        <v>5</v>
      </c>
      <c r="E13631" s="509">
        <v>0</v>
      </c>
      <c r="G13631" s="509">
        <v>586</v>
      </c>
      <c r="H13631" s="509">
        <v>0</v>
      </c>
      <c r="K13631" s="509">
        <v>591</v>
      </c>
    </row>
    <row r="13632" spans="1:11" s="509" customFormat="1">
      <c r="A13632" s="508" t="s">
        <v>659</v>
      </c>
      <c r="B13632" s="509" t="s">
        <v>432</v>
      </c>
      <c r="C13632" s="509" t="s">
        <v>1038</v>
      </c>
      <c r="D13632" s="509">
        <v>0</v>
      </c>
      <c r="E13632" s="509">
        <v>0</v>
      </c>
      <c r="G13632" s="509">
        <v>3</v>
      </c>
      <c r="H13632" s="509">
        <v>0</v>
      </c>
      <c r="K13632" s="509">
        <v>3</v>
      </c>
    </row>
    <row r="13633" spans="1:11" s="509" customFormat="1">
      <c r="A13633" s="508" t="s">
        <v>659</v>
      </c>
      <c r="B13633" s="509" t="s">
        <v>432</v>
      </c>
      <c r="C13633" s="509" t="s">
        <v>1039</v>
      </c>
      <c r="D13633" s="509">
        <v>0</v>
      </c>
      <c r="E13633" s="509">
        <v>0</v>
      </c>
      <c r="G13633" s="509">
        <v>7</v>
      </c>
      <c r="H13633" s="509">
        <v>0</v>
      </c>
      <c r="K13633" s="509">
        <v>7</v>
      </c>
    </row>
    <row r="13634" spans="1:11" s="509" customFormat="1">
      <c r="A13634" s="508" t="s">
        <v>659</v>
      </c>
      <c r="B13634" s="509" t="s">
        <v>432</v>
      </c>
      <c r="C13634" s="509" t="s">
        <v>1040</v>
      </c>
      <c r="D13634" s="509">
        <v>0</v>
      </c>
      <c r="E13634" s="509">
        <v>0</v>
      </c>
      <c r="G13634" s="509">
        <v>23</v>
      </c>
      <c r="H13634" s="509">
        <v>0</v>
      </c>
      <c r="K13634" s="509">
        <v>23</v>
      </c>
    </row>
    <row r="13635" spans="1:11" s="509" customFormat="1">
      <c r="A13635" s="508" t="s">
        <v>659</v>
      </c>
      <c r="B13635" s="509" t="s">
        <v>432</v>
      </c>
      <c r="C13635" s="509" t="s">
        <v>1041</v>
      </c>
      <c r="D13635" s="509">
        <v>0</v>
      </c>
      <c r="E13635" s="509">
        <v>0</v>
      </c>
      <c r="G13635" s="509">
        <v>0</v>
      </c>
      <c r="H13635" s="509">
        <v>0</v>
      </c>
      <c r="K13635" s="509">
        <v>0</v>
      </c>
    </row>
    <row r="13636" spans="1:11" s="509" customFormat="1">
      <c r="A13636" s="508" t="s">
        <v>659</v>
      </c>
      <c r="B13636" s="509" t="s">
        <v>432</v>
      </c>
      <c r="C13636" s="509" t="s">
        <v>1042</v>
      </c>
      <c r="D13636" s="509">
        <v>0</v>
      </c>
      <c r="E13636" s="509">
        <v>0</v>
      </c>
      <c r="G13636" s="509">
        <v>0</v>
      </c>
      <c r="H13636" s="509">
        <v>0</v>
      </c>
      <c r="K13636" s="509">
        <v>0</v>
      </c>
    </row>
    <row r="13637" spans="1:11" s="509" customFormat="1">
      <c r="A13637" s="508" t="s">
        <v>659</v>
      </c>
      <c r="B13637" s="509" t="s">
        <v>432</v>
      </c>
      <c r="C13637" s="509">
        <v>67</v>
      </c>
      <c r="D13637" s="509">
        <v>1</v>
      </c>
      <c r="E13637" s="509">
        <v>0</v>
      </c>
      <c r="G13637" s="509">
        <v>257</v>
      </c>
      <c r="H13637" s="509">
        <v>7</v>
      </c>
      <c r="K13637" s="509">
        <v>258</v>
      </c>
    </row>
    <row r="13638" spans="1:11" s="509" customFormat="1">
      <c r="A13638" s="508" t="s">
        <v>659</v>
      </c>
      <c r="B13638" s="509" t="s">
        <v>432</v>
      </c>
      <c r="C13638" s="509">
        <v>68</v>
      </c>
      <c r="D13638" s="509">
        <v>0</v>
      </c>
      <c r="E13638" s="509">
        <v>0</v>
      </c>
      <c r="G13638" s="509">
        <v>50</v>
      </c>
      <c r="H13638" s="509">
        <v>4</v>
      </c>
      <c r="K13638" s="509">
        <v>50</v>
      </c>
    </row>
    <row r="13639" spans="1:11" s="509" customFormat="1">
      <c r="A13639" s="508" t="s">
        <v>659</v>
      </c>
      <c r="B13639" s="509" t="s">
        <v>432</v>
      </c>
      <c r="C13639" s="509" t="s">
        <v>1043</v>
      </c>
      <c r="D13639" s="509">
        <v>0</v>
      </c>
      <c r="E13639" s="509">
        <v>0</v>
      </c>
      <c r="G13639" s="509">
        <v>4</v>
      </c>
      <c r="H13639" s="509">
        <v>1</v>
      </c>
      <c r="K13639" s="509">
        <v>4</v>
      </c>
    </row>
    <row r="13640" spans="1:11" s="509" customFormat="1">
      <c r="A13640" s="508" t="s">
        <v>659</v>
      </c>
      <c r="B13640" s="509" t="s">
        <v>432</v>
      </c>
      <c r="C13640" s="509">
        <v>69</v>
      </c>
      <c r="D13640" s="509">
        <v>0</v>
      </c>
      <c r="E13640" s="509">
        <v>0</v>
      </c>
      <c r="G13640" s="509">
        <v>2</v>
      </c>
      <c r="H13640" s="509">
        <v>0</v>
      </c>
      <c r="K13640" s="509">
        <v>2</v>
      </c>
    </row>
    <row r="13641" spans="1:11" s="509" customFormat="1">
      <c r="A13641" s="508" t="s">
        <v>659</v>
      </c>
      <c r="B13641" s="509" t="s">
        <v>432</v>
      </c>
      <c r="C13641" s="509" t="s">
        <v>1044</v>
      </c>
      <c r="D13641" s="509">
        <v>0</v>
      </c>
      <c r="E13641" s="509">
        <v>0</v>
      </c>
      <c r="G13641" s="509">
        <v>1</v>
      </c>
      <c r="H13641" s="509">
        <v>0</v>
      </c>
      <c r="K13641" s="509">
        <v>1</v>
      </c>
    </row>
    <row r="13642" spans="1:11" s="509" customFormat="1">
      <c r="A13642" s="508" t="s">
        <v>659</v>
      </c>
      <c r="B13642" s="509" t="s">
        <v>432</v>
      </c>
      <c r="C13642" s="509" t="s">
        <v>1045</v>
      </c>
      <c r="D13642" s="509">
        <v>0</v>
      </c>
      <c r="E13642" s="509">
        <v>0</v>
      </c>
      <c r="G13642" s="509">
        <v>0</v>
      </c>
      <c r="H13642" s="509">
        <v>0</v>
      </c>
      <c r="K13642" s="509">
        <v>0</v>
      </c>
    </row>
    <row r="13643" spans="1:11" s="509" customFormat="1">
      <c r="A13643" s="508" t="s">
        <v>659</v>
      </c>
      <c r="B13643" s="509" t="s">
        <v>432</v>
      </c>
      <c r="C13643" s="509">
        <v>70</v>
      </c>
      <c r="D13643" s="509">
        <v>0</v>
      </c>
      <c r="E13643" s="509">
        <v>0</v>
      </c>
      <c r="G13643" s="509">
        <v>0</v>
      </c>
      <c r="H13643" s="509">
        <v>0</v>
      </c>
      <c r="K13643" s="509">
        <v>0</v>
      </c>
    </row>
    <row r="13644" spans="1:11" s="509" customFormat="1">
      <c r="A13644" s="508" t="s">
        <v>659</v>
      </c>
      <c r="B13644" s="509" t="s">
        <v>432</v>
      </c>
      <c r="C13644" s="509" t="s">
        <v>1046</v>
      </c>
      <c r="D13644" s="509">
        <v>0</v>
      </c>
      <c r="E13644" s="509">
        <v>0</v>
      </c>
      <c r="G13644" s="509">
        <v>14</v>
      </c>
      <c r="H13644" s="509">
        <v>0</v>
      </c>
      <c r="K13644" s="509">
        <v>14</v>
      </c>
    </row>
    <row r="13645" spans="1:11" s="509" customFormat="1">
      <c r="A13645" s="508" t="s">
        <v>659</v>
      </c>
      <c r="B13645" s="509" t="s">
        <v>432</v>
      </c>
      <c r="C13645" s="509">
        <v>71</v>
      </c>
      <c r="D13645" s="509">
        <v>0</v>
      </c>
      <c r="E13645" s="509">
        <v>0</v>
      </c>
      <c r="G13645" s="509">
        <v>474</v>
      </c>
      <c r="H13645" s="509">
        <v>0</v>
      </c>
      <c r="K13645" s="509">
        <v>474</v>
      </c>
    </row>
    <row r="13646" spans="1:11" s="509" customFormat="1">
      <c r="A13646" s="508" t="s">
        <v>659</v>
      </c>
      <c r="B13646" s="509" t="s">
        <v>432</v>
      </c>
      <c r="C13646" s="509" t="s">
        <v>1047</v>
      </c>
      <c r="D13646" s="509">
        <v>1</v>
      </c>
      <c r="E13646" s="509">
        <v>0</v>
      </c>
      <c r="G13646" s="509">
        <v>37</v>
      </c>
      <c r="H13646" s="509">
        <v>26</v>
      </c>
      <c r="K13646" s="509">
        <v>38</v>
      </c>
    </row>
    <row r="13647" spans="1:11" s="509" customFormat="1">
      <c r="A13647" s="508" t="s">
        <v>659</v>
      </c>
      <c r="B13647" s="509" t="s">
        <v>432</v>
      </c>
      <c r="C13647" s="509" t="s">
        <v>1048</v>
      </c>
      <c r="D13647" s="509">
        <v>0</v>
      </c>
      <c r="E13647" s="509">
        <v>0</v>
      </c>
      <c r="G13647" s="509">
        <v>11</v>
      </c>
      <c r="H13647" s="509">
        <v>0</v>
      </c>
      <c r="K13647" s="509">
        <v>11</v>
      </c>
    </row>
    <row r="13648" spans="1:11" s="509" customFormat="1">
      <c r="A13648" s="508" t="s">
        <v>659</v>
      </c>
      <c r="B13648" s="509" t="s">
        <v>432</v>
      </c>
      <c r="C13648" s="509" t="s">
        <v>1049</v>
      </c>
      <c r="D13648" s="509">
        <v>0</v>
      </c>
      <c r="E13648" s="509">
        <v>0</v>
      </c>
      <c r="G13648" s="509">
        <v>6</v>
      </c>
      <c r="H13648" s="509">
        <v>0</v>
      </c>
      <c r="K13648" s="509">
        <v>6</v>
      </c>
    </row>
    <row r="13649" spans="1:11" s="509" customFormat="1">
      <c r="A13649" s="508" t="s">
        <v>659</v>
      </c>
      <c r="B13649" s="509" t="s">
        <v>432</v>
      </c>
      <c r="C13649" s="509" t="s">
        <v>1050</v>
      </c>
      <c r="D13649" s="509">
        <v>0</v>
      </c>
      <c r="E13649" s="509">
        <v>0</v>
      </c>
      <c r="G13649" s="509">
        <v>4</v>
      </c>
      <c r="H13649" s="509">
        <v>3</v>
      </c>
      <c r="K13649" s="509">
        <v>4</v>
      </c>
    </row>
    <row r="13650" spans="1:11" s="509" customFormat="1">
      <c r="A13650" s="508" t="s">
        <v>659</v>
      </c>
      <c r="B13650" s="509" t="s">
        <v>432</v>
      </c>
      <c r="C13650" s="509" t="s">
        <v>1051</v>
      </c>
      <c r="D13650" s="509">
        <v>0</v>
      </c>
      <c r="E13650" s="509">
        <v>0</v>
      </c>
      <c r="G13650" s="509">
        <v>0</v>
      </c>
      <c r="H13650" s="509">
        <v>0</v>
      </c>
      <c r="K13650" s="509">
        <v>0</v>
      </c>
    </row>
    <row r="13651" spans="1:11" s="509" customFormat="1">
      <c r="A13651" s="508" t="s">
        <v>659</v>
      </c>
      <c r="B13651" s="509" t="s">
        <v>432</v>
      </c>
      <c r="C13651" s="509">
        <v>72</v>
      </c>
      <c r="D13651" s="509">
        <v>68</v>
      </c>
      <c r="E13651" s="509">
        <v>1</v>
      </c>
      <c r="G13651" s="509">
        <v>25</v>
      </c>
      <c r="H13651" s="509">
        <v>0</v>
      </c>
      <c r="K13651" s="509">
        <v>93</v>
      </c>
    </row>
    <row r="13652" spans="1:11" s="509" customFormat="1">
      <c r="A13652" s="508" t="s">
        <v>659</v>
      </c>
      <c r="B13652" s="509" t="s">
        <v>432</v>
      </c>
      <c r="C13652" s="509">
        <v>73</v>
      </c>
      <c r="D13652" s="509">
        <v>34</v>
      </c>
      <c r="E13652" s="509">
        <v>0</v>
      </c>
      <c r="G13652" s="509">
        <v>0</v>
      </c>
      <c r="H13652" s="509">
        <v>0</v>
      </c>
      <c r="K13652" s="509">
        <v>34</v>
      </c>
    </row>
    <row r="13653" spans="1:11" s="509" customFormat="1">
      <c r="A13653" s="508" t="s">
        <v>659</v>
      </c>
      <c r="B13653" s="509" t="s">
        <v>432</v>
      </c>
      <c r="C13653" s="509">
        <v>74</v>
      </c>
      <c r="D13653" s="509">
        <v>0</v>
      </c>
      <c r="E13653" s="509">
        <v>0</v>
      </c>
      <c r="G13653" s="509">
        <v>1</v>
      </c>
      <c r="H13653" s="509">
        <v>0</v>
      </c>
      <c r="K13653" s="509">
        <v>1</v>
      </c>
    </row>
    <row r="13654" spans="1:11" s="509" customFormat="1">
      <c r="A13654" s="508" t="s">
        <v>659</v>
      </c>
      <c r="B13654" s="509" t="s">
        <v>432</v>
      </c>
      <c r="C13654" s="509" t="s">
        <v>4570</v>
      </c>
      <c r="D13654" s="509">
        <v>80</v>
      </c>
      <c r="E13654" s="509">
        <v>4</v>
      </c>
      <c r="G13654" s="509">
        <v>330</v>
      </c>
      <c r="H13654" s="509">
        <v>0</v>
      </c>
      <c r="K13654" s="509">
        <v>410</v>
      </c>
    </row>
    <row r="13655" spans="1:11" s="509" customFormat="1">
      <c r="A13655" s="508" t="s">
        <v>659</v>
      </c>
      <c r="B13655" s="509" t="s">
        <v>432</v>
      </c>
      <c r="C13655" s="509" t="s">
        <v>4571</v>
      </c>
      <c r="D13655" s="509">
        <v>196</v>
      </c>
      <c r="E13655" s="509">
        <v>6</v>
      </c>
      <c r="F13655" s="509">
        <v>0</v>
      </c>
      <c r="G13655" s="509">
        <v>3012</v>
      </c>
      <c r="H13655" s="509">
        <v>79</v>
      </c>
      <c r="I13655" s="509">
        <v>0</v>
      </c>
      <c r="J13655" s="509">
        <v>49</v>
      </c>
      <c r="K13655" s="509">
        <v>3208</v>
      </c>
    </row>
    <row r="13656" spans="1:11" s="509" customFormat="1">
      <c r="A13656" s="508" t="s">
        <v>660</v>
      </c>
      <c r="B13656" s="509" t="s">
        <v>433</v>
      </c>
      <c r="C13656" s="509">
        <v>1</v>
      </c>
      <c r="K13656" s="509">
        <v>0</v>
      </c>
    </row>
    <row r="13657" spans="1:11" s="509" customFormat="1">
      <c r="A13657" s="508" t="s">
        <v>660</v>
      </c>
      <c r="B13657" s="509" t="s">
        <v>433</v>
      </c>
      <c r="C13657" s="509" t="s">
        <v>1023</v>
      </c>
      <c r="G13657" s="509">
        <v>12</v>
      </c>
      <c r="K13657" s="509">
        <v>12</v>
      </c>
    </row>
    <row r="13658" spans="1:11" s="509" customFormat="1">
      <c r="A13658" s="508" t="s">
        <v>660</v>
      </c>
      <c r="B13658" s="509" t="s">
        <v>433</v>
      </c>
      <c r="C13658" s="509">
        <v>2</v>
      </c>
      <c r="G13658" s="509">
        <v>2</v>
      </c>
      <c r="K13658" s="509">
        <v>2</v>
      </c>
    </row>
    <row r="13659" spans="1:11" s="509" customFormat="1">
      <c r="A13659" s="508" t="s">
        <v>660</v>
      </c>
      <c r="B13659" s="509" t="s">
        <v>433</v>
      </c>
      <c r="C13659" s="509">
        <v>3</v>
      </c>
      <c r="G13659" s="509">
        <v>17</v>
      </c>
      <c r="K13659" s="509">
        <v>17</v>
      </c>
    </row>
    <row r="13660" spans="1:11" s="509" customFormat="1">
      <c r="A13660" s="508" t="s">
        <v>660</v>
      </c>
      <c r="B13660" s="509" t="s">
        <v>433</v>
      </c>
      <c r="C13660" s="509">
        <v>4</v>
      </c>
      <c r="G13660" s="509">
        <v>2</v>
      </c>
      <c r="K13660" s="509">
        <v>2</v>
      </c>
    </row>
    <row r="13661" spans="1:11" s="509" customFormat="1">
      <c r="A13661" s="508" t="s">
        <v>660</v>
      </c>
      <c r="B13661" s="509" t="s">
        <v>433</v>
      </c>
      <c r="C13661" s="509">
        <v>5</v>
      </c>
      <c r="G13661" s="509">
        <v>14</v>
      </c>
      <c r="K13661" s="509">
        <v>14</v>
      </c>
    </row>
    <row r="13662" spans="1:11" s="509" customFormat="1">
      <c r="A13662" s="508" t="s">
        <v>660</v>
      </c>
      <c r="B13662" s="509" t="s">
        <v>433</v>
      </c>
      <c r="C13662" s="509">
        <v>6</v>
      </c>
      <c r="K13662" s="509">
        <v>0</v>
      </c>
    </row>
    <row r="13663" spans="1:11" s="509" customFormat="1">
      <c r="A13663" s="508" t="s">
        <v>660</v>
      </c>
      <c r="B13663" s="509" t="s">
        <v>433</v>
      </c>
      <c r="C13663" s="509">
        <v>7</v>
      </c>
      <c r="G13663" s="509">
        <v>1</v>
      </c>
      <c r="K13663" s="509">
        <v>1</v>
      </c>
    </row>
    <row r="13664" spans="1:11" s="509" customFormat="1">
      <c r="A13664" s="508" t="s">
        <v>660</v>
      </c>
      <c r="B13664" s="509" t="s">
        <v>433</v>
      </c>
      <c r="C13664" s="509">
        <v>8</v>
      </c>
      <c r="G13664" s="509">
        <v>3</v>
      </c>
      <c r="K13664" s="509">
        <v>3</v>
      </c>
    </row>
    <row r="13665" spans="1:11" s="509" customFormat="1">
      <c r="A13665" s="508" t="s">
        <v>660</v>
      </c>
      <c r="B13665" s="509" t="s">
        <v>433</v>
      </c>
      <c r="C13665" s="509">
        <v>9</v>
      </c>
      <c r="K13665" s="509">
        <v>0</v>
      </c>
    </row>
    <row r="13666" spans="1:11" s="509" customFormat="1">
      <c r="A13666" s="508" t="s">
        <v>660</v>
      </c>
      <c r="B13666" s="509" t="s">
        <v>433</v>
      </c>
      <c r="C13666" s="509">
        <v>10</v>
      </c>
      <c r="G13666" s="509">
        <v>6</v>
      </c>
      <c r="K13666" s="509">
        <v>6</v>
      </c>
    </row>
    <row r="13667" spans="1:11" s="509" customFormat="1">
      <c r="A13667" s="508" t="s">
        <v>660</v>
      </c>
      <c r="B13667" s="509" t="s">
        <v>433</v>
      </c>
      <c r="C13667" s="509">
        <v>11</v>
      </c>
      <c r="G13667" s="509">
        <v>1</v>
      </c>
      <c r="K13667" s="509">
        <v>1</v>
      </c>
    </row>
    <row r="13668" spans="1:11" s="509" customFormat="1">
      <c r="A13668" s="508" t="s">
        <v>660</v>
      </c>
      <c r="B13668" s="509" t="s">
        <v>433</v>
      </c>
      <c r="C13668" s="509">
        <v>12</v>
      </c>
      <c r="K13668" s="509">
        <v>0</v>
      </c>
    </row>
    <row r="13669" spans="1:11" s="509" customFormat="1">
      <c r="A13669" s="508" t="s">
        <v>660</v>
      </c>
      <c r="B13669" s="509" t="s">
        <v>433</v>
      </c>
      <c r="C13669" s="509">
        <v>13</v>
      </c>
      <c r="K13669" s="509">
        <v>0</v>
      </c>
    </row>
    <row r="13670" spans="1:11" s="509" customFormat="1">
      <c r="A13670" s="508" t="s">
        <v>660</v>
      </c>
      <c r="B13670" s="509" t="s">
        <v>433</v>
      </c>
      <c r="C13670" s="509">
        <v>14</v>
      </c>
      <c r="K13670" s="509">
        <v>0</v>
      </c>
    </row>
    <row r="13671" spans="1:11" s="509" customFormat="1">
      <c r="A13671" s="508" t="s">
        <v>660</v>
      </c>
      <c r="B13671" s="509" t="s">
        <v>433</v>
      </c>
      <c r="C13671" s="509">
        <v>15</v>
      </c>
      <c r="K13671" s="509">
        <v>0</v>
      </c>
    </row>
    <row r="13672" spans="1:11" s="509" customFormat="1">
      <c r="A13672" s="508" t="s">
        <v>660</v>
      </c>
      <c r="B13672" s="509" t="s">
        <v>433</v>
      </c>
      <c r="C13672" s="509">
        <v>16</v>
      </c>
      <c r="G13672" s="509">
        <v>8</v>
      </c>
      <c r="K13672" s="509">
        <v>8</v>
      </c>
    </row>
    <row r="13673" spans="1:11" s="509" customFormat="1">
      <c r="A13673" s="508" t="s">
        <v>660</v>
      </c>
      <c r="B13673" s="509" t="s">
        <v>433</v>
      </c>
      <c r="C13673" s="509">
        <v>17</v>
      </c>
      <c r="G13673" s="509">
        <v>17</v>
      </c>
      <c r="K13673" s="509">
        <v>17</v>
      </c>
    </row>
    <row r="13674" spans="1:11" s="509" customFormat="1">
      <c r="A13674" s="508" t="s">
        <v>660</v>
      </c>
      <c r="B13674" s="509" t="s">
        <v>433</v>
      </c>
      <c r="C13674" s="509">
        <v>18</v>
      </c>
      <c r="K13674" s="509">
        <v>0</v>
      </c>
    </row>
    <row r="13675" spans="1:11" s="509" customFormat="1">
      <c r="A13675" s="508" t="s">
        <v>660</v>
      </c>
      <c r="B13675" s="509" t="s">
        <v>433</v>
      </c>
      <c r="C13675" s="509" t="s">
        <v>1024</v>
      </c>
      <c r="G13675" s="509">
        <v>1</v>
      </c>
      <c r="K13675" s="509">
        <v>1</v>
      </c>
    </row>
    <row r="13676" spans="1:11" s="509" customFormat="1">
      <c r="A13676" s="508" t="s">
        <v>660</v>
      </c>
      <c r="B13676" s="509" t="s">
        <v>433</v>
      </c>
      <c r="C13676" s="509" t="s">
        <v>1025</v>
      </c>
      <c r="K13676" s="509">
        <v>0</v>
      </c>
    </row>
    <row r="13677" spans="1:11" s="509" customFormat="1">
      <c r="A13677" s="508" t="s">
        <v>660</v>
      </c>
      <c r="B13677" s="509" t="s">
        <v>433</v>
      </c>
      <c r="C13677" s="509">
        <v>19</v>
      </c>
      <c r="K13677" s="509">
        <v>0</v>
      </c>
    </row>
    <row r="13678" spans="1:11" s="509" customFormat="1">
      <c r="A13678" s="508" t="s">
        <v>660</v>
      </c>
      <c r="B13678" s="509" t="s">
        <v>433</v>
      </c>
      <c r="C13678" s="509">
        <v>20</v>
      </c>
      <c r="K13678" s="509">
        <v>0</v>
      </c>
    </row>
    <row r="13679" spans="1:11" s="509" customFormat="1">
      <c r="A13679" s="508" t="s">
        <v>660</v>
      </c>
      <c r="B13679" s="509" t="s">
        <v>433</v>
      </c>
      <c r="C13679" s="509">
        <v>21</v>
      </c>
      <c r="K13679" s="509">
        <v>0</v>
      </c>
    </row>
    <row r="13680" spans="1:11" s="509" customFormat="1">
      <c r="A13680" s="508" t="s">
        <v>660</v>
      </c>
      <c r="B13680" s="509" t="s">
        <v>433</v>
      </c>
      <c r="C13680" s="509" t="s">
        <v>1026</v>
      </c>
      <c r="K13680" s="509">
        <v>0</v>
      </c>
    </row>
    <row r="13681" spans="1:11" s="509" customFormat="1">
      <c r="A13681" s="508" t="s">
        <v>660</v>
      </c>
      <c r="B13681" s="509" t="s">
        <v>433</v>
      </c>
      <c r="C13681" s="509" t="s">
        <v>1027</v>
      </c>
      <c r="K13681" s="509">
        <v>0</v>
      </c>
    </row>
    <row r="13682" spans="1:11" s="509" customFormat="1">
      <c r="A13682" s="508" t="s">
        <v>660</v>
      </c>
      <c r="B13682" s="509" t="s">
        <v>433</v>
      </c>
      <c r="C13682" s="509" t="s">
        <v>1028</v>
      </c>
      <c r="K13682" s="509">
        <v>0</v>
      </c>
    </row>
    <row r="13683" spans="1:11" s="509" customFormat="1">
      <c r="A13683" s="508" t="s">
        <v>660</v>
      </c>
      <c r="B13683" s="509" t="s">
        <v>433</v>
      </c>
      <c r="C13683" s="509">
        <v>22</v>
      </c>
      <c r="K13683" s="509">
        <v>0</v>
      </c>
    </row>
    <row r="13684" spans="1:11" s="509" customFormat="1">
      <c r="A13684" s="508" t="s">
        <v>660</v>
      </c>
      <c r="B13684" s="509" t="s">
        <v>433</v>
      </c>
      <c r="C13684" s="509">
        <v>23</v>
      </c>
      <c r="K13684" s="509">
        <v>0</v>
      </c>
    </row>
    <row r="13685" spans="1:11" s="509" customFormat="1">
      <c r="A13685" s="508" t="s">
        <v>660</v>
      </c>
      <c r="B13685" s="509" t="s">
        <v>433</v>
      </c>
      <c r="C13685" s="509" t="s">
        <v>1029</v>
      </c>
      <c r="G13685" s="509">
        <v>5</v>
      </c>
      <c r="K13685" s="509">
        <v>5</v>
      </c>
    </row>
    <row r="13686" spans="1:11" s="509" customFormat="1">
      <c r="A13686" s="508" t="s">
        <v>660</v>
      </c>
      <c r="B13686" s="509" t="s">
        <v>433</v>
      </c>
      <c r="C13686" s="509">
        <v>24</v>
      </c>
      <c r="K13686" s="509">
        <v>0</v>
      </c>
    </row>
    <row r="13687" spans="1:11" s="509" customFormat="1">
      <c r="A13687" s="508" t="s">
        <v>660</v>
      </c>
      <c r="B13687" s="509" t="s">
        <v>433</v>
      </c>
      <c r="C13687" s="509">
        <v>25</v>
      </c>
    </row>
    <row r="13688" spans="1:11" s="509" customFormat="1">
      <c r="A13688" s="508" t="s">
        <v>660</v>
      </c>
      <c r="B13688" s="509" t="s">
        <v>433</v>
      </c>
      <c r="C13688" s="509">
        <v>26</v>
      </c>
      <c r="K13688" s="509">
        <v>0</v>
      </c>
    </row>
    <row r="13689" spans="1:11" s="509" customFormat="1">
      <c r="A13689" s="508" t="s">
        <v>660</v>
      </c>
      <c r="B13689" s="509" t="s">
        <v>433</v>
      </c>
      <c r="C13689" s="509">
        <v>27</v>
      </c>
      <c r="K13689" s="509">
        <v>0</v>
      </c>
    </row>
    <row r="13690" spans="1:11" s="509" customFormat="1">
      <c r="A13690" s="508" t="s">
        <v>660</v>
      </c>
      <c r="B13690" s="509" t="s">
        <v>433</v>
      </c>
      <c r="C13690" s="509">
        <v>28</v>
      </c>
      <c r="K13690" s="509">
        <v>0</v>
      </c>
    </row>
    <row r="13691" spans="1:11" s="509" customFormat="1">
      <c r="A13691" s="508" t="s">
        <v>660</v>
      </c>
      <c r="B13691" s="509" t="s">
        <v>433</v>
      </c>
      <c r="C13691" s="509">
        <v>29</v>
      </c>
      <c r="K13691" s="509">
        <v>0</v>
      </c>
    </row>
    <row r="13692" spans="1:11" s="509" customFormat="1">
      <c r="A13692" s="508" t="s">
        <v>660</v>
      </c>
      <c r="B13692" s="509" t="s">
        <v>433</v>
      </c>
      <c r="C13692" s="509">
        <v>30</v>
      </c>
      <c r="K13692" s="509">
        <v>0</v>
      </c>
    </row>
    <row r="13693" spans="1:11" s="509" customFormat="1">
      <c r="A13693" s="508" t="s">
        <v>660</v>
      </c>
      <c r="B13693" s="509" t="s">
        <v>433</v>
      </c>
      <c r="C13693" s="509">
        <v>31</v>
      </c>
      <c r="K13693" s="509">
        <v>0</v>
      </c>
    </row>
    <row r="13694" spans="1:11" s="509" customFormat="1">
      <c r="A13694" s="508" t="s">
        <v>660</v>
      </c>
      <c r="B13694" s="509" t="s">
        <v>433</v>
      </c>
      <c r="C13694" s="509">
        <v>32</v>
      </c>
      <c r="K13694" s="509">
        <v>0</v>
      </c>
    </row>
    <row r="13695" spans="1:11" s="509" customFormat="1">
      <c r="A13695" s="508" t="s">
        <v>660</v>
      </c>
      <c r="B13695" s="509" t="s">
        <v>433</v>
      </c>
      <c r="C13695" s="509">
        <v>33</v>
      </c>
      <c r="K13695" s="509">
        <v>0</v>
      </c>
    </row>
    <row r="13696" spans="1:11" s="509" customFormat="1">
      <c r="A13696" s="508" t="s">
        <v>660</v>
      </c>
      <c r="B13696" s="509" t="s">
        <v>433</v>
      </c>
      <c r="C13696" s="509">
        <v>34</v>
      </c>
      <c r="K13696" s="509">
        <v>0</v>
      </c>
    </row>
    <row r="13697" spans="1:11" s="509" customFormat="1">
      <c r="A13697" s="508" t="s">
        <v>660</v>
      </c>
      <c r="B13697" s="509" t="s">
        <v>433</v>
      </c>
      <c r="C13697" s="509">
        <v>35</v>
      </c>
      <c r="K13697" s="509">
        <v>0</v>
      </c>
    </row>
    <row r="13698" spans="1:11" s="509" customFormat="1">
      <c r="A13698" s="508" t="s">
        <v>660</v>
      </c>
      <c r="B13698" s="509" t="s">
        <v>433</v>
      </c>
      <c r="C13698" s="509">
        <v>36</v>
      </c>
      <c r="K13698" s="509">
        <v>0</v>
      </c>
    </row>
    <row r="13699" spans="1:11" s="509" customFormat="1">
      <c r="A13699" s="508" t="s">
        <v>660</v>
      </c>
      <c r="B13699" s="509" t="s">
        <v>433</v>
      </c>
      <c r="C13699" s="509">
        <v>37</v>
      </c>
      <c r="K13699" s="509">
        <v>0</v>
      </c>
    </row>
    <row r="13700" spans="1:11" s="509" customFormat="1">
      <c r="A13700" s="508" t="s">
        <v>660</v>
      </c>
      <c r="B13700" s="509" t="s">
        <v>433</v>
      </c>
      <c r="C13700" s="509">
        <v>38</v>
      </c>
      <c r="K13700" s="509">
        <v>0</v>
      </c>
    </row>
    <row r="13701" spans="1:11" s="509" customFormat="1">
      <c r="A13701" s="508" t="s">
        <v>660</v>
      </c>
      <c r="B13701" s="509" t="s">
        <v>433</v>
      </c>
      <c r="C13701" s="509" t="s">
        <v>1030</v>
      </c>
      <c r="K13701" s="509">
        <v>0</v>
      </c>
    </row>
    <row r="13702" spans="1:11" s="509" customFormat="1">
      <c r="A13702" s="508" t="s">
        <v>660</v>
      </c>
      <c r="B13702" s="509" t="s">
        <v>433</v>
      </c>
      <c r="C13702" s="509">
        <v>39</v>
      </c>
      <c r="K13702" s="509">
        <v>0</v>
      </c>
    </row>
    <row r="13703" spans="1:11" s="509" customFormat="1">
      <c r="A13703" s="508" t="s">
        <v>660</v>
      </c>
      <c r="B13703" s="509" t="s">
        <v>433</v>
      </c>
      <c r="C13703" s="509">
        <v>40</v>
      </c>
      <c r="K13703" s="509">
        <v>0</v>
      </c>
    </row>
    <row r="13704" spans="1:11" s="509" customFormat="1">
      <c r="A13704" s="508" t="s">
        <v>660</v>
      </c>
      <c r="B13704" s="509" t="s">
        <v>433</v>
      </c>
      <c r="C13704" s="509">
        <v>41</v>
      </c>
      <c r="K13704" s="509">
        <v>0</v>
      </c>
    </row>
    <row r="13705" spans="1:11" s="509" customFormat="1">
      <c r="A13705" s="508" t="s">
        <v>660</v>
      </c>
      <c r="B13705" s="509" t="s">
        <v>433</v>
      </c>
      <c r="C13705" s="509">
        <v>42</v>
      </c>
      <c r="K13705" s="509">
        <v>0</v>
      </c>
    </row>
    <row r="13706" spans="1:11" s="509" customFormat="1">
      <c r="A13706" s="508" t="s">
        <v>660</v>
      </c>
      <c r="B13706" s="509" t="s">
        <v>433</v>
      </c>
      <c r="C13706" s="509">
        <v>43</v>
      </c>
      <c r="K13706" s="509">
        <v>0</v>
      </c>
    </row>
    <row r="13707" spans="1:11" s="509" customFormat="1">
      <c r="A13707" s="508" t="s">
        <v>660</v>
      </c>
      <c r="B13707" s="509" t="s">
        <v>433</v>
      </c>
      <c r="C13707" s="509">
        <v>44</v>
      </c>
      <c r="K13707" s="509">
        <v>0</v>
      </c>
    </row>
    <row r="13708" spans="1:11" s="509" customFormat="1">
      <c r="A13708" s="508" t="s">
        <v>660</v>
      </c>
      <c r="B13708" s="509" t="s">
        <v>433</v>
      </c>
      <c r="C13708" s="509">
        <v>45</v>
      </c>
      <c r="K13708" s="509">
        <v>0</v>
      </c>
    </row>
    <row r="13709" spans="1:11" s="509" customFormat="1">
      <c r="A13709" s="508" t="s">
        <v>660</v>
      </c>
      <c r="B13709" s="509" t="s">
        <v>433</v>
      </c>
      <c r="C13709" s="509">
        <v>46</v>
      </c>
      <c r="K13709" s="509">
        <v>0</v>
      </c>
    </row>
    <row r="13710" spans="1:11" s="509" customFormat="1">
      <c r="A13710" s="508" t="s">
        <v>660</v>
      </c>
      <c r="B13710" s="509" t="s">
        <v>433</v>
      </c>
      <c r="C13710" s="509">
        <v>47</v>
      </c>
      <c r="K13710" s="509">
        <v>0</v>
      </c>
    </row>
    <row r="13711" spans="1:11" s="509" customFormat="1">
      <c r="A13711" s="508" t="s">
        <v>660</v>
      </c>
      <c r="B13711" s="509" t="s">
        <v>433</v>
      </c>
      <c r="C13711" s="509">
        <v>48</v>
      </c>
      <c r="K13711" s="509">
        <v>0</v>
      </c>
    </row>
    <row r="13712" spans="1:11" s="509" customFormat="1">
      <c r="A13712" s="508" t="s">
        <v>660</v>
      </c>
      <c r="B13712" s="509" t="s">
        <v>433</v>
      </c>
      <c r="C13712" s="509">
        <v>49</v>
      </c>
      <c r="K13712" s="509">
        <v>0</v>
      </c>
    </row>
    <row r="13713" spans="1:11" s="509" customFormat="1">
      <c r="A13713" s="508" t="s">
        <v>660</v>
      </c>
      <c r="B13713" s="509" t="s">
        <v>433</v>
      </c>
      <c r="C13713" s="509">
        <v>50</v>
      </c>
      <c r="K13713" s="509">
        <v>0</v>
      </c>
    </row>
    <row r="13714" spans="1:11" s="509" customFormat="1">
      <c r="A13714" s="508" t="s">
        <v>660</v>
      </c>
      <c r="B13714" s="509" t="s">
        <v>433</v>
      </c>
      <c r="C13714" s="509">
        <v>51</v>
      </c>
      <c r="K13714" s="509">
        <v>0</v>
      </c>
    </row>
    <row r="13715" spans="1:11" s="509" customFormat="1">
      <c r="A13715" s="508" t="s">
        <v>660</v>
      </c>
      <c r="B13715" s="509" t="s">
        <v>433</v>
      </c>
      <c r="C13715" s="509" t="s">
        <v>1031</v>
      </c>
      <c r="K13715" s="509">
        <v>0</v>
      </c>
    </row>
    <row r="13716" spans="1:11" s="509" customFormat="1">
      <c r="A13716" s="508" t="s">
        <v>660</v>
      </c>
      <c r="B13716" s="509" t="s">
        <v>433</v>
      </c>
      <c r="C13716" s="509" t="s">
        <v>1032</v>
      </c>
      <c r="K13716" s="509">
        <v>0</v>
      </c>
    </row>
    <row r="13717" spans="1:11" s="509" customFormat="1">
      <c r="A13717" s="508" t="s">
        <v>660</v>
      </c>
      <c r="B13717" s="509" t="s">
        <v>433</v>
      </c>
      <c r="C13717" s="509">
        <v>52</v>
      </c>
      <c r="K13717" s="509">
        <v>0</v>
      </c>
    </row>
    <row r="13718" spans="1:11" s="509" customFormat="1">
      <c r="A13718" s="508" t="s">
        <v>660</v>
      </c>
      <c r="B13718" s="509" t="s">
        <v>433</v>
      </c>
      <c r="C13718" s="509">
        <v>53</v>
      </c>
      <c r="K13718" s="509">
        <v>0</v>
      </c>
    </row>
    <row r="13719" spans="1:11" s="509" customFormat="1">
      <c r="A13719" s="508" t="s">
        <v>660</v>
      </c>
      <c r="B13719" s="509" t="s">
        <v>433</v>
      </c>
      <c r="C13719" s="509">
        <v>54</v>
      </c>
      <c r="G13719" s="509">
        <v>5</v>
      </c>
      <c r="K13719" s="509">
        <v>5</v>
      </c>
    </row>
    <row r="13720" spans="1:11" s="509" customFormat="1">
      <c r="A13720" s="508" t="s">
        <v>660</v>
      </c>
      <c r="B13720" s="509" t="s">
        <v>433</v>
      </c>
      <c r="C13720" s="509">
        <v>55</v>
      </c>
      <c r="G13720" s="509">
        <v>7</v>
      </c>
      <c r="K13720" s="509">
        <v>7</v>
      </c>
    </row>
    <row r="13721" spans="1:11" s="509" customFormat="1">
      <c r="A13721" s="508" t="s">
        <v>660</v>
      </c>
      <c r="B13721" s="509" t="s">
        <v>433</v>
      </c>
      <c r="C13721" s="509">
        <v>56</v>
      </c>
      <c r="K13721" s="509">
        <v>0</v>
      </c>
    </row>
    <row r="13722" spans="1:11" s="509" customFormat="1">
      <c r="A13722" s="508" t="s">
        <v>660</v>
      </c>
      <c r="B13722" s="509" t="s">
        <v>433</v>
      </c>
      <c r="C13722" s="509">
        <v>57</v>
      </c>
      <c r="K13722" s="509">
        <v>0</v>
      </c>
    </row>
    <row r="13723" spans="1:11" s="509" customFormat="1">
      <c r="A13723" s="508" t="s">
        <v>660</v>
      </c>
      <c r="B13723" s="509" t="s">
        <v>433</v>
      </c>
      <c r="C13723" s="509">
        <v>58</v>
      </c>
      <c r="K13723" s="509">
        <v>0</v>
      </c>
    </row>
    <row r="13724" spans="1:11" s="509" customFormat="1">
      <c r="A13724" s="508" t="s">
        <v>660</v>
      </c>
      <c r="B13724" s="509" t="s">
        <v>433</v>
      </c>
      <c r="C13724" s="509">
        <v>59</v>
      </c>
      <c r="G13724" s="509">
        <v>1</v>
      </c>
      <c r="K13724" s="509">
        <v>1</v>
      </c>
    </row>
    <row r="13725" spans="1:11" s="509" customFormat="1">
      <c r="A13725" s="508" t="s">
        <v>660</v>
      </c>
      <c r="B13725" s="509" t="s">
        <v>433</v>
      </c>
      <c r="C13725" s="509">
        <v>60</v>
      </c>
      <c r="G13725" s="509">
        <v>2</v>
      </c>
      <c r="K13725" s="509">
        <v>2</v>
      </c>
    </row>
    <row r="13726" spans="1:11" s="509" customFormat="1">
      <c r="A13726" s="508" t="s">
        <v>660</v>
      </c>
      <c r="B13726" s="509" t="s">
        <v>433</v>
      </c>
      <c r="C13726" s="509">
        <v>61</v>
      </c>
      <c r="G13726" s="509">
        <v>1</v>
      </c>
      <c r="K13726" s="509">
        <v>1</v>
      </c>
    </row>
    <row r="13727" spans="1:11" s="509" customFormat="1">
      <c r="A13727" s="508" t="s">
        <v>660</v>
      </c>
      <c r="B13727" s="509" t="s">
        <v>433</v>
      </c>
      <c r="C13727" s="509">
        <v>62</v>
      </c>
      <c r="K13727" s="509">
        <v>0</v>
      </c>
    </row>
    <row r="13728" spans="1:11" s="509" customFormat="1">
      <c r="A13728" s="508" t="s">
        <v>660</v>
      </c>
      <c r="B13728" s="509" t="s">
        <v>433</v>
      </c>
      <c r="C13728" s="509">
        <v>63</v>
      </c>
      <c r="K13728" s="509">
        <v>0</v>
      </c>
    </row>
    <row r="13729" spans="1:11" s="509" customFormat="1">
      <c r="A13729" s="508" t="s">
        <v>660</v>
      </c>
      <c r="B13729" s="509" t="s">
        <v>433</v>
      </c>
      <c r="C13729" s="509" t="s">
        <v>1033</v>
      </c>
      <c r="K13729" s="509">
        <v>0</v>
      </c>
    </row>
    <row r="13730" spans="1:11" s="509" customFormat="1">
      <c r="A13730" s="508" t="s">
        <v>660</v>
      </c>
      <c r="B13730" s="509" t="s">
        <v>433</v>
      </c>
      <c r="C13730" s="509" t="s">
        <v>1034</v>
      </c>
      <c r="K13730" s="509">
        <v>0</v>
      </c>
    </row>
    <row r="13731" spans="1:11" s="509" customFormat="1">
      <c r="A13731" s="508" t="s">
        <v>660</v>
      </c>
      <c r="B13731" s="509" t="s">
        <v>433</v>
      </c>
      <c r="C13731" s="509">
        <v>64</v>
      </c>
      <c r="K13731" s="509">
        <v>0</v>
      </c>
    </row>
    <row r="13732" spans="1:11" s="509" customFormat="1">
      <c r="A13732" s="508" t="s">
        <v>660</v>
      </c>
      <c r="B13732" s="509" t="s">
        <v>433</v>
      </c>
      <c r="C13732" s="509" t="s">
        <v>1035</v>
      </c>
      <c r="G13732" s="509">
        <v>2</v>
      </c>
      <c r="K13732" s="509">
        <v>2</v>
      </c>
    </row>
    <row r="13733" spans="1:11" s="509" customFormat="1">
      <c r="A13733" s="508" t="s">
        <v>660</v>
      </c>
      <c r="B13733" s="509" t="s">
        <v>433</v>
      </c>
      <c r="C13733" s="509">
        <v>65</v>
      </c>
      <c r="G13733" s="509">
        <v>3</v>
      </c>
      <c r="K13733" s="509">
        <v>3</v>
      </c>
    </row>
    <row r="13734" spans="1:11" s="509" customFormat="1">
      <c r="A13734" s="508" t="s">
        <v>660</v>
      </c>
      <c r="B13734" s="509" t="s">
        <v>433</v>
      </c>
      <c r="C13734" s="509">
        <v>66</v>
      </c>
      <c r="G13734" s="509">
        <v>1</v>
      </c>
      <c r="H13734" s="509">
        <v>1</v>
      </c>
      <c r="K13734" s="509">
        <v>1</v>
      </c>
    </row>
    <row r="13735" spans="1:11" s="509" customFormat="1">
      <c r="A13735" s="508" t="s">
        <v>660</v>
      </c>
      <c r="B13735" s="509" t="s">
        <v>433</v>
      </c>
      <c r="C13735" s="509" t="s">
        <v>1036</v>
      </c>
      <c r="K13735" s="509">
        <v>0</v>
      </c>
    </row>
    <row r="13736" spans="1:11" s="509" customFormat="1">
      <c r="A13736" s="508" t="s">
        <v>660</v>
      </c>
      <c r="B13736" s="509" t="s">
        <v>433</v>
      </c>
      <c r="C13736" s="509" t="s">
        <v>1037</v>
      </c>
      <c r="D13736" s="509">
        <v>4</v>
      </c>
      <c r="G13736" s="509">
        <v>57</v>
      </c>
      <c r="K13736" s="509">
        <v>61</v>
      </c>
    </row>
    <row r="13737" spans="1:11" s="509" customFormat="1">
      <c r="A13737" s="508" t="s">
        <v>660</v>
      </c>
      <c r="B13737" s="509" t="s">
        <v>433</v>
      </c>
      <c r="C13737" s="509" t="s">
        <v>1038</v>
      </c>
      <c r="K13737" s="509">
        <v>0</v>
      </c>
    </row>
    <row r="13738" spans="1:11" s="509" customFormat="1">
      <c r="A13738" s="508" t="s">
        <v>660</v>
      </c>
      <c r="B13738" s="509" t="s">
        <v>433</v>
      </c>
      <c r="C13738" s="509" t="s">
        <v>1039</v>
      </c>
      <c r="G13738" s="509">
        <v>3</v>
      </c>
      <c r="K13738" s="509">
        <v>3</v>
      </c>
    </row>
    <row r="13739" spans="1:11" s="509" customFormat="1">
      <c r="A13739" s="508" t="s">
        <v>660</v>
      </c>
      <c r="B13739" s="509" t="s">
        <v>433</v>
      </c>
      <c r="C13739" s="509" t="s">
        <v>1040</v>
      </c>
      <c r="G13739" s="509">
        <v>4</v>
      </c>
      <c r="K13739" s="509">
        <v>4</v>
      </c>
    </row>
    <row r="13740" spans="1:11" s="509" customFormat="1">
      <c r="A13740" s="508" t="s">
        <v>660</v>
      </c>
      <c r="B13740" s="509" t="s">
        <v>433</v>
      </c>
      <c r="C13740" s="509" t="s">
        <v>1041</v>
      </c>
      <c r="K13740" s="509">
        <v>0</v>
      </c>
    </row>
    <row r="13741" spans="1:11" s="509" customFormat="1">
      <c r="A13741" s="508" t="s">
        <v>660</v>
      </c>
      <c r="B13741" s="509" t="s">
        <v>433</v>
      </c>
      <c r="C13741" s="509" t="s">
        <v>1042</v>
      </c>
      <c r="K13741" s="509">
        <v>0</v>
      </c>
    </row>
    <row r="13742" spans="1:11" s="509" customFormat="1">
      <c r="A13742" s="508" t="s">
        <v>660</v>
      </c>
      <c r="B13742" s="509" t="s">
        <v>433</v>
      </c>
      <c r="C13742" s="509">
        <v>67</v>
      </c>
      <c r="G13742" s="509">
        <v>43</v>
      </c>
      <c r="K13742" s="509">
        <v>43</v>
      </c>
    </row>
    <row r="13743" spans="1:11" s="509" customFormat="1">
      <c r="A13743" s="508" t="s">
        <v>660</v>
      </c>
      <c r="B13743" s="509" t="s">
        <v>433</v>
      </c>
      <c r="C13743" s="509">
        <v>68</v>
      </c>
      <c r="G13743" s="509">
        <v>4</v>
      </c>
      <c r="K13743" s="509">
        <v>4</v>
      </c>
    </row>
    <row r="13744" spans="1:11" s="509" customFormat="1">
      <c r="A13744" s="508" t="s">
        <v>660</v>
      </c>
      <c r="B13744" s="509" t="s">
        <v>433</v>
      </c>
      <c r="C13744" s="509" t="s">
        <v>1043</v>
      </c>
      <c r="G13744" s="509">
        <v>2</v>
      </c>
      <c r="K13744" s="509">
        <v>2</v>
      </c>
    </row>
    <row r="13745" spans="1:11" s="509" customFormat="1">
      <c r="A13745" s="508" t="s">
        <v>660</v>
      </c>
      <c r="B13745" s="509" t="s">
        <v>433</v>
      </c>
      <c r="C13745" s="509">
        <v>69</v>
      </c>
      <c r="K13745" s="509">
        <v>0</v>
      </c>
    </row>
    <row r="13746" spans="1:11" s="509" customFormat="1">
      <c r="A13746" s="508" t="s">
        <v>660</v>
      </c>
      <c r="B13746" s="509" t="s">
        <v>433</v>
      </c>
      <c r="C13746" s="509" t="s">
        <v>1044</v>
      </c>
      <c r="K13746" s="509">
        <v>0</v>
      </c>
    </row>
    <row r="13747" spans="1:11" s="509" customFormat="1">
      <c r="A13747" s="508" t="s">
        <v>660</v>
      </c>
      <c r="B13747" s="509" t="s">
        <v>433</v>
      </c>
      <c r="C13747" s="509" t="s">
        <v>1045</v>
      </c>
      <c r="K13747" s="509">
        <v>0</v>
      </c>
    </row>
    <row r="13748" spans="1:11" s="509" customFormat="1">
      <c r="A13748" s="508" t="s">
        <v>660</v>
      </c>
      <c r="B13748" s="509" t="s">
        <v>433</v>
      </c>
      <c r="C13748" s="509">
        <v>70</v>
      </c>
      <c r="K13748" s="509">
        <v>0</v>
      </c>
    </row>
    <row r="13749" spans="1:11" s="509" customFormat="1">
      <c r="A13749" s="508" t="s">
        <v>660</v>
      </c>
      <c r="B13749" s="509" t="s">
        <v>433</v>
      </c>
      <c r="C13749" s="509" t="s">
        <v>1046</v>
      </c>
      <c r="G13749" s="509">
        <v>3</v>
      </c>
      <c r="K13749" s="509">
        <v>3</v>
      </c>
    </row>
    <row r="13750" spans="1:11" s="509" customFormat="1">
      <c r="A13750" s="508" t="s">
        <v>660</v>
      </c>
      <c r="B13750" s="509" t="s">
        <v>433</v>
      </c>
      <c r="C13750" s="509">
        <v>71</v>
      </c>
      <c r="G13750" s="509">
        <v>66</v>
      </c>
      <c r="K13750" s="509">
        <v>66</v>
      </c>
    </row>
    <row r="13751" spans="1:11" s="509" customFormat="1">
      <c r="A13751" s="508" t="s">
        <v>660</v>
      </c>
      <c r="B13751" s="509" t="s">
        <v>433</v>
      </c>
      <c r="C13751" s="509" t="s">
        <v>1047</v>
      </c>
      <c r="G13751" s="509">
        <v>2</v>
      </c>
      <c r="H13751" s="509">
        <v>2</v>
      </c>
      <c r="K13751" s="509">
        <v>2</v>
      </c>
    </row>
    <row r="13752" spans="1:11" s="509" customFormat="1">
      <c r="A13752" s="508" t="s">
        <v>660</v>
      </c>
      <c r="B13752" s="509" t="s">
        <v>433</v>
      </c>
      <c r="C13752" s="509" t="s">
        <v>1048</v>
      </c>
      <c r="G13752" s="509">
        <v>1</v>
      </c>
      <c r="K13752" s="509">
        <v>1</v>
      </c>
    </row>
    <row r="13753" spans="1:11" s="509" customFormat="1">
      <c r="A13753" s="508" t="s">
        <v>660</v>
      </c>
      <c r="B13753" s="509" t="s">
        <v>433</v>
      </c>
      <c r="C13753" s="509" t="s">
        <v>1049</v>
      </c>
      <c r="K13753" s="509">
        <v>0</v>
      </c>
    </row>
    <row r="13754" spans="1:11" s="509" customFormat="1">
      <c r="A13754" s="508" t="s">
        <v>660</v>
      </c>
      <c r="B13754" s="509" t="s">
        <v>433</v>
      </c>
      <c r="C13754" s="509" t="s">
        <v>1050</v>
      </c>
      <c r="K13754" s="509">
        <v>0</v>
      </c>
    </row>
    <row r="13755" spans="1:11" s="509" customFormat="1">
      <c r="A13755" s="508" t="s">
        <v>660</v>
      </c>
      <c r="B13755" s="509" t="s">
        <v>433</v>
      </c>
      <c r="C13755" s="509" t="s">
        <v>1051</v>
      </c>
      <c r="K13755" s="509">
        <v>0</v>
      </c>
    </row>
    <row r="13756" spans="1:11" s="509" customFormat="1">
      <c r="A13756" s="508" t="s">
        <v>660</v>
      </c>
      <c r="B13756" s="509" t="s">
        <v>433</v>
      </c>
      <c r="C13756" s="509">
        <v>72</v>
      </c>
      <c r="D13756" s="509">
        <v>6</v>
      </c>
      <c r="G13756" s="509">
        <v>3</v>
      </c>
      <c r="K13756" s="509">
        <v>9</v>
      </c>
    </row>
    <row r="13757" spans="1:11" s="509" customFormat="1">
      <c r="A13757" s="508" t="s">
        <v>660</v>
      </c>
      <c r="B13757" s="509" t="s">
        <v>433</v>
      </c>
      <c r="C13757" s="509">
        <v>73</v>
      </c>
      <c r="D13757" s="509">
        <v>7</v>
      </c>
      <c r="K13757" s="509">
        <v>7</v>
      </c>
    </row>
    <row r="13758" spans="1:11" s="509" customFormat="1">
      <c r="A13758" s="508" t="s">
        <v>660</v>
      </c>
      <c r="B13758" s="509" t="s">
        <v>433</v>
      </c>
      <c r="C13758" s="509">
        <v>74</v>
      </c>
      <c r="K13758" s="509">
        <v>0</v>
      </c>
    </row>
    <row r="13759" spans="1:11" s="509" customFormat="1">
      <c r="A13759" s="508" t="s">
        <v>660</v>
      </c>
      <c r="B13759" s="509" t="s">
        <v>433</v>
      </c>
      <c r="C13759" s="509" t="s">
        <v>4570</v>
      </c>
      <c r="D13759" s="509">
        <v>9</v>
      </c>
      <c r="G13759" s="509">
        <v>67</v>
      </c>
      <c r="K13759" s="509">
        <v>76</v>
      </c>
    </row>
    <row r="13760" spans="1:11" s="509" customFormat="1">
      <c r="A13760" s="508" t="s">
        <v>660</v>
      </c>
      <c r="B13760" s="509" t="s">
        <v>433</v>
      </c>
      <c r="C13760" s="509" t="s">
        <v>4571</v>
      </c>
      <c r="D13760" s="509">
        <v>26</v>
      </c>
      <c r="E13760" s="509">
        <v>0</v>
      </c>
      <c r="F13760" s="509">
        <v>0</v>
      </c>
      <c r="G13760" s="509">
        <v>366</v>
      </c>
      <c r="H13760" s="509">
        <v>3</v>
      </c>
      <c r="I13760" s="509">
        <v>0</v>
      </c>
      <c r="J13760" s="509">
        <v>8</v>
      </c>
      <c r="K13760" s="509">
        <v>392</v>
      </c>
    </row>
    <row r="13761" spans="1:11" s="509" customFormat="1">
      <c r="A13761" s="508" t="s">
        <v>661</v>
      </c>
      <c r="B13761" s="509" t="s">
        <v>434</v>
      </c>
      <c r="C13761" s="509">
        <v>1</v>
      </c>
      <c r="K13761" s="509">
        <v>0</v>
      </c>
    </row>
    <row r="13762" spans="1:11" s="509" customFormat="1">
      <c r="A13762" s="508" t="s">
        <v>661</v>
      </c>
      <c r="B13762" s="509" t="s">
        <v>434</v>
      </c>
      <c r="C13762" s="509" t="s">
        <v>1023</v>
      </c>
      <c r="G13762" s="509">
        <v>749</v>
      </c>
      <c r="K13762" s="509">
        <v>749</v>
      </c>
    </row>
    <row r="13763" spans="1:11" s="509" customFormat="1">
      <c r="A13763" s="508" t="s">
        <v>661</v>
      </c>
      <c r="B13763" s="509" t="s">
        <v>434</v>
      </c>
      <c r="C13763" s="509">
        <v>2</v>
      </c>
      <c r="D13763" s="509">
        <v>1</v>
      </c>
      <c r="G13763" s="509">
        <v>39</v>
      </c>
      <c r="K13763" s="509">
        <v>40</v>
      </c>
    </row>
    <row r="13764" spans="1:11" s="509" customFormat="1">
      <c r="A13764" s="508" t="s">
        <v>661</v>
      </c>
      <c r="B13764" s="509" t="s">
        <v>434</v>
      </c>
      <c r="C13764" s="509">
        <v>3</v>
      </c>
      <c r="G13764" s="509">
        <v>63</v>
      </c>
      <c r="K13764" s="509">
        <v>63</v>
      </c>
    </row>
    <row r="13765" spans="1:11" s="509" customFormat="1">
      <c r="A13765" s="508" t="s">
        <v>661</v>
      </c>
      <c r="B13765" s="509" t="s">
        <v>434</v>
      </c>
      <c r="C13765" s="509">
        <v>4</v>
      </c>
      <c r="D13765" s="509">
        <v>1</v>
      </c>
      <c r="G13765" s="509">
        <v>81</v>
      </c>
      <c r="K13765" s="509">
        <v>82</v>
      </c>
    </row>
    <row r="13766" spans="1:11" s="509" customFormat="1">
      <c r="A13766" s="508" t="s">
        <v>661</v>
      </c>
      <c r="B13766" s="509" t="s">
        <v>434</v>
      </c>
      <c r="C13766" s="509">
        <v>5</v>
      </c>
      <c r="G13766" s="509">
        <v>38</v>
      </c>
      <c r="K13766" s="509">
        <v>38</v>
      </c>
    </row>
    <row r="13767" spans="1:11" s="509" customFormat="1">
      <c r="A13767" s="508" t="s">
        <v>661</v>
      </c>
      <c r="B13767" s="509" t="s">
        <v>434</v>
      </c>
      <c r="C13767" s="509">
        <v>6</v>
      </c>
      <c r="K13767" s="509">
        <v>0</v>
      </c>
    </row>
    <row r="13768" spans="1:11" s="509" customFormat="1">
      <c r="A13768" s="508" t="s">
        <v>661</v>
      </c>
      <c r="B13768" s="509" t="s">
        <v>434</v>
      </c>
      <c r="C13768" s="509">
        <v>7</v>
      </c>
      <c r="G13768" s="509">
        <v>3</v>
      </c>
      <c r="K13768" s="509">
        <v>3</v>
      </c>
    </row>
    <row r="13769" spans="1:11" s="509" customFormat="1">
      <c r="A13769" s="508" t="s">
        <v>661</v>
      </c>
      <c r="B13769" s="509" t="s">
        <v>434</v>
      </c>
      <c r="C13769" s="509">
        <v>8</v>
      </c>
      <c r="G13769" s="509">
        <v>40</v>
      </c>
      <c r="K13769" s="509">
        <v>40</v>
      </c>
    </row>
    <row r="13770" spans="1:11" s="509" customFormat="1">
      <c r="A13770" s="508" t="s">
        <v>661</v>
      </c>
      <c r="B13770" s="509" t="s">
        <v>434</v>
      </c>
      <c r="C13770" s="509">
        <v>9</v>
      </c>
      <c r="G13770" s="509">
        <v>3</v>
      </c>
      <c r="K13770" s="509">
        <v>3</v>
      </c>
    </row>
    <row r="13771" spans="1:11" s="509" customFormat="1">
      <c r="A13771" s="508" t="s">
        <v>661</v>
      </c>
      <c r="B13771" s="509" t="s">
        <v>434</v>
      </c>
      <c r="C13771" s="509">
        <v>10</v>
      </c>
      <c r="G13771" s="509">
        <v>73</v>
      </c>
      <c r="K13771" s="509">
        <v>73</v>
      </c>
    </row>
    <row r="13772" spans="1:11" s="509" customFormat="1">
      <c r="A13772" s="508" t="s">
        <v>661</v>
      </c>
      <c r="B13772" s="509" t="s">
        <v>434</v>
      </c>
      <c r="C13772" s="509">
        <v>11</v>
      </c>
      <c r="G13772" s="509">
        <v>2</v>
      </c>
      <c r="K13772" s="509">
        <v>2</v>
      </c>
    </row>
    <row r="13773" spans="1:11" s="509" customFormat="1">
      <c r="A13773" s="508" t="s">
        <v>661</v>
      </c>
      <c r="B13773" s="509" t="s">
        <v>434</v>
      </c>
      <c r="C13773" s="509">
        <v>12</v>
      </c>
      <c r="K13773" s="509">
        <v>0</v>
      </c>
    </row>
    <row r="13774" spans="1:11" s="509" customFormat="1">
      <c r="A13774" s="508" t="s">
        <v>661</v>
      </c>
      <c r="B13774" s="509" t="s">
        <v>434</v>
      </c>
      <c r="C13774" s="509">
        <v>13</v>
      </c>
      <c r="K13774" s="509">
        <v>0</v>
      </c>
    </row>
    <row r="13775" spans="1:11" s="509" customFormat="1">
      <c r="A13775" s="508" t="s">
        <v>661</v>
      </c>
      <c r="B13775" s="509" t="s">
        <v>434</v>
      </c>
      <c r="C13775" s="509">
        <v>14</v>
      </c>
      <c r="K13775" s="509">
        <v>0</v>
      </c>
    </row>
    <row r="13776" spans="1:11" s="509" customFormat="1">
      <c r="A13776" s="508" t="s">
        <v>661</v>
      </c>
      <c r="B13776" s="509" t="s">
        <v>434</v>
      </c>
      <c r="C13776" s="509">
        <v>15</v>
      </c>
      <c r="K13776" s="509">
        <v>0</v>
      </c>
    </row>
    <row r="13777" spans="1:11" s="509" customFormat="1">
      <c r="A13777" s="508" t="s">
        <v>661</v>
      </c>
      <c r="B13777" s="509" t="s">
        <v>434</v>
      </c>
      <c r="C13777" s="509">
        <v>16</v>
      </c>
      <c r="G13777" s="509">
        <v>66</v>
      </c>
      <c r="K13777" s="509">
        <v>66</v>
      </c>
    </row>
    <row r="13778" spans="1:11" s="509" customFormat="1">
      <c r="A13778" s="508" t="s">
        <v>661</v>
      </c>
      <c r="B13778" s="509" t="s">
        <v>434</v>
      </c>
      <c r="C13778" s="509">
        <v>17</v>
      </c>
      <c r="G13778" s="509">
        <v>207</v>
      </c>
      <c r="K13778" s="509">
        <v>207</v>
      </c>
    </row>
    <row r="13779" spans="1:11" s="509" customFormat="1">
      <c r="A13779" s="508" t="s">
        <v>661</v>
      </c>
      <c r="B13779" s="509" t="s">
        <v>434</v>
      </c>
      <c r="C13779" s="509">
        <v>18</v>
      </c>
      <c r="K13779" s="509">
        <v>0</v>
      </c>
    </row>
    <row r="13780" spans="1:11" s="509" customFormat="1">
      <c r="A13780" s="508" t="s">
        <v>661</v>
      </c>
      <c r="B13780" s="509" t="s">
        <v>434</v>
      </c>
      <c r="C13780" s="509" t="s">
        <v>1024</v>
      </c>
      <c r="G13780" s="509">
        <v>11</v>
      </c>
      <c r="K13780" s="509">
        <v>11</v>
      </c>
    </row>
    <row r="13781" spans="1:11" s="509" customFormat="1">
      <c r="A13781" s="508" t="s">
        <v>661</v>
      </c>
      <c r="B13781" s="509" t="s">
        <v>434</v>
      </c>
      <c r="C13781" s="509" t="s">
        <v>1025</v>
      </c>
      <c r="K13781" s="509">
        <v>0</v>
      </c>
    </row>
    <row r="13782" spans="1:11" s="509" customFormat="1">
      <c r="A13782" s="508" t="s">
        <v>661</v>
      </c>
      <c r="B13782" s="509" t="s">
        <v>434</v>
      </c>
      <c r="C13782" s="509">
        <v>19</v>
      </c>
      <c r="G13782" s="509">
        <v>16</v>
      </c>
      <c r="K13782" s="509">
        <v>16</v>
      </c>
    </row>
    <row r="13783" spans="1:11" s="509" customFormat="1">
      <c r="A13783" s="508" t="s">
        <v>661</v>
      </c>
      <c r="B13783" s="509" t="s">
        <v>434</v>
      </c>
      <c r="C13783" s="509">
        <v>20</v>
      </c>
      <c r="K13783" s="509">
        <v>0</v>
      </c>
    </row>
    <row r="13784" spans="1:11" s="509" customFormat="1">
      <c r="A13784" s="508" t="s">
        <v>661</v>
      </c>
      <c r="B13784" s="509" t="s">
        <v>434</v>
      </c>
      <c r="C13784" s="509">
        <v>21</v>
      </c>
      <c r="K13784" s="509">
        <v>0</v>
      </c>
    </row>
    <row r="13785" spans="1:11" s="509" customFormat="1">
      <c r="A13785" s="508" t="s">
        <v>661</v>
      </c>
      <c r="B13785" s="509" t="s">
        <v>434</v>
      </c>
      <c r="C13785" s="509" t="s">
        <v>1026</v>
      </c>
      <c r="K13785" s="509">
        <v>0</v>
      </c>
    </row>
    <row r="13786" spans="1:11" s="509" customFormat="1">
      <c r="A13786" s="508" t="s">
        <v>661</v>
      </c>
      <c r="B13786" s="509" t="s">
        <v>434</v>
      </c>
      <c r="C13786" s="509" t="s">
        <v>1027</v>
      </c>
      <c r="G13786" s="509">
        <v>1</v>
      </c>
      <c r="K13786" s="509">
        <v>1</v>
      </c>
    </row>
    <row r="13787" spans="1:11" s="509" customFormat="1">
      <c r="A13787" s="508" t="s">
        <v>661</v>
      </c>
      <c r="B13787" s="509" t="s">
        <v>434</v>
      </c>
      <c r="C13787" s="509" t="s">
        <v>1028</v>
      </c>
      <c r="K13787" s="509">
        <v>0</v>
      </c>
    </row>
    <row r="13788" spans="1:11" s="509" customFormat="1">
      <c r="A13788" s="508" t="s">
        <v>661</v>
      </c>
      <c r="B13788" s="509" t="s">
        <v>434</v>
      </c>
      <c r="C13788" s="509">
        <v>22</v>
      </c>
      <c r="G13788" s="509">
        <v>5</v>
      </c>
      <c r="K13788" s="509">
        <v>5</v>
      </c>
    </row>
    <row r="13789" spans="1:11" s="509" customFormat="1">
      <c r="A13789" s="508" t="s">
        <v>661</v>
      </c>
      <c r="B13789" s="509" t="s">
        <v>434</v>
      </c>
      <c r="C13789" s="509">
        <v>23</v>
      </c>
      <c r="G13789" s="509">
        <v>9</v>
      </c>
      <c r="H13789" s="509">
        <v>1</v>
      </c>
      <c r="K13789" s="509">
        <v>9</v>
      </c>
    </row>
    <row r="13790" spans="1:11" s="509" customFormat="1">
      <c r="A13790" s="508" t="s">
        <v>661</v>
      </c>
      <c r="B13790" s="509" t="s">
        <v>434</v>
      </c>
      <c r="C13790" s="509" t="s">
        <v>1029</v>
      </c>
      <c r="G13790" s="509">
        <v>3</v>
      </c>
      <c r="H13790" s="509">
        <v>1</v>
      </c>
      <c r="K13790" s="509">
        <v>3</v>
      </c>
    </row>
    <row r="13791" spans="1:11" s="509" customFormat="1">
      <c r="A13791" s="508" t="s">
        <v>661</v>
      </c>
      <c r="B13791" s="509" t="s">
        <v>434</v>
      </c>
      <c r="C13791" s="509">
        <v>24</v>
      </c>
      <c r="K13791" s="509">
        <v>0</v>
      </c>
    </row>
    <row r="13792" spans="1:11" s="509" customFormat="1">
      <c r="A13792" s="508" t="s">
        <v>661</v>
      </c>
      <c r="B13792" s="509" t="s">
        <v>434</v>
      </c>
      <c r="C13792" s="509">
        <v>25</v>
      </c>
    </row>
    <row r="13793" spans="1:11" s="509" customFormat="1">
      <c r="A13793" s="508" t="s">
        <v>661</v>
      </c>
      <c r="B13793" s="509" t="s">
        <v>434</v>
      </c>
      <c r="C13793" s="509">
        <v>26</v>
      </c>
      <c r="K13793" s="509">
        <v>0</v>
      </c>
    </row>
    <row r="13794" spans="1:11" s="509" customFormat="1">
      <c r="A13794" s="508" t="s">
        <v>661</v>
      </c>
      <c r="B13794" s="509" t="s">
        <v>434</v>
      </c>
      <c r="C13794" s="509">
        <v>27</v>
      </c>
      <c r="G13794" s="509">
        <v>2</v>
      </c>
      <c r="H13794" s="509">
        <v>1</v>
      </c>
      <c r="K13794" s="509">
        <v>2</v>
      </c>
    </row>
    <row r="13795" spans="1:11" s="509" customFormat="1">
      <c r="A13795" s="508" t="s">
        <v>661</v>
      </c>
      <c r="B13795" s="509" t="s">
        <v>434</v>
      </c>
      <c r="C13795" s="509">
        <v>28</v>
      </c>
      <c r="G13795" s="509">
        <v>1</v>
      </c>
      <c r="K13795" s="509">
        <v>1</v>
      </c>
    </row>
    <row r="13796" spans="1:11" s="509" customFormat="1">
      <c r="A13796" s="508" t="s">
        <v>661</v>
      </c>
      <c r="B13796" s="509" t="s">
        <v>434</v>
      </c>
      <c r="C13796" s="509">
        <v>29</v>
      </c>
      <c r="K13796" s="509">
        <v>0</v>
      </c>
    </row>
    <row r="13797" spans="1:11" s="509" customFormat="1">
      <c r="A13797" s="508" t="s">
        <v>661</v>
      </c>
      <c r="B13797" s="509" t="s">
        <v>434</v>
      </c>
      <c r="C13797" s="509">
        <v>30</v>
      </c>
      <c r="K13797" s="509">
        <v>0</v>
      </c>
    </row>
    <row r="13798" spans="1:11" s="509" customFormat="1">
      <c r="A13798" s="508" t="s">
        <v>661</v>
      </c>
      <c r="B13798" s="509" t="s">
        <v>434</v>
      </c>
      <c r="C13798" s="509">
        <v>31</v>
      </c>
      <c r="K13798" s="509">
        <v>0</v>
      </c>
    </row>
    <row r="13799" spans="1:11" s="509" customFormat="1">
      <c r="A13799" s="508" t="s">
        <v>661</v>
      </c>
      <c r="B13799" s="509" t="s">
        <v>434</v>
      </c>
      <c r="C13799" s="509">
        <v>32</v>
      </c>
      <c r="K13799" s="509">
        <v>0</v>
      </c>
    </row>
    <row r="13800" spans="1:11" s="509" customFormat="1">
      <c r="A13800" s="508" t="s">
        <v>661</v>
      </c>
      <c r="B13800" s="509" t="s">
        <v>434</v>
      </c>
      <c r="C13800" s="509">
        <v>33</v>
      </c>
      <c r="K13800" s="509">
        <v>0</v>
      </c>
    </row>
    <row r="13801" spans="1:11" s="509" customFormat="1">
      <c r="A13801" s="508" t="s">
        <v>661</v>
      </c>
      <c r="B13801" s="509" t="s">
        <v>434</v>
      </c>
      <c r="C13801" s="509">
        <v>34</v>
      </c>
      <c r="K13801" s="509">
        <v>0</v>
      </c>
    </row>
    <row r="13802" spans="1:11" s="509" customFormat="1">
      <c r="A13802" s="508" t="s">
        <v>661</v>
      </c>
      <c r="B13802" s="509" t="s">
        <v>434</v>
      </c>
      <c r="C13802" s="509">
        <v>35</v>
      </c>
      <c r="K13802" s="509">
        <v>0</v>
      </c>
    </row>
    <row r="13803" spans="1:11" s="509" customFormat="1">
      <c r="A13803" s="508" t="s">
        <v>661</v>
      </c>
      <c r="B13803" s="509" t="s">
        <v>434</v>
      </c>
      <c r="C13803" s="509">
        <v>36</v>
      </c>
      <c r="K13803" s="509">
        <v>0</v>
      </c>
    </row>
    <row r="13804" spans="1:11" s="509" customFormat="1">
      <c r="A13804" s="508" t="s">
        <v>661</v>
      </c>
      <c r="B13804" s="509" t="s">
        <v>434</v>
      </c>
      <c r="C13804" s="509">
        <v>37</v>
      </c>
      <c r="K13804" s="509">
        <v>0</v>
      </c>
    </row>
    <row r="13805" spans="1:11" s="509" customFormat="1">
      <c r="A13805" s="508" t="s">
        <v>661</v>
      </c>
      <c r="B13805" s="509" t="s">
        <v>434</v>
      </c>
      <c r="C13805" s="509">
        <v>38</v>
      </c>
      <c r="K13805" s="509">
        <v>0</v>
      </c>
    </row>
    <row r="13806" spans="1:11" s="509" customFormat="1">
      <c r="A13806" s="508" t="s">
        <v>661</v>
      </c>
      <c r="B13806" s="509" t="s">
        <v>434</v>
      </c>
      <c r="C13806" s="509" t="s">
        <v>1030</v>
      </c>
      <c r="K13806" s="509">
        <v>0</v>
      </c>
    </row>
    <row r="13807" spans="1:11" s="509" customFormat="1">
      <c r="A13807" s="508" t="s">
        <v>661</v>
      </c>
      <c r="B13807" s="509" t="s">
        <v>434</v>
      </c>
      <c r="C13807" s="509">
        <v>39</v>
      </c>
      <c r="K13807" s="509">
        <v>0</v>
      </c>
    </row>
    <row r="13808" spans="1:11" s="509" customFormat="1">
      <c r="A13808" s="508" t="s">
        <v>661</v>
      </c>
      <c r="B13808" s="509" t="s">
        <v>434</v>
      </c>
      <c r="C13808" s="509">
        <v>40</v>
      </c>
      <c r="K13808" s="509">
        <v>0</v>
      </c>
    </row>
    <row r="13809" spans="1:11" s="509" customFormat="1">
      <c r="A13809" s="508" t="s">
        <v>661</v>
      </c>
      <c r="B13809" s="509" t="s">
        <v>434</v>
      </c>
      <c r="C13809" s="509">
        <v>41</v>
      </c>
      <c r="K13809" s="509">
        <v>0</v>
      </c>
    </row>
    <row r="13810" spans="1:11" s="509" customFormat="1">
      <c r="A13810" s="508" t="s">
        <v>661</v>
      </c>
      <c r="B13810" s="509" t="s">
        <v>434</v>
      </c>
      <c r="C13810" s="509">
        <v>42</v>
      </c>
      <c r="K13810" s="509">
        <v>0</v>
      </c>
    </row>
    <row r="13811" spans="1:11" s="509" customFormat="1">
      <c r="A13811" s="508" t="s">
        <v>661</v>
      </c>
      <c r="B13811" s="509" t="s">
        <v>434</v>
      </c>
      <c r="C13811" s="509">
        <v>43</v>
      </c>
      <c r="K13811" s="509">
        <v>0</v>
      </c>
    </row>
    <row r="13812" spans="1:11" s="509" customFormat="1">
      <c r="A13812" s="508" t="s">
        <v>661</v>
      </c>
      <c r="B13812" s="509" t="s">
        <v>434</v>
      </c>
      <c r="C13812" s="509">
        <v>44</v>
      </c>
      <c r="K13812" s="509">
        <v>0</v>
      </c>
    </row>
    <row r="13813" spans="1:11" s="509" customFormat="1">
      <c r="A13813" s="508" t="s">
        <v>661</v>
      </c>
      <c r="B13813" s="509" t="s">
        <v>434</v>
      </c>
      <c r="C13813" s="509">
        <v>45</v>
      </c>
      <c r="K13813" s="509">
        <v>0</v>
      </c>
    </row>
    <row r="13814" spans="1:11" s="509" customFormat="1">
      <c r="A13814" s="508" t="s">
        <v>661</v>
      </c>
      <c r="B13814" s="509" t="s">
        <v>434</v>
      </c>
      <c r="C13814" s="509">
        <v>46</v>
      </c>
      <c r="G13814" s="509">
        <v>3</v>
      </c>
      <c r="K13814" s="509">
        <v>3</v>
      </c>
    </row>
    <row r="13815" spans="1:11" s="509" customFormat="1">
      <c r="A13815" s="508" t="s">
        <v>661</v>
      </c>
      <c r="B13815" s="509" t="s">
        <v>434</v>
      </c>
      <c r="C13815" s="509">
        <v>47</v>
      </c>
      <c r="G13815" s="509">
        <v>5</v>
      </c>
      <c r="H13815" s="509">
        <v>5</v>
      </c>
      <c r="K13815" s="509">
        <v>5</v>
      </c>
    </row>
    <row r="13816" spans="1:11" s="509" customFormat="1">
      <c r="A13816" s="508" t="s">
        <v>661</v>
      </c>
      <c r="B13816" s="509" t="s">
        <v>434</v>
      </c>
      <c r="C13816" s="509">
        <v>48</v>
      </c>
      <c r="K13816" s="509">
        <v>0</v>
      </c>
    </row>
    <row r="13817" spans="1:11" s="509" customFormat="1">
      <c r="A13817" s="508" t="s">
        <v>661</v>
      </c>
      <c r="B13817" s="509" t="s">
        <v>434</v>
      </c>
      <c r="C13817" s="509">
        <v>49</v>
      </c>
      <c r="G13817" s="509">
        <v>1</v>
      </c>
      <c r="H13817" s="509">
        <v>1</v>
      </c>
      <c r="K13817" s="509">
        <v>1</v>
      </c>
    </row>
    <row r="13818" spans="1:11" s="509" customFormat="1">
      <c r="A13818" s="508" t="s">
        <v>661</v>
      </c>
      <c r="B13818" s="509" t="s">
        <v>434</v>
      </c>
      <c r="C13818" s="509">
        <v>50</v>
      </c>
      <c r="K13818" s="509">
        <v>0</v>
      </c>
    </row>
    <row r="13819" spans="1:11" s="509" customFormat="1">
      <c r="A13819" s="508" t="s">
        <v>661</v>
      </c>
      <c r="B13819" s="509" t="s">
        <v>434</v>
      </c>
      <c r="C13819" s="509">
        <v>51</v>
      </c>
      <c r="K13819" s="509">
        <v>0</v>
      </c>
    </row>
    <row r="13820" spans="1:11" s="509" customFormat="1">
      <c r="A13820" s="508" t="s">
        <v>661</v>
      </c>
      <c r="B13820" s="509" t="s">
        <v>434</v>
      </c>
      <c r="C13820" s="509" t="s">
        <v>1031</v>
      </c>
      <c r="K13820" s="509">
        <v>0</v>
      </c>
    </row>
    <row r="13821" spans="1:11" s="509" customFormat="1">
      <c r="A13821" s="508" t="s">
        <v>661</v>
      </c>
      <c r="B13821" s="509" t="s">
        <v>434</v>
      </c>
      <c r="C13821" s="509" t="s">
        <v>1032</v>
      </c>
      <c r="K13821" s="509">
        <v>0</v>
      </c>
    </row>
    <row r="13822" spans="1:11" s="509" customFormat="1">
      <c r="A13822" s="508" t="s">
        <v>661</v>
      </c>
      <c r="B13822" s="509" t="s">
        <v>434</v>
      </c>
      <c r="C13822" s="509">
        <v>52</v>
      </c>
      <c r="K13822" s="509">
        <v>0</v>
      </c>
    </row>
    <row r="13823" spans="1:11" s="509" customFormat="1">
      <c r="A13823" s="508" t="s">
        <v>661</v>
      </c>
      <c r="B13823" s="509" t="s">
        <v>434</v>
      </c>
      <c r="C13823" s="509">
        <v>53</v>
      </c>
      <c r="K13823" s="509">
        <v>0</v>
      </c>
    </row>
    <row r="13824" spans="1:11" s="509" customFormat="1">
      <c r="A13824" s="508" t="s">
        <v>661</v>
      </c>
      <c r="B13824" s="509" t="s">
        <v>434</v>
      </c>
      <c r="C13824" s="509">
        <v>54</v>
      </c>
      <c r="G13824" s="509">
        <v>33</v>
      </c>
      <c r="K13824" s="509">
        <v>33</v>
      </c>
    </row>
    <row r="13825" spans="1:11" s="509" customFormat="1">
      <c r="A13825" s="508" t="s">
        <v>661</v>
      </c>
      <c r="B13825" s="509" t="s">
        <v>434</v>
      </c>
      <c r="C13825" s="509">
        <v>55</v>
      </c>
      <c r="D13825" s="509">
        <v>1</v>
      </c>
      <c r="G13825" s="509">
        <v>138</v>
      </c>
      <c r="K13825" s="509">
        <v>139</v>
      </c>
    </row>
    <row r="13826" spans="1:11" s="509" customFormat="1">
      <c r="A13826" s="508" t="s">
        <v>661</v>
      </c>
      <c r="B13826" s="509" t="s">
        <v>434</v>
      </c>
      <c r="C13826" s="509">
        <v>56</v>
      </c>
      <c r="K13826" s="509">
        <v>0</v>
      </c>
    </row>
    <row r="13827" spans="1:11" s="509" customFormat="1">
      <c r="A13827" s="508" t="s">
        <v>661</v>
      </c>
      <c r="B13827" s="509" t="s">
        <v>434</v>
      </c>
      <c r="C13827" s="509">
        <v>57</v>
      </c>
      <c r="K13827" s="509">
        <v>0</v>
      </c>
    </row>
    <row r="13828" spans="1:11" s="509" customFormat="1">
      <c r="A13828" s="508" t="s">
        <v>661</v>
      </c>
      <c r="B13828" s="509" t="s">
        <v>434</v>
      </c>
      <c r="C13828" s="509">
        <v>58</v>
      </c>
      <c r="K13828" s="509">
        <v>0</v>
      </c>
    </row>
    <row r="13829" spans="1:11" s="509" customFormat="1">
      <c r="A13829" s="508" t="s">
        <v>661</v>
      </c>
      <c r="B13829" s="509" t="s">
        <v>434</v>
      </c>
      <c r="C13829" s="509">
        <v>59</v>
      </c>
      <c r="G13829" s="509">
        <v>12</v>
      </c>
      <c r="K13829" s="509">
        <v>12</v>
      </c>
    </row>
    <row r="13830" spans="1:11" s="509" customFormat="1">
      <c r="A13830" s="508" t="s">
        <v>661</v>
      </c>
      <c r="B13830" s="509" t="s">
        <v>434</v>
      </c>
      <c r="C13830" s="509">
        <v>60</v>
      </c>
      <c r="G13830" s="509">
        <v>33</v>
      </c>
      <c r="K13830" s="509">
        <v>33</v>
      </c>
    </row>
    <row r="13831" spans="1:11" s="509" customFormat="1">
      <c r="A13831" s="508" t="s">
        <v>661</v>
      </c>
      <c r="B13831" s="509" t="s">
        <v>434</v>
      </c>
      <c r="C13831" s="509">
        <v>61</v>
      </c>
      <c r="K13831" s="509">
        <v>0</v>
      </c>
    </row>
    <row r="13832" spans="1:11" s="509" customFormat="1">
      <c r="A13832" s="508" t="s">
        <v>661</v>
      </c>
      <c r="B13832" s="509" t="s">
        <v>434</v>
      </c>
      <c r="C13832" s="509">
        <v>62</v>
      </c>
      <c r="K13832" s="509">
        <v>0</v>
      </c>
    </row>
    <row r="13833" spans="1:11" s="509" customFormat="1">
      <c r="A13833" s="508" t="s">
        <v>661</v>
      </c>
      <c r="B13833" s="509" t="s">
        <v>434</v>
      </c>
      <c r="C13833" s="509">
        <v>63</v>
      </c>
      <c r="G13833" s="509">
        <v>6</v>
      </c>
      <c r="K13833" s="509">
        <v>6</v>
      </c>
    </row>
    <row r="13834" spans="1:11" s="509" customFormat="1">
      <c r="A13834" s="508" t="s">
        <v>661</v>
      </c>
      <c r="B13834" s="509" t="s">
        <v>434</v>
      </c>
      <c r="C13834" s="509" t="s">
        <v>1033</v>
      </c>
      <c r="K13834" s="509">
        <v>0</v>
      </c>
    </row>
    <row r="13835" spans="1:11" s="509" customFormat="1">
      <c r="A13835" s="508" t="s">
        <v>661</v>
      </c>
      <c r="B13835" s="509" t="s">
        <v>434</v>
      </c>
      <c r="C13835" s="509" t="s">
        <v>1034</v>
      </c>
      <c r="K13835" s="509">
        <v>0</v>
      </c>
    </row>
    <row r="13836" spans="1:11" s="509" customFormat="1">
      <c r="A13836" s="508" t="s">
        <v>661</v>
      </c>
      <c r="B13836" s="509" t="s">
        <v>434</v>
      </c>
      <c r="C13836" s="509">
        <v>64</v>
      </c>
      <c r="K13836" s="509">
        <v>0</v>
      </c>
    </row>
    <row r="13837" spans="1:11" s="509" customFormat="1">
      <c r="A13837" s="508" t="s">
        <v>661</v>
      </c>
      <c r="B13837" s="509" t="s">
        <v>434</v>
      </c>
      <c r="C13837" s="509" t="s">
        <v>1035</v>
      </c>
      <c r="G13837" s="509">
        <v>2</v>
      </c>
      <c r="K13837" s="509">
        <v>2</v>
      </c>
    </row>
    <row r="13838" spans="1:11" s="509" customFormat="1">
      <c r="A13838" s="508" t="s">
        <v>661</v>
      </c>
      <c r="B13838" s="509" t="s">
        <v>434</v>
      </c>
      <c r="C13838" s="509">
        <v>65</v>
      </c>
      <c r="G13838" s="509">
        <v>15</v>
      </c>
      <c r="H13838" s="509">
        <v>8</v>
      </c>
      <c r="K13838" s="509">
        <v>15</v>
      </c>
    </row>
    <row r="13839" spans="1:11" s="509" customFormat="1">
      <c r="A13839" s="508" t="s">
        <v>661</v>
      </c>
      <c r="B13839" s="509" t="s">
        <v>434</v>
      </c>
      <c r="C13839" s="509">
        <v>66</v>
      </c>
      <c r="G13839" s="509">
        <v>6</v>
      </c>
      <c r="H13839" s="509">
        <v>1</v>
      </c>
      <c r="K13839" s="509">
        <v>6</v>
      </c>
    </row>
    <row r="13840" spans="1:11" s="509" customFormat="1">
      <c r="A13840" s="508" t="s">
        <v>661</v>
      </c>
      <c r="B13840" s="509" t="s">
        <v>434</v>
      </c>
      <c r="C13840" s="509" t="s">
        <v>1036</v>
      </c>
      <c r="K13840" s="509">
        <v>0</v>
      </c>
    </row>
    <row r="13841" spans="1:11" s="509" customFormat="1">
      <c r="A13841" s="508" t="s">
        <v>661</v>
      </c>
      <c r="B13841" s="509" t="s">
        <v>434</v>
      </c>
      <c r="C13841" s="509" t="s">
        <v>1037</v>
      </c>
      <c r="D13841" s="509">
        <v>2</v>
      </c>
      <c r="G13841" s="509">
        <v>913</v>
      </c>
      <c r="K13841" s="509">
        <v>915</v>
      </c>
    </row>
    <row r="13842" spans="1:11" s="509" customFormat="1">
      <c r="A13842" s="508" t="s">
        <v>661</v>
      </c>
      <c r="B13842" s="509" t="s">
        <v>434</v>
      </c>
      <c r="C13842" s="509" t="s">
        <v>1038</v>
      </c>
      <c r="G13842" s="509">
        <v>12</v>
      </c>
      <c r="K13842" s="509">
        <v>12</v>
      </c>
    </row>
    <row r="13843" spans="1:11" s="509" customFormat="1">
      <c r="A13843" s="508" t="s">
        <v>661</v>
      </c>
      <c r="B13843" s="509" t="s">
        <v>434</v>
      </c>
      <c r="C13843" s="509" t="s">
        <v>1039</v>
      </c>
      <c r="G13843" s="509">
        <v>5</v>
      </c>
      <c r="K13843" s="509">
        <v>5</v>
      </c>
    </row>
    <row r="13844" spans="1:11" s="509" customFormat="1">
      <c r="A13844" s="508" t="s">
        <v>661</v>
      </c>
      <c r="B13844" s="509" t="s">
        <v>434</v>
      </c>
      <c r="C13844" s="509" t="s">
        <v>1040</v>
      </c>
      <c r="G13844" s="509">
        <v>23</v>
      </c>
      <c r="K13844" s="509">
        <v>23</v>
      </c>
    </row>
    <row r="13845" spans="1:11" s="509" customFormat="1">
      <c r="A13845" s="508" t="s">
        <v>661</v>
      </c>
      <c r="B13845" s="509" t="s">
        <v>434</v>
      </c>
      <c r="C13845" s="509" t="s">
        <v>1041</v>
      </c>
      <c r="K13845" s="509">
        <v>0</v>
      </c>
    </row>
    <row r="13846" spans="1:11" s="509" customFormat="1">
      <c r="A13846" s="508" t="s">
        <v>661</v>
      </c>
      <c r="B13846" s="509" t="s">
        <v>434</v>
      </c>
      <c r="C13846" s="509" t="s">
        <v>1042</v>
      </c>
      <c r="K13846" s="509">
        <v>0</v>
      </c>
    </row>
    <row r="13847" spans="1:11" s="509" customFormat="1">
      <c r="A13847" s="508" t="s">
        <v>661</v>
      </c>
      <c r="B13847" s="509" t="s">
        <v>434</v>
      </c>
      <c r="C13847" s="509">
        <v>67</v>
      </c>
      <c r="G13847" s="509">
        <v>184</v>
      </c>
      <c r="H13847" s="509">
        <v>2</v>
      </c>
      <c r="K13847" s="509">
        <v>184</v>
      </c>
    </row>
    <row r="13848" spans="1:11" s="509" customFormat="1">
      <c r="A13848" s="508" t="s">
        <v>661</v>
      </c>
      <c r="B13848" s="509" t="s">
        <v>434</v>
      </c>
      <c r="C13848" s="509">
        <v>68</v>
      </c>
      <c r="G13848" s="509">
        <v>67</v>
      </c>
      <c r="H13848" s="509">
        <v>9</v>
      </c>
      <c r="K13848" s="509">
        <v>67</v>
      </c>
    </row>
    <row r="13849" spans="1:11" s="509" customFormat="1">
      <c r="A13849" s="508" t="s">
        <v>661</v>
      </c>
      <c r="B13849" s="509" t="s">
        <v>434</v>
      </c>
      <c r="C13849" s="509" t="s">
        <v>1043</v>
      </c>
      <c r="G13849" s="509">
        <v>1</v>
      </c>
      <c r="K13849" s="509">
        <v>1</v>
      </c>
    </row>
    <row r="13850" spans="1:11" s="509" customFormat="1">
      <c r="A13850" s="508" t="s">
        <v>661</v>
      </c>
      <c r="B13850" s="509" t="s">
        <v>434</v>
      </c>
      <c r="C13850" s="509">
        <v>69</v>
      </c>
      <c r="G13850" s="509">
        <v>2</v>
      </c>
      <c r="K13850" s="509">
        <v>2</v>
      </c>
    </row>
    <row r="13851" spans="1:11" s="509" customFormat="1">
      <c r="A13851" s="508" t="s">
        <v>661</v>
      </c>
      <c r="B13851" s="509" t="s">
        <v>434</v>
      </c>
      <c r="C13851" s="509" t="s">
        <v>1044</v>
      </c>
      <c r="K13851" s="509">
        <v>0</v>
      </c>
    </row>
    <row r="13852" spans="1:11" s="509" customFormat="1">
      <c r="A13852" s="508" t="s">
        <v>661</v>
      </c>
      <c r="B13852" s="509" t="s">
        <v>434</v>
      </c>
      <c r="C13852" s="509" t="s">
        <v>1045</v>
      </c>
      <c r="K13852" s="509">
        <v>0</v>
      </c>
    </row>
    <row r="13853" spans="1:11" s="509" customFormat="1">
      <c r="A13853" s="508" t="s">
        <v>661</v>
      </c>
      <c r="B13853" s="509" t="s">
        <v>434</v>
      </c>
      <c r="C13853" s="509">
        <v>70</v>
      </c>
      <c r="K13853" s="509">
        <v>0</v>
      </c>
    </row>
    <row r="13854" spans="1:11" s="509" customFormat="1">
      <c r="A13854" s="508" t="s">
        <v>661</v>
      </c>
      <c r="B13854" s="509" t="s">
        <v>434</v>
      </c>
      <c r="C13854" s="509" t="s">
        <v>1046</v>
      </c>
      <c r="G13854" s="509">
        <v>3</v>
      </c>
      <c r="K13854" s="509">
        <v>3</v>
      </c>
    </row>
    <row r="13855" spans="1:11" s="509" customFormat="1">
      <c r="A13855" s="508" t="s">
        <v>661</v>
      </c>
      <c r="B13855" s="509" t="s">
        <v>434</v>
      </c>
      <c r="C13855" s="509">
        <v>71</v>
      </c>
      <c r="G13855" s="509">
        <v>225</v>
      </c>
      <c r="K13855" s="509">
        <v>225</v>
      </c>
    </row>
    <row r="13856" spans="1:11" s="509" customFormat="1">
      <c r="A13856" s="508" t="s">
        <v>661</v>
      </c>
      <c r="B13856" s="509" t="s">
        <v>434</v>
      </c>
      <c r="C13856" s="509" t="s">
        <v>1047</v>
      </c>
      <c r="D13856" s="509">
        <v>1</v>
      </c>
      <c r="G13856" s="509">
        <v>26</v>
      </c>
      <c r="H13856" s="509">
        <v>5</v>
      </c>
      <c r="K13856" s="509">
        <v>27</v>
      </c>
    </row>
    <row r="13857" spans="1:11" s="509" customFormat="1">
      <c r="A13857" s="508" t="s">
        <v>661</v>
      </c>
      <c r="B13857" s="509" t="s">
        <v>434</v>
      </c>
      <c r="C13857" s="509" t="s">
        <v>1048</v>
      </c>
      <c r="G13857" s="509">
        <v>20</v>
      </c>
      <c r="K13857" s="509">
        <v>20</v>
      </c>
    </row>
    <row r="13858" spans="1:11" s="509" customFormat="1">
      <c r="A13858" s="508" t="s">
        <v>661</v>
      </c>
      <c r="B13858" s="509" t="s">
        <v>434</v>
      </c>
      <c r="C13858" s="509" t="s">
        <v>1049</v>
      </c>
      <c r="G13858" s="509">
        <v>1</v>
      </c>
      <c r="K13858" s="509">
        <v>1</v>
      </c>
    </row>
    <row r="13859" spans="1:11" s="509" customFormat="1">
      <c r="A13859" s="508" t="s">
        <v>661</v>
      </c>
      <c r="B13859" s="509" t="s">
        <v>434</v>
      </c>
      <c r="C13859" s="509" t="s">
        <v>1050</v>
      </c>
      <c r="G13859" s="509">
        <v>1</v>
      </c>
      <c r="H13859" s="509">
        <v>1</v>
      </c>
      <c r="K13859" s="509">
        <v>1</v>
      </c>
    </row>
    <row r="13860" spans="1:11" s="509" customFormat="1">
      <c r="A13860" s="508" t="s">
        <v>661</v>
      </c>
      <c r="B13860" s="509" t="s">
        <v>434</v>
      </c>
      <c r="C13860" s="509" t="s">
        <v>1051</v>
      </c>
      <c r="K13860" s="509">
        <v>0</v>
      </c>
    </row>
    <row r="13861" spans="1:11" s="509" customFormat="1">
      <c r="A13861" s="508" t="s">
        <v>661</v>
      </c>
      <c r="B13861" s="509" t="s">
        <v>434</v>
      </c>
      <c r="C13861" s="509">
        <v>72</v>
      </c>
      <c r="D13861" s="509">
        <v>59</v>
      </c>
      <c r="G13861" s="509">
        <v>17</v>
      </c>
      <c r="K13861" s="509">
        <v>76</v>
      </c>
    </row>
    <row r="13862" spans="1:11" s="509" customFormat="1">
      <c r="A13862" s="508" t="s">
        <v>661</v>
      </c>
      <c r="B13862" s="509" t="s">
        <v>434</v>
      </c>
      <c r="C13862" s="509">
        <v>73</v>
      </c>
      <c r="D13862" s="509">
        <v>12</v>
      </c>
      <c r="K13862" s="509">
        <v>12</v>
      </c>
    </row>
    <row r="13863" spans="1:11" s="509" customFormat="1">
      <c r="A13863" s="508" t="s">
        <v>661</v>
      </c>
      <c r="B13863" s="509" t="s">
        <v>434</v>
      </c>
      <c r="C13863" s="509">
        <v>74</v>
      </c>
      <c r="G13863" s="509">
        <v>12</v>
      </c>
      <c r="H13863" s="509">
        <v>1</v>
      </c>
      <c r="K13863" s="509">
        <v>12</v>
      </c>
    </row>
    <row r="13864" spans="1:11" s="509" customFormat="1">
      <c r="A13864" s="508" t="s">
        <v>661</v>
      </c>
      <c r="B13864" s="509" t="s">
        <v>434</v>
      </c>
      <c r="C13864" s="509" t="s">
        <v>4570</v>
      </c>
      <c r="D13864" s="509">
        <v>34</v>
      </c>
      <c r="G13864" s="509">
        <v>233</v>
      </c>
      <c r="K13864" s="509">
        <v>267</v>
      </c>
    </row>
    <row r="13865" spans="1:11" s="509" customFormat="1">
      <c r="A13865" s="508" t="s">
        <v>661</v>
      </c>
      <c r="B13865" s="509" t="s">
        <v>434</v>
      </c>
      <c r="C13865" s="509" t="s">
        <v>4571</v>
      </c>
      <c r="D13865" s="509">
        <v>111</v>
      </c>
      <c r="E13865" s="509">
        <v>0</v>
      </c>
      <c r="F13865" s="509">
        <v>0</v>
      </c>
      <c r="G13865" s="509">
        <v>3411</v>
      </c>
      <c r="H13865" s="509">
        <v>36</v>
      </c>
      <c r="I13865" s="509">
        <v>0</v>
      </c>
      <c r="J13865" s="509">
        <v>7</v>
      </c>
      <c r="K13865" s="509">
        <v>3522</v>
      </c>
    </row>
    <row r="13866" spans="1:11" s="509" customFormat="1">
      <c r="A13866" s="508" t="s">
        <v>662</v>
      </c>
      <c r="B13866" s="509" t="s">
        <v>1915</v>
      </c>
      <c r="C13866" s="509">
        <v>1</v>
      </c>
      <c r="K13866" s="509">
        <v>0</v>
      </c>
    </row>
    <row r="13867" spans="1:11" s="509" customFormat="1">
      <c r="A13867" s="508" t="s">
        <v>662</v>
      </c>
      <c r="B13867" s="509" t="s">
        <v>1915</v>
      </c>
      <c r="C13867" s="509" t="s">
        <v>1023</v>
      </c>
      <c r="G13867" s="509">
        <v>10</v>
      </c>
      <c r="K13867" s="509">
        <v>10</v>
      </c>
    </row>
    <row r="13868" spans="1:11" s="509" customFormat="1">
      <c r="A13868" s="508" t="s">
        <v>662</v>
      </c>
      <c r="B13868" s="509" t="s">
        <v>1915</v>
      </c>
      <c r="C13868" s="509">
        <v>2</v>
      </c>
      <c r="G13868" s="509">
        <v>2</v>
      </c>
      <c r="K13868" s="509">
        <v>2</v>
      </c>
    </row>
    <row r="13869" spans="1:11" s="509" customFormat="1">
      <c r="A13869" s="508" t="s">
        <v>662</v>
      </c>
      <c r="B13869" s="509" t="s">
        <v>1915</v>
      </c>
      <c r="C13869" s="509">
        <v>3</v>
      </c>
      <c r="G13869" s="509">
        <v>8</v>
      </c>
      <c r="K13869" s="509">
        <v>8</v>
      </c>
    </row>
    <row r="13870" spans="1:11" s="509" customFormat="1">
      <c r="A13870" s="508" t="s">
        <v>662</v>
      </c>
      <c r="B13870" s="509" t="s">
        <v>1915</v>
      </c>
      <c r="C13870" s="509">
        <v>4</v>
      </c>
      <c r="G13870" s="509">
        <v>2</v>
      </c>
      <c r="K13870" s="509">
        <v>2</v>
      </c>
    </row>
    <row r="13871" spans="1:11" s="509" customFormat="1">
      <c r="A13871" s="508" t="s">
        <v>662</v>
      </c>
      <c r="B13871" s="509" t="s">
        <v>1915</v>
      </c>
      <c r="C13871" s="509">
        <v>5</v>
      </c>
      <c r="G13871" s="509">
        <v>7</v>
      </c>
      <c r="K13871" s="509">
        <v>7</v>
      </c>
    </row>
    <row r="13872" spans="1:11" s="509" customFormat="1">
      <c r="A13872" s="508" t="s">
        <v>662</v>
      </c>
      <c r="B13872" s="509" t="s">
        <v>1915</v>
      </c>
      <c r="C13872" s="509">
        <v>6</v>
      </c>
      <c r="K13872" s="509">
        <v>0</v>
      </c>
    </row>
    <row r="13873" spans="1:11" s="509" customFormat="1">
      <c r="A13873" s="508" t="s">
        <v>662</v>
      </c>
      <c r="B13873" s="509" t="s">
        <v>1915</v>
      </c>
      <c r="C13873" s="509">
        <v>7</v>
      </c>
      <c r="K13873" s="509">
        <v>0</v>
      </c>
    </row>
    <row r="13874" spans="1:11" s="509" customFormat="1">
      <c r="A13874" s="508" t="s">
        <v>662</v>
      </c>
      <c r="B13874" s="509" t="s">
        <v>1915</v>
      </c>
      <c r="C13874" s="509">
        <v>8</v>
      </c>
      <c r="G13874" s="509">
        <v>3</v>
      </c>
      <c r="K13874" s="509">
        <v>3</v>
      </c>
    </row>
    <row r="13875" spans="1:11" s="509" customFormat="1">
      <c r="A13875" s="508" t="s">
        <v>662</v>
      </c>
      <c r="B13875" s="509" t="s">
        <v>1915</v>
      </c>
      <c r="C13875" s="509">
        <v>9</v>
      </c>
      <c r="K13875" s="509">
        <v>0</v>
      </c>
    </row>
    <row r="13876" spans="1:11" s="509" customFormat="1">
      <c r="A13876" s="508" t="s">
        <v>662</v>
      </c>
      <c r="B13876" s="509" t="s">
        <v>1915</v>
      </c>
      <c r="C13876" s="509">
        <v>10</v>
      </c>
      <c r="G13876" s="509">
        <v>10</v>
      </c>
      <c r="K13876" s="509">
        <v>10</v>
      </c>
    </row>
    <row r="13877" spans="1:11" s="509" customFormat="1">
      <c r="A13877" s="508" t="s">
        <v>662</v>
      </c>
      <c r="B13877" s="509" t="s">
        <v>1915</v>
      </c>
      <c r="C13877" s="509">
        <v>11</v>
      </c>
      <c r="K13877" s="509">
        <v>0</v>
      </c>
    </row>
    <row r="13878" spans="1:11" s="509" customFormat="1">
      <c r="A13878" s="508" t="s">
        <v>662</v>
      </c>
      <c r="B13878" s="509" t="s">
        <v>1915</v>
      </c>
      <c r="C13878" s="509">
        <v>12</v>
      </c>
      <c r="G13878" s="509">
        <v>1</v>
      </c>
      <c r="K13878" s="509">
        <v>1</v>
      </c>
    </row>
    <row r="13879" spans="1:11" s="509" customFormat="1">
      <c r="A13879" s="508" t="s">
        <v>662</v>
      </c>
      <c r="B13879" s="509" t="s">
        <v>1915</v>
      </c>
      <c r="C13879" s="509">
        <v>13</v>
      </c>
      <c r="K13879" s="509">
        <v>0</v>
      </c>
    </row>
    <row r="13880" spans="1:11" s="509" customFormat="1">
      <c r="A13880" s="508" t="s">
        <v>662</v>
      </c>
      <c r="B13880" s="509" t="s">
        <v>1915</v>
      </c>
      <c r="C13880" s="509">
        <v>14</v>
      </c>
      <c r="K13880" s="509">
        <v>0</v>
      </c>
    </row>
    <row r="13881" spans="1:11" s="509" customFormat="1">
      <c r="A13881" s="508" t="s">
        <v>662</v>
      </c>
      <c r="B13881" s="509" t="s">
        <v>1915</v>
      </c>
      <c r="C13881" s="509">
        <v>15</v>
      </c>
      <c r="K13881" s="509">
        <v>0</v>
      </c>
    </row>
    <row r="13882" spans="1:11" s="509" customFormat="1">
      <c r="A13882" s="508" t="s">
        <v>662</v>
      </c>
      <c r="B13882" s="509" t="s">
        <v>1915</v>
      </c>
      <c r="C13882" s="509">
        <v>16</v>
      </c>
      <c r="G13882" s="509">
        <v>16</v>
      </c>
      <c r="K13882" s="509">
        <v>16</v>
      </c>
    </row>
    <row r="13883" spans="1:11" s="509" customFormat="1">
      <c r="A13883" s="508" t="s">
        <v>662</v>
      </c>
      <c r="B13883" s="509" t="s">
        <v>1915</v>
      </c>
      <c r="C13883" s="509">
        <v>17</v>
      </c>
      <c r="G13883" s="509">
        <v>6</v>
      </c>
      <c r="K13883" s="509">
        <v>6</v>
      </c>
    </row>
    <row r="13884" spans="1:11" s="509" customFormat="1">
      <c r="A13884" s="508" t="s">
        <v>662</v>
      </c>
      <c r="B13884" s="509" t="s">
        <v>1915</v>
      </c>
      <c r="C13884" s="509">
        <v>18</v>
      </c>
      <c r="K13884" s="509">
        <v>0</v>
      </c>
    </row>
    <row r="13885" spans="1:11" s="509" customFormat="1">
      <c r="A13885" s="508" t="s">
        <v>662</v>
      </c>
      <c r="B13885" s="509" t="s">
        <v>1915</v>
      </c>
      <c r="C13885" s="509" t="s">
        <v>1024</v>
      </c>
      <c r="K13885" s="509">
        <v>0</v>
      </c>
    </row>
    <row r="13886" spans="1:11" s="509" customFormat="1">
      <c r="A13886" s="508" t="s">
        <v>662</v>
      </c>
      <c r="B13886" s="509" t="s">
        <v>1915</v>
      </c>
      <c r="C13886" s="509" t="s">
        <v>1025</v>
      </c>
      <c r="K13886" s="509">
        <v>0</v>
      </c>
    </row>
    <row r="13887" spans="1:11" s="509" customFormat="1">
      <c r="A13887" s="508" t="s">
        <v>662</v>
      </c>
      <c r="B13887" s="509" t="s">
        <v>1915</v>
      </c>
      <c r="C13887" s="509">
        <v>19</v>
      </c>
      <c r="G13887" s="509">
        <v>4</v>
      </c>
      <c r="K13887" s="509">
        <v>4</v>
      </c>
    </row>
    <row r="13888" spans="1:11" s="509" customFormat="1">
      <c r="A13888" s="508" t="s">
        <v>662</v>
      </c>
      <c r="B13888" s="509" t="s">
        <v>1915</v>
      </c>
      <c r="C13888" s="509">
        <v>20</v>
      </c>
      <c r="K13888" s="509">
        <v>0</v>
      </c>
    </row>
    <row r="13889" spans="1:11" s="509" customFormat="1">
      <c r="A13889" s="508" t="s">
        <v>662</v>
      </c>
      <c r="B13889" s="509" t="s">
        <v>1915</v>
      </c>
      <c r="C13889" s="509">
        <v>21</v>
      </c>
      <c r="K13889" s="509">
        <v>0</v>
      </c>
    </row>
    <row r="13890" spans="1:11" s="509" customFormat="1">
      <c r="A13890" s="508" t="s">
        <v>662</v>
      </c>
      <c r="B13890" s="509" t="s">
        <v>1915</v>
      </c>
      <c r="C13890" s="509" t="s">
        <v>1026</v>
      </c>
      <c r="K13890" s="509">
        <v>0</v>
      </c>
    </row>
    <row r="13891" spans="1:11" s="509" customFormat="1">
      <c r="A13891" s="508" t="s">
        <v>662</v>
      </c>
      <c r="B13891" s="509" t="s">
        <v>1915</v>
      </c>
      <c r="C13891" s="509" t="s">
        <v>1027</v>
      </c>
      <c r="G13891" s="509">
        <v>2</v>
      </c>
      <c r="K13891" s="509">
        <v>2</v>
      </c>
    </row>
    <row r="13892" spans="1:11" s="509" customFormat="1">
      <c r="A13892" s="508" t="s">
        <v>662</v>
      </c>
      <c r="B13892" s="509" t="s">
        <v>1915</v>
      </c>
      <c r="C13892" s="509" t="s">
        <v>1028</v>
      </c>
      <c r="K13892" s="509">
        <v>0</v>
      </c>
    </row>
    <row r="13893" spans="1:11" s="509" customFormat="1">
      <c r="A13893" s="508" t="s">
        <v>662</v>
      </c>
      <c r="B13893" s="509" t="s">
        <v>1915</v>
      </c>
      <c r="C13893" s="509">
        <v>22</v>
      </c>
      <c r="G13893" s="509">
        <v>2</v>
      </c>
      <c r="K13893" s="509">
        <v>2</v>
      </c>
    </row>
    <row r="13894" spans="1:11" s="509" customFormat="1">
      <c r="A13894" s="508" t="s">
        <v>662</v>
      </c>
      <c r="B13894" s="509" t="s">
        <v>1915</v>
      </c>
      <c r="C13894" s="509">
        <v>23</v>
      </c>
      <c r="K13894" s="509">
        <v>0</v>
      </c>
    </row>
    <row r="13895" spans="1:11" s="509" customFormat="1">
      <c r="A13895" s="508" t="s">
        <v>662</v>
      </c>
      <c r="B13895" s="509" t="s">
        <v>1915</v>
      </c>
      <c r="C13895" s="509" t="s">
        <v>1029</v>
      </c>
      <c r="G13895" s="509">
        <v>6</v>
      </c>
      <c r="K13895" s="509">
        <v>6</v>
      </c>
    </row>
    <row r="13896" spans="1:11" s="509" customFormat="1">
      <c r="A13896" s="508" t="s">
        <v>662</v>
      </c>
      <c r="B13896" s="509" t="s">
        <v>1915</v>
      </c>
      <c r="C13896" s="509">
        <v>24</v>
      </c>
      <c r="K13896" s="509">
        <v>0</v>
      </c>
    </row>
    <row r="13897" spans="1:11" s="509" customFormat="1">
      <c r="A13897" s="508" t="s">
        <v>662</v>
      </c>
      <c r="B13897" s="509" t="s">
        <v>1915</v>
      </c>
      <c r="C13897" s="509">
        <v>25</v>
      </c>
    </row>
    <row r="13898" spans="1:11" s="509" customFormat="1">
      <c r="A13898" s="508" t="s">
        <v>662</v>
      </c>
      <c r="B13898" s="509" t="s">
        <v>1915</v>
      </c>
      <c r="C13898" s="509">
        <v>26</v>
      </c>
      <c r="K13898" s="509">
        <v>0</v>
      </c>
    </row>
    <row r="13899" spans="1:11" s="509" customFormat="1">
      <c r="A13899" s="508" t="s">
        <v>662</v>
      </c>
      <c r="B13899" s="509" t="s">
        <v>1915</v>
      </c>
      <c r="C13899" s="509">
        <v>27</v>
      </c>
      <c r="G13899" s="509">
        <v>1</v>
      </c>
      <c r="H13899" s="509">
        <v>1</v>
      </c>
      <c r="K13899" s="509">
        <v>1</v>
      </c>
    </row>
    <row r="13900" spans="1:11" s="509" customFormat="1">
      <c r="A13900" s="508" t="s">
        <v>662</v>
      </c>
      <c r="B13900" s="509" t="s">
        <v>1915</v>
      </c>
      <c r="C13900" s="509">
        <v>28</v>
      </c>
      <c r="K13900" s="509">
        <v>0</v>
      </c>
    </row>
    <row r="13901" spans="1:11" s="509" customFormat="1">
      <c r="A13901" s="508" t="s">
        <v>662</v>
      </c>
      <c r="B13901" s="509" t="s">
        <v>1915</v>
      </c>
      <c r="C13901" s="509">
        <v>29</v>
      </c>
      <c r="K13901" s="509">
        <v>0</v>
      </c>
    </row>
    <row r="13902" spans="1:11" s="509" customFormat="1">
      <c r="A13902" s="508" t="s">
        <v>662</v>
      </c>
      <c r="B13902" s="509" t="s">
        <v>1915</v>
      </c>
      <c r="C13902" s="509">
        <v>30</v>
      </c>
      <c r="K13902" s="509">
        <v>0</v>
      </c>
    </row>
    <row r="13903" spans="1:11" s="509" customFormat="1">
      <c r="A13903" s="508" t="s">
        <v>662</v>
      </c>
      <c r="B13903" s="509" t="s">
        <v>1915</v>
      </c>
      <c r="C13903" s="509">
        <v>31</v>
      </c>
      <c r="K13903" s="509">
        <v>0</v>
      </c>
    </row>
    <row r="13904" spans="1:11" s="509" customFormat="1">
      <c r="A13904" s="508" t="s">
        <v>662</v>
      </c>
      <c r="B13904" s="509" t="s">
        <v>1915</v>
      </c>
      <c r="C13904" s="509">
        <v>32</v>
      </c>
      <c r="K13904" s="509">
        <v>0</v>
      </c>
    </row>
    <row r="13905" spans="1:11" s="509" customFormat="1">
      <c r="A13905" s="508" t="s">
        <v>662</v>
      </c>
      <c r="B13905" s="509" t="s">
        <v>1915</v>
      </c>
      <c r="C13905" s="509">
        <v>33</v>
      </c>
      <c r="K13905" s="509">
        <v>0</v>
      </c>
    </row>
    <row r="13906" spans="1:11" s="509" customFormat="1">
      <c r="A13906" s="508" t="s">
        <v>662</v>
      </c>
      <c r="B13906" s="509" t="s">
        <v>1915</v>
      </c>
      <c r="C13906" s="509">
        <v>34</v>
      </c>
      <c r="K13906" s="509">
        <v>0</v>
      </c>
    </row>
    <row r="13907" spans="1:11" s="509" customFormat="1">
      <c r="A13907" s="508" t="s">
        <v>662</v>
      </c>
      <c r="B13907" s="509" t="s">
        <v>1915</v>
      </c>
      <c r="C13907" s="509">
        <v>35</v>
      </c>
      <c r="K13907" s="509">
        <v>0</v>
      </c>
    </row>
    <row r="13908" spans="1:11" s="509" customFormat="1">
      <c r="A13908" s="508" t="s">
        <v>662</v>
      </c>
      <c r="B13908" s="509" t="s">
        <v>1915</v>
      </c>
      <c r="C13908" s="509">
        <v>36</v>
      </c>
      <c r="K13908" s="509">
        <v>0</v>
      </c>
    </row>
    <row r="13909" spans="1:11" s="509" customFormat="1">
      <c r="A13909" s="508" t="s">
        <v>662</v>
      </c>
      <c r="B13909" s="509" t="s">
        <v>1915</v>
      </c>
      <c r="C13909" s="509">
        <v>37</v>
      </c>
      <c r="K13909" s="509">
        <v>0</v>
      </c>
    </row>
    <row r="13910" spans="1:11" s="509" customFormat="1">
      <c r="A13910" s="508" t="s">
        <v>662</v>
      </c>
      <c r="B13910" s="509" t="s">
        <v>1915</v>
      </c>
      <c r="C13910" s="509">
        <v>38</v>
      </c>
      <c r="K13910" s="509">
        <v>0</v>
      </c>
    </row>
    <row r="13911" spans="1:11" s="509" customFormat="1">
      <c r="A13911" s="508" t="s">
        <v>662</v>
      </c>
      <c r="B13911" s="509" t="s">
        <v>1915</v>
      </c>
      <c r="C13911" s="509" t="s">
        <v>1030</v>
      </c>
      <c r="K13911" s="509">
        <v>0</v>
      </c>
    </row>
    <row r="13912" spans="1:11" s="509" customFormat="1">
      <c r="A13912" s="508" t="s">
        <v>662</v>
      </c>
      <c r="B13912" s="509" t="s">
        <v>1915</v>
      </c>
      <c r="C13912" s="509">
        <v>39</v>
      </c>
      <c r="K13912" s="509">
        <v>0</v>
      </c>
    </row>
    <row r="13913" spans="1:11" s="509" customFormat="1">
      <c r="A13913" s="508" t="s">
        <v>662</v>
      </c>
      <c r="B13913" s="509" t="s">
        <v>1915</v>
      </c>
      <c r="C13913" s="509">
        <v>40</v>
      </c>
      <c r="K13913" s="509">
        <v>0</v>
      </c>
    </row>
    <row r="13914" spans="1:11" s="509" customFormat="1">
      <c r="A13914" s="508" t="s">
        <v>662</v>
      </c>
      <c r="B13914" s="509" t="s">
        <v>1915</v>
      </c>
      <c r="C13914" s="509">
        <v>41</v>
      </c>
      <c r="K13914" s="509">
        <v>0</v>
      </c>
    </row>
    <row r="13915" spans="1:11" s="509" customFormat="1">
      <c r="A13915" s="508" t="s">
        <v>662</v>
      </c>
      <c r="B13915" s="509" t="s">
        <v>1915</v>
      </c>
      <c r="C13915" s="509">
        <v>42</v>
      </c>
      <c r="K13915" s="509">
        <v>0</v>
      </c>
    </row>
    <row r="13916" spans="1:11" s="509" customFormat="1">
      <c r="A13916" s="508" t="s">
        <v>662</v>
      </c>
      <c r="B13916" s="509" t="s">
        <v>1915</v>
      </c>
      <c r="C13916" s="509">
        <v>43</v>
      </c>
      <c r="K13916" s="509">
        <v>0</v>
      </c>
    </row>
    <row r="13917" spans="1:11" s="509" customFormat="1">
      <c r="A13917" s="508" t="s">
        <v>662</v>
      </c>
      <c r="B13917" s="509" t="s">
        <v>1915</v>
      </c>
      <c r="C13917" s="509">
        <v>44</v>
      </c>
      <c r="K13917" s="509">
        <v>0</v>
      </c>
    </row>
    <row r="13918" spans="1:11" s="509" customFormat="1">
      <c r="A13918" s="508" t="s">
        <v>662</v>
      </c>
      <c r="B13918" s="509" t="s">
        <v>1915</v>
      </c>
      <c r="C13918" s="509">
        <v>45</v>
      </c>
      <c r="K13918" s="509">
        <v>0</v>
      </c>
    </row>
    <row r="13919" spans="1:11" s="509" customFormat="1">
      <c r="A13919" s="508" t="s">
        <v>662</v>
      </c>
      <c r="B13919" s="509" t="s">
        <v>1915</v>
      </c>
      <c r="C13919" s="509">
        <v>46</v>
      </c>
      <c r="K13919" s="509">
        <v>0</v>
      </c>
    </row>
    <row r="13920" spans="1:11" s="509" customFormat="1">
      <c r="A13920" s="508" t="s">
        <v>662</v>
      </c>
      <c r="B13920" s="509" t="s">
        <v>1915</v>
      </c>
      <c r="C13920" s="509">
        <v>47</v>
      </c>
      <c r="G13920" s="509">
        <v>2</v>
      </c>
      <c r="H13920" s="509">
        <v>2</v>
      </c>
      <c r="K13920" s="509">
        <v>2</v>
      </c>
    </row>
    <row r="13921" spans="1:11" s="509" customFormat="1">
      <c r="A13921" s="508" t="s">
        <v>662</v>
      </c>
      <c r="B13921" s="509" t="s">
        <v>1915</v>
      </c>
      <c r="C13921" s="509">
        <v>48</v>
      </c>
      <c r="K13921" s="509">
        <v>0</v>
      </c>
    </row>
    <row r="13922" spans="1:11" s="509" customFormat="1">
      <c r="A13922" s="508" t="s">
        <v>662</v>
      </c>
      <c r="B13922" s="509" t="s">
        <v>1915</v>
      </c>
      <c r="C13922" s="509">
        <v>49</v>
      </c>
      <c r="K13922" s="509">
        <v>0</v>
      </c>
    </row>
    <row r="13923" spans="1:11" s="509" customFormat="1">
      <c r="A13923" s="508" t="s">
        <v>662</v>
      </c>
      <c r="B13923" s="509" t="s">
        <v>1915</v>
      </c>
      <c r="C13923" s="509">
        <v>50</v>
      </c>
      <c r="K13923" s="509">
        <v>0</v>
      </c>
    </row>
    <row r="13924" spans="1:11" s="509" customFormat="1">
      <c r="A13924" s="508" t="s">
        <v>662</v>
      </c>
      <c r="B13924" s="509" t="s">
        <v>1915</v>
      </c>
      <c r="C13924" s="509">
        <v>51</v>
      </c>
      <c r="K13924" s="509">
        <v>0</v>
      </c>
    </row>
    <row r="13925" spans="1:11" s="509" customFormat="1">
      <c r="A13925" s="508" t="s">
        <v>662</v>
      </c>
      <c r="B13925" s="509" t="s">
        <v>1915</v>
      </c>
      <c r="C13925" s="509" t="s">
        <v>1031</v>
      </c>
      <c r="K13925" s="509">
        <v>0</v>
      </c>
    </row>
    <row r="13926" spans="1:11" s="509" customFormat="1">
      <c r="A13926" s="508" t="s">
        <v>662</v>
      </c>
      <c r="B13926" s="509" t="s">
        <v>1915</v>
      </c>
      <c r="C13926" s="509" t="s">
        <v>1032</v>
      </c>
      <c r="K13926" s="509">
        <v>0</v>
      </c>
    </row>
    <row r="13927" spans="1:11" s="509" customFormat="1">
      <c r="A13927" s="508" t="s">
        <v>662</v>
      </c>
      <c r="B13927" s="509" t="s">
        <v>1915</v>
      </c>
      <c r="C13927" s="509">
        <v>52</v>
      </c>
      <c r="G13927" s="509">
        <v>2</v>
      </c>
      <c r="K13927" s="509">
        <v>2</v>
      </c>
    </row>
    <row r="13928" spans="1:11" s="509" customFormat="1">
      <c r="A13928" s="508" t="s">
        <v>662</v>
      </c>
      <c r="B13928" s="509" t="s">
        <v>1915</v>
      </c>
      <c r="C13928" s="509">
        <v>53</v>
      </c>
      <c r="K13928" s="509">
        <v>0</v>
      </c>
    </row>
    <row r="13929" spans="1:11" s="509" customFormat="1">
      <c r="A13929" s="508" t="s">
        <v>662</v>
      </c>
      <c r="B13929" s="509" t="s">
        <v>1915</v>
      </c>
      <c r="C13929" s="509">
        <v>54</v>
      </c>
      <c r="G13929" s="509">
        <v>4</v>
      </c>
      <c r="K13929" s="509">
        <v>4</v>
      </c>
    </row>
    <row r="13930" spans="1:11" s="509" customFormat="1">
      <c r="A13930" s="508" t="s">
        <v>662</v>
      </c>
      <c r="B13930" s="509" t="s">
        <v>1915</v>
      </c>
      <c r="C13930" s="509">
        <v>55</v>
      </c>
      <c r="G13930" s="509">
        <v>5</v>
      </c>
      <c r="K13930" s="509">
        <v>5</v>
      </c>
    </row>
    <row r="13931" spans="1:11" s="509" customFormat="1">
      <c r="A13931" s="508" t="s">
        <v>662</v>
      </c>
      <c r="B13931" s="509" t="s">
        <v>1915</v>
      </c>
      <c r="C13931" s="509">
        <v>56</v>
      </c>
      <c r="K13931" s="509">
        <v>0</v>
      </c>
    </row>
    <row r="13932" spans="1:11" s="509" customFormat="1">
      <c r="A13932" s="508" t="s">
        <v>662</v>
      </c>
      <c r="B13932" s="509" t="s">
        <v>1915</v>
      </c>
      <c r="C13932" s="509">
        <v>57</v>
      </c>
      <c r="K13932" s="509">
        <v>0</v>
      </c>
    </row>
    <row r="13933" spans="1:11" s="509" customFormat="1">
      <c r="A13933" s="508" t="s">
        <v>662</v>
      </c>
      <c r="B13933" s="509" t="s">
        <v>1915</v>
      </c>
      <c r="C13933" s="509">
        <v>58</v>
      </c>
      <c r="K13933" s="509">
        <v>0</v>
      </c>
    </row>
    <row r="13934" spans="1:11" s="509" customFormat="1">
      <c r="A13934" s="508" t="s">
        <v>662</v>
      </c>
      <c r="B13934" s="509" t="s">
        <v>1915</v>
      </c>
      <c r="C13934" s="509">
        <v>59</v>
      </c>
      <c r="K13934" s="509">
        <v>0</v>
      </c>
    </row>
    <row r="13935" spans="1:11" s="509" customFormat="1">
      <c r="A13935" s="508" t="s">
        <v>662</v>
      </c>
      <c r="B13935" s="509" t="s">
        <v>1915</v>
      </c>
      <c r="C13935" s="509">
        <v>60</v>
      </c>
      <c r="G13935" s="509">
        <v>5</v>
      </c>
      <c r="K13935" s="509">
        <v>5</v>
      </c>
    </row>
    <row r="13936" spans="1:11" s="509" customFormat="1">
      <c r="A13936" s="508" t="s">
        <v>662</v>
      </c>
      <c r="B13936" s="509" t="s">
        <v>1915</v>
      </c>
      <c r="C13936" s="509">
        <v>61</v>
      </c>
      <c r="K13936" s="509">
        <v>0</v>
      </c>
    </row>
    <row r="13937" spans="1:11" s="509" customFormat="1">
      <c r="A13937" s="508" t="s">
        <v>662</v>
      </c>
      <c r="B13937" s="509" t="s">
        <v>1915</v>
      </c>
      <c r="C13937" s="509">
        <v>62</v>
      </c>
      <c r="G13937" s="509">
        <v>1</v>
      </c>
      <c r="K13937" s="509">
        <v>1</v>
      </c>
    </row>
    <row r="13938" spans="1:11" s="509" customFormat="1">
      <c r="A13938" s="508" t="s">
        <v>662</v>
      </c>
      <c r="B13938" s="509" t="s">
        <v>1915</v>
      </c>
      <c r="C13938" s="509">
        <v>63</v>
      </c>
      <c r="G13938" s="509">
        <v>2</v>
      </c>
      <c r="H13938" s="509">
        <v>1</v>
      </c>
      <c r="K13938" s="509">
        <v>2</v>
      </c>
    </row>
    <row r="13939" spans="1:11" s="509" customFormat="1">
      <c r="A13939" s="508" t="s">
        <v>662</v>
      </c>
      <c r="B13939" s="509" t="s">
        <v>1915</v>
      </c>
      <c r="C13939" s="509" t="s">
        <v>1033</v>
      </c>
      <c r="K13939" s="509">
        <v>0</v>
      </c>
    </row>
    <row r="13940" spans="1:11" s="509" customFormat="1">
      <c r="A13940" s="508" t="s">
        <v>662</v>
      </c>
      <c r="B13940" s="509" t="s">
        <v>1915</v>
      </c>
      <c r="C13940" s="509" t="s">
        <v>1034</v>
      </c>
      <c r="K13940" s="509">
        <v>0</v>
      </c>
    </row>
    <row r="13941" spans="1:11" s="509" customFormat="1">
      <c r="A13941" s="508" t="s">
        <v>662</v>
      </c>
      <c r="B13941" s="509" t="s">
        <v>1915</v>
      </c>
      <c r="C13941" s="509">
        <v>64</v>
      </c>
      <c r="K13941" s="509">
        <v>0</v>
      </c>
    </row>
    <row r="13942" spans="1:11" s="509" customFormat="1">
      <c r="A13942" s="508" t="s">
        <v>662</v>
      </c>
      <c r="B13942" s="509" t="s">
        <v>1915</v>
      </c>
      <c r="C13942" s="509" t="s">
        <v>1035</v>
      </c>
      <c r="K13942" s="509">
        <v>0</v>
      </c>
    </row>
    <row r="13943" spans="1:11" s="509" customFormat="1">
      <c r="A13943" s="508" t="s">
        <v>662</v>
      </c>
      <c r="B13943" s="509" t="s">
        <v>1915</v>
      </c>
      <c r="C13943" s="509">
        <v>65</v>
      </c>
      <c r="G13943" s="509">
        <v>5</v>
      </c>
      <c r="H13943" s="509">
        <v>1</v>
      </c>
      <c r="K13943" s="509">
        <v>5</v>
      </c>
    </row>
    <row r="13944" spans="1:11" s="509" customFormat="1">
      <c r="A13944" s="508" t="s">
        <v>662</v>
      </c>
      <c r="B13944" s="509" t="s">
        <v>1915</v>
      </c>
      <c r="C13944" s="509">
        <v>66</v>
      </c>
      <c r="G13944" s="509">
        <v>1</v>
      </c>
      <c r="H13944" s="509">
        <v>1</v>
      </c>
      <c r="K13944" s="509">
        <v>1</v>
      </c>
    </row>
    <row r="13945" spans="1:11" s="509" customFormat="1">
      <c r="A13945" s="508" t="s">
        <v>662</v>
      </c>
      <c r="B13945" s="509" t="s">
        <v>1915</v>
      </c>
      <c r="C13945" s="509" t="s">
        <v>1036</v>
      </c>
      <c r="K13945" s="509">
        <v>0</v>
      </c>
    </row>
    <row r="13946" spans="1:11" s="509" customFormat="1">
      <c r="A13946" s="508" t="s">
        <v>662</v>
      </c>
      <c r="B13946" s="509" t="s">
        <v>1915</v>
      </c>
      <c r="C13946" s="509" t="s">
        <v>1037</v>
      </c>
      <c r="G13946" s="509">
        <v>51</v>
      </c>
      <c r="K13946" s="509">
        <v>51</v>
      </c>
    </row>
    <row r="13947" spans="1:11" s="509" customFormat="1">
      <c r="A13947" s="508" t="s">
        <v>662</v>
      </c>
      <c r="B13947" s="509" t="s">
        <v>1915</v>
      </c>
      <c r="C13947" s="509" t="s">
        <v>1038</v>
      </c>
      <c r="K13947" s="509">
        <v>0</v>
      </c>
    </row>
    <row r="13948" spans="1:11" s="509" customFormat="1">
      <c r="A13948" s="508" t="s">
        <v>662</v>
      </c>
      <c r="B13948" s="509" t="s">
        <v>1915</v>
      </c>
      <c r="C13948" s="509" t="s">
        <v>1039</v>
      </c>
      <c r="G13948" s="509">
        <v>9</v>
      </c>
      <c r="K13948" s="509">
        <v>9</v>
      </c>
    </row>
    <row r="13949" spans="1:11" s="509" customFormat="1">
      <c r="A13949" s="508" t="s">
        <v>662</v>
      </c>
      <c r="B13949" s="509" t="s">
        <v>1915</v>
      </c>
      <c r="C13949" s="509" t="s">
        <v>1040</v>
      </c>
      <c r="G13949" s="509">
        <v>6</v>
      </c>
      <c r="K13949" s="509">
        <v>6</v>
      </c>
    </row>
    <row r="13950" spans="1:11" s="509" customFormat="1">
      <c r="A13950" s="508" t="s">
        <v>662</v>
      </c>
      <c r="B13950" s="509" t="s">
        <v>1915</v>
      </c>
      <c r="C13950" s="509" t="s">
        <v>1041</v>
      </c>
      <c r="G13950" s="509">
        <v>1</v>
      </c>
      <c r="K13950" s="509">
        <v>1</v>
      </c>
    </row>
    <row r="13951" spans="1:11" s="509" customFormat="1">
      <c r="A13951" s="508" t="s">
        <v>662</v>
      </c>
      <c r="B13951" s="509" t="s">
        <v>1915</v>
      </c>
      <c r="C13951" s="509" t="s">
        <v>1042</v>
      </c>
      <c r="K13951" s="509">
        <v>0</v>
      </c>
    </row>
    <row r="13952" spans="1:11" s="509" customFormat="1">
      <c r="A13952" s="508" t="s">
        <v>662</v>
      </c>
      <c r="B13952" s="509" t="s">
        <v>1915</v>
      </c>
      <c r="C13952" s="509">
        <v>67</v>
      </c>
      <c r="G13952" s="509">
        <v>110</v>
      </c>
      <c r="K13952" s="509">
        <v>110</v>
      </c>
    </row>
    <row r="13953" spans="1:11" s="509" customFormat="1">
      <c r="A13953" s="508" t="s">
        <v>662</v>
      </c>
      <c r="B13953" s="509" t="s">
        <v>1915</v>
      </c>
      <c r="C13953" s="509">
        <v>68</v>
      </c>
      <c r="G13953" s="509">
        <v>38</v>
      </c>
      <c r="K13953" s="509">
        <v>38</v>
      </c>
    </row>
    <row r="13954" spans="1:11" s="509" customFormat="1">
      <c r="A13954" s="508" t="s">
        <v>662</v>
      </c>
      <c r="B13954" s="509" t="s">
        <v>1915</v>
      </c>
      <c r="C13954" s="509" t="s">
        <v>1043</v>
      </c>
      <c r="G13954" s="509">
        <v>1</v>
      </c>
      <c r="K13954" s="509">
        <v>1</v>
      </c>
    </row>
    <row r="13955" spans="1:11" s="509" customFormat="1">
      <c r="A13955" s="508" t="s">
        <v>662</v>
      </c>
      <c r="B13955" s="509" t="s">
        <v>1915</v>
      </c>
      <c r="C13955" s="509">
        <v>69</v>
      </c>
      <c r="K13955" s="509">
        <v>0</v>
      </c>
    </row>
    <row r="13956" spans="1:11" s="509" customFormat="1">
      <c r="A13956" s="508" t="s">
        <v>662</v>
      </c>
      <c r="B13956" s="509" t="s">
        <v>1915</v>
      </c>
      <c r="C13956" s="509" t="s">
        <v>1044</v>
      </c>
      <c r="G13956" s="509">
        <v>1</v>
      </c>
      <c r="K13956" s="509">
        <v>1</v>
      </c>
    </row>
    <row r="13957" spans="1:11" s="509" customFormat="1">
      <c r="A13957" s="508" t="s">
        <v>662</v>
      </c>
      <c r="B13957" s="509" t="s">
        <v>1915</v>
      </c>
      <c r="C13957" s="509" t="s">
        <v>1045</v>
      </c>
      <c r="K13957" s="509">
        <v>0</v>
      </c>
    </row>
    <row r="13958" spans="1:11" s="509" customFormat="1">
      <c r="A13958" s="508" t="s">
        <v>662</v>
      </c>
      <c r="B13958" s="509" t="s">
        <v>1915</v>
      </c>
      <c r="C13958" s="509">
        <v>70</v>
      </c>
      <c r="K13958" s="509">
        <v>0</v>
      </c>
    </row>
    <row r="13959" spans="1:11" s="509" customFormat="1">
      <c r="A13959" s="508" t="s">
        <v>662</v>
      </c>
      <c r="B13959" s="509" t="s">
        <v>1915</v>
      </c>
      <c r="C13959" s="509" t="s">
        <v>1046</v>
      </c>
      <c r="K13959" s="509">
        <v>0</v>
      </c>
    </row>
    <row r="13960" spans="1:11" s="509" customFormat="1">
      <c r="A13960" s="508" t="s">
        <v>662</v>
      </c>
      <c r="B13960" s="509" t="s">
        <v>1915</v>
      </c>
      <c r="C13960" s="509">
        <v>71</v>
      </c>
      <c r="G13960" s="509">
        <v>2</v>
      </c>
      <c r="K13960" s="509">
        <v>2</v>
      </c>
    </row>
    <row r="13961" spans="1:11" s="509" customFormat="1">
      <c r="A13961" s="508" t="s">
        <v>662</v>
      </c>
      <c r="B13961" s="509" t="s">
        <v>1915</v>
      </c>
      <c r="C13961" s="509" t="s">
        <v>1047</v>
      </c>
      <c r="G13961" s="509">
        <v>121</v>
      </c>
      <c r="K13961" s="509">
        <v>121</v>
      </c>
    </row>
    <row r="13962" spans="1:11" s="509" customFormat="1">
      <c r="A13962" s="508" t="s">
        <v>662</v>
      </c>
      <c r="B13962" s="509" t="s">
        <v>1915</v>
      </c>
      <c r="C13962" s="509" t="s">
        <v>1048</v>
      </c>
      <c r="G13962" s="509">
        <v>20</v>
      </c>
      <c r="H13962" s="509">
        <v>8</v>
      </c>
      <c r="K13962" s="509">
        <v>20</v>
      </c>
    </row>
    <row r="13963" spans="1:11" s="509" customFormat="1">
      <c r="A13963" s="508" t="s">
        <v>662</v>
      </c>
      <c r="B13963" s="509" t="s">
        <v>1915</v>
      </c>
      <c r="C13963" s="509" t="s">
        <v>1049</v>
      </c>
      <c r="G13963" s="509">
        <v>2</v>
      </c>
      <c r="K13963" s="509">
        <v>2</v>
      </c>
    </row>
    <row r="13964" spans="1:11" s="509" customFormat="1">
      <c r="A13964" s="508" t="s">
        <v>662</v>
      </c>
      <c r="B13964" s="509" t="s">
        <v>1915</v>
      </c>
      <c r="C13964" s="509" t="s">
        <v>1050</v>
      </c>
      <c r="G13964" s="509">
        <v>1</v>
      </c>
      <c r="K13964" s="509">
        <v>1</v>
      </c>
    </row>
    <row r="13965" spans="1:11" s="509" customFormat="1">
      <c r="A13965" s="508" t="s">
        <v>662</v>
      </c>
      <c r="B13965" s="509" t="s">
        <v>1915</v>
      </c>
      <c r="C13965" s="509" t="s">
        <v>1051</v>
      </c>
      <c r="K13965" s="509">
        <v>0</v>
      </c>
    </row>
    <row r="13966" spans="1:11" s="509" customFormat="1">
      <c r="A13966" s="508" t="s">
        <v>662</v>
      </c>
      <c r="B13966" s="509" t="s">
        <v>1915</v>
      </c>
      <c r="C13966" s="509">
        <v>72</v>
      </c>
      <c r="D13966" s="509">
        <v>5</v>
      </c>
      <c r="G13966" s="509">
        <v>2</v>
      </c>
      <c r="K13966" s="509">
        <v>7</v>
      </c>
    </row>
    <row r="13967" spans="1:11" s="509" customFormat="1">
      <c r="A13967" s="508" t="s">
        <v>662</v>
      </c>
      <c r="B13967" s="509" t="s">
        <v>1915</v>
      </c>
      <c r="C13967" s="509">
        <v>73</v>
      </c>
      <c r="D13967" s="509">
        <v>5</v>
      </c>
      <c r="K13967" s="509">
        <v>5</v>
      </c>
    </row>
    <row r="13968" spans="1:11" s="509" customFormat="1">
      <c r="A13968" s="508" t="s">
        <v>662</v>
      </c>
      <c r="B13968" s="509" t="s">
        <v>1915</v>
      </c>
      <c r="C13968" s="509">
        <v>74</v>
      </c>
      <c r="K13968" s="509">
        <v>0</v>
      </c>
    </row>
    <row r="13969" spans="1:11" s="509" customFormat="1">
      <c r="A13969" s="508" t="s">
        <v>662</v>
      </c>
      <c r="B13969" s="509" t="s">
        <v>1915</v>
      </c>
      <c r="C13969" s="509" t="s">
        <v>4570</v>
      </c>
      <c r="D13969" s="509">
        <v>47</v>
      </c>
      <c r="G13969" s="509">
        <v>143</v>
      </c>
      <c r="K13969" s="509">
        <v>190</v>
      </c>
    </row>
    <row r="13970" spans="1:11" s="509" customFormat="1">
      <c r="A13970" s="508" t="s">
        <v>662</v>
      </c>
      <c r="B13970" s="509" t="s">
        <v>1915</v>
      </c>
      <c r="C13970" s="509" t="s">
        <v>4571</v>
      </c>
      <c r="D13970" s="509">
        <v>57</v>
      </c>
      <c r="E13970" s="509">
        <v>0</v>
      </c>
      <c r="F13970" s="509">
        <v>0</v>
      </c>
      <c r="G13970" s="509">
        <v>615</v>
      </c>
      <c r="H13970" s="509">
        <v>14</v>
      </c>
      <c r="I13970" s="509">
        <v>0</v>
      </c>
      <c r="J13970" s="509">
        <v>7</v>
      </c>
      <c r="K13970" s="509">
        <v>672</v>
      </c>
    </row>
    <row r="13971" spans="1:11" s="509" customFormat="1">
      <c r="A13971" s="508" t="s">
        <v>663</v>
      </c>
      <c r="B13971" s="509" t="s">
        <v>435</v>
      </c>
      <c r="C13971" s="509">
        <v>1</v>
      </c>
      <c r="D13971" s="509">
        <v>0</v>
      </c>
      <c r="E13971" s="509">
        <v>0</v>
      </c>
      <c r="F13971" s="509">
        <v>0</v>
      </c>
      <c r="G13971" s="509">
        <v>0</v>
      </c>
      <c r="H13971" s="509">
        <v>0</v>
      </c>
      <c r="I13971" s="509">
        <v>0</v>
      </c>
      <c r="K13971" s="509">
        <v>0</v>
      </c>
    </row>
    <row r="13972" spans="1:11" s="509" customFormat="1">
      <c r="A13972" s="508" t="s">
        <v>663</v>
      </c>
      <c r="B13972" s="509" t="s">
        <v>435</v>
      </c>
      <c r="C13972" s="509" t="s">
        <v>1023</v>
      </c>
      <c r="D13972" s="509">
        <v>0</v>
      </c>
      <c r="E13972" s="509">
        <v>0</v>
      </c>
      <c r="F13972" s="509">
        <v>0</v>
      </c>
      <c r="G13972" s="509">
        <v>509</v>
      </c>
      <c r="H13972" s="509">
        <v>0</v>
      </c>
      <c r="I13972" s="509">
        <v>0</v>
      </c>
      <c r="K13972" s="509">
        <v>509</v>
      </c>
    </row>
    <row r="13973" spans="1:11" s="509" customFormat="1">
      <c r="A13973" s="508" t="s">
        <v>663</v>
      </c>
      <c r="B13973" s="509" t="s">
        <v>435</v>
      </c>
      <c r="C13973" s="509">
        <v>2</v>
      </c>
      <c r="D13973" s="509">
        <v>0</v>
      </c>
      <c r="E13973" s="509">
        <v>0</v>
      </c>
      <c r="F13973" s="509">
        <v>0</v>
      </c>
      <c r="G13973" s="509">
        <v>26</v>
      </c>
      <c r="H13973" s="509">
        <v>0</v>
      </c>
      <c r="I13973" s="509">
        <v>0</v>
      </c>
      <c r="K13973" s="509">
        <v>26</v>
      </c>
    </row>
    <row r="13974" spans="1:11" s="509" customFormat="1">
      <c r="A13974" s="508" t="s">
        <v>663</v>
      </c>
      <c r="B13974" s="509" t="s">
        <v>435</v>
      </c>
      <c r="C13974" s="509">
        <v>3</v>
      </c>
      <c r="D13974" s="509">
        <v>0</v>
      </c>
      <c r="E13974" s="509">
        <v>0</v>
      </c>
      <c r="F13974" s="509">
        <v>0</v>
      </c>
      <c r="G13974" s="509">
        <v>42</v>
      </c>
      <c r="H13974" s="509">
        <v>0</v>
      </c>
      <c r="I13974" s="509">
        <v>0</v>
      </c>
      <c r="K13974" s="509">
        <v>42</v>
      </c>
    </row>
    <row r="13975" spans="1:11" s="509" customFormat="1">
      <c r="A13975" s="508" t="s">
        <v>663</v>
      </c>
      <c r="B13975" s="509" t="s">
        <v>435</v>
      </c>
      <c r="C13975" s="509">
        <v>4</v>
      </c>
      <c r="D13975" s="509">
        <v>0</v>
      </c>
      <c r="E13975" s="509">
        <v>0</v>
      </c>
      <c r="F13975" s="509">
        <v>0</v>
      </c>
      <c r="G13975" s="509">
        <v>28</v>
      </c>
      <c r="H13975" s="509">
        <v>0</v>
      </c>
      <c r="I13975" s="509">
        <v>0</v>
      </c>
      <c r="K13975" s="509">
        <v>28</v>
      </c>
    </row>
    <row r="13976" spans="1:11" s="509" customFormat="1">
      <c r="A13976" s="508" t="s">
        <v>663</v>
      </c>
      <c r="B13976" s="509" t="s">
        <v>435</v>
      </c>
      <c r="C13976" s="509">
        <v>5</v>
      </c>
      <c r="D13976" s="509">
        <v>0</v>
      </c>
      <c r="E13976" s="509">
        <v>0</v>
      </c>
      <c r="F13976" s="509">
        <v>0</v>
      </c>
      <c r="G13976" s="509">
        <v>46</v>
      </c>
      <c r="H13976" s="509">
        <v>1</v>
      </c>
      <c r="I13976" s="509">
        <v>0</v>
      </c>
      <c r="K13976" s="509">
        <v>46</v>
      </c>
    </row>
    <row r="13977" spans="1:11" s="509" customFormat="1">
      <c r="A13977" s="508" t="s">
        <v>663</v>
      </c>
      <c r="B13977" s="509" t="s">
        <v>435</v>
      </c>
      <c r="C13977" s="509">
        <v>6</v>
      </c>
      <c r="D13977" s="509">
        <v>0</v>
      </c>
      <c r="E13977" s="509">
        <v>0</v>
      </c>
      <c r="F13977" s="509">
        <v>0</v>
      </c>
      <c r="G13977" s="509">
        <v>0</v>
      </c>
      <c r="H13977" s="509">
        <v>0</v>
      </c>
      <c r="I13977" s="509">
        <v>0</v>
      </c>
      <c r="K13977" s="509">
        <v>0</v>
      </c>
    </row>
    <row r="13978" spans="1:11" s="509" customFormat="1">
      <c r="A13978" s="508" t="s">
        <v>663</v>
      </c>
      <c r="B13978" s="509" t="s">
        <v>435</v>
      </c>
      <c r="C13978" s="509">
        <v>7</v>
      </c>
      <c r="D13978" s="509">
        <v>0</v>
      </c>
      <c r="E13978" s="509">
        <v>0</v>
      </c>
      <c r="F13978" s="509">
        <v>0</v>
      </c>
      <c r="G13978" s="509">
        <v>2</v>
      </c>
      <c r="H13978" s="509">
        <v>0</v>
      </c>
      <c r="I13978" s="509">
        <v>0</v>
      </c>
      <c r="K13978" s="509">
        <v>2</v>
      </c>
    </row>
    <row r="13979" spans="1:11" s="509" customFormat="1">
      <c r="A13979" s="508" t="s">
        <v>663</v>
      </c>
      <c r="B13979" s="509" t="s">
        <v>435</v>
      </c>
      <c r="C13979" s="509">
        <v>8</v>
      </c>
      <c r="D13979" s="509">
        <v>0</v>
      </c>
      <c r="E13979" s="509">
        <v>0</v>
      </c>
      <c r="F13979" s="509">
        <v>0</v>
      </c>
      <c r="G13979" s="509">
        <v>9</v>
      </c>
      <c r="H13979" s="509">
        <v>0</v>
      </c>
      <c r="I13979" s="509">
        <v>0</v>
      </c>
      <c r="K13979" s="509">
        <v>9</v>
      </c>
    </row>
    <row r="13980" spans="1:11" s="509" customFormat="1">
      <c r="A13980" s="508" t="s">
        <v>663</v>
      </c>
      <c r="B13980" s="509" t="s">
        <v>435</v>
      </c>
      <c r="C13980" s="509">
        <v>9</v>
      </c>
      <c r="D13980" s="509">
        <v>0</v>
      </c>
      <c r="E13980" s="509">
        <v>0</v>
      </c>
      <c r="F13980" s="509">
        <v>0</v>
      </c>
      <c r="G13980" s="509">
        <v>6</v>
      </c>
      <c r="H13980" s="509">
        <v>0</v>
      </c>
      <c r="I13980" s="509">
        <v>0</v>
      </c>
      <c r="K13980" s="509">
        <v>6</v>
      </c>
    </row>
    <row r="13981" spans="1:11" s="509" customFormat="1">
      <c r="A13981" s="508" t="s">
        <v>663</v>
      </c>
      <c r="B13981" s="509" t="s">
        <v>435</v>
      </c>
      <c r="C13981" s="509">
        <v>10</v>
      </c>
      <c r="D13981" s="509">
        <v>0</v>
      </c>
      <c r="E13981" s="509">
        <v>0</v>
      </c>
      <c r="F13981" s="509">
        <v>0</v>
      </c>
      <c r="G13981" s="509">
        <v>13</v>
      </c>
      <c r="H13981" s="509">
        <v>0</v>
      </c>
      <c r="I13981" s="509">
        <v>0</v>
      </c>
      <c r="K13981" s="509">
        <v>13</v>
      </c>
    </row>
    <row r="13982" spans="1:11" s="509" customFormat="1">
      <c r="A13982" s="508" t="s">
        <v>663</v>
      </c>
      <c r="B13982" s="509" t="s">
        <v>435</v>
      </c>
      <c r="C13982" s="509">
        <v>11</v>
      </c>
      <c r="D13982" s="509">
        <v>0</v>
      </c>
      <c r="E13982" s="509">
        <v>0</v>
      </c>
      <c r="F13982" s="509">
        <v>0</v>
      </c>
      <c r="G13982" s="509">
        <v>0</v>
      </c>
      <c r="H13982" s="509">
        <v>0</v>
      </c>
      <c r="I13982" s="509">
        <v>0</v>
      </c>
      <c r="K13982" s="509">
        <v>0</v>
      </c>
    </row>
    <row r="13983" spans="1:11" s="509" customFormat="1">
      <c r="A13983" s="508" t="s">
        <v>663</v>
      </c>
      <c r="B13983" s="509" t="s">
        <v>435</v>
      </c>
      <c r="C13983" s="509">
        <v>12</v>
      </c>
      <c r="D13983" s="509">
        <v>0</v>
      </c>
      <c r="E13983" s="509">
        <v>0</v>
      </c>
      <c r="F13983" s="509">
        <v>0</v>
      </c>
      <c r="G13983" s="509">
        <v>16</v>
      </c>
      <c r="H13983" s="509">
        <v>0</v>
      </c>
      <c r="I13983" s="509">
        <v>0</v>
      </c>
      <c r="K13983" s="509">
        <v>16</v>
      </c>
    </row>
    <row r="13984" spans="1:11" s="509" customFormat="1">
      <c r="A13984" s="508" t="s">
        <v>663</v>
      </c>
      <c r="B13984" s="509" t="s">
        <v>435</v>
      </c>
      <c r="C13984" s="509">
        <v>13</v>
      </c>
      <c r="D13984" s="509">
        <v>0</v>
      </c>
      <c r="E13984" s="509">
        <v>0</v>
      </c>
      <c r="F13984" s="509">
        <v>0</v>
      </c>
      <c r="G13984" s="509">
        <v>0</v>
      </c>
      <c r="H13984" s="509">
        <v>0</v>
      </c>
      <c r="I13984" s="509">
        <v>0</v>
      </c>
      <c r="K13984" s="509">
        <v>0</v>
      </c>
    </row>
    <row r="13985" spans="1:11" s="509" customFormat="1">
      <c r="A13985" s="508" t="s">
        <v>663</v>
      </c>
      <c r="B13985" s="509" t="s">
        <v>435</v>
      </c>
      <c r="C13985" s="509">
        <v>14</v>
      </c>
      <c r="D13985" s="509">
        <v>0</v>
      </c>
      <c r="E13985" s="509">
        <v>0</v>
      </c>
      <c r="F13985" s="509">
        <v>0</v>
      </c>
      <c r="G13985" s="509">
        <v>0</v>
      </c>
      <c r="H13985" s="509">
        <v>0</v>
      </c>
      <c r="I13985" s="509">
        <v>0</v>
      </c>
      <c r="K13985" s="509">
        <v>0</v>
      </c>
    </row>
    <row r="13986" spans="1:11" s="509" customFormat="1">
      <c r="A13986" s="508" t="s">
        <v>663</v>
      </c>
      <c r="B13986" s="509" t="s">
        <v>435</v>
      </c>
      <c r="C13986" s="509">
        <v>15</v>
      </c>
      <c r="D13986" s="509">
        <v>0</v>
      </c>
      <c r="E13986" s="509">
        <v>0</v>
      </c>
      <c r="F13986" s="509">
        <v>0</v>
      </c>
      <c r="G13986" s="509">
        <v>1</v>
      </c>
      <c r="H13986" s="509">
        <v>0</v>
      </c>
      <c r="I13986" s="509">
        <v>0</v>
      </c>
      <c r="K13986" s="509">
        <v>1</v>
      </c>
    </row>
    <row r="13987" spans="1:11" s="509" customFormat="1">
      <c r="A13987" s="508" t="s">
        <v>663</v>
      </c>
      <c r="B13987" s="509" t="s">
        <v>435</v>
      </c>
      <c r="C13987" s="509">
        <v>16</v>
      </c>
      <c r="D13987" s="509">
        <v>0</v>
      </c>
      <c r="E13987" s="509">
        <v>0</v>
      </c>
      <c r="F13987" s="509">
        <v>0</v>
      </c>
      <c r="G13987" s="509">
        <v>99</v>
      </c>
      <c r="H13987" s="509">
        <v>0</v>
      </c>
      <c r="I13987" s="509">
        <v>0</v>
      </c>
      <c r="K13987" s="509">
        <v>99</v>
      </c>
    </row>
    <row r="13988" spans="1:11" s="509" customFormat="1">
      <c r="A13988" s="508" t="s">
        <v>663</v>
      </c>
      <c r="B13988" s="509" t="s">
        <v>435</v>
      </c>
      <c r="C13988" s="509">
        <v>17</v>
      </c>
      <c r="D13988" s="509">
        <v>0</v>
      </c>
      <c r="E13988" s="509">
        <v>0</v>
      </c>
      <c r="F13988" s="509">
        <v>0</v>
      </c>
      <c r="G13988" s="509">
        <v>38</v>
      </c>
      <c r="H13988" s="509">
        <v>0</v>
      </c>
      <c r="I13988" s="509">
        <v>0</v>
      </c>
      <c r="K13988" s="509">
        <v>38</v>
      </c>
    </row>
    <row r="13989" spans="1:11" s="509" customFormat="1">
      <c r="A13989" s="508" t="s">
        <v>663</v>
      </c>
      <c r="B13989" s="509" t="s">
        <v>435</v>
      </c>
      <c r="C13989" s="509">
        <v>18</v>
      </c>
      <c r="D13989" s="509">
        <v>0</v>
      </c>
      <c r="E13989" s="509">
        <v>0</v>
      </c>
      <c r="F13989" s="509">
        <v>0</v>
      </c>
      <c r="G13989" s="509">
        <v>0</v>
      </c>
      <c r="H13989" s="509">
        <v>0</v>
      </c>
      <c r="I13989" s="509">
        <v>0</v>
      </c>
      <c r="K13989" s="509">
        <v>0</v>
      </c>
    </row>
    <row r="13990" spans="1:11" s="509" customFormat="1">
      <c r="A13990" s="508" t="s">
        <v>663</v>
      </c>
      <c r="B13990" s="509" t="s">
        <v>435</v>
      </c>
      <c r="C13990" s="509" t="s">
        <v>1024</v>
      </c>
      <c r="D13990" s="509">
        <v>0</v>
      </c>
      <c r="E13990" s="509">
        <v>0</v>
      </c>
      <c r="F13990" s="509">
        <v>0</v>
      </c>
      <c r="G13990" s="509">
        <v>35</v>
      </c>
      <c r="H13990" s="509">
        <v>0</v>
      </c>
      <c r="I13990" s="509">
        <v>0</v>
      </c>
      <c r="K13990" s="509">
        <v>35</v>
      </c>
    </row>
    <row r="13991" spans="1:11" s="509" customFormat="1">
      <c r="A13991" s="508" t="s">
        <v>663</v>
      </c>
      <c r="B13991" s="509" t="s">
        <v>435</v>
      </c>
      <c r="C13991" s="509" t="s">
        <v>1025</v>
      </c>
      <c r="D13991" s="509">
        <v>0</v>
      </c>
      <c r="E13991" s="509">
        <v>0</v>
      </c>
      <c r="F13991" s="509">
        <v>0</v>
      </c>
      <c r="G13991" s="509">
        <v>0</v>
      </c>
      <c r="H13991" s="509">
        <v>0</v>
      </c>
      <c r="I13991" s="509">
        <v>0</v>
      </c>
      <c r="K13991" s="509">
        <v>0</v>
      </c>
    </row>
    <row r="13992" spans="1:11" s="509" customFormat="1">
      <c r="A13992" s="508" t="s">
        <v>663</v>
      </c>
      <c r="B13992" s="509" t="s">
        <v>435</v>
      </c>
      <c r="C13992" s="509">
        <v>19</v>
      </c>
      <c r="D13992" s="509">
        <v>0</v>
      </c>
      <c r="E13992" s="509">
        <v>0</v>
      </c>
      <c r="F13992" s="509">
        <v>0</v>
      </c>
      <c r="G13992" s="509">
        <v>18</v>
      </c>
      <c r="H13992" s="509">
        <v>0</v>
      </c>
      <c r="I13992" s="509">
        <v>0</v>
      </c>
      <c r="K13992" s="509">
        <v>18</v>
      </c>
    </row>
    <row r="13993" spans="1:11" s="509" customFormat="1">
      <c r="A13993" s="508" t="s">
        <v>663</v>
      </c>
      <c r="B13993" s="509" t="s">
        <v>435</v>
      </c>
      <c r="C13993" s="509">
        <v>20</v>
      </c>
      <c r="D13993" s="509">
        <v>0</v>
      </c>
      <c r="E13993" s="509">
        <v>0</v>
      </c>
      <c r="F13993" s="509">
        <v>0</v>
      </c>
      <c r="G13993" s="509">
        <v>0</v>
      </c>
      <c r="H13993" s="509">
        <v>0</v>
      </c>
      <c r="I13993" s="509">
        <v>0</v>
      </c>
      <c r="K13993" s="509">
        <v>0</v>
      </c>
    </row>
    <row r="13994" spans="1:11" s="509" customFormat="1">
      <c r="A13994" s="508" t="s">
        <v>663</v>
      </c>
      <c r="B13994" s="509" t="s">
        <v>435</v>
      </c>
      <c r="C13994" s="509">
        <v>21</v>
      </c>
      <c r="D13994" s="509">
        <v>0</v>
      </c>
      <c r="E13994" s="509">
        <v>0</v>
      </c>
      <c r="F13994" s="509">
        <v>0</v>
      </c>
      <c r="G13994" s="509">
        <v>0</v>
      </c>
      <c r="H13994" s="509">
        <v>0</v>
      </c>
      <c r="I13994" s="509">
        <v>0</v>
      </c>
      <c r="K13994" s="509">
        <v>0</v>
      </c>
    </row>
    <row r="13995" spans="1:11" s="509" customFormat="1">
      <c r="A13995" s="508" t="s">
        <v>663</v>
      </c>
      <c r="B13995" s="509" t="s">
        <v>435</v>
      </c>
      <c r="C13995" s="509" t="s">
        <v>1026</v>
      </c>
      <c r="D13995" s="509">
        <v>0</v>
      </c>
      <c r="E13995" s="509">
        <v>0</v>
      </c>
      <c r="F13995" s="509">
        <v>0</v>
      </c>
      <c r="G13995" s="509">
        <v>0</v>
      </c>
      <c r="H13995" s="509">
        <v>0</v>
      </c>
      <c r="I13995" s="509">
        <v>0</v>
      </c>
      <c r="K13995" s="509">
        <v>0</v>
      </c>
    </row>
    <row r="13996" spans="1:11" s="509" customFormat="1">
      <c r="A13996" s="508" t="s">
        <v>663</v>
      </c>
      <c r="B13996" s="509" t="s">
        <v>435</v>
      </c>
      <c r="C13996" s="509" t="s">
        <v>1027</v>
      </c>
      <c r="D13996" s="509">
        <v>0</v>
      </c>
      <c r="E13996" s="509">
        <v>0</v>
      </c>
      <c r="F13996" s="509">
        <v>0</v>
      </c>
      <c r="G13996" s="509">
        <v>1</v>
      </c>
      <c r="H13996" s="509">
        <v>0</v>
      </c>
      <c r="I13996" s="509">
        <v>0</v>
      </c>
      <c r="K13996" s="509">
        <v>1</v>
      </c>
    </row>
    <row r="13997" spans="1:11" s="509" customFormat="1">
      <c r="A13997" s="508" t="s">
        <v>663</v>
      </c>
      <c r="B13997" s="509" t="s">
        <v>435</v>
      </c>
      <c r="C13997" s="509" t="s">
        <v>1028</v>
      </c>
      <c r="D13997" s="509">
        <v>0</v>
      </c>
      <c r="E13997" s="509">
        <v>0</v>
      </c>
      <c r="F13997" s="509">
        <v>0</v>
      </c>
      <c r="G13997" s="509">
        <v>0</v>
      </c>
      <c r="H13997" s="509">
        <v>0</v>
      </c>
      <c r="I13997" s="509">
        <v>0</v>
      </c>
      <c r="K13997" s="509">
        <v>0</v>
      </c>
    </row>
    <row r="13998" spans="1:11" s="509" customFormat="1">
      <c r="A13998" s="508" t="s">
        <v>663</v>
      </c>
      <c r="B13998" s="509" t="s">
        <v>435</v>
      </c>
      <c r="C13998" s="509">
        <v>22</v>
      </c>
      <c r="D13998" s="509">
        <v>0</v>
      </c>
      <c r="E13998" s="509">
        <v>0</v>
      </c>
      <c r="F13998" s="509">
        <v>0</v>
      </c>
      <c r="G13998" s="509">
        <v>1</v>
      </c>
      <c r="H13998" s="509">
        <v>0</v>
      </c>
      <c r="I13998" s="509">
        <v>0</v>
      </c>
      <c r="K13998" s="509">
        <v>1</v>
      </c>
    </row>
    <row r="13999" spans="1:11" s="509" customFormat="1">
      <c r="A13999" s="508" t="s">
        <v>663</v>
      </c>
      <c r="B13999" s="509" t="s">
        <v>435</v>
      </c>
      <c r="C13999" s="509">
        <v>23</v>
      </c>
      <c r="D13999" s="509">
        <v>0</v>
      </c>
      <c r="E13999" s="509">
        <v>0</v>
      </c>
      <c r="F13999" s="509">
        <v>0</v>
      </c>
      <c r="G13999" s="509">
        <v>0</v>
      </c>
      <c r="H13999" s="509">
        <v>0</v>
      </c>
      <c r="I13999" s="509">
        <v>0</v>
      </c>
      <c r="K13999" s="509">
        <v>0</v>
      </c>
    </row>
    <row r="14000" spans="1:11" s="509" customFormat="1">
      <c r="A14000" s="508" t="s">
        <v>663</v>
      </c>
      <c r="B14000" s="509" t="s">
        <v>435</v>
      </c>
      <c r="C14000" s="509" t="s">
        <v>1029</v>
      </c>
      <c r="D14000" s="509">
        <v>0</v>
      </c>
      <c r="E14000" s="509">
        <v>0</v>
      </c>
      <c r="F14000" s="509">
        <v>0</v>
      </c>
      <c r="G14000" s="509">
        <v>11</v>
      </c>
      <c r="H14000" s="509">
        <v>2</v>
      </c>
      <c r="I14000" s="509">
        <v>0</v>
      </c>
      <c r="K14000" s="509">
        <v>11</v>
      </c>
    </row>
    <row r="14001" spans="1:11" s="509" customFormat="1">
      <c r="A14001" s="508" t="s">
        <v>663</v>
      </c>
      <c r="B14001" s="509" t="s">
        <v>435</v>
      </c>
      <c r="C14001" s="509">
        <v>24</v>
      </c>
      <c r="D14001" s="509">
        <v>0</v>
      </c>
      <c r="E14001" s="509">
        <v>0</v>
      </c>
      <c r="F14001" s="509">
        <v>0</v>
      </c>
      <c r="G14001" s="509">
        <v>0</v>
      </c>
      <c r="H14001" s="509">
        <v>0</v>
      </c>
      <c r="I14001" s="509">
        <v>0</v>
      </c>
      <c r="K14001" s="509">
        <v>0</v>
      </c>
    </row>
    <row r="14002" spans="1:11" s="509" customFormat="1">
      <c r="A14002" s="508" t="s">
        <v>663</v>
      </c>
      <c r="B14002" s="509" t="s">
        <v>435</v>
      </c>
      <c r="C14002" s="509">
        <v>25</v>
      </c>
    </row>
    <row r="14003" spans="1:11" s="509" customFormat="1">
      <c r="A14003" s="508" t="s">
        <v>663</v>
      </c>
      <c r="B14003" s="509" t="s">
        <v>435</v>
      </c>
      <c r="C14003" s="509">
        <v>26</v>
      </c>
      <c r="D14003" s="509">
        <v>0</v>
      </c>
      <c r="E14003" s="509">
        <v>0</v>
      </c>
      <c r="F14003" s="509">
        <v>0</v>
      </c>
      <c r="G14003" s="509">
        <v>0</v>
      </c>
      <c r="H14003" s="509">
        <v>0</v>
      </c>
      <c r="I14003" s="509">
        <v>0</v>
      </c>
      <c r="K14003" s="509">
        <v>0</v>
      </c>
    </row>
    <row r="14004" spans="1:11" s="509" customFormat="1">
      <c r="A14004" s="508" t="s">
        <v>663</v>
      </c>
      <c r="B14004" s="509" t="s">
        <v>435</v>
      </c>
      <c r="C14004" s="509">
        <v>27</v>
      </c>
      <c r="D14004" s="509">
        <v>0</v>
      </c>
      <c r="E14004" s="509">
        <v>0</v>
      </c>
      <c r="F14004" s="509">
        <v>0</v>
      </c>
      <c r="G14004" s="509">
        <v>4</v>
      </c>
      <c r="H14004" s="509">
        <v>0</v>
      </c>
      <c r="I14004" s="509">
        <v>0</v>
      </c>
      <c r="K14004" s="509">
        <v>4</v>
      </c>
    </row>
    <row r="14005" spans="1:11" s="509" customFormat="1">
      <c r="A14005" s="508" t="s">
        <v>663</v>
      </c>
      <c r="B14005" s="509" t="s">
        <v>435</v>
      </c>
      <c r="C14005" s="509">
        <v>28</v>
      </c>
      <c r="D14005" s="509">
        <v>0</v>
      </c>
      <c r="E14005" s="509">
        <v>0</v>
      </c>
      <c r="F14005" s="509">
        <v>0</v>
      </c>
      <c r="G14005" s="509">
        <v>1</v>
      </c>
      <c r="H14005" s="509">
        <v>0</v>
      </c>
      <c r="I14005" s="509">
        <v>0</v>
      </c>
      <c r="K14005" s="509">
        <v>1</v>
      </c>
    </row>
    <row r="14006" spans="1:11" s="509" customFormat="1">
      <c r="A14006" s="508" t="s">
        <v>663</v>
      </c>
      <c r="B14006" s="509" t="s">
        <v>435</v>
      </c>
      <c r="C14006" s="509">
        <v>29</v>
      </c>
      <c r="D14006" s="509">
        <v>0</v>
      </c>
      <c r="E14006" s="509">
        <v>0</v>
      </c>
      <c r="F14006" s="509">
        <v>0</v>
      </c>
      <c r="G14006" s="509">
        <v>0</v>
      </c>
      <c r="H14006" s="509">
        <v>0</v>
      </c>
      <c r="I14006" s="509">
        <v>0</v>
      </c>
      <c r="K14006" s="509">
        <v>0</v>
      </c>
    </row>
    <row r="14007" spans="1:11" s="509" customFormat="1">
      <c r="A14007" s="508" t="s">
        <v>663</v>
      </c>
      <c r="B14007" s="509" t="s">
        <v>435</v>
      </c>
      <c r="C14007" s="509">
        <v>30</v>
      </c>
      <c r="D14007" s="509">
        <v>0</v>
      </c>
      <c r="E14007" s="509">
        <v>0</v>
      </c>
      <c r="F14007" s="509">
        <v>0</v>
      </c>
      <c r="G14007" s="509">
        <v>0</v>
      </c>
      <c r="H14007" s="509">
        <v>0</v>
      </c>
      <c r="I14007" s="509">
        <v>0</v>
      </c>
      <c r="K14007" s="509">
        <v>0</v>
      </c>
    </row>
    <row r="14008" spans="1:11" s="509" customFormat="1">
      <c r="A14008" s="508" t="s">
        <v>663</v>
      </c>
      <c r="B14008" s="509" t="s">
        <v>435</v>
      </c>
      <c r="C14008" s="509">
        <v>31</v>
      </c>
      <c r="D14008" s="509">
        <v>0</v>
      </c>
      <c r="E14008" s="509">
        <v>0</v>
      </c>
      <c r="F14008" s="509">
        <v>0</v>
      </c>
      <c r="G14008" s="509">
        <v>0</v>
      </c>
      <c r="H14008" s="509">
        <v>0</v>
      </c>
      <c r="I14008" s="509">
        <v>0</v>
      </c>
      <c r="K14008" s="509">
        <v>0</v>
      </c>
    </row>
    <row r="14009" spans="1:11" s="509" customFormat="1">
      <c r="A14009" s="508" t="s">
        <v>663</v>
      </c>
      <c r="B14009" s="509" t="s">
        <v>435</v>
      </c>
      <c r="C14009" s="509">
        <v>32</v>
      </c>
      <c r="D14009" s="509">
        <v>0</v>
      </c>
      <c r="E14009" s="509">
        <v>0</v>
      </c>
      <c r="F14009" s="509">
        <v>0</v>
      </c>
      <c r="G14009" s="509">
        <v>0</v>
      </c>
      <c r="H14009" s="509">
        <v>0</v>
      </c>
      <c r="I14009" s="509">
        <v>0</v>
      </c>
      <c r="K14009" s="509">
        <v>0</v>
      </c>
    </row>
    <row r="14010" spans="1:11" s="509" customFormat="1">
      <c r="A14010" s="508" t="s">
        <v>663</v>
      </c>
      <c r="B14010" s="509" t="s">
        <v>435</v>
      </c>
      <c r="C14010" s="509">
        <v>33</v>
      </c>
      <c r="D14010" s="509">
        <v>0</v>
      </c>
      <c r="E14010" s="509">
        <v>0</v>
      </c>
      <c r="F14010" s="509">
        <v>0</v>
      </c>
      <c r="G14010" s="509">
        <v>5</v>
      </c>
      <c r="H14010" s="509">
        <v>0</v>
      </c>
      <c r="I14010" s="509">
        <v>0</v>
      </c>
      <c r="K14010" s="509">
        <v>5</v>
      </c>
    </row>
    <row r="14011" spans="1:11" s="509" customFormat="1">
      <c r="A14011" s="508" t="s">
        <v>663</v>
      </c>
      <c r="B14011" s="509" t="s">
        <v>435</v>
      </c>
      <c r="C14011" s="509">
        <v>34</v>
      </c>
      <c r="D14011" s="509">
        <v>0</v>
      </c>
      <c r="E14011" s="509">
        <v>0</v>
      </c>
      <c r="F14011" s="509">
        <v>0</v>
      </c>
      <c r="G14011" s="509">
        <v>0</v>
      </c>
      <c r="H14011" s="509">
        <v>0</v>
      </c>
      <c r="I14011" s="509">
        <v>0</v>
      </c>
      <c r="K14011" s="509">
        <v>0</v>
      </c>
    </row>
    <row r="14012" spans="1:11" s="509" customFormat="1">
      <c r="A14012" s="508" t="s">
        <v>663</v>
      </c>
      <c r="B14012" s="509" t="s">
        <v>435</v>
      </c>
      <c r="C14012" s="509">
        <v>35</v>
      </c>
      <c r="D14012" s="509">
        <v>0</v>
      </c>
      <c r="E14012" s="509">
        <v>0</v>
      </c>
      <c r="F14012" s="509">
        <v>0</v>
      </c>
      <c r="G14012" s="509">
        <v>0</v>
      </c>
      <c r="H14012" s="509">
        <v>0</v>
      </c>
      <c r="I14012" s="509">
        <v>0</v>
      </c>
      <c r="K14012" s="509">
        <v>0</v>
      </c>
    </row>
    <row r="14013" spans="1:11" s="509" customFormat="1">
      <c r="A14013" s="508" t="s">
        <v>663</v>
      </c>
      <c r="B14013" s="509" t="s">
        <v>435</v>
      </c>
      <c r="C14013" s="509">
        <v>36</v>
      </c>
      <c r="D14013" s="509">
        <v>0</v>
      </c>
      <c r="E14013" s="509">
        <v>0</v>
      </c>
      <c r="F14013" s="509">
        <v>0</v>
      </c>
      <c r="G14013" s="509">
        <v>0</v>
      </c>
      <c r="H14013" s="509">
        <v>0</v>
      </c>
      <c r="I14013" s="509">
        <v>0</v>
      </c>
      <c r="K14013" s="509">
        <v>0</v>
      </c>
    </row>
    <row r="14014" spans="1:11" s="509" customFormat="1">
      <c r="A14014" s="508" t="s">
        <v>663</v>
      </c>
      <c r="B14014" s="509" t="s">
        <v>435</v>
      </c>
      <c r="C14014" s="509">
        <v>37</v>
      </c>
      <c r="D14014" s="509">
        <v>0</v>
      </c>
      <c r="E14014" s="509">
        <v>0</v>
      </c>
      <c r="F14014" s="509">
        <v>0</v>
      </c>
      <c r="G14014" s="509">
        <v>0</v>
      </c>
      <c r="H14014" s="509">
        <v>0</v>
      </c>
      <c r="I14014" s="509">
        <v>0</v>
      </c>
      <c r="K14014" s="509">
        <v>0</v>
      </c>
    </row>
    <row r="14015" spans="1:11" s="509" customFormat="1">
      <c r="A14015" s="508" t="s">
        <v>663</v>
      </c>
      <c r="B14015" s="509" t="s">
        <v>435</v>
      </c>
      <c r="C14015" s="509">
        <v>38</v>
      </c>
      <c r="D14015" s="509">
        <v>0</v>
      </c>
      <c r="E14015" s="509">
        <v>0</v>
      </c>
      <c r="F14015" s="509">
        <v>0</v>
      </c>
      <c r="G14015" s="509">
        <v>0</v>
      </c>
      <c r="H14015" s="509">
        <v>0</v>
      </c>
      <c r="I14015" s="509">
        <v>0</v>
      </c>
      <c r="K14015" s="509">
        <v>0</v>
      </c>
    </row>
    <row r="14016" spans="1:11" s="509" customFormat="1">
      <c r="A14016" s="508" t="s">
        <v>663</v>
      </c>
      <c r="B14016" s="509" t="s">
        <v>435</v>
      </c>
      <c r="C14016" s="509" t="s">
        <v>1030</v>
      </c>
      <c r="D14016" s="509">
        <v>0</v>
      </c>
      <c r="E14016" s="509">
        <v>0</v>
      </c>
      <c r="F14016" s="509">
        <v>0</v>
      </c>
      <c r="G14016" s="509">
        <v>0</v>
      </c>
      <c r="H14016" s="509">
        <v>0</v>
      </c>
      <c r="I14016" s="509">
        <v>0</v>
      </c>
      <c r="K14016" s="509">
        <v>0</v>
      </c>
    </row>
    <row r="14017" spans="1:11" s="509" customFormat="1">
      <c r="A14017" s="508" t="s">
        <v>663</v>
      </c>
      <c r="B14017" s="509" t="s">
        <v>435</v>
      </c>
      <c r="C14017" s="509">
        <v>39</v>
      </c>
      <c r="D14017" s="509">
        <v>0</v>
      </c>
      <c r="E14017" s="509">
        <v>0</v>
      </c>
      <c r="F14017" s="509">
        <v>0</v>
      </c>
      <c r="G14017" s="509">
        <v>0</v>
      </c>
      <c r="H14017" s="509">
        <v>0</v>
      </c>
      <c r="I14017" s="509">
        <v>0</v>
      </c>
      <c r="K14017" s="509">
        <v>0</v>
      </c>
    </row>
    <row r="14018" spans="1:11" s="509" customFormat="1">
      <c r="A14018" s="508" t="s">
        <v>663</v>
      </c>
      <c r="B14018" s="509" t="s">
        <v>435</v>
      </c>
      <c r="C14018" s="509">
        <v>40</v>
      </c>
      <c r="D14018" s="509">
        <v>0</v>
      </c>
      <c r="E14018" s="509">
        <v>0</v>
      </c>
      <c r="F14018" s="509">
        <v>0</v>
      </c>
      <c r="G14018" s="509">
        <v>0</v>
      </c>
      <c r="H14018" s="509">
        <v>0</v>
      </c>
      <c r="I14018" s="509">
        <v>0</v>
      </c>
      <c r="K14018" s="509">
        <v>0</v>
      </c>
    </row>
    <row r="14019" spans="1:11" s="509" customFormat="1">
      <c r="A14019" s="508" t="s">
        <v>663</v>
      </c>
      <c r="B14019" s="509" t="s">
        <v>435</v>
      </c>
      <c r="C14019" s="509">
        <v>41</v>
      </c>
      <c r="D14019" s="509">
        <v>0</v>
      </c>
      <c r="E14019" s="509">
        <v>0</v>
      </c>
      <c r="F14019" s="509">
        <v>0</v>
      </c>
      <c r="G14019" s="509">
        <v>0</v>
      </c>
      <c r="H14019" s="509">
        <v>0</v>
      </c>
      <c r="I14019" s="509">
        <v>0</v>
      </c>
      <c r="K14019" s="509">
        <v>0</v>
      </c>
    </row>
    <row r="14020" spans="1:11" s="509" customFormat="1">
      <c r="A14020" s="508" t="s">
        <v>663</v>
      </c>
      <c r="B14020" s="509" t="s">
        <v>435</v>
      </c>
      <c r="C14020" s="509">
        <v>42</v>
      </c>
      <c r="D14020" s="509">
        <v>0</v>
      </c>
      <c r="E14020" s="509">
        <v>0</v>
      </c>
      <c r="F14020" s="509">
        <v>0</v>
      </c>
      <c r="G14020" s="509">
        <v>0</v>
      </c>
      <c r="H14020" s="509">
        <v>0</v>
      </c>
      <c r="I14020" s="509">
        <v>0</v>
      </c>
      <c r="K14020" s="509">
        <v>0</v>
      </c>
    </row>
    <row r="14021" spans="1:11" s="509" customFormat="1">
      <c r="A14021" s="508" t="s">
        <v>663</v>
      </c>
      <c r="B14021" s="509" t="s">
        <v>435</v>
      </c>
      <c r="C14021" s="509">
        <v>43</v>
      </c>
      <c r="D14021" s="509">
        <v>0</v>
      </c>
      <c r="E14021" s="509">
        <v>0</v>
      </c>
      <c r="F14021" s="509">
        <v>0</v>
      </c>
      <c r="G14021" s="509">
        <v>0</v>
      </c>
      <c r="H14021" s="509">
        <v>0</v>
      </c>
      <c r="I14021" s="509">
        <v>0</v>
      </c>
      <c r="K14021" s="509">
        <v>0</v>
      </c>
    </row>
    <row r="14022" spans="1:11" s="509" customFormat="1">
      <c r="A14022" s="508" t="s">
        <v>663</v>
      </c>
      <c r="B14022" s="509" t="s">
        <v>435</v>
      </c>
      <c r="C14022" s="509">
        <v>44</v>
      </c>
      <c r="D14022" s="509">
        <v>0</v>
      </c>
      <c r="E14022" s="509">
        <v>0</v>
      </c>
      <c r="F14022" s="509">
        <v>0</v>
      </c>
      <c r="G14022" s="509">
        <v>0</v>
      </c>
      <c r="H14022" s="509">
        <v>0</v>
      </c>
      <c r="I14022" s="509">
        <v>0</v>
      </c>
      <c r="K14022" s="509">
        <v>0</v>
      </c>
    </row>
    <row r="14023" spans="1:11" s="509" customFormat="1">
      <c r="A14023" s="508" t="s">
        <v>663</v>
      </c>
      <c r="B14023" s="509" t="s">
        <v>435</v>
      </c>
      <c r="C14023" s="509">
        <v>45</v>
      </c>
      <c r="D14023" s="509">
        <v>0</v>
      </c>
      <c r="E14023" s="509">
        <v>0</v>
      </c>
      <c r="F14023" s="509">
        <v>0</v>
      </c>
      <c r="G14023" s="509">
        <v>0</v>
      </c>
      <c r="H14023" s="509">
        <v>0</v>
      </c>
      <c r="I14023" s="509">
        <v>0</v>
      </c>
      <c r="K14023" s="509">
        <v>0</v>
      </c>
    </row>
    <row r="14024" spans="1:11" s="509" customFormat="1">
      <c r="A14024" s="508" t="s">
        <v>663</v>
      </c>
      <c r="B14024" s="509" t="s">
        <v>435</v>
      </c>
      <c r="C14024" s="509">
        <v>46</v>
      </c>
      <c r="D14024" s="509">
        <v>0</v>
      </c>
      <c r="E14024" s="509">
        <v>0</v>
      </c>
      <c r="F14024" s="509">
        <v>0</v>
      </c>
      <c r="G14024" s="509">
        <v>5</v>
      </c>
      <c r="H14024" s="509">
        <v>0</v>
      </c>
      <c r="I14024" s="509">
        <v>0</v>
      </c>
      <c r="K14024" s="509">
        <v>5</v>
      </c>
    </row>
    <row r="14025" spans="1:11" s="509" customFormat="1">
      <c r="A14025" s="508" t="s">
        <v>663</v>
      </c>
      <c r="B14025" s="509" t="s">
        <v>435</v>
      </c>
      <c r="C14025" s="509">
        <v>47</v>
      </c>
      <c r="D14025" s="509">
        <v>0</v>
      </c>
      <c r="E14025" s="509">
        <v>0</v>
      </c>
      <c r="F14025" s="509">
        <v>0</v>
      </c>
      <c r="G14025" s="509">
        <v>1</v>
      </c>
      <c r="H14025" s="509">
        <v>0</v>
      </c>
      <c r="I14025" s="509">
        <v>0</v>
      </c>
      <c r="K14025" s="509">
        <v>1</v>
      </c>
    </row>
    <row r="14026" spans="1:11" s="509" customFormat="1">
      <c r="A14026" s="508" t="s">
        <v>663</v>
      </c>
      <c r="B14026" s="509" t="s">
        <v>435</v>
      </c>
      <c r="C14026" s="509">
        <v>48</v>
      </c>
      <c r="D14026" s="509">
        <v>0</v>
      </c>
      <c r="E14026" s="509">
        <v>0</v>
      </c>
      <c r="F14026" s="509">
        <v>0</v>
      </c>
      <c r="G14026" s="509">
        <v>0</v>
      </c>
      <c r="H14026" s="509">
        <v>0</v>
      </c>
      <c r="I14026" s="509">
        <v>0</v>
      </c>
      <c r="K14026" s="509">
        <v>0</v>
      </c>
    </row>
    <row r="14027" spans="1:11" s="509" customFormat="1">
      <c r="A14027" s="508" t="s">
        <v>663</v>
      </c>
      <c r="B14027" s="509" t="s">
        <v>435</v>
      </c>
      <c r="C14027" s="509">
        <v>49</v>
      </c>
      <c r="D14027" s="509">
        <v>0</v>
      </c>
      <c r="E14027" s="509">
        <v>0</v>
      </c>
      <c r="F14027" s="509">
        <v>0</v>
      </c>
      <c r="G14027" s="509">
        <v>0</v>
      </c>
      <c r="H14027" s="509">
        <v>0</v>
      </c>
      <c r="I14027" s="509">
        <v>0</v>
      </c>
      <c r="K14027" s="509">
        <v>0</v>
      </c>
    </row>
    <row r="14028" spans="1:11" s="509" customFormat="1">
      <c r="A14028" s="508" t="s">
        <v>663</v>
      </c>
      <c r="B14028" s="509" t="s">
        <v>435</v>
      </c>
      <c r="C14028" s="509">
        <v>50</v>
      </c>
      <c r="D14028" s="509">
        <v>0</v>
      </c>
      <c r="E14028" s="509">
        <v>0</v>
      </c>
      <c r="F14028" s="509">
        <v>0</v>
      </c>
      <c r="G14028" s="509">
        <v>0</v>
      </c>
      <c r="H14028" s="509">
        <v>0</v>
      </c>
      <c r="I14028" s="509">
        <v>0</v>
      </c>
      <c r="K14028" s="509">
        <v>0</v>
      </c>
    </row>
    <row r="14029" spans="1:11" s="509" customFormat="1">
      <c r="A14029" s="508" t="s">
        <v>663</v>
      </c>
      <c r="B14029" s="509" t="s">
        <v>435</v>
      </c>
      <c r="C14029" s="509">
        <v>51</v>
      </c>
      <c r="D14029" s="509">
        <v>0</v>
      </c>
      <c r="E14029" s="509">
        <v>0</v>
      </c>
      <c r="F14029" s="509">
        <v>0</v>
      </c>
      <c r="G14029" s="509">
        <v>0</v>
      </c>
      <c r="H14029" s="509">
        <v>0</v>
      </c>
      <c r="I14029" s="509">
        <v>0</v>
      </c>
      <c r="K14029" s="509">
        <v>0</v>
      </c>
    </row>
    <row r="14030" spans="1:11" s="509" customFormat="1">
      <c r="A14030" s="508" t="s">
        <v>663</v>
      </c>
      <c r="B14030" s="509" t="s">
        <v>435</v>
      </c>
      <c r="C14030" s="509" t="s">
        <v>1031</v>
      </c>
      <c r="D14030" s="509">
        <v>0</v>
      </c>
      <c r="E14030" s="509">
        <v>0</v>
      </c>
      <c r="F14030" s="509">
        <v>0</v>
      </c>
      <c r="G14030" s="509">
        <v>1</v>
      </c>
      <c r="H14030" s="509">
        <v>0</v>
      </c>
      <c r="I14030" s="509">
        <v>0</v>
      </c>
      <c r="K14030" s="509">
        <v>1</v>
      </c>
    </row>
    <row r="14031" spans="1:11" s="509" customFormat="1">
      <c r="A14031" s="508" t="s">
        <v>663</v>
      </c>
      <c r="B14031" s="509" t="s">
        <v>435</v>
      </c>
      <c r="C14031" s="509" t="s">
        <v>1032</v>
      </c>
      <c r="D14031" s="509">
        <v>0</v>
      </c>
      <c r="E14031" s="509">
        <v>0</v>
      </c>
      <c r="F14031" s="509">
        <v>0</v>
      </c>
      <c r="G14031" s="509">
        <v>0</v>
      </c>
      <c r="H14031" s="509">
        <v>0</v>
      </c>
      <c r="I14031" s="509">
        <v>0</v>
      </c>
      <c r="K14031" s="509">
        <v>0</v>
      </c>
    </row>
    <row r="14032" spans="1:11" s="509" customFormat="1">
      <c r="A14032" s="508" t="s">
        <v>663</v>
      </c>
      <c r="B14032" s="509" t="s">
        <v>435</v>
      </c>
      <c r="C14032" s="509">
        <v>52</v>
      </c>
      <c r="D14032" s="509">
        <v>0</v>
      </c>
      <c r="E14032" s="509">
        <v>0</v>
      </c>
      <c r="F14032" s="509">
        <v>0</v>
      </c>
      <c r="G14032" s="509">
        <v>0</v>
      </c>
      <c r="H14032" s="509">
        <v>0</v>
      </c>
      <c r="I14032" s="509">
        <v>0</v>
      </c>
      <c r="K14032" s="509">
        <v>0</v>
      </c>
    </row>
    <row r="14033" spans="1:11" s="509" customFormat="1">
      <c r="A14033" s="508" t="s">
        <v>663</v>
      </c>
      <c r="B14033" s="509" t="s">
        <v>435</v>
      </c>
      <c r="C14033" s="509">
        <v>53</v>
      </c>
      <c r="D14033" s="509">
        <v>0</v>
      </c>
      <c r="E14033" s="509">
        <v>0</v>
      </c>
      <c r="F14033" s="509">
        <v>0</v>
      </c>
      <c r="G14033" s="509">
        <v>0</v>
      </c>
      <c r="H14033" s="509">
        <v>0</v>
      </c>
      <c r="I14033" s="509">
        <v>0</v>
      </c>
      <c r="K14033" s="509">
        <v>0</v>
      </c>
    </row>
    <row r="14034" spans="1:11" s="509" customFormat="1">
      <c r="A14034" s="508" t="s">
        <v>663</v>
      </c>
      <c r="B14034" s="509" t="s">
        <v>435</v>
      </c>
      <c r="C14034" s="509">
        <v>54</v>
      </c>
      <c r="D14034" s="509">
        <v>0</v>
      </c>
      <c r="E14034" s="509">
        <v>0</v>
      </c>
      <c r="F14034" s="509">
        <v>0</v>
      </c>
      <c r="G14034" s="509">
        <v>14</v>
      </c>
      <c r="H14034" s="509">
        <v>0</v>
      </c>
      <c r="I14034" s="509">
        <v>0</v>
      </c>
      <c r="K14034" s="509">
        <v>14</v>
      </c>
    </row>
    <row r="14035" spans="1:11" s="509" customFormat="1">
      <c r="A14035" s="508" t="s">
        <v>663</v>
      </c>
      <c r="B14035" s="509" t="s">
        <v>435</v>
      </c>
      <c r="C14035" s="509">
        <v>55</v>
      </c>
      <c r="D14035" s="509">
        <v>0</v>
      </c>
      <c r="E14035" s="509">
        <v>0</v>
      </c>
      <c r="F14035" s="509">
        <v>0</v>
      </c>
      <c r="G14035" s="509">
        <v>30</v>
      </c>
      <c r="H14035" s="509">
        <v>0</v>
      </c>
      <c r="I14035" s="509">
        <v>0</v>
      </c>
      <c r="K14035" s="509">
        <v>30</v>
      </c>
    </row>
    <row r="14036" spans="1:11" s="509" customFormat="1">
      <c r="A14036" s="508" t="s">
        <v>663</v>
      </c>
      <c r="B14036" s="509" t="s">
        <v>435</v>
      </c>
      <c r="C14036" s="509">
        <v>56</v>
      </c>
      <c r="D14036" s="509">
        <v>0</v>
      </c>
      <c r="E14036" s="509">
        <v>0</v>
      </c>
      <c r="F14036" s="509">
        <v>0</v>
      </c>
      <c r="G14036" s="509">
        <v>0</v>
      </c>
      <c r="H14036" s="509">
        <v>0</v>
      </c>
      <c r="I14036" s="509">
        <v>0</v>
      </c>
      <c r="K14036" s="509">
        <v>0</v>
      </c>
    </row>
    <row r="14037" spans="1:11" s="509" customFormat="1">
      <c r="A14037" s="508" t="s">
        <v>663</v>
      </c>
      <c r="B14037" s="509" t="s">
        <v>435</v>
      </c>
      <c r="C14037" s="509">
        <v>57</v>
      </c>
      <c r="D14037" s="509">
        <v>0</v>
      </c>
      <c r="E14037" s="509">
        <v>0</v>
      </c>
      <c r="F14037" s="509">
        <v>0</v>
      </c>
      <c r="G14037" s="509">
        <v>0</v>
      </c>
      <c r="H14037" s="509">
        <v>0</v>
      </c>
      <c r="I14037" s="509">
        <v>0</v>
      </c>
      <c r="K14037" s="509">
        <v>0</v>
      </c>
    </row>
    <row r="14038" spans="1:11" s="509" customFormat="1">
      <c r="A14038" s="508" t="s">
        <v>663</v>
      </c>
      <c r="B14038" s="509" t="s">
        <v>435</v>
      </c>
      <c r="C14038" s="509">
        <v>58</v>
      </c>
      <c r="D14038" s="509">
        <v>0</v>
      </c>
      <c r="E14038" s="509">
        <v>0</v>
      </c>
      <c r="F14038" s="509">
        <v>0</v>
      </c>
      <c r="G14038" s="509">
        <v>2</v>
      </c>
      <c r="H14038" s="509">
        <v>0</v>
      </c>
      <c r="I14038" s="509">
        <v>0</v>
      </c>
      <c r="K14038" s="509">
        <v>2</v>
      </c>
    </row>
    <row r="14039" spans="1:11" s="509" customFormat="1">
      <c r="A14039" s="508" t="s">
        <v>663</v>
      </c>
      <c r="B14039" s="509" t="s">
        <v>435</v>
      </c>
      <c r="C14039" s="509">
        <v>59</v>
      </c>
      <c r="D14039" s="509">
        <v>0</v>
      </c>
      <c r="E14039" s="509">
        <v>0</v>
      </c>
      <c r="F14039" s="509">
        <v>0</v>
      </c>
      <c r="G14039" s="509">
        <v>4</v>
      </c>
      <c r="H14039" s="509">
        <v>0</v>
      </c>
      <c r="I14039" s="509">
        <v>0</v>
      </c>
      <c r="K14039" s="509">
        <v>4</v>
      </c>
    </row>
    <row r="14040" spans="1:11" s="509" customFormat="1">
      <c r="A14040" s="508" t="s">
        <v>663</v>
      </c>
      <c r="B14040" s="509" t="s">
        <v>435</v>
      </c>
      <c r="C14040" s="509">
        <v>60</v>
      </c>
      <c r="D14040" s="509">
        <v>0</v>
      </c>
      <c r="E14040" s="509">
        <v>0</v>
      </c>
      <c r="F14040" s="509">
        <v>0</v>
      </c>
      <c r="G14040" s="509">
        <v>5</v>
      </c>
      <c r="H14040" s="509">
        <v>0</v>
      </c>
      <c r="I14040" s="509">
        <v>0</v>
      </c>
      <c r="K14040" s="509">
        <v>5</v>
      </c>
    </row>
    <row r="14041" spans="1:11" s="509" customFormat="1">
      <c r="A14041" s="508" t="s">
        <v>663</v>
      </c>
      <c r="B14041" s="509" t="s">
        <v>435</v>
      </c>
      <c r="C14041" s="509">
        <v>61</v>
      </c>
      <c r="D14041" s="509">
        <v>0</v>
      </c>
      <c r="E14041" s="509">
        <v>0</v>
      </c>
      <c r="F14041" s="509">
        <v>0</v>
      </c>
      <c r="G14041" s="509">
        <v>0</v>
      </c>
      <c r="H14041" s="509">
        <v>0</v>
      </c>
      <c r="I14041" s="509">
        <v>0</v>
      </c>
      <c r="K14041" s="509">
        <v>0</v>
      </c>
    </row>
    <row r="14042" spans="1:11" s="509" customFormat="1">
      <c r="A14042" s="508" t="s">
        <v>663</v>
      </c>
      <c r="B14042" s="509" t="s">
        <v>435</v>
      </c>
      <c r="C14042" s="509">
        <v>62</v>
      </c>
      <c r="D14042" s="509">
        <v>0</v>
      </c>
      <c r="E14042" s="509">
        <v>0</v>
      </c>
      <c r="F14042" s="509">
        <v>0</v>
      </c>
      <c r="G14042" s="509">
        <v>0</v>
      </c>
      <c r="H14042" s="509">
        <v>0</v>
      </c>
      <c r="I14042" s="509">
        <v>0</v>
      </c>
      <c r="K14042" s="509">
        <v>0</v>
      </c>
    </row>
    <row r="14043" spans="1:11" s="509" customFormat="1">
      <c r="A14043" s="508" t="s">
        <v>663</v>
      </c>
      <c r="B14043" s="509" t="s">
        <v>435</v>
      </c>
      <c r="C14043" s="509">
        <v>63</v>
      </c>
      <c r="D14043" s="509">
        <v>0</v>
      </c>
      <c r="E14043" s="509">
        <v>0</v>
      </c>
      <c r="F14043" s="509">
        <v>0</v>
      </c>
      <c r="G14043" s="509">
        <v>5</v>
      </c>
      <c r="H14043" s="509">
        <v>2</v>
      </c>
      <c r="I14043" s="509">
        <v>0</v>
      </c>
      <c r="K14043" s="509">
        <v>5</v>
      </c>
    </row>
    <row r="14044" spans="1:11" s="509" customFormat="1">
      <c r="A14044" s="508" t="s">
        <v>663</v>
      </c>
      <c r="B14044" s="509" t="s">
        <v>435</v>
      </c>
      <c r="C14044" s="509" t="s">
        <v>1033</v>
      </c>
      <c r="D14044" s="509">
        <v>0</v>
      </c>
      <c r="E14044" s="509">
        <v>0</v>
      </c>
      <c r="F14044" s="509">
        <v>0</v>
      </c>
      <c r="G14044" s="509">
        <v>0</v>
      </c>
      <c r="H14044" s="509">
        <v>0</v>
      </c>
      <c r="I14044" s="509">
        <v>0</v>
      </c>
      <c r="K14044" s="509">
        <v>0</v>
      </c>
    </row>
    <row r="14045" spans="1:11" s="509" customFormat="1">
      <c r="A14045" s="508" t="s">
        <v>663</v>
      </c>
      <c r="B14045" s="509" t="s">
        <v>435</v>
      </c>
      <c r="C14045" s="509" t="s">
        <v>1034</v>
      </c>
      <c r="D14045" s="509">
        <v>0</v>
      </c>
      <c r="E14045" s="509">
        <v>0</v>
      </c>
      <c r="F14045" s="509">
        <v>0</v>
      </c>
      <c r="G14045" s="509">
        <v>0</v>
      </c>
      <c r="H14045" s="509">
        <v>0</v>
      </c>
      <c r="I14045" s="509">
        <v>0</v>
      </c>
      <c r="K14045" s="509">
        <v>0</v>
      </c>
    </row>
    <row r="14046" spans="1:11" s="509" customFormat="1">
      <c r="A14046" s="508" t="s">
        <v>663</v>
      </c>
      <c r="B14046" s="509" t="s">
        <v>435</v>
      </c>
      <c r="C14046" s="509">
        <v>64</v>
      </c>
      <c r="D14046" s="509">
        <v>0</v>
      </c>
      <c r="E14046" s="509">
        <v>0</v>
      </c>
      <c r="F14046" s="509">
        <v>0</v>
      </c>
      <c r="G14046" s="509">
        <v>0</v>
      </c>
      <c r="H14046" s="509">
        <v>0</v>
      </c>
      <c r="I14046" s="509">
        <v>0</v>
      </c>
      <c r="K14046" s="509">
        <v>0</v>
      </c>
    </row>
    <row r="14047" spans="1:11" s="509" customFormat="1">
      <c r="A14047" s="508" t="s">
        <v>663</v>
      </c>
      <c r="B14047" s="509" t="s">
        <v>435</v>
      </c>
      <c r="C14047" s="509" t="s">
        <v>1035</v>
      </c>
      <c r="D14047" s="509">
        <v>0</v>
      </c>
      <c r="E14047" s="509">
        <v>0</v>
      </c>
      <c r="F14047" s="509">
        <v>0</v>
      </c>
      <c r="G14047" s="509">
        <v>3</v>
      </c>
      <c r="H14047" s="509">
        <v>0</v>
      </c>
      <c r="I14047" s="509">
        <v>0</v>
      </c>
      <c r="K14047" s="509">
        <v>3</v>
      </c>
    </row>
    <row r="14048" spans="1:11" s="509" customFormat="1">
      <c r="A14048" s="508" t="s">
        <v>663</v>
      </c>
      <c r="B14048" s="509" t="s">
        <v>435</v>
      </c>
      <c r="C14048" s="509">
        <v>65</v>
      </c>
      <c r="D14048" s="509">
        <v>0</v>
      </c>
      <c r="E14048" s="509">
        <v>0</v>
      </c>
      <c r="F14048" s="509">
        <v>0</v>
      </c>
      <c r="G14048" s="509">
        <v>26</v>
      </c>
      <c r="H14048" s="509">
        <v>12</v>
      </c>
      <c r="I14048" s="509">
        <v>0</v>
      </c>
      <c r="K14048" s="509">
        <v>26</v>
      </c>
    </row>
    <row r="14049" spans="1:11" s="509" customFormat="1">
      <c r="A14049" s="508" t="s">
        <v>663</v>
      </c>
      <c r="B14049" s="509" t="s">
        <v>435</v>
      </c>
      <c r="C14049" s="509">
        <v>66</v>
      </c>
      <c r="D14049" s="509">
        <v>0</v>
      </c>
      <c r="E14049" s="509">
        <v>0</v>
      </c>
      <c r="F14049" s="509">
        <v>0</v>
      </c>
      <c r="G14049" s="509">
        <v>4</v>
      </c>
      <c r="H14049" s="509">
        <v>4</v>
      </c>
      <c r="I14049" s="509">
        <v>0</v>
      </c>
      <c r="K14049" s="509">
        <v>4</v>
      </c>
    </row>
    <row r="14050" spans="1:11" s="509" customFormat="1">
      <c r="A14050" s="508" t="s">
        <v>663</v>
      </c>
      <c r="B14050" s="509" t="s">
        <v>435</v>
      </c>
      <c r="C14050" s="509" t="s">
        <v>1036</v>
      </c>
      <c r="D14050" s="509">
        <v>0</v>
      </c>
      <c r="E14050" s="509">
        <v>0</v>
      </c>
      <c r="F14050" s="509">
        <v>0</v>
      </c>
      <c r="G14050" s="509">
        <v>0</v>
      </c>
      <c r="H14050" s="509">
        <v>0</v>
      </c>
      <c r="I14050" s="509">
        <v>0</v>
      </c>
      <c r="K14050" s="509">
        <v>0</v>
      </c>
    </row>
    <row r="14051" spans="1:11" s="509" customFormat="1">
      <c r="A14051" s="508" t="s">
        <v>663</v>
      </c>
      <c r="B14051" s="509" t="s">
        <v>435</v>
      </c>
      <c r="C14051" s="509" t="s">
        <v>1037</v>
      </c>
      <c r="D14051" s="509">
        <v>0</v>
      </c>
      <c r="E14051" s="509">
        <v>0</v>
      </c>
      <c r="F14051" s="509">
        <v>0</v>
      </c>
      <c r="G14051" s="509">
        <v>513</v>
      </c>
      <c r="H14051" s="509">
        <v>0</v>
      </c>
      <c r="I14051" s="509">
        <v>0</v>
      </c>
      <c r="K14051" s="509">
        <v>513</v>
      </c>
    </row>
    <row r="14052" spans="1:11" s="509" customFormat="1">
      <c r="A14052" s="508" t="s">
        <v>663</v>
      </c>
      <c r="B14052" s="509" t="s">
        <v>435</v>
      </c>
      <c r="C14052" s="509" t="s">
        <v>1038</v>
      </c>
      <c r="D14052" s="509">
        <v>0</v>
      </c>
      <c r="E14052" s="509">
        <v>0</v>
      </c>
      <c r="F14052" s="509">
        <v>0</v>
      </c>
      <c r="G14052" s="509">
        <v>10</v>
      </c>
      <c r="H14052" s="509">
        <v>0</v>
      </c>
      <c r="I14052" s="509">
        <v>0</v>
      </c>
      <c r="K14052" s="509">
        <v>10</v>
      </c>
    </row>
    <row r="14053" spans="1:11" s="509" customFormat="1">
      <c r="A14053" s="508" t="s">
        <v>663</v>
      </c>
      <c r="B14053" s="509" t="s">
        <v>435</v>
      </c>
      <c r="C14053" s="509" t="s">
        <v>1039</v>
      </c>
      <c r="D14053" s="509">
        <v>0</v>
      </c>
      <c r="E14053" s="509">
        <v>0</v>
      </c>
      <c r="F14053" s="509">
        <v>0</v>
      </c>
      <c r="G14053" s="509">
        <v>6</v>
      </c>
      <c r="H14053" s="509">
        <v>0</v>
      </c>
      <c r="I14053" s="509">
        <v>0</v>
      </c>
      <c r="K14053" s="509">
        <v>6</v>
      </c>
    </row>
    <row r="14054" spans="1:11" s="509" customFormat="1">
      <c r="A14054" s="508" t="s">
        <v>663</v>
      </c>
      <c r="B14054" s="509" t="s">
        <v>435</v>
      </c>
      <c r="C14054" s="509" t="s">
        <v>1040</v>
      </c>
      <c r="D14054" s="509">
        <v>0</v>
      </c>
      <c r="E14054" s="509">
        <v>0</v>
      </c>
      <c r="F14054" s="509">
        <v>0</v>
      </c>
      <c r="G14054" s="509">
        <v>17</v>
      </c>
      <c r="H14054" s="509">
        <v>0</v>
      </c>
      <c r="I14054" s="509">
        <v>0</v>
      </c>
      <c r="K14054" s="509">
        <v>17</v>
      </c>
    </row>
    <row r="14055" spans="1:11" s="509" customFormat="1">
      <c r="A14055" s="508" t="s">
        <v>663</v>
      </c>
      <c r="B14055" s="509" t="s">
        <v>435</v>
      </c>
      <c r="C14055" s="509" t="s">
        <v>1041</v>
      </c>
      <c r="D14055" s="509">
        <v>0</v>
      </c>
      <c r="E14055" s="509">
        <v>0</v>
      </c>
      <c r="F14055" s="509">
        <v>0</v>
      </c>
      <c r="G14055" s="509">
        <v>0</v>
      </c>
      <c r="H14055" s="509">
        <v>0</v>
      </c>
      <c r="I14055" s="509">
        <v>0</v>
      </c>
      <c r="K14055" s="509">
        <v>0</v>
      </c>
    </row>
    <row r="14056" spans="1:11" s="509" customFormat="1">
      <c r="A14056" s="508" t="s">
        <v>663</v>
      </c>
      <c r="B14056" s="509" t="s">
        <v>435</v>
      </c>
      <c r="C14056" s="509" t="s">
        <v>1042</v>
      </c>
      <c r="D14056" s="509">
        <v>0</v>
      </c>
      <c r="E14056" s="509">
        <v>0</v>
      </c>
      <c r="F14056" s="509">
        <v>0</v>
      </c>
      <c r="G14056" s="509">
        <v>0</v>
      </c>
      <c r="H14056" s="509">
        <v>0</v>
      </c>
      <c r="I14056" s="509">
        <v>0</v>
      </c>
      <c r="K14056" s="509">
        <v>0</v>
      </c>
    </row>
    <row r="14057" spans="1:11" s="509" customFormat="1">
      <c r="A14057" s="508" t="s">
        <v>663</v>
      </c>
      <c r="B14057" s="509" t="s">
        <v>435</v>
      </c>
      <c r="C14057" s="509">
        <v>67</v>
      </c>
      <c r="D14057" s="509">
        <v>0</v>
      </c>
      <c r="E14057" s="509">
        <v>0</v>
      </c>
      <c r="F14057" s="509">
        <v>0</v>
      </c>
      <c r="G14057" s="509">
        <v>85</v>
      </c>
      <c r="H14057" s="509">
        <v>2</v>
      </c>
      <c r="I14057" s="509">
        <v>0</v>
      </c>
      <c r="K14057" s="509">
        <v>85</v>
      </c>
    </row>
    <row r="14058" spans="1:11" s="509" customFormat="1">
      <c r="A14058" s="508" t="s">
        <v>663</v>
      </c>
      <c r="B14058" s="509" t="s">
        <v>435</v>
      </c>
      <c r="C14058" s="509">
        <v>68</v>
      </c>
      <c r="D14058" s="509">
        <v>0</v>
      </c>
      <c r="E14058" s="509">
        <v>0</v>
      </c>
      <c r="F14058" s="509">
        <v>0</v>
      </c>
      <c r="G14058" s="509">
        <v>16</v>
      </c>
      <c r="H14058" s="509">
        <v>1</v>
      </c>
      <c r="I14058" s="509">
        <v>0</v>
      </c>
      <c r="K14058" s="509">
        <v>16</v>
      </c>
    </row>
    <row r="14059" spans="1:11" s="509" customFormat="1">
      <c r="A14059" s="508" t="s">
        <v>663</v>
      </c>
      <c r="B14059" s="509" t="s">
        <v>435</v>
      </c>
      <c r="C14059" s="509" t="s">
        <v>1043</v>
      </c>
      <c r="D14059" s="509">
        <v>0</v>
      </c>
      <c r="E14059" s="509">
        <v>0</v>
      </c>
      <c r="F14059" s="509">
        <v>0</v>
      </c>
      <c r="G14059" s="509">
        <v>4</v>
      </c>
      <c r="H14059" s="509">
        <v>3</v>
      </c>
      <c r="I14059" s="509">
        <v>0</v>
      </c>
      <c r="K14059" s="509">
        <v>4</v>
      </c>
    </row>
    <row r="14060" spans="1:11" s="509" customFormat="1">
      <c r="A14060" s="508" t="s">
        <v>663</v>
      </c>
      <c r="B14060" s="509" t="s">
        <v>435</v>
      </c>
      <c r="C14060" s="509">
        <v>69</v>
      </c>
      <c r="D14060" s="509">
        <v>0</v>
      </c>
      <c r="E14060" s="509">
        <v>0</v>
      </c>
      <c r="F14060" s="509">
        <v>0</v>
      </c>
      <c r="G14060" s="509">
        <v>2</v>
      </c>
      <c r="H14060" s="509">
        <v>0</v>
      </c>
      <c r="I14060" s="509">
        <v>0</v>
      </c>
      <c r="K14060" s="509">
        <v>2</v>
      </c>
    </row>
    <row r="14061" spans="1:11" s="509" customFormat="1">
      <c r="A14061" s="508" t="s">
        <v>663</v>
      </c>
      <c r="B14061" s="509" t="s">
        <v>435</v>
      </c>
      <c r="C14061" s="509" t="s">
        <v>1044</v>
      </c>
      <c r="D14061" s="509">
        <v>0</v>
      </c>
      <c r="E14061" s="509">
        <v>0</v>
      </c>
      <c r="F14061" s="509">
        <v>0</v>
      </c>
      <c r="G14061" s="509">
        <v>1</v>
      </c>
      <c r="H14061" s="509">
        <v>0</v>
      </c>
      <c r="I14061" s="509">
        <v>0</v>
      </c>
      <c r="K14061" s="509">
        <v>1</v>
      </c>
    </row>
    <row r="14062" spans="1:11" s="509" customFormat="1">
      <c r="A14062" s="508" t="s">
        <v>663</v>
      </c>
      <c r="B14062" s="509" t="s">
        <v>435</v>
      </c>
      <c r="C14062" s="509" t="s">
        <v>1045</v>
      </c>
      <c r="K14062" s="509">
        <v>0</v>
      </c>
    </row>
    <row r="14063" spans="1:11" s="509" customFormat="1">
      <c r="A14063" s="508" t="s">
        <v>663</v>
      </c>
      <c r="B14063" s="509" t="s">
        <v>435</v>
      </c>
      <c r="C14063" s="509">
        <v>70</v>
      </c>
      <c r="D14063" s="509">
        <v>0</v>
      </c>
      <c r="E14063" s="509">
        <v>0</v>
      </c>
      <c r="F14063" s="509">
        <v>0</v>
      </c>
      <c r="G14063" s="509">
        <v>0</v>
      </c>
      <c r="H14063" s="509">
        <v>0</v>
      </c>
      <c r="I14063" s="509">
        <v>0</v>
      </c>
      <c r="K14063" s="509">
        <v>0</v>
      </c>
    </row>
    <row r="14064" spans="1:11" s="509" customFormat="1">
      <c r="A14064" s="508" t="s">
        <v>663</v>
      </c>
      <c r="B14064" s="509" t="s">
        <v>435</v>
      </c>
      <c r="C14064" s="509" t="s">
        <v>1046</v>
      </c>
      <c r="D14064" s="509">
        <v>0</v>
      </c>
      <c r="E14064" s="509">
        <v>0</v>
      </c>
      <c r="F14064" s="509">
        <v>0</v>
      </c>
      <c r="G14064" s="509">
        <v>5</v>
      </c>
      <c r="H14064" s="509">
        <v>0</v>
      </c>
      <c r="I14064" s="509">
        <v>0</v>
      </c>
      <c r="K14064" s="509">
        <v>5</v>
      </c>
    </row>
    <row r="14065" spans="1:11" s="509" customFormat="1">
      <c r="A14065" s="508" t="s">
        <v>663</v>
      </c>
      <c r="B14065" s="509" t="s">
        <v>435</v>
      </c>
      <c r="C14065" s="509">
        <v>71</v>
      </c>
      <c r="D14065" s="509">
        <v>0</v>
      </c>
      <c r="E14065" s="509">
        <v>0</v>
      </c>
      <c r="F14065" s="509">
        <v>0</v>
      </c>
      <c r="G14065" s="509">
        <v>263</v>
      </c>
      <c r="H14065" s="509">
        <v>0</v>
      </c>
      <c r="I14065" s="509">
        <v>0</v>
      </c>
      <c r="K14065" s="509">
        <v>263</v>
      </c>
    </row>
    <row r="14066" spans="1:11" s="509" customFormat="1">
      <c r="A14066" s="508" t="s">
        <v>663</v>
      </c>
      <c r="B14066" s="509" t="s">
        <v>435</v>
      </c>
      <c r="C14066" s="509" t="s">
        <v>1047</v>
      </c>
      <c r="D14066" s="509">
        <v>0</v>
      </c>
      <c r="E14066" s="509">
        <v>0</v>
      </c>
      <c r="F14066" s="509">
        <v>0</v>
      </c>
      <c r="G14066" s="509">
        <v>35</v>
      </c>
      <c r="H14066" s="509">
        <v>17</v>
      </c>
      <c r="I14066" s="509">
        <v>0</v>
      </c>
      <c r="K14066" s="509">
        <v>35</v>
      </c>
    </row>
    <row r="14067" spans="1:11" s="509" customFormat="1">
      <c r="A14067" s="508" t="s">
        <v>663</v>
      </c>
      <c r="B14067" s="509" t="s">
        <v>435</v>
      </c>
      <c r="C14067" s="509" t="s">
        <v>1048</v>
      </c>
      <c r="D14067" s="509">
        <v>0</v>
      </c>
      <c r="E14067" s="509">
        <v>0</v>
      </c>
      <c r="F14067" s="509">
        <v>0</v>
      </c>
      <c r="G14067" s="509">
        <v>9</v>
      </c>
      <c r="H14067" s="509">
        <v>0</v>
      </c>
      <c r="I14067" s="509">
        <v>0</v>
      </c>
      <c r="K14067" s="509">
        <v>9</v>
      </c>
    </row>
    <row r="14068" spans="1:11" s="509" customFormat="1">
      <c r="A14068" s="508" t="s">
        <v>663</v>
      </c>
      <c r="B14068" s="509" t="s">
        <v>435</v>
      </c>
      <c r="C14068" s="509" t="s">
        <v>1049</v>
      </c>
      <c r="D14068" s="509">
        <v>0</v>
      </c>
      <c r="E14068" s="509">
        <v>0</v>
      </c>
      <c r="F14068" s="509">
        <v>0</v>
      </c>
      <c r="G14068" s="509">
        <v>1</v>
      </c>
      <c r="H14068" s="509">
        <v>0</v>
      </c>
      <c r="I14068" s="509">
        <v>0</v>
      </c>
      <c r="K14068" s="509">
        <v>1</v>
      </c>
    </row>
    <row r="14069" spans="1:11" s="509" customFormat="1">
      <c r="A14069" s="508" t="s">
        <v>663</v>
      </c>
      <c r="B14069" s="509" t="s">
        <v>435</v>
      </c>
      <c r="C14069" s="509" t="s">
        <v>1050</v>
      </c>
      <c r="D14069" s="509">
        <v>0</v>
      </c>
      <c r="E14069" s="509">
        <v>0</v>
      </c>
      <c r="F14069" s="509">
        <v>0</v>
      </c>
      <c r="G14069" s="509">
        <v>3</v>
      </c>
      <c r="H14069" s="509">
        <v>3</v>
      </c>
      <c r="I14069" s="509">
        <v>0</v>
      </c>
      <c r="K14069" s="509">
        <v>3</v>
      </c>
    </row>
    <row r="14070" spans="1:11" s="509" customFormat="1">
      <c r="A14070" s="508" t="s">
        <v>663</v>
      </c>
      <c r="B14070" s="509" t="s">
        <v>435</v>
      </c>
      <c r="C14070" s="509" t="s">
        <v>1051</v>
      </c>
      <c r="D14070" s="509">
        <v>0</v>
      </c>
      <c r="E14070" s="509">
        <v>0</v>
      </c>
      <c r="F14070" s="509">
        <v>0</v>
      </c>
      <c r="G14070" s="509">
        <v>1</v>
      </c>
      <c r="H14070" s="509">
        <v>1</v>
      </c>
      <c r="I14070" s="509">
        <v>0</v>
      </c>
      <c r="K14070" s="509">
        <v>1</v>
      </c>
    </row>
    <row r="14071" spans="1:11" s="509" customFormat="1">
      <c r="A14071" s="508" t="s">
        <v>663</v>
      </c>
      <c r="B14071" s="509" t="s">
        <v>435</v>
      </c>
      <c r="C14071" s="509">
        <v>72</v>
      </c>
      <c r="D14071" s="509">
        <v>35</v>
      </c>
      <c r="E14071" s="509">
        <v>0</v>
      </c>
      <c r="F14071" s="509">
        <v>0</v>
      </c>
      <c r="G14071" s="509">
        <v>12</v>
      </c>
      <c r="H14071" s="509">
        <v>0</v>
      </c>
      <c r="I14071" s="509">
        <v>0</v>
      </c>
      <c r="K14071" s="509">
        <v>47</v>
      </c>
    </row>
    <row r="14072" spans="1:11" s="509" customFormat="1">
      <c r="A14072" s="508" t="s">
        <v>663</v>
      </c>
      <c r="B14072" s="509" t="s">
        <v>435</v>
      </c>
      <c r="C14072" s="509">
        <v>73</v>
      </c>
      <c r="D14072" s="509">
        <v>15</v>
      </c>
      <c r="E14072" s="509">
        <v>0</v>
      </c>
      <c r="F14072" s="509">
        <v>0</v>
      </c>
      <c r="G14072" s="509">
        <v>0</v>
      </c>
      <c r="H14072" s="509">
        <v>0</v>
      </c>
      <c r="I14072" s="509">
        <v>0</v>
      </c>
      <c r="K14072" s="509">
        <v>15</v>
      </c>
    </row>
    <row r="14073" spans="1:11" s="509" customFormat="1">
      <c r="A14073" s="508" t="s">
        <v>663</v>
      </c>
      <c r="B14073" s="509" t="s">
        <v>435</v>
      </c>
      <c r="C14073" s="509">
        <v>74</v>
      </c>
      <c r="D14073" s="509">
        <v>0</v>
      </c>
      <c r="E14073" s="509">
        <v>0</v>
      </c>
      <c r="F14073" s="509">
        <v>0</v>
      </c>
      <c r="G14073" s="509">
        <v>4</v>
      </c>
      <c r="H14073" s="509">
        <v>0</v>
      </c>
      <c r="I14073" s="509">
        <v>0</v>
      </c>
      <c r="K14073" s="509">
        <v>4</v>
      </c>
    </row>
    <row r="14074" spans="1:11" s="509" customFormat="1">
      <c r="A14074" s="508" t="s">
        <v>663</v>
      </c>
      <c r="B14074" s="509" t="s">
        <v>435</v>
      </c>
      <c r="C14074" s="509" t="s">
        <v>4570</v>
      </c>
      <c r="D14074" s="509">
        <v>48</v>
      </c>
      <c r="E14074" s="509">
        <v>0</v>
      </c>
      <c r="F14074" s="509">
        <v>0</v>
      </c>
      <c r="G14074" s="509">
        <v>189</v>
      </c>
      <c r="H14074" s="509">
        <v>0</v>
      </c>
      <c r="I14074" s="509">
        <v>0</v>
      </c>
      <c r="K14074" s="509">
        <v>237</v>
      </c>
    </row>
    <row r="14075" spans="1:11" s="509" customFormat="1">
      <c r="A14075" s="508" t="s">
        <v>663</v>
      </c>
      <c r="B14075" s="509" t="s">
        <v>435</v>
      </c>
      <c r="C14075" s="509" t="s">
        <v>4571</v>
      </c>
      <c r="D14075" s="509">
        <v>98</v>
      </c>
      <c r="E14075" s="509">
        <v>0</v>
      </c>
      <c r="F14075" s="509">
        <v>0</v>
      </c>
      <c r="G14075" s="509">
        <v>2187</v>
      </c>
      <c r="H14075" s="509">
        <v>48</v>
      </c>
      <c r="I14075" s="509">
        <v>0</v>
      </c>
      <c r="J14075" s="509">
        <v>5</v>
      </c>
      <c r="K14075" s="509">
        <v>2285</v>
      </c>
    </row>
    <row r="14076" spans="1:11" s="509" customFormat="1">
      <c r="A14076" s="508" t="s">
        <v>664</v>
      </c>
      <c r="B14076" s="509" t="s">
        <v>436</v>
      </c>
      <c r="C14076" s="509">
        <v>1</v>
      </c>
      <c r="K14076" s="509">
        <v>0</v>
      </c>
    </row>
    <row r="14077" spans="1:11" s="509" customFormat="1">
      <c r="A14077" s="508" t="s">
        <v>664</v>
      </c>
      <c r="B14077" s="509" t="s">
        <v>436</v>
      </c>
      <c r="C14077" s="509" t="s">
        <v>1023</v>
      </c>
      <c r="D14077" s="509">
        <v>0</v>
      </c>
      <c r="E14077" s="509">
        <v>0</v>
      </c>
      <c r="G14077" s="509">
        <v>98</v>
      </c>
      <c r="H14077" s="509">
        <v>0</v>
      </c>
      <c r="K14077" s="509">
        <v>98</v>
      </c>
    </row>
    <row r="14078" spans="1:11" s="509" customFormat="1">
      <c r="A14078" s="508" t="s">
        <v>664</v>
      </c>
      <c r="B14078" s="509" t="s">
        <v>436</v>
      </c>
      <c r="C14078" s="509">
        <v>2</v>
      </c>
      <c r="D14078" s="509">
        <v>0</v>
      </c>
      <c r="E14078" s="509">
        <v>0</v>
      </c>
      <c r="G14078" s="509">
        <v>17</v>
      </c>
      <c r="H14078" s="509">
        <v>0</v>
      </c>
      <c r="K14078" s="509">
        <v>17</v>
      </c>
    </row>
    <row r="14079" spans="1:11" s="509" customFormat="1">
      <c r="A14079" s="508" t="s">
        <v>664</v>
      </c>
      <c r="B14079" s="509" t="s">
        <v>436</v>
      </c>
      <c r="C14079" s="509">
        <v>3</v>
      </c>
      <c r="D14079" s="509">
        <v>0</v>
      </c>
      <c r="E14079" s="509">
        <v>0</v>
      </c>
      <c r="G14079" s="509">
        <v>19</v>
      </c>
      <c r="H14079" s="509">
        <v>0</v>
      </c>
      <c r="K14079" s="509">
        <v>19</v>
      </c>
    </row>
    <row r="14080" spans="1:11" s="509" customFormat="1">
      <c r="A14080" s="508" t="s">
        <v>664</v>
      </c>
      <c r="B14080" s="509" t="s">
        <v>436</v>
      </c>
      <c r="C14080" s="509">
        <v>4</v>
      </c>
      <c r="D14080" s="509">
        <v>0</v>
      </c>
      <c r="E14080" s="509">
        <v>0</v>
      </c>
      <c r="G14080" s="509">
        <v>6</v>
      </c>
      <c r="H14080" s="509">
        <v>0</v>
      </c>
      <c r="K14080" s="509">
        <v>6</v>
      </c>
    </row>
    <row r="14081" spans="1:11" s="509" customFormat="1">
      <c r="A14081" s="508" t="s">
        <v>664</v>
      </c>
      <c r="B14081" s="509" t="s">
        <v>436</v>
      </c>
      <c r="C14081" s="509">
        <v>5</v>
      </c>
      <c r="D14081" s="509">
        <v>0</v>
      </c>
      <c r="E14081" s="509">
        <v>0</v>
      </c>
      <c r="G14081" s="509">
        <v>11</v>
      </c>
      <c r="H14081" s="509">
        <v>0</v>
      </c>
      <c r="K14081" s="509">
        <v>11</v>
      </c>
    </row>
    <row r="14082" spans="1:11" s="509" customFormat="1">
      <c r="A14082" s="508" t="s">
        <v>664</v>
      </c>
      <c r="B14082" s="509" t="s">
        <v>436</v>
      </c>
      <c r="C14082" s="509">
        <v>6</v>
      </c>
      <c r="D14082" s="509">
        <v>0</v>
      </c>
      <c r="E14082" s="509">
        <v>0</v>
      </c>
      <c r="G14082" s="509">
        <v>0</v>
      </c>
      <c r="H14082" s="509">
        <v>0</v>
      </c>
      <c r="K14082" s="509">
        <v>0</v>
      </c>
    </row>
    <row r="14083" spans="1:11" s="509" customFormat="1">
      <c r="A14083" s="508" t="s">
        <v>664</v>
      </c>
      <c r="B14083" s="509" t="s">
        <v>436</v>
      </c>
      <c r="C14083" s="509">
        <v>7</v>
      </c>
      <c r="D14083" s="509">
        <v>0</v>
      </c>
      <c r="E14083" s="509">
        <v>0</v>
      </c>
      <c r="G14083" s="509">
        <v>0</v>
      </c>
      <c r="H14083" s="509">
        <v>0</v>
      </c>
      <c r="K14083" s="509">
        <v>0</v>
      </c>
    </row>
    <row r="14084" spans="1:11" s="509" customFormat="1">
      <c r="A14084" s="508" t="s">
        <v>664</v>
      </c>
      <c r="B14084" s="509" t="s">
        <v>436</v>
      </c>
      <c r="C14084" s="509">
        <v>8</v>
      </c>
      <c r="D14084" s="509">
        <v>0</v>
      </c>
      <c r="E14084" s="509">
        <v>0</v>
      </c>
      <c r="G14084" s="509">
        <v>4</v>
      </c>
      <c r="H14084" s="509">
        <v>0</v>
      </c>
      <c r="K14084" s="509">
        <v>4</v>
      </c>
    </row>
    <row r="14085" spans="1:11" s="509" customFormat="1">
      <c r="A14085" s="508" t="s">
        <v>664</v>
      </c>
      <c r="B14085" s="509" t="s">
        <v>436</v>
      </c>
      <c r="C14085" s="509">
        <v>9</v>
      </c>
      <c r="D14085" s="509">
        <v>0</v>
      </c>
      <c r="E14085" s="509">
        <v>0</v>
      </c>
      <c r="G14085" s="509">
        <v>4</v>
      </c>
      <c r="H14085" s="509">
        <v>0</v>
      </c>
      <c r="K14085" s="509">
        <v>4</v>
      </c>
    </row>
    <row r="14086" spans="1:11" s="509" customFormat="1">
      <c r="A14086" s="508" t="s">
        <v>664</v>
      </c>
      <c r="B14086" s="509" t="s">
        <v>436</v>
      </c>
      <c r="C14086" s="509">
        <v>10</v>
      </c>
      <c r="D14086" s="509">
        <v>0</v>
      </c>
      <c r="E14086" s="509">
        <v>0</v>
      </c>
      <c r="G14086" s="509">
        <v>5</v>
      </c>
      <c r="H14086" s="509">
        <v>0</v>
      </c>
      <c r="K14086" s="509">
        <v>5</v>
      </c>
    </row>
    <row r="14087" spans="1:11" s="509" customFormat="1">
      <c r="A14087" s="508" t="s">
        <v>664</v>
      </c>
      <c r="B14087" s="509" t="s">
        <v>436</v>
      </c>
      <c r="C14087" s="509">
        <v>11</v>
      </c>
      <c r="D14087" s="509">
        <v>0</v>
      </c>
      <c r="E14087" s="509">
        <v>0</v>
      </c>
      <c r="G14087" s="509">
        <v>4</v>
      </c>
      <c r="H14087" s="509">
        <v>0</v>
      </c>
      <c r="K14087" s="509">
        <v>4</v>
      </c>
    </row>
    <row r="14088" spans="1:11" s="509" customFormat="1">
      <c r="A14088" s="508" t="s">
        <v>664</v>
      </c>
      <c r="B14088" s="509" t="s">
        <v>436</v>
      </c>
      <c r="C14088" s="509">
        <v>12</v>
      </c>
      <c r="D14088" s="509">
        <v>0</v>
      </c>
      <c r="E14088" s="509">
        <v>0</v>
      </c>
      <c r="G14088" s="509">
        <v>0</v>
      </c>
      <c r="H14088" s="509">
        <v>0</v>
      </c>
      <c r="K14088" s="509">
        <v>0</v>
      </c>
    </row>
    <row r="14089" spans="1:11" s="509" customFormat="1">
      <c r="A14089" s="508" t="s">
        <v>664</v>
      </c>
      <c r="B14089" s="509" t="s">
        <v>436</v>
      </c>
      <c r="C14089" s="509">
        <v>13</v>
      </c>
      <c r="D14089" s="509">
        <v>0</v>
      </c>
      <c r="E14089" s="509">
        <v>0</v>
      </c>
      <c r="G14089" s="509">
        <v>0</v>
      </c>
      <c r="H14089" s="509">
        <v>0</v>
      </c>
      <c r="K14089" s="509">
        <v>0</v>
      </c>
    </row>
    <row r="14090" spans="1:11" s="509" customFormat="1">
      <c r="A14090" s="508" t="s">
        <v>664</v>
      </c>
      <c r="B14090" s="509" t="s">
        <v>436</v>
      </c>
      <c r="C14090" s="509">
        <v>14</v>
      </c>
      <c r="D14090" s="509">
        <v>0</v>
      </c>
      <c r="E14090" s="509">
        <v>0</v>
      </c>
      <c r="G14090" s="509">
        <v>0</v>
      </c>
      <c r="H14090" s="509">
        <v>0</v>
      </c>
      <c r="K14090" s="509">
        <v>0</v>
      </c>
    </row>
    <row r="14091" spans="1:11" s="509" customFormat="1">
      <c r="A14091" s="508" t="s">
        <v>664</v>
      </c>
      <c r="B14091" s="509" t="s">
        <v>436</v>
      </c>
      <c r="C14091" s="509">
        <v>15</v>
      </c>
      <c r="D14091" s="509">
        <v>0</v>
      </c>
      <c r="E14091" s="509">
        <v>0</v>
      </c>
      <c r="G14091" s="509">
        <v>0</v>
      </c>
      <c r="H14091" s="509">
        <v>0</v>
      </c>
      <c r="K14091" s="509">
        <v>0</v>
      </c>
    </row>
    <row r="14092" spans="1:11" s="509" customFormat="1">
      <c r="A14092" s="508" t="s">
        <v>664</v>
      </c>
      <c r="B14092" s="509" t="s">
        <v>436</v>
      </c>
      <c r="C14092" s="509">
        <v>16</v>
      </c>
      <c r="D14092" s="509">
        <v>0</v>
      </c>
      <c r="E14092" s="509">
        <v>0</v>
      </c>
      <c r="G14092" s="509">
        <v>122</v>
      </c>
      <c r="H14092" s="509">
        <v>0</v>
      </c>
      <c r="K14092" s="509">
        <v>122</v>
      </c>
    </row>
    <row r="14093" spans="1:11" s="509" customFormat="1">
      <c r="A14093" s="508" t="s">
        <v>664</v>
      </c>
      <c r="B14093" s="509" t="s">
        <v>436</v>
      </c>
      <c r="C14093" s="509">
        <v>17</v>
      </c>
      <c r="D14093" s="509">
        <v>0</v>
      </c>
      <c r="E14093" s="509">
        <v>0</v>
      </c>
      <c r="G14093" s="509">
        <v>28</v>
      </c>
      <c r="H14093" s="509">
        <v>0</v>
      </c>
      <c r="K14093" s="509">
        <v>28</v>
      </c>
    </row>
    <row r="14094" spans="1:11" s="509" customFormat="1">
      <c r="A14094" s="508" t="s">
        <v>664</v>
      </c>
      <c r="B14094" s="509" t="s">
        <v>436</v>
      </c>
      <c r="C14094" s="509">
        <v>18</v>
      </c>
      <c r="D14094" s="509">
        <v>0</v>
      </c>
      <c r="E14094" s="509">
        <v>0</v>
      </c>
      <c r="G14094" s="509">
        <v>0</v>
      </c>
      <c r="H14094" s="509">
        <v>0</v>
      </c>
      <c r="K14094" s="509">
        <v>0</v>
      </c>
    </row>
    <row r="14095" spans="1:11" s="509" customFormat="1">
      <c r="A14095" s="508" t="s">
        <v>664</v>
      </c>
      <c r="B14095" s="509" t="s">
        <v>436</v>
      </c>
      <c r="C14095" s="509" t="s">
        <v>1024</v>
      </c>
      <c r="D14095" s="509">
        <v>0</v>
      </c>
      <c r="E14095" s="509">
        <v>0</v>
      </c>
      <c r="G14095" s="509">
        <v>4</v>
      </c>
      <c r="H14095" s="509">
        <v>0</v>
      </c>
      <c r="K14095" s="509">
        <v>4</v>
      </c>
    </row>
    <row r="14096" spans="1:11" s="509" customFormat="1">
      <c r="A14096" s="508" t="s">
        <v>664</v>
      </c>
      <c r="B14096" s="509" t="s">
        <v>436</v>
      </c>
      <c r="C14096" s="509" t="s">
        <v>1025</v>
      </c>
      <c r="D14096" s="509">
        <v>0</v>
      </c>
      <c r="E14096" s="509">
        <v>0</v>
      </c>
      <c r="G14096" s="509">
        <v>0</v>
      </c>
      <c r="H14096" s="509">
        <v>0</v>
      </c>
      <c r="K14096" s="509">
        <v>0</v>
      </c>
    </row>
    <row r="14097" spans="1:11" s="509" customFormat="1">
      <c r="A14097" s="508" t="s">
        <v>664</v>
      </c>
      <c r="B14097" s="509" t="s">
        <v>436</v>
      </c>
      <c r="C14097" s="509">
        <v>19</v>
      </c>
      <c r="D14097" s="509">
        <v>0</v>
      </c>
      <c r="E14097" s="509">
        <v>0</v>
      </c>
      <c r="G14097" s="509">
        <v>3</v>
      </c>
      <c r="H14097" s="509">
        <v>0</v>
      </c>
      <c r="K14097" s="509">
        <v>3</v>
      </c>
    </row>
    <row r="14098" spans="1:11" s="509" customFormat="1">
      <c r="A14098" s="508" t="s">
        <v>664</v>
      </c>
      <c r="B14098" s="509" t="s">
        <v>436</v>
      </c>
      <c r="C14098" s="509">
        <v>20</v>
      </c>
      <c r="D14098" s="509">
        <v>0</v>
      </c>
      <c r="E14098" s="509">
        <v>0</v>
      </c>
      <c r="G14098" s="509">
        <v>0</v>
      </c>
      <c r="H14098" s="509">
        <v>0</v>
      </c>
      <c r="K14098" s="509">
        <v>0</v>
      </c>
    </row>
    <row r="14099" spans="1:11" s="509" customFormat="1">
      <c r="A14099" s="508" t="s">
        <v>664</v>
      </c>
      <c r="B14099" s="509" t="s">
        <v>436</v>
      </c>
      <c r="C14099" s="509">
        <v>21</v>
      </c>
      <c r="D14099" s="509">
        <v>0</v>
      </c>
      <c r="E14099" s="509">
        <v>0</v>
      </c>
      <c r="G14099" s="509">
        <v>0</v>
      </c>
      <c r="H14099" s="509">
        <v>0</v>
      </c>
      <c r="K14099" s="509">
        <v>0</v>
      </c>
    </row>
    <row r="14100" spans="1:11" s="509" customFormat="1">
      <c r="A14100" s="508" t="s">
        <v>664</v>
      </c>
      <c r="B14100" s="509" t="s">
        <v>436</v>
      </c>
      <c r="C14100" s="509" t="s">
        <v>1026</v>
      </c>
      <c r="D14100" s="509">
        <v>0</v>
      </c>
      <c r="E14100" s="509">
        <v>0</v>
      </c>
      <c r="G14100" s="509">
        <v>0</v>
      </c>
      <c r="H14100" s="509">
        <v>0</v>
      </c>
      <c r="K14100" s="509">
        <v>0</v>
      </c>
    </row>
    <row r="14101" spans="1:11" s="509" customFormat="1">
      <c r="A14101" s="508" t="s">
        <v>664</v>
      </c>
      <c r="B14101" s="509" t="s">
        <v>436</v>
      </c>
      <c r="C14101" s="509" t="s">
        <v>1027</v>
      </c>
      <c r="D14101" s="509">
        <v>0</v>
      </c>
      <c r="E14101" s="509">
        <v>0</v>
      </c>
      <c r="G14101" s="509">
        <v>0</v>
      </c>
      <c r="H14101" s="509">
        <v>0</v>
      </c>
      <c r="K14101" s="509">
        <v>0</v>
      </c>
    </row>
    <row r="14102" spans="1:11" s="509" customFormat="1">
      <c r="A14102" s="508" t="s">
        <v>664</v>
      </c>
      <c r="B14102" s="509" t="s">
        <v>436</v>
      </c>
      <c r="C14102" s="509" t="s">
        <v>1028</v>
      </c>
      <c r="D14102" s="509">
        <v>0</v>
      </c>
      <c r="E14102" s="509">
        <v>0</v>
      </c>
      <c r="G14102" s="509">
        <v>0</v>
      </c>
      <c r="H14102" s="509">
        <v>0</v>
      </c>
      <c r="K14102" s="509">
        <v>0</v>
      </c>
    </row>
    <row r="14103" spans="1:11" s="509" customFormat="1">
      <c r="A14103" s="508" t="s">
        <v>664</v>
      </c>
      <c r="B14103" s="509" t="s">
        <v>436</v>
      </c>
      <c r="C14103" s="509">
        <v>22</v>
      </c>
      <c r="D14103" s="509">
        <v>0</v>
      </c>
      <c r="E14103" s="509">
        <v>0</v>
      </c>
      <c r="G14103" s="509">
        <v>1</v>
      </c>
      <c r="H14103" s="509">
        <v>1</v>
      </c>
      <c r="K14103" s="509">
        <v>1</v>
      </c>
    </row>
    <row r="14104" spans="1:11" s="509" customFormat="1">
      <c r="A14104" s="508" t="s">
        <v>664</v>
      </c>
      <c r="B14104" s="509" t="s">
        <v>436</v>
      </c>
      <c r="C14104" s="509">
        <v>23</v>
      </c>
      <c r="D14104" s="509">
        <v>0</v>
      </c>
      <c r="E14104" s="509">
        <v>0</v>
      </c>
      <c r="G14104" s="509">
        <v>0</v>
      </c>
      <c r="H14104" s="509">
        <v>0</v>
      </c>
      <c r="K14104" s="509">
        <v>0</v>
      </c>
    </row>
    <row r="14105" spans="1:11" s="509" customFormat="1">
      <c r="A14105" s="508" t="s">
        <v>664</v>
      </c>
      <c r="B14105" s="509" t="s">
        <v>436</v>
      </c>
      <c r="C14105" s="509" t="s">
        <v>1029</v>
      </c>
      <c r="D14105" s="509">
        <v>0</v>
      </c>
      <c r="E14105" s="509">
        <v>0</v>
      </c>
      <c r="G14105" s="509">
        <v>15</v>
      </c>
      <c r="H14105" s="509">
        <v>4</v>
      </c>
      <c r="K14105" s="509">
        <v>15</v>
      </c>
    </row>
    <row r="14106" spans="1:11" s="509" customFormat="1">
      <c r="A14106" s="508" t="s">
        <v>664</v>
      </c>
      <c r="B14106" s="509" t="s">
        <v>436</v>
      </c>
      <c r="C14106" s="509">
        <v>24</v>
      </c>
      <c r="D14106" s="509">
        <v>0</v>
      </c>
      <c r="E14106" s="509">
        <v>0</v>
      </c>
      <c r="G14106" s="509">
        <v>1</v>
      </c>
      <c r="H14106" s="509">
        <v>1</v>
      </c>
      <c r="K14106" s="509">
        <v>1</v>
      </c>
    </row>
    <row r="14107" spans="1:11" s="509" customFormat="1">
      <c r="A14107" s="508" t="s">
        <v>664</v>
      </c>
      <c r="B14107" s="509" t="s">
        <v>436</v>
      </c>
      <c r="C14107" s="509">
        <v>25</v>
      </c>
      <c r="D14107" s="509">
        <v>0</v>
      </c>
      <c r="E14107" s="509">
        <v>0</v>
      </c>
      <c r="G14107" s="509">
        <v>0</v>
      </c>
      <c r="H14107" s="509">
        <v>0</v>
      </c>
    </row>
    <row r="14108" spans="1:11" s="509" customFormat="1">
      <c r="A14108" s="508" t="s">
        <v>664</v>
      </c>
      <c r="B14108" s="509" t="s">
        <v>436</v>
      </c>
      <c r="C14108" s="509">
        <v>26</v>
      </c>
      <c r="D14108" s="509">
        <v>0</v>
      </c>
      <c r="E14108" s="509">
        <v>0</v>
      </c>
      <c r="G14108" s="509">
        <v>0</v>
      </c>
      <c r="H14108" s="509">
        <v>0</v>
      </c>
      <c r="K14108" s="509">
        <v>0</v>
      </c>
    </row>
    <row r="14109" spans="1:11" s="509" customFormat="1">
      <c r="A14109" s="508" t="s">
        <v>664</v>
      </c>
      <c r="B14109" s="509" t="s">
        <v>436</v>
      </c>
      <c r="C14109" s="509">
        <v>27</v>
      </c>
      <c r="D14109" s="509">
        <v>0</v>
      </c>
      <c r="E14109" s="509">
        <v>0</v>
      </c>
      <c r="G14109" s="509">
        <v>3</v>
      </c>
      <c r="H14109" s="509">
        <v>2</v>
      </c>
      <c r="K14109" s="509">
        <v>3</v>
      </c>
    </row>
    <row r="14110" spans="1:11" s="509" customFormat="1">
      <c r="A14110" s="508" t="s">
        <v>664</v>
      </c>
      <c r="B14110" s="509" t="s">
        <v>436</v>
      </c>
      <c r="C14110" s="509">
        <v>28</v>
      </c>
      <c r="D14110" s="509">
        <v>0</v>
      </c>
      <c r="E14110" s="509">
        <v>0</v>
      </c>
      <c r="G14110" s="509">
        <v>1</v>
      </c>
      <c r="H14110" s="509">
        <v>0</v>
      </c>
      <c r="K14110" s="509">
        <v>1</v>
      </c>
    </row>
    <row r="14111" spans="1:11" s="509" customFormat="1">
      <c r="A14111" s="508" t="s">
        <v>664</v>
      </c>
      <c r="B14111" s="509" t="s">
        <v>436</v>
      </c>
      <c r="C14111" s="509">
        <v>29</v>
      </c>
      <c r="D14111" s="509">
        <v>0</v>
      </c>
      <c r="E14111" s="509">
        <v>0</v>
      </c>
      <c r="G14111" s="509">
        <v>0</v>
      </c>
      <c r="H14111" s="509">
        <v>0</v>
      </c>
      <c r="K14111" s="509">
        <v>0</v>
      </c>
    </row>
    <row r="14112" spans="1:11" s="509" customFormat="1">
      <c r="A14112" s="508" t="s">
        <v>664</v>
      </c>
      <c r="B14112" s="509" t="s">
        <v>436</v>
      </c>
      <c r="C14112" s="509">
        <v>30</v>
      </c>
      <c r="D14112" s="509">
        <v>0</v>
      </c>
      <c r="E14112" s="509">
        <v>0</v>
      </c>
      <c r="G14112" s="509">
        <v>0</v>
      </c>
      <c r="H14112" s="509">
        <v>0</v>
      </c>
      <c r="K14112" s="509">
        <v>0</v>
      </c>
    </row>
    <row r="14113" spans="1:11" s="509" customFormat="1">
      <c r="A14113" s="508" t="s">
        <v>664</v>
      </c>
      <c r="B14113" s="509" t="s">
        <v>436</v>
      </c>
      <c r="C14113" s="509">
        <v>31</v>
      </c>
      <c r="D14113" s="509">
        <v>0</v>
      </c>
      <c r="E14113" s="509">
        <v>0</v>
      </c>
      <c r="G14113" s="509">
        <v>0</v>
      </c>
      <c r="H14113" s="509">
        <v>0</v>
      </c>
      <c r="K14113" s="509">
        <v>0</v>
      </c>
    </row>
    <row r="14114" spans="1:11" s="509" customFormat="1">
      <c r="A14114" s="508" t="s">
        <v>664</v>
      </c>
      <c r="B14114" s="509" t="s">
        <v>436</v>
      </c>
      <c r="C14114" s="509">
        <v>32</v>
      </c>
      <c r="D14114" s="509">
        <v>0</v>
      </c>
      <c r="E14114" s="509">
        <v>0</v>
      </c>
      <c r="G14114" s="509">
        <v>0</v>
      </c>
      <c r="H14114" s="509">
        <v>0</v>
      </c>
      <c r="K14114" s="509">
        <v>0</v>
      </c>
    </row>
    <row r="14115" spans="1:11" s="509" customFormat="1">
      <c r="A14115" s="508" t="s">
        <v>664</v>
      </c>
      <c r="B14115" s="509" t="s">
        <v>436</v>
      </c>
      <c r="C14115" s="509">
        <v>33</v>
      </c>
      <c r="D14115" s="509">
        <v>0</v>
      </c>
      <c r="E14115" s="509">
        <v>0</v>
      </c>
      <c r="G14115" s="509">
        <v>0</v>
      </c>
      <c r="H14115" s="509">
        <v>0</v>
      </c>
      <c r="K14115" s="509">
        <v>0</v>
      </c>
    </row>
    <row r="14116" spans="1:11" s="509" customFormat="1">
      <c r="A14116" s="508" t="s">
        <v>664</v>
      </c>
      <c r="B14116" s="509" t="s">
        <v>436</v>
      </c>
      <c r="C14116" s="509">
        <v>34</v>
      </c>
      <c r="D14116" s="509">
        <v>0</v>
      </c>
      <c r="E14116" s="509">
        <v>0</v>
      </c>
      <c r="G14116" s="509">
        <v>0</v>
      </c>
      <c r="H14116" s="509">
        <v>0</v>
      </c>
      <c r="K14116" s="509">
        <v>0</v>
      </c>
    </row>
    <row r="14117" spans="1:11" s="509" customFormat="1">
      <c r="A14117" s="508" t="s">
        <v>664</v>
      </c>
      <c r="B14117" s="509" t="s">
        <v>436</v>
      </c>
      <c r="C14117" s="509">
        <v>35</v>
      </c>
      <c r="D14117" s="509">
        <v>0</v>
      </c>
      <c r="E14117" s="509">
        <v>0</v>
      </c>
      <c r="G14117" s="509">
        <v>0</v>
      </c>
      <c r="H14117" s="509">
        <v>0</v>
      </c>
      <c r="K14117" s="509">
        <v>0</v>
      </c>
    </row>
    <row r="14118" spans="1:11" s="509" customFormat="1">
      <c r="A14118" s="508" t="s">
        <v>664</v>
      </c>
      <c r="B14118" s="509" t="s">
        <v>436</v>
      </c>
      <c r="C14118" s="509">
        <v>36</v>
      </c>
      <c r="D14118" s="509">
        <v>0</v>
      </c>
      <c r="E14118" s="509">
        <v>0</v>
      </c>
      <c r="G14118" s="509">
        <v>0</v>
      </c>
      <c r="H14118" s="509">
        <v>0</v>
      </c>
      <c r="K14118" s="509">
        <v>0</v>
      </c>
    </row>
    <row r="14119" spans="1:11" s="509" customFormat="1">
      <c r="A14119" s="508" t="s">
        <v>664</v>
      </c>
      <c r="B14119" s="509" t="s">
        <v>436</v>
      </c>
      <c r="C14119" s="509">
        <v>37</v>
      </c>
      <c r="D14119" s="509">
        <v>0</v>
      </c>
      <c r="E14119" s="509">
        <v>0</v>
      </c>
      <c r="G14119" s="509">
        <v>0</v>
      </c>
      <c r="H14119" s="509">
        <v>0</v>
      </c>
      <c r="K14119" s="509">
        <v>0</v>
      </c>
    </row>
    <row r="14120" spans="1:11" s="509" customFormat="1">
      <c r="A14120" s="508" t="s">
        <v>664</v>
      </c>
      <c r="B14120" s="509" t="s">
        <v>436</v>
      </c>
      <c r="C14120" s="509">
        <v>38</v>
      </c>
      <c r="D14120" s="509">
        <v>0</v>
      </c>
      <c r="E14120" s="509">
        <v>0</v>
      </c>
      <c r="G14120" s="509">
        <v>0</v>
      </c>
      <c r="H14120" s="509">
        <v>0</v>
      </c>
      <c r="K14120" s="509">
        <v>0</v>
      </c>
    </row>
    <row r="14121" spans="1:11" s="509" customFormat="1">
      <c r="A14121" s="508" t="s">
        <v>664</v>
      </c>
      <c r="B14121" s="509" t="s">
        <v>436</v>
      </c>
      <c r="C14121" s="509" t="s">
        <v>1030</v>
      </c>
      <c r="D14121" s="509">
        <v>0</v>
      </c>
      <c r="E14121" s="509">
        <v>0</v>
      </c>
      <c r="G14121" s="509">
        <v>0</v>
      </c>
      <c r="H14121" s="509">
        <v>0</v>
      </c>
      <c r="K14121" s="509">
        <v>0</v>
      </c>
    </row>
    <row r="14122" spans="1:11" s="509" customFormat="1">
      <c r="A14122" s="508" t="s">
        <v>664</v>
      </c>
      <c r="B14122" s="509" t="s">
        <v>436</v>
      </c>
      <c r="C14122" s="509">
        <v>39</v>
      </c>
      <c r="D14122" s="509">
        <v>0</v>
      </c>
      <c r="E14122" s="509">
        <v>0</v>
      </c>
      <c r="G14122" s="509">
        <v>0</v>
      </c>
      <c r="H14122" s="509">
        <v>0</v>
      </c>
      <c r="K14122" s="509">
        <v>0</v>
      </c>
    </row>
    <row r="14123" spans="1:11" s="509" customFormat="1">
      <c r="A14123" s="508" t="s">
        <v>664</v>
      </c>
      <c r="B14123" s="509" t="s">
        <v>436</v>
      </c>
      <c r="C14123" s="509">
        <v>40</v>
      </c>
      <c r="D14123" s="509">
        <v>0</v>
      </c>
      <c r="E14123" s="509">
        <v>0</v>
      </c>
      <c r="G14123" s="509">
        <v>0</v>
      </c>
      <c r="H14123" s="509">
        <v>0</v>
      </c>
      <c r="K14123" s="509">
        <v>0</v>
      </c>
    </row>
    <row r="14124" spans="1:11" s="509" customFormat="1">
      <c r="A14124" s="508" t="s">
        <v>664</v>
      </c>
      <c r="B14124" s="509" t="s">
        <v>436</v>
      </c>
      <c r="C14124" s="509">
        <v>41</v>
      </c>
      <c r="D14124" s="509">
        <v>0</v>
      </c>
      <c r="E14124" s="509">
        <v>0</v>
      </c>
      <c r="G14124" s="509">
        <v>0</v>
      </c>
      <c r="H14124" s="509">
        <v>0</v>
      </c>
      <c r="K14124" s="509">
        <v>0</v>
      </c>
    </row>
    <row r="14125" spans="1:11" s="509" customFormat="1">
      <c r="A14125" s="508" t="s">
        <v>664</v>
      </c>
      <c r="B14125" s="509" t="s">
        <v>436</v>
      </c>
      <c r="C14125" s="509">
        <v>42</v>
      </c>
      <c r="D14125" s="509">
        <v>0</v>
      </c>
      <c r="E14125" s="509">
        <v>0</v>
      </c>
      <c r="G14125" s="509">
        <v>0</v>
      </c>
      <c r="H14125" s="509">
        <v>0</v>
      </c>
      <c r="K14125" s="509">
        <v>0</v>
      </c>
    </row>
    <row r="14126" spans="1:11" s="509" customFormat="1">
      <c r="A14126" s="508" t="s">
        <v>664</v>
      </c>
      <c r="B14126" s="509" t="s">
        <v>436</v>
      </c>
      <c r="C14126" s="509">
        <v>43</v>
      </c>
      <c r="D14126" s="509">
        <v>0</v>
      </c>
      <c r="E14126" s="509">
        <v>0</v>
      </c>
      <c r="G14126" s="509">
        <v>0</v>
      </c>
      <c r="H14126" s="509">
        <v>0</v>
      </c>
      <c r="K14126" s="509">
        <v>0</v>
      </c>
    </row>
    <row r="14127" spans="1:11" s="509" customFormat="1">
      <c r="A14127" s="508" t="s">
        <v>664</v>
      </c>
      <c r="B14127" s="509" t="s">
        <v>436</v>
      </c>
      <c r="C14127" s="509">
        <v>44</v>
      </c>
      <c r="D14127" s="509">
        <v>0</v>
      </c>
      <c r="E14127" s="509">
        <v>0</v>
      </c>
      <c r="G14127" s="509">
        <v>0</v>
      </c>
      <c r="H14127" s="509">
        <v>0</v>
      </c>
      <c r="K14127" s="509">
        <v>0</v>
      </c>
    </row>
    <row r="14128" spans="1:11" s="509" customFormat="1">
      <c r="A14128" s="508" t="s">
        <v>664</v>
      </c>
      <c r="B14128" s="509" t="s">
        <v>436</v>
      </c>
      <c r="C14128" s="509">
        <v>45</v>
      </c>
      <c r="D14128" s="509">
        <v>0</v>
      </c>
      <c r="E14128" s="509">
        <v>0</v>
      </c>
      <c r="G14128" s="509">
        <v>0</v>
      </c>
      <c r="H14128" s="509">
        <v>0</v>
      </c>
      <c r="K14128" s="509">
        <v>0</v>
      </c>
    </row>
    <row r="14129" spans="1:11" s="509" customFormat="1">
      <c r="A14129" s="508" t="s">
        <v>664</v>
      </c>
      <c r="B14129" s="509" t="s">
        <v>436</v>
      </c>
      <c r="C14129" s="509">
        <v>46</v>
      </c>
      <c r="D14129" s="509">
        <v>0</v>
      </c>
      <c r="G14129" s="509">
        <v>2</v>
      </c>
      <c r="H14129" s="509">
        <v>2</v>
      </c>
      <c r="K14129" s="509">
        <v>2</v>
      </c>
    </row>
    <row r="14130" spans="1:11" s="509" customFormat="1">
      <c r="A14130" s="508" t="s">
        <v>664</v>
      </c>
      <c r="B14130" s="509" t="s">
        <v>436</v>
      </c>
      <c r="C14130" s="509">
        <v>47</v>
      </c>
      <c r="D14130" s="509">
        <v>0</v>
      </c>
      <c r="E14130" s="509">
        <v>0</v>
      </c>
      <c r="G14130" s="509">
        <v>1</v>
      </c>
      <c r="H14130" s="509">
        <v>0</v>
      </c>
      <c r="K14130" s="509">
        <v>1</v>
      </c>
    </row>
    <row r="14131" spans="1:11" s="509" customFormat="1">
      <c r="A14131" s="508" t="s">
        <v>664</v>
      </c>
      <c r="B14131" s="509" t="s">
        <v>436</v>
      </c>
      <c r="C14131" s="509">
        <v>48</v>
      </c>
      <c r="D14131" s="509">
        <v>0</v>
      </c>
      <c r="E14131" s="509">
        <v>0</v>
      </c>
      <c r="G14131" s="509">
        <v>0</v>
      </c>
      <c r="H14131" s="509">
        <v>0</v>
      </c>
      <c r="K14131" s="509">
        <v>0</v>
      </c>
    </row>
    <row r="14132" spans="1:11" s="509" customFormat="1">
      <c r="A14132" s="508" t="s">
        <v>664</v>
      </c>
      <c r="B14132" s="509" t="s">
        <v>436</v>
      </c>
      <c r="C14132" s="509">
        <v>49</v>
      </c>
      <c r="D14132" s="509">
        <v>0</v>
      </c>
      <c r="E14132" s="509">
        <v>0</v>
      </c>
      <c r="G14132" s="509">
        <v>0</v>
      </c>
      <c r="H14132" s="509">
        <v>0</v>
      </c>
      <c r="K14132" s="509">
        <v>0</v>
      </c>
    </row>
    <row r="14133" spans="1:11" s="509" customFormat="1">
      <c r="A14133" s="508" t="s">
        <v>664</v>
      </c>
      <c r="B14133" s="509" t="s">
        <v>436</v>
      </c>
      <c r="C14133" s="509">
        <v>50</v>
      </c>
      <c r="D14133" s="509">
        <v>0</v>
      </c>
      <c r="E14133" s="509">
        <v>0</v>
      </c>
      <c r="G14133" s="509">
        <v>0</v>
      </c>
      <c r="H14133" s="509">
        <v>0</v>
      </c>
      <c r="K14133" s="509">
        <v>0</v>
      </c>
    </row>
    <row r="14134" spans="1:11" s="509" customFormat="1">
      <c r="A14134" s="508" t="s">
        <v>664</v>
      </c>
      <c r="B14134" s="509" t="s">
        <v>436</v>
      </c>
      <c r="C14134" s="509">
        <v>51</v>
      </c>
      <c r="D14134" s="509">
        <v>0</v>
      </c>
      <c r="E14134" s="509">
        <v>0</v>
      </c>
      <c r="G14134" s="509">
        <v>0</v>
      </c>
      <c r="H14134" s="509">
        <v>0</v>
      </c>
      <c r="K14134" s="509">
        <v>0</v>
      </c>
    </row>
    <row r="14135" spans="1:11" s="509" customFormat="1">
      <c r="A14135" s="508" t="s">
        <v>664</v>
      </c>
      <c r="B14135" s="509" t="s">
        <v>436</v>
      </c>
      <c r="C14135" s="509" t="s">
        <v>1031</v>
      </c>
      <c r="D14135" s="509">
        <v>0</v>
      </c>
      <c r="E14135" s="509">
        <v>0</v>
      </c>
      <c r="G14135" s="509">
        <v>0</v>
      </c>
      <c r="H14135" s="509">
        <v>0</v>
      </c>
      <c r="K14135" s="509">
        <v>0</v>
      </c>
    </row>
    <row r="14136" spans="1:11" s="509" customFormat="1">
      <c r="A14136" s="508" t="s">
        <v>664</v>
      </c>
      <c r="B14136" s="509" t="s">
        <v>436</v>
      </c>
      <c r="C14136" s="509" t="s">
        <v>1032</v>
      </c>
      <c r="D14136" s="509">
        <v>0</v>
      </c>
      <c r="E14136" s="509">
        <v>0</v>
      </c>
      <c r="G14136" s="509">
        <v>0</v>
      </c>
      <c r="H14136" s="509">
        <v>0</v>
      </c>
      <c r="K14136" s="509">
        <v>0</v>
      </c>
    </row>
    <row r="14137" spans="1:11" s="509" customFormat="1">
      <c r="A14137" s="508" t="s">
        <v>664</v>
      </c>
      <c r="B14137" s="509" t="s">
        <v>436</v>
      </c>
      <c r="C14137" s="509">
        <v>52</v>
      </c>
      <c r="D14137" s="509">
        <v>0</v>
      </c>
      <c r="E14137" s="509">
        <v>0</v>
      </c>
      <c r="G14137" s="509">
        <v>0</v>
      </c>
      <c r="H14137" s="509">
        <v>0</v>
      </c>
      <c r="K14137" s="509">
        <v>0</v>
      </c>
    </row>
    <row r="14138" spans="1:11" s="509" customFormat="1">
      <c r="A14138" s="508" t="s">
        <v>664</v>
      </c>
      <c r="B14138" s="509" t="s">
        <v>436</v>
      </c>
      <c r="C14138" s="509">
        <v>53</v>
      </c>
      <c r="D14138" s="509">
        <v>0</v>
      </c>
      <c r="E14138" s="509">
        <v>0</v>
      </c>
      <c r="G14138" s="509">
        <v>0</v>
      </c>
      <c r="H14138" s="509">
        <v>0</v>
      </c>
      <c r="K14138" s="509">
        <v>0</v>
      </c>
    </row>
    <row r="14139" spans="1:11" s="509" customFormat="1">
      <c r="A14139" s="508" t="s">
        <v>664</v>
      </c>
      <c r="B14139" s="509" t="s">
        <v>436</v>
      </c>
      <c r="C14139" s="509">
        <v>54</v>
      </c>
      <c r="D14139" s="509">
        <v>0</v>
      </c>
      <c r="E14139" s="509">
        <v>0</v>
      </c>
      <c r="G14139" s="509">
        <v>30</v>
      </c>
      <c r="H14139" s="509">
        <v>0</v>
      </c>
      <c r="K14139" s="509">
        <v>30</v>
      </c>
    </row>
    <row r="14140" spans="1:11" s="509" customFormat="1">
      <c r="A14140" s="508" t="s">
        <v>664</v>
      </c>
      <c r="B14140" s="509" t="s">
        <v>436</v>
      </c>
      <c r="C14140" s="509">
        <v>55</v>
      </c>
      <c r="D14140" s="509">
        <v>0</v>
      </c>
      <c r="E14140" s="509">
        <v>0</v>
      </c>
      <c r="G14140" s="509">
        <v>23</v>
      </c>
      <c r="H14140" s="509">
        <v>0</v>
      </c>
      <c r="K14140" s="509">
        <v>23</v>
      </c>
    </row>
    <row r="14141" spans="1:11" s="509" customFormat="1">
      <c r="A14141" s="508" t="s">
        <v>664</v>
      </c>
      <c r="B14141" s="509" t="s">
        <v>436</v>
      </c>
      <c r="C14141" s="509">
        <v>56</v>
      </c>
      <c r="D14141" s="509">
        <v>0</v>
      </c>
      <c r="E14141" s="509">
        <v>0</v>
      </c>
      <c r="G14141" s="509">
        <v>0</v>
      </c>
      <c r="H14141" s="509">
        <v>0</v>
      </c>
      <c r="K14141" s="509">
        <v>0</v>
      </c>
    </row>
    <row r="14142" spans="1:11" s="509" customFormat="1">
      <c r="A14142" s="508" t="s">
        <v>664</v>
      </c>
      <c r="B14142" s="509" t="s">
        <v>436</v>
      </c>
      <c r="C14142" s="509">
        <v>57</v>
      </c>
      <c r="D14142" s="509">
        <v>0</v>
      </c>
      <c r="E14142" s="509">
        <v>0</v>
      </c>
      <c r="G14142" s="509">
        <v>0</v>
      </c>
      <c r="H14142" s="509">
        <v>0</v>
      </c>
      <c r="K14142" s="509">
        <v>0</v>
      </c>
    </row>
    <row r="14143" spans="1:11" s="509" customFormat="1">
      <c r="A14143" s="508" t="s">
        <v>664</v>
      </c>
      <c r="B14143" s="509" t="s">
        <v>436</v>
      </c>
      <c r="C14143" s="509">
        <v>58</v>
      </c>
      <c r="D14143" s="509">
        <v>0</v>
      </c>
      <c r="E14143" s="509">
        <v>0</v>
      </c>
      <c r="G14143" s="509">
        <v>1</v>
      </c>
      <c r="H14143" s="509">
        <v>0</v>
      </c>
      <c r="K14143" s="509">
        <v>1</v>
      </c>
    </row>
    <row r="14144" spans="1:11" s="509" customFormat="1">
      <c r="A14144" s="508" t="s">
        <v>664</v>
      </c>
      <c r="B14144" s="509" t="s">
        <v>436</v>
      </c>
      <c r="C14144" s="509">
        <v>59</v>
      </c>
      <c r="D14144" s="509">
        <v>0</v>
      </c>
      <c r="E14144" s="509">
        <v>0</v>
      </c>
      <c r="G14144" s="509">
        <v>0</v>
      </c>
      <c r="H14144" s="509">
        <v>0</v>
      </c>
      <c r="K14144" s="509">
        <v>0</v>
      </c>
    </row>
    <row r="14145" spans="1:11" s="509" customFormat="1">
      <c r="A14145" s="508" t="s">
        <v>664</v>
      </c>
      <c r="B14145" s="509" t="s">
        <v>436</v>
      </c>
      <c r="C14145" s="509">
        <v>60</v>
      </c>
      <c r="D14145" s="509">
        <v>0</v>
      </c>
      <c r="E14145" s="509">
        <v>0</v>
      </c>
      <c r="G14145" s="509">
        <v>1</v>
      </c>
      <c r="H14145" s="509">
        <v>0</v>
      </c>
      <c r="K14145" s="509">
        <v>1</v>
      </c>
    </row>
    <row r="14146" spans="1:11" s="509" customFormat="1">
      <c r="A14146" s="508" t="s">
        <v>664</v>
      </c>
      <c r="B14146" s="509" t="s">
        <v>436</v>
      </c>
      <c r="C14146" s="509">
        <v>61</v>
      </c>
      <c r="D14146" s="509">
        <v>0</v>
      </c>
      <c r="E14146" s="509">
        <v>0</v>
      </c>
      <c r="G14146" s="509">
        <v>0</v>
      </c>
      <c r="H14146" s="509">
        <v>0</v>
      </c>
      <c r="K14146" s="509">
        <v>0</v>
      </c>
    </row>
    <row r="14147" spans="1:11" s="509" customFormat="1">
      <c r="A14147" s="508" t="s">
        <v>664</v>
      </c>
      <c r="B14147" s="509" t="s">
        <v>436</v>
      </c>
      <c r="C14147" s="509">
        <v>62</v>
      </c>
      <c r="D14147" s="509">
        <v>0</v>
      </c>
      <c r="E14147" s="509">
        <v>0</v>
      </c>
      <c r="G14147" s="509">
        <v>0</v>
      </c>
      <c r="H14147" s="509">
        <v>0</v>
      </c>
      <c r="K14147" s="509">
        <v>0</v>
      </c>
    </row>
    <row r="14148" spans="1:11" s="509" customFormat="1">
      <c r="A14148" s="508" t="s">
        <v>664</v>
      </c>
      <c r="B14148" s="509" t="s">
        <v>436</v>
      </c>
      <c r="C14148" s="509">
        <v>63</v>
      </c>
      <c r="D14148" s="509">
        <v>0</v>
      </c>
      <c r="E14148" s="509">
        <v>0</v>
      </c>
      <c r="G14148" s="509">
        <v>8</v>
      </c>
      <c r="H14148" s="509">
        <v>1</v>
      </c>
      <c r="K14148" s="509">
        <v>8</v>
      </c>
    </row>
    <row r="14149" spans="1:11" s="509" customFormat="1">
      <c r="A14149" s="508" t="s">
        <v>664</v>
      </c>
      <c r="B14149" s="509" t="s">
        <v>436</v>
      </c>
      <c r="C14149" s="509" t="s">
        <v>1033</v>
      </c>
      <c r="D14149" s="509">
        <v>0</v>
      </c>
      <c r="E14149" s="509">
        <v>0</v>
      </c>
      <c r="G14149" s="509">
        <v>0</v>
      </c>
      <c r="H14149" s="509">
        <v>0</v>
      </c>
      <c r="K14149" s="509">
        <v>0</v>
      </c>
    </row>
    <row r="14150" spans="1:11" s="509" customFormat="1">
      <c r="A14150" s="508" t="s">
        <v>664</v>
      </c>
      <c r="B14150" s="509" t="s">
        <v>436</v>
      </c>
      <c r="C14150" s="509" t="s">
        <v>1034</v>
      </c>
      <c r="D14150" s="509">
        <v>0</v>
      </c>
      <c r="E14150" s="509">
        <v>0</v>
      </c>
      <c r="G14150" s="509">
        <v>0</v>
      </c>
      <c r="H14150" s="509">
        <v>0</v>
      </c>
      <c r="K14150" s="509">
        <v>0</v>
      </c>
    </row>
    <row r="14151" spans="1:11" s="509" customFormat="1">
      <c r="A14151" s="508" t="s">
        <v>664</v>
      </c>
      <c r="B14151" s="509" t="s">
        <v>436</v>
      </c>
      <c r="C14151" s="509">
        <v>64</v>
      </c>
      <c r="D14151" s="509">
        <v>0</v>
      </c>
      <c r="E14151" s="509">
        <v>0</v>
      </c>
      <c r="G14151" s="509">
        <v>0</v>
      </c>
      <c r="H14151" s="509">
        <v>0</v>
      </c>
      <c r="K14151" s="509">
        <v>0</v>
      </c>
    </row>
    <row r="14152" spans="1:11" s="509" customFormat="1">
      <c r="A14152" s="508" t="s">
        <v>664</v>
      </c>
      <c r="B14152" s="509" t="s">
        <v>436</v>
      </c>
      <c r="C14152" s="509" t="s">
        <v>1035</v>
      </c>
      <c r="D14152" s="509">
        <v>0</v>
      </c>
      <c r="E14152" s="509">
        <v>0</v>
      </c>
      <c r="G14152" s="509">
        <v>3</v>
      </c>
      <c r="H14152" s="509">
        <v>0</v>
      </c>
      <c r="K14152" s="509">
        <v>3</v>
      </c>
    </row>
    <row r="14153" spans="1:11" s="509" customFormat="1">
      <c r="A14153" s="508" t="s">
        <v>664</v>
      </c>
      <c r="B14153" s="509" t="s">
        <v>436</v>
      </c>
      <c r="C14153" s="509">
        <v>65</v>
      </c>
      <c r="D14153" s="509">
        <v>0</v>
      </c>
      <c r="E14153" s="509">
        <v>0</v>
      </c>
      <c r="G14153" s="509">
        <v>19</v>
      </c>
      <c r="H14153" s="509">
        <v>7</v>
      </c>
      <c r="K14153" s="509">
        <v>19</v>
      </c>
    </row>
    <row r="14154" spans="1:11" s="509" customFormat="1">
      <c r="A14154" s="508" t="s">
        <v>664</v>
      </c>
      <c r="B14154" s="509" t="s">
        <v>436</v>
      </c>
      <c r="C14154" s="509">
        <v>66</v>
      </c>
      <c r="D14154" s="509">
        <v>0</v>
      </c>
      <c r="E14154" s="509">
        <v>0</v>
      </c>
      <c r="G14154" s="509">
        <v>3</v>
      </c>
      <c r="H14154" s="509">
        <v>3</v>
      </c>
      <c r="K14154" s="509">
        <v>3</v>
      </c>
    </row>
    <row r="14155" spans="1:11" s="509" customFormat="1">
      <c r="A14155" s="508" t="s">
        <v>664</v>
      </c>
      <c r="B14155" s="509" t="s">
        <v>436</v>
      </c>
      <c r="C14155" s="509" t="s">
        <v>1036</v>
      </c>
      <c r="D14155" s="509">
        <v>0</v>
      </c>
      <c r="E14155" s="509">
        <v>0</v>
      </c>
      <c r="G14155" s="509">
        <v>0</v>
      </c>
      <c r="H14155" s="509">
        <v>0</v>
      </c>
      <c r="K14155" s="509">
        <v>0</v>
      </c>
    </row>
    <row r="14156" spans="1:11" s="509" customFormat="1">
      <c r="A14156" s="508" t="s">
        <v>664</v>
      </c>
      <c r="B14156" s="509" t="s">
        <v>436</v>
      </c>
      <c r="C14156" s="509" t="s">
        <v>1037</v>
      </c>
      <c r="D14156" s="509">
        <v>0</v>
      </c>
      <c r="E14156" s="509">
        <v>0</v>
      </c>
      <c r="G14156" s="509">
        <v>113</v>
      </c>
      <c r="H14156" s="509">
        <v>0</v>
      </c>
      <c r="K14156" s="509">
        <v>113</v>
      </c>
    </row>
    <row r="14157" spans="1:11" s="509" customFormat="1">
      <c r="A14157" s="508" t="s">
        <v>664</v>
      </c>
      <c r="B14157" s="509" t="s">
        <v>436</v>
      </c>
      <c r="C14157" s="509" t="s">
        <v>1038</v>
      </c>
      <c r="D14157" s="509">
        <v>0</v>
      </c>
      <c r="E14157" s="509">
        <v>0</v>
      </c>
      <c r="G14157" s="509">
        <v>3</v>
      </c>
      <c r="H14157" s="509">
        <v>0</v>
      </c>
      <c r="K14157" s="509">
        <v>3</v>
      </c>
    </row>
    <row r="14158" spans="1:11" s="509" customFormat="1">
      <c r="A14158" s="508" t="s">
        <v>664</v>
      </c>
      <c r="B14158" s="509" t="s">
        <v>436</v>
      </c>
      <c r="C14158" s="509" t="s">
        <v>1039</v>
      </c>
      <c r="D14158" s="509">
        <v>0</v>
      </c>
      <c r="E14158" s="509">
        <v>0</v>
      </c>
      <c r="G14158" s="509">
        <v>6</v>
      </c>
      <c r="H14158" s="509">
        <v>0</v>
      </c>
      <c r="K14158" s="509">
        <v>6</v>
      </c>
    </row>
    <row r="14159" spans="1:11" s="509" customFormat="1">
      <c r="A14159" s="508" t="s">
        <v>664</v>
      </c>
      <c r="B14159" s="509" t="s">
        <v>436</v>
      </c>
      <c r="C14159" s="509" t="s">
        <v>1040</v>
      </c>
      <c r="D14159" s="509">
        <v>0</v>
      </c>
      <c r="E14159" s="509">
        <v>0</v>
      </c>
      <c r="G14159" s="509">
        <v>9</v>
      </c>
      <c r="H14159" s="509">
        <v>0</v>
      </c>
      <c r="K14159" s="509">
        <v>9</v>
      </c>
    </row>
    <row r="14160" spans="1:11" s="509" customFormat="1">
      <c r="A14160" s="508" t="s">
        <v>664</v>
      </c>
      <c r="B14160" s="509" t="s">
        <v>436</v>
      </c>
      <c r="C14160" s="509" t="s">
        <v>1041</v>
      </c>
      <c r="D14160" s="509">
        <v>0</v>
      </c>
      <c r="E14160" s="509">
        <v>0</v>
      </c>
      <c r="G14160" s="509">
        <v>0</v>
      </c>
      <c r="H14160" s="509">
        <v>0</v>
      </c>
      <c r="K14160" s="509">
        <v>0</v>
      </c>
    </row>
    <row r="14161" spans="1:11" s="509" customFormat="1">
      <c r="A14161" s="508" t="s">
        <v>664</v>
      </c>
      <c r="B14161" s="509" t="s">
        <v>436</v>
      </c>
      <c r="C14161" s="509" t="s">
        <v>1042</v>
      </c>
      <c r="D14161" s="509">
        <v>0</v>
      </c>
      <c r="E14161" s="509">
        <v>0</v>
      </c>
      <c r="G14161" s="509">
        <v>0</v>
      </c>
      <c r="H14161" s="509">
        <v>0</v>
      </c>
      <c r="K14161" s="509">
        <v>0</v>
      </c>
    </row>
    <row r="14162" spans="1:11" s="509" customFormat="1">
      <c r="A14162" s="508" t="s">
        <v>664</v>
      </c>
      <c r="B14162" s="509" t="s">
        <v>436</v>
      </c>
      <c r="C14162" s="509">
        <v>67</v>
      </c>
      <c r="D14162" s="509">
        <v>0</v>
      </c>
      <c r="E14162" s="509">
        <v>0</v>
      </c>
      <c r="G14162" s="509">
        <v>65</v>
      </c>
      <c r="H14162" s="509">
        <v>2</v>
      </c>
      <c r="K14162" s="509">
        <v>65</v>
      </c>
    </row>
    <row r="14163" spans="1:11" s="509" customFormat="1">
      <c r="A14163" s="508" t="s">
        <v>664</v>
      </c>
      <c r="B14163" s="509" t="s">
        <v>436</v>
      </c>
      <c r="C14163" s="509">
        <v>68</v>
      </c>
      <c r="D14163" s="509">
        <v>0</v>
      </c>
      <c r="E14163" s="509">
        <v>0</v>
      </c>
      <c r="G14163" s="509">
        <v>28</v>
      </c>
      <c r="H14163" s="509">
        <v>2</v>
      </c>
      <c r="K14163" s="509">
        <v>28</v>
      </c>
    </row>
    <row r="14164" spans="1:11" s="509" customFormat="1">
      <c r="A14164" s="508" t="s">
        <v>664</v>
      </c>
      <c r="B14164" s="509" t="s">
        <v>436</v>
      </c>
      <c r="C14164" s="509" t="s">
        <v>1043</v>
      </c>
      <c r="D14164" s="509">
        <v>0</v>
      </c>
      <c r="E14164" s="509">
        <v>0</v>
      </c>
      <c r="G14164" s="509">
        <v>3</v>
      </c>
      <c r="H14164" s="509">
        <v>1</v>
      </c>
      <c r="K14164" s="509">
        <v>3</v>
      </c>
    </row>
    <row r="14165" spans="1:11" s="509" customFormat="1">
      <c r="A14165" s="508" t="s">
        <v>664</v>
      </c>
      <c r="B14165" s="509" t="s">
        <v>436</v>
      </c>
      <c r="C14165" s="509">
        <v>69</v>
      </c>
      <c r="D14165" s="509">
        <v>0</v>
      </c>
      <c r="E14165" s="509">
        <v>0</v>
      </c>
      <c r="G14165" s="509">
        <v>0</v>
      </c>
      <c r="H14165" s="509">
        <v>0</v>
      </c>
      <c r="K14165" s="509">
        <v>0</v>
      </c>
    </row>
    <row r="14166" spans="1:11" s="509" customFormat="1">
      <c r="A14166" s="508" t="s">
        <v>664</v>
      </c>
      <c r="B14166" s="509" t="s">
        <v>436</v>
      </c>
      <c r="C14166" s="509" t="s">
        <v>1044</v>
      </c>
      <c r="D14166" s="509">
        <v>0</v>
      </c>
      <c r="E14166" s="509">
        <v>0</v>
      </c>
      <c r="G14166" s="509">
        <v>0</v>
      </c>
      <c r="H14166" s="509">
        <v>0</v>
      </c>
      <c r="K14166" s="509">
        <v>0</v>
      </c>
    </row>
    <row r="14167" spans="1:11" s="509" customFormat="1">
      <c r="A14167" s="508" t="s">
        <v>664</v>
      </c>
      <c r="B14167" s="509" t="s">
        <v>436</v>
      </c>
      <c r="C14167" s="509" t="s">
        <v>1045</v>
      </c>
      <c r="D14167" s="509">
        <v>0</v>
      </c>
      <c r="E14167" s="509">
        <v>0</v>
      </c>
      <c r="G14167" s="509">
        <v>0</v>
      </c>
      <c r="H14167" s="509">
        <v>0</v>
      </c>
      <c r="K14167" s="509">
        <v>0</v>
      </c>
    </row>
    <row r="14168" spans="1:11" s="509" customFormat="1">
      <c r="A14168" s="508" t="s">
        <v>664</v>
      </c>
      <c r="B14168" s="509" t="s">
        <v>436</v>
      </c>
      <c r="C14168" s="509">
        <v>70</v>
      </c>
      <c r="D14168" s="509">
        <v>0</v>
      </c>
      <c r="E14168" s="509">
        <v>0</v>
      </c>
      <c r="G14168" s="509">
        <v>0</v>
      </c>
      <c r="H14168" s="509">
        <v>0</v>
      </c>
      <c r="K14168" s="509">
        <v>0</v>
      </c>
    </row>
    <row r="14169" spans="1:11" s="509" customFormat="1">
      <c r="A14169" s="508" t="s">
        <v>664</v>
      </c>
      <c r="B14169" s="509" t="s">
        <v>436</v>
      </c>
      <c r="C14169" s="509" t="s">
        <v>1046</v>
      </c>
      <c r="D14169" s="509">
        <v>0</v>
      </c>
      <c r="E14169" s="509">
        <v>0</v>
      </c>
      <c r="G14169" s="509">
        <v>14</v>
      </c>
      <c r="H14169" s="509">
        <v>0</v>
      </c>
      <c r="K14169" s="509">
        <v>14</v>
      </c>
    </row>
    <row r="14170" spans="1:11" s="509" customFormat="1">
      <c r="A14170" s="508" t="s">
        <v>664</v>
      </c>
      <c r="B14170" s="509" t="s">
        <v>436</v>
      </c>
      <c r="C14170" s="509">
        <v>71</v>
      </c>
      <c r="D14170" s="509">
        <v>1</v>
      </c>
      <c r="E14170" s="509">
        <v>0</v>
      </c>
      <c r="G14170" s="509">
        <v>209</v>
      </c>
      <c r="H14170" s="509">
        <v>0</v>
      </c>
      <c r="K14170" s="509">
        <v>210</v>
      </c>
    </row>
    <row r="14171" spans="1:11" s="509" customFormat="1">
      <c r="A14171" s="508" t="s">
        <v>664</v>
      </c>
      <c r="B14171" s="509" t="s">
        <v>436</v>
      </c>
      <c r="C14171" s="509" t="s">
        <v>1047</v>
      </c>
      <c r="D14171" s="509">
        <v>0</v>
      </c>
      <c r="E14171" s="509">
        <v>0</v>
      </c>
      <c r="G14171" s="509">
        <v>25</v>
      </c>
      <c r="H14171" s="509">
        <v>17</v>
      </c>
      <c r="K14171" s="509">
        <v>25</v>
      </c>
    </row>
    <row r="14172" spans="1:11" s="509" customFormat="1">
      <c r="A14172" s="508" t="s">
        <v>664</v>
      </c>
      <c r="B14172" s="509" t="s">
        <v>436</v>
      </c>
      <c r="C14172" s="509" t="s">
        <v>1048</v>
      </c>
      <c r="D14172" s="509">
        <v>0</v>
      </c>
      <c r="E14172" s="509">
        <v>0</v>
      </c>
      <c r="G14172" s="509">
        <v>2</v>
      </c>
      <c r="H14172" s="509">
        <v>0</v>
      </c>
      <c r="K14172" s="509">
        <v>2</v>
      </c>
    </row>
    <row r="14173" spans="1:11" s="509" customFormat="1">
      <c r="A14173" s="508" t="s">
        <v>664</v>
      </c>
      <c r="B14173" s="509" t="s">
        <v>436</v>
      </c>
      <c r="C14173" s="509" t="s">
        <v>1049</v>
      </c>
      <c r="D14173" s="509">
        <v>0</v>
      </c>
      <c r="E14173" s="509">
        <v>0</v>
      </c>
      <c r="G14173" s="509">
        <v>1</v>
      </c>
      <c r="H14173" s="509">
        <v>0</v>
      </c>
      <c r="K14173" s="509">
        <v>1</v>
      </c>
    </row>
    <row r="14174" spans="1:11" s="509" customFormat="1">
      <c r="A14174" s="508" t="s">
        <v>664</v>
      </c>
      <c r="B14174" s="509" t="s">
        <v>436</v>
      </c>
      <c r="C14174" s="509" t="s">
        <v>1050</v>
      </c>
      <c r="D14174" s="509">
        <v>0</v>
      </c>
      <c r="E14174" s="509">
        <v>0</v>
      </c>
      <c r="G14174" s="509">
        <v>0</v>
      </c>
      <c r="H14174" s="509">
        <v>0</v>
      </c>
      <c r="K14174" s="509">
        <v>0</v>
      </c>
    </row>
    <row r="14175" spans="1:11" s="509" customFormat="1">
      <c r="A14175" s="508" t="s">
        <v>664</v>
      </c>
      <c r="B14175" s="509" t="s">
        <v>436</v>
      </c>
      <c r="C14175" s="509" t="s">
        <v>1051</v>
      </c>
      <c r="D14175" s="509">
        <v>0</v>
      </c>
      <c r="E14175" s="509">
        <v>0</v>
      </c>
      <c r="G14175" s="509">
        <v>0</v>
      </c>
      <c r="H14175" s="509">
        <v>0</v>
      </c>
      <c r="K14175" s="509">
        <v>0</v>
      </c>
    </row>
    <row r="14176" spans="1:11" s="509" customFormat="1">
      <c r="A14176" s="508" t="s">
        <v>664</v>
      </c>
      <c r="B14176" s="509" t="s">
        <v>436</v>
      </c>
      <c r="C14176" s="509">
        <v>72</v>
      </c>
      <c r="D14176" s="509">
        <v>5</v>
      </c>
      <c r="E14176" s="509">
        <v>0</v>
      </c>
      <c r="G14176" s="509">
        <v>3</v>
      </c>
      <c r="H14176" s="509">
        <v>0</v>
      </c>
      <c r="K14176" s="509">
        <v>8</v>
      </c>
    </row>
    <row r="14177" spans="1:11" s="509" customFormat="1">
      <c r="A14177" s="508" t="s">
        <v>664</v>
      </c>
      <c r="B14177" s="509" t="s">
        <v>436</v>
      </c>
      <c r="C14177" s="509">
        <v>73</v>
      </c>
      <c r="D14177" s="509">
        <v>4</v>
      </c>
      <c r="E14177" s="509">
        <v>0</v>
      </c>
      <c r="G14177" s="509">
        <v>0</v>
      </c>
      <c r="H14177" s="509">
        <v>0</v>
      </c>
      <c r="K14177" s="509">
        <v>4</v>
      </c>
    </row>
    <row r="14178" spans="1:11" s="509" customFormat="1">
      <c r="A14178" s="508" t="s">
        <v>664</v>
      </c>
      <c r="B14178" s="509" t="s">
        <v>436</v>
      </c>
      <c r="C14178" s="509">
        <v>74</v>
      </c>
      <c r="D14178" s="509">
        <v>0</v>
      </c>
      <c r="E14178" s="509">
        <v>0</v>
      </c>
      <c r="G14178" s="509">
        <v>1</v>
      </c>
      <c r="H14178" s="509">
        <v>0</v>
      </c>
      <c r="K14178" s="509">
        <v>1</v>
      </c>
    </row>
    <row r="14179" spans="1:11" s="509" customFormat="1">
      <c r="A14179" s="508" t="s">
        <v>664</v>
      </c>
      <c r="B14179" s="509" t="s">
        <v>436</v>
      </c>
      <c r="C14179" s="509" t="s">
        <v>4570</v>
      </c>
      <c r="D14179" s="509">
        <v>15</v>
      </c>
      <c r="E14179" s="509">
        <v>0</v>
      </c>
      <c r="G14179" s="509">
        <v>69</v>
      </c>
      <c r="H14179" s="509">
        <v>0</v>
      </c>
      <c r="K14179" s="509">
        <v>84</v>
      </c>
    </row>
    <row r="14180" spans="1:11" s="509" customFormat="1">
      <c r="A14180" s="508" t="s">
        <v>664</v>
      </c>
      <c r="B14180" s="509" t="s">
        <v>436</v>
      </c>
      <c r="C14180" s="509" t="s">
        <v>4571</v>
      </c>
      <c r="D14180" s="509">
        <v>25</v>
      </c>
      <c r="E14180" s="509">
        <v>0</v>
      </c>
      <c r="F14180" s="509">
        <v>0</v>
      </c>
      <c r="G14180" s="509">
        <v>988</v>
      </c>
      <c r="H14180" s="509">
        <v>43</v>
      </c>
      <c r="I14180" s="509">
        <v>0</v>
      </c>
      <c r="J14180" s="509">
        <v>12</v>
      </c>
      <c r="K14180" s="509">
        <v>1013</v>
      </c>
    </row>
    <row r="14181" spans="1:11" s="509" customFormat="1">
      <c r="A14181" s="508" t="s">
        <v>665</v>
      </c>
      <c r="B14181" s="509" t="s">
        <v>437</v>
      </c>
      <c r="C14181" s="509">
        <v>1</v>
      </c>
      <c r="D14181" s="509">
        <v>0</v>
      </c>
      <c r="E14181" s="509">
        <v>0</v>
      </c>
      <c r="F14181" s="509">
        <v>0</v>
      </c>
      <c r="G14181" s="509">
        <v>0</v>
      </c>
      <c r="H14181" s="509">
        <v>0</v>
      </c>
      <c r="I14181" s="509">
        <v>0</v>
      </c>
      <c r="K14181" s="509">
        <v>0</v>
      </c>
    </row>
    <row r="14182" spans="1:11" s="509" customFormat="1">
      <c r="A14182" s="508" t="s">
        <v>665</v>
      </c>
      <c r="B14182" s="509" t="s">
        <v>437</v>
      </c>
      <c r="C14182" s="509" t="s">
        <v>1023</v>
      </c>
      <c r="D14182" s="509">
        <v>0</v>
      </c>
      <c r="E14182" s="509">
        <v>0</v>
      </c>
      <c r="F14182" s="509">
        <v>0</v>
      </c>
      <c r="G14182" s="509">
        <v>489</v>
      </c>
      <c r="H14182" s="509">
        <v>0</v>
      </c>
      <c r="I14182" s="509">
        <v>0</v>
      </c>
      <c r="K14182" s="509">
        <v>489</v>
      </c>
    </row>
    <row r="14183" spans="1:11" s="509" customFormat="1">
      <c r="A14183" s="508" t="s">
        <v>665</v>
      </c>
      <c r="B14183" s="509" t="s">
        <v>437</v>
      </c>
      <c r="C14183" s="509">
        <v>2</v>
      </c>
      <c r="D14183" s="509">
        <v>0</v>
      </c>
      <c r="E14183" s="509">
        <v>0</v>
      </c>
      <c r="F14183" s="509">
        <v>0</v>
      </c>
      <c r="G14183" s="509">
        <v>38</v>
      </c>
      <c r="H14183" s="509">
        <v>0</v>
      </c>
      <c r="I14183" s="509">
        <v>0</v>
      </c>
      <c r="K14183" s="509">
        <v>38</v>
      </c>
    </row>
    <row r="14184" spans="1:11" s="509" customFormat="1">
      <c r="A14184" s="508" t="s">
        <v>665</v>
      </c>
      <c r="B14184" s="509" t="s">
        <v>437</v>
      </c>
      <c r="C14184" s="509">
        <v>3</v>
      </c>
      <c r="D14184" s="509">
        <v>1</v>
      </c>
      <c r="E14184" s="509">
        <v>0</v>
      </c>
      <c r="F14184" s="509">
        <v>0</v>
      </c>
      <c r="G14184" s="509">
        <v>153</v>
      </c>
      <c r="H14184" s="509">
        <v>0</v>
      </c>
      <c r="I14184" s="509">
        <v>0</v>
      </c>
      <c r="K14184" s="509">
        <v>154</v>
      </c>
    </row>
    <row r="14185" spans="1:11" s="509" customFormat="1">
      <c r="A14185" s="508" t="s">
        <v>665</v>
      </c>
      <c r="B14185" s="509" t="s">
        <v>437</v>
      </c>
      <c r="C14185" s="509">
        <v>4</v>
      </c>
      <c r="D14185" s="509">
        <v>2</v>
      </c>
      <c r="E14185" s="509">
        <v>0</v>
      </c>
      <c r="F14185" s="509">
        <v>0</v>
      </c>
      <c r="G14185" s="509">
        <v>28</v>
      </c>
      <c r="H14185" s="509">
        <v>0</v>
      </c>
      <c r="I14185" s="509">
        <v>0</v>
      </c>
      <c r="K14185" s="509">
        <v>30</v>
      </c>
    </row>
    <row r="14186" spans="1:11" s="509" customFormat="1">
      <c r="A14186" s="508" t="s">
        <v>665</v>
      </c>
      <c r="B14186" s="509" t="s">
        <v>437</v>
      </c>
      <c r="C14186" s="509">
        <v>5</v>
      </c>
      <c r="D14186" s="509">
        <v>0</v>
      </c>
      <c r="E14186" s="509">
        <v>0</v>
      </c>
      <c r="F14186" s="509">
        <v>0</v>
      </c>
      <c r="G14186" s="509">
        <v>42</v>
      </c>
      <c r="H14186" s="509">
        <v>0</v>
      </c>
      <c r="I14186" s="509">
        <v>0</v>
      </c>
      <c r="K14186" s="509">
        <v>42</v>
      </c>
    </row>
    <row r="14187" spans="1:11" s="509" customFormat="1">
      <c r="A14187" s="508" t="s">
        <v>665</v>
      </c>
      <c r="B14187" s="509" t="s">
        <v>437</v>
      </c>
      <c r="C14187" s="509">
        <v>6</v>
      </c>
      <c r="D14187" s="509">
        <v>0</v>
      </c>
      <c r="E14187" s="509">
        <v>0</v>
      </c>
      <c r="F14187" s="509">
        <v>0</v>
      </c>
      <c r="G14187" s="509">
        <v>1</v>
      </c>
      <c r="H14187" s="509">
        <v>0</v>
      </c>
      <c r="I14187" s="509">
        <v>0</v>
      </c>
      <c r="K14187" s="509">
        <v>1</v>
      </c>
    </row>
    <row r="14188" spans="1:11" s="509" customFormat="1">
      <c r="A14188" s="508" t="s">
        <v>665</v>
      </c>
      <c r="B14188" s="509" t="s">
        <v>437</v>
      </c>
      <c r="C14188" s="509">
        <v>7</v>
      </c>
      <c r="D14188" s="509">
        <v>0</v>
      </c>
      <c r="E14188" s="509">
        <v>0</v>
      </c>
      <c r="F14188" s="509">
        <v>0</v>
      </c>
      <c r="G14188" s="509">
        <v>0</v>
      </c>
      <c r="H14188" s="509">
        <v>0</v>
      </c>
      <c r="I14188" s="509">
        <v>0</v>
      </c>
      <c r="K14188" s="509">
        <v>0</v>
      </c>
    </row>
    <row r="14189" spans="1:11" s="509" customFormat="1">
      <c r="A14189" s="508" t="s">
        <v>665</v>
      </c>
      <c r="B14189" s="509" t="s">
        <v>437</v>
      </c>
      <c r="C14189" s="509">
        <v>8</v>
      </c>
      <c r="D14189" s="509">
        <v>0</v>
      </c>
      <c r="E14189" s="509">
        <v>0</v>
      </c>
      <c r="F14189" s="509">
        <v>0</v>
      </c>
      <c r="G14189" s="509">
        <v>12</v>
      </c>
      <c r="H14189" s="509">
        <v>0</v>
      </c>
      <c r="I14189" s="509">
        <v>0</v>
      </c>
      <c r="K14189" s="509">
        <v>12</v>
      </c>
    </row>
    <row r="14190" spans="1:11" s="509" customFormat="1">
      <c r="A14190" s="508" t="s">
        <v>665</v>
      </c>
      <c r="B14190" s="509" t="s">
        <v>437</v>
      </c>
      <c r="C14190" s="509">
        <v>9</v>
      </c>
      <c r="D14190" s="509">
        <v>0</v>
      </c>
      <c r="E14190" s="509">
        <v>0</v>
      </c>
      <c r="F14190" s="509">
        <v>0</v>
      </c>
      <c r="G14190" s="509">
        <v>1</v>
      </c>
      <c r="H14190" s="509">
        <v>0</v>
      </c>
      <c r="I14190" s="509">
        <v>0</v>
      </c>
      <c r="K14190" s="509">
        <v>1</v>
      </c>
    </row>
    <row r="14191" spans="1:11" s="509" customFormat="1">
      <c r="A14191" s="508" t="s">
        <v>665</v>
      </c>
      <c r="B14191" s="509" t="s">
        <v>437</v>
      </c>
      <c r="C14191" s="509">
        <v>10</v>
      </c>
      <c r="D14191" s="509">
        <v>0</v>
      </c>
      <c r="E14191" s="509">
        <v>0</v>
      </c>
      <c r="F14191" s="509">
        <v>0</v>
      </c>
      <c r="G14191" s="509">
        <v>59</v>
      </c>
      <c r="H14191" s="509">
        <v>0</v>
      </c>
      <c r="I14191" s="509">
        <v>0</v>
      </c>
      <c r="K14191" s="509">
        <v>59</v>
      </c>
    </row>
    <row r="14192" spans="1:11" s="509" customFormat="1">
      <c r="A14192" s="508" t="s">
        <v>665</v>
      </c>
      <c r="B14192" s="509" t="s">
        <v>437</v>
      </c>
      <c r="C14192" s="509">
        <v>11</v>
      </c>
      <c r="D14192" s="509">
        <v>0</v>
      </c>
      <c r="E14192" s="509">
        <v>0</v>
      </c>
      <c r="F14192" s="509">
        <v>0</v>
      </c>
      <c r="G14192" s="509">
        <v>13</v>
      </c>
      <c r="H14192" s="509">
        <v>1</v>
      </c>
      <c r="I14192" s="509">
        <v>0</v>
      </c>
      <c r="K14192" s="509">
        <v>13</v>
      </c>
    </row>
    <row r="14193" spans="1:11" s="509" customFormat="1">
      <c r="A14193" s="508" t="s">
        <v>665</v>
      </c>
      <c r="B14193" s="509" t="s">
        <v>437</v>
      </c>
      <c r="C14193" s="509">
        <v>12</v>
      </c>
      <c r="D14193" s="509">
        <v>0</v>
      </c>
      <c r="E14193" s="509">
        <v>0</v>
      </c>
      <c r="F14193" s="509">
        <v>0</v>
      </c>
      <c r="G14193" s="509">
        <v>4</v>
      </c>
      <c r="H14193" s="509">
        <v>0</v>
      </c>
      <c r="I14193" s="509">
        <v>0</v>
      </c>
      <c r="K14193" s="509">
        <v>4</v>
      </c>
    </row>
    <row r="14194" spans="1:11" s="509" customFormat="1">
      <c r="A14194" s="508" t="s">
        <v>665</v>
      </c>
      <c r="B14194" s="509" t="s">
        <v>437</v>
      </c>
      <c r="C14194" s="509">
        <v>13</v>
      </c>
      <c r="D14194" s="509">
        <v>0</v>
      </c>
      <c r="E14194" s="509">
        <v>0</v>
      </c>
      <c r="F14194" s="509">
        <v>0</v>
      </c>
      <c r="G14194" s="509">
        <v>0</v>
      </c>
      <c r="H14194" s="509">
        <v>0</v>
      </c>
      <c r="I14194" s="509">
        <v>0</v>
      </c>
      <c r="K14194" s="509">
        <v>0</v>
      </c>
    </row>
    <row r="14195" spans="1:11" s="509" customFormat="1">
      <c r="A14195" s="508" t="s">
        <v>665</v>
      </c>
      <c r="B14195" s="509" t="s">
        <v>437</v>
      </c>
      <c r="C14195" s="509">
        <v>14</v>
      </c>
      <c r="D14195" s="509">
        <v>0</v>
      </c>
      <c r="E14195" s="509">
        <v>0</v>
      </c>
      <c r="F14195" s="509">
        <v>0</v>
      </c>
      <c r="G14195" s="509">
        <v>1</v>
      </c>
      <c r="H14195" s="509">
        <v>0</v>
      </c>
      <c r="I14195" s="509">
        <v>0</v>
      </c>
      <c r="K14195" s="509">
        <v>1</v>
      </c>
    </row>
    <row r="14196" spans="1:11" s="509" customFormat="1">
      <c r="A14196" s="508" t="s">
        <v>665</v>
      </c>
      <c r="B14196" s="509" t="s">
        <v>437</v>
      </c>
      <c r="C14196" s="509">
        <v>15</v>
      </c>
      <c r="D14196" s="509">
        <v>0</v>
      </c>
      <c r="E14196" s="509">
        <v>0</v>
      </c>
      <c r="F14196" s="509">
        <v>0</v>
      </c>
      <c r="G14196" s="509">
        <v>0</v>
      </c>
      <c r="H14196" s="509">
        <v>0</v>
      </c>
      <c r="I14196" s="509">
        <v>0</v>
      </c>
      <c r="K14196" s="509">
        <v>0</v>
      </c>
    </row>
    <row r="14197" spans="1:11" s="509" customFormat="1">
      <c r="A14197" s="508" t="s">
        <v>665</v>
      </c>
      <c r="B14197" s="509" t="s">
        <v>437</v>
      </c>
      <c r="C14197" s="509">
        <v>16</v>
      </c>
      <c r="D14197" s="509">
        <v>0</v>
      </c>
      <c r="E14197" s="509">
        <v>0</v>
      </c>
      <c r="F14197" s="509">
        <v>0</v>
      </c>
      <c r="G14197" s="509">
        <v>46</v>
      </c>
      <c r="H14197" s="509">
        <v>0</v>
      </c>
      <c r="I14197" s="509">
        <v>0</v>
      </c>
      <c r="K14197" s="509">
        <v>46</v>
      </c>
    </row>
    <row r="14198" spans="1:11" s="509" customFormat="1">
      <c r="A14198" s="508" t="s">
        <v>665</v>
      </c>
      <c r="B14198" s="509" t="s">
        <v>437</v>
      </c>
      <c r="C14198" s="509">
        <v>17</v>
      </c>
      <c r="D14198" s="509">
        <v>0</v>
      </c>
      <c r="E14198" s="509">
        <v>0</v>
      </c>
      <c r="F14198" s="509">
        <v>0</v>
      </c>
      <c r="G14198" s="509">
        <v>250</v>
      </c>
      <c r="H14198" s="509">
        <v>0</v>
      </c>
      <c r="I14198" s="509">
        <v>0</v>
      </c>
      <c r="K14198" s="509">
        <v>250</v>
      </c>
    </row>
    <row r="14199" spans="1:11" s="509" customFormat="1">
      <c r="A14199" s="508" t="s">
        <v>665</v>
      </c>
      <c r="B14199" s="509" t="s">
        <v>437</v>
      </c>
      <c r="C14199" s="509">
        <v>18</v>
      </c>
      <c r="D14199" s="509">
        <v>0</v>
      </c>
      <c r="E14199" s="509">
        <v>0</v>
      </c>
      <c r="F14199" s="509">
        <v>0</v>
      </c>
      <c r="G14199" s="509">
        <v>1</v>
      </c>
      <c r="H14199" s="509">
        <v>0</v>
      </c>
      <c r="I14199" s="509">
        <v>0</v>
      </c>
      <c r="K14199" s="509">
        <v>1</v>
      </c>
    </row>
    <row r="14200" spans="1:11" s="509" customFormat="1">
      <c r="A14200" s="508" t="s">
        <v>665</v>
      </c>
      <c r="B14200" s="509" t="s">
        <v>437</v>
      </c>
      <c r="C14200" s="509" t="s">
        <v>1024</v>
      </c>
      <c r="D14200" s="509">
        <v>0</v>
      </c>
      <c r="E14200" s="509">
        <v>0</v>
      </c>
      <c r="F14200" s="509">
        <v>0</v>
      </c>
      <c r="G14200" s="509">
        <v>19</v>
      </c>
      <c r="H14200" s="509">
        <v>0</v>
      </c>
      <c r="I14200" s="509">
        <v>0</v>
      </c>
      <c r="K14200" s="509">
        <v>19</v>
      </c>
    </row>
    <row r="14201" spans="1:11" s="509" customFormat="1">
      <c r="A14201" s="508" t="s">
        <v>665</v>
      </c>
      <c r="B14201" s="509" t="s">
        <v>437</v>
      </c>
      <c r="C14201" s="509" t="s">
        <v>1025</v>
      </c>
      <c r="D14201" s="509">
        <v>0</v>
      </c>
      <c r="E14201" s="509">
        <v>0</v>
      </c>
      <c r="F14201" s="509">
        <v>0</v>
      </c>
      <c r="G14201" s="509">
        <v>0</v>
      </c>
      <c r="H14201" s="509">
        <v>0</v>
      </c>
      <c r="I14201" s="509">
        <v>0</v>
      </c>
      <c r="K14201" s="509">
        <v>0</v>
      </c>
    </row>
    <row r="14202" spans="1:11" s="509" customFormat="1">
      <c r="A14202" s="508" t="s">
        <v>665</v>
      </c>
      <c r="B14202" s="509" t="s">
        <v>437</v>
      </c>
      <c r="C14202" s="509">
        <v>19</v>
      </c>
      <c r="D14202" s="509">
        <v>0</v>
      </c>
      <c r="E14202" s="509">
        <v>0</v>
      </c>
      <c r="F14202" s="509">
        <v>0</v>
      </c>
      <c r="G14202" s="509">
        <v>19</v>
      </c>
      <c r="H14202" s="509">
        <v>0</v>
      </c>
      <c r="I14202" s="509">
        <v>0</v>
      </c>
      <c r="K14202" s="509">
        <v>19</v>
      </c>
    </row>
    <row r="14203" spans="1:11" s="509" customFormat="1">
      <c r="A14203" s="508" t="s">
        <v>665</v>
      </c>
      <c r="B14203" s="509" t="s">
        <v>437</v>
      </c>
      <c r="C14203" s="509">
        <v>20</v>
      </c>
      <c r="D14203" s="509">
        <v>0</v>
      </c>
      <c r="E14203" s="509">
        <v>0</v>
      </c>
      <c r="F14203" s="509">
        <v>0</v>
      </c>
      <c r="G14203" s="509">
        <v>0</v>
      </c>
      <c r="H14203" s="509">
        <v>0</v>
      </c>
      <c r="I14203" s="509">
        <v>0</v>
      </c>
      <c r="K14203" s="509">
        <v>0</v>
      </c>
    </row>
    <row r="14204" spans="1:11" s="509" customFormat="1">
      <c r="A14204" s="508" t="s">
        <v>665</v>
      </c>
      <c r="B14204" s="509" t="s">
        <v>437</v>
      </c>
      <c r="C14204" s="509">
        <v>21</v>
      </c>
      <c r="D14204" s="509">
        <v>0</v>
      </c>
      <c r="E14204" s="509">
        <v>0</v>
      </c>
      <c r="F14204" s="509">
        <v>0</v>
      </c>
      <c r="G14204" s="509">
        <v>0</v>
      </c>
      <c r="H14204" s="509">
        <v>0</v>
      </c>
      <c r="I14204" s="509">
        <v>0</v>
      </c>
      <c r="K14204" s="509">
        <v>0</v>
      </c>
    </row>
    <row r="14205" spans="1:11" s="509" customFormat="1">
      <c r="A14205" s="508" t="s">
        <v>665</v>
      </c>
      <c r="B14205" s="509" t="s">
        <v>437</v>
      </c>
      <c r="C14205" s="509" t="s">
        <v>1026</v>
      </c>
      <c r="D14205" s="509">
        <v>0</v>
      </c>
      <c r="E14205" s="509">
        <v>0</v>
      </c>
      <c r="F14205" s="509">
        <v>0</v>
      </c>
      <c r="G14205" s="509">
        <v>6</v>
      </c>
      <c r="H14205" s="509">
        <v>0</v>
      </c>
      <c r="I14205" s="509">
        <v>0</v>
      </c>
      <c r="K14205" s="509">
        <v>6</v>
      </c>
    </row>
    <row r="14206" spans="1:11" s="509" customFormat="1">
      <c r="A14206" s="508" t="s">
        <v>665</v>
      </c>
      <c r="B14206" s="509" t="s">
        <v>437</v>
      </c>
      <c r="C14206" s="509" t="s">
        <v>1027</v>
      </c>
      <c r="D14206" s="509">
        <v>0</v>
      </c>
      <c r="E14206" s="509">
        <v>0</v>
      </c>
      <c r="F14206" s="509">
        <v>0</v>
      </c>
      <c r="G14206" s="509">
        <v>1</v>
      </c>
      <c r="H14206" s="509">
        <v>0</v>
      </c>
      <c r="I14206" s="509">
        <v>0</v>
      </c>
      <c r="K14206" s="509">
        <v>1</v>
      </c>
    </row>
    <row r="14207" spans="1:11" s="509" customFormat="1">
      <c r="A14207" s="508" t="s">
        <v>665</v>
      </c>
      <c r="B14207" s="509" t="s">
        <v>437</v>
      </c>
      <c r="C14207" s="509" t="s">
        <v>1028</v>
      </c>
      <c r="D14207" s="509">
        <v>0</v>
      </c>
      <c r="E14207" s="509">
        <v>0</v>
      </c>
      <c r="F14207" s="509">
        <v>0</v>
      </c>
      <c r="G14207" s="509">
        <v>0</v>
      </c>
      <c r="H14207" s="509">
        <v>0</v>
      </c>
      <c r="I14207" s="509">
        <v>0</v>
      </c>
      <c r="K14207" s="509">
        <v>0</v>
      </c>
    </row>
    <row r="14208" spans="1:11" s="509" customFormat="1">
      <c r="A14208" s="508" t="s">
        <v>665</v>
      </c>
      <c r="B14208" s="509" t="s">
        <v>437</v>
      </c>
      <c r="C14208" s="509">
        <v>22</v>
      </c>
      <c r="D14208" s="509">
        <v>0</v>
      </c>
      <c r="E14208" s="509">
        <v>0</v>
      </c>
      <c r="F14208" s="509">
        <v>0</v>
      </c>
      <c r="G14208" s="509">
        <v>16</v>
      </c>
      <c r="H14208" s="509">
        <v>0</v>
      </c>
      <c r="I14208" s="509">
        <v>0</v>
      </c>
      <c r="K14208" s="509">
        <v>16</v>
      </c>
    </row>
    <row r="14209" spans="1:11" s="509" customFormat="1">
      <c r="A14209" s="508" t="s">
        <v>665</v>
      </c>
      <c r="B14209" s="509" t="s">
        <v>437</v>
      </c>
      <c r="C14209" s="509">
        <v>23</v>
      </c>
      <c r="D14209" s="509">
        <v>0</v>
      </c>
      <c r="E14209" s="509">
        <v>0</v>
      </c>
      <c r="F14209" s="509">
        <v>0</v>
      </c>
      <c r="G14209" s="509">
        <v>26</v>
      </c>
      <c r="H14209" s="509">
        <v>0</v>
      </c>
      <c r="I14209" s="509">
        <v>0</v>
      </c>
      <c r="K14209" s="509">
        <v>26</v>
      </c>
    </row>
    <row r="14210" spans="1:11" s="509" customFormat="1">
      <c r="A14210" s="508" t="s">
        <v>665</v>
      </c>
      <c r="B14210" s="509" t="s">
        <v>437</v>
      </c>
      <c r="C14210" s="509" t="s">
        <v>1029</v>
      </c>
      <c r="D14210" s="509">
        <v>0</v>
      </c>
      <c r="E14210" s="509">
        <v>0</v>
      </c>
      <c r="F14210" s="509">
        <v>0</v>
      </c>
      <c r="G14210" s="509">
        <v>7</v>
      </c>
      <c r="H14210" s="509">
        <v>3</v>
      </c>
      <c r="I14210" s="509">
        <v>0</v>
      </c>
      <c r="K14210" s="509">
        <v>7</v>
      </c>
    </row>
    <row r="14211" spans="1:11" s="509" customFormat="1">
      <c r="A14211" s="508" t="s">
        <v>665</v>
      </c>
      <c r="B14211" s="509" t="s">
        <v>437</v>
      </c>
      <c r="C14211" s="509">
        <v>24</v>
      </c>
      <c r="D14211" s="509">
        <v>0</v>
      </c>
      <c r="E14211" s="509">
        <v>0</v>
      </c>
      <c r="F14211" s="509">
        <v>0</v>
      </c>
      <c r="G14211" s="509">
        <v>0</v>
      </c>
      <c r="H14211" s="509">
        <v>0</v>
      </c>
      <c r="I14211" s="509">
        <v>0</v>
      </c>
      <c r="K14211" s="509">
        <v>0</v>
      </c>
    </row>
    <row r="14212" spans="1:11" s="509" customFormat="1">
      <c r="A14212" s="508" t="s">
        <v>665</v>
      </c>
      <c r="B14212" s="509" t="s">
        <v>437</v>
      </c>
      <c r="C14212" s="509">
        <v>25</v>
      </c>
      <c r="D14212" s="509">
        <v>0</v>
      </c>
      <c r="E14212" s="509">
        <v>0</v>
      </c>
      <c r="F14212" s="509">
        <v>0</v>
      </c>
      <c r="G14212" s="509">
        <v>0</v>
      </c>
      <c r="H14212" s="509">
        <v>0</v>
      </c>
      <c r="I14212" s="509">
        <v>0</v>
      </c>
    </row>
    <row r="14213" spans="1:11" s="509" customFormat="1">
      <c r="A14213" s="508" t="s">
        <v>665</v>
      </c>
      <c r="B14213" s="509" t="s">
        <v>437</v>
      </c>
      <c r="C14213" s="509">
        <v>26</v>
      </c>
      <c r="D14213" s="509">
        <v>0</v>
      </c>
      <c r="E14213" s="509">
        <v>0</v>
      </c>
      <c r="F14213" s="509">
        <v>0</v>
      </c>
      <c r="G14213" s="509">
        <v>0</v>
      </c>
      <c r="H14213" s="509">
        <v>0</v>
      </c>
      <c r="I14213" s="509">
        <v>0</v>
      </c>
      <c r="K14213" s="509">
        <v>0</v>
      </c>
    </row>
    <row r="14214" spans="1:11" s="509" customFormat="1">
      <c r="A14214" s="508" t="s">
        <v>665</v>
      </c>
      <c r="B14214" s="509" t="s">
        <v>437</v>
      </c>
      <c r="C14214" s="509">
        <v>27</v>
      </c>
      <c r="D14214" s="509">
        <v>0</v>
      </c>
      <c r="E14214" s="509">
        <v>0</v>
      </c>
      <c r="F14214" s="509">
        <v>0</v>
      </c>
      <c r="G14214" s="509">
        <v>2</v>
      </c>
      <c r="H14214" s="509">
        <v>0</v>
      </c>
      <c r="I14214" s="509">
        <v>0</v>
      </c>
      <c r="K14214" s="509">
        <v>2</v>
      </c>
    </row>
    <row r="14215" spans="1:11" s="509" customFormat="1">
      <c r="A14215" s="508" t="s">
        <v>665</v>
      </c>
      <c r="B14215" s="509" t="s">
        <v>437</v>
      </c>
      <c r="C14215" s="509">
        <v>28</v>
      </c>
      <c r="D14215" s="509">
        <v>0</v>
      </c>
      <c r="E14215" s="509">
        <v>0</v>
      </c>
      <c r="F14215" s="509">
        <v>0</v>
      </c>
      <c r="G14215" s="509">
        <v>0</v>
      </c>
      <c r="H14215" s="509">
        <v>0</v>
      </c>
      <c r="I14215" s="509">
        <v>0</v>
      </c>
      <c r="K14215" s="509">
        <v>0</v>
      </c>
    </row>
    <row r="14216" spans="1:11" s="509" customFormat="1">
      <c r="A14216" s="508" t="s">
        <v>665</v>
      </c>
      <c r="B14216" s="509" t="s">
        <v>437</v>
      </c>
      <c r="C14216" s="509">
        <v>29</v>
      </c>
      <c r="D14216" s="509">
        <v>0</v>
      </c>
      <c r="E14216" s="509">
        <v>0</v>
      </c>
      <c r="F14216" s="509">
        <v>0</v>
      </c>
      <c r="G14216" s="509">
        <v>0</v>
      </c>
      <c r="H14216" s="509">
        <v>0</v>
      </c>
      <c r="I14216" s="509">
        <v>0</v>
      </c>
      <c r="K14216" s="509">
        <v>0</v>
      </c>
    </row>
    <row r="14217" spans="1:11" s="509" customFormat="1">
      <c r="A14217" s="508" t="s">
        <v>665</v>
      </c>
      <c r="B14217" s="509" t="s">
        <v>437</v>
      </c>
      <c r="C14217" s="509">
        <v>30</v>
      </c>
      <c r="D14217" s="509">
        <v>0</v>
      </c>
      <c r="E14217" s="509">
        <v>0</v>
      </c>
      <c r="F14217" s="509">
        <v>0</v>
      </c>
      <c r="G14217" s="509">
        <v>0</v>
      </c>
      <c r="H14217" s="509">
        <v>0</v>
      </c>
      <c r="I14217" s="509">
        <v>0</v>
      </c>
      <c r="K14217" s="509">
        <v>0</v>
      </c>
    </row>
    <row r="14218" spans="1:11" s="509" customFormat="1">
      <c r="A14218" s="508" t="s">
        <v>665</v>
      </c>
      <c r="B14218" s="509" t="s">
        <v>437</v>
      </c>
      <c r="C14218" s="509">
        <v>31</v>
      </c>
      <c r="D14218" s="509">
        <v>0</v>
      </c>
      <c r="E14218" s="509">
        <v>0</v>
      </c>
      <c r="F14218" s="509">
        <v>0</v>
      </c>
      <c r="G14218" s="509">
        <v>2</v>
      </c>
      <c r="H14218" s="509">
        <v>0</v>
      </c>
      <c r="I14218" s="509">
        <v>0</v>
      </c>
      <c r="K14218" s="509">
        <v>2</v>
      </c>
    </row>
    <row r="14219" spans="1:11" s="509" customFormat="1">
      <c r="A14219" s="508" t="s">
        <v>665</v>
      </c>
      <c r="B14219" s="509" t="s">
        <v>437</v>
      </c>
      <c r="C14219" s="509">
        <v>32</v>
      </c>
      <c r="D14219" s="509">
        <v>0</v>
      </c>
      <c r="E14219" s="509">
        <v>0</v>
      </c>
      <c r="F14219" s="509">
        <v>0</v>
      </c>
      <c r="G14219" s="509">
        <v>0</v>
      </c>
      <c r="H14219" s="509">
        <v>0</v>
      </c>
      <c r="I14219" s="509">
        <v>0</v>
      </c>
      <c r="K14219" s="509">
        <v>0</v>
      </c>
    </row>
    <row r="14220" spans="1:11" s="509" customFormat="1">
      <c r="A14220" s="508" t="s">
        <v>665</v>
      </c>
      <c r="B14220" s="509" t="s">
        <v>437</v>
      </c>
      <c r="C14220" s="509">
        <v>33</v>
      </c>
      <c r="D14220" s="509">
        <v>0</v>
      </c>
      <c r="E14220" s="509">
        <v>0</v>
      </c>
      <c r="F14220" s="509">
        <v>0</v>
      </c>
      <c r="G14220" s="509">
        <v>1</v>
      </c>
      <c r="H14220" s="509">
        <v>0</v>
      </c>
      <c r="I14220" s="509">
        <v>0</v>
      </c>
      <c r="K14220" s="509">
        <v>1</v>
      </c>
    </row>
    <row r="14221" spans="1:11" s="509" customFormat="1">
      <c r="A14221" s="508" t="s">
        <v>665</v>
      </c>
      <c r="B14221" s="509" t="s">
        <v>437</v>
      </c>
      <c r="C14221" s="509">
        <v>34</v>
      </c>
      <c r="D14221" s="509">
        <v>0</v>
      </c>
      <c r="E14221" s="509">
        <v>0</v>
      </c>
      <c r="F14221" s="509">
        <v>0</v>
      </c>
      <c r="G14221" s="509">
        <v>0</v>
      </c>
      <c r="H14221" s="509">
        <v>0</v>
      </c>
      <c r="I14221" s="509">
        <v>0</v>
      </c>
      <c r="K14221" s="509">
        <v>0</v>
      </c>
    </row>
    <row r="14222" spans="1:11" s="509" customFormat="1">
      <c r="A14222" s="508" t="s">
        <v>665</v>
      </c>
      <c r="B14222" s="509" t="s">
        <v>437</v>
      </c>
      <c r="C14222" s="509">
        <v>35</v>
      </c>
      <c r="D14222" s="509">
        <v>0</v>
      </c>
      <c r="E14222" s="509">
        <v>0</v>
      </c>
      <c r="F14222" s="509">
        <v>0</v>
      </c>
      <c r="G14222" s="509">
        <v>0</v>
      </c>
      <c r="H14222" s="509">
        <v>0</v>
      </c>
      <c r="I14222" s="509">
        <v>0</v>
      </c>
      <c r="K14222" s="509">
        <v>0</v>
      </c>
    </row>
    <row r="14223" spans="1:11" s="509" customFormat="1">
      <c r="A14223" s="508" t="s">
        <v>665</v>
      </c>
      <c r="B14223" s="509" t="s">
        <v>437</v>
      </c>
      <c r="C14223" s="509">
        <v>36</v>
      </c>
      <c r="D14223" s="509">
        <v>0</v>
      </c>
      <c r="E14223" s="509">
        <v>0</v>
      </c>
      <c r="F14223" s="509">
        <v>0</v>
      </c>
      <c r="G14223" s="509">
        <v>0</v>
      </c>
      <c r="H14223" s="509">
        <v>0</v>
      </c>
      <c r="I14223" s="509">
        <v>0</v>
      </c>
      <c r="K14223" s="509">
        <v>0</v>
      </c>
    </row>
    <row r="14224" spans="1:11" s="509" customFormat="1">
      <c r="A14224" s="508" t="s">
        <v>665</v>
      </c>
      <c r="B14224" s="509" t="s">
        <v>437</v>
      </c>
      <c r="C14224" s="509">
        <v>37</v>
      </c>
      <c r="D14224" s="509">
        <v>0</v>
      </c>
      <c r="E14224" s="509">
        <v>0</v>
      </c>
      <c r="F14224" s="509">
        <v>0</v>
      </c>
      <c r="G14224" s="509">
        <v>0</v>
      </c>
      <c r="H14224" s="509">
        <v>0</v>
      </c>
      <c r="I14224" s="509">
        <v>0</v>
      </c>
      <c r="K14224" s="509">
        <v>0</v>
      </c>
    </row>
    <row r="14225" spans="1:11" s="509" customFormat="1">
      <c r="A14225" s="508" t="s">
        <v>665</v>
      </c>
      <c r="B14225" s="509" t="s">
        <v>437</v>
      </c>
      <c r="C14225" s="509">
        <v>38</v>
      </c>
      <c r="D14225" s="509">
        <v>0</v>
      </c>
      <c r="E14225" s="509">
        <v>0</v>
      </c>
      <c r="F14225" s="509">
        <v>0</v>
      </c>
      <c r="G14225" s="509">
        <v>0</v>
      </c>
      <c r="H14225" s="509">
        <v>0</v>
      </c>
      <c r="I14225" s="509">
        <v>0</v>
      </c>
      <c r="K14225" s="509">
        <v>0</v>
      </c>
    </row>
    <row r="14226" spans="1:11" s="509" customFormat="1">
      <c r="A14226" s="508" t="s">
        <v>665</v>
      </c>
      <c r="B14226" s="509" t="s">
        <v>437</v>
      </c>
      <c r="C14226" s="509" t="s">
        <v>1030</v>
      </c>
      <c r="D14226" s="509">
        <v>0</v>
      </c>
      <c r="E14226" s="509">
        <v>0</v>
      </c>
      <c r="F14226" s="509">
        <v>0</v>
      </c>
      <c r="G14226" s="509">
        <v>0</v>
      </c>
      <c r="H14226" s="509">
        <v>0</v>
      </c>
      <c r="I14226" s="509">
        <v>0</v>
      </c>
      <c r="K14226" s="509">
        <v>0</v>
      </c>
    </row>
    <row r="14227" spans="1:11" s="509" customFormat="1">
      <c r="A14227" s="508" t="s">
        <v>665</v>
      </c>
      <c r="B14227" s="509" t="s">
        <v>437</v>
      </c>
      <c r="C14227" s="509">
        <v>39</v>
      </c>
      <c r="D14227" s="509">
        <v>0</v>
      </c>
      <c r="E14227" s="509">
        <v>0</v>
      </c>
      <c r="F14227" s="509">
        <v>0</v>
      </c>
      <c r="G14227" s="509">
        <v>0</v>
      </c>
      <c r="H14227" s="509">
        <v>0</v>
      </c>
      <c r="I14227" s="509">
        <v>0</v>
      </c>
      <c r="K14227" s="509">
        <v>0</v>
      </c>
    </row>
    <row r="14228" spans="1:11" s="509" customFormat="1">
      <c r="A14228" s="508" t="s">
        <v>665</v>
      </c>
      <c r="B14228" s="509" t="s">
        <v>437</v>
      </c>
      <c r="C14228" s="509">
        <v>40</v>
      </c>
      <c r="D14228" s="509">
        <v>0</v>
      </c>
      <c r="E14228" s="509">
        <v>0</v>
      </c>
      <c r="F14228" s="509">
        <v>0</v>
      </c>
      <c r="G14228" s="509">
        <v>0</v>
      </c>
      <c r="H14228" s="509">
        <v>0</v>
      </c>
      <c r="I14228" s="509">
        <v>0</v>
      </c>
      <c r="K14228" s="509">
        <v>0</v>
      </c>
    </row>
    <row r="14229" spans="1:11" s="509" customFormat="1">
      <c r="A14229" s="508" t="s">
        <v>665</v>
      </c>
      <c r="B14229" s="509" t="s">
        <v>437</v>
      </c>
      <c r="C14229" s="509">
        <v>41</v>
      </c>
      <c r="D14229" s="509">
        <v>0</v>
      </c>
      <c r="E14229" s="509">
        <v>0</v>
      </c>
      <c r="F14229" s="509">
        <v>0</v>
      </c>
      <c r="G14229" s="509">
        <v>0</v>
      </c>
      <c r="H14229" s="509">
        <v>0</v>
      </c>
      <c r="I14229" s="509">
        <v>0</v>
      </c>
      <c r="K14229" s="509">
        <v>0</v>
      </c>
    </row>
    <row r="14230" spans="1:11" s="509" customFormat="1">
      <c r="A14230" s="508" t="s">
        <v>665</v>
      </c>
      <c r="B14230" s="509" t="s">
        <v>437</v>
      </c>
      <c r="C14230" s="509">
        <v>42</v>
      </c>
      <c r="D14230" s="509">
        <v>0</v>
      </c>
      <c r="E14230" s="509">
        <v>0</v>
      </c>
      <c r="F14230" s="509">
        <v>0</v>
      </c>
      <c r="G14230" s="509">
        <v>0</v>
      </c>
      <c r="H14230" s="509">
        <v>0</v>
      </c>
      <c r="I14230" s="509">
        <v>0</v>
      </c>
      <c r="K14230" s="509">
        <v>0</v>
      </c>
    </row>
    <row r="14231" spans="1:11" s="509" customFormat="1">
      <c r="A14231" s="508" t="s">
        <v>665</v>
      </c>
      <c r="B14231" s="509" t="s">
        <v>437</v>
      </c>
      <c r="C14231" s="509">
        <v>43</v>
      </c>
      <c r="D14231" s="509">
        <v>0</v>
      </c>
      <c r="E14231" s="509">
        <v>0</v>
      </c>
      <c r="F14231" s="509">
        <v>0</v>
      </c>
      <c r="G14231" s="509">
        <v>0</v>
      </c>
      <c r="H14231" s="509">
        <v>0</v>
      </c>
      <c r="I14231" s="509">
        <v>0</v>
      </c>
      <c r="K14231" s="509">
        <v>0</v>
      </c>
    </row>
    <row r="14232" spans="1:11" s="509" customFormat="1">
      <c r="A14232" s="508" t="s">
        <v>665</v>
      </c>
      <c r="B14232" s="509" t="s">
        <v>437</v>
      </c>
      <c r="C14232" s="509">
        <v>44</v>
      </c>
      <c r="D14232" s="509">
        <v>0</v>
      </c>
      <c r="E14232" s="509">
        <v>0</v>
      </c>
      <c r="F14232" s="509">
        <v>0</v>
      </c>
      <c r="G14232" s="509">
        <v>0</v>
      </c>
      <c r="H14232" s="509">
        <v>0</v>
      </c>
      <c r="I14232" s="509">
        <v>0</v>
      </c>
      <c r="K14232" s="509">
        <v>0</v>
      </c>
    </row>
    <row r="14233" spans="1:11" s="509" customFormat="1">
      <c r="A14233" s="508" t="s">
        <v>665</v>
      </c>
      <c r="B14233" s="509" t="s">
        <v>437</v>
      </c>
      <c r="C14233" s="509">
        <v>45</v>
      </c>
      <c r="D14233" s="509">
        <v>0</v>
      </c>
      <c r="E14233" s="509">
        <v>0</v>
      </c>
      <c r="F14233" s="509">
        <v>0</v>
      </c>
      <c r="G14233" s="509">
        <v>0</v>
      </c>
      <c r="H14233" s="509">
        <v>0</v>
      </c>
      <c r="I14233" s="509">
        <v>0</v>
      </c>
      <c r="K14233" s="509">
        <v>0</v>
      </c>
    </row>
    <row r="14234" spans="1:11" s="509" customFormat="1">
      <c r="A14234" s="508" t="s">
        <v>665</v>
      </c>
      <c r="B14234" s="509" t="s">
        <v>437</v>
      </c>
      <c r="C14234" s="509">
        <v>46</v>
      </c>
      <c r="D14234" s="509">
        <v>0</v>
      </c>
      <c r="E14234" s="509">
        <v>0</v>
      </c>
      <c r="F14234" s="509">
        <v>0</v>
      </c>
      <c r="G14234" s="509">
        <v>3</v>
      </c>
      <c r="H14234" s="509">
        <v>0</v>
      </c>
      <c r="I14234" s="509">
        <v>0</v>
      </c>
      <c r="K14234" s="509">
        <v>3</v>
      </c>
    </row>
    <row r="14235" spans="1:11" s="509" customFormat="1">
      <c r="A14235" s="508" t="s">
        <v>665</v>
      </c>
      <c r="B14235" s="509" t="s">
        <v>437</v>
      </c>
      <c r="C14235" s="509">
        <v>47</v>
      </c>
      <c r="D14235" s="509">
        <v>0</v>
      </c>
      <c r="E14235" s="509">
        <v>0</v>
      </c>
      <c r="F14235" s="509">
        <v>0</v>
      </c>
      <c r="G14235" s="509">
        <v>0</v>
      </c>
      <c r="H14235" s="509">
        <v>0</v>
      </c>
      <c r="I14235" s="509">
        <v>0</v>
      </c>
      <c r="K14235" s="509">
        <v>0</v>
      </c>
    </row>
    <row r="14236" spans="1:11" s="509" customFormat="1">
      <c r="A14236" s="508" t="s">
        <v>665</v>
      </c>
      <c r="B14236" s="509" t="s">
        <v>437</v>
      </c>
      <c r="C14236" s="509">
        <v>48</v>
      </c>
      <c r="D14236" s="509">
        <v>0</v>
      </c>
      <c r="E14236" s="509">
        <v>0</v>
      </c>
      <c r="F14236" s="509">
        <v>0</v>
      </c>
      <c r="G14236" s="509">
        <v>0</v>
      </c>
      <c r="H14236" s="509">
        <v>0</v>
      </c>
      <c r="I14236" s="509">
        <v>0</v>
      </c>
      <c r="K14236" s="509">
        <v>0</v>
      </c>
    </row>
    <row r="14237" spans="1:11" s="509" customFormat="1">
      <c r="A14237" s="508" t="s">
        <v>665</v>
      </c>
      <c r="B14237" s="509" t="s">
        <v>437</v>
      </c>
      <c r="C14237" s="509">
        <v>49</v>
      </c>
      <c r="D14237" s="509">
        <v>0</v>
      </c>
      <c r="E14237" s="509">
        <v>0</v>
      </c>
      <c r="F14237" s="509">
        <v>0</v>
      </c>
      <c r="G14237" s="509">
        <v>0</v>
      </c>
      <c r="H14237" s="509">
        <v>0</v>
      </c>
      <c r="I14237" s="509">
        <v>0</v>
      </c>
      <c r="K14237" s="509">
        <v>0</v>
      </c>
    </row>
    <row r="14238" spans="1:11" s="509" customFormat="1">
      <c r="A14238" s="508" t="s">
        <v>665</v>
      </c>
      <c r="B14238" s="509" t="s">
        <v>437</v>
      </c>
      <c r="C14238" s="509">
        <v>50</v>
      </c>
      <c r="D14238" s="509">
        <v>0</v>
      </c>
      <c r="E14238" s="509">
        <v>0</v>
      </c>
      <c r="F14238" s="509">
        <v>0</v>
      </c>
      <c r="G14238" s="509">
        <v>0</v>
      </c>
      <c r="H14238" s="509">
        <v>0</v>
      </c>
      <c r="I14238" s="509">
        <v>0</v>
      </c>
      <c r="K14238" s="509">
        <v>0</v>
      </c>
    </row>
    <row r="14239" spans="1:11" s="509" customFormat="1">
      <c r="A14239" s="508" t="s">
        <v>665</v>
      </c>
      <c r="B14239" s="509" t="s">
        <v>437</v>
      </c>
      <c r="C14239" s="509">
        <v>51</v>
      </c>
      <c r="D14239" s="509">
        <v>0</v>
      </c>
      <c r="E14239" s="509">
        <v>0</v>
      </c>
      <c r="F14239" s="509">
        <v>0</v>
      </c>
      <c r="G14239" s="509">
        <v>0</v>
      </c>
      <c r="H14239" s="509">
        <v>0</v>
      </c>
      <c r="I14239" s="509">
        <v>0</v>
      </c>
      <c r="K14239" s="509">
        <v>0</v>
      </c>
    </row>
    <row r="14240" spans="1:11" s="509" customFormat="1">
      <c r="A14240" s="508" t="s">
        <v>665</v>
      </c>
      <c r="B14240" s="509" t="s">
        <v>437</v>
      </c>
      <c r="C14240" s="509" t="s">
        <v>1031</v>
      </c>
      <c r="D14240" s="509">
        <v>0</v>
      </c>
      <c r="E14240" s="509">
        <v>0</v>
      </c>
      <c r="F14240" s="509">
        <v>0</v>
      </c>
      <c r="G14240" s="509">
        <v>0</v>
      </c>
      <c r="H14240" s="509">
        <v>0</v>
      </c>
      <c r="I14240" s="509">
        <v>0</v>
      </c>
      <c r="K14240" s="509">
        <v>0</v>
      </c>
    </row>
    <row r="14241" spans="1:11" s="509" customFormat="1">
      <c r="A14241" s="508" t="s">
        <v>665</v>
      </c>
      <c r="B14241" s="509" t="s">
        <v>437</v>
      </c>
      <c r="C14241" s="509" t="s">
        <v>1032</v>
      </c>
      <c r="D14241" s="509">
        <v>0</v>
      </c>
      <c r="E14241" s="509">
        <v>0</v>
      </c>
      <c r="F14241" s="509">
        <v>0</v>
      </c>
      <c r="G14241" s="509">
        <v>0</v>
      </c>
      <c r="H14241" s="509">
        <v>0</v>
      </c>
      <c r="I14241" s="509">
        <v>0</v>
      </c>
      <c r="K14241" s="509">
        <v>0</v>
      </c>
    </row>
    <row r="14242" spans="1:11" s="509" customFormat="1">
      <c r="A14242" s="508" t="s">
        <v>665</v>
      </c>
      <c r="B14242" s="509" t="s">
        <v>437</v>
      </c>
      <c r="C14242" s="509">
        <v>52</v>
      </c>
      <c r="D14242" s="509">
        <v>0</v>
      </c>
      <c r="E14242" s="509">
        <v>0</v>
      </c>
      <c r="F14242" s="509">
        <v>0</v>
      </c>
      <c r="G14242" s="509">
        <v>0</v>
      </c>
      <c r="H14242" s="509">
        <v>0</v>
      </c>
      <c r="I14242" s="509">
        <v>0</v>
      </c>
      <c r="K14242" s="509">
        <v>0</v>
      </c>
    </row>
    <row r="14243" spans="1:11" s="509" customFormat="1">
      <c r="A14243" s="508" t="s">
        <v>665</v>
      </c>
      <c r="B14243" s="509" t="s">
        <v>437</v>
      </c>
      <c r="C14243" s="509">
        <v>53</v>
      </c>
      <c r="D14243" s="509">
        <v>0</v>
      </c>
      <c r="E14243" s="509">
        <v>0</v>
      </c>
      <c r="F14243" s="509">
        <v>0</v>
      </c>
      <c r="G14243" s="509">
        <v>0</v>
      </c>
      <c r="H14243" s="509">
        <v>0</v>
      </c>
      <c r="I14243" s="509">
        <v>0</v>
      </c>
      <c r="K14243" s="509">
        <v>0</v>
      </c>
    </row>
    <row r="14244" spans="1:11" s="509" customFormat="1">
      <c r="A14244" s="508" t="s">
        <v>665</v>
      </c>
      <c r="B14244" s="509" t="s">
        <v>437</v>
      </c>
      <c r="C14244" s="509">
        <v>54</v>
      </c>
      <c r="D14244" s="509">
        <v>0</v>
      </c>
      <c r="E14244" s="509">
        <v>0</v>
      </c>
      <c r="F14244" s="509">
        <v>0</v>
      </c>
      <c r="G14244" s="509">
        <v>45</v>
      </c>
      <c r="H14244" s="509">
        <v>0</v>
      </c>
      <c r="I14244" s="509">
        <v>0</v>
      </c>
      <c r="K14244" s="509">
        <v>45</v>
      </c>
    </row>
    <row r="14245" spans="1:11" s="509" customFormat="1">
      <c r="A14245" s="508" t="s">
        <v>665</v>
      </c>
      <c r="B14245" s="509" t="s">
        <v>437</v>
      </c>
      <c r="C14245" s="509">
        <v>55</v>
      </c>
      <c r="D14245" s="509">
        <v>0</v>
      </c>
      <c r="E14245" s="509">
        <v>0</v>
      </c>
      <c r="F14245" s="509">
        <v>0</v>
      </c>
      <c r="G14245" s="509">
        <v>69</v>
      </c>
      <c r="H14245" s="509">
        <v>0</v>
      </c>
      <c r="I14245" s="509">
        <v>0</v>
      </c>
      <c r="K14245" s="509">
        <v>69</v>
      </c>
    </row>
    <row r="14246" spans="1:11" s="509" customFormat="1">
      <c r="A14246" s="508" t="s">
        <v>665</v>
      </c>
      <c r="B14246" s="509" t="s">
        <v>437</v>
      </c>
      <c r="C14246" s="509">
        <v>56</v>
      </c>
      <c r="D14246" s="509">
        <v>0</v>
      </c>
      <c r="E14246" s="509">
        <v>0</v>
      </c>
      <c r="F14246" s="509">
        <v>0</v>
      </c>
      <c r="G14246" s="509">
        <v>0</v>
      </c>
      <c r="H14246" s="509">
        <v>0</v>
      </c>
      <c r="I14246" s="509">
        <v>0</v>
      </c>
      <c r="K14246" s="509">
        <v>0</v>
      </c>
    </row>
    <row r="14247" spans="1:11" s="509" customFormat="1">
      <c r="A14247" s="508" t="s">
        <v>665</v>
      </c>
      <c r="B14247" s="509" t="s">
        <v>437</v>
      </c>
      <c r="C14247" s="509">
        <v>57</v>
      </c>
      <c r="D14247" s="509">
        <v>0</v>
      </c>
      <c r="E14247" s="509">
        <v>0</v>
      </c>
      <c r="F14247" s="509">
        <v>0</v>
      </c>
      <c r="G14247" s="509">
        <v>0</v>
      </c>
      <c r="H14247" s="509">
        <v>0</v>
      </c>
      <c r="I14247" s="509">
        <v>0</v>
      </c>
      <c r="K14247" s="509">
        <v>0</v>
      </c>
    </row>
    <row r="14248" spans="1:11" s="509" customFormat="1">
      <c r="A14248" s="508" t="s">
        <v>665</v>
      </c>
      <c r="B14248" s="509" t="s">
        <v>437</v>
      </c>
      <c r="C14248" s="509">
        <v>58</v>
      </c>
      <c r="D14248" s="509">
        <v>0</v>
      </c>
      <c r="E14248" s="509">
        <v>0</v>
      </c>
      <c r="F14248" s="509">
        <v>0</v>
      </c>
      <c r="G14248" s="509">
        <v>1</v>
      </c>
      <c r="H14248" s="509">
        <v>0</v>
      </c>
      <c r="I14248" s="509">
        <v>0</v>
      </c>
      <c r="K14248" s="509">
        <v>1</v>
      </c>
    </row>
    <row r="14249" spans="1:11" s="509" customFormat="1">
      <c r="A14249" s="508" t="s">
        <v>665</v>
      </c>
      <c r="B14249" s="509" t="s">
        <v>437</v>
      </c>
      <c r="C14249" s="509">
        <v>59</v>
      </c>
      <c r="D14249" s="509">
        <v>0</v>
      </c>
      <c r="E14249" s="509">
        <v>0</v>
      </c>
      <c r="F14249" s="509">
        <v>0</v>
      </c>
      <c r="G14249" s="509">
        <v>16</v>
      </c>
      <c r="H14249" s="509">
        <v>0</v>
      </c>
      <c r="I14249" s="509">
        <v>0</v>
      </c>
      <c r="K14249" s="509">
        <v>16</v>
      </c>
    </row>
    <row r="14250" spans="1:11" s="509" customFormat="1">
      <c r="A14250" s="508" t="s">
        <v>665</v>
      </c>
      <c r="B14250" s="509" t="s">
        <v>437</v>
      </c>
      <c r="C14250" s="509">
        <v>60</v>
      </c>
      <c r="D14250" s="509">
        <v>0</v>
      </c>
      <c r="E14250" s="509">
        <v>0</v>
      </c>
      <c r="F14250" s="509">
        <v>0</v>
      </c>
      <c r="G14250" s="509">
        <v>0</v>
      </c>
      <c r="H14250" s="509">
        <v>0</v>
      </c>
      <c r="I14250" s="509">
        <v>0</v>
      </c>
      <c r="K14250" s="509">
        <v>0</v>
      </c>
    </row>
    <row r="14251" spans="1:11" s="509" customFormat="1">
      <c r="A14251" s="508" t="s">
        <v>665</v>
      </c>
      <c r="B14251" s="509" t="s">
        <v>437</v>
      </c>
      <c r="C14251" s="509">
        <v>61</v>
      </c>
      <c r="D14251" s="509">
        <v>0</v>
      </c>
      <c r="E14251" s="509">
        <v>0</v>
      </c>
      <c r="F14251" s="509">
        <v>0</v>
      </c>
      <c r="G14251" s="509">
        <v>0</v>
      </c>
      <c r="H14251" s="509">
        <v>0</v>
      </c>
      <c r="I14251" s="509">
        <v>0</v>
      </c>
      <c r="K14251" s="509">
        <v>0</v>
      </c>
    </row>
    <row r="14252" spans="1:11" s="509" customFormat="1">
      <c r="A14252" s="508" t="s">
        <v>665</v>
      </c>
      <c r="B14252" s="509" t="s">
        <v>437</v>
      </c>
      <c r="C14252" s="509">
        <v>62</v>
      </c>
      <c r="D14252" s="509">
        <v>0</v>
      </c>
      <c r="E14252" s="509">
        <v>0</v>
      </c>
      <c r="F14252" s="509">
        <v>0</v>
      </c>
      <c r="G14252" s="509">
        <v>3</v>
      </c>
      <c r="H14252" s="509">
        <v>0</v>
      </c>
      <c r="I14252" s="509">
        <v>0</v>
      </c>
      <c r="K14252" s="509">
        <v>3</v>
      </c>
    </row>
    <row r="14253" spans="1:11" s="509" customFormat="1">
      <c r="A14253" s="508" t="s">
        <v>665</v>
      </c>
      <c r="B14253" s="509" t="s">
        <v>437</v>
      </c>
      <c r="C14253" s="509">
        <v>63</v>
      </c>
      <c r="D14253" s="509">
        <v>0</v>
      </c>
      <c r="E14253" s="509">
        <v>0</v>
      </c>
      <c r="F14253" s="509">
        <v>0</v>
      </c>
      <c r="G14253" s="509">
        <v>5</v>
      </c>
      <c r="H14253" s="509">
        <v>3</v>
      </c>
      <c r="I14253" s="509">
        <v>0</v>
      </c>
      <c r="K14253" s="509">
        <v>5</v>
      </c>
    </row>
    <row r="14254" spans="1:11" s="509" customFormat="1">
      <c r="A14254" s="508" t="s">
        <v>665</v>
      </c>
      <c r="B14254" s="509" t="s">
        <v>437</v>
      </c>
      <c r="C14254" s="509" t="s">
        <v>1033</v>
      </c>
      <c r="D14254" s="509">
        <v>0</v>
      </c>
      <c r="E14254" s="509">
        <v>0</v>
      </c>
      <c r="F14254" s="509">
        <v>0</v>
      </c>
      <c r="G14254" s="509">
        <v>0</v>
      </c>
      <c r="H14254" s="509">
        <v>0</v>
      </c>
      <c r="I14254" s="509">
        <v>0</v>
      </c>
      <c r="K14254" s="509">
        <v>0</v>
      </c>
    </row>
    <row r="14255" spans="1:11" s="509" customFormat="1">
      <c r="A14255" s="508" t="s">
        <v>665</v>
      </c>
      <c r="B14255" s="509" t="s">
        <v>437</v>
      </c>
      <c r="C14255" s="509" t="s">
        <v>1034</v>
      </c>
      <c r="D14255" s="509">
        <v>0</v>
      </c>
      <c r="E14255" s="509">
        <v>0</v>
      </c>
      <c r="F14255" s="509">
        <v>0</v>
      </c>
      <c r="G14255" s="509">
        <v>0</v>
      </c>
      <c r="H14255" s="509">
        <v>0</v>
      </c>
      <c r="I14255" s="509">
        <v>0</v>
      </c>
      <c r="K14255" s="509">
        <v>0</v>
      </c>
    </row>
    <row r="14256" spans="1:11" s="509" customFormat="1">
      <c r="A14256" s="508" t="s">
        <v>665</v>
      </c>
      <c r="B14256" s="509" t="s">
        <v>437</v>
      </c>
      <c r="C14256" s="509">
        <v>64</v>
      </c>
      <c r="D14256" s="509">
        <v>0</v>
      </c>
      <c r="E14256" s="509">
        <v>0</v>
      </c>
      <c r="F14256" s="509">
        <v>0</v>
      </c>
      <c r="G14256" s="509">
        <v>1</v>
      </c>
      <c r="H14256" s="509">
        <v>0</v>
      </c>
      <c r="I14256" s="509">
        <v>0</v>
      </c>
      <c r="K14256" s="509">
        <v>1</v>
      </c>
    </row>
    <row r="14257" spans="1:11" s="509" customFormat="1">
      <c r="A14257" s="508" t="s">
        <v>665</v>
      </c>
      <c r="B14257" s="509" t="s">
        <v>437</v>
      </c>
      <c r="C14257" s="509" t="s">
        <v>1035</v>
      </c>
      <c r="D14257" s="509">
        <v>0</v>
      </c>
      <c r="E14257" s="509">
        <v>0</v>
      </c>
      <c r="F14257" s="509">
        <v>0</v>
      </c>
      <c r="G14257" s="509">
        <v>8</v>
      </c>
      <c r="H14257" s="509">
        <v>0</v>
      </c>
      <c r="I14257" s="509">
        <v>0</v>
      </c>
      <c r="K14257" s="509">
        <v>8</v>
      </c>
    </row>
    <row r="14258" spans="1:11" s="509" customFormat="1">
      <c r="A14258" s="508" t="s">
        <v>665</v>
      </c>
      <c r="B14258" s="509" t="s">
        <v>437</v>
      </c>
      <c r="C14258" s="509">
        <v>65</v>
      </c>
      <c r="D14258" s="509">
        <v>0</v>
      </c>
      <c r="E14258" s="509">
        <v>0</v>
      </c>
      <c r="F14258" s="509">
        <v>0</v>
      </c>
      <c r="G14258" s="509">
        <v>21</v>
      </c>
      <c r="H14258" s="509">
        <v>14</v>
      </c>
      <c r="I14258" s="509">
        <v>0</v>
      </c>
      <c r="K14258" s="509">
        <v>21</v>
      </c>
    </row>
    <row r="14259" spans="1:11" s="509" customFormat="1">
      <c r="A14259" s="508" t="s">
        <v>665</v>
      </c>
      <c r="B14259" s="509" t="s">
        <v>437</v>
      </c>
      <c r="C14259" s="509">
        <v>66</v>
      </c>
      <c r="D14259" s="509">
        <v>0</v>
      </c>
      <c r="E14259" s="509">
        <v>0</v>
      </c>
      <c r="F14259" s="509">
        <v>0</v>
      </c>
      <c r="G14259" s="509">
        <v>7</v>
      </c>
      <c r="H14259" s="509">
        <v>5</v>
      </c>
      <c r="I14259" s="509">
        <v>0</v>
      </c>
      <c r="K14259" s="509">
        <v>7</v>
      </c>
    </row>
    <row r="14260" spans="1:11" s="509" customFormat="1">
      <c r="A14260" s="508" t="s">
        <v>665</v>
      </c>
      <c r="B14260" s="509" t="s">
        <v>437</v>
      </c>
      <c r="C14260" s="509" t="s">
        <v>1036</v>
      </c>
      <c r="D14260" s="509">
        <v>0</v>
      </c>
      <c r="E14260" s="509">
        <v>0</v>
      </c>
      <c r="F14260" s="509">
        <v>0</v>
      </c>
      <c r="G14260" s="509">
        <v>0</v>
      </c>
      <c r="H14260" s="509">
        <v>0</v>
      </c>
      <c r="I14260" s="509">
        <v>0</v>
      </c>
      <c r="K14260" s="509">
        <v>0</v>
      </c>
    </row>
    <row r="14261" spans="1:11" s="509" customFormat="1">
      <c r="A14261" s="508" t="s">
        <v>665</v>
      </c>
      <c r="B14261" s="509" t="s">
        <v>437</v>
      </c>
      <c r="C14261" s="509" t="s">
        <v>1037</v>
      </c>
      <c r="D14261" s="509">
        <v>1</v>
      </c>
      <c r="E14261" s="509">
        <v>0</v>
      </c>
      <c r="F14261" s="509">
        <v>0</v>
      </c>
      <c r="G14261" s="509">
        <v>619</v>
      </c>
      <c r="H14261" s="509">
        <v>1</v>
      </c>
      <c r="I14261" s="509">
        <v>0</v>
      </c>
      <c r="K14261" s="509">
        <v>620</v>
      </c>
    </row>
    <row r="14262" spans="1:11" s="509" customFormat="1">
      <c r="A14262" s="508" t="s">
        <v>665</v>
      </c>
      <c r="B14262" s="509" t="s">
        <v>437</v>
      </c>
      <c r="C14262" s="509" t="s">
        <v>1038</v>
      </c>
      <c r="D14262" s="509">
        <v>0</v>
      </c>
      <c r="E14262" s="509">
        <v>0</v>
      </c>
      <c r="F14262" s="509">
        <v>0</v>
      </c>
      <c r="G14262" s="509">
        <v>17</v>
      </c>
      <c r="H14262" s="509">
        <v>0</v>
      </c>
      <c r="I14262" s="509">
        <v>0</v>
      </c>
      <c r="K14262" s="509">
        <v>17</v>
      </c>
    </row>
    <row r="14263" spans="1:11" s="509" customFormat="1">
      <c r="A14263" s="508" t="s">
        <v>665</v>
      </c>
      <c r="B14263" s="509" t="s">
        <v>437</v>
      </c>
      <c r="C14263" s="509" t="s">
        <v>1039</v>
      </c>
      <c r="D14263" s="509">
        <v>0</v>
      </c>
      <c r="E14263" s="509">
        <v>0</v>
      </c>
      <c r="F14263" s="509">
        <v>0</v>
      </c>
      <c r="G14263" s="509">
        <v>3</v>
      </c>
      <c r="H14263" s="509">
        <v>0</v>
      </c>
      <c r="I14263" s="509">
        <v>0</v>
      </c>
      <c r="K14263" s="509">
        <v>3</v>
      </c>
    </row>
    <row r="14264" spans="1:11" s="509" customFormat="1">
      <c r="A14264" s="508" t="s">
        <v>665</v>
      </c>
      <c r="B14264" s="509" t="s">
        <v>437</v>
      </c>
      <c r="C14264" s="509" t="s">
        <v>1040</v>
      </c>
      <c r="D14264" s="509">
        <v>1</v>
      </c>
      <c r="E14264" s="509">
        <v>0</v>
      </c>
      <c r="F14264" s="509">
        <v>0</v>
      </c>
      <c r="G14264" s="509">
        <v>4</v>
      </c>
      <c r="H14264" s="509">
        <v>0</v>
      </c>
      <c r="I14264" s="509">
        <v>0</v>
      </c>
      <c r="K14264" s="509">
        <v>5</v>
      </c>
    </row>
    <row r="14265" spans="1:11" s="509" customFormat="1">
      <c r="A14265" s="508" t="s">
        <v>665</v>
      </c>
      <c r="B14265" s="509" t="s">
        <v>437</v>
      </c>
      <c r="C14265" s="509" t="s">
        <v>1041</v>
      </c>
      <c r="D14265" s="509">
        <v>0</v>
      </c>
      <c r="E14265" s="509">
        <v>0</v>
      </c>
      <c r="F14265" s="509">
        <v>0</v>
      </c>
      <c r="G14265" s="509">
        <v>1</v>
      </c>
      <c r="H14265" s="509">
        <v>0</v>
      </c>
      <c r="I14265" s="509">
        <v>0</v>
      </c>
      <c r="K14265" s="509">
        <v>1</v>
      </c>
    </row>
    <row r="14266" spans="1:11" s="509" customFormat="1">
      <c r="A14266" s="508" t="s">
        <v>665</v>
      </c>
      <c r="B14266" s="509" t="s">
        <v>437</v>
      </c>
      <c r="C14266" s="509" t="s">
        <v>1042</v>
      </c>
      <c r="D14266" s="509">
        <v>0</v>
      </c>
      <c r="E14266" s="509">
        <v>0</v>
      </c>
      <c r="F14266" s="509">
        <v>0</v>
      </c>
      <c r="G14266" s="509">
        <v>0</v>
      </c>
      <c r="H14266" s="509">
        <v>0</v>
      </c>
      <c r="I14266" s="509">
        <v>0</v>
      </c>
      <c r="K14266" s="509">
        <v>0</v>
      </c>
    </row>
    <row r="14267" spans="1:11" s="509" customFormat="1">
      <c r="A14267" s="508" t="s">
        <v>665</v>
      </c>
      <c r="B14267" s="509" t="s">
        <v>437</v>
      </c>
      <c r="C14267" s="509">
        <v>67</v>
      </c>
      <c r="D14267" s="509">
        <v>0</v>
      </c>
      <c r="E14267" s="509">
        <v>0</v>
      </c>
      <c r="F14267" s="509">
        <v>0</v>
      </c>
      <c r="G14267" s="509">
        <v>168</v>
      </c>
      <c r="H14267" s="509">
        <v>4</v>
      </c>
      <c r="I14267" s="509">
        <v>0</v>
      </c>
      <c r="K14267" s="509">
        <v>168</v>
      </c>
    </row>
    <row r="14268" spans="1:11" s="509" customFormat="1">
      <c r="A14268" s="508" t="s">
        <v>665</v>
      </c>
      <c r="B14268" s="509" t="s">
        <v>437</v>
      </c>
      <c r="C14268" s="509">
        <v>68</v>
      </c>
      <c r="D14268" s="509">
        <v>0</v>
      </c>
      <c r="E14268" s="509">
        <v>0</v>
      </c>
      <c r="F14268" s="509">
        <v>0</v>
      </c>
      <c r="G14268" s="509">
        <v>71</v>
      </c>
      <c r="H14268" s="509">
        <v>2</v>
      </c>
      <c r="I14268" s="509">
        <v>0</v>
      </c>
      <c r="K14268" s="509">
        <v>71</v>
      </c>
    </row>
    <row r="14269" spans="1:11" s="509" customFormat="1">
      <c r="A14269" s="508" t="s">
        <v>665</v>
      </c>
      <c r="B14269" s="509" t="s">
        <v>437</v>
      </c>
      <c r="C14269" s="509" t="s">
        <v>1043</v>
      </c>
      <c r="D14269" s="509">
        <v>0</v>
      </c>
      <c r="E14269" s="509">
        <v>0</v>
      </c>
      <c r="F14269" s="509">
        <v>0</v>
      </c>
      <c r="G14269" s="509">
        <v>3</v>
      </c>
      <c r="H14269" s="509">
        <v>0</v>
      </c>
      <c r="I14269" s="509">
        <v>0</v>
      </c>
      <c r="K14269" s="509">
        <v>3</v>
      </c>
    </row>
    <row r="14270" spans="1:11" s="509" customFormat="1">
      <c r="A14270" s="508" t="s">
        <v>665</v>
      </c>
      <c r="B14270" s="509" t="s">
        <v>437</v>
      </c>
      <c r="C14270" s="509">
        <v>69</v>
      </c>
      <c r="D14270" s="509">
        <v>0</v>
      </c>
      <c r="E14270" s="509">
        <v>0</v>
      </c>
      <c r="F14270" s="509">
        <v>0</v>
      </c>
      <c r="G14270" s="509">
        <v>1</v>
      </c>
      <c r="H14270" s="509">
        <v>0</v>
      </c>
      <c r="I14270" s="509">
        <v>0</v>
      </c>
      <c r="K14270" s="509">
        <v>1</v>
      </c>
    </row>
    <row r="14271" spans="1:11" s="509" customFormat="1">
      <c r="A14271" s="508" t="s">
        <v>665</v>
      </c>
      <c r="B14271" s="509" t="s">
        <v>437</v>
      </c>
      <c r="C14271" s="509" t="s">
        <v>1044</v>
      </c>
      <c r="D14271" s="509">
        <v>0</v>
      </c>
      <c r="E14271" s="509">
        <v>0</v>
      </c>
      <c r="F14271" s="509">
        <v>0</v>
      </c>
      <c r="G14271" s="509">
        <v>1</v>
      </c>
      <c r="H14271" s="509">
        <v>0</v>
      </c>
      <c r="I14271" s="509">
        <v>0</v>
      </c>
      <c r="K14271" s="509">
        <v>1</v>
      </c>
    </row>
    <row r="14272" spans="1:11" s="509" customFormat="1">
      <c r="A14272" s="508" t="s">
        <v>665</v>
      </c>
      <c r="B14272" s="509" t="s">
        <v>437</v>
      </c>
      <c r="C14272" s="509" t="s">
        <v>1045</v>
      </c>
      <c r="D14272" s="509">
        <v>0</v>
      </c>
      <c r="E14272" s="509">
        <v>0</v>
      </c>
      <c r="F14272" s="509">
        <v>0</v>
      </c>
      <c r="G14272" s="509">
        <v>0</v>
      </c>
      <c r="H14272" s="509">
        <v>0</v>
      </c>
      <c r="I14272" s="509">
        <v>0</v>
      </c>
      <c r="K14272" s="509">
        <v>0</v>
      </c>
    </row>
    <row r="14273" spans="1:11" s="509" customFormat="1">
      <c r="A14273" s="508" t="s">
        <v>665</v>
      </c>
      <c r="B14273" s="509" t="s">
        <v>437</v>
      </c>
      <c r="C14273" s="509">
        <v>70</v>
      </c>
      <c r="D14273" s="509">
        <v>0</v>
      </c>
      <c r="E14273" s="509">
        <v>0</v>
      </c>
      <c r="F14273" s="509">
        <v>0</v>
      </c>
      <c r="G14273" s="509">
        <v>0</v>
      </c>
      <c r="H14273" s="509">
        <v>0</v>
      </c>
      <c r="I14273" s="509">
        <v>0</v>
      </c>
      <c r="K14273" s="509">
        <v>0</v>
      </c>
    </row>
    <row r="14274" spans="1:11" s="509" customFormat="1">
      <c r="A14274" s="508" t="s">
        <v>665</v>
      </c>
      <c r="B14274" s="509" t="s">
        <v>437</v>
      </c>
      <c r="C14274" s="509" t="s">
        <v>1046</v>
      </c>
      <c r="D14274" s="509">
        <v>0</v>
      </c>
      <c r="E14274" s="509">
        <v>0</v>
      </c>
      <c r="F14274" s="509">
        <v>0</v>
      </c>
      <c r="G14274" s="509">
        <v>9</v>
      </c>
      <c r="H14274" s="509">
        <v>0</v>
      </c>
      <c r="I14274" s="509">
        <v>0</v>
      </c>
      <c r="K14274" s="509">
        <v>9</v>
      </c>
    </row>
    <row r="14275" spans="1:11" s="509" customFormat="1">
      <c r="A14275" s="508" t="s">
        <v>665</v>
      </c>
      <c r="B14275" s="509" t="s">
        <v>437</v>
      </c>
      <c r="C14275" s="509">
        <v>71</v>
      </c>
      <c r="D14275" s="509">
        <v>0</v>
      </c>
      <c r="E14275" s="509">
        <v>0</v>
      </c>
      <c r="F14275" s="509">
        <v>0</v>
      </c>
      <c r="G14275" s="509">
        <v>340</v>
      </c>
      <c r="H14275" s="509">
        <v>1</v>
      </c>
      <c r="I14275" s="509">
        <v>0</v>
      </c>
      <c r="K14275" s="509">
        <v>340</v>
      </c>
    </row>
    <row r="14276" spans="1:11" s="509" customFormat="1">
      <c r="A14276" s="508" t="s">
        <v>665</v>
      </c>
      <c r="B14276" s="509" t="s">
        <v>437</v>
      </c>
      <c r="C14276" s="509" t="s">
        <v>1047</v>
      </c>
      <c r="D14276" s="509">
        <v>0</v>
      </c>
      <c r="E14276" s="509">
        <v>0</v>
      </c>
      <c r="F14276" s="509">
        <v>0</v>
      </c>
      <c r="G14276" s="509">
        <v>45</v>
      </c>
      <c r="H14276" s="509">
        <v>24</v>
      </c>
      <c r="I14276" s="509">
        <v>0</v>
      </c>
      <c r="K14276" s="509">
        <v>45</v>
      </c>
    </row>
    <row r="14277" spans="1:11" s="509" customFormat="1">
      <c r="A14277" s="508" t="s">
        <v>665</v>
      </c>
      <c r="B14277" s="509" t="s">
        <v>437</v>
      </c>
      <c r="C14277" s="509" t="s">
        <v>1048</v>
      </c>
      <c r="D14277" s="509">
        <v>0</v>
      </c>
      <c r="E14277" s="509">
        <v>0</v>
      </c>
      <c r="F14277" s="509">
        <v>0</v>
      </c>
      <c r="G14277" s="509">
        <v>10</v>
      </c>
      <c r="H14277" s="509">
        <v>0</v>
      </c>
      <c r="I14277" s="509">
        <v>0</v>
      </c>
      <c r="K14277" s="509">
        <v>10</v>
      </c>
    </row>
    <row r="14278" spans="1:11" s="509" customFormat="1">
      <c r="A14278" s="508" t="s">
        <v>665</v>
      </c>
      <c r="B14278" s="509" t="s">
        <v>437</v>
      </c>
      <c r="C14278" s="509" t="s">
        <v>1049</v>
      </c>
      <c r="D14278" s="509">
        <v>0</v>
      </c>
      <c r="E14278" s="509">
        <v>0</v>
      </c>
      <c r="F14278" s="509">
        <v>0</v>
      </c>
      <c r="G14278" s="509">
        <v>5</v>
      </c>
      <c r="H14278" s="509">
        <v>0</v>
      </c>
      <c r="I14278" s="509">
        <v>0</v>
      </c>
      <c r="K14278" s="509">
        <v>5</v>
      </c>
    </row>
    <row r="14279" spans="1:11" s="509" customFormat="1">
      <c r="A14279" s="508" t="s">
        <v>665</v>
      </c>
      <c r="B14279" s="509" t="s">
        <v>437</v>
      </c>
      <c r="C14279" s="509" t="s">
        <v>1050</v>
      </c>
      <c r="D14279" s="509">
        <v>0</v>
      </c>
      <c r="E14279" s="509">
        <v>0</v>
      </c>
      <c r="F14279" s="509">
        <v>0</v>
      </c>
      <c r="G14279" s="509">
        <v>3</v>
      </c>
      <c r="H14279" s="509">
        <v>3</v>
      </c>
      <c r="I14279" s="509">
        <v>0</v>
      </c>
      <c r="K14279" s="509">
        <v>3</v>
      </c>
    </row>
    <row r="14280" spans="1:11" s="509" customFormat="1">
      <c r="A14280" s="508" t="s">
        <v>665</v>
      </c>
      <c r="B14280" s="509" t="s">
        <v>437</v>
      </c>
      <c r="C14280" s="509" t="s">
        <v>1051</v>
      </c>
      <c r="D14280" s="509">
        <v>0</v>
      </c>
      <c r="E14280" s="509">
        <v>0</v>
      </c>
      <c r="F14280" s="509">
        <v>0</v>
      </c>
      <c r="G14280" s="509">
        <v>0</v>
      </c>
      <c r="H14280" s="509">
        <v>0</v>
      </c>
      <c r="I14280" s="509">
        <v>0</v>
      </c>
      <c r="K14280" s="509">
        <v>0</v>
      </c>
    </row>
    <row r="14281" spans="1:11" s="509" customFormat="1">
      <c r="A14281" s="508" t="s">
        <v>665</v>
      </c>
      <c r="B14281" s="509" t="s">
        <v>437</v>
      </c>
      <c r="C14281" s="509">
        <v>72</v>
      </c>
      <c r="D14281" s="509">
        <v>69</v>
      </c>
      <c r="E14281" s="509">
        <v>0</v>
      </c>
      <c r="F14281" s="509">
        <v>0</v>
      </c>
      <c r="G14281" s="509">
        <v>10</v>
      </c>
      <c r="H14281" s="509">
        <v>0</v>
      </c>
      <c r="I14281" s="509">
        <v>0</v>
      </c>
      <c r="K14281" s="509">
        <v>79</v>
      </c>
    </row>
    <row r="14282" spans="1:11" s="509" customFormat="1">
      <c r="A14282" s="508" t="s">
        <v>665</v>
      </c>
      <c r="B14282" s="509" t="s">
        <v>437</v>
      </c>
      <c r="C14282" s="509">
        <v>73</v>
      </c>
      <c r="D14282" s="509">
        <v>34</v>
      </c>
      <c r="E14282" s="509">
        <v>1</v>
      </c>
      <c r="F14282" s="509">
        <v>0</v>
      </c>
      <c r="G14282" s="509">
        <v>0</v>
      </c>
      <c r="H14282" s="509">
        <v>0</v>
      </c>
      <c r="I14282" s="509">
        <v>0</v>
      </c>
      <c r="K14282" s="509">
        <v>34</v>
      </c>
    </row>
    <row r="14283" spans="1:11" s="509" customFormat="1">
      <c r="A14283" s="508" t="s">
        <v>665</v>
      </c>
      <c r="B14283" s="509" t="s">
        <v>437</v>
      </c>
      <c r="C14283" s="509">
        <v>74</v>
      </c>
      <c r="D14283" s="509">
        <v>0</v>
      </c>
      <c r="E14283" s="509">
        <v>0</v>
      </c>
      <c r="F14283" s="509">
        <v>0</v>
      </c>
      <c r="G14283" s="509">
        <v>2</v>
      </c>
      <c r="H14283" s="509">
        <v>0</v>
      </c>
      <c r="I14283" s="509">
        <v>0</v>
      </c>
      <c r="K14283" s="509">
        <v>2</v>
      </c>
    </row>
    <row r="14284" spans="1:11" s="509" customFormat="1">
      <c r="A14284" s="508" t="s">
        <v>665</v>
      </c>
      <c r="B14284" s="509" t="s">
        <v>437</v>
      </c>
      <c r="C14284" s="509" t="s">
        <v>4570</v>
      </c>
      <c r="D14284" s="509">
        <v>43</v>
      </c>
      <c r="E14284" s="509">
        <v>0</v>
      </c>
      <c r="F14284" s="509">
        <v>0</v>
      </c>
      <c r="G14284" s="509">
        <v>270</v>
      </c>
      <c r="H14284" s="509">
        <v>0</v>
      </c>
      <c r="I14284" s="509">
        <v>0</v>
      </c>
      <c r="K14284" s="509">
        <v>313</v>
      </c>
    </row>
    <row r="14285" spans="1:11" s="509" customFormat="1">
      <c r="A14285" s="508" t="s">
        <v>665</v>
      </c>
      <c r="B14285" s="509" t="s">
        <v>437</v>
      </c>
      <c r="C14285" s="509" t="s">
        <v>4571</v>
      </c>
      <c r="D14285" s="509">
        <v>151</v>
      </c>
      <c r="E14285" s="509">
        <v>1</v>
      </c>
      <c r="F14285" s="509">
        <v>0</v>
      </c>
      <c r="G14285" s="509">
        <v>2998</v>
      </c>
      <c r="H14285" s="509">
        <v>61</v>
      </c>
      <c r="I14285" s="509">
        <v>0</v>
      </c>
      <c r="J14285" s="509">
        <v>10</v>
      </c>
      <c r="K14285" s="509">
        <v>3149</v>
      </c>
    </row>
    <row r="14286" spans="1:11" s="509" customFormat="1">
      <c r="A14286" s="508" t="s">
        <v>666</v>
      </c>
      <c r="B14286" s="509" t="s">
        <v>438</v>
      </c>
      <c r="C14286" s="509">
        <v>1</v>
      </c>
      <c r="K14286" s="509">
        <v>0</v>
      </c>
    </row>
    <row r="14287" spans="1:11" s="509" customFormat="1">
      <c r="A14287" s="508" t="s">
        <v>666</v>
      </c>
      <c r="B14287" s="509" t="s">
        <v>438</v>
      </c>
      <c r="C14287" s="509" t="s">
        <v>1023</v>
      </c>
      <c r="G14287" s="509">
        <v>3</v>
      </c>
      <c r="K14287" s="509">
        <v>3</v>
      </c>
    </row>
    <row r="14288" spans="1:11" s="509" customFormat="1">
      <c r="A14288" s="508" t="s">
        <v>666</v>
      </c>
      <c r="B14288" s="509" t="s">
        <v>438</v>
      </c>
      <c r="C14288" s="509">
        <v>2</v>
      </c>
      <c r="G14288" s="509">
        <v>7</v>
      </c>
      <c r="K14288" s="509">
        <v>7</v>
      </c>
    </row>
    <row r="14289" spans="1:11" s="509" customFormat="1">
      <c r="A14289" s="508" t="s">
        <v>666</v>
      </c>
      <c r="B14289" s="509" t="s">
        <v>438</v>
      </c>
      <c r="C14289" s="509">
        <v>3</v>
      </c>
      <c r="G14289" s="509">
        <v>11</v>
      </c>
      <c r="K14289" s="509">
        <v>11</v>
      </c>
    </row>
    <row r="14290" spans="1:11" s="509" customFormat="1">
      <c r="A14290" s="508" t="s">
        <v>666</v>
      </c>
      <c r="B14290" s="509" t="s">
        <v>438</v>
      </c>
      <c r="C14290" s="509">
        <v>4</v>
      </c>
      <c r="G14290" s="509">
        <v>7</v>
      </c>
      <c r="K14290" s="509">
        <v>7</v>
      </c>
    </row>
    <row r="14291" spans="1:11" s="509" customFormat="1">
      <c r="A14291" s="508" t="s">
        <v>666</v>
      </c>
      <c r="B14291" s="509" t="s">
        <v>438</v>
      </c>
      <c r="C14291" s="509">
        <v>5</v>
      </c>
      <c r="G14291" s="509">
        <v>5</v>
      </c>
      <c r="K14291" s="509">
        <v>5</v>
      </c>
    </row>
    <row r="14292" spans="1:11" s="509" customFormat="1">
      <c r="A14292" s="508" t="s">
        <v>666</v>
      </c>
      <c r="B14292" s="509" t="s">
        <v>438</v>
      </c>
      <c r="C14292" s="509">
        <v>6</v>
      </c>
      <c r="G14292" s="509">
        <v>1</v>
      </c>
      <c r="K14292" s="509">
        <v>1</v>
      </c>
    </row>
    <row r="14293" spans="1:11" s="509" customFormat="1">
      <c r="A14293" s="508" t="s">
        <v>666</v>
      </c>
      <c r="B14293" s="509" t="s">
        <v>438</v>
      </c>
      <c r="C14293" s="509">
        <v>7</v>
      </c>
      <c r="K14293" s="509">
        <v>0</v>
      </c>
    </row>
    <row r="14294" spans="1:11" s="509" customFormat="1">
      <c r="A14294" s="508" t="s">
        <v>666</v>
      </c>
      <c r="B14294" s="509" t="s">
        <v>438</v>
      </c>
      <c r="C14294" s="509">
        <v>8</v>
      </c>
      <c r="G14294" s="509">
        <v>3</v>
      </c>
      <c r="K14294" s="509">
        <v>3</v>
      </c>
    </row>
    <row r="14295" spans="1:11" s="509" customFormat="1">
      <c r="A14295" s="508" t="s">
        <v>666</v>
      </c>
      <c r="B14295" s="509" t="s">
        <v>438</v>
      </c>
      <c r="C14295" s="509">
        <v>9</v>
      </c>
      <c r="G14295" s="509">
        <v>1</v>
      </c>
      <c r="K14295" s="509">
        <v>1</v>
      </c>
    </row>
    <row r="14296" spans="1:11" s="509" customFormat="1">
      <c r="A14296" s="508" t="s">
        <v>666</v>
      </c>
      <c r="B14296" s="509" t="s">
        <v>438</v>
      </c>
      <c r="C14296" s="509">
        <v>10</v>
      </c>
      <c r="G14296" s="509">
        <v>4</v>
      </c>
      <c r="K14296" s="509">
        <v>4</v>
      </c>
    </row>
    <row r="14297" spans="1:11" s="509" customFormat="1">
      <c r="A14297" s="508" t="s">
        <v>666</v>
      </c>
      <c r="B14297" s="509" t="s">
        <v>438</v>
      </c>
      <c r="C14297" s="509">
        <v>11</v>
      </c>
      <c r="K14297" s="509">
        <v>0</v>
      </c>
    </row>
    <row r="14298" spans="1:11" s="509" customFormat="1">
      <c r="A14298" s="508" t="s">
        <v>666</v>
      </c>
      <c r="B14298" s="509" t="s">
        <v>438</v>
      </c>
      <c r="C14298" s="509">
        <v>12</v>
      </c>
      <c r="G14298" s="509">
        <v>1</v>
      </c>
      <c r="K14298" s="509">
        <v>1</v>
      </c>
    </row>
    <row r="14299" spans="1:11" s="509" customFormat="1">
      <c r="A14299" s="508" t="s">
        <v>666</v>
      </c>
      <c r="B14299" s="509" t="s">
        <v>438</v>
      </c>
      <c r="C14299" s="509">
        <v>13</v>
      </c>
      <c r="K14299" s="509">
        <v>0</v>
      </c>
    </row>
    <row r="14300" spans="1:11" s="509" customFormat="1">
      <c r="A14300" s="508" t="s">
        <v>666</v>
      </c>
      <c r="B14300" s="509" t="s">
        <v>438</v>
      </c>
      <c r="C14300" s="509">
        <v>14</v>
      </c>
      <c r="K14300" s="509">
        <v>0</v>
      </c>
    </row>
    <row r="14301" spans="1:11" s="509" customFormat="1">
      <c r="A14301" s="508" t="s">
        <v>666</v>
      </c>
      <c r="B14301" s="509" t="s">
        <v>438</v>
      </c>
      <c r="C14301" s="509">
        <v>15</v>
      </c>
      <c r="K14301" s="509">
        <v>0</v>
      </c>
    </row>
    <row r="14302" spans="1:11" s="509" customFormat="1">
      <c r="A14302" s="508" t="s">
        <v>666</v>
      </c>
      <c r="B14302" s="509" t="s">
        <v>438</v>
      </c>
      <c r="C14302" s="509">
        <v>16</v>
      </c>
      <c r="G14302" s="509">
        <v>10</v>
      </c>
      <c r="K14302" s="509">
        <v>10</v>
      </c>
    </row>
    <row r="14303" spans="1:11" s="509" customFormat="1">
      <c r="A14303" s="508" t="s">
        <v>666</v>
      </c>
      <c r="B14303" s="509" t="s">
        <v>438</v>
      </c>
      <c r="C14303" s="509">
        <v>17</v>
      </c>
      <c r="G14303" s="509">
        <v>19</v>
      </c>
      <c r="K14303" s="509">
        <v>19</v>
      </c>
    </row>
    <row r="14304" spans="1:11" s="509" customFormat="1">
      <c r="A14304" s="508" t="s">
        <v>666</v>
      </c>
      <c r="B14304" s="509" t="s">
        <v>438</v>
      </c>
      <c r="C14304" s="509">
        <v>18</v>
      </c>
      <c r="K14304" s="509">
        <v>0</v>
      </c>
    </row>
    <row r="14305" spans="1:11" s="509" customFormat="1">
      <c r="A14305" s="508" t="s">
        <v>666</v>
      </c>
      <c r="B14305" s="509" t="s">
        <v>438</v>
      </c>
      <c r="C14305" s="509" t="s">
        <v>1024</v>
      </c>
      <c r="G14305" s="509">
        <v>3</v>
      </c>
      <c r="K14305" s="509">
        <v>3</v>
      </c>
    </row>
    <row r="14306" spans="1:11" s="509" customFormat="1">
      <c r="A14306" s="508" t="s">
        <v>666</v>
      </c>
      <c r="B14306" s="509" t="s">
        <v>438</v>
      </c>
      <c r="C14306" s="509" t="s">
        <v>1025</v>
      </c>
      <c r="K14306" s="509">
        <v>0</v>
      </c>
    </row>
    <row r="14307" spans="1:11" s="509" customFormat="1">
      <c r="A14307" s="508" t="s">
        <v>666</v>
      </c>
      <c r="B14307" s="509" t="s">
        <v>438</v>
      </c>
      <c r="C14307" s="509">
        <v>19</v>
      </c>
      <c r="G14307" s="509">
        <v>2</v>
      </c>
      <c r="K14307" s="509">
        <v>2</v>
      </c>
    </row>
    <row r="14308" spans="1:11" s="509" customFormat="1">
      <c r="A14308" s="508" t="s">
        <v>666</v>
      </c>
      <c r="B14308" s="509" t="s">
        <v>438</v>
      </c>
      <c r="C14308" s="509">
        <v>20</v>
      </c>
      <c r="K14308" s="509">
        <v>0</v>
      </c>
    </row>
    <row r="14309" spans="1:11" s="509" customFormat="1">
      <c r="A14309" s="508" t="s">
        <v>666</v>
      </c>
      <c r="B14309" s="509" t="s">
        <v>438</v>
      </c>
      <c r="C14309" s="509">
        <v>21</v>
      </c>
      <c r="K14309" s="509">
        <v>0</v>
      </c>
    </row>
    <row r="14310" spans="1:11" s="509" customFormat="1">
      <c r="A14310" s="508" t="s">
        <v>666</v>
      </c>
      <c r="B14310" s="509" t="s">
        <v>438</v>
      </c>
      <c r="C14310" s="509" t="s">
        <v>1026</v>
      </c>
      <c r="G14310" s="509">
        <v>2</v>
      </c>
      <c r="K14310" s="509">
        <v>2</v>
      </c>
    </row>
    <row r="14311" spans="1:11" s="509" customFormat="1">
      <c r="A14311" s="508" t="s">
        <v>666</v>
      </c>
      <c r="B14311" s="509" t="s">
        <v>438</v>
      </c>
      <c r="C14311" s="509" t="s">
        <v>1027</v>
      </c>
      <c r="G14311" s="509">
        <v>2</v>
      </c>
      <c r="K14311" s="509">
        <v>2</v>
      </c>
    </row>
    <row r="14312" spans="1:11" s="509" customFormat="1">
      <c r="A14312" s="508" t="s">
        <v>666</v>
      </c>
      <c r="B14312" s="509" t="s">
        <v>438</v>
      </c>
      <c r="C14312" s="509" t="s">
        <v>1028</v>
      </c>
      <c r="K14312" s="509">
        <v>0</v>
      </c>
    </row>
    <row r="14313" spans="1:11" s="509" customFormat="1">
      <c r="A14313" s="508" t="s">
        <v>666</v>
      </c>
      <c r="B14313" s="509" t="s">
        <v>438</v>
      </c>
      <c r="C14313" s="509">
        <v>22</v>
      </c>
      <c r="G14313" s="509">
        <v>2</v>
      </c>
      <c r="K14313" s="509">
        <v>2</v>
      </c>
    </row>
    <row r="14314" spans="1:11" s="509" customFormat="1">
      <c r="A14314" s="508" t="s">
        <v>666</v>
      </c>
      <c r="B14314" s="509" t="s">
        <v>438</v>
      </c>
      <c r="C14314" s="509">
        <v>23</v>
      </c>
      <c r="K14314" s="509">
        <v>0</v>
      </c>
    </row>
    <row r="14315" spans="1:11" s="509" customFormat="1">
      <c r="A14315" s="508" t="s">
        <v>666</v>
      </c>
      <c r="B14315" s="509" t="s">
        <v>438</v>
      </c>
      <c r="C14315" s="509" t="s">
        <v>1029</v>
      </c>
      <c r="G14315" s="509">
        <v>3</v>
      </c>
      <c r="H14315" s="509">
        <v>1</v>
      </c>
      <c r="K14315" s="509">
        <v>3</v>
      </c>
    </row>
    <row r="14316" spans="1:11" s="509" customFormat="1">
      <c r="A14316" s="508" t="s">
        <v>666</v>
      </c>
      <c r="B14316" s="509" t="s">
        <v>438</v>
      </c>
      <c r="C14316" s="509">
        <v>24</v>
      </c>
      <c r="K14316" s="509">
        <v>0</v>
      </c>
    </row>
    <row r="14317" spans="1:11" s="509" customFormat="1">
      <c r="A14317" s="508" t="s">
        <v>666</v>
      </c>
      <c r="B14317" s="509" t="s">
        <v>438</v>
      </c>
      <c r="C14317" s="509">
        <v>25</v>
      </c>
    </row>
    <row r="14318" spans="1:11" s="509" customFormat="1">
      <c r="A14318" s="508" t="s">
        <v>666</v>
      </c>
      <c r="B14318" s="509" t="s">
        <v>438</v>
      </c>
      <c r="C14318" s="509">
        <v>26</v>
      </c>
      <c r="K14318" s="509">
        <v>0</v>
      </c>
    </row>
    <row r="14319" spans="1:11" s="509" customFormat="1">
      <c r="A14319" s="508" t="s">
        <v>666</v>
      </c>
      <c r="B14319" s="509" t="s">
        <v>438</v>
      </c>
      <c r="C14319" s="509">
        <v>27</v>
      </c>
      <c r="K14319" s="509">
        <v>0</v>
      </c>
    </row>
    <row r="14320" spans="1:11" s="509" customFormat="1">
      <c r="A14320" s="508" t="s">
        <v>666</v>
      </c>
      <c r="B14320" s="509" t="s">
        <v>438</v>
      </c>
      <c r="C14320" s="509">
        <v>28</v>
      </c>
      <c r="K14320" s="509">
        <v>0</v>
      </c>
    </row>
    <row r="14321" spans="1:11" s="509" customFormat="1">
      <c r="A14321" s="508" t="s">
        <v>666</v>
      </c>
      <c r="B14321" s="509" t="s">
        <v>438</v>
      </c>
      <c r="C14321" s="509">
        <v>29</v>
      </c>
      <c r="K14321" s="509">
        <v>0</v>
      </c>
    </row>
    <row r="14322" spans="1:11" s="509" customFormat="1">
      <c r="A14322" s="508" t="s">
        <v>666</v>
      </c>
      <c r="B14322" s="509" t="s">
        <v>438</v>
      </c>
      <c r="C14322" s="509">
        <v>30</v>
      </c>
      <c r="K14322" s="509">
        <v>0</v>
      </c>
    </row>
    <row r="14323" spans="1:11" s="509" customFormat="1">
      <c r="A14323" s="508" t="s">
        <v>666</v>
      </c>
      <c r="B14323" s="509" t="s">
        <v>438</v>
      </c>
      <c r="C14323" s="509">
        <v>31</v>
      </c>
      <c r="K14323" s="509">
        <v>0</v>
      </c>
    </row>
    <row r="14324" spans="1:11" s="509" customFormat="1">
      <c r="A14324" s="508" t="s">
        <v>666</v>
      </c>
      <c r="B14324" s="509" t="s">
        <v>438</v>
      </c>
      <c r="C14324" s="509">
        <v>32</v>
      </c>
      <c r="K14324" s="509">
        <v>0</v>
      </c>
    </row>
    <row r="14325" spans="1:11" s="509" customFormat="1">
      <c r="A14325" s="508" t="s">
        <v>666</v>
      </c>
      <c r="B14325" s="509" t="s">
        <v>438</v>
      </c>
      <c r="C14325" s="509">
        <v>33</v>
      </c>
      <c r="K14325" s="509">
        <v>0</v>
      </c>
    </row>
    <row r="14326" spans="1:11" s="509" customFormat="1">
      <c r="A14326" s="508" t="s">
        <v>666</v>
      </c>
      <c r="B14326" s="509" t="s">
        <v>438</v>
      </c>
      <c r="C14326" s="509">
        <v>34</v>
      </c>
      <c r="K14326" s="509">
        <v>0</v>
      </c>
    </row>
    <row r="14327" spans="1:11" s="509" customFormat="1">
      <c r="A14327" s="508" t="s">
        <v>666</v>
      </c>
      <c r="B14327" s="509" t="s">
        <v>438</v>
      </c>
      <c r="C14327" s="509">
        <v>35</v>
      </c>
      <c r="K14327" s="509">
        <v>0</v>
      </c>
    </row>
    <row r="14328" spans="1:11" s="509" customFormat="1">
      <c r="A14328" s="508" t="s">
        <v>666</v>
      </c>
      <c r="B14328" s="509" t="s">
        <v>438</v>
      </c>
      <c r="C14328" s="509">
        <v>36</v>
      </c>
      <c r="K14328" s="509">
        <v>0</v>
      </c>
    </row>
    <row r="14329" spans="1:11" s="509" customFormat="1">
      <c r="A14329" s="508" t="s">
        <v>666</v>
      </c>
      <c r="B14329" s="509" t="s">
        <v>438</v>
      </c>
      <c r="C14329" s="509">
        <v>37</v>
      </c>
      <c r="K14329" s="509">
        <v>0</v>
      </c>
    </row>
    <row r="14330" spans="1:11" s="509" customFormat="1">
      <c r="A14330" s="508" t="s">
        <v>666</v>
      </c>
      <c r="B14330" s="509" t="s">
        <v>438</v>
      </c>
      <c r="C14330" s="509">
        <v>38</v>
      </c>
      <c r="K14330" s="509">
        <v>0</v>
      </c>
    </row>
    <row r="14331" spans="1:11" s="509" customFormat="1">
      <c r="A14331" s="508" t="s">
        <v>666</v>
      </c>
      <c r="B14331" s="509" t="s">
        <v>438</v>
      </c>
      <c r="C14331" s="509" t="s">
        <v>1030</v>
      </c>
      <c r="K14331" s="509">
        <v>0</v>
      </c>
    </row>
    <row r="14332" spans="1:11" s="509" customFormat="1">
      <c r="A14332" s="508" t="s">
        <v>666</v>
      </c>
      <c r="B14332" s="509" t="s">
        <v>438</v>
      </c>
      <c r="C14332" s="509">
        <v>39</v>
      </c>
      <c r="K14332" s="509">
        <v>0</v>
      </c>
    </row>
    <row r="14333" spans="1:11" s="509" customFormat="1">
      <c r="A14333" s="508" t="s">
        <v>666</v>
      </c>
      <c r="B14333" s="509" t="s">
        <v>438</v>
      </c>
      <c r="C14333" s="509">
        <v>40</v>
      </c>
      <c r="K14333" s="509">
        <v>0</v>
      </c>
    </row>
    <row r="14334" spans="1:11" s="509" customFormat="1">
      <c r="A14334" s="508" t="s">
        <v>666</v>
      </c>
      <c r="B14334" s="509" t="s">
        <v>438</v>
      </c>
      <c r="C14334" s="509">
        <v>41</v>
      </c>
      <c r="K14334" s="509">
        <v>0</v>
      </c>
    </row>
    <row r="14335" spans="1:11" s="509" customFormat="1">
      <c r="A14335" s="508" t="s">
        <v>666</v>
      </c>
      <c r="B14335" s="509" t="s">
        <v>438</v>
      </c>
      <c r="C14335" s="509">
        <v>42</v>
      </c>
      <c r="K14335" s="509">
        <v>0</v>
      </c>
    </row>
    <row r="14336" spans="1:11" s="509" customFormat="1">
      <c r="A14336" s="508" t="s">
        <v>666</v>
      </c>
      <c r="B14336" s="509" t="s">
        <v>438</v>
      </c>
      <c r="C14336" s="509">
        <v>43</v>
      </c>
      <c r="K14336" s="509">
        <v>0</v>
      </c>
    </row>
    <row r="14337" spans="1:11" s="509" customFormat="1">
      <c r="A14337" s="508" t="s">
        <v>666</v>
      </c>
      <c r="B14337" s="509" t="s">
        <v>438</v>
      </c>
      <c r="C14337" s="509">
        <v>44</v>
      </c>
      <c r="K14337" s="509">
        <v>0</v>
      </c>
    </row>
    <row r="14338" spans="1:11" s="509" customFormat="1">
      <c r="A14338" s="508" t="s">
        <v>666</v>
      </c>
      <c r="B14338" s="509" t="s">
        <v>438</v>
      </c>
      <c r="C14338" s="509">
        <v>45</v>
      </c>
      <c r="K14338" s="509">
        <v>0</v>
      </c>
    </row>
    <row r="14339" spans="1:11" s="509" customFormat="1">
      <c r="A14339" s="508" t="s">
        <v>666</v>
      </c>
      <c r="B14339" s="509" t="s">
        <v>438</v>
      </c>
      <c r="C14339" s="509">
        <v>46</v>
      </c>
      <c r="G14339" s="509">
        <v>2</v>
      </c>
      <c r="K14339" s="509">
        <v>2</v>
      </c>
    </row>
    <row r="14340" spans="1:11" s="509" customFormat="1">
      <c r="A14340" s="508" t="s">
        <v>666</v>
      </c>
      <c r="B14340" s="509" t="s">
        <v>438</v>
      </c>
      <c r="C14340" s="509">
        <v>47</v>
      </c>
      <c r="G14340" s="509">
        <v>1</v>
      </c>
      <c r="K14340" s="509">
        <v>1</v>
      </c>
    </row>
    <row r="14341" spans="1:11" s="509" customFormat="1">
      <c r="A14341" s="508" t="s">
        <v>666</v>
      </c>
      <c r="B14341" s="509" t="s">
        <v>438</v>
      </c>
      <c r="C14341" s="509">
        <v>48</v>
      </c>
      <c r="K14341" s="509">
        <v>0</v>
      </c>
    </row>
    <row r="14342" spans="1:11" s="509" customFormat="1">
      <c r="A14342" s="508" t="s">
        <v>666</v>
      </c>
      <c r="B14342" s="509" t="s">
        <v>438</v>
      </c>
      <c r="C14342" s="509">
        <v>49</v>
      </c>
      <c r="K14342" s="509">
        <v>0</v>
      </c>
    </row>
    <row r="14343" spans="1:11" s="509" customFormat="1">
      <c r="A14343" s="508" t="s">
        <v>666</v>
      </c>
      <c r="B14343" s="509" t="s">
        <v>438</v>
      </c>
      <c r="C14343" s="509">
        <v>50</v>
      </c>
      <c r="K14343" s="509">
        <v>0</v>
      </c>
    </row>
    <row r="14344" spans="1:11" s="509" customFormat="1">
      <c r="A14344" s="508" t="s">
        <v>666</v>
      </c>
      <c r="B14344" s="509" t="s">
        <v>438</v>
      </c>
      <c r="C14344" s="509">
        <v>51</v>
      </c>
      <c r="K14344" s="509">
        <v>0</v>
      </c>
    </row>
    <row r="14345" spans="1:11" s="509" customFormat="1">
      <c r="A14345" s="508" t="s">
        <v>666</v>
      </c>
      <c r="B14345" s="509" t="s">
        <v>438</v>
      </c>
      <c r="C14345" s="509" t="s">
        <v>1031</v>
      </c>
      <c r="K14345" s="509">
        <v>0</v>
      </c>
    </row>
    <row r="14346" spans="1:11" s="509" customFormat="1">
      <c r="A14346" s="508" t="s">
        <v>666</v>
      </c>
      <c r="B14346" s="509" t="s">
        <v>438</v>
      </c>
      <c r="C14346" s="509" t="s">
        <v>1032</v>
      </c>
      <c r="K14346" s="509">
        <v>0</v>
      </c>
    </row>
    <row r="14347" spans="1:11" s="509" customFormat="1">
      <c r="A14347" s="508" t="s">
        <v>666</v>
      </c>
      <c r="B14347" s="509" t="s">
        <v>438</v>
      </c>
      <c r="C14347" s="509">
        <v>52</v>
      </c>
      <c r="K14347" s="509">
        <v>0</v>
      </c>
    </row>
    <row r="14348" spans="1:11" s="509" customFormat="1">
      <c r="A14348" s="508" t="s">
        <v>666</v>
      </c>
      <c r="B14348" s="509" t="s">
        <v>438</v>
      </c>
      <c r="C14348" s="509">
        <v>53</v>
      </c>
      <c r="K14348" s="509">
        <v>0</v>
      </c>
    </row>
    <row r="14349" spans="1:11" s="509" customFormat="1">
      <c r="A14349" s="508" t="s">
        <v>666</v>
      </c>
      <c r="B14349" s="509" t="s">
        <v>438</v>
      </c>
      <c r="C14349" s="509">
        <v>54</v>
      </c>
      <c r="G14349" s="509">
        <v>6</v>
      </c>
      <c r="K14349" s="509">
        <v>6</v>
      </c>
    </row>
    <row r="14350" spans="1:11" s="509" customFormat="1">
      <c r="A14350" s="508" t="s">
        <v>666</v>
      </c>
      <c r="B14350" s="509" t="s">
        <v>438</v>
      </c>
      <c r="C14350" s="509">
        <v>55</v>
      </c>
      <c r="G14350" s="509">
        <v>11</v>
      </c>
      <c r="K14350" s="509">
        <v>11</v>
      </c>
    </row>
    <row r="14351" spans="1:11" s="509" customFormat="1">
      <c r="A14351" s="508" t="s">
        <v>666</v>
      </c>
      <c r="B14351" s="509" t="s">
        <v>438</v>
      </c>
      <c r="C14351" s="509">
        <v>56</v>
      </c>
      <c r="K14351" s="509">
        <v>0</v>
      </c>
    </row>
    <row r="14352" spans="1:11" s="509" customFormat="1">
      <c r="A14352" s="508" t="s">
        <v>666</v>
      </c>
      <c r="B14352" s="509" t="s">
        <v>438</v>
      </c>
      <c r="C14352" s="509">
        <v>57</v>
      </c>
      <c r="K14352" s="509">
        <v>0</v>
      </c>
    </row>
    <row r="14353" spans="1:11" s="509" customFormat="1">
      <c r="A14353" s="508" t="s">
        <v>666</v>
      </c>
      <c r="B14353" s="509" t="s">
        <v>438</v>
      </c>
      <c r="C14353" s="509">
        <v>58</v>
      </c>
      <c r="K14353" s="509">
        <v>0</v>
      </c>
    </row>
    <row r="14354" spans="1:11" s="509" customFormat="1">
      <c r="A14354" s="508" t="s">
        <v>666</v>
      </c>
      <c r="B14354" s="509" t="s">
        <v>438</v>
      </c>
      <c r="C14354" s="509">
        <v>59</v>
      </c>
      <c r="K14354" s="509">
        <v>0</v>
      </c>
    </row>
    <row r="14355" spans="1:11" s="509" customFormat="1">
      <c r="A14355" s="508" t="s">
        <v>666</v>
      </c>
      <c r="B14355" s="509" t="s">
        <v>438</v>
      </c>
      <c r="C14355" s="509">
        <v>60</v>
      </c>
      <c r="K14355" s="509">
        <v>0</v>
      </c>
    </row>
    <row r="14356" spans="1:11" s="509" customFormat="1">
      <c r="A14356" s="508" t="s">
        <v>666</v>
      </c>
      <c r="B14356" s="509" t="s">
        <v>438</v>
      </c>
      <c r="C14356" s="509">
        <v>61</v>
      </c>
      <c r="K14356" s="509">
        <v>0</v>
      </c>
    </row>
    <row r="14357" spans="1:11" s="509" customFormat="1">
      <c r="A14357" s="508" t="s">
        <v>666</v>
      </c>
      <c r="B14357" s="509" t="s">
        <v>438</v>
      </c>
      <c r="C14357" s="509">
        <v>62</v>
      </c>
      <c r="K14357" s="509">
        <v>0</v>
      </c>
    </row>
    <row r="14358" spans="1:11" s="509" customFormat="1">
      <c r="A14358" s="508" t="s">
        <v>666</v>
      </c>
      <c r="B14358" s="509" t="s">
        <v>438</v>
      </c>
      <c r="C14358" s="509">
        <v>63</v>
      </c>
      <c r="G14358" s="509">
        <v>1</v>
      </c>
      <c r="H14358" s="509">
        <v>1</v>
      </c>
      <c r="K14358" s="509">
        <v>1</v>
      </c>
    </row>
    <row r="14359" spans="1:11" s="509" customFormat="1">
      <c r="A14359" s="508" t="s">
        <v>666</v>
      </c>
      <c r="B14359" s="509" t="s">
        <v>438</v>
      </c>
      <c r="C14359" s="509" t="s">
        <v>1033</v>
      </c>
      <c r="K14359" s="509">
        <v>0</v>
      </c>
    </row>
    <row r="14360" spans="1:11" s="509" customFormat="1">
      <c r="A14360" s="508" t="s">
        <v>666</v>
      </c>
      <c r="B14360" s="509" t="s">
        <v>438</v>
      </c>
      <c r="C14360" s="509" t="s">
        <v>1034</v>
      </c>
      <c r="K14360" s="509">
        <v>0</v>
      </c>
    </row>
    <row r="14361" spans="1:11" s="509" customFormat="1">
      <c r="A14361" s="508" t="s">
        <v>666</v>
      </c>
      <c r="B14361" s="509" t="s">
        <v>438</v>
      </c>
      <c r="C14361" s="509">
        <v>64</v>
      </c>
      <c r="K14361" s="509">
        <v>0</v>
      </c>
    </row>
    <row r="14362" spans="1:11" s="509" customFormat="1">
      <c r="A14362" s="508" t="s">
        <v>666</v>
      </c>
      <c r="B14362" s="509" t="s">
        <v>438</v>
      </c>
      <c r="C14362" s="509" t="s">
        <v>1035</v>
      </c>
      <c r="G14362" s="509">
        <v>1</v>
      </c>
      <c r="K14362" s="509">
        <v>1</v>
      </c>
    </row>
    <row r="14363" spans="1:11" s="509" customFormat="1">
      <c r="A14363" s="508" t="s">
        <v>666</v>
      </c>
      <c r="B14363" s="509" t="s">
        <v>438</v>
      </c>
      <c r="C14363" s="509">
        <v>65</v>
      </c>
      <c r="G14363" s="509">
        <v>10</v>
      </c>
      <c r="H14363" s="509">
        <v>4</v>
      </c>
      <c r="K14363" s="509">
        <v>10</v>
      </c>
    </row>
    <row r="14364" spans="1:11" s="509" customFormat="1">
      <c r="A14364" s="508" t="s">
        <v>666</v>
      </c>
      <c r="B14364" s="509" t="s">
        <v>438</v>
      </c>
      <c r="C14364" s="509">
        <v>66</v>
      </c>
      <c r="G14364" s="509">
        <v>4</v>
      </c>
      <c r="H14364" s="509">
        <v>4</v>
      </c>
      <c r="K14364" s="509">
        <v>4</v>
      </c>
    </row>
    <row r="14365" spans="1:11" s="509" customFormat="1">
      <c r="A14365" s="508" t="s">
        <v>666</v>
      </c>
      <c r="B14365" s="509" t="s">
        <v>438</v>
      </c>
      <c r="C14365" s="509" t="s">
        <v>1036</v>
      </c>
      <c r="K14365" s="509">
        <v>0</v>
      </c>
    </row>
    <row r="14366" spans="1:11" s="509" customFormat="1">
      <c r="A14366" s="508" t="s">
        <v>666</v>
      </c>
      <c r="B14366" s="509" t="s">
        <v>438</v>
      </c>
      <c r="C14366" s="509" t="s">
        <v>1037</v>
      </c>
      <c r="G14366" s="509">
        <v>62</v>
      </c>
      <c r="K14366" s="509">
        <v>62</v>
      </c>
    </row>
    <row r="14367" spans="1:11" s="509" customFormat="1">
      <c r="A14367" s="508" t="s">
        <v>666</v>
      </c>
      <c r="B14367" s="509" t="s">
        <v>438</v>
      </c>
      <c r="C14367" s="509" t="s">
        <v>1038</v>
      </c>
      <c r="G14367" s="509">
        <v>5</v>
      </c>
      <c r="K14367" s="509">
        <v>5</v>
      </c>
    </row>
    <row r="14368" spans="1:11" s="509" customFormat="1">
      <c r="A14368" s="508" t="s">
        <v>666</v>
      </c>
      <c r="B14368" s="509" t="s">
        <v>438</v>
      </c>
      <c r="C14368" s="509" t="s">
        <v>1039</v>
      </c>
      <c r="G14368" s="509">
        <v>5</v>
      </c>
      <c r="K14368" s="509">
        <v>5</v>
      </c>
    </row>
    <row r="14369" spans="1:11" s="509" customFormat="1">
      <c r="A14369" s="508" t="s">
        <v>666</v>
      </c>
      <c r="B14369" s="509" t="s">
        <v>438</v>
      </c>
      <c r="C14369" s="509" t="s">
        <v>1040</v>
      </c>
      <c r="G14369" s="509">
        <v>7</v>
      </c>
      <c r="K14369" s="509">
        <v>7</v>
      </c>
    </row>
    <row r="14370" spans="1:11" s="509" customFormat="1">
      <c r="A14370" s="508" t="s">
        <v>666</v>
      </c>
      <c r="B14370" s="509" t="s">
        <v>438</v>
      </c>
      <c r="C14370" s="509" t="s">
        <v>1041</v>
      </c>
      <c r="K14370" s="509">
        <v>0</v>
      </c>
    </row>
    <row r="14371" spans="1:11" s="509" customFormat="1">
      <c r="A14371" s="508" t="s">
        <v>666</v>
      </c>
      <c r="B14371" s="509" t="s">
        <v>438</v>
      </c>
      <c r="C14371" s="509" t="s">
        <v>1042</v>
      </c>
      <c r="K14371" s="509">
        <v>0</v>
      </c>
    </row>
    <row r="14372" spans="1:11" s="509" customFormat="1">
      <c r="A14372" s="508" t="s">
        <v>666</v>
      </c>
      <c r="B14372" s="509" t="s">
        <v>438</v>
      </c>
      <c r="C14372" s="509">
        <v>67</v>
      </c>
      <c r="G14372" s="509">
        <v>66</v>
      </c>
      <c r="H14372" s="509">
        <v>2</v>
      </c>
      <c r="K14372" s="509">
        <v>66</v>
      </c>
    </row>
    <row r="14373" spans="1:11" s="509" customFormat="1">
      <c r="A14373" s="508" t="s">
        <v>666</v>
      </c>
      <c r="B14373" s="509" t="s">
        <v>438</v>
      </c>
      <c r="C14373" s="509">
        <v>68</v>
      </c>
      <c r="G14373" s="509">
        <v>18</v>
      </c>
      <c r="H14373" s="509">
        <v>3</v>
      </c>
      <c r="K14373" s="509">
        <v>18</v>
      </c>
    </row>
    <row r="14374" spans="1:11" s="509" customFormat="1">
      <c r="A14374" s="508" t="s">
        <v>666</v>
      </c>
      <c r="B14374" s="509" t="s">
        <v>438</v>
      </c>
      <c r="C14374" s="509" t="s">
        <v>1043</v>
      </c>
      <c r="G14374" s="509">
        <v>2</v>
      </c>
      <c r="H14374" s="509">
        <v>2</v>
      </c>
      <c r="K14374" s="509">
        <v>2</v>
      </c>
    </row>
    <row r="14375" spans="1:11" s="509" customFormat="1">
      <c r="A14375" s="508" t="s">
        <v>666</v>
      </c>
      <c r="B14375" s="509" t="s">
        <v>438</v>
      </c>
      <c r="C14375" s="509">
        <v>69</v>
      </c>
      <c r="K14375" s="509">
        <v>0</v>
      </c>
    </row>
    <row r="14376" spans="1:11" s="509" customFormat="1">
      <c r="A14376" s="508" t="s">
        <v>666</v>
      </c>
      <c r="B14376" s="509" t="s">
        <v>438</v>
      </c>
      <c r="C14376" s="509" t="s">
        <v>1044</v>
      </c>
      <c r="K14376" s="509">
        <v>0</v>
      </c>
    </row>
    <row r="14377" spans="1:11" s="509" customFormat="1">
      <c r="A14377" s="508" t="s">
        <v>666</v>
      </c>
      <c r="B14377" s="509" t="s">
        <v>438</v>
      </c>
      <c r="C14377" s="509" t="s">
        <v>1045</v>
      </c>
      <c r="K14377" s="509">
        <v>0</v>
      </c>
    </row>
    <row r="14378" spans="1:11" s="509" customFormat="1">
      <c r="A14378" s="508" t="s">
        <v>666</v>
      </c>
      <c r="B14378" s="509" t="s">
        <v>438</v>
      </c>
      <c r="C14378" s="509">
        <v>70</v>
      </c>
      <c r="K14378" s="509">
        <v>0</v>
      </c>
    </row>
    <row r="14379" spans="1:11" s="509" customFormat="1">
      <c r="A14379" s="508" t="s">
        <v>666</v>
      </c>
      <c r="B14379" s="509" t="s">
        <v>438</v>
      </c>
      <c r="C14379" s="509" t="s">
        <v>1046</v>
      </c>
      <c r="G14379" s="509">
        <v>5</v>
      </c>
      <c r="K14379" s="509">
        <v>5</v>
      </c>
    </row>
    <row r="14380" spans="1:11" s="509" customFormat="1">
      <c r="A14380" s="508" t="s">
        <v>666</v>
      </c>
      <c r="B14380" s="509" t="s">
        <v>438</v>
      </c>
      <c r="C14380" s="509">
        <v>71</v>
      </c>
      <c r="G14380" s="509">
        <v>126</v>
      </c>
      <c r="K14380" s="509">
        <v>126</v>
      </c>
    </row>
    <row r="14381" spans="1:11" s="509" customFormat="1">
      <c r="A14381" s="508" t="s">
        <v>666</v>
      </c>
      <c r="B14381" s="509" t="s">
        <v>438</v>
      </c>
      <c r="C14381" s="509" t="s">
        <v>1047</v>
      </c>
      <c r="G14381" s="509">
        <v>25</v>
      </c>
      <c r="H14381" s="509">
        <v>18</v>
      </c>
      <c r="K14381" s="509">
        <v>25</v>
      </c>
    </row>
    <row r="14382" spans="1:11" s="509" customFormat="1">
      <c r="A14382" s="508" t="s">
        <v>666</v>
      </c>
      <c r="B14382" s="509" t="s">
        <v>438</v>
      </c>
      <c r="C14382" s="509" t="s">
        <v>1048</v>
      </c>
      <c r="G14382" s="509">
        <v>3</v>
      </c>
      <c r="K14382" s="509">
        <v>3</v>
      </c>
    </row>
    <row r="14383" spans="1:11" s="509" customFormat="1">
      <c r="A14383" s="508" t="s">
        <v>666</v>
      </c>
      <c r="B14383" s="509" t="s">
        <v>438</v>
      </c>
      <c r="C14383" s="509" t="s">
        <v>1049</v>
      </c>
      <c r="K14383" s="509">
        <v>0</v>
      </c>
    </row>
    <row r="14384" spans="1:11" s="509" customFormat="1">
      <c r="A14384" s="508" t="s">
        <v>666</v>
      </c>
      <c r="B14384" s="509" t="s">
        <v>438</v>
      </c>
      <c r="C14384" s="509" t="s">
        <v>1050</v>
      </c>
      <c r="G14384" s="509">
        <v>1</v>
      </c>
      <c r="H14384" s="509">
        <v>1</v>
      </c>
      <c r="K14384" s="509">
        <v>1</v>
      </c>
    </row>
    <row r="14385" spans="1:11" s="509" customFormat="1">
      <c r="A14385" s="508" t="s">
        <v>666</v>
      </c>
      <c r="B14385" s="509" t="s">
        <v>438</v>
      </c>
      <c r="C14385" s="509" t="s">
        <v>1051</v>
      </c>
      <c r="K14385" s="509">
        <v>0</v>
      </c>
    </row>
    <row r="14386" spans="1:11" s="509" customFormat="1">
      <c r="A14386" s="508" t="s">
        <v>666</v>
      </c>
      <c r="B14386" s="509" t="s">
        <v>438</v>
      </c>
      <c r="C14386" s="509">
        <v>72</v>
      </c>
      <c r="D14386" s="509">
        <v>4</v>
      </c>
      <c r="G14386" s="509">
        <v>5</v>
      </c>
      <c r="K14386" s="509">
        <v>9</v>
      </c>
    </row>
    <row r="14387" spans="1:11" s="509" customFormat="1">
      <c r="A14387" s="508" t="s">
        <v>666</v>
      </c>
      <c r="B14387" s="509" t="s">
        <v>438</v>
      </c>
      <c r="C14387" s="509">
        <v>73</v>
      </c>
      <c r="D14387" s="509">
        <v>4</v>
      </c>
      <c r="K14387" s="509">
        <v>4</v>
      </c>
    </row>
    <row r="14388" spans="1:11" s="509" customFormat="1">
      <c r="A14388" s="508" t="s">
        <v>666</v>
      </c>
      <c r="B14388" s="509" t="s">
        <v>438</v>
      </c>
      <c r="C14388" s="509">
        <v>74</v>
      </c>
      <c r="G14388" s="509">
        <v>1</v>
      </c>
      <c r="K14388" s="509">
        <v>1</v>
      </c>
    </row>
    <row r="14389" spans="1:11" s="509" customFormat="1">
      <c r="A14389" s="508" t="s">
        <v>666</v>
      </c>
      <c r="B14389" s="509" t="s">
        <v>438</v>
      </c>
      <c r="C14389" s="509" t="s">
        <v>4570</v>
      </c>
      <c r="D14389" s="509">
        <v>17</v>
      </c>
      <c r="G14389" s="509">
        <v>127</v>
      </c>
      <c r="K14389" s="509">
        <v>144</v>
      </c>
    </row>
    <row r="14390" spans="1:11" s="509" customFormat="1">
      <c r="A14390" s="508" t="s">
        <v>666</v>
      </c>
      <c r="B14390" s="509" t="s">
        <v>438</v>
      </c>
      <c r="C14390" s="509" t="s">
        <v>4571</v>
      </c>
      <c r="D14390" s="509">
        <v>25</v>
      </c>
      <c r="E14390" s="509">
        <v>0</v>
      </c>
      <c r="F14390" s="509">
        <v>0</v>
      </c>
      <c r="G14390" s="509">
        <v>580</v>
      </c>
      <c r="H14390" s="509">
        <v>36</v>
      </c>
      <c r="I14390" s="509">
        <v>0</v>
      </c>
      <c r="J14390" s="509">
        <v>8</v>
      </c>
      <c r="K14390" s="509">
        <v>605</v>
      </c>
    </row>
    <row r="14391" spans="1:11" s="509" customFormat="1">
      <c r="A14391" s="508" t="s">
        <v>667</v>
      </c>
      <c r="B14391" s="509" t="s">
        <v>439</v>
      </c>
      <c r="C14391" s="509">
        <v>1</v>
      </c>
      <c r="K14391" s="509">
        <v>0</v>
      </c>
    </row>
    <row r="14392" spans="1:11" s="509" customFormat="1">
      <c r="A14392" s="508" t="s">
        <v>667</v>
      </c>
      <c r="B14392" s="509" t="s">
        <v>439</v>
      </c>
      <c r="C14392" s="509" t="s">
        <v>1023</v>
      </c>
      <c r="G14392" s="509">
        <v>136</v>
      </c>
      <c r="K14392" s="509">
        <v>136</v>
      </c>
    </row>
    <row r="14393" spans="1:11" s="509" customFormat="1">
      <c r="A14393" s="508" t="s">
        <v>667</v>
      </c>
      <c r="B14393" s="509" t="s">
        <v>439</v>
      </c>
      <c r="C14393" s="509">
        <v>2</v>
      </c>
      <c r="D14393" s="509">
        <v>5</v>
      </c>
      <c r="G14393" s="509">
        <v>46</v>
      </c>
      <c r="K14393" s="509">
        <v>51</v>
      </c>
    </row>
    <row r="14394" spans="1:11" s="509" customFormat="1">
      <c r="A14394" s="508" t="s">
        <v>667</v>
      </c>
      <c r="B14394" s="509" t="s">
        <v>439</v>
      </c>
      <c r="C14394" s="509">
        <v>3</v>
      </c>
      <c r="D14394" s="509">
        <v>8</v>
      </c>
      <c r="G14394" s="509">
        <v>169</v>
      </c>
      <c r="K14394" s="509">
        <v>177</v>
      </c>
    </row>
    <row r="14395" spans="1:11" s="509" customFormat="1">
      <c r="A14395" s="508" t="s">
        <v>667</v>
      </c>
      <c r="B14395" s="509" t="s">
        <v>439</v>
      </c>
      <c r="C14395" s="509">
        <v>4</v>
      </c>
      <c r="D14395" s="509">
        <v>3</v>
      </c>
      <c r="G14395" s="509">
        <v>22</v>
      </c>
      <c r="K14395" s="509">
        <v>25</v>
      </c>
    </row>
    <row r="14396" spans="1:11" s="509" customFormat="1">
      <c r="A14396" s="508" t="s">
        <v>667</v>
      </c>
      <c r="B14396" s="509" t="s">
        <v>439</v>
      </c>
      <c r="C14396" s="509">
        <v>5</v>
      </c>
      <c r="G14396" s="509">
        <v>37</v>
      </c>
      <c r="K14396" s="509">
        <v>37</v>
      </c>
    </row>
    <row r="14397" spans="1:11" s="509" customFormat="1">
      <c r="A14397" s="508" t="s">
        <v>667</v>
      </c>
      <c r="B14397" s="509" t="s">
        <v>439</v>
      </c>
      <c r="C14397" s="509">
        <v>6</v>
      </c>
      <c r="K14397" s="509">
        <v>0</v>
      </c>
    </row>
    <row r="14398" spans="1:11" s="509" customFormat="1">
      <c r="A14398" s="508" t="s">
        <v>667</v>
      </c>
      <c r="B14398" s="509" t="s">
        <v>439</v>
      </c>
      <c r="C14398" s="509">
        <v>7</v>
      </c>
      <c r="G14398" s="509">
        <v>3</v>
      </c>
      <c r="K14398" s="509">
        <v>3</v>
      </c>
    </row>
    <row r="14399" spans="1:11" s="509" customFormat="1">
      <c r="A14399" s="508" t="s">
        <v>667</v>
      </c>
      <c r="B14399" s="509" t="s">
        <v>439</v>
      </c>
      <c r="C14399" s="509">
        <v>8</v>
      </c>
      <c r="G14399" s="509">
        <v>4</v>
      </c>
      <c r="K14399" s="509">
        <v>4</v>
      </c>
    </row>
    <row r="14400" spans="1:11" s="509" customFormat="1">
      <c r="A14400" s="508" t="s">
        <v>667</v>
      </c>
      <c r="B14400" s="509" t="s">
        <v>439</v>
      </c>
      <c r="C14400" s="509">
        <v>9</v>
      </c>
      <c r="K14400" s="509">
        <v>0</v>
      </c>
    </row>
    <row r="14401" spans="1:11" s="509" customFormat="1">
      <c r="A14401" s="508" t="s">
        <v>667</v>
      </c>
      <c r="B14401" s="509" t="s">
        <v>439</v>
      </c>
      <c r="C14401" s="509">
        <v>10</v>
      </c>
      <c r="D14401" s="509">
        <v>10</v>
      </c>
      <c r="G14401" s="509">
        <v>54</v>
      </c>
      <c r="K14401" s="509">
        <v>64</v>
      </c>
    </row>
    <row r="14402" spans="1:11" s="509" customFormat="1">
      <c r="A14402" s="508" t="s">
        <v>667</v>
      </c>
      <c r="B14402" s="509" t="s">
        <v>439</v>
      </c>
      <c r="C14402" s="509">
        <v>11</v>
      </c>
      <c r="D14402" s="509">
        <v>1</v>
      </c>
      <c r="G14402" s="509">
        <v>4</v>
      </c>
      <c r="K14402" s="509">
        <v>5</v>
      </c>
    </row>
    <row r="14403" spans="1:11" s="509" customFormat="1">
      <c r="A14403" s="508" t="s">
        <v>667</v>
      </c>
      <c r="B14403" s="509" t="s">
        <v>439</v>
      </c>
      <c r="C14403" s="509">
        <v>12</v>
      </c>
      <c r="G14403" s="509">
        <v>1</v>
      </c>
      <c r="K14403" s="509">
        <v>1</v>
      </c>
    </row>
    <row r="14404" spans="1:11" s="509" customFormat="1">
      <c r="A14404" s="508" t="s">
        <v>667</v>
      </c>
      <c r="B14404" s="509" t="s">
        <v>439</v>
      </c>
      <c r="C14404" s="509">
        <v>13</v>
      </c>
      <c r="K14404" s="509">
        <v>0</v>
      </c>
    </row>
    <row r="14405" spans="1:11" s="509" customFormat="1">
      <c r="A14405" s="508" t="s">
        <v>667</v>
      </c>
      <c r="B14405" s="509" t="s">
        <v>439</v>
      </c>
      <c r="C14405" s="509">
        <v>14</v>
      </c>
      <c r="K14405" s="509">
        <v>0</v>
      </c>
    </row>
    <row r="14406" spans="1:11" s="509" customFormat="1">
      <c r="A14406" s="508" t="s">
        <v>667</v>
      </c>
      <c r="B14406" s="509" t="s">
        <v>439</v>
      </c>
      <c r="C14406" s="509">
        <v>15</v>
      </c>
      <c r="K14406" s="509">
        <v>0</v>
      </c>
    </row>
    <row r="14407" spans="1:11" s="509" customFormat="1">
      <c r="A14407" s="508" t="s">
        <v>667</v>
      </c>
      <c r="B14407" s="509" t="s">
        <v>439</v>
      </c>
      <c r="C14407" s="509">
        <v>16</v>
      </c>
      <c r="G14407" s="509">
        <v>17</v>
      </c>
      <c r="K14407" s="509">
        <v>17</v>
      </c>
    </row>
    <row r="14408" spans="1:11" s="509" customFormat="1">
      <c r="A14408" s="508" t="s">
        <v>667</v>
      </c>
      <c r="B14408" s="509" t="s">
        <v>439</v>
      </c>
      <c r="C14408" s="509">
        <v>17</v>
      </c>
      <c r="D14408" s="509">
        <v>2</v>
      </c>
      <c r="G14408" s="509">
        <v>125</v>
      </c>
      <c r="K14408" s="509">
        <v>127</v>
      </c>
    </row>
    <row r="14409" spans="1:11" s="509" customFormat="1">
      <c r="A14409" s="508" t="s">
        <v>667</v>
      </c>
      <c r="B14409" s="509" t="s">
        <v>439</v>
      </c>
      <c r="C14409" s="509">
        <v>18</v>
      </c>
      <c r="K14409" s="509">
        <v>0</v>
      </c>
    </row>
    <row r="14410" spans="1:11" s="509" customFormat="1">
      <c r="A14410" s="508" t="s">
        <v>667</v>
      </c>
      <c r="B14410" s="509" t="s">
        <v>439</v>
      </c>
      <c r="C14410" s="509" t="s">
        <v>1024</v>
      </c>
      <c r="G14410" s="509">
        <v>7</v>
      </c>
      <c r="K14410" s="509">
        <v>7</v>
      </c>
    </row>
    <row r="14411" spans="1:11" s="509" customFormat="1">
      <c r="A14411" s="508" t="s">
        <v>667</v>
      </c>
      <c r="B14411" s="509" t="s">
        <v>439</v>
      </c>
      <c r="C14411" s="509" t="s">
        <v>1025</v>
      </c>
      <c r="K14411" s="509">
        <v>0</v>
      </c>
    </row>
    <row r="14412" spans="1:11" s="509" customFormat="1">
      <c r="A14412" s="508" t="s">
        <v>667</v>
      </c>
      <c r="B14412" s="509" t="s">
        <v>439</v>
      </c>
      <c r="C14412" s="509">
        <v>19</v>
      </c>
      <c r="D14412" s="509">
        <v>1</v>
      </c>
      <c r="G14412" s="509">
        <v>4</v>
      </c>
      <c r="K14412" s="509">
        <v>5</v>
      </c>
    </row>
    <row r="14413" spans="1:11" s="509" customFormat="1">
      <c r="A14413" s="508" t="s">
        <v>667</v>
      </c>
      <c r="B14413" s="509" t="s">
        <v>439</v>
      </c>
      <c r="C14413" s="509">
        <v>20</v>
      </c>
      <c r="K14413" s="509">
        <v>0</v>
      </c>
    </row>
    <row r="14414" spans="1:11" s="509" customFormat="1">
      <c r="A14414" s="508" t="s">
        <v>667</v>
      </c>
      <c r="B14414" s="509" t="s">
        <v>439</v>
      </c>
      <c r="C14414" s="509">
        <v>21</v>
      </c>
      <c r="K14414" s="509">
        <v>0</v>
      </c>
    </row>
    <row r="14415" spans="1:11" s="509" customFormat="1">
      <c r="A14415" s="508" t="s">
        <v>667</v>
      </c>
      <c r="B14415" s="509" t="s">
        <v>439</v>
      </c>
      <c r="C14415" s="509" t="s">
        <v>1026</v>
      </c>
      <c r="G14415" s="509">
        <v>1</v>
      </c>
      <c r="K14415" s="509">
        <v>1</v>
      </c>
    </row>
    <row r="14416" spans="1:11" s="509" customFormat="1">
      <c r="A14416" s="508" t="s">
        <v>667</v>
      </c>
      <c r="B14416" s="509" t="s">
        <v>439</v>
      </c>
      <c r="C14416" s="509" t="s">
        <v>1027</v>
      </c>
      <c r="K14416" s="509">
        <v>0</v>
      </c>
    </row>
    <row r="14417" spans="1:11" s="509" customFormat="1">
      <c r="A14417" s="508" t="s">
        <v>667</v>
      </c>
      <c r="B14417" s="509" t="s">
        <v>439</v>
      </c>
      <c r="C14417" s="509" t="s">
        <v>1028</v>
      </c>
      <c r="K14417" s="509">
        <v>0</v>
      </c>
    </row>
    <row r="14418" spans="1:11" s="509" customFormat="1">
      <c r="A14418" s="508" t="s">
        <v>667</v>
      </c>
      <c r="B14418" s="509" t="s">
        <v>439</v>
      </c>
      <c r="C14418" s="509">
        <v>22</v>
      </c>
      <c r="G14418" s="509">
        <v>12</v>
      </c>
      <c r="H14418" s="509">
        <v>1</v>
      </c>
      <c r="K14418" s="509">
        <v>12</v>
      </c>
    </row>
    <row r="14419" spans="1:11" s="509" customFormat="1">
      <c r="A14419" s="508" t="s">
        <v>667</v>
      </c>
      <c r="B14419" s="509" t="s">
        <v>439</v>
      </c>
      <c r="C14419" s="509">
        <v>23</v>
      </c>
      <c r="D14419" s="509">
        <v>30</v>
      </c>
      <c r="G14419" s="509">
        <v>29</v>
      </c>
      <c r="K14419" s="509">
        <v>59</v>
      </c>
    </row>
    <row r="14420" spans="1:11" s="509" customFormat="1">
      <c r="A14420" s="508" t="s">
        <v>667</v>
      </c>
      <c r="B14420" s="509" t="s">
        <v>439</v>
      </c>
      <c r="C14420" s="509" t="s">
        <v>1029</v>
      </c>
      <c r="G14420" s="509">
        <v>7</v>
      </c>
      <c r="K14420" s="509">
        <v>7</v>
      </c>
    </row>
    <row r="14421" spans="1:11" s="509" customFormat="1">
      <c r="A14421" s="508" t="s">
        <v>667</v>
      </c>
      <c r="B14421" s="509" t="s">
        <v>439</v>
      </c>
      <c r="C14421" s="509">
        <v>24</v>
      </c>
      <c r="K14421" s="509">
        <v>0</v>
      </c>
    </row>
    <row r="14422" spans="1:11" s="509" customFormat="1">
      <c r="A14422" s="508" t="s">
        <v>667</v>
      </c>
      <c r="B14422" s="509" t="s">
        <v>439</v>
      </c>
      <c r="C14422" s="509">
        <v>25</v>
      </c>
    </row>
    <row r="14423" spans="1:11" s="509" customFormat="1">
      <c r="A14423" s="508" t="s">
        <v>667</v>
      </c>
      <c r="B14423" s="509" t="s">
        <v>439</v>
      </c>
      <c r="C14423" s="509">
        <v>26</v>
      </c>
      <c r="D14423" s="509">
        <v>2</v>
      </c>
      <c r="E14423" s="509">
        <v>2</v>
      </c>
      <c r="K14423" s="509">
        <v>2</v>
      </c>
    </row>
    <row r="14424" spans="1:11" s="509" customFormat="1">
      <c r="A14424" s="508" t="s">
        <v>667</v>
      </c>
      <c r="B14424" s="509" t="s">
        <v>439</v>
      </c>
      <c r="C14424" s="509">
        <v>27</v>
      </c>
      <c r="G14424" s="509">
        <v>6</v>
      </c>
      <c r="K14424" s="509">
        <v>6</v>
      </c>
    </row>
    <row r="14425" spans="1:11" s="509" customFormat="1">
      <c r="A14425" s="508" t="s">
        <v>667</v>
      </c>
      <c r="B14425" s="509" t="s">
        <v>439</v>
      </c>
      <c r="C14425" s="509">
        <v>28</v>
      </c>
      <c r="K14425" s="509">
        <v>0</v>
      </c>
    </row>
    <row r="14426" spans="1:11" s="509" customFormat="1">
      <c r="A14426" s="508" t="s">
        <v>667</v>
      </c>
      <c r="B14426" s="509" t="s">
        <v>439</v>
      </c>
      <c r="C14426" s="509">
        <v>29</v>
      </c>
      <c r="K14426" s="509">
        <v>0</v>
      </c>
    </row>
    <row r="14427" spans="1:11" s="509" customFormat="1">
      <c r="A14427" s="508" t="s">
        <v>667</v>
      </c>
      <c r="B14427" s="509" t="s">
        <v>439</v>
      </c>
      <c r="C14427" s="509">
        <v>30</v>
      </c>
      <c r="K14427" s="509">
        <v>0</v>
      </c>
    </row>
    <row r="14428" spans="1:11" s="509" customFormat="1">
      <c r="A14428" s="508" t="s">
        <v>667</v>
      </c>
      <c r="B14428" s="509" t="s">
        <v>439</v>
      </c>
      <c r="C14428" s="509">
        <v>31</v>
      </c>
      <c r="K14428" s="509">
        <v>0</v>
      </c>
    </row>
    <row r="14429" spans="1:11" s="509" customFormat="1">
      <c r="A14429" s="508" t="s">
        <v>667</v>
      </c>
      <c r="B14429" s="509" t="s">
        <v>439</v>
      </c>
      <c r="C14429" s="509">
        <v>32</v>
      </c>
      <c r="K14429" s="509">
        <v>0</v>
      </c>
    </row>
    <row r="14430" spans="1:11" s="509" customFormat="1">
      <c r="A14430" s="508" t="s">
        <v>667</v>
      </c>
      <c r="B14430" s="509" t="s">
        <v>439</v>
      </c>
      <c r="C14430" s="509">
        <v>33</v>
      </c>
      <c r="K14430" s="509">
        <v>0</v>
      </c>
    </row>
    <row r="14431" spans="1:11" s="509" customFormat="1">
      <c r="A14431" s="508" t="s">
        <v>667</v>
      </c>
      <c r="B14431" s="509" t="s">
        <v>439</v>
      </c>
      <c r="C14431" s="509">
        <v>34</v>
      </c>
      <c r="K14431" s="509">
        <v>0</v>
      </c>
    </row>
    <row r="14432" spans="1:11" s="509" customFormat="1">
      <c r="A14432" s="508" t="s">
        <v>667</v>
      </c>
      <c r="B14432" s="509" t="s">
        <v>439</v>
      </c>
      <c r="C14432" s="509">
        <v>35</v>
      </c>
      <c r="K14432" s="509">
        <v>0</v>
      </c>
    </row>
    <row r="14433" spans="1:11" s="509" customFormat="1">
      <c r="A14433" s="508" t="s">
        <v>667</v>
      </c>
      <c r="B14433" s="509" t="s">
        <v>439</v>
      </c>
      <c r="C14433" s="509">
        <v>36</v>
      </c>
      <c r="K14433" s="509">
        <v>0</v>
      </c>
    </row>
    <row r="14434" spans="1:11" s="509" customFormat="1">
      <c r="A14434" s="508" t="s">
        <v>667</v>
      </c>
      <c r="B14434" s="509" t="s">
        <v>439</v>
      </c>
      <c r="C14434" s="509">
        <v>37</v>
      </c>
      <c r="K14434" s="509">
        <v>0</v>
      </c>
    </row>
    <row r="14435" spans="1:11" s="509" customFormat="1">
      <c r="A14435" s="508" t="s">
        <v>667</v>
      </c>
      <c r="B14435" s="509" t="s">
        <v>439</v>
      </c>
      <c r="C14435" s="509">
        <v>38</v>
      </c>
      <c r="K14435" s="509">
        <v>0</v>
      </c>
    </row>
    <row r="14436" spans="1:11" s="509" customFormat="1">
      <c r="A14436" s="508" t="s">
        <v>667</v>
      </c>
      <c r="B14436" s="509" t="s">
        <v>439</v>
      </c>
      <c r="C14436" s="509" t="s">
        <v>1030</v>
      </c>
      <c r="K14436" s="509">
        <v>0</v>
      </c>
    </row>
    <row r="14437" spans="1:11" s="509" customFormat="1">
      <c r="A14437" s="508" t="s">
        <v>667</v>
      </c>
      <c r="B14437" s="509" t="s">
        <v>439</v>
      </c>
      <c r="C14437" s="509">
        <v>39</v>
      </c>
      <c r="K14437" s="509">
        <v>0</v>
      </c>
    </row>
    <row r="14438" spans="1:11" s="509" customFormat="1">
      <c r="A14438" s="508" t="s">
        <v>667</v>
      </c>
      <c r="B14438" s="509" t="s">
        <v>439</v>
      </c>
      <c r="C14438" s="509">
        <v>40</v>
      </c>
      <c r="K14438" s="509">
        <v>0</v>
      </c>
    </row>
    <row r="14439" spans="1:11" s="509" customFormat="1">
      <c r="A14439" s="508" t="s">
        <v>667</v>
      </c>
      <c r="B14439" s="509" t="s">
        <v>439</v>
      </c>
      <c r="C14439" s="509">
        <v>41</v>
      </c>
      <c r="G14439" s="509">
        <v>1</v>
      </c>
      <c r="K14439" s="509">
        <v>1</v>
      </c>
    </row>
    <row r="14440" spans="1:11" s="509" customFormat="1">
      <c r="A14440" s="508" t="s">
        <v>667</v>
      </c>
      <c r="B14440" s="509" t="s">
        <v>439</v>
      </c>
      <c r="C14440" s="509">
        <v>42</v>
      </c>
      <c r="K14440" s="509">
        <v>0</v>
      </c>
    </row>
    <row r="14441" spans="1:11" s="509" customFormat="1">
      <c r="A14441" s="508" t="s">
        <v>667</v>
      </c>
      <c r="B14441" s="509" t="s">
        <v>439</v>
      </c>
      <c r="C14441" s="509">
        <v>43</v>
      </c>
      <c r="K14441" s="509">
        <v>0</v>
      </c>
    </row>
    <row r="14442" spans="1:11" s="509" customFormat="1">
      <c r="A14442" s="508" t="s">
        <v>667</v>
      </c>
      <c r="B14442" s="509" t="s">
        <v>439</v>
      </c>
      <c r="C14442" s="509">
        <v>44</v>
      </c>
      <c r="K14442" s="509">
        <v>0</v>
      </c>
    </row>
    <row r="14443" spans="1:11" s="509" customFormat="1">
      <c r="A14443" s="508" t="s">
        <v>667</v>
      </c>
      <c r="B14443" s="509" t="s">
        <v>439</v>
      </c>
      <c r="C14443" s="509">
        <v>45</v>
      </c>
      <c r="K14443" s="509">
        <v>0</v>
      </c>
    </row>
    <row r="14444" spans="1:11" s="509" customFormat="1">
      <c r="A14444" s="508" t="s">
        <v>667</v>
      </c>
      <c r="B14444" s="509" t="s">
        <v>439</v>
      </c>
      <c r="C14444" s="509">
        <v>46</v>
      </c>
      <c r="G14444" s="509">
        <v>1</v>
      </c>
      <c r="K14444" s="509">
        <v>1</v>
      </c>
    </row>
    <row r="14445" spans="1:11" s="509" customFormat="1">
      <c r="A14445" s="508" t="s">
        <v>667</v>
      </c>
      <c r="B14445" s="509" t="s">
        <v>439</v>
      </c>
      <c r="C14445" s="509">
        <v>47</v>
      </c>
      <c r="K14445" s="509">
        <v>0</v>
      </c>
    </row>
    <row r="14446" spans="1:11" s="509" customFormat="1">
      <c r="A14446" s="508" t="s">
        <v>667</v>
      </c>
      <c r="B14446" s="509" t="s">
        <v>439</v>
      </c>
      <c r="C14446" s="509">
        <v>48</v>
      </c>
      <c r="K14446" s="509">
        <v>0</v>
      </c>
    </row>
    <row r="14447" spans="1:11" s="509" customFormat="1">
      <c r="A14447" s="508" t="s">
        <v>667</v>
      </c>
      <c r="B14447" s="509" t="s">
        <v>439</v>
      </c>
      <c r="C14447" s="509">
        <v>49</v>
      </c>
      <c r="K14447" s="509">
        <v>0</v>
      </c>
    </row>
    <row r="14448" spans="1:11" s="509" customFormat="1">
      <c r="A14448" s="508" t="s">
        <v>667</v>
      </c>
      <c r="B14448" s="509" t="s">
        <v>439</v>
      </c>
      <c r="C14448" s="509">
        <v>50</v>
      </c>
      <c r="K14448" s="509">
        <v>0</v>
      </c>
    </row>
    <row r="14449" spans="1:11" s="509" customFormat="1">
      <c r="A14449" s="508" t="s">
        <v>667</v>
      </c>
      <c r="B14449" s="509" t="s">
        <v>439</v>
      </c>
      <c r="C14449" s="509">
        <v>51</v>
      </c>
      <c r="K14449" s="509">
        <v>0</v>
      </c>
    </row>
    <row r="14450" spans="1:11" s="509" customFormat="1">
      <c r="A14450" s="508" t="s">
        <v>667</v>
      </c>
      <c r="B14450" s="509" t="s">
        <v>439</v>
      </c>
      <c r="C14450" s="509" t="s">
        <v>1031</v>
      </c>
      <c r="K14450" s="509">
        <v>0</v>
      </c>
    </row>
    <row r="14451" spans="1:11" s="509" customFormat="1">
      <c r="A14451" s="508" t="s">
        <v>667</v>
      </c>
      <c r="B14451" s="509" t="s">
        <v>439</v>
      </c>
      <c r="C14451" s="509" t="s">
        <v>1032</v>
      </c>
      <c r="K14451" s="509">
        <v>0</v>
      </c>
    </row>
    <row r="14452" spans="1:11" s="509" customFormat="1">
      <c r="A14452" s="508" t="s">
        <v>667</v>
      </c>
      <c r="B14452" s="509" t="s">
        <v>439</v>
      </c>
      <c r="C14452" s="509">
        <v>52</v>
      </c>
      <c r="K14452" s="509">
        <v>0</v>
      </c>
    </row>
    <row r="14453" spans="1:11" s="509" customFormat="1">
      <c r="A14453" s="508" t="s">
        <v>667</v>
      </c>
      <c r="B14453" s="509" t="s">
        <v>439</v>
      </c>
      <c r="C14453" s="509">
        <v>53</v>
      </c>
      <c r="K14453" s="509">
        <v>0</v>
      </c>
    </row>
    <row r="14454" spans="1:11" s="509" customFormat="1">
      <c r="A14454" s="508" t="s">
        <v>667</v>
      </c>
      <c r="B14454" s="509" t="s">
        <v>439</v>
      </c>
      <c r="C14454" s="509">
        <v>54</v>
      </c>
      <c r="G14454" s="509">
        <v>53</v>
      </c>
      <c r="K14454" s="509">
        <v>53</v>
      </c>
    </row>
    <row r="14455" spans="1:11" s="509" customFormat="1">
      <c r="A14455" s="508" t="s">
        <v>667</v>
      </c>
      <c r="B14455" s="509" t="s">
        <v>439</v>
      </c>
      <c r="C14455" s="509">
        <v>55</v>
      </c>
      <c r="D14455" s="509">
        <v>17</v>
      </c>
      <c r="G14455" s="509">
        <v>63</v>
      </c>
      <c r="K14455" s="509">
        <v>80</v>
      </c>
    </row>
    <row r="14456" spans="1:11" s="509" customFormat="1">
      <c r="A14456" s="508" t="s">
        <v>667</v>
      </c>
      <c r="B14456" s="509" t="s">
        <v>439</v>
      </c>
      <c r="C14456" s="509">
        <v>56</v>
      </c>
      <c r="K14456" s="509">
        <v>0</v>
      </c>
    </row>
    <row r="14457" spans="1:11" s="509" customFormat="1">
      <c r="A14457" s="508" t="s">
        <v>667</v>
      </c>
      <c r="B14457" s="509" t="s">
        <v>439</v>
      </c>
      <c r="C14457" s="509">
        <v>57</v>
      </c>
      <c r="K14457" s="509">
        <v>0</v>
      </c>
    </row>
    <row r="14458" spans="1:11" s="509" customFormat="1">
      <c r="A14458" s="508" t="s">
        <v>667</v>
      </c>
      <c r="B14458" s="509" t="s">
        <v>439</v>
      </c>
      <c r="C14458" s="509">
        <v>58</v>
      </c>
      <c r="K14458" s="509">
        <v>0</v>
      </c>
    </row>
    <row r="14459" spans="1:11" s="509" customFormat="1">
      <c r="A14459" s="508" t="s">
        <v>667</v>
      </c>
      <c r="B14459" s="509" t="s">
        <v>439</v>
      </c>
      <c r="C14459" s="509">
        <v>59</v>
      </c>
      <c r="G14459" s="509">
        <v>10</v>
      </c>
      <c r="K14459" s="509">
        <v>10</v>
      </c>
    </row>
    <row r="14460" spans="1:11" s="509" customFormat="1">
      <c r="A14460" s="508" t="s">
        <v>667</v>
      </c>
      <c r="B14460" s="509" t="s">
        <v>439</v>
      </c>
      <c r="C14460" s="509">
        <v>60</v>
      </c>
      <c r="G14460" s="509">
        <v>40</v>
      </c>
      <c r="K14460" s="509">
        <v>40</v>
      </c>
    </row>
    <row r="14461" spans="1:11" s="509" customFormat="1">
      <c r="A14461" s="508" t="s">
        <v>667</v>
      </c>
      <c r="B14461" s="509" t="s">
        <v>439</v>
      </c>
      <c r="C14461" s="509">
        <v>61</v>
      </c>
      <c r="G14461" s="509">
        <v>2</v>
      </c>
      <c r="K14461" s="509">
        <v>2</v>
      </c>
    </row>
    <row r="14462" spans="1:11" s="509" customFormat="1">
      <c r="A14462" s="508" t="s">
        <v>667</v>
      </c>
      <c r="B14462" s="509" t="s">
        <v>439</v>
      </c>
      <c r="C14462" s="509">
        <v>62</v>
      </c>
      <c r="G14462" s="509">
        <v>2</v>
      </c>
      <c r="H14462" s="509">
        <v>1</v>
      </c>
      <c r="K14462" s="509">
        <v>2</v>
      </c>
    </row>
    <row r="14463" spans="1:11" s="509" customFormat="1">
      <c r="A14463" s="508" t="s">
        <v>667</v>
      </c>
      <c r="B14463" s="509" t="s">
        <v>439</v>
      </c>
      <c r="C14463" s="509">
        <v>63</v>
      </c>
      <c r="D14463" s="509">
        <v>2</v>
      </c>
      <c r="G14463" s="509">
        <v>7</v>
      </c>
      <c r="H14463" s="509">
        <v>1</v>
      </c>
      <c r="K14463" s="509">
        <v>9</v>
      </c>
    </row>
    <row r="14464" spans="1:11" s="509" customFormat="1">
      <c r="A14464" s="508" t="s">
        <v>667</v>
      </c>
      <c r="B14464" s="509" t="s">
        <v>439</v>
      </c>
      <c r="C14464" s="509" t="s">
        <v>1033</v>
      </c>
      <c r="K14464" s="509">
        <v>0</v>
      </c>
    </row>
    <row r="14465" spans="1:11" s="509" customFormat="1">
      <c r="A14465" s="508" t="s">
        <v>667</v>
      </c>
      <c r="B14465" s="509" t="s">
        <v>439</v>
      </c>
      <c r="C14465" s="509" t="s">
        <v>1034</v>
      </c>
      <c r="K14465" s="509">
        <v>0</v>
      </c>
    </row>
    <row r="14466" spans="1:11" s="509" customFormat="1">
      <c r="A14466" s="508" t="s">
        <v>667</v>
      </c>
      <c r="B14466" s="509" t="s">
        <v>439</v>
      </c>
      <c r="C14466" s="509">
        <v>64</v>
      </c>
      <c r="K14466" s="509">
        <v>0</v>
      </c>
    </row>
    <row r="14467" spans="1:11" s="509" customFormat="1">
      <c r="A14467" s="508" t="s">
        <v>667</v>
      </c>
      <c r="B14467" s="509" t="s">
        <v>439</v>
      </c>
      <c r="C14467" s="509" t="s">
        <v>1035</v>
      </c>
      <c r="K14467" s="509">
        <v>0</v>
      </c>
    </row>
    <row r="14468" spans="1:11" s="509" customFormat="1">
      <c r="A14468" s="508" t="s">
        <v>667</v>
      </c>
      <c r="B14468" s="509" t="s">
        <v>439</v>
      </c>
      <c r="C14468" s="509">
        <v>65</v>
      </c>
      <c r="D14468" s="509">
        <v>3</v>
      </c>
      <c r="E14468" s="509">
        <v>3</v>
      </c>
      <c r="G14468" s="509">
        <v>5</v>
      </c>
      <c r="H14468" s="509">
        <v>1</v>
      </c>
      <c r="K14468" s="509">
        <v>8</v>
      </c>
    </row>
    <row r="14469" spans="1:11" s="509" customFormat="1">
      <c r="A14469" s="508" t="s">
        <v>667</v>
      </c>
      <c r="B14469" s="509" t="s">
        <v>439</v>
      </c>
      <c r="C14469" s="509">
        <v>66</v>
      </c>
      <c r="D14469" s="509">
        <v>1</v>
      </c>
      <c r="E14469" s="509">
        <v>1</v>
      </c>
      <c r="K14469" s="509">
        <v>1</v>
      </c>
    </row>
    <row r="14470" spans="1:11" s="509" customFormat="1">
      <c r="A14470" s="508" t="s">
        <v>667</v>
      </c>
      <c r="B14470" s="509" t="s">
        <v>439</v>
      </c>
      <c r="C14470" s="509" t="s">
        <v>1036</v>
      </c>
      <c r="K14470" s="509">
        <v>0</v>
      </c>
    </row>
    <row r="14471" spans="1:11" s="509" customFormat="1">
      <c r="A14471" s="508" t="s">
        <v>667</v>
      </c>
      <c r="B14471" s="509" t="s">
        <v>439</v>
      </c>
      <c r="C14471" s="509" t="s">
        <v>1037</v>
      </c>
      <c r="D14471" s="509">
        <v>27</v>
      </c>
      <c r="G14471" s="509">
        <v>699</v>
      </c>
      <c r="K14471" s="509">
        <v>726</v>
      </c>
    </row>
    <row r="14472" spans="1:11" s="509" customFormat="1">
      <c r="A14472" s="508" t="s">
        <v>667</v>
      </c>
      <c r="B14472" s="509" t="s">
        <v>439</v>
      </c>
      <c r="C14472" s="509" t="s">
        <v>1038</v>
      </c>
      <c r="D14472" s="509">
        <v>4</v>
      </c>
      <c r="G14472" s="509">
        <v>4</v>
      </c>
      <c r="K14472" s="509">
        <v>8</v>
      </c>
    </row>
    <row r="14473" spans="1:11" s="509" customFormat="1">
      <c r="A14473" s="508" t="s">
        <v>667</v>
      </c>
      <c r="B14473" s="509" t="s">
        <v>439</v>
      </c>
      <c r="C14473" s="509" t="s">
        <v>1039</v>
      </c>
      <c r="D14473" s="509">
        <v>2</v>
      </c>
      <c r="G14473" s="509">
        <v>1</v>
      </c>
      <c r="K14473" s="509">
        <v>3</v>
      </c>
    </row>
    <row r="14474" spans="1:11" s="509" customFormat="1">
      <c r="A14474" s="508" t="s">
        <v>667</v>
      </c>
      <c r="B14474" s="509" t="s">
        <v>439</v>
      </c>
      <c r="C14474" s="509" t="s">
        <v>1040</v>
      </c>
      <c r="D14474" s="509">
        <v>3</v>
      </c>
      <c r="G14474" s="509">
        <v>10</v>
      </c>
      <c r="K14474" s="509">
        <v>13</v>
      </c>
    </row>
    <row r="14475" spans="1:11" s="509" customFormat="1">
      <c r="A14475" s="508" t="s">
        <v>667</v>
      </c>
      <c r="B14475" s="509" t="s">
        <v>439</v>
      </c>
      <c r="C14475" s="509" t="s">
        <v>1041</v>
      </c>
      <c r="K14475" s="509">
        <v>0</v>
      </c>
    </row>
    <row r="14476" spans="1:11" s="509" customFormat="1">
      <c r="A14476" s="508" t="s">
        <v>667</v>
      </c>
      <c r="B14476" s="509" t="s">
        <v>439</v>
      </c>
      <c r="C14476" s="509" t="s">
        <v>1042</v>
      </c>
      <c r="K14476" s="509">
        <v>0</v>
      </c>
    </row>
    <row r="14477" spans="1:11" s="509" customFormat="1">
      <c r="A14477" s="508" t="s">
        <v>667</v>
      </c>
      <c r="B14477" s="509" t="s">
        <v>439</v>
      </c>
      <c r="C14477" s="509">
        <v>67</v>
      </c>
      <c r="D14477" s="509">
        <v>1</v>
      </c>
      <c r="G14477" s="509">
        <v>91</v>
      </c>
      <c r="H14477" s="509">
        <v>6</v>
      </c>
      <c r="K14477" s="509">
        <v>92</v>
      </c>
    </row>
    <row r="14478" spans="1:11" s="509" customFormat="1">
      <c r="A14478" s="508" t="s">
        <v>667</v>
      </c>
      <c r="B14478" s="509" t="s">
        <v>439</v>
      </c>
      <c r="C14478" s="509">
        <v>68</v>
      </c>
      <c r="G14478" s="509">
        <v>53</v>
      </c>
      <c r="H14478" s="509">
        <v>2</v>
      </c>
      <c r="K14478" s="509">
        <v>53</v>
      </c>
    </row>
    <row r="14479" spans="1:11" s="509" customFormat="1">
      <c r="A14479" s="508" t="s">
        <v>667</v>
      </c>
      <c r="B14479" s="509" t="s">
        <v>439</v>
      </c>
      <c r="C14479" s="509" t="s">
        <v>1043</v>
      </c>
      <c r="D14479" s="509">
        <v>3</v>
      </c>
      <c r="E14479" s="509">
        <v>2</v>
      </c>
      <c r="G14479" s="509">
        <v>2</v>
      </c>
      <c r="H14479" s="509">
        <v>1</v>
      </c>
      <c r="K14479" s="509">
        <v>5</v>
      </c>
    </row>
    <row r="14480" spans="1:11" s="509" customFormat="1">
      <c r="A14480" s="508" t="s">
        <v>667</v>
      </c>
      <c r="B14480" s="509" t="s">
        <v>439</v>
      </c>
      <c r="C14480" s="509">
        <v>69</v>
      </c>
      <c r="D14480" s="509">
        <v>1</v>
      </c>
      <c r="G14480" s="509">
        <v>1</v>
      </c>
      <c r="K14480" s="509">
        <v>2</v>
      </c>
    </row>
    <row r="14481" spans="1:11" s="509" customFormat="1">
      <c r="A14481" s="508" t="s">
        <v>667</v>
      </c>
      <c r="B14481" s="509" t="s">
        <v>439</v>
      </c>
      <c r="C14481" s="509" t="s">
        <v>1044</v>
      </c>
      <c r="D14481" s="509">
        <v>1</v>
      </c>
      <c r="K14481" s="509">
        <v>1</v>
      </c>
    </row>
    <row r="14482" spans="1:11" s="509" customFormat="1">
      <c r="A14482" s="508" t="s">
        <v>667</v>
      </c>
      <c r="B14482" s="509" t="s">
        <v>439</v>
      </c>
      <c r="C14482" s="509" t="s">
        <v>1045</v>
      </c>
      <c r="K14482" s="509">
        <v>0</v>
      </c>
    </row>
    <row r="14483" spans="1:11" s="509" customFormat="1">
      <c r="A14483" s="508" t="s">
        <v>667</v>
      </c>
      <c r="B14483" s="509" t="s">
        <v>439</v>
      </c>
      <c r="C14483" s="509">
        <v>70</v>
      </c>
      <c r="K14483" s="509">
        <v>0</v>
      </c>
    </row>
    <row r="14484" spans="1:11" s="509" customFormat="1">
      <c r="A14484" s="508" t="s">
        <v>667</v>
      </c>
      <c r="B14484" s="509" t="s">
        <v>439</v>
      </c>
      <c r="C14484" s="509" t="s">
        <v>1046</v>
      </c>
      <c r="G14484" s="509">
        <v>1</v>
      </c>
      <c r="K14484" s="509">
        <v>1</v>
      </c>
    </row>
    <row r="14485" spans="1:11" s="509" customFormat="1">
      <c r="A14485" s="508" t="s">
        <v>667</v>
      </c>
      <c r="B14485" s="509" t="s">
        <v>439</v>
      </c>
      <c r="C14485" s="509">
        <v>71</v>
      </c>
      <c r="G14485" s="509">
        <v>173</v>
      </c>
      <c r="H14485" s="509">
        <v>0</v>
      </c>
      <c r="K14485" s="509">
        <v>173</v>
      </c>
    </row>
    <row r="14486" spans="1:11" s="509" customFormat="1">
      <c r="A14486" s="508" t="s">
        <v>667</v>
      </c>
      <c r="B14486" s="509" t="s">
        <v>439</v>
      </c>
      <c r="C14486" s="509" t="s">
        <v>1047</v>
      </c>
      <c r="D14486" s="509">
        <v>12</v>
      </c>
      <c r="E14486" s="509">
        <v>7</v>
      </c>
      <c r="G14486" s="509">
        <v>36</v>
      </c>
      <c r="H14486" s="509">
        <v>22</v>
      </c>
      <c r="K14486" s="509">
        <v>48</v>
      </c>
    </row>
    <row r="14487" spans="1:11" s="509" customFormat="1">
      <c r="A14487" s="508" t="s">
        <v>667</v>
      </c>
      <c r="B14487" s="509" t="s">
        <v>439</v>
      </c>
      <c r="C14487" s="509" t="s">
        <v>1048</v>
      </c>
      <c r="G14487" s="509">
        <v>9</v>
      </c>
      <c r="H14487" s="509">
        <v>2</v>
      </c>
      <c r="K14487" s="509">
        <v>9</v>
      </c>
    </row>
    <row r="14488" spans="1:11" s="509" customFormat="1">
      <c r="A14488" s="508" t="s">
        <v>667</v>
      </c>
      <c r="B14488" s="509" t="s">
        <v>439</v>
      </c>
      <c r="C14488" s="509" t="s">
        <v>1049</v>
      </c>
      <c r="K14488" s="509">
        <v>0</v>
      </c>
    </row>
    <row r="14489" spans="1:11" s="509" customFormat="1">
      <c r="A14489" s="508" t="s">
        <v>667</v>
      </c>
      <c r="B14489" s="509" t="s">
        <v>439</v>
      </c>
      <c r="C14489" s="509" t="s">
        <v>1050</v>
      </c>
      <c r="G14489" s="509">
        <v>1</v>
      </c>
      <c r="H14489" s="509">
        <v>1</v>
      </c>
      <c r="K14489" s="509">
        <v>1</v>
      </c>
    </row>
    <row r="14490" spans="1:11" s="509" customFormat="1">
      <c r="A14490" s="508" t="s">
        <v>667</v>
      </c>
      <c r="B14490" s="509" t="s">
        <v>439</v>
      </c>
      <c r="C14490" s="509" t="s">
        <v>1051</v>
      </c>
      <c r="K14490" s="509">
        <v>0</v>
      </c>
    </row>
    <row r="14491" spans="1:11" s="509" customFormat="1">
      <c r="A14491" s="508" t="s">
        <v>667</v>
      </c>
      <c r="B14491" s="509" t="s">
        <v>439</v>
      </c>
      <c r="C14491" s="509">
        <v>72</v>
      </c>
      <c r="D14491" s="509">
        <v>91</v>
      </c>
      <c r="G14491" s="509">
        <v>6</v>
      </c>
      <c r="K14491" s="509">
        <v>97</v>
      </c>
    </row>
    <row r="14492" spans="1:11" s="509" customFormat="1">
      <c r="A14492" s="508" t="s">
        <v>667</v>
      </c>
      <c r="B14492" s="509" t="s">
        <v>439</v>
      </c>
      <c r="C14492" s="509">
        <v>73</v>
      </c>
      <c r="D14492" s="509">
        <v>16</v>
      </c>
      <c r="E14492" s="509">
        <v>1</v>
      </c>
      <c r="K14492" s="509">
        <v>16</v>
      </c>
    </row>
    <row r="14493" spans="1:11" s="509" customFormat="1">
      <c r="A14493" s="508" t="s">
        <v>667</v>
      </c>
      <c r="B14493" s="509" t="s">
        <v>439</v>
      </c>
      <c r="C14493" s="509">
        <v>74</v>
      </c>
      <c r="D14493" s="509">
        <v>5</v>
      </c>
      <c r="E14493" s="509">
        <v>1</v>
      </c>
      <c r="G14493" s="509">
        <v>3</v>
      </c>
      <c r="H14493" s="509">
        <v>1</v>
      </c>
      <c r="K14493" s="509">
        <v>8</v>
      </c>
    </row>
    <row r="14494" spans="1:11" s="509" customFormat="1">
      <c r="A14494" s="508" t="s">
        <v>667</v>
      </c>
      <c r="B14494" s="509" t="s">
        <v>439</v>
      </c>
      <c r="C14494" s="509" t="s">
        <v>4671</v>
      </c>
      <c r="K14494" s="509">
        <v>0</v>
      </c>
    </row>
    <row r="14495" spans="1:11" s="509" customFormat="1">
      <c r="A14495" s="508" t="s">
        <v>667</v>
      </c>
      <c r="B14495" s="509" t="s">
        <v>439</v>
      </c>
      <c r="C14495" s="509" t="s">
        <v>4672</v>
      </c>
      <c r="D14495" s="509">
        <v>251</v>
      </c>
      <c r="E14495" s="509">
        <v>17</v>
      </c>
      <c r="F14495" s="509">
        <v>0</v>
      </c>
      <c r="G14495" s="509">
        <v>1958</v>
      </c>
      <c r="H14495" s="509">
        <v>39</v>
      </c>
      <c r="I14495" s="509">
        <v>0</v>
      </c>
      <c r="K14495" s="509">
        <v>2209</v>
      </c>
    </row>
    <row r="14496" spans="1:11" s="509" customFormat="1">
      <c r="A14496" s="508" t="s">
        <v>668</v>
      </c>
      <c r="B14496" s="509" t="s">
        <v>440</v>
      </c>
      <c r="C14496" s="509">
        <v>1</v>
      </c>
      <c r="K14496" s="509">
        <v>0</v>
      </c>
    </row>
    <row r="14497" spans="1:11" s="509" customFormat="1">
      <c r="A14497" s="508" t="s">
        <v>668</v>
      </c>
      <c r="B14497" s="509" t="s">
        <v>440</v>
      </c>
      <c r="C14497" s="509" t="s">
        <v>1023</v>
      </c>
      <c r="D14497" s="509">
        <v>2</v>
      </c>
      <c r="G14497" s="509">
        <v>3</v>
      </c>
      <c r="K14497" s="509">
        <v>5</v>
      </c>
    </row>
    <row r="14498" spans="1:11" s="509" customFormat="1">
      <c r="A14498" s="508" t="s">
        <v>668</v>
      </c>
      <c r="B14498" s="509" t="s">
        <v>440</v>
      </c>
      <c r="C14498" s="509">
        <v>2</v>
      </c>
      <c r="D14498" s="509">
        <v>2</v>
      </c>
      <c r="G14498" s="509">
        <v>4</v>
      </c>
      <c r="K14498" s="509">
        <v>6</v>
      </c>
    </row>
    <row r="14499" spans="1:11" s="509" customFormat="1">
      <c r="A14499" s="508" t="s">
        <v>668</v>
      </c>
      <c r="B14499" s="509" t="s">
        <v>440</v>
      </c>
      <c r="C14499" s="509">
        <v>3</v>
      </c>
      <c r="D14499" s="509">
        <v>5</v>
      </c>
      <c r="G14499" s="509">
        <v>10</v>
      </c>
      <c r="K14499" s="509">
        <v>15</v>
      </c>
    </row>
    <row r="14500" spans="1:11" s="509" customFormat="1">
      <c r="A14500" s="508" t="s">
        <v>668</v>
      </c>
      <c r="B14500" s="509" t="s">
        <v>440</v>
      </c>
      <c r="C14500" s="509">
        <v>4</v>
      </c>
      <c r="D14500" s="509">
        <v>2</v>
      </c>
      <c r="G14500" s="509">
        <v>22</v>
      </c>
      <c r="K14500" s="509">
        <v>24</v>
      </c>
    </row>
    <row r="14501" spans="1:11" s="509" customFormat="1">
      <c r="A14501" s="508" t="s">
        <v>668</v>
      </c>
      <c r="B14501" s="509" t="s">
        <v>440</v>
      </c>
      <c r="C14501" s="509">
        <v>5</v>
      </c>
      <c r="D14501" s="509">
        <v>1</v>
      </c>
      <c r="G14501" s="509">
        <v>5</v>
      </c>
      <c r="K14501" s="509">
        <v>6</v>
      </c>
    </row>
    <row r="14502" spans="1:11" s="509" customFormat="1">
      <c r="A14502" s="508" t="s">
        <v>668</v>
      </c>
      <c r="B14502" s="509" t="s">
        <v>440</v>
      </c>
      <c r="C14502" s="509">
        <v>6</v>
      </c>
      <c r="K14502" s="509">
        <v>0</v>
      </c>
    </row>
    <row r="14503" spans="1:11" s="509" customFormat="1">
      <c r="A14503" s="508" t="s">
        <v>668</v>
      </c>
      <c r="B14503" s="509" t="s">
        <v>440</v>
      </c>
      <c r="C14503" s="509">
        <v>7</v>
      </c>
      <c r="K14503" s="509">
        <v>0</v>
      </c>
    </row>
    <row r="14504" spans="1:11" s="509" customFormat="1">
      <c r="A14504" s="508" t="s">
        <v>668</v>
      </c>
      <c r="B14504" s="509" t="s">
        <v>440</v>
      </c>
      <c r="C14504" s="509">
        <v>8</v>
      </c>
      <c r="G14504" s="509">
        <v>1</v>
      </c>
      <c r="K14504" s="509">
        <v>1</v>
      </c>
    </row>
    <row r="14505" spans="1:11" s="509" customFormat="1">
      <c r="A14505" s="508" t="s">
        <v>668</v>
      </c>
      <c r="B14505" s="509" t="s">
        <v>440</v>
      </c>
      <c r="C14505" s="509">
        <v>9</v>
      </c>
      <c r="D14505" s="509">
        <v>1</v>
      </c>
      <c r="K14505" s="509">
        <v>1</v>
      </c>
    </row>
    <row r="14506" spans="1:11" s="509" customFormat="1">
      <c r="A14506" s="508" t="s">
        <v>668</v>
      </c>
      <c r="B14506" s="509" t="s">
        <v>440</v>
      </c>
      <c r="C14506" s="509">
        <v>10</v>
      </c>
      <c r="D14506" s="509">
        <v>1</v>
      </c>
      <c r="G14506" s="509">
        <v>2</v>
      </c>
      <c r="K14506" s="509">
        <v>3</v>
      </c>
    </row>
    <row r="14507" spans="1:11" s="509" customFormat="1">
      <c r="A14507" s="508" t="s">
        <v>668</v>
      </c>
      <c r="B14507" s="509" t="s">
        <v>440</v>
      </c>
      <c r="C14507" s="509">
        <v>11</v>
      </c>
      <c r="G14507" s="509">
        <v>1</v>
      </c>
      <c r="K14507" s="509">
        <v>1</v>
      </c>
    </row>
    <row r="14508" spans="1:11" s="509" customFormat="1">
      <c r="A14508" s="508" t="s">
        <v>668</v>
      </c>
      <c r="B14508" s="509" t="s">
        <v>440</v>
      </c>
      <c r="C14508" s="509">
        <v>12</v>
      </c>
      <c r="G14508" s="509">
        <v>1</v>
      </c>
      <c r="K14508" s="509">
        <v>1</v>
      </c>
    </row>
    <row r="14509" spans="1:11" s="509" customFormat="1">
      <c r="A14509" s="508" t="s">
        <v>668</v>
      </c>
      <c r="B14509" s="509" t="s">
        <v>440</v>
      </c>
      <c r="C14509" s="509">
        <v>13</v>
      </c>
      <c r="K14509" s="509">
        <v>0</v>
      </c>
    </row>
    <row r="14510" spans="1:11" s="509" customFormat="1">
      <c r="A14510" s="508" t="s">
        <v>668</v>
      </c>
      <c r="B14510" s="509" t="s">
        <v>440</v>
      </c>
      <c r="C14510" s="509">
        <v>14</v>
      </c>
      <c r="K14510" s="509">
        <v>0</v>
      </c>
    </row>
    <row r="14511" spans="1:11" s="509" customFormat="1">
      <c r="A14511" s="508" t="s">
        <v>668</v>
      </c>
      <c r="B14511" s="509" t="s">
        <v>440</v>
      </c>
      <c r="C14511" s="509">
        <v>15</v>
      </c>
      <c r="K14511" s="509">
        <v>0</v>
      </c>
    </row>
    <row r="14512" spans="1:11" s="509" customFormat="1">
      <c r="A14512" s="508" t="s">
        <v>668</v>
      </c>
      <c r="B14512" s="509" t="s">
        <v>440</v>
      </c>
      <c r="C14512" s="509">
        <v>16</v>
      </c>
      <c r="D14512" s="509">
        <v>1</v>
      </c>
      <c r="G14512" s="509">
        <v>1</v>
      </c>
      <c r="K14512" s="509">
        <v>2</v>
      </c>
    </row>
    <row r="14513" spans="1:11" s="509" customFormat="1">
      <c r="A14513" s="508" t="s">
        <v>668</v>
      </c>
      <c r="B14513" s="509" t="s">
        <v>440</v>
      </c>
      <c r="C14513" s="509">
        <v>17</v>
      </c>
      <c r="D14513" s="509">
        <v>3</v>
      </c>
      <c r="G14513" s="509">
        <v>5</v>
      </c>
      <c r="K14513" s="509">
        <v>8</v>
      </c>
    </row>
    <row r="14514" spans="1:11" s="509" customFormat="1">
      <c r="A14514" s="508" t="s">
        <v>668</v>
      </c>
      <c r="B14514" s="509" t="s">
        <v>440</v>
      </c>
      <c r="C14514" s="509">
        <v>18</v>
      </c>
      <c r="K14514" s="509">
        <v>0</v>
      </c>
    </row>
    <row r="14515" spans="1:11" s="509" customFormat="1">
      <c r="A14515" s="508" t="s">
        <v>668</v>
      </c>
      <c r="B14515" s="509" t="s">
        <v>440</v>
      </c>
      <c r="C14515" s="509" t="s">
        <v>1024</v>
      </c>
      <c r="K14515" s="509">
        <v>0</v>
      </c>
    </row>
    <row r="14516" spans="1:11" s="509" customFormat="1">
      <c r="A14516" s="508" t="s">
        <v>668</v>
      </c>
      <c r="B14516" s="509" t="s">
        <v>440</v>
      </c>
      <c r="C14516" s="509" t="s">
        <v>1025</v>
      </c>
      <c r="K14516" s="509">
        <v>0</v>
      </c>
    </row>
    <row r="14517" spans="1:11" s="509" customFormat="1">
      <c r="A14517" s="508" t="s">
        <v>668</v>
      </c>
      <c r="B14517" s="509" t="s">
        <v>440</v>
      </c>
      <c r="C14517" s="509">
        <v>19</v>
      </c>
      <c r="K14517" s="509">
        <v>0</v>
      </c>
    </row>
    <row r="14518" spans="1:11" s="509" customFormat="1">
      <c r="A14518" s="508" t="s">
        <v>668</v>
      </c>
      <c r="B14518" s="509" t="s">
        <v>440</v>
      </c>
      <c r="C14518" s="509">
        <v>20</v>
      </c>
      <c r="K14518" s="509">
        <v>0</v>
      </c>
    </row>
    <row r="14519" spans="1:11" s="509" customFormat="1">
      <c r="A14519" s="508" t="s">
        <v>668</v>
      </c>
      <c r="B14519" s="509" t="s">
        <v>440</v>
      </c>
      <c r="C14519" s="509">
        <v>21</v>
      </c>
      <c r="K14519" s="509">
        <v>0</v>
      </c>
    </row>
    <row r="14520" spans="1:11" s="509" customFormat="1">
      <c r="A14520" s="508" t="s">
        <v>668</v>
      </c>
      <c r="B14520" s="509" t="s">
        <v>440</v>
      </c>
      <c r="C14520" s="509" t="s">
        <v>1026</v>
      </c>
      <c r="K14520" s="509">
        <v>0</v>
      </c>
    </row>
    <row r="14521" spans="1:11" s="509" customFormat="1">
      <c r="A14521" s="508" t="s">
        <v>668</v>
      </c>
      <c r="B14521" s="509" t="s">
        <v>440</v>
      </c>
      <c r="C14521" s="509" t="s">
        <v>1027</v>
      </c>
      <c r="K14521" s="509">
        <v>0</v>
      </c>
    </row>
    <row r="14522" spans="1:11" s="509" customFormat="1">
      <c r="A14522" s="508" t="s">
        <v>668</v>
      </c>
      <c r="B14522" s="509" t="s">
        <v>440</v>
      </c>
      <c r="C14522" s="509" t="s">
        <v>1028</v>
      </c>
      <c r="K14522" s="509">
        <v>0</v>
      </c>
    </row>
    <row r="14523" spans="1:11" s="509" customFormat="1">
      <c r="A14523" s="508" t="s">
        <v>668</v>
      </c>
      <c r="B14523" s="509" t="s">
        <v>440</v>
      </c>
      <c r="C14523" s="509">
        <v>22</v>
      </c>
      <c r="G14523" s="509">
        <v>1</v>
      </c>
      <c r="K14523" s="509">
        <v>1</v>
      </c>
    </row>
    <row r="14524" spans="1:11" s="509" customFormat="1">
      <c r="A14524" s="508" t="s">
        <v>668</v>
      </c>
      <c r="B14524" s="509" t="s">
        <v>440</v>
      </c>
      <c r="C14524" s="509">
        <v>23</v>
      </c>
      <c r="D14524" s="509">
        <v>3</v>
      </c>
      <c r="K14524" s="509">
        <v>3</v>
      </c>
    </row>
    <row r="14525" spans="1:11" s="509" customFormat="1">
      <c r="A14525" s="508" t="s">
        <v>668</v>
      </c>
      <c r="B14525" s="509" t="s">
        <v>440</v>
      </c>
      <c r="C14525" s="509" t="s">
        <v>1029</v>
      </c>
      <c r="G14525" s="509">
        <v>3</v>
      </c>
      <c r="H14525" s="509">
        <v>1</v>
      </c>
      <c r="K14525" s="509">
        <v>3</v>
      </c>
    </row>
    <row r="14526" spans="1:11" s="509" customFormat="1">
      <c r="A14526" s="508" t="s">
        <v>668</v>
      </c>
      <c r="B14526" s="509" t="s">
        <v>440</v>
      </c>
      <c r="C14526" s="509">
        <v>24</v>
      </c>
      <c r="K14526" s="509">
        <v>0</v>
      </c>
    </row>
    <row r="14527" spans="1:11" s="509" customFormat="1">
      <c r="A14527" s="508" t="s">
        <v>668</v>
      </c>
      <c r="B14527" s="509" t="s">
        <v>440</v>
      </c>
      <c r="C14527" s="509">
        <v>25</v>
      </c>
    </row>
    <row r="14528" spans="1:11" s="509" customFormat="1">
      <c r="A14528" s="508" t="s">
        <v>668</v>
      </c>
      <c r="B14528" s="509" t="s">
        <v>440</v>
      </c>
      <c r="C14528" s="509">
        <v>26</v>
      </c>
      <c r="D14528" s="509">
        <v>1</v>
      </c>
      <c r="K14528" s="509">
        <v>1</v>
      </c>
    </row>
    <row r="14529" spans="1:11" s="509" customFormat="1">
      <c r="A14529" s="508" t="s">
        <v>668</v>
      </c>
      <c r="B14529" s="509" t="s">
        <v>440</v>
      </c>
      <c r="C14529" s="509">
        <v>27</v>
      </c>
      <c r="D14529" s="509">
        <v>2</v>
      </c>
      <c r="G14529" s="509">
        <v>1</v>
      </c>
      <c r="K14529" s="509">
        <v>3</v>
      </c>
    </row>
    <row r="14530" spans="1:11" s="509" customFormat="1">
      <c r="A14530" s="508" t="s">
        <v>668</v>
      </c>
      <c r="B14530" s="509" t="s">
        <v>440</v>
      </c>
      <c r="C14530" s="509">
        <v>28</v>
      </c>
      <c r="K14530" s="509">
        <v>0</v>
      </c>
    </row>
    <row r="14531" spans="1:11" s="509" customFormat="1">
      <c r="A14531" s="508" t="s">
        <v>668</v>
      </c>
      <c r="B14531" s="509" t="s">
        <v>440</v>
      </c>
      <c r="C14531" s="509">
        <v>29</v>
      </c>
      <c r="K14531" s="509">
        <v>0</v>
      </c>
    </row>
    <row r="14532" spans="1:11" s="509" customFormat="1">
      <c r="A14532" s="508" t="s">
        <v>668</v>
      </c>
      <c r="B14532" s="509" t="s">
        <v>440</v>
      </c>
      <c r="C14532" s="509">
        <v>30</v>
      </c>
      <c r="K14532" s="509">
        <v>0</v>
      </c>
    </row>
    <row r="14533" spans="1:11" s="509" customFormat="1">
      <c r="A14533" s="508" t="s">
        <v>668</v>
      </c>
      <c r="B14533" s="509" t="s">
        <v>440</v>
      </c>
      <c r="C14533" s="509">
        <v>31</v>
      </c>
      <c r="K14533" s="509">
        <v>0</v>
      </c>
    </row>
    <row r="14534" spans="1:11" s="509" customFormat="1">
      <c r="A14534" s="508" t="s">
        <v>668</v>
      </c>
      <c r="B14534" s="509" t="s">
        <v>440</v>
      </c>
      <c r="C14534" s="509">
        <v>32</v>
      </c>
      <c r="K14534" s="509">
        <v>0</v>
      </c>
    </row>
    <row r="14535" spans="1:11" s="509" customFormat="1">
      <c r="A14535" s="508" t="s">
        <v>668</v>
      </c>
      <c r="B14535" s="509" t="s">
        <v>440</v>
      </c>
      <c r="C14535" s="509">
        <v>33</v>
      </c>
      <c r="K14535" s="509">
        <v>0</v>
      </c>
    </row>
    <row r="14536" spans="1:11" s="509" customFormat="1">
      <c r="A14536" s="508" t="s">
        <v>668</v>
      </c>
      <c r="B14536" s="509" t="s">
        <v>440</v>
      </c>
      <c r="C14536" s="509">
        <v>34</v>
      </c>
      <c r="K14536" s="509">
        <v>0</v>
      </c>
    </row>
    <row r="14537" spans="1:11" s="509" customFormat="1">
      <c r="A14537" s="508" t="s">
        <v>668</v>
      </c>
      <c r="B14537" s="509" t="s">
        <v>440</v>
      </c>
      <c r="C14537" s="509">
        <v>35</v>
      </c>
      <c r="K14537" s="509">
        <v>0</v>
      </c>
    </row>
    <row r="14538" spans="1:11" s="509" customFormat="1">
      <c r="A14538" s="508" t="s">
        <v>668</v>
      </c>
      <c r="B14538" s="509" t="s">
        <v>440</v>
      </c>
      <c r="C14538" s="509">
        <v>36</v>
      </c>
      <c r="K14538" s="509">
        <v>0</v>
      </c>
    </row>
    <row r="14539" spans="1:11" s="509" customFormat="1">
      <c r="A14539" s="508" t="s">
        <v>668</v>
      </c>
      <c r="B14539" s="509" t="s">
        <v>440</v>
      </c>
      <c r="C14539" s="509">
        <v>37</v>
      </c>
      <c r="K14539" s="509">
        <v>0</v>
      </c>
    </row>
    <row r="14540" spans="1:11" s="509" customFormat="1">
      <c r="A14540" s="508" t="s">
        <v>668</v>
      </c>
      <c r="B14540" s="509" t="s">
        <v>440</v>
      </c>
      <c r="C14540" s="509">
        <v>38</v>
      </c>
      <c r="K14540" s="509">
        <v>0</v>
      </c>
    </row>
    <row r="14541" spans="1:11" s="509" customFormat="1">
      <c r="A14541" s="508" t="s">
        <v>668</v>
      </c>
      <c r="B14541" s="509" t="s">
        <v>440</v>
      </c>
      <c r="C14541" s="509" t="s">
        <v>1030</v>
      </c>
      <c r="K14541" s="509">
        <v>0</v>
      </c>
    </row>
    <row r="14542" spans="1:11" s="509" customFormat="1">
      <c r="A14542" s="508" t="s">
        <v>668</v>
      </c>
      <c r="B14542" s="509" t="s">
        <v>440</v>
      </c>
      <c r="C14542" s="509">
        <v>39</v>
      </c>
      <c r="K14542" s="509">
        <v>0</v>
      </c>
    </row>
    <row r="14543" spans="1:11" s="509" customFormat="1">
      <c r="A14543" s="508" t="s">
        <v>668</v>
      </c>
      <c r="B14543" s="509" t="s">
        <v>440</v>
      </c>
      <c r="C14543" s="509">
        <v>40</v>
      </c>
      <c r="K14543" s="509">
        <v>0</v>
      </c>
    </row>
    <row r="14544" spans="1:11" s="509" customFormat="1">
      <c r="A14544" s="508" t="s">
        <v>668</v>
      </c>
      <c r="B14544" s="509" t="s">
        <v>440</v>
      </c>
      <c r="C14544" s="509">
        <v>41</v>
      </c>
      <c r="K14544" s="509">
        <v>0</v>
      </c>
    </row>
    <row r="14545" spans="1:11" s="509" customFormat="1">
      <c r="A14545" s="508" t="s">
        <v>668</v>
      </c>
      <c r="B14545" s="509" t="s">
        <v>440</v>
      </c>
      <c r="C14545" s="509">
        <v>42</v>
      </c>
      <c r="K14545" s="509">
        <v>0</v>
      </c>
    </row>
    <row r="14546" spans="1:11" s="509" customFormat="1">
      <c r="A14546" s="508" t="s">
        <v>668</v>
      </c>
      <c r="B14546" s="509" t="s">
        <v>440</v>
      </c>
      <c r="C14546" s="509">
        <v>43</v>
      </c>
      <c r="K14546" s="509">
        <v>0</v>
      </c>
    </row>
    <row r="14547" spans="1:11" s="509" customFormat="1">
      <c r="A14547" s="508" t="s">
        <v>668</v>
      </c>
      <c r="B14547" s="509" t="s">
        <v>440</v>
      </c>
      <c r="C14547" s="509">
        <v>44</v>
      </c>
      <c r="K14547" s="509">
        <v>0</v>
      </c>
    </row>
    <row r="14548" spans="1:11" s="509" customFormat="1">
      <c r="A14548" s="508" t="s">
        <v>668</v>
      </c>
      <c r="B14548" s="509" t="s">
        <v>440</v>
      </c>
      <c r="C14548" s="509">
        <v>45</v>
      </c>
      <c r="K14548" s="509">
        <v>0</v>
      </c>
    </row>
    <row r="14549" spans="1:11" s="509" customFormat="1">
      <c r="A14549" s="508" t="s">
        <v>668</v>
      </c>
      <c r="B14549" s="509" t="s">
        <v>440</v>
      </c>
      <c r="C14549" s="509">
        <v>46</v>
      </c>
      <c r="D14549" s="509">
        <v>1</v>
      </c>
      <c r="K14549" s="509">
        <v>1</v>
      </c>
    </row>
    <row r="14550" spans="1:11" s="509" customFormat="1">
      <c r="A14550" s="508" t="s">
        <v>668</v>
      </c>
      <c r="B14550" s="509" t="s">
        <v>440</v>
      </c>
      <c r="C14550" s="509">
        <v>47</v>
      </c>
      <c r="K14550" s="509">
        <v>0</v>
      </c>
    </row>
    <row r="14551" spans="1:11" s="509" customFormat="1">
      <c r="A14551" s="508" t="s">
        <v>668</v>
      </c>
      <c r="B14551" s="509" t="s">
        <v>440</v>
      </c>
      <c r="C14551" s="509">
        <v>48</v>
      </c>
      <c r="K14551" s="509">
        <v>0</v>
      </c>
    </row>
    <row r="14552" spans="1:11" s="509" customFormat="1">
      <c r="A14552" s="508" t="s">
        <v>668</v>
      </c>
      <c r="B14552" s="509" t="s">
        <v>440</v>
      </c>
      <c r="C14552" s="509">
        <v>49</v>
      </c>
      <c r="K14552" s="509">
        <v>0</v>
      </c>
    </row>
    <row r="14553" spans="1:11" s="509" customFormat="1">
      <c r="A14553" s="508" t="s">
        <v>668</v>
      </c>
      <c r="B14553" s="509" t="s">
        <v>440</v>
      </c>
      <c r="C14553" s="509">
        <v>50</v>
      </c>
      <c r="K14553" s="509">
        <v>0</v>
      </c>
    </row>
    <row r="14554" spans="1:11" s="509" customFormat="1">
      <c r="A14554" s="508" t="s">
        <v>668</v>
      </c>
      <c r="B14554" s="509" t="s">
        <v>440</v>
      </c>
      <c r="C14554" s="509">
        <v>51</v>
      </c>
      <c r="K14554" s="509">
        <v>0</v>
      </c>
    </row>
    <row r="14555" spans="1:11" s="509" customFormat="1">
      <c r="A14555" s="508" t="s">
        <v>668</v>
      </c>
      <c r="B14555" s="509" t="s">
        <v>440</v>
      </c>
      <c r="C14555" s="509" t="s">
        <v>1031</v>
      </c>
      <c r="K14555" s="509">
        <v>0</v>
      </c>
    </row>
    <row r="14556" spans="1:11" s="509" customFormat="1">
      <c r="A14556" s="508" t="s">
        <v>668</v>
      </c>
      <c r="B14556" s="509" t="s">
        <v>440</v>
      </c>
      <c r="C14556" s="509" t="s">
        <v>1032</v>
      </c>
      <c r="K14556" s="509">
        <v>0</v>
      </c>
    </row>
    <row r="14557" spans="1:11" s="509" customFormat="1">
      <c r="A14557" s="508" t="s">
        <v>668</v>
      </c>
      <c r="B14557" s="509" t="s">
        <v>440</v>
      </c>
      <c r="C14557" s="509">
        <v>52</v>
      </c>
      <c r="K14557" s="509">
        <v>0</v>
      </c>
    </row>
    <row r="14558" spans="1:11" s="509" customFormat="1">
      <c r="A14558" s="508" t="s">
        <v>668</v>
      </c>
      <c r="B14558" s="509" t="s">
        <v>440</v>
      </c>
      <c r="C14558" s="509">
        <v>53</v>
      </c>
      <c r="K14558" s="509">
        <v>0</v>
      </c>
    </row>
    <row r="14559" spans="1:11" s="509" customFormat="1">
      <c r="A14559" s="508" t="s">
        <v>668</v>
      </c>
      <c r="B14559" s="509" t="s">
        <v>440</v>
      </c>
      <c r="C14559" s="509">
        <v>54</v>
      </c>
      <c r="G14559" s="509">
        <v>3</v>
      </c>
      <c r="K14559" s="509">
        <v>3</v>
      </c>
    </row>
    <row r="14560" spans="1:11" s="509" customFormat="1">
      <c r="A14560" s="508" t="s">
        <v>668</v>
      </c>
      <c r="B14560" s="509" t="s">
        <v>440</v>
      </c>
      <c r="C14560" s="509">
        <v>55</v>
      </c>
      <c r="D14560" s="509">
        <v>2</v>
      </c>
      <c r="G14560" s="509">
        <v>10</v>
      </c>
      <c r="K14560" s="509">
        <v>12</v>
      </c>
    </row>
    <row r="14561" spans="1:11" s="509" customFormat="1">
      <c r="A14561" s="508" t="s">
        <v>668</v>
      </c>
      <c r="B14561" s="509" t="s">
        <v>440</v>
      </c>
      <c r="C14561" s="509">
        <v>56</v>
      </c>
      <c r="K14561" s="509">
        <v>0</v>
      </c>
    </row>
    <row r="14562" spans="1:11" s="509" customFormat="1">
      <c r="A14562" s="508" t="s">
        <v>668</v>
      </c>
      <c r="B14562" s="509" t="s">
        <v>440</v>
      </c>
      <c r="C14562" s="509">
        <v>57</v>
      </c>
      <c r="K14562" s="509">
        <v>0</v>
      </c>
    </row>
    <row r="14563" spans="1:11" s="509" customFormat="1">
      <c r="A14563" s="508" t="s">
        <v>668</v>
      </c>
      <c r="B14563" s="509" t="s">
        <v>440</v>
      </c>
      <c r="C14563" s="509">
        <v>58</v>
      </c>
      <c r="G14563" s="509">
        <v>1</v>
      </c>
      <c r="K14563" s="509">
        <v>1</v>
      </c>
    </row>
    <row r="14564" spans="1:11" s="509" customFormat="1">
      <c r="A14564" s="508" t="s">
        <v>668</v>
      </c>
      <c r="B14564" s="509" t="s">
        <v>440</v>
      </c>
      <c r="C14564" s="509">
        <v>59</v>
      </c>
      <c r="D14564" s="509">
        <v>1</v>
      </c>
      <c r="G14564" s="509">
        <v>1</v>
      </c>
      <c r="K14564" s="509">
        <v>2</v>
      </c>
    </row>
    <row r="14565" spans="1:11" s="509" customFormat="1">
      <c r="A14565" s="508" t="s">
        <v>668</v>
      </c>
      <c r="B14565" s="509" t="s">
        <v>440</v>
      </c>
      <c r="C14565" s="509">
        <v>60</v>
      </c>
      <c r="G14565" s="509">
        <v>2</v>
      </c>
      <c r="K14565" s="509">
        <v>2</v>
      </c>
    </row>
    <row r="14566" spans="1:11" s="509" customFormat="1">
      <c r="A14566" s="508" t="s">
        <v>668</v>
      </c>
      <c r="B14566" s="509" t="s">
        <v>440</v>
      </c>
      <c r="C14566" s="509">
        <v>61</v>
      </c>
      <c r="K14566" s="509">
        <v>0</v>
      </c>
    </row>
    <row r="14567" spans="1:11" s="509" customFormat="1">
      <c r="A14567" s="508" t="s">
        <v>668</v>
      </c>
      <c r="B14567" s="509" t="s">
        <v>440</v>
      </c>
      <c r="C14567" s="509">
        <v>62</v>
      </c>
      <c r="K14567" s="509">
        <v>0</v>
      </c>
    </row>
    <row r="14568" spans="1:11" s="509" customFormat="1">
      <c r="A14568" s="508" t="s">
        <v>668</v>
      </c>
      <c r="B14568" s="509" t="s">
        <v>440</v>
      </c>
      <c r="C14568" s="509">
        <v>63</v>
      </c>
      <c r="G14568" s="509">
        <v>3</v>
      </c>
      <c r="K14568" s="509">
        <v>3</v>
      </c>
    </row>
    <row r="14569" spans="1:11" s="509" customFormat="1">
      <c r="A14569" s="508" t="s">
        <v>668</v>
      </c>
      <c r="B14569" s="509" t="s">
        <v>440</v>
      </c>
      <c r="C14569" s="509" t="s">
        <v>1033</v>
      </c>
      <c r="K14569" s="509">
        <v>0</v>
      </c>
    </row>
    <row r="14570" spans="1:11" s="509" customFormat="1">
      <c r="A14570" s="508" t="s">
        <v>668</v>
      </c>
      <c r="B14570" s="509" t="s">
        <v>440</v>
      </c>
      <c r="C14570" s="509" t="s">
        <v>1034</v>
      </c>
      <c r="K14570" s="509">
        <v>0</v>
      </c>
    </row>
    <row r="14571" spans="1:11" s="509" customFormat="1">
      <c r="A14571" s="508" t="s">
        <v>668</v>
      </c>
      <c r="B14571" s="509" t="s">
        <v>440</v>
      </c>
      <c r="C14571" s="509">
        <v>64</v>
      </c>
      <c r="K14571" s="509">
        <v>0</v>
      </c>
    </row>
    <row r="14572" spans="1:11" s="509" customFormat="1">
      <c r="A14572" s="508" t="s">
        <v>668</v>
      </c>
      <c r="B14572" s="509" t="s">
        <v>440</v>
      </c>
      <c r="C14572" s="509" t="s">
        <v>1035</v>
      </c>
      <c r="D14572" s="509">
        <v>2</v>
      </c>
      <c r="K14572" s="509">
        <v>2</v>
      </c>
    </row>
    <row r="14573" spans="1:11" s="509" customFormat="1">
      <c r="A14573" s="508" t="s">
        <v>668</v>
      </c>
      <c r="B14573" s="509" t="s">
        <v>440</v>
      </c>
      <c r="C14573" s="509">
        <v>65</v>
      </c>
      <c r="G14573" s="509">
        <v>1</v>
      </c>
      <c r="K14573" s="509">
        <v>1</v>
      </c>
    </row>
    <row r="14574" spans="1:11" s="509" customFormat="1">
      <c r="A14574" s="508" t="s">
        <v>668</v>
      </c>
      <c r="B14574" s="509" t="s">
        <v>440</v>
      </c>
      <c r="C14574" s="509">
        <v>66</v>
      </c>
      <c r="G14574" s="509">
        <v>3</v>
      </c>
      <c r="H14574" s="509">
        <v>3</v>
      </c>
      <c r="K14574" s="509">
        <v>3</v>
      </c>
    </row>
    <row r="14575" spans="1:11" s="509" customFormat="1">
      <c r="A14575" s="508" t="s">
        <v>668</v>
      </c>
      <c r="B14575" s="509" t="s">
        <v>440</v>
      </c>
      <c r="C14575" s="509" t="s">
        <v>1036</v>
      </c>
      <c r="K14575" s="509">
        <v>0</v>
      </c>
    </row>
    <row r="14576" spans="1:11" s="509" customFormat="1">
      <c r="A14576" s="508" t="s">
        <v>668</v>
      </c>
      <c r="B14576" s="509" t="s">
        <v>440</v>
      </c>
      <c r="C14576" s="509" t="s">
        <v>1037</v>
      </c>
      <c r="D14576" s="509">
        <v>9</v>
      </c>
      <c r="G14576" s="509">
        <v>43</v>
      </c>
      <c r="I14576" s="509">
        <v>2</v>
      </c>
      <c r="K14576" s="509">
        <v>52</v>
      </c>
    </row>
    <row r="14577" spans="1:11" s="509" customFormat="1">
      <c r="A14577" s="508" t="s">
        <v>668</v>
      </c>
      <c r="B14577" s="509" t="s">
        <v>440</v>
      </c>
      <c r="C14577" s="509" t="s">
        <v>1038</v>
      </c>
      <c r="D14577" s="509">
        <v>2</v>
      </c>
      <c r="G14577" s="509">
        <v>1</v>
      </c>
      <c r="K14577" s="509">
        <v>3</v>
      </c>
    </row>
    <row r="14578" spans="1:11" s="509" customFormat="1">
      <c r="A14578" s="508" t="s">
        <v>668</v>
      </c>
      <c r="B14578" s="509" t="s">
        <v>440</v>
      </c>
      <c r="C14578" s="509" t="s">
        <v>1039</v>
      </c>
      <c r="G14578" s="509">
        <v>2</v>
      </c>
      <c r="K14578" s="509">
        <v>2</v>
      </c>
    </row>
    <row r="14579" spans="1:11" s="509" customFormat="1">
      <c r="A14579" s="508" t="s">
        <v>668</v>
      </c>
      <c r="B14579" s="509" t="s">
        <v>440</v>
      </c>
      <c r="C14579" s="509" t="s">
        <v>1040</v>
      </c>
      <c r="D14579" s="509">
        <v>2</v>
      </c>
      <c r="G14579" s="509">
        <v>4</v>
      </c>
      <c r="I14579" s="509">
        <v>1</v>
      </c>
      <c r="K14579" s="509">
        <v>6</v>
      </c>
    </row>
    <row r="14580" spans="1:11" s="509" customFormat="1">
      <c r="A14580" s="508" t="s">
        <v>668</v>
      </c>
      <c r="B14580" s="509" t="s">
        <v>440</v>
      </c>
      <c r="C14580" s="509" t="s">
        <v>1041</v>
      </c>
      <c r="K14580" s="509">
        <v>0</v>
      </c>
    </row>
    <row r="14581" spans="1:11" s="509" customFormat="1">
      <c r="A14581" s="508" t="s">
        <v>668</v>
      </c>
      <c r="B14581" s="509" t="s">
        <v>440</v>
      </c>
      <c r="C14581" s="509" t="s">
        <v>1042</v>
      </c>
      <c r="K14581" s="509">
        <v>0</v>
      </c>
    </row>
    <row r="14582" spans="1:11" s="509" customFormat="1">
      <c r="A14582" s="508" t="s">
        <v>668</v>
      </c>
      <c r="B14582" s="509" t="s">
        <v>440</v>
      </c>
      <c r="C14582" s="509">
        <v>67</v>
      </c>
      <c r="D14582" s="509">
        <v>5</v>
      </c>
      <c r="G14582" s="509">
        <v>62</v>
      </c>
      <c r="H14582" s="509">
        <v>13</v>
      </c>
      <c r="K14582" s="509">
        <v>67</v>
      </c>
    </row>
    <row r="14583" spans="1:11" s="509" customFormat="1">
      <c r="A14583" s="508" t="s">
        <v>668</v>
      </c>
      <c r="B14583" s="509" t="s">
        <v>440</v>
      </c>
      <c r="C14583" s="509">
        <v>68</v>
      </c>
      <c r="G14583" s="509">
        <v>28</v>
      </c>
      <c r="H14583" s="509">
        <v>11</v>
      </c>
      <c r="K14583" s="509">
        <v>28</v>
      </c>
    </row>
    <row r="14584" spans="1:11" s="509" customFormat="1">
      <c r="A14584" s="508" t="s">
        <v>668</v>
      </c>
      <c r="B14584" s="509" t="s">
        <v>440</v>
      </c>
      <c r="C14584" s="509" t="s">
        <v>1043</v>
      </c>
      <c r="D14584" s="509">
        <v>4</v>
      </c>
      <c r="E14584" s="509">
        <v>1</v>
      </c>
      <c r="G14584" s="509">
        <v>1</v>
      </c>
      <c r="K14584" s="509">
        <v>5</v>
      </c>
    </row>
    <row r="14585" spans="1:11" s="509" customFormat="1">
      <c r="A14585" s="508" t="s">
        <v>668</v>
      </c>
      <c r="B14585" s="509" t="s">
        <v>440</v>
      </c>
      <c r="C14585" s="509">
        <v>69</v>
      </c>
      <c r="D14585" s="509">
        <v>1</v>
      </c>
      <c r="K14585" s="509">
        <v>1</v>
      </c>
    </row>
    <row r="14586" spans="1:11" s="509" customFormat="1">
      <c r="A14586" s="508" t="s">
        <v>668</v>
      </c>
      <c r="B14586" s="509" t="s">
        <v>440</v>
      </c>
      <c r="C14586" s="509" t="s">
        <v>1044</v>
      </c>
      <c r="K14586" s="509">
        <v>0</v>
      </c>
    </row>
    <row r="14587" spans="1:11" s="509" customFormat="1">
      <c r="A14587" s="508" t="s">
        <v>668</v>
      </c>
      <c r="B14587" s="509" t="s">
        <v>440</v>
      </c>
      <c r="C14587" s="509" t="s">
        <v>1045</v>
      </c>
      <c r="K14587" s="509">
        <v>0</v>
      </c>
    </row>
    <row r="14588" spans="1:11" s="509" customFormat="1">
      <c r="A14588" s="508" t="s">
        <v>668</v>
      </c>
      <c r="B14588" s="509" t="s">
        <v>440</v>
      </c>
      <c r="C14588" s="509">
        <v>70</v>
      </c>
      <c r="K14588" s="509">
        <v>0</v>
      </c>
    </row>
    <row r="14589" spans="1:11" s="509" customFormat="1">
      <c r="A14589" s="508" t="s">
        <v>668</v>
      </c>
      <c r="B14589" s="509" t="s">
        <v>440</v>
      </c>
      <c r="C14589" s="509" t="s">
        <v>1046</v>
      </c>
      <c r="G14589" s="509">
        <v>3</v>
      </c>
      <c r="K14589" s="509">
        <v>3</v>
      </c>
    </row>
    <row r="14590" spans="1:11" s="509" customFormat="1">
      <c r="A14590" s="508" t="s">
        <v>668</v>
      </c>
      <c r="B14590" s="509" t="s">
        <v>440</v>
      </c>
      <c r="C14590" s="509">
        <v>71</v>
      </c>
      <c r="D14590" s="509">
        <v>1</v>
      </c>
      <c r="G14590" s="509">
        <v>119</v>
      </c>
      <c r="K14590" s="509">
        <v>120</v>
      </c>
    </row>
    <row r="14591" spans="1:11" s="509" customFormat="1">
      <c r="A14591" s="508" t="s">
        <v>668</v>
      </c>
      <c r="B14591" s="509" t="s">
        <v>440</v>
      </c>
      <c r="C14591" s="509" t="s">
        <v>1047</v>
      </c>
      <c r="D14591" s="509">
        <v>4</v>
      </c>
      <c r="E14591" s="509">
        <v>2</v>
      </c>
      <c r="G14591" s="509">
        <v>15</v>
      </c>
      <c r="H14591" s="509">
        <v>7</v>
      </c>
      <c r="K14591" s="509">
        <v>19</v>
      </c>
    </row>
    <row r="14592" spans="1:11" s="509" customFormat="1">
      <c r="A14592" s="508" t="s">
        <v>668</v>
      </c>
      <c r="B14592" s="509" t="s">
        <v>440</v>
      </c>
      <c r="C14592" s="509" t="s">
        <v>1048</v>
      </c>
      <c r="D14592" s="509">
        <v>1</v>
      </c>
      <c r="G14592" s="509">
        <v>1</v>
      </c>
      <c r="K14592" s="509">
        <v>2</v>
      </c>
    </row>
    <row r="14593" spans="1:11" s="509" customFormat="1">
      <c r="A14593" s="508" t="s">
        <v>668</v>
      </c>
      <c r="B14593" s="509" t="s">
        <v>440</v>
      </c>
      <c r="C14593" s="509" t="s">
        <v>1049</v>
      </c>
      <c r="D14593" s="509">
        <v>1</v>
      </c>
      <c r="G14593" s="509">
        <v>2</v>
      </c>
      <c r="K14593" s="509">
        <v>3</v>
      </c>
    </row>
    <row r="14594" spans="1:11" s="509" customFormat="1">
      <c r="A14594" s="508" t="s">
        <v>668</v>
      </c>
      <c r="B14594" s="509" t="s">
        <v>440</v>
      </c>
      <c r="C14594" s="509" t="s">
        <v>1050</v>
      </c>
      <c r="K14594" s="509">
        <v>0</v>
      </c>
    </row>
    <row r="14595" spans="1:11" s="509" customFormat="1">
      <c r="A14595" s="508" t="s">
        <v>668</v>
      </c>
      <c r="B14595" s="509" t="s">
        <v>440</v>
      </c>
      <c r="C14595" s="509" t="s">
        <v>1051</v>
      </c>
      <c r="K14595" s="509">
        <v>0</v>
      </c>
    </row>
    <row r="14596" spans="1:11" s="509" customFormat="1">
      <c r="A14596" s="508" t="s">
        <v>668</v>
      </c>
      <c r="B14596" s="509" t="s">
        <v>440</v>
      </c>
      <c r="C14596" s="509">
        <v>72</v>
      </c>
      <c r="D14596" s="509">
        <v>50</v>
      </c>
      <c r="E14596" s="509">
        <v>1</v>
      </c>
      <c r="G14596" s="509">
        <v>2</v>
      </c>
      <c r="K14596" s="509">
        <v>52</v>
      </c>
    </row>
    <row r="14597" spans="1:11" s="509" customFormat="1">
      <c r="A14597" s="508" t="s">
        <v>668</v>
      </c>
      <c r="B14597" s="509" t="s">
        <v>440</v>
      </c>
      <c r="C14597" s="509">
        <v>73</v>
      </c>
      <c r="D14597" s="509">
        <v>4</v>
      </c>
      <c r="E14597" s="509">
        <v>4</v>
      </c>
      <c r="K14597" s="509">
        <v>4</v>
      </c>
    </row>
    <row r="14598" spans="1:11" s="509" customFormat="1">
      <c r="A14598" s="508" t="s">
        <v>668</v>
      </c>
      <c r="B14598" s="509" t="s">
        <v>440</v>
      </c>
      <c r="C14598" s="509">
        <v>74</v>
      </c>
      <c r="D14598" s="509">
        <v>1</v>
      </c>
      <c r="G14598" s="509">
        <v>2</v>
      </c>
      <c r="K14598" s="509">
        <v>3</v>
      </c>
    </row>
    <row r="14599" spans="1:11" s="509" customFormat="1">
      <c r="A14599" s="508" t="s">
        <v>668</v>
      </c>
      <c r="B14599" s="509" t="s">
        <v>440</v>
      </c>
      <c r="C14599" s="509" t="s">
        <v>4570</v>
      </c>
      <c r="K14599" s="509">
        <v>0</v>
      </c>
    </row>
    <row r="14600" spans="1:11" s="509" customFormat="1">
      <c r="A14600" s="508" t="s">
        <v>668</v>
      </c>
      <c r="B14600" s="509" t="s">
        <v>440</v>
      </c>
      <c r="C14600" s="509" t="s">
        <v>4571</v>
      </c>
      <c r="D14600" s="509">
        <v>115</v>
      </c>
      <c r="E14600" s="509">
        <v>8</v>
      </c>
      <c r="F14600" s="509">
        <v>0</v>
      </c>
      <c r="G14600" s="509">
        <v>369</v>
      </c>
      <c r="H14600" s="509">
        <v>35</v>
      </c>
      <c r="I14600" s="509">
        <v>3</v>
      </c>
      <c r="J14600" s="509">
        <v>5</v>
      </c>
      <c r="K14600" s="509">
        <v>484</v>
      </c>
    </row>
    <row r="14601" spans="1:11" s="509" customFormat="1">
      <c r="A14601" s="508" t="s">
        <v>669</v>
      </c>
      <c r="B14601" s="509" t="s">
        <v>441</v>
      </c>
      <c r="C14601" s="509">
        <v>1</v>
      </c>
      <c r="D14601" s="509">
        <v>0</v>
      </c>
      <c r="E14601" s="509">
        <v>0</v>
      </c>
      <c r="G14601" s="509">
        <v>6</v>
      </c>
      <c r="H14601" s="509">
        <v>0</v>
      </c>
      <c r="K14601" s="509">
        <v>6</v>
      </c>
    </row>
    <row r="14602" spans="1:11" s="509" customFormat="1">
      <c r="A14602" s="508" t="s">
        <v>669</v>
      </c>
      <c r="B14602" s="509" t="s">
        <v>441</v>
      </c>
      <c r="C14602" s="509" t="s">
        <v>1023</v>
      </c>
      <c r="D14602" s="509">
        <v>5</v>
      </c>
      <c r="E14602" s="509">
        <v>0</v>
      </c>
      <c r="G14602" s="509">
        <v>330</v>
      </c>
      <c r="H14602" s="509">
        <v>0</v>
      </c>
      <c r="K14602" s="509">
        <v>335</v>
      </c>
    </row>
    <row r="14603" spans="1:11" s="509" customFormat="1">
      <c r="A14603" s="508" t="s">
        <v>669</v>
      </c>
      <c r="B14603" s="509" t="s">
        <v>441</v>
      </c>
      <c r="C14603" s="509">
        <v>2</v>
      </c>
      <c r="D14603" s="509">
        <v>14</v>
      </c>
      <c r="E14603" s="509">
        <v>1</v>
      </c>
      <c r="G14603" s="509">
        <v>61</v>
      </c>
      <c r="H14603" s="509">
        <v>0</v>
      </c>
      <c r="K14603" s="509">
        <v>75</v>
      </c>
    </row>
    <row r="14604" spans="1:11" s="509" customFormat="1">
      <c r="A14604" s="508" t="s">
        <v>669</v>
      </c>
      <c r="B14604" s="509" t="s">
        <v>441</v>
      </c>
      <c r="C14604" s="509">
        <v>3</v>
      </c>
      <c r="D14604" s="509">
        <v>8</v>
      </c>
      <c r="E14604" s="509">
        <v>0</v>
      </c>
      <c r="G14604" s="509">
        <v>55</v>
      </c>
      <c r="H14604" s="509">
        <v>0</v>
      </c>
      <c r="K14604" s="509">
        <v>63</v>
      </c>
    </row>
    <row r="14605" spans="1:11" s="509" customFormat="1">
      <c r="A14605" s="508" t="s">
        <v>669</v>
      </c>
      <c r="B14605" s="509" t="s">
        <v>441</v>
      </c>
      <c r="C14605" s="509">
        <v>4</v>
      </c>
      <c r="D14605" s="509">
        <v>17</v>
      </c>
      <c r="E14605" s="509">
        <v>0</v>
      </c>
      <c r="G14605" s="509">
        <v>74</v>
      </c>
      <c r="H14605" s="509">
        <v>0</v>
      </c>
      <c r="K14605" s="509">
        <v>91</v>
      </c>
    </row>
    <row r="14606" spans="1:11" s="509" customFormat="1">
      <c r="A14606" s="508" t="s">
        <v>669</v>
      </c>
      <c r="B14606" s="509" t="s">
        <v>441</v>
      </c>
      <c r="C14606" s="509">
        <v>5</v>
      </c>
      <c r="D14606" s="509">
        <v>8</v>
      </c>
      <c r="E14606" s="509">
        <v>0</v>
      </c>
      <c r="G14606" s="509">
        <v>120</v>
      </c>
      <c r="H14606" s="509">
        <v>0</v>
      </c>
      <c r="K14606" s="509">
        <v>128</v>
      </c>
    </row>
    <row r="14607" spans="1:11" s="509" customFormat="1">
      <c r="A14607" s="508" t="s">
        <v>669</v>
      </c>
      <c r="B14607" s="509" t="s">
        <v>441</v>
      </c>
      <c r="C14607" s="509">
        <v>6</v>
      </c>
      <c r="D14607" s="509">
        <v>0</v>
      </c>
      <c r="E14607" s="509">
        <v>0</v>
      </c>
      <c r="G14607" s="509">
        <v>1</v>
      </c>
      <c r="H14607" s="509">
        <v>0</v>
      </c>
      <c r="K14607" s="509">
        <v>1</v>
      </c>
    </row>
    <row r="14608" spans="1:11" s="509" customFormat="1">
      <c r="A14608" s="508" t="s">
        <v>669</v>
      </c>
      <c r="B14608" s="509" t="s">
        <v>441</v>
      </c>
      <c r="C14608" s="509">
        <v>7</v>
      </c>
      <c r="D14608" s="509">
        <v>0</v>
      </c>
      <c r="E14608" s="509">
        <v>0</v>
      </c>
      <c r="G14608" s="509">
        <v>0</v>
      </c>
      <c r="H14608" s="509">
        <v>0</v>
      </c>
      <c r="K14608" s="509">
        <v>0</v>
      </c>
    </row>
    <row r="14609" spans="1:11" s="509" customFormat="1">
      <c r="A14609" s="508" t="s">
        <v>669</v>
      </c>
      <c r="B14609" s="509" t="s">
        <v>441</v>
      </c>
      <c r="C14609" s="509">
        <v>8</v>
      </c>
      <c r="D14609" s="509">
        <v>1</v>
      </c>
      <c r="E14609" s="509">
        <v>0</v>
      </c>
      <c r="G14609" s="509">
        <v>9</v>
      </c>
      <c r="H14609" s="509">
        <v>0</v>
      </c>
      <c r="K14609" s="509">
        <v>10</v>
      </c>
    </row>
    <row r="14610" spans="1:11" s="509" customFormat="1">
      <c r="A14610" s="508" t="s">
        <v>669</v>
      </c>
      <c r="B14610" s="509" t="s">
        <v>441</v>
      </c>
      <c r="C14610" s="509">
        <v>9</v>
      </c>
      <c r="D14610" s="509">
        <v>1</v>
      </c>
      <c r="E14610" s="509">
        <v>0</v>
      </c>
      <c r="G14610" s="509">
        <v>3</v>
      </c>
      <c r="H14610" s="509">
        <v>0</v>
      </c>
      <c r="K14610" s="509">
        <v>4</v>
      </c>
    </row>
    <row r="14611" spans="1:11" s="509" customFormat="1">
      <c r="A14611" s="508" t="s">
        <v>669</v>
      </c>
      <c r="B14611" s="509" t="s">
        <v>441</v>
      </c>
      <c r="C14611" s="509">
        <v>10</v>
      </c>
      <c r="D14611" s="509">
        <v>12</v>
      </c>
      <c r="E14611" s="509">
        <v>1</v>
      </c>
      <c r="G14611" s="509">
        <v>55</v>
      </c>
      <c r="H14611" s="509">
        <v>0</v>
      </c>
      <c r="K14611" s="509">
        <v>67</v>
      </c>
    </row>
    <row r="14612" spans="1:11" s="509" customFormat="1">
      <c r="A14612" s="508" t="s">
        <v>669</v>
      </c>
      <c r="B14612" s="509" t="s">
        <v>441</v>
      </c>
      <c r="C14612" s="509">
        <v>11</v>
      </c>
      <c r="D14612" s="509">
        <v>2</v>
      </c>
      <c r="E14612" s="509">
        <v>0</v>
      </c>
      <c r="G14612" s="509">
        <v>6</v>
      </c>
      <c r="H14612" s="509">
        <v>0</v>
      </c>
      <c r="K14612" s="509">
        <v>8</v>
      </c>
    </row>
    <row r="14613" spans="1:11" s="509" customFormat="1">
      <c r="A14613" s="508" t="s">
        <v>669</v>
      </c>
      <c r="B14613" s="509" t="s">
        <v>441</v>
      </c>
      <c r="C14613" s="509">
        <v>12</v>
      </c>
      <c r="D14613" s="509">
        <v>3</v>
      </c>
      <c r="E14613" s="509">
        <v>0</v>
      </c>
      <c r="G14613" s="509">
        <v>7</v>
      </c>
      <c r="H14613" s="509">
        <v>0</v>
      </c>
      <c r="K14613" s="509">
        <v>10</v>
      </c>
    </row>
    <row r="14614" spans="1:11" s="509" customFormat="1">
      <c r="A14614" s="508" t="s">
        <v>669</v>
      </c>
      <c r="B14614" s="509" t="s">
        <v>441</v>
      </c>
      <c r="C14614" s="509">
        <v>13</v>
      </c>
      <c r="D14614" s="509">
        <v>0</v>
      </c>
      <c r="E14614" s="509">
        <v>0</v>
      </c>
      <c r="G14614" s="509">
        <v>0</v>
      </c>
      <c r="H14614" s="509">
        <v>0</v>
      </c>
      <c r="K14614" s="509">
        <v>0</v>
      </c>
    </row>
    <row r="14615" spans="1:11" s="509" customFormat="1">
      <c r="A14615" s="508" t="s">
        <v>669</v>
      </c>
      <c r="B14615" s="509" t="s">
        <v>441</v>
      </c>
      <c r="C14615" s="509">
        <v>14</v>
      </c>
      <c r="D14615" s="509">
        <v>0</v>
      </c>
      <c r="E14615" s="509">
        <v>0</v>
      </c>
      <c r="G14615" s="509">
        <v>2</v>
      </c>
      <c r="H14615" s="509">
        <v>0</v>
      </c>
      <c r="K14615" s="509">
        <v>2</v>
      </c>
    </row>
    <row r="14616" spans="1:11" s="509" customFormat="1">
      <c r="A14616" s="508" t="s">
        <v>669</v>
      </c>
      <c r="B14616" s="509" t="s">
        <v>441</v>
      </c>
      <c r="C14616" s="509">
        <v>15</v>
      </c>
      <c r="D14616" s="509">
        <v>0</v>
      </c>
      <c r="E14616" s="509">
        <v>0</v>
      </c>
      <c r="G14616" s="509">
        <v>0</v>
      </c>
      <c r="H14616" s="509">
        <v>0</v>
      </c>
      <c r="K14616" s="509">
        <v>0</v>
      </c>
    </row>
    <row r="14617" spans="1:11" s="509" customFormat="1">
      <c r="A14617" s="508" t="s">
        <v>669</v>
      </c>
      <c r="B14617" s="509" t="s">
        <v>441</v>
      </c>
      <c r="C14617" s="509">
        <v>16</v>
      </c>
      <c r="D14617" s="509">
        <v>4</v>
      </c>
      <c r="E14617" s="509">
        <v>0</v>
      </c>
      <c r="G14617" s="509">
        <v>39</v>
      </c>
      <c r="H14617" s="509">
        <v>0</v>
      </c>
      <c r="K14617" s="509">
        <v>43</v>
      </c>
    </row>
    <row r="14618" spans="1:11" s="509" customFormat="1">
      <c r="A14618" s="508" t="s">
        <v>669</v>
      </c>
      <c r="B14618" s="509" t="s">
        <v>441</v>
      </c>
      <c r="C14618" s="509">
        <v>17</v>
      </c>
      <c r="D14618" s="509">
        <v>8</v>
      </c>
      <c r="E14618" s="509">
        <v>0</v>
      </c>
      <c r="G14618" s="509">
        <v>130</v>
      </c>
      <c r="H14618" s="509">
        <v>0</v>
      </c>
      <c r="K14618" s="509">
        <v>138</v>
      </c>
    </row>
    <row r="14619" spans="1:11" s="509" customFormat="1">
      <c r="A14619" s="508" t="s">
        <v>669</v>
      </c>
      <c r="B14619" s="509" t="s">
        <v>441</v>
      </c>
      <c r="C14619" s="509">
        <v>18</v>
      </c>
      <c r="D14619" s="509">
        <v>0</v>
      </c>
      <c r="E14619" s="509">
        <v>0</v>
      </c>
      <c r="G14619" s="509">
        <v>1</v>
      </c>
      <c r="H14619" s="509">
        <v>0</v>
      </c>
      <c r="K14619" s="509">
        <v>1</v>
      </c>
    </row>
    <row r="14620" spans="1:11" s="509" customFormat="1">
      <c r="A14620" s="508" t="s">
        <v>669</v>
      </c>
      <c r="B14620" s="509" t="s">
        <v>441</v>
      </c>
      <c r="C14620" s="509" t="s">
        <v>1024</v>
      </c>
      <c r="D14620" s="509">
        <v>8</v>
      </c>
      <c r="E14620" s="509">
        <v>0</v>
      </c>
      <c r="G14620" s="509">
        <v>10</v>
      </c>
      <c r="H14620" s="509">
        <v>0</v>
      </c>
      <c r="K14620" s="509">
        <v>18</v>
      </c>
    </row>
    <row r="14621" spans="1:11" s="509" customFormat="1">
      <c r="A14621" s="508" t="s">
        <v>669</v>
      </c>
      <c r="B14621" s="509" t="s">
        <v>441</v>
      </c>
      <c r="C14621" s="509" t="s">
        <v>1025</v>
      </c>
      <c r="D14621" s="509">
        <v>0</v>
      </c>
      <c r="E14621" s="509">
        <v>0</v>
      </c>
      <c r="G14621" s="509">
        <v>0</v>
      </c>
      <c r="H14621" s="509">
        <v>0</v>
      </c>
      <c r="K14621" s="509">
        <v>0</v>
      </c>
    </row>
    <row r="14622" spans="1:11" s="509" customFormat="1">
      <c r="A14622" s="508" t="s">
        <v>669</v>
      </c>
      <c r="B14622" s="509" t="s">
        <v>441</v>
      </c>
      <c r="C14622" s="509">
        <v>19</v>
      </c>
      <c r="D14622" s="509">
        <v>3</v>
      </c>
      <c r="E14622" s="509">
        <v>0</v>
      </c>
      <c r="G14622" s="509">
        <v>29</v>
      </c>
      <c r="H14622" s="509">
        <v>0</v>
      </c>
      <c r="K14622" s="509">
        <v>32</v>
      </c>
    </row>
    <row r="14623" spans="1:11" s="509" customFormat="1">
      <c r="A14623" s="508" t="s">
        <v>669</v>
      </c>
      <c r="B14623" s="509" t="s">
        <v>441</v>
      </c>
      <c r="C14623" s="509">
        <v>20</v>
      </c>
      <c r="D14623" s="509">
        <v>0</v>
      </c>
      <c r="E14623" s="509">
        <v>0</v>
      </c>
      <c r="G14623" s="509">
        <v>0</v>
      </c>
      <c r="H14623" s="509">
        <v>0</v>
      </c>
      <c r="K14623" s="509">
        <v>0</v>
      </c>
    </row>
    <row r="14624" spans="1:11" s="509" customFormat="1">
      <c r="A14624" s="508" t="s">
        <v>669</v>
      </c>
      <c r="B14624" s="509" t="s">
        <v>441</v>
      </c>
      <c r="C14624" s="509">
        <v>21</v>
      </c>
      <c r="D14624" s="509">
        <v>0</v>
      </c>
      <c r="E14624" s="509">
        <v>0</v>
      </c>
      <c r="G14624" s="509">
        <v>0</v>
      </c>
      <c r="H14624" s="509">
        <v>0</v>
      </c>
      <c r="K14624" s="509">
        <v>0</v>
      </c>
    </row>
    <row r="14625" spans="1:11" s="509" customFormat="1">
      <c r="A14625" s="508" t="s">
        <v>669</v>
      </c>
      <c r="B14625" s="509" t="s">
        <v>441</v>
      </c>
      <c r="C14625" s="509" t="s">
        <v>1026</v>
      </c>
      <c r="D14625" s="509">
        <v>0</v>
      </c>
      <c r="E14625" s="509">
        <v>0</v>
      </c>
      <c r="G14625" s="509">
        <v>3</v>
      </c>
      <c r="H14625" s="509">
        <v>0</v>
      </c>
      <c r="K14625" s="509">
        <v>3</v>
      </c>
    </row>
    <row r="14626" spans="1:11" s="509" customFormat="1">
      <c r="A14626" s="508" t="s">
        <v>669</v>
      </c>
      <c r="B14626" s="509" t="s">
        <v>441</v>
      </c>
      <c r="C14626" s="509" t="s">
        <v>1027</v>
      </c>
      <c r="D14626" s="509">
        <v>0</v>
      </c>
      <c r="E14626" s="509">
        <v>0</v>
      </c>
      <c r="G14626" s="509">
        <v>32</v>
      </c>
      <c r="H14626" s="509">
        <v>0</v>
      </c>
      <c r="K14626" s="509">
        <v>32</v>
      </c>
    </row>
    <row r="14627" spans="1:11" s="509" customFormat="1">
      <c r="A14627" s="508" t="s">
        <v>669</v>
      </c>
      <c r="B14627" s="509" t="s">
        <v>441</v>
      </c>
      <c r="C14627" s="509" t="s">
        <v>1028</v>
      </c>
      <c r="D14627" s="509">
        <v>0</v>
      </c>
      <c r="E14627" s="509">
        <v>0</v>
      </c>
      <c r="G14627" s="509">
        <v>0</v>
      </c>
      <c r="H14627" s="509">
        <v>0</v>
      </c>
      <c r="K14627" s="509">
        <v>0</v>
      </c>
    </row>
    <row r="14628" spans="1:11" s="509" customFormat="1">
      <c r="A14628" s="508" t="s">
        <v>669</v>
      </c>
      <c r="B14628" s="509" t="s">
        <v>441</v>
      </c>
      <c r="C14628" s="509">
        <v>22</v>
      </c>
      <c r="D14628" s="509">
        <v>0</v>
      </c>
      <c r="E14628" s="509">
        <v>0</v>
      </c>
      <c r="G14628" s="509">
        <v>4</v>
      </c>
      <c r="H14628" s="509">
        <v>0</v>
      </c>
      <c r="K14628" s="509">
        <v>4</v>
      </c>
    </row>
    <row r="14629" spans="1:11" s="509" customFormat="1">
      <c r="A14629" s="508" t="s">
        <v>669</v>
      </c>
      <c r="B14629" s="509" t="s">
        <v>441</v>
      </c>
      <c r="C14629" s="509">
        <v>23</v>
      </c>
      <c r="D14629" s="509">
        <v>4</v>
      </c>
      <c r="E14629" s="509">
        <v>0</v>
      </c>
      <c r="G14629" s="509">
        <v>8</v>
      </c>
      <c r="H14629" s="509">
        <v>0</v>
      </c>
      <c r="K14629" s="509">
        <v>12</v>
      </c>
    </row>
    <row r="14630" spans="1:11" s="509" customFormat="1">
      <c r="A14630" s="508" t="s">
        <v>669</v>
      </c>
      <c r="B14630" s="509" t="s">
        <v>441</v>
      </c>
      <c r="C14630" s="509" t="s">
        <v>1029</v>
      </c>
      <c r="D14630" s="509">
        <v>1</v>
      </c>
      <c r="E14630" s="509">
        <v>0</v>
      </c>
      <c r="G14630" s="509">
        <v>15</v>
      </c>
      <c r="H14630" s="509">
        <v>2</v>
      </c>
      <c r="K14630" s="509">
        <v>16</v>
      </c>
    </row>
    <row r="14631" spans="1:11" s="509" customFormat="1">
      <c r="A14631" s="508" t="s">
        <v>669</v>
      </c>
      <c r="B14631" s="509" t="s">
        <v>441</v>
      </c>
      <c r="C14631" s="509">
        <v>24</v>
      </c>
      <c r="D14631" s="509">
        <v>0</v>
      </c>
      <c r="E14631" s="509">
        <v>0</v>
      </c>
      <c r="G14631" s="509">
        <v>1</v>
      </c>
      <c r="H14631" s="509">
        <v>0</v>
      </c>
      <c r="K14631" s="509">
        <v>1</v>
      </c>
    </row>
    <row r="14632" spans="1:11" s="509" customFormat="1">
      <c r="A14632" s="508" t="s">
        <v>669</v>
      </c>
      <c r="B14632" s="509" t="s">
        <v>441</v>
      </c>
      <c r="C14632" s="509">
        <v>25</v>
      </c>
      <c r="D14632" s="509">
        <v>0</v>
      </c>
      <c r="E14632" s="509">
        <v>0</v>
      </c>
      <c r="G14632" s="509">
        <v>0</v>
      </c>
      <c r="H14632" s="509">
        <v>0</v>
      </c>
    </row>
    <row r="14633" spans="1:11" s="509" customFormat="1">
      <c r="A14633" s="508" t="s">
        <v>669</v>
      </c>
      <c r="B14633" s="509" t="s">
        <v>441</v>
      </c>
      <c r="C14633" s="509">
        <v>26</v>
      </c>
      <c r="D14633" s="509">
        <v>0</v>
      </c>
      <c r="E14633" s="509">
        <v>0</v>
      </c>
      <c r="G14633" s="509">
        <v>0</v>
      </c>
      <c r="H14633" s="509">
        <v>0</v>
      </c>
      <c r="K14633" s="509">
        <v>0</v>
      </c>
    </row>
    <row r="14634" spans="1:11" s="509" customFormat="1">
      <c r="A14634" s="508" t="s">
        <v>669</v>
      </c>
      <c r="B14634" s="509" t="s">
        <v>441</v>
      </c>
      <c r="C14634" s="509">
        <v>27</v>
      </c>
      <c r="D14634" s="509">
        <v>4</v>
      </c>
      <c r="E14634" s="509">
        <v>4</v>
      </c>
      <c r="G14634" s="509">
        <v>7</v>
      </c>
      <c r="H14634" s="509">
        <v>3</v>
      </c>
      <c r="K14634" s="509">
        <v>11</v>
      </c>
    </row>
    <row r="14635" spans="1:11" s="509" customFormat="1">
      <c r="A14635" s="508" t="s">
        <v>669</v>
      </c>
      <c r="B14635" s="509" t="s">
        <v>441</v>
      </c>
      <c r="C14635" s="509">
        <v>28</v>
      </c>
      <c r="D14635" s="509">
        <v>0</v>
      </c>
      <c r="E14635" s="509">
        <v>0</v>
      </c>
      <c r="G14635" s="509">
        <v>0</v>
      </c>
      <c r="H14635" s="509">
        <v>0</v>
      </c>
      <c r="K14635" s="509">
        <v>0</v>
      </c>
    </row>
    <row r="14636" spans="1:11" s="509" customFormat="1">
      <c r="A14636" s="508" t="s">
        <v>669</v>
      </c>
      <c r="B14636" s="509" t="s">
        <v>441</v>
      </c>
      <c r="C14636" s="509">
        <v>29</v>
      </c>
      <c r="D14636" s="509">
        <v>0</v>
      </c>
      <c r="E14636" s="509">
        <v>0</v>
      </c>
      <c r="G14636" s="509">
        <v>0</v>
      </c>
      <c r="H14636" s="509">
        <v>0</v>
      </c>
      <c r="K14636" s="509">
        <v>0</v>
      </c>
    </row>
    <row r="14637" spans="1:11" s="509" customFormat="1">
      <c r="A14637" s="508" t="s">
        <v>669</v>
      </c>
      <c r="B14637" s="509" t="s">
        <v>441</v>
      </c>
      <c r="C14637" s="509">
        <v>30</v>
      </c>
      <c r="D14637" s="509">
        <v>0</v>
      </c>
      <c r="E14637" s="509">
        <v>0</v>
      </c>
      <c r="G14637" s="509">
        <v>0</v>
      </c>
      <c r="H14637" s="509">
        <v>0</v>
      </c>
      <c r="K14637" s="509">
        <v>0</v>
      </c>
    </row>
    <row r="14638" spans="1:11" s="509" customFormat="1">
      <c r="A14638" s="508" t="s">
        <v>669</v>
      </c>
      <c r="B14638" s="509" t="s">
        <v>441</v>
      </c>
      <c r="C14638" s="509">
        <v>31</v>
      </c>
      <c r="D14638" s="509">
        <v>0</v>
      </c>
      <c r="E14638" s="509">
        <v>0</v>
      </c>
      <c r="G14638" s="509">
        <v>0</v>
      </c>
      <c r="H14638" s="509">
        <v>0</v>
      </c>
      <c r="K14638" s="509">
        <v>0</v>
      </c>
    </row>
    <row r="14639" spans="1:11" s="509" customFormat="1">
      <c r="A14639" s="508" t="s">
        <v>669</v>
      </c>
      <c r="B14639" s="509" t="s">
        <v>441</v>
      </c>
      <c r="C14639" s="509">
        <v>32</v>
      </c>
      <c r="D14639" s="509">
        <v>0</v>
      </c>
      <c r="E14639" s="509">
        <v>0</v>
      </c>
      <c r="G14639" s="509">
        <v>0</v>
      </c>
      <c r="H14639" s="509">
        <v>0</v>
      </c>
      <c r="K14639" s="509">
        <v>0</v>
      </c>
    </row>
    <row r="14640" spans="1:11" s="509" customFormat="1">
      <c r="A14640" s="508" t="s">
        <v>669</v>
      </c>
      <c r="B14640" s="509" t="s">
        <v>441</v>
      </c>
      <c r="C14640" s="509">
        <v>33</v>
      </c>
      <c r="D14640" s="509">
        <v>1</v>
      </c>
      <c r="E14640" s="509">
        <v>0</v>
      </c>
      <c r="G14640" s="509">
        <v>2</v>
      </c>
      <c r="H14640" s="509">
        <v>1</v>
      </c>
      <c r="K14640" s="509">
        <v>3</v>
      </c>
    </row>
    <row r="14641" spans="1:11" s="509" customFormat="1">
      <c r="A14641" s="508" t="s">
        <v>669</v>
      </c>
      <c r="B14641" s="509" t="s">
        <v>441</v>
      </c>
      <c r="C14641" s="509">
        <v>34</v>
      </c>
      <c r="D14641" s="509">
        <v>0</v>
      </c>
      <c r="E14641" s="509">
        <v>0</v>
      </c>
      <c r="G14641" s="509">
        <v>0</v>
      </c>
      <c r="H14641" s="509">
        <v>0</v>
      </c>
      <c r="K14641" s="509">
        <v>0</v>
      </c>
    </row>
    <row r="14642" spans="1:11" s="509" customFormat="1">
      <c r="A14642" s="508" t="s">
        <v>669</v>
      </c>
      <c r="B14642" s="509" t="s">
        <v>441</v>
      </c>
      <c r="C14642" s="509">
        <v>35</v>
      </c>
      <c r="D14642" s="509">
        <v>0</v>
      </c>
      <c r="E14642" s="509">
        <v>0</v>
      </c>
      <c r="G14642" s="509">
        <v>0</v>
      </c>
      <c r="H14642" s="509">
        <v>0</v>
      </c>
      <c r="K14642" s="509">
        <v>0</v>
      </c>
    </row>
    <row r="14643" spans="1:11" s="509" customFormat="1">
      <c r="A14643" s="508" t="s">
        <v>669</v>
      </c>
      <c r="B14643" s="509" t="s">
        <v>441</v>
      </c>
      <c r="C14643" s="509">
        <v>36</v>
      </c>
      <c r="D14643" s="509">
        <v>0</v>
      </c>
      <c r="E14643" s="509">
        <v>0</v>
      </c>
      <c r="G14643" s="509">
        <v>0</v>
      </c>
      <c r="H14643" s="509">
        <v>0</v>
      </c>
      <c r="K14643" s="509">
        <v>0</v>
      </c>
    </row>
    <row r="14644" spans="1:11" s="509" customFormat="1">
      <c r="A14644" s="508" t="s">
        <v>669</v>
      </c>
      <c r="B14644" s="509" t="s">
        <v>441</v>
      </c>
      <c r="C14644" s="509">
        <v>37</v>
      </c>
      <c r="D14644" s="509">
        <v>0</v>
      </c>
      <c r="E14644" s="509">
        <v>0</v>
      </c>
      <c r="G14644" s="509">
        <v>0</v>
      </c>
      <c r="H14644" s="509">
        <v>0</v>
      </c>
      <c r="K14644" s="509">
        <v>0</v>
      </c>
    </row>
    <row r="14645" spans="1:11" s="509" customFormat="1">
      <c r="A14645" s="508" t="s">
        <v>669</v>
      </c>
      <c r="B14645" s="509" t="s">
        <v>441</v>
      </c>
      <c r="C14645" s="509">
        <v>38</v>
      </c>
      <c r="D14645" s="509">
        <v>0</v>
      </c>
      <c r="E14645" s="509">
        <v>0</v>
      </c>
      <c r="G14645" s="509">
        <v>2</v>
      </c>
      <c r="H14645" s="509">
        <v>0</v>
      </c>
      <c r="K14645" s="509">
        <v>2</v>
      </c>
    </row>
    <row r="14646" spans="1:11" s="509" customFormat="1">
      <c r="A14646" s="508" t="s">
        <v>669</v>
      </c>
      <c r="B14646" s="509" t="s">
        <v>441</v>
      </c>
      <c r="C14646" s="509" t="s">
        <v>1030</v>
      </c>
      <c r="D14646" s="509">
        <v>0</v>
      </c>
      <c r="E14646" s="509">
        <v>0</v>
      </c>
      <c r="G14646" s="509">
        <v>0</v>
      </c>
      <c r="H14646" s="509">
        <v>0</v>
      </c>
      <c r="K14646" s="509">
        <v>0</v>
      </c>
    </row>
    <row r="14647" spans="1:11" s="509" customFormat="1">
      <c r="A14647" s="508" t="s">
        <v>669</v>
      </c>
      <c r="B14647" s="509" t="s">
        <v>441</v>
      </c>
      <c r="C14647" s="509">
        <v>39</v>
      </c>
      <c r="D14647" s="509">
        <v>0</v>
      </c>
      <c r="E14647" s="509">
        <v>0</v>
      </c>
      <c r="G14647" s="509">
        <v>0</v>
      </c>
      <c r="H14647" s="509">
        <v>0</v>
      </c>
      <c r="K14647" s="509">
        <v>0</v>
      </c>
    </row>
    <row r="14648" spans="1:11" s="509" customFormat="1">
      <c r="A14648" s="508" t="s">
        <v>669</v>
      </c>
      <c r="B14648" s="509" t="s">
        <v>441</v>
      </c>
      <c r="C14648" s="509">
        <v>40</v>
      </c>
      <c r="D14648" s="509">
        <v>0</v>
      </c>
      <c r="E14648" s="509">
        <v>0</v>
      </c>
      <c r="G14648" s="509">
        <v>0</v>
      </c>
      <c r="H14648" s="509">
        <v>0</v>
      </c>
      <c r="K14648" s="509">
        <v>0</v>
      </c>
    </row>
    <row r="14649" spans="1:11" s="509" customFormat="1">
      <c r="A14649" s="508" t="s">
        <v>669</v>
      </c>
      <c r="B14649" s="509" t="s">
        <v>441</v>
      </c>
      <c r="C14649" s="509">
        <v>41</v>
      </c>
      <c r="D14649" s="509">
        <v>0</v>
      </c>
      <c r="E14649" s="509">
        <v>0</v>
      </c>
      <c r="G14649" s="509">
        <v>0</v>
      </c>
      <c r="H14649" s="509">
        <v>0</v>
      </c>
      <c r="K14649" s="509">
        <v>0</v>
      </c>
    </row>
    <row r="14650" spans="1:11" s="509" customFormat="1">
      <c r="A14650" s="508" t="s">
        <v>669</v>
      </c>
      <c r="B14650" s="509" t="s">
        <v>441</v>
      </c>
      <c r="C14650" s="509">
        <v>42</v>
      </c>
      <c r="D14650" s="509">
        <v>0</v>
      </c>
      <c r="E14650" s="509">
        <v>0</v>
      </c>
      <c r="G14650" s="509">
        <v>0</v>
      </c>
      <c r="H14650" s="509">
        <v>0</v>
      </c>
      <c r="K14650" s="509">
        <v>0</v>
      </c>
    </row>
    <row r="14651" spans="1:11" s="509" customFormat="1">
      <c r="A14651" s="508" t="s">
        <v>669</v>
      </c>
      <c r="B14651" s="509" t="s">
        <v>441</v>
      </c>
      <c r="C14651" s="509">
        <v>43</v>
      </c>
      <c r="D14651" s="509">
        <v>0</v>
      </c>
      <c r="E14651" s="509">
        <v>0</v>
      </c>
      <c r="G14651" s="509">
        <v>0</v>
      </c>
      <c r="H14651" s="509">
        <v>0</v>
      </c>
      <c r="K14651" s="509">
        <v>0</v>
      </c>
    </row>
    <row r="14652" spans="1:11" s="509" customFormat="1">
      <c r="A14652" s="508" t="s">
        <v>669</v>
      </c>
      <c r="B14652" s="509" t="s">
        <v>441</v>
      </c>
      <c r="C14652" s="509">
        <v>44</v>
      </c>
      <c r="D14652" s="509">
        <v>0</v>
      </c>
      <c r="E14652" s="509">
        <v>0</v>
      </c>
      <c r="G14652" s="509">
        <v>1</v>
      </c>
      <c r="H14652" s="509">
        <v>0</v>
      </c>
      <c r="K14652" s="509">
        <v>1</v>
      </c>
    </row>
    <row r="14653" spans="1:11" s="509" customFormat="1">
      <c r="A14653" s="508" t="s">
        <v>669</v>
      </c>
      <c r="B14653" s="509" t="s">
        <v>441</v>
      </c>
      <c r="C14653" s="509">
        <v>45</v>
      </c>
      <c r="D14653" s="509">
        <v>0</v>
      </c>
      <c r="E14653" s="509">
        <v>0</v>
      </c>
      <c r="G14653" s="509">
        <v>0</v>
      </c>
      <c r="H14653" s="509">
        <v>0</v>
      </c>
      <c r="K14653" s="509">
        <v>0</v>
      </c>
    </row>
    <row r="14654" spans="1:11" s="509" customFormat="1">
      <c r="A14654" s="508" t="s">
        <v>669</v>
      </c>
      <c r="B14654" s="509" t="s">
        <v>441</v>
      </c>
      <c r="C14654" s="509">
        <v>46</v>
      </c>
      <c r="D14654" s="509">
        <v>5</v>
      </c>
      <c r="E14654" s="509">
        <v>4</v>
      </c>
      <c r="G14654" s="509">
        <v>1</v>
      </c>
      <c r="H14654" s="509">
        <v>1</v>
      </c>
      <c r="K14654" s="509">
        <v>6</v>
      </c>
    </row>
    <row r="14655" spans="1:11" s="509" customFormat="1">
      <c r="A14655" s="508" t="s">
        <v>669</v>
      </c>
      <c r="B14655" s="509" t="s">
        <v>441</v>
      </c>
      <c r="C14655" s="509">
        <v>47</v>
      </c>
      <c r="D14655" s="509">
        <v>0</v>
      </c>
      <c r="E14655" s="509">
        <v>0</v>
      </c>
      <c r="G14655" s="509">
        <v>0</v>
      </c>
      <c r="H14655" s="509">
        <v>0</v>
      </c>
      <c r="K14655" s="509">
        <v>0</v>
      </c>
    </row>
    <row r="14656" spans="1:11" s="509" customFormat="1">
      <c r="A14656" s="508" t="s">
        <v>669</v>
      </c>
      <c r="B14656" s="509" t="s">
        <v>441</v>
      </c>
      <c r="C14656" s="509">
        <v>48</v>
      </c>
      <c r="D14656" s="509">
        <v>0</v>
      </c>
      <c r="E14656" s="509">
        <v>0</v>
      </c>
      <c r="G14656" s="509">
        <v>0</v>
      </c>
      <c r="H14656" s="509">
        <v>0</v>
      </c>
      <c r="K14656" s="509">
        <v>0</v>
      </c>
    </row>
    <row r="14657" spans="1:11" s="509" customFormat="1">
      <c r="A14657" s="508" t="s">
        <v>669</v>
      </c>
      <c r="B14657" s="509" t="s">
        <v>441</v>
      </c>
      <c r="C14657" s="509">
        <v>49</v>
      </c>
      <c r="D14657" s="509">
        <v>1</v>
      </c>
      <c r="E14657" s="509">
        <v>0</v>
      </c>
      <c r="G14657" s="509">
        <v>0</v>
      </c>
      <c r="H14657" s="509">
        <v>0</v>
      </c>
      <c r="K14657" s="509">
        <v>1</v>
      </c>
    </row>
    <row r="14658" spans="1:11" s="509" customFormat="1">
      <c r="A14658" s="508" t="s">
        <v>669</v>
      </c>
      <c r="B14658" s="509" t="s">
        <v>441</v>
      </c>
      <c r="C14658" s="509">
        <v>50</v>
      </c>
      <c r="D14658" s="509">
        <v>0</v>
      </c>
      <c r="E14658" s="509">
        <v>0</v>
      </c>
      <c r="G14658" s="509">
        <v>0</v>
      </c>
      <c r="H14658" s="509">
        <v>0</v>
      </c>
      <c r="K14658" s="509">
        <v>0</v>
      </c>
    </row>
    <row r="14659" spans="1:11" s="509" customFormat="1">
      <c r="A14659" s="508" t="s">
        <v>669</v>
      </c>
      <c r="B14659" s="509" t="s">
        <v>441</v>
      </c>
      <c r="C14659" s="509">
        <v>51</v>
      </c>
      <c r="D14659" s="509">
        <v>0</v>
      </c>
      <c r="E14659" s="509">
        <v>0</v>
      </c>
      <c r="G14659" s="509">
        <v>0</v>
      </c>
      <c r="H14659" s="509">
        <v>0</v>
      </c>
      <c r="K14659" s="509">
        <v>0</v>
      </c>
    </row>
    <row r="14660" spans="1:11" s="509" customFormat="1">
      <c r="A14660" s="508" t="s">
        <v>669</v>
      </c>
      <c r="B14660" s="509" t="s">
        <v>441</v>
      </c>
      <c r="C14660" s="509" t="s">
        <v>1031</v>
      </c>
      <c r="D14660" s="509">
        <v>1</v>
      </c>
      <c r="E14660" s="509">
        <v>1</v>
      </c>
      <c r="G14660" s="509">
        <v>0</v>
      </c>
      <c r="H14660" s="509">
        <v>0</v>
      </c>
      <c r="K14660" s="509">
        <v>1</v>
      </c>
    </row>
    <row r="14661" spans="1:11" s="509" customFormat="1">
      <c r="A14661" s="508" t="s">
        <v>669</v>
      </c>
      <c r="B14661" s="509" t="s">
        <v>441</v>
      </c>
      <c r="C14661" s="509" t="s">
        <v>1032</v>
      </c>
      <c r="D14661" s="509">
        <v>0</v>
      </c>
      <c r="E14661" s="509">
        <v>0</v>
      </c>
      <c r="G14661" s="509">
        <v>0</v>
      </c>
      <c r="H14661" s="509">
        <v>0</v>
      </c>
      <c r="K14661" s="509">
        <v>0</v>
      </c>
    </row>
    <row r="14662" spans="1:11" s="509" customFormat="1">
      <c r="A14662" s="508" t="s">
        <v>669</v>
      </c>
      <c r="B14662" s="509" t="s">
        <v>441</v>
      </c>
      <c r="C14662" s="509">
        <v>52</v>
      </c>
      <c r="D14662" s="509">
        <v>0</v>
      </c>
      <c r="E14662" s="509">
        <v>0</v>
      </c>
      <c r="G14662" s="509">
        <v>0</v>
      </c>
      <c r="H14662" s="509">
        <v>0</v>
      </c>
      <c r="K14662" s="509">
        <v>0</v>
      </c>
    </row>
    <row r="14663" spans="1:11" s="509" customFormat="1">
      <c r="A14663" s="508" t="s">
        <v>669</v>
      </c>
      <c r="B14663" s="509" t="s">
        <v>441</v>
      </c>
      <c r="C14663" s="509">
        <v>53</v>
      </c>
      <c r="D14663" s="509">
        <v>1</v>
      </c>
      <c r="E14663" s="509">
        <v>1</v>
      </c>
      <c r="G14663" s="509">
        <v>8</v>
      </c>
      <c r="H14663" s="509">
        <v>2</v>
      </c>
      <c r="K14663" s="509">
        <v>9</v>
      </c>
    </row>
    <row r="14664" spans="1:11" s="509" customFormat="1">
      <c r="A14664" s="508" t="s">
        <v>669</v>
      </c>
      <c r="B14664" s="509" t="s">
        <v>441</v>
      </c>
      <c r="C14664" s="509">
        <v>54</v>
      </c>
      <c r="D14664" s="509">
        <v>0</v>
      </c>
      <c r="E14664" s="509">
        <v>0</v>
      </c>
      <c r="G14664" s="509">
        <v>68</v>
      </c>
      <c r="H14664" s="509">
        <v>0</v>
      </c>
      <c r="K14664" s="509">
        <v>68</v>
      </c>
    </row>
    <row r="14665" spans="1:11" s="509" customFormat="1">
      <c r="A14665" s="508" t="s">
        <v>669</v>
      </c>
      <c r="B14665" s="509" t="s">
        <v>441</v>
      </c>
      <c r="C14665" s="509">
        <v>55</v>
      </c>
      <c r="D14665" s="509">
        <v>4</v>
      </c>
      <c r="E14665" s="509">
        <v>0</v>
      </c>
      <c r="G14665" s="509">
        <v>65</v>
      </c>
      <c r="H14665" s="509">
        <v>0</v>
      </c>
      <c r="K14665" s="509">
        <v>69</v>
      </c>
    </row>
    <row r="14666" spans="1:11" s="509" customFormat="1">
      <c r="A14666" s="508" t="s">
        <v>669</v>
      </c>
      <c r="B14666" s="509" t="s">
        <v>441</v>
      </c>
      <c r="C14666" s="509">
        <v>56</v>
      </c>
      <c r="D14666" s="509">
        <v>0</v>
      </c>
      <c r="E14666" s="509">
        <v>0</v>
      </c>
      <c r="G14666" s="509">
        <v>2</v>
      </c>
      <c r="H14666" s="509">
        <v>1</v>
      </c>
      <c r="K14666" s="509">
        <v>2</v>
      </c>
    </row>
    <row r="14667" spans="1:11" s="509" customFormat="1">
      <c r="A14667" s="508" t="s">
        <v>669</v>
      </c>
      <c r="B14667" s="509" t="s">
        <v>441</v>
      </c>
      <c r="C14667" s="509">
        <v>57</v>
      </c>
      <c r="D14667" s="509">
        <v>0</v>
      </c>
      <c r="E14667" s="509">
        <v>0</v>
      </c>
      <c r="G14667" s="509">
        <v>0</v>
      </c>
      <c r="H14667" s="509">
        <v>0</v>
      </c>
      <c r="K14667" s="509">
        <v>0</v>
      </c>
    </row>
    <row r="14668" spans="1:11" s="509" customFormat="1">
      <c r="A14668" s="508" t="s">
        <v>669</v>
      </c>
      <c r="B14668" s="509" t="s">
        <v>441</v>
      </c>
      <c r="C14668" s="509">
        <v>58</v>
      </c>
      <c r="D14668" s="509">
        <v>0</v>
      </c>
      <c r="E14668" s="509">
        <v>0</v>
      </c>
      <c r="G14668" s="509">
        <v>0</v>
      </c>
      <c r="H14668" s="509">
        <v>0</v>
      </c>
      <c r="K14668" s="509">
        <v>0</v>
      </c>
    </row>
    <row r="14669" spans="1:11" s="509" customFormat="1">
      <c r="A14669" s="508" t="s">
        <v>669</v>
      </c>
      <c r="B14669" s="509" t="s">
        <v>441</v>
      </c>
      <c r="C14669" s="509">
        <v>59</v>
      </c>
      <c r="D14669" s="509">
        <v>2</v>
      </c>
      <c r="E14669" s="509">
        <v>0</v>
      </c>
      <c r="G14669" s="509">
        <v>8</v>
      </c>
      <c r="H14669" s="509">
        <v>0</v>
      </c>
      <c r="K14669" s="509">
        <v>10</v>
      </c>
    </row>
    <row r="14670" spans="1:11" s="509" customFormat="1">
      <c r="A14670" s="508" t="s">
        <v>669</v>
      </c>
      <c r="B14670" s="509" t="s">
        <v>441</v>
      </c>
      <c r="C14670" s="509">
        <v>60</v>
      </c>
      <c r="D14670" s="509">
        <v>0</v>
      </c>
      <c r="E14670" s="509">
        <v>0</v>
      </c>
      <c r="G14670" s="509">
        <v>5</v>
      </c>
      <c r="H14670" s="509">
        <v>0</v>
      </c>
      <c r="K14670" s="509">
        <v>5</v>
      </c>
    </row>
    <row r="14671" spans="1:11" s="509" customFormat="1">
      <c r="A14671" s="508" t="s">
        <v>669</v>
      </c>
      <c r="B14671" s="509" t="s">
        <v>441</v>
      </c>
      <c r="C14671" s="509">
        <v>61</v>
      </c>
      <c r="D14671" s="509">
        <v>1</v>
      </c>
      <c r="E14671" s="509">
        <v>0</v>
      </c>
      <c r="G14671" s="509">
        <v>1</v>
      </c>
      <c r="H14671" s="509">
        <v>0</v>
      </c>
      <c r="K14671" s="509">
        <v>2</v>
      </c>
    </row>
    <row r="14672" spans="1:11" s="509" customFormat="1">
      <c r="A14672" s="508" t="s">
        <v>669</v>
      </c>
      <c r="B14672" s="509" t="s">
        <v>441</v>
      </c>
      <c r="C14672" s="509">
        <v>62</v>
      </c>
      <c r="D14672" s="509">
        <v>2</v>
      </c>
      <c r="E14672" s="509">
        <v>1</v>
      </c>
      <c r="G14672" s="509">
        <v>3</v>
      </c>
      <c r="H14672" s="509">
        <v>2</v>
      </c>
      <c r="K14672" s="509">
        <v>5</v>
      </c>
    </row>
    <row r="14673" spans="1:11" s="509" customFormat="1">
      <c r="A14673" s="508" t="s">
        <v>669</v>
      </c>
      <c r="B14673" s="509" t="s">
        <v>441</v>
      </c>
      <c r="C14673" s="509">
        <v>63</v>
      </c>
      <c r="D14673" s="509">
        <v>13</v>
      </c>
      <c r="E14673" s="509">
        <v>10</v>
      </c>
      <c r="G14673" s="509">
        <v>21</v>
      </c>
      <c r="H14673" s="509">
        <v>3</v>
      </c>
      <c r="K14673" s="509">
        <v>34</v>
      </c>
    </row>
    <row r="14674" spans="1:11" s="509" customFormat="1">
      <c r="A14674" s="508" t="s">
        <v>669</v>
      </c>
      <c r="B14674" s="509" t="s">
        <v>441</v>
      </c>
      <c r="C14674" s="509" t="s">
        <v>1033</v>
      </c>
      <c r="D14674" s="509">
        <v>0</v>
      </c>
      <c r="E14674" s="509">
        <v>0</v>
      </c>
      <c r="G14674" s="509">
        <v>0</v>
      </c>
      <c r="H14674" s="509">
        <v>0</v>
      </c>
      <c r="K14674" s="509">
        <v>0</v>
      </c>
    </row>
    <row r="14675" spans="1:11" s="509" customFormat="1">
      <c r="A14675" s="508" t="s">
        <v>669</v>
      </c>
      <c r="B14675" s="509" t="s">
        <v>441</v>
      </c>
      <c r="C14675" s="509" t="s">
        <v>1034</v>
      </c>
      <c r="D14675" s="509">
        <v>2</v>
      </c>
      <c r="E14675" s="509">
        <v>0</v>
      </c>
      <c r="G14675" s="509">
        <v>0</v>
      </c>
      <c r="H14675" s="509">
        <v>0</v>
      </c>
      <c r="K14675" s="509">
        <v>2</v>
      </c>
    </row>
    <row r="14676" spans="1:11" s="509" customFormat="1">
      <c r="A14676" s="508" t="s">
        <v>669</v>
      </c>
      <c r="B14676" s="509" t="s">
        <v>441</v>
      </c>
      <c r="C14676" s="509">
        <v>64</v>
      </c>
      <c r="D14676" s="509">
        <v>0</v>
      </c>
      <c r="E14676" s="509">
        <v>0</v>
      </c>
      <c r="G14676" s="509">
        <v>0</v>
      </c>
      <c r="H14676" s="509">
        <v>0</v>
      </c>
      <c r="K14676" s="509">
        <v>0</v>
      </c>
    </row>
    <row r="14677" spans="1:11" s="509" customFormat="1">
      <c r="A14677" s="508" t="s">
        <v>669</v>
      </c>
      <c r="B14677" s="509" t="s">
        <v>441</v>
      </c>
      <c r="C14677" s="509" t="s">
        <v>1035</v>
      </c>
      <c r="D14677" s="509">
        <v>4</v>
      </c>
      <c r="E14677" s="509">
        <v>0</v>
      </c>
      <c r="G14677" s="509">
        <v>18</v>
      </c>
      <c r="H14677" s="509">
        <v>0</v>
      </c>
      <c r="K14677" s="509">
        <v>22</v>
      </c>
    </row>
    <row r="14678" spans="1:11" s="509" customFormat="1">
      <c r="A14678" s="508" t="s">
        <v>669</v>
      </c>
      <c r="B14678" s="509" t="s">
        <v>441</v>
      </c>
      <c r="C14678" s="509">
        <v>65</v>
      </c>
      <c r="D14678" s="509">
        <v>13</v>
      </c>
      <c r="E14678" s="509">
        <v>7</v>
      </c>
      <c r="G14678" s="509">
        <v>47</v>
      </c>
      <c r="H14678" s="509">
        <v>25</v>
      </c>
      <c r="K14678" s="509">
        <v>60</v>
      </c>
    </row>
    <row r="14679" spans="1:11" s="509" customFormat="1">
      <c r="A14679" s="508" t="s">
        <v>669</v>
      </c>
      <c r="B14679" s="509" t="s">
        <v>441</v>
      </c>
      <c r="C14679" s="509">
        <v>66</v>
      </c>
      <c r="D14679" s="509">
        <v>1</v>
      </c>
      <c r="E14679" s="509">
        <v>1</v>
      </c>
      <c r="G14679" s="509">
        <v>5</v>
      </c>
      <c r="H14679" s="509">
        <v>5</v>
      </c>
      <c r="K14679" s="509">
        <v>6</v>
      </c>
    </row>
    <row r="14680" spans="1:11" s="509" customFormat="1">
      <c r="A14680" s="508" t="s">
        <v>669</v>
      </c>
      <c r="B14680" s="509" t="s">
        <v>441</v>
      </c>
      <c r="C14680" s="509" t="s">
        <v>1036</v>
      </c>
      <c r="D14680" s="509">
        <v>0</v>
      </c>
      <c r="E14680" s="509">
        <v>0</v>
      </c>
      <c r="G14680" s="509">
        <v>0</v>
      </c>
      <c r="H14680" s="509">
        <v>0</v>
      </c>
      <c r="K14680" s="509">
        <v>0</v>
      </c>
    </row>
    <row r="14681" spans="1:11" s="509" customFormat="1">
      <c r="A14681" s="508" t="s">
        <v>669</v>
      </c>
      <c r="B14681" s="509" t="s">
        <v>441</v>
      </c>
      <c r="C14681" s="509" t="s">
        <v>1037</v>
      </c>
      <c r="D14681" s="509">
        <v>72</v>
      </c>
      <c r="E14681" s="509">
        <v>0</v>
      </c>
      <c r="G14681" s="509">
        <v>536</v>
      </c>
      <c r="H14681" s="509">
        <v>0</v>
      </c>
      <c r="K14681" s="509">
        <v>608</v>
      </c>
    </row>
    <row r="14682" spans="1:11" s="509" customFormat="1">
      <c r="A14682" s="508" t="s">
        <v>669</v>
      </c>
      <c r="B14682" s="509" t="s">
        <v>441</v>
      </c>
      <c r="C14682" s="509" t="s">
        <v>1038</v>
      </c>
      <c r="D14682" s="509">
        <v>4</v>
      </c>
      <c r="E14682" s="509">
        <v>0</v>
      </c>
      <c r="G14682" s="509">
        <v>10</v>
      </c>
      <c r="H14682" s="509">
        <v>0</v>
      </c>
      <c r="K14682" s="509">
        <v>14</v>
      </c>
    </row>
    <row r="14683" spans="1:11" s="509" customFormat="1">
      <c r="A14683" s="508" t="s">
        <v>669</v>
      </c>
      <c r="B14683" s="509" t="s">
        <v>441</v>
      </c>
      <c r="C14683" s="509" t="s">
        <v>1039</v>
      </c>
      <c r="D14683" s="509">
        <v>13</v>
      </c>
      <c r="E14683" s="509">
        <v>0</v>
      </c>
      <c r="G14683" s="509">
        <v>9</v>
      </c>
      <c r="H14683" s="509">
        <v>0</v>
      </c>
      <c r="K14683" s="509">
        <v>22</v>
      </c>
    </row>
    <row r="14684" spans="1:11" s="509" customFormat="1">
      <c r="A14684" s="508" t="s">
        <v>669</v>
      </c>
      <c r="B14684" s="509" t="s">
        <v>441</v>
      </c>
      <c r="C14684" s="509" t="s">
        <v>1040</v>
      </c>
      <c r="D14684" s="509">
        <v>11</v>
      </c>
      <c r="E14684" s="509">
        <v>0</v>
      </c>
      <c r="G14684" s="509">
        <v>18</v>
      </c>
      <c r="H14684" s="509">
        <v>0</v>
      </c>
      <c r="K14684" s="509">
        <v>29</v>
      </c>
    </row>
    <row r="14685" spans="1:11" s="509" customFormat="1">
      <c r="A14685" s="508" t="s">
        <v>669</v>
      </c>
      <c r="B14685" s="509" t="s">
        <v>441</v>
      </c>
      <c r="C14685" s="509" t="s">
        <v>1041</v>
      </c>
      <c r="D14685" s="509">
        <v>0</v>
      </c>
      <c r="E14685" s="509">
        <v>0</v>
      </c>
      <c r="G14685" s="509">
        <v>1</v>
      </c>
      <c r="H14685" s="509">
        <v>0</v>
      </c>
      <c r="K14685" s="509">
        <v>1</v>
      </c>
    </row>
    <row r="14686" spans="1:11" s="509" customFormat="1">
      <c r="A14686" s="508" t="s">
        <v>669</v>
      </c>
      <c r="B14686" s="509" t="s">
        <v>441</v>
      </c>
      <c r="C14686" s="509" t="s">
        <v>1042</v>
      </c>
      <c r="D14686" s="509">
        <v>0</v>
      </c>
      <c r="E14686" s="509">
        <v>0</v>
      </c>
      <c r="G14686" s="509">
        <v>1</v>
      </c>
      <c r="H14686" s="509">
        <v>0</v>
      </c>
      <c r="K14686" s="509">
        <v>1</v>
      </c>
    </row>
    <row r="14687" spans="1:11" s="509" customFormat="1">
      <c r="A14687" s="508" t="s">
        <v>669</v>
      </c>
      <c r="B14687" s="509" t="s">
        <v>441</v>
      </c>
      <c r="C14687" s="509">
        <v>67</v>
      </c>
      <c r="D14687" s="509">
        <v>12</v>
      </c>
      <c r="E14687" s="509">
        <v>1</v>
      </c>
      <c r="G14687" s="509">
        <v>299</v>
      </c>
      <c r="H14687" s="509">
        <v>10</v>
      </c>
      <c r="K14687" s="509">
        <v>311</v>
      </c>
    </row>
    <row r="14688" spans="1:11" s="509" customFormat="1">
      <c r="A14688" s="508" t="s">
        <v>669</v>
      </c>
      <c r="B14688" s="509" t="s">
        <v>441</v>
      </c>
      <c r="C14688" s="509">
        <v>68</v>
      </c>
      <c r="D14688" s="509">
        <v>5</v>
      </c>
      <c r="E14688" s="509">
        <v>1</v>
      </c>
      <c r="G14688" s="509">
        <v>60</v>
      </c>
      <c r="H14688" s="509">
        <v>5</v>
      </c>
      <c r="K14688" s="509">
        <v>65</v>
      </c>
    </row>
    <row r="14689" spans="1:11" s="509" customFormat="1">
      <c r="A14689" s="508" t="s">
        <v>669</v>
      </c>
      <c r="B14689" s="509" t="s">
        <v>441</v>
      </c>
      <c r="C14689" s="509" t="s">
        <v>1043</v>
      </c>
      <c r="D14689" s="509">
        <v>20</v>
      </c>
      <c r="E14689" s="509">
        <v>3</v>
      </c>
      <c r="G14689" s="509">
        <v>3</v>
      </c>
      <c r="H14689" s="509">
        <v>2</v>
      </c>
      <c r="K14689" s="509">
        <v>23</v>
      </c>
    </row>
    <row r="14690" spans="1:11" s="509" customFormat="1">
      <c r="A14690" s="508" t="s">
        <v>669</v>
      </c>
      <c r="B14690" s="509" t="s">
        <v>441</v>
      </c>
      <c r="C14690" s="509">
        <v>69</v>
      </c>
      <c r="D14690" s="509">
        <v>1</v>
      </c>
      <c r="E14690" s="509">
        <v>0</v>
      </c>
      <c r="G14690" s="509">
        <v>0</v>
      </c>
      <c r="H14690" s="509">
        <v>0</v>
      </c>
      <c r="K14690" s="509">
        <v>1</v>
      </c>
    </row>
    <row r="14691" spans="1:11" s="509" customFormat="1">
      <c r="A14691" s="508" t="s">
        <v>669</v>
      </c>
      <c r="B14691" s="509" t="s">
        <v>441</v>
      </c>
      <c r="C14691" s="509" t="s">
        <v>1044</v>
      </c>
      <c r="D14691" s="509">
        <v>2</v>
      </c>
      <c r="E14691" s="509">
        <v>0</v>
      </c>
      <c r="G14691" s="509">
        <v>0</v>
      </c>
      <c r="H14691" s="509">
        <v>0</v>
      </c>
      <c r="K14691" s="509">
        <v>2</v>
      </c>
    </row>
    <row r="14692" spans="1:11" s="509" customFormat="1">
      <c r="A14692" s="508" t="s">
        <v>669</v>
      </c>
      <c r="B14692" s="509" t="s">
        <v>441</v>
      </c>
      <c r="C14692" s="509" t="s">
        <v>1045</v>
      </c>
      <c r="E14692" s="509">
        <v>0</v>
      </c>
      <c r="G14692" s="509">
        <v>0</v>
      </c>
      <c r="H14692" s="509">
        <v>0</v>
      </c>
      <c r="K14692" s="509">
        <v>0</v>
      </c>
    </row>
    <row r="14693" spans="1:11" s="509" customFormat="1">
      <c r="A14693" s="508" t="s">
        <v>669</v>
      </c>
      <c r="B14693" s="509" t="s">
        <v>441</v>
      </c>
      <c r="C14693" s="509">
        <v>70</v>
      </c>
      <c r="D14693" s="509">
        <v>0</v>
      </c>
      <c r="E14693" s="509">
        <v>0</v>
      </c>
      <c r="G14693" s="509">
        <v>0</v>
      </c>
      <c r="H14693" s="509">
        <v>0</v>
      </c>
      <c r="K14693" s="509">
        <v>0</v>
      </c>
    </row>
    <row r="14694" spans="1:11" s="509" customFormat="1">
      <c r="A14694" s="508" t="s">
        <v>669</v>
      </c>
      <c r="B14694" s="509" t="s">
        <v>441</v>
      </c>
      <c r="C14694" s="509" t="s">
        <v>1046</v>
      </c>
      <c r="D14694" s="509">
        <v>0</v>
      </c>
      <c r="E14694" s="509">
        <v>0</v>
      </c>
      <c r="G14694" s="509">
        <v>19</v>
      </c>
      <c r="H14694" s="509">
        <v>0</v>
      </c>
      <c r="K14694" s="509">
        <v>19</v>
      </c>
    </row>
    <row r="14695" spans="1:11" s="509" customFormat="1">
      <c r="A14695" s="508" t="s">
        <v>669</v>
      </c>
      <c r="B14695" s="509" t="s">
        <v>441</v>
      </c>
      <c r="C14695" s="509">
        <v>71</v>
      </c>
      <c r="D14695" s="509">
        <v>2</v>
      </c>
      <c r="E14695" s="509">
        <v>0</v>
      </c>
      <c r="G14695" s="509">
        <v>585</v>
      </c>
      <c r="H14695" s="509">
        <v>0</v>
      </c>
      <c r="K14695" s="509">
        <v>587</v>
      </c>
    </row>
    <row r="14696" spans="1:11" s="509" customFormat="1">
      <c r="A14696" s="508" t="s">
        <v>669</v>
      </c>
      <c r="B14696" s="509" t="s">
        <v>441</v>
      </c>
      <c r="C14696" s="509" t="s">
        <v>1047</v>
      </c>
      <c r="D14696" s="509">
        <v>11</v>
      </c>
      <c r="E14696" s="509">
        <v>6</v>
      </c>
      <c r="G14696" s="509">
        <v>29</v>
      </c>
      <c r="H14696" s="509">
        <v>8</v>
      </c>
      <c r="K14696" s="509">
        <v>40</v>
      </c>
    </row>
    <row r="14697" spans="1:11" s="509" customFormat="1">
      <c r="A14697" s="508" t="s">
        <v>669</v>
      </c>
      <c r="B14697" s="509" t="s">
        <v>441</v>
      </c>
      <c r="C14697" s="509" t="s">
        <v>1048</v>
      </c>
      <c r="D14697" s="509">
        <v>1</v>
      </c>
      <c r="E14697" s="509">
        <v>0</v>
      </c>
      <c r="G14697" s="509">
        <v>10</v>
      </c>
      <c r="H14697" s="509">
        <v>0</v>
      </c>
      <c r="K14697" s="509">
        <v>11</v>
      </c>
    </row>
    <row r="14698" spans="1:11" s="509" customFormat="1">
      <c r="A14698" s="508" t="s">
        <v>669</v>
      </c>
      <c r="B14698" s="509" t="s">
        <v>441</v>
      </c>
      <c r="C14698" s="509" t="s">
        <v>1049</v>
      </c>
      <c r="D14698" s="509">
        <v>3</v>
      </c>
      <c r="E14698" s="509">
        <v>0</v>
      </c>
      <c r="G14698" s="509">
        <v>2</v>
      </c>
      <c r="H14698" s="509">
        <v>0</v>
      </c>
      <c r="K14698" s="509">
        <v>5</v>
      </c>
    </row>
    <row r="14699" spans="1:11" s="509" customFormat="1">
      <c r="A14699" s="508" t="s">
        <v>669</v>
      </c>
      <c r="B14699" s="509" t="s">
        <v>441</v>
      </c>
      <c r="C14699" s="509" t="s">
        <v>1050</v>
      </c>
      <c r="D14699" s="509">
        <v>1</v>
      </c>
      <c r="E14699" s="509">
        <v>0</v>
      </c>
      <c r="G14699" s="509">
        <v>4</v>
      </c>
      <c r="H14699" s="509">
        <v>4</v>
      </c>
      <c r="K14699" s="509">
        <v>5</v>
      </c>
    </row>
    <row r="14700" spans="1:11" s="509" customFormat="1">
      <c r="A14700" s="508" t="s">
        <v>669</v>
      </c>
      <c r="B14700" s="509" t="s">
        <v>441</v>
      </c>
      <c r="C14700" s="509" t="s">
        <v>1051</v>
      </c>
      <c r="D14700" s="509">
        <v>0</v>
      </c>
      <c r="E14700" s="509">
        <v>0</v>
      </c>
      <c r="G14700" s="509">
        <v>0</v>
      </c>
      <c r="H14700" s="509">
        <v>0</v>
      </c>
      <c r="K14700" s="509">
        <v>0</v>
      </c>
    </row>
    <row r="14701" spans="1:11" s="509" customFormat="1">
      <c r="A14701" s="508" t="s">
        <v>669</v>
      </c>
      <c r="B14701" s="509" t="s">
        <v>441</v>
      </c>
      <c r="C14701" s="509">
        <v>72</v>
      </c>
      <c r="D14701" s="509">
        <v>232</v>
      </c>
      <c r="E14701" s="509">
        <v>0</v>
      </c>
      <c r="G14701" s="509">
        <v>50</v>
      </c>
      <c r="H14701" s="509">
        <v>0</v>
      </c>
      <c r="K14701" s="509">
        <v>282</v>
      </c>
    </row>
    <row r="14702" spans="1:11" s="509" customFormat="1">
      <c r="A14702" s="508" t="s">
        <v>669</v>
      </c>
      <c r="B14702" s="509" t="s">
        <v>441</v>
      </c>
      <c r="C14702" s="509">
        <v>73</v>
      </c>
      <c r="D14702" s="509">
        <v>32</v>
      </c>
      <c r="E14702" s="509">
        <v>0</v>
      </c>
      <c r="G14702" s="509">
        <v>0</v>
      </c>
      <c r="H14702" s="509">
        <v>0</v>
      </c>
      <c r="K14702" s="509">
        <v>32</v>
      </c>
    </row>
    <row r="14703" spans="1:11" s="509" customFormat="1">
      <c r="A14703" s="508" t="s">
        <v>669</v>
      </c>
      <c r="B14703" s="509" t="s">
        <v>441</v>
      </c>
      <c r="C14703" s="509">
        <v>74</v>
      </c>
      <c r="D14703" s="509">
        <v>5</v>
      </c>
      <c r="E14703" s="509">
        <v>1</v>
      </c>
      <c r="G14703" s="509">
        <v>0</v>
      </c>
      <c r="H14703" s="509">
        <v>0</v>
      </c>
      <c r="K14703" s="509">
        <v>5</v>
      </c>
    </row>
    <row r="14704" spans="1:11" s="509" customFormat="1">
      <c r="A14704" s="508" t="s">
        <v>669</v>
      </c>
      <c r="B14704" s="509" t="s">
        <v>441</v>
      </c>
      <c r="C14704" s="509" t="s">
        <v>4570</v>
      </c>
      <c r="D14704" s="509">
        <v>18</v>
      </c>
      <c r="E14704" s="509">
        <v>0</v>
      </c>
      <c r="G14704" s="509">
        <v>82</v>
      </c>
      <c r="H14704" s="509">
        <v>0</v>
      </c>
      <c r="K14704" s="509">
        <v>100</v>
      </c>
    </row>
    <row r="14705" spans="1:11" s="509" customFormat="1">
      <c r="A14705" s="508" t="s">
        <v>669</v>
      </c>
      <c r="B14705" s="509" t="s">
        <v>441</v>
      </c>
      <c r="C14705" s="509" t="s">
        <v>4571</v>
      </c>
      <c r="D14705" s="509">
        <v>599</v>
      </c>
      <c r="E14705" s="509">
        <v>43</v>
      </c>
      <c r="F14705" s="509">
        <v>0</v>
      </c>
      <c r="G14705" s="509">
        <v>2983</v>
      </c>
      <c r="H14705" s="509">
        <v>74</v>
      </c>
      <c r="I14705" s="509">
        <v>0</v>
      </c>
      <c r="J14705" s="509">
        <v>50</v>
      </c>
      <c r="K14705" s="509">
        <v>3582</v>
      </c>
    </row>
    <row r="14706" spans="1:11" s="509" customFormat="1">
      <c r="A14706" s="508" t="s">
        <v>670</v>
      </c>
      <c r="B14706" s="509" t="s">
        <v>442</v>
      </c>
      <c r="C14706" s="509">
        <v>1</v>
      </c>
      <c r="K14706" s="509">
        <v>0</v>
      </c>
    </row>
    <row r="14707" spans="1:11" s="509" customFormat="1">
      <c r="A14707" s="508" t="s">
        <v>670</v>
      </c>
      <c r="B14707" s="509" t="s">
        <v>442</v>
      </c>
      <c r="C14707" s="509" t="s">
        <v>1023</v>
      </c>
      <c r="G14707" s="509">
        <v>2</v>
      </c>
      <c r="K14707" s="509">
        <v>2</v>
      </c>
    </row>
    <row r="14708" spans="1:11" s="509" customFormat="1">
      <c r="A14708" s="508" t="s">
        <v>670</v>
      </c>
      <c r="B14708" s="509" t="s">
        <v>442</v>
      </c>
      <c r="C14708" s="509">
        <v>2</v>
      </c>
      <c r="G14708" s="509">
        <v>3</v>
      </c>
      <c r="K14708" s="509">
        <v>3</v>
      </c>
    </row>
    <row r="14709" spans="1:11" s="509" customFormat="1">
      <c r="A14709" s="508" t="s">
        <v>670</v>
      </c>
      <c r="B14709" s="509" t="s">
        <v>442</v>
      </c>
      <c r="C14709" s="509">
        <v>3</v>
      </c>
      <c r="G14709" s="509">
        <v>7</v>
      </c>
      <c r="K14709" s="509">
        <v>7</v>
      </c>
    </row>
    <row r="14710" spans="1:11" s="509" customFormat="1">
      <c r="A14710" s="508" t="s">
        <v>670</v>
      </c>
      <c r="B14710" s="509" t="s">
        <v>442</v>
      </c>
      <c r="C14710" s="509">
        <v>4</v>
      </c>
      <c r="G14710" s="509">
        <v>2</v>
      </c>
      <c r="K14710" s="509">
        <v>2</v>
      </c>
    </row>
    <row r="14711" spans="1:11" s="509" customFormat="1">
      <c r="A14711" s="508" t="s">
        <v>670</v>
      </c>
      <c r="B14711" s="509" t="s">
        <v>442</v>
      </c>
      <c r="C14711" s="509">
        <v>5</v>
      </c>
      <c r="G14711" s="509">
        <v>2</v>
      </c>
      <c r="K14711" s="509">
        <v>2</v>
      </c>
    </row>
    <row r="14712" spans="1:11" s="509" customFormat="1">
      <c r="A14712" s="508" t="s">
        <v>670</v>
      </c>
      <c r="B14712" s="509" t="s">
        <v>442</v>
      </c>
      <c r="C14712" s="509">
        <v>6</v>
      </c>
      <c r="K14712" s="509">
        <v>0</v>
      </c>
    </row>
    <row r="14713" spans="1:11" s="509" customFormat="1">
      <c r="A14713" s="508" t="s">
        <v>670</v>
      </c>
      <c r="B14713" s="509" t="s">
        <v>442</v>
      </c>
      <c r="C14713" s="509">
        <v>7</v>
      </c>
      <c r="K14713" s="509">
        <v>0</v>
      </c>
    </row>
    <row r="14714" spans="1:11" s="509" customFormat="1">
      <c r="A14714" s="508" t="s">
        <v>670</v>
      </c>
      <c r="B14714" s="509" t="s">
        <v>442</v>
      </c>
      <c r="C14714" s="509">
        <v>8</v>
      </c>
      <c r="K14714" s="509">
        <v>0</v>
      </c>
    </row>
    <row r="14715" spans="1:11" s="509" customFormat="1">
      <c r="A14715" s="508" t="s">
        <v>670</v>
      </c>
      <c r="B14715" s="509" t="s">
        <v>442</v>
      </c>
      <c r="C14715" s="509">
        <v>9</v>
      </c>
      <c r="K14715" s="509">
        <v>0</v>
      </c>
    </row>
    <row r="14716" spans="1:11" s="509" customFormat="1">
      <c r="A14716" s="508" t="s">
        <v>670</v>
      </c>
      <c r="B14716" s="509" t="s">
        <v>442</v>
      </c>
      <c r="C14716" s="509">
        <v>10</v>
      </c>
      <c r="G14716" s="509">
        <v>2</v>
      </c>
      <c r="K14716" s="509">
        <v>2</v>
      </c>
    </row>
    <row r="14717" spans="1:11" s="509" customFormat="1">
      <c r="A14717" s="508" t="s">
        <v>670</v>
      </c>
      <c r="B14717" s="509" t="s">
        <v>442</v>
      </c>
      <c r="C14717" s="509">
        <v>11</v>
      </c>
      <c r="G14717" s="509">
        <v>2</v>
      </c>
      <c r="K14717" s="509">
        <v>2</v>
      </c>
    </row>
    <row r="14718" spans="1:11" s="509" customFormat="1">
      <c r="A14718" s="508" t="s">
        <v>670</v>
      </c>
      <c r="B14718" s="509" t="s">
        <v>442</v>
      </c>
      <c r="C14718" s="509">
        <v>12</v>
      </c>
      <c r="K14718" s="509">
        <v>0</v>
      </c>
    </row>
    <row r="14719" spans="1:11" s="509" customFormat="1">
      <c r="A14719" s="508" t="s">
        <v>670</v>
      </c>
      <c r="B14719" s="509" t="s">
        <v>442</v>
      </c>
      <c r="C14719" s="509">
        <v>13</v>
      </c>
      <c r="K14719" s="509">
        <v>0</v>
      </c>
    </row>
    <row r="14720" spans="1:11" s="509" customFormat="1">
      <c r="A14720" s="508" t="s">
        <v>670</v>
      </c>
      <c r="B14720" s="509" t="s">
        <v>442</v>
      </c>
      <c r="C14720" s="509">
        <v>14</v>
      </c>
      <c r="K14720" s="509">
        <v>0</v>
      </c>
    </row>
    <row r="14721" spans="1:11" s="509" customFormat="1">
      <c r="A14721" s="508" t="s">
        <v>670</v>
      </c>
      <c r="B14721" s="509" t="s">
        <v>442</v>
      </c>
      <c r="C14721" s="509">
        <v>15</v>
      </c>
      <c r="K14721" s="509">
        <v>0</v>
      </c>
    </row>
    <row r="14722" spans="1:11" s="509" customFormat="1">
      <c r="A14722" s="508" t="s">
        <v>670</v>
      </c>
      <c r="B14722" s="509" t="s">
        <v>442</v>
      </c>
      <c r="C14722" s="509">
        <v>16</v>
      </c>
      <c r="K14722" s="509">
        <v>0</v>
      </c>
    </row>
    <row r="14723" spans="1:11" s="509" customFormat="1">
      <c r="A14723" s="508" t="s">
        <v>670</v>
      </c>
      <c r="B14723" s="509" t="s">
        <v>442</v>
      </c>
      <c r="C14723" s="509">
        <v>17</v>
      </c>
      <c r="G14723" s="509">
        <v>3</v>
      </c>
      <c r="K14723" s="509">
        <v>3</v>
      </c>
    </row>
    <row r="14724" spans="1:11" s="509" customFormat="1">
      <c r="A14724" s="508" t="s">
        <v>670</v>
      </c>
      <c r="B14724" s="509" t="s">
        <v>442</v>
      </c>
      <c r="C14724" s="509">
        <v>18</v>
      </c>
      <c r="K14724" s="509">
        <v>0</v>
      </c>
    </row>
    <row r="14725" spans="1:11" s="509" customFormat="1">
      <c r="A14725" s="508" t="s">
        <v>670</v>
      </c>
      <c r="B14725" s="509" t="s">
        <v>442</v>
      </c>
      <c r="C14725" s="509" t="s">
        <v>1024</v>
      </c>
      <c r="K14725" s="509">
        <v>0</v>
      </c>
    </row>
    <row r="14726" spans="1:11" s="509" customFormat="1">
      <c r="A14726" s="508" t="s">
        <v>670</v>
      </c>
      <c r="B14726" s="509" t="s">
        <v>442</v>
      </c>
      <c r="C14726" s="509" t="s">
        <v>1025</v>
      </c>
      <c r="K14726" s="509">
        <v>0</v>
      </c>
    </row>
    <row r="14727" spans="1:11" s="509" customFormat="1">
      <c r="A14727" s="508" t="s">
        <v>670</v>
      </c>
      <c r="B14727" s="509" t="s">
        <v>442</v>
      </c>
      <c r="C14727" s="509">
        <v>19</v>
      </c>
      <c r="K14727" s="509">
        <v>0</v>
      </c>
    </row>
    <row r="14728" spans="1:11" s="509" customFormat="1">
      <c r="A14728" s="508" t="s">
        <v>670</v>
      </c>
      <c r="B14728" s="509" t="s">
        <v>442</v>
      </c>
      <c r="C14728" s="509">
        <v>20</v>
      </c>
      <c r="K14728" s="509">
        <v>0</v>
      </c>
    </row>
    <row r="14729" spans="1:11" s="509" customFormat="1">
      <c r="A14729" s="508" t="s">
        <v>670</v>
      </c>
      <c r="B14729" s="509" t="s">
        <v>442</v>
      </c>
      <c r="C14729" s="509">
        <v>21</v>
      </c>
      <c r="K14729" s="509">
        <v>0</v>
      </c>
    </row>
    <row r="14730" spans="1:11" s="509" customFormat="1">
      <c r="A14730" s="508" t="s">
        <v>670</v>
      </c>
      <c r="B14730" s="509" t="s">
        <v>442</v>
      </c>
      <c r="C14730" s="509" t="s">
        <v>1026</v>
      </c>
      <c r="K14730" s="509">
        <v>0</v>
      </c>
    </row>
    <row r="14731" spans="1:11" s="509" customFormat="1">
      <c r="A14731" s="508" t="s">
        <v>670</v>
      </c>
      <c r="B14731" s="509" t="s">
        <v>442</v>
      </c>
      <c r="C14731" s="509" t="s">
        <v>1027</v>
      </c>
      <c r="K14731" s="509">
        <v>0</v>
      </c>
    </row>
    <row r="14732" spans="1:11" s="509" customFormat="1">
      <c r="A14732" s="508" t="s">
        <v>670</v>
      </c>
      <c r="B14732" s="509" t="s">
        <v>442</v>
      </c>
      <c r="C14732" s="509" t="s">
        <v>1028</v>
      </c>
      <c r="K14732" s="509">
        <v>0</v>
      </c>
    </row>
    <row r="14733" spans="1:11" s="509" customFormat="1">
      <c r="A14733" s="508" t="s">
        <v>670</v>
      </c>
      <c r="B14733" s="509" t="s">
        <v>442</v>
      </c>
      <c r="C14733" s="509">
        <v>22</v>
      </c>
      <c r="G14733" s="509">
        <v>1</v>
      </c>
      <c r="K14733" s="509">
        <v>1</v>
      </c>
    </row>
    <row r="14734" spans="1:11" s="509" customFormat="1">
      <c r="A14734" s="508" t="s">
        <v>670</v>
      </c>
      <c r="B14734" s="509" t="s">
        <v>442</v>
      </c>
      <c r="C14734" s="509">
        <v>23</v>
      </c>
      <c r="G14734" s="509">
        <v>1</v>
      </c>
      <c r="K14734" s="509">
        <v>1</v>
      </c>
    </row>
    <row r="14735" spans="1:11" s="509" customFormat="1">
      <c r="A14735" s="508" t="s">
        <v>670</v>
      </c>
      <c r="B14735" s="509" t="s">
        <v>442</v>
      </c>
      <c r="C14735" s="509" t="s">
        <v>1029</v>
      </c>
      <c r="G14735" s="509">
        <v>2</v>
      </c>
      <c r="K14735" s="509">
        <v>2</v>
      </c>
    </row>
    <row r="14736" spans="1:11" s="509" customFormat="1">
      <c r="A14736" s="508" t="s">
        <v>670</v>
      </c>
      <c r="B14736" s="509" t="s">
        <v>442</v>
      </c>
      <c r="C14736" s="509">
        <v>24</v>
      </c>
      <c r="K14736" s="509">
        <v>0</v>
      </c>
    </row>
    <row r="14737" spans="1:11" s="509" customFormat="1">
      <c r="A14737" s="508" t="s">
        <v>670</v>
      </c>
      <c r="B14737" s="509" t="s">
        <v>442</v>
      </c>
      <c r="C14737" s="509">
        <v>25</v>
      </c>
    </row>
    <row r="14738" spans="1:11" s="509" customFormat="1">
      <c r="A14738" s="508" t="s">
        <v>670</v>
      </c>
      <c r="B14738" s="509" t="s">
        <v>442</v>
      </c>
      <c r="C14738" s="509">
        <v>26</v>
      </c>
      <c r="K14738" s="509">
        <v>0</v>
      </c>
    </row>
    <row r="14739" spans="1:11" s="509" customFormat="1">
      <c r="A14739" s="508" t="s">
        <v>670</v>
      </c>
      <c r="B14739" s="509" t="s">
        <v>442</v>
      </c>
      <c r="C14739" s="509">
        <v>27</v>
      </c>
      <c r="G14739" s="509">
        <v>4</v>
      </c>
      <c r="H14739" s="509">
        <v>1</v>
      </c>
      <c r="K14739" s="509">
        <v>4</v>
      </c>
    </row>
    <row r="14740" spans="1:11" s="509" customFormat="1">
      <c r="A14740" s="508" t="s">
        <v>670</v>
      </c>
      <c r="B14740" s="509" t="s">
        <v>442</v>
      </c>
      <c r="C14740" s="509">
        <v>28</v>
      </c>
      <c r="G14740" s="509">
        <v>1</v>
      </c>
      <c r="K14740" s="509">
        <v>1</v>
      </c>
    </row>
    <row r="14741" spans="1:11" s="509" customFormat="1">
      <c r="A14741" s="508" t="s">
        <v>670</v>
      </c>
      <c r="B14741" s="509" t="s">
        <v>442</v>
      </c>
      <c r="C14741" s="509">
        <v>29</v>
      </c>
      <c r="K14741" s="509">
        <v>0</v>
      </c>
    </row>
    <row r="14742" spans="1:11" s="509" customFormat="1">
      <c r="A14742" s="508" t="s">
        <v>670</v>
      </c>
      <c r="B14742" s="509" t="s">
        <v>442</v>
      </c>
      <c r="C14742" s="509">
        <v>30</v>
      </c>
      <c r="K14742" s="509">
        <v>0</v>
      </c>
    </row>
    <row r="14743" spans="1:11" s="509" customFormat="1">
      <c r="A14743" s="508" t="s">
        <v>670</v>
      </c>
      <c r="B14743" s="509" t="s">
        <v>442</v>
      </c>
      <c r="C14743" s="509">
        <v>31</v>
      </c>
      <c r="K14743" s="509">
        <v>0</v>
      </c>
    </row>
    <row r="14744" spans="1:11" s="509" customFormat="1">
      <c r="A14744" s="508" t="s">
        <v>670</v>
      </c>
      <c r="B14744" s="509" t="s">
        <v>442</v>
      </c>
      <c r="C14744" s="509">
        <v>32</v>
      </c>
      <c r="K14744" s="509">
        <v>0</v>
      </c>
    </row>
    <row r="14745" spans="1:11" s="509" customFormat="1">
      <c r="A14745" s="508" t="s">
        <v>670</v>
      </c>
      <c r="B14745" s="509" t="s">
        <v>442</v>
      </c>
      <c r="C14745" s="509">
        <v>33</v>
      </c>
      <c r="G14745" s="509">
        <v>1</v>
      </c>
      <c r="K14745" s="509">
        <v>1</v>
      </c>
    </row>
    <row r="14746" spans="1:11" s="509" customFormat="1">
      <c r="A14746" s="508" t="s">
        <v>670</v>
      </c>
      <c r="B14746" s="509" t="s">
        <v>442</v>
      </c>
      <c r="C14746" s="509">
        <v>34</v>
      </c>
      <c r="K14746" s="509">
        <v>0</v>
      </c>
    </row>
    <row r="14747" spans="1:11" s="509" customFormat="1">
      <c r="A14747" s="508" t="s">
        <v>670</v>
      </c>
      <c r="B14747" s="509" t="s">
        <v>442</v>
      </c>
      <c r="C14747" s="509">
        <v>35</v>
      </c>
      <c r="K14747" s="509">
        <v>0</v>
      </c>
    </row>
    <row r="14748" spans="1:11" s="509" customFormat="1">
      <c r="A14748" s="508" t="s">
        <v>670</v>
      </c>
      <c r="B14748" s="509" t="s">
        <v>442</v>
      </c>
      <c r="C14748" s="509">
        <v>36</v>
      </c>
      <c r="K14748" s="509">
        <v>0</v>
      </c>
    </row>
    <row r="14749" spans="1:11" s="509" customFormat="1">
      <c r="A14749" s="508" t="s">
        <v>670</v>
      </c>
      <c r="B14749" s="509" t="s">
        <v>442</v>
      </c>
      <c r="C14749" s="509">
        <v>37</v>
      </c>
      <c r="K14749" s="509">
        <v>0</v>
      </c>
    </row>
    <row r="14750" spans="1:11" s="509" customFormat="1">
      <c r="A14750" s="508" t="s">
        <v>670</v>
      </c>
      <c r="B14750" s="509" t="s">
        <v>442</v>
      </c>
      <c r="C14750" s="509">
        <v>38</v>
      </c>
      <c r="K14750" s="509">
        <v>0</v>
      </c>
    </row>
    <row r="14751" spans="1:11" s="509" customFormat="1">
      <c r="A14751" s="508" t="s">
        <v>670</v>
      </c>
      <c r="B14751" s="509" t="s">
        <v>442</v>
      </c>
      <c r="C14751" s="509" t="s">
        <v>1030</v>
      </c>
      <c r="K14751" s="509">
        <v>0</v>
      </c>
    </row>
    <row r="14752" spans="1:11" s="509" customFormat="1">
      <c r="A14752" s="508" t="s">
        <v>670</v>
      </c>
      <c r="B14752" s="509" t="s">
        <v>442</v>
      </c>
      <c r="C14752" s="509">
        <v>39</v>
      </c>
      <c r="K14752" s="509">
        <v>0</v>
      </c>
    </row>
    <row r="14753" spans="1:11" s="509" customFormat="1">
      <c r="A14753" s="508" t="s">
        <v>670</v>
      </c>
      <c r="B14753" s="509" t="s">
        <v>442</v>
      </c>
      <c r="C14753" s="509">
        <v>40</v>
      </c>
      <c r="K14753" s="509">
        <v>0</v>
      </c>
    </row>
    <row r="14754" spans="1:11" s="509" customFormat="1">
      <c r="A14754" s="508" t="s">
        <v>670</v>
      </c>
      <c r="B14754" s="509" t="s">
        <v>442</v>
      </c>
      <c r="C14754" s="509">
        <v>41</v>
      </c>
      <c r="K14754" s="509">
        <v>0</v>
      </c>
    </row>
    <row r="14755" spans="1:11" s="509" customFormat="1">
      <c r="A14755" s="508" t="s">
        <v>670</v>
      </c>
      <c r="B14755" s="509" t="s">
        <v>442</v>
      </c>
      <c r="C14755" s="509">
        <v>42</v>
      </c>
      <c r="K14755" s="509">
        <v>0</v>
      </c>
    </row>
    <row r="14756" spans="1:11" s="509" customFormat="1">
      <c r="A14756" s="508" t="s">
        <v>670</v>
      </c>
      <c r="B14756" s="509" t="s">
        <v>442</v>
      </c>
      <c r="C14756" s="509">
        <v>43</v>
      </c>
      <c r="K14756" s="509">
        <v>0</v>
      </c>
    </row>
    <row r="14757" spans="1:11" s="509" customFormat="1">
      <c r="A14757" s="508" t="s">
        <v>670</v>
      </c>
      <c r="B14757" s="509" t="s">
        <v>442</v>
      </c>
      <c r="C14757" s="509">
        <v>44</v>
      </c>
      <c r="K14757" s="509">
        <v>0</v>
      </c>
    </row>
    <row r="14758" spans="1:11" s="509" customFormat="1">
      <c r="A14758" s="508" t="s">
        <v>670</v>
      </c>
      <c r="B14758" s="509" t="s">
        <v>442</v>
      </c>
      <c r="C14758" s="509">
        <v>45</v>
      </c>
      <c r="K14758" s="509">
        <v>0</v>
      </c>
    </row>
    <row r="14759" spans="1:11" s="509" customFormat="1">
      <c r="A14759" s="508" t="s">
        <v>670</v>
      </c>
      <c r="B14759" s="509" t="s">
        <v>442</v>
      </c>
      <c r="C14759" s="509">
        <v>46</v>
      </c>
      <c r="G14759" s="509">
        <v>1</v>
      </c>
      <c r="H14759" s="509">
        <v>1</v>
      </c>
      <c r="K14759" s="509">
        <v>1</v>
      </c>
    </row>
    <row r="14760" spans="1:11" s="509" customFormat="1">
      <c r="A14760" s="508" t="s">
        <v>670</v>
      </c>
      <c r="B14760" s="509" t="s">
        <v>442</v>
      </c>
      <c r="C14760" s="509">
        <v>47</v>
      </c>
      <c r="K14760" s="509">
        <v>0</v>
      </c>
    </row>
    <row r="14761" spans="1:11" s="509" customFormat="1">
      <c r="A14761" s="508" t="s">
        <v>670</v>
      </c>
      <c r="B14761" s="509" t="s">
        <v>442</v>
      </c>
      <c r="C14761" s="509">
        <v>48</v>
      </c>
      <c r="K14761" s="509">
        <v>0</v>
      </c>
    </row>
    <row r="14762" spans="1:11" s="509" customFormat="1">
      <c r="A14762" s="508" t="s">
        <v>670</v>
      </c>
      <c r="B14762" s="509" t="s">
        <v>442</v>
      </c>
      <c r="C14762" s="509">
        <v>49</v>
      </c>
      <c r="K14762" s="509">
        <v>0</v>
      </c>
    </row>
    <row r="14763" spans="1:11" s="509" customFormat="1">
      <c r="A14763" s="508" t="s">
        <v>670</v>
      </c>
      <c r="B14763" s="509" t="s">
        <v>442</v>
      </c>
      <c r="C14763" s="509">
        <v>50</v>
      </c>
      <c r="K14763" s="509">
        <v>0</v>
      </c>
    </row>
    <row r="14764" spans="1:11" s="509" customFormat="1">
      <c r="A14764" s="508" t="s">
        <v>670</v>
      </c>
      <c r="B14764" s="509" t="s">
        <v>442</v>
      </c>
      <c r="C14764" s="509">
        <v>51</v>
      </c>
      <c r="G14764" s="509">
        <v>2</v>
      </c>
      <c r="K14764" s="509">
        <v>2</v>
      </c>
    </row>
    <row r="14765" spans="1:11" s="509" customFormat="1">
      <c r="A14765" s="508" t="s">
        <v>670</v>
      </c>
      <c r="B14765" s="509" t="s">
        <v>442</v>
      </c>
      <c r="C14765" s="509" t="s">
        <v>1031</v>
      </c>
      <c r="G14765" s="509">
        <v>2</v>
      </c>
      <c r="K14765" s="509">
        <v>2</v>
      </c>
    </row>
    <row r="14766" spans="1:11" s="509" customFormat="1">
      <c r="A14766" s="508" t="s">
        <v>670</v>
      </c>
      <c r="B14766" s="509" t="s">
        <v>442</v>
      </c>
      <c r="C14766" s="509" t="s">
        <v>1032</v>
      </c>
      <c r="K14766" s="509">
        <v>0</v>
      </c>
    </row>
    <row r="14767" spans="1:11" s="509" customFormat="1">
      <c r="A14767" s="508" t="s">
        <v>670</v>
      </c>
      <c r="B14767" s="509" t="s">
        <v>442</v>
      </c>
      <c r="C14767" s="509">
        <v>52</v>
      </c>
      <c r="K14767" s="509">
        <v>0</v>
      </c>
    </row>
    <row r="14768" spans="1:11" s="509" customFormat="1">
      <c r="A14768" s="508" t="s">
        <v>670</v>
      </c>
      <c r="B14768" s="509" t="s">
        <v>442</v>
      </c>
      <c r="C14768" s="509">
        <v>53</v>
      </c>
      <c r="G14768" s="509">
        <v>1</v>
      </c>
      <c r="H14768" s="509">
        <v>1</v>
      </c>
      <c r="K14768" s="509">
        <v>1</v>
      </c>
    </row>
    <row r="14769" spans="1:11" s="509" customFormat="1">
      <c r="A14769" s="508" t="s">
        <v>670</v>
      </c>
      <c r="B14769" s="509" t="s">
        <v>442</v>
      </c>
      <c r="C14769" s="509">
        <v>54</v>
      </c>
      <c r="G14769" s="509">
        <v>6</v>
      </c>
      <c r="K14769" s="509">
        <v>6</v>
      </c>
    </row>
    <row r="14770" spans="1:11" s="509" customFormat="1">
      <c r="A14770" s="508" t="s">
        <v>670</v>
      </c>
      <c r="B14770" s="509" t="s">
        <v>442</v>
      </c>
      <c r="C14770" s="509">
        <v>55</v>
      </c>
      <c r="G14770" s="509">
        <v>11</v>
      </c>
      <c r="K14770" s="509">
        <v>11</v>
      </c>
    </row>
    <row r="14771" spans="1:11" s="509" customFormat="1">
      <c r="A14771" s="508" t="s">
        <v>670</v>
      </c>
      <c r="B14771" s="509" t="s">
        <v>442</v>
      </c>
      <c r="C14771" s="509">
        <v>56</v>
      </c>
      <c r="K14771" s="509">
        <v>0</v>
      </c>
    </row>
    <row r="14772" spans="1:11" s="509" customFormat="1">
      <c r="A14772" s="508" t="s">
        <v>670</v>
      </c>
      <c r="B14772" s="509" t="s">
        <v>442</v>
      </c>
      <c r="C14772" s="509">
        <v>57</v>
      </c>
      <c r="K14772" s="509">
        <v>0</v>
      </c>
    </row>
    <row r="14773" spans="1:11" s="509" customFormat="1">
      <c r="A14773" s="508" t="s">
        <v>670</v>
      </c>
      <c r="B14773" s="509" t="s">
        <v>442</v>
      </c>
      <c r="C14773" s="509">
        <v>58</v>
      </c>
      <c r="G14773" s="509">
        <v>1</v>
      </c>
      <c r="K14773" s="509">
        <v>1</v>
      </c>
    </row>
    <row r="14774" spans="1:11" s="509" customFormat="1">
      <c r="A14774" s="508" t="s">
        <v>670</v>
      </c>
      <c r="B14774" s="509" t="s">
        <v>442</v>
      </c>
      <c r="C14774" s="509">
        <v>59</v>
      </c>
      <c r="G14774" s="509">
        <v>2</v>
      </c>
      <c r="K14774" s="509">
        <v>2</v>
      </c>
    </row>
    <row r="14775" spans="1:11" s="509" customFormat="1">
      <c r="A14775" s="508" t="s">
        <v>670</v>
      </c>
      <c r="B14775" s="509" t="s">
        <v>442</v>
      </c>
      <c r="C14775" s="509">
        <v>60</v>
      </c>
      <c r="G14775" s="509">
        <v>1</v>
      </c>
      <c r="K14775" s="509">
        <v>1</v>
      </c>
    </row>
    <row r="14776" spans="1:11" s="509" customFormat="1">
      <c r="A14776" s="508" t="s">
        <v>670</v>
      </c>
      <c r="B14776" s="509" t="s">
        <v>442</v>
      </c>
      <c r="C14776" s="509">
        <v>61</v>
      </c>
      <c r="K14776" s="509">
        <v>0</v>
      </c>
    </row>
    <row r="14777" spans="1:11" s="509" customFormat="1">
      <c r="A14777" s="508" t="s">
        <v>670</v>
      </c>
      <c r="B14777" s="509" t="s">
        <v>442</v>
      </c>
      <c r="C14777" s="509">
        <v>62</v>
      </c>
      <c r="G14777" s="509">
        <v>1</v>
      </c>
      <c r="H14777" s="509">
        <v>1</v>
      </c>
      <c r="K14777" s="509">
        <v>1</v>
      </c>
    </row>
    <row r="14778" spans="1:11" s="509" customFormat="1">
      <c r="A14778" s="508" t="s">
        <v>670</v>
      </c>
      <c r="B14778" s="509" t="s">
        <v>442</v>
      </c>
      <c r="C14778" s="509">
        <v>63</v>
      </c>
      <c r="G14778" s="509">
        <v>3</v>
      </c>
      <c r="K14778" s="509">
        <v>3</v>
      </c>
    </row>
    <row r="14779" spans="1:11" s="509" customFormat="1">
      <c r="A14779" s="508" t="s">
        <v>670</v>
      </c>
      <c r="B14779" s="509" t="s">
        <v>442</v>
      </c>
      <c r="C14779" s="509" t="s">
        <v>1033</v>
      </c>
      <c r="K14779" s="509">
        <v>0</v>
      </c>
    </row>
    <row r="14780" spans="1:11" s="509" customFormat="1">
      <c r="A14780" s="508" t="s">
        <v>670</v>
      </c>
      <c r="B14780" s="509" t="s">
        <v>442</v>
      </c>
      <c r="C14780" s="509" t="s">
        <v>1034</v>
      </c>
      <c r="K14780" s="509">
        <v>0</v>
      </c>
    </row>
    <row r="14781" spans="1:11" s="509" customFormat="1">
      <c r="A14781" s="508" t="s">
        <v>670</v>
      </c>
      <c r="B14781" s="509" t="s">
        <v>442</v>
      </c>
      <c r="C14781" s="509">
        <v>64</v>
      </c>
      <c r="K14781" s="509">
        <v>0</v>
      </c>
    </row>
    <row r="14782" spans="1:11" s="509" customFormat="1">
      <c r="A14782" s="508" t="s">
        <v>670</v>
      </c>
      <c r="B14782" s="509" t="s">
        <v>442</v>
      </c>
      <c r="C14782" s="509" t="s">
        <v>1035</v>
      </c>
      <c r="G14782" s="509">
        <v>1</v>
      </c>
      <c r="K14782" s="509">
        <v>1</v>
      </c>
    </row>
    <row r="14783" spans="1:11" s="509" customFormat="1">
      <c r="A14783" s="508" t="s">
        <v>670</v>
      </c>
      <c r="B14783" s="509" t="s">
        <v>442</v>
      </c>
      <c r="C14783" s="509">
        <v>65</v>
      </c>
      <c r="G14783" s="509">
        <v>9</v>
      </c>
      <c r="H14783" s="509">
        <v>1</v>
      </c>
      <c r="K14783" s="509">
        <v>9</v>
      </c>
    </row>
    <row r="14784" spans="1:11" s="509" customFormat="1">
      <c r="A14784" s="508" t="s">
        <v>670</v>
      </c>
      <c r="B14784" s="509" t="s">
        <v>442</v>
      </c>
      <c r="C14784" s="509">
        <v>66</v>
      </c>
      <c r="G14784" s="509">
        <v>2</v>
      </c>
      <c r="H14784" s="509">
        <v>2</v>
      </c>
      <c r="K14784" s="509">
        <v>2</v>
      </c>
    </row>
    <row r="14785" spans="1:11" s="509" customFormat="1">
      <c r="A14785" s="508" t="s">
        <v>670</v>
      </c>
      <c r="B14785" s="509" t="s">
        <v>442</v>
      </c>
      <c r="C14785" s="509" t="s">
        <v>1036</v>
      </c>
      <c r="K14785" s="509">
        <v>0</v>
      </c>
    </row>
    <row r="14786" spans="1:11" s="509" customFormat="1">
      <c r="A14786" s="508" t="s">
        <v>670</v>
      </c>
      <c r="B14786" s="509" t="s">
        <v>442</v>
      </c>
      <c r="C14786" s="509" t="s">
        <v>1037</v>
      </c>
      <c r="G14786" s="509">
        <v>13</v>
      </c>
      <c r="K14786" s="509">
        <v>13</v>
      </c>
    </row>
    <row r="14787" spans="1:11" s="509" customFormat="1">
      <c r="A14787" s="508" t="s">
        <v>670</v>
      </c>
      <c r="B14787" s="509" t="s">
        <v>442</v>
      </c>
      <c r="C14787" s="509" t="s">
        <v>1038</v>
      </c>
      <c r="K14787" s="509">
        <v>0</v>
      </c>
    </row>
    <row r="14788" spans="1:11" s="509" customFormat="1">
      <c r="A14788" s="508" t="s">
        <v>670</v>
      </c>
      <c r="B14788" s="509" t="s">
        <v>442</v>
      </c>
      <c r="C14788" s="509" t="s">
        <v>1039</v>
      </c>
      <c r="K14788" s="509">
        <v>0</v>
      </c>
    </row>
    <row r="14789" spans="1:11" s="509" customFormat="1">
      <c r="A14789" s="508" t="s">
        <v>670</v>
      </c>
      <c r="B14789" s="509" t="s">
        <v>442</v>
      </c>
      <c r="C14789" s="509" t="s">
        <v>1040</v>
      </c>
      <c r="G14789" s="509">
        <v>2</v>
      </c>
      <c r="K14789" s="509">
        <v>2</v>
      </c>
    </row>
    <row r="14790" spans="1:11" s="509" customFormat="1">
      <c r="A14790" s="508" t="s">
        <v>670</v>
      </c>
      <c r="B14790" s="509" t="s">
        <v>442</v>
      </c>
      <c r="C14790" s="509" t="s">
        <v>1041</v>
      </c>
      <c r="K14790" s="509">
        <v>0</v>
      </c>
    </row>
    <row r="14791" spans="1:11" s="509" customFormat="1">
      <c r="A14791" s="508" t="s">
        <v>670</v>
      </c>
      <c r="B14791" s="509" t="s">
        <v>442</v>
      </c>
      <c r="C14791" s="509" t="s">
        <v>1042</v>
      </c>
      <c r="K14791" s="509">
        <v>0</v>
      </c>
    </row>
    <row r="14792" spans="1:11" s="509" customFormat="1">
      <c r="A14792" s="508" t="s">
        <v>670</v>
      </c>
      <c r="B14792" s="509" t="s">
        <v>442</v>
      </c>
      <c r="C14792" s="509">
        <v>67</v>
      </c>
      <c r="G14792" s="509">
        <v>1</v>
      </c>
      <c r="K14792" s="509">
        <v>1</v>
      </c>
    </row>
    <row r="14793" spans="1:11" s="509" customFormat="1">
      <c r="A14793" s="508" t="s">
        <v>670</v>
      </c>
      <c r="B14793" s="509" t="s">
        <v>442</v>
      </c>
      <c r="C14793" s="509">
        <v>68</v>
      </c>
      <c r="G14793" s="509">
        <v>1</v>
      </c>
      <c r="K14793" s="509">
        <v>1</v>
      </c>
    </row>
    <row r="14794" spans="1:11" s="509" customFormat="1">
      <c r="A14794" s="508" t="s">
        <v>670</v>
      </c>
      <c r="B14794" s="509" t="s">
        <v>442</v>
      </c>
      <c r="C14794" s="509" t="s">
        <v>1043</v>
      </c>
      <c r="G14794" s="509">
        <v>2</v>
      </c>
      <c r="K14794" s="509">
        <v>2</v>
      </c>
    </row>
    <row r="14795" spans="1:11" s="509" customFormat="1">
      <c r="A14795" s="508" t="s">
        <v>670</v>
      </c>
      <c r="B14795" s="509" t="s">
        <v>442</v>
      </c>
      <c r="C14795" s="509">
        <v>69</v>
      </c>
      <c r="K14795" s="509">
        <v>0</v>
      </c>
    </row>
    <row r="14796" spans="1:11" s="509" customFormat="1">
      <c r="A14796" s="508" t="s">
        <v>670</v>
      </c>
      <c r="B14796" s="509" t="s">
        <v>442</v>
      </c>
      <c r="C14796" s="509" t="s">
        <v>1044</v>
      </c>
      <c r="K14796" s="509">
        <v>0</v>
      </c>
    </row>
    <row r="14797" spans="1:11" s="509" customFormat="1">
      <c r="A14797" s="508" t="s">
        <v>670</v>
      </c>
      <c r="B14797" s="509" t="s">
        <v>442</v>
      </c>
      <c r="C14797" s="509" t="s">
        <v>1045</v>
      </c>
      <c r="K14797" s="509">
        <v>0</v>
      </c>
    </row>
    <row r="14798" spans="1:11" s="509" customFormat="1">
      <c r="A14798" s="508" t="s">
        <v>670</v>
      </c>
      <c r="B14798" s="509" t="s">
        <v>442</v>
      </c>
      <c r="C14798" s="509">
        <v>70</v>
      </c>
      <c r="K14798" s="509">
        <v>0</v>
      </c>
    </row>
    <row r="14799" spans="1:11" s="509" customFormat="1">
      <c r="A14799" s="508" t="s">
        <v>670</v>
      </c>
      <c r="B14799" s="509" t="s">
        <v>442</v>
      </c>
      <c r="C14799" s="509" t="s">
        <v>1046</v>
      </c>
      <c r="G14799" s="509">
        <v>6</v>
      </c>
      <c r="K14799" s="509">
        <v>6</v>
      </c>
    </row>
    <row r="14800" spans="1:11" s="509" customFormat="1">
      <c r="A14800" s="508" t="s">
        <v>670</v>
      </c>
      <c r="B14800" s="509" t="s">
        <v>442</v>
      </c>
      <c r="C14800" s="509">
        <v>71</v>
      </c>
      <c r="G14800" s="509">
        <v>36</v>
      </c>
      <c r="K14800" s="509">
        <v>36</v>
      </c>
    </row>
    <row r="14801" spans="1:11" s="509" customFormat="1">
      <c r="A14801" s="508" t="s">
        <v>670</v>
      </c>
      <c r="B14801" s="509" t="s">
        <v>442</v>
      </c>
      <c r="C14801" s="509" t="s">
        <v>1047</v>
      </c>
      <c r="G14801" s="509">
        <v>7</v>
      </c>
      <c r="H14801" s="509">
        <v>7</v>
      </c>
      <c r="K14801" s="509">
        <v>7</v>
      </c>
    </row>
    <row r="14802" spans="1:11" s="509" customFormat="1">
      <c r="A14802" s="508" t="s">
        <v>670</v>
      </c>
      <c r="B14802" s="509" t="s">
        <v>442</v>
      </c>
      <c r="C14802" s="509" t="s">
        <v>1048</v>
      </c>
      <c r="K14802" s="509">
        <v>0</v>
      </c>
    </row>
    <row r="14803" spans="1:11" s="509" customFormat="1">
      <c r="A14803" s="508" t="s">
        <v>670</v>
      </c>
      <c r="B14803" s="509" t="s">
        <v>442</v>
      </c>
      <c r="C14803" s="509" t="s">
        <v>1049</v>
      </c>
      <c r="G14803" s="509">
        <v>3</v>
      </c>
      <c r="H14803" s="509">
        <v>2</v>
      </c>
      <c r="K14803" s="509">
        <v>3</v>
      </c>
    </row>
    <row r="14804" spans="1:11" s="509" customFormat="1">
      <c r="A14804" s="508" t="s">
        <v>670</v>
      </c>
      <c r="B14804" s="509" t="s">
        <v>442</v>
      </c>
      <c r="C14804" s="509" t="s">
        <v>1050</v>
      </c>
      <c r="G14804" s="509">
        <v>1</v>
      </c>
      <c r="H14804" s="509">
        <v>1</v>
      </c>
      <c r="K14804" s="509">
        <v>1</v>
      </c>
    </row>
    <row r="14805" spans="1:11" s="509" customFormat="1">
      <c r="A14805" s="508" t="s">
        <v>670</v>
      </c>
      <c r="B14805" s="509" t="s">
        <v>442</v>
      </c>
      <c r="C14805" s="509" t="s">
        <v>1051</v>
      </c>
      <c r="K14805" s="509">
        <v>0</v>
      </c>
    </row>
    <row r="14806" spans="1:11" s="509" customFormat="1">
      <c r="A14806" s="508" t="s">
        <v>670</v>
      </c>
      <c r="B14806" s="509" t="s">
        <v>442</v>
      </c>
      <c r="C14806" s="509">
        <v>72</v>
      </c>
      <c r="D14806" s="509">
        <v>1</v>
      </c>
      <c r="G14806" s="509">
        <v>1</v>
      </c>
      <c r="K14806" s="509">
        <v>2</v>
      </c>
    </row>
    <row r="14807" spans="1:11" s="509" customFormat="1">
      <c r="A14807" s="508" t="s">
        <v>670</v>
      </c>
      <c r="B14807" s="509" t="s">
        <v>442</v>
      </c>
      <c r="C14807" s="509">
        <v>73</v>
      </c>
      <c r="D14807" s="509">
        <v>5</v>
      </c>
      <c r="K14807" s="509">
        <v>5</v>
      </c>
    </row>
    <row r="14808" spans="1:11" s="509" customFormat="1">
      <c r="A14808" s="508" t="s">
        <v>670</v>
      </c>
      <c r="B14808" s="509" t="s">
        <v>442</v>
      </c>
      <c r="C14808" s="509">
        <v>74</v>
      </c>
      <c r="G14808" s="509">
        <v>2</v>
      </c>
      <c r="K14808" s="509">
        <v>2</v>
      </c>
    </row>
    <row r="14809" spans="1:11" s="509" customFormat="1">
      <c r="A14809" s="508" t="s">
        <v>670</v>
      </c>
      <c r="B14809" s="509" t="s">
        <v>442</v>
      </c>
      <c r="C14809" s="509" t="s">
        <v>4570</v>
      </c>
      <c r="D14809" s="509">
        <v>2</v>
      </c>
      <c r="G14809" s="509">
        <v>7</v>
      </c>
      <c r="K14809" s="509">
        <v>9</v>
      </c>
    </row>
    <row r="14810" spans="1:11" s="509" customFormat="1">
      <c r="A14810" s="508" t="s">
        <v>670</v>
      </c>
      <c r="B14810" s="509" t="s">
        <v>442</v>
      </c>
      <c r="C14810" s="509" t="s">
        <v>4571</v>
      </c>
      <c r="D14810" s="509">
        <v>8</v>
      </c>
      <c r="E14810" s="509">
        <v>0</v>
      </c>
      <c r="F14810" s="509">
        <v>0</v>
      </c>
      <c r="G14810" s="509">
        <v>158</v>
      </c>
      <c r="H14810" s="509">
        <v>17</v>
      </c>
      <c r="I14810" s="509">
        <v>0</v>
      </c>
      <c r="J14810" s="509">
        <v>92</v>
      </c>
      <c r="K14810" s="509">
        <v>166</v>
      </c>
    </row>
    <row r="14811" spans="1:11" s="509" customFormat="1">
      <c r="A14811" s="508" t="s">
        <v>671</v>
      </c>
      <c r="B14811" s="509" t="s">
        <v>443</v>
      </c>
      <c r="C14811" s="509">
        <v>1</v>
      </c>
      <c r="K14811" s="509">
        <v>0</v>
      </c>
    </row>
    <row r="14812" spans="1:11" s="509" customFormat="1">
      <c r="A14812" s="508" t="s">
        <v>671</v>
      </c>
      <c r="B14812" s="509" t="s">
        <v>443</v>
      </c>
      <c r="C14812" s="509" t="s">
        <v>1023</v>
      </c>
      <c r="G14812" s="509">
        <v>15</v>
      </c>
      <c r="K14812" s="509">
        <v>15</v>
      </c>
    </row>
    <row r="14813" spans="1:11" s="509" customFormat="1">
      <c r="A14813" s="508" t="s">
        <v>671</v>
      </c>
      <c r="B14813" s="509" t="s">
        <v>443</v>
      </c>
      <c r="C14813" s="509">
        <v>2</v>
      </c>
      <c r="G14813" s="509">
        <v>2</v>
      </c>
      <c r="K14813" s="509">
        <v>2</v>
      </c>
    </row>
    <row r="14814" spans="1:11" s="509" customFormat="1">
      <c r="A14814" s="508" t="s">
        <v>671</v>
      </c>
      <c r="B14814" s="509" t="s">
        <v>443</v>
      </c>
      <c r="C14814" s="509">
        <v>3</v>
      </c>
      <c r="G14814" s="509">
        <v>6</v>
      </c>
      <c r="K14814" s="509">
        <v>6</v>
      </c>
    </row>
    <row r="14815" spans="1:11" s="509" customFormat="1">
      <c r="A14815" s="508" t="s">
        <v>671</v>
      </c>
      <c r="B14815" s="509" t="s">
        <v>443</v>
      </c>
      <c r="C14815" s="509">
        <v>4</v>
      </c>
      <c r="K14815" s="509">
        <v>0</v>
      </c>
    </row>
    <row r="14816" spans="1:11" s="509" customFormat="1">
      <c r="A14816" s="508" t="s">
        <v>671</v>
      </c>
      <c r="B14816" s="509" t="s">
        <v>443</v>
      </c>
      <c r="C14816" s="509">
        <v>5</v>
      </c>
      <c r="G14816" s="509">
        <v>4</v>
      </c>
      <c r="K14816" s="509">
        <v>4</v>
      </c>
    </row>
    <row r="14817" spans="1:11" s="509" customFormat="1">
      <c r="A14817" s="508" t="s">
        <v>671</v>
      </c>
      <c r="B14817" s="509" t="s">
        <v>443</v>
      </c>
      <c r="C14817" s="509">
        <v>6</v>
      </c>
      <c r="K14817" s="509">
        <v>0</v>
      </c>
    </row>
    <row r="14818" spans="1:11" s="509" customFormat="1">
      <c r="A14818" s="508" t="s">
        <v>671</v>
      </c>
      <c r="B14818" s="509" t="s">
        <v>443</v>
      </c>
      <c r="C14818" s="509">
        <v>7</v>
      </c>
      <c r="D14818" s="509">
        <v>1</v>
      </c>
      <c r="K14818" s="509">
        <v>1</v>
      </c>
    </row>
    <row r="14819" spans="1:11" s="509" customFormat="1">
      <c r="A14819" s="508" t="s">
        <v>671</v>
      </c>
      <c r="B14819" s="509" t="s">
        <v>443</v>
      </c>
      <c r="C14819" s="509">
        <v>8</v>
      </c>
      <c r="K14819" s="509">
        <v>0</v>
      </c>
    </row>
    <row r="14820" spans="1:11" s="509" customFormat="1">
      <c r="A14820" s="508" t="s">
        <v>671</v>
      </c>
      <c r="B14820" s="509" t="s">
        <v>443</v>
      </c>
      <c r="C14820" s="509">
        <v>9</v>
      </c>
      <c r="K14820" s="509">
        <v>0</v>
      </c>
    </row>
    <row r="14821" spans="1:11" s="509" customFormat="1">
      <c r="A14821" s="508" t="s">
        <v>671</v>
      </c>
      <c r="B14821" s="509" t="s">
        <v>443</v>
      </c>
      <c r="C14821" s="509">
        <v>10</v>
      </c>
      <c r="G14821" s="509">
        <v>2</v>
      </c>
      <c r="K14821" s="509">
        <v>2</v>
      </c>
    </row>
    <row r="14822" spans="1:11" s="509" customFormat="1">
      <c r="A14822" s="508" t="s">
        <v>671</v>
      </c>
      <c r="B14822" s="509" t="s">
        <v>443</v>
      </c>
      <c r="C14822" s="509">
        <v>11</v>
      </c>
      <c r="K14822" s="509">
        <v>0</v>
      </c>
    </row>
    <row r="14823" spans="1:11" s="509" customFormat="1">
      <c r="A14823" s="508" t="s">
        <v>671</v>
      </c>
      <c r="B14823" s="509" t="s">
        <v>443</v>
      </c>
      <c r="C14823" s="509">
        <v>12</v>
      </c>
      <c r="K14823" s="509">
        <v>0</v>
      </c>
    </row>
    <row r="14824" spans="1:11" s="509" customFormat="1">
      <c r="A14824" s="508" t="s">
        <v>671</v>
      </c>
      <c r="B14824" s="509" t="s">
        <v>443</v>
      </c>
      <c r="C14824" s="509">
        <v>13</v>
      </c>
      <c r="K14824" s="509">
        <v>0</v>
      </c>
    </row>
    <row r="14825" spans="1:11" s="509" customFormat="1">
      <c r="A14825" s="508" t="s">
        <v>671</v>
      </c>
      <c r="B14825" s="509" t="s">
        <v>443</v>
      </c>
      <c r="C14825" s="509">
        <v>14</v>
      </c>
      <c r="K14825" s="509">
        <v>0</v>
      </c>
    </row>
    <row r="14826" spans="1:11" s="509" customFormat="1">
      <c r="A14826" s="508" t="s">
        <v>671</v>
      </c>
      <c r="B14826" s="509" t="s">
        <v>443</v>
      </c>
      <c r="C14826" s="509">
        <v>15</v>
      </c>
      <c r="K14826" s="509">
        <v>0</v>
      </c>
    </row>
    <row r="14827" spans="1:11" s="509" customFormat="1">
      <c r="A14827" s="508" t="s">
        <v>671</v>
      </c>
      <c r="B14827" s="509" t="s">
        <v>443</v>
      </c>
      <c r="C14827" s="509">
        <v>16</v>
      </c>
      <c r="G14827" s="509">
        <v>2</v>
      </c>
      <c r="K14827" s="509">
        <v>2</v>
      </c>
    </row>
    <row r="14828" spans="1:11" s="509" customFormat="1">
      <c r="A14828" s="508" t="s">
        <v>671</v>
      </c>
      <c r="B14828" s="509" t="s">
        <v>443</v>
      </c>
      <c r="C14828" s="509">
        <v>17</v>
      </c>
      <c r="G14828" s="509">
        <v>5</v>
      </c>
      <c r="K14828" s="509">
        <v>5</v>
      </c>
    </row>
    <row r="14829" spans="1:11" s="509" customFormat="1">
      <c r="A14829" s="508" t="s">
        <v>671</v>
      </c>
      <c r="B14829" s="509" t="s">
        <v>443</v>
      </c>
      <c r="C14829" s="509">
        <v>18</v>
      </c>
      <c r="K14829" s="509">
        <v>0</v>
      </c>
    </row>
    <row r="14830" spans="1:11" s="509" customFormat="1">
      <c r="A14830" s="508" t="s">
        <v>671</v>
      </c>
      <c r="B14830" s="509" t="s">
        <v>443</v>
      </c>
      <c r="C14830" s="509" t="s">
        <v>1024</v>
      </c>
      <c r="G14830" s="509">
        <v>2</v>
      </c>
      <c r="K14830" s="509">
        <v>2</v>
      </c>
    </row>
    <row r="14831" spans="1:11" s="509" customFormat="1">
      <c r="A14831" s="508" t="s">
        <v>671</v>
      </c>
      <c r="B14831" s="509" t="s">
        <v>443</v>
      </c>
      <c r="C14831" s="509" t="s">
        <v>1025</v>
      </c>
      <c r="K14831" s="509">
        <v>0</v>
      </c>
    </row>
    <row r="14832" spans="1:11" s="509" customFormat="1">
      <c r="A14832" s="508" t="s">
        <v>671</v>
      </c>
      <c r="B14832" s="509" t="s">
        <v>443</v>
      </c>
      <c r="C14832" s="509">
        <v>19</v>
      </c>
      <c r="G14832" s="509">
        <v>1</v>
      </c>
      <c r="K14832" s="509">
        <v>1</v>
      </c>
    </row>
    <row r="14833" spans="1:11" s="509" customFormat="1">
      <c r="A14833" s="508" t="s">
        <v>671</v>
      </c>
      <c r="B14833" s="509" t="s">
        <v>443</v>
      </c>
      <c r="C14833" s="509">
        <v>20</v>
      </c>
      <c r="K14833" s="509">
        <v>0</v>
      </c>
    </row>
    <row r="14834" spans="1:11" s="509" customFormat="1">
      <c r="A14834" s="508" t="s">
        <v>671</v>
      </c>
      <c r="B14834" s="509" t="s">
        <v>443</v>
      </c>
      <c r="C14834" s="509">
        <v>21</v>
      </c>
      <c r="K14834" s="509">
        <v>0</v>
      </c>
    </row>
    <row r="14835" spans="1:11" s="509" customFormat="1">
      <c r="A14835" s="508" t="s">
        <v>671</v>
      </c>
      <c r="B14835" s="509" t="s">
        <v>443</v>
      </c>
      <c r="C14835" s="509" t="s">
        <v>1026</v>
      </c>
      <c r="K14835" s="509">
        <v>0</v>
      </c>
    </row>
    <row r="14836" spans="1:11" s="509" customFormat="1">
      <c r="A14836" s="508" t="s">
        <v>671</v>
      </c>
      <c r="B14836" s="509" t="s">
        <v>443</v>
      </c>
      <c r="C14836" s="509" t="s">
        <v>1027</v>
      </c>
      <c r="K14836" s="509">
        <v>0</v>
      </c>
    </row>
    <row r="14837" spans="1:11" s="509" customFormat="1">
      <c r="A14837" s="508" t="s">
        <v>671</v>
      </c>
      <c r="B14837" s="509" t="s">
        <v>443</v>
      </c>
      <c r="C14837" s="509" t="s">
        <v>1028</v>
      </c>
      <c r="K14837" s="509">
        <v>0</v>
      </c>
    </row>
    <row r="14838" spans="1:11" s="509" customFormat="1">
      <c r="A14838" s="508" t="s">
        <v>671</v>
      </c>
      <c r="B14838" s="509" t="s">
        <v>443</v>
      </c>
      <c r="C14838" s="509">
        <v>22</v>
      </c>
      <c r="K14838" s="509">
        <v>0</v>
      </c>
    </row>
    <row r="14839" spans="1:11" s="509" customFormat="1">
      <c r="A14839" s="508" t="s">
        <v>671</v>
      </c>
      <c r="B14839" s="509" t="s">
        <v>443</v>
      </c>
      <c r="C14839" s="509">
        <v>23</v>
      </c>
      <c r="K14839" s="509">
        <v>0</v>
      </c>
    </row>
    <row r="14840" spans="1:11" s="509" customFormat="1">
      <c r="A14840" s="508" t="s">
        <v>671</v>
      </c>
      <c r="B14840" s="509" t="s">
        <v>443</v>
      </c>
      <c r="C14840" s="509" t="s">
        <v>1029</v>
      </c>
      <c r="G14840" s="509">
        <v>4</v>
      </c>
      <c r="H14840" s="509">
        <v>1</v>
      </c>
      <c r="K14840" s="509">
        <v>4</v>
      </c>
    </row>
    <row r="14841" spans="1:11" s="509" customFormat="1">
      <c r="A14841" s="508" t="s">
        <v>671</v>
      </c>
      <c r="B14841" s="509" t="s">
        <v>443</v>
      </c>
      <c r="C14841" s="509">
        <v>24</v>
      </c>
      <c r="K14841" s="509">
        <v>0</v>
      </c>
    </row>
    <row r="14842" spans="1:11" s="509" customFormat="1">
      <c r="A14842" s="508" t="s">
        <v>671</v>
      </c>
      <c r="B14842" s="509" t="s">
        <v>443</v>
      </c>
      <c r="C14842" s="509">
        <v>25</v>
      </c>
    </row>
    <row r="14843" spans="1:11" s="509" customFormat="1">
      <c r="A14843" s="508" t="s">
        <v>671</v>
      </c>
      <c r="B14843" s="509" t="s">
        <v>443</v>
      </c>
      <c r="C14843" s="509">
        <v>26</v>
      </c>
      <c r="K14843" s="509">
        <v>0</v>
      </c>
    </row>
    <row r="14844" spans="1:11" s="509" customFormat="1">
      <c r="A14844" s="508" t="s">
        <v>671</v>
      </c>
      <c r="B14844" s="509" t="s">
        <v>443</v>
      </c>
      <c r="C14844" s="509">
        <v>27</v>
      </c>
      <c r="G14844" s="509">
        <v>1</v>
      </c>
      <c r="K14844" s="509">
        <v>1</v>
      </c>
    </row>
    <row r="14845" spans="1:11" s="509" customFormat="1">
      <c r="A14845" s="508" t="s">
        <v>671</v>
      </c>
      <c r="B14845" s="509" t="s">
        <v>443</v>
      </c>
      <c r="C14845" s="509">
        <v>28</v>
      </c>
      <c r="K14845" s="509">
        <v>0</v>
      </c>
    </row>
    <row r="14846" spans="1:11" s="509" customFormat="1">
      <c r="A14846" s="508" t="s">
        <v>671</v>
      </c>
      <c r="B14846" s="509" t="s">
        <v>443</v>
      </c>
      <c r="C14846" s="509">
        <v>29</v>
      </c>
      <c r="K14846" s="509">
        <v>0</v>
      </c>
    </row>
    <row r="14847" spans="1:11" s="509" customFormat="1">
      <c r="A14847" s="508" t="s">
        <v>671</v>
      </c>
      <c r="B14847" s="509" t="s">
        <v>443</v>
      </c>
      <c r="C14847" s="509">
        <v>30</v>
      </c>
      <c r="K14847" s="509">
        <v>0</v>
      </c>
    </row>
    <row r="14848" spans="1:11" s="509" customFormat="1">
      <c r="A14848" s="508" t="s">
        <v>671</v>
      </c>
      <c r="B14848" s="509" t="s">
        <v>443</v>
      </c>
      <c r="C14848" s="509">
        <v>31</v>
      </c>
      <c r="K14848" s="509">
        <v>0</v>
      </c>
    </row>
    <row r="14849" spans="1:11" s="509" customFormat="1">
      <c r="A14849" s="508" t="s">
        <v>671</v>
      </c>
      <c r="B14849" s="509" t="s">
        <v>443</v>
      </c>
      <c r="C14849" s="509">
        <v>32</v>
      </c>
      <c r="K14849" s="509">
        <v>0</v>
      </c>
    </row>
    <row r="14850" spans="1:11" s="509" customFormat="1">
      <c r="A14850" s="508" t="s">
        <v>671</v>
      </c>
      <c r="B14850" s="509" t="s">
        <v>443</v>
      </c>
      <c r="C14850" s="509">
        <v>33</v>
      </c>
      <c r="D14850" s="509">
        <v>1</v>
      </c>
      <c r="K14850" s="509">
        <v>1</v>
      </c>
    </row>
    <row r="14851" spans="1:11" s="509" customFormat="1">
      <c r="A14851" s="508" t="s">
        <v>671</v>
      </c>
      <c r="B14851" s="509" t="s">
        <v>443</v>
      </c>
      <c r="C14851" s="509">
        <v>34</v>
      </c>
      <c r="K14851" s="509">
        <v>0</v>
      </c>
    </row>
    <row r="14852" spans="1:11" s="509" customFormat="1">
      <c r="A14852" s="508" t="s">
        <v>671</v>
      </c>
      <c r="B14852" s="509" t="s">
        <v>443</v>
      </c>
      <c r="C14852" s="509">
        <v>35</v>
      </c>
      <c r="K14852" s="509">
        <v>0</v>
      </c>
    </row>
    <row r="14853" spans="1:11" s="509" customFormat="1">
      <c r="A14853" s="508" t="s">
        <v>671</v>
      </c>
      <c r="B14853" s="509" t="s">
        <v>443</v>
      </c>
      <c r="C14853" s="509">
        <v>36</v>
      </c>
      <c r="K14853" s="509">
        <v>0</v>
      </c>
    </row>
    <row r="14854" spans="1:11" s="509" customFormat="1">
      <c r="A14854" s="508" t="s">
        <v>671</v>
      </c>
      <c r="B14854" s="509" t="s">
        <v>443</v>
      </c>
      <c r="C14854" s="509">
        <v>37</v>
      </c>
      <c r="K14854" s="509">
        <v>0</v>
      </c>
    </row>
    <row r="14855" spans="1:11" s="509" customFormat="1">
      <c r="A14855" s="508" t="s">
        <v>671</v>
      </c>
      <c r="B14855" s="509" t="s">
        <v>443</v>
      </c>
      <c r="C14855" s="509">
        <v>38</v>
      </c>
      <c r="K14855" s="509">
        <v>0</v>
      </c>
    </row>
    <row r="14856" spans="1:11" s="509" customFormat="1">
      <c r="A14856" s="508" t="s">
        <v>671</v>
      </c>
      <c r="B14856" s="509" t="s">
        <v>443</v>
      </c>
      <c r="C14856" s="509" t="s">
        <v>1030</v>
      </c>
      <c r="K14856" s="509">
        <v>0</v>
      </c>
    </row>
    <row r="14857" spans="1:11" s="509" customFormat="1">
      <c r="A14857" s="508" t="s">
        <v>671</v>
      </c>
      <c r="B14857" s="509" t="s">
        <v>443</v>
      </c>
      <c r="C14857" s="509">
        <v>39</v>
      </c>
      <c r="K14857" s="509">
        <v>0</v>
      </c>
    </row>
    <row r="14858" spans="1:11" s="509" customFormat="1">
      <c r="A14858" s="508" t="s">
        <v>671</v>
      </c>
      <c r="B14858" s="509" t="s">
        <v>443</v>
      </c>
      <c r="C14858" s="509">
        <v>40</v>
      </c>
      <c r="K14858" s="509">
        <v>0</v>
      </c>
    </row>
    <row r="14859" spans="1:11" s="509" customFormat="1">
      <c r="A14859" s="508" t="s">
        <v>671</v>
      </c>
      <c r="B14859" s="509" t="s">
        <v>443</v>
      </c>
      <c r="C14859" s="509">
        <v>41</v>
      </c>
      <c r="K14859" s="509">
        <v>0</v>
      </c>
    </row>
    <row r="14860" spans="1:11" s="509" customFormat="1">
      <c r="A14860" s="508" t="s">
        <v>671</v>
      </c>
      <c r="B14860" s="509" t="s">
        <v>443</v>
      </c>
      <c r="C14860" s="509">
        <v>42</v>
      </c>
      <c r="K14860" s="509">
        <v>0</v>
      </c>
    </row>
    <row r="14861" spans="1:11" s="509" customFormat="1">
      <c r="A14861" s="508" t="s">
        <v>671</v>
      </c>
      <c r="B14861" s="509" t="s">
        <v>443</v>
      </c>
      <c r="C14861" s="509">
        <v>43</v>
      </c>
      <c r="K14861" s="509">
        <v>0</v>
      </c>
    </row>
    <row r="14862" spans="1:11" s="509" customFormat="1">
      <c r="A14862" s="508" t="s">
        <v>671</v>
      </c>
      <c r="B14862" s="509" t="s">
        <v>443</v>
      </c>
      <c r="C14862" s="509">
        <v>44</v>
      </c>
      <c r="K14862" s="509">
        <v>0</v>
      </c>
    </row>
    <row r="14863" spans="1:11" s="509" customFormat="1">
      <c r="A14863" s="508" t="s">
        <v>671</v>
      </c>
      <c r="B14863" s="509" t="s">
        <v>443</v>
      </c>
      <c r="C14863" s="509">
        <v>45</v>
      </c>
      <c r="K14863" s="509">
        <v>0</v>
      </c>
    </row>
    <row r="14864" spans="1:11" s="509" customFormat="1">
      <c r="A14864" s="508" t="s">
        <v>671</v>
      </c>
      <c r="B14864" s="509" t="s">
        <v>443</v>
      </c>
      <c r="C14864" s="509">
        <v>46</v>
      </c>
      <c r="K14864" s="509">
        <v>0</v>
      </c>
    </row>
    <row r="14865" spans="1:11" s="509" customFormat="1">
      <c r="A14865" s="508" t="s">
        <v>671</v>
      </c>
      <c r="B14865" s="509" t="s">
        <v>443</v>
      </c>
      <c r="C14865" s="509">
        <v>47</v>
      </c>
      <c r="K14865" s="509">
        <v>0</v>
      </c>
    </row>
    <row r="14866" spans="1:11" s="509" customFormat="1">
      <c r="A14866" s="508" t="s">
        <v>671</v>
      </c>
      <c r="B14866" s="509" t="s">
        <v>443</v>
      </c>
      <c r="C14866" s="509">
        <v>48</v>
      </c>
      <c r="K14866" s="509">
        <v>0</v>
      </c>
    </row>
    <row r="14867" spans="1:11" s="509" customFormat="1">
      <c r="A14867" s="508" t="s">
        <v>671</v>
      </c>
      <c r="B14867" s="509" t="s">
        <v>443</v>
      </c>
      <c r="C14867" s="509">
        <v>49</v>
      </c>
      <c r="K14867" s="509">
        <v>0</v>
      </c>
    </row>
    <row r="14868" spans="1:11" s="509" customFormat="1">
      <c r="A14868" s="508" t="s">
        <v>671</v>
      </c>
      <c r="B14868" s="509" t="s">
        <v>443</v>
      </c>
      <c r="C14868" s="509">
        <v>50</v>
      </c>
      <c r="K14868" s="509">
        <v>0</v>
      </c>
    </row>
    <row r="14869" spans="1:11" s="509" customFormat="1">
      <c r="A14869" s="508" t="s">
        <v>671</v>
      </c>
      <c r="B14869" s="509" t="s">
        <v>443</v>
      </c>
      <c r="C14869" s="509">
        <v>51</v>
      </c>
      <c r="K14869" s="509">
        <v>0</v>
      </c>
    </row>
    <row r="14870" spans="1:11" s="509" customFormat="1">
      <c r="A14870" s="508" t="s">
        <v>671</v>
      </c>
      <c r="B14870" s="509" t="s">
        <v>443</v>
      </c>
      <c r="C14870" s="509" t="s">
        <v>1031</v>
      </c>
      <c r="K14870" s="509">
        <v>0</v>
      </c>
    </row>
    <row r="14871" spans="1:11" s="509" customFormat="1">
      <c r="A14871" s="508" t="s">
        <v>671</v>
      </c>
      <c r="B14871" s="509" t="s">
        <v>443</v>
      </c>
      <c r="C14871" s="509" t="s">
        <v>1032</v>
      </c>
      <c r="K14871" s="509">
        <v>0</v>
      </c>
    </row>
    <row r="14872" spans="1:11" s="509" customFormat="1">
      <c r="A14872" s="508" t="s">
        <v>671</v>
      </c>
      <c r="B14872" s="509" t="s">
        <v>443</v>
      </c>
      <c r="C14872" s="509">
        <v>52</v>
      </c>
      <c r="K14872" s="509">
        <v>0</v>
      </c>
    </row>
    <row r="14873" spans="1:11" s="509" customFormat="1">
      <c r="A14873" s="508" t="s">
        <v>671</v>
      </c>
      <c r="B14873" s="509" t="s">
        <v>443</v>
      </c>
      <c r="C14873" s="509">
        <v>53</v>
      </c>
      <c r="K14873" s="509">
        <v>0</v>
      </c>
    </row>
    <row r="14874" spans="1:11" s="509" customFormat="1">
      <c r="A14874" s="508" t="s">
        <v>671</v>
      </c>
      <c r="B14874" s="509" t="s">
        <v>443</v>
      </c>
      <c r="C14874" s="509">
        <v>54</v>
      </c>
      <c r="G14874" s="509">
        <v>6</v>
      </c>
      <c r="K14874" s="509">
        <v>6</v>
      </c>
    </row>
    <row r="14875" spans="1:11" s="509" customFormat="1">
      <c r="A14875" s="508" t="s">
        <v>671</v>
      </c>
      <c r="B14875" s="509" t="s">
        <v>443</v>
      </c>
      <c r="C14875" s="509">
        <v>55</v>
      </c>
      <c r="G14875" s="509">
        <v>17</v>
      </c>
      <c r="K14875" s="509">
        <v>17</v>
      </c>
    </row>
    <row r="14876" spans="1:11" s="509" customFormat="1">
      <c r="A14876" s="508" t="s">
        <v>671</v>
      </c>
      <c r="B14876" s="509" t="s">
        <v>443</v>
      </c>
      <c r="C14876" s="509">
        <v>56</v>
      </c>
      <c r="K14876" s="509">
        <v>0</v>
      </c>
    </row>
    <row r="14877" spans="1:11" s="509" customFormat="1">
      <c r="A14877" s="508" t="s">
        <v>671</v>
      </c>
      <c r="B14877" s="509" t="s">
        <v>443</v>
      </c>
      <c r="C14877" s="509">
        <v>57</v>
      </c>
      <c r="K14877" s="509">
        <v>0</v>
      </c>
    </row>
    <row r="14878" spans="1:11" s="509" customFormat="1">
      <c r="A14878" s="508" t="s">
        <v>671</v>
      </c>
      <c r="B14878" s="509" t="s">
        <v>443</v>
      </c>
      <c r="C14878" s="509">
        <v>58</v>
      </c>
      <c r="K14878" s="509">
        <v>0</v>
      </c>
    </row>
    <row r="14879" spans="1:11" s="509" customFormat="1">
      <c r="A14879" s="508" t="s">
        <v>671</v>
      </c>
      <c r="B14879" s="509" t="s">
        <v>443</v>
      </c>
      <c r="C14879" s="509">
        <v>59</v>
      </c>
      <c r="K14879" s="509">
        <v>0</v>
      </c>
    </row>
    <row r="14880" spans="1:11" s="509" customFormat="1">
      <c r="A14880" s="508" t="s">
        <v>671</v>
      </c>
      <c r="B14880" s="509" t="s">
        <v>443</v>
      </c>
      <c r="C14880" s="509">
        <v>60</v>
      </c>
      <c r="G14880" s="509">
        <v>3</v>
      </c>
      <c r="K14880" s="509">
        <v>3</v>
      </c>
    </row>
    <row r="14881" spans="1:11" s="509" customFormat="1">
      <c r="A14881" s="508" t="s">
        <v>671</v>
      </c>
      <c r="B14881" s="509" t="s">
        <v>443</v>
      </c>
      <c r="C14881" s="509">
        <v>61</v>
      </c>
      <c r="K14881" s="509">
        <v>0</v>
      </c>
    </row>
    <row r="14882" spans="1:11" s="509" customFormat="1">
      <c r="A14882" s="508" t="s">
        <v>671</v>
      </c>
      <c r="B14882" s="509" t="s">
        <v>443</v>
      </c>
      <c r="C14882" s="509">
        <v>62</v>
      </c>
      <c r="K14882" s="509">
        <v>0</v>
      </c>
    </row>
    <row r="14883" spans="1:11" s="509" customFormat="1">
      <c r="A14883" s="508" t="s">
        <v>671</v>
      </c>
      <c r="B14883" s="509" t="s">
        <v>443</v>
      </c>
      <c r="C14883" s="509">
        <v>63</v>
      </c>
      <c r="D14883" s="509">
        <v>1</v>
      </c>
      <c r="E14883" s="509">
        <v>1</v>
      </c>
      <c r="G14883" s="509">
        <v>2</v>
      </c>
      <c r="H14883" s="509">
        <v>2</v>
      </c>
      <c r="K14883" s="509">
        <v>3</v>
      </c>
    </row>
    <row r="14884" spans="1:11" s="509" customFormat="1">
      <c r="A14884" s="508" t="s">
        <v>671</v>
      </c>
      <c r="B14884" s="509" t="s">
        <v>443</v>
      </c>
      <c r="C14884" s="509" t="s">
        <v>1033</v>
      </c>
      <c r="K14884" s="509">
        <v>0</v>
      </c>
    </row>
    <row r="14885" spans="1:11" s="509" customFormat="1">
      <c r="A14885" s="508" t="s">
        <v>671</v>
      </c>
      <c r="B14885" s="509" t="s">
        <v>443</v>
      </c>
      <c r="C14885" s="509" t="s">
        <v>1034</v>
      </c>
      <c r="K14885" s="509">
        <v>0</v>
      </c>
    </row>
    <row r="14886" spans="1:11" s="509" customFormat="1">
      <c r="A14886" s="508" t="s">
        <v>671</v>
      </c>
      <c r="B14886" s="509" t="s">
        <v>443</v>
      </c>
      <c r="C14886" s="509">
        <v>64</v>
      </c>
      <c r="K14886" s="509">
        <v>0</v>
      </c>
    </row>
    <row r="14887" spans="1:11" s="509" customFormat="1">
      <c r="A14887" s="508" t="s">
        <v>671</v>
      </c>
      <c r="B14887" s="509" t="s">
        <v>443</v>
      </c>
      <c r="C14887" s="509" t="s">
        <v>1035</v>
      </c>
      <c r="D14887" s="509">
        <v>2</v>
      </c>
      <c r="K14887" s="509">
        <v>2</v>
      </c>
    </row>
    <row r="14888" spans="1:11" s="509" customFormat="1">
      <c r="A14888" s="508" t="s">
        <v>671</v>
      </c>
      <c r="B14888" s="509" t="s">
        <v>443</v>
      </c>
      <c r="C14888" s="509">
        <v>65</v>
      </c>
      <c r="G14888" s="509">
        <v>2</v>
      </c>
      <c r="K14888" s="509">
        <v>2</v>
      </c>
    </row>
    <row r="14889" spans="1:11" s="509" customFormat="1">
      <c r="A14889" s="508" t="s">
        <v>671</v>
      </c>
      <c r="B14889" s="509" t="s">
        <v>443</v>
      </c>
      <c r="C14889" s="509">
        <v>66</v>
      </c>
      <c r="D14889" s="509">
        <v>1</v>
      </c>
      <c r="E14889" s="509">
        <v>1</v>
      </c>
      <c r="K14889" s="509">
        <v>1</v>
      </c>
    </row>
    <row r="14890" spans="1:11" s="509" customFormat="1">
      <c r="A14890" s="508" t="s">
        <v>671</v>
      </c>
      <c r="B14890" s="509" t="s">
        <v>443</v>
      </c>
      <c r="C14890" s="509" t="s">
        <v>1036</v>
      </c>
      <c r="K14890" s="509">
        <v>0</v>
      </c>
    </row>
    <row r="14891" spans="1:11" s="509" customFormat="1">
      <c r="A14891" s="508" t="s">
        <v>671</v>
      </c>
      <c r="B14891" s="509" t="s">
        <v>443</v>
      </c>
      <c r="C14891" s="509" t="s">
        <v>1037</v>
      </c>
      <c r="D14891" s="509">
        <v>2</v>
      </c>
      <c r="G14891" s="509">
        <v>28</v>
      </c>
      <c r="K14891" s="509">
        <v>30</v>
      </c>
    </row>
    <row r="14892" spans="1:11" s="509" customFormat="1">
      <c r="A14892" s="508" t="s">
        <v>671</v>
      </c>
      <c r="B14892" s="509" t="s">
        <v>443</v>
      </c>
      <c r="C14892" s="509" t="s">
        <v>1038</v>
      </c>
      <c r="K14892" s="509">
        <v>0</v>
      </c>
    </row>
    <row r="14893" spans="1:11" s="509" customFormat="1">
      <c r="A14893" s="508" t="s">
        <v>671</v>
      </c>
      <c r="B14893" s="509" t="s">
        <v>443</v>
      </c>
      <c r="C14893" s="509" t="s">
        <v>1039</v>
      </c>
      <c r="K14893" s="509">
        <v>0</v>
      </c>
    </row>
    <row r="14894" spans="1:11" s="509" customFormat="1">
      <c r="A14894" s="508" t="s">
        <v>671</v>
      </c>
      <c r="B14894" s="509" t="s">
        <v>443</v>
      </c>
      <c r="C14894" s="509" t="s">
        <v>1040</v>
      </c>
      <c r="D14894" s="509">
        <v>3</v>
      </c>
      <c r="G14894" s="509">
        <v>3</v>
      </c>
      <c r="K14894" s="509">
        <v>6</v>
      </c>
    </row>
    <row r="14895" spans="1:11" s="509" customFormat="1">
      <c r="A14895" s="508" t="s">
        <v>671</v>
      </c>
      <c r="B14895" s="509" t="s">
        <v>443</v>
      </c>
      <c r="C14895" s="509" t="s">
        <v>1041</v>
      </c>
      <c r="K14895" s="509">
        <v>0</v>
      </c>
    </row>
    <row r="14896" spans="1:11" s="509" customFormat="1">
      <c r="A14896" s="508" t="s">
        <v>671</v>
      </c>
      <c r="B14896" s="509" t="s">
        <v>443</v>
      </c>
      <c r="C14896" s="509" t="s">
        <v>1042</v>
      </c>
      <c r="K14896" s="509">
        <v>0</v>
      </c>
    </row>
    <row r="14897" spans="1:11" s="509" customFormat="1">
      <c r="A14897" s="508" t="s">
        <v>671</v>
      </c>
      <c r="B14897" s="509" t="s">
        <v>443</v>
      </c>
      <c r="C14897" s="509">
        <v>67</v>
      </c>
      <c r="G14897" s="509">
        <v>31</v>
      </c>
      <c r="K14897" s="509">
        <v>31</v>
      </c>
    </row>
    <row r="14898" spans="1:11" s="509" customFormat="1">
      <c r="A14898" s="508" t="s">
        <v>671</v>
      </c>
      <c r="B14898" s="509" t="s">
        <v>443</v>
      </c>
      <c r="C14898" s="509">
        <v>68</v>
      </c>
      <c r="K14898" s="509">
        <v>0</v>
      </c>
    </row>
    <row r="14899" spans="1:11" s="509" customFormat="1">
      <c r="A14899" s="508" t="s">
        <v>671</v>
      </c>
      <c r="B14899" s="509" t="s">
        <v>443</v>
      </c>
      <c r="C14899" s="509" t="s">
        <v>1043</v>
      </c>
      <c r="G14899" s="509">
        <v>4</v>
      </c>
      <c r="K14899" s="509">
        <v>4</v>
      </c>
    </row>
    <row r="14900" spans="1:11" s="509" customFormat="1">
      <c r="A14900" s="508" t="s">
        <v>671</v>
      </c>
      <c r="B14900" s="509" t="s">
        <v>443</v>
      </c>
      <c r="C14900" s="509">
        <v>69</v>
      </c>
      <c r="K14900" s="509">
        <v>0</v>
      </c>
    </row>
    <row r="14901" spans="1:11" s="509" customFormat="1">
      <c r="A14901" s="508" t="s">
        <v>671</v>
      </c>
      <c r="B14901" s="509" t="s">
        <v>443</v>
      </c>
      <c r="C14901" s="509" t="s">
        <v>1044</v>
      </c>
      <c r="K14901" s="509">
        <v>0</v>
      </c>
    </row>
    <row r="14902" spans="1:11" s="509" customFormat="1">
      <c r="A14902" s="508" t="s">
        <v>671</v>
      </c>
      <c r="B14902" s="509" t="s">
        <v>443</v>
      </c>
      <c r="C14902" s="509" t="s">
        <v>1045</v>
      </c>
      <c r="K14902" s="509">
        <v>0</v>
      </c>
    </row>
    <row r="14903" spans="1:11" s="509" customFormat="1">
      <c r="A14903" s="508" t="s">
        <v>671</v>
      </c>
      <c r="B14903" s="509" t="s">
        <v>443</v>
      </c>
      <c r="C14903" s="509">
        <v>70</v>
      </c>
      <c r="K14903" s="509">
        <v>0</v>
      </c>
    </row>
    <row r="14904" spans="1:11" s="509" customFormat="1">
      <c r="A14904" s="508" t="s">
        <v>671</v>
      </c>
      <c r="B14904" s="509" t="s">
        <v>443</v>
      </c>
      <c r="C14904" s="509" t="s">
        <v>1046</v>
      </c>
      <c r="G14904" s="509">
        <v>5</v>
      </c>
      <c r="K14904" s="509">
        <v>5</v>
      </c>
    </row>
    <row r="14905" spans="1:11" s="509" customFormat="1">
      <c r="A14905" s="508" t="s">
        <v>671</v>
      </c>
      <c r="B14905" s="509" t="s">
        <v>443</v>
      </c>
      <c r="C14905" s="509">
        <v>71</v>
      </c>
      <c r="G14905" s="509">
        <v>53</v>
      </c>
      <c r="K14905" s="509">
        <v>53</v>
      </c>
    </row>
    <row r="14906" spans="1:11" s="509" customFormat="1">
      <c r="A14906" s="508" t="s">
        <v>671</v>
      </c>
      <c r="B14906" s="509" t="s">
        <v>443</v>
      </c>
      <c r="C14906" s="509" t="s">
        <v>1047</v>
      </c>
      <c r="D14906" s="509">
        <v>1</v>
      </c>
      <c r="E14906" s="509">
        <v>1</v>
      </c>
      <c r="K14906" s="509">
        <v>1</v>
      </c>
    </row>
    <row r="14907" spans="1:11" s="509" customFormat="1">
      <c r="A14907" s="508" t="s">
        <v>671</v>
      </c>
      <c r="B14907" s="509" t="s">
        <v>443</v>
      </c>
      <c r="C14907" s="509" t="s">
        <v>1048</v>
      </c>
      <c r="K14907" s="509">
        <v>0</v>
      </c>
    </row>
    <row r="14908" spans="1:11" s="509" customFormat="1">
      <c r="A14908" s="508" t="s">
        <v>671</v>
      </c>
      <c r="B14908" s="509" t="s">
        <v>443</v>
      </c>
      <c r="C14908" s="509" t="s">
        <v>1049</v>
      </c>
      <c r="G14908" s="509">
        <v>2</v>
      </c>
      <c r="K14908" s="509">
        <v>2</v>
      </c>
    </row>
    <row r="14909" spans="1:11" s="509" customFormat="1">
      <c r="A14909" s="508" t="s">
        <v>671</v>
      </c>
      <c r="B14909" s="509" t="s">
        <v>443</v>
      </c>
      <c r="C14909" s="509" t="s">
        <v>1050</v>
      </c>
      <c r="K14909" s="509">
        <v>0</v>
      </c>
    </row>
    <row r="14910" spans="1:11" s="509" customFormat="1">
      <c r="A14910" s="508" t="s">
        <v>671</v>
      </c>
      <c r="B14910" s="509" t="s">
        <v>443</v>
      </c>
      <c r="C14910" s="509" t="s">
        <v>1051</v>
      </c>
      <c r="K14910" s="509">
        <v>0</v>
      </c>
    </row>
    <row r="14911" spans="1:11" s="509" customFormat="1">
      <c r="A14911" s="508" t="s">
        <v>671</v>
      </c>
      <c r="B14911" s="509" t="s">
        <v>443</v>
      </c>
      <c r="C14911" s="509">
        <v>72</v>
      </c>
      <c r="D14911" s="509">
        <v>6</v>
      </c>
      <c r="K14911" s="509">
        <v>6</v>
      </c>
    </row>
    <row r="14912" spans="1:11" s="509" customFormat="1">
      <c r="A14912" s="508" t="s">
        <v>671</v>
      </c>
      <c r="B14912" s="509" t="s">
        <v>443</v>
      </c>
      <c r="C14912" s="509">
        <v>73</v>
      </c>
      <c r="D14912" s="509">
        <v>7</v>
      </c>
      <c r="G14912" s="509">
        <v>1</v>
      </c>
      <c r="K14912" s="509">
        <v>8</v>
      </c>
    </row>
    <row r="14913" spans="1:11" s="509" customFormat="1">
      <c r="A14913" s="508" t="s">
        <v>671</v>
      </c>
      <c r="B14913" s="509" t="s">
        <v>443</v>
      </c>
      <c r="C14913" s="509">
        <v>74</v>
      </c>
      <c r="K14913" s="509">
        <v>0</v>
      </c>
    </row>
    <row r="14914" spans="1:11" s="509" customFormat="1">
      <c r="A14914" s="508" t="s">
        <v>671</v>
      </c>
      <c r="B14914" s="509" t="s">
        <v>443</v>
      </c>
      <c r="C14914" s="509" t="s">
        <v>4570</v>
      </c>
      <c r="K14914" s="509">
        <v>0</v>
      </c>
    </row>
    <row r="14915" spans="1:11" s="509" customFormat="1">
      <c r="A14915" s="508" t="s">
        <v>671</v>
      </c>
      <c r="B14915" s="509" t="s">
        <v>443</v>
      </c>
      <c r="C14915" s="509" t="s">
        <v>4571</v>
      </c>
      <c r="D14915" s="509">
        <v>25</v>
      </c>
      <c r="E14915" s="509">
        <v>3</v>
      </c>
      <c r="F14915" s="509">
        <v>0</v>
      </c>
      <c r="G14915" s="509">
        <v>201</v>
      </c>
      <c r="H14915" s="509">
        <v>3</v>
      </c>
      <c r="I14915" s="509">
        <v>0</v>
      </c>
      <c r="J14915" s="509">
        <v>114</v>
      </c>
      <c r="K14915" s="509">
        <v>226</v>
      </c>
    </row>
    <row r="14916" spans="1:11" s="509" customFormat="1">
      <c r="A14916" s="508" t="s">
        <v>672</v>
      </c>
      <c r="B14916" s="509" t="s">
        <v>444</v>
      </c>
      <c r="C14916" s="509">
        <v>1</v>
      </c>
      <c r="K14916" s="509">
        <v>0</v>
      </c>
    </row>
    <row r="14917" spans="1:11" s="509" customFormat="1">
      <c r="A14917" s="508" t="s">
        <v>672</v>
      </c>
      <c r="B14917" s="509" t="s">
        <v>444</v>
      </c>
      <c r="C14917" s="509" t="s">
        <v>1023</v>
      </c>
      <c r="G14917" s="509">
        <v>31</v>
      </c>
      <c r="K14917" s="509">
        <v>31</v>
      </c>
    </row>
    <row r="14918" spans="1:11" s="509" customFormat="1">
      <c r="A14918" s="508" t="s">
        <v>672</v>
      </c>
      <c r="B14918" s="509" t="s">
        <v>444</v>
      </c>
      <c r="C14918" s="509">
        <v>2</v>
      </c>
      <c r="D14918" s="509">
        <v>3</v>
      </c>
      <c r="G14918" s="509">
        <v>4</v>
      </c>
      <c r="K14918" s="509">
        <v>7</v>
      </c>
    </row>
    <row r="14919" spans="1:11" s="509" customFormat="1">
      <c r="A14919" s="508" t="s">
        <v>672</v>
      </c>
      <c r="B14919" s="509" t="s">
        <v>444</v>
      </c>
      <c r="C14919" s="509">
        <v>3</v>
      </c>
      <c r="D14919" s="509">
        <v>2</v>
      </c>
      <c r="G14919" s="509">
        <v>8</v>
      </c>
      <c r="K14919" s="509">
        <v>10</v>
      </c>
    </row>
    <row r="14920" spans="1:11" s="509" customFormat="1">
      <c r="A14920" s="508" t="s">
        <v>672</v>
      </c>
      <c r="B14920" s="509" t="s">
        <v>444</v>
      </c>
      <c r="C14920" s="509">
        <v>4</v>
      </c>
      <c r="D14920" s="509">
        <v>1</v>
      </c>
      <c r="G14920" s="509">
        <v>5</v>
      </c>
      <c r="K14920" s="509">
        <v>6</v>
      </c>
    </row>
    <row r="14921" spans="1:11" s="509" customFormat="1">
      <c r="A14921" s="508" t="s">
        <v>672</v>
      </c>
      <c r="B14921" s="509" t="s">
        <v>444</v>
      </c>
      <c r="C14921" s="509">
        <v>5</v>
      </c>
      <c r="D14921" s="509">
        <v>1</v>
      </c>
      <c r="G14921" s="509">
        <v>9</v>
      </c>
      <c r="K14921" s="509">
        <v>10</v>
      </c>
    </row>
    <row r="14922" spans="1:11" s="509" customFormat="1">
      <c r="A14922" s="508" t="s">
        <v>672</v>
      </c>
      <c r="B14922" s="509" t="s">
        <v>444</v>
      </c>
      <c r="C14922" s="509">
        <v>6</v>
      </c>
      <c r="K14922" s="509">
        <v>0</v>
      </c>
    </row>
    <row r="14923" spans="1:11" s="509" customFormat="1">
      <c r="A14923" s="508" t="s">
        <v>672</v>
      </c>
      <c r="B14923" s="509" t="s">
        <v>444</v>
      </c>
      <c r="C14923" s="509">
        <v>7</v>
      </c>
      <c r="K14923" s="509">
        <v>0</v>
      </c>
    </row>
    <row r="14924" spans="1:11" s="509" customFormat="1">
      <c r="A14924" s="508" t="s">
        <v>672</v>
      </c>
      <c r="B14924" s="509" t="s">
        <v>444</v>
      </c>
      <c r="C14924" s="509">
        <v>8</v>
      </c>
      <c r="D14924" s="509">
        <v>1</v>
      </c>
      <c r="G14924" s="509">
        <v>3</v>
      </c>
      <c r="K14924" s="509">
        <v>4</v>
      </c>
    </row>
    <row r="14925" spans="1:11" s="509" customFormat="1">
      <c r="A14925" s="508" t="s">
        <v>672</v>
      </c>
      <c r="B14925" s="509" t="s">
        <v>444</v>
      </c>
      <c r="C14925" s="509">
        <v>9</v>
      </c>
      <c r="K14925" s="509">
        <v>0</v>
      </c>
    </row>
    <row r="14926" spans="1:11" s="509" customFormat="1">
      <c r="A14926" s="508" t="s">
        <v>672</v>
      </c>
      <c r="B14926" s="509" t="s">
        <v>444</v>
      </c>
      <c r="C14926" s="509">
        <v>10</v>
      </c>
      <c r="D14926" s="509">
        <v>5</v>
      </c>
      <c r="G14926" s="509">
        <v>19</v>
      </c>
      <c r="K14926" s="509">
        <v>24</v>
      </c>
    </row>
    <row r="14927" spans="1:11" s="509" customFormat="1">
      <c r="A14927" s="508" t="s">
        <v>672</v>
      </c>
      <c r="B14927" s="509" t="s">
        <v>444</v>
      </c>
      <c r="C14927" s="509">
        <v>11</v>
      </c>
      <c r="K14927" s="509">
        <v>0</v>
      </c>
    </row>
    <row r="14928" spans="1:11" s="509" customFormat="1">
      <c r="A14928" s="508" t="s">
        <v>672</v>
      </c>
      <c r="B14928" s="509" t="s">
        <v>444</v>
      </c>
      <c r="C14928" s="509">
        <v>12</v>
      </c>
      <c r="K14928" s="509">
        <v>0</v>
      </c>
    </row>
    <row r="14929" spans="1:11" s="509" customFormat="1">
      <c r="A14929" s="508" t="s">
        <v>672</v>
      </c>
      <c r="B14929" s="509" t="s">
        <v>444</v>
      </c>
      <c r="C14929" s="509">
        <v>13</v>
      </c>
      <c r="K14929" s="509">
        <v>0</v>
      </c>
    </row>
    <row r="14930" spans="1:11" s="509" customFormat="1">
      <c r="A14930" s="508" t="s">
        <v>672</v>
      </c>
      <c r="B14930" s="509" t="s">
        <v>444</v>
      </c>
      <c r="C14930" s="509">
        <v>14</v>
      </c>
      <c r="K14930" s="509">
        <v>0</v>
      </c>
    </row>
    <row r="14931" spans="1:11" s="509" customFormat="1">
      <c r="A14931" s="508" t="s">
        <v>672</v>
      </c>
      <c r="B14931" s="509" t="s">
        <v>444</v>
      </c>
      <c r="C14931" s="509">
        <v>15</v>
      </c>
      <c r="K14931" s="509">
        <v>0</v>
      </c>
    </row>
    <row r="14932" spans="1:11" s="509" customFormat="1">
      <c r="A14932" s="508" t="s">
        <v>672</v>
      </c>
      <c r="B14932" s="509" t="s">
        <v>444</v>
      </c>
      <c r="C14932" s="509">
        <v>16</v>
      </c>
      <c r="G14932" s="509">
        <v>5</v>
      </c>
      <c r="K14932" s="509">
        <v>5</v>
      </c>
    </row>
    <row r="14933" spans="1:11" s="509" customFormat="1">
      <c r="A14933" s="508" t="s">
        <v>672</v>
      </c>
      <c r="B14933" s="509" t="s">
        <v>444</v>
      </c>
      <c r="C14933" s="509">
        <v>17</v>
      </c>
      <c r="G14933" s="509">
        <v>16</v>
      </c>
      <c r="K14933" s="509">
        <v>16</v>
      </c>
    </row>
    <row r="14934" spans="1:11" s="509" customFormat="1">
      <c r="A14934" s="508" t="s">
        <v>672</v>
      </c>
      <c r="B14934" s="509" t="s">
        <v>444</v>
      </c>
      <c r="C14934" s="509">
        <v>18</v>
      </c>
      <c r="K14934" s="509">
        <v>0</v>
      </c>
    </row>
    <row r="14935" spans="1:11" s="509" customFormat="1">
      <c r="A14935" s="508" t="s">
        <v>672</v>
      </c>
      <c r="B14935" s="509" t="s">
        <v>444</v>
      </c>
      <c r="C14935" s="509" t="s">
        <v>1024</v>
      </c>
      <c r="G14935" s="509">
        <v>1</v>
      </c>
      <c r="K14935" s="509">
        <v>1</v>
      </c>
    </row>
    <row r="14936" spans="1:11" s="509" customFormat="1">
      <c r="A14936" s="508" t="s">
        <v>672</v>
      </c>
      <c r="B14936" s="509" t="s">
        <v>444</v>
      </c>
      <c r="C14936" s="509" t="s">
        <v>1025</v>
      </c>
      <c r="K14936" s="509">
        <v>0</v>
      </c>
    </row>
    <row r="14937" spans="1:11" s="509" customFormat="1">
      <c r="A14937" s="508" t="s">
        <v>672</v>
      </c>
      <c r="B14937" s="509" t="s">
        <v>444</v>
      </c>
      <c r="C14937" s="509">
        <v>19</v>
      </c>
      <c r="D14937" s="509">
        <v>1</v>
      </c>
      <c r="G14937" s="509">
        <v>3</v>
      </c>
      <c r="K14937" s="509">
        <v>4</v>
      </c>
    </row>
    <row r="14938" spans="1:11" s="509" customFormat="1">
      <c r="A14938" s="508" t="s">
        <v>672</v>
      </c>
      <c r="B14938" s="509" t="s">
        <v>444</v>
      </c>
      <c r="C14938" s="509">
        <v>20</v>
      </c>
      <c r="K14938" s="509">
        <v>0</v>
      </c>
    </row>
    <row r="14939" spans="1:11" s="509" customFormat="1">
      <c r="A14939" s="508" t="s">
        <v>672</v>
      </c>
      <c r="B14939" s="509" t="s">
        <v>444</v>
      </c>
      <c r="C14939" s="509">
        <v>21</v>
      </c>
      <c r="K14939" s="509">
        <v>0</v>
      </c>
    </row>
    <row r="14940" spans="1:11" s="509" customFormat="1">
      <c r="A14940" s="508" t="s">
        <v>672</v>
      </c>
      <c r="B14940" s="509" t="s">
        <v>444</v>
      </c>
      <c r="C14940" s="509" t="s">
        <v>1026</v>
      </c>
      <c r="G14940" s="509">
        <v>1</v>
      </c>
      <c r="K14940" s="509">
        <v>1</v>
      </c>
    </row>
    <row r="14941" spans="1:11" s="509" customFormat="1">
      <c r="A14941" s="508" t="s">
        <v>672</v>
      </c>
      <c r="B14941" s="509" t="s">
        <v>444</v>
      </c>
      <c r="C14941" s="509" t="s">
        <v>1027</v>
      </c>
      <c r="G14941" s="509">
        <v>2</v>
      </c>
      <c r="K14941" s="509">
        <v>2</v>
      </c>
    </row>
    <row r="14942" spans="1:11" s="509" customFormat="1">
      <c r="A14942" s="508" t="s">
        <v>672</v>
      </c>
      <c r="B14942" s="509" t="s">
        <v>444</v>
      </c>
      <c r="C14942" s="509" t="s">
        <v>1028</v>
      </c>
      <c r="K14942" s="509">
        <v>0</v>
      </c>
    </row>
    <row r="14943" spans="1:11" s="509" customFormat="1">
      <c r="A14943" s="508" t="s">
        <v>672</v>
      </c>
      <c r="B14943" s="509" t="s">
        <v>444</v>
      </c>
      <c r="C14943" s="509">
        <v>22</v>
      </c>
      <c r="K14943" s="509">
        <v>0</v>
      </c>
    </row>
    <row r="14944" spans="1:11" s="509" customFormat="1">
      <c r="A14944" s="508" t="s">
        <v>672</v>
      </c>
      <c r="B14944" s="509" t="s">
        <v>444</v>
      </c>
      <c r="C14944" s="509">
        <v>23</v>
      </c>
      <c r="K14944" s="509">
        <v>0</v>
      </c>
    </row>
    <row r="14945" spans="1:11" s="509" customFormat="1">
      <c r="A14945" s="508" t="s">
        <v>672</v>
      </c>
      <c r="B14945" s="509" t="s">
        <v>444</v>
      </c>
      <c r="C14945" s="509" t="s">
        <v>1029</v>
      </c>
      <c r="G14945" s="509">
        <v>5</v>
      </c>
      <c r="K14945" s="509">
        <v>5</v>
      </c>
    </row>
    <row r="14946" spans="1:11" s="509" customFormat="1">
      <c r="A14946" s="508" t="s">
        <v>672</v>
      </c>
      <c r="B14946" s="509" t="s">
        <v>444</v>
      </c>
      <c r="C14946" s="509">
        <v>24</v>
      </c>
      <c r="K14946" s="509">
        <v>0</v>
      </c>
    </row>
    <row r="14947" spans="1:11" s="509" customFormat="1">
      <c r="A14947" s="508" t="s">
        <v>672</v>
      </c>
      <c r="B14947" s="509" t="s">
        <v>444</v>
      </c>
      <c r="C14947" s="509">
        <v>25</v>
      </c>
    </row>
    <row r="14948" spans="1:11" s="509" customFormat="1">
      <c r="A14948" s="508" t="s">
        <v>672</v>
      </c>
      <c r="B14948" s="509" t="s">
        <v>444</v>
      </c>
      <c r="C14948" s="509">
        <v>26</v>
      </c>
      <c r="K14948" s="509">
        <v>0</v>
      </c>
    </row>
    <row r="14949" spans="1:11" s="509" customFormat="1">
      <c r="A14949" s="508" t="s">
        <v>672</v>
      </c>
      <c r="B14949" s="509" t="s">
        <v>444</v>
      </c>
      <c r="C14949" s="509">
        <v>27</v>
      </c>
      <c r="K14949" s="509">
        <v>0</v>
      </c>
    </row>
    <row r="14950" spans="1:11" s="509" customFormat="1">
      <c r="A14950" s="508" t="s">
        <v>672</v>
      </c>
      <c r="B14950" s="509" t="s">
        <v>444</v>
      </c>
      <c r="C14950" s="509">
        <v>28</v>
      </c>
      <c r="K14950" s="509">
        <v>0</v>
      </c>
    </row>
    <row r="14951" spans="1:11" s="509" customFormat="1">
      <c r="A14951" s="508" t="s">
        <v>672</v>
      </c>
      <c r="B14951" s="509" t="s">
        <v>444</v>
      </c>
      <c r="C14951" s="509">
        <v>29</v>
      </c>
      <c r="K14951" s="509">
        <v>0</v>
      </c>
    </row>
    <row r="14952" spans="1:11" s="509" customFormat="1">
      <c r="A14952" s="508" t="s">
        <v>672</v>
      </c>
      <c r="B14952" s="509" t="s">
        <v>444</v>
      </c>
      <c r="C14952" s="509">
        <v>30</v>
      </c>
      <c r="K14952" s="509">
        <v>0</v>
      </c>
    </row>
    <row r="14953" spans="1:11" s="509" customFormat="1">
      <c r="A14953" s="508" t="s">
        <v>672</v>
      </c>
      <c r="B14953" s="509" t="s">
        <v>444</v>
      </c>
      <c r="C14953" s="509">
        <v>31</v>
      </c>
      <c r="K14953" s="509">
        <v>0</v>
      </c>
    </row>
    <row r="14954" spans="1:11" s="509" customFormat="1">
      <c r="A14954" s="508" t="s">
        <v>672</v>
      </c>
      <c r="B14954" s="509" t="s">
        <v>444</v>
      </c>
      <c r="C14954" s="509">
        <v>32</v>
      </c>
      <c r="K14954" s="509">
        <v>0</v>
      </c>
    </row>
    <row r="14955" spans="1:11" s="509" customFormat="1">
      <c r="A14955" s="508" t="s">
        <v>672</v>
      </c>
      <c r="B14955" s="509" t="s">
        <v>444</v>
      </c>
      <c r="C14955" s="509">
        <v>33</v>
      </c>
      <c r="K14955" s="509">
        <v>0</v>
      </c>
    </row>
    <row r="14956" spans="1:11" s="509" customFormat="1">
      <c r="A14956" s="508" t="s">
        <v>672</v>
      </c>
      <c r="B14956" s="509" t="s">
        <v>444</v>
      </c>
      <c r="C14956" s="509">
        <v>34</v>
      </c>
      <c r="K14956" s="509">
        <v>0</v>
      </c>
    </row>
    <row r="14957" spans="1:11" s="509" customFormat="1">
      <c r="A14957" s="508" t="s">
        <v>672</v>
      </c>
      <c r="B14957" s="509" t="s">
        <v>444</v>
      </c>
      <c r="C14957" s="509">
        <v>35</v>
      </c>
      <c r="K14957" s="509">
        <v>0</v>
      </c>
    </row>
    <row r="14958" spans="1:11" s="509" customFormat="1">
      <c r="A14958" s="508" t="s">
        <v>672</v>
      </c>
      <c r="B14958" s="509" t="s">
        <v>444</v>
      </c>
      <c r="C14958" s="509">
        <v>36</v>
      </c>
      <c r="K14958" s="509">
        <v>0</v>
      </c>
    </row>
    <row r="14959" spans="1:11" s="509" customFormat="1">
      <c r="A14959" s="508" t="s">
        <v>672</v>
      </c>
      <c r="B14959" s="509" t="s">
        <v>444</v>
      </c>
      <c r="C14959" s="509">
        <v>37</v>
      </c>
      <c r="K14959" s="509">
        <v>0</v>
      </c>
    </row>
    <row r="14960" spans="1:11" s="509" customFormat="1">
      <c r="A14960" s="508" t="s">
        <v>672</v>
      </c>
      <c r="B14960" s="509" t="s">
        <v>444</v>
      </c>
      <c r="C14960" s="509">
        <v>38</v>
      </c>
      <c r="G14960" s="509">
        <v>1</v>
      </c>
      <c r="K14960" s="509">
        <v>1</v>
      </c>
    </row>
    <row r="14961" spans="1:11" s="509" customFormat="1">
      <c r="A14961" s="508" t="s">
        <v>672</v>
      </c>
      <c r="B14961" s="509" t="s">
        <v>444</v>
      </c>
      <c r="C14961" s="509" t="s">
        <v>1030</v>
      </c>
      <c r="K14961" s="509">
        <v>0</v>
      </c>
    </row>
    <row r="14962" spans="1:11" s="509" customFormat="1">
      <c r="A14962" s="508" t="s">
        <v>672</v>
      </c>
      <c r="B14962" s="509" t="s">
        <v>444</v>
      </c>
      <c r="C14962" s="509">
        <v>39</v>
      </c>
      <c r="K14962" s="509">
        <v>0</v>
      </c>
    </row>
    <row r="14963" spans="1:11" s="509" customFormat="1">
      <c r="A14963" s="508" t="s">
        <v>672</v>
      </c>
      <c r="B14963" s="509" t="s">
        <v>444</v>
      </c>
      <c r="C14963" s="509">
        <v>40</v>
      </c>
      <c r="K14963" s="509">
        <v>0</v>
      </c>
    </row>
    <row r="14964" spans="1:11" s="509" customFormat="1">
      <c r="A14964" s="508" t="s">
        <v>672</v>
      </c>
      <c r="B14964" s="509" t="s">
        <v>444</v>
      </c>
      <c r="C14964" s="509">
        <v>41</v>
      </c>
      <c r="K14964" s="509">
        <v>0</v>
      </c>
    </row>
    <row r="14965" spans="1:11" s="509" customFormat="1">
      <c r="A14965" s="508" t="s">
        <v>672</v>
      </c>
      <c r="B14965" s="509" t="s">
        <v>444</v>
      </c>
      <c r="C14965" s="509">
        <v>42</v>
      </c>
      <c r="K14965" s="509">
        <v>0</v>
      </c>
    </row>
    <row r="14966" spans="1:11" s="509" customFormat="1">
      <c r="A14966" s="508" t="s">
        <v>672</v>
      </c>
      <c r="B14966" s="509" t="s">
        <v>444</v>
      </c>
      <c r="C14966" s="509">
        <v>43</v>
      </c>
      <c r="K14966" s="509">
        <v>0</v>
      </c>
    </row>
    <row r="14967" spans="1:11" s="509" customFormat="1">
      <c r="A14967" s="508" t="s">
        <v>672</v>
      </c>
      <c r="B14967" s="509" t="s">
        <v>444</v>
      </c>
      <c r="C14967" s="509">
        <v>44</v>
      </c>
      <c r="K14967" s="509">
        <v>0</v>
      </c>
    </row>
    <row r="14968" spans="1:11" s="509" customFormat="1">
      <c r="A14968" s="508" t="s">
        <v>672</v>
      </c>
      <c r="B14968" s="509" t="s">
        <v>444</v>
      </c>
      <c r="C14968" s="509">
        <v>45</v>
      </c>
      <c r="K14968" s="509">
        <v>0</v>
      </c>
    </row>
    <row r="14969" spans="1:11" s="509" customFormat="1">
      <c r="A14969" s="508" t="s">
        <v>672</v>
      </c>
      <c r="B14969" s="509" t="s">
        <v>444</v>
      </c>
      <c r="C14969" s="509">
        <v>46</v>
      </c>
      <c r="K14969" s="509">
        <v>0</v>
      </c>
    </row>
    <row r="14970" spans="1:11" s="509" customFormat="1">
      <c r="A14970" s="508" t="s">
        <v>672</v>
      </c>
      <c r="B14970" s="509" t="s">
        <v>444</v>
      </c>
      <c r="C14970" s="509">
        <v>47</v>
      </c>
      <c r="K14970" s="509">
        <v>0</v>
      </c>
    </row>
    <row r="14971" spans="1:11" s="509" customFormat="1">
      <c r="A14971" s="508" t="s">
        <v>672</v>
      </c>
      <c r="B14971" s="509" t="s">
        <v>444</v>
      </c>
      <c r="C14971" s="509">
        <v>48</v>
      </c>
      <c r="K14971" s="509">
        <v>0</v>
      </c>
    </row>
    <row r="14972" spans="1:11" s="509" customFormat="1">
      <c r="A14972" s="508" t="s">
        <v>672</v>
      </c>
      <c r="B14972" s="509" t="s">
        <v>444</v>
      </c>
      <c r="C14972" s="509">
        <v>49</v>
      </c>
      <c r="K14972" s="509">
        <v>0</v>
      </c>
    </row>
    <row r="14973" spans="1:11" s="509" customFormat="1">
      <c r="A14973" s="508" t="s">
        <v>672</v>
      </c>
      <c r="B14973" s="509" t="s">
        <v>444</v>
      </c>
      <c r="C14973" s="509">
        <v>50</v>
      </c>
      <c r="K14973" s="509">
        <v>0</v>
      </c>
    </row>
    <row r="14974" spans="1:11" s="509" customFormat="1">
      <c r="A14974" s="508" t="s">
        <v>672</v>
      </c>
      <c r="B14974" s="509" t="s">
        <v>444</v>
      </c>
      <c r="C14974" s="509">
        <v>51</v>
      </c>
      <c r="K14974" s="509">
        <v>0</v>
      </c>
    </row>
    <row r="14975" spans="1:11" s="509" customFormat="1">
      <c r="A14975" s="508" t="s">
        <v>672</v>
      </c>
      <c r="B14975" s="509" t="s">
        <v>444</v>
      </c>
      <c r="C14975" s="509" t="s">
        <v>1031</v>
      </c>
      <c r="D14975" s="509">
        <v>1</v>
      </c>
      <c r="K14975" s="509">
        <v>1</v>
      </c>
    </row>
    <row r="14976" spans="1:11" s="509" customFormat="1">
      <c r="A14976" s="508" t="s">
        <v>672</v>
      </c>
      <c r="B14976" s="509" t="s">
        <v>444</v>
      </c>
      <c r="C14976" s="509" t="s">
        <v>1032</v>
      </c>
      <c r="K14976" s="509">
        <v>0</v>
      </c>
    </row>
    <row r="14977" spans="1:11" s="509" customFormat="1">
      <c r="A14977" s="508" t="s">
        <v>672</v>
      </c>
      <c r="B14977" s="509" t="s">
        <v>444</v>
      </c>
      <c r="C14977" s="509">
        <v>52</v>
      </c>
      <c r="K14977" s="509">
        <v>0</v>
      </c>
    </row>
    <row r="14978" spans="1:11" s="509" customFormat="1">
      <c r="A14978" s="508" t="s">
        <v>672</v>
      </c>
      <c r="B14978" s="509" t="s">
        <v>444</v>
      </c>
      <c r="C14978" s="509">
        <v>53</v>
      </c>
      <c r="K14978" s="509">
        <v>0</v>
      </c>
    </row>
    <row r="14979" spans="1:11" s="509" customFormat="1">
      <c r="A14979" s="508" t="s">
        <v>672</v>
      </c>
      <c r="B14979" s="509" t="s">
        <v>444</v>
      </c>
      <c r="C14979" s="509">
        <v>54</v>
      </c>
      <c r="G14979" s="509">
        <v>5</v>
      </c>
      <c r="K14979" s="509">
        <v>5</v>
      </c>
    </row>
    <row r="14980" spans="1:11" s="509" customFormat="1">
      <c r="A14980" s="508" t="s">
        <v>672</v>
      </c>
      <c r="B14980" s="509" t="s">
        <v>444</v>
      </c>
      <c r="C14980" s="509">
        <v>55</v>
      </c>
      <c r="G14980" s="509">
        <v>8</v>
      </c>
      <c r="K14980" s="509">
        <v>8</v>
      </c>
    </row>
    <row r="14981" spans="1:11" s="509" customFormat="1">
      <c r="A14981" s="508" t="s">
        <v>672</v>
      </c>
      <c r="B14981" s="509" t="s">
        <v>444</v>
      </c>
      <c r="C14981" s="509">
        <v>56</v>
      </c>
      <c r="K14981" s="509">
        <v>0</v>
      </c>
    </row>
    <row r="14982" spans="1:11" s="509" customFormat="1">
      <c r="A14982" s="508" t="s">
        <v>672</v>
      </c>
      <c r="B14982" s="509" t="s">
        <v>444</v>
      </c>
      <c r="C14982" s="509">
        <v>57</v>
      </c>
      <c r="K14982" s="509">
        <v>0</v>
      </c>
    </row>
    <row r="14983" spans="1:11" s="509" customFormat="1">
      <c r="A14983" s="508" t="s">
        <v>672</v>
      </c>
      <c r="B14983" s="509" t="s">
        <v>444</v>
      </c>
      <c r="C14983" s="509">
        <v>58</v>
      </c>
      <c r="K14983" s="509">
        <v>0</v>
      </c>
    </row>
    <row r="14984" spans="1:11" s="509" customFormat="1">
      <c r="A14984" s="508" t="s">
        <v>672</v>
      </c>
      <c r="B14984" s="509" t="s">
        <v>444</v>
      </c>
      <c r="C14984" s="509">
        <v>59</v>
      </c>
      <c r="K14984" s="509">
        <v>0</v>
      </c>
    </row>
    <row r="14985" spans="1:11" s="509" customFormat="1">
      <c r="A14985" s="508" t="s">
        <v>672</v>
      </c>
      <c r="B14985" s="509" t="s">
        <v>444</v>
      </c>
      <c r="C14985" s="509">
        <v>60</v>
      </c>
      <c r="K14985" s="509">
        <v>0</v>
      </c>
    </row>
    <row r="14986" spans="1:11" s="509" customFormat="1">
      <c r="A14986" s="508" t="s">
        <v>672</v>
      </c>
      <c r="B14986" s="509" t="s">
        <v>444</v>
      </c>
      <c r="C14986" s="509">
        <v>61</v>
      </c>
      <c r="K14986" s="509">
        <v>0</v>
      </c>
    </row>
    <row r="14987" spans="1:11" s="509" customFormat="1">
      <c r="A14987" s="508" t="s">
        <v>672</v>
      </c>
      <c r="B14987" s="509" t="s">
        <v>444</v>
      </c>
      <c r="C14987" s="509">
        <v>62</v>
      </c>
      <c r="K14987" s="509">
        <v>0</v>
      </c>
    </row>
    <row r="14988" spans="1:11" s="509" customFormat="1">
      <c r="A14988" s="508" t="s">
        <v>672</v>
      </c>
      <c r="B14988" s="509" t="s">
        <v>444</v>
      </c>
      <c r="C14988" s="509">
        <v>63</v>
      </c>
      <c r="D14988" s="509">
        <v>1</v>
      </c>
      <c r="G14988" s="509">
        <v>2</v>
      </c>
      <c r="K14988" s="509">
        <v>3</v>
      </c>
    </row>
    <row r="14989" spans="1:11" s="509" customFormat="1">
      <c r="A14989" s="508" t="s">
        <v>672</v>
      </c>
      <c r="B14989" s="509" t="s">
        <v>444</v>
      </c>
      <c r="C14989" s="509" t="s">
        <v>1033</v>
      </c>
      <c r="G14989" s="509">
        <v>1</v>
      </c>
      <c r="K14989" s="509">
        <v>1</v>
      </c>
    </row>
    <row r="14990" spans="1:11" s="509" customFormat="1">
      <c r="A14990" s="508" t="s">
        <v>672</v>
      </c>
      <c r="B14990" s="509" t="s">
        <v>444</v>
      </c>
      <c r="C14990" s="509" t="s">
        <v>1034</v>
      </c>
      <c r="K14990" s="509">
        <v>0</v>
      </c>
    </row>
    <row r="14991" spans="1:11" s="509" customFormat="1">
      <c r="A14991" s="508" t="s">
        <v>672</v>
      </c>
      <c r="B14991" s="509" t="s">
        <v>444</v>
      </c>
      <c r="C14991" s="509">
        <v>64</v>
      </c>
      <c r="K14991" s="509">
        <v>0</v>
      </c>
    </row>
    <row r="14992" spans="1:11" s="509" customFormat="1">
      <c r="A14992" s="508" t="s">
        <v>672</v>
      </c>
      <c r="B14992" s="509" t="s">
        <v>444</v>
      </c>
      <c r="C14992" s="509" t="s">
        <v>1035</v>
      </c>
      <c r="K14992" s="509">
        <v>0</v>
      </c>
    </row>
    <row r="14993" spans="1:11" s="509" customFormat="1">
      <c r="A14993" s="508" t="s">
        <v>672</v>
      </c>
      <c r="B14993" s="509" t="s">
        <v>444</v>
      </c>
      <c r="C14993" s="509">
        <v>65</v>
      </c>
      <c r="D14993" s="509">
        <v>1</v>
      </c>
      <c r="E14993" s="509">
        <v>1</v>
      </c>
      <c r="G14993" s="509">
        <v>2</v>
      </c>
      <c r="K14993" s="509">
        <v>3</v>
      </c>
    </row>
    <row r="14994" spans="1:11" s="509" customFormat="1">
      <c r="A14994" s="508" t="s">
        <v>672</v>
      </c>
      <c r="B14994" s="509" t="s">
        <v>444</v>
      </c>
      <c r="C14994" s="509">
        <v>66</v>
      </c>
      <c r="D14994" s="509">
        <v>1</v>
      </c>
      <c r="E14994" s="509">
        <v>1</v>
      </c>
      <c r="G14994" s="509">
        <v>3</v>
      </c>
      <c r="H14994" s="509">
        <v>3</v>
      </c>
      <c r="K14994" s="509">
        <v>4</v>
      </c>
    </row>
    <row r="14995" spans="1:11" s="509" customFormat="1">
      <c r="A14995" s="508" t="s">
        <v>672</v>
      </c>
      <c r="B14995" s="509" t="s">
        <v>444</v>
      </c>
      <c r="C14995" s="509" t="s">
        <v>1036</v>
      </c>
      <c r="K14995" s="509">
        <v>0</v>
      </c>
    </row>
    <row r="14996" spans="1:11" s="509" customFormat="1">
      <c r="A14996" s="508" t="s">
        <v>672</v>
      </c>
      <c r="B14996" s="509" t="s">
        <v>444</v>
      </c>
      <c r="C14996" s="509" t="s">
        <v>1037</v>
      </c>
      <c r="D14996" s="509">
        <v>3</v>
      </c>
      <c r="G14996" s="509">
        <v>34</v>
      </c>
      <c r="K14996" s="509">
        <v>37</v>
      </c>
    </row>
    <row r="14997" spans="1:11" s="509" customFormat="1">
      <c r="A14997" s="508" t="s">
        <v>672</v>
      </c>
      <c r="B14997" s="509" t="s">
        <v>444</v>
      </c>
      <c r="C14997" s="509" t="s">
        <v>1038</v>
      </c>
      <c r="K14997" s="509">
        <v>0</v>
      </c>
    </row>
    <row r="14998" spans="1:11" s="509" customFormat="1">
      <c r="A14998" s="508" t="s">
        <v>672</v>
      </c>
      <c r="B14998" s="509" t="s">
        <v>444</v>
      </c>
      <c r="C14998" s="509" t="s">
        <v>1039</v>
      </c>
      <c r="G14998" s="509">
        <v>4</v>
      </c>
      <c r="K14998" s="509">
        <v>4</v>
      </c>
    </row>
    <row r="14999" spans="1:11" s="509" customFormat="1">
      <c r="A14999" s="508" t="s">
        <v>672</v>
      </c>
      <c r="B14999" s="509" t="s">
        <v>444</v>
      </c>
      <c r="C14999" s="509" t="s">
        <v>1040</v>
      </c>
      <c r="G14999" s="509">
        <v>1</v>
      </c>
      <c r="K14999" s="509">
        <v>1</v>
      </c>
    </row>
    <row r="15000" spans="1:11" s="509" customFormat="1">
      <c r="A15000" s="508" t="s">
        <v>672</v>
      </c>
      <c r="B15000" s="509" t="s">
        <v>444</v>
      </c>
      <c r="C15000" s="509" t="s">
        <v>1041</v>
      </c>
      <c r="K15000" s="509">
        <v>0</v>
      </c>
    </row>
    <row r="15001" spans="1:11" s="509" customFormat="1">
      <c r="A15001" s="508" t="s">
        <v>672</v>
      </c>
      <c r="B15001" s="509" t="s">
        <v>444</v>
      </c>
      <c r="C15001" s="509" t="s">
        <v>1042</v>
      </c>
      <c r="K15001" s="509">
        <v>0</v>
      </c>
    </row>
    <row r="15002" spans="1:11" s="509" customFormat="1">
      <c r="A15002" s="508" t="s">
        <v>672</v>
      </c>
      <c r="B15002" s="509" t="s">
        <v>444</v>
      </c>
      <c r="C15002" s="509">
        <v>67</v>
      </c>
      <c r="G15002" s="509">
        <v>42</v>
      </c>
      <c r="K15002" s="509">
        <v>42</v>
      </c>
    </row>
    <row r="15003" spans="1:11" s="509" customFormat="1">
      <c r="A15003" s="508" t="s">
        <v>672</v>
      </c>
      <c r="B15003" s="509" t="s">
        <v>444</v>
      </c>
      <c r="C15003" s="509">
        <v>68</v>
      </c>
      <c r="G15003" s="509">
        <v>6</v>
      </c>
      <c r="K15003" s="509">
        <v>6</v>
      </c>
    </row>
    <row r="15004" spans="1:11" s="509" customFormat="1">
      <c r="A15004" s="508" t="s">
        <v>672</v>
      </c>
      <c r="B15004" s="509" t="s">
        <v>444</v>
      </c>
      <c r="C15004" s="509" t="s">
        <v>1043</v>
      </c>
      <c r="D15004" s="509">
        <v>1</v>
      </c>
      <c r="G15004" s="509">
        <v>1</v>
      </c>
      <c r="H15004" s="509">
        <v>1</v>
      </c>
      <c r="K15004" s="509">
        <v>2</v>
      </c>
    </row>
    <row r="15005" spans="1:11" s="509" customFormat="1">
      <c r="A15005" s="508" t="s">
        <v>672</v>
      </c>
      <c r="B15005" s="509" t="s">
        <v>444</v>
      </c>
      <c r="C15005" s="509">
        <v>69</v>
      </c>
      <c r="K15005" s="509">
        <v>0</v>
      </c>
    </row>
    <row r="15006" spans="1:11" s="509" customFormat="1">
      <c r="A15006" s="508" t="s">
        <v>672</v>
      </c>
      <c r="B15006" s="509" t="s">
        <v>444</v>
      </c>
      <c r="C15006" s="509" t="s">
        <v>1044</v>
      </c>
      <c r="K15006" s="509">
        <v>0</v>
      </c>
    </row>
    <row r="15007" spans="1:11" s="509" customFormat="1">
      <c r="A15007" s="508" t="s">
        <v>672</v>
      </c>
      <c r="B15007" s="509" t="s">
        <v>444</v>
      </c>
      <c r="C15007" s="509" t="s">
        <v>1045</v>
      </c>
      <c r="K15007" s="509">
        <v>0</v>
      </c>
    </row>
    <row r="15008" spans="1:11" s="509" customFormat="1">
      <c r="A15008" s="508" t="s">
        <v>672</v>
      </c>
      <c r="B15008" s="509" t="s">
        <v>444</v>
      </c>
      <c r="C15008" s="509">
        <v>70</v>
      </c>
      <c r="K15008" s="509">
        <v>0</v>
      </c>
    </row>
    <row r="15009" spans="1:11" s="509" customFormat="1">
      <c r="A15009" s="508" t="s">
        <v>672</v>
      </c>
      <c r="B15009" s="509" t="s">
        <v>444</v>
      </c>
      <c r="C15009" s="509" t="s">
        <v>1046</v>
      </c>
      <c r="G15009" s="509">
        <v>1</v>
      </c>
      <c r="K15009" s="509">
        <v>1</v>
      </c>
    </row>
    <row r="15010" spans="1:11" s="509" customFormat="1">
      <c r="A15010" s="508" t="s">
        <v>672</v>
      </c>
      <c r="B15010" s="509" t="s">
        <v>444</v>
      </c>
      <c r="C15010" s="509">
        <v>71</v>
      </c>
      <c r="G15010" s="509">
        <v>65</v>
      </c>
      <c r="K15010" s="509">
        <v>65</v>
      </c>
    </row>
    <row r="15011" spans="1:11" s="509" customFormat="1">
      <c r="A15011" s="508" t="s">
        <v>672</v>
      </c>
      <c r="B15011" s="509" t="s">
        <v>444</v>
      </c>
      <c r="C15011" s="509" t="s">
        <v>1047</v>
      </c>
      <c r="D15011" s="509">
        <v>1</v>
      </c>
      <c r="E15011" s="509">
        <v>1</v>
      </c>
      <c r="G15011" s="509">
        <v>5</v>
      </c>
      <c r="H15011" s="509">
        <v>3</v>
      </c>
      <c r="K15011" s="509">
        <v>6</v>
      </c>
    </row>
    <row r="15012" spans="1:11" s="509" customFormat="1">
      <c r="A15012" s="508" t="s">
        <v>672</v>
      </c>
      <c r="B15012" s="509" t="s">
        <v>444</v>
      </c>
      <c r="C15012" s="509" t="s">
        <v>1048</v>
      </c>
      <c r="K15012" s="509">
        <v>0</v>
      </c>
    </row>
    <row r="15013" spans="1:11" s="509" customFormat="1">
      <c r="A15013" s="508" t="s">
        <v>672</v>
      </c>
      <c r="B15013" s="509" t="s">
        <v>444</v>
      </c>
      <c r="C15013" s="509" t="s">
        <v>1049</v>
      </c>
      <c r="K15013" s="509">
        <v>0</v>
      </c>
    </row>
    <row r="15014" spans="1:11" s="509" customFormat="1">
      <c r="A15014" s="508" t="s">
        <v>672</v>
      </c>
      <c r="B15014" s="509" t="s">
        <v>444</v>
      </c>
      <c r="C15014" s="509" t="s">
        <v>1050</v>
      </c>
      <c r="K15014" s="509">
        <v>0</v>
      </c>
    </row>
    <row r="15015" spans="1:11" s="509" customFormat="1">
      <c r="A15015" s="508" t="s">
        <v>672</v>
      </c>
      <c r="B15015" s="509" t="s">
        <v>444</v>
      </c>
      <c r="C15015" s="509" t="s">
        <v>1051</v>
      </c>
      <c r="K15015" s="509">
        <v>0</v>
      </c>
    </row>
    <row r="15016" spans="1:11" s="509" customFormat="1">
      <c r="A15016" s="508" t="s">
        <v>672</v>
      </c>
      <c r="B15016" s="509" t="s">
        <v>444</v>
      </c>
      <c r="C15016" s="509">
        <v>72</v>
      </c>
      <c r="D15016" s="509">
        <v>13</v>
      </c>
      <c r="G15016" s="509">
        <v>5</v>
      </c>
      <c r="K15016" s="509">
        <v>18</v>
      </c>
    </row>
    <row r="15017" spans="1:11" s="509" customFormat="1">
      <c r="A15017" s="508" t="s">
        <v>672</v>
      </c>
      <c r="B15017" s="509" t="s">
        <v>444</v>
      </c>
      <c r="C15017" s="509">
        <v>73</v>
      </c>
      <c r="D15017" s="509">
        <v>3</v>
      </c>
      <c r="K15017" s="509">
        <v>3</v>
      </c>
    </row>
    <row r="15018" spans="1:11" s="509" customFormat="1">
      <c r="A15018" s="508" t="s">
        <v>672</v>
      </c>
      <c r="B15018" s="509" t="s">
        <v>444</v>
      </c>
      <c r="C15018" s="509">
        <v>74</v>
      </c>
      <c r="G15018" s="509">
        <v>1</v>
      </c>
      <c r="K15018" s="509">
        <v>1</v>
      </c>
    </row>
    <row r="15019" spans="1:11" s="509" customFormat="1">
      <c r="A15019" s="508" t="s">
        <v>672</v>
      </c>
      <c r="B15019" s="509" t="s">
        <v>444</v>
      </c>
      <c r="C15019" s="509" t="s">
        <v>4570</v>
      </c>
      <c r="K15019" s="509">
        <v>0</v>
      </c>
    </row>
    <row r="15020" spans="1:11" s="509" customFormat="1">
      <c r="A15020" s="508" t="s">
        <v>672</v>
      </c>
      <c r="B15020" s="509" t="s">
        <v>444</v>
      </c>
      <c r="C15020" s="509" t="s">
        <v>4571</v>
      </c>
      <c r="D15020" s="509">
        <v>39</v>
      </c>
      <c r="E15020" s="509">
        <v>3</v>
      </c>
      <c r="F15020" s="509">
        <v>0</v>
      </c>
      <c r="G15020" s="509">
        <v>299</v>
      </c>
      <c r="H15020" s="509">
        <v>7</v>
      </c>
      <c r="I15020" s="509">
        <v>0</v>
      </c>
      <c r="K15020" s="509">
        <v>338</v>
      </c>
    </row>
    <row r="15021" spans="1:11" s="509" customFormat="1">
      <c r="A15021" s="508" t="s">
        <v>673</v>
      </c>
      <c r="B15021" s="509" t="s">
        <v>445</v>
      </c>
      <c r="C15021" s="509">
        <v>1</v>
      </c>
      <c r="D15021" s="509">
        <v>0</v>
      </c>
      <c r="E15021" s="509">
        <v>0</v>
      </c>
      <c r="G15021" s="509">
        <v>0</v>
      </c>
      <c r="H15021" s="509">
        <v>0</v>
      </c>
      <c r="K15021" s="509">
        <v>0</v>
      </c>
    </row>
    <row r="15022" spans="1:11" s="509" customFormat="1">
      <c r="A15022" s="508" t="s">
        <v>673</v>
      </c>
      <c r="B15022" s="509" t="s">
        <v>445</v>
      </c>
      <c r="C15022" s="509" t="s">
        <v>1023</v>
      </c>
      <c r="D15022" s="509">
        <v>3</v>
      </c>
      <c r="E15022" s="509">
        <v>0</v>
      </c>
      <c r="G15022" s="509">
        <v>373</v>
      </c>
      <c r="H15022" s="509">
        <v>0</v>
      </c>
      <c r="K15022" s="509">
        <v>376</v>
      </c>
    </row>
    <row r="15023" spans="1:11" s="509" customFormat="1">
      <c r="A15023" s="508" t="s">
        <v>673</v>
      </c>
      <c r="B15023" s="509" t="s">
        <v>445</v>
      </c>
      <c r="C15023" s="509">
        <v>2</v>
      </c>
      <c r="D15023" s="509">
        <v>11</v>
      </c>
      <c r="E15023" s="509">
        <v>0</v>
      </c>
      <c r="G15023" s="509">
        <v>40</v>
      </c>
      <c r="H15023" s="509">
        <v>1</v>
      </c>
      <c r="K15023" s="509">
        <v>51</v>
      </c>
    </row>
    <row r="15024" spans="1:11" s="509" customFormat="1">
      <c r="A15024" s="508" t="s">
        <v>673</v>
      </c>
      <c r="B15024" s="509" t="s">
        <v>445</v>
      </c>
      <c r="C15024" s="509">
        <v>3</v>
      </c>
      <c r="D15024" s="509">
        <v>13</v>
      </c>
      <c r="E15024" s="509">
        <v>0</v>
      </c>
      <c r="G15024" s="509">
        <v>50</v>
      </c>
      <c r="H15024" s="509">
        <v>0</v>
      </c>
      <c r="K15024" s="509">
        <v>63</v>
      </c>
    </row>
    <row r="15025" spans="1:11" s="509" customFormat="1">
      <c r="A15025" s="508" t="s">
        <v>673</v>
      </c>
      <c r="B15025" s="509" t="s">
        <v>445</v>
      </c>
      <c r="C15025" s="509">
        <v>4</v>
      </c>
      <c r="D15025" s="509">
        <v>3</v>
      </c>
      <c r="E15025" s="509">
        <v>0</v>
      </c>
      <c r="G15025" s="509">
        <v>156</v>
      </c>
      <c r="H15025" s="509">
        <v>0</v>
      </c>
      <c r="K15025" s="509">
        <v>159</v>
      </c>
    </row>
    <row r="15026" spans="1:11" s="509" customFormat="1">
      <c r="A15026" s="508" t="s">
        <v>673</v>
      </c>
      <c r="B15026" s="509" t="s">
        <v>445</v>
      </c>
      <c r="C15026" s="509">
        <v>5</v>
      </c>
      <c r="D15026" s="509">
        <v>3</v>
      </c>
      <c r="E15026" s="509">
        <v>0</v>
      </c>
      <c r="G15026" s="509">
        <v>54</v>
      </c>
      <c r="H15026" s="509">
        <v>0</v>
      </c>
      <c r="K15026" s="509">
        <v>57</v>
      </c>
    </row>
    <row r="15027" spans="1:11" s="509" customFormat="1">
      <c r="A15027" s="508" t="s">
        <v>673</v>
      </c>
      <c r="B15027" s="509" t="s">
        <v>445</v>
      </c>
      <c r="C15027" s="509">
        <v>6</v>
      </c>
      <c r="D15027" s="509">
        <v>0</v>
      </c>
      <c r="E15027" s="509">
        <v>0</v>
      </c>
      <c r="G15027" s="509">
        <v>0</v>
      </c>
      <c r="H15027" s="509">
        <v>0</v>
      </c>
      <c r="K15027" s="509">
        <v>0</v>
      </c>
    </row>
    <row r="15028" spans="1:11" s="509" customFormat="1">
      <c r="A15028" s="508" t="s">
        <v>673</v>
      </c>
      <c r="B15028" s="509" t="s">
        <v>445</v>
      </c>
      <c r="C15028" s="509">
        <v>7</v>
      </c>
      <c r="D15028" s="509">
        <v>0</v>
      </c>
      <c r="E15028" s="509">
        <v>0</v>
      </c>
      <c r="G15028" s="509">
        <v>0</v>
      </c>
      <c r="H15028" s="509">
        <v>0</v>
      </c>
      <c r="K15028" s="509">
        <v>0</v>
      </c>
    </row>
    <row r="15029" spans="1:11" s="509" customFormat="1">
      <c r="A15029" s="508" t="s">
        <v>673</v>
      </c>
      <c r="B15029" s="509" t="s">
        <v>445</v>
      </c>
      <c r="C15029" s="509">
        <v>8</v>
      </c>
      <c r="D15029" s="509">
        <v>0</v>
      </c>
      <c r="E15029" s="509">
        <v>0</v>
      </c>
      <c r="G15029" s="509">
        <v>13</v>
      </c>
      <c r="H15029" s="509">
        <v>0</v>
      </c>
      <c r="K15029" s="509">
        <v>13</v>
      </c>
    </row>
    <row r="15030" spans="1:11" s="509" customFormat="1">
      <c r="A15030" s="508" t="s">
        <v>673</v>
      </c>
      <c r="B15030" s="509" t="s">
        <v>445</v>
      </c>
      <c r="C15030" s="509">
        <v>9</v>
      </c>
      <c r="D15030" s="509">
        <v>1</v>
      </c>
      <c r="E15030" s="509">
        <v>0</v>
      </c>
      <c r="G15030" s="509">
        <v>5</v>
      </c>
      <c r="H15030" s="509">
        <v>0</v>
      </c>
      <c r="K15030" s="509">
        <v>6</v>
      </c>
    </row>
    <row r="15031" spans="1:11" s="509" customFormat="1">
      <c r="A15031" s="508" t="s">
        <v>673</v>
      </c>
      <c r="B15031" s="509" t="s">
        <v>445</v>
      </c>
      <c r="C15031" s="509">
        <v>10</v>
      </c>
      <c r="D15031" s="509">
        <v>10</v>
      </c>
      <c r="E15031" s="509">
        <v>4</v>
      </c>
      <c r="G15031" s="509">
        <v>44</v>
      </c>
      <c r="H15031" s="509">
        <v>0</v>
      </c>
      <c r="K15031" s="509">
        <v>54</v>
      </c>
    </row>
    <row r="15032" spans="1:11" s="509" customFormat="1">
      <c r="A15032" s="508" t="s">
        <v>673</v>
      </c>
      <c r="B15032" s="509" t="s">
        <v>445</v>
      </c>
      <c r="C15032" s="509">
        <v>11</v>
      </c>
      <c r="D15032" s="509">
        <v>3</v>
      </c>
      <c r="E15032" s="509">
        <v>0</v>
      </c>
      <c r="G15032" s="509">
        <v>3</v>
      </c>
      <c r="H15032" s="509">
        <v>0</v>
      </c>
      <c r="K15032" s="509">
        <v>6</v>
      </c>
    </row>
    <row r="15033" spans="1:11" s="509" customFormat="1">
      <c r="A15033" s="508" t="s">
        <v>673</v>
      </c>
      <c r="B15033" s="509" t="s">
        <v>445</v>
      </c>
      <c r="C15033" s="509">
        <v>12</v>
      </c>
      <c r="D15033" s="509">
        <v>0</v>
      </c>
      <c r="E15033" s="509">
        <v>0</v>
      </c>
      <c r="G15033" s="509">
        <v>5</v>
      </c>
      <c r="H15033" s="509">
        <v>0</v>
      </c>
      <c r="K15033" s="509">
        <v>5</v>
      </c>
    </row>
    <row r="15034" spans="1:11" s="509" customFormat="1">
      <c r="A15034" s="508" t="s">
        <v>673</v>
      </c>
      <c r="B15034" s="509" t="s">
        <v>445</v>
      </c>
      <c r="C15034" s="509">
        <v>13</v>
      </c>
      <c r="D15034" s="509">
        <v>0</v>
      </c>
      <c r="E15034" s="509">
        <v>0</v>
      </c>
      <c r="G15034" s="509">
        <v>0</v>
      </c>
      <c r="H15034" s="509">
        <v>0</v>
      </c>
      <c r="K15034" s="509">
        <v>0</v>
      </c>
    </row>
    <row r="15035" spans="1:11" s="509" customFormat="1">
      <c r="A15035" s="508" t="s">
        <v>673</v>
      </c>
      <c r="B15035" s="509" t="s">
        <v>445</v>
      </c>
      <c r="C15035" s="509">
        <v>14</v>
      </c>
      <c r="D15035" s="509">
        <v>0</v>
      </c>
      <c r="E15035" s="509">
        <v>0</v>
      </c>
      <c r="G15035" s="509">
        <v>0</v>
      </c>
      <c r="H15035" s="509">
        <v>0</v>
      </c>
      <c r="K15035" s="509">
        <v>0</v>
      </c>
    </row>
    <row r="15036" spans="1:11" s="509" customFormat="1">
      <c r="A15036" s="508" t="s">
        <v>673</v>
      </c>
      <c r="B15036" s="509" t="s">
        <v>445</v>
      </c>
      <c r="C15036" s="509">
        <v>15</v>
      </c>
      <c r="D15036" s="509">
        <v>0</v>
      </c>
      <c r="E15036" s="509">
        <v>0</v>
      </c>
      <c r="G15036" s="509">
        <v>2</v>
      </c>
      <c r="H15036" s="509">
        <v>0</v>
      </c>
      <c r="K15036" s="509">
        <v>2</v>
      </c>
    </row>
    <row r="15037" spans="1:11" s="509" customFormat="1">
      <c r="A15037" s="508" t="s">
        <v>673</v>
      </c>
      <c r="B15037" s="509" t="s">
        <v>445</v>
      </c>
      <c r="C15037" s="509">
        <v>16</v>
      </c>
      <c r="D15037" s="509">
        <v>0</v>
      </c>
      <c r="E15037" s="509">
        <v>0</v>
      </c>
      <c r="G15037" s="509">
        <v>34</v>
      </c>
      <c r="H15037" s="509">
        <v>0</v>
      </c>
      <c r="K15037" s="509">
        <v>34</v>
      </c>
    </row>
    <row r="15038" spans="1:11" s="509" customFormat="1">
      <c r="A15038" s="508" t="s">
        <v>673</v>
      </c>
      <c r="B15038" s="509" t="s">
        <v>445</v>
      </c>
      <c r="C15038" s="509">
        <v>17</v>
      </c>
      <c r="D15038" s="509">
        <v>3</v>
      </c>
      <c r="E15038" s="509">
        <v>0</v>
      </c>
      <c r="G15038" s="509">
        <v>121</v>
      </c>
      <c r="H15038" s="509">
        <v>0</v>
      </c>
      <c r="K15038" s="509">
        <v>124</v>
      </c>
    </row>
    <row r="15039" spans="1:11" s="509" customFormat="1">
      <c r="A15039" s="508" t="s">
        <v>673</v>
      </c>
      <c r="B15039" s="509" t="s">
        <v>445</v>
      </c>
      <c r="C15039" s="509">
        <v>18</v>
      </c>
      <c r="D15039" s="509">
        <v>0</v>
      </c>
      <c r="E15039" s="509">
        <v>0</v>
      </c>
      <c r="G15039" s="509">
        <v>0</v>
      </c>
      <c r="H15039" s="509">
        <v>0</v>
      </c>
      <c r="K15039" s="509">
        <v>0</v>
      </c>
    </row>
    <row r="15040" spans="1:11" s="509" customFormat="1">
      <c r="A15040" s="508" t="s">
        <v>673</v>
      </c>
      <c r="B15040" s="509" t="s">
        <v>445</v>
      </c>
      <c r="C15040" s="509" t="s">
        <v>1024</v>
      </c>
      <c r="D15040" s="509">
        <v>2</v>
      </c>
      <c r="E15040" s="509">
        <v>0</v>
      </c>
      <c r="G15040" s="509">
        <v>5</v>
      </c>
      <c r="H15040" s="509">
        <v>0</v>
      </c>
      <c r="K15040" s="509">
        <v>7</v>
      </c>
    </row>
    <row r="15041" spans="1:11" s="509" customFormat="1">
      <c r="A15041" s="508" t="s">
        <v>673</v>
      </c>
      <c r="B15041" s="509" t="s">
        <v>445</v>
      </c>
      <c r="C15041" s="509" t="s">
        <v>1025</v>
      </c>
      <c r="D15041" s="509">
        <v>0</v>
      </c>
      <c r="E15041" s="509">
        <v>0</v>
      </c>
      <c r="G15041" s="509">
        <v>0</v>
      </c>
      <c r="H15041" s="509">
        <v>0</v>
      </c>
      <c r="K15041" s="509">
        <v>0</v>
      </c>
    </row>
    <row r="15042" spans="1:11" s="509" customFormat="1">
      <c r="A15042" s="508" t="s">
        <v>673</v>
      </c>
      <c r="B15042" s="509" t="s">
        <v>445</v>
      </c>
      <c r="C15042" s="509">
        <v>19</v>
      </c>
      <c r="D15042" s="509">
        <v>1</v>
      </c>
      <c r="E15042" s="509">
        <v>0</v>
      </c>
      <c r="G15042" s="509">
        <v>5</v>
      </c>
      <c r="H15042" s="509">
        <v>1</v>
      </c>
      <c r="K15042" s="509">
        <v>6</v>
      </c>
    </row>
    <row r="15043" spans="1:11" s="509" customFormat="1">
      <c r="A15043" s="508" t="s">
        <v>673</v>
      </c>
      <c r="B15043" s="509" t="s">
        <v>445</v>
      </c>
      <c r="C15043" s="509">
        <v>20</v>
      </c>
      <c r="D15043" s="509">
        <v>0</v>
      </c>
      <c r="E15043" s="509">
        <v>0</v>
      </c>
      <c r="G15043" s="509">
        <v>0</v>
      </c>
      <c r="H15043" s="509">
        <v>0</v>
      </c>
      <c r="K15043" s="509">
        <v>0</v>
      </c>
    </row>
    <row r="15044" spans="1:11" s="509" customFormat="1">
      <c r="A15044" s="508" t="s">
        <v>673</v>
      </c>
      <c r="B15044" s="509" t="s">
        <v>445</v>
      </c>
      <c r="C15044" s="509">
        <v>21</v>
      </c>
      <c r="D15044" s="509">
        <v>0</v>
      </c>
      <c r="E15044" s="509">
        <v>0</v>
      </c>
      <c r="G15044" s="509">
        <v>0</v>
      </c>
      <c r="H15044" s="509">
        <v>0</v>
      </c>
      <c r="K15044" s="509">
        <v>0</v>
      </c>
    </row>
    <row r="15045" spans="1:11" s="509" customFormat="1">
      <c r="A15045" s="508" t="s">
        <v>673</v>
      </c>
      <c r="B15045" s="509" t="s">
        <v>445</v>
      </c>
      <c r="C15045" s="509" t="s">
        <v>1026</v>
      </c>
      <c r="D15045" s="509">
        <v>0</v>
      </c>
      <c r="E15045" s="509">
        <v>0</v>
      </c>
      <c r="G15045" s="509">
        <v>0</v>
      </c>
      <c r="H15045" s="509">
        <v>0</v>
      </c>
      <c r="K15045" s="509">
        <v>0</v>
      </c>
    </row>
    <row r="15046" spans="1:11" s="509" customFormat="1">
      <c r="A15046" s="508" t="s">
        <v>673</v>
      </c>
      <c r="B15046" s="509" t="s">
        <v>445</v>
      </c>
      <c r="C15046" s="509" t="s">
        <v>1027</v>
      </c>
      <c r="D15046" s="509">
        <v>1</v>
      </c>
      <c r="E15046" s="509">
        <v>0</v>
      </c>
      <c r="G15046" s="509">
        <v>1</v>
      </c>
      <c r="H15046" s="509">
        <v>0</v>
      </c>
      <c r="K15046" s="509">
        <v>2</v>
      </c>
    </row>
    <row r="15047" spans="1:11" s="509" customFormat="1">
      <c r="A15047" s="508" t="s">
        <v>673</v>
      </c>
      <c r="B15047" s="509" t="s">
        <v>445</v>
      </c>
      <c r="C15047" s="509" t="s">
        <v>1028</v>
      </c>
      <c r="D15047" s="509">
        <v>0</v>
      </c>
      <c r="E15047" s="509">
        <v>0</v>
      </c>
      <c r="G15047" s="509">
        <v>0</v>
      </c>
      <c r="H15047" s="509">
        <v>0</v>
      </c>
      <c r="K15047" s="509">
        <v>0</v>
      </c>
    </row>
    <row r="15048" spans="1:11" s="509" customFormat="1">
      <c r="A15048" s="508" t="s">
        <v>673</v>
      </c>
      <c r="B15048" s="509" t="s">
        <v>445</v>
      </c>
      <c r="C15048" s="509">
        <v>22</v>
      </c>
      <c r="D15048" s="509">
        <v>0</v>
      </c>
      <c r="E15048" s="509">
        <v>0</v>
      </c>
      <c r="G15048" s="509">
        <v>0</v>
      </c>
      <c r="H15048" s="509">
        <v>0</v>
      </c>
      <c r="K15048" s="509">
        <v>0</v>
      </c>
    </row>
    <row r="15049" spans="1:11" s="509" customFormat="1">
      <c r="A15049" s="508" t="s">
        <v>673</v>
      </c>
      <c r="B15049" s="509" t="s">
        <v>445</v>
      </c>
      <c r="C15049" s="509">
        <v>23</v>
      </c>
      <c r="D15049" s="509">
        <v>1</v>
      </c>
      <c r="E15049" s="509">
        <v>0</v>
      </c>
      <c r="G15049" s="509">
        <v>1</v>
      </c>
      <c r="H15049" s="509">
        <v>0</v>
      </c>
      <c r="K15049" s="509">
        <v>2</v>
      </c>
    </row>
    <row r="15050" spans="1:11" s="509" customFormat="1">
      <c r="A15050" s="508" t="s">
        <v>673</v>
      </c>
      <c r="B15050" s="509" t="s">
        <v>445</v>
      </c>
      <c r="C15050" s="509" t="s">
        <v>1029</v>
      </c>
      <c r="D15050" s="509">
        <v>0</v>
      </c>
      <c r="E15050" s="509">
        <v>0</v>
      </c>
      <c r="G15050" s="509">
        <v>7</v>
      </c>
      <c r="H15050" s="509">
        <v>0</v>
      </c>
      <c r="K15050" s="509">
        <v>7</v>
      </c>
    </row>
    <row r="15051" spans="1:11" s="509" customFormat="1">
      <c r="A15051" s="508" t="s">
        <v>673</v>
      </c>
      <c r="B15051" s="509" t="s">
        <v>445</v>
      </c>
      <c r="C15051" s="509">
        <v>24</v>
      </c>
      <c r="D15051" s="509">
        <v>0</v>
      </c>
      <c r="E15051" s="509">
        <v>0</v>
      </c>
      <c r="G15051" s="509">
        <v>0</v>
      </c>
      <c r="H15051" s="509">
        <v>0</v>
      </c>
      <c r="K15051" s="509">
        <v>0</v>
      </c>
    </row>
    <row r="15052" spans="1:11" s="509" customFormat="1">
      <c r="A15052" s="508" t="s">
        <v>673</v>
      </c>
      <c r="B15052" s="509" t="s">
        <v>445</v>
      </c>
      <c r="C15052" s="509">
        <v>25</v>
      </c>
      <c r="D15052" s="509">
        <v>0</v>
      </c>
      <c r="E15052" s="509">
        <v>0</v>
      </c>
      <c r="G15052" s="509">
        <v>0</v>
      </c>
      <c r="H15052" s="509">
        <v>0</v>
      </c>
    </row>
    <row r="15053" spans="1:11" s="509" customFormat="1">
      <c r="A15053" s="508" t="s">
        <v>673</v>
      </c>
      <c r="B15053" s="509" t="s">
        <v>445</v>
      </c>
      <c r="C15053" s="509">
        <v>26</v>
      </c>
      <c r="D15053" s="509">
        <v>0</v>
      </c>
      <c r="E15053" s="509">
        <v>0</v>
      </c>
      <c r="G15053" s="509">
        <v>0</v>
      </c>
      <c r="H15053" s="509">
        <v>0</v>
      </c>
      <c r="K15053" s="509">
        <v>0</v>
      </c>
    </row>
    <row r="15054" spans="1:11" s="509" customFormat="1">
      <c r="A15054" s="508" t="s">
        <v>673</v>
      </c>
      <c r="B15054" s="509" t="s">
        <v>445</v>
      </c>
      <c r="C15054" s="509">
        <v>27</v>
      </c>
      <c r="D15054" s="509">
        <v>0</v>
      </c>
      <c r="E15054" s="509">
        <v>0</v>
      </c>
      <c r="G15054" s="509">
        <v>2</v>
      </c>
      <c r="H15054" s="509">
        <v>1</v>
      </c>
      <c r="K15054" s="509">
        <v>2</v>
      </c>
    </row>
    <row r="15055" spans="1:11" s="509" customFormat="1">
      <c r="A15055" s="508" t="s">
        <v>673</v>
      </c>
      <c r="B15055" s="509" t="s">
        <v>445</v>
      </c>
      <c r="C15055" s="509">
        <v>28</v>
      </c>
      <c r="D15055" s="509">
        <v>0</v>
      </c>
      <c r="E15055" s="509">
        <v>0</v>
      </c>
      <c r="G15055" s="509">
        <v>0</v>
      </c>
      <c r="H15055" s="509">
        <v>0</v>
      </c>
      <c r="K15055" s="509">
        <v>0</v>
      </c>
    </row>
    <row r="15056" spans="1:11" s="509" customFormat="1">
      <c r="A15056" s="508" t="s">
        <v>673</v>
      </c>
      <c r="B15056" s="509" t="s">
        <v>445</v>
      </c>
      <c r="C15056" s="509">
        <v>29</v>
      </c>
      <c r="D15056" s="509">
        <v>0</v>
      </c>
      <c r="E15056" s="509">
        <v>0</v>
      </c>
      <c r="G15056" s="509">
        <v>0</v>
      </c>
      <c r="H15056" s="509">
        <v>0</v>
      </c>
      <c r="K15056" s="509">
        <v>0</v>
      </c>
    </row>
    <row r="15057" spans="1:11" s="509" customFormat="1">
      <c r="A15057" s="508" t="s">
        <v>673</v>
      </c>
      <c r="B15057" s="509" t="s">
        <v>445</v>
      </c>
      <c r="C15057" s="509">
        <v>30</v>
      </c>
      <c r="D15057" s="509">
        <v>0</v>
      </c>
      <c r="E15057" s="509">
        <v>0</v>
      </c>
      <c r="G15057" s="509">
        <v>0</v>
      </c>
      <c r="H15057" s="509">
        <v>0</v>
      </c>
      <c r="K15057" s="509">
        <v>0</v>
      </c>
    </row>
    <row r="15058" spans="1:11" s="509" customFormat="1">
      <c r="A15058" s="508" t="s">
        <v>673</v>
      </c>
      <c r="B15058" s="509" t="s">
        <v>445</v>
      </c>
      <c r="C15058" s="509">
        <v>31</v>
      </c>
      <c r="D15058" s="509">
        <v>0</v>
      </c>
      <c r="E15058" s="509">
        <v>0</v>
      </c>
      <c r="G15058" s="509">
        <v>0</v>
      </c>
      <c r="H15058" s="509">
        <v>0</v>
      </c>
      <c r="K15058" s="509">
        <v>0</v>
      </c>
    </row>
    <row r="15059" spans="1:11" s="509" customFormat="1">
      <c r="A15059" s="508" t="s">
        <v>673</v>
      </c>
      <c r="B15059" s="509" t="s">
        <v>445</v>
      </c>
      <c r="C15059" s="509">
        <v>32</v>
      </c>
      <c r="D15059" s="509">
        <v>0</v>
      </c>
      <c r="E15059" s="509">
        <v>0</v>
      </c>
      <c r="G15059" s="509">
        <v>0</v>
      </c>
      <c r="H15059" s="509">
        <v>0</v>
      </c>
      <c r="K15059" s="509">
        <v>0</v>
      </c>
    </row>
    <row r="15060" spans="1:11" s="509" customFormat="1">
      <c r="A15060" s="508" t="s">
        <v>673</v>
      </c>
      <c r="B15060" s="509" t="s">
        <v>445</v>
      </c>
      <c r="C15060" s="509">
        <v>33</v>
      </c>
      <c r="D15060" s="509">
        <v>1</v>
      </c>
      <c r="E15060" s="509">
        <v>0</v>
      </c>
      <c r="G15060" s="509">
        <v>0</v>
      </c>
      <c r="H15060" s="509">
        <v>0</v>
      </c>
      <c r="K15060" s="509">
        <v>1</v>
      </c>
    </row>
    <row r="15061" spans="1:11" s="509" customFormat="1">
      <c r="A15061" s="508" t="s">
        <v>673</v>
      </c>
      <c r="B15061" s="509" t="s">
        <v>445</v>
      </c>
      <c r="C15061" s="509">
        <v>34</v>
      </c>
      <c r="D15061" s="509">
        <v>0</v>
      </c>
      <c r="E15061" s="509">
        <v>0</v>
      </c>
      <c r="G15061" s="509">
        <v>0</v>
      </c>
      <c r="H15061" s="509">
        <v>0</v>
      </c>
      <c r="K15061" s="509">
        <v>0</v>
      </c>
    </row>
    <row r="15062" spans="1:11" s="509" customFormat="1">
      <c r="A15062" s="508" t="s">
        <v>673</v>
      </c>
      <c r="B15062" s="509" t="s">
        <v>445</v>
      </c>
      <c r="C15062" s="509">
        <v>35</v>
      </c>
      <c r="D15062" s="509">
        <v>0</v>
      </c>
      <c r="E15062" s="509">
        <v>0</v>
      </c>
      <c r="G15062" s="509">
        <v>0</v>
      </c>
      <c r="H15062" s="509">
        <v>0</v>
      </c>
      <c r="K15062" s="509">
        <v>0</v>
      </c>
    </row>
    <row r="15063" spans="1:11" s="509" customFormat="1">
      <c r="A15063" s="508" t="s">
        <v>673</v>
      </c>
      <c r="B15063" s="509" t="s">
        <v>445</v>
      </c>
      <c r="C15063" s="509">
        <v>36</v>
      </c>
      <c r="D15063" s="509">
        <v>0</v>
      </c>
      <c r="E15063" s="509">
        <v>0</v>
      </c>
      <c r="G15063" s="509">
        <v>1</v>
      </c>
      <c r="H15063" s="509">
        <v>1</v>
      </c>
      <c r="K15063" s="509">
        <v>1</v>
      </c>
    </row>
    <row r="15064" spans="1:11" s="509" customFormat="1">
      <c r="A15064" s="508" t="s">
        <v>673</v>
      </c>
      <c r="B15064" s="509" t="s">
        <v>445</v>
      </c>
      <c r="C15064" s="509">
        <v>37</v>
      </c>
      <c r="D15064" s="509">
        <v>0</v>
      </c>
      <c r="E15064" s="509">
        <v>0</v>
      </c>
      <c r="G15064" s="509">
        <v>0</v>
      </c>
      <c r="H15064" s="509">
        <v>0</v>
      </c>
      <c r="K15064" s="509">
        <v>0</v>
      </c>
    </row>
    <row r="15065" spans="1:11" s="509" customFormat="1">
      <c r="A15065" s="508" t="s">
        <v>673</v>
      </c>
      <c r="B15065" s="509" t="s">
        <v>445</v>
      </c>
      <c r="C15065" s="509">
        <v>38</v>
      </c>
      <c r="D15065" s="509">
        <v>0</v>
      </c>
      <c r="E15065" s="509">
        <v>0</v>
      </c>
      <c r="G15065" s="509">
        <v>1</v>
      </c>
      <c r="H15065" s="509">
        <v>0</v>
      </c>
      <c r="K15065" s="509">
        <v>1</v>
      </c>
    </row>
    <row r="15066" spans="1:11" s="509" customFormat="1">
      <c r="A15066" s="508" t="s">
        <v>673</v>
      </c>
      <c r="B15066" s="509" t="s">
        <v>445</v>
      </c>
      <c r="C15066" s="509" t="s">
        <v>1030</v>
      </c>
      <c r="D15066" s="509">
        <v>0</v>
      </c>
      <c r="E15066" s="509">
        <v>0</v>
      </c>
      <c r="G15066" s="509">
        <v>0</v>
      </c>
      <c r="H15066" s="509">
        <v>0</v>
      </c>
      <c r="K15066" s="509">
        <v>0</v>
      </c>
    </row>
    <row r="15067" spans="1:11" s="509" customFormat="1">
      <c r="A15067" s="508" t="s">
        <v>673</v>
      </c>
      <c r="B15067" s="509" t="s">
        <v>445</v>
      </c>
      <c r="C15067" s="509">
        <v>39</v>
      </c>
      <c r="D15067" s="509">
        <v>0</v>
      </c>
      <c r="E15067" s="509">
        <v>0</v>
      </c>
      <c r="G15067" s="509">
        <v>0</v>
      </c>
      <c r="H15067" s="509">
        <v>0</v>
      </c>
      <c r="K15067" s="509">
        <v>0</v>
      </c>
    </row>
    <row r="15068" spans="1:11" s="509" customFormat="1">
      <c r="A15068" s="508" t="s">
        <v>673</v>
      </c>
      <c r="B15068" s="509" t="s">
        <v>445</v>
      </c>
      <c r="C15068" s="509">
        <v>40</v>
      </c>
      <c r="D15068" s="509">
        <v>0</v>
      </c>
      <c r="E15068" s="509">
        <v>0</v>
      </c>
      <c r="G15068" s="509">
        <v>0</v>
      </c>
      <c r="H15068" s="509">
        <v>0</v>
      </c>
      <c r="K15068" s="509">
        <v>0</v>
      </c>
    </row>
    <row r="15069" spans="1:11" s="509" customFormat="1">
      <c r="A15069" s="508" t="s">
        <v>673</v>
      </c>
      <c r="B15069" s="509" t="s">
        <v>445</v>
      </c>
      <c r="C15069" s="509">
        <v>41</v>
      </c>
      <c r="D15069" s="509">
        <v>0</v>
      </c>
      <c r="E15069" s="509">
        <v>0</v>
      </c>
      <c r="G15069" s="509">
        <v>0</v>
      </c>
      <c r="H15069" s="509">
        <v>0</v>
      </c>
      <c r="K15069" s="509">
        <v>0</v>
      </c>
    </row>
    <row r="15070" spans="1:11" s="509" customFormat="1">
      <c r="A15070" s="508" t="s">
        <v>673</v>
      </c>
      <c r="B15070" s="509" t="s">
        <v>445</v>
      </c>
      <c r="C15070" s="509">
        <v>42</v>
      </c>
      <c r="D15070" s="509">
        <v>0</v>
      </c>
      <c r="E15070" s="509">
        <v>0</v>
      </c>
      <c r="G15070" s="509">
        <v>0</v>
      </c>
      <c r="H15070" s="509">
        <v>0</v>
      </c>
      <c r="K15070" s="509">
        <v>0</v>
      </c>
    </row>
    <row r="15071" spans="1:11" s="509" customFormat="1">
      <c r="A15071" s="508" t="s">
        <v>673</v>
      </c>
      <c r="B15071" s="509" t="s">
        <v>445</v>
      </c>
      <c r="C15071" s="509">
        <v>43</v>
      </c>
      <c r="D15071" s="509">
        <v>0</v>
      </c>
      <c r="E15071" s="509">
        <v>0</v>
      </c>
      <c r="G15071" s="509">
        <v>0</v>
      </c>
      <c r="H15071" s="509">
        <v>0</v>
      </c>
      <c r="K15071" s="509">
        <v>0</v>
      </c>
    </row>
    <row r="15072" spans="1:11" s="509" customFormat="1">
      <c r="A15072" s="508" t="s">
        <v>673</v>
      </c>
      <c r="B15072" s="509" t="s">
        <v>445</v>
      </c>
      <c r="C15072" s="509">
        <v>44</v>
      </c>
      <c r="D15072" s="509">
        <v>0</v>
      </c>
      <c r="E15072" s="509">
        <v>0</v>
      </c>
      <c r="G15072" s="509">
        <v>0</v>
      </c>
      <c r="H15072" s="509">
        <v>0</v>
      </c>
      <c r="K15072" s="509">
        <v>0</v>
      </c>
    </row>
    <row r="15073" spans="1:11" s="509" customFormat="1">
      <c r="A15073" s="508" t="s">
        <v>673</v>
      </c>
      <c r="B15073" s="509" t="s">
        <v>445</v>
      </c>
      <c r="C15073" s="509">
        <v>45</v>
      </c>
      <c r="D15073" s="509">
        <v>0</v>
      </c>
      <c r="E15073" s="509">
        <v>0</v>
      </c>
      <c r="G15073" s="509">
        <v>0</v>
      </c>
      <c r="H15073" s="509">
        <v>0</v>
      </c>
      <c r="K15073" s="509">
        <v>0</v>
      </c>
    </row>
    <row r="15074" spans="1:11" s="509" customFormat="1">
      <c r="A15074" s="508" t="s">
        <v>673</v>
      </c>
      <c r="B15074" s="509" t="s">
        <v>445</v>
      </c>
      <c r="C15074" s="509">
        <v>46</v>
      </c>
      <c r="D15074" s="509">
        <v>0</v>
      </c>
      <c r="E15074" s="509">
        <v>0</v>
      </c>
      <c r="G15074" s="509">
        <v>0</v>
      </c>
      <c r="H15074" s="509">
        <v>0</v>
      </c>
      <c r="K15074" s="509">
        <v>0</v>
      </c>
    </row>
    <row r="15075" spans="1:11" s="509" customFormat="1">
      <c r="A15075" s="508" t="s">
        <v>673</v>
      </c>
      <c r="B15075" s="509" t="s">
        <v>445</v>
      </c>
      <c r="C15075" s="509">
        <v>47</v>
      </c>
      <c r="D15075" s="509">
        <v>1</v>
      </c>
      <c r="E15075" s="509">
        <v>1</v>
      </c>
      <c r="G15075" s="509">
        <v>1</v>
      </c>
      <c r="H15075" s="509">
        <v>1</v>
      </c>
      <c r="K15075" s="509">
        <v>2</v>
      </c>
    </row>
    <row r="15076" spans="1:11" s="509" customFormat="1">
      <c r="A15076" s="508" t="s">
        <v>673</v>
      </c>
      <c r="B15076" s="509" t="s">
        <v>445</v>
      </c>
      <c r="C15076" s="509">
        <v>48</v>
      </c>
      <c r="D15076" s="509">
        <v>0</v>
      </c>
      <c r="E15076" s="509">
        <v>0</v>
      </c>
      <c r="G15076" s="509">
        <v>0</v>
      </c>
      <c r="H15076" s="509">
        <v>0</v>
      </c>
      <c r="K15076" s="509">
        <v>0</v>
      </c>
    </row>
    <row r="15077" spans="1:11" s="509" customFormat="1">
      <c r="A15077" s="508" t="s">
        <v>673</v>
      </c>
      <c r="B15077" s="509" t="s">
        <v>445</v>
      </c>
      <c r="C15077" s="509">
        <v>49</v>
      </c>
      <c r="D15077" s="509">
        <v>2</v>
      </c>
      <c r="E15077" s="509">
        <v>1</v>
      </c>
      <c r="G15077" s="509">
        <v>0</v>
      </c>
      <c r="H15077" s="509">
        <v>0</v>
      </c>
      <c r="K15077" s="509">
        <v>2</v>
      </c>
    </row>
    <row r="15078" spans="1:11" s="509" customFormat="1">
      <c r="A15078" s="508" t="s">
        <v>673</v>
      </c>
      <c r="B15078" s="509" t="s">
        <v>445</v>
      </c>
      <c r="C15078" s="509">
        <v>50</v>
      </c>
      <c r="D15078" s="509">
        <v>0</v>
      </c>
      <c r="E15078" s="509">
        <v>0</v>
      </c>
      <c r="G15078" s="509">
        <v>1</v>
      </c>
      <c r="H15078" s="509">
        <v>1</v>
      </c>
      <c r="K15078" s="509">
        <v>1</v>
      </c>
    </row>
    <row r="15079" spans="1:11" s="509" customFormat="1">
      <c r="A15079" s="508" t="s">
        <v>673</v>
      </c>
      <c r="B15079" s="509" t="s">
        <v>445</v>
      </c>
      <c r="C15079" s="509">
        <v>51</v>
      </c>
      <c r="D15079" s="509">
        <v>0</v>
      </c>
      <c r="E15079" s="509">
        <v>0</v>
      </c>
      <c r="G15079" s="509">
        <v>0</v>
      </c>
      <c r="H15079" s="509">
        <v>0</v>
      </c>
      <c r="K15079" s="509">
        <v>0</v>
      </c>
    </row>
    <row r="15080" spans="1:11" s="509" customFormat="1">
      <c r="A15080" s="508" t="s">
        <v>673</v>
      </c>
      <c r="B15080" s="509" t="s">
        <v>445</v>
      </c>
      <c r="C15080" s="509" t="s">
        <v>1031</v>
      </c>
      <c r="D15080" s="509">
        <v>0</v>
      </c>
      <c r="E15080" s="509">
        <v>0</v>
      </c>
      <c r="G15080" s="509">
        <v>0</v>
      </c>
      <c r="H15080" s="509">
        <v>0</v>
      </c>
      <c r="K15080" s="509">
        <v>0</v>
      </c>
    </row>
    <row r="15081" spans="1:11" s="509" customFormat="1">
      <c r="A15081" s="508" t="s">
        <v>673</v>
      </c>
      <c r="B15081" s="509" t="s">
        <v>445</v>
      </c>
      <c r="C15081" s="509" t="s">
        <v>1032</v>
      </c>
      <c r="D15081" s="509">
        <v>0</v>
      </c>
      <c r="E15081" s="509">
        <v>0</v>
      </c>
      <c r="G15081" s="509">
        <v>0</v>
      </c>
      <c r="H15081" s="509">
        <v>0</v>
      </c>
      <c r="K15081" s="509">
        <v>0</v>
      </c>
    </row>
    <row r="15082" spans="1:11" s="509" customFormat="1">
      <c r="A15082" s="508" t="s">
        <v>673</v>
      </c>
      <c r="B15082" s="509" t="s">
        <v>445</v>
      </c>
      <c r="C15082" s="509">
        <v>52</v>
      </c>
      <c r="D15082" s="509">
        <v>0</v>
      </c>
      <c r="E15082" s="509">
        <v>0</v>
      </c>
      <c r="G15082" s="509">
        <v>0</v>
      </c>
      <c r="H15082" s="509">
        <v>0</v>
      </c>
      <c r="K15082" s="509">
        <v>0</v>
      </c>
    </row>
    <row r="15083" spans="1:11" s="509" customFormat="1">
      <c r="A15083" s="508" t="s">
        <v>673</v>
      </c>
      <c r="B15083" s="509" t="s">
        <v>445</v>
      </c>
      <c r="C15083" s="509">
        <v>53</v>
      </c>
      <c r="D15083" s="509">
        <v>0</v>
      </c>
      <c r="E15083" s="509">
        <v>0</v>
      </c>
      <c r="G15083" s="509">
        <v>0</v>
      </c>
      <c r="H15083" s="509">
        <v>0</v>
      </c>
      <c r="K15083" s="509">
        <v>0</v>
      </c>
    </row>
    <row r="15084" spans="1:11" s="509" customFormat="1">
      <c r="A15084" s="508" t="s">
        <v>673</v>
      </c>
      <c r="B15084" s="509" t="s">
        <v>445</v>
      </c>
      <c r="C15084" s="509">
        <v>54</v>
      </c>
      <c r="D15084" s="509">
        <v>0</v>
      </c>
      <c r="E15084" s="509">
        <v>0</v>
      </c>
      <c r="G15084" s="509">
        <v>17</v>
      </c>
      <c r="H15084" s="509">
        <v>0</v>
      </c>
      <c r="K15084" s="509">
        <v>17</v>
      </c>
    </row>
    <row r="15085" spans="1:11" s="509" customFormat="1">
      <c r="A15085" s="508" t="s">
        <v>673</v>
      </c>
      <c r="B15085" s="509" t="s">
        <v>445</v>
      </c>
      <c r="C15085" s="509">
        <v>55</v>
      </c>
      <c r="D15085" s="509">
        <v>0</v>
      </c>
      <c r="E15085" s="509">
        <v>0</v>
      </c>
      <c r="G15085" s="509">
        <v>22</v>
      </c>
      <c r="H15085" s="509">
        <v>0</v>
      </c>
      <c r="K15085" s="509">
        <v>22</v>
      </c>
    </row>
    <row r="15086" spans="1:11" s="509" customFormat="1">
      <c r="A15086" s="508" t="s">
        <v>673</v>
      </c>
      <c r="B15086" s="509" t="s">
        <v>445</v>
      </c>
      <c r="C15086" s="509">
        <v>56</v>
      </c>
      <c r="D15086" s="509">
        <v>0</v>
      </c>
      <c r="E15086" s="509">
        <v>0</v>
      </c>
      <c r="G15086" s="509">
        <v>1</v>
      </c>
      <c r="H15086" s="509">
        <v>0</v>
      </c>
      <c r="K15086" s="509">
        <v>1</v>
      </c>
    </row>
    <row r="15087" spans="1:11" s="509" customFormat="1">
      <c r="A15087" s="508" t="s">
        <v>673</v>
      </c>
      <c r="B15087" s="509" t="s">
        <v>445</v>
      </c>
      <c r="C15087" s="509">
        <v>57</v>
      </c>
      <c r="D15087" s="509">
        <v>0</v>
      </c>
      <c r="E15087" s="509">
        <v>0</v>
      </c>
      <c r="G15087" s="509">
        <v>0</v>
      </c>
      <c r="H15087" s="509">
        <v>0</v>
      </c>
      <c r="K15087" s="509">
        <v>0</v>
      </c>
    </row>
    <row r="15088" spans="1:11" s="509" customFormat="1">
      <c r="A15088" s="508" t="s">
        <v>673</v>
      </c>
      <c r="B15088" s="509" t="s">
        <v>445</v>
      </c>
      <c r="C15088" s="509">
        <v>58</v>
      </c>
      <c r="D15088" s="509">
        <v>3</v>
      </c>
      <c r="E15088" s="509">
        <v>2</v>
      </c>
      <c r="G15088" s="509">
        <v>58</v>
      </c>
      <c r="H15088" s="509">
        <v>1</v>
      </c>
      <c r="K15088" s="509">
        <v>61</v>
      </c>
    </row>
    <row r="15089" spans="1:11" s="509" customFormat="1">
      <c r="A15089" s="508" t="s">
        <v>673</v>
      </c>
      <c r="B15089" s="509" t="s">
        <v>445</v>
      </c>
      <c r="C15089" s="509">
        <v>59</v>
      </c>
      <c r="D15089" s="509">
        <v>1</v>
      </c>
      <c r="E15089" s="509">
        <v>0</v>
      </c>
      <c r="G15089" s="509">
        <v>4</v>
      </c>
      <c r="H15089" s="509">
        <v>0</v>
      </c>
      <c r="K15089" s="509">
        <v>5</v>
      </c>
    </row>
    <row r="15090" spans="1:11" s="509" customFormat="1">
      <c r="A15090" s="508" t="s">
        <v>673</v>
      </c>
      <c r="B15090" s="509" t="s">
        <v>445</v>
      </c>
      <c r="C15090" s="509">
        <v>60</v>
      </c>
      <c r="D15090" s="509">
        <v>0</v>
      </c>
      <c r="E15090" s="509">
        <v>0</v>
      </c>
      <c r="G15090" s="509">
        <v>1</v>
      </c>
      <c r="H15090" s="509">
        <v>0</v>
      </c>
      <c r="K15090" s="509">
        <v>1</v>
      </c>
    </row>
    <row r="15091" spans="1:11" s="509" customFormat="1">
      <c r="A15091" s="508" t="s">
        <v>673</v>
      </c>
      <c r="B15091" s="509" t="s">
        <v>445</v>
      </c>
      <c r="C15091" s="509">
        <v>61</v>
      </c>
      <c r="D15091" s="509">
        <v>0</v>
      </c>
      <c r="E15091" s="509">
        <v>0</v>
      </c>
      <c r="G15091" s="509">
        <v>0</v>
      </c>
      <c r="H15091" s="509">
        <v>0</v>
      </c>
      <c r="K15091" s="509">
        <v>0</v>
      </c>
    </row>
    <row r="15092" spans="1:11" s="509" customFormat="1">
      <c r="A15092" s="508" t="s">
        <v>673</v>
      </c>
      <c r="B15092" s="509" t="s">
        <v>445</v>
      </c>
      <c r="C15092" s="509">
        <v>62</v>
      </c>
      <c r="D15092" s="509">
        <v>3</v>
      </c>
      <c r="E15092" s="509">
        <v>3</v>
      </c>
      <c r="G15092" s="509">
        <v>0</v>
      </c>
      <c r="H15092" s="509">
        <v>0</v>
      </c>
      <c r="K15092" s="509">
        <v>3</v>
      </c>
    </row>
    <row r="15093" spans="1:11" s="509" customFormat="1">
      <c r="A15093" s="508" t="s">
        <v>673</v>
      </c>
      <c r="B15093" s="509" t="s">
        <v>445</v>
      </c>
      <c r="C15093" s="509">
        <v>63</v>
      </c>
      <c r="D15093" s="509">
        <v>1</v>
      </c>
      <c r="E15093" s="509">
        <v>1</v>
      </c>
      <c r="G15093" s="509">
        <v>3</v>
      </c>
      <c r="H15093" s="509">
        <v>1</v>
      </c>
      <c r="K15093" s="509">
        <v>4</v>
      </c>
    </row>
    <row r="15094" spans="1:11" s="509" customFormat="1">
      <c r="A15094" s="508" t="s">
        <v>673</v>
      </c>
      <c r="B15094" s="509" t="s">
        <v>445</v>
      </c>
      <c r="C15094" s="509" t="s">
        <v>1033</v>
      </c>
      <c r="D15094" s="509">
        <v>0</v>
      </c>
      <c r="E15094" s="509">
        <v>0</v>
      </c>
      <c r="G15094" s="509">
        <v>0</v>
      </c>
      <c r="H15094" s="509">
        <v>0</v>
      </c>
      <c r="K15094" s="509">
        <v>0</v>
      </c>
    </row>
    <row r="15095" spans="1:11" s="509" customFormat="1">
      <c r="A15095" s="508" t="s">
        <v>673</v>
      </c>
      <c r="B15095" s="509" t="s">
        <v>445</v>
      </c>
      <c r="C15095" s="509" t="s">
        <v>1034</v>
      </c>
      <c r="D15095" s="509">
        <v>0</v>
      </c>
      <c r="E15095" s="509">
        <v>0</v>
      </c>
      <c r="G15095" s="509">
        <v>0</v>
      </c>
      <c r="H15095" s="509">
        <v>0</v>
      </c>
      <c r="K15095" s="509">
        <v>0</v>
      </c>
    </row>
    <row r="15096" spans="1:11" s="509" customFormat="1">
      <c r="A15096" s="508" t="s">
        <v>673</v>
      </c>
      <c r="B15096" s="509" t="s">
        <v>445</v>
      </c>
      <c r="C15096" s="509">
        <v>64</v>
      </c>
      <c r="D15096" s="509">
        <v>0</v>
      </c>
      <c r="E15096" s="509">
        <v>0</v>
      </c>
      <c r="G15096" s="509">
        <v>0</v>
      </c>
      <c r="H15096" s="509">
        <v>0</v>
      </c>
      <c r="K15096" s="509">
        <v>0</v>
      </c>
    </row>
    <row r="15097" spans="1:11" s="509" customFormat="1">
      <c r="A15097" s="508" t="s">
        <v>673</v>
      </c>
      <c r="B15097" s="509" t="s">
        <v>445</v>
      </c>
      <c r="C15097" s="509" t="s">
        <v>1035</v>
      </c>
      <c r="D15097" s="509">
        <v>2</v>
      </c>
      <c r="E15097" s="509">
        <v>0</v>
      </c>
      <c r="G15097" s="509">
        <v>6</v>
      </c>
      <c r="H15097" s="509">
        <v>0</v>
      </c>
      <c r="K15097" s="509">
        <v>8</v>
      </c>
    </row>
    <row r="15098" spans="1:11" s="509" customFormat="1">
      <c r="A15098" s="508" t="s">
        <v>673</v>
      </c>
      <c r="B15098" s="509" t="s">
        <v>445</v>
      </c>
      <c r="C15098" s="509">
        <v>65</v>
      </c>
      <c r="D15098" s="509">
        <v>8</v>
      </c>
      <c r="E15098" s="509">
        <v>6</v>
      </c>
      <c r="G15098" s="509">
        <v>17</v>
      </c>
      <c r="H15098" s="509">
        <v>13</v>
      </c>
      <c r="K15098" s="509">
        <v>25</v>
      </c>
    </row>
    <row r="15099" spans="1:11" s="509" customFormat="1">
      <c r="A15099" s="508" t="s">
        <v>673</v>
      </c>
      <c r="B15099" s="509" t="s">
        <v>445</v>
      </c>
      <c r="C15099" s="509">
        <v>66</v>
      </c>
      <c r="D15099" s="509">
        <v>5</v>
      </c>
      <c r="E15099" s="509">
        <v>4</v>
      </c>
      <c r="G15099" s="509">
        <v>5</v>
      </c>
      <c r="H15099" s="509">
        <v>5</v>
      </c>
      <c r="K15099" s="509">
        <v>10</v>
      </c>
    </row>
    <row r="15100" spans="1:11" s="509" customFormat="1">
      <c r="A15100" s="508" t="s">
        <v>673</v>
      </c>
      <c r="B15100" s="509" t="s">
        <v>445</v>
      </c>
      <c r="C15100" s="509" t="s">
        <v>1036</v>
      </c>
      <c r="D15100" s="509">
        <v>0</v>
      </c>
      <c r="E15100" s="509">
        <v>0</v>
      </c>
      <c r="G15100" s="509">
        <v>0</v>
      </c>
      <c r="H15100" s="509">
        <v>0</v>
      </c>
      <c r="K15100" s="509">
        <v>0</v>
      </c>
    </row>
    <row r="15101" spans="1:11" s="509" customFormat="1">
      <c r="A15101" s="508" t="s">
        <v>673</v>
      </c>
      <c r="B15101" s="509" t="s">
        <v>445</v>
      </c>
      <c r="C15101" s="509" t="s">
        <v>1037</v>
      </c>
      <c r="D15101" s="509">
        <v>33</v>
      </c>
      <c r="E15101" s="509">
        <v>0</v>
      </c>
      <c r="G15101" s="509">
        <v>431</v>
      </c>
      <c r="H15101" s="509">
        <v>0</v>
      </c>
      <c r="K15101" s="509">
        <v>464</v>
      </c>
    </row>
    <row r="15102" spans="1:11" s="509" customFormat="1">
      <c r="A15102" s="508" t="s">
        <v>673</v>
      </c>
      <c r="B15102" s="509" t="s">
        <v>445</v>
      </c>
      <c r="C15102" s="509" t="s">
        <v>1038</v>
      </c>
      <c r="D15102" s="509">
        <v>4</v>
      </c>
      <c r="E15102" s="509">
        <v>0</v>
      </c>
      <c r="G15102" s="509">
        <v>11</v>
      </c>
      <c r="H15102" s="509">
        <v>0</v>
      </c>
      <c r="K15102" s="509">
        <v>15</v>
      </c>
    </row>
    <row r="15103" spans="1:11" s="509" customFormat="1">
      <c r="A15103" s="508" t="s">
        <v>673</v>
      </c>
      <c r="B15103" s="509" t="s">
        <v>445</v>
      </c>
      <c r="C15103" s="509" t="s">
        <v>1039</v>
      </c>
      <c r="D15103" s="509">
        <v>5</v>
      </c>
      <c r="E15103" s="509">
        <v>0</v>
      </c>
      <c r="G15103" s="509">
        <v>9</v>
      </c>
      <c r="H15103" s="509">
        <v>0</v>
      </c>
      <c r="K15103" s="509">
        <v>14</v>
      </c>
    </row>
    <row r="15104" spans="1:11" s="509" customFormat="1">
      <c r="A15104" s="508" t="s">
        <v>673</v>
      </c>
      <c r="B15104" s="509" t="s">
        <v>445</v>
      </c>
      <c r="C15104" s="509" t="s">
        <v>1040</v>
      </c>
      <c r="D15104" s="509">
        <v>3</v>
      </c>
      <c r="E15104" s="509">
        <v>0</v>
      </c>
      <c r="G15104" s="509">
        <v>9</v>
      </c>
      <c r="H15104" s="509">
        <v>0</v>
      </c>
      <c r="K15104" s="509">
        <v>12</v>
      </c>
    </row>
    <row r="15105" spans="1:11" s="509" customFormat="1">
      <c r="A15105" s="508" t="s">
        <v>673</v>
      </c>
      <c r="B15105" s="509" t="s">
        <v>445</v>
      </c>
      <c r="C15105" s="509" t="s">
        <v>1041</v>
      </c>
      <c r="D15105" s="509">
        <v>0</v>
      </c>
      <c r="E15105" s="509">
        <v>0</v>
      </c>
      <c r="G15105" s="509">
        <v>0</v>
      </c>
      <c r="H15105" s="509">
        <v>0</v>
      </c>
      <c r="K15105" s="509">
        <v>0</v>
      </c>
    </row>
    <row r="15106" spans="1:11" s="509" customFormat="1">
      <c r="A15106" s="508" t="s">
        <v>673</v>
      </c>
      <c r="B15106" s="509" t="s">
        <v>445</v>
      </c>
      <c r="C15106" s="509" t="s">
        <v>1042</v>
      </c>
      <c r="D15106" s="509">
        <v>1</v>
      </c>
      <c r="E15106" s="509">
        <v>0</v>
      </c>
      <c r="G15106" s="509">
        <v>5</v>
      </c>
      <c r="H15106" s="509">
        <v>0</v>
      </c>
      <c r="K15106" s="509">
        <v>6</v>
      </c>
    </row>
    <row r="15107" spans="1:11" s="509" customFormat="1">
      <c r="A15107" s="508" t="s">
        <v>673</v>
      </c>
      <c r="B15107" s="509" t="s">
        <v>445</v>
      </c>
      <c r="C15107" s="509">
        <v>67</v>
      </c>
      <c r="D15107" s="509">
        <v>7</v>
      </c>
      <c r="E15107" s="509">
        <v>0</v>
      </c>
      <c r="G15107" s="509">
        <v>107</v>
      </c>
      <c r="H15107" s="509">
        <v>2</v>
      </c>
      <c r="K15107" s="509">
        <v>114</v>
      </c>
    </row>
    <row r="15108" spans="1:11" s="509" customFormat="1">
      <c r="A15108" s="508" t="s">
        <v>673</v>
      </c>
      <c r="B15108" s="509" t="s">
        <v>445</v>
      </c>
      <c r="C15108" s="509">
        <v>68</v>
      </c>
      <c r="D15108" s="509">
        <v>0</v>
      </c>
      <c r="E15108" s="509">
        <v>0</v>
      </c>
      <c r="G15108" s="509">
        <v>37</v>
      </c>
      <c r="H15108" s="509">
        <v>3</v>
      </c>
      <c r="K15108" s="509">
        <v>37</v>
      </c>
    </row>
    <row r="15109" spans="1:11" s="509" customFormat="1">
      <c r="A15109" s="508" t="s">
        <v>673</v>
      </c>
      <c r="B15109" s="509" t="s">
        <v>445</v>
      </c>
      <c r="C15109" s="509" t="s">
        <v>1043</v>
      </c>
      <c r="D15109" s="509">
        <v>4</v>
      </c>
      <c r="E15109" s="509">
        <v>0</v>
      </c>
      <c r="G15109" s="509">
        <v>2</v>
      </c>
      <c r="H15109" s="509">
        <v>0</v>
      </c>
      <c r="K15109" s="509">
        <v>6</v>
      </c>
    </row>
    <row r="15110" spans="1:11" s="509" customFormat="1">
      <c r="A15110" s="508" t="s">
        <v>673</v>
      </c>
      <c r="B15110" s="509" t="s">
        <v>445</v>
      </c>
      <c r="C15110" s="509">
        <v>69</v>
      </c>
      <c r="D15110" s="509">
        <v>2</v>
      </c>
      <c r="E15110" s="509">
        <v>0</v>
      </c>
      <c r="G15110" s="509">
        <v>0</v>
      </c>
      <c r="H15110" s="509">
        <v>0</v>
      </c>
      <c r="K15110" s="509">
        <v>2</v>
      </c>
    </row>
    <row r="15111" spans="1:11" s="509" customFormat="1">
      <c r="A15111" s="508" t="s">
        <v>673</v>
      </c>
      <c r="B15111" s="509" t="s">
        <v>445</v>
      </c>
      <c r="C15111" s="509" t="s">
        <v>1044</v>
      </c>
      <c r="D15111" s="509">
        <v>1</v>
      </c>
      <c r="E15111" s="509">
        <v>0</v>
      </c>
      <c r="G15111" s="509">
        <v>1</v>
      </c>
      <c r="H15111" s="509">
        <v>0</v>
      </c>
      <c r="K15111" s="509">
        <v>2</v>
      </c>
    </row>
    <row r="15112" spans="1:11" s="509" customFormat="1">
      <c r="A15112" s="508" t="s">
        <v>673</v>
      </c>
      <c r="B15112" s="509" t="s">
        <v>445</v>
      </c>
      <c r="C15112" s="509" t="s">
        <v>1045</v>
      </c>
      <c r="D15112" s="509">
        <v>0</v>
      </c>
      <c r="E15112" s="509">
        <v>0</v>
      </c>
      <c r="G15112" s="509">
        <v>0</v>
      </c>
      <c r="H15112" s="509">
        <v>0</v>
      </c>
      <c r="K15112" s="509">
        <v>0</v>
      </c>
    </row>
    <row r="15113" spans="1:11" s="509" customFormat="1">
      <c r="A15113" s="508" t="s">
        <v>673</v>
      </c>
      <c r="B15113" s="509" t="s">
        <v>445</v>
      </c>
      <c r="C15113" s="509">
        <v>70</v>
      </c>
      <c r="D15113" s="509">
        <v>0</v>
      </c>
      <c r="E15113" s="509">
        <v>0</v>
      </c>
      <c r="G15113" s="509">
        <v>0</v>
      </c>
      <c r="H15113" s="509">
        <v>0</v>
      </c>
      <c r="K15113" s="509">
        <v>0</v>
      </c>
    </row>
    <row r="15114" spans="1:11" s="509" customFormat="1">
      <c r="A15114" s="508" t="s">
        <v>673</v>
      </c>
      <c r="B15114" s="509" t="s">
        <v>445</v>
      </c>
      <c r="C15114" s="509" t="s">
        <v>1046</v>
      </c>
      <c r="D15114" s="509">
        <v>0</v>
      </c>
      <c r="E15114" s="509">
        <v>0</v>
      </c>
      <c r="G15114" s="509">
        <v>11</v>
      </c>
      <c r="H15114" s="509">
        <v>0</v>
      </c>
      <c r="K15114" s="509">
        <v>11</v>
      </c>
    </row>
    <row r="15115" spans="1:11" s="509" customFormat="1">
      <c r="A15115" s="508" t="s">
        <v>673</v>
      </c>
      <c r="B15115" s="509" t="s">
        <v>445</v>
      </c>
      <c r="C15115" s="509">
        <v>71</v>
      </c>
      <c r="D15115" s="509">
        <v>0</v>
      </c>
      <c r="E15115" s="509">
        <v>0</v>
      </c>
      <c r="G15115" s="509">
        <v>294</v>
      </c>
      <c r="H15115" s="509">
        <v>0</v>
      </c>
      <c r="K15115" s="509">
        <v>294</v>
      </c>
    </row>
    <row r="15116" spans="1:11" s="509" customFormat="1">
      <c r="A15116" s="508" t="s">
        <v>673</v>
      </c>
      <c r="B15116" s="509" t="s">
        <v>445</v>
      </c>
      <c r="C15116" s="509" t="s">
        <v>1047</v>
      </c>
      <c r="D15116" s="509">
        <v>2</v>
      </c>
      <c r="E15116" s="509">
        <v>2</v>
      </c>
      <c r="G15116" s="509">
        <v>34</v>
      </c>
      <c r="H15116" s="509">
        <v>18</v>
      </c>
      <c r="K15116" s="509">
        <v>36</v>
      </c>
    </row>
    <row r="15117" spans="1:11" s="509" customFormat="1">
      <c r="A15117" s="508" t="s">
        <v>673</v>
      </c>
      <c r="B15117" s="509" t="s">
        <v>445</v>
      </c>
      <c r="C15117" s="509" t="s">
        <v>1048</v>
      </c>
      <c r="D15117" s="509">
        <v>2</v>
      </c>
      <c r="E15117" s="509">
        <v>1</v>
      </c>
      <c r="G15117" s="509">
        <v>4</v>
      </c>
      <c r="H15117" s="509">
        <v>1</v>
      </c>
      <c r="K15117" s="509">
        <v>6</v>
      </c>
    </row>
    <row r="15118" spans="1:11" s="509" customFormat="1">
      <c r="A15118" s="508" t="s">
        <v>673</v>
      </c>
      <c r="B15118" s="509" t="s">
        <v>445</v>
      </c>
      <c r="C15118" s="509" t="s">
        <v>1049</v>
      </c>
      <c r="D15118" s="509">
        <v>2</v>
      </c>
      <c r="E15118" s="509">
        <v>0</v>
      </c>
      <c r="G15118" s="509">
        <v>2</v>
      </c>
      <c r="H15118" s="509">
        <v>1</v>
      </c>
      <c r="K15118" s="509">
        <v>4</v>
      </c>
    </row>
    <row r="15119" spans="1:11" s="509" customFormat="1">
      <c r="A15119" s="508" t="s">
        <v>673</v>
      </c>
      <c r="B15119" s="509" t="s">
        <v>445</v>
      </c>
      <c r="C15119" s="509" t="s">
        <v>1050</v>
      </c>
      <c r="D15119" s="509">
        <v>0</v>
      </c>
      <c r="E15119" s="509">
        <v>0</v>
      </c>
      <c r="G15119" s="509">
        <v>4</v>
      </c>
      <c r="H15119" s="509">
        <v>4</v>
      </c>
      <c r="K15119" s="509">
        <v>4</v>
      </c>
    </row>
    <row r="15120" spans="1:11" s="509" customFormat="1">
      <c r="A15120" s="508" t="s">
        <v>673</v>
      </c>
      <c r="B15120" s="509" t="s">
        <v>445</v>
      </c>
      <c r="C15120" s="509" t="s">
        <v>1051</v>
      </c>
      <c r="D15120" s="509">
        <v>0</v>
      </c>
      <c r="E15120" s="509">
        <v>0</v>
      </c>
      <c r="G15120" s="509">
        <v>0</v>
      </c>
      <c r="H15120" s="509">
        <v>0</v>
      </c>
      <c r="K15120" s="509">
        <v>0</v>
      </c>
    </row>
    <row r="15121" spans="1:11" s="509" customFormat="1">
      <c r="A15121" s="508" t="s">
        <v>673</v>
      </c>
      <c r="B15121" s="509" t="s">
        <v>445</v>
      </c>
      <c r="C15121" s="509">
        <v>72</v>
      </c>
      <c r="D15121" s="509">
        <v>91</v>
      </c>
      <c r="E15121" s="509">
        <v>0</v>
      </c>
      <c r="G15121" s="509">
        <v>12</v>
      </c>
      <c r="H15121" s="509">
        <v>0</v>
      </c>
      <c r="K15121" s="509">
        <v>103</v>
      </c>
    </row>
    <row r="15122" spans="1:11" s="509" customFormat="1">
      <c r="A15122" s="508" t="s">
        <v>673</v>
      </c>
      <c r="B15122" s="509" t="s">
        <v>445</v>
      </c>
      <c r="C15122" s="509">
        <v>73</v>
      </c>
      <c r="D15122" s="509">
        <v>26</v>
      </c>
      <c r="E15122" s="509">
        <v>0</v>
      </c>
      <c r="G15122" s="509">
        <v>0</v>
      </c>
      <c r="H15122" s="509">
        <v>0</v>
      </c>
      <c r="K15122" s="509">
        <v>26</v>
      </c>
    </row>
    <row r="15123" spans="1:11" s="509" customFormat="1">
      <c r="A15123" s="508" t="s">
        <v>673</v>
      </c>
      <c r="B15123" s="509" t="s">
        <v>445</v>
      </c>
      <c r="C15123" s="509">
        <v>74</v>
      </c>
      <c r="D15123" s="509">
        <v>0</v>
      </c>
      <c r="E15123" s="509">
        <v>0</v>
      </c>
      <c r="G15123" s="509">
        <v>5</v>
      </c>
      <c r="H15123" s="509">
        <v>0</v>
      </c>
      <c r="K15123" s="509">
        <v>5</v>
      </c>
    </row>
    <row r="15124" spans="1:11" s="509" customFormat="1">
      <c r="A15124" s="508" t="s">
        <v>673</v>
      </c>
      <c r="B15124" s="509" t="s">
        <v>445</v>
      </c>
      <c r="C15124" s="509" t="s">
        <v>4569</v>
      </c>
      <c r="K15124" s="509">
        <v>0</v>
      </c>
    </row>
    <row r="15125" spans="1:11" s="509" customFormat="1">
      <c r="A15125" s="508" t="s">
        <v>673</v>
      </c>
      <c r="B15125" s="509" t="s">
        <v>445</v>
      </c>
      <c r="C15125" s="509" t="s">
        <v>1406</v>
      </c>
      <c r="D15125" s="509">
        <v>265</v>
      </c>
      <c r="E15125" s="509">
        <v>25</v>
      </c>
      <c r="F15125" s="509">
        <v>0</v>
      </c>
      <c r="G15125" s="509">
        <v>2037</v>
      </c>
      <c r="H15125" s="509">
        <v>55</v>
      </c>
      <c r="I15125" s="509">
        <v>0</v>
      </c>
      <c r="K15125" s="509">
        <v>2302</v>
      </c>
    </row>
    <row r="15126" spans="1:11" s="509" customFormat="1">
      <c r="A15126" s="508" t="s">
        <v>674</v>
      </c>
      <c r="B15126" s="509" t="s">
        <v>446</v>
      </c>
      <c r="C15126" s="509">
        <v>1</v>
      </c>
      <c r="K15126" s="509">
        <v>0</v>
      </c>
    </row>
    <row r="15127" spans="1:11" s="509" customFormat="1">
      <c r="A15127" s="508" t="s">
        <v>674</v>
      </c>
      <c r="B15127" s="509" t="s">
        <v>446</v>
      </c>
      <c r="C15127" s="509" t="s">
        <v>1023</v>
      </c>
      <c r="G15127" s="509">
        <v>5</v>
      </c>
      <c r="K15127" s="509">
        <v>5</v>
      </c>
    </row>
    <row r="15128" spans="1:11" s="509" customFormat="1">
      <c r="A15128" s="508" t="s">
        <v>674</v>
      </c>
      <c r="B15128" s="509" t="s">
        <v>446</v>
      </c>
      <c r="C15128" s="509">
        <v>2</v>
      </c>
      <c r="D15128" s="509">
        <v>2</v>
      </c>
      <c r="G15128" s="509">
        <v>4</v>
      </c>
      <c r="K15128" s="509">
        <v>6</v>
      </c>
    </row>
    <row r="15129" spans="1:11" s="509" customFormat="1">
      <c r="A15129" s="508" t="s">
        <v>674</v>
      </c>
      <c r="B15129" s="509" t="s">
        <v>446</v>
      </c>
      <c r="C15129" s="509">
        <v>3</v>
      </c>
      <c r="G15129" s="509">
        <v>9</v>
      </c>
      <c r="K15129" s="509">
        <v>9</v>
      </c>
    </row>
    <row r="15130" spans="1:11" s="509" customFormat="1">
      <c r="A15130" s="508" t="s">
        <v>674</v>
      </c>
      <c r="B15130" s="509" t="s">
        <v>446</v>
      </c>
      <c r="C15130" s="509">
        <v>4</v>
      </c>
      <c r="D15130" s="509">
        <v>1</v>
      </c>
      <c r="G15130" s="509">
        <v>34</v>
      </c>
      <c r="K15130" s="509">
        <v>35</v>
      </c>
    </row>
    <row r="15131" spans="1:11" s="509" customFormat="1">
      <c r="A15131" s="508" t="s">
        <v>674</v>
      </c>
      <c r="B15131" s="509" t="s">
        <v>446</v>
      </c>
      <c r="C15131" s="509">
        <v>5</v>
      </c>
      <c r="D15131" s="509">
        <v>1</v>
      </c>
      <c r="E15131" s="509">
        <v>1</v>
      </c>
      <c r="G15131" s="509">
        <v>25</v>
      </c>
      <c r="K15131" s="509">
        <v>26</v>
      </c>
    </row>
    <row r="15132" spans="1:11" s="509" customFormat="1">
      <c r="A15132" s="508" t="s">
        <v>674</v>
      </c>
      <c r="B15132" s="509" t="s">
        <v>446</v>
      </c>
      <c r="C15132" s="509">
        <v>6</v>
      </c>
      <c r="K15132" s="509">
        <v>0</v>
      </c>
    </row>
    <row r="15133" spans="1:11" s="509" customFormat="1">
      <c r="A15133" s="508" t="s">
        <v>674</v>
      </c>
      <c r="B15133" s="509" t="s">
        <v>446</v>
      </c>
      <c r="C15133" s="509">
        <v>7</v>
      </c>
      <c r="K15133" s="509">
        <v>0</v>
      </c>
    </row>
    <row r="15134" spans="1:11" s="509" customFormat="1">
      <c r="A15134" s="508" t="s">
        <v>674</v>
      </c>
      <c r="B15134" s="509" t="s">
        <v>446</v>
      </c>
      <c r="C15134" s="509">
        <v>8</v>
      </c>
      <c r="G15134" s="509">
        <v>3</v>
      </c>
      <c r="K15134" s="509">
        <v>3</v>
      </c>
    </row>
    <row r="15135" spans="1:11" s="509" customFormat="1">
      <c r="A15135" s="508" t="s">
        <v>674</v>
      </c>
      <c r="B15135" s="509" t="s">
        <v>446</v>
      </c>
      <c r="C15135" s="509">
        <v>9</v>
      </c>
      <c r="K15135" s="509">
        <v>0</v>
      </c>
    </row>
    <row r="15136" spans="1:11" s="509" customFormat="1">
      <c r="A15136" s="508" t="s">
        <v>674</v>
      </c>
      <c r="B15136" s="509" t="s">
        <v>446</v>
      </c>
      <c r="C15136" s="509">
        <v>10</v>
      </c>
      <c r="G15136" s="509">
        <v>8</v>
      </c>
      <c r="K15136" s="509">
        <v>8</v>
      </c>
    </row>
    <row r="15137" spans="1:11" s="509" customFormat="1">
      <c r="A15137" s="508" t="s">
        <v>674</v>
      </c>
      <c r="B15137" s="509" t="s">
        <v>446</v>
      </c>
      <c r="C15137" s="509">
        <v>11</v>
      </c>
      <c r="K15137" s="509">
        <v>0</v>
      </c>
    </row>
    <row r="15138" spans="1:11" s="509" customFormat="1">
      <c r="A15138" s="508" t="s">
        <v>674</v>
      </c>
      <c r="B15138" s="509" t="s">
        <v>446</v>
      </c>
      <c r="C15138" s="509">
        <v>12</v>
      </c>
      <c r="G15138" s="509">
        <v>1</v>
      </c>
      <c r="K15138" s="509">
        <v>1</v>
      </c>
    </row>
    <row r="15139" spans="1:11" s="509" customFormat="1">
      <c r="A15139" s="508" t="s">
        <v>674</v>
      </c>
      <c r="B15139" s="509" t="s">
        <v>446</v>
      </c>
      <c r="C15139" s="509">
        <v>13</v>
      </c>
      <c r="K15139" s="509">
        <v>0</v>
      </c>
    </row>
    <row r="15140" spans="1:11" s="509" customFormat="1">
      <c r="A15140" s="508" t="s">
        <v>674</v>
      </c>
      <c r="B15140" s="509" t="s">
        <v>446</v>
      </c>
      <c r="C15140" s="509">
        <v>14</v>
      </c>
      <c r="K15140" s="509">
        <v>0</v>
      </c>
    </row>
    <row r="15141" spans="1:11" s="509" customFormat="1">
      <c r="A15141" s="508" t="s">
        <v>674</v>
      </c>
      <c r="B15141" s="509" t="s">
        <v>446</v>
      </c>
      <c r="C15141" s="509">
        <v>15</v>
      </c>
      <c r="G15141" s="509">
        <v>1</v>
      </c>
      <c r="K15141" s="509">
        <v>1</v>
      </c>
    </row>
    <row r="15142" spans="1:11" s="509" customFormat="1">
      <c r="A15142" s="508" t="s">
        <v>674</v>
      </c>
      <c r="B15142" s="509" t="s">
        <v>446</v>
      </c>
      <c r="C15142" s="509">
        <v>16</v>
      </c>
      <c r="G15142" s="509">
        <v>18</v>
      </c>
      <c r="K15142" s="509">
        <v>18</v>
      </c>
    </row>
    <row r="15143" spans="1:11" s="509" customFormat="1">
      <c r="A15143" s="508" t="s">
        <v>674</v>
      </c>
      <c r="B15143" s="509" t="s">
        <v>446</v>
      </c>
      <c r="C15143" s="509">
        <v>17</v>
      </c>
      <c r="D15143" s="509">
        <v>1</v>
      </c>
      <c r="G15143" s="509">
        <v>16</v>
      </c>
      <c r="K15143" s="509">
        <v>17</v>
      </c>
    </row>
    <row r="15144" spans="1:11" s="509" customFormat="1">
      <c r="A15144" s="508" t="s">
        <v>674</v>
      </c>
      <c r="B15144" s="509" t="s">
        <v>446</v>
      </c>
      <c r="C15144" s="509">
        <v>18</v>
      </c>
      <c r="K15144" s="509">
        <v>0</v>
      </c>
    </row>
    <row r="15145" spans="1:11" s="509" customFormat="1">
      <c r="A15145" s="508" t="s">
        <v>674</v>
      </c>
      <c r="B15145" s="509" t="s">
        <v>446</v>
      </c>
      <c r="C15145" s="509" t="s">
        <v>1024</v>
      </c>
      <c r="D15145" s="509">
        <v>2</v>
      </c>
      <c r="G15145" s="509">
        <v>3</v>
      </c>
      <c r="K15145" s="509">
        <v>5</v>
      </c>
    </row>
    <row r="15146" spans="1:11" s="509" customFormat="1">
      <c r="A15146" s="508" t="s">
        <v>674</v>
      </c>
      <c r="B15146" s="509" t="s">
        <v>446</v>
      </c>
      <c r="C15146" s="509" t="s">
        <v>1025</v>
      </c>
      <c r="K15146" s="509">
        <v>0</v>
      </c>
    </row>
    <row r="15147" spans="1:11" s="509" customFormat="1">
      <c r="A15147" s="508" t="s">
        <v>674</v>
      </c>
      <c r="B15147" s="509" t="s">
        <v>446</v>
      </c>
      <c r="C15147" s="509">
        <v>19</v>
      </c>
      <c r="G15147" s="509">
        <v>1</v>
      </c>
      <c r="K15147" s="509">
        <v>1</v>
      </c>
    </row>
    <row r="15148" spans="1:11" s="509" customFormat="1">
      <c r="A15148" s="508" t="s">
        <v>674</v>
      </c>
      <c r="B15148" s="509" t="s">
        <v>446</v>
      </c>
      <c r="C15148" s="509">
        <v>20</v>
      </c>
      <c r="K15148" s="509">
        <v>0</v>
      </c>
    </row>
    <row r="15149" spans="1:11" s="509" customFormat="1">
      <c r="A15149" s="508" t="s">
        <v>674</v>
      </c>
      <c r="B15149" s="509" t="s">
        <v>446</v>
      </c>
      <c r="C15149" s="509">
        <v>21</v>
      </c>
      <c r="K15149" s="509">
        <v>0</v>
      </c>
    </row>
    <row r="15150" spans="1:11" s="509" customFormat="1">
      <c r="A15150" s="508" t="s">
        <v>674</v>
      </c>
      <c r="B15150" s="509" t="s">
        <v>446</v>
      </c>
      <c r="C15150" s="509" t="s">
        <v>1026</v>
      </c>
      <c r="K15150" s="509">
        <v>0</v>
      </c>
    </row>
    <row r="15151" spans="1:11" s="509" customFormat="1">
      <c r="A15151" s="508" t="s">
        <v>674</v>
      </c>
      <c r="B15151" s="509" t="s">
        <v>446</v>
      </c>
      <c r="C15151" s="509" t="s">
        <v>1027</v>
      </c>
      <c r="G15151" s="509">
        <v>1</v>
      </c>
      <c r="K15151" s="509">
        <v>1</v>
      </c>
    </row>
    <row r="15152" spans="1:11" s="509" customFormat="1">
      <c r="A15152" s="508" t="s">
        <v>674</v>
      </c>
      <c r="B15152" s="509" t="s">
        <v>446</v>
      </c>
      <c r="C15152" s="509" t="s">
        <v>1028</v>
      </c>
      <c r="K15152" s="509">
        <v>0</v>
      </c>
    </row>
    <row r="15153" spans="1:11" s="509" customFormat="1">
      <c r="A15153" s="508" t="s">
        <v>674</v>
      </c>
      <c r="B15153" s="509" t="s">
        <v>446</v>
      </c>
      <c r="C15153" s="509">
        <v>22</v>
      </c>
      <c r="K15153" s="509">
        <v>0</v>
      </c>
    </row>
    <row r="15154" spans="1:11" s="509" customFormat="1">
      <c r="A15154" s="508" t="s">
        <v>674</v>
      </c>
      <c r="B15154" s="509" t="s">
        <v>446</v>
      </c>
      <c r="C15154" s="509">
        <v>23</v>
      </c>
      <c r="D15154" s="509">
        <v>1</v>
      </c>
      <c r="K15154" s="509">
        <v>1</v>
      </c>
    </row>
    <row r="15155" spans="1:11" s="509" customFormat="1">
      <c r="A15155" s="508" t="s">
        <v>674</v>
      </c>
      <c r="B15155" s="509" t="s">
        <v>446</v>
      </c>
      <c r="C15155" s="509" t="s">
        <v>1029</v>
      </c>
      <c r="G15155" s="509">
        <v>5</v>
      </c>
      <c r="H15155" s="509">
        <v>1</v>
      </c>
      <c r="K15155" s="509">
        <v>5</v>
      </c>
    </row>
    <row r="15156" spans="1:11" s="509" customFormat="1">
      <c r="A15156" s="508" t="s">
        <v>674</v>
      </c>
      <c r="B15156" s="509" t="s">
        <v>446</v>
      </c>
      <c r="C15156" s="509">
        <v>24</v>
      </c>
      <c r="K15156" s="509">
        <v>0</v>
      </c>
    </row>
    <row r="15157" spans="1:11" s="509" customFormat="1">
      <c r="A15157" s="508" t="s">
        <v>674</v>
      </c>
      <c r="B15157" s="509" t="s">
        <v>446</v>
      </c>
      <c r="C15157" s="509">
        <v>25</v>
      </c>
    </row>
    <row r="15158" spans="1:11" s="509" customFormat="1">
      <c r="A15158" s="508" t="s">
        <v>674</v>
      </c>
      <c r="B15158" s="509" t="s">
        <v>446</v>
      </c>
      <c r="C15158" s="509">
        <v>26</v>
      </c>
      <c r="K15158" s="509">
        <v>0</v>
      </c>
    </row>
    <row r="15159" spans="1:11" s="509" customFormat="1">
      <c r="A15159" s="508" t="s">
        <v>674</v>
      </c>
      <c r="B15159" s="509" t="s">
        <v>446</v>
      </c>
      <c r="C15159" s="509">
        <v>27</v>
      </c>
      <c r="K15159" s="509">
        <v>0</v>
      </c>
    </row>
    <row r="15160" spans="1:11" s="509" customFormat="1">
      <c r="A15160" s="508" t="s">
        <v>674</v>
      </c>
      <c r="B15160" s="509" t="s">
        <v>446</v>
      </c>
      <c r="C15160" s="509">
        <v>28</v>
      </c>
      <c r="K15160" s="509">
        <v>0</v>
      </c>
    </row>
    <row r="15161" spans="1:11" s="509" customFormat="1">
      <c r="A15161" s="508" t="s">
        <v>674</v>
      </c>
      <c r="B15161" s="509" t="s">
        <v>446</v>
      </c>
      <c r="C15161" s="509">
        <v>29</v>
      </c>
      <c r="K15161" s="509">
        <v>0</v>
      </c>
    </row>
    <row r="15162" spans="1:11" s="509" customFormat="1">
      <c r="A15162" s="508" t="s">
        <v>674</v>
      </c>
      <c r="B15162" s="509" t="s">
        <v>446</v>
      </c>
      <c r="C15162" s="509">
        <v>30</v>
      </c>
      <c r="K15162" s="509">
        <v>0</v>
      </c>
    </row>
    <row r="15163" spans="1:11" s="509" customFormat="1">
      <c r="A15163" s="508" t="s">
        <v>674</v>
      </c>
      <c r="B15163" s="509" t="s">
        <v>446</v>
      </c>
      <c r="C15163" s="509">
        <v>31</v>
      </c>
      <c r="K15163" s="509">
        <v>0</v>
      </c>
    </row>
    <row r="15164" spans="1:11" s="509" customFormat="1">
      <c r="A15164" s="508" t="s">
        <v>674</v>
      </c>
      <c r="B15164" s="509" t="s">
        <v>446</v>
      </c>
      <c r="C15164" s="509">
        <v>32</v>
      </c>
      <c r="K15164" s="509">
        <v>0</v>
      </c>
    </row>
    <row r="15165" spans="1:11" s="509" customFormat="1">
      <c r="A15165" s="508" t="s">
        <v>674</v>
      </c>
      <c r="B15165" s="509" t="s">
        <v>446</v>
      </c>
      <c r="C15165" s="509">
        <v>33</v>
      </c>
      <c r="K15165" s="509">
        <v>0</v>
      </c>
    </row>
    <row r="15166" spans="1:11" s="509" customFormat="1">
      <c r="A15166" s="508" t="s">
        <v>674</v>
      </c>
      <c r="B15166" s="509" t="s">
        <v>446</v>
      </c>
      <c r="C15166" s="509">
        <v>34</v>
      </c>
      <c r="K15166" s="509">
        <v>0</v>
      </c>
    </row>
    <row r="15167" spans="1:11" s="509" customFormat="1">
      <c r="A15167" s="508" t="s">
        <v>674</v>
      </c>
      <c r="B15167" s="509" t="s">
        <v>446</v>
      </c>
      <c r="C15167" s="509">
        <v>35</v>
      </c>
      <c r="K15167" s="509">
        <v>0</v>
      </c>
    </row>
    <row r="15168" spans="1:11" s="509" customFormat="1">
      <c r="A15168" s="508" t="s">
        <v>674</v>
      </c>
      <c r="B15168" s="509" t="s">
        <v>446</v>
      </c>
      <c r="C15168" s="509">
        <v>36</v>
      </c>
      <c r="K15168" s="509">
        <v>0</v>
      </c>
    </row>
    <row r="15169" spans="1:11" s="509" customFormat="1">
      <c r="A15169" s="508" t="s">
        <v>674</v>
      </c>
      <c r="B15169" s="509" t="s">
        <v>446</v>
      </c>
      <c r="C15169" s="509">
        <v>37</v>
      </c>
      <c r="K15169" s="509">
        <v>0</v>
      </c>
    </row>
    <row r="15170" spans="1:11" s="509" customFormat="1">
      <c r="A15170" s="508" t="s">
        <v>674</v>
      </c>
      <c r="B15170" s="509" t="s">
        <v>446</v>
      </c>
      <c r="C15170" s="509">
        <v>38</v>
      </c>
      <c r="G15170" s="509">
        <v>1</v>
      </c>
      <c r="K15170" s="509">
        <v>1</v>
      </c>
    </row>
    <row r="15171" spans="1:11" s="509" customFormat="1">
      <c r="A15171" s="508" t="s">
        <v>674</v>
      </c>
      <c r="B15171" s="509" t="s">
        <v>446</v>
      </c>
      <c r="C15171" s="509" t="s">
        <v>1030</v>
      </c>
      <c r="K15171" s="509">
        <v>0</v>
      </c>
    </row>
    <row r="15172" spans="1:11" s="509" customFormat="1">
      <c r="A15172" s="508" t="s">
        <v>674</v>
      </c>
      <c r="B15172" s="509" t="s">
        <v>446</v>
      </c>
      <c r="C15172" s="509">
        <v>39</v>
      </c>
      <c r="K15172" s="509">
        <v>0</v>
      </c>
    </row>
    <row r="15173" spans="1:11" s="509" customFormat="1">
      <c r="A15173" s="508" t="s">
        <v>674</v>
      </c>
      <c r="B15173" s="509" t="s">
        <v>446</v>
      </c>
      <c r="C15173" s="509">
        <v>40</v>
      </c>
      <c r="K15173" s="509">
        <v>0</v>
      </c>
    </row>
    <row r="15174" spans="1:11" s="509" customFormat="1">
      <c r="A15174" s="508" t="s">
        <v>674</v>
      </c>
      <c r="B15174" s="509" t="s">
        <v>446</v>
      </c>
      <c r="C15174" s="509">
        <v>41</v>
      </c>
      <c r="K15174" s="509">
        <v>0</v>
      </c>
    </row>
    <row r="15175" spans="1:11" s="509" customFormat="1">
      <c r="A15175" s="508" t="s">
        <v>674</v>
      </c>
      <c r="B15175" s="509" t="s">
        <v>446</v>
      </c>
      <c r="C15175" s="509">
        <v>42</v>
      </c>
      <c r="K15175" s="509">
        <v>0</v>
      </c>
    </row>
    <row r="15176" spans="1:11" s="509" customFormat="1">
      <c r="A15176" s="508" t="s">
        <v>674</v>
      </c>
      <c r="B15176" s="509" t="s">
        <v>446</v>
      </c>
      <c r="C15176" s="509">
        <v>43</v>
      </c>
      <c r="K15176" s="509">
        <v>0</v>
      </c>
    </row>
    <row r="15177" spans="1:11" s="509" customFormat="1">
      <c r="A15177" s="508" t="s">
        <v>674</v>
      </c>
      <c r="B15177" s="509" t="s">
        <v>446</v>
      </c>
      <c r="C15177" s="509">
        <v>44</v>
      </c>
      <c r="K15177" s="509">
        <v>0</v>
      </c>
    </row>
    <row r="15178" spans="1:11" s="509" customFormat="1">
      <c r="A15178" s="508" t="s">
        <v>674</v>
      </c>
      <c r="B15178" s="509" t="s">
        <v>446</v>
      </c>
      <c r="C15178" s="509">
        <v>45</v>
      </c>
      <c r="K15178" s="509">
        <v>0</v>
      </c>
    </row>
    <row r="15179" spans="1:11" s="509" customFormat="1">
      <c r="A15179" s="508" t="s">
        <v>674</v>
      </c>
      <c r="B15179" s="509" t="s">
        <v>446</v>
      </c>
      <c r="C15179" s="509">
        <v>46</v>
      </c>
      <c r="G15179" s="509">
        <v>2</v>
      </c>
      <c r="H15179" s="509">
        <v>2</v>
      </c>
      <c r="K15179" s="509">
        <v>2</v>
      </c>
    </row>
    <row r="15180" spans="1:11" s="509" customFormat="1">
      <c r="A15180" s="508" t="s">
        <v>674</v>
      </c>
      <c r="B15180" s="509" t="s">
        <v>446</v>
      </c>
      <c r="C15180" s="509">
        <v>47</v>
      </c>
      <c r="K15180" s="509">
        <v>0</v>
      </c>
    </row>
    <row r="15181" spans="1:11" s="509" customFormat="1">
      <c r="A15181" s="508" t="s">
        <v>674</v>
      </c>
      <c r="B15181" s="509" t="s">
        <v>446</v>
      </c>
      <c r="C15181" s="509">
        <v>48</v>
      </c>
      <c r="K15181" s="509">
        <v>0</v>
      </c>
    </row>
    <row r="15182" spans="1:11" s="509" customFormat="1">
      <c r="A15182" s="508" t="s">
        <v>674</v>
      </c>
      <c r="B15182" s="509" t="s">
        <v>446</v>
      </c>
      <c r="C15182" s="509">
        <v>49</v>
      </c>
      <c r="K15182" s="509">
        <v>0</v>
      </c>
    </row>
    <row r="15183" spans="1:11" s="509" customFormat="1">
      <c r="A15183" s="508" t="s">
        <v>674</v>
      </c>
      <c r="B15183" s="509" t="s">
        <v>446</v>
      </c>
      <c r="C15183" s="509">
        <v>50</v>
      </c>
      <c r="K15183" s="509">
        <v>0</v>
      </c>
    </row>
    <row r="15184" spans="1:11" s="509" customFormat="1">
      <c r="A15184" s="508" t="s">
        <v>674</v>
      </c>
      <c r="B15184" s="509" t="s">
        <v>446</v>
      </c>
      <c r="C15184" s="509">
        <v>51</v>
      </c>
      <c r="K15184" s="509">
        <v>0</v>
      </c>
    </row>
    <row r="15185" spans="1:11" s="509" customFormat="1">
      <c r="A15185" s="508" t="s">
        <v>674</v>
      </c>
      <c r="B15185" s="509" t="s">
        <v>446</v>
      </c>
      <c r="C15185" s="509" t="s">
        <v>1031</v>
      </c>
      <c r="K15185" s="509">
        <v>0</v>
      </c>
    </row>
    <row r="15186" spans="1:11" s="509" customFormat="1">
      <c r="A15186" s="508" t="s">
        <v>674</v>
      </c>
      <c r="B15186" s="509" t="s">
        <v>446</v>
      </c>
      <c r="C15186" s="509" t="s">
        <v>1032</v>
      </c>
      <c r="K15186" s="509">
        <v>0</v>
      </c>
    </row>
    <row r="15187" spans="1:11" s="509" customFormat="1">
      <c r="A15187" s="508" t="s">
        <v>674</v>
      </c>
      <c r="B15187" s="509" t="s">
        <v>446</v>
      </c>
      <c r="C15187" s="509">
        <v>52</v>
      </c>
      <c r="K15187" s="509">
        <v>0</v>
      </c>
    </row>
    <row r="15188" spans="1:11" s="509" customFormat="1">
      <c r="A15188" s="508" t="s">
        <v>674</v>
      </c>
      <c r="B15188" s="509" t="s">
        <v>446</v>
      </c>
      <c r="C15188" s="509">
        <v>53</v>
      </c>
      <c r="G15188" s="509">
        <v>1</v>
      </c>
      <c r="K15188" s="509">
        <v>1</v>
      </c>
    </row>
    <row r="15189" spans="1:11" s="509" customFormat="1">
      <c r="A15189" s="508" t="s">
        <v>674</v>
      </c>
      <c r="B15189" s="509" t="s">
        <v>446</v>
      </c>
      <c r="C15189" s="509">
        <v>54</v>
      </c>
      <c r="K15189" s="509">
        <v>0</v>
      </c>
    </row>
    <row r="15190" spans="1:11" s="509" customFormat="1">
      <c r="A15190" s="508" t="s">
        <v>674</v>
      </c>
      <c r="B15190" s="509" t="s">
        <v>446</v>
      </c>
      <c r="C15190" s="509">
        <v>55</v>
      </c>
      <c r="G15190" s="509">
        <v>5</v>
      </c>
      <c r="K15190" s="509">
        <v>5</v>
      </c>
    </row>
    <row r="15191" spans="1:11" s="509" customFormat="1">
      <c r="A15191" s="508" t="s">
        <v>674</v>
      </c>
      <c r="B15191" s="509" t="s">
        <v>446</v>
      </c>
      <c r="C15191" s="509">
        <v>56</v>
      </c>
      <c r="K15191" s="509">
        <v>0</v>
      </c>
    </row>
    <row r="15192" spans="1:11" s="509" customFormat="1">
      <c r="A15192" s="508" t="s">
        <v>674</v>
      </c>
      <c r="B15192" s="509" t="s">
        <v>446</v>
      </c>
      <c r="C15192" s="509">
        <v>57</v>
      </c>
      <c r="K15192" s="509">
        <v>0</v>
      </c>
    </row>
    <row r="15193" spans="1:11" s="509" customFormat="1">
      <c r="A15193" s="508" t="s">
        <v>674</v>
      </c>
      <c r="B15193" s="509" t="s">
        <v>446</v>
      </c>
      <c r="C15193" s="509">
        <v>58</v>
      </c>
      <c r="K15193" s="509">
        <v>0</v>
      </c>
    </row>
    <row r="15194" spans="1:11" s="509" customFormat="1">
      <c r="A15194" s="508" t="s">
        <v>674</v>
      </c>
      <c r="B15194" s="509" t="s">
        <v>446</v>
      </c>
      <c r="C15194" s="509">
        <v>59</v>
      </c>
      <c r="D15194" s="509">
        <v>1</v>
      </c>
      <c r="K15194" s="509">
        <v>1</v>
      </c>
    </row>
    <row r="15195" spans="1:11" s="509" customFormat="1">
      <c r="A15195" s="508" t="s">
        <v>674</v>
      </c>
      <c r="B15195" s="509" t="s">
        <v>446</v>
      </c>
      <c r="C15195" s="509">
        <v>60</v>
      </c>
      <c r="K15195" s="509">
        <v>0</v>
      </c>
    </row>
    <row r="15196" spans="1:11" s="509" customFormat="1">
      <c r="A15196" s="508" t="s">
        <v>674</v>
      </c>
      <c r="B15196" s="509" t="s">
        <v>446</v>
      </c>
      <c r="C15196" s="509">
        <v>61</v>
      </c>
      <c r="K15196" s="509">
        <v>0</v>
      </c>
    </row>
    <row r="15197" spans="1:11" s="509" customFormat="1">
      <c r="A15197" s="508" t="s">
        <v>674</v>
      </c>
      <c r="B15197" s="509" t="s">
        <v>446</v>
      </c>
      <c r="C15197" s="509">
        <v>62</v>
      </c>
      <c r="K15197" s="509">
        <v>0</v>
      </c>
    </row>
    <row r="15198" spans="1:11" s="509" customFormat="1">
      <c r="A15198" s="508" t="s">
        <v>674</v>
      </c>
      <c r="B15198" s="509" t="s">
        <v>446</v>
      </c>
      <c r="C15198" s="509">
        <v>63</v>
      </c>
      <c r="G15198" s="509">
        <v>1</v>
      </c>
      <c r="K15198" s="509">
        <v>1</v>
      </c>
    </row>
    <row r="15199" spans="1:11" s="509" customFormat="1">
      <c r="A15199" s="508" t="s">
        <v>674</v>
      </c>
      <c r="B15199" s="509" t="s">
        <v>446</v>
      </c>
      <c r="C15199" s="509" t="s">
        <v>1033</v>
      </c>
      <c r="K15199" s="509">
        <v>0</v>
      </c>
    </row>
    <row r="15200" spans="1:11" s="509" customFormat="1">
      <c r="A15200" s="508" t="s">
        <v>674</v>
      </c>
      <c r="B15200" s="509" t="s">
        <v>446</v>
      </c>
      <c r="C15200" s="509" t="s">
        <v>1034</v>
      </c>
      <c r="K15200" s="509">
        <v>0</v>
      </c>
    </row>
    <row r="15201" spans="1:11" s="509" customFormat="1">
      <c r="A15201" s="508" t="s">
        <v>674</v>
      </c>
      <c r="B15201" s="509" t="s">
        <v>446</v>
      </c>
      <c r="C15201" s="509">
        <v>64</v>
      </c>
      <c r="K15201" s="509">
        <v>0</v>
      </c>
    </row>
    <row r="15202" spans="1:11" s="509" customFormat="1">
      <c r="A15202" s="508" t="s">
        <v>674</v>
      </c>
      <c r="B15202" s="509" t="s">
        <v>446</v>
      </c>
      <c r="C15202" s="509" t="s">
        <v>1035</v>
      </c>
      <c r="G15202" s="509">
        <v>3</v>
      </c>
      <c r="K15202" s="509">
        <v>3</v>
      </c>
    </row>
    <row r="15203" spans="1:11" s="509" customFormat="1">
      <c r="A15203" s="508" t="s">
        <v>674</v>
      </c>
      <c r="B15203" s="509" t="s">
        <v>446</v>
      </c>
      <c r="C15203" s="509">
        <v>65</v>
      </c>
      <c r="D15203" s="509">
        <v>1</v>
      </c>
      <c r="E15203" s="509">
        <v>1</v>
      </c>
      <c r="G15203" s="509">
        <v>7</v>
      </c>
      <c r="H15203" s="509">
        <v>6</v>
      </c>
      <c r="K15203" s="509">
        <v>8</v>
      </c>
    </row>
    <row r="15204" spans="1:11" s="509" customFormat="1">
      <c r="A15204" s="508" t="s">
        <v>674</v>
      </c>
      <c r="B15204" s="509" t="s">
        <v>446</v>
      </c>
      <c r="C15204" s="509">
        <v>66</v>
      </c>
      <c r="D15204" s="509">
        <v>2</v>
      </c>
      <c r="E15204" s="509">
        <v>2</v>
      </c>
      <c r="K15204" s="509">
        <v>2</v>
      </c>
    </row>
    <row r="15205" spans="1:11" s="509" customFormat="1">
      <c r="A15205" s="508" t="s">
        <v>674</v>
      </c>
      <c r="B15205" s="509" t="s">
        <v>446</v>
      </c>
      <c r="C15205" s="509" t="s">
        <v>1036</v>
      </c>
      <c r="K15205" s="509">
        <v>0</v>
      </c>
    </row>
    <row r="15206" spans="1:11" s="509" customFormat="1">
      <c r="A15206" s="508" t="s">
        <v>674</v>
      </c>
      <c r="B15206" s="509" t="s">
        <v>446</v>
      </c>
      <c r="C15206" s="509" t="s">
        <v>1037</v>
      </c>
      <c r="D15206" s="509">
        <v>7</v>
      </c>
      <c r="G15206" s="509">
        <v>71</v>
      </c>
      <c r="K15206" s="509">
        <v>78</v>
      </c>
    </row>
    <row r="15207" spans="1:11" s="509" customFormat="1">
      <c r="A15207" s="508" t="s">
        <v>674</v>
      </c>
      <c r="B15207" s="509" t="s">
        <v>446</v>
      </c>
      <c r="C15207" s="509" t="s">
        <v>1038</v>
      </c>
      <c r="G15207" s="509">
        <v>3</v>
      </c>
      <c r="K15207" s="509">
        <v>3</v>
      </c>
    </row>
    <row r="15208" spans="1:11" s="509" customFormat="1">
      <c r="A15208" s="508" t="s">
        <v>674</v>
      </c>
      <c r="B15208" s="509" t="s">
        <v>446</v>
      </c>
      <c r="C15208" s="509" t="s">
        <v>1039</v>
      </c>
      <c r="G15208" s="509">
        <v>3</v>
      </c>
      <c r="K15208" s="509">
        <v>3</v>
      </c>
    </row>
    <row r="15209" spans="1:11" s="509" customFormat="1">
      <c r="A15209" s="508" t="s">
        <v>674</v>
      </c>
      <c r="B15209" s="509" t="s">
        <v>446</v>
      </c>
      <c r="C15209" s="509" t="s">
        <v>1040</v>
      </c>
      <c r="D15209" s="509">
        <v>4</v>
      </c>
      <c r="G15209" s="509">
        <v>4</v>
      </c>
      <c r="K15209" s="509">
        <v>8</v>
      </c>
    </row>
    <row r="15210" spans="1:11" s="509" customFormat="1">
      <c r="A15210" s="508" t="s">
        <v>674</v>
      </c>
      <c r="B15210" s="509" t="s">
        <v>446</v>
      </c>
      <c r="C15210" s="509" t="s">
        <v>1041</v>
      </c>
      <c r="K15210" s="509">
        <v>0</v>
      </c>
    </row>
    <row r="15211" spans="1:11" s="509" customFormat="1">
      <c r="A15211" s="508" t="s">
        <v>674</v>
      </c>
      <c r="B15211" s="509" t="s">
        <v>446</v>
      </c>
      <c r="C15211" s="509" t="s">
        <v>1042</v>
      </c>
      <c r="K15211" s="509">
        <v>0</v>
      </c>
    </row>
    <row r="15212" spans="1:11" s="509" customFormat="1">
      <c r="A15212" s="508" t="s">
        <v>674</v>
      </c>
      <c r="B15212" s="509" t="s">
        <v>446</v>
      </c>
      <c r="C15212" s="509">
        <v>67</v>
      </c>
      <c r="D15212" s="509">
        <v>2</v>
      </c>
      <c r="G15212" s="509">
        <v>22</v>
      </c>
      <c r="K15212" s="509">
        <v>24</v>
      </c>
    </row>
    <row r="15213" spans="1:11" s="509" customFormat="1">
      <c r="A15213" s="508" t="s">
        <v>674</v>
      </c>
      <c r="B15213" s="509" t="s">
        <v>446</v>
      </c>
      <c r="C15213" s="509">
        <v>68</v>
      </c>
      <c r="G15213" s="509">
        <v>4</v>
      </c>
      <c r="H15213" s="509">
        <v>2</v>
      </c>
      <c r="K15213" s="509">
        <v>4</v>
      </c>
    </row>
    <row r="15214" spans="1:11" s="509" customFormat="1">
      <c r="A15214" s="508" t="s">
        <v>674</v>
      </c>
      <c r="B15214" s="509" t="s">
        <v>446</v>
      </c>
      <c r="C15214" s="509" t="s">
        <v>1043</v>
      </c>
      <c r="G15214" s="509">
        <v>1</v>
      </c>
      <c r="K15214" s="509">
        <v>1</v>
      </c>
    </row>
    <row r="15215" spans="1:11" s="509" customFormat="1">
      <c r="A15215" s="508" t="s">
        <v>674</v>
      </c>
      <c r="B15215" s="509" t="s">
        <v>446</v>
      </c>
      <c r="C15215" s="509">
        <v>69</v>
      </c>
      <c r="K15215" s="509">
        <v>0</v>
      </c>
    </row>
    <row r="15216" spans="1:11" s="509" customFormat="1">
      <c r="A15216" s="508" t="s">
        <v>674</v>
      </c>
      <c r="B15216" s="509" t="s">
        <v>446</v>
      </c>
      <c r="C15216" s="509" t="s">
        <v>1044</v>
      </c>
      <c r="D15216" s="509">
        <v>1</v>
      </c>
      <c r="K15216" s="509">
        <v>1</v>
      </c>
    </row>
    <row r="15217" spans="1:11" s="509" customFormat="1">
      <c r="A15217" s="508" t="s">
        <v>674</v>
      </c>
      <c r="B15217" s="509" t="s">
        <v>446</v>
      </c>
      <c r="C15217" s="509" t="s">
        <v>1045</v>
      </c>
      <c r="K15217" s="509">
        <v>0</v>
      </c>
    </row>
    <row r="15218" spans="1:11" s="509" customFormat="1">
      <c r="A15218" s="508" t="s">
        <v>674</v>
      </c>
      <c r="B15218" s="509" t="s">
        <v>446</v>
      </c>
      <c r="C15218" s="509">
        <v>70</v>
      </c>
      <c r="K15218" s="509">
        <v>0</v>
      </c>
    </row>
    <row r="15219" spans="1:11" s="509" customFormat="1">
      <c r="A15219" s="508" t="s">
        <v>674</v>
      </c>
      <c r="B15219" s="509" t="s">
        <v>446</v>
      </c>
      <c r="C15219" s="509" t="s">
        <v>1046</v>
      </c>
      <c r="G15219" s="509">
        <v>4</v>
      </c>
      <c r="K15219" s="509">
        <v>4</v>
      </c>
    </row>
    <row r="15220" spans="1:11" s="509" customFormat="1">
      <c r="A15220" s="508" t="s">
        <v>674</v>
      </c>
      <c r="B15220" s="509" t="s">
        <v>446</v>
      </c>
      <c r="C15220" s="509">
        <v>71</v>
      </c>
      <c r="G15220" s="509">
        <v>94</v>
      </c>
      <c r="K15220" s="509">
        <v>94</v>
      </c>
    </row>
    <row r="15221" spans="1:11" s="509" customFormat="1">
      <c r="A15221" s="508" t="s">
        <v>674</v>
      </c>
      <c r="B15221" s="509" t="s">
        <v>446</v>
      </c>
      <c r="C15221" s="509" t="s">
        <v>1047</v>
      </c>
      <c r="D15221" s="509">
        <v>1</v>
      </c>
      <c r="E15221" s="509">
        <v>1</v>
      </c>
      <c r="G15221" s="509">
        <v>21</v>
      </c>
      <c r="H15221" s="509">
        <v>13</v>
      </c>
      <c r="K15221" s="509">
        <v>22</v>
      </c>
    </row>
    <row r="15222" spans="1:11" s="509" customFormat="1">
      <c r="A15222" s="508" t="s">
        <v>674</v>
      </c>
      <c r="B15222" s="509" t="s">
        <v>446</v>
      </c>
      <c r="C15222" s="509" t="s">
        <v>1048</v>
      </c>
      <c r="G15222" s="509">
        <v>2</v>
      </c>
      <c r="K15222" s="509">
        <v>2</v>
      </c>
    </row>
    <row r="15223" spans="1:11" s="509" customFormat="1">
      <c r="A15223" s="508" t="s">
        <v>674</v>
      </c>
      <c r="B15223" s="509" t="s">
        <v>446</v>
      </c>
      <c r="C15223" s="509" t="s">
        <v>1049</v>
      </c>
      <c r="G15223" s="509">
        <v>2</v>
      </c>
      <c r="K15223" s="509">
        <v>2</v>
      </c>
    </row>
    <row r="15224" spans="1:11" s="509" customFormat="1">
      <c r="A15224" s="508" t="s">
        <v>674</v>
      </c>
      <c r="B15224" s="509" t="s">
        <v>446</v>
      </c>
      <c r="C15224" s="509" t="s">
        <v>1050</v>
      </c>
      <c r="G15224" s="509">
        <v>2</v>
      </c>
      <c r="H15224" s="509">
        <v>2</v>
      </c>
      <c r="K15224" s="509">
        <v>2</v>
      </c>
    </row>
    <row r="15225" spans="1:11" s="509" customFormat="1">
      <c r="A15225" s="508" t="s">
        <v>674</v>
      </c>
      <c r="B15225" s="509" t="s">
        <v>446</v>
      </c>
      <c r="C15225" s="509" t="s">
        <v>1051</v>
      </c>
      <c r="K15225" s="509">
        <v>0</v>
      </c>
    </row>
    <row r="15226" spans="1:11" s="509" customFormat="1">
      <c r="A15226" s="508" t="s">
        <v>674</v>
      </c>
      <c r="B15226" s="509" t="s">
        <v>446</v>
      </c>
      <c r="C15226" s="509">
        <v>72</v>
      </c>
      <c r="D15226" s="509">
        <v>18</v>
      </c>
      <c r="E15226" s="509">
        <v>1</v>
      </c>
      <c r="G15226" s="509">
        <v>4</v>
      </c>
      <c r="K15226" s="509">
        <v>22</v>
      </c>
    </row>
    <row r="15227" spans="1:11" s="509" customFormat="1">
      <c r="A15227" s="508" t="s">
        <v>674</v>
      </c>
      <c r="B15227" s="509" t="s">
        <v>446</v>
      </c>
      <c r="C15227" s="509">
        <v>73</v>
      </c>
      <c r="D15227" s="509">
        <v>4</v>
      </c>
      <c r="K15227" s="509">
        <v>4</v>
      </c>
    </row>
    <row r="15228" spans="1:11" s="509" customFormat="1">
      <c r="A15228" s="508" t="s">
        <v>674</v>
      </c>
      <c r="B15228" s="509" t="s">
        <v>446</v>
      </c>
      <c r="C15228" s="509">
        <v>74</v>
      </c>
      <c r="G15228" s="509">
        <v>1</v>
      </c>
      <c r="K15228" s="509">
        <v>1</v>
      </c>
    </row>
    <row r="15229" spans="1:11" s="509" customFormat="1">
      <c r="A15229" s="508" t="s">
        <v>674</v>
      </c>
      <c r="B15229" s="509" t="s">
        <v>446</v>
      </c>
      <c r="C15229" s="509" t="s">
        <v>4570</v>
      </c>
      <c r="K15229" s="509">
        <v>0</v>
      </c>
    </row>
    <row r="15230" spans="1:11" s="509" customFormat="1">
      <c r="A15230" s="508" t="s">
        <v>674</v>
      </c>
      <c r="B15230" s="509" t="s">
        <v>446</v>
      </c>
      <c r="C15230" s="509" t="s">
        <v>4571</v>
      </c>
      <c r="D15230" s="509">
        <v>49</v>
      </c>
      <c r="E15230" s="509">
        <v>6</v>
      </c>
      <c r="F15230" s="509">
        <v>0</v>
      </c>
      <c r="G15230" s="509">
        <v>392</v>
      </c>
      <c r="H15230" s="509">
        <v>26</v>
      </c>
      <c r="I15230" s="509">
        <v>0</v>
      </c>
      <c r="K15230" s="509">
        <v>441</v>
      </c>
    </row>
    <row r="15231" spans="1:11" s="509" customFormat="1">
      <c r="A15231" s="508" t="s">
        <v>675</v>
      </c>
      <c r="B15231" s="509" t="s">
        <v>447</v>
      </c>
      <c r="C15231" s="509">
        <v>1</v>
      </c>
      <c r="D15231" s="509">
        <v>2</v>
      </c>
      <c r="E15231" s="509">
        <v>2</v>
      </c>
      <c r="G15231" s="509">
        <v>0</v>
      </c>
      <c r="H15231" s="509">
        <v>0</v>
      </c>
      <c r="K15231" s="509">
        <v>2</v>
      </c>
    </row>
    <row r="15232" spans="1:11" s="509" customFormat="1">
      <c r="A15232" s="508" t="s">
        <v>675</v>
      </c>
      <c r="B15232" s="509" t="s">
        <v>447</v>
      </c>
      <c r="C15232" s="509" t="s">
        <v>1023</v>
      </c>
      <c r="D15232" s="509">
        <v>5</v>
      </c>
      <c r="E15232" s="509">
        <v>0</v>
      </c>
      <c r="G15232" s="509">
        <v>854</v>
      </c>
      <c r="H15232" s="509">
        <v>0</v>
      </c>
      <c r="K15232" s="509">
        <v>859</v>
      </c>
    </row>
    <row r="15233" spans="1:11" s="509" customFormat="1">
      <c r="A15233" s="508" t="s">
        <v>675</v>
      </c>
      <c r="B15233" s="509" t="s">
        <v>447</v>
      </c>
      <c r="C15233" s="509">
        <v>2</v>
      </c>
      <c r="D15233" s="509">
        <v>7</v>
      </c>
      <c r="E15233" s="509">
        <v>0</v>
      </c>
      <c r="G15233" s="509">
        <v>72</v>
      </c>
      <c r="H15233" s="509">
        <v>0</v>
      </c>
      <c r="K15233" s="509">
        <v>79</v>
      </c>
    </row>
    <row r="15234" spans="1:11" s="509" customFormat="1">
      <c r="A15234" s="508" t="s">
        <v>675</v>
      </c>
      <c r="B15234" s="509" t="s">
        <v>447</v>
      </c>
      <c r="C15234" s="509">
        <v>3</v>
      </c>
      <c r="D15234" s="509">
        <v>3</v>
      </c>
      <c r="E15234" s="509">
        <v>0</v>
      </c>
      <c r="G15234" s="509">
        <v>369</v>
      </c>
      <c r="H15234" s="509">
        <v>0</v>
      </c>
      <c r="K15234" s="509">
        <v>372</v>
      </c>
    </row>
    <row r="15235" spans="1:11" s="509" customFormat="1">
      <c r="A15235" s="508" t="s">
        <v>675</v>
      </c>
      <c r="B15235" s="509" t="s">
        <v>447</v>
      </c>
      <c r="C15235" s="509">
        <v>4</v>
      </c>
      <c r="D15235" s="509">
        <v>6</v>
      </c>
      <c r="E15235" s="509">
        <v>0</v>
      </c>
      <c r="G15235" s="509">
        <v>600</v>
      </c>
      <c r="H15235" s="509">
        <v>0</v>
      </c>
      <c r="K15235" s="509">
        <v>606</v>
      </c>
    </row>
    <row r="15236" spans="1:11" s="509" customFormat="1">
      <c r="A15236" s="508" t="s">
        <v>675</v>
      </c>
      <c r="B15236" s="509" t="s">
        <v>447</v>
      </c>
      <c r="C15236" s="509">
        <v>5</v>
      </c>
      <c r="D15236" s="509">
        <v>2</v>
      </c>
      <c r="E15236" s="509">
        <v>0</v>
      </c>
      <c r="G15236" s="509">
        <v>62</v>
      </c>
      <c r="H15236" s="509">
        <v>0</v>
      </c>
      <c r="K15236" s="509">
        <v>64</v>
      </c>
    </row>
    <row r="15237" spans="1:11" s="509" customFormat="1">
      <c r="A15237" s="508" t="s">
        <v>675</v>
      </c>
      <c r="B15237" s="509" t="s">
        <v>447</v>
      </c>
      <c r="C15237" s="509">
        <v>6</v>
      </c>
      <c r="D15237" s="509">
        <v>0</v>
      </c>
      <c r="E15237" s="509">
        <v>0</v>
      </c>
      <c r="G15237" s="509">
        <v>0</v>
      </c>
      <c r="H15237" s="509">
        <v>0</v>
      </c>
      <c r="K15237" s="509">
        <v>0</v>
      </c>
    </row>
    <row r="15238" spans="1:11" s="509" customFormat="1">
      <c r="A15238" s="508" t="s">
        <v>675</v>
      </c>
      <c r="B15238" s="509" t="s">
        <v>447</v>
      </c>
      <c r="C15238" s="509">
        <v>7</v>
      </c>
      <c r="D15238" s="509">
        <v>0</v>
      </c>
      <c r="E15238" s="509">
        <v>0</v>
      </c>
      <c r="G15238" s="509">
        <v>1</v>
      </c>
      <c r="H15238" s="509">
        <v>0</v>
      </c>
      <c r="K15238" s="509">
        <v>1</v>
      </c>
    </row>
    <row r="15239" spans="1:11" s="509" customFormat="1">
      <c r="A15239" s="508" t="s">
        <v>675</v>
      </c>
      <c r="B15239" s="509" t="s">
        <v>447</v>
      </c>
      <c r="C15239" s="509">
        <v>8</v>
      </c>
      <c r="D15239" s="509">
        <v>0</v>
      </c>
      <c r="E15239" s="509">
        <v>0</v>
      </c>
      <c r="G15239" s="509">
        <v>37</v>
      </c>
      <c r="H15239" s="509">
        <v>0</v>
      </c>
      <c r="K15239" s="509">
        <v>37</v>
      </c>
    </row>
    <row r="15240" spans="1:11" s="509" customFormat="1">
      <c r="A15240" s="508" t="s">
        <v>675</v>
      </c>
      <c r="B15240" s="509" t="s">
        <v>447</v>
      </c>
      <c r="C15240" s="509">
        <v>9</v>
      </c>
      <c r="D15240" s="509">
        <v>0</v>
      </c>
      <c r="E15240" s="509">
        <v>0</v>
      </c>
      <c r="G15240" s="509">
        <v>2</v>
      </c>
      <c r="H15240" s="509">
        <v>0</v>
      </c>
      <c r="K15240" s="509">
        <v>2</v>
      </c>
    </row>
    <row r="15241" spans="1:11" s="509" customFormat="1">
      <c r="A15241" s="508" t="s">
        <v>675</v>
      </c>
      <c r="B15241" s="509" t="s">
        <v>447</v>
      </c>
      <c r="C15241" s="509">
        <v>10</v>
      </c>
      <c r="D15241" s="509">
        <v>3</v>
      </c>
      <c r="E15241" s="509">
        <v>0</v>
      </c>
      <c r="G15241" s="509">
        <v>41</v>
      </c>
      <c r="H15241" s="509">
        <v>0</v>
      </c>
      <c r="K15241" s="509">
        <v>44</v>
      </c>
    </row>
    <row r="15242" spans="1:11" s="509" customFormat="1">
      <c r="A15242" s="508" t="s">
        <v>675</v>
      </c>
      <c r="B15242" s="509" t="s">
        <v>447</v>
      </c>
      <c r="C15242" s="509">
        <v>11</v>
      </c>
      <c r="D15242" s="509">
        <v>3</v>
      </c>
      <c r="E15242" s="509">
        <v>0</v>
      </c>
      <c r="G15242" s="509">
        <v>10</v>
      </c>
      <c r="H15242" s="509">
        <v>0</v>
      </c>
      <c r="K15242" s="509">
        <v>13</v>
      </c>
    </row>
    <row r="15243" spans="1:11" s="509" customFormat="1">
      <c r="A15243" s="508" t="s">
        <v>675</v>
      </c>
      <c r="B15243" s="509" t="s">
        <v>447</v>
      </c>
      <c r="C15243" s="509">
        <v>12</v>
      </c>
      <c r="D15243" s="509">
        <v>0</v>
      </c>
      <c r="E15243" s="509">
        <v>0</v>
      </c>
      <c r="G15243" s="509">
        <v>19</v>
      </c>
      <c r="H15243" s="509">
        <v>0</v>
      </c>
      <c r="K15243" s="509">
        <v>19</v>
      </c>
    </row>
    <row r="15244" spans="1:11" s="509" customFormat="1">
      <c r="A15244" s="508" t="s">
        <v>675</v>
      </c>
      <c r="B15244" s="509" t="s">
        <v>447</v>
      </c>
      <c r="C15244" s="509">
        <v>13</v>
      </c>
      <c r="D15244" s="509">
        <v>0</v>
      </c>
      <c r="E15244" s="509">
        <v>0</v>
      </c>
      <c r="G15244" s="509">
        <v>0</v>
      </c>
      <c r="H15244" s="509">
        <v>0</v>
      </c>
      <c r="K15244" s="509">
        <v>0</v>
      </c>
    </row>
    <row r="15245" spans="1:11" s="509" customFormat="1">
      <c r="A15245" s="508" t="s">
        <v>675</v>
      </c>
      <c r="B15245" s="509" t="s">
        <v>447</v>
      </c>
      <c r="C15245" s="509">
        <v>14</v>
      </c>
      <c r="D15245" s="509">
        <v>0</v>
      </c>
      <c r="E15245" s="509">
        <v>0</v>
      </c>
      <c r="G15245" s="509">
        <v>0</v>
      </c>
      <c r="H15245" s="509">
        <v>0</v>
      </c>
      <c r="K15245" s="509">
        <v>0</v>
      </c>
    </row>
    <row r="15246" spans="1:11" s="509" customFormat="1">
      <c r="A15246" s="508" t="s">
        <v>675</v>
      </c>
      <c r="B15246" s="509" t="s">
        <v>447</v>
      </c>
      <c r="C15246" s="509">
        <v>15</v>
      </c>
      <c r="D15246" s="509">
        <v>0</v>
      </c>
      <c r="E15246" s="509">
        <v>0</v>
      </c>
      <c r="G15246" s="509">
        <v>0</v>
      </c>
      <c r="H15246" s="509">
        <v>0</v>
      </c>
      <c r="K15246" s="509">
        <v>0</v>
      </c>
    </row>
    <row r="15247" spans="1:11" s="509" customFormat="1">
      <c r="A15247" s="508" t="s">
        <v>675</v>
      </c>
      <c r="B15247" s="509" t="s">
        <v>447</v>
      </c>
      <c r="C15247" s="509">
        <v>16</v>
      </c>
      <c r="D15247" s="509">
        <v>1</v>
      </c>
      <c r="E15247" s="509">
        <v>0</v>
      </c>
      <c r="G15247" s="509">
        <v>60</v>
      </c>
      <c r="H15247" s="509">
        <v>0</v>
      </c>
      <c r="K15247" s="509">
        <v>61</v>
      </c>
    </row>
    <row r="15248" spans="1:11" s="509" customFormat="1">
      <c r="A15248" s="508" t="s">
        <v>675</v>
      </c>
      <c r="B15248" s="509" t="s">
        <v>447</v>
      </c>
      <c r="C15248" s="509">
        <v>17</v>
      </c>
      <c r="D15248" s="509">
        <v>2</v>
      </c>
      <c r="E15248" s="509">
        <v>0</v>
      </c>
      <c r="G15248" s="509">
        <v>154</v>
      </c>
      <c r="H15248" s="509">
        <v>0</v>
      </c>
      <c r="K15248" s="509">
        <v>156</v>
      </c>
    </row>
    <row r="15249" spans="1:11" s="509" customFormat="1">
      <c r="A15249" s="508" t="s">
        <v>675</v>
      </c>
      <c r="B15249" s="509" t="s">
        <v>447</v>
      </c>
      <c r="C15249" s="509">
        <v>18</v>
      </c>
      <c r="D15249" s="509">
        <v>0</v>
      </c>
      <c r="E15249" s="509">
        <v>0</v>
      </c>
      <c r="G15249" s="509">
        <v>0</v>
      </c>
      <c r="H15249" s="509">
        <v>0</v>
      </c>
      <c r="K15249" s="509">
        <v>0</v>
      </c>
    </row>
    <row r="15250" spans="1:11" s="509" customFormat="1">
      <c r="A15250" s="508" t="s">
        <v>675</v>
      </c>
      <c r="B15250" s="509" t="s">
        <v>447</v>
      </c>
      <c r="C15250" s="509" t="s">
        <v>1024</v>
      </c>
      <c r="D15250" s="509">
        <v>2</v>
      </c>
      <c r="E15250" s="509">
        <v>0</v>
      </c>
      <c r="G15250" s="509">
        <v>15</v>
      </c>
      <c r="H15250" s="509">
        <v>0</v>
      </c>
      <c r="K15250" s="509">
        <v>17</v>
      </c>
    </row>
    <row r="15251" spans="1:11" s="509" customFormat="1">
      <c r="A15251" s="508" t="s">
        <v>675</v>
      </c>
      <c r="B15251" s="509" t="s">
        <v>447</v>
      </c>
      <c r="C15251" s="509" t="s">
        <v>1025</v>
      </c>
      <c r="D15251" s="509">
        <v>0</v>
      </c>
      <c r="E15251" s="509">
        <v>0</v>
      </c>
      <c r="G15251" s="509">
        <v>0</v>
      </c>
      <c r="H15251" s="509">
        <v>0</v>
      </c>
      <c r="K15251" s="509">
        <v>0</v>
      </c>
    </row>
    <row r="15252" spans="1:11" s="509" customFormat="1">
      <c r="A15252" s="508" t="s">
        <v>675</v>
      </c>
      <c r="B15252" s="509" t="s">
        <v>447</v>
      </c>
      <c r="C15252" s="509">
        <v>19</v>
      </c>
      <c r="D15252" s="509">
        <v>2</v>
      </c>
      <c r="E15252" s="509">
        <v>0</v>
      </c>
      <c r="G15252" s="509">
        <v>4</v>
      </c>
      <c r="H15252" s="509">
        <v>0</v>
      </c>
      <c r="K15252" s="509">
        <v>6</v>
      </c>
    </row>
    <row r="15253" spans="1:11" s="509" customFormat="1">
      <c r="A15253" s="508" t="s">
        <v>675</v>
      </c>
      <c r="B15253" s="509" t="s">
        <v>447</v>
      </c>
      <c r="C15253" s="509">
        <v>20</v>
      </c>
      <c r="D15253" s="509">
        <v>0</v>
      </c>
      <c r="E15253" s="509">
        <v>0</v>
      </c>
      <c r="G15253" s="509">
        <v>0</v>
      </c>
      <c r="H15253" s="509">
        <v>0</v>
      </c>
      <c r="K15253" s="509">
        <v>0</v>
      </c>
    </row>
    <row r="15254" spans="1:11" s="509" customFormat="1">
      <c r="A15254" s="508" t="s">
        <v>675</v>
      </c>
      <c r="B15254" s="509" t="s">
        <v>447</v>
      </c>
      <c r="C15254" s="509">
        <v>21</v>
      </c>
      <c r="D15254" s="509">
        <v>0</v>
      </c>
      <c r="E15254" s="509">
        <v>0</v>
      </c>
      <c r="G15254" s="509">
        <v>0</v>
      </c>
      <c r="H15254" s="509">
        <v>0</v>
      </c>
      <c r="K15254" s="509">
        <v>0</v>
      </c>
    </row>
    <row r="15255" spans="1:11" s="509" customFormat="1">
      <c r="A15255" s="508" t="s">
        <v>675</v>
      </c>
      <c r="B15255" s="509" t="s">
        <v>447</v>
      </c>
      <c r="C15255" s="509" t="s">
        <v>1026</v>
      </c>
      <c r="D15255" s="509">
        <v>0</v>
      </c>
      <c r="E15255" s="509">
        <v>0</v>
      </c>
      <c r="G15255" s="509">
        <v>1</v>
      </c>
      <c r="H15255" s="509">
        <v>0</v>
      </c>
      <c r="K15255" s="509">
        <v>1</v>
      </c>
    </row>
    <row r="15256" spans="1:11" s="509" customFormat="1">
      <c r="A15256" s="508" t="s">
        <v>675</v>
      </c>
      <c r="B15256" s="509" t="s">
        <v>447</v>
      </c>
      <c r="C15256" s="509" t="s">
        <v>1027</v>
      </c>
      <c r="D15256" s="509">
        <v>0</v>
      </c>
      <c r="E15256" s="509">
        <v>0</v>
      </c>
      <c r="G15256" s="509">
        <v>0</v>
      </c>
      <c r="H15256" s="509">
        <v>0</v>
      </c>
      <c r="K15256" s="509">
        <v>0</v>
      </c>
    </row>
    <row r="15257" spans="1:11" s="509" customFormat="1">
      <c r="A15257" s="508" t="s">
        <v>675</v>
      </c>
      <c r="B15257" s="509" t="s">
        <v>447</v>
      </c>
      <c r="C15257" s="509" t="s">
        <v>1028</v>
      </c>
      <c r="D15257" s="509">
        <v>0</v>
      </c>
      <c r="E15257" s="509">
        <v>0</v>
      </c>
      <c r="G15257" s="509">
        <v>0</v>
      </c>
      <c r="H15257" s="509">
        <v>0</v>
      </c>
      <c r="K15257" s="509">
        <v>0</v>
      </c>
    </row>
    <row r="15258" spans="1:11" s="509" customFormat="1">
      <c r="A15258" s="508" t="s">
        <v>675</v>
      </c>
      <c r="B15258" s="509" t="s">
        <v>447</v>
      </c>
      <c r="C15258" s="509">
        <v>22</v>
      </c>
      <c r="D15258" s="509">
        <v>0</v>
      </c>
      <c r="E15258" s="509">
        <v>0</v>
      </c>
      <c r="G15258" s="509">
        <v>0</v>
      </c>
      <c r="H15258" s="509">
        <v>0</v>
      </c>
      <c r="K15258" s="509">
        <v>0</v>
      </c>
    </row>
    <row r="15259" spans="1:11" s="509" customFormat="1">
      <c r="A15259" s="508" t="s">
        <v>675</v>
      </c>
      <c r="B15259" s="509" t="s">
        <v>447</v>
      </c>
      <c r="C15259" s="509">
        <v>23</v>
      </c>
      <c r="D15259" s="509">
        <v>0</v>
      </c>
      <c r="E15259" s="509">
        <v>0</v>
      </c>
      <c r="G15259" s="509">
        <v>0</v>
      </c>
      <c r="H15259" s="509">
        <v>0</v>
      </c>
      <c r="K15259" s="509">
        <v>0</v>
      </c>
    </row>
    <row r="15260" spans="1:11" s="509" customFormat="1">
      <c r="A15260" s="508" t="s">
        <v>675</v>
      </c>
      <c r="B15260" s="509" t="s">
        <v>447</v>
      </c>
      <c r="C15260" s="509" t="s">
        <v>1029</v>
      </c>
      <c r="D15260" s="509">
        <v>0</v>
      </c>
      <c r="E15260" s="509">
        <v>0</v>
      </c>
      <c r="G15260" s="509">
        <v>3</v>
      </c>
      <c r="H15260" s="509">
        <v>1</v>
      </c>
      <c r="K15260" s="509">
        <v>3</v>
      </c>
    </row>
    <row r="15261" spans="1:11" s="509" customFormat="1">
      <c r="A15261" s="508" t="s">
        <v>675</v>
      </c>
      <c r="B15261" s="509" t="s">
        <v>447</v>
      </c>
      <c r="C15261" s="509">
        <v>24</v>
      </c>
      <c r="D15261" s="509">
        <v>0</v>
      </c>
      <c r="E15261" s="509">
        <v>0</v>
      </c>
      <c r="G15261" s="509">
        <v>0</v>
      </c>
      <c r="H15261" s="509">
        <v>0</v>
      </c>
      <c r="K15261" s="509">
        <v>0</v>
      </c>
    </row>
    <row r="15262" spans="1:11" s="509" customFormat="1">
      <c r="A15262" s="508" t="s">
        <v>675</v>
      </c>
      <c r="B15262" s="509" t="s">
        <v>447</v>
      </c>
      <c r="C15262" s="509">
        <v>25</v>
      </c>
      <c r="D15262" s="509">
        <v>0</v>
      </c>
      <c r="E15262" s="509">
        <v>0</v>
      </c>
      <c r="G15262" s="509">
        <v>0</v>
      </c>
      <c r="H15262" s="509">
        <v>0</v>
      </c>
    </row>
    <row r="15263" spans="1:11" s="509" customFormat="1">
      <c r="A15263" s="508" t="s">
        <v>675</v>
      </c>
      <c r="B15263" s="509" t="s">
        <v>447</v>
      </c>
      <c r="C15263" s="509">
        <v>26</v>
      </c>
      <c r="D15263" s="509">
        <v>0</v>
      </c>
      <c r="E15263" s="509">
        <v>0</v>
      </c>
      <c r="G15263" s="509">
        <v>0</v>
      </c>
      <c r="H15263" s="509">
        <v>0</v>
      </c>
      <c r="K15263" s="509">
        <v>0</v>
      </c>
    </row>
    <row r="15264" spans="1:11" s="509" customFormat="1">
      <c r="A15264" s="508" t="s">
        <v>675</v>
      </c>
      <c r="B15264" s="509" t="s">
        <v>447</v>
      </c>
      <c r="C15264" s="509">
        <v>27</v>
      </c>
      <c r="D15264" s="509">
        <v>1</v>
      </c>
      <c r="E15264" s="509">
        <v>0</v>
      </c>
      <c r="G15264" s="509">
        <v>0</v>
      </c>
      <c r="H15264" s="509">
        <v>0</v>
      </c>
      <c r="K15264" s="509">
        <v>1</v>
      </c>
    </row>
    <row r="15265" spans="1:11" s="509" customFormat="1">
      <c r="A15265" s="508" t="s">
        <v>675</v>
      </c>
      <c r="B15265" s="509" t="s">
        <v>447</v>
      </c>
      <c r="C15265" s="509">
        <v>28</v>
      </c>
      <c r="D15265" s="509">
        <v>0</v>
      </c>
      <c r="E15265" s="509">
        <v>0</v>
      </c>
      <c r="G15265" s="509">
        <v>0</v>
      </c>
      <c r="H15265" s="509">
        <v>0</v>
      </c>
      <c r="K15265" s="509">
        <v>0</v>
      </c>
    </row>
    <row r="15266" spans="1:11" s="509" customFormat="1">
      <c r="A15266" s="508" t="s">
        <v>675</v>
      </c>
      <c r="B15266" s="509" t="s">
        <v>447</v>
      </c>
      <c r="C15266" s="509">
        <v>29</v>
      </c>
      <c r="D15266" s="509">
        <v>0</v>
      </c>
      <c r="E15266" s="509">
        <v>0</v>
      </c>
      <c r="G15266" s="509">
        <v>0</v>
      </c>
      <c r="H15266" s="509">
        <v>0</v>
      </c>
      <c r="K15266" s="509">
        <v>0</v>
      </c>
    </row>
    <row r="15267" spans="1:11" s="509" customFormat="1">
      <c r="A15267" s="508" t="s">
        <v>675</v>
      </c>
      <c r="B15267" s="509" t="s">
        <v>447</v>
      </c>
      <c r="C15267" s="509">
        <v>30</v>
      </c>
      <c r="D15267" s="509">
        <v>0</v>
      </c>
      <c r="E15267" s="509">
        <v>0</v>
      </c>
      <c r="G15267" s="509">
        <v>1</v>
      </c>
      <c r="H15267" s="509">
        <v>0</v>
      </c>
      <c r="K15267" s="509">
        <v>1</v>
      </c>
    </row>
    <row r="15268" spans="1:11" s="509" customFormat="1">
      <c r="A15268" s="508" t="s">
        <v>675</v>
      </c>
      <c r="B15268" s="509" t="s">
        <v>447</v>
      </c>
      <c r="C15268" s="509">
        <v>31</v>
      </c>
      <c r="D15268" s="509">
        <v>0</v>
      </c>
      <c r="E15268" s="509">
        <v>0</v>
      </c>
      <c r="G15268" s="509">
        <v>0</v>
      </c>
      <c r="H15268" s="509">
        <v>0</v>
      </c>
      <c r="K15268" s="509">
        <v>0</v>
      </c>
    </row>
    <row r="15269" spans="1:11" s="509" customFormat="1">
      <c r="A15269" s="508" t="s">
        <v>675</v>
      </c>
      <c r="B15269" s="509" t="s">
        <v>447</v>
      </c>
      <c r="C15269" s="509">
        <v>32</v>
      </c>
      <c r="D15269" s="509">
        <v>0</v>
      </c>
      <c r="E15269" s="509">
        <v>0</v>
      </c>
      <c r="G15269" s="509">
        <v>0</v>
      </c>
      <c r="H15269" s="509">
        <v>0</v>
      </c>
      <c r="K15269" s="509">
        <v>0</v>
      </c>
    </row>
    <row r="15270" spans="1:11" s="509" customFormat="1">
      <c r="A15270" s="508" t="s">
        <v>675</v>
      </c>
      <c r="B15270" s="509" t="s">
        <v>447</v>
      </c>
      <c r="C15270" s="509">
        <v>33</v>
      </c>
      <c r="D15270" s="509">
        <v>0</v>
      </c>
      <c r="E15270" s="509">
        <v>0</v>
      </c>
      <c r="G15270" s="509">
        <v>0</v>
      </c>
      <c r="H15270" s="509">
        <v>0</v>
      </c>
      <c r="K15270" s="509">
        <v>0</v>
      </c>
    </row>
    <row r="15271" spans="1:11" s="509" customFormat="1">
      <c r="A15271" s="508" t="s">
        <v>675</v>
      </c>
      <c r="B15271" s="509" t="s">
        <v>447</v>
      </c>
      <c r="C15271" s="509">
        <v>34</v>
      </c>
      <c r="D15271" s="509">
        <v>0</v>
      </c>
      <c r="E15271" s="509">
        <v>0</v>
      </c>
      <c r="G15271" s="509">
        <v>0</v>
      </c>
      <c r="H15271" s="509">
        <v>0</v>
      </c>
      <c r="K15271" s="509">
        <v>0</v>
      </c>
    </row>
    <row r="15272" spans="1:11" s="509" customFormat="1">
      <c r="A15272" s="508" t="s">
        <v>675</v>
      </c>
      <c r="B15272" s="509" t="s">
        <v>447</v>
      </c>
      <c r="C15272" s="509">
        <v>35</v>
      </c>
      <c r="D15272" s="509">
        <v>0</v>
      </c>
      <c r="E15272" s="509">
        <v>0</v>
      </c>
      <c r="G15272" s="509">
        <v>0</v>
      </c>
      <c r="H15272" s="509">
        <v>0</v>
      </c>
      <c r="K15272" s="509">
        <v>0</v>
      </c>
    </row>
    <row r="15273" spans="1:11" s="509" customFormat="1">
      <c r="A15273" s="508" t="s">
        <v>675</v>
      </c>
      <c r="B15273" s="509" t="s">
        <v>447</v>
      </c>
      <c r="C15273" s="509">
        <v>36</v>
      </c>
      <c r="D15273" s="509">
        <v>0</v>
      </c>
      <c r="E15273" s="509">
        <v>0</v>
      </c>
      <c r="G15273" s="509">
        <v>0</v>
      </c>
      <c r="H15273" s="509">
        <v>0</v>
      </c>
      <c r="K15273" s="509">
        <v>0</v>
      </c>
    </row>
    <row r="15274" spans="1:11" s="509" customFormat="1">
      <c r="A15274" s="508" t="s">
        <v>675</v>
      </c>
      <c r="B15274" s="509" t="s">
        <v>447</v>
      </c>
      <c r="C15274" s="509">
        <v>37</v>
      </c>
      <c r="D15274" s="509">
        <v>0</v>
      </c>
      <c r="E15274" s="509">
        <v>0</v>
      </c>
      <c r="G15274" s="509">
        <v>0</v>
      </c>
      <c r="H15274" s="509">
        <v>0</v>
      </c>
      <c r="K15274" s="509">
        <v>0</v>
      </c>
    </row>
    <row r="15275" spans="1:11" s="509" customFormat="1">
      <c r="A15275" s="508" t="s">
        <v>675</v>
      </c>
      <c r="B15275" s="509" t="s">
        <v>447</v>
      </c>
      <c r="C15275" s="509">
        <v>38</v>
      </c>
      <c r="D15275" s="509">
        <v>0</v>
      </c>
      <c r="E15275" s="509">
        <v>0</v>
      </c>
      <c r="G15275" s="509">
        <v>0</v>
      </c>
      <c r="H15275" s="509">
        <v>0</v>
      </c>
      <c r="K15275" s="509">
        <v>0</v>
      </c>
    </row>
    <row r="15276" spans="1:11" s="509" customFormat="1">
      <c r="A15276" s="508" t="s">
        <v>675</v>
      </c>
      <c r="B15276" s="509" t="s">
        <v>447</v>
      </c>
      <c r="C15276" s="509" t="s">
        <v>1030</v>
      </c>
      <c r="D15276" s="509">
        <v>0</v>
      </c>
      <c r="E15276" s="509">
        <v>0</v>
      </c>
      <c r="G15276" s="509">
        <v>0</v>
      </c>
      <c r="H15276" s="509">
        <v>0</v>
      </c>
      <c r="K15276" s="509">
        <v>0</v>
      </c>
    </row>
    <row r="15277" spans="1:11" s="509" customFormat="1">
      <c r="A15277" s="508" t="s">
        <v>675</v>
      </c>
      <c r="B15277" s="509" t="s">
        <v>447</v>
      </c>
      <c r="C15277" s="509">
        <v>39</v>
      </c>
      <c r="D15277" s="509">
        <v>0</v>
      </c>
      <c r="E15277" s="509">
        <v>0</v>
      </c>
      <c r="G15277" s="509">
        <v>0</v>
      </c>
      <c r="H15277" s="509">
        <v>0</v>
      </c>
      <c r="K15277" s="509">
        <v>0</v>
      </c>
    </row>
    <row r="15278" spans="1:11" s="509" customFormat="1">
      <c r="A15278" s="508" t="s">
        <v>675</v>
      </c>
      <c r="B15278" s="509" t="s">
        <v>447</v>
      </c>
      <c r="C15278" s="509">
        <v>40</v>
      </c>
      <c r="D15278" s="509">
        <v>0</v>
      </c>
      <c r="E15278" s="509">
        <v>0</v>
      </c>
      <c r="G15278" s="509">
        <v>0</v>
      </c>
      <c r="H15278" s="509">
        <v>0</v>
      </c>
      <c r="K15278" s="509">
        <v>0</v>
      </c>
    </row>
    <row r="15279" spans="1:11" s="509" customFormat="1">
      <c r="A15279" s="508" t="s">
        <v>675</v>
      </c>
      <c r="B15279" s="509" t="s">
        <v>447</v>
      </c>
      <c r="C15279" s="509">
        <v>41</v>
      </c>
      <c r="D15279" s="509">
        <v>0</v>
      </c>
      <c r="E15279" s="509">
        <v>0</v>
      </c>
      <c r="G15279" s="509">
        <v>0</v>
      </c>
      <c r="H15279" s="509">
        <v>0</v>
      </c>
      <c r="K15279" s="509">
        <v>0</v>
      </c>
    </row>
    <row r="15280" spans="1:11" s="509" customFormat="1">
      <c r="A15280" s="508" t="s">
        <v>675</v>
      </c>
      <c r="B15280" s="509" t="s">
        <v>447</v>
      </c>
      <c r="C15280" s="509">
        <v>42</v>
      </c>
      <c r="D15280" s="509">
        <v>0</v>
      </c>
      <c r="E15280" s="509">
        <v>0</v>
      </c>
      <c r="G15280" s="509">
        <v>0</v>
      </c>
      <c r="H15280" s="509">
        <v>0</v>
      </c>
      <c r="K15280" s="509">
        <v>0</v>
      </c>
    </row>
    <row r="15281" spans="1:11" s="509" customFormat="1">
      <c r="A15281" s="508" t="s">
        <v>675</v>
      </c>
      <c r="B15281" s="509" t="s">
        <v>447</v>
      </c>
      <c r="C15281" s="509">
        <v>43</v>
      </c>
      <c r="D15281" s="509">
        <v>0</v>
      </c>
      <c r="E15281" s="509">
        <v>0</v>
      </c>
      <c r="G15281" s="509">
        <v>0</v>
      </c>
      <c r="H15281" s="509">
        <v>0</v>
      </c>
      <c r="K15281" s="509">
        <v>0</v>
      </c>
    </row>
    <row r="15282" spans="1:11" s="509" customFormat="1">
      <c r="A15282" s="508" t="s">
        <v>675</v>
      </c>
      <c r="B15282" s="509" t="s">
        <v>447</v>
      </c>
      <c r="C15282" s="509">
        <v>44</v>
      </c>
      <c r="D15282" s="509">
        <v>0</v>
      </c>
      <c r="E15282" s="509">
        <v>0</v>
      </c>
      <c r="G15282" s="509">
        <v>0</v>
      </c>
      <c r="H15282" s="509">
        <v>0</v>
      </c>
      <c r="K15282" s="509">
        <v>0</v>
      </c>
    </row>
    <row r="15283" spans="1:11" s="509" customFormat="1">
      <c r="A15283" s="508" t="s">
        <v>675</v>
      </c>
      <c r="B15283" s="509" t="s">
        <v>447</v>
      </c>
      <c r="C15283" s="509">
        <v>45</v>
      </c>
      <c r="D15283" s="509">
        <v>0</v>
      </c>
      <c r="E15283" s="509">
        <v>0</v>
      </c>
      <c r="G15283" s="509">
        <v>0</v>
      </c>
      <c r="H15283" s="509">
        <v>0</v>
      </c>
      <c r="K15283" s="509">
        <v>0</v>
      </c>
    </row>
    <row r="15284" spans="1:11" s="509" customFormat="1">
      <c r="A15284" s="508" t="s">
        <v>675</v>
      </c>
      <c r="B15284" s="509" t="s">
        <v>447</v>
      </c>
      <c r="C15284" s="509">
        <v>46</v>
      </c>
      <c r="D15284" s="509">
        <v>0</v>
      </c>
      <c r="E15284" s="509">
        <v>0</v>
      </c>
      <c r="G15284" s="509">
        <v>2</v>
      </c>
      <c r="H15284" s="509">
        <v>0</v>
      </c>
      <c r="K15284" s="509">
        <v>2</v>
      </c>
    </row>
    <row r="15285" spans="1:11" s="509" customFormat="1">
      <c r="A15285" s="508" t="s">
        <v>675</v>
      </c>
      <c r="B15285" s="509" t="s">
        <v>447</v>
      </c>
      <c r="C15285" s="509">
        <v>47</v>
      </c>
      <c r="D15285" s="509">
        <v>0</v>
      </c>
      <c r="E15285" s="509">
        <v>0</v>
      </c>
      <c r="G15285" s="509">
        <v>0</v>
      </c>
      <c r="H15285" s="509">
        <v>0</v>
      </c>
      <c r="K15285" s="509">
        <v>0</v>
      </c>
    </row>
    <row r="15286" spans="1:11" s="509" customFormat="1">
      <c r="A15286" s="508" t="s">
        <v>675</v>
      </c>
      <c r="B15286" s="509" t="s">
        <v>447</v>
      </c>
      <c r="C15286" s="509">
        <v>48</v>
      </c>
      <c r="D15286" s="509">
        <v>0</v>
      </c>
      <c r="E15286" s="509">
        <v>0</v>
      </c>
      <c r="G15286" s="509">
        <v>0</v>
      </c>
      <c r="H15286" s="509">
        <v>0</v>
      </c>
      <c r="K15286" s="509">
        <v>0</v>
      </c>
    </row>
    <row r="15287" spans="1:11" s="509" customFormat="1">
      <c r="A15287" s="508" t="s">
        <v>675</v>
      </c>
      <c r="B15287" s="509" t="s">
        <v>447</v>
      </c>
      <c r="C15287" s="509">
        <v>49</v>
      </c>
      <c r="D15287" s="509">
        <v>0</v>
      </c>
      <c r="E15287" s="509">
        <v>0</v>
      </c>
      <c r="G15287" s="509">
        <v>0</v>
      </c>
      <c r="H15287" s="509">
        <v>0</v>
      </c>
      <c r="K15287" s="509">
        <v>0</v>
      </c>
    </row>
    <row r="15288" spans="1:11" s="509" customFormat="1">
      <c r="A15288" s="508" t="s">
        <v>675</v>
      </c>
      <c r="B15288" s="509" t="s">
        <v>447</v>
      </c>
      <c r="C15288" s="509">
        <v>50</v>
      </c>
      <c r="D15288" s="509">
        <v>0</v>
      </c>
      <c r="E15288" s="509">
        <v>0</v>
      </c>
      <c r="G15288" s="509">
        <v>0</v>
      </c>
      <c r="H15288" s="509">
        <v>0</v>
      </c>
      <c r="K15288" s="509">
        <v>0</v>
      </c>
    </row>
    <row r="15289" spans="1:11" s="509" customFormat="1">
      <c r="A15289" s="508" t="s">
        <v>675</v>
      </c>
      <c r="B15289" s="509" t="s">
        <v>447</v>
      </c>
      <c r="C15289" s="509">
        <v>51</v>
      </c>
      <c r="D15289" s="509">
        <v>0</v>
      </c>
      <c r="E15289" s="509">
        <v>0</v>
      </c>
      <c r="G15289" s="509">
        <v>0</v>
      </c>
      <c r="H15289" s="509">
        <v>0</v>
      </c>
      <c r="K15289" s="509">
        <v>0</v>
      </c>
    </row>
    <row r="15290" spans="1:11" s="509" customFormat="1">
      <c r="A15290" s="508" t="s">
        <v>675</v>
      </c>
      <c r="B15290" s="509" t="s">
        <v>447</v>
      </c>
      <c r="C15290" s="509" t="s">
        <v>1031</v>
      </c>
      <c r="D15290" s="509">
        <v>0</v>
      </c>
      <c r="E15290" s="509">
        <v>0</v>
      </c>
      <c r="G15290" s="509">
        <v>0</v>
      </c>
      <c r="H15290" s="509">
        <v>0</v>
      </c>
      <c r="K15290" s="509">
        <v>0</v>
      </c>
    </row>
    <row r="15291" spans="1:11" s="509" customFormat="1">
      <c r="A15291" s="508" t="s">
        <v>675</v>
      </c>
      <c r="B15291" s="509" t="s">
        <v>447</v>
      </c>
      <c r="C15291" s="509" t="s">
        <v>1032</v>
      </c>
      <c r="D15291" s="509">
        <v>0</v>
      </c>
      <c r="E15291" s="509">
        <v>0</v>
      </c>
      <c r="G15291" s="509">
        <v>0</v>
      </c>
      <c r="H15291" s="509">
        <v>0</v>
      </c>
      <c r="K15291" s="509">
        <v>0</v>
      </c>
    </row>
    <row r="15292" spans="1:11" s="509" customFormat="1">
      <c r="A15292" s="508" t="s">
        <v>675</v>
      </c>
      <c r="B15292" s="509" t="s">
        <v>447</v>
      </c>
      <c r="C15292" s="509">
        <v>52</v>
      </c>
      <c r="D15292" s="509">
        <v>0</v>
      </c>
      <c r="E15292" s="509">
        <v>0</v>
      </c>
      <c r="G15292" s="509">
        <v>1</v>
      </c>
      <c r="H15292" s="509">
        <v>0</v>
      </c>
      <c r="K15292" s="509">
        <v>1</v>
      </c>
    </row>
    <row r="15293" spans="1:11" s="509" customFormat="1">
      <c r="A15293" s="508" t="s">
        <v>675</v>
      </c>
      <c r="B15293" s="509" t="s">
        <v>447</v>
      </c>
      <c r="C15293" s="509">
        <v>53</v>
      </c>
      <c r="D15293" s="509">
        <v>1</v>
      </c>
      <c r="E15293" s="509">
        <v>1</v>
      </c>
      <c r="G15293" s="509">
        <v>3</v>
      </c>
      <c r="H15293" s="509">
        <v>3</v>
      </c>
      <c r="K15293" s="509">
        <v>4</v>
      </c>
    </row>
    <row r="15294" spans="1:11" s="509" customFormat="1">
      <c r="A15294" s="508" t="s">
        <v>675</v>
      </c>
      <c r="B15294" s="509" t="s">
        <v>447</v>
      </c>
      <c r="C15294" s="509">
        <v>54</v>
      </c>
      <c r="D15294" s="509">
        <v>0</v>
      </c>
      <c r="E15294" s="509">
        <v>0</v>
      </c>
      <c r="G15294" s="509">
        <v>45</v>
      </c>
      <c r="H15294" s="509">
        <v>0</v>
      </c>
      <c r="K15294" s="509">
        <v>45</v>
      </c>
    </row>
    <row r="15295" spans="1:11" s="509" customFormat="1">
      <c r="A15295" s="508" t="s">
        <v>675</v>
      </c>
      <c r="B15295" s="509" t="s">
        <v>447</v>
      </c>
      <c r="C15295" s="509">
        <v>55</v>
      </c>
      <c r="D15295" s="509">
        <v>0</v>
      </c>
      <c r="E15295" s="509">
        <v>0</v>
      </c>
      <c r="G15295" s="509">
        <v>86</v>
      </c>
      <c r="H15295" s="509">
        <v>0</v>
      </c>
      <c r="K15295" s="509">
        <v>86</v>
      </c>
    </row>
    <row r="15296" spans="1:11" s="509" customFormat="1">
      <c r="A15296" s="508" t="s">
        <v>675</v>
      </c>
      <c r="B15296" s="509" t="s">
        <v>447</v>
      </c>
      <c r="C15296" s="509">
        <v>56</v>
      </c>
      <c r="D15296" s="509">
        <v>0</v>
      </c>
      <c r="E15296" s="509">
        <v>0</v>
      </c>
      <c r="G15296" s="509">
        <v>0</v>
      </c>
      <c r="H15296" s="509">
        <v>0</v>
      </c>
      <c r="K15296" s="509">
        <v>0</v>
      </c>
    </row>
    <row r="15297" spans="1:11" s="509" customFormat="1">
      <c r="A15297" s="508" t="s">
        <v>675</v>
      </c>
      <c r="B15297" s="509" t="s">
        <v>447</v>
      </c>
      <c r="C15297" s="509">
        <v>57</v>
      </c>
      <c r="D15297" s="509">
        <v>0</v>
      </c>
      <c r="E15297" s="509">
        <v>0</v>
      </c>
      <c r="G15297" s="509">
        <v>0</v>
      </c>
      <c r="H15297" s="509">
        <v>0</v>
      </c>
      <c r="K15297" s="509">
        <v>0</v>
      </c>
    </row>
    <row r="15298" spans="1:11" s="509" customFormat="1">
      <c r="A15298" s="508" t="s">
        <v>675</v>
      </c>
      <c r="B15298" s="509" t="s">
        <v>447</v>
      </c>
      <c r="C15298" s="509">
        <v>58</v>
      </c>
      <c r="D15298" s="509">
        <v>0</v>
      </c>
      <c r="E15298" s="509">
        <v>0</v>
      </c>
      <c r="G15298" s="509">
        <v>11</v>
      </c>
      <c r="H15298" s="509">
        <v>0</v>
      </c>
      <c r="K15298" s="509">
        <v>11</v>
      </c>
    </row>
    <row r="15299" spans="1:11" s="509" customFormat="1">
      <c r="A15299" s="508" t="s">
        <v>675</v>
      </c>
      <c r="B15299" s="509" t="s">
        <v>447</v>
      </c>
      <c r="C15299" s="509">
        <v>59</v>
      </c>
      <c r="D15299" s="509">
        <v>0</v>
      </c>
      <c r="E15299" s="509">
        <v>0</v>
      </c>
      <c r="G15299" s="509">
        <v>3</v>
      </c>
      <c r="H15299" s="509">
        <v>0</v>
      </c>
      <c r="K15299" s="509">
        <v>3</v>
      </c>
    </row>
    <row r="15300" spans="1:11" s="509" customFormat="1">
      <c r="A15300" s="508" t="s">
        <v>675</v>
      </c>
      <c r="B15300" s="509" t="s">
        <v>447</v>
      </c>
      <c r="C15300" s="509">
        <v>60</v>
      </c>
      <c r="D15300" s="509">
        <v>0</v>
      </c>
      <c r="E15300" s="509">
        <v>0</v>
      </c>
      <c r="G15300" s="509">
        <v>0</v>
      </c>
      <c r="H15300" s="509">
        <v>0</v>
      </c>
      <c r="K15300" s="509">
        <v>0</v>
      </c>
    </row>
    <row r="15301" spans="1:11" s="509" customFormat="1">
      <c r="A15301" s="508" t="s">
        <v>675</v>
      </c>
      <c r="B15301" s="509" t="s">
        <v>447</v>
      </c>
      <c r="C15301" s="509">
        <v>61</v>
      </c>
      <c r="D15301" s="509">
        <v>0</v>
      </c>
      <c r="E15301" s="509">
        <v>0</v>
      </c>
      <c r="G15301" s="509">
        <v>0</v>
      </c>
      <c r="H15301" s="509">
        <v>0</v>
      </c>
      <c r="K15301" s="509">
        <v>0</v>
      </c>
    </row>
    <row r="15302" spans="1:11" s="509" customFormat="1">
      <c r="A15302" s="508" t="s">
        <v>675</v>
      </c>
      <c r="B15302" s="509" t="s">
        <v>447</v>
      </c>
      <c r="C15302" s="509">
        <v>62</v>
      </c>
      <c r="D15302" s="509">
        <v>0</v>
      </c>
      <c r="E15302" s="509">
        <v>0</v>
      </c>
      <c r="G15302" s="509">
        <v>1</v>
      </c>
      <c r="H15302" s="509">
        <v>0</v>
      </c>
      <c r="K15302" s="509">
        <v>1</v>
      </c>
    </row>
    <row r="15303" spans="1:11" s="509" customFormat="1">
      <c r="A15303" s="508" t="s">
        <v>675</v>
      </c>
      <c r="B15303" s="509" t="s">
        <v>447</v>
      </c>
      <c r="C15303" s="509">
        <v>63</v>
      </c>
      <c r="D15303" s="509">
        <v>1</v>
      </c>
      <c r="E15303" s="509">
        <v>1</v>
      </c>
      <c r="G15303" s="509">
        <v>2</v>
      </c>
      <c r="H15303" s="509">
        <v>1</v>
      </c>
      <c r="K15303" s="509">
        <v>3</v>
      </c>
    </row>
    <row r="15304" spans="1:11" s="509" customFormat="1">
      <c r="A15304" s="508" t="s">
        <v>675</v>
      </c>
      <c r="B15304" s="509" t="s">
        <v>447</v>
      </c>
      <c r="C15304" s="509" t="s">
        <v>1033</v>
      </c>
      <c r="D15304" s="509">
        <v>0</v>
      </c>
      <c r="E15304" s="509">
        <v>0</v>
      </c>
      <c r="G15304" s="509">
        <v>0</v>
      </c>
      <c r="H15304" s="509">
        <v>0</v>
      </c>
      <c r="K15304" s="509">
        <v>0</v>
      </c>
    </row>
    <row r="15305" spans="1:11" s="509" customFormat="1">
      <c r="A15305" s="508" t="s">
        <v>675</v>
      </c>
      <c r="B15305" s="509" t="s">
        <v>447</v>
      </c>
      <c r="C15305" s="509" t="s">
        <v>1034</v>
      </c>
      <c r="D15305" s="509">
        <v>3</v>
      </c>
      <c r="E15305" s="509">
        <v>0</v>
      </c>
      <c r="G15305" s="509">
        <v>0</v>
      </c>
      <c r="H15305" s="509">
        <v>0</v>
      </c>
      <c r="K15305" s="509">
        <v>3</v>
      </c>
    </row>
    <row r="15306" spans="1:11" s="509" customFormat="1">
      <c r="A15306" s="508" t="s">
        <v>675</v>
      </c>
      <c r="B15306" s="509" t="s">
        <v>447</v>
      </c>
      <c r="C15306" s="509">
        <v>64</v>
      </c>
      <c r="D15306" s="509">
        <v>0</v>
      </c>
      <c r="E15306" s="509">
        <v>0</v>
      </c>
      <c r="G15306" s="509">
        <v>0</v>
      </c>
      <c r="H15306" s="509">
        <v>0</v>
      </c>
      <c r="K15306" s="509">
        <v>0</v>
      </c>
    </row>
    <row r="15307" spans="1:11" s="509" customFormat="1">
      <c r="A15307" s="508" t="s">
        <v>675</v>
      </c>
      <c r="B15307" s="509" t="s">
        <v>447</v>
      </c>
      <c r="C15307" s="509" t="s">
        <v>1035</v>
      </c>
      <c r="D15307" s="509">
        <v>2</v>
      </c>
      <c r="E15307" s="509">
        <v>0</v>
      </c>
      <c r="G15307" s="509">
        <v>3</v>
      </c>
      <c r="H15307" s="509">
        <v>0</v>
      </c>
      <c r="K15307" s="509">
        <v>5</v>
      </c>
    </row>
    <row r="15308" spans="1:11" s="509" customFormat="1">
      <c r="A15308" s="508" t="s">
        <v>675</v>
      </c>
      <c r="B15308" s="509" t="s">
        <v>447</v>
      </c>
      <c r="C15308" s="509">
        <v>65</v>
      </c>
      <c r="D15308" s="509">
        <v>2</v>
      </c>
      <c r="E15308" s="509">
        <v>2</v>
      </c>
      <c r="G15308" s="509">
        <v>20</v>
      </c>
      <c r="H15308" s="509">
        <v>16</v>
      </c>
      <c r="K15308" s="509">
        <v>22</v>
      </c>
    </row>
    <row r="15309" spans="1:11" s="509" customFormat="1">
      <c r="A15309" s="508" t="s">
        <v>675</v>
      </c>
      <c r="B15309" s="509" t="s">
        <v>447</v>
      </c>
      <c r="C15309" s="509">
        <v>66</v>
      </c>
      <c r="D15309" s="509">
        <v>1</v>
      </c>
      <c r="E15309" s="509">
        <v>1</v>
      </c>
      <c r="G15309" s="509">
        <v>2</v>
      </c>
      <c r="H15309" s="509">
        <v>1</v>
      </c>
      <c r="K15309" s="509">
        <v>3</v>
      </c>
    </row>
    <row r="15310" spans="1:11" s="509" customFormat="1">
      <c r="A15310" s="508" t="s">
        <v>675</v>
      </c>
      <c r="B15310" s="509" t="s">
        <v>447</v>
      </c>
      <c r="C15310" s="509" t="s">
        <v>1036</v>
      </c>
      <c r="D15310" s="509">
        <v>0</v>
      </c>
      <c r="E15310" s="509">
        <v>0</v>
      </c>
      <c r="G15310" s="509">
        <v>0</v>
      </c>
      <c r="H15310" s="509">
        <v>0</v>
      </c>
      <c r="K15310" s="509">
        <v>0</v>
      </c>
    </row>
    <row r="15311" spans="1:11" s="509" customFormat="1">
      <c r="A15311" s="508" t="s">
        <v>675</v>
      </c>
      <c r="B15311" s="509" t="s">
        <v>447</v>
      </c>
      <c r="C15311" s="509" t="s">
        <v>1037</v>
      </c>
      <c r="D15311" s="509">
        <v>43</v>
      </c>
      <c r="E15311" s="509">
        <v>0</v>
      </c>
      <c r="G15311" s="509">
        <v>1587</v>
      </c>
      <c r="H15311" s="509">
        <v>0</v>
      </c>
      <c r="K15311" s="509">
        <v>1630</v>
      </c>
    </row>
    <row r="15312" spans="1:11" s="509" customFormat="1">
      <c r="A15312" s="508" t="s">
        <v>675</v>
      </c>
      <c r="B15312" s="509" t="s">
        <v>447</v>
      </c>
      <c r="C15312" s="509" t="s">
        <v>1038</v>
      </c>
      <c r="D15312" s="509">
        <v>3</v>
      </c>
      <c r="E15312" s="509">
        <v>0</v>
      </c>
      <c r="G15312" s="509">
        <v>26</v>
      </c>
      <c r="H15312" s="509">
        <v>0</v>
      </c>
      <c r="K15312" s="509">
        <v>29</v>
      </c>
    </row>
    <row r="15313" spans="1:11" s="509" customFormat="1">
      <c r="A15313" s="508" t="s">
        <v>675</v>
      </c>
      <c r="B15313" s="509" t="s">
        <v>447</v>
      </c>
      <c r="C15313" s="509" t="s">
        <v>1039</v>
      </c>
      <c r="D15313" s="509">
        <v>1</v>
      </c>
      <c r="E15313" s="509">
        <v>0</v>
      </c>
      <c r="G15313" s="509">
        <v>1</v>
      </c>
      <c r="H15313" s="509">
        <v>0</v>
      </c>
      <c r="K15313" s="509">
        <v>2</v>
      </c>
    </row>
    <row r="15314" spans="1:11" s="509" customFormat="1">
      <c r="A15314" s="508" t="s">
        <v>675</v>
      </c>
      <c r="B15314" s="509" t="s">
        <v>447</v>
      </c>
      <c r="C15314" s="509" t="s">
        <v>1040</v>
      </c>
      <c r="D15314" s="509">
        <v>9</v>
      </c>
      <c r="E15314" s="509">
        <v>0</v>
      </c>
      <c r="G15314" s="509">
        <v>26</v>
      </c>
      <c r="H15314" s="509">
        <v>0</v>
      </c>
      <c r="K15314" s="509">
        <v>35</v>
      </c>
    </row>
    <row r="15315" spans="1:11" s="509" customFormat="1">
      <c r="A15315" s="508" t="s">
        <v>675</v>
      </c>
      <c r="B15315" s="509" t="s">
        <v>447</v>
      </c>
      <c r="C15315" s="509" t="s">
        <v>1041</v>
      </c>
      <c r="D15315" s="509">
        <v>0</v>
      </c>
      <c r="E15315" s="509">
        <v>0</v>
      </c>
      <c r="G15315" s="509">
        <v>1</v>
      </c>
      <c r="H15315" s="509">
        <v>0</v>
      </c>
      <c r="K15315" s="509">
        <v>1</v>
      </c>
    </row>
    <row r="15316" spans="1:11" s="509" customFormat="1">
      <c r="A15316" s="508" t="s">
        <v>675</v>
      </c>
      <c r="B15316" s="509" t="s">
        <v>447</v>
      </c>
      <c r="C15316" s="509" t="s">
        <v>1042</v>
      </c>
      <c r="D15316" s="509">
        <v>0</v>
      </c>
      <c r="E15316" s="509">
        <v>0</v>
      </c>
      <c r="G15316" s="509">
        <v>0</v>
      </c>
      <c r="H15316" s="509">
        <v>0</v>
      </c>
      <c r="K15316" s="509">
        <v>0</v>
      </c>
    </row>
    <row r="15317" spans="1:11" s="509" customFormat="1">
      <c r="A15317" s="508" t="s">
        <v>675</v>
      </c>
      <c r="B15317" s="509" t="s">
        <v>447</v>
      </c>
      <c r="C15317" s="509">
        <v>67</v>
      </c>
      <c r="D15317" s="509">
        <v>3</v>
      </c>
      <c r="E15317" s="509">
        <v>0</v>
      </c>
      <c r="G15317" s="509">
        <v>151</v>
      </c>
      <c r="H15317" s="509">
        <v>10</v>
      </c>
      <c r="K15317" s="509">
        <v>154</v>
      </c>
    </row>
    <row r="15318" spans="1:11" s="509" customFormat="1">
      <c r="A15318" s="508" t="s">
        <v>675</v>
      </c>
      <c r="B15318" s="509" t="s">
        <v>447</v>
      </c>
      <c r="C15318" s="509">
        <v>68</v>
      </c>
      <c r="D15318" s="509">
        <v>0</v>
      </c>
      <c r="E15318" s="509">
        <v>0</v>
      </c>
      <c r="G15318" s="509">
        <v>62</v>
      </c>
      <c r="H15318" s="509">
        <v>4</v>
      </c>
      <c r="K15318" s="509">
        <v>62</v>
      </c>
    </row>
    <row r="15319" spans="1:11" s="509" customFormat="1">
      <c r="A15319" s="508" t="s">
        <v>675</v>
      </c>
      <c r="B15319" s="509" t="s">
        <v>447</v>
      </c>
      <c r="C15319" s="509" t="s">
        <v>1043</v>
      </c>
      <c r="D15319" s="509">
        <v>4</v>
      </c>
      <c r="E15319" s="509">
        <v>0</v>
      </c>
      <c r="G15319" s="509">
        <v>4</v>
      </c>
      <c r="H15319" s="509">
        <v>0</v>
      </c>
      <c r="K15319" s="509">
        <v>8</v>
      </c>
    </row>
    <row r="15320" spans="1:11" s="509" customFormat="1">
      <c r="A15320" s="508" t="s">
        <v>675</v>
      </c>
      <c r="B15320" s="509" t="s">
        <v>447</v>
      </c>
      <c r="C15320" s="509">
        <v>69</v>
      </c>
      <c r="D15320" s="509">
        <v>3</v>
      </c>
      <c r="E15320" s="509">
        <v>0</v>
      </c>
      <c r="G15320" s="509">
        <v>0</v>
      </c>
      <c r="H15320" s="509">
        <v>0</v>
      </c>
      <c r="K15320" s="509">
        <v>3</v>
      </c>
    </row>
    <row r="15321" spans="1:11" s="509" customFormat="1">
      <c r="A15321" s="508" t="s">
        <v>675</v>
      </c>
      <c r="B15321" s="509" t="s">
        <v>447</v>
      </c>
      <c r="C15321" s="509" t="s">
        <v>1044</v>
      </c>
      <c r="D15321" s="509">
        <v>0</v>
      </c>
      <c r="E15321" s="509">
        <v>0</v>
      </c>
      <c r="G15321" s="509">
        <v>0</v>
      </c>
      <c r="H15321" s="509">
        <v>0</v>
      </c>
      <c r="K15321" s="509">
        <v>0</v>
      </c>
    </row>
    <row r="15322" spans="1:11" s="509" customFormat="1">
      <c r="A15322" s="508" t="s">
        <v>675</v>
      </c>
      <c r="B15322" s="509" t="s">
        <v>447</v>
      </c>
      <c r="C15322" s="509" t="s">
        <v>1045</v>
      </c>
      <c r="D15322" s="509">
        <v>0</v>
      </c>
      <c r="E15322" s="509">
        <v>0</v>
      </c>
      <c r="G15322" s="509">
        <v>0</v>
      </c>
      <c r="H15322" s="509">
        <v>0</v>
      </c>
      <c r="K15322" s="509">
        <v>0</v>
      </c>
    </row>
    <row r="15323" spans="1:11" s="509" customFormat="1">
      <c r="A15323" s="508" t="s">
        <v>675</v>
      </c>
      <c r="B15323" s="509" t="s">
        <v>447</v>
      </c>
      <c r="C15323" s="509">
        <v>70</v>
      </c>
      <c r="D15323" s="509">
        <v>0</v>
      </c>
      <c r="E15323" s="509">
        <v>0</v>
      </c>
      <c r="G15323" s="509">
        <v>0</v>
      </c>
      <c r="H15323" s="509">
        <v>0</v>
      </c>
      <c r="K15323" s="509">
        <v>0</v>
      </c>
    </row>
    <row r="15324" spans="1:11" s="509" customFormat="1">
      <c r="A15324" s="508" t="s">
        <v>675</v>
      </c>
      <c r="B15324" s="509" t="s">
        <v>447</v>
      </c>
      <c r="C15324" s="509" t="s">
        <v>1046</v>
      </c>
      <c r="D15324" s="509">
        <v>0</v>
      </c>
      <c r="E15324" s="509">
        <v>0</v>
      </c>
      <c r="G15324" s="509">
        <v>4</v>
      </c>
      <c r="H15324" s="509">
        <v>0</v>
      </c>
      <c r="K15324" s="509">
        <v>4</v>
      </c>
    </row>
    <row r="15325" spans="1:11" s="509" customFormat="1">
      <c r="A15325" s="508" t="s">
        <v>675</v>
      </c>
      <c r="B15325" s="509" t="s">
        <v>447</v>
      </c>
      <c r="C15325" s="509">
        <v>71</v>
      </c>
      <c r="D15325" s="509">
        <v>0</v>
      </c>
      <c r="E15325" s="509">
        <v>0</v>
      </c>
      <c r="G15325" s="509">
        <v>322</v>
      </c>
      <c r="H15325" s="509">
        <v>0</v>
      </c>
      <c r="K15325" s="509">
        <v>322</v>
      </c>
    </row>
    <row r="15326" spans="1:11" s="509" customFormat="1">
      <c r="A15326" s="508" t="s">
        <v>675</v>
      </c>
      <c r="B15326" s="509" t="s">
        <v>447</v>
      </c>
      <c r="C15326" s="509" t="s">
        <v>1047</v>
      </c>
      <c r="D15326" s="509">
        <v>1</v>
      </c>
      <c r="E15326" s="509">
        <v>0</v>
      </c>
      <c r="G15326" s="509">
        <v>47</v>
      </c>
      <c r="H15326" s="509">
        <v>24</v>
      </c>
      <c r="K15326" s="509">
        <v>48</v>
      </c>
    </row>
    <row r="15327" spans="1:11" s="509" customFormat="1">
      <c r="A15327" s="508" t="s">
        <v>675</v>
      </c>
      <c r="B15327" s="509" t="s">
        <v>447</v>
      </c>
      <c r="C15327" s="509" t="s">
        <v>1048</v>
      </c>
      <c r="D15327" s="509">
        <v>1</v>
      </c>
      <c r="E15327" s="509">
        <v>0</v>
      </c>
      <c r="G15327" s="509">
        <v>19</v>
      </c>
      <c r="H15327" s="509">
        <v>0</v>
      </c>
      <c r="K15327" s="509">
        <v>20</v>
      </c>
    </row>
    <row r="15328" spans="1:11" s="509" customFormat="1">
      <c r="A15328" s="508" t="s">
        <v>675</v>
      </c>
      <c r="B15328" s="509" t="s">
        <v>447</v>
      </c>
      <c r="C15328" s="509" t="s">
        <v>1049</v>
      </c>
      <c r="D15328" s="509">
        <v>0</v>
      </c>
      <c r="E15328" s="509">
        <v>0</v>
      </c>
      <c r="G15328" s="509">
        <v>0</v>
      </c>
      <c r="H15328" s="509">
        <v>0</v>
      </c>
      <c r="K15328" s="509">
        <v>0</v>
      </c>
    </row>
    <row r="15329" spans="1:11" s="509" customFormat="1">
      <c r="A15329" s="508" t="s">
        <v>675</v>
      </c>
      <c r="B15329" s="509" t="s">
        <v>447</v>
      </c>
      <c r="C15329" s="509" t="s">
        <v>1050</v>
      </c>
      <c r="D15329" s="509">
        <v>0</v>
      </c>
      <c r="E15329" s="509">
        <v>0</v>
      </c>
      <c r="G15329" s="509">
        <v>0</v>
      </c>
      <c r="H15329" s="509">
        <v>0</v>
      </c>
      <c r="K15329" s="509">
        <v>0</v>
      </c>
    </row>
    <row r="15330" spans="1:11" s="509" customFormat="1">
      <c r="A15330" s="508" t="s">
        <v>675</v>
      </c>
      <c r="B15330" s="509" t="s">
        <v>447</v>
      </c>
      <c r="C15330" s="509" t="s">
        <v>1051</v>
      </c>
      <c r="D15330" s="509">
        <v>0</v>
      </c>
      <c r="E15330" s="509">
        <v>0</v>
      </c>
      <c r="G15330" s="509">
        <v>0</v>
      </c>
      <c r="H15330" s="509">
        <v>0</v>
      </c>
      <c r="K15330" s="509">
        <v>0</v>
      </c>
    </row>
    <row r="15331" spans="1:11" s="509" customFormat="1">
      <c r="A15331" s="508" t="s">
        <v>675</v>
      </c>
      <c r="B15331" s="509" t="s">
        <v>447</v>
      </c>
      <c r="C15331" s="509">
        <v>72</v>
      </c>
      <c r="D15331" s="509">
        <v>101</v>
      </c>
      <c r="E15331" s="509">
        <v>0</v>
      </c>
      <c r="G15331" s="509">
        <v>23</v>
      </c>
      <c r="H15331" s="509">
        <v>0</v>
      </c>
      <c r="K15331" s="509">
        <v>124</v>
      </c>
    </row>
    <row r="15332" spans="1:11" s="509" customFormat="1">
      <c r="A15332" s="508" t="s">
        <v>675</v>
      </c>
      <c r="B15332" s="509" t="s">
        <v>447</v>
      </c>
      <c r="C15332" s="509">
        <v>73</v>
      </c>
      <c r="D15332" s="509">
        <v>25</v>
      </c>
      <c r="E15332" s="509">
        <v>2</v>
      </c>
      <c r="G15332" s="509">
        <v>0</v>
      </c>
      <c r="H15332" s="509">
        <v>0</v>
      </c>
      <c r="K15332" s="509">
        <v>25</v>
      </c>
    </row>
    <row r="15333" spans="1:11" s="509" customFormat="1">
      <c r="A15333" s="508" t="s">
        <v>675</v>
      </c>
      <c r="B15333" s="509" t="s">
        <v>447</v>
      </c>
      <c r="C15333" s="509">
        <v>74</v>
      </c>
      <c r="D15333" s="509">
        <v>6</v>
      </c>
      <c r="E15333" s="509">
        <v>0</v>
      </c>
      <c r="G15333" s="509">
        <v>8</v>
      </c>
      <c r="H15333" s="509">
        <v>0</v>
      </c>
      <c r="K15333" s="509">
        <v>14</v>
      </c>
    </row>
    <row r="15334" spans="1:11" s="509" customFormat="1">
      <c r="A15334" s="508" t="s">
        <v>675</v>
      </c>
      <c r="B15334" s="509" t="s">
        <v>447</v>
      </c>
      <c r="C15334" s="509" t="s">
        <v>4570</v>
      </c>
      <c r="K15334" s="509">
        <v>0</v>
      </c>
    </row>
    <row r="15335" spans="1:11" s="509" customFormat="1">
      <c r="A15335" s="508" t="s">
        <v>675</v>
      </c>
      <c r="B15335" s="509" t="s">
        <v>447</v>
      </c>
      <c r="C15335" s="509" t="s">
        <v>4571</v>
      </c>
      <c r="D15335" s="509">
        <v>249</v>
      </c>
      <c r="E15335" s="509">
        <v>9</v>
      </c>
      <c r="F15335" s="509">
        <v>0</v>
      </c>
      <c r="G15335" s="509">
        <v>4765</v>
      </c>
      <c r="H15335" s="509">
        <v>60</v>
      </c>
      <c r="I15335" s="509">
        <v>0</v>
      </c>
      <c r="K15335" s="509">
        <v>5014</v>
      </c>
    </row>
    <row r="15336" spans="1:11" s="509" customFormat="1">
      <c r="A15336" s="508" t="s">
        <v>676</v>
      </c>
      <c r="B15336" s="509" t="s">
        <v>448</v>
      </c>
      <c r="C15336" s="509">
        <v>1</v>
      </c>
      <c r="K15336" s="509">
        <v>0</v>
      </c>
    </row>
    <row r="15337" spans="1:11" s="509" customFormat="1">
      <c r="A15337" s="508" t="s">
        <v>676</v>
      </c>
      <c r="B15337" s="509" t="s">
        <v>448</v>
      </c>
      <c r="C15337" s="509" t="s">
        <v>1023</v>
      </c>
      <c r="G15337" s="509">
        <v>36</v>
      </c>
      <c r="K15337" s="509">
        <v>36</v>
      </c>
    </row>
    <row r="15338" spans="1:11" s="509" customFormat="1">
      <c r="A15338" s="508" t="s">
        <v>676</v>
      </c>
      <c r="B15338" s="509" t="s">
        <v>448</v>
      </c>
      <c r="C15338" s="509">
        <v>2</v>
      </c>
      <c r="G15338" s="509">
        <v>4</v>
      </c>
      <c r="K15338" s="509">
        <v>4</v>
      </c>
    </row>
    <row r="15339" spans="1:11" s="509" customFormat="1">
      <c r="A15339" s="508" t="s">
        <v>676</v>
      </c>
      <c r="B15339" s="509" t="s">
        <v>448</v>
      </c>
      <c r="C15339" s="509">
        <v>3</v>
      </c>
      <c r="D15339" s="509">
        <v>2</v>
      </c>
      <c r="G15339" s="509">
        <v>60</v>
      </c>
      <c r="K15339" s="509">
        <v>62</v>
      </c>
    </row>
    <row r="15340" spans="1:11" s="509" customFormat="1">
      <c r="A15340" s="508" t="s">
        <v>676</v>
      </c>
      <c r="B15340" s="509" t="s">
        <v>448</v>
      </c>
      <c r="C15340" s="509">
        <v>4</v>
      </c>
      <c r="G15340" s="509">
        <v>9</v>
      </c>
      <c r="K15340" s="509">
        <v>9</v>
      </c>
    </row>
    <row r="15341" spans="1:11" s="509" customFormat="1">
      <c r="A15341" s="508" t="s">
        <v>676</v>
      </c>
      <c r="B15341" s="509" t="s">
        <v>448</v>
      </c>
      <c r="C15341" s="509">
        <v>5</v>
      </c>
      <c r="G15341" s="509">
        <v>2</v>
      </c>
      <c r="K15341" s="509">
        <v>2</v>
      </c>
    </row>
    <row r="15342" spans="1:11" s="509" customFormat="1">
      <c r="A15342" s="508" t="s">
        <v>676</v>
      </c>
      <c r="B15342" s="509" t="s">
        <v>448</v>
      </c>
      <c r="C15342" s="509">
        <v>6</v>
      </c>
      <c r="K15342" s="509">
        <v>0</v>
      </c>
    </row>
    <row r="15343" spans="1:11" s="509" customFormat="1">
      <c r="A15343" s="508" t="s">
        <v>676</v>
      </c>
      <c r="B15343" s="509" t="s">
        <v>448</v>
      </c>
      <c r="C15343" s="509">
        <v>7</v>
      </c>
      <c r="K15343" s="509">
        <v>0</v>
      </c>
    </row>
    <row r="15344" spans="1:11" s="509" customFormat="1">
      <c r="A15344" s="508" t="s">
        <v>676</v>
      </c>
      <c r="B15344" s="509" t="s">
        <v>448</v>
      </c>
      <c r="C15344" s="509">
        <v>8</v>
      </c>
      <c r="K15344" s="509">
        <v>0</v>
      </c>
    </row>
    <row r="15345" spans="1:11" s="509" customFormat="1">
      <c r="A15345" s="508" t="s">
        <v>676</v>
      </c>
      <c r="B15345" s="509" t="s">
        <v>448</v>
      </c>
      <c r="C15345" s="509">
        <v>9</v>
      </c>
      <c r="G15345" s="509">
        <v>1</v>
      </c>
      <c r="K15345" s="509">
        <v>1</v>
      </c>
    </row>
    <row r="15346" spans="1:11" s="509" customFormat="1">
      <c r="A15346" s="508" t="s">
        <v>676</v>
      </c>
      <c r="B15346" s="509" t="s">
        <v>448</v>
      </c>
      <c r="C15346" s="509">
        <v>10</v>
      </c>
      <c r="G15346" s="509">
        <v>1</v>
      </c>
      <c r="K15346" s="509">
        <v>1</v>
      </c>
    </row>
    <row r="15347" spans="1:11" s="509" customFormat="1">
      <c r="A15347" s="508" t="s">
        <v>676</v>
      </c>
      <c r="B15347" s="509" t="s">
        <v>448</v>
      </c>
      <c r="C15347" s="509">
        <v>11</v>
      </c>
      <c r="D15347" s="509">
        <v>1</v>
      </c>
      <c r="G15347" s="509">
        <v>1</v>
      </c>
      <c r="K15347" s="509">
        <v>2</v>
      </c>
    </row>
    <row r="15348" spans="1:11" s="509" customFormat="1">
      <c r="A15348" s="508" t="s">
        <v>676</v>
      </c>
      <c r="B15348" s="509" t="s">
        <v>448</v>
      </c>
      <c r="C15348" s="509">
        <v>12</v>
      </c>
      <c r="K15348" s="509">
        <v>0</v>
      </c>
    </row>
    <row r="15349" spans="1:11" s="509" customFormat="1">
      <c r="A15349" s="508" t="s">
        <v>676</v>
      </c>
      <c r="B15349" s="509" t="s">
        <v>448</v>
      </c>
      <c r="C15349" s="509">
        <v>13</v>
      </c>
      <c r="K15349" s="509">
        <v>0</v>
      </c>
    </row>
    <row r="15350" spans="1:11" s="509" customFormat="1">
      <c r="A15350" s="508" t="s">
        <v>676</v>
      </c>
      <c r="B15350" s="509" t="s">
        <v>448</v>
      </c>
      <c r="C15350" s="509">
        <v>14</v>
      </c>
      <c r="K15350" s="509">
        <v>0</v>
      </c>
    </row>
    <row r="15351" spans="1:11" s="509" customFormat="1">
      <c r="A15351" s="508" t="s">
        <v>676</v>
      </c>
      <c r="B15351" s="509" t="s">
        <v>448</v>
      </c>
      <c r="C15351" s="509">
        <v>15</v>
      </c>
      <c r="K15351" s="509">
        <v>0</v>
      </c>
    </row>
    <row r="15352" spans="1:11" s="509" customFormat="1">
      <c r="A15352" s="508" t="s">
        <v>676</v>
      </c>
      <c r="B15352" s="509" t="s">
        <v>448</v>
      </c>
      <c r="C15352" s="509">
        <v>16</v>
      </c>
      <c r="G15352" s="509">
        <v>20</v>
      </c>
      <c r="K15352" s="509">
        <v>20</v>
      </c>
    </row>
    <row r="15353" spans="1:11" s="509" customFormat="1">
      <c r="A15353" s="508" t="s">
        <v>676</v>
      </c>
      <c r="B15353" s="509" t="s">
        <v>448</v>
      </c>
      <c r="C15353" s="509">
        <v>17</v>
      </c>
      <c r="G15353" s="509">
        <v>12</v>
      </c>
      <c r="K15353" s="509">
        <v>12</v>
      </c>
    </row>
    <row r="15354" spans="1:11" s="509" customFormat="1">
      <c r="A15354" s="508" t="s">
        <v>676</v>
      </c>
      <c r="B15354" s="509" t="s">
        <v>448</v>
      </c>
      <c r="C15354" s="509">
        <v>18</v>
      </c>
      <c r="K15354" s="509">
        <v>0</v>
      </c>
    </row>
    <row r="15355" spans="1:11" s="509" customFormat="1">
      <c r="A15355" s="508" t="s">
        <v>676</v>
      </c>
      <c r="B15355" s="509" t="s">
        <v>448</v>
      </c>
      <c r="C15355" s="509" t="s">
        <v>1024</v>
      </c>
      <c r="G15355" s="509">
        <v>1</v>
      </c>
      <c r="K15355" s="509">
        <v>1</v>
      </c>
    </row>
    <row r="15356" spans="1:11" s="509" customFormat="1">
      <c r="A15356" s="508" t="s">
        <v>676</v>
      </c>
      <c r="B15356" s="509" t="s">
        <v>448</v>
      </c>
      <c r="C15356" s="509" t="s">
        <v>1025</v>
      </c>
      <c r="K15356" s="509">
        <v>0</v>
      </c>
    </row>
    <row r="15357" spans="1:11" s="509" customFormat="1">
      <c r="A15357" s="508" t="s">
        <v>676</v>
      </c>
      <c r="B15357" s="509" t="s">
        <v>448</v>
      </c>
      <c r="C15357" s="509">
        <v>19</v>
      </c>
      <c r="G15357" s="509">
        <v>3</v>
      </c>
      <c r="K15357" s="509">
        <v>3</v>
      </c>
    </row>
    <row r="15358" spans="1:11" s="509" customFormat="1">
      <c r="A15358" s="508" t="s">
        <v>676</v>
      </c>
      <c r="B15358" s="509" t="s">
        <v>448</v>
      </c>
      <c r="C15358" s="509">
        <v>20</v>
      </c>
      <c r="K15358" s="509">
        <v>0</v>
      </c>
    </row>
    <row r="15359" spans="1:11" s="509" customFormat="1">
      <c r="A15359" s="508" t="s">
        <v>676</v>
      </c>
      <c r="B15359" s="509" t="s">
        <v>448</v>
      </c>
      <c r="C15359" s="509">
        <v>21</v>
      </c>
      <c r="K15359" s="509">
        <v>0</v>
      </c>
    </row>
    <row r="15360" spans="1:11" s="509" customFormat="1">
      <c r="A15360" s="508" t="s">
        <v>676</v>
      </c>
      <c r="B15360" s="509" t="s">
        <v>448</v>
      </c>
      <c r="C15360" s="509" t="s">
        <v>1026</v>
      </c>
      <c r="K15360" s="509">
        <v>0</v>
      </c>
    </row>
    <row r="15361" spans="1:11" s="509" customFormat="1">
      <c r="A15361" s="508" t="s">
        <v>676</v>
      </c>
      <c r="B15361" s="509" t="s">
        <v>448</v>
      </c>
      <c r="C15361" s="509" t="s">
        <v>1027</v>
      </c>
      <c r="K15361" s="509">
        <v>0</v>
      </c>
    </row>
    <row r="15362" spans="1:11" s="509" customFormat="1">
      <c r="A15362" s="508" t="s">
        <v>676</v>
      </c>
      <c r="B15362" s="509" t="s">
        <v>448</v>
      </c>
      <c r="C15362" s="509" t="s">
        <v>1028</v>
      </c>
      <c r="K15362" s="509">
        <v>0</v>
      </c>
    </row>
    <row r="15363" spans="1:11" s="509" customFormat="1">
      <c r="A15363" s="508" t="s">
        <v>676</v>
      </c>
      <c r="B15363" s="509" t="s">
        <v>448</v>
      </c>
      <c r="C15363" s="509">
        <v>22</v>
      </c>
      <c r="K15363" s="509">
        <v>0</v>
      </c>
    </row>
    <row r="15364" spans="1:11" s="509" customFormat="1">
      <c r="A15364" s="508" t="s">
        <v>676</v>
      </c>
      <c r="B15364" s="509" t="s">
        <v>448</v>
      </c>
      <c r="C15364" s="509">
        <v>23</v>
      </c>
      <c r="K15364" s="509">
        <v>0</v>
      </c>
    </row>
    <row r="15365" spans="1:11" s="509" customFormat="1">
      <c r="A15365" s="508" t="s">
        <v>676</v>
      </c>
      <c r="B15365" s="509" t="s">
        <v>448</v>
      </c>
      <c r="C15365" s="509" t="s">
        <v>1029</v>
      </c>
      <c r="G15365" s="509">
        <v>7</v>
      </c>
      <c r="K15365" s="509">
        <v>7</v>
      </c>
    </row>
    <row r="15366" spans="1:11" s="509" customFormat="1">
      <c r="A15366" s="508" t="s">
        <v>676</v>
      </c>
      <c r="B15366" s="509" t="s">
        <v>448</v>
      </c>
      <c r="C15366" s="509">
        <v>24</v>
      </c>
      <c r="K15366" s="509">
        <v>0</v>
      </c>
    </row>
    <row r="15367" spans="1:11" s="509" customFormat="1">
      <c r="A15367" s="508" t="s">
        <v>676</v>
      </c>
      <c r="B15367" s="509" t="s">
        <v>448</v>
      </c>
      <c r="C15367" s="509">
        <v>25</v>
      </c>
    </row>
    <row r="15368" spans="1:11" s="509" customFormat="1">
      <c r="A15368" s="508" t="s">
        <v>676</v>
      </c>
      <c r="B15368" s="509" t="s">
        <v>448</v>
      </c>
      <c r="C15368" s="509">
        <v>26</v>
      </c>
      <c r="K15368" s="509">
        <v>0</v>
      </c>
    </row>
    <row r="15369" spans="1:11" s="509" customFormat="1">
      <c r="A15369" s="508" t="s">
        <v>676</v>
      </c>
      <c r="B15369" s="509" t="s">
        <v>448</v>
      </c>
      <c r="C15369" s="509">
        <v>27</v>
      </c>
      <c r="K15369" s="509">
        <v>0</v>
      </c>
    </row>
    <row r="15370" spans="1:11" s="509" customFormat="1">
      <c r="A15370" s="508" t="s">
        <v>676</v>
      </c>
      <c r="B15370" s="509" t="s">
        <v>448</v>
      </c>
      <c r="C15370" s="509">
        <v>28</v>
      </c>
      <c r="K15370" s="509">
        <v>0</v>
      </c>
    </row>
    <row r="15371" spans="1:11" s="509" customFormat="1">
      <c r="A15371" s="508" t="s">
        <v>676</v>
      </c>
      <c r="B15371" s="509" t="s">
        <v>448</v>
      </c>
      <c r="C15371" s="509">
        <v>29</v>
      </c>
      <c r="K15371" s="509">
        <v>0</v>
      </c>
    </row>
    <row r="15372" spans="1:11" s="509" customFormat="1">
      <c r="A15372" s="508" t="s">
        <v>676</v>
      </c>
      <c r="B15372" s="509" t="s">
        <v>448</v>
      </c>
      <c r="C15372" s="509">
        <v>30</v>
      </c>
      <c r="K15372" s="509">
        <v>0</v>
      </c>
    </row>
    <row r="15373" spans="1:11" s="509" customFormat="1">
      <c r="A15373" s="508" t="s">
        <v>676</v>
      </c>
      <c r="B15373" s="509" t="s">
        <v>448</v>
      </c>
      <c r="C15373" s="509">
        <v>31</v>
      </c>
      <c r="K15373" s="509">
        <v>0</v>
      </c>
    </row>
    <row r="15374" spans="1:11" s="509" customFormat="1">
      <c r="A15374" s="508" t="s">
        <v>676</v>
      </c>
      <c r="B15374" s="509" t="s">
        <v>448</v>
      </c>
      <c r="C15374" s="509">
        <v>32</v>
      </c>
      <c r="K15374" s="509">
        <v>0</v>
      </c>
    </row>
    <row r="15375" spans="1:11" s="509" customFormat="1">
      <c r="A15375" s="508" t="s">
        <v>676</v>
      </c>
      <c r="B15375" s="509" t="s">
        <v>448</v>
      </c>
      <c r="C15375" s="509">
        <v>33</v>
      </c>
      <c r="K15375" s="509">
        <v>0</v>
      </c>
    </row>
    <row r="15376" spans="1:11" s="509" customFormat="1">
      <c r="A15376" s="508" t="s">
        <v>676</v>
      </c>
      <c r="B15376" s="509" t="s">
        <v>448</v>
      </c>
      <c r="C15376" s="509">
        <v>34</v>
      </c>
      <c r="K15376" s="509">
        <v>0</v>
      </c>
    </row>
    <row r="15377" spans="1:11" s="509" customFormat="1">
      <c r="A15377" s="508" t="s">
        <v>676</v>
      </c>
      <c r="B15377" s="509" t="s">
        <v>448</v>
      </c>
      <c r="C15377" s="509">
        <v>35</v>
      </c>
      <c r="K15377" s="509">
        <v>0</v>
      </c>
    </row>
    <row r="15378" spans="1:11" s="509" customFormat="1">
      <c r="A15378" s="508" t="s">
        <v>676</v>
      </c>
      <c r="B15378" s="509" t="s">
        <v>448</v>
      </c>
      <c r="C15378" s="509">
        <v>36</v>
      </c>
      <c r="K15378" s="509">
        <v>0</v>
      </c>
    </row>
    <row r="15379" spans="1:11" s="509" customFormat="1">
      <c r="A15379" s="508" t="s">
        <v>676</v>
      </c>
      <c r="B15379" s="509" t="s">
        <v>448</v>
      </c>
      <c r="C15379" s="509">
        <v>37</v>
      </c>
      <c r="K15379" s="509">
        <v>0</v>
      </c>
    </row>
    <row r="15380" spans="1:11" s="509" customFormat="1">
      <c r="A15380" s="508" t="s">
        <v>676</v>
      </c>
      <c r="B15380" s="509" t="s">
        <v>448</v>
      </c>
      <c r="C15380" s="509">
        <v>38</v>
      </c>
      <c r="G15380" s="509">
        <v>2</v>
      </c>
      <c r="K15380" s="509">
        <v>2</v>
      </c>
    </row>
    <row r="15381" spans="1:11" s="509" customFormat="1">
      <c r="A15381" s="508" t="s">
        <v>676</v>
      </c>
      <c r="B15381" s="509" t="s">
        <v>448</v>
      </c>
      <c r="C15381" s="509" t="s">
        <v>1030</v>
      </c>
      <c r="K15381" s="509">
        <v>0</v>
      </c>
    </row>
    <row r="15382" spans="1:11" s="509" customFormat="1">
      <c r="A15382" s="508" t="s">
        <v>676</v>
      </c>
      <c r="B15382" s="509" t="s">
        <v>448</v>
      </c>
      <c r="C15382" s="509">
        <v>39</v>
      </c>
      <c r="K15382" s="509">
        <v>0</v>
      </c>
    </row>
    <row r="15383" spans="1:11" s="509" customFormat="1">
      <c r="A15383" s="508" t="s">
        <v>676</v>
      </c>
      <c r="B15383" s="509" t="s">
        <v>448</v>
      </c>
      <c r="C15383" s="509">
        <v>40</v>
      </c>
      <c r="K15383" s="509">
        <v>0</v>
      </c>
    </row>
    <row r="15384" spans="1:11" s="509" customFormat="1">
      <c r="A15384" s="508" t="s">
        <v>676</v>
      </c>
      <c r="B15384" s="509" t="s">
        <v>448</v>
      </c>
      <c r="C15384" s="509">
        <v>41</v>
      </c>
      <c r="K15384" s="509">
        <v>0</v>
      </c>
    </row>
    <row r="15385" spans="1:11" s="509" customFormat="1">
      <c r="A15385" s="508" t="s">
        <v>676</v>
      </c>
      <c r="B15385" s="509" t="s">
        <v>448</v>
      </c>
      <c r="C15385" s="509">
        <v>42</v>
      </c>
      <c r="K15385" s="509">
        <v>0</v>
      </c>
    </row>
    <row r="15386" spans="1:11" s="509" customFormat="1">
      <c r="A15386" s="508" t="s">
        <v>676</v>
      </c>
      <c r="B15386" s="509" t="s">
        <v>448</v>
      </c>
      <c r="C15386" s="509">
        <v>43</v>
      </c>
      <c r="K15386" s="509">
        <v>0</v>
      </c>
    </row>
    <row r="15387" spans="1:11" s="509" customFormat="1">
      <c r="A15387" s="508" t="s">
        <v>676</v>
      </c>
      <c r="B15387" s="509" t="s">
        <v>448</v>
      </c>
      <c r="C15387" s="509">
        <v>44</v>
      </c>
      <c r="K15387" s="509">
        <v>0</v>
      </c>
    </row>
    <row r="15388" spans="1:11" s="509" customFormat="1">
      <c r="A15388" s="508" t="s">
        <v>676</v>
      </c>
      <c r="B15388" s="509" t="s">
        <v>448</v>
      </c>
      <c r="C15388" s="509">
        <v>45</v>
      </c>
      <c r="K15388" s="509">
        <v>0</v>
      </c>
    </row>
    <row r="15389" spans="1:11" s="509" customFormat="1">
      <c r="A15389" s="508" t="s">
        <v>676</v>
      </c>
      <c r="B15389" s="509" t="s">
        <v>448</v>
      </c>
      <c r="C15389" s="509">
        <v>46</v>
      </c>
      <c r="K15389" s="509">
        <v>0</v>
      </c>
    </row>
    <row r="15390" spans="1:11" s="509" customFormat="1">
      <c r="A15390" s="508" t="s">
        <v>676</v>
      </c>
      <c r="B15390" s="509" t="s">
        <v>448</v>
      </c>
      <c r="C15390" s="509">
        <v>47</v>
      </c>
      <c r="K15390" s="509">
        <v>0</v>
      </c>
    </row>
    <row r="15391" spans="1:11" s="509" customFormat="1">
      <c r="A15391" s="508" t="s">
        <v>676</v>
      </c>
      <c r="B15391" s="509" t="s">
        <v>448</v>
      </c>
      <c r="C15391" s="509">
        <v>48</v>
      </c>
      <c r="K15391" s="509">
        <v>0</v>
      </c>
    </row>
    <row r="15392" spans="1:11" s="509" customFormat="1">
      <c r="A15392" s="508" t="s">
        <v>676</v>
      </c>
      <c r="B15392" s="509" t="s">
        <v>448</v>
      </c>
      <c r="C15392" s="509">
        <v>49</v>
      </c>
      <c r="K15392" s="509">
        <v>0</v>
      </c>
    </row>
    <row r="15393" spans="1:11" s="509" customFormat="1">
      <c r="A15393" s="508" t="s">
        <v>676</v>
      </c>
      <c r="B15393" s="509" t="s">
        <v>448</v>
      </c>
      <c r="C15393" s="509">
        <v>50</v>
      </c>
      <c r="K15393" s="509">
        <v>0</v>
      </c>
    </row>
    <row r="15394" spans="1:11" s="509" customFormat="1">
      <c r="A15394" s="508" t="s">
        <v>676</v>
      </c>
      <c r="B15394" s="509" t="s">
        <v>448</v>
      </c>
      <c r="C15394" s="509">
        <v>51</v>
      </c>
      <c r="K15394" s="509">
        <v>0</v>
      </c>
    </row>
    <row r="15395" spans="1:11" s="509" customFormat="1">
      <c r="A15395" s="508" t="s">
        <v>676</v>
      </c>
      <c r="B15395" s="509" t="s">
        <v>448</v>
      </c>
      <c r="C15395" s="509" t="s">
        <v>1031</v>
      </c>
      <c r="K15395" s="509">
        <v>0</v>
      </c>
    </row>
    <row r="15396" spans="1:11" s="509" customFormat="1">
      <c r="A15396" s="508" t="s">
        <v>676</v>
      </c>
      <c r="B15396" s="509" t="s">
        <v>448</v>
      </c>
      <c r="C15396" s="509" t="s">
        <v>1032</v>
      </c>
      <c r="K15396" s="509">
        <v>0</v>
      </c>
    </row>
    <row r="15397" spans="1:11" s="509" customFormat="1">
      <c r="A15397" s="508" t="s">
        <v>676</v>
      </c>
      <c r="B15397" s="509" t="s">
        <v>448</v>
      </c>
      <c r="C15397" s="509">
        <v>52</v>
      </c>
      <c r="K15397" s="509">
        <v>0</v>
      </c>
    </row>
    <row r="15398" spans="1:11" s="509" customFormat="1">
      <c r="A15398" s="508" t="s">
        <v>676</v>
      </c>
      <c r="B15398" s="509" t="s">
        <v>448</v>
      </c>
      <c r="C15398" s="509">
        <v>53</v>
      </c>
      <c r="K15398" s="509">
        <v>0</v>
      </c>
    </row>
    <row r="15399" spans="1:11" s="509" customFormat="1">
      <c r="A15399" s="508" t="s">
        <v>676</v>
      </c>
      <c r="B15399" s="509" t="s">
        <v>448</v>
      </c>
      <c r="C15399" s="509">
        <v>54</v>
      </c>
      <c r="G15399" s="509">
        <v>2</v>
      </c>
      <c r="K15399" s="509">
        <v>2</v>
      </c>
    </row>
    <row r="15400" spans="1:11" s="509" customFormat="1">
      <c r="A15400" s="508" t="s">
        <v>676</v>
      </c>
      <c r="B15400" s="509" t="s">
        <v>448</v>
      </c>
      <c r="C15400" s="509">
        <v>55</v>
      </c>
      <c r="D15400" s="509">
        <v>1</v>
      </c>
      <c r="G15400" s="509">
        <v>15</v>
      </c>
      <c r="K15400" s="509">
        <v>16</v>
      </c>
    </row>
    <row r="15401" spans="1:11" s="509" customFormat="1">
      <c r="A15401" s="508" t="s">
        <v>676</v>
      </c>
      <c r="B15401" s="509" t="s">
        <v>448</v>
      </c>
      <c r="C15401" s="509">
        <v>56</v>
      </c>
      <c r="K15401" s="509">
        <v>0</v>
      </c>
    </row>
    <row r="15402" spans="1:11" s="509" customFormat="1">
      <c r="A15402" s="508" t="s">
        <v>676</v>
      </c>
      <c r="B15402" s="509" t="s">
        <v>448</v>
      </c>
      <c r="C15402" s="509">
        <v>57</v>
      </c>
      <c r="K15402" s="509">
        <v>0</v>
      </c>
    </row>
    <row r="15403" spans="1:11" s="509" customFormat="1">
      <c r="A15403" s="508" t="s">
        <v>676</v>
      </c>
      <c r="B15403" s="509" t="s">
        <v>448</v>
      </c>
      <c r="C15403" s="509">
        <v>58</v>
      </c>
      <c r="K15403" s="509">
        <v>0</v>
      </c>
    </row>
    <row r="15404" spans="1:11" s="509" customFormat="1">
      <c r="A15404" s="508" t="s">
        <v>676</v>
      </c>
      <c r="B15404" s="509" t="s">
        <v>448</v>
      </c>
      <c r="C15404" s="509">
        <v>59</v>
      </c>
      <c r="K15404" s="509">
        <v>0</v>
      </c>
    </row>
    <row r="15405" spans="1:11" s="509" customFormat="1">
      <c r="A15405" s="508" t="s">
        <v>676</v>
      </c>
      <c r="B15405" s="509" t="s">
        <v>448</v>
      </c>
      <c r="C15405" s="509">
        <v>60</v>
      </c>
      <c r="K15405" s="509">
        <v>0</v>
      </c>
    </row>
    <row r="15406" spans="1:11" s="509" customFormat="1">
      <c r="A15406" s="508" t="s">
        <v>676</v>
      </c>
      <c r="B15406" s="509" t="s">
        <v>448</v>
      </c>
      <c r="C15406" s="509">
        <v>61</v>
      </c>
      <c r="G15406" s="509">
        <v>1</v>
      </c>
      <c r="K15406" s="509">
        <v>1</v>
      </c>
    </row>
    <row r="15407" spans="1:11" s="509" customFormat="1">
      <c r="A15407" s="508" t="s">
        <v>676</v>
      </c>
      <c r="B15407" s="509" t="s">
        <v>448</v>
      </c>
      <c r="C15407" s="509">
        <v>62</v>
      </c>
      <c r="K15407" s="509">
        <v>0</v>
      </c>
    </row>
    <row r="15408" spans="1:11" s="509" customFormat="1">
      <c r="A15408" s="508" t="s">
        <v>676</v>
      </c>
      <c r="B15408" s="509" t="s">
        <v>448</v>
      </c>
      <c r="C15408" s="509">
        <v>63</v>
      </c>
      <c r="G15408" s="509">
        <v>3</v>
      </c>
      <c r="K15408" s="509">
        <v>3</v>
      </c>
    </row>
    <row r="15409" spans="1:11" s="509" customFormat="1">
      <c r="A15409" s="508" t="s">
        <v>676</v>
      </c>
      <c r="B15409" s="509" t="s">
        <v>448</v>
      </c>
      <c r="C15409" s="509" t="s">
        <v>1033</v>
      </c>
      <c r="K15409" s="509">
        <v>0</v>
      </c>
    </row>
    <row r="15410" spans="1:11" s="509" customFormat="1">
      <c r="A15410" s="508" t="s">
        <v>676</v>
      </c>
      <c r="B15410" s="509" t="s">
        <v>448</v>
      </c>
      <c r="C15410" s="509" t="s">
        <v>1034</v>
      </c>
      <c r="K15410" s="509">
        <v>0</v>
      </c>
    </row>
    <row r="15411" spans="1:11" s="509" customFormat="1">
      <c r="A15411" s="508" t="s">
        <v>676</v>
      </c>
      <c r="B15411" s="509" t="s">
        <v>448</v>
      </c>
      <c r="C15411" s="509">
        <v>64</v>
      </c>
      <c r="K15411" s="509">
        <v>0</v>
      </c>
    </row>
    <row r="15412" spans="1:11" s="509" customFormat="1">
      <c r="A15412" s="508" t="s">
        <v>676</v>
      </c>
      <c r="B15412" s="509" t="s">
        <v>448</v>
      </c>
      <c r="C15412" s="509" t="s">
        <v>1035</v>
      </c>
      <c r="G15412" s="509">
        <v>6</v>
      </c>
      <c r="K15412" s="509">
        <v>6</v>
      </c>
    </row>
    <row r="15413" spans="1:11" s="509" customFormat="1">
      <c r="A15413" s="508" t="s">
        <v>676</v>
      </c>
      <c r="B15413" s="509" t="s">
        <v>448</v>
      </c>
      <c r="C15413" s="509">
        <v>65</v>
      </c>
      <c r="D15413" s="509">
        <v>1</v>
      </c>
      <c r="G15413" s="509">
        <v>6</v>
      </c>
      <c r="K15413" s="509">
        <v>7</v>
      </c>
    </row>
    <row r="15414" spans="1:11" s="509" customFormat="1">
      <c r="A15414" s="508" t="s">
        <v>676</v>
      </c>
      <c r="B15414" s="509" t="s">
        <v>448</v>
      </c>
      <c r="C15414" s="509">
        <v>66</v>
      </c>
      <c r="K15414" s="509">
        <v>0</v>
      </c>
    </row>
    <row r="15415" spans="1:11" s="509" customFormat="1">
      <c r="A15415" s="508" t="s">
        <v>676</v>
      </c>
      <c r="B15415" s="509" t="s">
        <v>448</v>
      </c>
      <c r="C15415" s="509" t="s">
        <v>1036</v>
      </c>
      <c r="K15415" s="509">
        <v>0</v>
      </c>
    </row>
    <row r="15416" spans="1:11" s="509" customFormat="1">
      <c r="A15416" s="508" t="s">
        <v>676</v>
      </c>
      <c r="B15416" s="509" t="s">
        <v>448</v>
      </c>
      <c r="C15416" s="509" t="s">
        <v>1037</v>
      </c>
      <c r="D15416" s="509">
        <v>11</v>
      </c>
      <c r="G15416" s="509">
        <v>89</v>
      </c>
      <c r="K15416" s="509">
        <v>100</v>
      </c>
    </row>
    <row r="15417" spans="1:11" s="509" customFormat="1">
      <c r="A15417" s="508" t="s">
        <v>676</v>
      </c>
      <c r="B15417" s="509" t="s">
        <v>448</v>
      </c>
      <c r="C15417" s="509" t="s">
        <v>1038</v>
      </c>
      <c r="G15417" s="509">
        <v>2</v>
      </c>
      <c r="K15417" s="509">
        <v>2</v>
      </c>
    </row>
    <row r="15418" spans="1:11" s="509" customFormat="1">
      <c r="A15418" s="508" t="s">
        <v>676</v>
      </c>
      <c r="B15418" s="509" t="s">
        <v>448</v>
      </c>
      <c r="C15418" s="509" t="s">
        <v>1039</v>
      </c>
      <c r="G15418" s="509">
        <v>5</v>
      </c>
      <c r="K15418" s="509">
        <v>5</v>
      </c>
    </row>
    <row r="15419" spans="1:11" s="509" customFormat="1">
      <c r="A15419" s="508" t="s">
        <v>676</v>
      </c>
      <c r="B15419" s="509" t="s">
        <v>448</v>
      </c>
      <c r="C15419" s="509" t="s">
        <v>1040</v>
      </c>
      <c r="D15419" s="509">
        <v>1</v>
      </c>
      <c r="G15419" s="509">
        <v>10</v>
      </c>
      <c r="K15419" s="509">
        <v>11</v>
      </c>
    </row>
    <row r="15420" spans="1:11" s="509" customFormat="1">
      <c r="A15420" s="508" t="s">
        <v>676</v>
      </c>
      <c r="B15420" s="509" t="s">
        <v>448</v>
      </c>
      <c r="C15420" s="509" t="s">
        <v>1041</v>
      </c>
      <c r="G15420" s="509">
        <v>1</v>
      </c>
      <c r="K15420" s="509">
        <v>1</v>
      </c>
    </row>
    <row r="15421" spans="1:11" s="509" customFormat="1">
      <c r="A15421" s="508" t="s">
        <v>676</v>
      </c>
      <c r="B15421" s="509" t="s">
        <v>448</v>
      </c>
      <c r="C15421" s="509" t="s">
        <v>1042</v>
      </c>
      <c r="K15421" s="509">
        <v>0</v>
      </c>
    </row>
    <row r="15422" spans="1:11" s="509" customFormat="1">
      <c r="A15422" s="508" t="s">
        <v>676</v>
      </c>
      <c r="B15422" s="509" t="s">
        <v>448</v>
      </c>
      <c r="C15422" s="509">
        <v>67</v>
      </c>
      <c r="G15422" s="509">
        <v>49</v>
      </c>
      <c r="K15422" s="509">
        <v>49</v>
      </c>
    </row>
    <row r="15423" spans="1:11" s="509" customFormat="1">
      <c r="A15423" s="508" t="s">
        <v>676</v>
      </c>
      <c r="B15423" s="509" t="s">
        <v>448</v>
      </c>
      <c r="C15423" s="509">
        <v>68</v>
      </c>
      <c r="G15423" s="509">
        <v>17</v>
      </c>
      <c r="K15423" s="509">
        <v>17</v>
      </c>
    </row>
    <row r="15424" spans="1:11" s="509" customFormat="1">
      <c r="A15424" s="508" t="s">
        <v>676</v>
      </c>
      <c r="B15424" s="509" t="s">
        <v>448</v>
      </c>
      <c r="C15424" s="509" t="s">
        <v>1043</v>
      </c>
      <c r="D15424" s="509">
        <v>4</v>
      </c>
      <c r="G15424" s="509">
        <v>4</v>
      </c>
      <c r="K15424" s="509">
        <v>8</v>
      </c>
    </row>
    <row r="15425" spans="1:11" s="509" customFormat="1">
      <c r="A15425" s="508" t="s">
        <v>676</v>
      </c>
      <c r="B15425" s="509" t="s">
        <v>448</v>
      </c>
      <c r="C15425" s="509">
        <v>69</v>
      </c>
      <c r="K15425" s="509">
        <v>0</v>
      </c>
    </row>
    <row r="15426" spans="1:11" s="509" customFormat="1">
      <c r="A15426" s="508" t="s">
        <v>676</v>
      </c>
      <c r="B15426" s="509" t="s">
        <v>448</v>
      </c>
      <c r="C15426" s="509" t="s">
        <v>1044</v>
      </c>
      <c r="K15426" s="509">
        <v>0</v>
      </c>
    </row>
    <row r="15427" spans="1:11" s="509" customFormat="1">
      <c r="A15427" s="508" t="s">
        <v>676</v>
      </c>
      <c r="B15427" s="509" t="s">
        <v>448</v>
      </c>
      <c r="C15427" s="509" t="s">
        <v>1045</v>
      </c>
      <c r="K15427" s="509">
        <v>0</v>
      </c>
    </row>
    <row r="15428" spans="1:11" s="509" customFormat="1">
      <c r="A15428" s="508" t="s">
        <v>676</v>
      </c>
      <c r="B15428" s="509" t="s">
        <v>448</v>
      </c>
      <c r="C15428" s="509">
        <v>70</v>
      </c>
      <c r="K15428" s="509">
        <v>0</v>
      </c>
    </row>
    <row r="15429" spans="1:11" s="509" customFormat="1">
      <c r="A15429" s="508" t="s">
        <v>676</v>
      </c>
      <c r="B15429" s="509" t="s">
        <v>448</v>
      </c>
      <c r="C15429" s="509" t="s">
        <v>1046</v>
      </c>
      <c r="G15429" s="509">
        <v>7</v>
      </c>
      <c r="K15429" s="509">
        <v>7</v>
      </c>
    </row>
    <row r="15430" spans="1:11" s="509" customFormat="1">
      <c r="A15430" s="508" t="s">
        <v>676</v>
      </c>
      <c r="B15430" s="509" t="s">
        <v>448</v>
      </c>
      <c r="C15430" s="509">
        <v>71</v>
      </c>
      <c r="G15430" s="509">
        <v>120</v>
      </c>
      <c r="K15430" s="509">
        <v>120</v>
      </c>
    </row>
    <row r="15431" spans="1:11" s="509" customFormat="1">
      <c r="A15431" s="508" t="s">
        <v>676</v>
      </c>
      <c r="B15431" s="509" t="s">
        <v>448</v>
      </c>
      <c r="C15431" s="509" t="s">
        <v>1047</v>
      </c>
      <c r="D15431" s="509">
        <v>4</v>
      </c>
      <c r="G15431" s="509">
        <v>24</v>
      </c>
      <c r="K15431" s="509">
        <v>28</v>
      </c>
    </row>
    <row r="15432" spans="1:11" s="509" customFormat="1">
      <c r="A15432" s="508" t="s">
        <v>676</v>
      </c>
      <c r="B15432" s="509" t="s">
        <v>448</v>
      </c>
      <c r="C15432" s="509" t="s">
        <v>1048</v>
      </c>
      <c r="D15432" s="509">
        <v>1</v>
      </c>
      <c r="G15432" s="509">
        <v>2</v>
      </c>
      <c r="K15432" s="509">
        <v>3</v>
      </c>
    </row>
    <row r="15433" spans="1:11" s="509" customFormat="1">
      <c r="A15433" s="508" t="s">
        <v>676</v>
      </c>
      <c r="B15433" s="509" t="s">
        <v>448</v>
      </c>
      <c r="C15433" s="509" t="s">
        <v>1049</v>
      </c>
      <c r="G15433" s="509">
        <v>2</v>
      </c>
      <c r="K15433" s="509">
        <v>2</v>
      </c>
    </row>
    <row r="15434" spans="1:11" s="509" customFormat="1">
      <c r="A15434" s="508" t="s">
        <v>676</v>
      </c>
      <c r="B15434" s="509" t="s">
        <v>448</v>
      </c>
      <c r="C15434" s="509" t="s">
        <v>1050</v>
      </c>
      <c r="G15434" s="509">
        <v>1</v>
      </c>
      <c r="K15434" s="509">
        <v>1</v>
      </c>
    </row>
    <row r="15435" spans="1:11" s="509" customFormat="1">
      <c r="A15435" s="508" t="s">
        <v>676</v>
      </c>
      <c r="B15435" s="509" t="s">
        <v>448</v>
      </c>
      <c r="C15435" s="509" t="s">
        <v>1051</v>
      </c>
      <c r="K15435" s="509">
        <v>0</v>
      </c>
    </row>
    <row r="15436" spans="1:11" s="509" customFormat="1">
      <c r="A15436" s="508" t="s">
        <v>676</v>
      </c>
      <c r="B15436" s="509" t="s">
        <v>448</v>
      </c>
      <c r="C15436" s="509">
        <v>72</v>
      </c>
      <c r="D15436" s="509">
        <v>12</v>
      </c>
      <c r="G15436" s="509">
        <v>1</v>
      </c>
      <c r="K15436" s="509">
        <v>13</v>
      </c>
    </row>
    <row r="15437" spans="1:11" s="509" customFormat="1">
      <c r="A15437" s="508" t="s">
        <v>676</v>
      </c>
      <c r="B15437" s="509" t="s">
        <v>448</v>
      </c>
      <c r="C15437" s="509">
        <v>73</v>
      </c>
      <c r="D15437" s="509">
        <v>11</v>
      </c>
      <c r="K15437" s="509">
        <v>11</v>
      </c>
    </row>
    <row r="15438" spans="1:11" s="509" customFormat="1">
      <c r="A15438" s="508" t="s">
        <v>676</v>
      </c>
      <c r="B15438" s="509" t="s">
        <v>448</v>
      </c>
      <c r="C15438" s="509">
        <v>74</v>
      </c>
      <c r="G15438" s="509">
        <v>2</v>
      </c>
      <c r="K15438" s="509">
        <v>2</v>
      </c>
    </row>
    <row r="15439" spans="1:11" s="509" customFormat="1">
      <c r="A15439" s="508" t="s">
        <v>676</v>
      </c>
      <c r="B15439" s="509" t="s">
        <v>448</v>
      </c>
      <c r="C15439" s="509" t="s">
        <v>4570</v>
      </c>
      <c r="K15439" s="509">
        <v>0</v>
      </c>
    </row>
    <row r="15440" spans="1:11" s="509" customFormat="1">
      <c r="A15440" s="508" t="s">
        <v>676</v>
      </c>
      <c r="B15440" s="509" t="s">
        <v>448</v>
      </c>
      <c r="C15440" s="509" t="s">
        <v>4571</v>
      </c>
      <c r="D15440" s="509">
        <v>49</v>
      </c>
      <c r="E15440" s="509">
        <v>0</v>
      </c>
      <c r="F15440" s="509">
        <v>0</v>
      </c>
      <c r="G15440" s="509">
        <v>528</v>
      </c>
      <c r="H15440" s="509">
        <v>0</v>
      </c>
      <c r="I15440" s="509">
        <v>0</v>
      </c>
      <c r="K15440" s="509">
        <v>577</v>
      </c>
    </row>
    <row r="15441" spans="1:11" s="509" customFormat="1">
      <c r="A15441" s="508" t="s">
        <v>677</v>
      </c>
      <c r="B15441" s="509" t="s">
        <v>449</v>
      </c>
      <c r="C15441" s="509">
        <v>1</v>
      </c>
      <c r="K15441" s="509">
        <v>0</v>
      </c>
    </row>
    <row r="15442" spans="1:11" s="509" customFormat="1">
      <c r="A15442" s="508" t="s">
        <v>677</v>
      </c>
      <c r="B15442" s="509" t="s">
        <v>449</v>
      </c>
      <c r="C15442" s="509" t="s">
        <v>1023</v>
      </c>
      <c r="G15442" s="509">
        <v>63</v>
      </c>
      <c r="K15442" s="509">
        <v>63</v>
      </c>
    </row>
    <row r="15443" spans="1:11" s="509" customFormat="1">
      <c r="A15443" s="508" t="s">
        <v>677</v>
      </c>
      <c r="B15443" s="509" t="s">
        <v>449</v>
      </c>
      <c r="C15443" s="509">
        <v>2</v>
      </c>
      <c r="D15443" s="509">
        <v>1</v>
      </c>
      <c r="G15443" s="509">
        <v>4</v>
      </c>
      <c r="K15443" s="509">
        <v>5</v>
      </c>
    </row>
    <row r="15444" spans="1:11" s="509" customFormat="1">
      <c r="A15444" s="508" t="s">
        <v>677</v>
      </c>
      <c r="B15444" s="509" t="s">
        <v>449</v>
      </c>
      <c r="C15444" s="509">
        <v>3</v>
      </c>
      <c r="D15444" s="509">
        <v>1</v>
      </c>
      <c r="G15444" s="509">
        <v>44</v>
      </c>
      <c r="K15444" s="509">
        <v>45</v>
      </c>
    </row>
    <row r="15445" spans="1:11" s="509" customFormat="1">
      <c r="A15445" s="508" t="s">
        <v>677</v>
      </c>
      <c r="B15445" s="509" t="s">
        <v>449</v>
      </c>
      <c r="C15445" s="509">
        <v>4</v>
      </c>
      <c r="G15445" s="509">
        <v>11</v>
      </c>
      <c r="K15445" s="509">
        <v>11</v>
      </c>
    </row>
    <row r="15446" spans="1:11" s="509" customFormat="1">
      <c r="A15446" s="508" t="s">
        <v>677</v>
      </c>
      <c r="B15446" s="509" t="s">
        <v>449</v>
      </c>
      <c r="C15446" s="509">
        <v>5</v>
      </c>
      <c r="D15446" s="509">
        <v>1</v>
      </c>
      <c r="G15446" s="509">
        <v>2</v>
      </c>
      <c r="K15446" s="509">
        <v>3</v>
      </c>
    </row>
    <row r="15447" spans="1:11" s="509" customFormat="1">
      <c r="A15447" s="508" t="s">
        <v>677</v>
      </c>
      <c r="B15447" s="509" t="s">
        <v>449</v>
      </c>
      <c r="C15447" s="509">
        <v>6</v>
      </c>
      <c r="K15447" s="509">
        <v>0</v>
      </c>
    </row>
    <row r="15448" spans="1:11" s="509" customFormat="1">
      <c r="A15448" s="508" t="s">
        <v>677</v>
      </c>
      <c r="B15448" s="509" t="s">
        <v>449</v>
      </c>
      <c r="C15448" s="509">
        <v>7</v>
      </c>
      <c r="K15448" s="509">
        <v>0</v>
      </c>
    </row>
    <row r="15449" spans="1:11" s="509" customFormat="1">
      <c r="A15449" s="508" t="s">
        <v>677</v>
      </c>
      <c r="B15449" s="509" t="s">
        <v>449</v>
      </c>
      <c r="C15449" s="509">
        <v>8</v>
      </c>
      <c r="G15449" s="509">
        <v>2</v>
      </c>
      <c r="K15449" s="509">
        <v>2</v>
      </c>
    </row>
    <row r="15450" spans="1:11" s="509" customFormat="1">
      <c r="A15450" s="508" t="s">
        <v>677</v>
      </c>
      <c r="B15450" s="509" t="s">
        <v>449</v>
      </c>
      <c r="C15450" s="509">
        <v>9</v>
      </c>
      <c r="K15450" s="509">
        <v>0</v>
      </c>
    </row>
    <row r="15451" spans="1:11" s="509" customFormat="1">
      <c r="A15451" s="508" t="s">
        <v>677</v>
      </c>
      <c r="B15451" s="509" t="s">
        <v>449</v>
      </c>
      <c r="C15451" s="509">
        <v>10</v>
      </c>
      <c r="G15451" s="509">
        <v>4</v>
      </c>
      <c r="K15451" s="509">
        <v>4</v>
      </c>
    </row>
    <row r="15452" spans="1:11" s="509" customFormat="1">
      <c r="A15452" s="508" t="s">
        <v>677</v>
      </c>
      <c r="B15452" s="509" t="s">
        <v>449</v>
      </c>
      <c r="C15452" s="509">
        <v>11</v>
      </c>
      <c r="G15452" s="509">
        <v>1</v>
      </c>
      <c r="K15452" s="509">
        <v>1</v>
      </c>
    </row>
    <row r="15453" spans="1:11" s="509" customFormat="1">
      <c r="A15453" s="508" t="s">
        <v>677</v>
      </c>
      <c r="B15453" s="509" t="s">
        <v>449</v>
      </c>
      <c r="C15453" s="509">
        <v>12</v>
      </c>
      <c r="K15453" s="509">
        <v>0</v>
      </c>
    </row>
    <row r="15454" spans="1:11" s="509" customFormat="1">
      <c r="A15454" s="508" t="s">
        <v>677</v>
      </c>
      <c r="B15454" s="509" t="s">
        <v>449</v>
      </c>
      <c r="C15454" s="509">
        <v>13</v>
      </c>
      <c r="K15454" s="509">
        <v>0</v>
      </c>
    </row>
    <row r="15455" spans="1:11" s="509" customFormat="1">
      <c r="A15455" s="508" t="s">
        <v>677</v>
      </c>
      <c r="B15455" s="509" t="s">
        <v>449</v>
      </c>
      <c r="C15455" s="509">
        <v>14</v>
      </c>
      <c r="K15455" s="509">
        <v>0</v>
      </c>
    </row>
    <row r="15456" spans="1:11" s="509" customFormat="1">
      <c r="A15456" s="508" t="s">
        <v>677</v>
      </c>
      <c r="B15456" s="509" t="s">
        <v>449</v>
      </c>
      <c r="C15456" s="509">
        <v>15</v>
      </c>
      <c r="K15456" s="509">
        <v>0</v>
      </c>
    </row>
    <row r="15457" spans="1:11" s="509" customFormat="1">
      <c r="A15457" s="508" t="s">
        <v>677</v>
      </c>
      <c r="B15457" s="509" t="s">
        <v>449</v>
      </c>
      <c r="C15457" s="509">
        <v>16</v>
      </c>
      <c r="G15457" s="509">
        <v>5</v>
      </c>
      <c r="K15457" s="509">
        <v>5</v>
      </c>
    </row>
    <row r="15458" spans="1:11" s="509" customFormat="1">
      <c r="A15458" s="508" t="s">
        <v>677</v>
      </c>
      <c r="B15458" s="509" t="s">
        <v>449</v>
      </c>
      <c r="C15458" s="509">
        <v>17</v>
      </c>
      <c r="G15458" s="509">
        <v>8</v>
      </c>
      <c r="K15458" s="509">
        <v>8</v>
      </c>
    </row>
    <row r="15459" spans="1:11" s="509" customFormat="1">
      <c r="A15459" s="508" t="s">
        <v>677</v>
      </c>
      <c r="B15459" s="509" t="s">
        <v>449</v>
      </c>
      <c r="C15459" s="509">
        <v>18</v>
      </c>
      <c r="K15459" s="509">
        <v>0</v>
      </c>
    </row>
    <row r="15460" spans="1:11" s="509" customFormat="1">
      <c r="A15460" s="508" t="s">
        <v>677</v>
      </c>
      <c r="B15460" s="509" t="s">
        <v>449</v>
      </c>
      <c r="C15460" s="509" t="s">
        <v>1024</v>
      </c>
      <c r="G15460" s="509">
        <v>1</v>
      </c>
      <c r="K15460" s="509">
        <v>1</v>
      </c>
    </row>
    <row r="15461" spans="1:11" s="509" customFormat="1">
      <c r="A15461" s="508" t="s">
        <v>677</v>
      </c>
      <c r="B15461" s="509" t="s">
        <v>449</v>
      </c>
      <c r="C15461" s="509" t="s">
        <v>1025</v>
      </c>
      <c r="K15461" s="509">
        <v>0</v>
      </c>
    </row>
    <row r="15462" spans="1:11" s="509" customFormat="1">
      <c r="A15462" s="508" t="s">
        <v>677</v>
      </c>
      <c r="B15462" s="509" t="s">
        <v>449</v>
      </c>
      <c r="C15462" s="509">
        <v>19</v>
      </c>
      <c r="G15462" s="509">
        <v>2</v>
      </c>
      <c r="K15462" s="509">
        <v>2</v>
      </c>
    </row>
    <row r="15463" spans="1:11" s="509" customFormat="1">
      <c r="A15463" s="508" t="s">
        <v>677</v>
      </c>
      <c r="B15463" s="509" t="s">
        <v>449</v>
      </c>
      <c r="C15463" s="509">
        <v>20</v>
      </c>
      <c r="K15463" s="509">
        <v>0</v>
      </c>
    </row>
    <row r="15464" spans="1:11" s="509" customFormat="1">
      <c r="A15464" s="508" t="s">
        <v>677</v>
      </c>
      <c r="B15464" s="509" t="s">
        <v>449</v>
      </c>
      <c r="C15464" s="509">
        <v>21</v>
      </c>
      <c r="K15464" s="509">
        <v>0</v>
      </c>
    </row>
    <row r="15465" spans="1:11" s="509" customFormat="1">
      <c r="A15465" s="508" t="s">
        <v>677</v>
      </c>
      <c r="B15465" s="509" t="s">
        <v>449</v>
      </c>
      <c r="C15465" s="509" t="s">
        <v>1026</v>
      </c>
      <c r="K15465" s="509">
        <v>0</v>
      </c>
    </row>
    <row r="15466" spans="1:11" s="509" customFormat="1">
      <c r="A15466" s="508" t="s">
        <v>677</v>
      </c>
      <c r="B15466" s="509" t="s">
        <v>449</v>
      </c>
      <c r="C15466" s="509" t="s">
        <v>1027</v>
      </c>
      <c r="K15466" s="509">
        <v>0</v>
      </c>
    </row>
    <row r="15467" spans="1:11" s="509" customFormat="1">
      <c r="A15467" s="508" t="s">
        <v>677</v>
      </c>
      <c r="B15467" s="509" t="s">
        <v>449</v>
      </c>
      <c r="C15467" s="509" t="s">
        <v>1028</v>
      </c>
      <c r="K15467" s="509">
        <v>0</v>
      </c>
    </row>
    <row r="15468" spans="1:11" s="509" customFormat="1">
      <c r="A15468" s="508" t="s">
        <v>677</v>
      </c>
      <c r="B15468" s="509" t="s">
        <v>449</v>
      </c>
      <c r="C15468" s="509">
        <v>22</v>
      </c>
      <c r="K15468" s="509">
        <v>0</v>
      </c>
    </row>
    <row r="15469" spans="1:11" s="509" customFormat="1">
      <c r="A15469" s="508" t="s">
        <v>677</v>
      </c>
      <c r="B15469" s="509" t="s">
        <v>449</v>
      </c>
      <c r="C15469" s="509">
        <v>23</v>
      </c>
      <c r="K15469" s="509">
        <v>0</v>
      </c>
    </row>
    <row r="15470" spans="1:11" s="509" customFormat="1">
      <c r="A15470" s="508" t="s">
        <v>677</v>
      </c>
      <c r="B15470" s="509" t="s">
        <v>449</v>
      </c>
      <c r="C15470" s="509" t="s">
        <v>1029</v>
      </c>
      <c r="G15470" s="509">
        <v>2</v>
      </c>
      <c r="H15470" s="509">
        <v>1</v>
      </c>
      <c r="K15470" s="509">
        <v>2</v>
      </c>
    </row>
    <row r="15471" spans="1:11" s="509" customFormat="1">
      <c r="A15471" s="508" t="s">
        <v>677</v>
      </c>
      <c r="B15471" s="509" t="s">
        <v>449</v>
      </c>
      <c r="C15471" s="509">
        <v>24</v>
      </c>
      <c r="K15471" s="509">
        <v>0</v>
      </c>
    </row>
    <row r="15472" spans="1:11" s="509" customFormat="1">
      <c r="A15472" s="508" t="s">
        <v>677</v>
      </c>
      <c r="B15472" s="509" t="s">
        <v>449</v>
      </c>
      <c r="C15472" s="509">
        <v>25</v>
      </c>
    </row>
    <row r="15473" spans="1:11" s="509" customFormat="1">
      <c r="A15473" s="508" t="s">
        <v>677</v>
      </c>
      <c r="B15473" s="509" t="s">
        <v>449</v>
      </c>
      <c r="C15473" s="509">
        <v>26</v>
      </c>
      <c r="K15473" s="509">
        <v>0</v>
      </c>
    </row>
    <row r="15474" spans="1:11" s="509" customFormat="1">
      <c r="A15474" s="508" t="s">
        <v>677</v>
      </c>
      <c r="B15474" s="509" t="s">
        <v>449</v>
      </c>
      <c r="C15474" s="509">
        <v>27</v>
      </c>
      <c r="K15474" s="509">
        <v>0</v>
      </c>
    </row>
    <row r="15475" spans="1:11" s="509" customFormat="1">
      <c r="A15475" s="508" t="s">
        <v>677</v>
      </c>
      <c r="B15475" s="509" t="s">
        <v>449</v>
      </c>
      <c r="C15475" s="509">
        <v>28</v>
      </c>
      <c r="K15475" s="509">
        <v>0</v>
      </c>
    </row>
    <row r="15476" spans="1:11" s="509" customFormat="1">
      <c r="A15476" s="508" t="s">
        <v>677</v>
      </c>
      <c r="B15476" s="509" t="s">
        <v>449</v>
      </c>
      <c r="C15476" s="509">
        <v>29</v>
      </c>
      <c r="K15476" s="509">
        <v>0</v>
      </c>
    </row>
    <row r="15477" spans="1:11" s="509" customFormat="1">
      <c r="A15477" s="508" t="s">
        <v>677</v>
      </c>
      <c r="B15477" s="509" t="s">
        <v>449</v>
      </c>
      <c r="C15477" s="509">
        <v>30</v>
      </c>
      <c r="K15477" s="509">
        <v>0</v>
      </c>
    </row>
    <row r="15478" spans="1:11" s="509" customFormat="1">
      <c r="A15478" s="508" t="s">
        <v>677</v>
      </c>
      <c r="B15478" s="509" t="s">
        <v>449</v>
      </c>
      <c r="C15478" s="509">
        <v>31</v>
      </c>
      <c r="K15478" s="509">
        <v>0</v>
      </c>
    </row>
    <row r="15479" spans="1:11" s="509" customFormat="1">
      <c r="A15479" s="508" t="s">
        <v>677</v>
      </c>
      <c r="B15479" s="509" t="s">
        <v>449</v>
      </c>
      <c r="C15479" s="509">
        <v>32</v>
      </c>
      <c r="K15479" s="509">
        <v>0</v>
      </c>
    </row>
    <row r="15480" spans="1:11" s="509" customFormat="1">
      <c r="A15480" s="508" t="s">
        <v>677</v>
      </c>
      <c r="B15480" s="509" t="s">
        <v>449</v>
      </c>
      <c r="C15480" s="509">
        <v>33</v>
      </c>
      <c r="K15480" s="509">
        <v>0</v>
      </c>
    </row>
    <row r="15481" spans="1:11" s="509" customFormat="1">
      <c r="A15481" s="508" t="s">
        <v>677</v>
      </c>
      <c r="B15481" s="509" t="s">
        <v>449</v>
      </c>
      <c r="C15481" s="509">
        <v>34</v>
      </c>
      <c r="K15481" s="509">
        <v>0</v>
      </c>
    </row>
    <row r="15482" spans="1:11" s="509" customFormat="1">
      <c r="A15482" s="508" t="s">
        <v>677</v>
      </c>
      <c r="B15482" s="509" t="s">
        <v>449</v>
      </c>
      <c r="C15482" s="509">
        <v>35</v>
      </c>
      <c r="K15482" s="509">
        <v>0</v>
      </c>
    </row>
    <row r="15483" spans="1:11" s="509" customFormat="1">
      <c r="A15483" s="508" t="s">
        <v>677</v>
      </c>
      <c r="B15483" s="509" t="s">
        <v>449</v>
      </c>
      <c r="C15483" s="509">
        <v>36</v>
      </c>
      <c r="K15483" s="509">
        <v>0</v>
      </c>
    </row>
    <row r="15484" spans="1:11" s="509" customFormat="1">
      <c r="A15484" s="508" t="s">
        <v>677</v>
      </c>
      <c r="B15484" s="509" t="s">
        <v>449</v>
      </c>
      <c r="C15484" s="509">
        <v>37</v>
      </c>
      <c r="K15484" s="509">
        <v>0</v>
      </c>
    </row>
    <row r="15485" spans="1:11" s="509" customFormat="1">
      <c r="A15485" s="508" t="s">
        <v>677</v>
      </c>
      <c r="B15485" s="509" t="s">
        <v>449</v>
      </c>
      <c r="C15485" s="509">
        <v>38</v>
      </c>
      <c r="K15485" s="509">
        <v>0</v>
      </c>
    </row>
    <row r="15486" spans="1:11" s="509" customFormat="1">
      <c r="A15486" s="508" t="s">
        <v>677</v>
      </c>
      <c r="B15486" s="509" t="s">
        <v>449</v>
      </c>
      <c r="C15486" s="509" t="s">
        <v>1030</v>
      </c>
      <c r="K15486" s="509">
        <v>0</v>
      </c>
    </row>
    <row r="15487" spans="1:11" s="509" customFormat="1">
      <c r="A15487" s="508" t="s">
        <v>677</v>
      </c>
      <c r="B15487" s="509" t="s">
        <v>449</v>
      </c>
      <c r="C15487" s="509">
        <v>39</v>
      </c>
      <c r="K15487" s="509">
        <v>0</v>
      </c>
    </row>
    <row r="15488" spans="1:11" s="509" customFormat="1">
      <c r="A15488" s="508" t="s">
        <v>677</v>
      </c>
      <c r="B15488" s="509" t="s">
        <v>449</v>
      </c>
      <c r="C15488" s="509">
        <v>40</v>
      </c>
      <c r="K15488" s="509">
        <v>0</v>
      </c>
    </row>
    <row r="15489" spans="1:11" s="509" customFormat="1">
      <c r="A15489" s="508" t="s">
        <v>677</v>
      </c>
      <c r="B15489" s="509" t="s">
        <v>449</v>
      </c>
      <c r="C15489" s="509">
        <v>41</v>
      </c>
      <c r="K15489" s="509">
        <v>0</v>
      </c>
    </row>
    <row r="15490" spans="1:11" s="509" customFormat="1">
      <c r="A15490" s="508" t="s">
        <v>677</v>
      </c>
      <c r="B15490" s="509" t="s">
        <v>449</v>
      </c>
      <c r="C15490" s="509">
        <v>42</v>
      </c>
      <c r="K15490" s="509">
        <v>0</v>
      </c>
    </row>
    <row r="15491" spans="1:11" s="509" customFormat="1">
      <c r="A15491" s="508" t="s">
        <v>677</v>
      </c>
      <c r="B15491" s="509" t="s">
        <v>449</v>
      </c>
      <c r="C15491" s="509">
        <v>43</v>
      </c>
      <c r="K15491" s="509">
        <v>0</v>
      </c>
    </row>
    <row r="15492" spans="1:11" s="509" customFormat="1">
      <c r="A15492" s="508" t="s">
        <v>677</v>
      </c>
      <c r="B15492" s="509" t="s">
        <v>449</v>
      </c>
      <c r="C15492" s="509">
        <v>44</v>
      </c>
      <c r="K15492" s="509">
        <v>0</v>
      </c>
    </row>
    <row r="15493" spans="1:11" s="509" customFormat="1">
      <c r="A15493" s="508" t="s">
        <v>677</v>
      </c>
      <c r="B15493" s="509" t="s">
        <v>449</v>
      </c>
      <c r="C15493" s="509">
        <v>45</v>
      </c>
      <c r="K15493" s="509">
        <v>0</v>
      </c>
    </row>
    <row r="15494" spans="1:11" s="509" customFormat="1">
      <c r="A15494" s="508" t="s">
        <v>677</v>
      </c>
      <c r="B15494" s="509" t="s">
        <v>449</v>
      </c>
      <c r="C15494" s="509">
        <v>46</v>
      </c>
      <c r="K15494" s="509">
        <v>0</v>
      </c>
    </row>
    <row r="15495" spans="1:11" s="509" customFormat="1">
      <c r="A15495" s="508" t="s">
        <v>677</v>
      </c>
      <c r="B15495" s="509" t="s">
        <v>449</v>
      </c>
      <c r="C15495" s="509">
        <v>47</v>
      </c>
      <c r="K15495" s="509">
        <v>0</v>
      </c>
    </row>
    <row r="15496" spans="1:11" s="509" customFormat="1">
      <c r="A15496" s="508" t="s">
        <v>677</v>
      </c>
      <c r="B15496" s="509" t="s">
        <v>449</v>
      </c>
      <c r="C15496" s="509">
        <v>48</v>
      </c>
      <c r="K15496" s="509">
        <v>0</v>
      </c>
    </row>
    <row r="15497" spans="1:11" s="509" customFormat="1">
      <c r="A15497" s="508" t="s">
        <v>677</v>
      </c>
      <c r="B15497" s="509" t="s">
        <v>449</v>
      </c>
      <c r="C15497" s="509">
        <v>49</v>
      </c>
      <c r="K15497" s="509">
        <v>0</v>
      </c>
    </row>
    <row r="15498" spans="1:11" s="509" customFormat="1">
      <c r="A15498" s="508" t="s">
        <v>677</v>
      </c>
      <c r="B15498" s="509" t="s">
        <v>449</v>
      </c>
      <c r="C15498" s="509">
        <v>50</v>
      </c>
      <c r="K15498" s="509">
        <v>0</v>
      </c>
    </row>
    <row r="15499" spans="1:11" s="509" customFormat="1">
      <c r="A15499" s="508" t="s">
        <v>677</v>
      </c>
      <c r="B15499" s="509" t="s">
        <v>449</v>
      </c>
      <c r="C15499" s="509">
        <v>51</v>
      </c>
      <c r="K15499" s="509">
        <v>0</v>
      </c>
    </row>
    <row r="15500" spans="1:11" s="509" customFormat="1">
      <c r="A15500" s="508" t="s">
        <v>677</v>
      </c>
      <c r="B15500" s="509" t="s">
        <v>449</v>
      </c>
      <c r="C15500" s="509" t="s">
        <v>1031</v>
      </c>
      <c r="G15500" s="509">
        <v>1</v>
      </c>
      <c r="K15500" s="509">
        <v>1</v>
      </c>
    </row>
    <row r="15501" spans="1:11" s="509" customFormat="1">
      <c r="A15501" s="508" t="s">
        <v>677</v>
      </c>
      <c r="B15501" s="509" t="s">
        <v>449</v>
      </c>
      <c r="C15501" s="509" t="s">
        <v>1032</v>
      </c>
      <c r="K15501" s="509">
        <v>0</v>
      </c>
    </row>
    <row r="15502" spans="1:11" s="509" customFormat="1">
      <c r="A15502" s="508" t="s">
        <v>677</v>
      </c>
      <c r="B15502" s="509" t="s">
        <v>449</v>
      </c>
      <c r="C15502" s="509">
        <v>52</v>
      </c>
      <c r="K15502" s="509">
        <v>0</v>
      </c>
    </row>
    <row r="15503" spans="1:11" s="509" customFormat="1">
      <c r="A15503" s="508" t="s">
        <v>677</v>
      </c>
      <c r="B15503" s="509" t="s">
        <v>449</v>
      </c>
      <c r="C15503" s="509">
        <v>53</v>
      </c>
      <c r="D15503" s="509">
        <v>1</v>
      </c>
      <c r="E15503" s="509">
        <v>1</v>
      </c>
      <c r="K15503" s="509">
        <v>1</v>
      </c>
    </row>
    <row r="15504" spans="1:11" s="509" customFormat="1">
      <c r="A15504" s="508" t="s">
        <v>677</v>
      </c>
      <c r="B15504" s="509" t="s">
        <v>449</v>
      </c>
      <c r="C15504" s="509">
        <v>54</v>
      </c>
      <c r="G15504" s="509">
        <v>4</v>
      </c>
      <c r="K15504" s="509">
        <v>4</v>
      </c>
    </row>
    <row r="15505" spans="1:11" s="509" customFormat="1">
      <c r="A15505" s="508" t="s">
        <v>677</v>
      </c>
      <c r="B15505" s="509" t="s">
        <v>449</v>
      </c>
      <c r="C15505" s="509">
        <v>55</v>
      </c>
      <c r="D15505" s="509">
        <v>1</v>
      </c>
      <c r="G15505" s="509">
        <v>10</v>
      </c>
      <c r="K15505" s="509">
        <v>11</v>
      </c>
    </row>
    <row r="15506" spans="1:11" s="509" customFormat="1">
      <c r="A15506" s="508" t="s">
        <v>677</v>
      </c>
      <c r="B15506" s="509" t="s">
        <v>449</v>
      </c>
      <c r="C15506" s="509">
        <v>56</v>
      </c>
      <c r="K15506" s="509">
        <v>0</v>
      </c>
    </row>
    <row r="15507" spans="1:11" s="509" customFormat="1">
      <c r="A15507" s="508" t="s">
        <v>677</v>
      </c>
      <c r="B15507" s="509" t="s">
        <v>449</v>
      </c>
      <c r="C15507" s="509">
        <v>57</v>
      </c>
      <c r="K15507" s="509">
        <v>0</v>
      </c>
    </row>
    <row r="15508" spans="1:11" s="509" customFormat="1">
      <c r="A15508" s="508" t="s">
        <v>677</v>
      </c>
      <c r="B15508" s="509" t="s">
        <v>449</v>
      </c>
      <c r="C15508" s="509">
        <v>58</v>
      </c>
      <c r="G15508" s="509">
        <v>2</v>
      </c>
      <c r="H15508" s="509">
        <v>1</v>
      </c>
      <c r="K15508" s="509">
        <v>2</v>
      </c>
    </row>
    <row r="15509" spans="1:11" s="509" customFormat="1">
      <c r="A15509" s="508" t="s">
        <v>677</v>
      </c>
      <c r="B15509" s="509" t="s">
        <v>449</v>
      </c>
      <c r="C15509" s="509">
        <v>59</v>
      </c>
      <c r="K15509" s="509">
        <v>0</v>
      </c>
    </row>
    <row r="15510" spans="1:11" s="509" customFormat="1">
      <c r="A15510" s="508" t="s">
        <v>677</v>
      </c>
      <c r="B15510" s="509" t="s">
        <v>449</v>
      </c>
      <c r="C15510" s="509">
        <v>60</v>
      </c>
      <c r="K15510" s="509">
        <v>0</v>
      </c>
    </row>
    <row r="15511" spans="1:11" s="509" customFormat="1">
      <c r="A15511" s="508" t="s">
        <v>677</v>
      </c>
      <c r="B15511" s="509" t="s">
        <v>449</v>
      </c>
      <c r="C15511" s="509">
        <v>61</v>
      </c>
      <c r="G15511" s="509">
        <v>2</v>
      </c>
      <c r="K15511" s="509">
        <v>2</v>
      </c>
    </row>
    <row r="15512" spans="1:11" s="509" customFormat="1">
      <c r="A15512" s="508" t="s">
        <v>677</v>
      </c>
      <c r="B15512" s="509" t="s">
        <v>449</v>
      </c>
      <c r="C15512" s="509">
        <v>62</v>
      </c>
      <c r="K15512" s="509">
        <v>0</v>
      </c>
    </row>
    <row r="15513" spans="1:11" s="509" customFormat="1">
      <c r="A15513" s="508" t="s">
        <v>677</v>
      </c>
      <c r="B15513" s="509" t="s">
        <v>449</v>
      </c>
      <c r="C15513" s="509">
        <v>63</v>
      </c>
      <c r="G15513" s="509">
        <v>1</v>
      </c>
      <c r="K15513" s="509">
        <v>1</v>
      </c>
    </row>
    <row r="15514" spans="1:11" s="509" customFormat="1">
      <c r="A15514" s="508" t="s">
        <v>677</v>
      </c>
      <c r="B15514" s="509" t="s">
        <v>449</v>
      </c>
      <c r="C15514" s="509" t="s">
        <v>1033</v>
      </c>
      <c r="K15514" s="509">
        <v>0</v>
      </c>
    </row>
    <row r="15515" spans="1:11" s="509" customFormat="1">
      <c r="A15515" s="508" t="s">
        <v>677</v>
      </c>
      <c r="B15515" s="509" t="s">
        <v>449</v>
      </c>
      <c r="C15515" s="509" t="s">
        <v>1034</v>
      </c>
      <c r="K15515" s="509">
        <v>0</v>
      </c>
    </row>
    <row r="15516" spans="1:11" s="509" customFormat="1">
      <c r="A15516" s="508" t="s">
        <v>677</v>
      </c>
      <c r="B15516" s="509" t="s">
        <v>449</v>
      </c>
      <c r="C15516" s="509">
        <v>64</v>
      </c>
      <c r="K15516" s="509">
        <v>0</v>
      </c>
    </row>
    <row r="15517" spans="1:11" s="509" customFormat="1">
      <c r="A15517" s="508" t="s">
        <v>677</v>
      </c>
      <c r="B15517" s="509" t="s">
        <v>449</v>
      </c>
      <c r="C15517" s="509" t="s">
        <v>1035</v>
      </c>
      <c r="D15517" s="509">
        <v>2</v>
      </c>
      <c r="G15517" s="509">
        <v>1</v>
      </c>
      <c r="K15517" s="509">
        <v>3</v>
      </c>
    </row>
    <row r="15518" spans="1:11" s="509" customFormat="1">
      <c r="A15518" s="508" t="s">
        <v>677</v>
      </c>
      <c r="B15518" s="509" t="s">
        <v>449</v>
      </c>
      <c r="C15518" s="509">
        <v>65</v>
      </c>
      <c r="D15518" s="509">
        <v>1</v>
      </c>
      <c r="G15518" s="509">
        <v>2</v>
      </c>
      <c r="K15518" s="509">
        <v>3</v>
      </c>
    </row>
    <row r="15519" spans="1:11" s="509" customFormat="1">
      <c r="A15519" s="508" t="s">
        <v>677</v>
      </c>
      <c r="B15519" s="509" t="s">
        <v>449</v>
      </c>
      <c r="C15519" s="509">
        <v>66</v>
      </c>
      <c r="D15519" s="509">
        <v>1</v>
      </c>
      <c r="E15519" s="509">
        <v>1</v>
      </c>
      <c r="K15519" s="509">
        <v>1</v>
      </c>
    </row>
    <row r="15520" spans="1:11" s="509" customFormat="1">
      <c r="A15520" s="508" t="s">
        <v>677</v>
      </c>
      <c r="B15520" s="509" t="s">
        <v>449</v>
      </c>
      <c r="C15520" s="509" t="s">
        <v>1036</v>
      </c>
      <c r="K15520" s="509">
        <v>0</v>
      </c>
    </row>
    <row r="15521" spans="1:11" s="509" customFormat="1">
      <c r="A15521" s="508" t="s">
        <v>677</v>
      </c>
      <c r="B15521" s="509" t="s">
        <v>449</v>
      </c>
      <c r="C15521" s="509" t="s">
        <v>1037</v>
      </c>
      <c r="D15521" s="509">
        <v>6</v>
      </c>
      <c r="G15521" s="509">
        <v>109</v>
      </c>
      <c r="K15521" s="509">
        <v>115</v>
      </c>
    </row>
    <row r="15522" spans="1:11" s="509" customFormat="1">
      <c r="A15522" s="508" t="s">
        <v>677</v>
      </c>
      <c r="B15522" s="509" t="s">
        <v>449</v>
      </c>
      <c r="C15522" s="509" t="s">
        <v>1038</v>
      </c>
      <c r="G15522" s="509">
        <v>1</v>
      </c>
      <c r="K15522" s="509">
        <v>1</v>
      </c>
    </row>
    <row r="15523" spans="1:11" s="509" customFormat="1">
      <c r="A15523" s="508" t="s">
        <v>677</v>
      </c>
      <c r="B15523" s="509" t="s">
        <v>449</v>
      </c>
      <c r="C15523" s="509" t="s">
        <v>1039</v>
      </c>
      <c r="G15523" s="509">
        <v>2</v>
      </c>
      <c r="K15523" s="509">
        <v>2</v>
      </c>
    </row>
    <row r="15524" spans="1:11" s="509" customFormat="1">
      <c r="A15524" s="508" t="s">
        <v>677</v>
      </c>
      <c r="B15524" s="509" t="s">
        <v>449</v>
      </c>
      <c r="C15524" s="509" t="s">
        <v>1040</v>
      </c>
      <c r="G15524" s="509">
        <v>2</v>
      </c>
      <c r="K15524" s="509">
        <v>2</v>
      </c>
    </row>
    <row r="15525" spans="1:11" s="509" customFormat="1">
      <c r="A15525" s="508" t="s">
        <v>677</v>
      </c>
      <c r="B15525" s="509" t="s">
        <v>449</v>
      </c>
      <c r="C15525" s="509" t="s">
        <v>1041</v>
      </c>
      <c r="K15525" s="509">
        <v>0</v>
      </c>
    </row>
    <row r="15526" spans="1:11" s="509" customFormat="1">
      <c r="A15526" s="508" t="s">
        <v>677</v>
      </c>
      <c r="B15526" s="509" t="s">
        <v>449</v>
      </c>
      <c r="C15526" s="509" t="s">
        <v>1042</v>
      </c>
      <c r="K15526" s="509">
        <v>0</v>
      </c>
    </row>
    <row r="15527" spans="1:11" s="509" customFormat="1">
      <c r="A15527" s="508" t="s">
        <v>677</v>
      </c>
      <c r="B15527" s="509" t="s">
        <v>449</v>
      </c>
      <c r="C15527" s="509">
        <v>67</v>
      </c>
      <c r="G15527" s="509">
        <v>31</v>
      </c>
      <c r="H15527" s="509">
        <v>1</v>
      </c>
      <c r="K15527" s="509">
        <v>31</v>
      </c>
    </row>
    <row r="15528" spans="1:11" s="509" customFormat="1">
      <c r="A15528" s="508" t="s">
        <v>677</v>
      </c>
      <c r="B15528" s="509" t="s">
        <v>449</v>
      </c>
      <c r="C15528" s="509">
        <v>68</v>
      </c>
      <c r="G15528" s="509">
        <v>8</v>
      </c>
      <c r="H15528" s="509">
        <v>3</v>
      </c>
      <c r="K15528" s="509">
        <v>8</v>
      </c>
    </row>
    <row r="15529" spans="1:11" s="509" customFormat="1">
      <c r="A15529" s="508" t="s">
        <v>677</v>
      </c>
      <c r="B15529" s="509" t="s">
        <v>449</v>
      </c>
      <c r="C15529" s="509" t="s">
        <v>1043</v>
      </c>
      <c r="D15529" s="509">
        <v>3</v>
      </c>
      <c r="G15529" s="509">
        <v>2</v>
      </c>
      <c r="K15529" s="509">
        <v>5</v>
      </c>
    </row>
    <row r="15530" spans="1:11" s="509" customFormat="1">
      <c r="A15530" s="508" t="s">
        <v>677</v>
      </c>
      <c r="B15530" s="509" t="s">
        <v>449</v>
      </c>
      <c r="C15530" s="509">
        <v>69</v>
      </c>
      <c r="D15530" s="509">
        <v>1</v>
      </c>
      <c r="K15530" s="509">
        <v>1</v>
      </c>
    </row>
    <row r="15531" spans="1:11" s="509" customFormat="1">
      <c r="A15531" s="508" t="s">
        <v>677</v>
      </c>
      <c r="B15531" s="509" t="s">
        <v>449</v>
      </c>
      <c r="C15531" s="509" t="s">
        <v>1044</v>
      </c>
      <c r="G15531" s="509">
        <v>1</v>
      </c>
      <c r="K15531" s="509">
        <v>1</v>
      </c>
    </row>
    <row r="15532" spans="1:11" s="509" customFormat="1">
      <c r="A15532" s="508" t="s">
        <v>677</v>
      </c>
      <c r="B15532" s="509" t="s">
        <v>449</v>
      </c>
      <c r="C15532" s="509" t="s">
        <v>1045</v>
      </c>
      <c r="K15532" s="509">
        <v>0</v>
      </c>
    </row>
    <row r="15533" spans="1:11" s="509" customFormat="1">
      <c r="A15533" s="508" t="s">
        <v>677</v>
      </c>
      <c r="B15533" s="509" t="s">
        <v>449</v>
      </c>
      <c r="C15533" s="509">
        <v>70</v>
      </c>
      <c r="G15533" s="509">
        <v>3</v>
      </c>
      <c r="K15533" s="509">
        <v>3</v>
      </c>
    </row>
    <row r="15534" spans="1:11" s="509" customFormat="1">
      <c r="A15534" s="508" t="s">
        <v>677</v>
      </c>
      <c r="B15534" s="509" t="s">
        <v>449</v>
      </c>
      <c r="C15534" s="509" t="s">
        <v>1046</v>
      </c>
      <c r="G15534" s="509">
        <v>5</v>
      </c>
      <c r="K15534" s="509">
        <v>5</v>
      </c>
    </row>
    <row r="15535" spans="1:11" s="509" customFormat="1">
      <c r="A15535" s="508" t="s">
        <v>677</v>
      </c>
      <c r="B15535" s="509" t="s">
        <v>449</v>
      </c>
      <c r="C15535" s="509">
        <v>71</v>
      </c>
      <c r="G15535" s="509">
        <v>85</v>
      </c>
      <c r="K15535" s="509">
        <v>85</v>
      </c>
    </row>
    <row r="15536" spans="1:11" s="509" customFormat="1">
      <c r="A15536" s="508" t="s">
        <v>677</v>
      </c>
      <c r="B15536" s="509" t="s">
        <v>449</v>
      </c>
      <c r="C15536" s="509" t="s">
        <v>1047</v>
      </c>
      <c r="G15536" s="509">
        <v>12</v>
      </c>
      <c r="H15536" s="509">
        <v>5</v>
      </c>
      <c r="K15536" s="509">
        <v>12</v>
      </c>
    </row>
    <row r="15537" spans="1:11" s="509" customFormat="1">
      <c r="A15537" s="508" t="s">
        <v>677</v>
      </c>
      <c r="B15537" s="509" t="s">
        <v>449</v>
      </c>
      <c r="C15537" s="509" t="s">
        <v>1048</v>
      </c>
      <c r="G15537" s="509">
        <v>3</v>
      </c>
      <c r="H15537" s="509">
        <v>1</v>
      </c>
      <c r="K15537" s="509">
        <v>3</v>
      </c>
    </row>
    <row r="15538" spans="1:11" s="509" customFormat="1">
      <c r="A15538" s="508" t="s">
        <v>677</v>
      </c>
      <c r="B15538" s="509" t="s">
        <v>449</v>
      </c>
      <c r="C15538" s="509" t="s">
        <v>1049</v>
      </c>
      <c r="K15538" s="509">
        <v>0</v>
      </c>
    </row>
    <row r="15539" spans="1:11" s="509" customFormat="1">
      <c r="A15539" s="508" t="s">
        <v>677</v>
      </c>
      <c r="B15539" s="509" t="s">
        <v>449</v>
      </c>
      <c r="C15539" s="509" t="s">
        <v>1050</v>
      </c>
      <c r="K15539" s="509">
        <v>0</v>
      </c>
    </row>
    <row r="15540" spans="1:11" s="509" customFormat="1">
      <c r="A15540" s="508" t="s">
        <v>677</v>
      </c>
      <c r="B15540" s="509" t="s">
        <v>449</v>
      </c>
      <c r="C15540" s="509" t="s">
        <v>1051</v>
      </c>
      <c r="K15540" s="509">
        <v>0</v>
      </c>
    </row>
    <row r="15541" spans="1:11" s="509" customFormat="1">
      <c r="A15541" s="508" t="s">
        <v>677</v>
      </c>
      <c r="B15541" s="509" t="s">
        <v>449</v>
      </c>
      <c r="C15541" s="509">
        <v>72</v>
      </c>
      <c r="D15541" s="509">
        <v>21</v>
      </c>
      <c r="E15541" s="509">
        <v>1</v>
      </c>
      <c r="G15541" s="509">
        <v>4</v>
      </c>
      <c r="K15541" s="509">
        <v>25</v>
      </c>
    </row>
    <row r="15542" spans="1:11" s="509" customFormat="1">
      <c r="A15542" s="508" t="s">
        <v>677</v>
      </c>
      <c r="B15542" s="509" t="s">
        <v>449</v>
      </c>
      <c r="C15542" s="509">
        <v>73</v>
      </c>
      <c r="D15542" s="509">
        <v>3</v>
      </c>
      <c r="G15542" s="509">
        <v>1</v>
      </c>
      <c r="K15542" s="509">
        <v>4</v>
      </c>
    </row>
    <row r="15543" spans="1:11" s="509" customFormat="1">
      <c r="A15543" s="508" t="s">
        <v>677</v>
      </c>
      <c r="B15543" s="509" t="s">
        <v>449</v>
      </c>
      <c r="C15543" s="509">
        <v>74</v>
      </c>
      <c r="D15543" s="509">
        <v>3</v>
      </c>
      <c r="G15543" s="509">
        <v>2</v>
      </c>
      <c r="K15543" s="509">
        <v>5</v>
      </c>
    </row>
    <row r="15544" spans="1:11" s="509" customFormat="1">
      <c r="A15544" s="508" t="s">
        <v>677</v>
      </c>
      <c r="B15544" s="509" t="s">
        <v>449</v>
      </c>
      <c r="C15544" s="509" t="s">
        <v>4570</v>
      </c>
      <c r="K15544" s="509">
        <v>0</v>
      </c>
    </row>
    <row r="15545" spans="1:11" s="509" customFormat="1">
      <c r="A15545" s="508" t="s">
        <v>677</v>
      </c>
      <c r="B15545" s="509" t="s">
        <v>449</v>
      </c>
      <c r="C15545" s="509" t="s">
        <v>4571</v>
      </c>
      <c r="D15545" s="509">
        <v>46</v>
      </c>
      <c r="E15545" s="509">
        <v>3</v>
      </c>
      <c r="F15545" s="509">
        <v>0</v>
      </c>
      <c r="G15545" s="509">
        <v>443</v>
      </c>
      <c r="H15545" s="509">
        <v>12</v>
      </c>
      <c r="I15545" s="509">
        <v>0</v>
      </c>
      <c r="K15545" s="509">
        <v>489</v>
      </c>
    </row>
    <row r="15546" spans="1:11" s="509" customFormat="1">
      <c r="A15546" s="508" t="s">
        <v>678</v>
      </c>
      <c r="B15546" s="509" t="s">
        <v>450</v>
      </c>
      <c r="C15546" s="509">
        <v>1</v>
      </c>
      <c r="K15546" s="509">
        <v>0</v>
      </c>
    </row>
    <row r="15547" spans="1:11" s="509" customFormat="1">
      <c r="A15547" s="508" t="s">
        <v>678</v>
      </c>
      <c r="B15547" s="509" t="s">
        <v>450</v>
      </c>
      <c r="C15547" s="509" t="s">
        <v>1023</v>
      </c>
      <c r="D15547" s="509">
        <v>13</v>
      </c>
      <c r="G15547" s="509">
        <v>846</v>
      </c>
      <c r="K15547" s="509">
        <v>859</v>
      </c>
    </row>
    <row r="15548" spans="1:11" s="509" customFormat="1">
      <c r="A15548" s="508" t="s">
        <v>678</v>
      </c>
      <c r="B15548" s="509" t="s">
        <v>450</v>
      </c>
      <c r="C15548" s="509">
        <v>2</v>
      </c>
      <c r="D15548" s="509">
        <v>13</v>
      </c>
      <c r="G15548" s="509">
        <v>22</v>
      </c>
      <c r="K15548" s="509">
        <v>35</v>
      </c>
    </row>
    <row r="15549" spans="1:11" s="509" customFormat="1">
      <c r="A15549" s="508" t="s">
        <v>678</v>
      </c>
      <c r="B15549" s="509" t="s">
        <v>450</v>
      </c>
      <c r="C15549" s="509">
        <v>3</v>
      </c>
      <c r="D15549" s="509">
        <v>7</v>
      </c>
      <c r="G15549" s="509">
        <v>57</v>
      </c>
      <c r="H15549" s="509">
        <v>1</v>
      </c>
      <c r="K15549" s="509">
        <v>64</v>
      </c>
    </row>
    <row r="15550" spans="1:11" s="509" customFormat="1">
      <c r="A15550" s="508" t="s">
        <v>678</v>
      </c>
      <c r="B15550" s="509" t="s">
        <v>450</v>
      </c>
      <c r="C15550" s="509">
        <v>4</v>
      </c>
      <c r="D15550" s="509">
        <v>10</v>
      </c>
      <c r="G15550" s="509">
        <v>45</v>
      </c>
      <c r="K15550" s="509">
        <v>55</v>
      </c>
    </row>
    <row r="15551" spans="1:11" s="509" customFormat="1">
      <c r="A15551" s="508" t="s">
        <v>678</v>
      </c>
      <c r="B15551" s="509" t="s">
        <v>450</v>
      </c>
      <c r="C15551" s="509">
        <v>5</v>
      </c>
      <c r="D15551" s="509">
        <v>2</v>
      </c>
      <c r="G15551" s="509">
        <v>23</v>
      </c>
      <c r="K15551" s="509">
        <v>25</v>
      </c>
    </row>
    <row r="15552" spans="1:11" s="509" customFormat="1">
      <c r="A15552" s="508" t="s">
        <v>678</v>
      </c>
      <c r="B15552" s="509" t="s">
        <v>450</v>
      </c>
      <c r="C15552" s="509">
        <v>6</v>
      </c>
      <c r="K15552" s="509">
        <v>0</v>
      </c>
    </row>
    <row r="15553" spans="1:11" s="509" customFormat="1">
      <c r="A15553" s="508" t="s">
        <v>678</v>
      </c>
      <c r="B15553" s="509" t="s">
        <v>450</v>
      </c>
      <c r="C15553" s="509">
        <v>7</v>
      </c>
      <c r="G15553" s="509">
        <v>1</v>
      </c>
      <c r="K15553" s="509">
        <v>1</v>
      </c>
    </row>
    <row r="15554" spans="1:11" s="509" customFormat="1">
      <c r="A15554" s="508" t="s">
        <v>678</v>
      </c>
      <c r="B15554" s="509" t="s">
        <v>450</v>
      </c>
      <c r="C15554" s="509">
        <v>8</v>
      </c>
      <c r="D15554" s="509">
        <v>2</v>
      </c>
      <c r="G15554" s="509">
        <v>3</v>
      </c>
      <c r="K15554" s="509">
        <v>5</v>
      </c>
    </row>
    <row r="15555" spans="1:11" s="509" customFormat="1">
      <c r="A15555" s="508" t="s">
        <v>678</v>
      </c>
      <c r="B15555" s="509" t="s">
        <v>450</v>
      </c>
      <c r="C15555" s="509">
        <v>9</v>
      </c>
      <c r="G15555" s="509">
        <v>4</v>
      </c>
      <c r="K15555" s="509">
        <v>4</v>
      </c>
    </row>
    <row r="15556" spans="1:11" s="509" customFormat="1">
      <c r="A15556" s="508" t="s">
        <v>678</v>
      </c>
      <c r="B15556" s="509" t="s">
        <v>450</v>
      </c>
      <c r="C15556" s="509">
        <v>10</v>
      </c>
      <c r="D15556" s="509">
        <v>7</v>
      </c>
      <c r="G15556" s="509">
        <v>46</v>
      </c>
      <c r="K15556" s="509">
        <v>53</v>
      </c>
    </row>
    <row r="15557" spans="1:11" s="509" customFormat="1">
      <c r="A15557" s="508" t="s">
        <v>678</v>
      </c>
      <c r="B15557" s="509" t="s">
        <v>450</v>
      </c>
      <c r="C15557" s="509">
        <v>11</v>
      </c>
      <c r="D15557" s="509">
        <v>1</v>
      </c>
      <c r="G15557" s="509">
        <v>6</v>
      </c>
      <c r="K15557" s="509">
        <v>7</v>
      </c>
    </row>
    <row r="15558" spans="1:11" s="509" customFormat="1">
      <c r="A15558" s="508" t="s">
        <v>678</v>
      </c>
      <c r="B15558" s="509" t="s">
        <v>450</v>
      </c>
      <c r="C15558" s="509">
        <v>12</v>
      </c>
      <c r="G15558" s="509">
        <v>7</v>
      </c>
      <c r="K15558" s="509">
        <v>7</v>
      </c>
    </row>
    <row r="15559" spans="1:11" s="509" customFormat="1">
      <c r="A15559" s="508" t="s">
        <v>678</v>
      </c>
      <c r="B15559" s="509" t="s">
        <v>450</v>
      </c>
      <c r="C15559" s="509">
        <v>13</v>
      </c>
      <c r="K15559" s="509">
        <v>0</v>
      </c>
    </row>
    <row r="15560" spans="1:11" s="509" customFormat="1">
      <c r="A15560" s="508" t="s">
        <v>678</v>
      </c>
      <c r="B15560" s="509" t="s">
        <v>450</v>
      </c>
      <c r="C15560" s="509">
        <v>14</v>
      </c>
      <c r="K15560" s="509">
        <v>0</v>
      </c>
    </row>
    <row r="15561" spans="1:11" s="509" customFormat="1">
      <c r="A15561" s="508" t="s">
        <v>678</v>
      </c>
      <c r="B15561" s="509" t="s">
        <v>450</v>
      </c>
      <c r="C15561" s="509">
        <v>15</v>
      </c>
      <c r="K15561" s="509">
        <v>0</v>
      </c>
    </row>
    <row r="15562" spans="1:11" s="509" customFormat="1">
      <c r="A15562" s="508" t="s">
        <v>678</v>
      </c>
      <c r="B15562" s="509" t="s">
        <v>450</v>
      </c>
      <c r="C15562" s="509">
        <v>16</v>
      </c>
      <c r="D15562" s="509">
        <v>4</v>
      </c>
      <c r="G15562" s="509">
        <v>7</v>
      </c>
      <c r="K15562" s="509">
        <v>11</v>
      </c>
    </row>
    <row r="15563" spans="1:11" s="509" customFormat="1">
      <c r="A15563" s="508" t="s">
        <v>678</v>
      </c>
      <c r="B15563" s="509" t="s">
        <v>450</v>
      </c>
      <c r="C15563" s="509">
        <v>17</v>
      </c>
      <c r="D15563" s="509">
        <v>7</v>
      </c>
      <c r="G15563" s="509">
        <v>56</v>
      </c>
      <c r="K15563" s="509">
        <v>63</v>
      </c>
    </row>
    <row r="15564" spans="1:11" s="509" customFormat="1">
      <c r="A15564" s="508" t="s">
        <v>678</v>
      </c>
      <c r="B15564" s="509" t="s">
        <v>450</v>
      </c>
      <c r="C15564" s="509">
        <v>18</v>
      </c>
      <c r="K15564" s="509">
        <v>0</v>
      </c>
    </row>
    <row r="15565" spans="1:11" s="509" customFormat="1">
      <c r="A15565" s="508" t="s">
        <v>678</v>
      </c>
      <c r="B15565" s="509" t="s">
        <v>450</v>
      </c>
      <c r="C15565" s="509" t="s">
        <v>1024</v>
      </c>
      <c r="D15565" s="509">
        <v>3</v>
      </c>
      <c r="G15565" s="509">
        <v>4</v>
      </c>
      <c r="K15565" s="509">
        <v>7</v>
      </c>
    </row>
    <row r="15566" spans="1:11" s="509" customFormat="1">
      <c r="A15566" s="508" t="s">
        <v>678</v>
      </c>
      <c r="B15566" s="509" t="s">
        <v>450</v>
      </c>
      <c r="C15566" s="509" t="s">
        <v>1025</v>
      </c>
      <c r="G15566" s="509">
        <v>1</v>
      </c>
      <c r="K15566" s="509">
        <v>1</v>
      </c>
    </row>
    <row r="15567" spans="1:11" s="509" customFormat="1">
      <c r="A15567" s="508" t="s">
        <v>678</v>
      </c>
      <c r="B15567" s="509" t="s">
        <v>450</v>
      </c>
      <c r="C15567" s="509">
        <v>19</v>
      </c>
      <c r="D15567" s="509">
        <v>4</v>
      </c>
      <c r="G15567" s="509">
        <v>1</v>
      </c>
      <c r="K15567" s="509">
        <v>5</v>
      </c>
    </row>
    <row r="15568" spans="1:11" s="509" customFormat="1">
      <c r="A15568" s="508" t="s">
        <v>678</v>
      </c>
      <c r="B15568" s="509" t="s">
        <v>450</v>
      </c>
      <c r="C15568" s="509">
        <v>20</v>
      </c>
      <c r="K15568" s="509">
        <v>0</v>
      </c>
    </row>
    <row r="15569" spans="1:11" s="509" customFormat="1">
      <c r="A15569" s="508" t="s">
        <v>678</v>
      </c>
      <c r="B15569" s="509" t="s">
        <v>450</v>
      </c>
      <c r="C15569" s="509">
        <v>21</v>
      </c>
      <c r="D15569" s="509">
        <v>1</v>
      </c>
      <c r="E15569" s="509">
        <v>1</v>
      </c>
      <c r="K15569" s="509">
        <v>1</v>
      </c>
    </row>
    <row r="15570" spans="1:11" s="509" customFormat="1">
      <c r="A15570" s="508" t="s">
        <v>678</v>
      </c>
      <c r="B15570" s="509" t="s">
        <v>450</v>
      </c>
      <c r="C15570" s="509" t="s">
        <v>1026</v>
      </c>
      <c r="G15570" s="509">
        <v>1</v>
      </c>
      <c r="K15570" s="509">
        <v>1</v>
      </c>
    </row>
    <row r="15571" spans="1:11" s="509" customFormat="1">
      <c r="A15571" s="508" t="s">
        <v>678</v>
      </c>
      <c r="B15571" s="509" t="s">
        <v>450</v>
      </c>
      <c r="C15571" s="509" t="s">
        <v>1027</v>
      </c>
      <c r="D15571" s="509">
        <v>1</v>
      </c>
      <c r="G15571" s="509">
        <v>2</v>
      </c>
      <c r="K15571" s="509">
        <v>3</v>
      </c>
    </row>
    <row r="15572" spans="1:11" s="509" customFormat="1">
      <c r="A15572" s="508" t="s">
        <v>678</v>
      </c>
      <c r="B15572" s="509" t="s">
        <v>450</v>
      </c>
      <c r="C15572" s="509" t="s">
        <v>1028</v>
      </c>
      <c r="K15572" s="509">
        <v>0</v>
      </c>
    </row>
    <row r="15573" spans="1:11" s="509" customFormat="1">
      <c r="A15573" s="508" t="s">
        <v>678</v>
      </c>
      <c r="B15573" s="509" t="s">
        <v>450</v>
      </c>
      <c r="C15573" s="509">
        <v>22</v>
      </c>
      <c r="G15573" s="509">
        <v>3</v>
      </c>
      <c r="K15573" s="509">
        <v>3</v>
      </c>
    </row>
    <row r="15574" spans="1:11" s="509" customFormat="1">
      <c r="A15574" s="508" t="s">
        <v>678</v>
      </c>
      <c r="B15574" s="509" t="s">
        <v>450</v>
      </c>
      <c r="C15574" s="509">
        <v>23</v>
      </c>
      <c r="D15574" s="509">
        <v>1</v>
      </c>
      <c r="K15574" s="509">
        <v>1</v>
      </c>
    </row>
    <row r="15575" spans="1:11" s="509" customFormat="1">
      <c r="A15575" s="508" t="s">
        <v>678</v>
      </c>
      <c r="B15575" s="509" t="s">
        <v>450</v>
      </c>
      <c r="C15575" s="509" t="s">
        <v>1029</v>
      </c>
      <c r="G15575" s="509">
        <v>9</v>
      </c>
      <c r="K15575" s="509">
        <v>9</v>
      </c>
    </row>
    <row r="15576" spans="1:11" s="509" customFormat="1">
      <c r="A15576" s="508" t="s">
        <v>678</v>
      </c>
      <c r="B15576" s="509" t="s">
        <v>450</v>
      </c>
      <c r="C15576" s="509">
        <v>24</v>
      </c>
      <c r="G15576" s="509">
        <v>2</v>
      </c>
      <c r="K15576" s="509">
        <v>2</v>
      </c>
    </row>
    <row r="15577" spans="1:11" s="509" customFormat="1">
      <c r="A15577" s="508" t="s">
        <v>678</v>
      </c>
      <c r="B15577" s="509" t="s">
        <v>450</v>
      </c>
      <c r="C15577" s="509">
        <v>25</v>
      </c>
    </row>
    <row r="15578" spans="1:11" s="509" customFormat="1">
      <c r="A15578" s="508" t="s">
        <v>678</v>
      </c>
      <c r="B15578" s="509" t="s">
        <v>450</v>
      </c>
      <c r="C15578" s="509">
        <v>26</v>
      </c>
      <c r="K15578" s="509">
        <v>0</v>
      </c>
    </row>
    <row r="15579" spans="1:11" s="509" customFormat="1">
      <c r="A15579" s="508" t="s">
        <v>678</v>
      </c>
      <c r="B15579" s="509" t="s">
        <v>450</v>
      </c>
      <c r="C15579" s="509">
        <v>27</v>
      </c>
      <c r="G15579" s="509">
        <v>1</v>
      </c>
      <c r="H15579" s="509">
        <v>1</v>
      </c>
      <c r="K15579" s="509">
        <v>1</v>
      </c>
    </row>
    <row r="15580" spans="1:11" s="509" customFormat="1">
      <c r="A15580" s="508" t="s">
        <v>678</v>
      </c>
      <c r="B15580" s="509" t="s">
        <v>450</v>
      </c>
      <c r="C15580" s="509">
        <v>28</v>
      </c>
      <c r="K15580" s="509">
        <v>0</v>
      </c>
    </row>
    <row r="15581" spans="1:11" s="509" customFormat="1">
      <c r="A15581" s="508" t="s">
        <v>678</v>
      </c>
      <c r="B15581" s="509" t="s">
        <v>450</v>
      </c>
      <c r="C15581" s="509">
        <v>29</v>
      </c>
      <c r="K15581" s="509">
        <v>0</v>
      </c>
    </row>
    <row r="15582" spans="1:11" s="509" customFormat="1">
      <c r="A15582" s="508" t="s">
        <v>678</v>
      </c>
      <c r="B15582" s="509" t="s">
        <v>450</v>
      </c>
      <c r="C15582" s="509">
        <v>30</v>
      </c>
      <c r="K15582" s="509">
        <v>0</v>
      </c>
    </row>
    <row r="15583" spans="1:11" s="509" customFormat="1">
      <c r="A15583" s="508" t="s">
        <v>678</v>
      </c>
      <c r="B15583" s="509" t="s">
        <v>450</v>
      </c>
      <c r="C15583" s="509">
        <v>31</v>
      </c>
      <c r="K15583" s="509">
        <v>0</v>
      </c>
    </row>
    <row r="15584" spans="1:11" s="509" customFormat="1">
      <c r="A15584" s="508" t="s">
        <v>678</v>
      </c>
      <c r="B15584" s="509" t="s">
        <v>450</v>
      </c>
      <c r="C15584" s="509">
        <v>32</v>
      </c>
      <c r="K15584" s="509">
        <v>0</v>
      </c>
    </row>
    <row r="15585" spans="1:11" s="509" customFormat="1">
      <c r="A15585" s="508" t="s">
        <v>678</v>
      </c>
      <c r="B15585" s="509" t="s">
        <v>450</v>
      </c>
      <c r="C15585" s="509">
        <v>33</v>
      </c>
      <c r="G15585" s="509">
        <v>2</v>
      </c>
      <c r="K15585" s="509">
        <v>2</v>
      </c>
    </row>
    <row r="15586" spans="1:11" s="509" customFormat="1">
      <c r="A15586" s="508" t="s">
        <v>678</v>
      </c>
      <c r="B15586" s="509" t="s">
        <v>450</v>
      </c>
      <c r="C15586" s="509">
        <v>34</v>
      </c>
      <c r="K15586" s="509">
        <v>0</v>
      </c>
    </row>
    <row r="15587" spans="1:11" s="509" customFormat="1">
      <c r="A15587" s="508" t="s">
        <v>678</v>
      </c>
      <c r="B15587" s="509" t="s">
        <v>450</v>
      </c>
      <c r="C15587" s="509">
        <v>35</v>
      </c>
      <c r="K15587" s="509">
        <v>0</v>
      </c>
    </row>
    <row r="15588" spans="1:11" s="509" customFormat="1">
      <c r="A15588" s="508" t="s">
        <v>678</v>
      </c>
      <c r="B15588" s="509" t="s">
        <v>450</v>
      </c>
      <c r="C15588" s="509">
        <v>36</v>
      </c>
      <c r="K15588" s="509">
        <v>0</v>
      </c>
    </row>
    <row r="15589" spans="1:11" s="509" customFormat="1">
      <c r="A15589" s="508" t="s">
        <v>678</v>
      </c>
      <c r="B15589" s="509" t="s">
        <v>450</v>
      </c>
      <c r="C15589" s="509">
        <v>37</v>
      </c>
      <c r="K15589" s="509">
        <v>0</v>
      </c>
    </row>
    <row r="15590" spans="1:11" s="509" customFormat="1">
      <c r="A15590" s="508" t="s">
        <v>678</v>
      </c>
      <c r="B15590" s="509" t="s">
        <v>450</v>
      </c>
      <c r="C15590" s="509">
        <v>38</v>
      </c>
      <c r="K15590" s="509">
        <v>0</v>
      </c>
    </row>
    <row r="15591" spans="1:11" s="509" customFormat="1">
      <c r="A15591" s="508" t="s">
        <v>678</v>
      </c>
      <c r="B15591" s="509" t="s">
        <v>450</v>
      </c>
      <c r="C15591" s="509" t="s">
        <v>1030</v>
      </c>
      <c r="K15591" s="509">
        <v>0</v>
      </c>
    </row>
    <row r="15592" spans="1:11" s="509" customFormat="1">
      <c r="A15592" s="508" t="s">
        <v>678</v>
      </c>
      <c r="B15592" s="509" t="s">
        <v>450</v>
      </c>
      <c r="C15592" s="509">
        <v>39</v>
      </c>
      <c r="K15592" s="509">
        <v>0</v>
      </c>
    </row>
    <row r="15593" spans="1:11" s="509" customFormat="1">
      <c r="A15593" s="508" t="s">
        <v>678</v>
      </c>
      <c r="B15593" s="509" t="s">
        <v>450</v>
      </c>
      <c r="C15593" s="509">
        <v>40</v>
      </c>
      <c r="K15593" s="509">
        <v>0</v>
      </c>
    </row>
    <row r="15594" spans="1:11" s="509" customFormat="1">
      <c r="A15594" s="508" t="s">
        <v>678</v>
      </c>
      <c r="B15594" s="509" t="s">
        <v>450</v>
      </c>
      <c r="C15594" s="509">
        <v>41</v>
      </c>
      <c r="K15594" s="509">
        <v>0</v>
      </c>
    </row>
    <row r="15595" spans="1:11" s="509" customFormat="1">
      <c r="A15595" s="508" t="s">
        <v>678</v>
      </c>
      <c r="B15595" s="509" t="s">
        <v>450</v>
      </c>
      <c r="C15595" s="509">
        <v>42</v>
      </c>
      <c r="K15595" s="509">
        <v>0</v>
      </c>
    </row>
    <row r="15596" spans="1:11" s="509" customFormat="1">
      <c r="A15596" s="508" t="s">
        <v>678</v>
      </c>
      <c r="B15596" s="509" t="s">
        <v>450</v>
      </c>
      <c r="C15596" s="509">
        <v>43</v>
      </c>
      <c r="D15596" s="509">
        <v>1</v>
      </c>
      <c r="K15596" s="509">
        <v>1</v>
      </c>
    </row>
    <row r="15597" spans="1:11" s="509" customFormat="1">
      <c r="A15597" s="508" t="s">
        <v>678</v>
      </c>
      <c r="B15597" s="509" t="s">
        <v>450</v>
      </c>
      <c r="C15597" s="509">
        <v>44</v>
      </c>
      <c r="K15597" s="509">
        <v>0</v>
      </c>
    </row>
    <row r="15598" spans="1:11" s="509" customFormat="1">
      <c r="A15598" s="508" t="s">
        <v>678</v>
      </c>
      <c r="B15598" s="509" t="s">
        <v>450</v>
      </c>
      <c r="C15598" s="509">
        <v>45</v>
      </c>
      <c r="K15598" s="509">
        <v>0</v>
      </c>
    </row>
    <row r="15599" spans="1:11" s="509" customFormat="1">
      <c r="A15599" s="508" t="s">
        <v>678</v>
      </c>
      <c r="B15599" s="509" t="s">
        <v>450</v>
      </c>
      <c r="C15599" s="509">
        <v>46</v>
      </c>
      <c r="D15599" s="509">
        <v>4</v>
      </c>
      <c r="E15599" s="509">
        <v>2</v>
      </c>
      <c r="G15599" s="509">
        <v>3</v>
      </c>
      <c r="H15599" s="509">
        <v>1</v>
      </c>
      <c r="K15599" s="509">
        <v>7</v>
      </c>
    </row>
    <row r="15600" spans="1:11" s="509" customFormat="1">
      <c r="A15600" s="508" t="s">
        <v>678</v>
      </c>
      <c r="B15600" s="509" t="s">
        <v>450</v>
      </c>
      <c r="C15600" s="509">
        <v>47</v>
      </c>
      <c r="D15600" s="509">
        <v>4</v>
      </c>
      <c r="E15600" s="509">
        <v>2</v>
      </c>
      <c r="K15600" s="509">
        <v>4</v>
      </c>
    </row>
    <row r="15601" spans="1:11" s="509" customFormat="1">
      <c r="A15601" s="508" t="s">
        <v>678</v>
      </c>
      <c r="B15601" s="509" t="s">
        <v>450</v>
      </c>
      <c r="C15601" s="509">
        <v>48</v>
      </c>
      <c r="K15601" s="509">
        <v>0</v>
      </c>
    </row>
    <row r="15602" spans="1:11" s="509" customFormat="1">
      <c r="A15602" s="508" t="s">
        <v>678</v>
      </c>
      <c r="B15602" s="509" t="s">
        <v>450</v>
      </c>
      <c r="C15602" s="509">
        <v>49</v>
      </c>
      <c r="K15602" s="509">
        <v>0</v>
      </c>
    </row>
    <row r="15603" spans="1:11" s="509" customFormat="1">
      <c r="A15603" s="508" t="s">
        <v>678</v>
      </c>
      <c r="B15603" s="509" t="s">
        <v>450</v>
      </c>
      <c r="C15603" s="509">
        <v>50</v>
      </c>
      <c r="G15603" s="509">
        <v>1</v>
      </c>
      <c r="H15603" s="509">
        <v>1</v>
      </c>
      <c r="K15603" s="509">
        <v>1</v>
      </c>
    </row>
    <row r="15604" spans="1:11" s="509" customFormat="1">
      <c r="A15604" s="508" t="s">
        <v>678</v>
      </c>
      <c r="B15604" s="509" t="s">
        <v>450</v>
      </c>
      <c r="C15604" s="509">
        <v>51</v>
      </c>
      <c r="K15604" s="509">
        <v>0</v>
      </c>
    </row>
    <row r="15605" spans="1:11" s="509" customFormat="1">
      <c r="A15605" s="508" t="s">
        <v>678</v>
      </c>
      <c r="B15605" s="509" t="s">
        <v>450</v>
      </c>
      <c r="C15605" s="509" t="s">
        <v>1031</v>
      </c>
      <c r="K15605" s="509">
        <v>0</v>
      </c>
    </row>
    <row r="15606" spans="1:11" s="509" customFormat="1">
      <c r="A15606" s="508" t="s">
        <v>678</v>
      </c>
      <c r="B15606" s="509" t="s">
        <v>450</v>
      </c>
      <c r="C15606" s="509" t="s">
        <v>1032</v>
      </c>
      <c r="K15606" s="509">
        <v>0</v>
      </c>
    </row>
    <row r="15607" spans="1:11" s="509" customFormat="1">
      <c r="A15607" s="508" t="s">
        <v>678</v>
      </c>
      <c r="B15607" s="509" t="s">
        <v>450</v>
      </c>
      <c r="C15607" s="509">
        <v>52</v>
      </c>
      <c r="G15607" s="509">
        <v>1</v>
      </c>
      <c r="K15607" s="509">
        <v>1</v>
      </c>
    </row>
    <row r="15608" spans="1:11" s="509" customFormat="1">
      <c r="A15608" s="508" t="s">
        <v>678</v>
      </c>
      <c r="B15608" s="509" t="s">
        <v>450</v>
      </c>
      <c r="C15608" s="509">
        <v>53</v>
      </c>
      <c r="G15608" s="509">
        <v>2</v>
      </c>
      <c r="K15608" s="509">
        <v>2</v>
      </c>
    </row>
    <row r="15609" spans="1:11" s="509" customFormat="1">
      <c r="A15609" s="508" t="s">
        <v>678</v>
      </c>
      <c r="B15609" s="509" t="s">
        <v>450</v>
      </c>
      <c r="C15609" s="509">
        <v>54</v>
      </c>
      <c r="G15609" s="509">
        <v>44</v>
      </c>
      <c r="K15609" s="509">
        <v>44</v>
      </c>
    </row>
    <row r="15610" spans="1:11" s="509" customFormat="1">
      <c r="A15610" s="508" t="s">
        <v>678</v>
      </c>
      <c r="B15610" s="509" t="s">
        <v>450</v>
      </c>
      <c r="C15610" s="509">
        <v>55</v>
      </c>
      <c r="D15610" s="509">
        <v>12</v>
      </c>
      <c r="G15610" s="509">
        <v>56</v>
      </c>
      <c r="K15610" s="509">
        <v>68</v>
      </c>
    </row>
    <row r="15611" spans="1:11" s="509" customFormat="1">
      <c r="A15611" s="508" t="s">
        <v>678</v>
      </c>
      <c r="B15611" s="509" t="s">
        <v>450</v>
      </c>
      <c r="C15611" s="509">
        <v>56</v>
      </c>
      <c r="K15611" s="509">
        <v>0</v>
      </c>
    </row>
    <row r="15612" spans="1:11" s="509" customFormat="1">
      <c r="A15612" s="508" t="s">
        <v>678</v>
      </c>
      <c r="B15612" s="509" t="s">
        <v>450</v>
      </c>
      <c r="C15612" s="509">
        <v>57</v>
      </c>
      <c r="D15612" s="509">
        <v>1</v>
      </c>
      <c r="K15612" s="509">
        <v>1</v>
      </c>
    </row>
    <row r="15613" spans="1:11" s="509" customFormat="1">
      <c r="A15613" s="508" t="s">
        <v>678</v>
      </c>
      <c r="B15613" s="509" t="s">
        <v>450</v>
      </c>
      <c r="C15613" s="509">
        <v>58</v>
      </c>
      <c r="D15613" s="509">
        <v>1</v>
      </c>
      <c r="G15613" s="509">
        <v>3</v>
      </c>
      <c r="K15613" s="509">
        <v>4</v>
      </c>
    </row>
    <row r="15614" spans="1:11" s="509" customFormat="1">
      <c r="A15614" s="508" t="s">
        <v>678</v>
      </c>
      <c r="B15614" s="509" t="s">
        <v>450</v>
      </c>
      <c r="C15614" s="509">
        <v>59</v>
      </c>
      <c r="D15614" s="509">
        <v>1</v>
      </c>
      <c r="G15614" s="509">
        <v>5</v>
      </c>
      <c r="K15614" s="509">
        <v>6</v>
      </c>
    </row>
    <row r="15615" spans="1:11" s="509" customFormat="1">
      <c r="A15615" s="508" t="s">
        <v>678</v>
      </c>
      <c r="B15615" s="509" t="s">
        <v>450</v>
      </c>
      <c r="C15615" s="509">
        <v>60</v>
      </c>
      <c r="D15615" s="509">
        <v>2</v>
      </c>
      <c r="G15615" s="509">
        <v>27</v>
      </c>
      <c r="K15615" s="509">
        <v>29</v>
      </c>
    </row>
    <row r="15616" spans="1:11" s="509" customFormat="1">
      <c r="A15616" s="508" t="s">
        <v>678</v>
      </c>
      <c r="B15616" s="509" t="s">
        <v>450</v>
      </c>
      <c r="C15616" s="509">
        <v>61</v>
      </c>
      <c r="D15616" s="509">
        <v>1</v>
      </c>
      <c r="K15616" s="509">
        <v>1</v>
      </c>
    </row>
    <row r="15617" spans="1:11" s="509" customFormat="1">
      <c r="A15617" s="508" t="s">
        <v>678</v>
      </c>
      <c r="B15617" s="509" t="s">
        <v>450</v>
      </c>
      <c r="C15617" s="509">
        <v>62</v>
      </c>
      <c r="D15617" s="509">
        <v>1</v>
      </c>
      <c r="G15617" s="509">
        <v>1</v>
      </c>
      <c r="K15617" s="509">
        <v>2</v>
      </c>
    </row>
    <row r="15618" spans="1:11" s="509" customFormat="1">
      <c r="A15618" s="508" t="s">
        <v>678</v>
      </c>
      <c r="B15618" s="509" t="s">
        <v>450</v>
      </c>
      <c r="C15618" s="509">
        <v>63</v>
      </c>
      <c r="D15618" s="509">
        <v>5</v>
      </c>
      <c r="E15618" s="509">
        <v>4</v>
      </c>
      <c r="G15618" s="509">
        <v>70</v>
      </c>
      <c r="H15618" s="509">
        <v>1</v>
      </c>
      <c r="K15618" s="509">
        <v>75</v>
      </c>
    </row>
    <row r="15619" spans="1:11" s="509" customFormat="1">
      <c r="A15619" s="508" t="s">
        <v>678</v>
      </c>
      <c r="B15619" s="509" t="s">
        <v>450</v>
      </c>
      <c r="C15619" s="509" t="s">
        <v>1033</v>
      </c>
      <c r="G15619" s="509">
        <v>1</v>
      </c>
      <c r="K15619" s="509">
        <v>1</v>
      </c>
    </row>
    <row r="15620" spans="1:11" s="509" customFormat="1">
      <c r="A15620" s="508" t="s">
        <v>678</v>
      </c>
      <c r="B15620" s="509" t="s">
        <v>450</v>
      </c>
      <c r="C15620" s="509" t="s">
        <v>1034</v>
      </c>
      <c r="D15620" s="509">
        <v>1</v>
      </c>
      <c r="E15620" s="509">
        <v>1</v>
      </c>
      <c r="K15620" s="509">
        <v>1</v>
      </c>
    </row>
    <row r="15621" spans="1:11" s="509" customFormat="1">
      <c r="A15621" s="508" t="s">
        <v>678</v>
      </c>
      <c r="B15621" s="509" t="s">
        <v>450</v>
      </c>
      <c r="C15621" s="509">
        <v>64</v>
      </c>
      <c r="K15621" s="509">
        <v>0</v>
      </c>
    </row>
    <row r="15622" spans="1:11" s="509" customFormat="1">
      <c r="A15622" s="508" t="s">
        <v>678</v>
      </c>
      <c r="B15622" s="509" t="s">
        <v>450</v>
      </c>
      <c r="C15622" s="509" t="s">
        <v>1035</v>
      </c>
      <c r="G15622" s="509">
        <v>1</v>
      </c>
      <c r="K15622" s="509">
        <v>1</v>
      </c>
    </row>
    <row r="15623" spans="1:11" s="509" customFormat="1">
      <c r="A15623" s="508" t="s">
        <v>678</v>
      </c>
      <c r="B15623" s="509" t="s">
        <v>450</v>
      </c>
      <c r="C15623" s="509">
        <v>65</v>
      </c>
      <c r="D15623" s="509">
        <v>16</v>
      </c>
      <c r="E15623" s="509">
        <v>14</v>
      </c>
      <c r="G15623" s="509">
        <v>29</v>
      </c>
      <c r="H15623" s="509">
        <v>14</v>
      </c>
      <c r="K15623" s="509">
        <v>45</v>
      </c>
    </row>
    <row r="15624" spans="1:11" s="509" customFormat="1">
      <c r="A15624" s="508" t="s">
        <v>678</v>
      </c>
      <c r="B15624" s="509" t="s">
        <v>450</v>
      </c>
      <c r="C15624" s="509">
        <v>66</v>
      </c>
      <c r="G15624" s="509">
        <v>5</v>
      </c>
      <c r="H15624" s="509">
        <v>3</v>
      </c>
      <c r="K15624" s="509">
        <v>5</v>
      </c>
    </row>
    <row r="15625" spans="1:11" s="509" customFormat="1">
      <c r="A15625" s="508" t="s">
        <v>678</v>
      </c>
      <c r="B15625" s="509" t="s">
        <v>450</v>
      </c>
      <c r="C15625" s="509" t="s">
        <v>1036</v>
      </c>
      <c r="G15625" s="509">
        <v>9</v>
      </c>
      <c r="K15625" s="509">
        <v>9</v>
      </c>
    </row>
    <row r="15626" spans="1:11" s="509" customFormat="1">
      <c r="A15626" s="508" t="s">
        <v>678</v>
      </c>
      <c r="B15626" s="509" t="s">
        <v>450</v>
      </c>
      <c r="C15626" s="509" t="s">
        <v>1037</v>
      </c>
      <c r="D15626" s="509">
        <v>125</v>
      </c>
      <c r="G15626" s="509">
        <v>509</v>
      </c>
      <c r="K15626" s="509">
        <v>634</v>
      </c>
    </row>
    <row r="15627" spans="1:11" s="509" customFormat="1">
      <c r="A15627" s="508" t="s">
        <v>678</v>
      </c>
      <c r="B15627" s="509" t="s">
        <v>450</v>
      </c>
      <c r="C15627" s="509" t="s">
        <v>1038</v>
      </c>
      <c r="D15627" s="509">
        <v>8</v>
      </c>
      <c r="G15627" s="509">
        <v>14</v>
      </c>
      <c r="K15627" s="509">
        <v>22</v>
      </c>
    </row>
    <row r="15628" spans="1:11" s="509" customFormat="1">
      <c r="A15628" s="508" t="s">
        <v>678</v>
      </c>
      <c r="B15628" s="509" t="s">
        <v>450</v>
      </c>
      <c r="C15628" s="509" t="s">
        <v>1039</v>
      </c>
      <c r="D15628" s="509">
        <v>4</v>
      </c>
      <c r="G15628" s="509">
        <v>3</v>
      </c>
      <c r="K15628" s="509">
        <v>7</v>
      </c>
    </row>
    <row r="15629" spans="1:11" s="509" customFormat="1">
      <c r="A15629" s="508" t="s">
        <v>678</v>
      </c>
      <c r="B15629" s="509" t="s">
        <v>450</v>
      </c>
      <c r="C15629" s="509" t="s">
        <v>1040</v>
      </c>
      <c r="D15629" s="509">
        <v>10</v>
      </c>
      <c r="G15629" s="509">
        <v>7</v>
      </c>
      <c r="K15629" s="509">
        <v>17</v>
      </c>
    </row>
    <row r="15630" spans="1:11" s="509" customFormat="1">
      <c r="A15630" s="508" t="s">
        <v>678</v>
      </c>
      <c r="B15630" s="509" t="s">
        <v>450</v>
      </c>
      <c r="C15630" s="509" t="s">
        <v>1041</v>
      </c>
      <c r="G15630" s="509">
        <v>10</v>
      </c>
      <c r="K15630" s="509">
        <v>10</v>
      </c>
    </row>
    <row r="15631" spans="1:11" s="509" customFormat="1">
      <c r="A15631" s="508" t="s">
        <v>678</v>
      </c>
      <c r="B15631" s="509" t="s">
        <v>450</v>
      </c>
      <c r="C15631" s="509" t="s">
        <v>1042</v>
      </c>
      <c r="K15631" s="509">
        <v>0</v>
      </c>
    </row>
    <row r="15632" spans="1:11" s="509" customFormat="1">
      <c r="A15632" s="508" t="s">
        <v>678</v>
      </c>
      <c r="B15632" s="509" t="s">
        <v>450</v>
      </c>
      <c r="C15632" s="509">
        <v>67</v>
      </c>
      <c r="D15632" s="509">
        <v>8</v>
      </c>
      <c r="G15632" s="509">
        <v>90</v>
      </c>
      <c r="H15632" s="509">
        <v>3</v>
      </c>
      <c r="K15632" s="509">
        <v>98</v>
      </c>
    </row>
    <row r="15633" spans="1:11" s="509" customFormat="1">
      <c r="A15633" s="508" t="s">
        <v>678</v>
      </c>
      <c r="B15633" s="509" t="s">
        <v>450</v>
      </c>
      <c r="C15633" s="509">
        <v>68</v>
      </c>
      <c r="G15633" s="509">
        <v>43</v>
      </c>
      <c r="H15633" s="509">
        <v>4</v>
      </c>
      <c r="K15633" s="509">
        <v>43</v>
      </c>
    </row>
    <row r="15634" spans="1:11" s="509" customFormat="1">
      <c r="A15634" s="508" t="s">
        <v>678</v>
      </c>
      <c r="B15634" s="509" t="s">
        <v>450</v>
      </c>
      <c r="C15634" s="509" t="s">
        <v>1043</v>
      </c>
      <c r="D15634" s="509">
        <v>1</v>
      </c>
      <c r="G15634" s="509">
        <v>9</v>
      </c>
      <c r="K15634" s="509">
        <v>10</v>
      </c>
    </row>
    <row r="15635" spans="1:11" s="509" customFormat="1">
      <c r="A15635" s="508" t="s">
        <v>678</v>
      </c>
      <c r="B15635" s="509" t="s">
        <v>450</v>
      </c>
      <c r="C15635" s="509">
        <v>69</v>
      </c>
      <c r="D15635" s="509">
        <v>1</v>
      </c>
      <c r="K15635" s="509">
        <v>1</v>
      </c>
    </row>
    <row r="15636" spans="1:11" s="509" customFormat="1">
      <c r="A15636" s="508" t="s">
        <v>678</v>
      </c>
      <c r="B15636" s="509" t="s">
        <v>450</v>
      </c>
      <c r="C15636" s="509" t="s">
        <v>1044</v>
      </c>
      <c r="G15636" s="509">
        <v>1</v>
      </c>
      <c r="K15636" s="509">
        <v>1</v>
      </c>
    </row>
    <row r="15637" spans="1:11" s="509" customFormat="1">
      <c r="A15637" s="508" t="s">
        <v>678</v>
      </c>
      <c r="B15637" s="509" t="s">
        <v>450</v>
      </c>
      <c r="C15637" s="509" t="s">
        <v>1045</v>
      </c>
      <c r="K15637" s="509">
        <v>0</v>
      </c>
    </row>
    <row r="15638" spans="1:11" s="509" customFormat="1">
      <c r="A15638" s="508" t="s">
        <v>678</v>
      </c>
      <c r="B15638" s="509" t="s">
        <v>450</v>
      </c>
      <c r="C15638" s="509">
        <v>70</v>
      </c>
      <c r="K15638" s="509">
        <v>0</v>
      </c>
    </row>
    <row r="15639" spans="1:11" s="509" customFormat="1">
      <c r="A15639" s="508" t="s">
        <v>678</v>
      </c>
      <c r="B15639" s="509" t="s">
        <v>450</v>
      </c>
      <c r="C15639" s="509" t="s">
        <v>1046</v>
      </c>
      <c r="G15639" s="509">
        <v>3</v>
      </c>
      <c r="K15639" s="509">
        <v>3</v>
      </c>
    </row>
    <row r="15640" spans="1:11" s="509" customFormat="1">
      <c r="A15640" s="508" t="s">
        <v>678</v>
      </c>
      <c r="B15640" s="509" t="s">
        <v>450</v>
      </c>
      <c r="C15640" s="509">
        <v>71</v>
      </c>
      <c r="D15640" s="509">
        <v>1</v>
      </c>
      <c r="G15640" s="509">
        <v>268</v>
      </c>
      <c r="K15640" s="509">
        <v>269</v>
      </c>
    </row>
    <row r="15641" spans="1:11" s="509" customFormat="1">
      <c r="A15641" s="508" t="s">
        <v>678</v>
      </c>
      <c r="B15641" s="509" t="s">
        <v>450</v>
      </c>
      <c r="C15641" s="509" t="s">
        <v>1047</v>
      </c>
      <c r="D15641" s="509">
        <v>7</v>
      </c>
      <c r="G15641" s="509">
        <v>37</v>
      </c>
      <c r="H15641" s="509">
        <v>33</v>
      </c>
      <c r="K15641" s="509">
        <v>44</v>
      </c>
    </row>
    <row r="15642" spans="1:11" s="509" customFormat="1">
      <c r="A15642" s="508" t="s">
        <v>678</v>
      </c>
      <c r="B15642" s="509" t="s">
        <v>450</v>
      </c>
      <c r="C15642" s="509" t="s">
        <v>1048</v>
      </c>
      <c r="G15642" s="509">
        <v>11</v>
      </c>
      <c r="K15642" s="509">
        <v>11</v>
      </c>
    </row>
    <row r="15643" spans="1:11" s="509" customFormat="1">
      <c r="A15643" s="508" t="s">
        <v>678</v>
      </c>
      <c r="B15643" s="509" t="s">
        <v>450</v>
      </c>
      <c r="C15643" s="509" t="s">
        <v>1049</v>
      </c>
      <c r="D15643" s="509">
        <v>1</v>
      </c>
      <c r="G15643" s="509">
        <v>1</v>
      </c>
      <c r="K15643" s="509">
        <v>2</v>
      </c>
    </row>
    <row r="15644" spans="1:11" s="509" customFormat="1">
      <c r="A15644" s="508" t="s">
        <v>678</v>
      </c>
      <c r="B15644" s="509" t="s">
        <v>450</v>
      </c>
      <c r="C15644" s="509" t="s">
        <v>1050</v>
      </c>
      <c r="G15644" s="509">
        <v>4</v>
      </c>
      <c r="H15644" s="509">
        <v>1</v>
      </c>
      <c r="K15644" s="509">
        <v>4</v>
      </c>
    </row>
    <row r="15645" spans="1:11" s="509" customFormat="1">
      <c r="A15645" s="508" t="s">
        <v>678</v>
      </c>
      <c r="B15645" s="509" t="s">
        <v>450</v>
      </c>
      <c r="C15645" s="509" t="s">
        <v>1051</v>
      </c>
      <c r="G15645" s="509">
        <v>1</v>
      </c>
      <c r="K15645" s="509">
        <v>1</v>
      </c>
    </row>
    <row r="15646" spans="1:11" s="509" customFormat="1">
      <c r="A15646" s="508" t="s">
        <v>678</v>
      </c>
      <c r="B15646" s="509" t="s">
        <v>450</v>
      </c>
      <c r="C15646" s="509">
        <v>72</v>
      </c>
      <c r="D15646" s="509">
        <v>122</v>
      </c>
      <c r="G15646" s="509">
        <v>5</v>
      </c>
      <c r="K15646" s="509">
        <v>127</v>
      </c>
    </row>
    <row r="15647" spans="1:11" s="509" customFormat="1">
      <c r="A15647" s="508" t="s">
        <v>678</v>
      </c>
      <c r="B15647" s="509" t="s">
        <v>450</v>
      </c>
      <c r="C15647" s="509">
        <v>73</v>
      </c>
      <c r="D15647" s="509">
        <v>28</v>
      </c>
      <c r="K15647" s="509">
        <v>28</v>
      </c>
    </row>
    <row r="15648" spans="1:11" s="509" customFormat="1">
      <c r="A15648" s="508" t="s">
        <v>678</v>
      </c>
      <c r="B15648" s="509" t="s">
        <v>450</v>
      </c>
      <c r="C15648" s="509">
        <v>74</v>
      </c>
      <c r="D15648" s="509">
        <v>13</v>
      </c>
      <c r="G15648" s="509">
        <v>13</v>
      </c>
      <c r="K15648" s="509">
        <v>26</v>
      </c>
    </row>
    <row r="15649" spans="1:11" s="509" customFormat="1">
      <c r="A15649" s="508" t="s">
        <v>678</v>
      </c>
      <c r="B15649" s="509" t="s">
        <v>450</v>
      </c>
      <c r="C15649" s="509" t="s">
        <v>4570</v>
      </c>
      <c r="K15649" s="509">
        <v>0</v>
      </c>
    </row>
    <row r="15650" spans="1:11" s="509" customFormat="1">
      <c r="A15650" s="508" t="s">
        <v>678</v>
      </c>
      <c r="B15650" s="509" t="s">
        <v>450</v>
      </c>
      <c r="C15650" s="509" t="s">
        <v>4571</v>
      </c>
      <c r="D15650" s="509">
        <v>455</v>
      </c>
      <c r="E15650" s="509">
        <v>24</v>
      </c>
      <c r="F15650" s="509">
        <v>0</v>
      </c>
      <c r="G15650" s="509">
        <v>2436</v>
      </c>
      <c r="H15650" s="509">
        <v>63</v>
      </c>
      <c r="I15650" s="509">
        <v>0</v>
      </c>
      <c r="K15650" s="509">
        <v>2891</v>
      </c>
    </row>
    <row r="15651" spans="1:11" s="509" customFormat="1">
      <c r="A15651" s="508" t="s">
        <v>679</v>
      </c>
      <c r="B15651" s="509" t="s">
        <v>451</v>
      </c>
      <c r="C15651" s="509">
        <v>1</v>
      </c>
      <c r="K15651" s="509">
        <v>0</v>
      </c>
    </row>
    <row r="15652" spans="1:11" s="509" customFormat="1">
      <c r="A15652" s="508" t="s">
        <v>679</v>
      </c>
      <c r="B15652" s="509" t="s">
        <v>451</v>
      </c>
      <c r="C15652" s="509" t="s">
        <v>1023</v>
      </c>
      <c r="D15652" s="509">
        <v>2</v>
      </c>
      <c r="G15652" s="509">
        <v>96</v>
      </c>
      <c r="K15652" s="509">
        <v>98</v>
      </c>
    </row>
    <row r="15653" spans="1:11" s="509" customFormat="1">
      <c r="A15653" s="508" t="s">
        <v>679</v>
      </c>
      <c r="B15653" s="509" t="s">
        <v>451</v>
      </c>
      <c r="C15653" s="509">
        <v>2</v>
      </c>
      <c r="D15653" s="509">
        <v>6</v>
      </c>
      <c r="G15653" s="509">
        <v>7</v>
      </c>
      <c r="H15653" s="509">
        <v>2</v>
      </c>
      <c r="K15653" s="509">
        <v>13</v>
      </c>
    </row>
    <row r="15654" spans="1:11" s="509" customFormat="1">
      <c r="A15654" s="508" t="s">
        <v>679</v>
      </c>
      <c r="B15654" s="509" t="s">
        <v>451</v>
      </c>
      <c r="C15654" s="509">
        <v>3</v>
      </c>
      <c r="D15654" s="509">
        <v>3</v>
      </c>
      <c r="G15654" s="509">
        <v>6</v>
      </c>
      <c r="K15654" s="509">
        <v>9</v>
      </c>
    </row>
    <row r="15655" spans="1:11" s="509" customFormat="1">
      <c r="A15655" s="508" t="s">
        <v>679</v>
      </c>
      <c r="B15655" s="509" t="s">
        <v>451</v>
      </c>
      <c r="C15655" s="509">
        <v>4</v>
      </c>
      <c r="D15655" s="509">
        <v>2</v>
      </c>
      <c r="G15655" s="509">
        <v>12</v>
      </c>
      <c r="K15655" s="509">
        <v>14</v>
      </c>
    </row>
    <row r="15656" spans="1:11" s="509" customFormat="1">
      <c r="A15656" s="508" t="s">
        <v>679</v>
      </c>
      <c r="B15656" s="509" t="s">
        <v>451</v>
      </c>
      <c r="C15656" s="509">
        <v>5</v>
      </c>
      <c r="D15656" s="509">
        <v>2</v>
      </c>
      <c r="G15656" s="509">
        <v>18</v>
      </c>
      <c r="K15656" s="509">
        <v>20</v>
      </c>
    </row>
    <row r="15657" spans="1:11" s="509" customFormat="1">
      <c r="A15657" s="508" t="s">
        <v>679</v>
      </c>
      <c r="B15657" s="509" t="s">
        <v>451</v>
      </c>
      <c r="C15657" s="509">
        <v>6</v>
      </c>
      <c r="G15657" s="509">
        <v>2</v>
      </c>
      <c r="K15657" s="509">
        <v>2</v>
      </c>
    </row>
    <row r="15658" spans="1:11" s="509" customFormat="1">
      <c r="A15658" s="508" t="s">
        <v>679</v>
      </c>
      <c r="B15658" s="509" t="s">
        <v>451</v>
      </c>
      <c r="C15658" s="509">
        <v>7</v>
      </c>
      <c r="K15658" s="509">
        <v>0</v>
      </c>
    </row>
    <row r="15659" spans="1:11" s="509" customFormat="1">
      <c r="A15659" s="508" t="s">
        <v>679</v>
      </c>
      <c r="B15659" s="509" t="s">
        <v>451</v>
      </c>
      <c r="C15659" s="509">
        <v>8</v>
      </c>
      <c r="G15659" s="509">
        <v>6</v>
      </c>
      <c r="K15659" s="509">
        <v>6</v>
      </c>
    </row>
    <row r="15660" spans="1:11" s="509" customFormat="1">
      <c r="A15660" s="508" t="s">
        <v>679</v>
      </c>
      <c r="B15660" s="509" t="s">
        <v>451</v>
      </c>
      <c r="C15660" s="509">
        <v>9</v>
      </c>
      <c r="G15660" s="509">
        <v>2</v>
      </c>
      <c r="K15660" s="509">
        <v>2</v>
      </c>
    </row>
    <row r="15661" spans="1:11" s="509" customFormat="1">
      <c r="A15661" s="508" t="s">
        <v>679</v>
      </c>
      <c r="B15661" s="509" t="s">
        <v>451</v>
      </c>
      <c r="C15661" s="509">
        <v>10</v>
      </c>
      <c r="D15661" s="509">
        <v>2</v>
      </c>
      <c r="G15661" s="509">
        <v>10</v>
      </c>
      <c r="K15661" s="509">
        <v>12</v>
      </c>
    </row>
    <row r="15662" spans="1:11" s="509" customFormat="1">
      <c r="A15662" s="508" t="s">
        <v>679</v>
      </c>
      <c r="B15662" s="509" t="s">
        <v>451</v>
      </c>
      <c r="C15662" s="509">
        <v>11</v>
      </c>
      <c r="G15662" s="509">
        <v>1</v>
      </c>
      <c r="K15662" s="509">
        <v>1</v>
      </c>
    </row>
    <row r="15663" spans="1:11" s="509" customFormat="1">
      <c r="A15663" s="508" t="s">
        <v>679</v>
      </c>
      <c r="B15663" s="509" t="s">
        <v>451</v>
      </c>
      <c r="C15663" s="509">
        <v>12</v>
      </c>
      <c r="D15663" s="509">
        <v>1</v>
      </c>
      <c r="K15663" s="509">
        <v>1</v>
      </c>
    </row>
    <row r="15664" spans="1:11" s="509" customFormat="1">
      <c r="A15664" s="508" t="s">
        <v>679</v>
      </c>
      <c r="B15664" s="509" t="s">
        <v>451</v>
      </c>
      <c r="C15664" s="509">
        <v>13</v>
      </c>
      <c r="K15664" s="509">
        <v>0</v>
      </c>
    </row>
    <row r="15665" spans="1:11" s="509" customFormat="1">
      <c r="A15665" s="508" t="s">
        <v>679</v>
      </c>
      <c r="B15665" s="509" t="s">
        <v>451</v>
      </c>
      <c r="C15665" s="509">
        <v>14</v>
      </c>
      <c r="K15665" s="509">
        <v>0</v>
      </c>
    </row>
    <row r="15666" spans="1:11" s="509" customFormat="1">
      <c r="A15666" s="508" t="s">
        <v>679</v>
      </c>
      <c r="B15666" s="509" t="s">
        <v>451</v>
      </c>
      <c r="C15666" s="509">
        <v>15</v>
      </c>
      <c r="G15666" s="509">
        <v>1</v>
      </c>
      <c r="K15666" s="509">
        <v>1</v>
      </c>
    </row>
    <row r="15667" spans="1:11" s="509" customFormat="1">
      <c r="A15667" s="508" t="s">
        <v>679</v>
      </c>
      <c r="B15667" s="509" t="s">
        <v>451</v>
      </c>
      <c r="C15667" s="509">
        <v>16</v>
      </c>
      <c r="D15667" s="509">
        <v>3</v>
      </c>
      <c r="G15667" s="509">
        <v>8</v>
      </c>
      <c r="K15667" s="509">
        <v>11</v>
      </c>
    </row>
    <row r="15668" spans="1:11" s="509" customFormat="1">
      <c r="A15668" s="508" t="s">
        <v>679</v>
      </c>
      <c r="B15668" s="509" t="s">
        <v>451</v>
      </c>
      <c r="C15668" s="509">
        <v>17</v>
      </c>
      <c r="G15668" s="509">
        <v>63</v>
      </c>
      <c r="K15668" s="509">
        <v>63</v>
      </c>
    </row>
    <row r="15669" spans="1:11" s="509" customFormat="1">
      <c r="A15669" s="508" t="s">
        <v>679</v>
      </c>
      <c r="B15669" s="509" t="s">
        <v>451</v>
      </c>
      <c r="C15669" s="509">
        <v>18</v>
      </c>
      <c r="K15669" s="509">
        <v>0</v>
      </c>
    </row>
    <row r="15670" spans="1:11" s="509" customFormat="1">
      <c r="A15670" s="508" t="s">
        <v>679</v>
      </c>
      <c r="B15670" s="509" t="s">
        <v>451</v>
      </c>
      <c r="C15670" s="509" t="s">
        <v>1024</v>
      </c>
      <c r="D15670" s="509">
        <v>1</v>
      </c>
      <c r="G15670" s="509">
        <v>4</v>
      </c>
      <c r="K15670" s="509">
        <v>5</v>
      </c>
    </row>
    <row r="15671" spans="1:11" s="509" customFormat="1">
      <c r="A15671" s="508" t="s">
        <v>679</v>
      </c>
      <c r="B15671" s="509" t="s">
        <v>451</v>
      </c>
      <c r="C15671" s="509" t="s">
        <v>1025</v>
      </c>
      <c r="K15671" s="509">
        <v>0</v>
      </c>
    </row>
    <row r="15672" spans="1:11" s="509" customFormat="1">
      <c r="A15672" s="508" t="s">
        <v>679</v>
      </c>
      <c r="B15672" s="509" t="s">
        <v>451</v>
      </c>
      <c r="C15672" s="509">
        <v>19</v>
      </c>
      <c r="K15672" s="509">
        <v>0</v>
      </c>
    </row>
    <row r="15673" spans="1:11" s="509" customFormat="1">
      <c r="A15673" s="508" t="s">
        <v>679</v>
      </c>
      <c r="B15673" s="509" t="s">
        <v>451</v>
      </c>
      <c r="C15673" s="509">
        <v>20</v>
      </c>
      <c r="G15673" s="509">
        <v>8</v>
      </c>
      <c r="H15673" s="509">
        <v>1</v>
      </c>
      <c r="K15673" s="509">
        <v>8</v>
      </c>
    </row>
    <row r="15674" spans="1:11" s="509" customFormat="1">
      <c r="A15674" s="508" t="s">
        <v>679</v>
      </c>
      <c r="B15674" s="509" t="s">
        <v>451</v>
      </c>
      <c r="C15674" s="509">
        <v>21</v>
      </c>
      <c r="K15674" s="509">
        <v>0</v>
      </c>
    </row>
    <row r="15675" spans="1:11" s="509" customFormat="1">
      <c r="A15675" s="508" t="s">
        <v>679</v>
      </c>
      <c r="B15675" s="509" t="s">
        <v>451</v>
      </c>
      <c r="C15675" s="509" t="s">
        <v>1026</v>
      </c>
      <c r="K15675" s="509">
        <v>0</v>
      </c>
    </row>
    <row r="15676" spans="1:11" s="509" customFormat="1">
      <c r="A15676" s="508" t="s">
        <v>679</v>
      </c>
      <c r="B15676" s="509" t="s">
        <v>451</v>
      </c>
      <c r="C15676" s="509" t="s">
        <v>1027</v>
      </c>
      <c r="K15676" s="509">
        <v>0</v>
      </c>
    </row>
    <row r="15677" spans="1:11" s="509" customFormat="1">
      <c r="A15677" s="508" t="s">
        <v>679</v>
      </c>
      <c r="B15677" s="509" t="s">
        <v>451</v>
      </c>
      <c r="C15677" s="509" t="s">
        <v>1028</v>
      </c>
      <c r="K15677" s="509">
        <v>0</v>
      </c>
    </row>
    <row r="15678" spans="1:11" s="509" customFormat="1">
      <c r="A15678" s="508" t="s">
        <v>679</v>
      </c>
      <c r="B15678" s="509" t="s">
        <v>451</v>
      </c>
      <c r="C15678" s="509">
        <v>22</v>
      </c>
      <c r="G15678" s="509">
        <v>5</v>
      </c>
      <c r="H15678" s="509">
        <v>1</v>
      </c>
      <c r="K15678" s="509">
        <v>5</v>
      </c>
    </row>
    <row r="15679" spans="1:11" s="509" customFormat="1">
      <c r="A15679" s="508" t="s">
        <v>679</v>
      </c>
      <c r="B15679" s="509" t="s">
        <v>451</v>
      </c>
      <c r="C15679" s="509">
        <v>23</v>
      </c>
      <c r="G15679" s="509">
        <v>1</v>
      </c>
      <c r="K15679" s="509">
        <v>1</v>
      </c>
    </row>
    <row r="15680" spans="1:11" s="509" customFormat="1">
      <c r="A15680" s="508" t="s">
        <v>679</v>
      </c>
      <c r="B15680" s="509" t="s">
        <v>451</v>
      </c>
      <c r="C15680" s="509" t="s">
        <v>1029</v>
      </c>
      <c r="G15680" s="509">
        <v>10</v>
      </c>
      <c r="H15680" s="509">
        <v>1</v>
      </c>
      <c r="K15680" s="509">
        <v>10</v>
      </c>
    </row>
    <row r="15681" spans="1:11" s="509" customFormat="1">
      <c r="A15681" s="508" t="s">
        <v>679</v>
      </c>
      <c r="B15681" s="509" t="s">
        <v>451</v>
      </c>
      <c r="C15681" s="509">
        <v>24</v>
      </c>
      <c r="K15681" s="509">
        <v>0</v>
      </c>
    </row>
    <row r="15682" spans="1:11" s="509" customFormat="1">
      <c r="A15682" s="508" t="s">
        <v>679</v>
      </c>
      <c r="B15682" s="509" t="s">
        <v>451</v>
      </c>
      <c r="C15682" s="509">
        <v>25</v>
      </c>
    </row>
    <row r="15683" spans="1:11" s="509" customFormat="1">
      <c r="A15683" s="508" t="s">
        <v>679</v>
      </c>
      <c r="B15683" s="509" t="s">
        <v>451</v>
      </c>
      <c r="C15683" s="509">
        <v>26</v>
      </c>
      <c r="K15683" s="509">
        <v>0</v>
      </c>
    </row>
    <row r="15684" spans="1:11" s="509" customFormat="1">
      <c r="A15684" s="508" t="s">
        <v>679</v>
      </c>
      <c r="B15684" s="509" t="s">
        <v>451</v>
      </c>
      <c r="C15684" s="509">
        <v>27</v>
      </c>
      <c r="K15684" s="509">
        <v>0</v>
      </c>
    </row>
    <row r="15685" spans="1:11" s="509" customFormat="1">
      <c r="A15685" s="508" t="s">
        <v>679</v>
      </c>
      <c r="B15685" s="509" t="s">
        <v>451</v>
      </c>
      <c r="C15685" s="509">
        <v>28</v>
      </c>
      <c r="K15685" s="509">
        <v>0</v>
      </c>
    </row>
    <row r="15686" spans="1:11" s="509" customFormat="1">
      <c r="A15686" s="508" t="s">
        <v>679</v>
      </c>
      <c r="B15686" s="509" t="s">
        <v>451</v>
      </c>
      <c r="C15686" s="509">
        <v>29</v>
      </c>
      <c r="K15686" s="509">
        <v>0</v>
      </c>
    </row>
    <row r="15687" spans="1:11" s="509" customFormat="1">
      <c r="A15687" s="508" t="s">
        <v>679</v>
      </c>
      <c r="B15687" s="509" t="s">
        <v>451</v>
      </c>
      <c r="C15687" s="509">
        <v>30</v>
      </c>
      <c r="G15687" s="509">
        <v>1</v>
      </c>
      <c r="K15687" s="509">
        <v>1</v>
      </c>
    </row>
    <row r="15688" spans="1:11" s="509" customFormat="1">
      <c r="A15688" s="508" t="s">
        <v>679</v>
      </c>
      <c r="B15688" s="509" t="s">
        <v>451</v>
      </c>
      <c r="C15688" s="509">
        <v>31</v>
      </c>
      <c r="K15688" s="509">
        <v>0</v>
      </c>
    </row>
    <row r="15689" spans="1:11" s="509" customFormat="1">
      <c r="A15689" s="508" t="s">
        <v>679</v>
      </c>
      <c r="B15689" s="509" t="s">
        <v>451</v>
      </c>
      <c r="C15689" s="509">
        <v>32</v>
      </c>
      <c r="K15689" s="509">
        <v>0</v>
      </c>
    </row>
    <row r="15690" spans="1:11" s="509" customFormat="1">
      <c r="A15690" s="508" t="s">
        <v>679</v>
      </c>
      <c r="B15690" s="509" t="s">
        <v>451</v>
      </c>
      <c r="C15690" s="509">
        <v>33</v>
      </c>
      <c r="K15690" s="509">
        <v>0</v>
      </c>
    </row>
    <row r="15691" spans="1:11" s="509" customFormat="1">
      <c r="A15691" s="508" t="s">
        <v>679</v>
      </c>
      <c r="B15691" s="509" t="s">
        <v>451</v>
      </c>
      <c r="C15691" s="509">
        <v>34</v>
      </c>
      <c r="K15691" s="509">
        <v>0</v>
      </c>
    </row>
    <row r="15692" spans="1:11" s="509" customFormat="1">
      <c r="A15692" s="508" t="s">
        <v>679</v>
      </c>
      <c r="B15692" s="509" t="s">
        <v>451</v>
      </c>
      <c r="C15692" s="509">
        <v>35</v>
      </c>
      <c r="K15692" s="509">
        <v>0</v>
      </c>
    </row>
    <row r="15693" spans="1:11" s="509" customFormat="1">
      <c r="A15693" s="508" t="s">
        <v>679</v>
      </c>
      <c r="B15693" s="509" t="s">
        <v>451</v>
      </c>
      <c r="C15693" s="509">
        <v>36</v>
      </c>
      <c r="K15693" s="509">
        <v>0</v>
      </c>
    </row>
    <row r="15694" spans="1:11" s="509" customFormat="1">
      <c r="A15694" s="508" t="s">
        <v>679</v>
      </c>
      <c r="B15694" s="509" t="s">
        <v>451</v>
      </c>
      <c r="C15694" s="509">
        <v>37</v>
      </c>
      <c r="K15694" s="509">
        <v>0</v>
      </c>
    </row>
    <row r="15695" spans="1:11" s="509" customFormat="1">
      <c r="A15695" s="508" t="s">
        <v>679</v>
      </c>
      <c r="B15695" s="509" t="s">
        <v>451</v>
      </c>
      <c r="C15695" s="509">
        <v>38</v>
      </c>
      <c r="K15695" s="509">
        <v>0</v>
      </c>
    </row>
    <row r="15696" spans="1:11" s="509" customFormat="1">
      <c r="A15696" s="508" t="s">
        <v>679</v>
      </c>
      <c r="B15696" s="509" t="s">
        <v>451</v>
      </c>
      <c r="C15696" s="509" t="s">
        <v>1030</v>
      </c>
      <c r="K15696" s="509">
        <v>0</v>
      </c>
    </row>
    <row r="15697" spans="1:11" s="509" customFormat="1">
      <c r="A15697" s="508" t="s">
        <v>679</v>
      </c>
      <c r="B15697" s="509" t="s">
        <v>451</v>
      </c>
      <c r="C15697" s="509">
        <v>39</v>
      </c>
      <c r="K15697" s="509">
        <v>0</v>
      </c>
    </row>
    <row r="15698" spans="1:11" s="509" customFormat="1">
      <c r="A15698" s="508" t="s">
        <v>679</v>
      </c>
      <c r="B15698" s="509" t="s">
        <v>451</v>
      </c>
      <c r="C15698" s="509">
        <v>40</v>
      </c>
      <c r="K15698" s="509">
        <v>0</v>
      </c>
    </row>
    <row r="15699" spans="1:11" s="509" customFormat="1">
      <c r="A15699" s="508" t="s">
        <v>679</v>
      </c>
      <c r="B15699" s="509" t="s">
        <v>451</v>
      </c>
      <c r="C15699" s="509">
        <v>41</v>
      </c>
      <c r="K15699" s="509">
        <v>0</v>
      </c>
    </row>
    <row r="15700" spans="1:11" s="509" customFormat="1">
      <c r="A15700" s="508" t="s">
        <v>679</v>
      </c>
      <c r="B15700" s="509" t="s">
        <v>451</v>
      </c>
      <c r="C15700" s="509">
        <v>42</v>
      </c>
      <c r="K15700" s="509">
        <v>0</v>
      </c>
    </row>
    <row r="15701" spans="1:11" s="509" customFormat="1">
      <c r="A15701" s="508" t="s">
        <v>679</v>
      </c>
      <c r="B15701" s="509" t="s">
        <v>451</v>
      </c>
      <c r="C15701" s="509">
        <v>43</v>
      </c>
      <c r="K15701" s="509">
        <v>0</v>
      </c>
    </row>
    <row r="15702" spans="1:11" s="509" customFormat="1">
      <c r="A15702" s="508" t="s">
        <v>679</v>
      </c>
      <c r="B15702" s="509" t="s">
        <v>451</v>
      </c>
      <c r="C15702" s="509">
        <v>44</v>
      </c>
      <c r="K15702" s="509">
        <v>0</v>
      </c>
    </row>
    <row r="15703" spans="1:11" s="509" customFormat="1">
      <c r="A15703" s="508" t="s">
        <v>679</v>
      </c>
      <c r="B15703" s="509" t="s">
        <v>451</v>
      </c>
      <c r="C15703" s="509">
        <v>45</v>
      </c>
      <c r="K15703" s="509">
        <v>0</v>
      </c>
    </row>
    <row r="15704" spans="1:11" s="509" customFormat="1">
      <c r="A15704" s="508" t="s">
        <v>679</v>
      </c>
      <c r="B15704" s="509" t="s">
        <v>451</v>
      </c>
      <c r="C15704" s="509">
        <v>46</v>
      </c>
      <c r="K15704" s="509">
        <v>0</v>
      </c>
    </row>
    <row r="15705" spans="1:11" s="509" customFormat="1">
      <c r="A15705" s="508" t="s">
        <v>679</v>
      </c>
      <c r="B15705" s="509" t="s">
        <v>451</v>
      </c>
      <c r="C15705" s="509">
        <v>47</v>
      </c>
      <c r="D15705" s="509">
        <v>1</v>
      </c>
      <c r="E15705" s="509">
        <v>1</v>
      </c>
      <c r="K15705" s="509">
        <v>1</v>
      </c>
    </row>
    <row r="15706" spans="1:11" s="509" customFormat="1">
      <c r="A15706" s="508" t="s">
        <v>679</v>
      </c>
      <c r="B15706" s="509" t="s">
        <v>451</v>
      </c>
      <c r="C15706" s="509">
        <v>48</v>
      </c>
      <c r="K15706" s="509">
        <v>0</v>
      </c>
    </row>
    <row r="15707" spans="1:11" s="509" customFormat="1">
      <c r="A15707" s="508" t="s">
        <v>679</v>
      </c>
      <c r="B15707" s="509" t="s">
        <v>451</v>
      </c>
      <c r="C15707" s="509">
        <v>49</v>
      </c>
      <c r="K15707" s="509">
        <v>0</v>
      </c>
    </row>
    <row r="15708" spans="1:11" s="509" customFormat="1">
      <c r="A15708" s="508" t="s">
        <v>679</v>
      </c>
      <c r="B15708" s="509" t="s">
        <v>451</v>
      </c>
      <c r="C15708" s="509">
        <v>50</v>
      </c>
      <c r="K15708" s="509">
        <v>0</v>
      </c>
    </row>
    <row r="15709" spans="1:11" s="509" customFormat="1">
      <c r="A15709" s="508" t="s">
        <v>679</v>
      </c>
      <c r="B15709" s="509" t="s">
        <v>451</v>
      </c>
      <c r="C15709" s="509">
        <v>51</v>
      </c>
      <c r="K15709" s="509">
        <v>0</v>
      </c>
    </row>
    <row r="15710" spans="1:11" s="509" customFormat="1">
      <c r="A15710" s="508" t="s">
        <v>679</v>
      </c>
      <c r="B15710" s="509" t="s">
        <v>451</v>
      </c>
      <c r="C15710" s="509" t="s">
        <v>1031</v>
      </c>
      <c r="K15710" s="509">
        <v>0</v>
      </c>
    </row>
    <row r="15711" spans="1:11" s="509" customFormat="1">
      <c r="A15711" s="508" t="s">
        <v>679</v>
      </c>
      <c r="B15711" s="509" t="s">
        <v>451</v>
      </c>
      <c r="C15711" s="509" t="s">
        <v>1032</v>
      </c>
      <c r="K15711" s="509">
        <v>0</v>
      </c>
    </row>
    <row r="15712" spans="1:11" s="509" customFormat="1">
      <c r="A15712" s="508" t="s">
        <v>679</v>
      </c>
      <c r="B15712" s="509" t="s">
        <v>451</v>
      </c>
      <c r="C15712" s="509">
        <v>52</v>
      </c>
      <c r="K15712" s="509">
        <v>0</v>
      </c>
    </row>
    <row r="15713" spans="1:11" s="509" customFormat="1">
      <c r="A15713" s="508" t="s">
        <v>679</v>
      </c>
      <c r="B15713" s="509" t="s">
        <v>451</v>
      </c>
      <c r="C15713" s="509">
        <v>53</v>
      </c>
      <c r="G15713" s="509">
        <v>1</v>
      </c>
      <c r="K15713" s="509">
        <v>1</v>
      </c>
    </row>
    <row r="15714" spans="1:11" s="509" customFormat="1">
      <c r="A15714" s="508" t="s">
        <v>679</v>
      </c>
      <c r="B15714" s="509" t="s">
        <v>451</v>
      </c>
      <c r="C15714" s="509">
        <v>54</v>
      </c>
      <c r="G15714" s="509">
        <v>24</v>
      </c>
      <c r="K15714" s="509">
        <v>24</v>
      </c>
    </row>
    <row r="15715" spans="1:11" s="509" customFormat="1">
      <c r="A15715" s="508" t="s">
        <v>679</v>
      </c>
      <c r="B15715" s="509" t="s">
        <v>451</v>
      </c>
      <c r="C15715" s="509">
        <v>55</v>
      </c>
      <c r="G15715" s="509">
        <v>22</v>
      </c>
      <c r="K15715" s="509">
        <v>22</v>
      </c>
    </row>
    <row r="15716" spans="1:11" s="509" customFormat="1">
      <c r="A15716" s="508" t="s">
        <v>679</v>
      </c>
      <c r="B15716" s="509" t="s">
        <v>451</v>
      </c>
      <c r="C15716" s="509">
        <v>56</v>
      </c>
      <c r="G15716" s="509">
        <v>1</v>
      </c>
      <c r="K15716" s="509">
        <v>1</v>
      </c>
    </row>
    <row r="15717" spans="1:11" s="509" customFormat="1">
      <c r="A15717" s="508" t="s">
        <v>679</v>
      </c>
      <c r="B15717" s="509" t="s">
        <v>451</v>
      </c>
      <c r="C15717" s="509">
        <v>57</v>
      </c>
      <c r="K15717" s="509">
        <v>0</v>
      </c>
    </row>
    <row r="15718" spans="1:11" s="509" customFormat="1">
      <c r="A15718" s="508" t="s">
        <v>679</v>
      </c>
      <c r="B15718" s="509" t="s">
        <v>451</v>
      </c>
      <c r="C15718" s="509">
        <v>58</v>
      </c>
      <c r="G15718" s="509">
        <v>1</v>
      </c>
      <c r="K15718" s="509">
        <v>1</v>
      </c>
    </row>
    <row r="15719" spans="1:11" s="509" customFormat="1">
      <c r="A15719" s="508" t="s">
        <v>679</v>
      </c>
      <c r="B15719" s="509" t="s">
        <v>451</v>
      </c>
      <c r="C15719" s="509">
        <v>59</v>
      </c>
      <c r="K15719" s="509">
        <v>0</v>
      </c>
    </row>
    <row r="15720" spans="1:11" s="509" customFormat="1">
      <c r="A15720" s="508" t="s">
        <v>679</v>
      </c>
      <c r="B15720" s="509" t="s">
        <v>451</v>
      </c>
      <c r="C15720" s="509">
        <v>60</v>
      </c>
      <c r="G15720" s="509">
        <v>2</v>
      </c>
      <c r="K15720" s="509">
        <v>2</v>
      </c>
    </row>
    <row r="15721" spans="1:11" s="509" customFormat="1">
      <c r="A15721" s="508" t="s">
        <v>679</v>
      </c>
      <c r="B15721" s="509" t="s">
        <v>451</v>
      </c>
      <c r="C15721" s="509">
        <v>61</v>
      </c>
      <c r="K15721" s="509">
        <v>0</v>
      </c>
    </row>
    <row r="15722" spans="1:11" s="509" customFormat="1">
      <c r="A15722" s="508" t="s">
        <v>679</v>
      </c>
      <c r="B15722" s="509" t="s">
        <v>451</v>
      </c>
      <c r="C15722" s="509">
        <v>62</v>
      </c>
      <c r="K15722" s="509">
        <v>0</v>
      </c>
    </row>
    <row r="15723" spans="1:11" s="509" customFormat="1">
      <c r="A15723" s="508" t="s">
        <v>679</v>
      </c>
      <c r="B15723" s="509" t="s">
        <v>451</v>
      </c>
      <c r="C15723" s="509">
        <v>63</v>
      </c>
      <c r="G15723" s="509">
        <v>3</v>
      </c>
      <c r="K15723" s="509">
        <v>3</v>
      </c>
    </row>
    <row r="15724" spans="1:11" s="509" customFormat="1">
      <c r="A15724" s="508" t="s">
        <v>679</v>
      </c>
      <c r="B15724" s="509" t="s">
        <v>451</v>
      </c>
      <c r="C15724" s="509" t="s">
        <v>1033</v>
      </c>
      <c r="G15724" s="509">
        <v>1</v>
      </c>
      <c r="K15724" s="509">
        <v>1</v>
      </c>
    </row>
    <row r="15725" spans="1:11" s="509" customFormat="1">
      <c r="A15725" s="508" t="s">
        <v>679</v>
      </c>
      <c r="B15725" s="509" t="s">
        <v>451</v>
      </c>
      <c r="C15725" s="509" t="s">
        <v>1034</v>
      </c>
      <c r="K15725" s="509">
        <v>0</v>
      </c>
    </row>
    <row r="15726" spans="1:11" s="509" customFormat="1">
      <c r="A15726" s="508" t="s">
        <v>679</v>
      </c>
      <c r="B15726" s="509" t="s">
        <v>451</v>
      </c>
      <c r="C15726" s="509">
        <v>64</v>
      </c>
      <c r="D15726" s="509">
        <v>1</v>
      </c>
      <c r="K15726" s="509">
        <v>1</v>
      </c>
    </row>
    <row r="15727" spans="1:11" s="509" customFormat="1">
      <c r="A15727" s="508" t="s">
        <v>679</v>
      </c>
      <c r="B15727" s="509" t="s">
        <v>451</v>
      </c>
      <c r="C15727" s="509" t="s">
        <v>1035</v>
      </c>
      <c r="K15727" s="509">
        <v>0</v>
      </c>
    </row>
    <row r="15728" spans="1:11" s="509" customFormat="1">
      <c r="A15728" s="508" t="s">
        <v>679</v>
      </c>
      <c r="B15728" s="509" t="s">
        <v>451</v>
      </c>
      <c r="C15728" s="509">
        <v>65</v>
      </c>
      <c r="D15728" s="509">
        <v>2</v>
      </c>
      <c r="E15728" s="509">
        <v>2</v>
      </c>
      <c r="G15728" s="509">
        <v>7</v>
      </c>
      <c r="H15728" s="509">
        <v>2</v>
      </c>
      <c r="K15728" s="509">
        <v>9</v>
      </c>
    </row>
    <row r="15729" spans="1:11" s="509" customFormat="1">
      <c r="A15729" s="508" t="s">
        <v>679</v>
      </c>
      <c r="B15729" s="509" t="s">
        <v>451</v>
      </c>
      <c r="C15729" s="509">
        <v>66</v>
      </c>
      <c r="G15729" s="509">
        <v>7</v>
      </c>
      <c r="H15729" s="509">
        <v>7</v>
      </c>
      <c r="K15729" s="509">
        <v>7</v>
      </c>
    </row>
    <row r="15730" spans="1:11" s="509" customFormat="1">
      <c r="A15730" s="508" t="s">
        <v>679</v>
      </c>
      <c r="B15730" s="509" t="s">
        <v>451</v>
      </c>
      <c r="C15730" s="509" t="s">
        <v>1036</v>
      </c>
      <c r="K15730" s="509">
        <v>0</v>
      </c>
    </row>
    <row r="15731" spans="1:11" s="509" customFormat="1">
      <c r="A15731" s="508" t="s">
        <v>679</v>
      </c>
      <c r="B15731" s="509" t="s">
        <v>451</v>
      </c>
      <c r="C15731" s="509" t="s">
        <v>1037</v>
      </c>
      <c r="D15731" s="509">
        <v>20</v>
      </c>
      <c r="G15731" s="509">
        <v>122</v>
      </c>
      <c r="K15731" s="509">
        <v>142</v>
      </c>
    </row>
    <row r="15732" spans="1:11" s="509" customFormat="1">
      <c r="A15732" s="508" t="s">
        <v>679</v>
      </c>
      <c r="B15732" s="509" t="s">
        <v>451</v>
      </c>
      <c r="C15732" s="509" t="s">
        <v>1038</v>
      </c>
      <c r="D15732" s="509">
        <v>2</v>
      </c>
      <c r="G15732" s="509">
        <v>1</v>
      </c>
      <c r="K15732" s="509">
        <v>3</v>
      </c>
    </row>
    <row r="15733" spans="1:11" s="509" customFormat="1">
      <c r="A15733" s="508" t="s">
        <v>679</v>
      </c>
      <c r="B15733" s="509" t="s">
        <v>451</v>
      </c>
      <c r="C15733" s="509" t="s">
        <v>1039</v>
      </c>
      <c r="D15733" s="509">
        <v>2</v>
      </c>
      <c r="G15733" s="509">
        <v>4</v>
      </c>
      <c r="K15733" s="509">
        <v>6</v>
      </c>
    </row>
    <row r="15734" spans="1:11" s="509" customFormat="1">
      <c r="A15734" s="508" t="s">
        <v>679</v>
      </c>
      <c r="B15734" s="509" t="s">
        <v>451</v>
      </c>
      <c r="C15734" s="509" t="s">
        <v>1040</v>
      </c>
      <c r="G15734" s="509">
        <v>21</v>
      </c>
      <c r="K15734" s="509">
        <v>21</v>
      </c>
    </row>
    <row r="15735" spans="1:11" s="509" customFormat="1">
      <c r="A15735" s="508" t="s">
        <v>679</v>
      </c>
      <c r="B15735" s="509" t="s">
        <v>451</v>
      </c>
      <c r="C15735" s="509" t="s">
        <v>1041</v>
      </c>
      <c r="D15735" s="509">
        <v>1</v>
      </c>
      <c r="G15735" s="509">
        <v>1</v>
      </c>
      <c r="K15735" s="509">
        <v>2</v>
      </c>
    </row>
    <row r="15736" spans="1:11" s="509" customFormat="1">
      <c r="A15736" s="508" t="s">
        <v>679</v>
      </c>
      <c r="B15736" s="509" t="s">
        <v>451</v>
      </c>
      <c r="C15736" s="509" t="s">
        <v>1042</v>
      </c>
      <c r="K15736" s="509">
        <v>0</v>
      </c>
    </row>
    <row r="15737" spans="1:11" s="509" customFormat="1">
      <c r="A15737" s="508" t="s">
        <v>679</v>
      </c>
      <c r="B15737" s="509" t="s">
        <v>451</v>
      </c>
      <c r="C15737" s="509">
        <v>67</v>
      </c>
      <c r="D15737" s="509">
        <v>2</v>
      </c>
      <c r="G15737" s="509">
        <v>86</v>
      </c>
      <c r="K15737" s="509">
        <v>88</v>
      </c>
    </row>
    <row r="15738" spans="1:11" s="509" customFormat="1">
      <c r="A15738" s="508" t="s">
        <v>679</v>
      </c>
      <c r="B15738" s="509" t="s">
        <v>451</v>
      </c>
      <c r="C15738" s="509">
        <v>68</v>
      </c>
      <c r="G15738" s="509">
        <v>65</v>
      </c>
      <c r="H15738" s="509">
        <v>10</v>
      </c>
      <c r="K15738" s="509">
        <v>65</v>
      </c>
    </row>
    <row r="15739" spans="1:11" s="509" customFormat="1">
      <c r="A15739" s="508" t="s">
        <v>679</v>
      </c>
      <c r="B15739" s="509" t="s">
        <v>451</v>
      </c>
      <c r="C15739" s="509" t="s">
        <v>1043</v>
      </c>
      <c r="D15739" s="509">
        <v>1</v>
      </c>
      <c r="G15739" s="509">
        <v>6</v>
      </c>
      <c r="H15739" s="509">
        <v>4</v>
      </c>
      <c r="K15739" s="509">
        <v>7</v>
      </c>
    </row>
    <row r="15740" spans="1:11" s="509" customFormat="1">
      <c r="A15740" s="508" t="s">
        <v>679</v>
      </c>
      <c r="B15740" s="509" t="s">
        <v>451</v>
      </c>
      <c r="C15740" s="509">
        <v>69</v>
      </c>
      <c r="K15740" s="509">
        <v>0</v>
      </c>
    </row>
    <row r="15741" spans="1:11" s="509" customFormat="1">
      <c r="A15741" s="508" t="s">
        <v>679</v>
      </c>
      <c r="B15741" s="509" t="s">
        <v>451</v>
      </c>
      <c r="C15741" s="509" t="s">
        <v>1044</v>
      </c>
      <c r="K15741" s="509">
        <v>0</v>
      </c>
    </row>
    <row r="15742" spans="1:11" s="509" customFormat="1">
      <c r="A15742" s="508" t="s">
        <v>679</v>
      </c>
      <c r="B15742" s="509" t="s">
        <v>451</v>
      </c>
      <c r="C15742" s="509" t="s">
        <v>1045</v>
      </c>
      <c r="K15742" s="509">
        <v>0</v>
      </c>
    </row>
    <row r="15743" spans="1:11" s="509" customFormat="1">
      <c r="A15743" s="508" t="s">
        <v>679</v>
      </c>
      <c r="B15743" s="509" t="s">
        <v>451</v>
      </c>
      <c r="C15743" s="509">
        <v>70</v>
      </c>
      <c r="K15743" s="509">
        <v>0</v>
      </c>
    </row>
    <row r="15744" spans="1:11" s="509" customFormat="1">
      <c r="A15744" s="508" t="s">
        <v>679</v>
      </c>
      <c r="B15744" s="509" t="s">
        <v>451</v>
      </c>
      <c r="C15744" s="509" t="s">
        <v>1046</v>
      </c>
      <c r="G15744" s="509">
        <v>10</v>
      </c>
      <c r="K15744" s="509">
        <v>10</v>
      </c>
    </row>
    <row r="15745" spans="1:11" s="509" customFormat="1">
      <c r="A15745" s="508" t="s">
        <v>679</v>
      </c>
      <c r="B15745" s="509" t="s">
        <v>451</v>
      </c>
      <c r="C15745" s="509">
        <v>71</v>
      </c>
      <c r="D15745" s="509">
        <v>1</v>
      </c>
      <c r="G15745" s="509">
        <v>324</v>
      </c>
      <c r="K15745" s="509">
        <v>325</v>
      </c>
    </row>
    <row r="15746" spans="1:11" s="509" customFormat="1">
      <c r="A15746" s="508" t="s">
        <v>679</v>
      </c>
      <c r="B15746" s="509" t="s">
        <v>451</v>
      </c>
      <c r="C15746" s="509" t="s">
        <v>1047</v>
      </c>
      <c r="D15746" s="509">
        <v>3</v>
      </c>
      <c r="G15746" s="509">
        <v>32</v>
      </c>
      <c r="H15746" s="509">
        <v>15</v>
      </c>
      <c r="K15746" s="509">
        <v>35</v>
      </c>
    </row>
    <row r="15747" spans="1:11" s="509" customFormat="1">
      <c r="A15747" s="508" t="s">
        <v>679</v>
      </c>
      <c r="B15747" s="509" t="s">
        <v>451</v>
      </c>
      <c r="C15747" s="509" t="s">
        <v>1048</v>
      </c>
      <c r="G15747" s="509">
        <v>3</v>
      </c>
      <c r="K15747" s="509">
        <v>3</v>
      </c>
    </row>
    <row r="15748" spans="1:11" s="509" customFormat="1">
      <c r="A15748" s="508" t="s">
        <v>679</v>
      </c>
      <c r="B15748" s="509" t="s">
        <v>451</v>
      </c>
      <c r="C15748" s="509" t="s">
        <v>1049</v>
      </c>
      <c r="D15748" s="509">
        <v>1</v>
      </c>
      <c r="K15748" s="509">
        <v>1</v>
      </c>
    </row>
    <row r="15749" spans="1:11" s="509" customFormat="1">
      <c r="A15749" s="508" t="s">
        <v>679</v>
      </c>
      <c r="B15749" s="509" t="s">
        <v>451</v>
      </c>
      <c r="C15749" s="509" t="s">
        <v>1050</v>
      </c>
      <c r="K15749" s="509">
        <v>0</v>
      </c>
    </row>
    <row r="15750" spans="1:11" s="509" customFormat="1">
      <c r="A15750" s="508" t="s">
        <v>679</v>
      </c>
      <c r="B15750" s="509" t="s">
        <v>451</v>
      </c>
      <c r="C15750" s="509" t="s">
        <v>1051</v>
      </c>
      <c r="K15750" s="509">
        <v>0</v>
      </c>
    </row>
    <row r="15751" spans="1:11" s="509" customFormat="1">
      <c r="A15751" s="508" t="s">
        <v>679</v>
      </c>
      <c r="B15751" s="509" t="s">
        <v>451</v>
      </c>
      <c r="C15751" s="509">
        <v>72</v>
      </c>
      <c r="D15751" s="509">
        <v>16</v>
      </c>
      <c r="G15751" s="509">
        <v>8</v>
      </c>
      <c r="K15751" s="509">
        <v>24</v>
      </c>
    </row>
    <row r="15752" spans="1:11" s="509" customFormat="1">
      <c r="A15752" s="508" t="s">
        <v>679</v>
      </c>
      <c r="B15752" s="509" t="s">
        <v>451</v>
      </c>
      <c r="C15752" s="509">
        <v>73</v>
      </c>
      <c r="D15752" s="509">
        <v>6</v>
      </c>
      <c r="K15752" s="509">
        <v>6</v>
      </c>
    </row>
    <row r="15753" spans="1:11" s="509" customFormat="1">
      <c r="A15753" s="508" t="s">
        <v>679</v>
      </c>
      <c r="B15753" s="509" t="s">
        <v>451</v>
      </c>
      <c r="C15753" s="509">
        <v>74</v>
      </c>
      <c r="D15753" s="509">
        <v>4</v>
      </c>
      <c r="G15753" s="509">
        <v>5</v>
      </c>
      <c r="K15753" s="509">
        <v>9</v>
      </c>
    </row>
    <row r="15754" spans="1:11" s="509" customFormat="1">
      <c r="A15754" s="508" t="s">
        <v>679</v>
      </c>
      <c r="B15754" s="509" t="s">
        <v>451</v>
      </c>
      <c r="C15754" s="509" t="s">
        <v>4570</v>
      </c>
      <c r="K15754" s="509">
        <v>0</v>
      </c>
    </row>
    <row r="15755" spans="1:11" s="509" customFormat="1">
      <c r="A15755" s="508" t="s">
        <v>679</v>
      </c>
      <c r="B15755" s="509" t="s">
        <v>451</v>
      </c>
      <c r="C15755" s="509" t="s">
        <v>4571</v>
      </c>
      <c r="D15755" s="509">
        <v>85</v>
      </c>
      <c r="E15755" s="509">
        <v>3</v>
      </c>
      <c r="F15755" s="509">
        <v>0</v>
      </c>
      <c r="G15755" s="509">
        <v>1018</v>
      </c>
      <c r="H15755" s="509">
        <v>43</v>
      </c>
      <c r="I15755" s="509">
        <v>0</v>
      </c>
      <c r="K15755" s="509">
        <v>1103</v>
      </c>
    </row>
    <row r="15756" spans="1:11" s="509" customFormat="1">
      <c r="A15756" s="508" t="s">
        <v>680</v>
      </c>
      <c r="B15756" s="509" t="s">
        <v>452</v>
      </c>
      <c r="C15756" s="509">
        <v>1</v>
      </c>
      <c r="G15756" s="509">
        <v>0</v>
      </c>
      <c r="H15756" s="509">
        <v>0</v>
      </c>
      <c r="K15756" s="509">
        <v>0</v>
      </c>
    </row>
    <row r="15757" spans="1:11" s="509" customFormat="1">
      <c r="A15757" s="508" t="s">
        <v>680</v>
      </c>
      <c r="B15757" s="509" t="s">
        <v>452</v>
      </c>
      <c r="C15757" s="509" t="s">
        <v>1023</v>
      </c>
      <c r="G15757" s="509">
        <v>200</v>
      </c>
      <c r="H15757" s="509">
        <v>0</v>
      </c>
      <c r="K15757" s="509">
        <v>200</v>
      </c>
    </row>
    <row r="15758" spans="1:11" s="509" customFormat="1">
      <c r="A15758" s="508" t="s">
        <v>680</v>
      </c>
      <c r="B15758" s="509" t="s">
        <v>452</v>
      </c>
      <c r="C15758" s="509">
        <v>2</v>
      </c>
      <c r="D15758" s="509">
        <v>1</v>
      </c>
      <c r="G15758" s="509">
        <v>55</v>
      </c>
      <c r="H15758" s="509">
        <v>0</v>
      </c>
      <c r="K15758" s="509">
        <v>56</v>
      </c>
    </row>
    <row r="15759" spans="1:11" s="509" customFormat="1">
      <c r="A15759" s="508" t="s">
        <v>680</v>
      </c>
      <c r="B15759" s="509" t="s">
        <v>452</v>
      </c>
      <c r="C15759" s="509">
        <v>3</v>
      </c>
      <c r="D15759" s="509">
        <v>2</v>
      </c>
      <c r="G15759" s="509">
        <v>136</v>
      </c>
      <c r="H15759" s="509">
        <v>0</v>
      </c>
      <c r="K15759" s="509">
        <v>138</v>
      </c>
    </row>
    <row r="15760" spans="1:11" s="509" customFormat="1">
      <c r="A15760" s="508" t="s">
        <v>680</v>
      </c>
      <c r="B15760" s="509" t="s">
        <v>452</v>
      </c>
      <c r="C15760" s="509">
        <v>4</v>
      </c>
      <c r="D15760" s="509">
        <v>5</v>
      </c>
      <c r="G15760" s="509">
        <v>302</v>
      </c>
      <c r="H15760" s="509">
        <v>0</v>
      </c>
      <c r="K15760" s="509">
        <v>307</v>
      </c>
    </row>
    <row r="15761" spans="1:11" s="509" customFormat="1">
      <c r="A15761" s="508" t="s">
        <v>680</v>
      </c>
      <c r="B15761" s="509" t="s">
        <v>452</v>
      </c>
      <c r="C15761" s="509">
        <v>5</v>
      </c>
      <c r="G15761" s="509">
        <v>69</v>
      </c>
      <c r="H15761" s="509">
        <v>0</v>
      </c>
      <c r="K15761" s="509">
        <v>69</v>
      </c>
    </row>
    <row r="15762" spans="1:11" s="509" customFormat="1">
      <c r="A15762" s="508" t="s">
        <v>680</v>
      </c>
      <c r="B15762" s="509" t="s">
        <v>452</v>
      </c>
      <c r="C15762" s="509">
        <v>6</v>
      </c>
      <c r="G15762" s="509">
        <v>0</v>
      </c>
      <c r="H15762" s="509">
        <v>0</v>
      </c>
      <c r="K15762" s="509">
        <v>0</v>
      </c>
    </row>
    <row r="15763" spans="1:11" s="509" customFormat="1">
      <c r="A15763" s="508" t="s">
        <v>680</v>
      </c>
      <c r="B15763" s="509" t="s">
        <v>452</v>
      </c>
      <c r="C15763" s="509">
        <v>7</v>
      </c>
      <c r="G15763" s="509">
        <v>0</v>
      </c>
      <c r="H15763" s="509">
        <v>0</v>
      </c>
      <c r="K15763" s="509">
        <v>0</v>
      </c>
    </row>
    <row r="15764" spans="1:11" s="509" customFormat="1">
      <c r="A15764" s="508" t="s">
        <v>680</v>
      </c>
      <c r="B15764" s="509" t="s">
        <v>452</v>
      </c>
      <c r="C15764" s="509">
        <v>8</v>
      </c>
      <c r="G15764" s="509">
        <v>11</v>
      </c>
      <c r="H15764" s="509">
        <v>0</v>
      </c>
      <c r="K15764" s="509">
        <v>11</v>
      </c>
    </row>
    <row r="15765" spans="1:11" s="509" customFormat="1">
      <c r="A15765" s="508" t="s">
        <v>680</v>
      </c>
      <c r="B15765" s="509" t="s">
        <v>452</v>
      </c>
      <c r="C15765" s="509">
        <v>9</v>
      </c>
      <c r="G15765" s="509">
        <v>0</v>
      </c>
      <c r="H15765" s="509">
        <v>0</v>
      </c>
      <c r="K15765" s="509">
        <v>0</v>
      </c>
    </row>
    <row r="15766" spans="1:11" s="509" customFormat="1">
      <c r="A15766" s="508" t="s">
        <v>680</v>
      </c>
      <c r="B15766" s="509" t="s">
        <v>452</v>
      </c>
      <c r="C15766" s="509">
        <v>10</v>
      </c>
      <c r="D15766" s="509">
        <v>5</v>
      </c>
      <c r="E15766" s="509">
        <v>1</v>
      </c>
      <c r="G15766" s="509">
        <v>96</v>
      </c>
      <c r="H15766" s="509">
        <v>0</v>
      </c>
      <c r="K15766" s="509">
        <v>101</v>
      </c>
    </row>
    <row r="15767" spans="1:11" s="509" customFormat="1">
      <c r="A15767" s="508" t="s">
        <v>680</v>
      </c>
      <c r="B15767" s="509" t="s">
        <v>452</v>
      </c>
      <c r="C15767" s="509">
        <v>11</v>
      </c>
      <c r="G15767" s="509">
        <v>14</v>
      </c>
      <c r="H15767" s="509">
        <v>0</v>
      </c>
      <c r="K15767" s="509">
        <v>14</v>
      </c>
    </row>
    <row r="15768" spans="1:11" s="509" customFormat="1">
      <c r="A15768" s="508" t="s">
        <v>680</v>
      </c>
      <c r="B15768" s="509" t="s">
        <v>452</v>
      </c>
      <c r="C15768" s="509">
        <v>12</v>
      </c>
      <c r="G15768" s="509">
        <v>5</v>
      </c>
      <c r="H15768" s="509">
        <v>0</v>
      </c>
      <c r="K15768" s="509">
        <v>5</v>
      </c>
    </row>
    <row r="15769" spans="1:11" s="509" customFormat="1">
      <c r="A15769" s="508" t="s">
        <v>680</v>
      </c>
      <c r="B15769" s="509" t="s">
        <v>452</v>
      </c>
      <c r="C15769" s="509">
        <v>13</v>
      </c>
      <c r="G15769" s="509">
        <v>0</v>
      </c>
      <c r="H15769" s="509">
        <v>0</v>
      </c>
      <c r="K15769" s="509">
        <v>0</v>
      </c>
    </row>
    <row r="15770" spans="1:11" s="509" customFormat="1">
      <c r="A15770" s="508" t="s">
        <v>680</v>
      </c>
      <c r="B15770" s="509" t="s">
        <v>452</v>
      </c>
      <c r="C15770" s="509">
        <v>14</v>
      </c>
      <c r="G15770" s="509">
        <v>0</v>
      </c>
      <c r="H15770" s="509">
        <v>0</v>
      </c>
      <c r="K15770" s="509">
        <v>0</v>
      </c>
    </row>
    <row r="15771" spans="1:11" s="509" customFormat="1">
      <c r="A15771" s="508" t="s">
        <v>680</v>
      </c>
      <c r="B15771" s="509" t="s">
        <v>452</v>
      </c>
      <c r="C15771" s="509">
        <v>15</v>
      </c>
      <c r="G15771" s="509">
        <v>0</v>
      </c>
      <c r="H15771" s="509">
        <v>0</v>
      </c>
      <c r="K15771" s="509">
        <v>0</v>
      </c>
    </row>
    <row r="15772" spans="1:11" s="509" customFormat="1">
      <c r="A15772" s="508" t="s">
        <v>680</v>
      </c>
      <c r="B15772" s="509" t="s">
        <v>452</v>
      </c>
      <c r="C15772" s="509">
        <v>16</v>
      </c>
      <c r="G15772" s="509">
        <v>24</v>
      </c>
      <c r="H15772" s="509">
        <v>0</v>
      </c>
      <c r="K15772" s="509">
        <v>24</v>
      </c>
    </row>
    <row r="15773" spans="1:11" s="509" customFormat="1">
      <c r="A15773" s="508" t="s">
        <v>680</v>
      </c>
      <c r="B15773" s="509" t="s">
        <v>452</v>
      </c>
      <c r="C15773" s="509">
        <v>17</v>
      </c>
      <c r="G15773" s="509">
        <v>181</v>
      </c>
      <c r="H15773" s="509">
        <v>0</v>
      </c>
      <c r="K15773" s="509">
        <v>181</v>
      </c>
    </row>
    <row r="15774" spans="1:11" s="509" customFormat="1">
      <c r="A15774" s="508" t="s">
        <v>680</v>
      </c>
      <c r="B15774" s="509" t="s">
        <v>452</v>
      </c>
      <c r="C15774" s="509">
        <v>18</v>
      </c>
      <c r="G15774" s="509">
        <v>0</v>
      </c>
      <c r="H15774" s="509">
        <v>0</v>
      </c>
      <c r="K15774" s="509">
        <v>0</v>
      </c>
    </row>
    <row r="15775" spans="1:11" s="509" customFormat="1">
      <c r="A15775" s="508" t="s">
        <v>680</v>
      </c>
      <c r="B15775" s="509" t="s">
        <v>452</v>
      </c>
      <c r="C15775" s="509" t="s">
        <v>1024</v>
      </c>
      <c r="G15775" s="509">
        <v>7</v>
      </c>
      <c r="H15775" s="509">
        <v>0</v>
      </c>
      <c r="K15775" s="509">
        <v>7</v>
      </c>
    </row>
    <row r="15776" spans="1:11" s="509" customFormat="1">
      <c r="A15776" s="508" t="s">
        <v>680</v>
      </c>
      <c r="B15776" s="509" t="s">
        <v>452</v>
      </c>
      <c r="C15776" s="509" t="s">
        <v>1025</v>
      </c>
      <c r="G15776" s="509">
        <v>0</v>
      </c>
      <c r="H15776" s="509">
        <v>0</v>
      </c>
      <c r="K15776" s="509">
        <v>0</v>
      </c>
    </row>
    <row r="15777" spans="1:11" s="509" customFormat="1">
      <c r="A15777" s="508" t="s">
        <v>680</v>
      </c>
      <c r="B15777" s="509" t="s">
        <v>452</v>
      </c>
      <c r="C15777" s="509">
        <v>19</v>
      </c>
      <c r="G15777" s="509">
        <v>4</v>
      </c>
      <c r="H15777" s="509">
        <v>0</v>
      </c>
      <c r="K15777" s="509">
        <v>4</v>
      </c>
    </row>
    <row r="15778" spans="1:11" s="509" customFormat="1">
      <c r="A15778" s="508" t="s">
        <v>680</v>
      </c>
      <c r="B15778" s="509" t="s">
        <v>452</v>
      </c>
      <c r="C15778" s="509">
        <v>20</v>
      </c>
      <c r="G15778" s="509">
        <v>0</v>
      </c>
      <c r="H15778" s="509">
        <v>0</v>
      </c>
      <c r="K15778" s="509">
        <v>0</v>
      </c>
    </row>
    <row r="15779" spans="1:11" s="509" customFormat="1">
      <c r="A15779" s="508" t="s">
        <v>680</v>
      </c>
      <c r="B15779" s="509" t="s">
        <v>452</v>
      </c>
      <c r="C15779" s="509">
        <v>21</v>
      </c>
      <c r="G15779" s="509">
        <v>0</v>
      </c>
      <c r="H15779" s="509">
        <v>0</v>
      </c>
      <c r="K15779" s="509">
        <v>0</v>
      </c>
    </row>
    <row r="15780" spans="1:11" s="509" customFormat="1">
      <c r="A15780" s="508" t="s">
        <v>680</v>
      </c>
      <c r="B15780" s="509" t="s">
        <v>452</v>
      </c>
      <c r="C15780" s="509" t="s">
        <v>1026</v>
      </c>
      <c r="G15780" s="509">
        <v>17</v>
      </c>
      <c r="H15780" s="509">
        <v>0</v>
      </c>
      <c r="K15780" s="509">
        <v>17</v>
      </c>
    </row>
    <row r="15781" spans="1:11" s="509" customFormat="1">
      <c r="A15781" s="508" t="s">
        <v>680</v>
      </c>
      <c r="B15781" s="509" t="s">
        <v>452</v>
      </c>
      <c r="C15781" s="509" t="s">
        <v>1027</v>
      </c>
      <c r="G15781" s="509">
        <v>1</v>
      </c>
      <c r="H15781" s="509">
        <v>0</v>
      </c>
      <c r="K15781" s="509">
        <v>1</v>
      </c>
    </row>
    <row r="15782" spans="1:11" s="509" customFormat="1">
      <c r="A15782" s="508" t="s">
        <v>680</v>
      </c>
      <c r="B15782" s="509" t="s">
        <v>452</v>
      </c>
      <c r="C15782" s="509" t="s">
        <v>1028</v>
      </c>
      <c r="G15782" s="509">
        <v>3</v>
      </c>
      <c r="H15782" s="509">
        <v>0</v>
      </c>
      <c r="K15782" s="509">
        <v>3</v>
      </c>
    </row>
    <row r="15783" spans="1:11" s="509" customFormat="1">
      <c r="A15783" s="508" t="s">
        <v>680</v>
      </c>
      <c r="B15783" s="509" t="s">
        <v>452</v>
      </c>
      <c r="C15783" s="509">
        <v>22</v>
      </c>
      <c r="G15783" s="509">
        <v>3</v>
      </c>
      <c r="H15783" s="509">
        <v>0</v>
      </c>
      <c r="K15783" s="509">
        <v>3</v>
      </c>
    </row>
    <row r="15784" spans="1:11" s="509" customFormat="1">
      <c r="A15784" s="508" t="s">
        <v>680</v>
      </c>
      <c r="B15784" s="509" t="s">
        <v>452</v>
      </c>
      <c r="C15784" s="509">
        <v>23</v>
      </c>
      <c r="G15784" s="509">
        <v>0</v>
      </c>
      <c r="H15784" s="509">
        <v>0</v>
      </c>
      <c r="K15784" s="509">
        <v>0</v>
      </c>
    </row>
    <row r="15785" spans="1:11" s="509" customFormat="1">
      <c r="A15785" s="508" t="s">
        <v>680</v>
      </c>
      <c r="B15785" s="509" t="s">
        <v>452</v>
      </c>
      <c r="C15785" s="509" t="s">
        <v>1029</v>
      </c>
      <c r="G15785" s="509">
        <v>1</v>
      </c>
      <c r="H15785" s="509">
        <v>0</v>
      </c>
      <c r="K15785" s="509">
        <v>1</v>
      </c>
    </row>
    <row r="15786" spans="1:11" s="509" customFormat="1">
      <c r="A15786" s="508" t="s">
        <v>680</v>
      </c>
      <c r="B15786" s="509" t="s">
        <v>452</v>
      </c>
      <c r="C15786" s="509">
        <v>24</v>
      </c>
      <c r="G15786" s="509">
        <v>1</v>
      </c>
      <c r="H15786" s="509">
        <v>0</v>
      </c>
      <c r="K15786" s="509">
        <v>1</v>
      </c>
    </row>
    <row r="15787" spans="1:11" s="509" customFormat="1">
      <c r="A15787" s="508" t="s">
        <v>680</v>
      </c>
      <c r="B15787" s="509" t="s">
        <v>452</v>
      </c>
      <c r="C15787" s="509">
        <v>25</v>
      </c>
      <c r="G15787" s="509">
        <v>0</v>
      </c>
      <c r="H15787" s="509">
        <v>0</v>
      </c>
    </row>
    <row r="15788" spans="1:11" s="509" customFormat="1">
      <c r="A15788" s="508" t="s">
        <v>680</v>
      </c>
      <c r="B15788" s="509" t="s">
        <v>452</v>
      </c>
      <c r="C15788" s="509">
        <v>26</v>
      </c>
      <c r="G15788" s="509">
        <v>0</v>
      </c>
      <c r="H15788" s="509">
        <v>0</v>
      </c>
      <c r="K15788" s="509">
        <v>0</v>
      </c>
    </row>
    <row r="15789" spans="1:11" s="509" customFormat="1">
      <c r="A15789" s="508" t="s">
        <v>680</v>
      </c>
      <c r="B15789" s="509" t="s">
        <v>452</v>
      </c>
      <c r="C15789" s="509">
        <v>27</v>
      </c>
      <c r="G15789" s="509">
        <v>1</v>
      </c>
      <c r="H15789" s="509">
        <v>0</v>
      </c>
      <c r="K15789" s="509">
        <v>1</v>
      </c>
    </row>
    <row r="15790" spans="1:11" s="509" customFormat="1">
      <c r="A15790" s="508" t="s">
        <v>680</v>
      </c>
      <c r="B15790" s="509" t="s">
        <v>452</v>
      </c>
      <c r="C15790" s="509">
        <v>28</v>
      </c>
      <c r="G15790" s="509">
        <v>0</v>
      </c>
      <c r="H15790" s="509">
        <v>0</v>
      </c>
      <c r="K15790" s="509">
        <v>0</v>
      </c>
    </row>
    <row r="15791" spans="1:11" s="509" customFormat="1">
      <c r="A15791" s="508" t="s">
        <v>680</v>
      </c>
      <c r="B15791" s="509" t="s">
        <v>452</v>
      </c>
      <c r="C15791" s="509">
        <v>29</v>
      </c>
      <c r="G15791" s="509">
        <v>0</v>
      </c>
      <c r="H15791" s="509">
        <v>0</v>
      </c>
      <c r="K15791" s="509">
        <v>0</v>
      </c>
    </row>
    <row r="15792" spans="1:11" s="509" customFormat="1">
      <c r="A15792" s="508" t="s">
        <v>680</v>
      </c>
      <c r="B15792" s="509" t="s">
        <v>452</v>
      </c>
      <c r="C15792" s="509">
        <v>30</v>
      </c>
      <c r="G15792" s="509">
        <v>0</v>
      </c>
      <c r="H15792" s="509">
        <v>0</v>
      </c>
      <c r="K15792" s="509">
        <v>0</v>
      </c>
    </row>
    <row r="15793" spans="1:11" s="509" customFormat="1">
      <c r="A15793" s="508" t="s">
        <v>680</v>
      </c>
      <c r="B15793" s="509" t="s">
        <v>452</v>
      </c>
      <c r="C15793" s="509">
        <v>31</v>
      </c>
      <c r="G15793" s="509">
        <v>0</v>
      </c>
      <c r="H15793" s="509">
        <v>0</v>
      </c>
      <c r="K15793" s="509">
        <v>0</v>
      </c>
    </row>
    <row r="15794" spans="1:11" s="509" customFormat="1">
      <c r="A15794" s="508" t="s">
        <v>680</v>
      </c>
      <c r="B15794" s="509" t="s">
        <v>452</v>
      </c>
      <c r="C15794" s="509">
        <v>32</v>
      </c>
      <c r="G15794" s="509">
        <v>0</v>
      </c>
      <c r="H15794" s="509">
        <v>0</v>
      </c>
      <c r="K15794" s="509">
        <v>0</v>
      </c>
    </row>
    <row r="15795" spans="1:11" s="509" customFormat="1">
      <c r="A15795" s="508" t="s">
        <v>680</v>
      </c>
      <c r="B15795" s="509" t="s">
        <v>452</v>
      </c>
      <c r="C15795" s="509">
        <v>33</v>
      </c>
      <c r="G15795" s="509">
        <v>0</v>
      </c>
      <c r="H15795" s="509">
        <v>0</v>
      </c>
      <c r="K15795" s="509">
        <v>0</v>
      </c>
    </row>
    <row r="15796" spans="1:11" s="509" customFormat="1">
      <c r="A15796" s="508" t="s">
        <v>680</v>
      </c>
      <c r="B15796" s="509" t="s">
        <v>452</v>
      </c>
      <c r="C15796" s="509">
        <v>34</v>
      </c>
      <c r="G15796" s="509">
        <v>0</v>
      </c>
      <c r="H15796" s="509">
        <v>0</v>
      </c>
      <c r="K15796" s="509">
        <v>0</v>
      </c>
    </row>
    <row r="15797" spans="1:11" s="509" customFormat="1">
      <c r="A15797" s="508" t="s">
        <v>680</v>
      </c>
      <c r="B15797" s="509" t="s">
        <v>452</v>
      </c>
      <c r="C15797" s="509">
        <v>35</v>
      </c>
      <c r="G15797" s="509">
        <v>0</v>
      </c>
      <c r="H15797" s="509">
        <v>0</v>
      </c>
      <c r="K15797" s="509">
        <v>0</v>
      </c>
    </row>
    <row r="15798" spans="1:11" s="509" customFormat="1">
      <c r="A15798" s="508" t="s">
        <v>680</v>
      </c>
      <c r="B15798" s="509" t="s">
        <v>452</v>
      </c>
      <c r="C15798" s="509">
        <v>36</v>
      </c>
      <c r="G15798" s="509">
        <v>0</v>
      </c>
      <c r="H15798" s="509">
        <v>0</v>
      </c>
      <c r="K15798" s="509">
        <v>0</v>
      </c>
    </row>
    <row r="15799" spans="1:11" s="509" customFormat="1">
      <c r="A15799" s="508" t="s">
        <v>680</v>
      </c>
      <c r="B15799" s="509" t="s">
        <v>452</v>
      </c>
      <c r="C15799" s="509">
        <v>37</v>
      </c>
      <c r="G15799" s="509">
        <v>0</v>
      </c>
      <c r="H15799" s="509">
        <v>0</v>
      </c>
      <c r="K15799" s="509">
        <v>0</v>
      </c>
    </row>
    <row r="15800" spans="1:11" s="509" customFormat="1">
      <c r="A15800" s="508" t="s">
        <v>680</v>
      </c>
      <c r="B15800" s="509" t="s">
        <v>452</v>
      </c>
      <c r="C15800" s="509">
        <v>38</v>
      </c>
      <c r="G15800" s="509">
        <v>0</v>
      </c>
      <c r="H15800" s="509">
        <v>0</v>
      </c>
      <c r="K15800" s="509">
        <v>0</v>
      </c>
    </row>
    <row r="15801" spans="1:11" s="509" customFormat="1">
      <c r="A15801" s="508" t="s">
        <v>680</v>
      </c>
      <c r="B15801" s="509" t="s">
        <v>452</v>
      </c>
      <c r="C15801" s="509" t="s">
        <v>1030</v>
      </c>
      <c r="G15801" s="509">
        <v>0</v>
      </c>
      <c r="H15801" s="509">
        <v>0</v>
      </c>
      <c r="K15801" s="509">
        <v>0</v>
      </c>
    </row>
    <row r="15802" spans="1:11" s="509" customFormat="1">
      <c r="A15802" s="508" t="s">
        <v>680</v>
      </c>
      <c r="B15802" s="509" t="s">
        <v>452</v>
      </c>
      <c r="C15802" s="509">
        <v>39</v>
      </c>
      <c r="G15802" s="509">
        <v>0</v>
      </c>
      <c r="H15802" s="509">
        <v>0</v>
      </c>
      <c r="K15802" s="509">
        <v>0</v>
      </c>
    </row>
    <row r="15803" spans="1:11" s="509" customFormat="1">
      <c r="A15803" s="508" t="s">
        <v>680</v>
      </c>
      <c r="B15803" s="509" t="s">
        <v>452</v>
      </c>
      <c r="C15803" s="509">
        <v>40</v>
      </c>
      <c r="G15803" s="509">
        <v>0</v>
      </c>
      <c r="H15803" s="509">
        <v>0</v>
      </c>
      <c r="K15803" s="509">
        <v>0</v>
      </c>
    </row>
    <row r="15804" spans="1:11" s="509" customFormat="1">
      <c r="A15804" s="508" t="s">
        <v>680</v>
      </c>
      <c r="B15804" s="509" t="s">
        <v>452</v>
      </c>
      <c r="C15804" s="509">
        <v>41</v>
      </c>
      <c r="G15804" s="509">
        <v>0</v>
      </c>
      <c r="H15804" s="509">
        <v>0</v>
      </c>
      <c r="K15804" s="509">
        <v>0</v>
      </c>
    </row>
    <row r="15805" spans="1:11" s="509" customFormat="1">
      <c r="A15805" s="508" t="s">
        <v>680</v>
      </c>
      <c r="B15805" s="509" t="s">
        <v>452</v>
      </c>
      <c r="C15805" s="509">
        <v>42</v>
      </c>
      <c r="G15805" s="509">
        <v>0</v>
      </c>
      <c r="H15805" s="509">
        <v>0</v>
      </c>
      <c r="K15805" s="509">
        <v>0</v>
      </c>
    </row>
    <row r="15806" spans="1:11" s="509" customFormat="1">
      <c r="A15806" s="508" t="s">
        <v>680</v>
      </c>
      <c r="B15806" s="509" t="s">
        <v>452</v>
      </c>
      <c r="C15806" s="509">
        <v>43</v>
      </c>
      <c r="G15806" s="509">
        <v>0</v>
      </c>
      <c r="H15806" s="509">
        <v>0</v>
      </c>
      <c r="K15806" s="509">
        <v>0</v>
      </c>
    </row>
    <row r="15807" spans="1:11" s="509" customFormat="1">
      <c r="A15807" s="508" t="s">
        <v>680</v>
      </c>
      <c r="B15807" s="509" t="s">
        <v>452</v>
      </c>
      <c r="C15807" s="509">
        <v>44</v>
      </c>
      <c r="G15807" s="509">
        <v>0</v>
      </c>
      <c r="H15807" s="509">
        <v>0</v>
      </c>
      <c r="K15807" s="509">
        <v>0</v>
      </c>
    </row>
    <row r="15808" spans="1:11" s="509" customFormat="1">
      <c r="A15808" s="508" t="s">
        <v>680</v>
      </c>
      <c r="B15808" s="509" t="s">
        <v>452</v>
      </c>
      <c r="C15808" s="509">
        <v>45</v>
      </c>
      <c r="G15808" s="509">
        <v>0</v>
      </c>
      <c r="H15808" s="509">
        <v>0</v>
      </c>
      <c r="K15808" s="509">
        <v>0</v>
      </c>
    </row>
    <row r="15809" spans="1:11" s="509" customFormat="1">
      <c r="A15809" s="508" t="s">
        <v>680</v>
      </c>
      <c r="B15809" s="509" t="s">
        <v>452</v>
      </c>
      <c r="C15809" s="509">
        <v>46</v>
      </c>
      <c r="G15809" s="509">
        <v>0</v>
      </c>
      <c r="H15809" s="509">
        <v>0</v>
      </c>
      <c r="K15809" s="509">
        <v>0</v>
      </c>
    </row>
    <row r="15810" spans="1:11" s="509" customFormat="1">
      <c r="A15810" s="508" t="s">
        <v>680</v>
      </c>
      <c r="B15810" s="509" t="s">
        <v>452</v>
      </c>
      <c r="C15810" s="509">
        <v>47</v>
      </c>
      <c r="G15810" s="509">
        <v>0</v>
      </c>
      <c r="H15810" s="509">
        <v>0</v>
      </c>
      <c r="K15810" s="509">
        <v>0</v>
      </c>
    </row>
    <row r="15811" spans="1:11" s="509" customFormat="1">
      <c r="A15811" s="508" t="s">
        <v>680</v>
      </c>
      <c r="B15811" s="509" t="s">
        <v>452</v>
      </c>
      <c r="C15811" s="509">
        <v>48</v>
      </c>
      <c r="G15811" s="509">
        <v>0</v>
      </c>
      <c r="H15811" s="509">
        <v>0</v>
      </c>
      <c r="K15811" s="509">
        <v>0</v>
      </c>
    </row>
    <row r="15812" spans="1:11" s="509" customFormat="1">
      <c r="A15812" s="508" t="s">
        <v>680</v>
      </c>
      <c r="B15812" s="509" t="s">
        <v>452</v>
      </c>
      <c r="C15812" s="509">
        <v>49</v>
      </c>
      <c r="G15812" s="509">
        <v>1</v>
      </c>
      <c r="H15812" s="509">
        <v>0</v>
      </c>
      <c r="K15812" s="509">
        <v>1</v>
      </c>
    </row>
    <row r="15813" spans="1:11" s="509" customFormat="1">
      <c r="A15813" s="508" t="s">
        <v>680</v>
      </c>
      <c r="B15813" s="509" t="s">
        <v>452</v>
      </c>
      <c r="C15813" s="509">
        <v>50</v>
      </c>
      <c r="G15813" s="509">
        <v>0</v>
      </c>
      <c r="H15813" s="509">
        <v>0</v>
      </c>
      <c r="K15813" s="509">
        <v>0</v>
      </c>
    </row>
    <row r="15814" spans="1:11" s="509" customFormat="1">
      <c r="A15814" s="508" t="s">
        <v>680</v>
      </c>
      <c r="B15814" s="509" t="s">
        <v>452</v>
      </c>
      <c r="C15814" s="509">
        <v>51</v>
      </c>
      <c r="G15814" s="509">
        <v>0</v>
      </c>
      <c r="H15814" s="509">
        <v>0</v>
      </c>
      <c r="K15814" s="509">
        <v>0</v>
      </c>
    </row>
    <row r="15815" spans="1:11" s="509" customFormat="1">
      <c r="A15815" s="508" t="s">
        <v>680</v>
      </c>
      <c r="B15815" s="509" t="s">
        <v>452</v>
      </c>
      <c r="C15815" s="509" t="s">
        <v>1031</v>
      </c>
      <c r="G15815" s="509">
        <v>0</v>
      </c>
      <c r="H15815" s="509">
        <v>0</v>
      </c>
      <c r="K15815" s="509">
        <v>0</v>
      </c>
    </row>
    <row r="15816" spans="1:11" s="509" customFormat="1">
      <c r="A15816" s="508" t="s">
        <v>680</v>
      </c>
      <c r="B15816" s="509" t="s">
        <v>452</v>
      </c>
      <c r="C15816" s="509" t="s">
        <v>1032</v>
      </c>
      <c r="G15816" s="509">
        <v>0</v>
      </c>
      <c r="H15816" s="509">
        <v>0</v>
      </c>
      <c r="K15816" s="509">
        <v>0</v>
      </c>
    </row>
    <row r="15817" spans="1:11" s="509" customFormat="1">
      <c r="A15817" s="508" t="s">
        <v>680</v>
      </c>
      <c r="B15817" s="509" t="s">
        <v>452</v>
      </c>
      <c r="C15817" s="509">
        <v>52</v>
      </c>
      <c r="G15817" s="509">
        <v>0</v>
      </c>
      <c r="H15817" s="509">
        <v>0</v>
      </c>
      <c r="K15817" s="509">
        <v>0</v>
      </c>
    </row>
    <row r="15818" spans="1:11" s="509" customFormat="1">
      <c r="A15818" s="508" t="s">
        <v>680</v>
      </c>
      <c r="B15818" s="509" t="s">
        <v>452</v>
      </c>
      <c r="C15818" s="509">
        <v>53</v>
      </c>
      <c r="G15818" s="509">
        <v>1</v>
      </c>
      <c r="H15818" s="509">
        <v>1</v>
      </c>
      <c r="K15818" s="509">
        <v>1</v>
      </c>
    </row>
    <row r="15819" spans="1:11" s="509" customFormat="1">
      <c r="A15819" s="508" t="s">
        <v>680</v>
      </c>
      <c r="B15819" s="509" t="s">
        <v>452</v>
      </c>
      <c r="C15819" s="509">
        <v>54</v>
      </c>
      <c r="G15819" s="509">
        <v>46</v>
      </c>
      <c r="H15819" s="509">
        <v>0</v>
      </c>
      <c r="K15819" s="509">
        <v>46</v>
      </c>
    </row>
    <row r="15820" spans="1:11" s="509" customFormat="1">
      <c r="A15820" s="508" t="s">
        <v>680</v>
      </c>
      <c r="B15820" s="509" t="s">
        <v>452</v>
      </c>
      <c r="C15820" s="509">
        <v>55</v>
      </c>
      <c r="D15820" s="509">
        <v>3</v>
      </c>
      <c r="G15820" s="509">
        <v>108</v>
      </c>
      <c r="H15820" s="509">
        <v>0</v>
      </c>
      <c r="K15820" s="509">
        <v>111</v>
      </c>
    </row>
    <row r="15821" spans="1:11" s="509" customFormat="1">
      <c r="A15821" s="508" t="s">
        <v>680</v>
      </c>
      <c r="B15821" s="509" t="s">
        <v>452</v>
      </c>
      <c r="C15821" s="509">
        <v>56</v>
      </c>
      <c r="G15821" s="509">
        <v>0</v>
      </c>
      <c r="H15821" s="509">
        <v>0</v>
      </c>
      <c r="K15821" s="509">
        <v>0</v>
      </c>
    </row>
    <row r="15822" spans="1:11" s="509" customFormat="1">
      <c r="A15822" s="508" t="s">
        <v>680</v>
      </c>
      <c r="B15822" s="509" t="s">
        <v>452</v>
      </c>
      <c r="C15822" s="509">
        <v>57</v>
      </c>
      <c r="G15822" s="509">
        <v>0</v>
      </c>
      <c r="H15822" s="509">
        <v>0</v>
      </c>
      <c r="K15822" s="509">
        <v>0</v>
      </c>
    </row>
    <row r="15823" spans="1:11" s="509" customFormat="1">
      <c r="A15823" s="508" t="s">
        <v>680</v>
      </c>
      <c r="B15823" s="509" t="s">
        <v>452</v>
      </c>
      <c r="C15823" s="509">
        <v>58</v>
      </c>
      <c r="G15823" s="509">
        <v>0</v>
      </c>
      <c r="H15823" s="509">
        <v>0</v>
      </c>
      <c r="K15823" s="509">
        <v>0</v>
      </c>
    </row>
    <row r="15824" spans="1:11" s="509" customFormat="1">
      <c r="A15824" s="508" t="s">
        <v>680</v>
      </c>
      <c r="B15824" s="509" t="s">
        <v>452</v>
      </c>
      <c r="C15824" s="509">
        <v>59</v>
      </c>
      <c r="D15824" s="509">
        <v>1</v>
      </c>
      <c r="G15824" s="509">
        <v>14</v>
      </c>
      <c r="H15824" s="509">
        <v>0</v>
      </c>
      <c r="K15824" s="509">
        <v>15</v>
      </c>
    </row>
    <row r="15825" spans="1:11" s="509" customFormat="1">
      <c r="A15825" s="508" t="s">
        <v>680</v>
      </c>
      <c r="B15825" s="509" t="s">
        <v>452</v>
      </c>
      <c r="C15825" s="509">
        <v>60</v>
      </c>
      <c r="G15825" s="509">
        <v>6</v>
      </c>
      <c r="H15825" s="509">
        <v>0</v>
      </c>
      <c r="K15825" s="509">
        <v>6</v>
      </c>
    </row>
    <row r="15826" spans="1:11" s="509" customFormat="1">
      <c r="A15826" s="508" t="s">
        <v>680</v>
      </c>
      <c r="B15826" s="509" t="s">
        <v>452</v>
      </c>
      <c r="C15826" s="509">
        <v>61</v>
      </c>
      <c r="G15826" s="509">
        <v>0</v>
      </c>
      <c r="H15826" s="509">
        <v>0</v>
      </c>
      <c r="K15826" s="509">
        <v>0</v>
      </c>
    </row>
    <row r="15827" spans="1:11" s="509" customFormat="1">
      <c r="A15827" s="508" t="s">
        <v>680</v>
      </c>
      <c r="B15827" s="509" t="s">
        <v>452</v>
      </c>
      <c r="C15827" s="509">
        <v>62</v>
      </c>
      <c r="G15827" s="509">
        <v>1</v>
      </c>
      <c r="H15827" s="509">
        <v>0</v>
      </c>
      <c r="K15827" s="509">
        <v>1</v>
      </c>
    </row>
    <row r="15828" spans="1:11" s="509" customFormat="1">
      <c r="A15828" s="508" t="s">
        <v>680</v>
      </c>
      <c r="B15828" s="509" t="s">
        <v>452</v>
      </c>
      <c r="C15828" s="509">
        <v>63</v>
      </c>
      <c r="G15828" s="509">
        <v>7</v>
      </c>
      <c r="H15828" s="509">
        <v>4</v>
      </c>
      <c r="K15828" s="509">
        <v>7</v>
      </c>
    </row>
    <row r="15829" spans="1:11" s="509" customFormat="1">
      <c r="A15829" s="508" t="s">
        <v>680</v>
      </c>
      <c r="B15829" s="509" t="s">
        <v>452</v>
      </c>
      <c r="C15829" s="509" t="s">
        <v>1033</v>
      </c>
      <c r="G15829" s="509">
        <v>1</v>
      </c>
      <c r="H15829" s="509">
        <v>0</v>
      </c>
      <c r="K15829" s="509">
        <v>1</v>
      </c>
    </row>
    <row r="15830" spans="1:11" s="509" customFormat="1">
      <c r="A15830" s="508" t="s">
        <v>680</v>
      </c>
      <c r="B15830" s="509" t="s">
        <v>452</v>
      </c>
      <c r="C15830" s="509" t="s">
        <v>1034</v>
      </c>
      <c r="G15830" s="509">
        <v>0</v>
      </c>
      <c r="H15830" s="509">
        <v>0</v>
      </c>
      <c r="K15830" s="509">
        <v>0</v>
      </c>
    </row>
    <row r="15831" spans="1:11" s="509" customFormat="1">
      <c r="A15831" s="508" t="s">
        <v>680</v>
      </c>
      <c r="B15831" s="509" t="s">
        <v>452</v>
      </c>
      <c r="C15831" s="509">
        <v>64</v>
      </c>
      <c r="G15831" s="509">
        <v>1</v>
      </c>
      <c r="H15831" s="509">
        <v>0</v>
      </c>
      <c r="K15831" s="509">
        <v>1</v>
      </c>
    </row>
    <row r="15832" spans="1:11" s="509" customFormat="1">
      <c r="A15832" s="508" t="s">
        <v>680</v>
      </c>
      <c r="B15832" s="509" t="s">
        <v>452</v>
      </c>
      <c r="C15832" s="509" t="s">
        <v>1035</v>
      </c>
      <c r="G15832" s="509">
        <v>6</v>
      </c>
      <c r="H15832" s="509">
        <v>0</v>
      </c>
      <c r="K15832" s="509">
        <v>6</v>
      </c>
    </row>
    <row r="15833" spans="1:11" s="509" customFormat="1">
      <c r="A15833" s="508" t="s">
        <v>680</v>
      </c>
      <c r="B15833" s="509" t="s">
        <v>452</v>
      </c>
      <c r="C15833" s="509">
        <v>65</v>
      </c>
      <c r="D15833" s="509">
        <v>1</v>
      </c>
      <c r="G15833" s="509">
        <v>24</v>
      </c>
      <c r="H15833" s="509">
        <v>11</v>
      </c>
      <c r="K15833" s="509">
        <v>25</v>
      </c>
    </row>
    <row r="15834" spans="1:11" s="509" customFormat="1">
      <c r="A15834" s="508" t="s">
        <v>680</v>
      </c>
      <c r="B15834" s="509" t="s">
        <v>452</v>
      </c>
      <c r="C15834" s="509">
        <v>66</v>
      </c>
      <c r="D15834" s="509">
        <v>1</v>
      </c>
      <c r="E15834" s="509">
        <v>1</v>
      </c>
      <c r="G15834" s="509">
        <v>3</v>
      </c>
      <c r="H15834" s="509">
        <v>2</v>
      </c>
      <c r="K15834" s="509">
        <v>4</v>
      </c>
    </row>
    <row r="15835" spans="1:11" s="509" customFormat="1">
      <c r="A15835" s="508" t="s">
        <v>680</v>
      </c>
      <c r="B15835" s="509" t="s">
        <v>452</v>
      </c>
      <c r="C15835" s="509" t="s">
        <v>1036</v>
      </c>
      <c r="G15835" s="509">
        <v>0</v>
      </c>
      <c r="H15835" s="509">
        <v>0</v>
      </c>
      <c r="K15835" s="509">
        <v>0</v>
      </c>
    </row>
    <row r="15836" spans="1:11" s="509" customFormat="1">
      <c r="A15836" s="508" t="s">
        <v>680</v>
      </c>
      <c r="B15836" s="509" t="s">
        <v>452</v>
      </c>
      <c r="C15836" s="509" t="s">
        <v>1037</v>
      </c>
      <c r="D15836" s="509">
        <v>32</v>
      </c>
      <c r="G15836" s="509">
        <v>1793</v>
      </c>
      <c r="H15836" s="509">
        <v>0</v>
      </c>
      <c r="K15836" s="509">
        <v>1825</v>
      </c>
    </row>
    <row r="15837" spans="1:11" s="509" customFormat="1">
      <c r="A15837" s="508" t="s">
        <v>680</v>
      </c>
      <c r="B15837" s="509" t="s">
        <v>452</v>
      </c>
      <c r="C15837" s="509" t="s">
        <v>1038</v>
      </c>
      <c r="G15837" s="509">
        <v>17</v>
      </c>
      <c r="H15837" s="509">
        <v>0</v>
      </c>
      <c r="K15837" s="509">
        <v>17</v>
      </c>
    </row>
    <row r="15838" spans="1:11" s="509" customFormat="1">
      <c r="A15838" s="508" t="s">
        <v>680</v>
      </c>
      <c r="B15838" s="509" t="s">
        <v>452</v>
      </c>
      <c r="C15838" s="509" t="s">
        <v>1039</v>
      </c>
      <c r="G15838" s="509">
        <v>1</v>
      </c>
      <c r="H15838" s="509">
        <v>0</v>
      </c>
      <c r="K15838" s="509">
        <v>1</v>
      </c>
    </row>
    <row r="15839" spans="1:11" s="509" customFormat="1">
      <c r="A15839" s="508" t="s">
        <v>680</v>
      </c>
      <c r="B15839" s="509" t="s">
        <v>452</v>
      </c>
      <c r="C15839" s="509" t="s">
        <v>1040</v>
      </c>
      <c r="D15839" s="509">
        <v>7</v>
      </c>
      <c r="G15839" s="509">
        <v>16</v>
      </c>
      <c r="H15839" s="509">
        <v>0</v>
      </c>
      <c r="K15839" s="509">
        <v>23</v>
      </c>
    </row>
    <row r="15840" spans="1:11" s="509" customFormat="1">
      <c r="A15840" s="508" t="s">
        <v>680</v>
      </c>
      <c r="B15840" s="509" t="s">
        <v>452</v>
      </c>
      <c r="C15840" s="509" t="s">
        <v>1041</v>
      </c>
      <c r="G15840" s="509">
        <v>0</v>
      </c>
      <c r="H15840" s="509">
        <v>0</v>
      </c>
      <c r="K15840" s="509">
        <v>0</v>
      </c>
    </row>
    <row r="15841" spans="1:11" s="509" customFormat="1">
      <c r="A15841" s="508" t="s">
        <v>680</v>
      </c>
      <c r="B15841" s="509" t="s">
        <v>452</v>
      </c>
      <c r="C15841" s="509" t="s">
        <v>1042</v>
      </c>
      <c r="G15841" s="509">
        <v>0</v>
      </c>
      <c r="H15841" s="509">
        <v>0</v>
      </c>
      <c r="K15841" s="509">
        <v>0</v>
      </c>
    </row>
    <row r="15842" spans="1:11" s="509" customFormat="1">
      <c r="A15842" s="508" t="s">
        <v>680</v>
      </c>
      <c r="B15842" s="509" t="s">
        <v>452</v>
      </c>
      <c r="C15842" s="509">
        <v>67</v>
      </c>
      <c r="D15842" s="509">
        <v>1</v>
      </c>
      <c r="G15842" s="509">
        <v>142</v>
      </c>
      <c r="H15842" s="509">
        <v>1</v>
      </c>
      <c r="K15842" s="509">
        <v>143</v>
      </c>
    </row>
    <row r="15843" spans="1:11" s="509" customFormat="1">
      <c r="A15843" s="508" t="s">
        <v>680</v>
      </c>
      <c r="B15843" s="509" t="s">
        <v>452</v>
      </c>
      <c r="C15843" s="509">
        <v>68</v>
      </c>
      <c r="G15843" s="509">
        <v>68</v>
      </c>
      <c r="H15843" s="509">
        <v>7</v>
      </c>
      <c r="K15843" s="509">
        <v>68</v>
      </c>
    </row>
    <row r="15844" spans="1:11" s="509" customFormat="1">
      <c r="A15844" s="508" t="s">
        <v>680</v>
      </c>
      <c r="B15844" s="509" t="s">
        <v>452</v>
      </c>
      <c r="C15844" s="509" t="s">
        <v>1043</v>
      </c>
      <c r="G15844" s="509">
        <v>2</v>
      </c>
      <c r="H15844" s="509">
        <v>0</v>
      </c>
      <c r="K15844" s="509">
        <v>2</v>
      </c>
    </row>
    <row r="15845" spans="1:11" s="509" customFormat="1">
      <c r="A15845" s="508" t="s">
        <v>680</v>
      </c>
      <c r="B15845" s="509" t="s">
        <v>452</v>
      </c>
      <c r="C15845" s="509">
        <v>69</v>
      </c>
      <c r="D15845" s="509">
        <v>1</v>
      </c>
      <c r="G15845" s="509">
        <v>1</v>
      </c>
      <c r="H15845" s="509">
        <v>0</v>
      </c>
      <c r="K15845" s="509">
        <v>2</v>
      </c>
    </row>
    <row r="15846" spans="1:11" s="509" customFormat="1">
      <c r="A15846" s="508" t="s">
        <v>680</v>
      </c>
      <c r="B15846" s="509" t="s">
        <v>452</v>
      </c>
      <c r="C15846" s="509" t="s">
        <v>1044</v>
      </c>
      <c r="G15846" s="509">
        <v>0</v>
      </c>
      <c r="H15846" s="509">
        <v>0</v>
      </c>
      <c r="K15846" s="509">
        <v>0</v>
      </c>
    </row>
    <row r="15847" spans="1:11" s="509" customFormat="1">
      <c r="A15847" s="508" t="s">
        <v>680</v>
      </c>
      <c r="B15847" s="509" t="s">
        <v>452</v>
      </c>
      <c r="C15847" s="509" t="s">
        <v>1045</v>
      </c>
      <c r="G15847" s="509">
        <v>0</v>
      </c>
      <c r="H15847" s="509">
        <v>0</v>
      </c>
      <c r="K15847" s="509">
        <v>0</v>
      </c>
    </row>
    <row r="15848" spans="1:11" s="509" customFormat="1">
      <c r="A15848" s="508" t="s">
        <v>680</v>
      </c>
      <c r="B15848" s="509" t="s">
        <v>452</v>
      </c>
      <c r="C15848" s="509">
        <v>70</v>
      </c>
      <c r="G15848" s="509">
        <v>0</v>
      </c>
      <c r="H15848" s="509">
        <v>0</v>
      </c>
      <c r="K15848" s="509">
        <v>0</v>
      </c>
    </row>
    <row r="15849" spans="1:11" s="509" customFormat="1">
      <c r="A15849" s="508" t="s">
        <v>680</v>
      </c>
      <c r="B15849" s="509" t="s">
        <v>452</v>
      </c>
      <c r="C15849" s="509" t="s">
        <v>1046</v>
      </c>
      <c r="G15849" s="509">
        <v>3</v>
      </c>
      <c r="H15849" s="509">
        <v>0</v>
      </c>
      <c r="K15849" s="509">
        <v>3</v>
      </c>
    </row>
    <row r="15850" spans="1:11" s="509" customFormat="1">
      <c r="A15850" s="508" t="s">
        <v>680</v>
      </c>
      <c r="B15850" s="509" t="s">
        <v>452</v>
      </c>
      <c r="C15850" s="509">
        <v>71</v>
      </c>
      <c r="G15850" s="509">
        <v>408</v>
      </c>
      <c r="H15850" s="509">
        <v>0</v>
      </c>
      <c r="K15850" s="509">
        <v>408</v>
      </c>
    </row>
    <row r="15851" spans="1:11" s="509" customFormat="1">
      <c r="A15851" s="508" t="s">
        <v>680</v>
      </c>
      <c r="B15851" s="509" t="s">
        <v>452</v>
      </c>
      <c r="C15851" s="509" t="s">
        <v>1047</v>
      </c>
      <c r="D15851" s="509">
        <v>1</v>
      </c>
      <c r="G15851" s="509">
        <v>36</v>
      </c>
      <c r="H15851" s="509">
        <v>4</v>
      </c>
      <c r="K15851" s="509">
        <v>37</v>
      </c>
    </row>
    <row r="15852" spans="1:11" s="509" customFormat="1">
      <c r="A15852" s="508" t="s">
        <v>680</v>
      </c>
      <c r="B15852" s="509" t="s">
        <v>452</v>
      </c>
      <c r="C15852" s="509" t="s">
        <v>1048</v>
      </c>
      <c r="G15852" s="509">
        <v>15</v>
      </c>
      <c r="H15852" s="509">
        <v>0</v>
      </c>
      <c r="K15852" s="509">
        <v>15</v>
      </c>
    </row>
    <row r="15853" spans="1:11" s="509" customFormat="1">
      <c r="A15853" s="508" t="s">
        <v>680</v>
      </c>
      <c r="B15853" s="509" t="s">
        <v>452</v>
      </c>
      <c r="C15853" s="509" t="s">
        <v>1049</v>
      </c>
      <c r="G15853" s="509">
        <v>1</v>
      </c>
      <c r="H15853" s="509">
        <v>0</v>
      </c>
      <c r="K15853" s="509">
        <v>1</v>
      </c>
    </row>
    <row r="15854" spans="1:11" s="509" customFormat="1">
      <c r="A15854" s="508" t="s">
        <v>680</v>
      </c>
      <c r="B15854" s="509" t="s">
        <v>452</v>
      </c>
      <c r="C15854" s="509" t="s">
        <v>1050</v>
      </c>
      <c r="G15854" s="509">
        <v>4</v>
      </c>
      <c r="H15854" s="509">
        <v>3</v>
      </c>
      <c r="K15854" s="509">
        <v>4</v>
      </c>
    </row>
    <row r="15855" spans="1:11" s="509" customFormat="1">
      <c r="A15855" s="508" t="s">
        <v>680</v>
      </c>
      <c r="B15855" s="509" t="s">
        <v>452</v>
      </c>
      <c r="C15855" s="509" t="s">
        <v>1051</v>
      </c>
      <c r="G15855" s="509">
        <v>2</v>
      </c>
      <c r="H15855" s="509">
        <v>0</v>
      </c>
      <c r="K15855" s="509">
        <v>2</v>
      </c>
    </row>
    <row r="15856" spans="1:11" s="509" customFormat="1">
      <c r="A15856" s="508" t="s">
        <v>680</v>
      </c>
      <c r="B15856" s="509" t="s">
        <v>452</v>
      </c>
      <c r="C15856" s="509">
        <v>72</v>
      </c>
      <c r="D15856" s="509">
        <v>71</v>
      </c>
      <c r="G15856" s="509">
        <v>15</v>
      </c>
      <c r="H15856" s="509">
        <v>0</v>
      </c>
      <c r="K15856" s="509">
        <v>86</v>
      </c>
    </row>
    <row r="15857" spans="1:11" s="509" customFormat="1">
      <c r="A15857" s="508" t="s">
        <v>680</v>
      </c>
      <c r="B15857" s="509" t="s">
        <v>452</v>
      </c>
      <c r="C15857" s="509">
        <v>73</v>
      </c>
      <c r="D15857" s="509">
        <v>27</v>
      </c>
      <c r="G15857" s="509">
        <v>3</v>
      </c>
      <c r="H15857" s="509">
        <v>0</v>
      </c>
      <c r="K15857" s="509">
        <v>30</v>
      </c>
    </row>
    <row r="15858" spans="1:11" s="509" customFormat="1">
      <c r="A15858" s="508" t="s">
        <v>680</v>
      </c>
      <c r="B15858" s="509" t="s">
        <v>452</v>
      </c>
      <c r="C15858" s="509">
        <v>74</v>
      </c>
      <c r="G15858" s="509">
        <v>2</v>
      </c>
      <c r="H15858" s="509">
        <v>0</v>
      </c>
      <c r="K15858" s="509">
        <v>2</v>
      </c>
    </row>
    <row r="15859" spans="1:11" s="509" customFormat="1">
      <c r="A15859" s="508" t="s">
        <v>680</v>
      </c>
      <c r="B15859" s="509" t="s">
        <v>452</v>
      </c>
      <c r="C15859" s="509" t="s">
        <v>4570</v>
      </c>
      <c r="D15859" s="509">
        <v>62</v>
      </c>
      <c r="G15859" s="509">
        <v>166</v>
      </c>
      <c r="H15859" s="509">
        <v>0</v>
      </c>
      <c r="K15859" s="509">
        <v>228</v>
      </c>
    </row>
    <row r="15860" spans="1:11" s="509" customFormat="1">
      <c r="A15860" s="508" t="s">
        <v>680</v>
      </c>
      <c r="B15860" s="509" t="s">
        <v>452</v>
      </c>
      <c r="C15860" s="509" t="s">
        <v>4571</v>
      </c>
      <c r="D15860" s="509">
        <v>221</v>
      </c>
      <c r="E15860" s="509">
        <v>2</v>
      </c>
      <c r="F15860" s="509">
        <v>0</v>
      </c>
      <c r="G15860" s="509">
        <v>4045</v>
      </c>
      <c r="H15860" s="509">
        <v>33</v>
      </c>
      <c r="I15860" s="509">
        <v>0</v>
      </c>
      <c r="J15860" s="509">
        <v>0</v>
      </c>
      <c r="K15860" s="509">
        <v>4266</v>
      </c>
    </row>
    <row r="15861" spans="1:11" s="509" customFormat="1">
      <c r="A15861" s="508" t="s">
        <v>681</v>
      </c>
      <c r="B15861" s="509" t="s">
        <v>453</v>
      </c>
      <c r="C15861" s="509">
        <v>1</v>
      </c>
      <c r="K15861" s="509">
        <v>0</v>
      </c>
    </row>
    <row r="15862" spans="1:11" s="509" customFormat="1">
      <c r="A15862" s="508" t="s">
        <v>681</v>
      </c>
      <c r="B15862" s="509" t="s">
        <v>453</v>
      </c>
      <c r="C15862" s="509" t="s">
        <v>1023</v>
      </c>
      <c r="G15862" s="509">
        <v>8</v>
      </c>
      <c r="K15862" s="509">
        <v>8</v>
      </c>
    </row>
    <row r="15863" spans="1:11" s="509" customFormat="1">
      <c r="A15863" s="508" t="s">
        <v>681</v>
      </c>
      <c r="B15863" s="509" t="s">
        <v>453</v>
      </c>
      <c r="C15863" s="509">
        <v>2</v>
      </c>
      <c r="G15863" s="509">
        <v>7</v>
      </c>
      <c r="K15863" s="509">
        <v>7</v>
      </c>
    </row>
    <row r="15864" spans="1:11" s="509" customFormat="1">
      <c r="A15864" s="508" t="s">
        <v>681</v>
      </c>
      <c r="B15864" s="509" t="s">
        <v>453</v>
      </c>
      <c r="C15864" s="509">
        <v>3</v>
      </c>
      <c r="G15864" s="509">
        <v>11</v>
      </c>
      <c r="K15864" s="509">
        <v>11</v>
      </c>
    </row>
    <row r="15865" spans="1:11" s="509" customFormat="1">
      <c r="A15865" s="508" t="s">
        <v>681</v>
      </c>
      <c r="B15865" s="509" t="s">
        <v>453</v>
      </c>
      <c r="C15865" s="509">
        <v>4</v>
      </c>
      <c r="G15865" s="509">
        <v>26</v>
      </c>
      <c r="K15865" s="509">
        <v>26</v>
      </c>
    </row>
    <row r="15866" spans="1:11" s="509" customFormat="1">
      <c r="A15866" s="508" t="s">
        <v>681</v>
      </c>
      <c r="B15866" s="509" t="s">
        <v>453</v>
      </c>
      <c r="C15866" s="509">
        <v>5</v>
      </c>
      <c r="G15866" s="509">
        <v>4</v>
      </c>
      <c r="K15866" s="509">
        <v>4</v>
      </c>
    </row>
    <row r="15867" spans="1:11" s="509" customFormat="1">
      <c r="A15867" s="508" t="s">
        <v>681</v>
      </c>
      <c r="B15867" s="509" t="s">
        <v>453</v>
      </c>
      <c r="C15867" s="509">
        <v>6</v>
      </c>
      <c r="K15867" s="509">
        <v>0</v>
      </c>
    </row>
    <row r="15868" spans="1:11" s="509" customFormat="1">
      <c r="A15868" s="508" t="s">
        <v>681</v>
      </c>
      <c r="B15868" s="509" t="s">
        <v>453</v>
      </c>
      <c r="C15868" s="509">
        <v>7</v>
      </c>
      <c r="K15868" s="509">
        <v>0</v>
      </c>
    </row>
    <row r="15869" spans="1:11" s="509" customFormat="1">
      <c r="A15869" s="508" t="s">
        <v>681</v>
      </c>
      <c r="B15869" s="509" t="s">
        <v>453</v>
      </c>
      <c r="C15869" s="509">
        <v>8</v>
      </c>
      <c r="G15869" s="509">
        <v>3</v>
      </c>
      <c r="K15869" s="509">
        <v>3</v>
      </c>
    </row>
    <row r="15870" spans="1:11" s="509" customFormat="1">
      <c r="A15870" s="508" t="s">
        <v>681</v>
      </c>
      <c r="B15870" s="509" t="s">
        <v>453</v>
      </c>
      <c r="C15870" s="509">
        <v>9</v>
      </c>
      <c r="G15870" s="509">
        <v>1</v>
      </c>
      <c r="K15870" s="509">
        <v>1</v>
      </c>
    </row>
    <row r="15871" spans="1:11" s="509" customFormat="1">
      <c r="A15871" s="508" t="s">
        <v>681</v>
      </c>
      <c r="B15871" s="509" t="s">
        <v>453</v>
      </c>
      <c r="C15871" s="509">
        <v>10</v>
      </c>
      <c r="G15871" s="509">
        <v>4</v>
      </c>
      <c r="K15871" s="509">
        <v>4</v>
      </c>
    </row>
    <row r="15872" spans="1:11" s="509" customFormat="1">
      <c r="A15872" s="508" t="s">
        <v>681</v>
      </c>
      <c r="B15872" s="509" t="s">
        <v>453</v>
      </c>
      <c r="C15872" s="509">
        <v>11</v>
      </c>
      <c r="G15872" s="509">
        <v>4</v>
      </c>
      <c r="K15872" s="509">
        <v>4</v>
      </c>
    </row>
    <row r="15873" spans="1:11" s="509" customFormat="1">
      <c r="A15873" s="508" t="s">
        <v>681</v>
      </c>
      <c r="B15873" s="509" t="s">
        <v>453</v>
      </c>
      <c r="C15873" s="509">
        <v>12</v>
      </c>
      <c r="K15873" s="509">
        <v>0</v>
      </c>
    </row>
    <row r="15874" spans="1:11" s="509" customFormat="1">
      <c r="A15874" s="508" t="s">
        <v>681</v>
      </c>
      <c r="B15874" s="509" t="s">
        <v>453</v>
      </c>
      <c r="C15874" s="509">
        <v>13</v>
      </c>
      <c r="K15874" s="509">
        <v>0</v>
      </c>
    </row>
    <row r="15875" spans="1:11" s="509" customFormat="1">
      <c r="A15875" s="508" t="s">
        <v>681</v>
      </c>
      <c r="B15875" s="509" t="s">
        <v>453</v>
      </c>
      <c r="C15875" s="509">
        <v>14</v>
      </c>
      <c r="K15875" s="509">
        <v>0</v>
      </c>
    </row>
    <row r="15876" spans="1:11" s="509" customFormat="1">
      <c r="A15876" s="508" t="s">
        <v>681</v>
      </c>
      <c r="B15876" s="509" t="s">
        <v>453</v>
      </c>
      <c r="C15876" s="509">
        <v>15</v>
      </c>
      <c r="K15876" s="509">
        <v>0</v>
      </c>
    </row>
    <row r="15877" spans="1:11" s="509" customFormat="1">
      <c r="A15877" s="508" t="s">
        <v>681</v>
      </c>
      <c r="B15877" s="509" t="s">
        <v>453</v>
      </c>
      <c r="C15877" s="509">
        <v>16</v>
      </c>
      <c r="G15877" s="509">
        <v>9</v>
      </c>
      <c r="K15877" s="509">
        <v>9</v>
      </c>
    </row>
    <row r="15878" spans="1:11" s="509" customFormat="1">
      <c r="A15878" s="508" t="s">
        <v>681</v>
      </c>
      <c r="B15878" s="509" t="s">
        <v>453</v>
      </c>
      <c r="C15878" s="509">
        <v>17</v>
      </c>
      <c r="G15878" s="509">
        <v>8</v>
      </c>
      <c r="K15878" s="509">
        <v>8</v>
      </c>
    </row>
    <row r="15879" spans="1:11" s="509" customFormat="1">
      <c r="A15879" s="508" t="s">
        <v>681</v>
      </c>
      <c r="B15879" s="509" t="s">
        <v>453</v>
      </c>
      <c r="C15879" s="509">
        <v>18</v>
      </c>
      <c r="K15879" s="509">
        <v>0</v>
      </c>
    </row>
    <row r="15880" spans="1:11" s="509" customFormat="1">
      <c r="A15880" s="508" t="s">
        <v>681</v>
      </c>
      <c r="B15880" s="509" t="s">
        <v>453</v>
      </c>
      <c r="C15880" s="509" t="s">
        <v>1024</v>
      </c>
      <c r="K15880" s="509">
        <v>0</v>
      </c>
    </row>
    <row r="15881" spans="1:11" s="509" customFormat="1">
      <c r="A15881" s="508" t="s">
        <v>681</v>
      </c>
      <c r="B15881" s="509" t="s">
        <v>453</v>
      </c>
      <c r="C15881" s="509" t="s">
        <v>1025</v>
      </c>
      <c r="K15881" s="509">
        <v>0</v>
      </c>
    </row>
    <row r="15882" spans="1:11" s="509" customFormat="1">
      <c r="A15882" s="508" t="s">
        <v>681</v>
      </c>
      <c r="B15882" s="509" t="s">
        <v>453</v>
      </c>
      <c r="C15882" s="509">
        <v>19</v>
      </c>
      <c r="G15882" s="509">
        <v>2</v>
      </c>
      <c r="K15882" s="509">
        <v>2</v>
      </c>
    </row>
    <row r="15883" spans="1:11" s="509" customFormat="1">
      <c r="A15883" s="508" t="s">
        <v>681</v>
      </c>
      <c r="B15883" s="509" t="s">
        <v>453</v>
      </c>
      <c r="C15883" s="509">
        <v>20</v>
      </c>
      <c r="K15883" s="509">
        <v>0</v>
      </c>
    </row>
    <row r="15884" spans="1:11" s="509" customFormat="1">
      <c r="A15884" s="508" t="s">
        <v>681</v>
      </c>
      <c r="B15884" s="509" t="s">
        <v>453</v>
      </c>
      <c r="C15884" s="509">
        <v>21</v>
      </c>
      <c r="K15884" s="509">
        <v>0</v>
      </c>
    </row>
    <row r="15885" spans="1:11" s="509" customFormat="1">
      <c r="A15885" s="508" t="s">
        <v>681</v>
      </c>
      <c r="B15885" s="509" t="s">
        <v>453</v>
      </c>
      <c r="C15885" s="509" t="s">
        <v>1026</v>
      </c>
      <c r="K15885" s="509">
        <v>0</v>
      </c>
    </row>
    <row r="15886" spans="1:11" s="509" customFormat="1">
      <c r="A15886" s="508" t="s">
        <v>681</v>
      </c>
      <c r="B15886" s="509" t="s">
        <v>453</v>
      </c>
      <c r="C15886" s="509" t="s">
        <v>1027</v>
      </c>
      <c r="K15886" s="509">
        <v>0</v>
      </c>
    </row>
    <row r="15887" spans="1:11" s="509" customFormat="1">
      <c r="A15887" s="508" t="s">
        <v>681</v>
      </c>
      <c r="B15887" s="509" t="s">
        <v>453</v>
      </c>
      <c r="C15887" s="509" t="s">
        <v>1028</v>
      </c>
      <c r="K15887" s="509">
        <v>0</v>
      </c>
    </row>
    <row r="15888" spans="1:11" s="509" customFormat="1">
      <c r="A15888" s="508" t="s">
        <v>681</v>
      </c>
      <c r="B15888" s="509" t="s">
        <v>453</v>
      </c>
      <c r="C15888" s="509">
        <v>22</v>
      </c>
      <c r="G15888" s="509">
        <v>1</v>
      </c>
      <c r="K15888" s="509">
        <v>1</v>
      </c>
    </row>
    <row r="15889" spans="1:11" s="509" customFormat="1">
      <c r="A15889" s="508" t="s">
        <v>681</v>
      </c>
      <c r="B15889" s="509" t="s">
        <v>453</v>
      </c>
      <c r="C15889" s="509">
        <v>23</v>
      </c>
      <c r="K15889" s="509">
        <v>0</v>
      </c>
    </row>
    <row r="15890" spans="1:11" s="509" customFormat="1">
      <c r="A15890" s="508" t="s">
        <v>681</v>
      </c>
      <c r="B15890" s="509" t="s">
        <v>453</v>
      </c>
      <c r="C15890" s="509" t="s">
        <v>1029</v>
      </c>
      <c r="G15890" s="509">
        <v>9</v>
      </c>
      <c r="K15890" s="509">
        <v>9</v>
      </c>
    </row>
    <row r="15891" spans="1:11" s="509" customFormat="1">
      <c r="A15891" s="508" t="s">
        <v>681</v>
      </c>
      <c r="B15891" s="509" t="s">
        <v>453</v>
      </c>
      <c r="C15891" s="509">
        <v>24</v>
      </c>
      <c r="G15891" s="509">
        <v>1</v>
      </c>
      <c r="H15891" s="509">
        <v>1</v>
      </c>
      <c r="K15891" s="509">
        <v>1</v>
      </c>
    </row>
    <row r="15892" spans="1:11" s="509" customFormat="1">
      <c r="A15892" s="508" t="s">
        <v>681</v>
      </c>
      <c r="B15892" s="509" t="s">
        <v>453</v>
      </c>
      <c r="C15892" s="509">
        <v>25</v>
      </c>
    </row>
    <row r="15893" spans="1:11" s="509" customFormat="1">
      <c r="A15893" s="508" t="s">
        <v>681</v>
      </c>
      <c r="B15893" s="509" t="s">
        <v>453</v>
      </c>
      <c r="C15893" s="509">
        <v>26</v>
      </c>
      <c r="K15893" s="509">
        <v>0</v>
      </c>
    </row>
    <row r="15894" spans="1:11" s="509" customFormat="1">
      <c r="A15894" s="508" t="s">
        <v>681</v>
      </c>
      <c r="B15894" s="509" t="s">
        <v>453</v>
      </c>
      <c r="C15894" s="509">
        <v>27</v>
      </c>
      <c r="G15894" s="509">
        <v>2</v>
      </c>
      <c r="H15894" s="509">
        <v>1</v>
      </c>
      <c r="K15894" s="509">
        <v>2</v>
      </c>
    </row>
    <row r="15895" spans="1:11" s="509" customFormat="1">
      <c r="A15895" s="508" t="s">
        <v>681</v>
      </c>
      <c r="B15895" s="509" t="s">
        <v>453</v>
      </c>
      <c r="C15895" s="509">
        <v>28</v>
      </c>
      <c r="G15895" s="509">
        <v>1</v>
      </c>
      <c r="K15895" s="509">
        <v>1</v>
      </c>
    </row>
    <row r="15896" spans="1:11" s="509" customFormat="1">
      <c r="A15896" s="508" t="s">
        <v>681</v>
      </c>
      <c r="B15896" s="509" t="s">
        <v>453</v>
      </c>
      <c r="C15896" s="509">
        <v>29</v>
      </c>
      <c r="K15896" s="509">
        <v>0</v>
      </c>
    </row>
    <row r="15897" spans="1:11" s="509" customFormat="1">
      <c r="A15897" s="508" t="s">
        <v>681</v>
      </c>
      <c r="B15897" s="509" t="s">
        <v>453</v>
      </c>
      <c r="C15897" s="509">
        <v>30</v>
      </c>
      <c r="K15897" s="509">
        <v>0</v>
      </c>
    </row>
    <row r="15898" spans="1:11" s="509" customFormat="1">
      <c r="A15898" s="508" t="s">
        <v>681</v>
      </c>
      <c r="B15898" s="509" t="s">
        <v>453</v>
      </c>
      <c r="C15898" s="509">
        <v>31</v>
      </c>
      <c r="K15898" s="509">
        <v>0</v>
      </c>
    </row>
    <row r="15899" spans="1:11" s="509" customFormat="1">
      <c r="A15899" s="508" t="s">
        <v>681</v>
      </c>
      <c r="B15899" s="509" t="s">
        <v>453</v>
      </c>
      <c r="C15899" s="509">
        <v>32</v>
      </c>
      <c r="K15899" s="509">
        <v>0</v>
      </c>
    </row>
    <row r="15900" spans="1:11" s="509" customFormat="1">
      <c r="A15900" s="508" t="s">
        <v>681</v>
      </c>
      <c r="B15900" s="509" t="s">
        <v>453</v>
      </c>
      <c r="C15900" s="509">
        <v>33</v>
      </c>
      <c r="G15900" s="509">
        <v>4</v>
      </c>
      <c r="H15900" s="509">
        <v>1</v>
      </c>
      <c r="K15900" s="509">
        <v>4</v>
      </c>
    </row>
    <row r="15901" spans="1:11" s="509" customFormat="1">
      <c r="A15901" s="508" t="s">
        <v>681</v>
      </c>
      <c r="B15901" s="509" t="s">
        <v>453</v>
      </c>
      <c r="C15901" s="509">
        <v>34</v>
      </c>
      <c r="G15901" s="509">
        <v>1</v>
      </c>
      <c r="K15901" s="509">
        <v>1</v>
      </c>
    </row>
    <row r="15902" spans="1:11" s="509" customFormat="1">
      <c r="A15902" s="508" t="s">
        <v>681</v>
      </c>
      <c r="B15902" s="509" t="s">
        <v>453</v>
      </c>
      <c r="C15902" s="509">
        <v>35</v>
      </c>
      <c r="K15902" s="509">
        <v>0</v>
      </c>
    </row>
    <row r="15903" spans="1:11" s="509" customFormat="1">
      <c r="A15903" s="508" t="s">
        <v>681</v>
      </c>
      <c r="B15903" s="509" t="s">
        <v>453</v>
      </c>
      <c r="C15903" s="509">
        <v>36</v>
      </c>
      <c r="K15903" s="509">
        <v>0</v>
      </c>
    </row>
    <row r="15904" spans="1:11" s="509" customFormat="1">
      <c r="A15904" s="508" t="s">
        <v>681</v>
      </c>
      <c r="B15904" s="509" t="s">
        <v>453</v>
      </c>
      <c r="C15904" s="509">
        <v>37</v>
      </c>
      <c r="G15904" s="509">
        <v>1</v>
      </c>
      <c r="K15904" s="509">
        <v>1</v>
      </c>
    </row>
    <row r="15905" spans="1:11" s="509" customFormat="1">
      <c r="A15905" s="508" t="s">
        <v>681</v>
      </c>
      <c r="B15905" s="509" t="s">
        <v>453</v>
      </c>
      <c r="C15905" s="509">
        <v>38</v>
      </c>
      <c r="K15905" s="509">
        <v>0</v>
      </c>
    </row>
    <row r="15906" spans="1:11" s="509" customFormat="1">
      <c r="A15906" s="508" t="s">
        <v>681</v>
      </c>
      <c r="B15906" s="509" t="s">
        <v>453</v>
      </c>
      <c r="C15906" s="509" t="s">
        <v>1030</v>
      </c>
      <c r="K15906" s="509">
        <v>0</v>
      </c>
    </row>
    <row r="15907" spans="1:11" s="509" customFormat="1">
      <c r="A15907" s="508" t="s">
        <v>681</v>
      </c>
      <c r="B15907" s="509" t="s">
        <v>453</v>
      </c>
      <c r="C15907" s="509">
        <v>39</v>
      </c>
      <c r="K15907" s="509">
        <v>0</v>
      </c>
    </row>
    <row r="15908" spans="1:11" s="509" customFormat="1">
      <c r="A15908" s="508" t="s">
        <v>681</v>
      </c>
      <c r="B15908" s="509" t="s">
        <v>453</v>
      </c>
      <c r="C15908" s="509">
        <v>40</v>
      </c>
      <c r="K15908" s="509">
        <v>0</v>
      </c>
    </row>
    <row r="15909" spans="1:11" s="509" customFormat="1">
      <c r="A15909" s="508" t="s">
        <v>681</v>
      </c>
      <c r="B15909" s="509" t="s">
        <v>453</v>
      </c>
      <c r="C15909" s="509">
        <v>41</v>
      </c>
      <c r="K15909" s="509">
        <v>0</v>
      </c>
    </row>
    <row r="15910" spans="1:11" s="509" customFormat="1">
      <c r="A15910" s="508" t="s">
        <v>681</v>
      </c>
      <c r="B15910" s="509" t="s">
        <v>453</v>
      </c>
      <c r="C15910" s="509">
        <v>42</v>
      </c>
      <c r="K15910" s="509">
        <v>0</v>
      </c>
    </row>
    <row r="15911" spans="1:11" s="509" customFormat="1">
      <c r="A15911" s="508" t="s">
        <v>681</v>
      </c>
      <c r="B15911" s="509" t="s">
        <v>453</v>
      </c>
      <c r="C15911" s="509">
        <v>43</v>
      </c>
      <c r="K15911" s="509">
        <v>0</v>
      </c>
    </row>
    <row r="15912" spans="1:11" s="509" customFormat="1">
      <c r="A15912" s="508" t="s">
        <v>681</v>
      </c>
      <c r="B15912" s="509" t="s">
        <v>453</v>
      </c>
      <c r="C15912" s="509">
        <v>44</v>
      </c>
      <c r="K15912" s="509">
        <v>0</v>
      </c>
    </row>
    <row r="15913" spans="1:11" s="509" customFormat="1">
      <c r="A15913" s="508" t="s">
        <v>681</v>
      </c>
      <c r="B15913" s="509" t="s">
        <v>453</v>
      </c>
      <c r="C15913" s="509">
        <v>45</v>
      </c>
      <c r="K15913" s="509">
        <v>0</v>
      </c>
    </row>
    <row r="15914" spans="1:11" s="509" customFormat="1">
      <c r="A15914" s="508" t="s">
        <v>681</v>
      </c>
      <c r="B15914" s="509" t="s">
        <v>453</v>
      </c>
      <c r="C15914" s="509">
        <v>46</v>
      </c>
      <c r="G15914" s="509">
        <v>3</v>
      </c>
      <c r="H15914" s="509">
        <v>2</v>
      </c>
      <c r="K15914" s="509">
        <v>3</v>
      </c>
    </row>
    <row r="15915" spans="1:11" s="509" customFormat="1">
      <c r="A15915" s="508" t="s">
        <v>681</v>
      </c>
      <c r="B15915" s="509" t="s">
        <v>453</v>
      </c>
      <c r="C15915" s="509">
        <v>47</v>
      </c>
      <c r="K15915" s="509">
        <v>0</v>
      </c>
    </row>
    <row r="15916" spans="1:11" s="509" customFormat="1">
      <c r="A15916" s="508" t="s">
        <v>681</v>
      </c>
      <c r="B15916" s="509" t="s">
        <v>453</v>
      </c>
      <c r="C15916" s="509">
        <v>48</v>
      </c>
      <c r="K15916" s="509">
        <v>0</v>
      </c>
    </row>
    <row r="15917" spans="1:11" s="509" customFormat="1">
      <c r="A15917" s="508" t="s">
        <v>681</v>
      </c>
      <c r="B15917" s="509" t="s">
        <v>453</v>
      </c>
      <c r="C15917" s="509">
        <v>49</v>
      </c>
      <c r="K15917" s="509">
        <v>0</v>
      </c>
    </row>
    <row r="15918" spans="1:11" s="509" customFormat="1">
      <c r="A15918" s="508" t="s">
        <v>681</v>
      </c>
      <c r="B15918" s="509" t="s">
        <v>453</v>
      </c>
      <c r="C15918" s="509">
        <v>50</v>
      </c>
      <c r="K15918" s="509">
        <v>0</v>
      </c>
    </row>
    <row r="15919" spans="1:11" s="509" customFormat="1">
      <c r="A15919" s="508" t="s">
        <v>681</v>
      </c>
      <c r="B15919" s="509" t="s">
        <v>453</v>
      </c>
      <c r="C15919" s="509">
        <v>51</v>
      </c>
      <c r="K15919" s="509">
        <v>0</v>
      </c>
    </row>
    <row r="15920" spans="1:11" s="509" customFormat="1">
      <c r="A15920" s="508" t="s">
        <v>681</v>
      </c>
      <c r="B15920" s="509" t="s">
        <v>453</v>
      </c>
      <c r="C15920" s="509" t="s">
        <v>1031</v>
      </c>
      <c r="K15920" s="509">
        <v>0</v>
      </c>
    </row>
    <row r="15921" spans="1:11" s="509" customFormat="1">
      <c r="A15921" s="508" t="s">
        <v>681</v>
      </c>
      <c r="B15921" s="509" t="s">
        <v>453</v>
      </c>
      <c r="C15921" s="509" t="s">
        <v>1032</v>
      </c>
      <c r="K15921" s="509">
        <v>0</v>
      </c>
    </row>
    <row r="15922" spans="1:11" s="509" customFormat="1">
      <c r="A15922" s="508" t="s">
        <v>681</v>
      </c>
      <c r="B15922" s="509" t="s">
        <v>453</v>
      </c>
      <c r="C15922" s="509">
        <v>52</v>
      </c>
      <c r="G15922" s="509">
        <v>1</v>
      </c>
      <c r="K15922" s="509">
        <v>1</v>
      </c>
    </row>
    <row r="15923" spans="1:11" s="509" customFormat="1">
      <c r="A15923" s="508" t="s">
        <v>681</v>
      </c>
      <c r="B15923" s="509" t="s">
        <v>453</v>
      </c>
      <c r="C15923" s="509">
        <v>53</v>
      </c>
      <c r="G15923" s="509">
        <v>2</v>
      </c>
      <c r="K15923" s="509">
        <v>2</v>
      </c>
    </row>
    <row r="15924" spans="1:11" s="509" customFormat="1">
      <c r="A15924" s="508" t="s">
        <v>681</v>
      </c>
      <c r="B15924" s="509" t="s">
        <v>453</v>
      </c>
      <c r="C15924" s="509">
        <v>54</v>
      </c>
      <c r="G15924" s="509">
        <v>22</v>
      </c>
      <c r="K15924" s="509">
        <v>22</v>
      </c>
    </row>
    <row r="15925" spans="1:11" s="509" customFormat="1">
      <c r="A15925" s="508" t="s">
        <v>681</v>
      </c>
      <c r="B15925" s="509" t="s">
        <v>453</v>
      </c>
      <c r="C15925" s="509">
        <v>55</v>
      </c>
      <c r="G15925" s="509">
        <v>26</v>
      </c>
      <c r="K15925" s="509">
        <v>26</v>
      </c>
    </row>
    <row r="15926" spans="1:11" s="509" customFormat="1">
      <c r="A15926" s="508" t="s">
        <v>681</v>
      </c>
      <c r="B15926" s="509" t="s">
        <v>453</v>
      </c>
      <c r="C15926" s="509">
        <v>56</v>
      </c>
      <c r="K15926" s="509">
        <v>0</v>
      </c>
    </row>
    <row r="15927" spans="1:11" s="509" customFormat="1">
      <c r="A15927" s="508" t="s">
        <v>681</v>
      </c>
      <c r="B15927" s="509" t="s">
        <v>453</v>
      </c>
      <c r="C15927" s="509">
        <v>57</v>
      </c>
      <c r="K15927" s="509">
        <v>0</v>
      </c>
    </row>
    <row r="15928" spans="1:11" s="509" customFormat="1">
      <c r="A15928" s="508" t="s">
        <v>681</v>
      </c>
      <c r="B15928" s="509" t="s">
        <v>453</v>
      </c>
      <c r="C15928" s="509">
        <v>58</v>
      </c>
      <c r="K15928" s="509">
        <v>0</v>
      </c>
    </row>
    <row r="15929" spans="1:11" s="509" customFormat="1">
      <c r="A15929" s="508" t="s">
        <v>681</v>
      </c>
      <c r="B15929" s="509" t="s">
        <v>453</v>
      </c>
      <c r="C15929" s="509">
        <v>59</v>
      </c>
      <c r="G15929" s="509">
        <v>4</v>
      </c>
      <c r="K15929" s="509">
        <v>4</v>
      </c>
    </row>
    <row r="15930" spans="1:11" s="509" customFormat="1">
      <c r="A15930" s="508" t="s">
        <v>681</v>
      </c>
      <c r="B15930" s="509" t="s">
        <v>453</v>
      </c>
      <c r="C15930" s="509">
        <v>60</v>
      </c>
      <c r="G15930" s="509">
        <v>9</v>
      </c>
      <c r="K15930" s="509">
        <v>9</v>
      </c>
    </row>
    <row r="15931" spans="1:11" s="509" customFormat="1">
      <c r="A15931" s="508" t="s">
        <v>681</v>
      </c>
      <c r="B15931" s="509" t="s">
        <v>453</v>
      </c>
      <c r="C15931" s="509">
        <v>61</v>
      </c>
      <c r="G15931" s="509">
        <v>1</v>
      </c>
      <c r="K15931" s="509">
        <v>1</v>
      </c>
    </row>
    <row r="15932" spans="1:11" s="509" customFormat="1">
      <c r="A15932" s="508" t="s">
        <v>681</v>
      </c>
      <c r="B15932" s="509" t="s">
        <v>453</v>
      </c>
      <c r="C15932" s="509">
        <v>62</v>
      </c>
      <c r="K15932" s="509">
        <v>0</v>
      </c>
    </row>
    <row r="15933" spans="1:11" s="509" customFormat="1">
      <c r="A15933" s="508" t="s">
        <v>681</v>
      </c>
      <c r="B15933" s="509" t="s">
        <v>453</v>
      </c>
      <c r="C15933" s="509">
        <v>63</v>
      </c>
      <c r="G15933" s="509">
        <v>2</v>
      </c>
      <c r="H15933" s="509">
        <v>1</v>
      </c>
      <c r="K15933" s="509">
        <v>2</v>
      </c>
    </row>
    <row r="15934" spans="1:11" s="509" customFormat="1">
      <c r="A15934" s="508" t="s">
        <v>681</v>
      </c>
      <c r="B15934" s="509" t="s">
        <v>453</v>
      </c>
      <c r="C15934" s="509" t="s">
        <v>1033</v>
      </c>
      <c r="G15934" s="509">
        <v>1</v>
      </c>
      <c r="K15934" s="509">
        <v>1</v>
      </c>
    </row>
    <row r="15935" spans="1:11" s="509" customFormat="1">
      <c r="A15935" s="508" t="s">
        <v>681</v>
      </c>
      <c r="B15935" s="509" t="s">
        <v>453</v>
      </c>
      <c r="C15935" s="509" t="s">
        <v>1034</v>
      </c>
      <c r="K15935" s="509">
        <v>0</v>
      </c>
    </row>
    <row r="15936" spans="1:11" s="509" customFormat="1">
      <c r="A15936" s="508" t="s">
        <v>681</v>
      </c>
      <c r="B15936" s="509" t="s">
        <v>453</v>
      </c>
      <c r="C15936" s="509">
        <v>64</v>
      </c>
      <c r="K15936" s="509">
        <v>0</v>
      </c>
    </row>
    <row r="15937" spans="1:11" s="509" customFormat="1">
      <c r="A15937" s="508" t="s">
        <v>681</v>
      </c>
      <c r="B15937" s="509" t="s">
        <v>453</v>
      </c>
      <c r="C15937" s="509" t="s">
        <v>1035</v>
      </c>
      <c r="G15937" s="509">
        <v>5</v>
      </c>
      <c r="K15937" s="509">
        <v>5</v>
      </c>
    </row>
    <row r="15938" spans="1:11" s="509" customFormat="1">
      <c r="A15938" s="508" t="s">
        <v>681</v>
      </c>
      <c r="B15938" s="509" t="s">
        <v>453</v>
      </c>
      <c r="C15938" s="509">
        <v>65</v>
      </c>
      <c r="G15938" s="509">
        <v>11</v>
      </c>
      <c r="H15938" s="509">
        <v>10</v>
      </c>
      <c r="K15938" s="509">
        <v>11</v>
      </c>
    </row>
    <row r="15939" spans="1:11" s="509" customFormat="1">
      <c r="A15939" s="508" t="s">
        <v>681</v>
      </c>
      <c r="B15939" s="509" t="s">
        <v>453</v>
      </c>
      <c r="C15939" s="509">
        <v>66</v>
      </c>
      <c r="G15939" s="509">
        <v>4</v>
      </c>
      <c r="H15939" s="509">
        <v>4</v>
      </c>
      <c r="K15939" s="509">
        <v>4</v>
      </c>
    </row>
    <row r="15940" spans="1:11" s="509" customFormat="1">
      <c r="A15940" s="508" t="s">
        <v>681</v>
      </c>
      <c r="B15940" s="509" t="s">
        <v>453</v>
      </c>
      <c r="C15940" s="509" t="s">
        <v>1036</v>
      </c>
      <c r="K15940" s="509">
        <v>0</v>
      </c>
    </row>
    <row r="15941" spans="1:11" s="509" customFormat="1">
      <c r="A15941" s="508" t="s">
        <v>681</v>
      </c>
      <c r="B15941" s="509" t="s">
        <v>453</v>
      </c>
      <c r="C15941" s="509" t="s">
        <v>1037</v>
      </c>
      <c r="G15941" s="509">
        <v>89</v>
      </c>
      <c r="K15941" s="509">
        <v>89</v>
      </c>
    </row>
    <row r="15942" spans="1:11" s="509" customFormat="1">
      <c r="A15942" s="508" t="s">
        <v>681</v>
      </c>
      <c r="B15942" s="509" t="s">
        <v>453</v>
      </c>
      <c r="C15942" s="509" t="s">
        <v>1038</v>
      </c>
      <c r="G15942" s="509">
        <v>2</v>
      </c>
      <c r="K15942" s="509">
        <v>2</v>
      </c>
    </row>
    <row r="15943" spans="1:11" s="509" customFormat="1">
      <c r="A15943" s="508" t="s">
        <v>681</v>
      </c>
      <c r="B15943" s="509" t="s">
        <v>453</v>
      </c>
      <c r="C15943" s="509" t="s">
        <v>1039</v>
      </c>
      <c r="G15943" s="509">
        <v>9</v>
      </c>
      <c r="K15943" s="509">
        <v>9</v>
      </c>
    </row>
    <row r="15944" spans="1:11" s="509" customFormat="1">
      <c r="A15944" s="508" t="s">
        <v>681</v>
      </c>
      <c r="B15944" s="509" t="s">
        <v>453</v>
      </c>
      <c r="C15944" s="509" t="s">
        <v>1040</v>
      </c>
      <c r="G15944" s="509">
        <v>10</v>
      </c>
      <c r="K15944" s="509">
        <v>10</v>
      </c>
    </row>
    <row r="15945" spans="1:11" s="509" customFormat="1">
      <c r="A15945" s="508" t="s">
        <v>681</v>
      </c>
      <c r="B15945" s="509" t="s">
        <v>453</v>
      </c>
      <c r="C15945" s="509" t="s">
        <v>1041</v>
      </c>
      <c r="K15945" s="509">
        <v>0</v>
      </c>
    </row>
    <row r="15946" spans="1:11" s="509" customFormat="1">
      <c r="A15946" s="508" t="s">
        <v>681</v>
      </c>
      <c r="B15946" s="509" t="s">
        <v>453</v>
      </c>
      <c r="C15946" s="509" t="s">
        <v>1042</v>
      </c>
      <c r="K15946" s="509">
        <v>0</v>
      </c>
    </row>
    <row r="15947" spans="1:11" s="509" customFormat="1">
      <c r="A15947" s="508" t="s">
        <v>681</v>
      </c>
      <c r="B15947" s="509" t="s">
        <v>453</v>
      </c>
      <c r="C15947" s="509">
        <v>67</v>
      </c>
      <c r="G15947" s="509">
        <v>45</v>
      </c>
      <c r="H15947" s="509">
        <v>1</v>
      </c>
      <c r="K15947" s="509">
        <v>45</v>
      </c>
    </row>
    <row r="15948" spans="1:11" s="509" customFormat="1">
      <c r="A15948" s="508" t="s">
        <v>681</v>
      </c>
      <c r="B15948" s="509" t="s">
        <v>453</v>
      </c>
      <c r="C15948" s="509">
        <v>68</v>
      </c>
      <c r="G15948" s="509">
        <v>25</v>
      </c>
      <c r="H15948" s="509">
        <v>1</v>
      </c>
      <c r="K15948" s="509">
        <v>25</v>
      </c>
    </row>
    <row r="15949" spans="1:11" s="509" customFormat="1">
      <c r="A15949" s="508" t="s">
        <v>681</v>
      </c>
      <c r="B15949" s="509" t="s">
        <v>453</v>
      </c>
      <c r="C15949" s="509" t="s">
        <v>1043</v>
      </c>
      <c r="G15949" s="509">
        <v>5</v>
      </c>
      <c r="H15949" s="509">
        <v>1</v>
      </c>
      <c r="K15949" s="509">
        <v>5</v>
      </c>
    </row>
    <row r="15950" spans="1:11" s="509" customFormat="1">
      <c r="A15950" s="508" t="s">
        <v>681</v>
      </c>
      <c r="B15950" s="509" t="s">
        <v>453</v>
      </c>
      <c r="C15950" s="509">
        <v>69</v>
      </c>
      <c r="G15950" s="509">
        <v>1</v>
      </c>
      <c r="K15950" s="509">
        <v>1</v>
      </c>
    </row>
    <row r="15951" spans="1:11" s="509" customFormat="1">
      <c r="A15951" s="508" t="s">
        <v>681</v>
      </c>
      <c r="B15951" s="509" t="s">
        <v>453</v>
      </c>
      <c r="C15951" s="509" t="s">
        <v>1044</v>
      </c>
      <c r="G15951" s="509">
        <v>1</v>
      </c>
      <c r="K15951" s="509">
        <v>1</v>
      </c>
    </row>
    <row r="15952" spans="1:11" s="509" customFormat="1">
      <c r="A15952" s="508" t="s">
        <v>681</v>
      </c>
      <c r="B15952" s="509" t="s">
        <v>453</v>
      </c>
      <c r="C15952" s="509" t="s">
        <v>1045</v>
      </c>
      <c r="K15952" s="509">
        <v>0</v>
      </c>
    </row>
    <row r="15953" spans="1:11" s="509" customFormat="1">
      <c r="A15953" s="508" t="s">
        <v>681</v>
      </c>
      <c r="B15953" s="509" t="s">
        <v>453</v>
      </c>
      <c r="C15953" s="509">
        <v>70</v>
      </c>
      <c r="K15953" s="509">
        <v>0</v>
      </c>
    </row>
    <row r="15954" spans="1:11" s="509" customFormat="1">
      <c r="A15954" s="508" t="s">
        <v>681</v>
      </c>
      <c r="B15954" s="509" t="s">
        <v>453</v>
      </c>
      <c r="C15954" s="509" t="s">
        <v>1046</v>
      </c>
      <c r="G15954" s="509">
        <v>10</v>
      </c>
      <c r="K15954" s="509">
        <v>10</v>
      </c>
    </row>
    <row r="15955" spans="1:11" s="509" customFormat="1">
      <c r="A15955" s="508" t="s">
        <v>681</v>
      </c>
      <c r="B15955" s="509" t="s">
        <v>453</v>
      </c>
      <c r="C15955" s="509">
        <v>71</v>
      </c>
      <c r="G15955" s="509">
        <v>268</v>
      </c>
      <c r="K15955" s="509">
        <v>268</v>
      </c>
    </row>
    <row r="15956" spans="1:11" s="509" customFormat="1">
      <c r="A15956" s="508" t="s">
        <v>681</v>
      </c>
      <c r="B15956" s="509" t="s">
        <v>453</v>
      </c>
      <c r="C15956" s="509" t="s">
        <v>1047</v>
      </c>
      <c r="G15956" s="509">
        <v>26</v>
      </c>
      <c r="H15956" s="509">
        <v>17</v>
      </c>
      <c r="K15956" s="509">
        <v>26</v>
      </c>
    </row>
    <row r="15957" spans="1:11" s="509" customFormat="1">
      <c r="A15957" s="508" t="s">
        <v>681</v>
      </c>
      <c r="B15957" s="509" t="s">
        <v>453</v>
      </c>
      <c r="C15957" s="509" t="s">
        <v>1048</v>
      </c>
      <c r="G15957" s="509">
        <v>2</v>
      </c>
      <c r="K15957" s="509">
        <v>2</v>
      </c>
    </row>
    <row r="15958" spans="1:11" s="509" customFormat="1">
      <c r="A15958" s="508" t="s">
        <v>681</v>
      </c>
      <c r="B15958" s="509" t="s">
        <v>453</v>
      </c>
      <c r="C15958" s="509" t="s">
        <v>1049</v>
      </c>
      <c r="K15958" s="509">
        <v>0</v>
      </c>
    </row>
    <row r="15959" spans="1:11" s="509" customFormat="1">
      <c r="A15959" s="508" t="s">
        <v>681</v>
      </c>
      <c r="B15959" s="509" t="s">
        <v>453</v>
      </c>
      <c r="C15959" s="509" t="s">
        <v>1050</v>
      </c>
      <c r="K15959" s="509">
        <v>0</v>
      </c>
    </row>
    <row r="15960" spans="1:11" s="509" customFormat="1">
      <c r="A15960" s="508" t="s">
        <v>681</v>
      </c>
      <c r="B15960" s="509" t="s">
        <v>453</v>
      </c>
      <c r="C15960" s="509" t="s">
        <v>1051</v>
      </c>
      <c r="K15960" s="509">
        <v>0</v>
      </c>
    </row>
    <row r="15961" spans="1:11" s="509" customFormat="1">
      <c r="A15961" s="508" t="s">
        <v>681</v>
      </c>
      <c r="B15961" s="509" t="s">
        <v>453</v>
      </c>
      <c r="C15961" s="509">
        <v>72</v>
      </c>
      <c r="D15961" s="509">
        <v>4</v>
      </c>
      <c r="G15961" s="509">
        <v>1</v>
      </c>
      <c r="K15961" s="509">
        <v>5</v>
      </c>
    </row>
    <row r="15962" spans="1:11" s="509" customFormat="1">
      <c r="A15962" s="508" t="s">
        <v>681</v>
      </c>
      <c r="B15962" s="509" t="s">
        <v>453</v>
      </c>
      <c r="C15962" s="509">
        <v>73</v>
      </c>
      <c r="D15962" s="509">
        <v>12</v>
      </c>
      <c r="K15962" s="509">
        <v>12</v>
      </c>
    </row>
    <row r="15963" spans="1:11" s="509" customFormat="1">
      <c r="A15963" s="508" t="s">
        <v>681</v>
      </c>
      <c r="B15963" s="509" t="s">
        <v>453</v>
      </c>
      <c r="C15963" s="509">
        <v>74</v>
      </c>
      <c r="G15963" s="509">
        <v>3</v>
      </c>
      <c r="H15963" s="509">
        <v>3</v>
      </c>
      <c r="K15963" s="509">
        <v>3</v>
      </c>
    </row>
    <row r="15964" spans="1:11" s="509" customFormat="1">
      <c r="A15964" s="508" t="s">
        <v>681</v>
      </c>
      <c r="B15964" s="509" t="s">
        <v>453</v>
      </c>
      <c r="C15964" s="509" t="s">
        <v>4570</v>
      </c>
      <c r="D15964" s="509">
        <v>31</v>
      </c>
      <c r="G15964" s="509">
        <v>95</v>
      </c>
      <c r="K15964" s="509">
        <v>126</v>
      </c>
    </row>
    <row r="15965" spans="1:11" s="509" customFormat="1">
      <c r="A15965" s="508" t="s">
        <v>681</v>
      </c>
      <c r="B15965" s="509" t="s">
        <v>453</v>
      </c>
      <c r="C15965" s="509" t="s">
        <v>4571</v>
      </c>
      <c r="D15965" s="509">
        <v>47</v>
      </c>
      <c r="E15965" s="509">
        <v>0</v>
      </c>
      <c r="F15965" s="509">
        <v>0</v>
      </c>
      <c r="G15965" s="509">
        <v>790</v>
      </c>
      <c r="H15965" s="509">
        <v>43</v>
      </c>
      <c r="I15965" s="509">
        <v>0</v>
      </c>
      <c r="K15965" s="509">
        <v>837</v>
      </c>
    </row>
    <row r="15966" spans="1:11" s="509" customFormat="1">
      <c r="A15966" s="508" t="s">
        <v>682</v>
      </c>
      <c r="B15966" s="509" t="s">
        <v>454</v>
      </c>
      <c r="C15966" s="509">
        <v>1</v>
      </c>
      <c r="K15966" s="509">
        <v>0</v>
      </c>
    </row>
    <row r="15967" spans="1:11" s="509" customFormat="1">
      <c r="A15967" s="508" t="s">
        <v>682</v>
      </c>
      <c r="B15967" s="509" t="s">
        <v>454</v>
      </c>
      <c r="C15967" s="509" t="s">
        <v>1023</v>
      </c>
      <c r="D15967" s="509">
        <v>29</v>
      </c>
      <c r="G15967" s="509">
        <v>736</v>
      </c>
      <c r="K15967" s="509">
        <v>765</v>
      </c>
    </row>
    <row r="15968" spans="1:11" s="509" customFormat="1">
      <c r="A15968" s="508" t="s">
        <v>682</v>
      </c>
      <c r="B15968" s="509" t="s">
        <v>454</v>
      </c>
      <c r="C15968" s="509">
        <v>2</v>
      </c>
      <c r="D15968" s="509">
        <v>19</v>
      </c>
      <c r="G15968" s="509">
        <v>59</v>
      </c>
      <c r="K15968" s="509">
        <v>78</v>
      </c>
    </row>
    <row r="15969" spans="1:11" s="509" customFormat="1">
      <c r="A15969" s="508" t="s">
        <v>682</v>
      </c>
      <c r="B15969" s="509" t="s">
        <v>454</v>
      </c>
      <c r="C15969" s="509">
        <v>3</v>
      </c>
      <c r="D15969" s="509">
        <v>4</v>
      </c>
      <c r="G15969" s="509">
        <v>59</v>
      </c>
      <c r="K15969" s="509">
        <v>63</v>
      </c>
    </row>
    <row r="15970" spans="1:11" s="509" customFormat="1">
      <c r="A15970" s="508" t="s">
        <v>682</v>
      </c>
      <c r="B15970" s="509" t="s">
        <v>454</v>
      </c>
      <c r="C15970" s="509">
        <v>4</v>
      </c>
      <c r="D15970" s="509">
        <v>16</v>
      </c>
      <c r="G15970" s="509">
        <v>46</v>
      </c>
      <c r="K15970" s="509">
        <v>62</v>
      </c>
    </row>
    <row r="15971" spans="1:11" s="509" customFormat="1">
      <c r="A15971" s="508" t="s">
        <v>682</v>
      </c>
      <c r="B15971" s="509" t="s">
        <v>454</v>
      </c>
      <c r="C15971" s="509">
        <v>5</v>
      </c>
      <c r="D15971" s="509">
        <v>1</v>
      </c>
      <c r="G15971" s="509">
        <v>23</v>
      </c>
      <c r="K15971" s="509">
        <v>24</v>
      </c>
    </row>
    <row r="15972" spans="1:11" s="509" customFormat="1">
      <c r="A15972" s="508" t="s">
        <v>682</v>
      </c>
      <c r="B15972" s="509" t="s">
        <v>454</v>
      </c>
      <c r="C15972" s="509">
        <v>6</v>
      </c>
      <c r="K15972" s="509">
        <v>0</v>
      </c>
    </row>
    <row r="15973" spans="1:11" s="509" customFormat="1">
      <c r="A15973" s="508" t="s">
        <v>682</v>
      </c>
      <c r="B15973" s="509" t="s">
        <v>454</v>
      </c>
      <c r="C15973" s="509">
        <v>7</v>
      </c>
      <c r="D15973" s="509">
        <v>1</v>
      </c>
      <c r="K15973" s="509">
        <v>1</v>
      </c>
    </row>
    <row r="15974" spans="1:11" s="509" customFormat="1">
      <c r="A15974" s="508" t="s">
        <v>682</v>
      </c>
      <c r="B15974" s="509" t="s">
        <v>454</v>
      </c>
      <c r="C15974" s="509">
        <v>8</v>
      </c>
      <c r="G15974" s="509">
        <v>6</v>
      </c>
      <c r="K15974" s="509">
        <v>6</v>
      </c>
    </row>
    <row r="15975" spans="1:11" s="509" customFormat="1">
      <c r="A15975" s="508" t="s">
        <v>682</v>
      </c>
      <c r="B15975" s="509" t="s">
        <v>454</v>
      </c>
      <c r="C15975" s="509">
        <v>9</v>
      </c>
      <c r="G15975" s="509">
        <v>1</v>
      </c>
      <c r="K15975" s="509">
        <v>1</v>
      </c>
    </row>
    <row r="15976" spans="1:11" s="509" customFormat="1">
      <c r="A15976" s="508" t="s">
        <v>682</v>
      </c>
      <c r="B15976" s="509" t="s">
        <v>454</v>
      </c>
      <c r="C15976" s="509">
        <v>10</v>
      </c>
      <c r="D15976" s="509">
        <v>22</v>
      </c>
      <c r="G15976" s="509">
        <v>51</v>
      </c>
      <c r="K15976" s="509">
        <v>73</v>
      </c>
    </row>
    <row r="15977" spans="1:11" s="509" customFormat="1">
      <c r="A15977" s="508" t="s">
        <v>682</v>
      </c>
      <c r="B15977" s="509" t="s">
        <v>454</v>
      </c>
      <c r="C15977" s="509">
        <v>11</v>
      </c>
      <c r="D15977" s="509">
        <v>6</v>
      </c>
      <c r="G15977" s="509">
        <v>20</v>
      </c>
      <c r="K15977" s="509">
        <v>26</v>
      </c>
    </row>
    <row r="15978" spans="1:11" s="509" customFormat="1">
      <c r="A15978" s="508" t="s">
        <v>682</v>
      </c>
      <c r="B15978" s="509" t="s">
        <v>454</v>
      </c>
      <c r="C15978" s="509">
        <v>12</v>
      </c>
      <c r="G15978" s="509">
        <v>4</v>
      </c>
      <c r="K15978" s="509">
        <v>4</v>
      </c>
    </row>
    <row r="15979" spans="1:11" s="509" customFormat="1">
      <c r="A15979" s="508" t="s">
        <v>682</v>
      </c>
      <c r="B15979" s="509" t="s">
        <v>454</v>
      </c>
      <c r="C15979" s="509">
        <v>13</v>
      </c>
      <c r="K15979" s="509">
        <v>0</v>
      </c>
    </row>
    <row r="15980" spans="1:11" s="509" customFormat="1">
      <c r="A15980" s="508" t="s">
        <v>682</v>
      </c>
      <c r="B15980" s="509" t="s">
        <v>454</v>
      </c>
      <c r="C15980" s="509">
        <v>14</v>
      </c>
      <c r="K15980" s="509">
        <v>0</v>
      </c>
    </row>
    <row r="15981" spans="1:11" s="509" customFormat="1">
      <c r="A15981" s="508" t="s">
        <v>682</v>
      </c>
      <c r="B15981" s="509" t="s">
        <v>454</v>
      </c>
      <c r="C15981" s="509">
        <v>15</v>
      </c>
      <c r="K15981" s="509">
        <v>0</v>
      </c>
    </row>
    <row r="15982" spans="1:11" s="509" customFormat="1">
      <c r="A15982" s="508" t="s">
        <v>682</v>
      </c>
      <c r="B15982" s="509" t="s">
        <v>454</v>
      </c>
      <c r="C15982" s="509">
        <v>16</v>
      </c>
      <c r="D15982" s="509">
        <v>1</v>
      </c>
      <c r="G15982" s="509">
        <v>22</v>
      </c>
      <c r="K15982" s="509">
        <v>23</v>
      </c>
    </row>
    <row r="15983" spans="1:11" s="509" customFormat="1">
      <c r="A15983" s="508" t="s">
        <v>682</v>
      </c>
      <c r="B15983" s="509" t="s">
        <v>454</v>
      </c>
      <c r="C15983" s="509">
        <v>17</v>
      </c>
      <c r="D15983" s="509">
        <v>1</v>
      </c>
      <c r="G15983" s="509">
        <v>152</v>
      </c>
      <c r="K15983" s="509">
        <v>153</v>
      </c>
    </row>
    <row r="15984" spans="1:11" s="509" customFormat="1">
      <c r="A15984" s="508" t="s">
        <v>682</v>
      </c>
      <c r="B15984" s="509" t="s">
        <v>454</v>
      </c>
      <c r="C15984" s="509">
        <v>18</v>
      </c>
      <c r="K15984" s="509">
        <v>0</v>
      </c>
    </row>
    <row r="15985" spans="1:11" s="509" customFormat="1">
      <c r="A15985" s="508" t="s">
        <v>682</v>
      </c>
      <c r="B15985" s="509" t="s">
        <v>454</v>
      </c>
      <c r="C15985" s="509" t="s">
        <v>1024</v>
      </c>
      <c r="D15985" s="509">
        <v>1</v>
      </c>
      <c r="G15985" s="509">
        <v>7</v>
      </c>
      <c r="K15985" s="509">
        <v>8</v>
      </c>
    </row>
    <row r="15986" spans="1:11" s="509" customFormat="1">
      <c r="A15986" s="508" t="s">
        <v>682</v>
      </c>
      <c r="B15986" s="509" t="s">
        <v>454</v>
      </c>
      <c r="C15986" s="509" t="s">
        <v>1025</v>
      </c>
      <c r="K15986" s="509">
        <v>0</v>
      </c>
    </row>
    <row r="15987" spans="1:11" s="509" customFormat="1">
      <c r="A15987" s="508" t="s">
        <v>682</v>
      </c>
      <c r="B15987" s="509" t="s">
        <v>454</v>
      </c>
      <c r="C15987" s="509">
        <v>19</v>
      </c>
      <c r="D15987" s="509">
        <v>2</v>
      </c>
      <c r="E15987" s="509">
        <v>1</v>
      </c>
      <c r="G15987" s="509">
        <v>2</v>
      </c>
      <c r="K15987" s="509">
        <v>4</v>
      </c>
    </row>
    <row r="15988" spans="1:11" s="509" customFormat="1">
      <c r="A15988" s="508" t="s">
        <v>682</v>
      </c>
      <c r="B15988" s="509" t="s">
        <v>454</v>
      </c>
      <c r="C15988" s="509">
        <v>20</v>
      </c>
      <c r="K15988" s="509">
        <v>0</v>
      </c>
    </row>
    <row r="15989" spans="1:11" s="509" customFormat="1">
      <c r="A15989" s="508" t="s">
        <v>682</v>
      </c>
      <c r="B15989" s="509" t="s">
        <v>454</v>
      </c>
      <c r="C15989" s="509">
        <v>21</v>
      </c>
      <c r="D15989" s="509">
        <v>6</v>
      </c>
      <c r="E15989" s="509">
        <v>2</v>
      </c>
      <c r="K15989" s="509">
        <v>6</v>
      </c>
    </row>
    <row r="15990" spans="1:11" s="509" customFormat="1">
      <c r="A15990" s="508" t="s">
        <v>682</v>
      </c>
      <c r="B15990" s="509" t="s">
        <v>454</v>
      </c>
      <c r="C15990" s="509" t="s">
        <v>1026</v>
      </c>
      <c r="G15990" s="509">
        <v>1</v>
      </c>
      <c r="K15990" s="509">
        <v>1</v>
      </c>
    </row>
    <row r="15991" spans="1:11" s="509" customFormat="1">
      <c r="A15991" s="508" t="s">
        <v>682</v>
      </c>
      <c r="B15991" s="509" t="s">
        <v>454</v>
      </c>
      <c r="C15991" s="509" t="s">
        <v>1027</v>
      </c>
      <c r="G15991" s="509">
        <v>3</v>
      </c>
      <c r="H15991" s="509">
        <v>1</v>
      </c>
      <c r="K15991" s="509">
        <v>3</v>
      </c>
    </row>
    <row r="15992" spans="1:11" s="509" customFormat="1">
      <c r="A15992" s="508" t="s">
        <v>682</v>
      </c>
      <c r="B15992" s="509" t="s">
        <v>454</v>
      </c>
      <c r="C15992" s="509" t="s">
        <v>1028</v>
      </c>
      <c r="K15992" s="509">
        <v>0</v>
      </c>
    </row>
    <row r="15993" spans="1:11" s="509" customFormat="1">
      <c r="A15993" s="508" t="s">
        <v>682</v>
      </c>
      <c r="B15993" s="509" t="s">
        <v>454</v>
      </c>
      <c r="C15993" s="509">
        <v>22</v>
      </c>
      <c r="G15993" s="509">
        <v>11</v>
      </c>
      <c r="K15993" s="509">
        <v>11</v>
      </c>
    </row>
    <row r="15994" spans="1:11" s="509" customFormat="1">
      <c r="A15994" s="508" t="s">
        <v>682</v>
      </c>
      <c r="B15994" s="509" t="s">
        <v>454</v>
      </c>
      <c r="C15994" s="509">
        <v>23</v>
      </c>
      <c r="D15994" s="509">
        <v>2</v>
      </c>
      <c r="K15994" s="509">
        <v>2</v>
      </c>
    </row>
    <row r="15995" spans="1:11" s="509" customFormat="1">
      <c r="A15995" s="508" t="s">
        <v>682</v>
      </c>
      <c r="B15995" s="509" t="s">
        <v>454</v>
      </c>
      <c r="C15995" s="509" t="s">
        <v>1029</v>
      </c>
      <c r="G15995" s="509">
        <v>11</v>
      </c>
      <c r="H15995" s="509">
        <v>1</v>
      </c>
      <c r="K15995" s="509">
        <v>11</v>
      </c>
    </row>
    <row r="15996" spans="1:11" s="509" customFormat="1">
      <c r="A15996" s="508" t="s">
        <v>682</v>
      </c>
      <c r="B15996" s="509" t="s">
        <v>454</v>
      </c>
      <c r="C15996" s="509">
        <v>24</v>
      </c>
      <c r="D15996" s="509">
        <v>1</v>
      </c>
      <c r="E15996" s="509">
        <v>1</v>
      </c>
      <c r="K15996" s="509">
        <v>1</v>
      </c>
    </row>
    <row r="15997" spans="1:11" s="509" customFormat="1">
      <c r="A15997" s="508" t="s">
        <v>682</v>
      </c>
      <c r="B15997" s="509" t="s">
        <v>454</v>
      </c>
      <c r="C15997" s="509">
        <v>25</v>
      </c>
    </row>
    <row r="15998" spans="1:11" s="509" customFormat="1">
      <c r="A15998" s="508" t="s">
        <v>682</v>
      </c>
      <c r="B15998" s="509" t="s">
        <v>454</v>
      </c>
      <c r="C15998" s="509">
        <v>26</v>
      </c>
      <c r="K15998" s="509">
        <v>0</v>
      </c>
    </row>
    <row r="15999" spans="1:11" s="509" customFormat="1">
      <c r="A15999" s="508" t="s">
        <v>682</v>
      </c>
      <c r="B15999" s="509" t="s">
        <v>454</v>
      </c>
      <c r="C15999" s="509">
        <v>27</v>
      </c>
      <c r="D15999" s="509">
        <v>5</v>
      </c>
      <c r="E15999" s="509">
        <v>2</v>
      </c>
      <c r="G15999" s="509">
        <v>3</v>
      </c>
      <c r="H15999" s="509">
        <v>1</v>
      </c>
      <c r="K15999" s="509">
        <v>8</v>
      </c>
    </row>
    <row r="16000" spans="1:11" s="509" customFormat="1">
      <c r="A16000" s="508" t="s">
        <v>682</v>
      </c>
      <c r="B16000" s="509" t="s">
        <v>454</v>
      </c>
      <c r="C16000" s="509">
        <v>28</v>
      </c>
      <c r="K16000" s="509">
        <v>0</v>
      </c>
    </row>
    <row r="16001" spans="1:11" s="509" customFormat="1">
      <c r="A16001" s="508" t="s">
        <v>682</v>
      </c>
      <c r="B16001" s="509" t="s">
        <v>454</v>
      </c>
      <c r="C16001" s="509">
        <v>29</v>
      </c>
      <c r="K16001" s="509">
        <v>0</v>
      </c>
    </row>
    <row r="16002" spans="1:11" s="509" customFormat="1">
      <c r="A16002" s="508" t="s">
        <v>682</v>
      </c>
      <c r="B16002" s="509" t="s">
        <v>454</v>
      </c>
      <c r="C16002" s="509">
        <v>30</v>
      </c>
      <c r="K16002" s="509">
        <v>0</v>
      </c>
    </row>
    <row r="16003" spans="1:11" s="509" customFormat="1">
      <c r="A16003" s="508" t="s">
        <v>682</v>
      </c>
      <c r="B16003" s="509" t="s">
        <v>454</v>
      </c>
      <c r="C16003" s="509">
        <v>31</v>
      </c>
      <c r="K16003" s="509">
        <v>0</v>
      </c>
    </row>
    <row r="16004" spans="1:11" s="509" customFormat="1">
      <c r="A16004" s="508" t="s">
        <v>682</v>
      </c>
      <c r="B16004" s="509" t="s">
        <v>454</v>
      </c>
      <c r="C16004" s="509">
        <v>32</v>
      </c>
      <c r="K16004" s="509">
        <v>0</v>
      </c>
    </row>
    <row r="16005" spans="1:11" s="509" customFormat="1">
      <c r="A16005" s="508" t="s">
        <v>682</v>
      </c>
      <c r="B16005" s="509" t="s">
        <v>454</v>
      </c>
      <c r="C16005" s="509">
        <v>33</v>
      </c>
      <c r="D16005" s="509">
        <v>2</v>
      </c>
      <c r="E16005" s="509">
        <v>1</v>
      </c>
      <c r="K16005" s="509">
        <v>2</v>
      </c>
    </row>
    <row r="16006" spans="1:11" s="509" customFormat="1">
      <c r="A16006" s="508" t="s">
        <v>682</v>
      </c>
      <c r="B16006" s="509" t="s">
        <v>454</v>
      </c>
      <c r="C16006" s="509">
        <v>34</v>
      </c>
      <c r="K16006" s="509">
        <v>0</v>
      </c>
    </row>
    <row r="16007" spans="1:11" s="509" customFormat="1">
      <c r="A16007" s="508" t="s">
        <v>682</v>
      </c>
      <c r="B16007" s="509" t="s">
        <v>454</v>
      </c>
      <c r="C16007" s="509">
        <v>35</v>
      </c>
      <c r="K16007" s="509">
        <v>0</v>
      </c>
    </row>
    <row r="16008" spans="1:11" s="509" customFormat="1">
      <c r="A16008" s="508" t="s">
        <v>682</v>
      </c>
      <c r="B16008" s="509" t="s">
        <v>454</v>
      </c>
      <c r="C16008" s="509">
        <v>36</v>
      </c>
      <c r="K16008" s="509">
        <v>0</v>
      </c>
    </row>
    <row r="16009" spans="1:11" s="509" customFormat="1">
      <c r="A16009" s="508" t="s">
        <v>682</v>
      </c>
      <c r="B16009" s="509" t="s">
        <v>454</v>
      </c>
      <c r="C16009" s="509">
        <v>37</v>
      </c>
      <c r="K16009" s="509">
        <v>0</v>
      </c>
    </row>
    <row r="16010" spans="1:11" s="509" customFormat="1">
      <c r="A16010" s="508" t="s">
        <v>682</v>
      </c>
      <c r="B16010" s="509" t="s">
        <v>454</v>
      </c>
      <c r="C16010" s="509">
        <v>38</v>
      </c>
      <c r="K16010" s="509">
        <v>0</v>
      </c>
    </row>
    <row r="16011" spans="1:11" s="509" customFormat="1">
      <c r="A16011" s="508" t="s">
        <v>682</v>
      </c>
      <c r="B16011" s="509" t="s">
        <v>454</v>
      </c>
      <c r="C16011" s="509" t="s">
        <v>1030</v>
      </c>
      <c r="K16011" s="509">
        <v>0</v>
      </c>
    </row>
    <row r="16012" spans="1:11" s="509" customFormat="1">
      <c r="A16012" s="508" t="s">
        <v>682</v>
      </c>
      <c r="B16012" s="509" t="s">
        <v>454</v>
      </c>
      <c r="C16012" s="509">
        <v>39</v>
      </c>
      <c r="K16012" s="509">
        <v>0</v>
      </c>
    </row>
    <row r="16013" spans="1:11" s="509" customFormat="1">
      <c r="A16013" s="508" t="s">
        <v>682</v>
      </c>
      <c r="B16013" s="509" t="s">
        <v>454</v>
      </c>
      <c r="C16013" s="509">
        <v>40</v>
      </c>
      <c r="K16013" s="509">
        <v>0</v>
      </c>
    </row>
    <row r="16014" spans="1:11" s="509" customFormat="1">
      <c r="A16014" s="508" t="s">
        <v>682</v>
      </c>
      <c r="B16014" s="509" t="s">
        <v>454</v>
      </c>
      <c r="C16014" s="509">
        <v>41</v>
      </c>
      <c r="K16014" s="509">
        <v>0</v>
      </c>
    </row>
    <row r="16015" spans="1:11" s="509" customFormat="1">
      <c r="A16015" s="508" t="s">
        <v>682</v>
      </c>
      <c r="B16015" s="509" t="s">
        <v>454</v>
      </c>
      <c r="C16015" s="509">
        <v>42</v>
      </c>
      <c r="K16015" s="509">
        <v>0</v>
      </c>
    </row>
    <row r="16016" spans="1:11" s="509" customFormat="1">
      <c r="A16016" s="508" t="s">
        <v>682</v>
      </c>
      <c r="B16016" s="509" t="s">
        <v>454</v>
      </c>
      <c r="C16016" s="509">
        <v>43</v>
      </c>
      <c r="K16016" s="509">
        <v>0</v>
      </c>
    </row>
    <row r="16017" spans="1:11" s="509" customFormat="1">
      <c r="A16017" s="508" t="s">
        <v>682</v>
      </c>
      <c r="B16017" s="509" t="s">
        <v>454</v>
      </c>
      <c r="C16017" s="509">
        <v>44</v>
      </c>
      <c r="K16017" s="509">
        <v>0</v>
      </c>
    </row>
    <row r="16018" spans="1:11" s="509" customFormat="1">
      <c r="A16018" s="508" t="s">
        <v>682</v>
      </c>
      <c r="B16018" s="509" t="s">
        <v>454</v>
      </c>
      <c r="C16018" s="509">
        <v>45</v>
      </c>
      <c r="K16018" s="509">
        <v>0</v>
      </c>
    </row>
    <row r="16019" spans="1:11" s="509" customFormat="1">
      <c r="A16019" s="508" t="s">
        <v>682</v>
      </c>
      <c r="B16019" s="509" t="s">
        <v>454</v>
      </c>
      <c r="C16019" s="509">
        <v>46</v>
      </c>
      <c r="D16019" s="509">
        <v>5</v>
      </c>
      <c r="E16019" s="509">
        <v>5</v>
      </c>
      <c r="K16019" s="509">
        <v>5</v>
      </c>
    </row>
    <row r="16020" spans="1:11" s="509" customFormat="1">
      <c r="A16020" s="508" t="s">
        <v>682</v>
      </c>
      <c r="B16020" s="509" t="s">
        <v>454</v>
      </c>
      <c r="C16020" s="509">
        <v>47</v>
      </c>
      <c r="D16020" s="509">
        <v>1</v>
      </c>
      <c r="K16020" s="509">
        <v>1</v>
      </c>
    </row>
    <row r="16021" spans="1:11" s="509" customFormat="1">
      <c r="A16021" s="508" t="s">
        <v>682</v>
      </c>
      <c r="B16021" s="509" t="s">
        <v>454</v>
      </c>
      <c r="C16021" s="509">
        <v>48</v>
      </c>
      <c r="D16021" s="509">
        <v>1</v>
      </c>
      <c r="E16021" s="509">
        <v>1</v>
      </c>
      <c r="K16021" s="509">
        <v>1</v>
      </c>
    </row>
    <row r="16022" spans="1:11" s="509" customFormat="1">
      <c r="A16022" s="508" t="s">
        <v>682</v>
      </c>
      <c r="B16022" s="509" t="s">
        <v>454</v>
      </c>
      <c r="C16022" s="509">
        <v>49</v>
      </c>
      <c r="K16022" s="509">
        <v>0</v>
      </c>
    </row>
    <row r="16023" spans="1:11" s="509" customFormat="1">
      <c r="A16023" s="508" t="s">
        <v>682</v>
      </c>
      <c r="B16023" s="509" t="s">
        <v>454</v>
      </c>
      <c r="C16023" s="509">
        <v>50</v>
      </c>
      <c r="K16023" s="509">
        <v>0</v>
      </c>
    </row>
    <row r="16024" spans="1:11" s="509" customFormat="1">
      <c r="A16024" s="508" t="s">
        <v>682</v>
      </c>
      <c r="B16024" s="509" t="s">
        <v>454</v>
      </c>
      <c r="C16024" s="509">
        <v>51</v>
      </c>
      <c r="K16024" s="509">
        <v>0</v>
      </c>
    </row>
    <row r="16025" spans="1:11" s="509" customFormat="1">
      <c r="A16025" s="508" t="s">
        <v>682</v>
      </c>
      <c r="B16025" s="509" t="s">
        <v>454</v>
      </c>
      <c r="C16025" s="509" t="s">
        <v>1031</v>
      </c>
      <c r="D16025" s="509">
        <v>1</v>
      </c>
      <c r="K16025" s="509">
        <v>1</v>
      </c>
    </row>
    <row r="16026" spans="1:11" s="509" customFormat="1">
      <c r="A16026" s="508" t="s">
        <v>682</v>
      </c>
      <c r="B16026" s="509" t="s">
        <v>454</v>
      </c>
      <c r="C16026" s="509" t="s">
        <v>1032</v>
      </c>
      <c r="K16026" s="509">
        <v>0</v>
      </c>
    </row>
    <row r="16027" spans="1:11" s="509" customFormat="1">
      <c r="A16027" s="508" t="s">
        <v>682</v>
      </c>
      <c r="B16027" s="509" t="s">
        <v>454</v>
      </c>
      <c r="C16027" s="509">
        <v>52</v>
      </c>
      <c r="K16027" s="509">
        <v>0</v>
      </c>
    </row>
    <row r="16028" spans="1:11" s="509" customFormat="1">
      <c r="A16028" s="508" t="s">
        <v>682</v>
      </c>
      <c r="B16028" s="509" t="s">
        <v>454</v>
      </c>
      <c r="C16028" s="509">
        <v>53</v>
      </c>
      <c r="G16028" s="509">
        <v>1</v>
      </c>
      <c r="H16028" s="509">
        <v>1</v>
      </c>
      <c r="K16028" s="509">
        <v>1</v>
      </c>
    </row>
    <row r="16029" spans="1:11" s="509" customFormat="1">
      <c r="A16029" s="508" t="s">
        <v>682</v>
      </c>
      <c r="B16029" s="509" t="s">
        <v>454</v>
      </c>
      <c r="C16029" s="509">
        <v>54</v>
      </c>
      <c r="G16029" s="509">
        <v>40</v>
      </c>
      <c r="K16029" s="509">
        <v>40</v>
      </c>
    </row>
    <row r="16030" spans="1:11" s="509" customFormat="1">
      <c r="A16030" s="508" t="s">
        <v>682</v>
      </c>
      <c r="B16030" s="509" t="s">
        <v>454</v>
      </c>
      <c r="C16030" s="509">
        <v>55</v>
      </c>
      <c r="D16030" s="509">
        <v>19</v>
      </c>
      <c r="G16030" s="509">
        <v>62</v>
      </c>
      <c r="K16030" s="509">
        <v>81</v>
      </c>
    </row>
    <row r="16031" spans="1:11" s="509" customFormat="1">
      <c r="A16031" s="508" t="s">
        <v>682</v>
      </c>
      <c r="B16031" s="509" t="s">
        <v>454</v>
      </c>
      <c r="C16031" s="509">
        <v>56</v>
      </c>
      <c r="K16031" s="509">
        <v>0</v>
      </c>
    </row>
    <row r="16032" spans="1:11" s="509" customFormat="1">
      <c r="A16032" s="508" t="s">
        <v>682</v>
      </c>
      <c r="B16032" s="509" t="s">
        <v>454</v>
      </c>
      <c r="C16032" s="509">
        <v>57</v>
      </c>
      <c r="K16032" s="509">
        <v>0</v>
      </c>
    </row>
    <row r="16033" spans="1:11" s="509" customFormat="1">
      <c r="A16033" s="508" t="s">
        <v>682</v>
      </c>
      <c r="B16033" s="509" t="s">
        <v>454</v>
      </c>
      <c r="C16033" s="509">
        <v>58</v>
      </c>
      <c r="K16033" s="509">
        <v>0</v>
      </c>
    </row>
    <row r="16034" spans="1:11" s="509" customFormat="1">
      <c r="A16034" s="508" t="s">
        <v>682</v>
      </c>
      <c r="B16034" s="509" t="s">
        <v>454</v>
      </c>
      <c r="C16034" s="509">
        <v>59</v>
      </c>
      <c r="G16034" s="509">
        <v>12</v>
      </c>
      <c r="K16034" s="509">
        <v>12</v>
      </c>
    </row>
    <row r="16035" spans="1:11" s="509" customFormat="1">
      <c r="A16035" s="508" t="s">
        <v>682</v>
      </c>
      <c r="B16035" s="509" t="s">
        <v>454</v>
      </c>
      <c r="C16035" s="509">
        <v>60</v>
      </c>
      <c r="D16035" s="509">
        <v>7</v>
      </c>
      <c r="G16035" s="509">
        <v>13</v>
      </c>
      <c r="K16035" s="509">
        <v>20</v>
      </c>
    </row>
    <row r="16036" spans="1:11" s="509" customFormat="1">
      <c r="A16036" s="508" t="s">
        <v>682</v>
      </c>
      <c r="B16036" s="509" t="s">
        <v>454</v>
      </c>
      <c r="C16036" s="509">
        <v>61</v>
      </c>
      <c r="D16036" s="509">
        <v>1</v>
      </c>
      <c r="G16036" s="509">
        <v>1</v>
      </c>
      <c r="K16036" s="509">
        <v>2</v>
      </c>
    </row>
    <row r="16037" spans="1:11" s="509" customFormat="1">
      <c r="A16037" s="508" t="s">
        <v>682</v>
      </c>
      <c r="B16037" s="509" t="s">
        <v>454</v>
      </c>
      <c r="C16037" s="509">
        <v>62</v>
      </c>
      <c r="D16037" s="509">
        <v>1</v>
      </c>
      <c r="E16037" s="509">
        <v>1</v>
      </c>
      <c r="K16037" s="509">
        <v>1</v>
      </c>
    </row>
    <row r="16038" spans="1:11" s="509" customFormat="1">
      <c r="A16038" s="508" t="s">
        <v>682</v>
      </c>
      <c r="B16038" s="509" t="s">
        <v>454</v>
      </c>
      <c r="C16038" s="509">
        <v>63</v>
      </c>
      <c r="D16038" s="509">
        <v>1</v>
      </c>
      <c r="E16038" s="509">
        <v>1</v>
      </c>
      <c r="G16038" s="509">
        <v>2</v>
      </c>
      <c r="H16038" s="509">
        <v>1</v>
      </c>
      <c r="K16038" s="509">
        <v>3</v>
      </c>
    </row>
    <row r="16039" spans="1:11" s="509" customFormat="1">
      <c r="A16039" s="508" t="s">
        <v>682</v>
      </c>
      <c r="B16039" s="509" t="s">
        <v>454</v>
      </c>
      <c r="C16039" s="509" t="s">
        <v>1033</v>
      </c>
      <c r="K16039" s="509">
        <v>0</v>
      </c>
    </row>
    <row r="16040" spans="1:11" s="509" customFormat="1">
      <c r="A16040" s="508" t="s">
        <v>682</v>
      </c>
      <c r="B16040" s="509" t="s">
        <v>454</v>
      </c>
      <c r="C16040" s="509" t="s">
        <v>1034</v>
      </c>
      <c r="K16040" s="509">
        <v>0</v>
      </c>
    </row>
    <row r="16041" spans="1:11" s="509" customFormat="1">
      <c r="A16041" s="508" t="s">
        <v>682</v>
      </c>
      <c r="B16041" s="509" t="s">
        <v>454</v>
      </c>
      <c r="C16041" s="509">
        <v>64</v>
      </c>
      <c r="K16041" s="509">
        <v>0</v>
      </c>
    </row>
    <row r="16042" spans="1:11" s="509" customFormat="1">
      <c r="A16042" s="508" t="s">
        <v>682</v>
      </c>
      <c r="B16042" s="509" t="s">
        <v>454</v>
      </c>
      <c r="C16042" s="509" t="s">
        <v>1035</v>
      </c>
      <c r="D16042" s="509">
        <v>3</v>
      </c>
      <c r="K16042" s="509">
        <v>3</v>
      </c>
    </row>
    <row r="16043" spans="1:11" s="509" customFormat="1">
      <c r="A16043" s="508" t="s">
        <v>682</v>
      </c>
      <c r="B16043" s="509" t="s">
        <v>454</v>
      </c>
      <c r="C16043" s="509">
        <v>65</v>
      </c>
      <c r="D16043" s="509">
        <v>2</v>
      </c>
      <c r="G16043" s="509">
        <v>14</v>
      </c>
      <c r="H16043" s="509">
        <v>7</v>
      </c>
      <c r="K16043" s="509">
        <v>16</v>
      </c>
    </row>
    <row r="16044" spans="1:11" s="509" customFormat="1">
      <c r="A16044" s="508" t="s">
        <v>682</v>
      </c>
      <c r="B16044" s="509" t="s">
        <v>454</v>
      </c>
      <c r="C16044" s="509">
        <v>66</v>
      </c>
      <c r="D16044" s="509">
        <v>2</v>
      </c>
      <c r="E16044" s="509">
        <v>2</v>
      </c>
      <c r="G16044" s="509">
        <v>2</v>
      </c>
      <c r="K16044" s="509">
        <v>4</v>
      </c>
    </row>
    <row r="16045" spans="1:11" s="509" customFormat="1">
      <c r="A16045" s="508" t="s">
        <v>682</v>
      </c>
      <c r="B16045" s="509" t="s">
        <v>454</v>
      </c>
      <c r="C16045" s="509" t="s">
        <v>1036</v>
      </c>
      <c r="K16045" s="509">
        <v>0</v>
      </c>
    </row>
    <row r="16046" spans="1:11" s="509" customFormat="1">
      <c r="A16046" s="508" t="s">
        <v>682</v>
      </c>
      <c r="B16046" s="509" t="s">
        <v>454</v>
      </c>
      <c r="C16046" s="509" t="s">
        <v>1037</v>
      </c>
      <c r="D16046" s="509">
        <v>20</v>
      </c>
      <c r="G16046" s="509">
        <v>692</v>
      </c>
      <c r="K16046" s="509">
        <v>712</v>
      </c>
    </row>
    <row r="16047" spans="1:11" s="509" customFormat="1">
      <c r="A16047" s="508" t="s">
        <v>682</v>
      </c>
      <c r="B16047" s="509" t="s">
        <v>454</v>
      </c>
      <c r="C16047" s="509" t="s">
        <v>1038</v>
      </c>
      <c r="D16047" s="509">
        <v>8</v>
      </c>
      <c r="G16047" s="509">
        <v>6</v>
      </c>
      <c r="K16047" s="509">
        <v>14</v>
      </c>
    </row>
    <row r="16048" spans="1:11" s="509" customFormat="1">
      <c r="A16048" s="508" t="s">
        <v>682</v>
      </c>
      <c r="B16048" s="509" t="s">
        <v>454</v>
      </c>
      <c r="C16048" s="509" t="s">
        <v>1039</v>
      </c>
      <c r="D16048" s="509">
        <v>2</v>
      </c>
      <c r="G16048" s="509">
        <v>7</v>
      </c>
      <c r="K16048" s="509">
        <v>9</v>
      </c>
    </row>
    <row r="16049" spans="1:11" s="509" customFormat="1">
      <c r="A16049" s="508" t="s">
        <v>682</v>
      </c>
      <c r="B16049" s="509" t="s">
        <v>454</v>
      </c>
      <c r="C16049" s="509" t="s">
        <v>1040</v>
      </c>
      <c r="D16049" s="509">
        <v>5</v>
      </c>
      <c r="G16049" s="509">
        <v>15</v>
      </c>
      <c r="K16049" s="509">
        <v>20</v>
      </c>
    </row>
    <row r="16050" spans="1:11" s="509" customFormat="1">
      <c r="A16050" s="508" t="s">
        <v>682</v>
      </c>
      <c r="B16050" s="509" t="s">
        <v>454</v>
      </c>
      <c r="C16050" s="509" t="s">
        <v>1041</v>
      </c>
      <c r="K16050" s="509">
        <v>0</v>
      </c>
    </row>
    <row r="16051" spans="1:11" s="509" customFormat="1">
      <c r="A16051" s="508" t="s">
        <v>682</v>
      </c>
      <c r="B16051" s="509" t="s">
        <v>454</v>
      </c>
      <c r="C16051" s="509" t="s">
        <v>1042</v>
      </c>
      <c r="K16051" s="509">
        <v>0</v>
      </c>
    </row>
    <row r="16052" spans="1:11" s="509" customFormat="1">
      <c r="A16052" s="508" t="s">
        <v>682</v>
      </c>
      <c r="B16052" s="509" t="s">
        <v>454</v>
      </c>
      <c r="C16052" s="509">
        <v>67</v>
      </c>
      <c r="D16052" s="509">
        <v>2</v>
      </c>
      <c r="G16052" s="509">
        <v>136</v>
      </c>
      <c r="H16052" s="509">
        <v>4</v>
      </c>
      <c r="K16052" s="509">
        <v>138</v>
      </c>
    </row>
    <row r="16053" spans="1:11" s="509" customFormat="1">
      <c r="A16053" s="508" t="s">
        <v>682</v>
      </c>
      <c r="B16053" s="509" t="s">
        <v>454</v>
      </c>
      <c r="C16053" s="509">
        <v>68</v>
      </c>
      <c r="G16053" s="509">
        <v>48</v>
      </c>
      <c r="H16053" s="509">
        <v>3</v>
      </c>
      <c r="K16053" s="509">
        <v>48</v>
      </c>
    </row>
    <row r="16054" spans="1:11" s="509" customFormat="1">
      <c r="A16054" s="508" t="s">
        <v>682</v>
      </c>
      <c r="B16054" s="509" t="s">
        <v>454</v>
      </c>
      <c r="C16054" s="509" t="s">
        <v>1043</v>
      </c>
      <c r="D16054" s="509">
        <v>8</v>
      </c>
      <c r="G16054" s="509">
        <v>4</v>
      </c>
      <c r="K16054" s="509">
        <v>12</v>
      </c>
    </row>
    <row r="16055" spans="1:11" s="509" customFormat="1">
      <c r="A16055" s="508" t="s">
        <v>682</v>
      </c>
      <c r="B16055" s="509" t="s">
        <v>454</v>
      </c>
      <c r="C16055" s="509">
        <v>69</v>
      </c>
      <c r="D16055" s="509">
        <v>4</v>
      </c>
      <c r="G16055" s="509">
        <v>3</v>
      </c>
      <c r="K16055" s="509">
        <v>7</v>
      </c>
    </row>
    <row r="16056" spans="1:11" s="509" customFormat="1">
      <c r="A16056" s="508" t="s">
        <v>682</v>
      </c>
      <c r="B16056" s="509" t="s">
        <v>454</v>
      </c>
      <c r="C16056" s="509" t="s">
        <v>1044</v>
      </c>
      <c r="D16056" s="509">
        <v>2</v>
      </c>
      <c r="G16056" s="509">
        <v>5</v>
      </c>
      <c r="K16056" s="509">
        <v>7</v>
      </c>
    </row>
    <row r="16057" spans="1:11" s="509" customFormat="1">
      <c r="A16057" s="508" t="s">
        <v>682</v>
      </c>
      <c r="B16057" s="509" t="s">
        <v>454</v>
      </c>
      <c r="C16057" s="509" t="s">
        <v>1045</v>
      </c>
      <c r="K16057" s="509">
        <v>0</v>
      </c>
    </row>
    <row r="16058" spans="1:11" s="509" customFormat="1">
      <c r="A16058" s="508" t="s">
        <v>682</v>
      </c>
      <c r="B16058" s="509" t="s">
        <v>454</v>
      </c>
      <c r="C16058" s="509">
        <v>70</v>
      </c>
      <c r="K16058" s="509">
        <v>0</v>
      </c>
    </row>
    <row r="16059" spans="1:11" s="509" customFormat="1">
      <c r="A16059" s="508" t="s">
        <v>682</v>
      </c>
      <c r="B16059" s="509" t="s">
        <v>454</v>
      </c>
      <c r="C16059" s="509" t="s">
        <v>1046</v>
      </c>
      <c r="G16059" s="509">
        <v>9</v>
      </c>
      <c r="K16059" s="509">
        <v>9</v>
      </c>
    </row>
    <row r="16060" spans="1:11" s="509" customFormat="1">
      <c r="A16060" s="508" t="s">
        <v>682</v>
      </c>
      <c r="B16060" s="509" t="s">
        <v>454</v>
      </c>
      <c r="C16060" s="509">
        <v>71</v>
      </c>
      <c r="G16060" s="509">
        <v>459</v>
      </c>
      <c r="K16060" s="509">
        <v>459</v>
      </c>
    </row>
    <row r="16061" spans="1:11" s="509" customFormat="1">
      <c r="A16061" s="508" t="s">
        <v>682</v>
      </c>
      <c r="B16061" s="509" t="s">
        <v>454</v>
      </c>
      <c r="C16061" s="509" t="s">
        <v>1047</v>
      </c>
      <c r="D16061" s="509">
        <v>1</v>
      </c>
      <c r="G16061" s="509">
        <v>58</v>
      </c>
      <c r="H16061" s="509">
        <v>12</v>
      </c>
      <c r="K16061" s="509">
        <v>59</v>
      </c>
    </row>
    <row r="16062" spans="1:11" s="509" customFormat="1">
      <c r="A16062" s="508" t="s">
        <v>682</v>
      </c>
      <c r="B16062" s="509" t="s">
        <v>454</v>
      </c>
      <c r="C16062" s="509" t="s">
        <v>1048</v>
      </c>
      <c r="G16062" s="509">
        <v>5</v>
      </c>
      <c r="K16062" s="509">
        <v>5</v>
      </c>
    </row>
    <row r="16063" spans="1:11" s="509" customFormat="1">
      <c r="A16063" s="508" t="s">
        <v>682</v>
      </c>
      <c r="B16063" s="509" t="s">
        <v>454</v>
      </c>
      <c r="C16063" s="509" t="s">
        <v>1049</v>
      </c>
      <c r="D16063" s="509">
        <v>1</v>
      </c>
      <c r="G16063" s="509">
        <v>2</v>
      </c>
      <c r="K16063" s="509">
        <v>3</v>
      </c>
    </row>
    <row r="16064" spans="1:11" s="509" customFormat="1">
      <c r="A16064" s="508" t="s">
        <v>682</v>
      </c>
      <c r="B16064" s="509" t="s">
        <v>454</v>
      </c>
      <c r="C16064" s="509" t="s">
        <v>1050</v>
      </c>
      <c r="D16064" s="509">
        <v>1</v>
      </c>
      <c r="E16064" s="509">
        <v>1</v>
      </c>
      <c r="G16064" s="509">
        <v>1</v>
      </c>
      <c r="H16064" s="509">
        <v>1</v>
      </c>
      <c r="K16064" s="509">
        <v>2</v>
      </c>
    </row>
    <row r="16065" spans="1:11" s="509" customFormat="1">
      <c r="A16065" s="508" t="s">
        <v>682</v>
      </c>
      <c r="B16065" s="509" t="s">
        <v>454</v>
      </c>
      <c r="C16065" s="509" t="s">
        <v>1051</v>
      </c>
      <c r="K16065" s="509">
        <v>0</v>
      </c>
    </row>
    <row r="16066" spans="1:11" s="509" customFormat="1">
      <c r="A16066" s="508" t="s">
        <v>682</v>
      </c>
      <c r="B16066" s="509" t="s">
        <v>454</v>
      </c>
      <c r="C16066" s="509">
        <v>72</v>
      </c>
      <c r="D16066" s="509">
        <v>108</v>
      </c>
      <c r="G16066" s="509">
        <v>12</v>
      </c>
      <c r="K16066" s="509">
        <v>120</v>
      </c>
    </row>
    <row r="16067" spans="1:11" s="509" customFormat="1">
      <c r="A16067" s="508" t="s">
        <v>682</v>
      </c>
      <c r="B16067" s="509" t="s">
        <v>454</v>
      </c>
      <c r="C16067" s="509">
        <v>73</v>
      </c>
      <c r="D16067" s="509">
        <v>26</v>
      </c>
      <c r="K16067" s="509">
        <v>26</v>
      </c>
    </row>
    <row r="16068" spans="1:11" s="509" customFormat="1">
      <c r="A16068" s="508" t="s">
        <v>682</v>
      </c>
      <c r="B16068" s="509" t="s">
        <v>454</v>
      </c>
      <c r="C16068" s="509">
        <v>74</v>
      </c>
      <c r="G16068" s="509">
        <v>3</v>
      </c>
      <c r="K16068" s="509">
        <v>3</v>
      </c>
    </row>
    <row r="16069" spans="1:11" s="509" customFormat="1">
      <c r="A16069" s="508" t="s">
        <v>682</v>
      </c>
      <c r="B16069" s="509" t="s">
        <v>454</v>
      </c>
      <c r="C16069" s="509" t="s">
        <v>4570</v>
      </c>
      <c r="K16069" s="509">
        <v>0</v>
      </c>
    </row>
    <row r="16070" spans="1:11" s="509" customFormat="1">
      <c r="A16070" s="508" t="s">
        <v>682</v>
      </c>
      <c r="B16070" s="509" t="s">
        <v>454</v>
      </c>
      <c r="C16070" s="509" t="s">
        <v>4571</v>
      </c>
      <c r="D16070" s="509">
        <v>351</v>
      </c>
      <c r="E16070" s="509">
        <v>18</v>
      </c>
      <c r="F16070" s="509">
        <v>0</v>
      </c>
      <c r="G16070" s="509">
        <v>2829</v>
      </c>
      <c r="H16070" s="509">
        <v>32</v>
      </c>
      <c r="I16070" s="509">
        <v>0</v>
      </c>
      <c r="J16070" s="509">
        <v>5</v>
      </c>
      <c r="K16070" s="509">
        <v>3180</v>
      </c>
    </row>
    <row r="16071" spans="1:11" s="509" customFormat="1">
      <c r="A16071" s="508" t="s">
        <v>683</v>
      </c>
      <c r="B16071" s="509" t="s">
        <v>455</v>
      </c>
      <c r="C16071" s="509">
        <v>1</v>
      </c>
      <c r="K16071" s="509">
        <v>0</v>
      </c>
    </row>
    <row r="16072" spans="1:11" s="509" customFormat="1">
      <c r="A16072" s="508" t="s">
        <v>683</v>
      </c>
      <c r="B16072" s="509" t="s">
        <v>455</v>
      </c>
      <c r="C16072" s="509" t="s">
        <v>1023</v>
      </c>
      <c r="G16072" s="509">
        <v>49</v>
      </c>
      <c r="K16072" s="509">
        <v>49</v>
      </c>
    </row>
    <row r="16073" spans="1:11" s="509" customFormat="1">
      <c r="A16073" s="508" t="s">
        <v>683</v>
      </c>
      <c r="B16073" s="509" t="s">
        <v>455</v>
      </c>
      <c r="C16073" s="509">
        <v>2</v>
      </c>
      <c r="D16073" s="509">
        <v>1</v>
      </c>
      <c r="G16073" s="509">
        <v>10</v>
      </c>
      <c r="K16073" s="509">
        <v>11</v>
      </c>
    </row>
    <row r="16074" spans="1:11" s="509" customFormat="1">
      <c r="A16074" s="508" t="s">
        <v>683</v>
      </c>
      <c r="B16074" s="509" t="s">
        <v>455</v>
      </c>
      <c r="C16074" s="509">
        <v>3</v>
      </c>
      <c r="D16074" s="509">
        <v>1</v>
      </c>
      <c r="G16074" s="509">
        <v>8</v>
      </c>
      <c r="K16074" s="509">
        <v>9</v>
      </c>
    </row>
    <row r="16075" spans="1:11" s="509" customFormat="1">
      <c r="A16075" s="508" t="s">
        <v>683</v>
      </c>
      <c r="B16075" s="509" t="s">
        <v>455</v>
      </c>
      <c r="C16075" s="509">
        <v>4</v>
      </c>
      <c r="D16075" s="509">
        <v>7</v>
      </c>
      <c r="G16075" s="509">
        <v>15</v>
      </c>
      <c r="K16075" s="509">
        <v>22</v>
      </c>
    </row>
    <row r="16076" spans="1:11" s="509" customFormat="1">
      <c r="A16076" s="508" t="s">
        <v>683</v>
      </c>
      <c r="B16076" s="509" t="s">
        <v>455</v>
      </c>
      <c r="C16076" s="509">
        <v>5</v>
      </c>
      <c r="G16076" s="509">
        <v>6</v>
      </c>
      <c r="K16076" s="509">
        <v>6</v>
      </c>
    </row>
    <row r="16077" spans="1:11" s="509" customFormat="1">
      <c r="A16077" s="508" t="s">
        <v>683</v>
      </c>
      <c r="B16077" s="509" t="s">
        <v>455</v>
      </c>
      <c r="C16077" s="509">
        <v>6</v>
      </c>
      <c r="G16077" s="509">
        <v>1</v>
      </c>
      <c r="K16077" s="509">
        <v>1</v>
      </c>
    </row>
    <row r="16078" spans="1:11" s="509" customFormat="1">
      <c r="A16078" s="508" t="s">
        <v>683</v>
      </c>
      <c r="B16078" s="509" t="s">
        <v>455</v>
      </c>
      <c r="C16078" s="509">
        <v>7</v>
      </c>
      <c r="K16078" s="509">
        <v>0</v>
      </c>
    </row>
    <row r="16079" spans="1:11" s="509" customFormat="1">
      <c r="A16079" s="508" t="s">
        <v>683</v>
      </c>
      <c r="B16079" s="509" t="s">
        <v>455</v>
      </c>
      <c r="C16079" s="509">
        <v>8</v>
      </c>
      <c r="G16079" s="509">
        <v>2</v>
      </c>
      <c r="K16079" s="509">
        <v>2</v>
      </c>
    </row>
    <row r="16080" spans="1:11" s="509" customFormat="1">
      <c r="A16080" s="508" t="s">
        <v>683</v>
      </c>
      <c r="B16080" s="509" t="s">
        <v>455</v>
      </c>
      <c r="C16080" s="509">
        <v>9</v>
      </c>
      <c r="G16080" s="509">
        <v>1</v>
      </c>
      <c r="K16080" s="509">
        <v>1</v>
      </c>
    </row>
    <row r="16081" spans="1:11" s="509" customFormat="1">
      <c r="A16081" s="508" t="s">
        <v>683</v>
      </c>
      <c r="B16081" s="509" t="s">
        <v>455</v>
      </c>
      <c r="C16081" s="509">
        <v>10</v>
      </c>
      <c r="D16081" s="509">
        <v>1</v>
      </c>
      <c r="G16081" s="509">
        <v>11</v>
      </c>
      <c r="K16081" s="509">
        <v>12</v>
      </c>
    </row>
    <row r="16082" spans="1:11" s="509" customFormat="1">
      <c r="A16082" s="508" t="s">
        <v>683</v>
      </c>
      <c r="B16082" s="509" t="s">
        <v>455</v>
      </c>
      <c r="C16082" s="509">
        <v>11</v>
      </c>
      <c r="G16082" s="509">
        <v>2</v>
      </c>
      <c r="K16082" s="509">
        <v>2</v>
      </c>
    </row>
    <row r="16083" spans="1:11" s="509" customFormat="1">
      <c r="A16083" s="508" t="s">
        <v>683</v>
      </c>
      <c r="B16083" s="509" t="s">
        <v>455</v>
      </c>
      <c r="C16083" s="509">
        <v>12</v>
      </c>
      <c r="G16083" s="509">
        <v>1</v>
      </c>
      <c r="K16083" s="509">
        <v>1</v>
      </c>
    </row>
    <row r="16084" spans="1:11" s="509" customFormat="1">
      <c r="A16084" s="508" t="s">
        <v>683</v>
      </c>
      <c r="B16084" s="509" t="s">
        <v>455</v>
      </c>
      <c r="C16084" s="509">
        <v>13</v>
      </c>
      <c r="K16084" s="509">
        <v>0</v>
      </c>
    </row>
    <row r="16085" spans="1:11" s="509" customFormat="1">
      <c r="A16085" s="508" t="s">
        <v>683</v>
      </c>
      <c r="B16085" s="509" t="s">
        <v>455</v>
      </c>
      <c r="C16085" s="509">
        <v>14</v>
      </c>
      <c r="K16085" s="509">
        <v>0</v>
      </c>
    </row>
    <row r="16086" spans="1:11" s="509" customFormat="1">
      <c r="A16086" s="508" t="s">
        <v>683</v>
      </c>
      <c r="B16086" s="509" t="s">
        <v>455</v>
      </c>
      <c r="C16086" s="509">
        <v>15</v>
      </c>
      <c r="K16086" s="509">
        <v>0</v>
      </c>
    </row>
    <row r="16087" spans="1:11" s="509" customFormat="1">
      <c r="A16087" s="508" t="s">
        <v>683</v>
      </c>
      <c r="B16087" s="509" t="s">
        <v>455</v>
      </c>
      <c r="C16087" s="509">
        <v>16</v>
      </c>
      <c r="G16087" s="509">
        <v>13</v>
      </c>
      <c r="K16087" s="509">
        <v>13</v>
      </c>
    </row>
    <row r="16088" spans="1:11" s="509" customFormat="1">
      <c r="A16088" s="508" t="s">
        <v>683</v>
      </c>
      <c r="B16088" s="509" t="s">
        <v>455</v>
      </c>
      <c r="C16088" s="509">
        <v>17</v>
      </c>
      <c r="G16088" s="509">
        <v>37</v>
      </c>
      <c r="K16088" s="509">
        <v>37</v>
      </c>
    </row>
    <row r="16089" spans="1:11" s="509" customFormat="1">
      <c r="A16089" s="508" t="s">
        <v>683</v>
      </c>
      <c r="B16089" s="509" t="s">
        <v>455</v>
      </c>
      <c r="C16089" s="509">
        <v>18</v>
      </c>
      <c r="K16089" s="509">
        <v>0</v>
      </c>
    </row>
    <row r="16090" spans="1:11" s="509" customFormat="1">
      <c r="A16090" s="508" t="s">
        <v>683</v>
      </c>
      <c r="B16090" s="509" t="s">
        <v>455</v>
      </c>
      <c r="C16090" s="509" t="s">
        <v>1024</v>
      </c>
      <c r="G16090" s="509">
        <v>2</v>
      </c>
      <c r="K16090" s="509">
        <v>2</v>
      </c>
    </row>
    <row r="16091" spans="1:11" s="509" customFormat="1">
      <c r="A16091" s="508" t="s">
        <v>683</v>
      </c>
      <c r="B16091" s="509" t="s">
        <v>455</v>
      </c>
      <c r="C16091" s="509" t="s">
        <v>1025</v>
      </c>
      <c r="K16091" s="509">
        <v>0</v>
      </c>
    </row>
    <row r="16092" spans="1:11" s="509" customFormat="1">
      <c r="A16092" s="508" t="s">
        <v>683</v>
      </c>
      <c r="B16092" s="509" t="s">
        <v>455</v>
      </c>
      <c r="C16092" s="509">
        <v>19</v>
      </c>
      <c r="K16092" s="509">
        <v>0</v>
      </c>
    </row>
    <row r="16093" spans="1:11" s="509" customFormat="1">
      <c r="A16093" s="508" t="s">
        <v>683</v>
      </c>
      <c r="B16093" s="509" t="s">
        <v>455</v>
      </c>
      <c r="C16093" s="509">
        <v>20</v>
      </c>
      <c r="K16093" s="509">
        <v>0</v>
      </c>
    </row>
    <row r="16094" spans="1:11" s="509" customFormat="1">
      <c r="A16094" s="508" t="s">
        <v>683</v>
      </c>
      <c r="B16094" s="509" t="s">
        <v>455</v>
      </c>
      <c r="C16094" s="509">
        <v>21</v>
      </c>
      <c r="K16094" s="509">
        <v>0</v>
      </c>
    </row>
    <row r="16095" spans="1:11" s="509" customFormat="1">
      <c r="A16095" s="508" t="s">
        <v>683</v>
      </c>
      <c r="B16095" s="509" t="s">
        <v>455</v>
      </c>
      <c r="C16095" s="509" t="s">
        <v>1026</v>
      </c>
      <c r="K16095" s="509">
        <v>0</v>
      </c>
    </row>
    <row r="16096" spans="1:11" s="509" customFormat="1">
      <c r="A16096" s="508" t="s">
        <v>683</v>
      </c>
      <c r="B16096" s="509" t="s">
        <v>455</v>
      </c>
      <c r="C16096" s="509" t="s">
        <v>1027</v>
      </c>
      <c r="K16096" s="509">
        <v>0</v>
      </c>
    </row>
    <row r="16097" spans="1:11" s="509" customFormat="1">
      <c r="A16097" s="508" t="s">
        <v>683</v>
      </c>
      <c r="B16097" s="509" t="s">
        <v>455</v>
      </c>
      <c r="C16097" s="509" t="s">
        <v>1028</v>
      </c>
      <c r="K16097" s="509">
        <v>0</v>
      </c>
    </row>
    <row r="16098" spans="1:11" s="509" customFormat="1">
      <c r="A16098" s="508" t="s">
        <v>683</v>
      </c>
      <c r="B16098" s="509" t="s">
        <v>455</v>
      </c>
      <c r="C16098" s="509">
        <v>22</v>
      </c>
      <c r="G16098" s="509">
        <v>3</v>
      </c>
      <c r="H16098" s="509">
        <v>1</v>
      </c>
      <c r="K16098" s="509">
        <v>3</v>
      </c>
    </row>
    <row r="16099" spans="1:11" s="509" customFormat="1">
      <c r="A16099" s="508" t="s">
        <v>683</v>
      </c>
      <c r="B16099" s="509" t="s">
        <v>455</v>
      </c>
      <c r="C16099" s="509">
        <v>23</v>
      </c>
      <c r="K16099" s="509">
        <v>0</v>
      </c>
    </row>
    <row r="16100" spans="1:11" s="509" customFormat="1">
      <c r="A16100" s="508" t="s">
        <v>683</v>
      </c>
      <c r="B16100" s="509" t="s">
        <v>455</v>
      </c>
      <c r="C16100" s="509" t="s">
        <v>1029</v>
      </c>
      <c r="G16100" s="509">
        <v>2</v>
      </c>
      <c r="K16100" s="509">
        <v>2</v>
      </c>
    </row>
    <row r="16101" spans="1:11" s="509" customFormat="1">
      <c r="A16101" s="508" t="s">
        <v>683</v>
      </c>
      <c r="B16101" s="509" t="s">
        <v>455</v>
      </c>
      <c r="C16101" s="509">
        <v>24</v>
      </c>
      <c r="K16101" s="509">
        <v>0</v>
      </c>
    </row>
    <row r="16102" spans="1:11" s="509" customFormat="1">
      <c r="A16102" s="508" t="s">
        <v>683</v>
      </c>
      <c r="B16102" s="509" t="s">
        <v>455</v>
      </c>
      <c r="C16102" s="509">
        <v>25</v>
      </c>
    </row>
    <row r="16103" spans="1:11" s="509" customFormat="1">
      <c r="A16103" s="508" t="s">
        <v>683</v>
      </c>
      <c r="B16103" s="509" t="s">
        <v>455</v>
      </c>
      <c r="C16103" s="509">
        <v>26</v>
      </c>
      <c r="K16103" s="509">
        <v>0</v>
      </c>
    </row>
    <row r="16104" spans="1:11" s="509" customFormat="1">
      <c r="A16104" s="508" t="s">
        <v>683</v>
      </c>
      <c r="B16104" s="509" t="s">
        <v>455</v>
      </c>
      <c r="C16104" s="509">
        <v>27</v>
      </c>
      <c r="D16104" s="509">
        <v>2</v>
      </c>
      <c r="E16104" s="509">
        <v>1</v>
      </c>
      <c r="K16104" s="509">
        <v>2</v>
      </c>
    </row>
    <row r="16105" spans="1:11" s="509" customFormat="1">
      <c r="A16105" s="508" t="s">
        <v>683</v>
      </c>
      <c r="B16105" s="509" t="s">
        <v>455</v>
      </c>
      <c r="C16105" s="509">
        <v>28</v>
      </c>
      <c r="K16105" s="509">
        <v>0</v>
      </c>
    </row>
    <row r="16106" spans="1:11" s="509" customFormat="1">
      <c r="A16106" s="508" t="s">
        <v>683</v>
      </c>
      <c r="B16106" s="509" t="s">
        <v>455</v>
      </c>
      <c r="C16106" s="509">
        <v>29</v>
      </c>
      <c r="K16106" s="509">
        <v>0</v>
      </c>
    </row>
    <row r="16107" spans="1:11" s="509" customFormat="1">
      <c r="A16107" s="508" t="s">
        <v>683</v>
      </c>
      <c r="B16107" s="509" t="s">
        <v>455</v>
      </c>
      <c r="C16107" s="509">
        <v>30</v>
      </c>
      <c r="K16107" s="509">
        <v>0</v>
      </c>
    </row>
    <row r="16108" spans="1:11" s="509" customFormat="1">
      <c r="A16108" s="508" t="s">
        <v>683</v>
      </c>
      <c r="B16108" s="509" t="s">
        <v>455</v>
      </c>
      <c r="C16108" s="509">
        <v>31</v>
      </c>
      <c r="K16108" s="509">
        <v>0</v>
      </c>
    </row>
    <row r="16109" spans="1:11" s="509" customFormat="1">
      <c r="A16109" s="508" t="s">
        <v>683</v>
      </c>
      <c r="B16109" s="509" t="s">
        <v>455</v>
      </c>
      <c r="C16109" s="509">
        <v>32</v>
      </c>
      <c r="K16109" s="509">
        <v>0</v>
      </c>
    </row>
    <row r="16110" spans="1:11" s="509" customFormat="1">
      <c r="A16110" s="508" t="s">
        <v>683</v>
      </c>
      <c r="B16110" s="509" t="s">
        <v>455</v>
      </c>
      <c r="C16110" s="509">
        <v>33</v>
      </c>
      <c r="K16110" s="509">
        <v>0</v>
      </c>
    </row>
    <row r="16111" spans="1:11" s="509" customFormat="1">
      <c r="A16111" s="508" t="s">
        <v>683</v>
      </c>
      <c r="B16111" s="509" t="s">
        <v>455</v>
      </c>
      <c r="C16111" s="509">
        <v>34</v>
      </c>
      <c r="K16111" s="509">
        <v>0</v>
      </c>
    </row>
    <row r="16112" spans="1:11" s="509" customFormat="1">
      <c r="A16112" s="508" t="s">
        <v>683</v>
      </c>
      <c r="B16112" s="509" t="s">
        <v>455</v>
      </c>
      <c r="C16112" s="509">
        <v>35</v>
      </c>
      <c r="K16112" s="509">
        <v>0</v>
      </c>
    </row>
    <row r="16113" spans="1:11" s="509" customFormat="1">
      <c r="A16113" s="508" t="s">
        <v>683</v>
      </c>
      <c r="B16113" s="509" t="s">
        <v>455</v>
      </c>
      <c r="C16113" s="509">
        <v>36</v>
      </c>
      <c r="K16113" s="509">
        <v>0</v>
      </c>
    </row>
    <row r="16114" spans="1:11" s="509" customFormat="1">
      <c r="A16114" s="508" t="s">
        <v>683</v>
      </c>
      <c r="B16114" s="509" t="s">
        <v>455</v>
      </c>
      <c r="C16114" s="509">
        <v>37</v>
      </c>
      <c r="K16114" s="509">
        <v>0</v>
      </c>
    </row>
    <row r="16115" spans="1:11" s="509" customFormat="1">
      <c r="A16115" s="508" t="s">
        <v>683</v>
      </c>
      <c r="B16115" s="509" t="s">
        <v>455</v>
      </c>
      <c r="C16115" s="509">
        <v>38</v>
      </c>
      <c r="K16115" s="509">
        <v>0</v>
      </c>
    </row>
    <row r="16116" spans="1:11" s="509" customFormat="1">
      <c r="A16116" s="508" t="s">
        <v>683</v>
      </c>
      <c r="B16116" s="509" t="s">
        <v>455</v>
      </c>
      <c r="C16116" s="509" t="s">
        <v>1030</v>
      </c>
      <c r="K16116" s="509">
        <v>0</v>
      </c>
    </row>
    <row r="16117" spans="1:11" s="509" customFormat="1">
      <c r="A16117" s="508" t="s">
        <v>683</v>
      </c>
      <c r="B16117" s="509" t="s">
        <v>455</v>
      </c>
      <c r="C16117" s="509">
        <v>39</v>
      </c>
      <c r="K16117" s="509">
        <v>0</v>
      </c>
    </row>
    <row r="16118" spans="1:11" s="509" customFormat="1">
      <c r="A16118" s="508" t="s">
        <v>683</v>
      </c>
      <c r="B16118" s="509" t="s">
        <v>455</v>
      </c>
      <c r="C16118" s="509">
        <v>40</v>
      </c>
      <c r="K16118" s="509">
        <v>0</v>
      </c>
    </row>
    <row r="16119" spans="1:11" s="509" customFormat="1">
      <c r="A16119" s="508" t="s">
        <v>683</v>
      </c>
      <c r="B16119" s="509" t="s">
        <v>455</v>
      </c>
      <c r="C16119" s="509">
        <v>41</v>
      </c>
      <c r="K16119" s="509">
        <v>0</v>
      </c>
    </row>
    <row r="16120" spans="1:11" s="509" customFormat="1">
      <c r="A16120" s="508" t="s">
        <v>683</v>
      </c>
      <c r="B16120" s="509" t="s">
        <v>455</v>
      </c>
      <c r="C16120" s="509">
        <v>42</v>
      </c>
      <c r="K16120" s="509">
        <v>0</v>
      </c>
    </row>
    <row r="16121" spans="1:11" s="509" customFormat="1">
      <c r="A16121" s="508" t="s">
        <v>683</v>
      </c>
      <c r="B16121" s="509" t="s">
        <v>455</v>
      </c>
      <c r="C16121" s="509">
        <v>43</v>
      </c>
      <c r="K16121" s="509">
        <v>0</v>
      </c>
    </row>
    <row r="16122" spans="1:11" s="509" customFormat="1">
      <c r="A16122" s="508" t="s">
        <v>683</v>
      </c>
      <c r="B16122" s="509" t="s">
        <v>455</v>
      </c>
      <c r="C16122" s="509">
        <v>44</v>
      </c>
      <c r="K16122" s="509">
        <v>0</v>
      </c>
    </row>
    <row r="16123" spans="1:11" s="509" customFormat="1">
      <c r="A16123" s="508" t="s">
        <v>683</v>
      </c>
      <c r="B16123" s="509" t="s">
        <v>455</v>
      </c>
      <c r="C16123" s="509">
        <v>45</v>
      </c>
      <c r="K16123" s="509">
        <v>0</v>
      </c>
    </row>
    <row r="16124" spans="1:11" s="509" customFormat="1">
      <c r="A16124" s="508" t="s">
        <v>683</v>
      </c>
      <c r="B16124" s="509" t="s">
        <v>455</v>
      </c>
      <c r="C16124" s="509">
        <v>46</v>
      </c>
      <c r="K16124" s="509">
        <v>0</v>
      </c>
    </row>
    <row r="16125" spans="1:11" s="509" customFormat="1">
      <c r="A16125" s="508" t="s">
        <v>683</v>
      </c>
      <c r="B16125" s="509" t="s">
        <v>455</v>
      </c>
      <c r="C16125" s="509">
        <v>47</v>
      </c>
      <c r="D16125" s="509">
        <v>1</v>
      </c>
      <c r="K16125" s="509">
        <v>1</v>
      </c>
    </row>
    <row r="16126" spans="1:11" s="509" customFormat="1">
      <c r="A16126" s="508" t="s">
        <v>683</v>
      </c>
      <c r="B16126" s="509" t="s">
        <v>455</v>
      </c>
      <c r="C16126" s="509">
        <v>48</v>
      </c>
      <c r="K16126" s="509">
        <v>0</v>
      </c>
    </row>
    <row r="16127" spans="1:11" s="509" customFormat="1">
      <c r="A16127" s="508" t="s">
        <v>683</v>
      </c>
      <c r="B16127" s="509" t="s">
        <v>455</v>
      </c>
      <c r="C16127" s="509">
        <v>49</v>
      </c>
      <c r="K16127" s="509">
        <v>0</v>
      </c>
    </row>
    <row r="16128" spans="1:11" s="509" customFormat="1">
      <c r="A16128" s="508" t="s">
        <v>683</v>
      </c>
      <c r="B16128" s="509" t="s">
        <v>455</v>
      </c>
      <c r="C16128" s="509">
        <v>50</v>
      </c>
      <c r="K16128" s="509">
        <v>0</v>
      </c>
    </row>
    <row r="16129" spans="1:11" s="509" customFormat="1">
      <c r="A16129" s="508" t="s">
        <v>683</v>
      </c>
      <c r="B16129" s="509" t="s">
        <v>455</v>
      </c>
      <c r="C16129" s="509">
        <v>51</v>
      </c>
      <c r="K16129" s="509">
        <v>0</v>
      </c>
    </row>
    <row r="16130" spans="1:11" s="509" customFormat="1">
      <c r="A16130" s="508" t="s">
        <v>683</v>
      </c>
      <c r="B16130" s="509" t="s">
        <v>455</v>
      </c>
      <c r="C16130" s="509" t="s">
        <v>1031</v>
      </c>
      <c r="K16130" s="509">
        <v>0</v>
      </c>
    </row>
    <row r="16131" spans="1:11" s="509" customFormat="1">
      <c r="A16131" s="508" t="s">
        <v>683</v>
      </c>
      <c r="B16131" s="509" t="s">
        <v>455</v>
      </c>
      <c r="C16131" s="509" t="s">
        <v>1032</v>
      </c>
      <c r="K16131" s="509">
        <v>0</v>
      </c>
    </row>
    <row r="16132" spans="1:11" s="509" customFormat="1">
      <c r="A16132" s="508" t="s">
        <v>683</v>
      </c>
      <c r="B16132" s="509" t="s">
        <v>455</v>
      </c>
      <c r="C16132" s="509">
        <v>52</v>
      </c>
      <c r="K16132" s="509">
        <v>0</v>
      </c>
    </row>
    <row r="16133" spans="1:11" s="509" customFormat="1">
      <c r="A16133" s="508" t="s">
        <v>683</v>
      </c>
      <c r="B16133" s="509" t="s">
        <v>455</v>
      </c>
      <c r="C16133" s="509">
        <v>53</v>
      </c>
      <c r="D16133" s="509">
        <v>1</v>
      </c>
      <c r="E16133" s="509">
        <v>1</v>
      </c>
      <c r="G16133" s="509">
        <v>2</v>
      </c>
      <c r="H16133" s="509">
        <v>2</v>
      </c>
      <c r="K16133" s="509">
        <v>3</v>
      </c>
    </row>
    <row r="16134" spans="1:11" s="509" customFormat="1">
      <c r="A16134" s="508" t="s">
        <v>683</v>
      </c>
      <c r="B16134" s="509" t="s">
        <v>455</v>
      </c>
      <c r="C16134" s="509">
        <v>54</v>
      </c>
      <c r="D16134" s="509">
        <v>1</v>
      </c>
      <c r="G16134" s="509">
        <v>3</v>
      </c>
      <c r="K16134" s="509">
        <v>4</v>
      </c>
    </row>
    <row r="16135" spans="1:11" s="509" customFormat="1">
      <c r="A16135" s="508" t="s">
        <v>683</v>
      </c>
      <c r="B16135" s="509" t="s">
        <v>455</v>
      </c>
      <c r="C16135" s="509">
        <v>55</v>
      </c>
      <c r="D16135" s="509">
        <v>1</v>
      </c>
      <c r="G16135" s="509">
        <v>9</v>
      </c>
      <c r="K16135" s="509">
        <v>10</v>
      </c>
    </row>
    <row r="16136" spans="1:11" s="509" customFormat="1">
      <c r="A16136" s="508" t="s">
        <v>683</v>
      </c>
      <c r="B16136" s="509" t="s">
        <v>455</v>
      </c>
      <c r="C16136" s="509">
        <v>56</v>
      </c>
      <c r="K16136" s="509">
        <v>0</v>
      </c>
    </row>
    <row r="16137" spans="1:11" s="509" customFormat="1">
      <c r="A16137" s="508" t="s">
        <v>683</v>
      </c>
      <c r="B16137" s="509" t="s">
        <v>455</v>
      </c>
      <c r="C16137" s="509">
        <v>57</v>
      </c>
      <c r="K16137" s="509">
        <v>0</v>
      </c>
    </row>
    <row r="16138" spans="1:11" s="509" customFormat="1">
      <c r="A16138" s="508" t="s">
        <v>683</v>
      </c>
      <c r="B16138" s="509" t="s">
        <v>455</v>
      </c>
      <c r="C16138" s="509">
        <v>58</v>
      </c>
      <c r="K16138" s="509">
        <v>0</v>
      </c>
    </row>
    <row r="16139" spans="1:11" s="509" customFormat="1">
      <c r="A16139" s="508" t="s">
        <v>683</v>
      </c>
      <c r="B16139" s="509" t="s">
        <v>455</v>
      </c>
      <c r="C16139" s="509">
        <v>59</v>
      </c>
      <c r="G16139" s="509">
        <v>1</v>
      </c>
      <c r="K16139" s="509">
        <v>1</v>
      </c>
    </row>
    <row r="16140" spans="1:11" s="509" customFormat="1">
      <c r="A16140" s="508" t="s">
        <v>683</v>
      </c>
      <c r="B16140" s="509" t="s">
        <v>455</v>
      </c>
      <c r="C16140" s="509">
        <v>60</v>
      </c>
      <c r="G16140" s="509">
        <v>1</v>
      </c>
      <c r="K16140" s="509">
        <v>1</v>
      </c>
    </row>
    <row r="16141" spans="1:11" s="509" customFormat="1">
      <c r="A16141" s="508" t="s">
        <v>683</v>
      </c>
      <c r="B16141" s="509" t="s">
        <v>455</v>
      </c>
      <c r="C16141" s="509">
        <v>61</v>
      </c>
      <c r="K16141" s="509">
        <v>0</v>
      </c>
    </row>
    <row r="16142" spans="1:11" s="509" customFormat="1">
      <c r="A16142" s="508" t="s">
        <v>683</v>
      </c>
      <c r="B16142" s="509" t="s">
        <v>455</v>
      </c>
      <c r="C16142" s="509">
        <v>62</v>
      </c>
      <c r="K16142" s="509">
        <v>0</v>
      </c>
    </row>
    <row r="16143" spans="1:11" s="509" customFormat="1">
      <c r="A16143" s="508" t="s">
        <v>683</v>
      </c>
      <c r="B16143" s="509" t="s">
        <v>455</v>
      </c>
      <c r="C16143" s="509">
        <v>63</v>
      </c>
      <c r="D16143" s="509">
        <v>1</v>
      </c>
      <c r="E16143" s="509">
        <v>1</v>
      </c>
      <c r="G16143" s="509">
        <v>1</v>
      </c>
      <c r="H16143" s="509">
        <v>1</v>
      </c>
      <c r="K16143" s="509">
        <v>2</v>
      </c>
    </row>
    <row r="16144" spans="1:11" s="509" customFormat="1">
      <c r="A16144" s="508" t="s">
        <v>683</v>
      </c>
      <c r="B16144" s="509" t="s">
        <v>455</v>
      </c>
      <c r="C16144" s="509" t="s">
        <v>1033</v>
      </c>
      <c r="K16144" s="509">
        <v>0</v>
      </c>
    </row>
    <row r="16145" spans="1:11" s="509" customFormat="1">
      <c r="A16145" s="508" t="s">
        <v>683</v>
      </c>
      <c r="B16145" s="509" t="s">
        <v>455</v>
      </c>
      <c r="C16145" s="509" t="s">
        <v>1034</v>
      </c>
      <c r="K16145" s="509">
        <v>0</v>
      </c>
    </row>
    <row r="16146" spans="1:11" s="509" customFormat="1">
      <c r="A16146" s="508" t="s">
        <v>683</v>
      </c>
      <c r="B16146" s="509" t="s">
        <v>455</v>
      </c>
      <c r="C16146" s="509">
        <v>64</v>
      </c>
      <c r="K16146" s="509">
        <v>0</v>
      </c>
    </row>
    <row r="16147" spans="1:11" s="509" customFormat="1">
      <c r="A16147" s="508" t="s">
        <v>683</v>
      </c>
      <c r="B16147" s="509" t="s">
        <v>455</v>
      </c>
      <c r="C16147" s="509" t="s">
        <v>1035</v>
      </c>
      <c r="G16147" s="509">
        <v>2</v>
      </c>
      <c r="K16147" s="509">
        <v>2</v>
      </c>
    </row>
    <row r="16148" spans="1:11" s="509" customFormat="1">
      <c r="A16148" s="508" t="s">
        <v>683</v>
      </c>
      <c r="B16148" s="509" t="s">
        <v>455</v>
      </c>
      <c r="C16148" s="509">
        <v>65</v>
      </c>
      <c r="D16148" s="509">
        <v>2</v>
      </c>
      <c r="E16148" s="509">
        <v>1</v>
      </c>
      <c r="G16148" s="509">
        <v>10</v>
      </c>
      <c r="H16148" s="509">
        <v>2</v>
      </c>
      <c r="K16148" s="509">
        <v>12</v>
      </c>
    </row>
    <row r="16149" spans="1:11" s="509" customFormat="1">
      <c r="A16149" s="508" t="s">
        <v>683</v>
      </c>
      <c r="B16149" s="509" t="s">
        <v>455</v>
      </c>
      <c r="C16149" s="509">
        <v>66</v>
      </c>
      <c r="D16149" s="509">
        <v>1</v>
      </c>
      <c r="E16149" s="509">
        <v>1</v>
      </c>
      <c r="G16149" s="509">
        <v>2</v>
      </c>
      <c r="H16149" s="509">
        <v>1</v>
      </c>
      <c r="K16149" s="509">
        <v>3</v>
      </c>
    </row>
    <row r="16150" spans="1:11" s="509" customFormat="1">
      <c r="A16150" s="508" t="s">
        <v>683</v>
      </c>
      <c r="B16150" s="509" t="s">
        <v>455</v>
      </c>
      <c r="C16150" s="509" t="s">
        <v>1036</v>
      </c>
      <c r="K16150" s="509">
        <v>0</v>
      </c>
    </row>
    <row r="16151" spans="1:11" s="509" customFormat="1">
      <c r="A16151" s="508" t="s">
        <v>683</v>
      </c>
      <c r="B16151" s="509" t="s">
        <v>455</v>
      </c>
      <c r="C16151" s="509" t="s">
        <v>1037</v>
      </c>
      <c r="D16151" s="509">
        <v>5</v>
      </c>
      <c r="G16151" s="509">
        <v>42</v>
      </c>
      <c r="K16151" s="509">
        <v>47</v>
      </c>
    </row>
    <row r="16152" spans="1:11" s="509" customFormat="1">
      <c r="A16152" s="508" t="s">
        <v>683</v>
      </c>
      <c r="B16152" s="509" t="s">
        <v>455</v>
      </c>
      <c r="C16152" s="509" t="s">
        <v>1038</v>
      </c>
      <c r="D16152" s="509">
        <v>2</v>
      </c>
      <c r="G16152" s="509">
        <v>2</v>
      </c>
      <c r="K16152" s="509">
        <v>4</v>
      </c>
    </row>
    <row r="16153" spans="1:11" s="509" customFormat="1">
      <c r="A16153" s="508" t="s">
        <v>683</v>
      </c>
      <c r="B16153" s="509" t="s">
        <v>455</v>
      </c>
      <c r="C16153" s="509" t="s">
        <v>1039</v>
      </c>
      <c r="D16153" s="509">
        <v>4</v>
      </c>
      <c r="G16153" s="509">
        <v>2</v>
      </c>
      <c r="K16153" s="509">
        <v>6</v>
      </c>
    </row>
    <row r="16154" spans="1:11" s="509" customFormat="1">
      <c r="A16154" s="508" t="s">
        <v>683</v>
      </c>
      <c r="B16154" s="509" t="s">
        <v>455</v>
      </c>
      <c r="C16154" s="509" t="s">
        <v>1040</v>
      </c>
      <c r="G16154" s="509">
        <v>2</v>
      </c>
      <c r="K16154" s="509">
        <v>2</v>
      </c>
    </row>
    <row r="16155" spans="1:11" s="509" customFormat="1">
      <c r="A16155" s="508" t="s">
        <v>683</v>
      </c>
      <c r="B16155" s="509" t="s">
        <v>455</v>
      </c>
      <c r="C16155" s="509" t="s">
        <v>1041</v>
      </c>
      <c r="D16155" s="509">
        <v>1</v>
      </c>
      <c r="K16155" s="509">
        <v>1</v>
      </c>
    </row>
    <row r="16156" spans="1:11" s="509" customFormat="1">
      <c r="A16156" s="508" t="s">
        <v>683</v>
      </c>
      <c r="B16156" s="509" t="s">
        <v>455</v>
      </c>
      <c r="C16156" s="509" t="s">
        <v>1042</v>
      </c>
      <c r="K16156" s="509">
        <v>0</v>
      </c>
    </row>
    <row r="16157" spans="1:11" s="509" customFormat="1">
      <c r="A16157" s="508" t="s">
        <v>683</v>
      </c>
      <c r="B16157" s="509" t="s">
        <v>455</v>
      </c>
      <c r="C16157" s="509">
        <v>67</v>
      </c>
      <c r="D16157" s="509">
        <v>2</v>
      </c>
      <c r="G16157" s="509">
        <v>73</v>
      </c>
      <c r="H16157" s="509">
        <v>1</v>
      </c>
      <c r="K16157" s="509">
        <v>75</v>
      </c>
    </row>
    <row r="16158" spans="1:11" s="509" customFormat="1">
      <c r="A16158" s="508" t="s">
        <v>683</v>
      </c>
      <c r="B16158" s="509" t="s">
        <v>455</v>
      </c>
      <c r="C16158" s="509">
        <v>68</v>
      </c>
      <c r="G16158" s="509">
        <v>17</v>
      </c>
      <c r="H16158" s="509">
        <v>4</v>
      </c>
      <c r="K16158" s="509">
        <v>17</v>
      </c>
    </row>
    <row r="16159" spans="1:11" s="509" customFormat="1">
      <c r="A16159" s="508" t="s">
        <v>683</v>
      </c>
      <c r="B16159" s="509" t="s">
        <v>455</v>
      </c>
      <c r="C16159" s="509" t="s">
        <v>1043</v>
      </c>
      <c r="G16159" s="509">
        <v>4</v>
      </c>
      <c r="K16159" s="509">
        <v>4</v>
      </c>
    </row>
    <row r="16160" spans="1:11" s="509" customFormat="1">
      <c r="A16160" s="508" t="s">
        <v>683</v>
      </c>
      <c r="B16160" s="509" t="s">
        <v>455</v>
      </c>
      <c r="C16160" s="509">
        <v>69</v>
      </c>
      <c r="K16160" s="509">
        <v>0</v>
      </c>
    </row>
    <row r="16161" spans="1:11" s="509" customFormat="1">
      <c r="A16161" s="508" t="s">
        <v>683</v>
      </c>
      <c r="B16161" s="509" t="s">
        <v>455</v>
      </c>
      <c r="C16161" s="509" t="s">
        <v>1044</v>
      </c>
      <c r="G16161" s="509">
        <v>1</v>
      </c>
      <c r="K16161" s="509">
        <v>1</v>
      </c>
    </row>
    <row r="16162" spans="1:11" s="509" customFormat="1">
      <c r="A16162" s="508" t="s">
        <v>683</v>
      </c>
      <c r="B16162" s="509" t="s">
        <v>455</v>
      </c>
      <c r="C16162" s="509" t="s">
        <v>1045</v>
      </c>
      <c r="K16162" s="509">
        <v>0</v>
      </c>
    </row>
    <row r="16163" spans="1:11" s="509" customFormat="1">
      <c r="A16163" s="508" t="s">
        <v>683</v>
      </c>
      <c r="B16163" s="509" t="s">
        <v>455</v>
      </c>
      <c r="C16163" s="509">
        <v>70</v>
      </c>
      <c r="K16163" s="509">
        <v>0</v>
      </c>
    </row>
    <row r="16164" spans="1:11" s="509" customFormat="1">
      <c r="A16164" s="508" t="s">
        <v>683</v>
      </c>
      <c r="B16164" s="509" t="s">
        <v>455</v>
      </c>
      <c r="C16164" s="509" t="s">
        <v>1046</v>
      </c>
      <c r="G16164" s="509">
        <v>7</v>
      </c>
      <c r="K16164" s="509">
        <v>7</v>
      </c>
    </row>
    <row r="16165" spans="1:11" s="509" customFormat="1">
      <c r="A16165" s="508" t="s">
        <v>683</v>
      </c>
      <c r="B16165" s="509" t="s">
        <v>455</v>
      </c>
      <c r="C16165" s="509">
        <v>71</v>
      </c>
      <c r="G16165" s="509">
        <v>229</v>
      </c>
      <c r="K16165" s="509">
        <v>229</v>
      </c>
    </row>
    <row r="16166" spans="1:11" s="509" customFormat="1">
      <c r="A16166" s="508" t="s">
        <v>683</v>
      </c>
      <c r="B16166" s="509" t="s">
        <v>455</v>
      </c>
      <c r="C16166" s="509" t="s">
        <v>1047</v>
      </c>
      <c r="D16166" s="509">
        <v>3</v>
      </c>
      <c r="E16166" s="509">
        <v>3</v>
      </c>
      <c r="G16166" s="509">
        <v>20</v>
      </c>
      <c r="H16166" s="509">
        <v>10</v>
      </c>
      <c r="K16166" s="509">
        <v>23</v>
      </c>
    </row>
    <row r="16167" spans="1:11" s="509" customFormat="1">
      <c r="A16167" s="508" t="s">
        <v>683</v>
      </c>
      <c r="B16167" s="509" t="s">
        <v>455</v>
      </c>
      <c r="C16167" s="509" t="s">
        <v>1048</v>
      </c>
      <c r="G16167" s="509">
        <v>1</v>
      </c>
      <c r="K16167" s="509">
        <v>1</v>
      </c>
    </row>
    <row r="16168" spans="1:11" s="509" customFormat="1">
      <c r="A16168" s="508" t="s">
        <v>683</v>
      </c>
      <c r="B16168" s="509" t="s">
        <v>455</v>
      </c>
      <c r="C16168" s="509" t="s">
        <v>1049</v>
      </c>
      <c r="G16168" s="509">
        <v>1</v>
      </c>
      <c r="K16168" s="509">
        <v>1</v>
      </c>
    </row>
    <row r="16169" spans="1:11" s="509" customFormat="1">
      <c r="A16169" s="508" t="s">
        <v>683</v>
      </c>
      <c r="B16169" s="509" t="s">
        <v>455</v>
      </c>
      <c r="C16169" s="509" t="s">
        <v>1050</v>
      </c>
      <c r="G16169" s="509">
        <v>1</v>
      </c>
      <c r="H16169" s="509">
        <v>1</v>
      </c>
      <c r="K16169" s="509">
        <v>1</v>
      </c>
    </row>
    <row r="16170" spans="1:11" s="509" customFormat="1">
      <c r="A16170" s="508" t="s">
        <v>683</v>
      </c>
      <c r="B16170" s="509" t="s">
        <v>455</v>
      </c>
      <c r="C16170" s="509" t="s">
        <v>1051</v>
      </c>
      <c r="K16170" s="509">
        <v>0</v>
      </c>
    </row>
    <row r="16171" spans="1:11" s="509" customFormat="1">
      <c r="A16171" s="508" t="s">
        <v>683</v>
      </c>
      <c r="B16171" s="509" t="s">
        <v>455</v>
      </c>
      <c r="C16171" s="509">
        <v>72</v>
      </c>
      <c r="D16171" s="509">
        <v>27</v>
      </c>
      <c r="G16171" s="509">
        <v>11</v>
      </c>
      <c r="K16171" s="509">
        <v>38</v>
      </c>
    </row>
    <row r="16172" spans="1:11" s="509" customFormat="1">
      <c r="A16172" s="508" t="s">
        <v>683</v>
      </c>
      <c r="B16172" s="509" t="s">
        <v>455</v>
      </c>
      <c r="C16172" s="509">
        <v>73</v>
      </c>
      <c r="D16172" s="509">
        <v>6</v>
      </c>
      <c r="K16172" s="509">
        <v>6</v>
      </c>
    </row>
    <row r="16173" spans="1:11" s="509" customFormat="1">
      <c r="A16173" s="508" t="s">
        <v>683</v>
      </c>
      <c r="B16173" s="509" t="s">
        <v>455</v>
      </c>
      <c r="C16173" s="509">
        <v>74</v>
      </c>
      <c r="K16173" s="509">
        <v>0</v>
      </c>
    </row>
    <row r="16174" spans="1:11" s="509" customFormat="1">
      <c r="A16174" s="508" t="s">
        <v>683</v>
      </c>
      <c r="B16174" s="509" t="s">
        <v>455</v>
      </c>
      <c r="C16174" s="509" t="s">
        <v>4572</v>
      </c>
      <c r="K16174" s="509">
        <v>0</v>
      </c>
    </row>
    <row r="16175" spans="1:11" s="509" customFormat="1">
      <c r="A16175" s="508" t="s">
        <v>683</v>
      </c>
      <c r="B16175" s="509" t="s">
        <v>455</v>
      </c>
      <c r="C16175" s="509" t="s">
        <v>4573</v>
      </c>
      <c r="D16175" s="509">
        <v>70</v>
      </c>
      <c r="E16175" s="509">
        <v>8</v>
      </c>
      <c r="F16175" s="509">
        <v>0</v>
      </c>
      <c r="G16175" s="509">
        <v>607</v>
      </c>
      <c r="H16175" s="509">
        <v>23</v>
      </c>
      <c r="I16175" s="509">
        <v>0</v>
      </c>
      <c r="K16175" s="509">
        <v>677</v>
      </c>
    </row>
    <row r="16176" spans="1:11" s="509" customFormat="1">
      <c r="A16176" s="508" t="s">
        <v>684</v>
      </c>
      <c r="B16176" s="509" t="s">
        <v>456</v>
      </c>
      <c r="C16176" s="509">
        <v>1</v>
      </c>
      <c r="D16176" s="509">
        <v>4</v>
      </c>
      <c r="E16176" s="509">
        <v>2</v>
      </c>
      <c r="F16176" s="509">
        <v>0</v>
      </c>
      <c r="G16176" s="509">
        <v>0</v>
      </c>
      <c r="H16176" s="509">
        <v>0</v>
      </c>
      <c r="I16176" s="509">
        <v>0</v>
      </c>
      <c r="K16176" s="509">
        <v>4</v>
      </c>
    </row>
    <row r="16177" spans="1:11" s="509" customFormat="1">
      <c r="A16177" s="508" t="s">
        <v>684</v>
      </c>
      <c r="B16177" s="509" t="s">
        <v>456</v>
      </c>
      <c r="C16177" s="509" t="s">
        <v>1023</v>
      </c>
      <c r="D16177" s="509">
        <v>71</v>
      </c>
      <c r="E16177" s="509">
        <v>0</v>
      </c>
      <c r="F16177" s="509">
        <v>0</v>
      </c>
      <c r="G16177" s="509">
        <v>1208</v>
      </c>
      <c r="H16177" s="509">
        <v>0</v>
      </c>
      <c r="I16177" s="509">
        <v>0</v>
      </c>
      <c r="K16177" s="509">
        <v>1279</v>
      </c>
    </row>
    <row r="16178" spans="1:11" s="509" customFormat="1">
      <c r="A16178" s="508" t="s">
        <v>684</v>
      </c>
      <c r="B16178" s="509" t="s">
        <v>456</v>
      </c>
      <c r="C16178" s="509">
        <v>2</v>
      </c>
      <c r="D16178" s="509">
        <v>31</v>
      </c>
      <c r="E16178" s="509">
        <v>0</v>
      </c>
      <c r="F16178" s="509">
        <v>0</v>
      </c>
      <c r="G16178" s="509">
        <v>66</v>
      </c>
      <c r="H16178" s="509">
        <v>0</v>
      </c>
      <c r="I16178" s="509">
        <v>0</v>
      </c>
      <c r="K16178" s="509">
        <v>97</v>
      </c>
    </row>
    <row r="16179" spans="1:11" s="509" customFormat="1">
      <c r="A16179" s="508" t="s">
        <v>684</v>
      </c>
      <c r="B16179" s="509" t="s">
        <v>456</v>
      </c>
      <c r="C16179" s="509">
        <v>3</v>
      </c>
      <c r="D16179" s="509">
        <v>24</v>
      </c>
      <c r="E16179" s="509">
        <v>0</v>
      </c>
      <c r="F16179" s="509">
        <v>0</v>
      </c>
      <c r="G16179" s="509">
        <v>365</v>
      </c>
      <c r="H16179" s="509">
        <v>0</v>
      </c>
      <c r="I16179" s="509">
        <v>0</v>
      </c>
      <c r="K16179" s="509">
        <v>389</v>
      </c>
    </row>
    <row r="16180" spans="1:11" s="509" customFormat="1">
      <c r="A16180" s="508" t="s">
        <v>684</v>
      </c>
      <c r="B16180" s="509" t="s">
        <v>456</v>
      </c>
      <c r="C16180" s="509">
        <v>4</v>
      </c>
      <c r="D16180" s="509">
        <v>31</v>
      </c>
      <c r="E16180" s="509">
        <v>0</v>
      </c>
      <c r="F16180" s="509">
        <v>0</v>
      </c>
      <c r="G16180" s="509">
        <v>51</v>
      </c>
      <c r="H16180" s="509">
        <v>0</v>
      </c>
      <c r="I16180" s="509">
        <v>0</v>
      </c>
      <c r="K16180" s="509">
        <v>82</v>
      </c>
    </row>
    <row r="16181" spans="1:11" s="509" customFormat="1">
      <c r="A16181" s="508" t="s">
        <v>684</v>
      </c>
      <c r="B16181" s="509" t="s">
        <v>456</v>
      </c>
      <c r="C16181" s="509">
        <v>5</v>
      </c>
      <c r="D16181" s="509">
        <v>5</v>
      </c>
      <c r="E16181" s="509">
        <v>0</v>
      </c>
      <c r="F16181" s="509">
        <v>0</v>
      </c>
      <c r="G16181" s="509">
        <v>49</v>
      </c>
      <c r="H16181" s="509">
        <v>0</v>
      </c>
      <c r="I16181" s="509">
        <v>0</v>
      </c>
      <c r="K16181" s="509">
        <v>54</v>
      </c>
    </row>
    <row r="16182" spans="1:11" s="509" customFormat="1">
      <c r="A16182" s="508" t="s">
        <v>684</v>
      </c>
      <c r="B16182" s="509" t="s">
        <v>456</v>
      </c>
      <c r="C16182" s="509">
        <v>6</v>
      </c>
      <c r="D16182" s="509">
        <v>0</v>
      </c>
      <c r="E16182" s="509">
        <v>0</v>
      </c>
      <c r="F16182" s="509">
        <v>0</v>
      </c>
      <c r="G16182" s="509">
        <v>0</v>
      </c>
      <c r="H16182" s="509">
        <v>0</v>
      </c>
      <c r="I16182" s="509">
        <v>0</v>
      </c>
      <c r="K16182" s="509">
        <v>0</v>
      </c>
    </row>
    <row r="16183" spans="1:11" s="509" customFormat="1">
      <c r="A16183" s="508" t="s">
        <v>684</v>
      </c>
      <c r="B16183" s="509" t="s">
        <v>456</v>
      </c>
      <c r="C16183" s="509">
        <v>7</v>
      </c>
      <c r="D16183" s="509">
        <v>7</v>
      </c>
      <c r="E16183" s="509">
        <v>0</v>
      </c>
      <c r="F16183" s="509">
        <v>0</v>
      </c>
      <c r="G16183" s="509">
        <v>6</v>
      </c>
      <c r="H16183" s="509">
        <v>0</v>
      </c>
      <c r="I16183" s="509">
        <v>0</v>
      </c>
      <c r="K16183" s="509">
        <v>13</v>
      </c>
    </row>
    <row r="16184" spans="1:11" s="509" customFormat="1">
      <c r="A16184" s="508" t="s">
        <v>684</v>
      </c>
      <c r="B16184" s="509" t="s">
        <v>456</v>
      </c>
      <c r="C16184" s="509">
        <v>8</v>
      </c>
      <c r="D16184" s="509">
        <v>2</v>
      </c>
      <c r="E16184" s="509">
        <v>0</v>
      </c>
      <c r="F16184" s="509">
        <v>0</v>
      </c>
      <c r="G16184" s="509">
        <v>18</v>
      </c>
      <c r="H16184" s="509">
        <v>0</v>
      </c>
      <c r="I16184" s="509">
        <v>0</v>
      </c>
      <c r="K16184" s="509">
        <v>20</v>
      </c>
    </row>
    <row r="16185" spans="1:11" s="509" customFormat="1">
      <c r="A16185" s="508" t="s">
        <v>684</v>
      </c>
      <c r="B16185" s="509" t="s">
        <v>456</v>
      </c>
      <c r="C16185" s="509">
        <v>9</v>
      </c>
      <c r="D16185" s="509">
        <v>0</v>
      </c>
      <c r="E16185" s="509">
        <v>0</v>
      </c>
      <c r="F16185" s="509">
        <v>0</v>
      </c>
      <c r="G16185" s="509">
        <v>2</v>
      </c>
      <c r="H16185" s="509">
        <v>0</v>
      </c>
      <c r="I16185" s="509">
        <v>0</v>
      </c>
      <c r="K16185" s="509">
        <v>2</v>
      </c>
    </row>
    <row r="16186" spans="1:11" s="509" customFormat="1">
      <c r="A16186" s="508" t="s">
        <v>684</v>
      </c>
      <c r="B16186" s="509" t="s">
        <v>456</v>
      </c>
      <c r="C16186" s="509">
        <v>10</v>
      </c>
      <c r="D16186" s="509">
        <v>51</v>
      </c>
      <c r="E16186" s="509">
        <v>0</v>
      </c>
      <c r="F16186" s="509">
        <v>0</v>
      </c>
      <c r="G16186" s="509">
        <v>142</v>
      </c>
      <c r="H16186" s="509">
        <v>0</v>
      </c>
      <c r="I16186" s="509">
        <v>0</v>
      </c>
      <c r="K16186" s="509">
        <v>193</v>
      </c>
    </row>
    <row r="16187" spans="1:11" s="509" customFormat="1">
      <c r="A16187" s="508" t="s">
        <v>684</v>
      </c>
      <c r="B16187" s="509" t="s">
        <v>456</v>
      </c>
      <c r="C16187" s="509">
        <v>11</v>
      </c>
      <c r="D16187" s="509">
        <v>4</v>
      </c>
      <c r="E16187" s="509">
        <v>0</v>
      </c>
      <c r="F16187" s="509">
        <v>0</v>
      </c>
      <c r="G16187" s="509">
        <v>25</v>
      </c>
      <c r="H16187" s="509">
        <v>0</v>
      </c>
      <c r="I16187" s="509">
        <v>0</v>
      </c>
      <c r="K16187" s="509">
        <v>29</v>
      </c>
    </row>
    <row r="16188" spans="1:11" s="509" customFormat="1">
      <c r="A16188" s="508" t="s">
        <v>684</v>
      </c>
      <c r="B16188" s="509" t="s">
        <v>456</v>
      </c>
      <c r="C16188" s="509">
        <v>12</v>
      </c>
      <c r="D16188" s="509">
        <v>5</v>
      </c>
      <c r="E16188" s="509">
        <v>0</v>
      </c>
      <c r="F16188" s="509">
        <v>0</v>
      </c>
      <c r="G16188" s="509">
        <v>13</v>
      </c>
      <c r="H16188" s="509">
        <v>0</v>
      </c>
      <c r="I16188" s="509">
        <v>0</v>
      </c>
      <c r="K16188" s="509">
        <v>18</v>
      </c>
    </row>
    <row r="16189" spans="1:11" s="509" customFormat="1">
      <c r="A16189" s="508" t="s">
        <v>684</v>
      </c>
      <c r="B16189" s="509" t="s">
        <v>456</v>
      </c>
      <c r="C16189" s="509">
        <v>13</v>
      </c>
      <c r="D16189" s="509">
        <v>0</v>
      </c>
      <c r="E16189" s="509">
        <v>0</v>
      </c>
      <c r="F16189" s="509">
        <v>0</v>
      </c>
      <c r="G16189" s="509">
        <v>1</v>
      </c>
      <c r="H16189" s="509">
        <v>0</v>
      </c>
      <c r="I16189" s="509">
        <v>0</v>
      </c>
      <c r="K16189" s="509">
        <v>1</v>
      </c>
    </row>
    <row r="16190" spans="1:11" s="509" customFormat="1">
      <c r="A16190" s="508" t="s">
        <v>684</v>
      </c>
      <c r="B16190" s="509" t="s">
        <v>456</v>
      </c>
      <c r="C16190" s="509">
        <v>14</v>
      </c>
      <c r="D16190" s="509">
        <v>13</v>
      </c>
      <c r="E16190" s="509">
        <v>0</v>
      </c>
      <c r="F16190" s="509">
        <v>0</v>
      </c>
      <c r="G16190" s="509">
        <v>0</v>
      </c>
      <c r="H16190" s="509">
        <v>0</v>
      </c>
      <c r="I16190" s="509">
        <v>0</v>
      </c>
      <c r="K16190" s="509">
        <v>13</v>
      </c>
    </row>
    <row r="16191" spans="1:11" s="509" customFormat="1">
      <c r="A16191" s="508" t="s">
        <v>684</v>
      </c>
      <c r="B16191" s="509" t="s">
        <v>456</v>
      </c>
      <c r="C16191" s="509">
        <v>15</v>
      </c>
      <c r="D16191" s="509">
        <v>0</v>
      </c>
      <c r="E16191" s="509">
        <v>0</v>
      </c>
      <c r="F16191" s="509">
        <v>0</v>
      </c>
      <c r="G16191" s="509">
        <v>0</v>
      </c>
      <c r="H16191" s="509">
        <v>0</v>
      </c>
      <c r="I16191" s="509">
        <v>0</v>
      </c>
      <c r="K16191" s="509">
        <v>0</v>
      </c>
    </row>
    <row r="16192" spans="1:11" s="509" customFormat="1">
      <c r="A16192" s="508" t="s">
        <v>684</v>
      </c>
      <c r="B16192" s="509" t="s">
        <v>456</v>
      </c>
      <c r="C16192" s="509">
        <v>16</v>
      </c>
      <c r="D16192" s="509">
        <v>0</v>
      </c>
      <c r="E16192" s="509">
        <v>0</v>
      </c>
      <c r="F16192" s="509">
        <v>0</v>
      </c>
      <c r="G16192" s="509">
        <v>43</v>
      </c>
      <c r="H16192" s="509">
        <v>0</v>
      </c>
      <c r="I16192" s="509">
        <v>0</v>
      </c>
      <c r="K16192" s="509">
        <v>43</v>
      </c>
    </row>
    <row r="16193" spans="1:11" s="509" customFormat="1">
      <c r="A16193" s="508" t="s">
        <v>684</v>
      </c>
      <c r="B16193" s="509" t="s">
        <v>456</v>
      </c>
      <c r="C16193" s="509">
        <v>17</v>
      </c>
      <c r="D16193" s="509">
        <v>1</v>
      </c>
      <c r="E16193" s="509">
        <v>0</v>
      </c>
      <c r="F16193" s="509">
        <v>0</v>
      </c>
      <c r="G16193" s="509">
        <v>126</v>
      </c>
      <c r="H16193" s="509">
        <v>0</v>
      </c>
      <c r="I16193" s="509">
        <v>0</v>
      </c>
      <c r="K16193" s="509">
        <v>127</v>
      </c>
    </row>
    <row r="16194" spans="1:11" s="509" customFormat="1">
      <c r="A16194" s="508" t="s">
        <v>684</v>
      </c>
      <c r="B16194" s="509" t="s">
        <v>456</v>
      </c>
      <c r="C16194" s="509">
        <v>18</v>
      </c>
      <c r="D16194" s="509">
        <v>0</v>
      </c>
      <c r="E16194" s="509">
        <v>0</v>
      </c>
      <c r="F16194" s="509">
        <v>0</v>
      </c>
      <c r="G16194" s="509">
        <v>0</v>
      </c>
      <c r="H16194" s="509">
        <v>0</v>
      </c>
      <c r="I16194" s="509">
        <v>0</v>
      </c>
      <c r="K16194" s="509">
        <v>0</v>
      </c>
    </row>
    <row r="16195" spans="1:11" s="509" customFormat="1">
      <c r="A16195" s="508" t="s">
        <v>684</v>
      </c>
      <c r="B16195" s="509" t="s">
        <v>456</v>
      </c>
      <c r="C16195" s="509" t="s">
        <v>1024</v>
      </c>
      <c r="D16195" s="509">
        <v>5</v>
      </c>
      <c r="E16195" s="509">
        <v>0</v>
      </c>
      <c r="F16195" s="509">
        <v>0</v>
      </c>
      <c r="G16195" s="509">
        <v>10</v>
      </c>
      <c r="H16195" s="509">
        <v>0</v>
      </c>
      <c r="I16195" s="509">
        <v>0</v>
      </c>
      <c r="K16195" s="509">
        <v>15</v>
      </c>
    </row>
    <row r="16196" spans="1:11" s="509" customFormat="1">
      <c r="A16196" s="508" t="s">
        <v>684</v>
      </c>
      <c r="B16196" s="509" t="s">
        <v>456</v>
      </c>
      <c r="C16196" s="509" t="s">
        <v>1025</v>
      </c>
      <c r="D16196" s="509">
        <v>0</v>
      </c>
      <c r="E16196" s="509">
        <v>0</v>
      </c>
      <c r="F16196" s="509">
        <v>0</v>
      </c>
      <c r="G16196" s="509">
        <v>0</v>
      </c>
      <c r="H16196" s="509">
        <v>0</v>
      </c>
      <c r="I16196" s="509">
        <v>0</v>
      </c>
      <c r="K16196" s="509">
        <v>0</v>
      </c>
    </row>
    <row r="16197" spans="1:11" s="509" customFormat="1">
      <c r="A16197" s="508" t="s">
        <v>684</v>
      </c>
      <c r="B16197" s="509" t="s">
        <v>456</v>
      </c>
      <c r="C16197" s="509">
        <v>19</v>
      </c>
      <c r="D16197" s="509">
        <v>2</v>
      </c>
      <c r="E16197" s="509">
        <v>0</v>
      </c>
      <c r="F16197" s="509">
        <v>0</v>
      </c>
      <c r="G16197" s="509">
        <v>42</v>
      </c>
      <c r="H16197" s="509">
        <v>0</v>
      </c>
      <c r="I16197" s="509">
        <v>0</v>
      </c>
      <c r="K16197" s="509">
        <v>44</v>
      </c>
    </row>
    <row r="16198" spans="1:11" s="509" customFormat="1">
      <c r="A16198" s="508" t="s">
        <v>684</v>
      </c>
      <c r="B16198" s="509" t="s">
        <v>456</v>
      </c>
      <c r="C16198" s="509">
        <v>20</v>
      </c>
      <c r="D16198" s="509">
        <v>0</v>
      </c>
      <c r="E16198" s="509">
        <v>0</v>
      </c>
      <c r="F16198" s="509">
        <v>0</v>
      </c>
      <c r="G16198" s="509">
        <v>0</v>
      </c>
      <c r="H16198" s="509">
        <v>0</v>
      </c>
      <c r="I16198" s="509">
        <v>0</v>
      </c>
      <c r="K16198" s="509">
        <v>0</v>
      </c>
    </row>
    <row r="16199" spans="1:11" s="509" customFormat="1">
      <c r="A16199" s="508" t="s">
        <v>684</v>
      </c>
      <c r="B16199" s="509" t="s">
        <v>456</v>
      </c>
      <c r="C16199" s="509">
        <v>21</v>
      </c>
      <c r="D16199" s="509">
        <v>0</v>
      </c>
      <c r="E16199" s="509">
        <v>0</v>
      </c>
      <c r="F16199" s="509">
        <v>0</v>
      </c>
      <c r="G16199" s="509">
        <v>0</v>
      </c>
      <c r="H16199" s="509">
        <v>0</v>
      </c>
      <c r="I16199" s="509">
        <v>0</v>
      </c>
      <c r="K16199" s="509">
        <v>0</v>
      </c>
    </row>
    <row r="16200" spans="1:11" s="509" customFormat="1">
      <c r="A16200" s="508" t="s">
        <v>684</v>
      </c>
      <c r="B16200" s="509" t="s">
        <v>456</v>
      </c>
      <c r="C16200" s="509" t="s">
        <v>1026</v>
      </c>
      <c r="D16200" s="509">
        <v>0</v>
      </c>
      <c r="E16200" s="509">
        <v>0</v>
      </c>
      <c r="F16200" s="509">
        <v>0</v>
      </c>
      <c r="G16200" s="509">
        <v>5</v>
      </c>
      <c r="H16200" s="509">
        <v>0</v>
      </c>
      <c r="I16200" s="509">
        <v>0</v>
      </c>
      <c r="K16200" s="509">
        <v>5</v>
      </c>
    </row>
    <row r="16201" spans="1:11" s="509" customFormat="1">
      <c r="A16201" s="508" t="s">
        <v>684</v>
      </c>
      <c r="B16201" s="509" t="s">
        <v>456</v>
      </c>
      <c r="C16201" s="509" t="s">
        <v>1027</v>
      </c>
      <c r="D16201" s="509">
        <v>0</v>
      </c>
      <c r="E16201" s="509">
        <v>0</v>
      </c>
      <c r="F16201" s="509">
        <v>0</v>
      </c>
      <c r="G16201" s="509">
        <v>0</v>
      </c>
      <c r="H16201" s="509">
        <v>0</v>
      </c>
      <c r="I16201" s="509">
        <v>0</v>
      </c>
      <c r="K16201" s="509">
        <v>0</v>
      </c>
    </row>
    <row r="16202" spans="1:11" s="509" customFormat="1">
      <c r="A16202" s="508" t="s">
        <v>684</v>
      </c>
      <c r="B16202" s="509" t="s">
        <v>456</v>
      </c>
      <c r="C16202" s="509" t="s">
        <v>1028</v>
      </c>
      <c r="D16202" s="509">
        <v>0</v>
      </c>
      <c r="E16202" s="509">
        <v>0</v>
      </c>
      <c r="F16202" s="509">
        <v>0</v>
      </c>
      <c r="G16202" s="509">
        <v>0</v>
      </c>
      <c r="H16202" s="509">
        <v>0</v>
      </c>
      <c r="I16202" s="509">
        <v>0</v>
      </c>
      <c r="K16202" s="509">
        <v>0</v>
      </c>
    </row>
    <row r="16203" spans="1:11" s="509" customFormat="1">
      <c r="A16203" s="508" t="s">
        <v>684</v>
      </c>
      <c r="B16203" s="509" t="s">
        <v>456</v>
      </c>
      <c r="C16203" s="509">
        <v>22</v>
      </c>
      <c r="D16203" s="509">
        <v>0</v>
      </c>
      <c r="E16203" s="509">
        <v>0</v>
      </c>
      <c r="F16203" s="509">
        <v>0</v>
      </c>
      <c r="G16203" s="509">
        <v>9</v>
      </c>
      <c r="H16203" s="509">
        <v>1</v>
      </c>
      <c r="I16203" s="509">
        <v>0</v>
      </c>
      <c r="K16203" s="509">
        <v>9</v>
      </c>
    </row>
    <row r="16204" spans="1:11" s="509" customFormat="1">
      <c r="A16204" s="508" t="s">
        <v>684</v>
      </c>
      <c r="B16204" s="509" t="s">
        <v>456</v>
      </c>
      <c r="C16204" s="509">
        <v>23</v>
      </c>
      <c r="D16204" s="509">
        <v>2</v>
      </c>
      <c r="E16204" s="509">
        <v>0</v>
      </c>
      <c r="F16204" s="509">
        <v>0</v>
      </c>
      <c r="G16204" s="509">
        <v>0</v>
      </c>
      <c r="H16204" s="509">
        <v>0</v>
      </c>
      <c r="I16204" s="509">
        <v>0</v>
      </c>
      <c r="K16204" s="509">
        <v>2</v>
      </c>
    </row>
    <row r="16205" spans="1:11" s="509" customFormat="1">
      <c r="A16205" s="508" t="s">
        <v>684</v>
      </c>
      <c r="B16205" s="509" t="s">
        <v>456</v>
      </c>
      <c r="C16205" s="509" t="s">
        <v>1029</v>
      </c>
      <c r="D16205" s="509">
        <v>1</v>
      </c>
      <c r="E16205" s="509">
        <v>0</v>
      </c>
      <c r="F16205" s="509">
        <v>0</v>
      </c>
      <c r="G16205" s="509">
        <v>15</v>
      </c>
      <c r="H16205" s="509">
        <v>0</v>
      </c>
      <c r="I16205" s="509">
        <v>0</v>
      </c>
      <c r="K16205" s="509">
        <v>16</v>
      </c>
    </row>
    <row r="16206" spans="1:11" s="509" customFormat="1">
      <c r="A16206" s="508" t="s">
        <v>684</v>
      </c>
      <c r="B16206" s="509" t="s">
        <v>456</v>
      </c>
      <c r="C16206" s="509">
        <v>24</v>
      </c>
      <c r="D16206" s="509">
        <v>0</v>
      </c>
      <c r="E16206" s="509">
        <v>0</v>
      </c>
      <c r="F16206" s="509">
        <v>0</v>
      </c>
      <c r="G16206" s="509">
        <v>0</v>
      </c>
      <c r="H16206" s="509">
        <v>0</v>
      </c>
      <c r="I16206" s="509">
        <v>0</v>
      </c>
      <c r="K16206" s="509">
        <v>0</v>
      </c>
    </row>
    <row r="16207" spans="1:11" s="509" customFormat="1">
      <c r="A16207" s="508" t="s">
        <v>684</v>
      </c>
      <c r="B16207" s="509" t="s">
        <v>456</v>
      </c>
      <c r="C16207" s="509">
        <v>25</v>
      </c>
      <c r="D16207" s="509">
        <v>0</v>
      </c>
      <c r="E16207" s="509">
        <v>0</v>
      </c>
      <c r="F16207" s="509">
        <v>0</v>
      </c>
      <c r="G16207" s="509">
        <v>0</v>
      </c>
      <c r="H16207" s="509">
        <v>0</v>
      </c>
      <c r="I16207" s="509">
        <v>0</v>
      </c>
    </row>
    <row r="16208" spans="1:11" s="509" customFormat="1">
      <c r="A16208" s="508" t="s">
        <v>684</v>
      </c>
      <c r="B16208" s="509" t="s">
        <v>456</v>
      </c>
      <c r="C16208" s="509">
        <v>26</v>
      </c>
      <c r="D16208" s="509">
        <v>0</v>
      </c>
      <c r="E16208" s="509">
        <v>0</v>
      </c>
      <c r="F16208" s="509">
        <v>0</v>
      </c>
      <c r="G16208" s="509">
        <v>0</v>
      </c>
      <c r="H16208" s="509">
        <v>0</v>
      </c>
      <c r="I16208" s="509">
        <v>0</v>
      </c>
      <c r="K16208" s="509">
        <v>0</v>
      </c>
    </row>
    <row r="16209" spans="1:11" s="509" customFormat="1">
      <c r="A16209" s="508" t="s">
        <v>684</v>
      </c>
      <c r="B16209" s="509" t="s">
        <v>456</v>
      </c>
      <c r="C16209" s="509">
        <v>27</v>
      </c>
      <c r="D16209" s="509">
        <v>1</v>
      </c>
      <c r="E16209" s="509">
        <v>1</v>
      </c>
      <c r="F16209" s="509">
        <v>0</v>
      </c>
      <c r="G16209" s="509">
        <v>0</v>
      </c>
      <c r="H16209" s="509">
        <v>0</v>
      </c>
      <c r="I16209" s="509">
        <v>0</v>
      </c>
      <c r="K16209" s="509">
        <v>1</v>
      </c>
    </row>
    <row r="16210" spans="1:11" s="509" customFormat="1">
      <c r="A16210" s="508" t="s">
        <v>684</v>
      </c>
      <c r="B16210" s="509" t="s">
        <v>456</v>
      </c>
      <c r="C16210" s="509">
        <v>28</v>
      </c>
      <c r="D16210" s="509">
        <v>0</v>
      </c>
      <c r="E16210" s="509">
        <v>0</v>
      </c>
      <c r="F16210" s="509">
        <v>0</v>
      </c>
      <c r="G16210" s="509">
        <v>0</v>
      </c>
      <c r="H16210" s="509">
        <v>0</v>
      </c>
      <c r="I16210" s="509">
        <v>0</v>
      </c>
      <c r="K16210" s="509">
        <v>0</v>
      </c>
    </row>
    <row r="16211" spans="1:11" s="509" customFormat="1">
      <c r="A16211" s="508" t="s">
        <v>684</v>
      </c>
      <c r="B16211" s="509" t="s">
        <v>456</v>
      </c>
      <c r="C16211" s="509">
        <v>29</v>
      </c>
      <c r="D16211" s="509">
        <v>0</v>
      </c>
      <c r="E16211" s="509">
        <v>0</v>
      </c>
      <c r="F16211" s="509">
        <v>0</v>
      </c>
      <c r="G16211" s="509">
        <v>0</v>
      </c>
      <c r="H16211" s="509">
        <v>0</v>
      </c>
      <c r="I16211" s="509">
        <v>0</v>
      </c>
      <c r="K16211" s="509">
        <v>0</v>
      </c>
    </row>
    <row r="16212" spans="1:11" s="509" customFormat="1">
      <c r="A16212" s="508" t="s">
        <v>684</v>
      </c>
      <c r="B16212" s="509" t="s">
        <v>456</v>
      </c>
      <c r="C16212" s="509">
        <v>30</v>
      </c>
      <c r="D16212" s="509">
        <v>2</v>
      </c>
      <c r="E16212" s="509">
        <v>0</v>
      </c>
      <c r="F16212" s="509">
        <v>0</v>
      </c>
      <c r="G16212" s="509">
        <v>0</v>
      </c>
      <c r="H16212" s="509">
        <v>0</v>
      </c>
      <c r="I16212" s="509">
        <v>0</v>
      </c>
      <c r="K16212" s="509">
        <v>2</v>
      </c>
    </row>
    <row r="16213" spans="1:11" s="509" customFormat="1">
      <c r="A16213" s="508" t="s">
        <v>684</v>
      </c>
      <c r="B16213" s="509" t="s">
        <v>456</v>
      </c>
      <c r="C16213" s="509">
        <v>31</v>
      </c>
      <c r="D16213" s="509">
        <v>0</v>
      </c>
      <c r="E16213" s="509">
        <v>0</v>
      </c>
      <c r="F16213" s="509">
        <v>0</v>
      </c>
      <c r="G16213" s="509">
        <v>0</v>
      </c>
      <c r="H16213" s="509">
        <v>0</v>
      </c>
      <c r="I16213" s="509">
        <v>0</v>
      </c>
      <c r="K16213" s="509">
        <v>0</v>
      </c>
    </row>
    <row r="16214" spans="1:11" s="509" customFormat="1">
      <c r="A16214" s="508" t="s">
        <v>684</v>
      </c>
      <c r="B16214" s="509" t="s">
        <v>456</v>
      </c>
      <c r="C16214" s="509">
        <v>32</v>
      </c>
      <c r="D16214" s="509">
        <v>0</v>
      </c>
      <c r="E16214" s="509">
        <v>0</v>
      </c>
      <c r="F16214" s="509">
        <v>0</v>
      </c>
      <c r="G16214" s="509">
        <v>0</v>
      </c>
      <c r="H16214" s="509">
        <v>0</v>
      </c>
      <c r="I16214" s="509">
        <v>0</v>
      </c>
      <c r="K16214" s="509">
        <v>0</v>
      </c>
    </row>
    <row r="16215" spans="1:11" s="509" customFormat="1">
      <c r="A16215" s="508" t="s">
        <v>684</v>
      </c>
      <c r="B16215" s="509" t="s">
        <v>456</v>
      </c>
      <c r="C16215" s="509">
        <v>33</v>
      </c>
      <c r="D16215" s="509">
        <v>1</v>
      </c>
      <c r="E16215" s="509">
        <v>0</v>
      </c>
      <c r="F16215" s="509">
        <v>0</v>
      </c>
      <c r="G16215" s="509">
        <v>2</v>
      </c>
      <c r="H16215" s="509">
        <v>0</v>
      </c>
      <c r="I16215" s="509">
        <v>0</v>
      </c>
      <c r="K16215" s="509">
        <v>3</v>
      </c>
    </row>
    <row r="16216" spans="1:11" s="509" customFormat="1">
      <c r="A16216" s="508" t="s">
        <v>684</v>
      </c>
      <c r="B16216" s="509" t="s">
        <v>456</v>
      </c>
      <c r="C16216" s="509">
        <v>34</v>
      </c>
      <c r="D16216" s="509">
        <v>0</v>
      </c>
      <c r="E16216" s="509">
        <v>0</v>
      </c>
      <c r="F16216" s="509">
        <v>0</v>
      </c>
      <c r="G16216" s="509">
        <v>0</v>
      </c>
      <c r="H16216" s="509">
        <v>0</v>
      </c>
      <c r="I16216" s="509">
        <v>0</v>
      </c>
      <c r="K16216" s="509">
        <v>0</v>
      </c>
    </row>
    <row r="16217" spans="1:11" s="509" customFormat="1">
      <c r="A16217" s="508" t="s">
        <v>684</v>
      </c>
      <c r="B16217" s="509" t="s">
        <v>456</v>
      </c>
      <c r="C16217" s="509">
        <v>35</v>
      </c>
      <c r="D16217" s="509">
        <v>0</v>
      </c>
      <c r="E16217" s="509">
        <v>0</v>
      </c>
      <c r="F16217" s="509">
        <v>0</v>
      </c>
      <c r="G16217" s="509">
        <v>0</v>
      </c>
      <c r="H16217" s="509">
        <v>0</v>
      </c>
      <c r="I16217" s="509">
        <v>0</v>
      </c>
      <c r="K16217" s="509">
        <v>0</v>
      </c>
    </row>
    <row r="16218" spans="1:11" s="509" customFormat="1">
      <c r="A16218" s="508" t="s">
        <v>684</v>
      </c>
      <c r="B16218" s="509" t="s">
        <v>456</v>
      </c>
      <c r="C16218" s="509">
        <v>36</v>
      </c>
      <c r="D16218" s="509">
        <v>0</v>
      </c>
      <c r="E16218" s="509">
        <v>0</v>
      </c>
      <c r="F16218" s="509">
        <v>0</v>
      </c>
      <c r="G16218" s="509">
        <v>0</v>
      </c>
      <c r="H16218" s="509">
        <v>0</v>
      </c>
      <c r="I16218" s="509">
        <v>0</v>
      </c>
      <c r="K16218" s="509">
        <v>0</v>
      </c>
    </row>
    <row r="16219" spans="1:11" s="509" customFormat="1">
      <c r="A16219" s="508" t="s">
        <v>684</v>
      </c>
      <c r="B16219" s="509" t="s">
        <v>456</v>
      </c>
      <c r="C16219" s="509">
        <v>37</v>
      </c>
      <c r="D16219" s="509">
        <v>0</v>
      </c>
      <c r="E16219" s="509">
        <v>0</v>
      </c>
      <c r="F16219" s="509">
        <v>0</v>
      </c>
      <c r="G16219" s="509">
        <v>0</v>
      </c>
      <c r="H16219" s="509">
        <v>0</v>
      </c>
      <c r="I16219" s="509">
        <v>0</v>
      </c>
      <c r="K16219" s="509">
        <v>0</v>
      </c>
    </row>
    <row r="16220" spans="1:11" s="509" customFormat="1">
      <c r="A16220" s="508" t="s">
        <v>684</v>
      </c>
      <c r="B16220" s="509" t="s">
        <v>456</v>
      </c>
      <c r="C16220" s="509">
        <v>38</v>
      </c>
      <c r="D16220" s="509">
        <v>0</v>
      </c>
      <c r="E16220" s="509">
        <v>0</v>
      </c>
      <c r="F16220" s="509">
        <v>0</v>
      </c>
      <c r="G16220" s="509">
        <v>1</v>
      </c>
      <c r="H16220" s="509">
        <v>0</v>
      </c>
      <c r="I16220" s="509">
        <v>0</v>
      </c>
      <c r="K16220" s="509">
        <v>1</v>
      </c>
    </row>
    <row r="16221" spans="1:11" s="509" customFormat="1">
      <c r="A16221" s="508" t="s">
        <v>684</v>
      </c>
      <c r="B16221" s="509" t="s">
        <v>456</v>
      </c>
      <c r="C16221" s="509" t="s">
        <v>1030</v>
      </c>
      <c r="D16221" s="509">
        <v>0</v>
      </c>
      <c r="E16221" s="509">
        <v>0</v>
      </c>
      <c r="F16221" s="509">
        <v>0</v>
      </c>
      <c r="G16221" s="509">
        <v>0</v>
      </c>
      <c r="H16221" s="509">
        <v>0</v>
      </c>
      <c r="I16221" s="509">
        <v>0</v>
      </c>
      <c r="K16221" s="509">
        <v>0</v>
      </c>
    </row>
    <row r="16222" spans="1:11" s="509" customFormat="1">
      <c r="A16222" s="508" t="s">
        <v>684</v>
      </c>
      <c r="B16222" s="509" t="s">
        <v>456</v>
      </c>
      <c r="C16222" s="509">
        <v>39</v>
      </c>
      <c r="D16222" s="509">
        <v>0</v>
      </c>
      <c r="E16222" s="509">
        <v>0</v>
      </c>
      <c r="F16222" s="509">
        <v>0</v>
      </c>
      <c r="G16222" s="509">
        <v>0</v>
      </c>
      <c r="H16222" s="509">
        <v>0</v>
      </c>
      <c r="I16222" s="509">
        <v>0</v>
      </c>
      <c r="K16222" s="509">
        <v>0</v>
      </c>
    </row>
    <row r="16223" spans="1:11" s="509" customFormat="1">
      <c r="A16223" s="508" t="s">
        <v>684</v>
      </c>
      <c r="B16223" s="509" t="s">
        <v>456</v>
      </c>
      <c r="C16223" s="509">
        <v>40</v>
      </c>
      <c r="D16223" s="509">
        <v>0</v>
      </c>
      <c r="E16223" s="509">
        <v>0</v>
      </c>
      <c r="F16223" s="509">
        <v>0</v>
      </c>
      <c r="G16223" s="509">
        <v>0</v>
      </c>
      <c r="H16223" s="509">
        <v>0</v>
      </c>
      <c r="I16223" s="509">
        <v>0</v>
      </c>
      <c r="K16223" s="509">
        <v>0</v>
      </c>
    </row>
    <row r="16224" spans="1:11" s="509" customFormat="1">
      <c r="A16224" s="508" t="s">
        <v>684</v>
      </c>
      <c r="B16224" s="509" t="s">
        <v>456</v>
      </c>
      <c r="C16224" s="509">
        <v>41</v>
      </c>
      <c r="D16224" s="509">
        <v>0</v>
      </c>
      <c r="E16224" s="509">
        <v>0</v>
      </c>
      <c r="F16224" s="509">
        <v>0</v>
      </c>
      <c r="G16224" s="509">
        <v>1</v>
      </c>
      <c r="H16224" s="509">
        <v>0</v>
      </c>
      <c r="I16224" s="509">
        <v>0</v>
      </c>
      <c r="K16224" s="509">
        <v>1</v>
      </c>
    </row>
    <row r="16225" spans="1:11" s="509" customFormat="1">
      <c r="A16225" s="508" t="s">
        <v>684</v>
      </c>
      <c r="B16225" s="509" t="s">
        <v>456</v>
      </c>
      <c r="C16225" s="509">
        <v>42</v>
      </c>
      <c r="D16225" s="509">
        <v>0</v>
      </c>
      <c r="E16225" s="509">
        <v>0</v>
      </c>
      <c r="F16225" s="509">
        <v>0</v>
      </c>
      <c r="G16225" s="509">
        <v>0</v>
      </c>
      <c r="H16225" s="509">
        <v>0</v>
      </c>
      <c r="I16225" s="509">
        <v>0</v>
      </c>
      <c r="K16225" s="509">
        <v>0</v>
      </c>
    </row>
    <row r="16226" spans="1:11" s="509" customFormat="1">
      <c r="A16226" s="508" t="s">
        <v>684</v>
      </c>
      <c r="B16226" s="509" t="s">
        <v>456</v>
      </c>
      <c r="C16226" s="509">
        <v>43</v>
      </c>
      <c r="D16226" s="509">
        <v>0</v>
      </c>
      <c r="E16226" s="509">
        <v>0</v>
      </c>
      <c r="F16226" s="509">
        <v>0</v>
      </c>
      <c r="G16226" s="509">
        <v>0</v>
      </c>
      <c r="H16226" s="509">
        <v>0</v>
      </c>
      <c r="I16226" s="509">
        <v>0</v>
      </c>
      <c r="K16226" s="509">
        <v>0</v>
      </c>
    </row>
    <row r="16227" spans="1:11" s="509" customFormat="1">
      <c r="A16227" s="508" t="s">
        <v>684</v>
      </c>
      <c r="B16227" s="509" t="s">
        <v>456</v>
      </c>
      <c r="C16227" s="509">
        <v>44</v>
      </c>
      <c r="D16227" s="509">
        <v>0</v>
      </c>
      <c r="E16227" s="509">
        <v>0</v>
      </c>
      <c r="F16227" s="509">
        <v>0</v>
      </c>
      <c r="G16227" s="509">
        <v>1</v>
      </c>
      <c r="H16227" s="509">
        <v>0</v>
      </c>
      <c r="I16227" s="509">
        <v>0</v>
      </c>
      <c r="K16227" s="509">
        <v>1</v>
      </c>
    </row>
    <row r="16228" spans="1:11" s="509" customFormat="1">
      <c r="A16228" s="508" t="s">
        <v>684</v>
      </c>
      <c r="B16228" s="509" t="s">
        <v>456</v>
      </c>
      <c r="C16228" s="509">
        <v>45</v>
      </c>
      <c r="D16228" s="509">
        <v>0</v>
      </c>
      <c r="E16228" s="509">
        <v>0</v>
      </c>
      <c r="F16228" s="509">
        <v>0</v>
      </c>
      <c r="G16228" s="509">
        <v>0</v>
      </c>
      <c r="H16228" s="509">
        <v>0</v>
      </c>
      <c r="I16228" s="509">
        <v>0</v>
      </c>
      <c r="K16228" s="509">
        <v>0</v>
      </c>
    </row>
    <row r="16229" spans="1:11" s="509" customFormat="1">
      <c r="A16229" s="508" t="s">
        <v>684</v>
      </c>
      <c r="B16229" s="509" t="s">
        <v>456</v>
      </c>
      <c r="C16229" s="509">
        <v>46</v>
      </c>
      <c r="D16229" s="509">
        <v>0</v>
      </c>
      <c r="E16229" s="509">
        <v>0</v>
      </c>
      <c r="F16229" s="509">
        <v>0</v>
      </c>
      <c r="G16229" s="509">
        <v>1</v>
      </c>
      <c r="H16229" s="509">
        <v>0</v>
      </c>
      <c r="I16229" s="509">
        <v>0</v>
      </c>
      <c r="K16229" s="509">
        <v>1</v>
      </c>
    </row>
    <row r="16230" spans="1:11" s="509" customFormat="1">
      <c r="A16230" s="508" t="s">
        <v>684</v>
      </c>
      <c r="B16230" s="509" t="s">
        <v>456</v>
      </c>
      <c r="C16230" s="509">
        <v>47</v>
      </c>
      <c r="D16230" s="509">
        <v>0</v>
      </c>
      <c r="E16230" s="509">
        <v>0</v>
      </c>
      <c r="F16230" s="509">
        <v>0</v>
      </c>
      <c r="G16230" s="509">
        <v>0</v>
      </c>
      <c r="H16230" s="509">
        <v>0</v>
      </c>
      <c r="I16230" s="509">
        <v>0</v>
      </c>
      <c r="K16230" s="509">
        <v>0</v>
      </c>
    </row>
    <row r="16231" spans="1:11" s="509" customFormat="1">
      <c r="A16231" s="508" t="s">
        <v>684</v>
      </c>
      <c r="B16231" s="509" t="s">
        <v>456</v>
      </c>
      <c r="C16231" s="509">
        <v>48</v>
      </c>
      <c r="D16231" s="509">
        <v>0</v>
      </c>
      <c r="E16231" s="509">
        <v>0</v>
      </c>
      <c r="F16231" s="509">
        <v>0</v>
      </c>
      <c r="G16231" s="509">
        <v>0</v>
      </c>
      <c r="H16231" s="509">
        <v>0</v>
      </c>
      <c r="I16231" s="509">
        <v>0</v>
      </c>
      <c r="K16231" s="509">
        <v>0</v>
      </c>
    </row>
    <row r="16232" spans="1:11" s="509" customFormat="1">
      <c r="A16232" s="508" t="s">
        <v>684</v>
      </c>
      <c r="B16232" s="509" t="s">
        <v>456</v>
      </c>
      <c r="C16232" s="509">
        <v>49</v>
      </c>
      <c r="D16232" s="509">
        <v>0</v>
      </c>
      <c r="E16232" s="509">
        <v>0</v>
      </c>
      <c r="F16232" s="509">
        <v>0</v>
      </c>
      <c r="G16232" s="509">
        <v>0</v>
      </c>
      <c r="H16232" s="509">
        <v>0</v>
      </c>
      <c r="I16232" s="509">
        <v>0</v>
      </c>
      <c r="K16232" s="509">
        <v>0</v>
      </c>
    </row>
    <row r="16233" spans="1:11" s="509" customFormat="1">
      <c r="A16233" s="508" t="s">
        <v>684</v>
      </c>
      <c r="B16233" s="509" t="s">
        <v>456</v>
      </c>
      <c r="C16233" s="509">
        <v>50</v>
      </c>
      <c r="D16233" s="509">
        <v>0</v>
      </c>
      <c r="E16233" s="509">
        <v>0</v>
      </c>
      <c r="F16233" s="509">
        <v>0</v>
      </c>
      <c r="G16233" s="509">
        <v>0</v>
      </c>
      <c r="H16233" s="509">
        <v>0</v>
      </c>
      <c r="I16233" s="509">
        <v>0</v>
      </c>
      <c r="K16233" s="509">
        <v>0</v>
      </c>
    </row>
    <row r="16234" spans="1:11" s="509" customFormat="1">
      <c r="A16234" s="508" t="s">
        <v>684</v>
      </c>
      <c r="B16234" s="509" t="s">
        <v>456</v>
      </c>
      <c r="C16234" s="509">
        <v>51</v>
      </c>
      <c r="D16234" s="509">
        <v>0</v>
      </c>
      <c r="E16234" s="509">
        <v>0</v>
      </c>
      <c r="F16234" s="509">
        <v>0</v>
      </c>
      <c r="G16234" s="509">
        <v>0</v>
      </c>
      <c r="H16234" s="509">
        <v>0</v>
      </c>
      <c r="I16234" s="509">
        <v>0</v>
      </c>
      <c r="K16234" s="509">
        <v>0</v>
      </c>
    </row>
    <row r="16235" spans="1:11" s="509" customFormat="1">
      <c r="A16235" s="508" t="s">
        <v>684</v>
      </c>
      <c r="B16235" s="509" t="s">
        <v>456</v>
      </c>
      <c r="C16235" s="509" t="s">
        <v>1031</v>
      </c>
      <c r="D16235" s="509">
        <v>0</v>
      </c>
      <c r="E16235" s="509">
        <v>0</v>
      </c>
      <c r="F16235" s="509">
        <v>0</v>
      </c>
      <c r="G16235" s="509">
        <v>2</v>
      </c>
      <c r="H16235" s="509">
        <v>0</v>
      </c>
      <c r="I16235" s="509">
        <v>0</v>
      </c>
      <c r="K16235" s="509">
        <v>2</v>
      </c>
    </row>
    <row r="16236" spans="1:11" s="509" customFormat="1">
      <c r="A16236" s="508" t="s">
        <v>684</v>
      </c>
      <c r="B16236" s="509" t="s">
        <v>456</v>
      </c>
      <c r="C16236" s="509" t="s">
        <v>1032</v>
      </c>
      <c r="D16236" s="509">
        <v>0</v>
      </c>
      <c r="E16236" s="509">
        <v>0</v>
      </c>
      <c r="F16236" s="509">
        <v>0</v>
      </c>
      <c r="G16236" s="509">
        <v>0</v>
      </c>
      <c r="H16236" s="509">
        <v>0</v>
      </c>
      <c r="I16236" s="509">
        <v>0</v>
      </c>
      <c r="K16236" s="509">
        <v>0</v>
      </c>
    </row>
    <row r="16237" spans="1:11" s="509" customFormat="1">
      <c r="A16237" s="508" t="s">
        <v>684</v>
      </c>
      <c r="B16237" s="509" t="s">
        <v>456</v>
      </c>
      <c r="C16237" s="509">
        <v>52</v>
      </c>
      <c r="D16237" s="509">
        <v>0</v>
      </c>
      <c r="E16237" s="509">
        <v>0</v>
      </c>
      <c r="F16237" s="509">
        <v>0</v>
      </c>
      <c r="G16237" s="509">
        <v>6</v>
      </c>
      <c r="H16237" s="509">
        <v>0</v>
      </c>
      <c r="I16237" s="509">
        <v>0</v>
      </c>
      <c r="K16237" s="509">
        <v>6</v>
      </c>
    </row>
    <row r="16238" spans="1:11" s="509" customFormat="1">
      <c r="A16238" s="508" t="s">
        <v>684</v>
      </c>
      <c r="B16238" s="509" t="s">
        <v>456</v>
      </c>
      <c r="C16238" s="509">
        <v>53</v>
      </c>
      <c r="D16238" s="509">
        <v>0</v>
      </c>
      <c r="E16238" s="509">
        <v>0</v>
      </c>
      <c r="F16238" s="509">
        <v>0</v>
      </c>
      <c r="G16238" s="509">
        <v>1</v>
      </c>
      <c r="H16238" s="509">
        <v>0</v>
      </c>
      <c r="I16238" s="509">
        <v>0</v>
      </c>
      <c r="K16238" s="509">
        <v>1</v>
      </c>
    </row>
    <row r="16239" spans="1:11" s="509" customFormat="1">
      <c r="A16239" s="508" t="s">
        <v>684</v>
      </c>
      <c r="B16239" s="509" t="s">
        <v>456</v>
      </c>
      <c r="C16239" s="509">
        <v>54</v>
      </c>
      <c r="D16239" s="509">
        <v>0</v>
      </c>
      <c r="E16239" s="509">
        <v>0</v>
      </c>
      <c r="F16239" s="509">
        <v>0</v>
      </c>
      <c r="G16239" s="509">
        <v>114</v>
      </c>
      <c r="H16239" s="509">
        <v>1</v>
      </c>
      <c r="I16239" s="509">
        <v>0</v>
      </c>
      <c r="K16239" s="509">
        <v>114</v>
      </c>
    </row>
    <row r="16240" spans="1:11" s="509" customFormat="1">
      <c r="A16240" s="508" t="s">
        <v>684</v>
      </c>
      <c r="B16240" s="509" t="s">
        <v>456</v>
      </c>
      <c r="C16240" s="509">
        <v>55</v>
      </c>
      <c r="D16240" s="509">
        <v>25</v>
      </c>
      <c r="E16240" s="509">
        <v>0</v>
      </c>
      <c r="F16240" s="509">
        <v>0</v>
      </c>
      <c r="G16240" s="509">
        <v>126</v>
      </c>
      <c r="H16240" s="509">
        <v>4</v>
      </c>
      <c r="I16240" s="509">
        <v>0</v>
      </c>
      <c r="K16240" s="509">
        <v>151</v>
      </c>
    </row>
    <row r="16241" spans="1:11" s="509" customFormat="1">
      <c r="A16241" s="508" t="s">
        <v>684</v>
      </c>
      <c r="B16241" s="509" t="s">
        <v>456</v>
      </c>
      <c r="C16241" s="509">
        <v>56</v>
      </c>
      <c r="D16241" s="509">
        <v>0</v>
      </c>
      <c r="E16241" s="509">
        <v>0</v>
      </c>
      <c r="F16241" s="509">
        <v>0</v>
      </c>
      <c r="G16241" s="509">
        <v>1</v>
      </c>
      <c r="H16241" s="509">
        <v>0</v>
      </c>
      <c r="I16241" s="509">
        <v>0</v>
      </c>
      <c r="K16241" s="509">
        <v>1</v>
      </c>
    </row>
    <row r="16242" spans="1:11" s="509" customFormat="1">
      <c r="A16242" s="508" t="s">
        <v>684</v>
      </c>
      <c r="B16242" s="509" t="s">
        <v>456</v>
      </c>
      <c r="C16242" s="509">
        <v>57</v>
      </c>
      <c r="D16242" s="509">
        <v>0</v>
      </c>
      <c r="E16242" s="509">
        <v>0</v>
      </c>
      <c r="F16242" s="509">
        <v>0</v>
      </c>
      <c r="G16242" s="509">
        <v>0</v>
      </c>
      <c r="H16242" s="509">
        <v>0</v>
      </c>
      <c r="I16242" s="509">
        <v>0</v>
      </c>
      <c r="K16242" s="509">
        <v>0</v>
      </c>
    </row>
    <row r="16243" spans="1:11" s="509" customFormat="1">
      <c r="A16243" s="508" t="s">
        <v>684</v>
      </c>
      <c r="B16243" s="509" t="s">
        <v>456</v>
      </c>
      <c r="C16243" s="509">
        <v>58</v>
      </c>
      <c r="D16243" s="509">
        <v>2</v>
      </c>
      <c r="E16243" s="509">
        <v>1</v>
      </c>
      <c r="F16243" s="509">
        <v>0</v>
      </c>
      <c r="G16243" s="509">
        <v>3</v>
      </c>
      <c r="H16243" s="509">
        <v>0</v>
      </c>
      <c r="I16243" s="509">
        <v>0</v>
      </c>
      <c r="K16243" s="509">
        <v>5</v>
      </c>
    </row>
    <row r="16244" spans="1:11" s="509" customFormat="1">
      <c r="A16244" s="508" t="s">
        <v>684</v>
      </c>
      <c r="B16244" s="509" t="s">
        <v>456</v>
      </c>
      <c r="C16244" s="509">
        <v>59</v>
      </c>
      <c r="D16244" s="509">
        <v>1</v>
      </c>
      <c r="E16244" s="509">
        <v>0</v>
      </c>
      <c r="F16244" s="509">
        <v>0</v>
      </c>
      <c r="G16244" s="509">
        <v>29</v>
      </c>
      <c r="H16244" s="509">
        <v>0</v>
      </c>
      <c r="I16244" s="509">
        <v>0</v>
      </c>
      <c r="K16244" s="509">
        <v>30</v>
      </c>
    </row>
    <row r="16245" spans="1:11" s="509" customFormat="1">
      <c r="A16245" s="508" t="s">
        <v>684</v>
      </c>
      <c r="B16245" s="509" t="s">
        <v>456</v>
      </c>
      <c r="C16245" s="509">
        <v>60</v>
      </c>
      <c r="D16245" s="509">
        <v>8</v>
      </c>
      <c r="E16245" s="509">
        <v>0</v>
      </c>
      <c r="F16245" s="509">
        <v>0</v>
      </c>
      <c r="G16245" s="509">
        <v>17</v>
      </c>
      <c r="H16245" s="509">
        <v>0</v>
      </c>
      <c r="I16245" s="509">
        <v>0</v>
      </c>
      <c r="K16245" s="509">
        <v>25</v>
      </c>
    </row>
    <row r="16246" spans="1:11" s="509" customFormat="1">
      <c r="A16246" s="508" t="s">
        <v>684</v>
      </c>
      <c r="B16246" s="509" t="s">
        <v>456</v>
      </c>
      <c r="C16246" s="509">
        <v>61</v>
      </c>
      <c r="D16246" s="509">
        <v>0</v>
      </c>
      <c r="E16246" s="509">
        <v>0</v>
      </c>
      <c r="F16246" s="509">
        <v>0</v>
      </c>
      <c r="G16246" s="509">
        <v>1</v>
      </c>
      <c r="H16246" s="509">
        <v>0</v>
      </c>
      <c r="I16246" s="509">
        <v>0</v>
      </c>
      <c r="K16246" s="509">
        <v>1</v>
      </c>
    </row>
    <row r="16247" spans="1:11" s="509" customFormat="1">
      <c r="A16247" s="508" t="s">
        <v>684</v>
      </c>
      <c r="B16247" s="509" t="s">
        <v>456</v>
      </c>
      <c r="C16247" s="509">
        <v>62</v>
      </c>
      <c r="D16247" s="509">
        <v>0</v>
      </c>
      <c r="E16247" s="509">
        <v>0</v>
      </c>
      <c r="F16247" s="509">
        <v>0</v>
      </c>
      <c r="G16247" s="509">
        <v>3</v>
      </c>
      <c r="H16247" s="509">
        <v>0</v>
      </c>
      <c r="I16247" s="509">
        <v>0</v>
      </c>
      <c r="K16247" s="509">
        <v>3</v>
      </c>
    </row>
    <row r="16248" spans="1:11" s="509" customFormat="1">
      <c r="A16248" s="508" t="s">
        <v>684</v>
      </c>
      <c r="B16248" s="509" t="s">
        <v>456</v>
      </c>
      <c r="C16248" s="509">
        <v>63</v>
      </c>
      <c r="D16248" s="509">
        <v>0</v>
      </c>
      <c r="E16248" s="509">
        <v>0</v>
      </c>
      <c r="F16248" s="509">
        <v>0</v>
      </c>
      <c r="G16248" s="509">
        <v>2</v>
      </c>
      <c r="H16248" s="509">
        <v>0</v>
      </c>
      <c r="I16248" s="509">
        <v>0</v>
      </c>
      <c r="K16248" s="509">
        <v>2</v>
      </c>
    </row>
    <row r="16249" spans="1:11" s="509" customFormat="1">
      <c r="A16249" s="508" t="s">
        <v>684</v>
      </c>
      <c r="B16249" s="509" t="s">
        <v>456</v>
      </c>
      <c r="C16249" s="509" t="s">
        <v>1033</v>
      </c>
      <c r="D16249" s="509">
        <v>0</v>
      </c>
      <c r="E16249" s="509">
        <v>0</v>
      </c>
      <c r="F16249" s="509">
        <v>0</v>
      </c>
      <c r="G16249" s="509">
        <v>2</v>
      </c>
      <c r="H16249" s="509">
        <v>0</v>
      </c>
      <c r="I16249" s="509">
        <v>0</v>
      </c>
      <c r="K16249" s="509">
        <v>2</v>
      </c>
    </row>
    <row r="16250" spans="1:11" s="509" customFormat="1">
      <c r="A16250" s="508" t="s">
        <v>684</v>
      </c>
      <c r="B16250" s="509" t="s">
        <v>456</v>
      </c>
      <c r="C16250" s="509" t="s">
        <v>1034</v>
      </c>
      <c r="D16250" s="509">
        <v>0</v>
      </c>
      <c r="E16250" s="509">
        <v>0</v>
      </c>
      <c r="F16250" s="509">
        <v>0</v>
      </c>
      <c r="G16250" s="509">
        <v>0</v>
      </c>
      <c r="H16250" s="509">
        <v>0</v>
      </c>
      <c r="I16250" s="509">
        <v>0</v>
      </c>
      <c r="K16250" s="509">
        <v>0</v>
      </c>
    </row>
    <row r="16251" spans="1:11" s="509" customFormat="1">
      <c r="A16251" s="508" t="s">
        <v>684</v>
      </c>
      <c r="B16251" s="509" t="s">
        <v>456</v>
      </c>
      <c r="C16251" s="509">
        <v>64</v>
      </c>
      <c r="D16251" s="509">
        <v>0</v>
      </c>
      <c r="E16251" s="509">
        <v>0</v>
      </c>
      <c r="F16251" s="509">
        <v>0</v>
      </c>
      <c r="G16251" s="509">
        <v>1</v>
      </c>
      <c r="H16251" s="509">
        <v>0</v>
      </c>
      <c r="I16251" s="509">
        <v>0</v>
      </c>
      <c r="K16251" s="509">
        <v>1</v>
      </c>
    </row>
    <row r="16252" spans="1:11" s="509" customFormat="1">
      <c r="A16252" s="508" t="s">
        <v>684</v>
      </c>
      <c r="B16252" s="509" t="s">
        <v>456</v>
      </c>
      <c r="C16252" s="509" t="s">
        <v>1035</v>
      </c>
      <c r="D16252" s="509">
        <v>0</v>
      </c>
      <c r="E16252" s="509">
        <v>0</v>
      </c>
      <c r="F16252" s="509">
        <v>0</v>
      </c>
      <c r="G16252" s="509">
        <v>2</v>
      </c>
      <c r="H16252" s="509">
        <v>0</v>
      </c>
      <c r="I16252" s="509">
        <v>0</v>
      </c>
      <c r="K16252" s="509">
        <v>2</v>
      </c>
    </row>
    <row r="16253" spans="1:11" s="509" customFormat="1">
      <c r="A16253" s="508" t="s">
        <v>684</v>
      </c>
      <c r="B16253" s="509" t="s">
        <v>456</v>
      </c>
      <c r="C16253" s="509">
        <v>65</v>
      </c>
      <c r="D16253" s="509">
        <v>8</v>
      </c>
      <c r="E16253" s="509">
        <v>8</v>
      </c>
      <c r="F16253" s="509">
        <v>0</v>
      </c>
      <c r="G16253" s="509">
        <v>39</v>
      </c>
      <c r="H16253" s="509">
        <v>6</v>
      </c>
      <c r="I16253" s="509">
        <v>0</v>
      </c>
      <c r="K16253" s="509">
        <v>47</v>
      </c>
    </row>
    <row r="16254" spans="1:11" s="509" customFormat="1">
      <c r="A16254" s="508" t="s">
        <v>684</v>
      </c>
      <c r="B16254" s="509" t="s">
        <v>456</v>
      </c>
      <c r="C16254" s="509">
        <v>66</v>
      </c>
      <c r="D16254" s="509">
        <v>6</v>
      </c>
      <c r="E16254" s="509">
        <v>6</v>
      </c>
      <c r="F16254" s="509">
        <v>0</v>
      </c>
      <c r="G16254" s="509">
        <v>4</v>
      </c>
      <c r="H16254" s="509">
        <v>4</v>
      </c>
      <c r="I16254" s="509">
        <v>0</v>
      </c>
      <c r="K16254" s="509">
        <v>10</v>
      </c>
    </row>
    <row r="16255" spans="1:11" s="509" customFormat="1">
      <c r="A16255" s="508" t="s">
        <v>684</v>
      </c>
      <c r="B16255" s="509" t="s">
        <v>456</v>
      </c>
      <c r="C16255" s="509" t="s">
        <v>1036</v>
      </c>
      <c r="D16255" s="509">
        <v>0</v>
      </c>
      <c r="E16255" s="509">
        <v>0</v>
      </c>
      <c r="F16255" s="509">
        <v>0</v>
      </c>
      <c r="G16255" s="509">
        <v>0</v>
      </c>
      <c r="H16255" s="509">
        <v>0</v>
      </c>
      <c r="I16255" s="509">
        <v>0</v>
      </c>
      <c r="K16255" s="509">
        <v>0</v>
      </c>
    </row>
    <row r="16256" spans="1:11" s="509" customFormat="1">
      <c r="A16256" s="508" t="s">
        <v>684</v>
      </c>
      <c r="B16256" s="509" t="s">
        <v>456</v>
      </c>
      <c r="C16256" s="509" t="s">
        <v>1037</v>
      </c>
      <c r="D16256" s="509">
        <v>102</v>
      </c>
      <c r="E16256" s="509">
        <v>0</v>
      </c>
      <c r="F16256" s="509">
        <v>0</v>
      </c>
      <c r="G16256" s="509">
        <v>610</v>
      </c>
      <c r="H16256" s="509">
        <v>0</v>
      </c>
      <c r="I16256" s="509">
        <v>0</v>
      </c>
      <c r="K16256" s="509">
        <v>712</v>
      </c>
    </row>
    <row r="16257" spans="1:11" s="509" customFormat="1">
      <c r="A16257" s="508" t="s">
        <v>684</v>
      </c>
      <c r="B16257" s="509" t="s">
        <v>456</v>
      </c>
      <c r="C16257" s="509" t="s">
        <v>1038</v>
      </c>
      <c r="D16257" s="509">
        <v>6</v>
      </c>
      <c r="E16257" s="509">
        <v>0</v>
      </c>
      <c r="F16257" s="509">
        <v>0</v>
      </c>
      <c r="G16257" s="509">
        <v>16</v>
      </c>
      <c r="H16257" s="509">
        <v>0</v>
      </c>
      <c r="I16257" s="509">
        <v>0</v>
      </c>
      <c r="K16257" s="509">
        <v>22</v>
      </c>
    </row>
    <row r="16258" spans="1:11" s="509" customFormat="1">
      <c r="A16258" s="508" t="s">
        <v>684</v>
      </c>
      <c r="B16258" s="509" t="s">
        <v>456</v>
      </c>
      <c r="C16258" s="509" t="s">
        <v>1039</v>
      </c>
      <c r="D16258" s="509">
        <v>2</v>
      </c>
      <c r="E16258" s="509">
        <v>0</v>
      </c>
      <c r="F16258" s="509">
        <v>0</v>
      </c>
      <c r="G16258" s="509">
        <v>2</v>
      </c>
      <c r="H16258" s="509">
        <v>0</v>
      </c>
      <c r="I16258" s="509">
        <v>0</v>
      </c>
      <c r="K16258" s="509">
        <v>4</v>
      </c>
    </row>
    <row r="16259" spans="1:11" s="509" customFormat="1">
      <c r="A16259" s="508" t="s">
        <v>684</v>
      </c>
      <c r="B16259" s="509" t="s">
        <v>456</v>
      </c>
      <c r="C16259" s="509" t="s">
        <v>1040</v>
      </c>
      <c r="D16259" s="509">
        <v>4</v>
      </c>
      <c r="E16259" s="509">
        <v>0</v>
      </c>
      <c r="F16259" s="509">
        <v>0</v>
      </c>
      <c r="G16259" s="509">
        <v>4</v>
      </c>
      <c r="H16259" s="509">
        <v>0</v>
      </c>
      <c r="I16259" s="509">
        <v>0</v>
      </c>
      <c r="K16259" s="509">
        <v>8</v>
      </c>
    </row>
    <row r="16260" spans="1:11" s="509" customFormat="1">
      <c r="A16260" s="508" t="s">
        <v>684</v>
      </c>
      <c r="B16260" s="509" t="s">
        <v>456</v>
      </c>
      <c r="C16260" s="509" t="s">
        <v>1041</v>
      </c>
      <c r="D16260" s="509">
        <v>0</v>
      </c>
      <c r="E16260" s="509">
        <v>0</v>
      </c>
      <c r="F16260" s="509">
        <v>0</v>
      </c>
      <c r="G16260" s="509">
        <v>0</v>
      </c>
      <c r="H16260" s="509">
        <v>0</v>
      </c>
      <c r="I16260" s="509">
        <v>0</v>
      </c>
      <c r="K16260" s="509">
        <v>0</v>
      </c>
    </row>
    <row r="16261" spans="1:11" s="509" customFormat="1">
      <c r="A16261" s="508" t="s">
        <v>684</v>
      </c>
      <c r="B16261" s="509" t="s">
        <v>456</v>
      </c>
      <c r="C16261" s="509" t="s">
        <v>1042</v>
      </c>
      <c r="D16261" s="509">
        <v>0</v>
      </c>
      <c r="E16261" s="509">
        <v>0</v>
      </c>
      <c r="F16261" s="509">
        <v>0</v>
      </c>
      <c r="G16261" s="509">
        <v>0</v>
      </c>
      <c r="H16261" s="509">
        <v>0</v>
      </c>
      <c r="I16261" s="509">
        <v>0</v>
      </c>
      <c r="K16261" s="509">
        <v>0</v>
      </c>
    </row>
    <row r="16262" spans="1:11" s="509" customFormat="1">
      <c r="A16262" s="508" t="s">
        <v>684</v>
      </c>
      <c r="B16262" s="509" t="s">
        <v>456</v>
      </c>
      <c r="C16262" s="509">
        <v>67</v>
      </c>
      <c r="D16262" s="509">
        <v>11</v>
      </c>
      <c r="E16262" s="509">
        <v>0</v>
      </c>
      <c r="F16262" s="509">
        <v>0</v>
      </c>
      <c r="G16262" s="509">
        <v>253</v>
      </c>
      <c r="H16262" s="509">
        <v>8</v>
      </c>
      <c r="I16262" s="509">
        <v>0</v>
      </c>
      <c r="K16262" s="509">
        <v>264</v>
      </c>
    </row>
    <row r="16263" spans="1:11" s="509" customFormat="1">
      <c r="A16263" s="508" t="s">
        <v>684</v>
      </c>
      <c r="B16263" s="509" t="s">
        <v>456</v>
      </c>
      <c r="C16263" s="509">
        <v>68</v>
      </c>
      <c r="D16263" s="509">
        <v>0</v>
      </c>
      <c r="E16263" s="509">
        <v>0</v>
      </c>
      <c r="F16263" s="509">
        <v>0</v>
      </c>
      <c r="G16263" s="509">
        <v>76</v>
      </c>
      <c r="H16263" s="509">
        <v>7</v>
      </c>
      <c r="I16263" s="509">
        <v>0</v>
      </c>
      <c r="K16263" s="509">
        <v>76</v>
      </c>
    </row>
    <row r="16264" spans="1:11" s="509" customFormat="1">
      <c r="A16264" s="508" t="s">
        <v>684</v>
      </c>
      <c r="B16264" s="509" t="s">
        <v>456</v>
      </c>
      <c r="C16264" s="509" t="s">
        <v>1043</v>
      </c>
      <c r="D16264" s="509">
        <v>6</v>
      </c>
      <c r="E16264" s="509">
        <v>0</v>
      </c>
      <c r="F16264" s="509">
        <v>0</v>
      </c>
      <c r="G16264" s="509">
        <v>3</v>
      </c>
      <c r="H16264" s="509">
        <v>0</v>
      </c>
      <c r="I16264" s="509">
        <v>0</v>
      </c>
      <c r="K16264" s="509">
        <v>9</v>
      </c>
    </row>
    <row r="16265" spans="1:11" s="509" customFormat="1">
      <c r="A16265" s="508" t="s">
        <v>684</v>
      </c>
      <c r="B16265" s="509" t="s">
        <v>456</v>
      </c>
      <c r="C16265" s="509">
        <v>69</v>
      </c>
      <c r="D16265" s="509">
        <v>11</v>
      </c>
      <c r="E16265" s="509">
        <v>0</v>
      </c>
      <c r="F16265" s="509">
        <v>0</v>
      </c>
      <c r="G16265" s="509">
        <v>21</v>
      </c>
      <c r="H16265" s="509">
        <v>0</v>
      </c>
      <c r="I16265" s="509">
        <v>0</v>
      </c>
      <c r="K16265" s="509">
        <v>32</v>
      </c>
    </row>
    <row r="16266" spans="1:11" s="509" customFormat="1">
      <c r="A16266" s="508" t="s">
        <v>684</v>
      </c>
      <c r="B16266" s="509" t="s">
        <v>456</v>
      </c>
      <c r="C16266" s="509" t="s">
        <v>1044</v>
      </c>
      <c r="D16266" s="509">
        <v>0</v>
      </c>
      <c r="E16266" s="509">
        <v>0</v>
      </c>
      <c r="F16266" s="509">
        <v>0</v>
      </c>
      <c r="G16266" s="509">
        <v>1</v>
      </c>
      <c r="H16266" s="509">
        <v>0</v>
      </c>
      <c r="I16266" s="509">
        <v>0</v>
      </c>
      <c r="K16266" s="509">
        <v>1</v>
      </c>
    </row>
    <row r="16267" spans="1:11" s="509" customFormat="1">
      <c r="A16267" s="508" t="s">
        <v>684</v>
      </c>
      <c r="B16267" s="509" t="s">
        <v>456</v>
      </c>
      <c r="C16267" s="509" t="s">
        <v>1045</v>
      </c>
      <c r="D16267" s="509">
        <v>0</v>
      </c>
      <c r="E16267" s="509">
        <v>0</v>
      </c>
      <c r="F16267" s="509">
        <v>0</v>
      </c>
      <c r="G16267" s="509">
        <v>0</v>
      </c>
      <c r="H16267" s="509">
        <v>0</v>
      </c>
      <c r="I16267" s="509">
        <v>0</v>
      </c>
      <c r="K16267" s="509">
        <v>0</v>
      </c>
    </row>
    <row r="16268" spans="1:11" s="509" customFormat="1">
      <c r="A16268" s="508" t="s">
        <v>684</v>
      </c>
      <c r="B16268" s="509" t="s">
        <v>456</v>
      </c>
      <c r="C16268" s="509">
        <v>70</v>
      </c>
      <c r="D16268" s="509">
        <v>0</v>
      </c>
      <c r="E16268" s="509">
        <v>0</v>
      </c>
      <c r="F16268" s="509">
        <v>0</v>
      </c>
      <c r="G16268" s="509">
        <v>0</v>
      </c>
      <c r="H16268" s="509">
        <v>0</v>
      </c>
      <c r="I16268" s="509">
        <v>0</v>
      </c>
      <c r="K16268" s="509">
        <v>0</v>
      </c>
    </row>
    <row r="16269" spans="1:11" s="509" customFormat="1">
      <c r="A16269" s="508" t="s">
        <v>684</v>
      </c>
      <c r="B16269" s="509" t="s">
        <v>456</v>
      </c>
      <c r="C16269" s="509" t="s">
        <v>1046</v>
      </c>
      <c r="D16269" s="509">
        <v>0</v>
      </c>
      <c r="E16269" s="509">
        <v>0</v>
      </c>
      <c r="F16269" s="509">
        <v>0</v>
      </c>
      <c r="G16269" s="509">
        <v>6</v>
      </c>
      <c r="H16269" s="509">
        <v>0</v>
      </c>
      <c r="I16269" s="509">
        <v>0</v>
      </c>
      <c r="K16269" s="509">
        <v>6</v>
      </c>
    </row>
    <row r="16270" spans="1:11" s="509" customFormat="1">
      <c r="A16270" s="508" t="s">
        <v>684</v>
      </c>
      <c r="B16270" s="509" t="s">
        <v>456</v>
      </c>
      <c r="C16270" s="509">
        <v>71</v>
      </c>
      <c r="D16270" s="509">
        <v>0</v>
      </c>
      <c r="E16270" s="509">
        <v>0</v>
      </c>
      <c r="F16270" s="509">
        <v>0</v>
      </c>
      <c r="G16270" s="509">
        <v>377</v>
      </c>
      <c r="H16270" s="509">
        <v>0</v>
      </c>
      <c r="I16270" s="509">
        <v>0</v>
      </c>
      <c r="K16270" s="509">
        <v>377</v>
      </c>
    </row>
    <row r="16271" spans="1:11" s="509" customFormat="1">
      <c r="A16271" s="508" t="s">
        <v>684</v>
      </c>
      <c r="B16271" s="509" t="s">
        <v>456</v>
      </c>
      <c r="C16271" s="509" t="s">
        <v>1047</v>
      </c>
      <c r="D16271" s="509">
        <v>8</v>
      </c>
      <c r="E16271" s="509">
        <v>2</v>
      </c>
      <c r="F16271" s="509">
        <v>0</v>
      </c>
      <c r="G16271" s="509">
        <v>86</v>
      </c>
      <c r="H16271" s="509">
        <v>12</v>
      </c>
      <c r="I16271" s="509">
        <v>0</v>
      </c>
      <c r="K16271" s="509">
        <v>94</v>
      </c>
    </row>
    <row r="16272" spans="1:11" s="509" customFormat="1">
      <c r="A16272" s="508" t="s">
        <v>684</v>
      </c>
      <c r="B16272" s="509" t="s">
        <v>456</v>
      </c>
      <c r="C16272" s="509" t="s">
        <v>1048</v>
      </c>
      <c r="D16272" s="509">
        <v>1</v>
      </c>
      <c r="E16272" s="509">
        <v>0</v>
      </c>
      <c r="F16272" s="509">
        <v>0</v>
      </c>
      <c r="G16272" s="509">
        <v>32</v>
      </c>
      <c r="H16272" s="509">
        <v>0</v>
      </c>
      <c r="I16272" s="509">
        <v>0</v>
      </c>
      <c r="K16272" s="509">
        <v>33</v>
      </c>
    </row>
    <row r="16273" spans="1:11" s="509" customFormat="1">
      <c r="A16273" s="508" t="s">
        <v>684</v>
      </c>
      <c r="B16273" s="509" t="s">
        <v>456</v>
      </c>
      <c r="C16273" s="509" t="s">
        <v>1049</v>
      </c>
      <c r="D16273" s="509">
        <v>2</v>
      </c>
      <c r="E16273" s="509">
        <v>1</v>
      </c>
      <c r="F16273" s="509">
        <v>0</v>
      </c>
      <c r="G16273" s="509">
        <v>6</v>
      </c>
      <c r="H16273" s="509">
        <v>1</v>
      </c>
      <c r="I16273" s="509">
        <v>0</v>
      </c>
      <c r="K16273" s="509">
        <v>8</v>
      </c>
    </row>
    <row r="16274" spans="1:11" s="509" customFormat="1">
      <c r="A16274" s="508" t="s">
        <v>684</v>
      </c>
      <c r="B16274" s="509" t="s">
        <v>456</v>
      </c>
      <c r="C16274" s="509" t="s">
        <v>1050</v>
      </c>
      <c r="D16274" s="509">
        <v>0</v>
      </c>
      <c r="E16274" s="509">
        <v>0</v>
      </c>
      <c r="F16274" s="509">
        <v>0</v>
      </c>
      <c r="G16274" s="509">
        <v>10</v>
      </c>
      <c r="H16274" s="509">
        <v>10</v>
      </c>
      <c r="I16274" s="509">
        <v>0</v>
      </c>
      <c r="K16274" s="509">
        <v>10</v>
      </c>
    </row>
    <row r="16275" spans="1:11" s="509" customFormat="1">
      <c r="A16275" s="508" t="s">
        <v>684</v>
      </c>
      <c r="B16275" s="509" t="s">
        <v>456</v>
      </c>
      <c r="C16275" s="509" t="s">
        <v>1051</v>
      </c>
      <c r="D16275" s="509">
        <v>0</v>
      </c>
      <c r="E16275" s="509">
        <v>0</v>
      </c>
      <c r="F16275" s="509">
        <v>0</v>
      </c>
      <c r="G16275" s="509">
        <v>0</v>
      </c>
      <c r="H16275" s="509">
        <v>0</v>
      </c>
      <c r="I16275" s="509">
        <v>0</v>
      </c>
      <c r="K16275" s="509">
        <v>0</v>
      </c>
    </row>
    <row r="16276" spans="1:11" s="509" customFormat="1">
      <c r="A16276" s="508" t="s">
        <v>684</v>
      </c>
      <c r="B16276" s="509" t="s">
        <v>456</v>
      </c>
      <c r="C16276" s="509">
        <v>72</v>
      </c>
      <c r="D16276" s="509">
        <v>204</v>
      </c>
      <c r="E16276" s="509">
        <v>0</v>
      </c>
      <c r="F16276" s="509">
        <v>0</v>
      </c>
      <c r="G16276" s="509">
        <v>24</v>
      </c>
      <c r="H16276" s="509">
        <v>0</v>
      </c>
      <c r="I16276" s="509">
        <v>0</v>
      </c>
      <c r="K16276" s="509">
        <v>228</v>
      </c>
    </row>
    <row r="16277" spans="1:11" s="509" customFormat="1">
      <c r="A16277" s="508" t="s">
        <v>684</v>
      </c>
      <c r="B16277" s="509" t="s">
        <v>456</v>
      </c>
      <c r="C16277" s="509">
        <v>73</v>
      </c>
      <c r="D16277" s="509">
        <v>23</v>
      </c>
      <c r="E16277" s="509">
        <v>0</v>
      </c>
      <c r="F16277" s="509">
        <v>0</v>
      </c>
      <c r="G16277" s="509">
        <v>0</v>
      </c>
      <c r="H16277" s="509">
        <v>0</v>
      </c>
      <c r="I16277" s="509">
        <v>0</v>
      </c>
      <c r="K16277" s="509">
        <v>23</v>
      </c>
    </row>
    <row r="16278" spans="1:11" s="509" customFormat="1">
      <c r="A16278" s="508" t="s">
        <v>684</v>
      </c>
      <c r="B16278" s="509" t="s">
        <v>456</v>
      </c>
      <c r="C16278" s="509">
        <v>74</v>
      </c>
      <c r="D16278" s="509">
        <v>11</v>
      </c>
      <c r="E16278" s="509">
        <v>0</v>
      </c>
      <c r="F16278" s="509">
        <v>0</v>
      </c>
      <c r="G16278" s="509">
        <v>30</v>
      </c>
      <c r="H16278" s="509">
        <v>0</v>
      </c>
      <c r="I16278" s="509">
        <v>0</v>
      </c>
      <c r="K16278" s="509">
        <v>41</v>
      </c>
    </row>
    <row r="16279" spans="1:11" s="509" customFormat="1">
      <c r="A16279" s="508" t="s">
        <v>684</v>
      </c>
      <c r="B16279" s="509" t="s">
        <v>456</v>
      </c>
      <c r="C16279" s="509" t="s">
        <v>4570</v>
      </c>
      <c r="K16279" s="509">
        <v>0</v>
      </c>
    </row>
    <row r="16280" spans="1:11" s="509" customFormat="1">
      <c r="A16280" s="508" t="s">
        <v>684</v>
      </c>
      <c r="B16280" s="509" t="s">
        <v>456</v>
      </c>
      <c r="C16280" s="509" t="s">
        <v>4571</v>
      </c>
      <c r="D16280" s="509">
        <v>704</v>
      </c>
      <c r="E16280" s="509">
        <v>21</v>
      </c>
      <c r="F16280" s="509">
        <v>0</v>
      </c>
      <c r="G16280" s="509">
        <v>4112</v>
      </c>
      <c r="H16280" s="509">
        <v>54</v>
      </c>
      <c r="I16280" s="509">
        <v>0</v>
      </c>
      <c r="K16280" s="509">
        <v>4816</v>
      </c>
    </row>
    <row r="16281" spans="1:11" s="509" customFormat="1">
      <c r="A16281" s="508" t="s">
        <v>685</v>
      </c>
      <c r="B16281" s="509" t="s">
        <v>457</v>
      </c>
      <c r="C16281" s="509">
        <v>1</v>
      </c>
      <c r="K16281" s="509">
        <v>0</v>
      </c>
    </row>
    <row r="16282" spans="1:11" s="509" customFormat="1">
      <c r="A16282" s="508" t="s">
        <v>685</v>
      </c>
      <c r="B16282" s="509" t="s">
        <v>457</v>
      </c>
      <c r="C16282" s="509" t="s">
        <v>1023</v>
      </c>
      <c r="G16282" s="509">
        <v>26</v>
      </c>
      <c r="K16282" s="509">
        <v>26</v>
      </c>
    </row>
    <row r="16283" spans="1:11" s="509" customFormat="1">
      <c r="A16283" s="508" t="s">
        <v>685</v>
      </c>
      <c r="B16283" s="509" t="s">
        <v>457</v>
      </c>
      <c r="C16283" s="509">
        <v>2</v>
      </c>
      <c r="D16283" s="509">
        <v>4</v>
      </c>
      <c r="G16283" s="509">
        <v>9</v>
      </c>
      <c r="K16283" s="509">
        <v>13</v>
      </c>
    </row>
    <row r="16284" spans="1:11" s="509" customFormat="1">
      <c r="A16284" s="508" t="s">
        <v>685</v>
      </c>
      <c r="B16284" s="509" t="s">
        <v>457</v>
      </c>
      <c r="C16284" s="509">
        <v>3</v>
      </c>
      <c r="G16284" s="509">
        <v>9</v>
      </c>
      <c r="K16284" s="509">
        <v>9</v>
      </c>
    </row>
    <row r="16285" spans="1:11" s="509" customFormat="1">
      <c r="A16285" s="508" t="s">
        <v>685</v>
      </c>
      <c r="B16285" s="509" t="s">
        <v>457</v>
      </c>
      <c r="C16285" s="509">
        <v>4</v>
      </c>
      <c r="D16285" s="509">
        <v>2</v>
      </c>
      <c r="G16285" s="509">
        <v>10</v>
      </c>
      <c r="K16285" s="509">
        <v>12</v>
      </c>
    </row>
    <row r="16286" spans="1:11" s="509" customFormat="1">
      <c r="A16286" s="508" t="s">
        <v>685</v>
      </c>
      <c r="B16286" s="509" t="s">
        <v>457</v>
      </c>
      <c r="C16286" s="509">
        <v>5</v>
      </c>
      <c r="D16286" s="509">
        <v>1</v>
      </c>
      <c r="G16286" s="509">
        <v>7</v>
      </c>
      <c r="K16286" s="509">
        <v>8</v>
      </c>
    </row>
    <row r="16287" spans="1:11" s="509" customFormat="1">
      <c r="A16287" s="508" t="s">
        <v>685</v>
      </c>
      <c r="B16287" s="509" t="s">
        <v>457</v>
      </c>
      <c r="C16287" s="509">
        <v>6</v>
      </c>
      <c r="K16287" s="509">
        <v>0</v>
      </c>
    </row>
    <row r="16288" spans="1:11" s="509" customFormat="1">
      <c r="A16288" s="508" t="s">
        <v>685</v>
      </c>
      <c r="B16288" s="509" t="s">
        <v>457</v>
      </c>
      <c r="C16288" s="509">
        <v>7</v>
      </c>
      <c r="K16288" s="509">
        <v>0</v>
      </c>
    </row>
    <row r="16289" spans="1:11" s="509" customFormat="1">
      <c r="A16289" s="508" t="s">
        <v>685</v>
      </c>
      <c r="B16289" s="509" t="s">
        <v>457</v>
      </c>
      <c r="C16289" s="509">
        <v>8</v>
      </c>
      <c r="G16289" s="509">
        <v>1</v>
      </c>
      <c r="K16289" s="509">
        <v>1</v>
      </c>
    </row>
    <row r="16290" spans="1:11" s="509" customFormat="1">
      <c r="A16290" s="508" t="s">
        <v>685</v>
      </c>
      <c r="B16290" s="509" t="s">
        <v>457</v>
      </c>
      <c r="C16290" s="509">
        <v>9</v>
      </c>
      <c r="G16290" s="509">
        <v>3</v>
      </c>
      <c r="K16290" s="509">
        <v>3</v>
      </c>
    </row>
    <row r="16291" spans="1:11" s="509" customFormat="1">
      <c r="A16291" s="508" t="s">
        <v>685</v>
      </c>
      <c r="B16291" s="509" t="s">
        <v>457</v>
      </c>
      <c r="C16291" s="509">
        <v>10</v>
      </c>
      <c r="D16291" s="509">
        <v>1</v>
      </c>
      <c r="G16291" s="509">
        <v>6</v>
      </c>
      <c r="K16291" s="509">
        <v>7</v>
      </c>
    </row>
    <row r="16292" spans="1:11" s="509" customFormat="1">
      <c r="A16292" s="508" t="s">
        <v>685</v>
      </c>
      <c r="B16292" s="509" t="s">
        <v>457</v>
      </c>
      <c r="C16292" s="509">
        <v>11</v>
      </c>
      <c r="D16292" s="509">
        <v>1</v>
      </c>
      <c r="G16292" s="509">
        <v>1</v>
      </c>
      <c r="K16292" s="509">
        <v>2</v>
      </c>
    </row>
    <row r="16293" spans="1:11" s="509" customFormat="1">
      <c r="A16293" s="508" t="s">
        <v>685</v>
      </c>
      <c r="B16293" s="509" t="s">
        <v>457</v>
      </c>
      <c r="C16293" s="509">
        <v>12</v>
      </c>
      <c r="D16293" s="509">
        <v>1</v>
      </c>
      <c r="G16293" s="509">
        <v>1</v>
      </c>
      <c r="K16293" s="509">
        <v>2</v>
      </c>
    </row>
    <row r="16294" spans="1:11" s="509" customFormat="1">
      <c r="A16294" s="508" t="s">
        <v>685</v>
      </c>
      <c r="B16294" s="509" t="s">
        <v>457</v>
      </c>
      <c r="C16294" s="509">
        <v>13</v>
      </c>
      <c r="K16294" s="509">
        <v>0</v>
      </c>
    </row>
    <row r="16295" spans="1:11" s="509" customFormat="1">
      <c r="A16295" s="508" t="s">
        <v>685</v>
      </c>
      <c r="B16295" s="509" t="s">
        <v>457</v>
      </c>
      <c r="C16295" s="509">
        <v>14</v>
      </c>
      <c r="D16295" s="509">
        <v>1</v>
      </c>
      <c r="K16295" s="509">
        <v>1</v>
      </c>
    </row>
    <row r="16296" spans="1:11" s="509" customFormat="1">
      <c r="A16296" s="508" t="s">
        <v>685</v>
      </c>
      <c r="B16296" s="509" t="s">
        <v>457</v>
      </c>
      <c r="C16296" s="509">
        <v>15</v>
      </c>
      <c r="D16296" s="509">
        <v>1</v>
      </c>
      <c r="K16296" s="509">
        <v>1</v>
      </c>
    </row>
    <row r="16297" spans="1:11" s="509" customFormat="1">
      <c r="A16297" s="508" t="s">
        <v>685</v>
      </c>
      <c r="B16297" s="509" t="s">
        <v>457</v>
      </c>
      <c r="C16297" s="509">
        <v>16</v>
      </c>
      <c r="D16297" s="509">
        <v>1</v>
      </c>
      <c r="G16297" s="509">
        <v>1</v>
      </c>
      <c r="K16297" s="509">
        <v>2</v>
      </c>
    </row>
    <row r="16298" spans="1:11" s="509" customFormat="1">
      <c r="A16298" s="508" t="s">
        <v>685</v>
      </c>
      <c r="B16298" s="509" t="s">
        <v>457</v>
      </c>
      <c r="C16298" s="509">
        <v>17</v>
      </c>
      <c r="G16298" s="509">
        <v>15</v>
      </c>
      <c r="K16298" s="509">
        <v>15</v>
      </c>
    </row>
    <row r="16299" spans="1:11" s="509" customFormat="1">
      <c r="A16299" s="508" t="s">
        <v>685</v>
      </c>
      <c r="B16299" s="509" t="s">
        <v>457</v>
      </c>
      <c r="C16299" s="509">
        <v>18</v>
      </c>
      <c r="K16299" s="509">
        <v>0</v>
      </c>
    </row>
    <row r="16300" spans="1:11" s="509" customFormat="1">
      <c r="A16300" s="508" t="s">
        <v>685</v>
      </c>
      <c r="B16300" s="509" t="s">
        <v>457</v>
      </c>
      <c r="C16300" s="509" t="s">
        <v>1024</v>
      </c>
      <c r="D16300" s="509">
        <v>1</v>
      </c>
      <c r="G16300" s="509">
        <v>1</v>
      </c>
      <c r="K16300" s="509">
        <v>2</v>
      </c>
    </row>
    <row r="16301" spans="1:11" s="509" customFormat="1">
      <c r="A16301" s="508" t="s">
        <v>685</v>
      </c>
      <c r="B16301" s="509" t="s">
        <v>457</v>
      </c>
      <c r="C16301" s="509" t="s">
        <v>1025</v>
      </c>
      <c r="K16301" s="509">
        <v>0</v>
      </c>
    </row>
    <row r="16302" spans="1:11" s="509" customFormat="1">
      <c r="A16302" s="508" t="s">
        <v>685</v>
      </c>
      <c r="B16302" s="509" t="s">
        <v>457</v>
      </c>
      <c r="C16302" s="509">
        <v>19</v>
      </c>
      <c r="D16302" s="509">
        <v>1</v>
      </c>
      <c r="G16302" s="509">
        <v>5</v>
      </c>
      <c r="K16302" s="509">
        <v>6</v>
      </c>
    </row>
    <row r="16303" spans="1:11" s="509" customFormat="1">
      <c r="A16303" s="508" t="s">
        <v>685</v>
      </c>
      <c r="B16303" s="509" t="s">
        <v>457</v>
      </c>
      <c r="C16303" s="509">
        <v>20</v>
      </c>
      <c r="K16303" s="509">
        <v>0</v>
      </c>
    </row>
    <row r="16304" spans="1:11" s="509" customFormat="1">
      <c r="A16304" s="508" t="s">
        <v>685</v>
      </c>
      <c r="B16304" s="509" t="s">
        <v>457</v>
      </c>
      <c r="C16304" s="509">
        <v>21</v>
      </c>
      <c r="K16304" s="509">
        <v>0</v>
      </c>
    </row>
    <row r="16305" spans="1:11" s="509" customFormat="1">
      <c r="A16305" s="508" t="s">
        <v>685</v>
      </c>
      <c r="B16305" s="509" t="s">
        <v>457</v>
      </c>
      <c r="C16305" s="509" t="s">
        <v>1026</v>
      </c>
      <c r="K16305" s="509">
        <v>0</v>
      </c>
    </row>
    <row r="16306" spans="1:11" s="509" customFormat="1">
      <c r="A16306" s="508" t="s">
        <v>685</v>
      </c>
      <c r="B16306" s="509" t="s">
        <v>457</v>
      </c>
      <c r="C16306" s="509" t="s">
        <v>1027</v>
      </c>
      <c r="G16306" s="509">
        <v>2</v>
      </c>
      <c r="K16306" s="509">
        <v>2</v>
      </c>
    </row>
    <row r="16307" spans="1:11" s="509" customFormat="1">
      <c r="A16307" s="508" t="s">
        <v>685</v>
      </c>
      <c r="B16307" s="509" t="s">
        <v>457</v>
      </c>
      <c r="C16307" s="509" t="s">
        <v>1028</v>
      </c>
      <c r="K16307" s="509">
        <v>0</v>
      </c>
    </row>
    <row r="16308" spans="1:11" s="509" customFormat="1">
      <c r="A16308" s="508" t="s">
        <v>685</v>
      </c>
      <c r="B16308" s="509" t="s">
        <v>457</v>
      </c>
      <c r="C16308" s="509">
        <v>22</v>
      </c>
      <c r="G16308" s="509">
        <v>5</v>
      </c>
      <c r="H16308" s="509">
        <v>2</v>
      </c>
      <c r="K16308" s="509">
        <v>5</v>
      </c>
    </row>
    <row r="16309" spans="1:11" s="509" customFormat="1">
      <c r="A16309" s="508" t="s">
        <v>685</v>
      </c>
      <c r="B16309" s="509" t="s">
        <v>457</v>
      </c>
      <c r="C16309" s="509">
        <v>23</v>
      </c>
      <c r="K16309" s="509">
        <v>0</v>
      </c>
    </row>
    <row r="16310" spans="1:11" s="509" customFormat="1">
      <c r="A16310" s="508" t="s">
        <v>685</v>
      </c>
      <c r="B16310" s="509" t="s">
        <v>457</v>
      </c>
      <c r="C16310" s="509" t="s">
        <v>1029</v>
      </c>
      <c r="G16310" s="509">
        <v>5</v>
      </c>
      <c r="K16310" s="509">
        <v>5</v>
      </c>
    </row>
    <row r="16311" spans="1:11" s="509" customFormat="1">
      <c r="A16311" s="508" t="s">
        <v>685</v>
      </c>
      <c r="B16311" s="509" t="s">
        <v>457</v>
      </c>
      <c r="C16311" s="509">
        <v>24</v>
      </c>
      <c r="K16311" s="509">
        <v>0</v>
      </c>
    </row>
    <row r="16312" spans="1:11" s="509" customFormat="1">
      <c r="A16312" s="508" t="s">
        <v>685</v>
      </c>
      <c r="B16312" s="509" t="s">
        <v>457</v>
      </c>
      <c r="C16312" s="509">
        <v>25</v>
      </c>
    </row>
    <row r="16313" spans="1:11" s="509" customFormat="1">
      <c r="A16313" s="508" t="s">
        <v>685</v>
      </c>
      <c r="B16313" s="509" t="s">
        <v>457</v>
      </c>
      <c r="C16313" s="509">
        <v>26</v>
      </c>
      <c r="K16313" s="509">
        <v>0</v>
      </c>
    </row>
    <row r="16314" spans="1:11" s="509" customFormat="1">
      <c r="A16314" s="508" t="s">
        <v>685</v>
      </c>
      <c r="B16314" s="509" t="s">
        <v>457</v>
      </c>
      <c r="C16314" s="509">
        <v>27</v>
      </c>
      <c r="K16314" s="509">
        <v>0</v>
      </c>
    </row>
    <row r="16315" spans="1:11" s="509" customFormat="1">
      <c r="A16315" s="508" t="s">
        <v>685</v>
      </c>
      <c r="B16315" s="509" t="s">
        <v>457</v>
      </c>
      <c r="C16315" s="509">
        <v>28</v>
      </c>
      <c r="K16315" s="509">
        <v>0</v>
      </c>
    </row>
    <row r="16316" spans="1:11" s="509" customFormat="1">
      <c r="A16316" s="508" t="s">
        <v>685</v>
      </c>
      <c r="B16316" s="509" t="s">
        <v>457</v>
      </c>
      <c r="C16316" s="509">
        <v>29</v>
      </c>
      <c r="K16316" s="509">
        <v>0</v>
      </c>
    </row>
    <row r="16317" spans="1:11" s="509" customFormat="1">
      <c r="A16317" s="508" t="s">
        <v>685</v>
      </c>
      <c r="B16317" s="509" t="s">
        <v>457</v>
      </c>
      <c r="C16317" s="509">
        <v>30</v>
      </c>
      <c r="K16317" s="509">
        <v>0</v>
      </c>
    </row>
    <row r="16318" spans="1:11" s="509" customFormat="1">
      <c r="A16318" s="508" t="s">
        <v>685</v>
      </c>
      <c r="B16318" s="509" t="s">
        <v>457</v>
      </c>
      <c r="C16318" s="509">
        <v>31</v>
      </c>
      <c r="K16318" s="509">
        <v>0</v>
      </c>
    </row>
    <row r="16319" spans="1:11" s="509" customFormat="1">
      <c r="A16319" s="508" t="s">
        <v>685</v>
      </c>
      <c r="B16319" s="509" t="s">
        <v>457</v>
      </c>
      <c r="C16319" s="509">
        <v>32</v>
      </c>
      <c r="K16319" s="509">
        <v>0</v>
      </c>
    </row>
    <row r="16320" spans="1:11" s="509" customFormat="1">
      <c r="A16320" s="508" t="s">
        <v>685</v>
      </c>
      <c r="B16320" s="509" t="s">
        <v>457</v>
      </c>
      <c r="C16320" s="509">
        <v>33</v>
      </c>
      <c r="K16320" s="509">
        <v>0</v>
      </c>
    </row>
    <row r="16321" spans="1:11" s="509" customFormat="1">
      <c r="A16321" s="508" t="s">
        <v>685</v>
      </c>
      <c r="B16321" s="509" t="s">
        <v>457</v>
      </c>
      <c r="C16321" s="509">
        <v>34</v>
      </c>
      <c r="K16321" s="509">
        <v>0</v>
      </c>
    </row>
    <row r="16322" spans="1:11" s="509" customFormat="1">
      <c r="A16322" s="508" t="s">
        <v>685</v>
      </c>
      <c r="B16322" s="509" t="s">
        <v>457</v>
      </c>
      <c r="C16322" s="509">
        <v>35</v>
      </c>
      <c r="K16322" s="509">
        <v>0</v>
      </c>
    </row>
    <row r="16323" spans="1:11" s="509" customFormat="1">
      <c r="A16323" s="508" t="s">
        <v>685</v>
      </c>
      <c r="B16323" s="509" t="s">
        <v>457</v>
      </c>
      <c r="C16323" s="509">
        <v>36</v>
      </c>
      <c r="K16323" s="509">
        <v>0</v>
      </c>
    </row>
    <row r="16324" spans="1:11" s="509" customFormat="1">
      <c r="A16324" s="508" t="s">
        <v>685</v>
      </c>
      <c r="B16324" s="509" t="s">
        <v>457</v>
      </c>
      <c r="C16324" s="509">
        <v>37</v>
      </c>
      <c r="K16324" s="509">
        <v>0</v>
      </c>
    </row>
    <row r="16325" spans="1:11" s="509" customFormat="1">
      <c r="A16325" s="508" t="s">
        <v>685</v>
      </c>
      <c r="B16325" s="509" t="s">
        <v>457</v>
      </c>
      <c r="C16325" s="509">
        <v>38</v>
      </c>
      <c r="K16325" s="509">
        <v>0</v>
      </c>
    </row>
    <row r="16326" spans="1:11" s="509" customFormat="1">
      <c r="A16326" s="508" t="s">
        <v>685</v>
      </c>
      <c r="B16326" s="509" t="s">
        <v>457</v>
      </c>
      <c r="C16326" s="509" t="s">
        <v>1030</v>
      </c>
      <c r="K16326" s="509">
        <v>0</v>
      </c>
    </row>
    <row r="16327" spans="1:11" s="509" customFormat="1">
      <c r="A16327" s="508" t="s">
        <v>685</v>
      </c>
      <c r="B16327" s="509" t="s">
        <v>457</v>
      </c>
      <c r="C16327" s="509">
        <v>39</v>
      </c>
      <c r="K16327" s="509">
        <v>0</v>
      </c>
    </row>
    <row r="16328" spans="1:11" s="509" customFormat="1">
      <c r="A16328" s="508" t="s">
        <v>685</v>
      </c>
      <c r="B16328" s="509" t="s">
        <v>457</v>
      </c>
      <c r="C16328" s="509">
        <v>40</v>
      </c>
      <c r="K16328" s="509">
        <v>0</v>
      </c>
    </row>
    <row r="16329" spans="1:11" s="509" customFormat="1">
      <c r="A16329" s="508" t="s">
        <v>685</v>
      </c>
      <c r="B16329" s="509" t="s">
        <v>457</v>
      </c>
      <c r="C16329" s="509">
        <v>41</v>
      </c>
      <c r="K16329" s="509">
        <v>0</v>
      </c>
    </row>
    <row r="16330" spans="1:11" s="509" customFormat="1">
      <c r="A16330" s="508" t="s">
        <v>685</v>
      </c>
      <c r="B16330" s="509" t="s">
        <v>457</v>
      </c>
      <c r="C16330" s="509">
        <v>42</v>
      </c>
      <c r="K16330" s="509">
        <v>0</v>
      </c>
    </row>
    <row r="16331" spans="1:11" s="509" customFormat="1">
      <c r="A16331" s="508" t="s">
        <v>685</v>
      </c>
      <c r="B16331" s="509" t="s">
        <v>457</v>
      </c>
      <c r="C16331" s="509">
        <v>43</v>
      </c>
      <c r="K16331" s="509">
        <v>0</v>
      </c>
    </row>
    <row r="16332" spans="1:11" s="509" customFormat="1">
      <c r="A16332" s="508" t="s">
        <v>685</v>
      </c>
      <c r="B16332" s="509" t="s">
        <v>457</v>
      </c>
      <c r="C16332" s="509">
        <v>44</v>
      </c>
      <c r="K16332" s="509">
        <v>0</v>
      </c>
    </row>
    <row r="16333" spans="1:11" s="509" customFormat="1">
      <c r="A16333" s="508" t="s">
        <v>685</v>
      </c>
      <c r="B16333" s="509" t="s">
        <v>457</v>
      </c>
      <c r="C16333" s="509">
        <v>45</v>
      </c>
      <c r="K16333" s="509">
        <v>0</v>
      </c>
    </row>
    <row r="16334" spans="1:11" s="509" customFormat="1">
      <c r="A16334" s="508" t="s">
        <v>685</v>
      </c>
      <c r="B16334" s="509" t="s">
        <v>457</v>
      </c>
      <c r="C16334" s="509">
        <v>46</v>
      </c>
      <c r="K16334" s="509">
        <v>0</v>
      </c>
    </row>
    <row r="16335" spans="1:11" s="509" customFormat="1">
      <c r="A16335" s="508" t="s">
        <v>685</v>
      </c>
      <c r="B16335" s="509" t="s">
        <v>457</v>
      </c>
      <c r="C16335" s="509">
        <v>47</v>
      </c>
      <c r="K16335" s="509">
        <v>0</v>
      </c>
    </row>
    <row r="16336" spans="1:11" s="509" customFormat="1">
      <c r="A16336" s="508" t="s">
        <v>685</v>
      </c>
      <c r="B16336" s="509" t="s">
        <v>457</v>
      </c>
      <c r="C16336" s="509">
        <v>48</v>
      </c>
      <c r="K16336" s="509">
        <v>0</v>
      </c>
    </row>
    <row r="16337" spans="1:11" s="509" customFormat="1">
      <c r="A16337" s="508" t="s">
        <v>685</v>
      </c>
      <c r="B16337" s="509" t="s">
        <v>457</v>
      </c>
      <c r="C16337" s="509">
        <v>49</v>
      </c>
      <c r="K16337" s="509">
        <v>0</v>
      </c>
    </row>
    <row r="16338" spans="1:11" s="509" customFormat="1">
      <c r="A16338" s="508" t="s">
        <v>685</v>
      </c>
      <c r="B16338" s="509" t="s">
        <v>457</v>
      </c>
      <c r="C16338" s="509">
        <v>50</v>
      </c>
      <c r="K16338" s="509">
        <v>0</v>
      </c>
    </row>
    <row r="16339" spans="1:11" s="509" customFormat="1">
      <c r="A16339" s="508" t="s">
        <v>685</v>
      </c>
      <c r="B16339" s="509" t="s">
        <v>457</v>
      </c>
      <c r="C16339" s="509">
        <v>51</v>
      </c>
      <c r="K16339" s="509">
        <v>0</v>
      </c>
    </row>
    <row r="16340" spans="1:11" s="509" customFormat="1">
      <c r="A16340" s="508" t="s">
        <v>685</v>
      </c>
      <c r="B16340" s="509" t="s">
        <v>457</v>
      </c>
      <c r="C16340" s="509" t="s">
        <v>1031</v>
      </c>
      <c r="K16340" s="509">
        <v>0</v>
      </c>
    </row>
    <row r="16341" spans="1:11" s="509" customFormat="1">
      <c r="A16341" s="508" t="s">
        <v>685</v>
      </c>
      <c r="B16341" s="509" t="s">
        <v>457</v>
      </c>
      <c r="C16341" s="509" t="s">
        <v>1032</v>
      </c>
      <c r="K16341" s="509">
        <v>0</v>
      </c>
    </row>
    <row r="16342" spans="1:11" s="509" customFormat="1">
      <c r="A16342" s="508" t="s">
        <v>685</v>
      </c>
      <c r="B16342" s="509" t="s">
        <v>457</v>
      </c>
      <c r="C16342" s="509">
        <v>52</v>
      </c>
      <c r="K16342" s="509">
        <v>0</v>
      </c>
    </row>
    <row r="16343" spans="1:11" s="509" customFormat="1">
      <c r="A16343" s="508" t="s">
        <v>685</v>
      </c>
      <c r="B16343" s="509" t="s">
        <v>457</v>
      </c>
      <c r="C16343" s="509">
        <v>53</v>
      </c>
      <c r="G16343" s="509">
        <v>2</v>
      </c>
      <c r="H16343" s="509">
        <v>2</v>
      </c>
      <c r="K16343" s="509">
        <v>2</v>
      </c>
    </row>
    <row r="16344" spans="1:11" s="509" customFormat="1">
      <c r="A16344" s="508" t="s">
        <v>685</v>
      </c>
      <c r="B16344" s="509" t="s">
        <v>457</v>
      </c>
      <c r="C16344" s="509">
        <v>54</v>
      </c>
      <c r="G16344" s="509">
        <v>8</v>
      </c>
      <c r="K16344" s="509">
        <v>8</v>
      </c>
    </row>
    <row r="16345" spans="1:11" s="509" customFormat="1">
      <c r="A16345" s="508" t="s">
        <v>685</v>
      </c>
      <c r="B16345" s="509" t="s">
        <v>457</v>
      </c>
      <c r="C16345" s="509">
        <v>55</v>
      </c>
      <c r="G16345" s="509">
        <v>21</v>
      </c>
      <c r="K16345" s="509">
        <v>21</v>
      </c>
    </row>
    <row r="16346" spans="1:11" s="509" customFormat="1">
      <c r="A16346" s="508" t="s">
        <v>685</v>
      </c>
      <c r="B16346" s="509" t="s">
        <v>457</v>
      </c>
      <c r="C16346" s="509">
        <v>56</v>
      </c>
      <c r="K16346" s="509">
        <v>0</v>
      </c>
    </row>
    <row r="16347" spans="1:11" s="509" customFormat="1">
      <c r="A16347" s="508" t="s">
        <v>685</v>
      </c>
      <c r="B16347" s="509" t="s">
        <v>457</v>
      </c>
      <c r="C16347" s="509">
        <v>57</v>
      </c>
      <c r="K16347" s="509">
        <v>0</v>
      </c>
    </row>
    <row r="16348" spans="1:11" s="509" customFormat="1">
      <c r="A16348" s="508" t="s">
        <v>685</v>
      </c>
      <c r="B16348" s="509" t="s">
        <v>457</v>
      </c>
      <c r="C16348" s="509">
        <v>58</v>
      </c>
      <c r="K16348" s="509">
        <v>0</v>
      </c>
    </row>
    <row r="16349" spans="1:11" s="509" customFormat="1">
      <c r="A16349" s="508" t="s">
        <v>685</v>
      </c>
      <c r="B16349" s="509" t="s">
        <v>457</v>
      </c>
      <c r="C16349" s="509">
        <v>59</v>
      </c>
      <c r="G16349" s="509">
        <v>1</v>
      </c>
      <c r="K16349" s="509">
        <v>1</v>
      </c>
    </row>
    <row r="16350" spans="1:11" s="509" customFormat="1">
      <c r="A16350" s="508" t="s">
        <v>685</v>
      </c>
      <c r="B16350" s="509" t="s">
        <v>457</v>
      </c>
      <c r="C16350" s="509">
        <v>60</v>
      </c>
      <c r="K16350" s="509">
        <v>0</v>
      </c>
    </row>
    <row r="16351" spans="1:11" s="509" customFormat="1">
      <c r="A16351" s="508" t="s">
        <v>685</v>
      </c>
      <c r="B16351" s="509" t="s">
        <v>457</v>
      </c>
      <c r="C16351" s="509">
        <v>61</v>
      </c>
      <c r="K16351" s="509">
        <v>0</v>
      </c>
    </row>
    <row r="16352" spans="1:11" s="509" customFormat="1">
      <c r="A16352" s="508" t="s">
        <v>685</v>
      </c>
      <c r="B16352" s="509" t="s">
        <v>457</v>
      </c>
      <c r="C16352" s="509">
        <v>62</v>
      </c>
      <c r="K16352" s="509">
        <v>0</v>
      </c>
    </row>
    <row r="16353" spans="1:11" s="509" customFormat="1">
      <c r="A16353" s="508" t="s">
        <v>685</v>
      </c>
      <c r="B16353" s="509" t="s">
        <v>457</v>
      </c>
      <c r="C16353" s="509">
        <v>63</v>
      </c>
      <c r="K16353" s="509">
        <v>0</v>
      </c>
    </row>
    <row r="16354" spans="1:11" s="509" customFormat="1">
      <c r="A16354" s="508" t="s">
        <v>685</v>
      </c>
      <c r="B16354" s="509" t="s">
        <v>457</v>
      </c>
      <c r="C16354" s="509" t="s">
        <v>1033</v>
      </c>
      <c r="K16354" s="509">
        <v>0</v>
      </c>
    </row>
    <row r="16355" spans="1:11" s="509" customFormat="1">
      <c r="A16355" s="508" t="s">
        <v>685</v>
      </c>
      <c r="B16355" s="509" t="s">
        <v>457</v>
      </c>
      <c r="C16355" s="509" t="s">
        <v>1034</v>
      </c>
      <c r="K16355" s="509">
        <v>0</v>
      </c>
    </row>
    <row r="16356" spans="1:11" s="509" customFormat="1">
      <c r="A16356" s="508" t="s">
        <v>685</v>
      </c>
      <c r="B16356" s="509" t="s">
        <v>457</v>
      </c>
      <c r="C16356" s="509">
        <v>64</v>
      </c>
      <c r="K16356" s="509">
        <v>0</v>
      </c>
    </row>
    <row r="16357" spans="1:11" s="509" customFormat="1">
      <c r="A16357" s="508" t="s">
        <v>685</v>
      </c>
      <c r="B16357" s="509" t="s">
        <v>457</v>
      </c>
      <c r="C16357" s="509" t="s">
        <v>1035</v>
      </c>
      <c r="D16357" s="509">
        <v>3</v>
      </c>
      <c r="G16357" s="509">
        <v>1</v>
      </c>
      <c r="K16357" s="509">
        <v>4</v>
      </c>
    </row>
    <row r="16358" spans="1:11" s="509" customFormat="1">
      <c r="A16358" s="508" t="s">
        <v>685</v>
      </c>
      <c r="B16358" s="509" t="s">
        <v>457</v>
      </c>
      <c r="C16358" s="509">
        <v>65</v>
      </c>
      <c r="D16358" s="509">
        <v>2</v>
      </c>
      <c r="E16358" s="509">
        <v>1</v>
      </c>
      <c r="G16358" s="509">
        <v>6</v>
      </c>
      <c r="H16358" s="509">
        <v>3</v>
      </c>
      <c r="K16358" s="509">
        <v>8</v>
      </c>
    </row>
    <row r="16359" spans="1:11" s="509" customFormat="1">
      <c r="A16359" s="508" t="s">
        <v>685</v>
      </c>
      <c r="B16359" s="509" t="s">
        <v>457</v>
      </c>
      <c r="C16359" s="509">
        <v>66</v>
      </c>
      <c r="G16359" s="509">
        <v>3</v>
      </c>
      <c r="H16359" s="509">
        <v>3</v>
      </c>
      <c r="K16359" s="509">
        <v>3</v>
      </c>
    </row>
    <row r="16360" spans="1:11" s="509" customFormat="1">
      <c r="A16360" s="508" t="s">
        <v>685</v>
      </c>
      <c r="B16360" s="509" t="s">
        <v>457</v>
      </c>
      <c r="C16360" s="509" t="s">
        <v>1036</v>
      </c>
      <c r="K16360" s="509">
        <v>0</v>
      </c>
    </row>
    <row r="16361" spans="1:11" s="509" customFormat="1">
      <c r="A16361" s="508" t="s">
        <v>685</v>
      </c>
      <c r="B16361" s="509" t="s">
        <v>457</v>
      </c>
      <c r="C16361" s="509" t="s">
        <v>1037</v>
      </c>
      <c r="D16361" s="509">
        <v>10</v>
      </c>
      <c r="G16361" s="509">
        <v>43</v>
      </c>
      <c r="K16361" s="509">
        <v>53</v>
      </c>
    </row>
    <row r="16362" spans="1:11" s="509" customFormat="1">
      <c r="A16362" s="508" t="s">
        <v>685</v>
      </c>
      <c r="B16362" s="509" t="s">
        <v>457</v>
      </c>
      <c r="C16362" s="509" t="s">
        <v>1038</v>
      </c>
      <c r="G16362" s="509">
        <v>5</v>
      </c>
      <c r="K16362" s="509">
        <v>5</v>
      </c>
    </row>
    <row r="16363" spans="1:11" s="509" customFormat="1">
      <c r="A16363" s="508" t="s">
        <v>685</v>
      </c>
      <c r="B16363" s="509" t="s">
        <v>457</v>
      </c>
      <c r="C16363" s="509" t="s">
        <v>1039</v>
      </c>
      <c r="D16363" s="509">
        <v>2</v>
      </c>
      <c r="G16363" s="509">
        <v>2</v>
      </c>
      <c r="K16363" s="509">
        <v>4</v>
      </c>
    </row>
    <row r="16364" spans="1:11" s="509" customFormat="1">
      <c r="A16364" s="508" t="s">
        <v>685</v>
      </c>
      <c r="B16364" s="509" t="s">
        <v>457</v>
      </c>
      <c r="C16364" s="509" t="s">
        <v>1040</v>
      </c>
      <c r="D16364" s="509">
        <v>1</v>
      </c>
      <c r="G16364" s="509">
        <v>6</v>
      </c>
      <c r="K16364" s="509">
        <v>7</v>
      </c>
    </row>
    <row r="16365" spans="1:11" s="509" customFormat="1">
      <c r="A16365" s="508" t="s">
        <v>685</v>
      </c>
      <c r="B16365" s="509" t="s">
        <v>457</v>
      </c>
      <c r="C16365" s="509" t="s">
        <v>1041</v>
      </c>
      <c r="K16365" s="509">
        <v>0</v>
      </c>
    </row>
    <row r="16366" spans="1:11" s="509" customFormat="1">
      <c r="A16366" s="508" t="s">
        <v>685</v>
      </c>
      <c r="B16366" s="509" t="s">
        <v>457</v>
      </c>
      <c r="C16366" s="509" t="s">
        <v>1042</v>
      </c>
      <c r="K16366" s="509">
        <v>0</v>
      </c>
    </row>
    <row r="16367" spans="1:11" s="509" customFormat="1">
      <c r="A16367" s="508" t="s">
        <v>685</v>
      </c>
      <c r="B16367" s="509" t="s">
        <v>457</v>
      </c>
      <c r="C16367" s="509">
        <v>67</v>
      </c>
      <c r="D16367" s="509">
        <v>2</v>
      </c>
      <c r="G16367" s="509">
        <v>50</v>
      </c>
      <c r="H16367" s="509">
        <v>21</v>
      </c>
      <c r="K16367" s="509">
        <v>52</v>
      </c>
    </row>
    <row r="16368" spans="1:11" s="509" customFormat="1">
      <c r="A16368" s="508" t="s">
        <v>685</v>
      </c>
      <c r="B16368" s="509" t="s">
        <v>457</v>
      </c>
      <c r="C16368" s="509">
        <v>68</v>
      </c>
      <c r="G16368" s="509">
        <v>7</v>
      </c>
      <c r="H16368" s="509">
        <v>5</v>
      </c>
      <c r="K16368" s="509">
        <v>7</v>
      </c>
    </row>
    <row r="16369" spans="1:11" s="509" customFormat="1">
      <c r="A16369" s="508" t="s">
        <v>685</v>
      </c>
      <c r="B16369" s="509" t="s">
        <v>457</v>
      </c>
      <c r="C16369" s="509" t="s">
        <v>1043</v>
      </c>
      <c r="D16369" s="509">
        <v>2</v>
      </c>
      <c r="E16369" s="509">
        <v>1</v>
      </c>
      <c r="G16369" s="509">
        <v>9</v>
      </c>
      <c r="H16369" s="509">
        <v>5</v>
      </c>
      <c r="K16369" s="509">
        <v>11</v>
      </c>
    </row>
    <row r="16370" spans="1:11" s="509" customFormat="1">
      <c r="A16370" s="508" t="s">
        <v>685</v>
      </c>
      <c r="B16370" s="509" t="s">
        <v>457</v>
      </c>
      <c r="C16370" s="509">
        <v>69</v>
      </c>
      <c r="K16370" s="509">
        <v>0</v>
      </c>
    </row>
    <row r="16371" spans="1:11" s="509" customFormat="1">
      <c r="A16371" s="508" t="s">
        <v>685</v>
      </c>
      <c r="B16371" s="509" t="s">
        <v>457</v>
      </c>
      <c r="C16371" s="509" t="s">
        <v>1044</v>
      </c>
      <c r="D16371" s="509">
        <v>1</v>
      </c>
      <c r="K16371" s="509">
        <v>1</v>
      </c>
    </row>
    <row r="16372" spans="1:11" s="509" customFormat="1">
      <c r="A16372" s="508" t="s">
        <v>685</v>
      </c>
      <c r="B16372" s="509" t="s">
        <v>457</v>
      </c>
      <c r="C16372" s="509" t="s">
        <v>1045</v>
      </c>
      <c r="K16372" s="509">
        <v>0</v>
      </c>
    </row>
    <row r="16373" spans="1:11" s="509" customFormat="1">
      <c r="A16373" s="508" t="s">
        <v>685</v>
      </c>
      <c r="B16373" s="509" t="s">
        <v>457</v>
      </c>
      <c r="C16373" s="509">
        <v>70</v>
      </c>
      <c r="D16373" s="509">
        <v>1</v>
      </c>
      <c r="G16373" s="509">
        <v>1</v>
      </c>
      <c r="K16373" s="509">
        <v>2</v>
      </c>
    </row>
    <row r="16374" spans="1:11" s="509" customFormat="1">
      <c r="A16374" s="508" t="s">
        <v>685</v>
      </c>
      <c r="B16374" s="509" t="s">
        <v>457</v>
      </c>
      <c r="C16374" s="509" t="s">
        <v>1046</v>
      </c>
      <c r="G16374" s="509">
        <v>5</v>
      </c>
      <c r="K16374" s="509">
        <v>5</v>
      </c>
    </row>
    <row r="16375" spans="1:11" s="509" customFormat="1">
      <c r="A16375" s="508" t="s">
        <v>685</v>
      </c>
      <c r="B16375" s="509" t="s">
        <v>457</v>
      </c>
      <c r="C16375" s="509">
        <v>71</v>
      </c>
      <c r="G16375" s="509">
        <v>208</v>
      </c>
      <c r="K16375" s="509">
        <v>208</v>
      </c>
    </row>
    <row r="16376" spans="1:11" s="509" customFormat="1">
      <c r="A16376" s="508" t="s">
        <v>685</v>
      </c>
      <c r="B16376" s="509" t="s">
        <v>457</v>
      </c>
      <c r="C16376" s="509" t="s">
        <v>1047</v>
      </c>
      <c r="D16376" s="509">
        <v>1</v>
      </c>
      <c r="E16376" s="509">
        <v>1</v>
      </c>
      <c r="G16376" s="509">
        <v>39</v>
      </c>
      <c r="H16376" s="509">
        <v>32</v>
      </c>
      <c r="K16376" s="509">
        <v>40</v>
      </c>
    </row>
    <row r="16377" spans="1:11" s="509" customFormat="1">
      <c r="A16377" s="508" t="s">
        <v>685</v>
      </c>
      <c r="B16377" s="509" t="s">
        <v>457</v>
      </c>
      <c r="C16377" s="509" t="s">
        <v>1048</v>
      </c>
      <c r="D16377" s="509">
        <v>1</v>
      </c>
      <c r="G16377" s="509">
        <v>2</v>
      </c>
      <c r="K16377" s="509">
        <v>3</v>
      </c>
    </row>
    <row r="16378" spans="1:11" s="509" customFormat="1">
      <c r="A16378" s="508" t="s">
        <v>685</v>
      </c>
      <c r="B16378" s="509" t="s">
        <v>457</v>
      </c>
      <c r="C16378" s="509" t="s">
        <v>1049</v>
      </c>
      <c r="G16378" s="509">
        <v>2</v>
      </c>
      <c r="H16378" s="509">
        <v>1</v>
      </c>
      <c r="K16378" s="509">
        <v>2</v>
      </c>
    </row>
    <row r="16379" spans="1:11" s="509" customFormat="1">
      <c r="A16379" s="508" t="s">
        <v>685</v>
      </c>
      <c r="B16379" s="509" t="s">
        <v>457</v>
      </c>
      <c r="C16379" s="509" t="s">
        <v>1050</v>
      </c>
      <c r="K16379" s="509">
        <v>0</v>
      </c>
    </row>
    <row r="16380" spans="1:11" s="509" customFormat="1">
      <c r="A16380" s="508" t="s">
        <v>685</v>
      </c>
      <c r="B16380" s="509" t="s">
        <v>457</v>
      </c>
      <c r="C16380" s="509" t="s">
        <v>1051</v>
      </c>
      <c r="K16380" s="509">
        <v>0</v>
      </c>
    </row>
    <row r="16381" spans="1:11" s="509" customFormat="1">
      <c r="A16381" s="508" t="s">
        <v>685</v>
      </c>
      <c r="B16381" s="509" t="s">
        <v>457</v>
      </c>
      <c r="C16381" s="509">
        <v>72</v>
      </c>
      <c r="D16381" s="509">
        <v>18</v>
      </c>
      <c r="G16381" s="509">
        <v>1</v>
      </c>
      <c r="K16381" s="509">
        <v>19</v>
      </c>
    </row>
    <row r="16382" spans="1:11" s="509" customFormat="1">
      <c r="A16382" s="508" t="s">
        <v>685</v>
      </c>
      <c r="B16382" s="509" t="s">
        <v>457</v>
      </c>
      <c r="C16382" s="509">
        <v>73</v>
      </c>
      <c r="D16382" s="509">
        <v>2</v>
      </c>
      <c r="K16382" s="509">
        <v>2</v>
      </c>
    </row>
    <row r="16383" spans="1:11" s="509" customFormat="1">
      <c r="A16383" s="508" t="s">
        <v>685</v>
      </c>
      <c r="B16383" s="509" t="s">
        <v>457</v>
      </c>
      <c r="C16383" s="509">
        <v>74</v>
      </c>
      <c r="G16383" s="509">
        <v>2</v>
      </c>
      <c r="K16383" s="509">
        <v>2</v>
      </c>
    </row>
    <row r="16384" spans="1:11" s="509" customFormat="1">
      <c r="A16384" s="508" t="s">
        <v>685</v>
      </c>
      <c r="B16384" s="509" t="s">
        <v>457</v>
      </c>
      <c r="C16384" s="509" t="s">
        <v>4570</v>
      </c>
      <c r="K16384" s="509">
        <v>0</v>
      </c>
    </row>
    <row r="16385" spans="1:11" s="509" customFormat="1">
      <c r="A16385" s="508" t="s">
        <v>685</v>
      </c>
      <c r="B16385" s="509" t="s">
        <v>457</v>
      </c>
      <c r="C16385" s="509" t="s">
        <v>4571</v>
      </c>
      <c r="D16385" s="509">
        <v>61</v>
      </c>
      <c r="E16385" s="509">
        <v>3</v>
      </c>
      <c r="F16385" s="509">
        <v>0</v>
      </c>
      <c r="G16385" s="509">
        <v>531</v>
      </c>
      <c r="H16385" s="509">
        <v>74</v>
      </c>
      <c r="I16385" s="509">
        <v>0</v>
      </c>
      <c r="J16385" s="509">
        <v>5</v>
      </c>
      <c r="K16385" s="509">
        <v>592</v>
      </c>
    </row>
    <row r="16386" spans="1:11" s="509" customFormat="1">
      <c r="A16386" s="508" t="s">
        <v>686</v>
      </c>
      <c r="B16386" s="509" t="s">
        <v>458</v>
      </c>
      <c r="C16386" s="509">
        <v>1</v>
      </c>
      <c r="D16386" s="509">
        <v>0</v>
      </c>
      <c r="E16386" s="509">
        <v>0</v>
      </c>
      <c r="F16386" s="509">
        <v>0</v>
      </c>
      <c r="G16386" s="509">
        <v>0</v>
      </c>
      <c r="H16386" s="509">
        <v>0</v>
      </c>
      <c r="I16386" s="509">
        <v>0</v>
      </c>
      <c r="K16386" s="509">
        <v>0</v>
      </c>
    </row>
    <row r="16387" spans="1:11" s="509" customFormat="1">
      <c r="A16387" s="508" t="s">
        <v>686</v>
      </c>
      <c r="B16387" s="509" t="s">
        <v>458</v>
      </c>
      <c r="C16387" s="509" t="s">
        <v>1023</v>
      </c>
      <c r="D16387" s="509">
        <v>22</v>
      </c>
      <c r="E16387" s="509">
        <v>2</v>
      </c>
      <c r="F16387" s="509">
        <v>0</v>
      </c>
      <c r="G16387" s="509">
        <v>178</v>
      </c>
      <c r="H16387" s="509">
        <v>2</v>
      </c>
      <c r="I16387" s="509">
        <v>0</v>
      </c>
      <c r="K16387" s="509">
        <v>200</v>
      </c>
    </row>
    <row r="16388" spans="1:11" s="509" customFormat="1">
      <c r="A16388" s="508" t="s">
        <v>686</v>
      </c>
      <c r="B16388" s="509" t="s">
        <v>458</v>
      </c>
      <c r="C16388" s="509">
        <v>2</v>
      </c>
      <c r="D16388" s="509">
        <v>6</v>
      </c>
      <c r="E16388" s="509">
        <v>0</v>
      </c>
      <c r="F16388" s="509">
        <v>0</v>
      </c>
      <c r="G16388" s="509">
        <v>28</v>
      </c>
      <c r="H16388" s="509">
        <v>4</v>
      </c>
      <c r="I16388" s="509">
        <v>0</v>
      </c>
      <c r="K16388" s="509">
        <v>34</v>
      </c>
    </row>
    <row r="16389" spans="1:11" s="509" customFormat="1">
      <c r="A16389" s="508" t="s">
        <v>686</v>
      </c>
      <c r="B16389" s="509" t="s">
        <v>458</v>
      </c>
      <c r="C16389" s="509">
        <v>3</v>
      </c>
      <c r="D16389" s="509">
        <v>3</v>
      </c>
      <c r="E16389" s="509">
        <v>0</v>
      </c>
      <c r="F16389" s="509">
        <v>0</v>
      </c>
      <c r="G16389" s="509">
        <v>25</v>
      </c>
      <c r="H16389" s="509">
        <v>0</v>
      </c>
      <c r="I16389" s="509">
        <v>0</v>
      </c>
      <c r="K16389" s="509">
        <v>28</v>
      </c>
    </row>
    <row r="16390" spans="1:11" s="509" customFormat="1">
      <c r="A16390" s="508" t="s">
        <v>686</v>
      </c>
      <c r="B16390" s="509" t="s">
        <v>458</v>
      </c>
      <c r="C16390" s="509">
        <v>4</v>
      </c>
      <c r="D16390" s="509">
        <v>1</v>
      </c>
      <c r="E16390" s="509">
        <v>0</v>
      </c>
      <c r="F16390" s="509">
        <v>0</v>
      </c>
      <c r="G16390" s="509">
        <v>13</v>
      </c>
      <c r="H16390" s="509">
        <v>0</v>
      </c>
      <c r="I16390" s="509">
        <v>0</v>
      </c>
      <c r="K16390" s="509">
        <v>14</v>
      </c>
    </row>
    <row r="16391" spans="1:11" s="509" customFormat="1">
      <c r="A16391" s="508" t="s">
        <v>686</v>
      </c>
      <c r="B16391" s="509" t="s">
        <v>458</v>
      </c>
      <c r="C16391" s="509">
        <v>5</v>
      </c>
      <c r="D16391" s="509">
        <v>0</v>
      </c>
      <c r="E16391" s="509">
        <v>0</v>
      </c>
      <c r="F16391" s="509">
        <v>0</v>
      </c>
      <c r="G16391" s="509">
        <v>13</v>
      </c>
      <c r="H16391" s="509">
        <v>0</v>
      </c>
      <c r="I16391" s="509">
        <v>0</v>
      </c>
      <c r="K16391" s="509">
        <v>13</v>
      </c>
    </row>
    <row r="16392" spans="1:11" s="509" customFormat="1">
      <c r="A16392" s="508" t="s">
        <v>686</v>
      </c>
      <c r="B16392" s="509" t="s">
        <v>458</v>
      </c>
      <c r="C16392" s="509">
        <v>6</v>
      </c>
      <c r="D16392" s="509">
        <v>0</v>
      </c>
      <c r="E16392" s="509">
        <v>0</v>
      </c>
      <c r="F16392" s="509">
        <v>0</v>
      </c>
      <c r="G16392" s="509">
        <v>0</v>
      </c>
      <c r="H16392" s="509">
        <v>0</v>
      </c>
      <c r="I16392" s="509">
        <v>0</v>
      </c>
      <c r="K16392" s="509">
        <v>0</v>
      </c>
    </row>
    <row r="16393" spans="1:11" s="509" customFormat="1">
      <c r="A16393" s="508" t="s">
        <v>686</v>
      </c>
      <c r="B16393" s="509" t="s">
        <v>458</v>
      </c>
      <c r="C16393" s="509">
        <v>7</v>
      </c>
      <c r="D16393" s="509">
        <v>17</v>
      </c>
      <c r="E16393" s="509">
        <v>0</v>
      </c>
      <c r="F16393" s="509">
        <v>0</v>
      </c>
      <c r="G16393" s="509">
        <v>4</v>
      </c>
      <c r="H16393" s="509">
        <v>0</v>
      </c>
      <c r="I16393" s="509">
        <v>0</v>
      </c>
      <c r="K16393" s="509">
        <v>21</v>
      </c>
    </row>
    <row r="16394" spans="1:11" s="509" customFormat="1">
      <c r="A16394" s="508" t="s">
        <v>686</v>
      </c>
      <c r="B16394" s="509" t="s">
        <v>458</v>
      </c>
      <c r="C16394" s="509">
        <v>8</v>
      </c>
      <c r="D16394" s="509">
        <v>0</v>
      </c>
      <c r="E16394" s="509">
        <v>0</v>
      </c>
      <c r="F16394" s="509">
        <v>0</v>
      </c>
      <c r="G16394" s="509">
        <v>2</v>
      </c>
      <c r="H16394" s="509">
        <v>0</v>
      </c>
      <c r="I16394" s="509">
        <v>0</v>
      </c>
      <c r="K16394" s="509">
        <v>2</v>
      </c>
    </row>
    <row r="16395" spans="1:11" s="509" customFormat="1">
      <c r="A16395" s="508" t="s">
        <v>686</v>
      </c>
      <c r="B16395" s="509" t="s">
        <v>458</v>
      </c>
      <c r="C16395" s="509">
        <v>9</v>
      </c>
      <c r="D16395" s="509">
        <v>0</v>
      </c>
      <c r="E16395" s="509">
        <v>0</v>
      </c>
      <c r="F16395" s="509">
        <v>0</v>
      </c>
      <c r="G16395" s="509">
        <v>0</v>
      </c>
      <c r="H16395" s="509">
        <v>0</v>
      </c>
      <c r="I16395" s="509">
        <v>0</v>
      </c>
      <c r="K16395" s="509">
        <v>0</v>
      </c>
    </row>
    <row r="16396" spans="1:11" s="509" customFormat="1">
      <c r="A16396" s="508" t="s">
        <v>686</v>
      </c>
      <c r="B16396" s="509" t="s">
        <v>458</v>
      </c>
      <c r="C16396" s="509">
        <v>10</v>
      </c>
      <c r="D16396" s="509">
        <v>11</v>
      </c>
      <c r="E16396" s="509">
        <v>0</v>
      </c>
      <c r="F16396" s="509">
        <v>0</v>
      </c>
      <c r="G16396" s="509">
        <v>70</v>
      </c>
      <c r="H16396" s="509">
        <v>0</v>
      </c>
      <c r="I16396" s="509">
        <v>0</v>
      </c>
      <c r="K16396" s="509">
        <v>81</v>
      </c>
    </row>
    <row r="16397" spans="1:11" s="509" customFormat="1">
      <c r="A16397" s="508" t="s">
        <v>686</v>
      </c>
      <c r="B16397" s="509" t="s">
        <v>458</v>
      </c>
      <c r="C16397" s="509">
        <v>11</v>
      </c>
      <c r="D16397" s="509">
        <v>2</v>
      </c>
      <c r="E16397" s="509">
        <v>0</v>
      </c>
      <c r="F16397" s="509">
        <v>0</v>
      </c>
      <c r="G16397" s="509">
        <v>25</v>
      </c>
      <c r="H16397" s="509">
        <v>0</v>
      </c>
      <c r="I16397" s="509">
        <v>0</v>
      </c>
      <c r="K16397" s="509">
        <v>27</v>
      </c>
    </row>
    <row r="16398" spans="1:11" s="509" customFormat="1">
      <c r="A16398" s="508" t="s">
        <v>686</v>
      </c>
      <c r="B16398" s="509" t="s">
        <v>458</v>
      </c>
      <c r="C16398" s="509">
        <v>12</v>
      </c>
      <c r="D16398" s="509">
        <v>0</v>
      </c>
      <c r="E16398" s="509">
        <v>0</v>
      </c>
      <c r="F16398" s="509">
        <v>0</v>
      </c>
      <c r="G16398" s="509">
        <v>2</v>
      </c>
      <c r="H16398" s="509">
        <v>0</v>
      </c>
      <c r="I16398" s="509">
        <v>0</v>
      </c>
      <c r="K16398" s="509">
        <v>2</v>
      </c>
    </row>
    <row r="16399" spans="1:11" s="509" customFormat="1">
      <c r="A16399" s="508" t="s">
        <v>686</v>
      </c>
      <c r="B16399" s="509" t="s">
        <v>458</v>
      </c>
      <c r="C16399" s="509">
        <v>13</v>
      </c>
      <c r="D16399" s="509">
        <v>0</v>
      </c>
      <c r="E16399" s="509">
        <v>0</v>
      </c>
      <c r="F16399" s="509">
        <v>0</v>
      </c>
      <c r="G16399" s="509">
        <v>0</v>
      </c>
      <c r="H16399" s="509">
        <v>0</v>
      </c>
      <c r="I16399" s="509">
        <v>0</v>
      </c>
      <c r="K16399" s="509">
        <v>0</v>
      </c>
    </row>
    <row r="16400" spans="1:11" s="509" customFormat="1">
      <c r="A16400" s="508" t="s">
        <v>686</v>
      </c>
      <c r="B16400" s="509" t="s">
        <v>458</v>
      </c>
      <c r="C16400" s="509">
        <v>14</v>
      </c>
      <c r="D16400" s="509">
        <v>0</v>
      </c>
      <c r="E16400" s="509">
        <v>0</v>
      </c>
      <c r="F16400" s="509">
        <v>0</v>
      </c>
      <c r="G16400" s="509">
        <v>0</v>
      </c>
      <c r="H16400" s="509">
        <v>0</v>
      </c>
      <c r="I16400" s="509">
        <v>0</v>
      </c>
      <c r="K16400" s="509">
        <v>0</v>
      </c>
    </row>
    <row r="16401" spans="1:11" s="509" customFormat="1">
      <c r="A16401" s="508" t="s">
        <v>686</v>
      </c>
      <c r="B16401" s="509" t="s">
        <v>458</v>
      </c>
      <c r="C16401" s="509">
        <v>15</v>
      </c>
      <c r="D16401" s="509">
        <v>0</v>
      </c>
      <c r="E16401" s="509">
        <v>0</v>
      </c>
      <c r="F16401" s="509">
        <v>0</v>
      </c>
      <c r="G16401" s="509">
        <v>0</v>
      </c>
      <c r="H16401" s="509">
        <v>0</v>
      </c>
      <c r="I16401" s="509">
        <v>0</v>
      </c>
      <c r="K16401" s="509">
        <v>0</v>
      </c>
    </row>
    <row r="16402" spans="1:11" s="509" customFormat="1">
      <c r="A16402" s="508" t="s">
        <v>686</v>
      </c>
      <c r="B16402" s="509" t="s">
        <v>458</v>
      </c>
      <c r="C16402" s="509">
        <v>16</v>
      </c>
      <c r="D16402" s="509">
        <v>2</v>
      </c>
      <c r="E16402" s="509">
        <v>0</v>
      </c>
      <c r="F16402" s="509">
        <v>0</v>
      </c>
      <c r="G16402" s="509">
        <v>8</v>
      </c>
      <c r="H16402" s="509">
        <v>0</v>
      </c>
      <c r="I16402" s="509">
        <v>0</v>
      </c>
      <c r="K16402" s="509">
        <v>10</v>
      </c>
    </row>
    <row r="16403" spans="1:11" s="509" customFormat="1">
      <c r="A16403" s="508" t="s">
        <v>686</v>
      </c>
      <c r="B16403" s="509" t="s">
        <v>458</v>
      </c>
      <c r="C16403" s="509">
        <v>17</v>
      </c>
      <c r="D16403" s="509">
        <v>2</v>
      </c>
      <c r="E16403" s="509">
        <v>0</v>
      </c>
      <c r="F16403" s="509">
        <v>0</v>
      </c>
      <c r="G16403" s="509">
        <v>95</v>
      </c>
      <c r="H16403" s="509">
        <v>0</v>
      </c>
      <c r="I16403" s="509">
        <v>0</v>
      </c>
      <c r="K16403" s="509">
        <v>97</v>
      </c>
    </row>
    <row r="16404" spans="1:11" s="509" customFormat="1">
      <c r="A16404" s="508" t="s">
        <v>686</v>
      </c>
      <c r="B16404" s="509" t="s">
        <v>458</v>
      </c>
      <c r="C16404" s="509">
        <v>18</v>
      </c>
      <c r="D16404" s="509">
        <v>0</v>
      </c>
      <c r="E16404" s="509">
        <v>0</v>
      </c>
      <c r="F16404" s="509">
        <v>0</v>
      </c>
      <c r="G16404" s="509">
        <v>0</v>
      </c>
      <c r="H16404" s="509">
        <v>0</v>
      </c>
      <c r="I16404" s="509">
        <v>0</v>
      </c>
      <c r="K16404" s="509">
        <v>0</v>
      </c>
    </row>
    <row r="16405" spans="1:11" s="509" customFormat="1">
      <c r="A16405" s="508" t="s">
        <v>686</v>
      </c>
      <c r="B16405" s="509" t="s">
        <v>458</v>
      </c>
      <c r="C16405" s="509" t="s">
        <v>1024</v>
      </c>
      <c r="D16405" s="509">
        <v>0</v>
      </c>
      <c r="E16405" s="509">
        <v>0</v>
      </c>
      <c r="F16405" s="509">
        <v>0</v>
      </c>
      <c r="G16405" s="509">
        <v>0</v>
      </c>
      <c r="H16405" s="509">
        <v>0</v>
      </c>
      <c r="I16405" s="509">
        <v>0</v>
      </c>
      <c r="K16405" s="509">
        <v>0</v>
      </c>
    </row>
    <row r="16406" spans="1:11" s="509" customFormat="1">
      <c r="A16406" s="508" t="s">
        <v>686</v>
      </c>
      <c r="B16406" s="509" t="s">
        <v>458</v>
      </c>
      <c r="C16406" s="509" t="s">
        <v>1025</v>
      </c>
      <c r="D16406" s="509">
        <v>0</v>
      </c>
      <c r="E16406" s="509">
        <v>0</v>
      </c>
      <c r="F16406" s="509">
        <v>0</v>
      </c>
      <c r="G16406" s="509">
        <v>0</v>
      </c>
      <c r="H16406" s="509">
        <v>0</v>
      </c>
      <c r="I16406" s="509">
        <v>0</v>
      </c>
      <c r="K16406" s="509">
        <v>0</v>
      </c>
    </row>
    <row r="16407" spans="1:11" s="509" customFormat="1">
      <c r="A16407" s="508" t="s">
        <v>686</v>
      </c>
      <c r="B16407" s="509" t="s">
        <v>458</v>
      </c>
      <c r="C16407" s="509">
        <v>19</v>
      </c>
      <c r="D16407" s="509">
        <v>0</v>
      </c>
      <c r="E16407" s="509">
        <v>0</v>
      </c>
      <c r="F16407" s="509">
        <v>0</v>
      </c>
      <c r="G16407" s="509">
        <v>5</v>
      </c>
      <c r="H16407" s="509">
        <v>0</v>
      </c>
      <c r="I16407" s="509">
        <v>0</v>
      </c>
      <c r="K16407" s="509">
        <v>5</v>
      </c>
    </row>
    <row r="16408" spans="1:11" s="509" customFormat="1">
      <c r="A16408" s="508" t="s">
        <v>686</v>
      </c>
      <c r="B16408" s="509" t="s">
        <v>458</v>
      </c>
      <c r="C16408" s="509">
        <v>20</v>
      </c>
      <c r="D16408" s="509">
        <v>0</v>
      </c>
      <c r="E16408" s="509">
        <v>0</v>
      </c>
      <c r="F16408" s="509">
        <v>0</v>
      </c>
      <c r="G16408" s="509">
        <v>0</v>
      </c>
      <c r="H16408" s="509">
        <v>0</v>
      </c>
      <c r="I16408" s="509">
        <v>0</v>
      </c>
      <c r="K16408" s="509">
        <v>0</v>
      </c>
    </row>
    <row r="16409" spans="1:11" s="509" customFormat="1">
      <c r="A16409" s="508" t="s">
        <v>686</v>
      </c>
      <c r="B16409" s="509" t="s">
        <v>458</v>
      </c>
      <c r="C16409" s="509">
        <v>21</v>
      </c>
      <c r="D16409" s="509">
        <v>0</v>
      </c>
      <c r="E16409" s="509">
        <v>0</v>
      </c>
      <c r="F16409" s="509">
        <v>0</v>
      </c>
      <c r="G16409" s="509">
        <v>0</v>
      </c>
      <c r="H16409" s="509">
        <v>0</v>
      </c>
      <c r="I16409" s="509">
        <v>0</v>
      </c>
      <c r="K16409" s="509">
        <v>0</v>
      </c>
    </row>
    <row r="16410" spans="1:11" s="509" customFormat="1">
      <c r="A16410" s="508" t="s">
        <v>686</v>
      </c>
      <c r="B16410" s="509" t="s">
        <v>458</v>
      </c>
      <c r="C16410" s="509" t="s">
        <v>1026</v>
      </c>
      <c r="D16410" s="509">
        <v>0</v>
      </c>
      <c r="E16410" s="509">
        <v>0</v>
      </c>
      <c r="F16410" s="509">
        <v>0</v>
      </c>
      <c r="G16410" s="509">
        <v>0</v>
      </c>
      <c r="H16410" s="509">
        <v>0</v>
      </c>
      <c r="I16410" s="509">
        <v>0</v>
      </c>
      <c r="K16410" s="509">
        <v>0</v>
      </c>
    </row>
    <row r="16411" spans="1:11" s="509" customFormat="1">
      <c r="A16411" s="508" t="s">
        <v>686</v>
      </c>
      <c r="B16411" s="509" t="s">
        <v>458</v>
      </c>
      <c r="C16411" s="509" t="s">
        <v>1027</v>
      </c>
      <c r="D16411" s="509">
        <v>0</v>
      </c>
      <c r="E16411" s="509">
        <v>0</v>
      </c>
      <c r="F16411" s="509">
        <v>0</v>
      </c>
      <c r="G16411" s="509">
        <v>0</v>
      </c>
      <c r="H16411" s="509">
        <v>0</v>
      </c>
      <c r="I16411" s="509">
        <v>0</v>
      </c>
      <c r="K16411" s="509">
        <v>0</v>
      </c>
    </row>
    <row r="16412" spans="1:11" s="509" customFormat="1">
      <c r="A16412" s="508" t="s">
        <v>686</v>
      </c>
      <c r="B16412" s="509" t="s">
        <v>458</v>
      </c>
      <c r="C16412" s="509" t="s">
        <v>1028</v>
      </c>
      <c r="D16412" s="509">
        <v>0</v>
      </c>
      <c r="E16412" s="509">
        <v>0</v>
      </c>
      <c r="F16412" s="509">
        <v>0</v>
      </c>
      <c r="G16412" s="509">
        <v>0</v>
      </c>
      <c r="H16412" s="509">
        <v>0</v>
      </c>
      <c r="I16412" s="509">
        <v>0</v>
      </c>
      <c r="K16412" s="509">
        <v>0</v>
      </c>
    </row>
    <row r="16413" spans="1:11" s="509" customFormat="1">
      <c r="A16413" s="508" t="s">
        <v>686</v>
      </c>
      <c r="B16413" s="509" t="s">
        <v>458</v>
      </c>
      <c r="C16413" s="509">
        <v>22</v>
      </c>
      <c r="D16413" s="509">
        <v>0</v>
      </c>
      <c r="E16413" s="509">
        <v>0</v>
      </c>
      <c r="F16413" s="509">
        <v>0</v>
      </c>
      <c r="G16413" s="509">
        <v>4</v>
      </c>
      <c r="H16413" s="509">
        <v>1</v>
      </c>
      <c r="I16413" s="509">
        <v>0</v>
      </c>
      <c r="K16413" s="509">
        <v>4</v>
      </c>
    </row>
    <row r="16414" spans="1:11" s="509" customFormat="1">
      <c r="A16414" s="508" t="s">
        <v>686</v>
      </c>
      <c r="B16414" s="509" t="s">
        <v>458</v>
      </c>
      <c r="C16414" s="509">
        <v>23</v>
      </c>
      <c r="D16414" s="509">
        <v>1</v>
      </c>
      <c r="E16414" s="509">
        <v>1</v>
      </c>
      <c r="F16414" s="509">
        <v>0</v>
      </c>
      <c r="G16414" s="509">
        <v>0</v>
      </c>
      <c r="H16414" s="509">
        <v>0</v>
      </c>
      <c r="I16414" s="509">
        <v>0</v>
      </c>
      <c r="K16414" s="509">
        <v>1</v>
      </c>
    </row>
    <row r="16415" spans="1:11" s="509" customFormat="1">
      <c r="A16415" s="508" t="s">
        <v>686</v>
      </c>
      <c r="B16415" s="509" t="s">
        <v>458</v>
      </c>
      <c r="C16415" s="509" t="s">
        <v>1029</v>
      </c>
      <c r="D16415" s="509">
        <v>0</v>
      </c>
      <c r="E16415" s="509">
        <v>0</v>
      </c>
      <c r="F16415" s="509">
        <v>0</v>
      </c>
      <c r="G16415" s="509">
        <v>2</v>
      </c>
      <c r="H16415" s="509">
        <v>2</v>
      </c>
      <c r="I16415" s="509">
        <v>0</v>
      </c>
      <c r="K16415" s="509">
        <v>2</v>
      </c>
    </row>
    <row r="16416" spans="1:11" s="509" customFormat="1">
      <c r="A16416" s="508" t="s">
        <v>686</v>
      </c>
      <c r="B16416" s="509" t="s">
        <v>458</v>
      </c>
      <c r="C16416" s="509">
        <v>24</v>
      </c>
      <c r="D16416" s="509">
        <v>0</v>
      </c>
      <c r="E16416" s="509">
        <v>0</v>
      </c>
      <c r="F16416" s="509">
        <v>0</v>
      </c>
      <c r="G16416" s="509">
        <v>0</v>
      </c>
      <c r="H16416" s="509">
        <v>0</v>
      </c>
      <c r="I16416" s="509">
        <v>0</v>
      </c>
      <c r="K16416" s="509">
        <v>0</v>
      </c>
    </row>
    <row r="16417" spans="1:11" s="509" customFormat="1">
      <c r="A16417" s="508" t="s">
        <v>686</v>
      </c>
      <c r="B16417" s="509" t="s">
        <v>458</v>
      </c>
      <c r="C16417" s="509">
        <v>25</v>
      </c>
      <c r="D16417" s="509">
        <v>0</v>
      </c>
      <c r="E16417" s="509">
        <v>0</v>
      </c>
      <c r="F16417" s="509">
        <v>0</v>
      </c>
      <c r="G16417" s="509">
        <v>0</v>
      </c>
      <c r="H16417" s="509">
        <v>0</v>
      </c>
      <c r="I16417" s="509">
        <v>0</v>
      </c>
    </row>
    <row r="16418" spans="1:11" s="509" customFormat="1">
      <c r="A16418" s="508" t="s">
        <v>686</v>
      </c>
      <c r="B16418" s="509" t="s">
        <v>458</v>
      </c>
      <c r="C16418" s="509">
        <v>26</v>
      </c>
      <c r="D16418" s="509">
        <v>0</v>
      </c>
      <c r="E16418" s="509">
        <v>0</v>
      </c>
      <c r="F16418" s="509">
        <v>0</v>
      </c>
      <c r="G16418" s="509">
        <v>0</v>
      </c>
      <c r="H16418" s="509">
        <v>0</v>
      </c>
      <c r="I16418" s="509">
        <v>0</v>
      </c>
      <c r="K16418" s="509">
        <v>0</v>
      </c>
    </row>
    <row r="16419" spans="1:11" s="509" customFormat="1">
      <c r="A16419" s="508" t="s">
        <v>686</v>
      </c>
      <c r="B16419" s="509" t="s">
        <v>458</v>
      </c>
      <c r="C16419" s="509">
        <v>27</v>
      </c>
      <c r="D16419" s="509">
        <v>1</v>
      </c>
      <c r="E16419" s="509">
        <v>1</v>
      </c>
      <c r="F16419" s="509">
        <v>0</v>
      </c>
      <c r="G16419" s="509">
        <v>1</v>
      </c>
      <c r="H16419" s="509">
        <v>0</v>
      </c>
      <c r="I16419" s="509">
        <v>0</v>
      </c>
      <c r="K16419" s="509">
        <v>2</v>
      </c>
    </row>
    <row r="16420" spans="1:11" s="509" customFormat="1">
      <c r="A16420" s="508" t="s">
        <v>686</v>
      </c>
      <c r="B16420" s="509" t="s">
        <v>458</v>
      </c>
      <c r="C16420" s="509">
        <v>28</v>
      </c>
      <c r="D16420" s="509">
        <v>0</v>
      </c>
      <c r="E16420" s="509">
        <v>0</v>
      </c>
      <c r="F16420" s="509">
        <v>0</v>
      </c>
      <c r="G16420" s="509">
        <v>0</v>
      </c>
      <c r="H16420" s="509">
        <v>0</v>
      </c>
      <c r="I16420" s="509">
        <v>0</v>
      </c>
      <c r="K16420" s="509">
        <v>0</v>
      </c>
    </row>
    <row r="16421" spans="1:11" s="509" customFormat="1">
      <c r="A16421" s="508" t="s">
        <v>686</v>
      </c>
      <c r="B16421" s="509" t="s">
        <v>458</v>
      </c>
      <c r="C16421" s="509">
        <v>29</v>
      </c>
      <c r="D16421" s="509">
        <v>0</v>
      </c>
      <c r="E16421" s="509">
        <v>0</v>
      </c>
      <c r="F16421" s="509">
        <v>0</v>
      </c>
      <c r="G16421" s="509">
        <v>0</v>
      </c>
      <c r="H16421" s="509">
        <v>0</v>
      </c>
      <c r="I16421" s="509">
        <v>0</v>
      </c>
      <c r="K16421" s="509">
        <v>0</v>
      </c>
    </row>
    <row r="16422" spans="1:11" s="509" customFormat="1">
      <c r="A16422" s="508" t="s">
        <v>686</v>
      </c>
      <c r="B16422" s="509" t="s">
        <v>458</v>
      </c>
      <c r="C16422" s="509">
        <v>30</v>
      </c>
      <c r="D16422" s="509">
        <v>0</v>
      </c>
      <c r="E16422" s="509">
        <v>0</v>
      </c>
      <c r="F16422" s="509">
        <v>0</v>
      </c>
      <c r="G16422" s="509">
        <v>1</v>
      </c>
      <c r="H16422" s="509">
        <v>0</v>
      </c>
      <c r="I16422" s="509">
        <v>0</v>
      </c>
      <c r="K16422" s="509">
        <v>1</v>
      </c>
    </row>
    <row r="16423" spans="1:11" s="509" customFormat="1">
      <c r="A16423" s="508" t="s">
        <v>686</v>
      </c>
      <c r="B16423" s="509" t="s">
        <v>458</v>
      </c>
      <c r="C16423" s="509">
        <v>31</v>
      </c>
      <c r="D16423" s="509">
        <v>0</v>
      </c>
      <c r="E16423" s="509">
        <v>0</v>
      </c>
      <c r="F16423" s="509">
        <v>0</v>
      </c>
      <c r="G16423" s="509">
        <v>0</v>
      </c>
      <c r="H16423" s="509">
        <v>0</v>
      </c>
      <c r="I16423" s="509">
        <v>0</v>
      </c>
      <c r="K16423" s="509">
        <v>0</v>
      </c>
    </row>
    <row r="16424" spans="1:11" s="509" customFormat="1">
      <c r="A16424" s="508" t="s">
        <v>686</v>
      </c>
      <c r="B16424" s="509" t="s">
        <v>458</v>
      </c>
      <c r="C16424" s="509">
        <v>32</v>
      </c>
      <c r="D16424" s="509">
        <v>0</v>
      </c>
      <c r="E16424" s="509">
        <v>0</v>
      </c>
      <c r="F16424" s="509">
        <v>0</v>
      </c>
      <c r="G16424" s="509">
        <v>0</v>
      </c>
      <c r="H16424" s="509">
        <v>0</v>
      </c>
      <c r="I16424" s="509">
        <v>0</v>
      </c>
      <c r="K16424" s="509">
        <v>0</v>
      </c>
    </row>
    <row r="16425" spans="1:11" s="509" customFormat="1">
      <c r="A16425" s="508" t="s">
        <v>686</v>
      </c>
      <c r="B16425" s="509" t="s">
        <v>458</v>
      </c>
      <c r="C16425" s="509">
        <v>33</v>
      </c>
      <c r="D16425" s="509">
        <v>0</v>
      </c>
      <c r="E16425" s="509">
        <v>0</v>
      </c>
      <c r="F16425" s="509">
        <v>0</v>
      </c>
      <c r="G16425" s="509">
        <v>1</v>
      </c>
      <c r="H16425" s="509">
        <v>0</v>
      </c>
      <c r="I16425" s="509">
        <v>0</v>
      </c>
      <c r="K16425" s="509">
        <v>1</v>
      </c>
    </row>
    <row r="16426" spans="1:11" s="509" customFormat="1">
      <c r="A16426" s="508" t="s">
        <v>686</v>
      </c>
      <c r="B16426" s="509" t="s">
        <v>458</v>
      </c>
      <c r="C16426" s="509">
        <v>34</v>
      </c>
      <c r="D16426" s="509">
        <v>0</v>
      </c>
      <c r="E16426" s="509">
        <v>0</v>
      </c>
      <c r="F16426" s="509">
        <v>0</v>
      </c>
      <c r="G16426" s="509">
        <v>0</v>
      </c>
      <c r="H16426" s="509">
        <v>0</v>
      </c>
      <c r="I16426" s="509">
        <v>0</v>
      </c>
      <c r="K16426" s="509">
        <v>0</v>
      </c>
    </row>
    <row r="16427" spans="1:11" s="509" customFormat="1">
      <c r="A16427" s="508" t="s">
        <v>686</v>
      </c>
      <c r="B16427" s="509" t="s">
        <v>458</v>
      </c>
      <c r="C16427" s="509">
        <v>35</v>
      </c>
      <c r="D16427" s="509">
        <v>0</v>
      </c>
      <c r="E16427" s="509">
        <v>0</v>
      </c>
      <c r="F16427" s="509">
        <v>0</v>
      </c>
      <c r="G16427" s="509">
        <v>0</v>
      </c>
      <c r="H16427" s="509">
        <v>0</v>
      </c>
      <c r="I16427" s="509">
        <v>0</v>
      </c>
      <c r="K16427" s="509">
        <v>0</v>
      </c>
    </row>
    <row r="16428" spans="1:11" s="509" customFormat="1">
      <c r="A16428" s="508" t="s">
        <v>686</v>
      </c>
      <c r="B16428" s="509" t="s">
        <v>458</v>
      </c>
      <c r="C16428" s="509">
        <v>36</v>
      </c>
      <c r="D16428" s="509">
        <v>0</v>
      </c>
      <c r="E16428" s="509">
        <v>0</v>
      </c>
      <c r="F16428" s="509">
        <v>0</v>
      </c>
      <c r="G16428" s="509">
        <v>0</v>
      </c>
      <c r="H16428" s="509">
        <v>0</v>
      </c>
      <c r="I16428" s="509">
        <v>0</v>
      </c>
      <c r="K16428" s="509">
        <v>0</v>
      </c>
    </row>
    <row r="16429" spans="1:11" s="509" customFormat="1">
      <c r="A16429" s="508" t="s">
        <v>686</v>
      </c>
      <c r="B16429" s="509" t="s">
        <v>458</v>
      </c>
      <c r="C16429" s="509">
        <v>37</v>
      </c>
      <c r="D16429" s="509">
        <v>0</v>
      </c>
      <c r="E16429" s="509">
        <v>0</v>
      </c>
      <c r="F16429" s="509">
        <v>0</v>
      </c>
      <c r="G16429" s="509">
        <v>0</v>
      </c>
      <c r="H16429" s="509">
        <v>0</v>
      </c>
      <c r="I16429" s="509">
        <v>0</v>
      </c>
      <c r="K16429" s="509">
        <v>0</v>
      </c>
    </row>
    <row r="16430" spans="1:11" s="509" customFormat="1">
      <c r="A16430" s="508" t="s">
        <v>686</v>
      </c>
      <c r="B16430" s="509" t="s">
        <v>458</v>
      </c>
      <c r="C16430" s="509">
        <v>38</v>
      </c>
      <c r="D16430" s="509">
        <v>0</v>
      </c>
      <c r="E16430" s="509">
        <v>0</v>
      </c>
      <c r="F16430" s="509">
        <v>0</v>
      </c>
      <c r="G16430" s="509">
        <v>0</v>
      </c>
      <c r="H16430" s="509">
        <v>0</v>
      </c>
      <c r="I16430" s="509">
        <v>0</v>
      </c>
      <c r="K16430" s="509">
        <v>0</v>
      </c>
    </row>
    <row r="16431" spans="1:11" s="509" customFormat="1">
      <c r="A16431" s="508" t="s">
        <v>686</v>
      </c>
      <c r="B16431" s="509" t="s">
        <v>458</v>
      </c>
      <c r="C16431" s="509" t="s">
        <v>1030</v>
      </c>
      <c r="D16431" s="509">
        <v>0</v>
      </c>
      <c r="E16431" s="509">
        <v>0</v>
      </c>
      <c r="F16431" s="509">
        <v>0</v>
      </c>
      <c r="G16431" s="509">
        <v>0</v>
      </c>
      <c r="H16431" s="509">
        <v>0</v>
      </c>
      <c r="I16431" s="509">
        <v>0</v>
      </c>
      <c r="K16431" s="509">
        <v>0</v>
      </c>
    </row>
    <row r="16432" spans="1:11" s="509" customFormat="1">
      <c r="A16432" s="508" t="s">
        <v>686</v>
      </c>
      <c r="B16432" s="509" t="s">
        <v>458</v>
      </c>
      <c r="C16432" s="509">
        <v>39</v>
      </c>
      <c r="D16432" s="509">
        <v>0</v>
      </c>
      <c r="E16432" s="509">
        <v>0</v>
      </c>
      <c r="F16432" s="509">
        <v>0</v>
      </c>
      <c r="G16432" s="509">
        <v>0</v>
      </c>
      <c r="H16432" s="509">
        <v>0</v>
      </c>
      <c r="I16432" s="509">
        <v>0</v>
      </c>
      <c r="K16432" s="509">
        <v>0</v>
      </c>
    </row>
    <row r="16433" spans="1:11" s="509" customFormat="1">
      <c r="A16433" s="508" t="s">
        <v>686</v>
      </c>
      <c r="B16433" s="509" t="s">
        <v>458</v>
      </c>
      <c r="C16433" s="509">
        <v>40</v>
      </c>
      <c r="D16433" s="509">
        <v>0</v>
      </c>
      <c r="E16433" s="509">
        <v>0</v>
      </c>
      <c r="F16433" s="509">
        <v>0</v>
      </c>
      <c r="G16433" s="509">
        <v>0</v>
      </c>
      <c r="H16433" s="509">
        <v>0</v>
      </c>
      <c r="I16433" s="509">
        <v>0</v>
      </c>
      <c r="K16433" s="509">
        <v>0</v>
      </c>
    </row>
    <row r="16434" spans="1:11" s="509" customFormat="1">
      <c r="A16434" s="508" t="s">
        <v>686</v>
      </c>
      <c r="B16434" s="509" t="s">
        <v>458</v>
      </c>
      <c r="C16434" s="509">
        <v>41</v>
      </c>
      <c r="D16434" s="509">
        <v>0</v>
      </c>
      <c r="E16434" s="509">
        <v>0</v>
      </c>
      <c r="F16434" s="509">
        <v>0</v>
      </c>
      <c r="G16434" s="509">
        <v>0</v>
      </c>
      <c r="H16434" s="509">
        <v>0</v>
      </c>
      <c r="I16434" s="509">
        <v>0</v>
      </c>
      <c r="K16434" s="509">
        <v>0</v>
      </c>
    </row>
    <row r="16435" spans="1:11" s="509" customFormat="1">
      <c r="A16435" s="508" t="s">
        <v>686</v>
      </c>
      <c r="B16435" s="509" t="s">
        <v>458</v>
      </c>
      <c r="C16435" s="509">
        <v>42</v>
      </c>
      <c r="D16435" s="509">
        <v>0</v>
      </c>
      <c r="E16435" s="509">
        <v>0</v>
      </c>
      <c r="F16435" s="509">
        <v>0</v>
      </c>
      <c r="G16435" s="509">
        <v>0</v>
      </c>
      <c r="H16435" s="509">
        <v>0</v>
      </c>
      <c r="I16435" s="509">
        <v>0</v>
      </c>
      <c r="K16435" s="509">
        <v>0</v>
      </c>
    </row>
    <row r="16436" spans="1:11" s="509" customFormat="1">
      <c r="A16436" s="508" t="s">
        <v>686</v>
      </c>
      <c r="B16436" s="509" t="s">
        <v>458</v>
      </c>
      <c r="C16436" s="509">
        <v>43</v>
      </c>
      <c r="D16436" s="509">
        <v>0</v>
      </c>
      <c r="E16436" s="509">
        <v>0</v>
      </c>
      <c r="F16436" s="509">
        <v>0</v>
      </c>
      <c r="G16436" s="509">
        <v>0</v>
      </c>
      <c r="H16436" s="509">
        <v>0</v>
      </c>
      <c r="I16436" s="509">
        <v>0</v>
      </c>
      <c r="K16436" s="509">
        <v>0</v>
      </c>
    </row>
    <row r="16437" spans="1:11" s="509" customFormat="1">
      <c r="A16437" s="508" t="s">
        <v>686</v>
      </c>
      <c r="B16437" s="509" t="s">
        <v>458</v>
      </c>
      <c r="C16437" s="509">
        <v>44</v>
      </c>
      <c r="D16437" s="509">
        <v>0</v>
      </c>
      <c r="E16437" s="509">
        <v>0</v>
      </c>
      <c r="F16437" s="509">
        <v>0</v>
      </c>
      <c r="G16437" s="509">
        <v>0</v>
      </c>
      <c r="H16437" s="509">
        <v>0</v>
      </c>
      <c r="I16437" s="509">
        <v>0</v>
      </c>
      <c r="K16437" s="509">
        <v>0</v>
      </c>
    </row>
    <row r="16438" spans="1:11" s="509" customFormat="1">
      <c r="A16438" s="508" t="s">
        <v>686</v>
      </c>
      <c r="B16438" s="509" t="s">
        <v>458</v>
      </c>
      <c r="C16438" s="509">
        <v>45</v>
      </c>
      <c r="D16438" s="509">
        <v>0</v>
      </c>
      <c r="E16438" s="509">
        <v>0</v>
      </c>
      <c r="F16438" s="509">
        <v>0</v>
      </c>
      <c r="G16438" s="509">
        <v>0</v>
      </c>
      <c r="H16438" s="509">
        <v>0</v>
      </c>
      <c r="I16438" s="509">
        <v>0</v>
      </c>
      <c r="K16438" s="509">
        <v>0</v>
      </c>
    </row>
    <row r="16439" spans="1:11" s="509" customFormat="1">
      <c r="A16439" s="508" t="s">
        <v>686</v>
      </c>
      <c r="B16439" s="509" t="s">
        <v>458</v>
      </c>
      <c r="C16439" s="509">
        <v>46</v>
      </c>
      <c r="D16439" s="509">
        <v>0</v>
      </c>
      <c r="E16439" s="509">
        <v>0</v>
      </c>
      <c r="F16439" s="509">
        <v>0</v>
      </c>
      <c r="G16439" s="509">
        <v>0</v>
      </c>
      <c r="H16439" s="509">
        <v>0</v>
      </c>
      <c r="I16439" s="509">
        <v>0</v>
      </c>
      <c r="K16439" s="509">
        <v>0</v>
      </c>
    </row>
    <row r="16440" spans="1:11" s="509" customFormat="1">
      <c r="A16440" s="508" t="s">
        <v>686</v>
      </c>
      <c r="B16440" s="509" t="s">
        <v>458</v>
      </c>
      <c r="C16440" s="509">
        <v>47</v>
      </c>
      <c r="D16440" s="509">
        <v>0</v>
      </c>
      <c r="E16440" s="509">
        <v>0</v>
      </c>
      <c r="F16440" s="509">
        <v>0</v>
      </c>
      <c r="G16440" s="509">
        <v>1</v>
      </c>
      <c r="H16440" s="509">
        <v>0</v>
      </c>
      <c r="I16440" s="509">
        <v>0</v>
      </c>
      <c r="K16440" s="509">
        <v>1</v>
      </c>
    </row>
    <row r="16441" spans="1:11" s="509" customFormat="1">
      <c r="A16441" s="508" t="s">
        <v>686</v>
      </c>
      <c r="B16441" s="509" t="s">
        <v>458</v>
      </c>
      <c r="C16441" s="509">
        <v>48</v>
      </c>
      <c r="D16441" s="509">
        <v>0</v>
      </c>
      <c r="E16441" s="509">
        <v>0</v>
      </c>
      <c r="F16441" s="509">
        <v>0</v>
      </c>
      <c r="G16441" s="509">
        <v>0</v>
      </c>
      <c r="H16441" s="509">
        <v>0</v>
      </c>
      <c r="I16441" s="509">
        <v>0</v>
      </c>
      <c r="K16441" s="509">
        <v>0</v>
      </c>
    </row>
    <row r="16442" spans="1:11" s="509" customFormat="1">
      <c r="A16442" s="508" t="s">
        <v>686</v>
      </c>
      <c r="B16442" s="509" t="s">
        <v>458</v>
      </c>
      <c r="C16442" s="509">
        <v>49</v>
      </c>
      <c r="D16442" s="509">
        <v>0</v>
      </c>
      <c r="E16442" s="509">
        <v>0</v>
      </c>
      <c r="F16442" s="509">
        <v>0</v>
      </c>
      <c r="G16442" s="509">
        <v>1</v>
      </c>
      <c r="H16442" s="509">
        <v>0</v>
      </c>
      <c r="I16442" s="509">
        <v>0</v>
      </c>
      <c r="K16442" s="509">
        <v>1</v>
      </c>
    </row>
    <row r="16443" spans="1:11" s="509" customFormat="1">
      <c r="A16443" s="508" t="s">
        <v>686</v>
      </c>
      <c r="B16443" s="509" t="s">
        <v>458</v>
      </c>
      <c r="C16443" s="509">
        <v>50</v>
      </c>
      <c r="D16443" s="509">
        <v>0</v>
      </c>
      <c r="E16443" s="509">
        <v>0</v>
      </c>
      <c r="F16443" s="509">
        <v>0</v>
      </c>
      <c r="G16443" s="509">
        <v>0</v>
      </c>
      <c r="H16443" s="509">
        <v>0</v>
      </c>
      <c r="I16443" s="509">
        <v>0</v>
      </c>
      <c r="K16443" s="509">
        <v>0</v>
      </c>
    </row>
    <row r="16444" spans="1:11" s="509" customFormat="1">
      <c r="A16444" s="508" t="s">
        <v>686</v>
      </c>
      <c r="B16444" s="509" t="s">
        <v>458</v>
      </c>
      <c r="C16444" s="509">
        <v>51</v>
      </c>
      <c r="D16444" s="509">
        <v>0</v>
      </c>
      <c r="E16444" s="509">
        <v>0</v>
      </c>
      <c r="F16444" s="509">
        <v>0</v>
      </c>
      <c r="G16444" s="509">
        <v>0</v>
      </c>
      <c r="H16444" s="509">
        <v>0</v>
      </c>
      <c r="I16444" s="509">
        <v>0</v>
      </c>
      <c r="K16444" s="509">
        <v>0</v>
      </c>
    </row>
    <row r="16445" spans="1:11" s="509" customFormat="1">
      <c r="A16445" s="508" t="s">
        <v>686</v>
      </c>
      <c r="B16445" s="509" t="s">
        <v>458</v>
      </c>
      <c r="C16445" s="509" t="s">
        <v>1031</v>
      </c>
      <c r="D16445" s="509">
        <v>0</v>
      </c>
      <c r="E16445" s="509">
        <v>0</v>
      </c>
      <c r="F16445" s="509">
        <v>0</v>
      </c>
      <c r="G16445" s="509">
        <v>0</v>
      </c>
      <c r="H16445" s="509">
        <v>0</v>
      </c>
      <c r="I16445" s="509">
        <v>0</v>
      </c>
      <c r="K16445" s="509">
        <v>0</v>
      </c>
    </row>
    <row r="16446" spans="1:11" s="509" customFormat="1">
      <c r="A16446" s="508" t="s">
        <v>686</v>
      </c>
      <c r="B16446" s="509" t="s">
        <v>458</v>
      </c>
      <c r="C16446" s="509" t="s">
        <v>1032</v>
      </c>
      <c r="D16446" s="509">
        <v>0</v>
      </c>
      <c r="E16446" s="509">
        <v>0</v>
      </c>
      <c r="F16446" s="509">
        <v>0</v>
      </c>
      <c r="G16446" s="509">
        <v>0</v>
      </c>
      <c r="H16446" s="509">
        <v>0</v>
      </c>
      <c r="I16446" s="509">
        <v>0</v>
      </c>
      <c r="K16446" s="509">
        <v>0</v>
      </c>
    </row>
    <row r="16447" spans="1:11" s="509" customFormat="1">
      <c r="A16447" s="508" t="s">
        <v>686</v>
      </c>
      <c r="B16447" s="509" t="s">
        <v>458</v>
      </c>
      <c r="C16447" s="509">
        <v>52</v>
      </c>
      <c r="D16447" s="509">
        <v>0</v>
      </c>
      <c r="E16447" s="509">
        <v>0</v>
      </c>
      <c r="F16447" s="509">
        <v>0</v>
      </c>
      <c r="G16447" s="509">
        <v>0</v>
      </c>
      <c r="H16447" s="509">
        <v>0</v>
      </c>
      <c r="I16447" s="509">
        <v>0</v>
      </c>
      <c r="K16447" s="509">
        <v>0</v>
      </c>
    </row>
    <row r="16448" spans="1:11" s="509" customFormat="1">
      <c r="A16448" s="508" t="s">
        <v>686</v>
      </c>
      <c r="B16448" s="509" t="s">
        <v>458</v>
      </c>
      <c r="C16448" s="509">
        <v>53</v>
      </c>
      <c r="D16448" s="509">
        <v>0</v>
      </c>
      <c r="E16448" s="509">
        <v>0</v>
      </c>
      <c r="F16448" s="509">
        <v>0</v>
      </c>
      <c r="G16448" s="509">
        <v>1</v>
      </c>
      <c r="H16448" s="509">
        <v>0</v>
      </c>
      <c r="I16448" s="509">
        <v>0</v>
      </c>
      <c r="K16448" s="509">
        <v>1</v>
      </c>
    </row>
    <row r="16449" spans="1:11" s="509" customFormat="1">
      <c r="A16449" s="508" t="s">
        <v>686</v>
      </c>
      <c r="B16449" s="509" t="s">
        <v>458</v>
      </c>
      <c r="C16449" s="509">
        <v>54</v>
      </c>
      <c r="D16449" s="509">
        <v>0</v>
      </c>
      <c r="E16449" s="509">
        <v>0</v>
      </c>
      <c r="F16449" s="509">
        <v>0</v>
      </c>
      <c r="G16449" s="509">
        <v>18</v>
      </c>
      <c r="H16449" s="509">
        <v>0</v>
      </c>
      <c r="I16449" s="509">
        <v>0</v>
      </c>
      <c r="K16449" s="509">
        <v>18</v>
      </c>
    </row>
    <row r="16450" spans="1:11" s="509" customFormat="1">
      <c r="A16450" s="508" t="s">
        <v>686</v>
      </c>
      <c r="B16450" s="509" t="s">
        <v>458</v>
      </c>
      <c r="C16450" s="509">
        <v>55</v>
      </c>
      <c r="D16450" s="509">
        <v>4</v>
      </c>
      <c r="E16450" s="509">
        <v>0</v>
      </c>
      <c r="F16450" s="509">
        <v>0</v>
      </c>
      <c r="G16450" s="509">
        <v>54</v>
      </c>
      <c r="H16450" s="509">
        <v>2</v>
      </c>
      <c r="I16450" s="509">
        <v>0</v>
      </c>
      <c r="K16450" s="509">
        <v>58</v>
      </c>
    </row>
    <row r="16451" spans="1:11" s="509" customFormat="1">
      <c r="A16451" s="508" t="s">
        <v>686</v>
      </c>
      <c r="B16451" s="509" t="s">
        <v>458</v>
      </c>
      <c r="C16451" s="509">
        <v>56</v>
      </c>
      <c r="D16451" s="509">
        <v>0</v>
      </c>
      <c r="E16451" s="509">
        <v>0</v>
      </c>
      <c r="F16451" s="509">
        <v>0</v>
      </c>
      <c r="G16451" s="509">
        <v>0</v>
      </c>
      <c r="H16451" s="509">
        <v>0</v>
      </c>
      <c r="I16451" s="509">
        <v>0</v>
      </c>
      <c r="K16451" s="509">
        <v>0</v>
      </c>
    </row>
    <row r="16452" spans="1:11" s="509" customFormat="1">
      <c r="A16452" s="508" t="s">
        <v>686</v>
      </c>
      <c r="B16452" s="509" t="s">
        <v>458</v>
      </c>
      <c r="C16452" s="509">
        <v>57</v>
      </c>
      <c r="D16452" s="509">
        <v>0</v>
      </c>
      <c r="E16452" s="509">
        <v>0</v>
      </c>
      <c r="F16452" s="509">
        <v>0</v>
      </c>
      <c r="G16452" s="509">
        <v>0</v>
      </c>
      <c r="H16452" s="509">
        <v>0</v>
      </c>
      <c r="I16452" s="509">
        <v>0</v>
      </c>
      <c r="K16452" s="509">
        <v>0</v>
      </c>
    </row>
    <row r="16453" spans="1:11" s="509" customFormat="1">
      <c r="A16453" s="508" t="s">
        <v>686</v>
      </c>
      <c r="B16453" s="509" t="s">
        <v>458</v>
      </c>
      <c r="C16453" s="509">
        <v>58</v>
      </c>
      <c r="D16453" s="509">
        <v>0</v>
      </c>
      <c r="E16453" s="509">
        <v>0</v>
      </c>
      <c r="F16453" s="509">
        <v>0</v>
      </c>
      <c r="G16453" s="509">
        <v>0</v>
      </c>
      <c r="H16453" s="509">
        <v>0</v>
      </c>
      <c r="I16453" s="509">
        <v>0</v>
      </c>
      <c r="K16453" s="509">
        <v>0</v>
      </c>
    </row>
    <row r="16454" spans="1:11" s="509" customFormat="1">
      <c r="A16454" s="508" t="s">
        <v>686</v>
      </c>
      <c r="B16454" s="509" t="s">
        <v>458</v>
      </c>
      <c r="C16454" s="509">
        <v>59</v>
      </c>
      <c r="D16454" s="509">
        <v>0</v>
      </c>
      <c r="E16454" s="509">
        <v>0</v>
      </c>
      <c r="F16454" s="509">
        <v>0</v>
      </c>
      <c r="G16454" s="509">
        <v>5</v>
      </c>
      <c r="H16454" s="509">
        <v>0</v>
      </c>
      <c r="I16454" s="509">
        <v>0</v>
      </c>
      <c r="K16454" s="509">
        <v>5</v>
      </c>
    </row>
    <row r="16455" spans="1:11" s="509" customFormat="1">
      <c r="A16455" s="508" t="s">
        <v>686</v>
      </c>
      <c r="B16455" s="509" t="s">
        <v>458</v>
      </c>
      <c r="C16455" s="509">
        <v>60</v>
      </c>
      <c r="D16455" s="509">
        <v>3</v>
      </c>
      <c r="E16455" s="509">
        <v>0</v>
      </c>
      <c r="F16455" s="509">
        <v>0</v>
      </c>
      <c r="G16455" s="509">
        <v>0</v>
      </c>
      <c r="H16455" s="509">
        <v>0</v>
      </c>
      <c r="I16455" s="509">
        <v>0</v>
      </c>
      <c r="K16455" s="509">
        <v>3</v>
      </c>
    </row>
    <row r="16456" spans="1:11" s="509" customFormat="1">
      <c r="A16456" s="508" t="s">
        <v>686</v>
      </c>
      <c r="B16456" s="509" t="s">
        <v>458</v>
      </c>
      <c r="C16456" s="509">
        <v>61</v>
      </c>
      <c r="D16456" s="509">
        <v>1</v>
      </c>
      <c r="E16456" s="509">
        <v>0</v>
      </c>
      <c r="F16456" s="509">
        <v>0</v>
      </c>
      <c r="G16456" s="509">
        <v>0</v>
      </c>
      <c r="H16456" s="509">
        <v>0</v>
      </c>
      <c r="I16456" s="509">
        <v>0</v>
      </c>
      <c r="K16456" s="509">
        <v>1</v>
      </c>
    </row>
    <row r="16457" spans="1:11" s="509" customFormat="1">
      <c r="A16457" s="508" t="s">
        <v>686</v>
      </c>
      <c r="B16457" s="509" t="s">
        <v>458</v>
      </c>
      <c r="C16457" s="509">
        <v>62</v>
      </c>
      <c r="D16457" s="509">
        <v>0</v>
      </c>
      <c r="E16457" s="509">
        <v>0</v>
      </c>
      <c r="F16457" s="509">
        <v>0</v>
      </c>
      <c r="G16457" s="509">
        <v>1</v>
      </c>
      <c r="H16457" s="509">
        <v>1</v>
      </c>
      <c r="I16457" s="509">
        <v>0</v>
      </c>
      <c r="K16457" s="509">
        <v>1</v>
      </c>
    </row>
    <row r="16458" spans="1:11" s="509" customFormat="1">
      <c r="A16458" s="508" t="s">
        <v>686</v>
      </c>
      <c r="B16458" s="509" t="s">
        <v>458</v>
      </c>
      <c r="C16458" s="509">
        <v>63</v>
      </c>
      <c r="D16458" s="509">
        <v>1</v>
      </c>
      <c r="E16458" s="509">
        <v>1</v>
      </c>
      <c r="F16458" s="509">
        <v>0</v>
      </c>
      <c r="G16458" s="509">
        <v>0</v>
      </c>
      <c r="H16458" s="509">
        <v>0</v>
      </c>
      <c r="I16458" s="509">
        <v>0</v>
      </c>
      <c r="K16458" s="509">
        <v>1</v>
      </c>
    </row>
    <row r="16459" spans="1:11" s="509" customFormat="1">
      <c r="A16459" s="508" t="s">
        <v>686</v>
      </c>
      <c r="B16459" s="509" t="s">
        <v>458</v>
      </c>
      <c r="C16459" s="509" t="s">
        <v>1033</v>
      </c>
      <c r="D16459" s="509">
        <v>0</v>
      </c>
      <c r="E16459" s="509">
        <v>0</v>
      </c>
      <c r="F16459" s="509">
        <v>0</v>
      </c>
      <c r="G16459" s="509">
        <v>0</v>
      </c>
      <c r="H16459" s="509">
        <v>0</v>
      </c>
      <c r="I16459" s="509">
        <v>0</v>
      </c>
      <c r="K16459" s="509">
        <v>0</v>
      </c>
    </row>
    <row r="16460" spans="1:11" s="509" customFormat="1">
      <c r="A16460" s="508" t="s">
        <v>686</v>
      </c>
      <c r="B16460" s="509" t="s">
        <v>458</v>
      </c>
      <c r="C16460" s="509" t="s">
        <v>1034</v>
      </c>
      <c r="D16460" s="509">
        <v>3</v>
      </c>
      <c r="E16460" s="509">
        <v>0</v>
      </c>
      <c r="F16460" s="509">
        <v>0</v>
      </c>
      <c r="G16460" s="509">
        <v>0</v>
      </c>
      <c r="H16460" s="509">
        <v>0</v>
      </c>
      <c r="I16460" s="509">
        <v>0</v>
      </c>
      <c r="K16460" s="509">
        <v>3</v>
      </c>
    </row>
    <row r="16461" spans="1:11" s="509" customFormat="1">
      <c r="A16461" s="508" t="s">
        <v>686</v>
      </c>
      <c r="B16461" s="509" t="s">
        <v>458</v>
      </c>
      <c r="C16461" s="509">
        <v>64</v>
      </c>
      <c r="D16461" s="509">
        <v>0</v>
      </c>
      <c r="E16461" s="509">
        <v>0</v>
      </c>
      <c r="F16461" s="509">
        <v>0</v>
      </c>
      <c r="G16461" s="509">
        <v>0</v>
      </c>
      <c r="H16461" s="509">
        <v>0</v>
      </c>
      <c r="I16461" s="509">
        <v>0</v>
      </c>
      <c r="K16461" s="509">
        <v>0</v>
      </c>
    </row>
    <row r="16462" spans="1:11" s="509" customFormat="1">
      <c r="A16462" s="508" t="s">
        <v>686</v>
      </c>
      <c r="B16462" s="509" t="s">
        <v>458</v>
      </c>
      <c r="C16462" s="509" t="s">
        <v>1035</v>
      </c>
      <c r="D16462" s="509">
        <v>3</v>
      </c>
      <c r="E16462" s="509">
        <v>0</v>
      </c>
      <c r="F16462" s="509">
        <v>0</v>
      </c>
      <c r="G16462" s="509">
        <v>4</v>
      </c>
      <c r="H16462" s="509">
        <v>0</v>
      </c>
      <c r="I16462" s="509">
        <v>0</v>
      </c>
      <c r="K16462" s="509">
        <v>7</v>
      </c>
    </row>
    <row r="16463" spans="1:11" s="509" customFormat="1">
      <c r="A16463" s="508" t="s">
        <v>686</v>
      </c>
      <c r="B16463" s="509" t="s">
        <v>458</v>
      </c>
      <c r="C16463" s="509">
        <v>65</v>
      </c>
      <c r="D16463" s="509">
        <v>2</v>
      </c>
      <c r="E16463" s="509">
        <v>2</v>
      </c>
      <c r="F16463" s="509">
        <v>0</v>
      </c>
      <c r="G16463" s="509">
        <v>1</v>
      </c>
      <c r="H16463" s="509">
        <v>0</v>
      </c>
      <c r="I16463" s="509">
        <v>0</v>
      </c>
      <c r="K16463" s="509">
        <v>3</v>
      </c>
    </row>
    <row r="16464" spans="1:11" s="509" customFormat="1">
      <c r="A16464" s="508" t="s">
        <v>686</v>
      </c>
      <c r="B16464" s="509" t="s">
        <v>458</v>
      </c>
      <c r="C16464" s="509">
        <v>66</v>
      </c>
      <c r="D16464" s="509">
        <v>0</v>
      </c>
      <c r="E16464" s="509">
        <v>0</v>
      </c>
      <c r="F16464" s="509">
        <v>0</v>
      </c>
      <c r="G16464" s="509">
        <v>0</v>
      </c>
      <c r="H16464" s="509">
        <v>0</v>
      </c>
      <c r="I16464" s="509">
        <v>0</v>
      </c>
      <c r="K16464" s="509">
        <v>0</v>
      </c>
    </row>
    <row r="16465" spans="1:11" s="509" customFormat="1">
      <c r="A16465" s="508" t="s">
        <v>686</v>
      </c>
      <c r="B16465" s="509" t="s">
        <v>458</v>
      </c>
      <c r="C16465" s="509" t="s">
        <v>1036</v>
      </c>
      <c r="D16465" s="509">
        <v>0</v>
      </c>
      <c r="E16465" s="509">
        <v>0</v>
      </c>
      <c r="F16465" s="509">
        <v>0</v>
      </c>
      <c r="G16465" s="509">
        <v>0</v>
      </c>
      <c r="H16465" s="509">
        <v>0</v>
      </c>
      <c r="I16465" s="509">
        <v>0</v>
      </c>
      <c r="K16465" s="509">
        <v>0</v>
      </c>
    </row>
    <row r="16466" spans="1:11" s="509" customFormat="1">
      <c r="A16466" s="508" t="s">
        <v>686</v>
      </c>
      <c r="B16466" s="509" t="s">
        <v>458</v>
      </c>
      <c r="C16466" s="509" t="s">
        <v>1037</v>
      </c>
      <c r="D16466" s="509">
        <v>106</v>
      </c>
      <c r="E16466" s="509">
        <v>2</v>
      </c>
      <c r="F16466" s="509">
        <v>0</v>
      </c>
      <c r="G16466" s="509">
        <v>425</v>
      </c>
      <c r="H16466" s="509">
        <v>0</v>
      </c>
      <c r="I16466" s="509">
        <v>0</v>
      </c>
      <c r="K16466" s="509">
        <v>531</v>
      </c>
    </row>
    <row r="16467" spans="1:11" s="509" customFormat="1">
      <c r="A16467" s="508" t="s">
        <v>686</v>
      </c>
      <c r="B16467" s="509" t="s">
        <v>458</v>
      </c>
      <c r="C16467" s="509" t="s">
        <v>1038</v>
      </c>
      <c r="D16467" s="509">
        <v>4</v>
      </c>
      <c r="E16467" s="509">
        <v>0</v>
      </c>
      <c r="F16467" s="509">
        <v>0</v>
      </c>
      <c r="G16467" s="509">
        <v>6</v>
      </c>
      <c r="H16467" s="509">
        <v>0</v>
      </c>
      <c r="I16467" s="509">
        <v>0</v>
      </c>
      <c r="K16467" s="509">
        <v>10</v>
      </c>
    </row>
    <row r="16468" spans="1:11" s="509" customFormat="1">
      <c r="A16468" s="508" t="s">
        <v>686</v>
      </c>
      <c r="B16468" s="509" t="s">
        <v>458</v>
      </c>
      <c r="C16468" s="509" t="s">
        <v>1039</v>
      </c>
      <c r="D16468" s="509">
        <v>5</v>
      </c>
      <c r="E16468" s="509">
        <v>0</v>
      </c>
      <c r="F16468" s="509">
        <v>0</v>
      </c>
      <c r="G16468" s="509">
        <v>3</v>
      </c>
      <c r="H16468" s="509">
        <v>0</v>
      </c>
      <c r="I16468" s="509">
        <v>0</v>
      </c>
      <c r="K16468" s="509">
        <v>8</v>
      </c>
    </row>
    <row r="16469" spans="1:11" s="509" customFormat="1">
      <c r="A16469" s="508" t="s">
        <v>686</v>
      </c>
      <c r="B16469" s="509" t="s">
        <v>458</v>
      </c>
      <c r="C16469" s="509" t="s">
        <v>1040</v>
      </c>
      <c r="D16469" s="509">
        <v>7</v>
      </c>
      <c r="E16469" s="509">
        <v>0</v>
      </c>
      <c r="F16469" s="509">
        <v>0</v>
      </c>
      <c r="G16469" s="509">
        <v>2</v>
      </c>
      <c r="H16469" s="509">
        <v>0</v>
      </c>
      <c r="I16469" s="509">
        <v>0</v>
      </c>
      <c r="K16469" s="509">
        <v>9</v>
      </c>
    </row>
    <row r="16470" spans="1:11" s="509" customFormat="1">
      <c r="A16470" s="508" t="s">
        <v>686</v>
      </c>
      <c r="B16470" s="509" t="s">
        <v>458</v>
      </c>
      <c r="C16470" s="509" t="s">
        <v>1041</v>
      </c>
      <c r="D16470" s="509">
        <v>0</v>
      </c>
      <c r="E16470" s="509">
        <v>0</v>
      </c>
      <c r="F16470" s="509">
        <v>0</v>
      </c>
      <c r="G16470" s="509">
        <v>0</v>
      </c>
      <c r="H16470" s="509">
        <v>0</v>
      </c>
      <c r="I16470" s="509">
        <v>0</v>
      </c>
      <c r="K16470" s="509">
        <v>0</v>
      </c>
    </row>
    <row r="16471" spans="1:11" s="509" customFormat="1">
      <c r="A16471" s="508" t="s">
        <v>686</v>
      </c>
      <c r="B16471" s="509" t="s">
        <v>458</v>
      </c>
      <c r="C16471" s="509" t="s">
        <v>1042</v>
      </c>
      <c r="D16471" s="509">
        <v>0</v>
      </c>
      <c r="E16471" s="509">
        <v>0</v>
      </c>
      <c r="F16471" s="509">
        <v>0</v>
      </c>
      <c r="G16471" s="509">
        <v>0</v>
      </c>
      <c r="H16471" s="509">
        <v>0</v>
      </c>
      <c r="I16471" s="509">
        <v>0</v>
      </c>
      <c r="K16471" s="509">
        <v>0</v>
      </c>
    </row>
    <row r="16472" spans="1:11" s="509" customFormat="1">
      <c r="A16472" s="508" t="s">
        <v>686</v>
      </c>
      <c r="B16472" s="509" t="s">
        <v>458</v>
      </c>
      <c r="C16472" s="509">
        <v>67</v>
      </c>
      <c r="D16472" s="509">
        <v>17</v>
      </c>
      <c r="E16472" s="509">
        <v>0</v>
      </c>
      <c r="F16472" s="509">
        <v>0</v>
      </c>
      <c r="G16472" s="509">
        <v>65</v>
      </c>
      <c r="H16472" s="509">
        <v>0</v>
      </c>
      <c r="I16472" s="509">
        <v>0</v>
      </c>
      <c r="K16472" s="509">
        <v>82</v>
      </c>
    </row>
    <row r="16473" spans="1:11" s="509" customFormat="1">
      <c r="A16473" s="508" t="s">
        <v>686</v>
      </c>
      <c r="B16473" s="509" t="s">
        <v>458</v>
      </c>
      <c r="C16473" s="509">
        <v>68</v>
      </c>
      <c r="D16473" s="509">
        <v>0</v>
      </c>
      <c r="E16473" s="509">
        <v>0</v>
      </c>
      <c r="F16473" s="509">
        <v>0</v>
      </c>
      <c r="G16473" s="509">
        <v>15</v>
      </c>
      <c r="H16473" s="509">
        <v>8</v>
      </c>
      <c r="I16473" s="509">
        <v>0</v>
      </c>
      <c r="K16473" s="509">
        <v>15</v>
      </c>
    </row>
    <row r="16474" spans="1:11" s="509" customFormat="1">
      <c r="A16474" s="508" t="s">
        <v>686</v>
      </c>
      <c r="B16474" s="509" t="s">
        <v>458</v>
      </c>
      <c r="C16474" s="509" t="s">
        <v>1043</v>
      </c>
      <c r="D16474" s="509">
        <v>14</v>
      </c>
      <c r="E16474" s="509">
        <v>8</v>
      </c>
      <c r="F16474" s="509">
        <v>0</v>
      </c>
      <c r="G16474" s="509">
        <v>4</v>
      </c>
      <c r="H16474" s="509">
        <v>2</v>
      </c>
      <c r="I16474" s="509">
        <v>0</v>
      </c>
      <c r="K16474" s="509">
        <v>18</v>
      </c>
    </row>
    <row r="16475" spans="1:11" s="509" customFormat="1">
      <c r="A16475" s="508" t="s">
        <v>686</v>
      </c>
      <c r="B16475" s="509" t="s">
        <v>458</v>
      </c>
      <c r="C16475" s="509">
        <v>69</v>
      </c>
      <c r="D16475" s="509">
        <v>4</v>
      </c>
      <c r="E16475" s="509">
        <v>0</v>
      </c>
      <c r="F16475" s="509">
        <v>0</v>
      </c>
      <c r="G16475" s="509">
        <v>4</v>
      </c>
      <c r="H16475" s="509">
        <v>0</v>
      </c>
      <c r="I16475" s="509">
        <v>0</v>
      </c>
      <c r="K16475" s="509">
        <v>8</v>
      </c>
    </row>
    <row r="16476" spans="1:11" s="509" customFormat="1">
      <c r="A16476" s="508" t="s">
        <v>686</v>
      </c>
      <c r="B16476" s="509" t="s">
        <v>458</v>
      </c>
      <c r="C16476" s="509" t="s">
        <v>1044</v>
      </c>
      <c r="D16476" s="509">
        <v>0</v>
      </c>
      <c r="E16476" s="509">
        <v>0</v>
      </c>
      <c r="F16476" s="509">
        <v>0</v>
      </c>
      <c r="G16476" s="509">
        <v>0</v>
      </c>
      <c r="H16476" s="509">
        <v>0</v>
      </c>
      <c r="I16476" s="509">
        <v>0</v>
      </c>
      <c r="K16476" s="509">
        <v>0</v>
      </c>
    </row>
    <row r="16477" spans="1:11" s="509" customFormat="1">
      <c r="A16477" s="508" t="s">
        <v>686</v>
      </c>
      <c r="B16477" s="509" t="s">
        <v>458</v>
      </c>
      <c r="C16477" s="509" t="s">
        <v>1045</v>
      </c>
      <c r="D16477" s="509">
        <v>0</v>
      </c>
      <c r="E16477" s="509">
        <v>0</v>
      </c>
      <c r="F16477" s="509">
        <v>0</v>
      </c>
      <c r="G16477" s="509">
        <v>0</v>
      </c>
      <c r="H16477" s="509">
        <v>0</v>
      </c>
      <c r="I16477" s="509">
        <v>0</v>
      </c>
      <c r="K16477" s="509">
        <v>0</v>
      </c>
    </row>
    <row r="16478" spans="1:11" s="509" customFormat="1">
      <c r="A16478" s="508" t="s">
        <v>686</v>
      </c>
      <c r="B16478" s="509" t="s">
        <v>458</v>
      </c>
      <c r="C16478" s="509">
        <v>70</v>
      </c>
      <c r="D16478" s="509">
        <v>0</v>
      </c>
      <c r="E16478" s="509">
        <v>0</v>
      </c>
      <c r="F16478" s="509">
        <v>0</v>
      </c>
      <c r="G16478" s="509">
        <v>0</v>
      </c>
      <c r="H16478" s="509">
        <v>0</v>
      </c>
      <c r="I16478" s="509">
        <v>0</v>
      </c>
      <c r="K16478" s="509">
        <v>0</v>
      </c>
    </row>
    <row r="16479" spans="1:11" s="509" customFormat="1">
      <c r="A16479" s="508" t="s">
        <v>686</v>
      </c>
      <c r="B16479" s="509" t="s">
        <v>458</v>
      </c>
      <c r="C16479" s="509" t="s">
        <v>1046</v>
      </c>
      <c r="D16479" s="509">
        <v>0</v>
      </c>
      <c r="E16479" s="509">
        <v>0</v>
      </c>
      <c r="F16479" s="509">
        <v>0</v>
      </c>
      <c r="G16479" s="509">
        <v>4</v>
      </c>
      <c r="H16479" s="509">
        <v>0</v>
      </c>
      <c r="I16479" s="509">
        <v>0</v>
      </c>
      <c r="K16479" s="509">
        <v>4</v>
      </c>
    </row>
    <row r="16480" spans="1:11" s="509" customFormat="1">
      <c r="A16480" s="508" t="s">
        <v>686</v>
      </c>
      <c r="B16480" s="509" t="s">
        <v>458</v>
      </c>
      <c r="C16480" s="509">
        <v>71</v>
      </c>
      <c r="D16480" s="509">
        <v>0</v>
      </c>
      <c r="E16480" s="509">
        <v>0</v>
      </c>
      <c r="F16480" s="509">
        <v>0</v>
      </c>
      <c r="G16480" s="509">
        <v>226</v>
      </c>
      <c r="H16480" s="509">
        <v>0</v>
      </c>
      <c r="I16480" s="509">
        <v>0</v>
      </c>
      <c r="K16480" s="509">
        <v>226</v>
      </c>
    </row>
    <row r="16481" spans="1:11" s="509" customFormat="1">
      <c r="A16481" s="508" t="s">
        <v>686</v>
      </c>
      <c r="B16481" s="509" t="s">
        <v>458</v>
      </c>
      <c r="C16481" s="509" t="s">
        <v>1047</v>
      </c>
      <c r="D16481" s="509">
        <v>12</v>
      </c>
      <c r="E16481" s="509">
        <v>10</v>
      </c>
      <c r="F16481" s="509">
        <v>0</v>
      </c>
      <c r="G16481" s="509">
        <v>44</v>
      </c>
      <c r="H16481" s="509">
        <v>28</v>
      </c>
      <c r="I16481" s="509">
        <v>0</v>
      </c>
      <c r="K16481" s="509">
        <v>56</v>
      </c>
    </row>
    <row r="16482" spans="1:11" s="509" customFormat="1">
      <c r="A16482" s="508" t="s">
        <v>686</v>
      </c>
      <c r="B16482" s="509" t="s">
        <v>458</v>
      </c>
      <c r="C16482" s="509" t="s">
        <v>1048</v>
      </c>
      <c r="D16482" s="509">
        <v>0</v>
      </c>
      <c r="E16482" s="509">
        <v>0</v>
      </c>
      <c r="F16482" s="509">
        <v>0</v>
      </c>
      <c r="G16482" s="509">
        <v>12</v>
      </c>
      <c r="H16482" s="509">
        <v>0</v>
      </c>
      <c r="I16482" s="509">
        <v>0</v>
      </c>
      <c r="K16482" s="509">
        <v>12</v>
      </c>
    </row>
    <row r="16483" spans="1:11" s="509" customFormat="1">
      <c r="A16483" s="508" t="s">
        <v>686</v>
      </c>
      <c r="B16483" s="509" t="s">
        <v>458</v>
      </c>
      <c r="C16483" s="509" t="s">
        <v>1049</v>
      </c>
      <c r="D16483" s="509">
        <v>1</v>
      </c>
      <c r="E16483" s="509">
        <v>0</v>
      </c>
      <c r="F16483" s="509">
        <v>0</v>
      </c>
      <c r="G16483" s="509">
        <v>2</v>
      </c>
      <c r="H16483" s="509">
        <v>0</v>
      </c>
      <c r="I16483" s="509">
        <v>0</v>
      </c>
      <c r="K16483" s="509">
        <v>3</v>
      </c>
    </row>
    <row r="16484" spans="1:11" s="509" customFormat="1">
      <c r="A16484" s="508" t="s">
        <v>686</v>
      </c>
      <c r="B16484" s="509" t="s">
        <v>458</v>
      </c>
      <c r="C16484" s="509" t="s">
        <v>1050</v>
      </c>
      <c r="D16484" s="509">
        <v>0</v>
      </c>
      <c r="E16484" s="509">
        <v>0</v>
      </c>
      <c r="F16484" s="509">
        <v>0</v>
      </c>
      <c r="G16484" s="509">
        <v>0</v>
      </c>
      <c r="H16484" s="509">
        <v>0</v>
      </c>
      <c r="I16484" s="509">
        <v>0</v>
      </c>
      <c r="K16484" s="509">
        <v>0</v>
      </c>
    </row>
    <row r="16485" spans="1:11" s="509" customFormat="1">
      <c r="A16485" s="508" t="s">
        <v>686</v>
      </c>
      <c r="B16485" s="509" t="s">
        <v>458</v>
      </c>
      <c r="C16485" s="509" t="s">
        <v>1051</v>
      </c>
      <c r="D16485" s="509">
        <v>0</v>
      </c>
      <c r="E16485" s="509">
        <v>0</v>
      </c>
      <c r="F16485" s="509">
        <v>0</v>
      </c>
      <c r="G16485" s="509">
        <v>0</v>
      </c>
      <c r="H16485" s="509">
        <v>0</v>
      </c>
      <c r="I16485" s="509">
        <v>0</v>
      </c>
      <c r="K16485" s="509">
        <v>0</v>
      </c>
    </row>
    <row r="16486" spans="1:11" s="509" customFormat="1">
      <c r="A16486" s="508" t="s">
        <v>686</v>
      </c>
      <c r="B16486" s="509" t="s">
        <v>458</v>
      </c>
      <c r="C16486" s="509">
        <v>72</v>
      </c>
      <c r="D16486" s="509">
        <v>141</v>
      </c>
      <c r="E16486" s="509">
        <v>2</v>
      </c>
      <c r="F16486" s="509">
        <v>0</v>
      </c>
      <c r="G16486" s="509">
        <v>28</v>
      </c>
      <c r="H16486" s="509">
        <v>0</v>
      </c>
      <c r="I16486" s="509">
        <v>0</v>
      </c>
      <c r="K16486" s="509">
        <v>169</v>
      </c>
    </row>
    <row r="16487" spans="1:11" s="509" customFormat="1">
      <c r="A16487" s="508" t="s">
        <v>686</v>
      </c>
      <c r="B16487" s="509" t="s">
        <v>458</v>
      </c>
      <c r="C16487" s="509">
        <v>73</v>
      </c>
      <c r="D16487" s="509">
        <v>18</v>
      </c>
      <c r="E16487" s="509">
        <v>4</v>
      </c>
      <c r="F16487" s="509">
        <v>0</v>
      </c>
      <c r="G16487" s="509">
        <v>0</v>
      </c>
      <c r="H16487" s="509">
        <v>0</v>
      </c>
      <c r="I16487" s="509">
        <v>0</v>
      </c>
      <c r="K16487" s="509">
        <v>18</v>
      </c>
    </row>
    <row r="16488" spans="1:11" s="509" customFormat="1">
      <c r="A16488" s="508" t="s">
        <v>686</v>
      </c>
      <c r="B16488" s="509" t="s">
        <v>458</v>
      </c>
      <c r="C16488" s="509">
        <v>74</v>
      </c>
      <c r="D16488" s="509">
        <v>0</v>
      </c>
      <c r="E16488" s="509">
        <v>0</v>
      </c>
      <c r="F16488" s="509">
        <v>0</v>
      </c>
      <c r="G16488" s="509">
        <v>2</v>
      </c>
      <c r="H16488" s="509">
        <v>1</v>
      </c>
      <c r="I16488" s="509">
        <v>0</v>
      </c>
      <c r="K16488" s="509">
        <v>2</v>
      </c>
    </row>
    <row r="16489" spans="1:11" s="509" customFormat="1">
      <c r="A16489" s="508" t="s">
        <v>686</v>
      </c>
      <c r="B16489" s="509" t="s">
        <v>458</v>
      </c>
      <c r="C16489" s="509" t="s">
        <v>4570</v>
      </c>
      <c r="D16489" s="509">
        <v>0</v>
      </c>
      <c r="E16489" s="509">
        <v>0</v>
      </c>
      <c r="F16489" s="509">
        <v>0</v>
      </c>
      <c r="G16489" s="509">
        <v>0</v>
      </c>
      <c r="H16489" s="509">
        <v>0</v>
      </c>
      <c r="I16489" s="509">
        <v>0</v>
      </c>
      <c r="K16489" s="509">
        <v>0</v>
      </c>
    </row>
    <row r="16490" spans="1:11" s="509" customFormat="1">
      <c r="A16490" s="508" t="s">
        <v>686</v>
      </c>
      <c r="B16490" s="509" t="s">
        <v>458</v>
      </c>
      <c r="C16490" s="509" t="s">
        <v>4571</v>
      </c>
      <c r="D16490" s="509">
        <v>414</v>
      </c>
      <c r="E16490" s="509">
        <v>33</v>
      </c>
      <c r="F16490" s="509">
        <v>0</v>
      </c>
      <c r="G16490" s="509">
        <v>1405</v>
      </c>
      <c r="H16490" s="509">
        <v>51</v>
      </c>
      <c r="I16490" s="509">
        <v>0</v>
      </c>
      <c r="K16490" s="509">
        <v>1819</v>
      </c>
    </row>
    <row r="16491" spans="1:11" s="509" customFormat="1">
      <c r="A16491" s="508" t="s">
        <v>687</v>
      </c>
      <c r="B16491" s="509" t="s">
        <v>459</v>
      </c>
      <c r="C16491" s="509">
        <v>1</v>
      </c>
      <c r="K16491" s="509">
        <v>0</v>
      </c>
    </row>
    <row r="16492" spans="1:11" s="509" customFormat="1">
      <c r="A16492" s="508" t="s">
        <v>687</v>
      </c>
      <c r="B16492" s="509" t="s">
        <v>459</v>
      </c>
      <c r="C16492" s="509" t="s">
        <v>1023</v>
      </c>
      <c r="K16492" s="509">
        <v>0</v>
      </c>
    </row>
    <row r="16493" spans="1:11" s="509" customFormat="1">
      <c r="A16493" s="508" t="s">
        <v>687</v>
      </c>
      <c r="B16493" s="509" t="s">
        <v>459</v>
      </c>
      <c r="C16493" s="509">
        <v>2</v>
      </c>
      <c r="K16493" s="509">
        <v>0</v>
      </c>
    </row>
    <row r="16494" spans="1:11" s="509" customFormat="1">
      <c r="A16494" s="508" t="s">
        <v>687</v>
      </c>
      <c r="B16494" s="509" t="s">
        <v>459</v>
      </c>
      <c r="C16494" s="509">
        <v>3</v>
      </c>
      <c r="K16494" s="509">
        <v>0</v>
      </c>
    </row>
    <row r="16495" spans="1:11" s="509" customFormat="1">
      <c r="A16495" s="508" t="s">
        <v>687</v>
      </c>
      <c r="B16495" s="509" t="s">
        <v>459</v>
      </c>
      <c r="C16495" s="509">
        <v>4</v>
      </c>
      <c r="K16495" s="509">
        <v>0</v>
      </c>
    </row>
    <row r="16496" spans="1:11" s="509" customFormat="1">
      <c r="A16496" s="508" t="s">
        <v>687</v>
      </c>
      <c r="B16496" s="509" t="s">
        <v>459</v>
      </c>
      <c r="C16496" s="509">
        <v>5</v>
      </c>
      <c r="K16496" s="509">
        <v>0</v>
      </c>
    </row>
    <row r="16497" spans="1:11" s="509" customFormat="1">
      <c r="A16497" s="508" t="s">
        <v>687</v>
      </c>
      <c r="B16497" s="509" t="s">
        <v>459</v>
      </c>
      <c r="C16497" s="509">
        <v>6</v>
      </c>
      <c r="K16497" s="509">
        <v>0</v>
      </c>
    </row>
    <row r="16498" spans="1:11" s="509" customFormat="1">
      <c r="A16498" s="508" t="s">
        <v>687</v>
      </c>
      <c r="B16498" s="509" t="s">
        <v>459</v>
      </c>
      <c r="C16498" s="509">
        <v>7</v>
      </c>
      <c r="K16498" s="509">
        <v>0</v>
      </c>
    </row>
    <row r="16499" spans="1:11" s="509" customFormat="1">
      <c r="A16499" s="508" t="s">
        <v>687</v>
      </c>
      <c r="B16499" s="509" t="s">
        <v>459</v>
      </c>
      <c r="C16499" s="509">
        <v>8</v>
      </c>
      <c r="K16499" s="509">
        <v>0</v>
      </c>
    </row>
    <row r="16500" spans="1:11" s="509" customFormat="1">
      <c r="A16500" s="508" t="s">
        <v>687</v>
      </c>
      <c r="B16500" s="509" t="s">
        <v>459</v>
      </c>
      <c r="C16500" s="509">
        <v>9</v>
      </c>
      <c r="K16500" s="509">
        <v>0</v>
      </c>
    </row>
    <row r="16501" spans="1:11" s="509" customFormat="1">
      <c r="A16501" s="508" t="s">
        <v>687</v>
      </c>
      <c r="B16501" s="509" t="s">
        <v>459</v>
      </c>
      <c r="C16501" s="509">
        <v>10</v>
      </c>
      <c r="G16501" s="509">
        <v>4</v>
      </c>
      <c r="K16501" s="509">
        <v>4</v>
      </c>
    </row>
    <row r="16502" spans="1:11" s="509" customFormat="1">
      <c r="A16502" s="508" t="s">
        <v>687</v>
      </c>
      <c r="B16502" s="509" t="s">
        <v>459</v>
      </c>
      <c r="C16502" s="509">
        <v>11</v>
      </c>
      <c r="K16502" s="509">
        <v>0</v>
      </c>
    </row>
    <row r="16503" spans="1:11" s="509" customFormat="1">
      <c r="A16503" s="508" t="s">
        <v>687</v>
      </c>
      <c r="B16503" s="509" t="s">
        <v>459</v>
      </c>
      <c r="C16503" s="509">
        <v>12</v>
      </c>
      <c r="K16503" s="509">
        <v>0</v>
      </c>
    </row>
    <row r="16504" spans="1:11" s="509" customFormat="1">
      <c r="A16504" s="508" t="s">
        <v>687</v>
      </c>
      <c r="B16504" s="509" t="s">
        <v>459</v>
      </c>
      <c r="C16504" s="509">
        <v>13</v>
      </c>
      <c r="K16504" s="509">
        <v>0</v>
      </c>
    </row>
    <row r="16505" spans="1:11" s="509" customFormat="1">
      <c r="A16505" s="508" t="s">
        <v>687</v>
      </c>
      <c r="B16505" s="509" t="s">
        <v>459</v>
      </c>
      <c r="C16505" s="509">
        <v>14</v>
      </c>
      <c r="K16505" s="509">
        <v>0</v>
      </c>
    </row>
    <row r="16506" spans="1:11" s="509" customFormat="1">
      <c r="A16506" s="508" t="s">
        <v>687</v>
      </c>
      <c r="B16506" s="509" t="s">
        <v>459</v>
      </c>
      <c r="C16506" s="509">
        <v>15</v>
      </c>
      <c r="K16506" s="509">
        <v>0</v>
      </c>
    </row>
    <row r="16507" spans="1:11" s="509" customFormat="1">
      <c r="A16507" s="508" t="s">
        <v>687</v>
      </c>
      <c r="B16507" s="509" t="s">
        <v>459</v>
      </c>
      <c r="C16507" s="509">
        <v>16</v>
      </c>
      <c r="K16507" s="509">
        <v>0</v>
      </c>
    </row>
    <row r="16508" spans="1:11" s="509" customFormat="1">
      <c r="A16508" s="508" t="s">
        <v>687</v>
      </c>
      <c r="B16508" s="509" t="s">
        <v>459</v>
      </c>
      <c r="C16508" s="509">
        <v>17</v>
      </c>
      <c r="G16508" s="509">
        <v>1</v>
      </c>
      <c r="K16508" s="509">
        <v>1</v>
      </c>
    </row>
    <row r="16509" spans="1:11" s="509" customFormat="1">
      <c r="A16509" s="508" t="s">
        <v>687</v>
      </c>
      <c r="B16509" s="509" t="s">
        <v>459</v>
      </c>
      <c r="C16509" s="509">
        <v>18</v>
      </c>
      <c r="K16509" s="509">
        <v>0</v>
      </c>
    </row>
    <row r="16510" spans="1:11" s="509" customFormat="1">
      <c r="A16510" s="508" t="s">
        <v>687</v>
      </c>
      <c r="B16510" s="509" t="s">
        <v>459</v>
      </c>
      <c r="C16510" s="509" t="s">
        <v>1024</v>
      </c>
      <c r="K16510" s="509">
        <v>0</v>
      </c>
    </row>
    <row r="16511" spans="1:11" s="509" customFormat="1">
      <c r="A16511" s="508" t="s">
        <v>687</v>
      </c>
      <c r="B16511" s="509" t="s">
        <v>459</v>
      </c>
      <c r="C16511" s="509" t="s">
        <v>1025</v>
      </c>
      <c r="K16511" s="509">
        <v>0</v>
      </c>
    </row>
    <row r="16512" spans="1:11" s="509" customFormat="1">
      <c r="A16512" s="508" t="s">
        <v>687</v>
      </c>
      <c r="B16512" s="509" t="s">
        <v>459</v>
      </c>
      <c r="C16512" s="509">
        <v>19</v>
      </c>
      <c r="G16512" s="509">
        <v>2</v>
      </c>
      <c r="K16512" s="509">
        <v>2</v>
      </c>
    </row>
    <row r="16513" spans="1:11" s="509" customFormat="1">
      <c r="A16513" s="508" t="s">
        <v>687</v>
      </c>
      <c r="B16513" s="509" t="s">
        <v>459</v>
      </c>
      <c r="C16513" s="509">
        <v>20</v>
      </c>
      <c r="K16513" s="509">
        <v>0</v>
      </c>
    </row>
    <row r="16514" spans="1:11" s="509" customFormat="1">
      <c r="A16514" s="508" t="s">
        <v>687</v>
      </c>
      <c r="B16514" s="509" t="s">
        <v>459</v>
      </c>
      <c r="C16514" s="509">
        <v>21</v>
      </c>
      <c r="K16514" s="509">
        <v>0</v>
      </c>
    </row>
    <row r="16515" spans="1:11" s="509" customFormat="1">
      <c r="A16515" s="508" t="s">
        <v>687</v>
      </c>
      <c r="B16515" s="509" t="s">
        <v>459</v>
      </c>
      <c r="C16515" s="509" t="s">
        <v>1026</v>
      </c>
      <c r="K16515" s="509">
        <v>0</v>
      </c>
    </row>
    <row r="16516" spans="1:11" s="509" customFormat="1">
      <c r="A16516" s="508" t="s">
        <v>687</v>
      </c>
      <c r="B16516" s="509" t="s">
        <v>459</v>
      </c>
      <c r="C16516" s="509" t="s">
        <v>1027</v>
      </c>
      <c r="K16516" s="509">
        <v>0</v>
      </c>
    </row>
    <row r="16517" spans="1:11" s="509" customFormat="1">
      <c r="A16517" s="508" t="s">
        <v>687</v>
      </c>
      <c r="B16517" s="509" t="s">
        <v>459</v>
      </c>
      <c r="C16517" s="509" t="s">
        <v>1028</v>
      </c>
      <c r="K16517" s="509">
        <v>0</v>
      </c>
    </row>
    <row r="16518" spans="1:11" s="509" customFormat="1">
      <c r="A16518" s="508" t="s">
        <v>687</v>
      </c>
      <c r="B16518" s="509" t="s">
        <v>459</v>
      </c>
      <c r="C16518" s="509">
        <v>22</v>
      </c>
      <c r="K16518" s="509">
        <v>0</v>
      </c>
    </row>
    <row r="16519" spans="1:11" s="509" customFormat="1">
      <c r="A16519" s="508" t="s">
        <v>687</v>
      </c>
      <c r="B16519" s="509" t="s">
        <v>459</v>
      </c>
      <c r="C16519" s="509">
        <v>23</v>
      </c>
      <c r="K16519" s="509">
        <v>0</v>
      </c>
    </row>
    <row r="16520" spans="1:11" s="509" customFormat="1">
      <c r="A16520" s="508" t="s">
        <v>687</v>
      </c>
      <c r="B16520" s="509" t="s">
        <v>459</v>
      </c>
      <c r="C16520" s="509" t="s">
        <v>1029</v>
      </c>
      <c r="K16520" s="509">
        <v>0</v>
      </c>
    </row>
    <row r="16521" spans="1:11" s="509" customFormat="1">
      <c r="A16521" s="508" t="s">
        <v>687</v>
      </c>
      <c r="B16521" s="509" t="s">
        <v>459</v>
      </c>
      <c r="C16521" s="509">
        <v>24</v>
      </c>
      <c r="K16521" s="509">
        <v>0</v>
      </c>
    </row>
    <row r="16522" spans="1:11" s="509" customFormat="1">
      <c r="A16522" s="508" t="s">
        <v>687</v>
      </c>
      <c r="B16522" s="509" t="s">
        <v>459</v>
      </c>
      <c r="C16522" s="509">
        <v>25</v>
      </c>
    </row>
    <row r="16523" spans="1:11" s="509" customFormat="1">
      <c r="A16523" s="508" t="s">
        <v>687</v>
      </c>
      <c r="B16523" s="509" t="s">
        <v>459</v>
      </c>
      <c r="C16523" s="509">
        <v>26</v>
      </c>
      <c r="K16523" s="509">
        <v>0</v>
      </c>
    </row>
    <row r="16524" spans="1:11" s="509" customFormat="1">
      <c r="A16524" s="508" t="s">
        <v>687</v>
      </c>
      <c r="B16524" s="509" t="s">
        <v>459</v>
      </c>
      <c r="C16524" s="509">
        <v>27</v>
      </c>
      <c r="K16524" s="509">
        <v>0</v>
      </c>
    </row>
    <row r="16525" spans="1:11" s="509" customFormat="1">
      <c r="A16525" s="508" t="s">
        <v>687</v>
      </c>
      <c r="B16525" s="509" t="s">
        <v>459</v>
      </c>
      <c r="C16525" s="509">
        <v>28</v>
      </c>
      <c r="K16525" s="509">
        <v>0</v>
      </c>
    </row>
    <row r="16526" spans="1:11" s="509" customFormat="1">
      <c r="A16526" s="508" t="s">
        <v>687</v>
      </c>
      <c r="B16526" s="509" t="s">
        <v>459</v>
      </c>
      <c r="C16526" s="509">
        <v>29</v>
      </c>
      <c r="K16526" s="509">
        <v>0</v>
      </c>
    </row>
    <row r="16527" spans="1:11" s="509" customFormat="1">
      <c r="A16527" s="508" t="s">
        <v>687</v>
      </c>
      <c r="B16527" s="509" t="s">
        <v>459</v>
      </c>
      <c r="C16527" s="509">
        <v>30</v>
      </c>
      <c r="K16527" s="509">
        <v>0</v>
      </c>
    </row>
    <row r="16528" spans="1:11" s="509" customFormat="1">
      <c r="A16528" s="508" t="s">
        <v>687</v>
      </c>
      <c r="B16528" s="509" t="s">
        <v>459</v>
      </c>
      <c r="C16528" s="509">
        <v>31</v>
      </c>
      <c r="K16528" s="509">
        <v>0</v>
      </c>
    </row>
    <row r="16529" spans="1:11" s="509" customFormat="1">
      <c r="A16529" s="508" t="s">
        <v>687</v>
      </c>
      <c r="B16529" s="509" t="s">
        <v>459</v>
      </c>
      <c r="C16529" s="509">
        <v>32</v>
      </c>
      <c r="K16529" s="509">
        <v>0</v>
      </c>
    </row>
    <row r="16530" spans="1:11" s="509" customFormat="1">
      <c r="A16530" s="508" t="s">
        <v>687</v>
      </c>
      <c r="B16530" s="509" t="s">
        <v>459</v>
      </c>
      <c r="C16530" s="509">
        <v>33</v>
      </c>
      <c r="K16530" s="509">
        <v>0</v>
      </c>
    </row>
    <row r="16531" spans="1:11" s="509" customFormat="1">
      <c r="A16531" s="508" t="s">
        <v>687</v>
      </c>
      <c r="B16531" s="509" t="s">
        <v>459</v>
      </c>
      <c r="C16531" s="509">
        <v>34</v>
      </c>
      <c r="K16531" s="509">
        <v>0</v>
      </c>
    </row>
    <row r="16532" spans="1:11" s="509" customFormat="1">
      <c r="A16532" s="508" t="s">
        <v>687</v>
      </c>
      <c r="B16532" s="509" t="s">
        <v>459</v>
      </c>
      <c r="C16532" s="509">
        <v>35</v>
      </c>
      <c r="K16532" s="509">
        <v>0</v>
      </c>
    </row>
    <row r="16533" spans="1:11" s="509" customFormat="1">
      <c r="A16533" s="508" t="s">
        <v>687</v>
      </c>
      <c r="B16533" s="509" t="s">
        <v>459</v>
      </c>
      <c r="C16533" s="509">
        <v>36</v>
      </c>
      <c r="K16533" s="509">
        <v>0</v>
      </c>
    </row>
    <row r="16534" spans="1:11" s="509" customFormat="1">
      <c r="A16534" s="508" t="s">
        <v>687</v>
      </c>
      <c r="B16534" s="509" t="s">
        <v>459</v>
      </c>
      <c r="C16534" s="509">
        <v>37</v>
      </c>
      <c r="K16534" s="509">
        <v>0</v>
      </c>
    </row>
    <row r="16535" spans="1:11" s="509" customFormat="1">
      <c r="A16535" s="508" t="s">
        <v>687</v>
      </c>
      <c r="B16535" s="509" t="s">
        <v>459</v>
      </c>
      <c r="C16535" s="509">
        <v>38</v>
      </c>
      <c r="K16535" s="509">
        <v>0</v>
      </c>
    </row>
    <row r="16536" spans="1:11" s="509" customFormat="1">
      <c r="A16536" s="508" t="s">
        <v>687</v>
      </c>
      <c r="B16536" s="509" t="s">
        <v>459</v>
      </c>
      <c r="C16536" s="509" t="s">
        <v>1030</v>
      </c>
      <c r="K16536" s="509">
        <v>0</v>
      </c>
    </row>
    <row r="16537" spans="1:11" s="509" customFormat="1">
      <c r="A16537" s="508" t="s">
        <v>687</v>
      </c>
      <c r="B16537" s="509" t="s">
        <v>459</v>
      </c>
      <c r="C16537" s="509">
        <v>39</v>
      </c>
      <c r="K16537" s="509">
        <v>0</v>
      </c>
    </row>
    <row r="16538" spans="1:11" s="509" customFormat="1">
      <c r="A16538" s="508" t="s">
        <v>687</v>
      </c>
      <c r="B16538" s="509" t="s">
        <v>459</v>
      </c>
      <c r="C16538" s="509">
        <v>40</v>
      </c>
      <c r="K16538" s="509">
        <v>0</v>
      </c>
    </row>
    <row r="16539" spans="1:11" s="509" customFormat="1">
      <c r="A16539" s="508" t="s">
        <v>687</v>
      </c>
      <c r="B16539" s="509" t="s">
        <v>459</v>
      </c>
      <c r="C16539" s="509">
        <v>41</v>
      </c>
      <c r="K16539" s="509">
        <v>0</v>
      </c>
    </row>
    <row r="16540" spans="1:11" s="509" customFormat="1">
      <c r="A16540" s="508" t="s">
        <v>687</v>
      </c>
      <c r="B16540" s="509" t="s">
        <v>459</v>
      </c>
      <c r="C16540" s="509">
        <v>42</v>
      </c>
      <c r="K16540" s="509">
        <v>0</v>
      </c>
    </row>
    <row r="16541" spans="1:11" s="509" customFormat="1">
      <c r="A16541" s="508" t="s">
        <v>687</v>
      </c>
      <c r="B16541" s="509" t="s">
        <v>459</v>
      </c>
      <c r="C16541" s="509">
        <v>43</v>
      </c>
      <c r="K16541" s="509">
        <v>0</v>
      </c>
    </row>
    <row r="16542" spans="1:11" s="509" customFormat="1">
      <c r="A16542" s="508" t="s">
        <v>687</v>
      </c>
      <c r="B16542" s="509" t="s">
        <v>459</v>
      </c>
      <c r="C16542" s="509">
        <v>44</v>
      </c>
      <c r="K16542" s="509">
        <v>0</v>
      </c>
    </row>
    <row r="16543" spans="1:11" s="509" customFormat="1">
      <c r="A16543" s="508" t="s">
        <v>687</v>
      </c>
      <c r="B16543" s="509" t="s">
        <v>459</v>
      </c>
      <c r="C16543" s="509">
        <v>45</v>
      </c>
      <c r="K16543" s="509">
        <v>0</v>
      </c>
    </row>
    <row r="16544" spans="1:11" s="509" customFormat="1">
      <c r="A16544" s="508" t="s">
        <v>687</v>
      </c>
      <c r="B16544" s="509" t="s">
        <v>459</v>
      </c>
      <c r="C16544" s="509">
        <v>46</v>
      </c>
      <c r="K16544" s="509">
        <v>0</v>
      </c>
    </row>
    <row r="16545" spans="1:11" s="509" customFormat="1">
      <c r="A16545" s="508" t="s">
        <v>687</v>
      </c>
      <c r="B16545" s="509" t="s">
        <v>459</v>
      </c>
      <c r="C16545" s="509">
        <v>47</v>
      </c>
      <c r="K16545" s="509">
        <v>0</v>
      </c>
    </row>
    <row r="16546" spans="1:11" s="509" customFormat="1">
      <c r="A16546" s="508" t="s">
        <v>687</v>
      </c>
      <c r="B16546" s="509" t="s">
        <v>459</v>
      </c>
      <c r="C16546" s="509">
        <v>48</v>
      </c>
      <c r="K16546" s="509">
        <v>0</v>
      </c>
    </row>
    <row r="16547" spans="1:11" s="509" customFormat="1">
      <c r="A16547" s="508" t="s">
        <v>687</v>
      </c>
      <c r="B16547" s="509" t="s">
        <v>459</v>
      </c>
      <c r="C16547" s="509">
        <v>49</v>
      </c>
      <c r="K16547" s="509">
        <v>0</v>
      </c>
    </row>
    <row r="16548" spans="1:11" s="509" customFormat="1">
      <c r="A16548" s="508" t="s">
        <v>687</v>
      </c>
      <c r="B16548" s="509" t="s">
        <v>459</v>
      </c>
      <c r="C16548" s="509">
        <v>50</v>
      </c>
      <c r="K16548" s="509">
        <v>0</v>
      </c>
    </row>
    <row r="16549" spans="1:11" s="509" customFormat="1">
      <c r="A16549" s="508" t="s">
        <v>687</v>
      </c>
      <c r="B16549" s="509" t="s">
        <v>459</v>
      </c>
      <c r="C16549" s="509">
        <v>51</v>
      </c>
      <c r="K16549" s="509">
        <v>0</v>
      </c>
    </row>
    <row r="16550" spans="1:11" s="509" customFormat="1">
      <c r="A16550" s="508" t="s">
        <v>687</v>
      </c>
      <c r="B16550" s="509" t="s">
        <v>459</v>
      </c>
      <c r="C16550" s="509" t="s">
        <v>1031</v>
      </c>
      <c r="K16550" s="509">
        <v>0</v>
      </c>
    </row>
    <row r="16551" spans="1:11" s="509" customFormat="1">
      <c r="A16551" s="508" t="s">
        <v>687</v>
      </c>
      <c r="B16551" s="509" t="s">
        <v>459</v>
      </c>
      <c r="C16551" s="509" t="s">
        <v>1032</v>
      </c>
      <c r="K16551" s="509">
        <v>0</v>
      </c>
    </row>
    <row r="16552" spans="1:11" s="509" customFormat="1">
      <c r="A16552" s="508" t="s">
        <v>687</v>
      </c>
      <c r="B16552" s="509" t="s">
        <v>459</v>
      </c>
      <c r="C16552" s="509">
        <v>52</v>
      </c>
      <c r="K16552" s="509">
        <v>0</v>
      </c>
    </row>
    <row r="16553" spans="1:11" s="509" customFormat="1">
      <c r="A16553" s="508" t="s">
        <v>687</v>
      </c>
      <c r="B16553" s="509" t="s">
        <v>459</v>
      </c>
      <c r="C16553" s="509">
        <v>53</v>
      </c>
      <c r="K16553" s="509">
        <v>0</v>
      </c>
    </row>
    <row r="16554" spans="1:11" s="509" customFormat="1">
      <c r="A16554" s="508" t="s">
        <v>687</v>
      </c>
      <c r="B16554" s="509" t="s">
        <v>459</v>
      </c>
      <c r="C16554" s="509">
        <v>54</v>
      </c>
      <c r="K16554" s="509">
        <v>0</v>
      </c>
    </row>
    <row r="16555" spans="1:11" s="509" customFormat="1">
      <c r="A16555" s="508" t="s">
        <v>687</v>
      </c>
      <c r="B16555" s="509" t="s">
        <v>459</v>
      </c>
      <c r="C16555" s="509">
        <v>55</v>
      </c>
      <c r="D16555" s="509">
        <v>1</v>
      </c>
      <c r="G16555" s="509">
        <v>3</v>
      </c>
      <c r="K16555" s="509">
        <v>4</v>
      </c>
    </row>
    <row r="16556" spans="1:11" s="509" customFormat="1">
      <c r="A16556" s="508" t="s">
        <v>687</v>
      </c>
      <c r="B16556" s="509" t="s">
        <v>459</v>
      </c>
      <c r="C16556" s="509">
        <v>56</v>
      </c>
      <c r="K16556" s="509">
        <v>0</v>
      </c>
    </row>
    <row r="16557" spans="1:11" s="509" customFormat="1">
      <c r="A16557" s="508" t="s">
        <v>687</v>
      </c>
      <c r="B16557" s="509" t="s">
        <v>459</v>
      </c>
      <c r="C16557" s="509">
        <v>57</v>
      </c>
      <c r="K16557" s="509">
        <v>0</v>
      </c>
    </row>
    <row r="16558" spans="1:11" s="509" customFormat="1">
      <c r="A16558" s="508" t="s">
        <v>687</v>
      </c>
      <c r="B16558" s="509" t="s">
        <v>459</v>
      </c>
      <c r="C16558" s="509">
        <v>58</v>
      </c>
      <c r="K16558" s="509">
        <v>0</v>
      </c>
    </row>
    <row r="16559" spans="1:11" s="509" customFormat="1">
      <c r="A16559" s="508" t="s">
        <v>687</v>
      </c>
      <c r="B16559" s="509" t="s">
        <v>459</v>
      </c>
      <c r="C16559" s="509">
        <v>59</v>
      </c>
      <c r="K16559" s="509">
        <v>0</v>
      </c>
    </row>
    <row r="16560" spans="1:11" s="509" customFormat="1">
      <c r="A16560" s="508" t="s">
        <v>687</v>
      </c>
      <c r="B16560" s="509" t="s">
        <v>459</v>
      </c>
      <c r="C16560" s="509">
        <v>60</v>
      </c>
      <c r="K16560" s="509">
        <v>0</v>
      </c>
    </row>
    <row r="16561" spans="1:11" s="509" customFormat="1">
      <c r="A16561" s="508" t="s">
        <v>687</v>
      </c>
      <c r="B16561" s="509" t="s">
        <v>459</v>
      </c>
      <c r="C16561" s="509">
        <v>61</v>
      </c>
      <c r="K16561" s="509">
        <v>0</v>
      </c>
    </row>
    <row r="16562" spans="1:11" s="509" customFormat="1">
      <c r="A16562" s="508" t="s">
        <v>687</v>
      </c>
      <c r="B16562" s="509" t="s">
        <v>459</v>
      </c>
      <c r="C16562" s="509">
        <v>62</v>
      </c>
      <c r="K16562" s="509">
        <v>0</v>
      </c>
    </row>
    <row r="16563" spans="1:11" s="509" customFormat="1">
      <c r="A16563" s="508" t="s">
        <v>687</v>
      </c>
      <c r="B16563" s="509" t="s">
        <v>459</v>
      </c>
      <c r="C16563" s="509">
        <v>63</v>
      </c>
      <c r="K16563" s="509">
        <v>0</v>
      </c>
    </row>
    <row r="16564" spans="1:11" s="509" customFormat="1">
      <c r="A16564" s="508" t="s">
        <v>687</v>
      </c>
      <c r="B16564" s="509" t="s">
        <v>459</v>
      </c>
      <c r="C16564" s="509" t="s">
        <v>1033</v>
      </c>
      <c r="K16564" s="509">
        <v>0</v>
      </c>
    </row>
    <row r="16565" spans="1:11" s="509" customFormat="1">
      <c r="A16565" s="508" t="s">
        <v>687</v>
      </c>
      <c r="B16565" s="509" t="s">
        <v>459</v>
      </c>
      <c r="C16565" s="509" t="s">
        <v>1034</v>
      </c>
      <c r="K16565" s="509">
        <v>0</v>
      </c>
    </row>
    <row r="16566" spans="1:11" s="509" customFormat="1">
      <c r="A16566" s="508" t="s">
        <v>687</v>
      </c>
      <c r="B16566" s="509" t="s">
        <v>459</v>
      </c>
      <c r="C16566" s="509">
        <v>64</v>
      </c>
      <c r="K16566" s="509">
        <v>0</v>
      </c>
    </row>
    <row r="16567" spans="1:11" s="509" customFormat="1">
      <c r="A16567" s="508" t="s">
        <v>687</v>
      </c>
      <c r="B16567" s="509" t="s">
        <v>459</v>
      </c>
      <c r="C16567" s="509" t="s">
        <v>1035</v>
      </c>
      <c r="K16567" s="509">
        <v>0</v>
      </c>
    </row>
    <row r="16568" spans="1:11" s="509" customFormat="1">
      <c r="A16568" s="508" t="s">
        <v>687</v>
      </c>
      <c r="B16568" s="509" t="s">
        <v>459</v>
      </c>
      <c r="C16568" s="509">
        <v>65</v>
      </c>
      <c r="G16568" s="509">
        <v>1</v>
      </c>
      <c r="H16568" s="509">
        <v>1</v>
      </c>
      <c r="K16568" s="509">
        <v>1</v>
      </c>
    </row>
    <row r="16569" spans="1:11" s="509" customFormat="1">
      <c r="A16569" s="508" t="s">
        <v>687</v>
      </c>
      <c r="B16569" s="509" t="s">
        <v>459</v>
      </c>
      <c r="C16569" s="509">
        <v>66</v>
      </c>
      <c r="K16569" s="509">
        <v>0</v>
      </c>
    </row>
    <row r="16570" spans="1:11" s="509" customFormat="1">
      <c r="A16570" s="508" t="s">
        <v>687</v>
      </c>
      <c r="B16570" s="509" t="s">
        <v>459</v>
      </c>
      <c r="C16570" s="509" t="s">
        <v>1036</v>
      </c>
      <c r="K16570" s="509">
        <v>0</v>
      </c>
    </row>
    <row r="16571" spans="1:11" s="509" customFormat="1">
      <c r="A16571" s="508" t="s">
        <v>687</v>
      </c>
      <c r="B16571" s="509" t="s">
        <v>459</v>
      </c>
      <c r="C16571" s="509" t="s">
        <v>1037</v>
      </c>
      <c r="D16571" s="509">
        <v>4</v>
      </c>
      <c r="G16571" s="509">
        <v>25</v>
      </c>
      <c r="K16571" s="509">
        <v>29</v>
      </c>
    </row>
    <row r="16572" spans="1:11" s="509" customFormat="1">
      <c r="A16572" s="508" t="s">
        <v>687</v>
      </c>
      <c r="B16572" s="509" t="s">
        <v>459</v>
      </c>
      <c r="C16572" s="509" t="s">
        <v>1038</v>
      </c>
      <c r="K16572" s="509">
        <v>0</v>
      </c>
    </row>
    <row r="16573" spans="1:11" s="509" customFormat="1">
      <c r="A16573" s="508" t="s">
        <v>687</v>
      </c>
      <c r="B16573" s="509" t="s">
        <v>459</v>
      </c>
      <c r="C16573" s="509" t="s">
        <v>1039</v>
      </c>
      <c r="K16573" s="509">
        <v>0</v>
      </c>
    </row>
    <row r="16574" spans="1:11" s="509" customFormat="1">
      <c r="A16574" s="508" t="s">
        <v>687</v>
      </c>
      <c r="B16574" s="509" t="s">
        <v>459</v>
      </c>
      <c r="C16574" s="509" t="s">
        <v>1040</v>
      </c>
      <c r="K16574" s="509">
        <v>0</v>
      </c>
    </row>
    <row r="16575" spans="1:11" s="509" customFormat="1">
      <c r="A16575" s="508" t="s">
        <v>687</v>
      </c>
      <c r="B16575" s="509" t="s">
        <v>459</v>
      </c>
      <c r="C16575" s="509" t="s">
        <v>1041</v>
      </c>
      <c r="K16575" s="509">
        <v>0</v>
      </c>
    </row>
    <row r="16576" spans="1:11" s="509" customFormat="1">
      <c r="A16576" s="508" t="s">
        <v>687</v>
      </c>
      <c r="B16576" s="509" t="s">
        <v>459</v>
      </c>
      <c r="C16576" s="509" t="s">
        <v>1042</v>
      </c>
      <c r="K16576" s="509">
        <v>0</v>
      </c>
    </row>
    <row r="16577" spans="1:11" s="509" customFormat="1">
      <c r="A16577" s="508" t="s">
        <v>687</v>
      </c>
      <c r="B16577" s="509" t="s">
        <v>459</v>
      </c>
      <c r="C16577" s="509">
        <v>67</v>
      </c>
      <c r="G16577" s="509">
        <v>3</v>
      </c>
      <c r="K16577" s="509">
        <v>3</v>
      </c>
    </row>
    <row r="16578" spans="1:11" s="509" customFormat="1">
      <c r="A16578" s="508" t="s">
        <v>687</v>
      </c>
      <c r="B16578" s="509" t="s">
        <v>459</v>
      </c>
      <c r="C16578" s="509">
        <v>68</v>
      </c>
      <c r="G16578" s="509">
        <v>7</v>
      </c>
      <c r="H16578" s="509">
        <v>6</v>
      </c>
      <c r="K16578" s="509">
        <v>7</v>
      </c>
    </row>
    <row r="16579" spans="1:11" s="509" customFormat="1">
      <c r="A16579" s="508" t="s">
        <v>687</v>
      </c>
      <c r="B16579" s="509" t="s">
        <v>459</v>
      </c>
      <c r="C16579" s="509" t="s">
        <v>1043</v>
      </c>
      <c r="G16579" s="509">
        <v>1</v>
      </c>
      <c r="H16579" s="509">
        <v>1</v>
      </c>
      <c r="K16579" s="509">
        <v>1</v>
      </c>
    </row>
    <row r="16580" spans="1:11" s="509" customFormat="1">
      <c r="A16580" s="508" t="s">
        <v>687</v>
      </c>
      <c r="B16580" s="509" t="s">
        <v>459</v>
      </c>
      <c r="C16580" s="509">
        <v>69</v>
      </c>
      <c r="K16580" s="509">
        <v>0</v>
      </c>
    </row>
    <row r="16581" spans="1:11" s="509" customFormat="1">
      <c r="A16581" s="508" t="s">
        <v>687</v>
      </c>
      <c r="B16581" s="509" t="s">
        <v>459</v>
      </c>
      <c r="C16581" s="509" t="s">
        <v>1044</v>
      </c>
      <c r="K16581" s="509">
        <v>0</v>
      </c>
    </row>
    <row r="16582" spans="1:11" s="509" customFormat="1">
      <c r="A16582" s="508" t="s">
        <v>687</v>
      </c>
      <c r="B16582" s="509" t="s">
        <v>459</v>
      </c>
      <c r="C16582" s="509" t="s">
        <v>1045</v>
      </c>
      <c r="K16582" s="509">
        <v>0</v>
      </c>
    </row>
    <row r="16583" spans="1:11" s="509" customFormat="1">
      <c r="A16583" s="508" t="s">
        <v>687</v>
      </c>
      <c r="B16583" s="509" t="s">
        <v>459</v>
      </c>
      <c r="C16583" s="509">
        <v>70</v>
      </c>
      <c r="K16583" s="509">
        <v>0</v>
      </c>
    </row>
    <row r="16584" spans="1:11" s="509" customFormat="1">
      <c r="A16584" s="508" t="s">
        <v>687</v>
      </c>
      <c r="B16584" s="509" t="s">
        <v>459</v>
      </c>
      <c r="C16584" s="509" t="s">
        <v>1046</v>
      </c>
      <c r="K16584" s="509">
        <v>0</v>
      </c>
    </row>
    <row r="16585" spans="1:11" s="509" customFormat="1">
      <c r="A16585" s="508" t="s">
        <v>687</v>
      </c>
      <c r="B16585" s="509" t="s">
        <v>459</v>
      </c>
      <c r="C16585" s="509">
        <v>71</v>
      </c>
      <c r="G16585" s="509">
        <v>11</v>
      </c>
      <c r="K16585" s="509">
        <v>11</v>
      </c>
    </row>
    <row r="16586" spans="1:11" s="509" customFormat="1">
      <c r="A16586" s="508" t="s">
        <v>687</v>
      </c>
      <c r="B16586" s="509" t="s">
        <v>459</v>
      </c>
      <c r="C16586" s="509" t="s">
        <v>1047</v>
      </c>
      <c r="D16586" s="509">
        <v>1</v>
      </c>
      <c r="E16586" s="509">
        <v>1</v>
      </c>
      <c r="G16586" s="509">
        <v>9</v>
      </c>
      <c r="H16586" s="509">
        <v>8</v>
      </c>
      <c r="K16586" s="509">
        <v>10</v>
      </c>
    </row>
    <row r="16587" spans="1:11" s="509" customFormat="1">
      <c r="A16587" s="508" t="s">
        <v>687</v>
      </c>
      <c r="B16587" s="509" t="s">
        <v>459</v>
      </c>
      <c r="C16587" s="509" t="s">
        <v>1048</v>
      </c>
      <c r="K16587" s="509">
        <v>0</v>
      </c>
    </row>
    <row r="16588" spans="1:11" s="509" customFormat="1">
      <c r="A16588" s="508" t="s">
        <v>687</v>
      </c>
      <c r="B16588" s="509" t="s">
        <v>459</v>
      </c>
      <c r="C16588" s="509" t="s">
        <v>1049</v>
      </c>
      <c r="K16588" s="509">
        <v>0</v>
      </c>
    </row>
    <row r="16589" spans="1:11" s="509" customFormat="1">
      <c r="A16589" s="508" t="s">
        <v>687</v>
      </c>
      <c r="B16589" s="509" t="s">
        <v>459</v>
      </c>
      <c r="C16589" s="509" t="s">
        <v>1050</v>
      </c>
      <c r="K16589" s="509">
        <v>0</v>
      </c>
    </row>
    <row r="16590" spans="1:11" s="509" customFormat="1">
      <c r="A16590" s="508" t="s">
        <v>687</v>
      </c>
      <c r="B16590" s="509" t="s">
        <v>459</v>
      </c>
      <c r="C16590" s="509" t="s">
        <v>1051</v>
      </c>
      <c r="K16590" s="509">
        <v>0</v>
      </c>
    </row>
    <row r="16591" spans="1:11" s="509" customFormat="1">
      <c r="A16591" s="508" t="s">
        <v>687</v>
      </c>
      <c r="B16591" s="509" t="s">
        <v>459</v>
      </c>
      <c r="C16591" s="509">
        <v>72</v>
      </c>
      <c r="G16591" s="509">
        <v>1</v>
      </c>
      <c r="K16591" s="509">
        <v>1</v>
      </c>
    </row>
    <row r="16592" spans="1:11" s="509" customFormat="1">
      <c r="A16592" s="508" t="s">
        <v>687</v>
      </c>
      <c r="B16592" s="509" t="s">
        <v>459</v>
      </c>
      <c r="C16592" s="509">
        <v>73</v>
      </c>
      <c r="D16592" s="509">
        <v>1</v>
      </c>
      <c r="K16592" s="509">
        <v>1</v>
      </c>
    </row>
    <row r="16593" spans="1:11" s="509" customFormat="1">
      <c r="A16593" s="508" t="s">
        <v>687</v>
      </c>
      <c r="B16593" s="509" t="s">
        <v>459</v>
      </c>
      <c r="C16593" s="509">
        <v>74</v>
      </c>
      <c r="K16593" s="509">
        <v>0</v>
      </c>
    </row>
    <row r="16594" spans="1:11" s="509" customFormat="1">
      <c r="A16594" s="508" t="s">
        <v>687</v>
      </c>
      <c r="B16594" s="509" t="s">
        <v>459</v>
      </c>
      <c r="C16594" s="509" t="s">
        <v>4572</v>
      </c>
      <c r="K16594" s="509">
        <v>0</v>
      </c>
    </row>
    <row r="16595" spans="1:11" s="509" customFormat="1">
      <c r="A16595" s="508" t="s">
        <v>687</v>
      </c>
      <c r="B16595" s="509" t="s">
        <v>459</v>
      </c>
      <c r="C16595" s="509" t="s">
        <v>4573</v>
      </c>
      <c r="D16595" s="509">
        <v>7</v>
      </c>
      <c r="E16595" s="509">
        <v>1</v>
      </c>
      <c r="F16595" s="509">
        <v>0</v>
      </c>
      <c r="G16595" s="509">
        <v>68</v>
      </c>
      <c r="H16595" s="509">
        <v>16</v>
      </c>
      <c r="I16595" s="509">
        <v>0</v>
      </c>
      <c r="K16595" s="509">
        <v>75</v>
      </c>
    </row>
    <row r="16596" spans="1:11">
      <c r="D16596">
        <f>SUM(D6:D16595)/2</f>
        <v>26956</v>
      </c>
      <c r="E16596">
        <f t="shared" ref="E16596:K16596" si="0">SUM(E6:E16595)/2</f>
        <v>2878</v>
      </c>
      <c r="F16596">
        <f t="shared" si="0"/>
        <v>2</v>
      </c>
      <c r="G16596">
        <f t="shared" si="0"/>
        <v>220660</v>
      </c>
      <c r="H16596">
        <f t="shared" si="0"/>
        <v>10042</v>
      </c>
      <c r="I16596">
        <f t="shared" si="0"/>
        <v>8</v>
      </c>
      <c r="J16596">
        <f>SUM(J6:J16595)</f>
        <v>3590</v>
      </c>
      <c r="K16596">
        <f t="shared" si="0"/>
        <v>247612</v>
      </c>
    </row>
  </sheetData>
  <autoFilter ref="A5:K16595" xr:uid="{00000000-0009-0000-0000-000017000000}"/>
  <phoneticPr fontId="5"/>
  <pageMargins left="0.7" right="0.7" top="0.75" bottom="0.75" header="0.3" footer="0.3"/>
  <pageSetup paperSize="9" scale="70" fitToHeight="0"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sheetPr codeName="Sheet25">
    <tabColor rgb="FFFF0000"/>
  </sheetPr>
  <dimension ref="A1:I164"/>
  <sheetViews>
    <sheetView workbookViewId="0">
      <pane xSplit="2" ySplit="5" topLeftCell="C80" activePane="bottomRight" state="frozen"/>
      <selection activeCell="C6" sqref="C6"/>
      <selection pane="topRight" activeCell="C6" sqref="C6"/>
      <selection pane="bottomLeft" activeCell="C6" sqref="C6"/>
      <selection pane="bottomRight" activeCell="C85" sqref="C85:I85"/>
    </sheetView>
  </sheetViews>
  <sheetFormatPr defaultColWidth="9.140625" defaultRowHeight="12"/>
  <cols>
    <col min="1" max="1" width="12.7109375" style="86" bestFit="1" customWidth="1"/>
    <col min="2" max="9" width="12.7109375" bestFit="1" customWidth="1"/>
  </cols>
  <sheetData>
    <row r="1" spans="1:9" s="75" customFormat="1">
      <c r="A1" s="1099" t="s">
        <v>2622</v>
      </c>
      <c r="B1" s="74"/>
      <c r="C1" s="74"/>
      <c r="D1" s="74"/>
      <c r="E1" s="74"/>
      <c r="F1" s="74"/>
      <c r="G1" s="74"/>
      <c r="H1" s="74"/>
      <c r="I1" s="74"/>
    </row>
    <row r="2" spans="1:9" s="75" customFormat="1">
      <c r="A2" s="1097" t="s">
        <v>2623</v>
      </c>
      <c r="B2" s="76"/>
      <c r="C2" s="76" t="s">
        <v>1053</v>
      </c>
      <c r="D2" s="76" t="s">
        <v>304</v>
      </c>
      <c r="E2" s="76" t="s">
        <v>304</v>
      </c>
      <c r="F2" s="76" t="s">
        <v>304</v>
      </c>
      <c r="G2" s="76" t="s">
        <v>304</v>
      </c>
      <c r="H2" s="76" t="s">
        <v>304</v>
      </c>
      <c r="I2" s="76" t="s">
        <v>304</v>
      </c>
    </row>
    <row r="3" spans="1:9" s="75" customFormat="1">
      <c r="A3" s="84" t="s">
        <v>304</v>
      </c>
      <c r="B3" s="77" t="s">
        <v>304</v>
      </c>
      <c r="C3" s="77" t="s">
        <v>304</v>
      </c>
      <c r="D3" s="77" t="s">
        <v>304</v>
      </c>
      <c r="E3" s="77" t="s">
        <v>304</v>
      </c>
      <c r="F3" s="77" t="s">
        <v>304</v>
      </c>
      <c r="G3" s="77" t="s">
        <v>304</v>
      </c>
      <c r="H3" s="77" t="s">
        <v>304</v>
      </c>
      <c r="I3" s="77" t="s">
        <v>304</v>
      </c>
    </row>
    <row r="4" spans="1:9" s="80" customFormat="1" ht="48" customHeight="1">
      <c r="A4" s="1098" t="s">
        <v>2626</v>
      </c>
      <c r="B4" s="78" t="s">
        <v>2627</v>
      </c>
      <c r="C4" s="1100" t="s">
        <v>1054</v>
      </c>
      <c r="D4" s="1100" t="s">
        <v>2771</v>
      </c>
      <c r="E4" s="1100" t="s">
        <v>2772</v>
      </c>
      <c r="F4" s="1100" t="s">
        <v>2773</v>
      </c>
      <c r="G4" s="1100" t="s">
        <v>1055</v>
      </c>
      <c r="H4" s="1100" t="s">
        <v>1056</v>
      </c>
      <c r="I4" s="1100" t="s">
        <v>354</v>
      </c>
    </row>
    <row r="5" spans="1:9">
      <c r="A5" s="781" t="s">
        <v>2774</v>
      </c>
      <c r="B5" s="782" t="s">
        <v>3487</v>
      </c>
      <c r="C5" s="782" t="s">
        <v>1058</v>
      </c>
      <c r="D5" s="782" t="s">
        <v>1059</v>
      </c>
      <c r="E5" s="782" t="s">
        <v>1060</v>
      </c>
      <c r="F5" s="782" t="s">
        <v>1061</v>
      </c>
      <c r="G5" s="782" t="s">
        <v>1062</v>
      </c>
      <c r="H5" s="782" t="s">
        <v>1063</v>
      </c>
      <c r="I5" s="782" t="s">
        <v>1064</v>
      </c>
    </row>
    <row r="6" spans="1:9" s="509" customFormat="1">
      <c r="A6" s="508" t="s">
        <v>532</v>
      </c>
      <c r="B6" s="509" t="s">
        <v>303</v>
      </c>
      <c r="C6" s="509">
        <v>25</v>
      </c>
      <c r="E6" s="509">
        <v>7</v>
      </c>
      <c r="G6" s="509">
        <v>20</v>
      </c>
      <c r="H6" s="509">
        <v>22</v>
      </c>
      <c r="I6" s="509">
        <v>74</v>
      </c>
    </row>
    <row r="7" spans="1:9" s="509" customFormat="1">
      <c r="A7" s="508" t="s">
        <v>533</v>
      </c>
      <c r="B7" s="509" t="s">
        <v>305</v>
      </c>
      <c r="C7" s="509">
        <v>1</v>
      </c>
      <c r="G7" s="509">
        <v>3</v>
      </c>
      <c r="H7" s="509">
        <v>2</v>
      </c>
      <c r="I7" s="509">
        <v>6</v>
      </c>
    </row>
    <row r="8" spans="1:9" s="509" customFormat="1">
      <c r="A8" s="508" t="s">
        <v>534</v>
      </c>
      <c r="B8" s="509" t="s">
        <v>306</v>
      </c>
      <c r="I8" s="509">
        <v>0</v>
      </c>
    </row>
    <row r="9" spans="1:9" s="509" customFormat="1">
      <c r="A9" s="508" t="s">
        <v>535</v>
      </c>
      <c r="B9" s="509" t="s">
        <v>307</v>
      </c>
      <c r="C9" s="509">
        <v>3</v>
      </c>
      <c r="I9" s="509">
        <v>3</v>
      </c>
    </row>
    <row r="10" spans="1:9" s="509" customFormat="1">
      <c r="A10" s="508" t="s">
        <v>536</v>
      </c>
      <c r="B10" s="509" t="s">
        <v>308</v>
      </c>
      <c r="C10" s="509">
        <v>4</v>
      </c>
      <c r="E10" s="509">
        <v>1</v>
      </c>
      <c r="G10" s="509">
        <v>1</v>
      </c>
      <c r="H10" s="509">
        <v>1</v>
      </c>
      <c r="I10" s="509">
        <v>7</v>
      </c>
    </row>
    <row r="11" spans="1:9" s="509" customFormat="1">
      <c r="A11" s="508" t="s">
        <v>537</v>
      </c>
      <c r="B11" s="509" t="s">
        <v>309</v>
      </c>
      <c r="C11" s="509">
        <v>1</v>
      </c>
      <c r="E11" s="509">
        <v>1</v>
      </c>
      <c r="H11" s="509">
        <v>0</v>
      </c>
      <c r="I11" s="509">
        <v>2</v>
      </c>
    </row>
    <row r="12" spans="1:9" s="509" customFormat="1">
      <c r="A12" s="508" t="s">
        <v>538</v>
      </c>
      <c r="B12" s="509" t="s">
        <v>310</v>
      </c>
      <c r="C12" s="509">
        <v>6</v>
      </c>
      <c r="E12" s="509">
        <v>2</v>
      </c>
      <c r="I12" s="509">
        <v>8</v>
      </c>
    </row>
    <row r="13" spans="1:9" s="509" customFormat="1">
      <c r="A13" s="508" t="s">
        <v>539</v>
      </c>
      <c r="B13" s="509" t="s">
        <v>313</v>
      </c>
      <c r="C13" s="509">
        <v>20</v>
      </c>
      <c r="E13" s="509">
        <v>5</v>
      </c>
      <c r="G13" s="509">
        <v>8</v>
      </c>
      <c r="H13" s="509">
        <v>4</v>
      </c>
      <c r="I13" s="509">
        <v>37</v>
      </c>
    </row>
    <row r="14" spans="1:9" s="509" customFormat="1">
      <c r="A14" s="508" t="s">
        <v>540</v>
      </c>
      <c r="B14" s="509" t="s">
        <v>314</v>
      </c>
      <c r="C14" s="509">
        <v>2</v>
      </c>
      <c r="E14" s="509">
        <v>2</v>
      </c>
      <c r="I14" s="509">
        <v>4</v>
      </c>
    </row>
    <row r="15" spans="1:9" s="509" customFormat="1">
      <c r="A15" s="508" t="s">
        <v>541</v>
      </c>
      <c r="B15" s="509" t="s">
        <v>315</v>
      </c>
      <c r="C15" s="509">
        <v>12</v>
      </c>
      <c r="E15" s="509">
        <v>9</v>
      </c>
      <c r="H15" s="509">
        <v>7</v>
      </c>
      <c r="I15" s="509">
        <v>28</v>
      </c>
    </row>
    <row r="16" spans="1:9" s="509" customFormat="1">
      <c r="A16" s="508" t="s">
        <v>542</v>
      </c>
      <c r="B16" s="509" t="s">
        <v>316</v>
      </c>
      <c r="C16" s="509">
        <v>3</v>
      </c>
      <c r="E16" s="509">
        <v>8</v>
      </c>
      <c r="G16" s="509">
        <v>1</v>
      </c>
      <c r="I16" s="509">
        <v>12</v>
      </c>
    </row>
    <row r="17" spans="1:9" s="509" customFormat="1">
      <c r="A17" s="508" t="s">
        <v>543</v>
      </c>
      <c r="B17" s="509" t="s">
        <v>317</v>
      </c>
      <c r="C17" s="509">
        <v>7</v>
      </c>
      <c r="E17" s="509">
        <v>11</v>
      </c>
      <c r="H17" s="509">
        <v>4</v>
      </c>
      <c r="I17" s="509">
        <v>22</v>
      </c>
    </row>
    <row r="18" spans="1:9" s="509" customFormat="1">
      <c r="A18" s="508" t="s">
        <v>544</v>
      </c>
      <c r="B18" s="509" t="s">
        <v>318</v>
      </c>
      <c r="C18" s="509">
        <v>5</v>
      </c>
      <c r="G18" s="509">
        <v>2</v>
      </c>
      <c r="H18" s="509">
        <v>1</v>
      </c>
      <c r="I18" s="509">
        <v>8</v>
      </c>
    </row>
    <row r="19" spans="1:9" s="509" customFormat="1">
      <c r="A19" s="508" t="s">
        <v>545</v>
      </c>
      <c r="B19" s="509" t="s">
        <v>319</v>
      </c>
      <c r="C19" s="509">
        <v>19</v>
      </c>
      <c r="E19" s="509">
        <v>19</v>
      </c>
      <c r="G19" s="509">
        <v>0</v>
      </c>
      <c r="H19" s="509">
        <v>1</v>
      </c>
      <c r="I19" s="509">
        <v>39</v>
      </c>
    </row>
    <row r="20" spans="1:9" s="509" customFormat="1">
      <c r="A20" s="508" t="s">
        <v>546</v>
      </c>
      <c r="B20" s="509" t="s">
        <v>320</v>
      </c>
      <c r="C20" s="509">
        <v>3</v>
      </c>
      <c r="E20" s="509">
        <v>3</v>
      </c>
      <c r="I20" s="509">
        <v>6</v>
      </c>
    </row>
    <row r="21" spans="1:9" s="509" customFormat="1">
      <c r="A21" s="508" t="s">
        <v>547</v>
      </c>
      <c r="B21" s="509" t="s">
        <v>321</v>
      </c>
      <c r="C21" s="509">
        <v>36</v>
      </c>
      <c r="D21" s="509">
        <v>0</v>
      </c>
      <c r="E21" s="509">
        <v>19</v>
      </c>
      <c r="G21" s="509">
        <v>0</v>
      </c>
      <c r="H21" s="509">
        <v>3</v>
      </c>
      <c r="I21" s="509">
        <v>58</v>
      </c>
    </row>
    <row r="22" spans="1:9" s="509" customFormat="1">
      <c r="A22" s="508" t="s">
        <v>548</v>
      </c>
      <c r="B22" s="509" t="s">
        <v>322</v>
      </c>
      <c r="C22" s="509">
        <v>3</v>
      </c>
      <c r="E22" s="509">
        <v>1</v>
      </c>
      <c r="H22" s="509">
        <v>1</v>
      </c>
      <c r="I22" s="509">
        <v>5</v>
      </c>
    </row>
    <row r="23" spans="1:9" s="509" customFormat="1">
      <c r="A23" s="508" t="s">
        <v>549</v>
      </c>
      <c r="B23" s="509" t="s">
        <v>323</v>
      </c>
      <c r="C23" s="509">
        <v>3</v>
      </c>
      <c r="G23" s="509">
        <v>1</v>
      </c>
      <c r="H23" s="509">
        <v>1</v>
      </c>
      <c r="I23" s="509">
        <v>5</v>
      </c>
    </row>
    <row r="24" spans="1:9" s="509" customFormat="1">
      <c r="A24" s="508" t="s">
        <v>550</v>
      </c>
      <c r="B24" s="509" t="s">
        <v>324</v>
      </c>
      <c r="C24" s="509">
        <v>15</v>
      </c>
      <c r="D24" s="509">
        <v>0</v>
      </c>
      <c r="E24" s="509">
        <v>2</v>
      </c>
      <c r="F24" s="509">
        <v>0</v>
      </c>
      <c r="G24" s="509">
        <v>3</v>
      </c>
      <c r="H24" s="509">
        <v>4</v>
      </c>
      <c r="I24" s="509">
        <v>24</v>
      </c>
    </row>
    <row r="25" spans="1:9" s="509" customFormat="1">
      <c r="A25" s="508" t="s">
        <v>551</v>
      </c>
      <c r="B25" s="509" t="s">
        <v>325</v>
      </c>
      <c r="C25" s="509">
        <v>69</v>
      </c>
      <c r="E25" s="509">
        <v>52</v>
      </c>
      <c r="G25" s="509">
        <v>5</v>
      </c>
      <c r="H25" s="509">
        <v>19</v>
      </c>
      <c r="I25" s="509">
        <v>145</v>
      </c>
    </row>
    <row r="26" spans="1:9" s="509" customFormat="1">
      <c r="A26" s="508" t="s">
        <v>552</v>
      </c>
      <c r="B26" s="509" t="s">
        <v>1435</v>
      </c>
      <c r="C26" s="509">
        <v>2</v>
      </c>
      <c r="E26" s="509">
        <v>3</v>
      </c>
      <c r="I26" s="509">
        <v>5</v>
      </c>
    </row>
    <row r="27" spans="1:9" s="509" customFormat="1">
      <c r="A27" s="508" t="s">
        <v>553</v>
      </c>
      <c r="B27" s="509" t="s">
        <v>1436</v>
      </c>
      <c r="E27" s="509">
        <v>20</v>
      </c>
      <c r="H27" s="509">
        <v>2</v>
      </c>
      <c r="I27" s="509">
        <v>22</v>
      </c>
    </row>
    <row r="28" spans="1:9" s="509" customFormat="1">
      <c r="A28" s="508" t="s">
        <v>554</v>
      </c>
      <c r="B28" s="509" t="s">
        <v>328</v>
      </c>
      <c r="C28" s="509">
        <v>42</v>
      </c>
      <c r="E28" s="509">
        <v>25</v>
      </c>
      <c r="G28" s="509">
        <v>2</v>
      </c>
      <c r="H28" s="509">
        <v>6</v>
      </c>
      <c r="I28" s="509">
        <v>75</v>
      </c>
    </row>
    <row r="29" spans="1:9" s="509" customFormat="1">
      <c r="A29" s="508" t="s">
        <v>555</v>
      </c>
      <c r="B29" s="509" t="s">
        <v>329</v>
      </c>
      <c r="C29" s="509">
        <v>2</v>
      </c>
      <c r="E29" s="509">
        <v>15</v>
      </c>
      <c r="H29" s="509">
        <v>4</v>
      </c>
      <c r="I29" s="509">
        <v>21</v>
      </c>
    </row>
    <row r="30" spans="1:9" s="509" customFormat="1">
      <c r="A30" s="508" t="s">
        <v>556</v>
      </c>
      <c r="B30" s="509" t="s">
        <v>330</v>
      </c>
      <c r="C30" s="509">
        <v>23</v>
      </c>
      <c r="E30" s="509">
        <v>10</v>
      </c>
      <c r="G30" s="509">
        <v>3</v>
      </c>
      <c r="H30" s="509">
        <v>4</v>
      </c>
      <c r="I30" s="509">
        <v>40</v>
      </c>
    </row>
    <row r="31" spans="1:9" s="509" customFormat="1">
      <c r="A31" s="508" t="s">
        <v>557</v>
      </c>
      <c r="B31" s="509" t="s">
        <v>1438</v>
      </c>
      <c r="C31" s="509">
        <v>2</v>
      </c>
      <c r="E31" s="509">
        <v>2</v>
      </c>
      <c r="I31" s="509">
        <v>4</v>
      </c>
    </row>
    <row r="32" spans="1:9" s="509" customFormat="1">
      <c r="A32" s="508" t="s">
        <v>558</v>
      </c>
      <c r="B32" s="509" t="s">
        <v>331</v>
      </c>
      <c r="C32" s="509">
        <v>8</v>
      </c>
      <c r="E32" s="509">
        <v>7</v>
      </c>
      <c r="H32" s="509">
        <v>1</v>
      </c>
      <c r="I32" s="509">
        <v>16</v>
      </c>
    </row>
    <row r="33" spans="1:9" s="509" customFormat="1">
      <c r="A33" s="508" t="s">
        <v>559</v>
      </c>
      <c r="B33" s="509" t="s">
        <v>1439</v>
      </c>
      <c r="C33" s="509">
        <v>1</v>
      </c>
      <c r="E33" s="509">
        <v>2</v>
      </c>
      <c r="I33" s="509">
        <v>3</v>
      </c>
    </row>
    <row r="34" spans="1:9" s="509" customFormat="1">
      <c r="A34" s="508" t="s">
        <v>560</v>
      </c>
      <c r="B34" s="509" t="s">
        <v>333</v>
      </c>
      <c r="C34" s="509">
        <v>4</v>
      </c>
      <c r="E34" s="509">
        <v>4</v>
      </c>
      <c r="G34" s="509">
        <v>2</v>
      </c>
      <c r="H34" s="509">
        <v>1</v>
      </c>
      <c r="I34" s="509">
        <v>11</v>
      </c>
    </row>
    <row r="35" spans="1:9" s="509" customFormat="1">
      <c r="A35" s="508" t="s">
        <v>561</v>
      </c>
      <c r="B35" s="509" t="s">
        <v>334</v>
      </c>
      <c r="C35" s="509">
        <v>36</v>
      </c>
      <c r="E35" s="509">
        <v>77</v>
      </c>
      <c r="G35" s="509">
        <v>6</v>
      </c>
      <c r="H35" s="509">
        <v>8</v>
      </c>
      <c r="I35" s="509">
        <v>127</v>
      </c>
    </row>
    <row r="36" spans="1:9" s="509" customFormat="1">
      <c r="A36" s="508" t="s">
        <v>562</v>
      </c>
      <c r="B36" s="509" t="s">
        <v>2778</v>
      </c>
      <c r="C36" s="509">
        <v>3</v>
      </c>
      <c r="E36" s="509">
        <v>8</v>
      </c>
      <c r="G36" s="509">
        <v>2</v>
      </c>
      <c r="H36" s="509">
        <v>1</v>
      </c>
      <c r="I36" s="509">
        <v>14</v>
      </c>
    </row>
    <row r="37" spans="1:9" s="509" customFormat="1">
      <c r="A37" s="508" t="s">
        <v>563</v>
      </c>
      <c r="B37" s="509" t="s">
        <v>336</v>
      </c>
      <c r="C37" s="509">
        <v>3</v>
      </c>
      <c r="E37" s="509">
        <v>10</v>
      </c>
      <c r="G37" s="509">
        <v>0</v>
      </c>
      <c r="H37" s="509">
        <v>2</v>
      </c>
      <c r="I37" s="509">
        <v>15</v>
      </c>
    </row>
    <row r="38" spans="1:9" s="509" customFormat="1">
      <c r="A38" s="508" t="s">
        <v>564</v>
      </c>
      <c r="B38" s="509" t="s">
        <v>337</v>
      </c>
      <c r="C38" s="509">
        <v>4</v>
      </c>
      <c r="E38" s="509">
        <v>2</v>
      </c>
      <c r="I38" s="509">
        <v>6</v>
      </c>
    </row>
    <row r="39" spans="1:9" s="509" customFormat="1">
      <c r="A39" s="508" t="s">
        <v>565</v>
      </c>
      <c r="B39" s="509" t="s">
        <v>338</v>
      </c>
      <c r="C39" s="509">
        <v>1</v>
      </c>
      <c r="E39" s="509">
        <v>2</v>
      </c>
      <c r="G39" s="509">
        <v>5</v>
      </c>
      <c r="H39" s="509">
        <v>8</v>
      </c>
      <c r="I39" s="509">
        <v>16</v>
      </c>
    </row>
    <row r="40" spans="1:9" s="509" customFormat="1">
      <c r="A40" s="508" t="s">
        <v>566</v>
      </c>
      <c r="B40" s="509" t="s">
        <v>339</v>
      </c>
      <c r="E40" s="509">
        <v>1</v>
      </c>
      <c r="H40" s="509">
        <v>1</v>
      </c>
      <c r="I40" s="509">
        <v>2</v>
      </c>
    </row>
    <row r="41" spans="1:9" s="509" customFormat="1">
      <c r="A41" s="508" t="s">
        <v>567</v>
      </c>
      <c r="B41" s="509" t="s">
        <v>340</v>
      </c>
      <c r="C41" s="509">
        <v>1</v>
      </c>
      <c r="H41" s="509">
        <v>1</v>
      </c>
      <c r="I41" s="509">
        <v>2</v>
      </c>
    </row>
    <row r="42" spans="1:9" s="509" customFormat="1">
      <c r="A42" s="508" t="s">
        <v>568</v>
      </c>
      <c r="B42" s="509" t="s">
        <v>3889</v>
      </c>
      <c r="C42" s="509">
        <v>0</v>
      </c>
      <c r="E42" s="509">
        <v>5</v>
      </c>
      <c r="I42" s="509">
        <v>5</v>
      </c>
    </row>
    <row r="43" spans="1:9" s="509" customFormat="1">
      <c r="A43" s="508" t="s">
        <v>569</v>
      </c>
      <c r="B43" s="509" t="s">
        <v>3392</v>
      </c>
      <c r="C43" s="509">
        <v>2</v>
      </c>
      <c r="I43" s="509">
        <v>2</v>
      </c>
    </row>
    <row r="44" spans="1:9" s="509" customFormat="1">
      <c r="A44" s="508" t="s">
        <v>570</v>
      </c>
      <c r="B44" s="509" t="s">
        <v>343</v>
      </c>
      <c r="C44" s="509">
        <v>39</v>
      </c>
      <c r="E44" s="509">
        <v>42</v>
      </c>
      <c r="G44" s="509">
        <v>24</v>
      </c>
      <c r="H44" s="509">
        <v>11</v>
      </c>
      <c r="I44" s="509">
        <v>116</v>
      </c>
    </row>
    <row r="45" spans="1:9" s="509" customFormat="1">
      <c r="A45" s="508" t="s">
        <v>3394</v>
      </c>
      <c r="B45" s="509" t="s">
        <v>345</v>
      </c>
      <c r="C45" s="509">
        <v>3</v>
      </c>
      <c r="E45" s="509">
        <v>2</v>
      </c>
      <c r="G45" s="509">
        <v>10</v>
      </c>
      <c r="I45" s="509">
        <v>15</v>
      </c>
    </row>
    <row r="46" spans="1:9" s="509" customFormat="1">
      <c r="A46" s="508" t="s">
        <v>571</v>
      </c>
      <c r="B46" s="509" t="s">
        <v>346</v>
      </c>
      <c r="C46" s="509">
        <v>8</v>
      </c>
      <c r="E46" s="509">
        <v>3</v>
      </c>
      <c r="H46" s="509">
        <v>1</v>
      </c>
      <c r="I46" s="509">
        <v>12</v>
      </c>
    </row>
    <row r="47" spans="1:9" s="509" customFormat="1">
      <c r="A47" s="508" t="s">
        <v>572</v>
      </c>
      <c r="B47" s="509" t="s">
        <v>347</v>
      </c>
      <c r="C47" s="509">
        <v>4</v>
      </c>
      <c r="E47" s="509">
        <v>1</v>
      </c>
      <c r="H47" s="509">
        <v>2</v>
      </c>
      <c r="I47" s="509">
        <v>7</v>
      </c>
    </row>
    <row r="48" spans="1:9" s="509" customFormat="1">
      <c r="A48" s="508" t="s">
        <v>573</v>
      </c>
      <c r="B48" s="509" t="s">
        <v>348</v>
      </c>
      <c r="C48" s="509">
        <v>3</v>
      </c>
      <c r="E48" s="509">
        <v>4</v>
      </c>
      <c r="I48" s="509">
        <v>7</v>
      </c>
    </row>
    <row r="49" spans="1:9" s="509" customFormat="1">
      <c r="A49" s="508" t="s">
        <v>574</v>
      </c>
      <c r="B49" s="509" t="s">
        <v>349</v>
      </c>
      <c r="C49" s="509">
        <v>2</v>
      </c>
      <c r="E49" s="509">
        <v>6</v>
      </c>
      <c r="I49" s="509">
        <v>8</v>
      </c>
    </row>
    <row r="50" spans="1:9" s="509" customFormat="1">
      <c r="A50" s="508" t="s">
        <v>575</v>
      </c>
      <c r="B50" s="509" t="s">
        <v>1441</v>
      </c>
      <c r="C50" s="509">
        <v>20</v>
      </c>
      <c r="E50" s="509">
        <v>5</v>
      </c>
      <c r="G50" s="509">
        <v>2</v>
      </c>
      <c r="H50" s="509">
        <v>2</v>
      </c>
      <c r="I50" s="509">
        <v>29</v>
      </c>
    </row>
    <row r="51" spans="1:9" s="509" customFormat="1">
      <c r="A51" s="508" t="s">
        <v>576</v>
      </c>
      <c r="B51" s="509" t="s">
        <v>350</v>
      </c>
      <c r="C51" s="509">
        <v>9</v>
      </c>
      <c r="D51" s="509">
        <v>0</v>
      </c>
      <c r="E51" s="509">
        <v>39</v>
      </c>
      <c r="F51" s="509">
        <v>0</v>
      </c>
      <c r="G51" s="509">
        <v>64</v>
      </c>
      <c r="H51" s="509">
        <v>20</v>
      </c>
      <c r="I51" s="509">
        <v>132</v>
      </c>
    </row>
    <row r="52" spans="1:9" s="509" customFormat="1">
      <c r="A52" s="508" t="s">
        <v>577</v>
      </c>
      <c r="B52" s="509" t="s">
        <v>351</v>
      </c>
      <c r="E52" s="509">
        <v>11</v>
      </c>
      <c r="G52" s="509">
        <v>2</v>
      </c>
      <c r="H52" s="509">
        <v>1</v>
      </c>
      <c r="I52" s="509">
        <v>14</v>
      </c>
    </row>
    <row r="53" spans="1:9" s="509" customFormat="1">
      <c r="A53" s="508" t="s">
        <v>578</v>
      </c>
      <c r="B53" s="509" t="s">
        <v>352</v>
      </c>
      <c r="E53" s="509">
        <v>1</v>
      </c>
      <c r="I53" s="509">
        <v>1</v>
      </c>
    </row>
    <row r="54" spans="1:9" s="509" customFormat="1">
      <c r="A54" s="508" t="s">
        <v>4687</v>
      </c>
      <c r="B54" s="509" t="s">
        <v>4688</v>
      </c>
      <c r="C54" s="509">
        <v>16</v>
      </c>
      <c r="E54" s="509">
        <v>24</v>
      </c>
      <c r="G54" s="509">
        <v>5</v>
      </c>
      <c r="H54" s="509">
        <v>2</v>
      </c>
      <c r="I54" s="509">
        <v>47</v>
      </c>
    </row>
    <row r="55" spans="1:9" s="509" customFormat="1">
      <c r="A55" s="508" t="s">
        <v>580</v>
      </c>
      <c r="B55" s="509" t="s">
        <v>355</v>
      </c>
      <c r="C55" s="509">
        <v>17</v>
      </c>
      <c r="E55" s="509">
        <v>34</v>
      </c>
      <c r="G55" s="509">
        <v>11</v>
      </c>
      <c r="H55" s="509">
        <v>8</v>
      </c>
      <c r="I55" s="509">
        <v>70</v>
      </c>
    </row>
    <row r="56" spans="1:9" s="509" customFormat="1">
      <c r="A56" s="508" t="s">
        <v>581</v>
      </c>
      <c r="B56" s="509" t="s">
        <v>356</v>
      </c>
      <c r="C56" s="509">
        <v>30</v>
      </c>
      <c r="E56" s="509">
        <v>14</v>
      </c>
      <c r="G56" s="509">
        <v>12</v>
      </c>
      <c r="H56" s="509">
        <v>8</v>
      </c>
      <c r="I56" s="509">
        <v>64</v>
      </c>
    </row>
    <row r="57" spans="1:9" s="509" customFormat="1">
      <c r="A57" s="508" t="s">
        <v>582</v>
      </c>
      <c r="B57" s="509" t="s">
        <v>357</v>
      </c>
      <c r="C57" s="509">
        <v>2</v>
      </c>
      <c r="E57" s="509">
        <v>10</v>
      </c>
      <c r="I57" s="509">
        <v>12</v>
      </c>
    </row>
    <row r="58" spans="1:9" s="509" customFormat="1">
      <c r="A58" s="508" t="s">
        <v>583</v>
      </c>
      <c r="B58" s="509" t="s">
        <v>358</v>
      </c>
      <c r="C58" s="509">
        <v>3</v>
      </c>
      <c r="E58" s="509">
        <v>4</v>
      </c>
      <c r="I58" s="509">
        <v>7</v>
      </c>
    </row>
    <row r="59" spans="1:9" s="509" customFormat="1">
      <c r="A59" s="508" t="s">
        <v>584</v>
      </c>
      <c r="B59" s="509" t="s">
        <v>359</v>
      </c>
      <c r="E59" s="509">
        <v>9</v>
      </c>
      <c r="G59" s="509">
        <v>3</v>
      </c>
      <c r="I59" s="509">
        <v>12</v>
      </c>
    </row>
    <row r="60" spans="1:9" s="509" customFormat="1">
      <c r="A60" s="508" t="s">
        <v>585</v>
      </c>
      <c r="B60" s="509" t="s">
        <v>360</v>
      </c>
      <c r="C60" s="509">
        <v>5</v>
      </c>
      <c r="E60" s="509">
        <v>5</v>
      </c>
      <c r="I60" s="509">
        <v>10</v>
      </c>
    </row>
    <row r="61" spans="1:9" s="509" customFormat="1">
      <c r="A61" s="508" t="s">
        <v>586</v>
      </c>
      <c r="B61" s="509" t="s">
        <v>361</v>
      </c>
      <c r="C61" s="509">
        <v>3</v>
      </c>
      <c r="I61" s="509">
        <v>3</v>
      </c>
    </row>
    <row r="62" spans="1:9" s="509" customFormat="1">
      <c r="A62" s="508" t="s">
        <v>587</v>
      </c>
      <c r="B62" s="509" t="s">
        <v>362</v>
      </c>
      <c r="C62" s="509">
        <v>2</v>
      </c>
      <c r="E62" s="509">
        <v>5</v>
      </c>
      <c r="H62" s="509">
        <v>1</v>
      </c>
      <c r="I62" s="509">
        <v>8</v>
      </c>
    </row>
    <row r="63" spans="1:9" s="509" customFormat="1">
      <c r="A63" s="508" t="s">
        <v>588</v>
      </c>
      <c r="B63" s="509" t="s">
        <v>363</v>
      </c>
      <c r="C63" s="509">
        <v>1</v>
      </c>
      <c r="E63" s="509">
        <v>5</v>
      </c>
      <c r="I63" s="509">
        <v>6</v>
      </c>
    </row>
    <row r="64" spans="1:9" s="509" customFormat="1">
      <c r="A64" s="508" t="s">
        <v>589</v>
      </c>
      <c r="B64" s="509" t="s">
        <v>364</v>
      </c>
      <c r="E64" s="509">
        <v>2</v>
      </c>
      <c r="I64" s="509">
        <v>2</v>
      </c>
    </row>
    <row r="65" spans="1:9" s="509" customFormat="1">
      <c r="A65" s="508" t="s">
        <v>590</v>
      </c>
      <c r="B65" s="509" t="s">
        <v>365</v>
      </c>
      <c r="C65" s="509">
        <v>27</v>
      </c>
      <c r="E65" s="509">
        <v>51</v>
      </c>
      <c r="G65" s="509">
        <v>4</v>
      </c>
      <c r="H65" s="509">
        <v>6</v>
      </c>
      <c r="I65" s="509">
        <v>88</v>
      </c>
    </row>
    <row r="66" spans="1:9" s="509" customFormat="1">
      <c r="A66" s="508" t="s">
        <v>591</v>
      </c>
      <c r="B66" s="509" t="s">
        <v>366</v>
      </c>
      <c r="C66" s="509">
        <v>2</v>
      </c>
      <c r="E66" s="509">
        <v>9</v>
      </c>
      <c r="G66" s="509">
        <v>0</v>
      </c>
      <c r="H66" s="509">
        <v>5</v>
      </c>
      <c r="I66" s="509">
        <v>16</v>
      </c>
    </row>
    <row r="67" spans="1:9" s="509" customFormat="1">
      <c r="A67" s="508" t="s">
        <v>592</v>
      </c>
      <c r="B67" s="509" t="s">
        <v>367</v>
      </c>
      <c r="C67" s="509">
        <v>1</v>
      </c>
      <c r="E67" s="509">
        <v>4</v>
      </c>
      <c r="H67" s="509">
        <v>2</v>
      </c>
      <c r="I67" s="509">
        <v>7</v>
      </c>
    </row>
    <row r="68" spans="1:9" s="509" customFormat="1">
      <c r="A68" s="508" t="s">
        <v>593</v>
      </c>
      <c r="B68" s="509" t="s">
        <v>368</v>
      </c>
      <c r="C68" s="509">
        <v>10</v>
      </c>
      <c r="E68" s="509">
        <v>4</v>
      </c>
      <c r="G68" s="509">
        <v>4</v>
      </c>
      <c r="I68" s="509">
        <v>18</v>
      </c>
    </row>
    <row r="69" spans="1:9" s="509" customFormat="1">
      <c r="A69" s="508" t="s">
        <v>594</v>
      </c>
      <c r="B69" s="509" t="s">
        <v>369</v>
      </c>
      <c r="C69" s="509">
        <v>26</v>
      </c>
      <c r="E69" s="509">
        <v>11</v>
      </c>
      <c r="G69" s="509">
        <v>3</v>
      </c>
      <c r="H69" s="509">
        <v>3</v>
      </c>
      <c r="I69" s="509">
        <v>43</v>
      </c>
    </row>
    <row r="70" spans="1:9" s="509" customFormat="1">
      <c r="A70" s="508" t="s">
        <v>595</v>
      </c>
      <c r="B70" s="509" t="s">
        <v>370</v>
      </c>
      <c r="C70" s="509">
        <v>26</v>
      </c>
      <c r="E70" s="509">
        <v>4</v>
      </c>
      <c r="G70" s="509">
        <v>1</v>
      </c>
      <c r="H70" s="509">
        <v>2</v>
      </c>
      <c r="I70" s="509">
        <v>33</v>
      </c>
    </row>
    <row r="71" spans="1:9" s="509" customFormat="1">
      <c r="A71" s="508" t="s">
        <v>596</v>
      </c>
      <c r="B71" s="509" t="s">
        <v>1392</v>
      </c>
      <c r="C71" s="509">
        <v>17</v>
      </c>
      <c r="E71" s="509">
        <v>10</v>
      </c>
      <c r="H71" s="509">
        <v>9</v>
      </c>
      <c r="I71" s="509">
        <v>36</v>
      </c>
    </row>
    <row r="72" spans="1:9" s="509" customFormat="1">
      <c r="A72" s="508" t="s">
        <v>597</v>
      </c>
      <c r="B72" s="509" t="s">
        <v>371</v>
      </c>
      <c r="C72" s="509">
        <v>1</v>
      </c>
      <c r="I72" s="509">
        <v>1</v>
      </c>
    </row>
    <row r="73" spans="1:9" s="509" customFormat="1">
      <c r="A73" s="508" t="s">
        <v>598</v>
      </c>
      <c r="B73" s="509" t="s">
        <v>372</v>
      </c>
      <c r="C73" s="509">
        <v>18</v>
      </c>
      <c r="E73" s="509">
        <v>19</v>
      </c>
      <c r="G73" s="509">
        <v>1</v>
      </c>
      <c r="H73" s="509">
        <v>5</v>
      </c>
      <c r="I73" s="509">
        <v>43</v>
      </c>
    </row>
    <row r="74" spans="1:9" s="509" customFormat="1">
      <c r="A74" s="508" t="s">
        <v>599</v>
      </c>
      <c r="B74" s="509" t="s">
        <v>373</v>
      </c>
      <c r="C74" s="509">
        <v>10</v>
      </c>
      <c r="E74" s="509">
        <v>4</v>
      </c>
      <c r="I74" s="509">
        <v>14</v>
      </c>
    </row>
    <row r="75" spans="1:9" s="509" customFormat="1">
      <c r="A75" s="508" t="s">
        <v>600</v>
      </c>
      <c r="B75" s="509" t="s">
        <v>374</v>
      </c>
      <c r="C75" s="509">
        <v>12</v>
      </c>
      <c r="E75" s="509">
        <v>17</v>
      </c>
      <c r="H75" s="509">
        <v>20</v>
      </c>
      <c r="I75" s="509">
        <v>49</v>
      </c>
    </row>
    <row r="76" spans="1:9" s="509" customFormat="1">
      <c r="A76" s="508" t="s">
        <v>601</v>
      </c>
      <c r="B76" s="509" t="s">
        <v>375</v>
      </c>
      <c r="C76" s="509">
        <v>2</v>
      </c>
      <c r="I76" s="509">
        <v>2</v>
      </c>
    </row>
    <row r="77" spans="1:9" s="509" customFormat="1">
      <c r="A77" s="508" t="s">
        <v>602</v>
      </c>
      <c r="B77" s="509" t="s">
        <v>376</v>
      </c>
      <c r="C77" s="509">
        <v>26</v>
      </c>
      <c r="D77" s="509">
        <v>0</v>
      </c>
      <c r="E77" s="509">
        <v>33</v>
      </c>
      <c r="F77" s="509">
        <v>0</v>
      </c>
      <c r="G77" s="509">
        <v>14</v>
      </c>
      <c r="H77" s="509">
        <v>6</v>
      </c>
      <c r="I77" s="509">
        <v>79</v>
      </c>
    </row>
    <row r="78" spans="1:9" s="509" customFormat="1">
      <c r="A78" s="508" t="s">
        <v>603</v>
      </c>
      <c r="B78" s="509" t="s">
        <v>377</v>
      </c>
      <c r="I78" s="509">
        <v>0</v>
      </c>
    </row>
    <row r="79" spans="1:9" s="509" customFormat="1">
      <c r="A79" s="508" t="s">
        <v>604</v>
      </c>
      <c r="B79" s="509" t="s">
        <v>378</v>
      </c>
      <c r="C79" s="509">
        <v>3</v>
      </c>
      <c r="E79" s="509">
        <v>2</v>
      </c>
      <c r="I79" s="509">
        <v>5</v>
      </c>
    </row>
    <row r="80" spans="1:9" s="509" customFormat="1">
      <c r="A80" s="508" t="s">
        <v>605</v>
      </c>
      <c r="B80" s="509" t="s">
        <v>379</v>
      </c>
      <c r="C80" s="509">
        <v>48</v>
      </c>
      <c r="E80" s="509">
        <v>44</v>
      </c>
      <c r="G80" s="509">
        <v>0</v>
      </c>
      <c r="H80" s="509">
        <v>10</v>
      </c>
      <c r="I80" s="509">
        <v>102</v>
      </c>
    </row>
    <row r="81" spans="1:9" s="509" customFormat="1">
      <c r="A81" s="508" t="s">
        <v>606</v>
      </c>
      <c r="B81" s="509" t="s">
        <v>380</v>
      </c>
      <c r="C81" s="509">
        <v>2</v>
      </c>
      <c r="E81" s="509">
        <v>1</v>
      </c>
      <c r="I81" s="509">
        <v>3</v>
      </c>
    </row>
    <row r="82" spans="1:9" s="509" customFormat="1">
      <c r="A82" s="508" t="s">
        <v>607</v>
      </c>
      <c r="B82" s="509" t="s">
        <v>381</v>
      </c>
      <c r="C82" s="509">
        <v>56</v>
      </c>
      <c r="D82" s="509">
        <v>0</v>
      </c>
      <c r="E82" s="509">
        <v>13</v>
      </c>
      <c r="G82" s="509">
        <v>10</v>
      </c>
      <c r="H82" s="509">
        <v>15</v>
      </c>
      <c r="I82" s="509">
        <v>94</v>
      </c>
    </row>
    <row r="83" spans="1:9" s="509" customFormat="1">
      <c r="A83" s="508" t="s">
        <v>2184</v>
      </c>
      <c r="B83" s="509" t="s">
        <v>1827</v>
      </c>
      <c r="C83" s="509">
        <v>8</v>
      </c>
      <c r="E83" s="509">
        <v>2</v>
      </c>
      <c r="G83" s="509">
        <v>1</v>
      </c>
      <c r="H83" s="509">
        <v>1</v>
      </c>
      <c r="I83" s="509">
        <v>12</v>
      </c>
    </row>
    <row r="84" spans="1:9" s="509" customFormat="1">
      <c r="A84" s="508" t="s">
        <v>608</v>
      </c>
      <c r="B84" s="509" t="s">
        <v>382</v>
      </c>
      <c r="C84" s="509">
        <v>8</v>
      </c>
      <c r="E84" s="509">
        <v>4</v>
      </c>
      <c r="G84" s="509">
        <v>6</v>
      </c>
      <c r="H84" s="509">
        <v>6</v>
      </c>
      <c r="I84" s="509">
        <v>24</v>
      </c>
    </row>
    <row r="85" spans="1:9" s="509" customFormat="1">
      <c r="A85" s="508" t="s">
        <v>609</v>
      </c>
      <c r="B85" s="509" t="s">
        <v>311</v>
      </c>
      <c r="C85" s="509">
        <v>13</v>
      </c>
      <c r="E85" s="509">
        <v>12</v>
      </c>
      <c r="G85" s="509">
        <v>4</v>
      </c>
      <c r="H85" s="509">
        <v>6</v>
      </c>
      <c r="I85" s="509">
        <v>35</v>
      </c>
    </row>
    <row r="86" spans="1:9" s="509" customFormat="1">
      <c r="A86" s="508" t="s">
        <v>610</v>
      </c>
      <c r="B86" s="509" t="s">
        <v>383</v>
      </c>
      <c r="C86" s="509">
        <v>9</v>
      </c>
      <c r="G86" s="509">
        <v>1</v>
      </c>
      <c r="H86" s="509">
        <v>3</v>
      </c>
      <c r="I86" s="509">
        <v>13</v>
      </c>
    </row>
    <row r="87" spans="1:9" s="509" customFormat="1">
      <c r="A87" s="508" t="s">
        <v>611</v>
      </c>
      <c r="B87" s="509" t="s">
        <v>384</v>
      </c>
      <c r="C87" s="509">
        <v>97</v>
      </c>
      <c r="E87" s="509">
        <v>47</v>
      </c>
      <c r="G87" s="509">
        <v>4</v>
      </c>
      <c r="H87" s="509">
        <v>18</v>
      </c>
      <c r="I87" s="509">
        <v>166</v>
      </c>
    </row>
    <row r="88" spans="1:9" s="509" customFormat="1">
      <c r="A88" s="508" t="s">
        <v>612</v>
      </c>
      <c r="B88" s="509" t="s">
        <v>385</v>
      </c>
      <c r="C88" s="509">
        <v>12</v>
      </c>
      <c r="E88" s="509">
        <v>15</v>
      </c>
      <c r="G88" s="509">
        <v>22</v>
      </c>
      <c r="H88" s="509">
        <v>7</v>
      </c>
      <c r="I88" s="509">
        <v>56</v>
      </c>
    </row>
    <row r="89" spans="1:9" s="509" customFormat="1">
      <c r="A89" s="508" t="s">
        <v>613</v>
      </c>
      <c r="B89" s="509" t="s">
        <v>386</v>
      </c>
      <c r="C89" s="509">
        <v>5</v>
      </c>
      <c r="E89" s="509">
        <v>2</v>
      </c>
      <c r="H89" s="509">
        <v>1</v>
      </c>
      <c r="I89" s="509">
        <v>8</v>
      </c>
    </row>
    <row r="90" spans="1:9" s="509" customFormat="1">
      <c r="A90" s="508" t="s">
        <v>614</v>
      </c>
      <c r="B90" s="509" t="s">
        <v>1912</v>
      </c>
      <c r="C90" s="509">
        <v>2</v>
      </c>
      <c r="E90" s="509">
        <v>4</v>
      </c>
      <c r="I90" s="509">
        <v>6</v>
      </c>
    </row>
    <row r="91" spans="1:9" s="509" customFormat="1">
      <c r="A91" s="508" t="s">
        <v>615</v>
      </c>
      <c r="B91" s="509" t="s">
        <v>388</v>
      </c>
      <c r="E91" s="509">
        <v>1</v>
      </c>
      <c r="I91" s="509">
        <v>1</v>
      </c>
    </row>
    <row r="92" spans="1:9" s="509" customFormat="1">
      <c r="A92" s="508" t="s">
        <v>616</v>
      </c>
      <c r="B92" s="509" t="s">
        <v>389</v>
      </c>
      <c r="C92" s="509">
        <v>6</v>
      </c>
      <c r="E92" s="509">
        <v>9</v>
      </c>
      <c r="H92" s="509">
        <v>1</v>
      </c>
      <c r="I92" s="509">
        <v>16</v>
      </c>
    </row>
    <row r="93" spans="1:9" s="509" customFormat="1">
      <c r="A93" s="508" t="s">
        <v>617</v>
      </c>
      <c r="B93" s="509" t="s">
        <v>390</v>
      </c>
      <c r="C93" s="509">
        <v>8</v>
      </c>
      <c r="E93" s="509">
        <v>3</v>
      </c>
      <c r="H93" s="509">
        <v>2</v>
      </c>
      <c r="I93" s="509">
        <v>13</v>
      </c>
    </row>
    <row r="94" spans="1:9" s="509" customFormat="1">
      <c r="A94" s="508" t="s">
        <v>618</v>
      </c>
      <c r="B94" s="509" t="s">
        <v>391</v>
      </c>
      <c r="C94" s="509">
        <v>32</v>
      </c>
      <c r="E94" s="509">
        <v>13</v>
      </c>
      <c r="G94" s="509">
        <v>8</v>
      </c>
      <c r="H94" s="509">
        <v>2</v>
      </c>
      <c r="I94" s="509">
        <v>55</v>
      </c>
    </row>
    <row r="95" spans="1:9" s="509" customFormat="1">
      <c r="A95" s="508" t="s">
        <v>619</v>
      </c>
      <c r="B95" s="509" t="s">
        <v>392</v>
      </c>
      <c r="C95" s="509">
        <v>21</v>
      </c>
      <c r="E95" s="509">
        <v>13</v>
      </c>
      <c r="G95" s="509">
        <v>1</v>
      </c>
      <c r="H95" s="509">
        <v>1</v>
      </c>
      <c r="I95" s="509">
        <v>36</v>
      </c>
    </row>
    <row r="96" spans="1:9" s="509" customFormat="1">
      <c r="A96" s="508" t="s">
        <v>620</v>
      </c>
      <c r="B96" s="509" t="s">
        <v>393</v>
      </c>
      <c r="C96" s="509">
        <v>31</v>
      </c>
      <c r="E96" s="509">
        <v>45</v>
      </c>
      <c r="H96" s="509">
        <v>13</v>
      </c>
      <c r="I96" s="509">
        <v>89</v>
      </c>
    </row>
    <row r="97" spans="1:9" s="509" customFormat="1">
      <c r="A97" s="508" t="s">
        <v>621</v>
      </c>
      <c r="B97" s="509" t="s">
        <v>394</v>
      </c>
      <c r="C97" s="509">
        <v>4</v>
      </c>
      <c r="I97" s="509">
        <v>4</v>
      </c>
    </row>
    <row r="98" spans="1:9" s="509" customFormat="1">
      <c r="A98" s="508" t="s">
        <v>622</v>
      </c>
      <c r="B98" s="509" t="s">
        <v>395</v>
      </c>
      <c r="C98" s="509">
        <v>12</v>
      </c>
      <c r="E98" s="509">
        <v>33</v>
      </c>
      <c r="H98" s="509">
        <v>3</v>
      </c>
      <c r="I98" s="509">
        <v>48</v>
      </c>
    </row>
    <row r="99" spans="1:9" s="509" customFormat="1">
      <c r="A99" s="508" t="s">
        <v>623</v>
      </c>
      <c r="B99" s="509" t="s">
        <v>396</v>
      </c>
      <c r="G99" s="509">
        <v>20</v>
      </c>
      <c r="H99" s="509">
        <v>4</v>
      </c>
      <c r="I99" s="509">
        <v>24</v>
      </c>
    </row>
    <row r="100" spans="1:9" s="509" customFormat="1">
      <c r="A100" s="508" t="s">
        <v>624</v>
      </c>
      <c r="B100" s="509" t="s">
        <v>397</v>
      </c>
      <c r="C100" s="509">
        <v>15</v>
      </c>
      <c r="E100" s="509">
        <v>41</v>
      </c>
      <c r="G100" s="509">
        <v>8</v>
      </c>
      <c r="H100" s="509">
        <v>7</v>
      </c>
      <c r="I100" s="509">
        <v>71</v>
      </c>
    </row>
    <row r="101" spans="1:9" s="509" customFormat="1">
      <c r="A101" s="508" t="s">
        <v>625</v>
      </c>
      <c r="B101" s="509" t="s">
        <v>1825</v>
      </c>
      <c r="C101" s="509">
        <v>8</v>
      </c>
      <c r="E101" s="509">
        <v>6</v>
      </c>
      <c r="G101" s="509">
        <v>44</v>
      </c>
      <c r="H101" s="509">
        <v>17</v>
      </c>
      <c r="I101" s="509">
        <v>75</v>
      </c>
    </row>
    <row r="102" spans="1:9" s="509" customFormat="1">
      <c r="A102" s="508" t="s">
        <v>626</v>
      </c>
      <c r="B102" s="509" t="s">
        <v>399</v>
      </c>
      <c r="C102" s="509">
        <v>18</v>
      </c>
      <c r="D102" s="509">
        <v>0</v>
      </c>
      <c r="E102" s="509">
        <v>13</v>
      </c>
      <c r="F102" s="509">
        <v>0</v>
      </c>
      <c r="G102" s="509">
        <v>3</v>
      </c>
      <c r="H102" s="509">
        <v>10</v>
      </c>
      <c r="I102" s="509">
        <v>44</v>
      </c>
    </row>
    <row r="103" spans="1:9" s="509" customFormat="1">
      <c r="A103" s="508" t="s">
        <v>627</v>
      </c>
      <c r="B103" s="509" t="s">
        <v>400</v>
      </c>
      <c r="C103" s="509">
        <v>1</v>
      </c>
      <c r="E103" s="509">
        <v>1</v>
      </c>
      <c r="G103" s="509">
        <v>3</v>
      </c>
      <c r="H103" s="509">
        <v>1</v>
      </c>
      <c r="I103" s="509">
        <v>6</v>
      </c>
    </row>
    <row r="104" spans="1:9" s="509" customFormat="1">
      <c r="A104" s="508" t="s">
        <v>628</v>
      </c>
      <c r="B104" s="509" t="s">
        <v>401</v>
      </c>
      <c r="E104" s="509">
        <v>8</v>
      </c>
      <c r="G104" s="509">
        <v>2</v>
      </c>
      <c r="H104" s="509">
        <v>1</v>
      </c>
      <c r="I104" s="509">
        <v>11</v>
      </c>
    </row>
    <row r="105" spans="1:9" s="509" customFormat="1">
      <c r="A105" s="508" t="s">
        <v>629</v>
      </c>
      <c r="B105" s="509" t="s">
        <v>402</v>
      </c>
      <c r="C105" s="509">
        <v>1</v>
      </c>
      <c r="E105" s="509">
        <v>3</v>
      </c>
      <c r="G105" s="509">
        <v>5</v>
      </c>
      <c r="H105" s="509">
        <v>1</v>
      </c>
      <c r="I105" s="509">
        <v>10</v>
      </c>
    </row>
    <row r="106" spans="1:9" s="509" customFormat="1">
      <c r="A106" s="508" t="s">
        <v>630</v>
      </c>
      <c r="B106" s="509" t="s">
        <v>403</v>
      </c>
      <c r="C106" s="509">
        <v>1</v>
      </c>
      <c r="E106" s="509">
        <v>4</v>
      </c>
      <c r="I106" s="509">
        <v>5</v>
      </c>
    </row>
    <row r="107" spans="1:9" s="509" customFormat="1">
      <c r="A107" s="508" t="s">
        <v>631</v>
      </c>
      <c r="B107" s="509" t="s">
        <v>404</v>
      </c>
      <c r="C107" s="509">
        <v>2</v>
      </c>
      <c r="E107" s="509">
        <v>3</v>
      </c>
      <c r="G107" s="509">
        <v>0</v>
      </c>
      <c r="H107" s="509">
        <v>1</v>
      </c>
      <c r="I107" s="509">
        <v>6</v>
      </c>
    </row>
    <row r="108" spans="1:9" s="509" customFormat="1">
      <c r="A108" s="508" t="s">
        <v>632</v>
      </c>
      <c r="B108" s="509" t="s">
        <v>405</v>
      </c>
      <c r="C108" s="509">
        <v>1</v>
      </c>
      <c r="E108" s="509">
        <v>3</v>
      </c>
      <c r="I108" s="509">
        <v>4</v>
      </c>
    </row>
    <row r="109" spans="1:9" s="509" customFormat="1">
      <c r="A109" s="508" t="s">
        <v>633</v>
      </c>
      <c r="B109" s="509" t="s">
        <v>406</v>
      </c>
      <c r="G109" s="509">
        <v>2</v>
      </c>
      <c r="H109" s="509">
        <v>3</v>
      </c>
      <c r="I109" s="509">
        <v>5</v>
      </c>
    </row>
    <row r="110" spans="1:9" s="509" customFormat="1">
      <c r="A110" s="508" t="s">
        <v>634</v>
      </c>
      <c r="B110" s="509" t="s">
        <v>407</v>
      </c>
      <c r="C110" s="509">
        <v>0</v>
      </c>
      <c r="D110" s="509">
        <v>0</v>
      </c>
      <c r="E110" s="509">
        <v>1</v>
      </c>
      <c r="F110" s="509">
        <v>0</v>
      </c>
      <c r="G110" s="509">
        <v>0</v>
      </c>
      <c r="H110" s="509">
        <v>2</v>
      </c>
      <c r="I110" s="509">
        <v>3</v>
      </c>
    </row>
    <row r="111" spans="1:9" s="509" customFormat="1">
      <c r="A111" s="508" t="s">
        <v>635</v>
      </c>
      <c r="B111" s="509" t="s">
        <v>408</v>
      </c>
      <c r="E111" s="509">
        <v>0</v>
      </c>
      <c r="G111" s="509">
        <v>7</v>
      </c>
      <c r="H111" s="509">
        <v>2</v>
      </c>
      <c r="I111" s="509">
        <v>9</v>
      </c>
    </row>
    <row r="112" spans="1:9" s="509" customFormat="1">
      <c r="A112" s="508" t="s">
        <v>636</v>
      </c>
      <c r="B112" s="509" t="s">
        <v>409</v>
      </c>
      <c r="C112" s="509">
        <v>29</v>
      </c>
      <c r="E112" s="509">
        <v>37</v>
      </c>
      <c r="H112" s="509">
        <v>10</v>
      </c>
      <c r="I112" s="509">
        <v>76</v>
      </c>
    </row>
    <row r="113" spans="1:9" s="509" customFormat="1">
      <c r="A113" s="508" t="s">
        <v>637</v>
      </c>
      <c r="B113" s="509" t="s">
        <v>410</v>
      </c>
      <c r="C113" s="509">
        <v>7</v>
      </c>
      <c r="E113" s="509">
        <v>37</v>
      </c>
      <c r="G113" s="509">
        <v>1</v>
      </c>
      <c r="H113" s="509">
        <v>8</v>
      </c>
      <c r="I113" s="509">
        <v>53</v>
      </c>
    </row>
    <row r="114" spans="1:9" s="509" customFormat="1">
      <c r="A114" s="508" t="s">
        <v>638</v>
      </c>
      <c r="B114" s="509" t="s">
        <v>411</v>
      </c>
      <c r="C114" s="509">
        <v>12</v>
      </c>
      <c r="E114" s="509">
        <v>6</v>
      </c>
      <c r="H114" s="509">
        <v>3</v>
      </c>
      <c r="I114" s="509">
        <v>21</v>
      </c>
    </row>
    <row r="115" spans="1:9" s="509" customFormat="1">
      <c r="A115" s="508" t="s">
        <v>639</v>
      </c>
      <c r="B115" s="509" t="s">
        <v>412</v>
      </c>
      <c r="C115" s="509">
        <v>10</v>
      </c>
      <c r="E115" s="509">
        <v>4</v>
      </c>
      <c r="G115" s="509">
        <v>15</v>
      </c>
      <c r="H115" s="509">
        <v>6</v>
      </c>
      <c r="I115" s="509">
        <v>35</v>
      </c>
    </row>
    <row r="116" spans="1:9" s="509" customFormat="1">
      <c r="A116" s="508" t="s">
        <v>640</v>
      </c>
      <c r="B116" s="509" t="s">
        <v>413</v>
      </c>
      <c r="C116" s="509">
        <v>2</v>
      </c>
      <c r="E116" s="509">
        <v>5</v>
      </c>
      <c r="G116" s="509">
        <v>1</v>
      </c>
      <c r="I116" s="509">
        <v>8</v>
      </c>
    </row>
    <row r="117" spans="1:9" s="509" customFormat="1">
      <c r="A117" s="508" t="s">
        <v>641</v>
      </c>
      <c r="B117" s="509" t="s">
        <v>414</v>
      </c>
      <c r="C117" s="509">
        <v>1</v>
      </c>
      <c r="E117" s="509">
        <v>2</v>
      </c>
      <c r="H117" s="509">
        <v>1</v>
      </c>
      <c r="I117" s="509">
        <v>4</v>
      </c>
    </row>
    <row r="118" spans="1:9" s="509" customFormat="1">
      <c r="A118" s="508" t="s">
        <v>642</v>
      </c>
      <c r="B118" s="509" t="s">
        <v>415</v>
      </c>
      <c r="C118" s="509">
        <v>5</v>
      </c>
      <c r="E118" s="509">
        <v>2</v>
      </c>
      <c r="F118" s="509">
        <v>0</v>
      </c>
      <c r="G118" s="509">
        <v>1</v>
      </c>
      <c r="H118" s="509">
        <v>1</v>
      </c>
      <c r="I118" s="509">
        <v>9</v>
      </c>
    </row>
    <row r="119" spans="1:9" s="509" customFormat="1">
      <c r="A119" s="508" t="s">
        <v>643</v>
      </c>
      <c r="B119" s="509" t="s">
        <v>1913</v>
      </c>
      <c r="I119" s="509">
        <v>0</v>
      </c>
    </row>
    <row r="120" spans="1:9" s="509" customFormat="1">
      <c r="A120" s="508" t="s">
        <v>644</v>
      </c>
      <c r="B120" s="509" t="s">
        <v>417</v>
      </c>
      <c r="C120" s="509">
        <v>1</v>
      </c>
      <c r="E120" s="509">
        <v>8</v>
      </c>
      <c r="G120" s="509">
        <v>4</v>
      </c>
      <c r="I120" s="509">
        <v>13</v>
      </c>
    </row>
    <row r="121" spans="1:9" s="509" customFormat="1">
      <c r="A121" s="508" t="s">
        <v>645</v>
      </c>
      <c r="B121" s="509" t="s">
        <v>418</v>
      </c>
      <c r="E121" s="509">
        <v>2</v>
      </c>
      <c r="I121" s="509">
        <v>2</v>
      </c>
    </row>
    <row r="122" spans="1:9" s="509" customFormat="1">
      <c r="A122" s="508" t="s">
        <v>646</v>
      </c>
      <c r="B122" s="509" t="s">
        <v>419</v>
      </c>
      <c r="C122" s="509">
        <v>10</v>
      </c>
      <c r="E122" s="509">
        <v>8</v>
      </c>
      <c r="H122" s="509">
        <v>1</v>
      </c>
      <c r="I122" s="509">
        <v>19</v>
      </c>
    </row>
    <row r="123" spans="1:9" s="509" customFormat="1">
      <c r="A123" s="508" t="s">
        <v>647</v>
      </c>
      <c r="B123" s="509" t="s">
        <v>420</v>
      </c>
      <c r="C123" s="509">
        <v>6</v>
      </c>
      <c r="E123" s="509">
        <v>1</v>
      </c>
      <c r="G123" s="509">
        <v>4</v>
      </c>
      <c r="H123" s="509">
        <v>3</v>
      </c>
      <c r="I123" s="509">
        <v>14</v>
      </c>
    </row>
    <row r="124" spans="1:9" s="509" customFormat="1">
      <c r="A124" s="508" t="s">
        <v>648</v>
      </c>
      <c r="B124" s="509" t="s">
        <v>421</v>
      </c>
      <c r="C124" s="509">
        <v>6</v>
      </c>
      <c r="E124" s="509">
        <v>3</v>
      </c>
      <c r="G124" s="509">
        <v>1</v>
      </c>
      <c r="H124" s="509">
        <v>1</v>
      </c>
      <c r="I124" s="509">
        <v>11</v>
      </c>
    </row>
    <row r="125" spans="1:9" s="509" customFormat="1">
      <c r="A125" s="508" t="s">
        <v>649</v>
      </c>
      <c r="B125" s="509" t="s">
        <v>422</v>
      </c>
      <c r="C125" s="509">
        <v>4</v>
      </c>
      <c r="G125" s="509">
        <v>1</v>
      </c>
      <c r="I125" s="509">
        <v>5</v>
      </c>
    </row>
    <row r="126" spans="1:9" s="509" customFormat="1">
      <c r="A126" s="508" t="s">
        <v>650</v>
      </c>
      <c r="B126" s="509" t="s">
        <v>423</v>
      </c>
      <c r="C126" s="509">
        <v>4</v>
      </c>
      <c r="E126" s="509">
        <v>4</v>
      </c>
      <c r="H126" s="509">
        <v>1</v>
      </c>
      <c r="I126" s="509">
        <v>9</v>
      </c>
    </row>
    <row r="127" spans="1:9" s="509" customFormat="1">
      <c r="A127" s="508" t="s">
        <v>651</v>
      </c>
      <c r="B127" s="509" t="s">
        <v>424</v>
      </c>
      <c r="H127" s="509">
        <v>2</v>
      </c>
      <c r="I127" s="509">
        <v>2</v>
      </c>
    </row>
    <row r="128" spans="1:9" s="509" customFormat="1">
      <c r="A128" s="508" t="s">
        <v>652</v>
      </c>
      <c r="B128" s="509" t="s">
        <v>425</v>
      </c>
      <c r="C128" s="509">
        <v>13</v>
      </c>
      <c r="E128" s="509">
        <v>22</v>
      </c>
      <c r="G128" s="509">
        <v>3</v>
      </c>
      <c r="H128" s="509">
        <v>3</v>
      </c>
      <c r="I128" s="509">
        <v>41</v>
      </c>
    </row>
    <row r="129" spans="1:9" s="509" customFormat="1">
      <c r="A129" s="508" t="s">
        <v>653</v>
      </c>
      <c r="B129" s="509" t="s">
        <v>426</v>
      </c>
      <c r="C129" s="509">
        <v>7</v>
      </c>
      <c r="E129" s="509">
        <v>7</v>
      </c>
      <c r="G129" s="509">
        <v>3</v>
      </c>
      <c r="H129" s="509">
        <v>6</v>
      </c>
      <c r="I129" s="509">
        <v>23</v>
      </c>
    </row>
    <row r="130" spans="1:9" s="509" customFormat="1">
      <c r="A130" s="508" t="s">
        <v>654</v>
      </c>
      <c r="B130" s="509" t="s">
        <v>427</v>
      </c>
      <c r="C130" s="509">
        <v>20</v>
      </c>
      <c r="D130" s="509">
        <v>0</v>
      </c>
      <c r="E130" s="509">
        <v>4</v>
      </c>
      <c r="F130" s="509">
        <v>0</v>
      </c>
      <c r="G130" s="509">
        <v>0</v>
      </c>
      <c r="H130" s="509">
        <v>3</v>
      </c>
      <c r="I130" s="509">
        <v>27</v>
      </c>
    </row>
    <row r="131" spans="1:9" s="509" customFormat="1">
      <c r="A131" s="508" t="s">
        <v>655</v>
      </c>
      <c r="B131" s="509" t="s">
        <v>428</v>
      </c>
      <c r="C131" s="509">
        <v>17</v>
      </c>
      <c r="E131" s="509">
        <v>10</v>
      </c>
      <c r="H131" s="509">
        <v>7</v>
      </c>
      <c r="I131" s="509">
        <v>34</v>
      </c>
    </row>
    <row r="132" spans="1:9" s="509" customFormat="1">
      <c r="A132" s="508" t="s">
        <v>656</v>
      </c>
      <c r="B132" s="509" t="s">
        <v>429</v>
      </c>
      <c r="C132" s="509">
        <v>5</v>
      </c>
      <c r="E132" s="509">
        <v>15</v>
      </c>
      <c r="G132" s="509">
        <v>10</v>
      </c>
      <c r="I132" s="509">
        <v>30</v>
      </c>
    </row>
    <row r="133" spans="1:9" s="509" customFormat="1">
      <c r="A133" s="508" t="s">
        <v>657</v>
      </c>
      <c r="B133" s="509" t="s">
        <v>430</v>
      </c>
      <c r="C133" s="509">
        <v>2</v>
      </c>
      <c r="I133" s="509">
        <v>2</v>
      </c>
    </row>
    <row r="134" spans="1:9" s="509" customFormat="1">
      <c r="A134" s="508" t="s">
        <v>658</v>
      </c>
      <c r="B134" s="509" t="s">
        <v>431</v>
      </c>
      <c r="C134" s="509">
        <v>2</v>
      </c>
      <c r="E134" s="509">
        <v>9</v>
      </c>
      <c r="H134" s="509">
        <v>1</v>
      </c>
      <c r="I134" s="509">
        <v>12</v>
      </c>
    </row>
    <row r="135" spans="1:9" s="509" customFormat="1">
      <c r="A135" s="508" t="s">
        <v>659</v>
      </c>
      <c r="B135" s="509" t="s">
        <v>432</v>
      </c>
      <c r="C135" s="509">
        <v>45</v>
      </c>
      <c r="E135" s="509">
        <v>8</v>
      </c>
      <c r="G135" s="509">
        <v>6</v>
      </c>
      <c r="H135" s="509">
        <v>6</v>
      </c>
      <c r="I135" s="509">
        <v>65</v>
      </c>
    </row>
    <row r="136" spans="1:9" s="509" customFormat="1">
      <c r="A136" s="508" t="s">
        <v>660</v>
      </c>
      <c r="B136" s="509" t="s">
        <v>433</v>
      </c>
      <c r="C136" s="509">
        <v>6</v>
      </c>
      <c r="I136" s="509">
        <v>6</v>
      </c>
    </row>
    <row r="137" spans="1:9" s="509" customFormat="1">
      <c r="A137" s="508" t="s">
        <v>661</v>
      </c>
      <c r="B137" s="509" t="s">
        <v>434</v>
      </c>
      <c r="C137" s="509">
        <v>13</v>
      </c>
      <c r="E137" s="509">
        <v>8</v>
      </c>
      <c r="G137" s="509">
        <v>2</v>
      </c>
      <c r="H137" s="509">
        <v>3</v>
      </c>
      <c r="I137" s="509">
        <v>26</v>
      </c>
    </row>
    <row r="138" spans="1:9" s="509" customFormat="1">
      <c r="A138" s="508" t="s">
        <v>662</v>
      </c>
      <c r="B138" s="509" t="s">
        <v>1915</v>
      </c>
      <c r="C138" s="509">
        <v>7</v>
      </c>
      <c r="G138" s="509">
        <v>1</v>
      </c>
      <c r="I138" s="509">
        <v>8</v>
      </c>
    </row>
    <row r="139" spans="1:9" s="509" customFormat="1">
      <c r="A139" s="508" t="s">
        <v>663</v>
      </c>
      <c r="B139" s="509" t="s">
        <v>435</v>
      </c>
      <c r="C139" s="509">
        <v>12</v>
      </c>
      <c r="E139" s="509">
        <v>10</v>
      </c>
      <c r="G139" s="509">
        <v>2</v>
      </c>
      <c r="H139" s="509">
        <v>4</v>
      </c>
      <c r="I139" s="509">
        <v>28</v>
      </c>
    </row>
    <row r="140" spans="1:9" s="509" customFormat="1">
      <c r="A140" s="508" t="s">
        <v>664</v>
      </c>
      <c r="B140" s="509" t="s">
        <v>436</v>
      </c>
      <c r="C140" s="509">
        <v>2</v>
      </c>
      <c r="E140" s="509">
        <v>6</v>
      </c>
      <c r="G140" s="509">
        <v>0</v>
      </c>
      <c r="H140" s="509">
        <v>0</v>
      </c>
      <c r="I140" s="509">
        <v>8</v>
      </c>
    </row>
    <row r="141" spans="1:9" s="509" customFormat="1">
      <c r="A141" s="508" t="s">
        <v>665</v>
      </c>
      <c r="B141" s="509" t="s">
        <v>437</v>
      </c>
      <c r="C141" s="509">
        <v>17</v>
      </c>
      <c r="E141" s="509">
        <v>9</v>
      </c>
      <c r="H141" s="509">
        <v>7</v>
      </c>
      <c r="I141" s="509">
        <v>33</v>
      </c>
    </row>
    <row r="142" spans="1:9" s="509" customFormat="1">
      <c r="A142" s="508" t="s">
        <v>666</v>
      </c>
      <c r="B142" s="509" t="s">
        <v>438</v>
      </c>
      <c r="C142" s="509">
        <v>4</v>
      </c>
      <c r="E142" s="509">
        <v>1</v>
      </c>
      <c r="I142" s="509">
        <v>5</v>
      </c>
    </row>
    <row r="143" spans="1:9" s="509" customFormat="1">
      <c r="A143" s="508" t="s">
        <v>667</v>
      </c>
      <c r="B143" s="509" t="s">
        <v>439</v>
      </c>
      <c r="C143" s="509">
        <v>1</v>
      </c>
      <c r="E143" s="509">
        <v>4</v>
      </c>
      <c r="I143" s="509">
        <v>5</v>
      </c>
    </row>
    <row r="144" spans="1:9" s="509" customFormat="1">
      <c r="A144" s="508" t="s">
        <v>668</v>
      </c>
      <c r="B144" s="509" t="s">
        <v>440</v>
      </c>
      <c r="C144" s="509">
        <v>1</v>
      </c>
      <c r="G144" s="509">
        <v>1</v>
      </c>
      <c r="H144" s="509">
        <v>1</v>
      </c>
      <c r="I144" s="509">
        <v>3</v>
      </c>
    </row>
    <row r="145" spans="1:9" s="509" customFormat="1">
      <c r="A145" s="508" t="s">
        <v>669</v>
      </c>
      <c r="B145" s="509" t="s">
        <v>441</v>
      </c>
      <c r="C145" s="509">
        <v>22</v>
      </c>
      <c r="E145" s="509">
        <v>16</v>
      </c>
      <c r="G145" s="509">
        <v>13</v>
      </c>
      <c r="H145" s="509">
        <v>6</v>
      </c>
      <c r="I145" s="509">
        <v>57</v>
      </c>
    </row>
    <row r="146" spans="1:9" s="509" customFormat="1">
      <c r="A146" s="508" t="s">
        <v>670</v>
      </c>
      <c r="B146" s="509" t="s">
        <v>442</v>
      </c>
      <c r="C146" s="509">
        <v>17</v>
      </c>
      <c r="E146" s="509">
        <v>14</v>
      </c>
      <c r="G146" s="509">
        <v>21</v>
      </c>
      <c r="H146" s="509">
        <v>9</v>
      </c>
      <c r="I146" s="509">
        <v>61</v>
      </c>
    </row>
    <row r="147" spans="1:9" s="509" customFormat="1">
      <c r="A147" s="508" t="s">
        <v>671</v>
      </c>
      <c r="B147" s="509" t="s">
        <v>443</v>
      </c>
      <c r="G147" s="509">
        <v>7</v>
      </c>
      <c r="H147" s="509">
        <v>4</v>
      </c>
      <c r="I147" s="509">
        <v>11</v>
      </c>
    </row>
    <row r="148" spans="1:9" s="509" customFormat="1">
      <c r="A148" s="508" t="s">
        <v>672</v>
      </c>
      <c r="B148" s="509" t="s">
        <v>444</v>
      </c>
      <c r="H148" s="509">
        <v>2</v>
      </c>
      <c r="I148" s="509">
        <v>2</v>
      </c>
    </row>
    <row r="149" spans="1:9" s="509" customFormat="1">
      <c r="A149" s="508" t="s">
        <v>673</v>
      </c>
      <c r="B149" s="509" t="s">
        <v>445</v>
      </c>
      <c r="C149" s="509">
        <v>16</v>
      </c>
      <c r="E149" s="509">
        <v>9</v>
      </c>
      <c r="G149" s="509">
        <v>0</v>
      </c>
      <c r="H149" s="509">
        <v>6</v>
      </c>
      <c r="I149" s="509">
        <v>31</v>
      </c>
    </row>
    <row r="150" spans="1:9" s="509" customFormat="1">
      <c r="A150" s="508" t="s">
        <v>674</v>
      </c>
      <c r="B150" s="509" t="s">
        <v>446</v>
      </c>
      <c r="C150" s="509">
        <v>2</v>
      </c>
      <c r="E150" s="509">
        <v>4</v>
      </c>
      <c r="I150" s="509">
        <v>6</v>
      </c>
    </row>
    <row r="151" spans="1:9" s="509" customFormat="1">
      <c r="A151" s="508" t="s">
        <v>675</v>
      </c>
      <c r="B151" s="509" t="s">
        <v>447</v>
      </c>
      <c r="C151" s="509">
        <v>6</v>
      </c>
      <c r="E151" s="509">
        <v>7</v>
      </c>
      <c r="H151" s="509">
        <v>1</v>
      </c>
      <c r="I151" s="509">
        <v>14</v>
      </c>
    </row>
    <row r="152" spans="1:9" s="509" customFormat="1">
      <c r="A152" s="508" t="s">
        <v>676</v>
      </c>
      <c r="B152" s="509" t="s">
        <v>448</v>
      </c>
      <c r="E152" s="509">
        <v>3</v>
      </c>
      <c r="H152" s="509">
        <v>3</v>
      </c>
      <c r="I152" s="509">
        <v>6</v>
      </c>
    </row>
    <row r="153" spans="1:9" s="509" customFormat="1">
      <c r="A153" s="508" t="s">
        <v>677</v>
      </c>
      <c r="B153" s="509" t="s">
        <v>449</v>
      </c>
      <c r="E153" s="509">
        <v>1</v>
      </c>
      <c r="I153" s="509">
        <v>1</v>
      </c>
    </row>
    <row r="154" spans="1:9" s="509" customFormat="1">
      <c r="A154" s="508" t="s">
        <v>678</v>
      </c>
      <c r="B154" s="509" t="s">
        <v>450</v>
      </c>
      <c r="C154" s="509">
        <v>17</v>
      </c>
      <c r="D154" s="509">
        <v>0</v>
      </c>
      <c r="E154" s="509">
        <v>12</v>
      </c>
      <c r="H154" s="509">
        <v>1</v>
      </c>
      <c r="I154" s="509">
        <v>30</v>
      </c>
    </row>
    <row r="155" spans="1:9" s="509" customFormat="1">
      <c r="A155" s="508" t="s">
        <v>679</v>
      </c>
      <c r="B155" s="509" t="s">
        <v>451</v>
      </c>
      <c r="C155" s="509">
        <v>4</v>
      </c>
      <c r="E155" s="509">
        <v>7</v>
      </c>
      <c r="I155" s="509">
        <v>11</v>
      </c>
    </row>
    <row r="156" spans="1:9" s="509" customFormat="1">
      <c r="A156" s="508" t="s">
        <v>680</v>
      </c>
      <c r="B156" s="509" t="s">
        <v>452</v>
      </c>
      <c r="C156" s="509">
        <v>5</v>
      </c>
      <c r="D156" s="509">
        <v>0</v>
      </c>
      <c r="E156" s="509">
        <v>8</v>
      </c>
      <c r="F156" s="509">
        <v>0</v>
      </c>
      <c r="G156" s="509">
        <v>0</v>
      </c>
      <c r="H156" s="509">
        <v>2</v>
      </c>
      <c r="I156" s="509">
        <v>15</v>
      </c>
    </row>
    <row r="157" spans="1:9" s="509" customFormat="1">
      <c r="A157" s="508" t="s">
        <v>681</v>
      </c>
      <c r="B157" s="509" t="s">
        <v>453</v>
      </c>
      <c r="C157" s="509">
        <v>13</v>
      </c>
      <c r="E157" s="509">
        <v>8</v>
      </c>
      <c r="H157" s="509">
        <v>1</v>
      </c>
      <c r="I157" s="509">
        <v>22</v>
      </c>
    </row>
    <row r="158" spans="1:9" s="509" customFormat="1">
      <c r="A158" s="508" t="s">
        <v>682</v>
      </c>
      <c r="B158" s="509" t="s">
        <v>454</v>
      </c>
      <c r="C158" s="509">
        <v>12</v>
      </c>
      <c r="E158" s="509">
        <v>2</v>
      </c>
      <c r="G158" s="509">
        <v>2</v>
      </c>
      <c r="H158" s="509">
        <v>2</v>
      </c>
      <c r="I158" s="509">
        <v>18</v>
      </c>
    </row>
    <row r="159" spans="1:9" s="509" customFormat="1">
      <c r="A159" s="508" t="s">
        <v>683</v>
      </c>
      <c r="B159" s="509" t="s">
        <v>455</v>
      </c>
      <c r="C159" s="509">
        <v>4</v>
      </c>
      <c r="E159" s="509">
        <v>1</v>
      </c>
      <c r="H159" s="509">
        <v>1</v>
      </c>
      <c r="I159" s="509">
        <v>6</v>
      </c>
    </row>
    <row r="160" spans="1:9" s="509" customFormat="1">
      <c r="A160" s="508" t="s">
        <v>684</v>
      </c>
      <c r="B160" s="509" t="s">
        <v>456</v>
      </c>
      <c r="C160" s="509">
        <v>12</v>
      </c>
      <c r="E160" s="509">
        <v>6</v>
      </c>
      <c r="H160" s="509">
        <v>3</v>
      </c>
      <c r="I160" s="509">
        <v>21</v>
      </c>
    </row>
    <row r="161" spans="1:9" s="509" customFormat="1">
      <c r="A161" s="508" t="s">
        <v>685</v>
      </c>
      <c r="B161" s="509" t="s">
        <v>457</v>
      </c>
      <c r="C161" s="509">
        <v>1</v>
      </c>
      <c r="E161" s="509">
        <v>2</v>
      </c>
      <c r="G161" s="509">
        <v>5</v>
      </c>
      <c r="H161" s="509">
        <v>1</v>
      </c>
      <c r="I161" s="509">
        <v>9</v>
      </c>
    </row>
    <row r="162" spans="1:9" s="509" customFormat="1">
      <c r="A162" s="508" t="s">
        <v>686</v>
      </c>
      <c r="B162" s="509" t="s">
        <v>458</v>
      </c>
      <c r="G162" s="509">
        <v>1</v>
      </c>
      <c r="H162" s="509">
        <v>4</v>
      </c>
      <c r="I162" s="509">
        <v>5</v>
      </c>
    </row>
    <row r="163" spans="1:9" s="509" customFormat="1">
      <c r="A163" s="508" t="s">
        <v>687</v>
      </c>
      <c r="B163" s="509" t="s">
        <v>459</v>
      </c>
      <c r="I163" s="509">
        <v>0</v>
      </c>
    </row>
    <row r="164" spans="1:9">
      <c r="C164">
        <f>SUM(C6:C163)</f>
        <v>1542</v>
      </c>
      <c r="D164">
        <f t="shared" ref="D164:I164" si="0">SUM(D6:D163)</f>
        <v>0</v>
      </c>
      <c r="E164">
        <f t="shared" si="0"/>
        <v>1405</v>
      </c>
      <c r="F164">
        <f t="shared" si="0"/>
        <v>0</v>
      </c>
      <c r="G164">
        <f t="shared" si="0"/>
        <v>480</v>
      </c>
      <c r="H164">
        <f t="shared" si="0"/>
        <v>485</v>
      </c>
      <c r="I164">
        <f t="shared" si="0"/>
        <v>3912</v>
      </c>
    </row>
  </sheetData>
  <autoFilter ref="A5:I5" xr:uid="{00000000-0009-0000-0000-000018000000}"/>
  <phoneticPr fontId="5"/>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sheetPr codeName="Sheet26">
    <tabColor rgb="FFFF0000"/>
  </sheetPr>
  <dimension ref="A1:H16280"/>
  <sheetViews>
    <sheetView workbookViewId="0">
      <pane xSplit="2" ySplit="5" topLeftCell="C8226" activePane="bottomRight" state="frozen"/>
      <selection activeCell="C6" sqref="C6"/>
      <selection pane="topRight" activeCell="C6" sqref="C6"/>
      <selection pane="bottomLeft" activeCell="C6" sqref="C6"/>
      <selection pane="bottomRight" activeCell="F16176" sqref="F16176"/>
    </sheetView>
  </sheetViews>
  <sheetFormatPr defaultColWidth="9.140625" defaultRowHeight="12"/>
  <cols>
    <col min="1" max="1" width="8" style="508" customWidth="1"/>
    <col min="2" max="2" width="16.28515625" style="509" customWidth="1"/>
    <col min="3" max="3" width="12.7109375" style="509" customWidth="1"/>
    <col min="4" max="8" width="12.7109375" style="509" bestFit="1" customWidth="1"/>
    <col min="9" max="16384" width="9.140625" style="509"/>
  </cols>
  <sheetData>
    <row r="1" spans="1:8" s="75" customFormat="1">
      <c r="A1" s="1099" t="s">
        <v>2622</v>
      </c>
      <c r="B1" s="74"/>
      <c r="C1" s="74"/>
      <c r="D1" s="74"/>
      <c r="E1" s="74"/>
      <c r="F1" s="74"/>
      <c r="G1" s="74"/>
      <c r="H1" s="74"/>
    </row>
    <row r="2" spans="1:8" s="75" customFormat="1">
      <c r="A2" s="1097" t="s">
        <v>2623</v>
      </c>
      <c r="B2" s="76"/>
      <c r="C2" s="76" t="s">
        <v>2775</v>
      </c>
      <c r="D2" s="76" t="s">
        <v>304</v>
      </c>
      <c r="E2" s="76" t="s">
        <v>304</v>
      </c>
      <c r="F2" s="76" t="s">
        <v>304</v>
      </c>
      <c r="G2" s="76" t="s">
        <v>304</v>
      </c>
      <c r="H2" s="76" t="s">
        <v>304</v>
      </c>
    </row>
    <row r="3" spans="1:8" s="75" customFormat="1">
      <c r="A3" s="84" t="s">
        <v>304</v>
      </c>
      <c r="B3" s="77" t="s">
        <v>304</v>
      </c>
      <c r="C3" s="77">
        <v>1</v>
      </c>
      <c r="D3" s="77" t="s">
        <v>304</v>
      </c>
      <c r="E3" s="77" t="s">
        <v>304</v>
      </c>
      <c r="F3" s="77" t="s">
        <v>304</v>
      </c>
      <c r="G3" s="77" t="s">
        <v>304</v>
      </c>
      <c r="H3" s="77" t="s">
        <v>304</v>
      </c>
    </row>
    <row r="4" spans="1:8" s="80" customFormat="1" ht="48" customHeight="1">
      <c r="A4" s="1098" t="s">
        <v>2626</v>
      </c>
      <c r="B4" s="78" t="s">
        <v>2627</v>
      </c>
      <c r="C4" s="1100" t="s">
        <v>2707</v>
      </c>
      <c r="D4" s="1100" t="s">
        <v>2761</v>
      </c>
      <c r="E4" s="1100" t="s">
        <v>2762</v>
      </c>
      <c r="F4" s="1100" t="s">
        <v>2764</v>
      </c>
      <c r="G4" s="1100" t="s">
        <v>2765</v>
      </c>
      <c r="H4" s="1100" t="s">
        <v>2768</v>
      </c>
    </row>
    <row r="5" spans="1:8">
      <c r="A5" s="781" t="s">
        <v>2776</v>
      </c>
      <c r="B5" s="782" t="s">
        <v>3488</v>
      </c>
      <c r="C5" s="782" t="s">
        <v>2777</v>
      </c>
      <c r="D5" s="782" t="s">
        <v>1065</v>
      </c>
      <c r="E5" s="782" t="s">
        <v>1066</v>
      </c>
      <c r="F5" s="782" t="s">
        <v>1067</v>
      </c>
      <c r="G5" s="782" t="s">
        <v>1068</v>
      </c>
      <c r="H5" s="782" t="s">
        <v>1069</v>
      </c>
    </row>
    <row r="6" spans="1:8">
      <c r="A6" s="508" t="s">
        <v>532</v>
      </c>
      <c r="B6" s="509" t="s">
        <v>303</v>
      </c>
      <c r="C6" s="509">
        <v>1</v>
      </c>
      <c r="H6" s="509">
        <v>0</v>
      </c>
    </row>
    <row r="7" spans="1:8">
      <c r="A7" s="508" t="s">
        <v>532</v>
      </c>
      <c r="B7" s="509" t="s">
        <v>303</v>
      </c>
      <c r="C7" s="509" t="s">
        <v>1023</v>
      </c>
      <c r="H7" s="509">
        <v>0</v>
      </c>
    </row>
    <row r="8" spans="1:8">
      <c r="A8" s="508" t="s">
        <v>532</v>
      </c>
      <c r="B8" s="509" t="s">
        <v>303</v>
      </c>
      <c r="C8" s="509">
        <v>2</v>
      </c>
      <c r="H8" s="509">
        <v>0</v>
      </c>
    </row>
    <row r="9" spans="1:8">
      <c r="A9" s="508" t="s">
        <v>532</v>
      </c>
      <c r="B9" s="509" t="s">
        <v>303</v>
      </c>
      <c r="C9" s="509">
        <v>3</v>
      </c>
      <c r="H9" s="509">
        <v>0</v>
      </c>
    </row>
    <row r="10" spans="1:8">
      <c r="A10" s="508" t="s">
        <v>532</v>
      </c>
      <c r="B10" s="509" t="s">
        <v>303</v>
      </c>
      <c r="C10" s="509">
        <v>4</v>
      </c>
      <c r="H10" s="509">
        <v>0</v>
      </c>
    </row>
    <row r="11" spans="1:8">
      <c r="A11" s="508" t="s">
        <v>532</v>
      </c>
      <c r="B11" s="509" t="s">
        <v>303</v>
      </c>
      <c r="C11" s="509">
        <v>5</v>
      </c>
      <c r="H11" s="509">
        <v>0</v>
      </c>
    </row>
    <row r="12" spans="1:8">
      <c r="A12" s="508" t="s">
        <v>532</v>
      </c>
      <c r="B12" s="509" t="s">
        <v>303</v>
      </c>
      <c r="C12" s="509">
        <v>6</v>
      </c>
      <c r="H12" s="509">
        <v>0</v>
      </c>
    </row>
    <row r="13" spans="1:8">
      <c r="A13" s="508" t="s">
        <v>532</v>
      </c>
      <c r="B13" s="509" t="s">
        <v>303</v>
      </c>
      <c r="C13" s="509">
        <v>7</v>
      </c>
      <c r="H13" s="509">
        <v>0</v>
      </c>
    </row>
    <row r="14" spans="1:8">
      <c r="A14" s="508" t="s">
        <v>532</v>
      </c>
      <c r="B14" s="509" t="s">
        <v>303</v>
      </c>
      <c r="C14" s="509">
        <v>8</v>
      </c>
      <c r="H14" s="509">
        <v>0</v>
      </c>
    </row>
    <row r="15" spans="1:8">
      <c r="A15" s="508" t="s">
        <v>532</v>
      </c>
      <c r="B15" s="509" t="s">
        <v>303</v>
      </c>
      <c r="C15" s="509">
        <v>9</v>
      </c>
      <c r="H15" s="509">
        <v>0</v>
      </c>
    </row>
    <row r="16" spans="1:8">
      <c r="A16" s="508" t="s">
        <v>532</v>
      </c>
      <c r="B16" s="509" t="s">
        <v>303</v>
      </c>
      <c r="C16" s="509">
        <v>10</v>
      </c>
      <c r="H16" s="509">
        <v>0</v>
      </c>
    </row>
    <row r="17" spans="1:8">
      <c r="A17" s="508" t="s">
        <v>532</v>
      </c>
      <c r="B17" s="509" t="s">
        <v>303</v>
      </c>
      <c r="C17" s="509">
        <v>11</v>
      </c>
      <c r="H17" s="509">
        <v>0</v>
      </c>
    </row>
    <row r="18" spans="1:8">
      <c r="A18" s="508" t="s">
        <v>532</v>
      </c>
      <c r="B18" s="509" t="s">
        <v>303</v>
      </c>
      <c r="C18" s="509">
        <v>12</v>
      </c>
      <c r="H18" s="509">
        <v>0</v>
      </c>
    </row>
    <row r="19" spans="1:8">
      <c r="A19" s="508" t="s">
        <v>532</v>
      </c>
      <c r="B19" s="509" t="s">
        <v>303</v>
      </c>
      <c r="C19" s="509">
        <v>13</v>
      </c>
      <c r="H19" s="509">
        <v>0</v>
      </c>
    </row>
    <row r="20" spans="1:8">
      <c r="A20" s="508" t="s">
        <v>532</v>
      </c>
      <c r="B20" s="509" t="s">
        <v>303</v>
      </c>
      <c r="C20" s="509">
        <v>14</v>
      </c>
      <c r="H20" s="509">
        <v>0</v>
      </c>
    </row>
    <row r="21" spans="1:8">
      <c r="A21" s="508" t="s">
        <v>532</v>
      </c>
      <c r="B21" s="509" t="s">
        <v>303</v>
      </c>
      <c r="C21" s="509">
        <v>15</v>
      </c>
      <c r="H21" s="509">
        <v>0</v>
      </c>
    </row>
    <row r="22" spans="1:8">
      <c r="A22" s="508" t="s">
        <v>532</v>
      </c>
      <c r="B22" s="509" t="s">
        <v>303</v>
      </c>
      <c r="C22" s="509">
        <v>16</v>
      </c>
      <c r="H22" s="509">
        <v>0</v>
      </c>
    </row>
    <row r="23" spans="1:8">
      <c r="A23" s="508" t="s">
        <v>532</v>
      </c>
      <c r="B23" s="509" t="s">
        <v>303</v>
      </c>
      <c r="C23" s="509">
        <v>17</v>
      </c>
      <c r="H23" s="509">
        <v>0</v>
      </c>
    </row>
    <row r="24" spans="1:8">
      <c r="A24" s="508" t="s">
        <v>532</v>
      </c>
      <c r="B24" s="509" t="s">
        <v>303</v>
      </c>
      <c r="C24" s="509">
        <v>18</v>
      </c>
      <c r="H24" s="509">
        <v>0</v>
      </c>
    </row>
    <row r="25" spans="1:8">
      <c r="A25" s="508" t="s">
        <v>532</v>
      </c>
      <c r="B25" s="509" t="s">
        <v>303</v>
      </c>
      <c r="C25" s="509" t="s">
        <v>1024</v>
      </c>
      <c r="H25" s="509">
        <v>0</v>
      </c>
    </row>
    <row r="26" spans="1:8">
      <c r="A26" s="508" t="s">
        <v>532</v>
      </c>
      <c r="B26" s="509" t="s">
        <v>303</v>
      </c>
      <c r="C26" s="509" t="s">
        <v>1025</v>
      </c>
      <c r="H26" s="509">
        <v>0</v>
      </c>
    </row>
    <row r="27" spans="1:8">
      <c r="A27" s="508" t="s">
        <v>532</v>
      </c>
      <c r="B27" s="509" t="s">
        <v>303</v>
      </c>
      <c r="C27" s="509">
        <v>19</v>
      </c>
      <c r="H27" s="509">
        <v>0</v>
      </c>
    </row>
    <row r="28" spans="1:8">
      <c r="A28" s="508" t="s">
        <v>532</v>
      </c>
      <c r="B28" s="509" t="s">
        <v>303</v>
      </c>
      <c r="C28" s="509">
        <v>20</v>
      </c>
      <c r="H28" s="509">
        <v>0</v>
      </c>
    </row>
    <row r="29" spans="1:8">
      <c r="A29" s="508" t="s">
        <v>532</v>
      </c>
      <c r="B29" s="509" t="s">
        <v>303</v>
      </c>
      <c r="C29" s="509">
        <v>21</v>
      </c>
      <c r="H29" s="509">
        <v>0</v>
      </c>
    </row>
    <row r="30" spans="1:8">
      <c r="A30" s="508" t="s">
        <v>532</v>
      </c>
      <c r="B30" s="509" t="s">
        <v>303</v>
      </c>
      <c r="C30" s="509" t="s">
        <v>1026</v>
      </c>
      <c r="H30" s="509">
        <v>0</v>
      </c>
    </row>
    <row r="31" spans="1:8">
      <c r="A31" s="508" t="s">
        <v>532</v>
      </c>
      <c r="B31" s="509" t="s">
        <v>303</v>
      </c>
      <c r="C31" s="509" t="s">
        <v>1027</v>
      </c>
      <c r="H31" s="509">
        <v>0</v>
      </c>
    </row>
    <row r="32" spans="1:8">
      <c r="A32" s="508" t="s">
        <v>532</v>
      </c>
      <c r="B32" s="509" t="s">
        <v>303</v>
      </c>
      <c r="C32" s="509" t="s">
        <v>1028</v>
      </c>
      <c r="H32" s="509">
        <v>0</v>
      </c>
    </row>
    <row r="33" spans="1:8">
      <c r="A33" s="508" t="s">
        <v>532</v>
      </c>
      <c r="B33" s="509" t="s">
        <v>303</v>
      </c>
      <c r="C33" s="509">
        <v>22</v>
      </c>
      <c r="H33" s="509">
        <v>0</v>
      </c>
    </row>
    <row r="34" spans="1:8">
      <c r="A34" s="508" t="s">
        <v>532</v>
      </c>
      <c r="B34" s="509" t="s">
        <v>303</v>
      </c>
      <c r="C34" s="509">
        <v>23</v>
      </c>
      <c r="H34" s="509">
        <v>0</v>
      </c>
    </row>
    <row r="35" spans="1:8">
      <c r="A35" s="508" t="s">
        <v>532</v>
      </c>
      <c r="B35" s="509" t="s">
        <v>303</v>
      </c>
      <c r="C35" s="509" t="s">
        <v>1029</v>
      </c>
      <c r="H35" s="509">
        <v>0</v>
      </c>
    </row>
    <row r="36" spans="1:8">
      <c r="A36" s="508" t="s">
        <v>532</v>
      </c>
      <c r="B36" s="509" t="s">
        <v>303</v>
      </c>
      <c r="C36" s="509">
        <v>24</v>
      </c>
      <c r="H36" s="509">
        <v>0</v>
      </c>
    </row>
    <row r="37" spans="1:8">
      <c r="A37" s="508" t="s">
        <v>532</v>
      </c>
      <c r="B37" s="509" t="s">
        <v>303</v>
      </c>
      <c r="C37" s="509">
        <v>25</v>
      </c>
    </row>
    <row r="38" spans="1:8">
      <c r="A38" s="508" t="s">
        <v>532</v>
      </c>
      <c r="B38" s="509" t="s">
        <v>303</v>
      </c>
      <c r="C38" s="509">
        <v>26</v>
      </c>
      <c r="H38" s="509">
        <v>0</v>
      </c>
    </row>
    <row r="39" spans="1:8">
      <c r="A39" s="508" t="s">
        <v>532</v>
      </c>
      <c r="B39" s="509" t="s">
        <v>303</v>
      </c>
      <c r="C39" s="509">
        <v>27</v>
      </c>
      <c r="H39" s="509">
        <v>0</v>
      </c>
    </row>
    <row r="40" spans="1:8">
      <c r="A40" s="508" t="s">
        <v>532</v>
      </c>
      <c r="B40" s="509" t="s">
        <v>303</v>
      </c>
      <c r="C40" s="509">
        <v>28</v>
      </c>
      <c r="H40" s="509">
        <v>0</v>
      </c>
    </row>
    <row r="41" spans="1:8">
      <c r="A41" s="508" t="s">
        <v>532</v>
      </c>
      <c r="B41" s="509" t="s">
        <v>303</v>
      </c>
      <c r="C41" s="509">
        <v>29</v>
      </c>
      <c r="H41" s="509">
        <v>0</v>
      </c>
    </row>
    <row r="42" spans="1:8">
      <c r="A42" s="508" t="s">
        <v>532</v>
      </c>
      <c r="B42" s="509" t="s">
        <v>303</v>
      </c>
      <c r="C42" s="509">
        <v>30</v>
      </c>
      <c r="H42" s="509">
        <v>0</v>
      </c>
    </row>
    <row r="43" spans="1:8">
      <c r="A43" s="508" t="s">
        <v>532</v>
      </c>
      <c r="B43" s="509" t="s">
        <v>303</v>
      </c>
      <c r="C43" s="509">
        <v>31</v>
      </c>
      <c r="H43" s="509">
        <v>0</v>
      </c>
    </row>
    <row r="44" spans="1:8">
      <c r="A44" s="508" t="s">
        <v>532</v>
      </c>
      <c r="B44" s="509" t="s">
        <v>303</v>
      </c>
      <c r="C44" s="509">
        <v>32</v>
      </c>
      <c r="H44" s="509">
        <v>0</v>
      </c>
    </row>
    <row r="45" spans="1:8">
      <c r="A45" s="508" t="s">
        <v>532</v>
      </c>
      <c r="B45" s="509" t="s">
        <v>303</v>
      </c>
      <c r="C45" s="509">
        <v>33</v>
      </c>
      <c r="H45" s="509">
        <v>0</v>
      </c>
    </row>
    <row r="46" spans="1:8">
      <c r="A46" s="508" t="s">
        <v>532</v>
      </c>
      <c r="B46" s="509" t="s">
        <v>303</v>
      </c>
      <c r="C46" s="509">
        <v>34</v>
      </c>
      <c r="H46" s="509">
        <v>0</v>
      </c>
    </row>
    <row r="47" spans="1:8">
      <c r="A47" s="508" t="s">
        <v>532</v>
      </c>
      <c r="B47" s="509" t="s">
        <v>303</v>
      </c>
      <c r="C47" s="509">
        <v>35</v>
      </c>
      <c r="H47" s="509">
        <v>0</v>
      </c>
    </row>
    <row r="48" spans="1:8">
      <c r="A48" s="508" t="s">
        <v>532</v>
      </c>
      <c r="B48" s="509" t="s">
        <v>303</v>
      </c>
      <c r="C48" s="509">
        <v>36</v>
      </c>
      <c r="H48" s="509">
        <v>0</v>
      </c>
    </row>
    <row r="49" spans="1:8">
      <c r="A49" s="508" t="s">
        <v>532</v>
      </c>
      <c r="B49" s="509" t="s">
        <v>303</v>
      </c>
      <c r="C49" s="509">
        <v>37</v>
      </c>
      <c r="H49" s="509">
        <v>0</v>
      </c>
    </row>
    <row r="50" spans="1:8">
      <c r="A50" s="508" t="s">
        <v>532</v>
      </c>
      <c r="B50" s="509" t="s">
        <v>303</v>
      </c>
      <c r="C50" s="509">
        <v>38</v>
      </c>
      <c r="H50" s="509">
        <v>0</v>
      </c>
    </row>
    <row r="51" spans="1:8">
      <c r="A51" s="508" t="s">
        <v>532</v>
      </c>
      <c r="B51" s="509" t="s">
        <v>303</v>
      </c>
      <c r="C51" s="509" t="s">
        <v>1030</v>
      </c>
    </row>
    <row r="52" spans="1:8">
      <c r="A52" s="508" t="s">
        <v>532</v>
      </c>
      <c r="B52" s="509" t="s">
        <v>303</v>
      </c>
      <c r="C52" s="509">
        <v>39</v>
      </c>
      <c r="H52" s="509">
        <v>0</v>
      </c>
    </row>
    <row r="53" spans="1:8">
      <c r="A53" s="508" t="s">
        <v>532</v>
      </c>
      <c r="B53" s="509" t="s">
        <v>303</v>
      </c>
      <c r="C53" s="509">
        <v>40</v>
      </c>
      <c r="H53" s="509">
        <v>0</v>
      </c>
    </row>
    <row r="54" spans="1:8">
      <c r="A54" s="508" t="s">
        <v>532</v>
      </c>
      <c r="B54" s="509" t="s">
        <v>303</v>
      </c>
      <c r="C54" s="509">
        <v>41</v>
      </c>
      <c r="H54" s="509">
        <v>0</v>
      </c>
    </row>
    <row r="55" spans="1:8">
      <c r="A55" s="508" t="s">
        <v>532</v>
      </c>
      <c r="B55" s="509" t="s">
        <v>303</v>
      </c>
      <c r="C55" s="509">
        <v>42</v>
      </c>
      <c r="H55" s="509">
        <v>0</v>
      </c>
    </row>
    <row r="56" spans="1:8">
      <c r="A56" s="508" t="s">
        <v>532</v>
      </c>
      <c r="B56" s="509" t="s">
        <v>303</v>
      </c>
      <c r="C56" s="509">
        <v>43</v>
      </c>
      <c r="H56" s="509">
        <v>0</v>
      </c>
    </row>
    <row r="57" spans="1:8">
      <c r="A57" s="508" t="s">
        <v>532</v>
      </c>
      <c r="B57" s="509" t="s">
        <v>303</v>
      </c>
      <c r="C57" s="509">
        <v>44</v>
      </c>
      <c r="H57" s="509">
        <v>0</v>
      </c>
    </row>
    <row r="58" spans="1:8">
      <c r="A58" s="508" t="s">
        <v>532</v>
      </c>
      <c r="B58" s="509" t="s">
        <v>303</v>
      </c>
      <c r="C58" s="509">
        <v>45</v>
      </c>
      <c r="H58" s="509">
        <v>0</v>
      </c>
    </row>
    <row r="59" spans="1:8">
      <c r="A59" s="508" t="s">
        <v>532</v>
      </c>
      <c r="B59" s="509" t="s">
        <v>303</v>
      </c>
      <c r="C59" s="509">
        <v>46</v>
      </c>
      <c r="H59" s="509">
        <v>0</v>
      </c>
    </row>
    <row r="60" spans="1:8">
      <c r="A60" s="508" t="s">
        <v>532</v>
      </c>
      <c r="B60" s="509" t="s">
        <v>303</v>
      </c>
      <c r="C60" s="509">
        <v>47</v>
      </c>
      <c r="H60" s="509">
        <v>0</v>
      </c>
    </row>
    <row r="61" spans="1:8">
      <c r="A61" s="508" t="s">
        <v>532</v>
      </c>
      <c r="B61" s="509" t="s">
        <v>303</v>
      </c>
      <c r="C61" s="509">
        <v>48</v>
      </c>
      <c r="H61" s="509">
        <v>0</v>
      </c>
    </row>
    <row r="62" spans="1:8">
      <c r="A62" s="508" t="s">
        <v>532</v>
      </c>
      <c r="B62" s="509" t="s">
        <v>303</v>
      </c>
      <c r="C62" s="509">
        <v>49</v>
      </c>
      <c r="H62" s="509">
        <v>0</v>
      </c>
    </row>
    <row r="63" spans="1:8">
      <c r="A63" s="508" t="s">
        <v>532</v>
      </c>
      <c r="B63" s="509" t="s">
        <v>303</v>
      </c>
      <c r="C63" s="509">
        <v>50</v>
      </c>
      <c r="H63" s="509">
        <v>0</v>
      </c>
    </row>
    <row r="64" spans="1:8">
      <c r="A64" s="508" t="s">
        <v>532</v>
      </c>
      <c r="B64" s="509" t="s">
        <v>303</v>
      </c>
      <c r="C64" s="509">
        <v>51</v>
      </c>
      <c r="H64" s="509">
        <v>0</v>
      </c>
    </row>
    <row r="65" spans="1:8">
      <c r="A65" s="508" t="s">
        <v>532</v>
      </c>
      <c r="B65" s="509" t="s">
        <v>303</v>
      </c>
      <c r="C65" s="509" t="s">
        <v>1031</v>
      </c>
      <c r="H65" s="509">
        <v>0</v>
      </c>
    </row>
    <row r="66" spans="1:8">
      <c r="A66" s="508" t="s">
        <v>532</v>
      </c>
      <c r="B66" s="509" t="s">
        <v>303</v>
      </c>
      <c r="C66" s="509" t="s">
        <v>1032</v>
      </c>
      <c r="H66" s="509">
        <v>0</v>
      </c>
    </row>
    <row r="67" spans="1:8">
      <c r="A67" s="508" t="s">
        <v>532</v>
      </c>
      <c r="B67" s="509" t="s">
        <v>303</v>
      </c>
      <c r="C67" s="509">
        <v>52</v>
      </c>
      <c r="H67" s="509">
        <v>0</v>
      </c>
    </row>
    <row r="68" spans="1:8">
      <c r="A68" s="508" t="s">
        <v>532</v>
      </c>
      <c r="B68" s="509" t="s">
        <v>303</v>
      </c>
      <c r="C68" s="509">
        <v>53</v>
      </c>
      <c r="H68" s="509">
        <v>0</v>
      </c>
    </row>
    <row r="69" spans="1:8">
      <c r="A69" s="508" t="s">
        <v>532</v>
      </c>
      <c r="B69" s="509" t="s">
        <v>303</v>
      </c>
      <c r="C69" s="509">
        <v>54</v>
      </c>
      <c r="H69" s="509">
        <v>0</v>
      </c>
    </row>
    <row r="70" spans="1:8">
      <c r="A70" s="508" t="s">
        <v>532</v>
      </c>
      <c r="B70" s="509" t="s">
        <v>303</v>
      </c>
      <c r="C70" s="509">
        <v>55</v>
      </c>
      <c r="H70" s="509">
        <v>0</v>
      </c>
    </row>
    <row r="71" spans="1:8">
      <c r="A71" s="508" t="s">
        <v>532</v>
      </c>
      <c r="B71" s="509" t="s">
        <v>303</v>
      </c>
      <c r="C71" s="509">
        <v>56</v>
      </c>
      <c r="H71" s="509">
        <v>0</v>
      </c>
    </row>
    <row r="72" spans="1:8">
      <c r="A72" s="508" t="s">
        <v>532</v>
      </c>
      <c r="B72" s="509" t="s">
        <v>303</v>
      </c>
      <c r="C72" s="509">
        <v>57</v>
      </c>
      <c r="H72" s="509">
        <v>0</v>
      </c>
    </row>
    <row r="73" spans="1:8">
      <c r="A73" s="508" t="s">
        <v>532</v>
      </c>
      <c r="B73" s="509" t="s">
        <v>303</v>
      </c>
      <c r="C73" s="509">
        <v>58</v>
      </c>
      <c r="H73" s="509">
        <v>0</v>
      </c>
    </row>
    <row r="74" spans="1:8">
      <c r="A74" s="508" t="s">
        <v>532</v>
      </c>
      <c r="B74" s="509" t="s">
        <v>303</v>
      </c>
      <c r="C74" s="509">
        <v>59</v>
      </c>
      <c r="H74" s="509">
        <v>0</v>
      </c>
    </row>
    <row r="75" spans="1:8">
      <c r="A75" s="508" t="s">
        <v>532</v>
      </c>
      <c r="B75" s="509" t="s">
        <v>303</v>
      </c>
      <c r="C75" s="509">
        <v>60</v>
      </c>
      <c r="H75" s="509">
        <v>0</v>
      </c>
    </row>
    <row r="76" spans="1:8">
      <c r="A76" s="508" t="s">
        <v>532</v>
      </c>
      <c r="B76" s="509" t="s">
        <v>303</v>
      </c>
      <c r="C76" s="509">
        <v>61</v>
      </c>
      <c r="H76" s="509">
        <v>0</v>
      </c>
    </row>
    <row r="77" spans="1:8">
      <c r="A77" s="508" t="s">
        <v>532</v>
      </c>
      <c r="B77" s="509" t="s">
        <v>303</v>
      </c>
      <c r="C77" s="509">
        <v>62</v>
      </c>
      <c r="H77" s="509">
        <v>0</v>
      </c>
    </row>
    <row r="78" spans="1:8">
      <c r="A78" s="508" t="s">
        <v>532</v>
      </c>
      <c r="B78" s="509" t="s">
        <v>303</v>
      </c>
      <c r="C78" s="509">
        <v>63</v>
      </c>
      <c r="H78" s="509">
        <v>0</v>
      </c>
    </row>
    <row r="79" spans="1:8">
      <c r="A79" s="508" t="s">
        <v>532</v>
      </c>
      <c r="B79" s="509" t="s">
        <v>303</v>
      </c>
      <c r="C79" s="509" t="s">
        <v>1033</v>
      </c>
      <c r="H79" s="509">
        <v>0</v>
      </c>
    </row>
    <row r="80" spans="1:8">
      <c r="A80" s="508" t="s">
        <v>532</v>
      </c>
      <c r="B80" s="509" t="s">
        <v>303</v>
      </c>
      <c r="C80" s="509" t="s">
        <v>1034</v>
      </c>
      <c r="H80" s="509">
        <v>0</v>
      </c>
    </row>
    <row r="81" spans="1:8">
      <c r="A81" s="508" t="s">
        <v>532</v>
      </c>
      <c r="B81" s="509" t="s">
        <v>303</v>
      </c>
      <c r="C81" s="509">
        <v>64</v>
      </c>
      <c r="H81" s="509">
        <v>0</v>
      </c>
    </row>
    <row r="82" spans="1:8">
      <c r="A82" s="508" t="s">
        <v>532</v>
      </c>
      <c r="B82" s="509" t="s">
        <v>303</v>
      </c>
      <c r="C82" s="509" t="s">
        <v>1035</v>
      </c>
      <c r="H82" s="509">
        <v>0</v>
      </c>
    </row>
    <row r="83" spans="1:8">
      <c r="A83" s="508" t="s">
        <v>532</v>
      </c>
      <c r="B83" s="509" t="s">
        <v>303</v>
      </c>
      <c r="C83" s="509">
        <v>65</v>
      </c>
      <c r="H83" s="509">
        <v>0</v>
      </c>
    </row>
    <row r="84" spans="1:8">
      <c r="A84" s="508" t="s">
        <v>532</v>
      </c>
      <c r="B84" s="509" t="s">
        <v>303</v>
      </c>
      <c r="C84" s="509">
        <v>66</v>
      </c>
      <c r="H84" s="509">
        <v>0</v>
      </c>
    </row>
    <row r="85" spans="1:8">
      <c r="A85" s="508" t="s">
        <v>532</v>
      </c>
      <c r="B85" s="509" t="s">
        <v>303</v>
      </c>
      <c r="C85" s="509" t="s">
        <v>1036</v>
      </c>
      <c r="H85" s="509">
        <v>0</v>
      </c>
    </row>
    <row r="86" spans="1:8">
      <c r="A86" s="508" t="s">
        <v>532</v>
      </c>
      <c r="B86" s="509" t="s">
        <v>303</v>
      </c>
      <c r="C86" s="509" t="s">
        <v>1037</v>
      </c>
      <c r="H86" s="509">
        <v>0</v>
      </c>
    </row>
    <row r="87" spans="1:8">
      <c r="A87" s="508" t="s">
        <v>532</v>
      </c>
      <c r="B87" s="509" t="s">
        <v>303</v>
      </c>
      <c r="C87" s="509" t="s">
        <v>1038</v>
      </c>
      <c r="H87" s="509">
        <v>0</v>
      </c>
    </row>
    <row r="88" spans="1:8">
      <c r="A88" s="508" t="s">
        <v>532</v>
      </c>
      <c r="B88" s="509" t="s">
        <v>303</v>
      </c>
      <c r="C88" s="509" t="s">
        <v>1039</v>
      </c>
      <c r="H88" s="509">
        <v>0</v>
      </c>
    </row>
    <row r="89" spans="1:8">
      <c r="A89" s="508" t="s">
        <v>532</v>
      </c>
      <c r="B89" s="509" t="s">
        <v>303</v>
      </c>
      <c r="C89" s="509" t="s">
        <v>1040</v>
      </c>
      <c r="H89" s="509">
        <v>0</v>
      </c>
    </row>
    <row r="90" spans="1:8">
      <c r="A90" s="508" t="s">
        <v>532</v>
      </c>
      <c r="B90" s="509" t="s">
        <v>303</v>
      </c>
      <c r="C90" s="509" t="s">
        <v>1041</v>
      </c>
      <c r="H90" s="509">
        <v>0</v>
      </c>
    </row>
    <row r="91" spans="1:8">
      <c r="A91" s="508" t="s">
        <v>532</v>
      </c>
      <c r="B91" s="509" t="s">
        <v>303</v>
      </c>
      <c r="C91" s="509" t="s">
        <v>1042</v>
      </c>
    </row>
    <row r="92" spans="1:8">
      <c r="A92" s="508" t="s">
        <v>532</v>
      </c>
      <c r="B92" s="509" t="s">
        <v>303</v>
      </c>
      <c r="C92" s="509">
        <v>67</v>
      </c>
      <c r="H92" s="509">
        <v>0</v>
      </c>
    </row>
    <row r="93" spans="1:8">
      <c r="A93" s="508" t="s">
        <v>532</v>
      </c>
      <c r="B93" s="509" t="s">
        <v>303</v>
      </c>
      <c r="C93" s="509">
        <v>68</v>
      </c>
      <c r="H93" s="509">
        <v>0</v>
      </c>
    </row>
    <row r="94" spans="1:8">
      <c r="A94" s="508" t="s">
        <v>532</v>
      </c>
      <c r="B94" s="509" t="s">
        <v>303</v>
      </c>
      <c r="C94" s="509" t="s">
        <v>1043</v>
      </c>
      <c r="H94" s="509">
        <v>0</v>
      </c>
    </row>
    <row r="95" spans="1:8">
      <c r="A95" s="508" t="s">
        <v>532</v>
      </c>
      <c r="B95" s="509" t="s">
        <v>303</v>
      </c>
      <c r="C95" s="509">
        <v>69</v>
      </c>
      <c r="H95" s="509">
        <v>0</v>
      </c>
    </row>
    <row r="96" spans="1:8">
      <c r="A96" s="508" t="s">
        <v>532</v>
      </c>
      <c r="B96" s="509" t="s">
        <v>303</v>
      </c>
      <c r="C96" s="509" t="s">
        <v>1044</v>
      </c>
      <c r="H96" s="509">
        <v>0</v>
      </c>
    </row>
    <row r="97" spans="1:8">
      <c r="A97" s="508" t="s">
        <v>532</v>
      </c>
      <c r="B97" s="509" t="s">
        <v>303</v>
      </c>
      <c r="C97" s="509" t="s">
        <v>1045</v>
      </c>
      <c r="H97" s="509">
        <v>0</v>
      </c>
    </row>
    <row r="98" spans="1:8">
      <c r="A98" s="508" t="s">
        <v>532</v>
      </c>
      <c r="B98" s="509" t="s">
        <v>303</v>
      </c>
      <c r="C98" s="509">
        <v>70</v>
      </c>
      <c r="H98" s="509">
        <v>0</v>
      </c>
    </row>
    <row r="99" spans="1:8">
      <c r="A99" s="508" t="s">
        <v>532</v>
      </c>
      <c r="B99" s="509" t="s">
        <v>303</v>
      </c>
      <c r="C99" s="509" t="s">
        <v>1046</v>
      </c>
      <c r="H99" s="509">
        <v>0</v>
      </c>
    </row>
    <row r="100" spans="1:8">
      <c r="A100" s="508" t="s">
        <v>532</v>
      </c>
      <c r="B100" s="509" t="s">
        <v>303</v>
      </c>
      <c r="C100" s="509">
        <v>71</v>
      </c>
      <c r="H100" s="509">
        <v>0</v>
      </c>
    </row>
    <row r="101" spans="1:8">
      <c r="A101" s="508" t="s">
        <v>532</v>
      </c>
      <c r="B101" s="509" t="s">
        <v>303</v>
      </c>
      <c r="C101" s="509" t="s">
        <v>1047</v>
      </c>
      <c r="H101" s="509">
        <v>0</v>
      </c>
    </row>
    <row r="102" spans="1:8">
      <c r="A102" s="508" t="s">
        <v>532</v>
      </c>
      <c r="B102" s="509" t="s">
        <v>303</v>
      </c>
      <c r="C102" s="509" t="s">
        <v>1048</v>
      </c>
      <c r="H102" s="509">
        <v>0</v>
      </c>
    </row>
    <row r="103" spans="1:8">
      <c r="A103" s="508" t="s">
        <v>532</v>
      </c>
      <c r="B103" s="509" t="s">
        <v>303</v>
      </c>
      <c r="C103" s="509" t="s">
        <v>1049</v>
      </c>
      <c r="H103" s="509">
        <v>0</v>
      </c>
    </row>
    <row r="104" spans="1:8">
      <c r="A104" s="508" t="s">
        <v>532</v>
      </c>
      <c r="B104" s="509" t="s">
        <v>303</v>
      </c>
      <c r="C104" s="509" t="s">
        <v>1050</v>
      </c>
      <c r="H104" s="509">
        <v>0</v>
      </c>
    </row>
    <row r="105" spans="1:8">
      <c r="A105" s="508" t="s">
        <v>532</v>
      </c>
      <c r="B105" s="509" t="s">
        <v>303</v>
      </c>
      <c r="C105" s="509" t="s">
        <v>1051</v>
      </c>
      <c r="H105" s="509">
        <v>0</v>
      </c>
    </row>
    <row r="106" spans="1:8">
      <c r="A106" s="508" t="s">
        <v>532</v>
      </c>
      <c r="B106" s="509" t="s">
        <v>303</v>
      </c>
      <c r="C106" s="509">
        <v>72</v>
      </c>
      <c r="H106" s="509">
        <v>0</v>
      </c>
    </row>
    <row r="107" spans="1:8">
      <c r="A107" s="508" t="s">
        <v>532</v>
      </c>
      <c r="B107" s="509" t="s">
        <v>303</v>
      </c>
      <c r="C107" s="509">
        <v>74</v>
      </c>
      <c r="H107" s="509">
        <v>0</v>
      </c>
    </row>
    <row r="108" spans="1:8">
      <c r="A108" s="508" t="s">
        <v>532</v>
      </c>
      <c r="B108" s="509" t="s">
        <v>303</v>
      </c>
      <c r="C108" s="509" t="s">
        <v>1406</v>
      </c>
      <c r="D108" s="509">
        <v>0</v>
      </c>
      <c r="E108" s="509">
        <v>0</v>
      </c>
      <c r="F108" s="509">
        <v>0</v>
      </c>
      <c r="G108" s="509">
        <v>0</v>
      </c>
      <c r="H108" s="509">
        <v>0</v>
      </c>
    </row>
    <row r="109" spans="1:8">
      <c r="A109" s="508" t="s">
        <v>533</v>
      </c>
      <c r="B109" s="509" t="s">
        <v>305</v>
      </c>
      <c r="C109" s="509">
        <v>1</v>
      </c>
      <c r="H109" s="509">
        <v>0</v>
      </c>
    </row>
    <row r="110" spans="1:8">
      <c r="A110" s="508" t="s">
        <v>533</v>
      </c>
      <c r="B110" s="509" t="s">
        <v>305</v>
      </c>
      <c r="C110" s="509" t="s">
        <v>1023</v>
      </c>
      <c r="H110" s="509">
        <v>0</v>
      </c>
    </row>
    <row r="111" spans="1:8">
      <c r="A111" s="508" t="s">
        <v>533</v>
      </c>
      <c r="B111" s="509" t="s">
        <v>305</v>
      </c>
      <c r="C111" s="509">
        <v>2</v>
      </c>
      <c r="H111" s="509">
        <v>0</v>
      </c>
    </row>
    <row r="112" spans="1:8">
      <c r="A112" s="508" t="s">
        <v>533</v>
      </c>
      <c r="B112" s="509" t="s">
        <v>305</v>
      </c>
      <c r="C112" s="509">
        <v>3</v>
      </c>
      <c r="H112" s="509">
        <v>0</v>
      </c>
    </row>
    <row r="113" spans="1:8">
      <c r="A113" s="508" t="s">
        <v>533</v>
      </c>
      <c r="B113" s="509" t="s">
        <v>305</v>
      </c>
      <c r="C113" s="509">
        <v>4</v>
      </c>
      <c r="H113" s="509">
        <v>0</v>
      </c>
    </row>
    <row r="114" spans="1:8">
      <c r="A114" s="508" t="s">
        <v>533</v>
      </c>
      <c r="B114" s="509" t="s">
        <v>305</v>
      </c>
      <c r="C114" s="509">
        <v>5</v>
      </c>
      <c r="H114" s="509">
        <v>0</v>
      </c>
    </row>
    <row r="115" spans="1:8">
      <c r="A115" s="508" t="s">
        <v>533</v>
      </c>
      <c r="B115" s="509" t="s">
        <v>305</v>
      </c>
      <c r="C115" s="509">
        <v>6</v>
      </c>
      <c r="H115" s="509">
        <v>0</v>
      </c>
    </row>
    <row r="116" spans="1:8">
      <c r="A116" s="508" t="s">
        <v>533</v>
      </c>
      <c r="B116" s="509" t="s">
        <v>305</v>
      </c>
      <c r="C116" s="509">
        <v>7</v>
      </c>
      <c r="H116" s="509">
        <v>0</v>
      </c>
    </row>
    <row r="117" spans="1:8">
      <c r="A117" s="508" t="s">
        <v>533</v>
      </c>
      <c r="B117" s="509" t="s">
        <v>305</v>
      </c>
      <c r="C117" s="509">
        <v>8</v>
      </c>
      <c r="H117" s="509">
        <v>0</v>
      </c>
    </row>
    <row r="118" spans="1:8">
      <c r="A118" s="508" t="s">
        <v>533</v>
      </c>
      <c r="B118" s="509" t="s">
        <v>305</v>
      </c>
      <c r="C118" s="509">
        <v>9</v>
      </c>
      <c r="H118" s="509">
        <v>0</v>
      </c>
    </row>
    <row r="119" spans="1:8">
      <c r="A119" s="508" t="s">
        <v>533</v>
      </c>
      <c r="B119" s="509" t="s">
        <v>305</v>
      </c>
      <c r="C119" s="509">
        <v>10</v>
      </c>
      <c r="H119" s="509">
        <v>0</v>
      </c>
    </row>
    <row r="120" spans="1:8">
      <c r="A120" s="508" t="s">
        <v>533</v>
      </c>
      <c r="B120" s="509" t="s">
        <v>305</v>
      </c>
      <c r="C120" s="509">
        <v>11</v>
      </c>
      <c r="H120" s="509">
        <v>0</v>
      </c>
    </row>
    <row r="121" spans="1:8">
      <c r="A121" s="508" t="s">
        <v>533</v>
      </c>
      <c r="B121" s="509" t="s">
        <v>305</v>
      </c>
      <c r="C121" s="509">
        <v>12</v>
      </c>
      <c r="H121" s="509">
        <v>0</v>
      </c>
    </row>
    <row r="122" spans="1:8">
      <c r="A122" s="508" t="s">
        <v>533</v>
      </c>
      <c r="B122" s="509" t="s">
        <v>305</v>
      </c>
      <c r="C122" s="509">
        <v>13</v>
      </c>
      <c r="H122" s="509">
        <v>0</v>
      </c>
    </row>
    <row r="123" spans="1:8">
      <c r="A123" s="508" t="s">
        <v>533</v>
      </c>
      <c r="B123" s="509" t="s">
        <v>305</v>
      </c>
      <c r="C123" s="509">
        <v>14</v>
      </c>
      <c r="H123" s="509">
        <v>0</v>
      </c>
    </row>
    <row r="124" spans="1:8">
      <c r="A124" s="508" t="s">
        <v>533</v>
      </c>
      <c r="B124" s="509" t="s">
        <v>305</v>
      </c>
      <c r="C124" s="509">
        <v>15</v>
      </c>
      <c r="H124" s="509">
        <v>0</v>
      </c>
    </row>
    <row r="125" spans="1:8">
      <c r="A125" s="508" t="s">
        <v>533</v>
      </c>
      <c r="B125" s="509" t="s">
        <v>305</v>
      </c>
      <c r="C125" s="509">
        <v>16</v>
      </c>
      <c r="H125" s="509">
        <v>0</v>
      </c>
    </row>
    <row r="126" spans="1:8">
      <c r="A126" s="508" t="s">
        <v>533</v>
      </c>
      <c r="B126" s="509" t="s">
        <v>305</v>
      </c>
      <c r="C126" s="509">
        <v>17</v>
      </c>
      <c r="H126" s="509">
        <v>0</v>
      </c>
    </row>
    <row r="127" spans="1:8">
      <c r="A127" s="508" t="s">
        <v>533</v>
      </c>
      <c r="B127" s="509" t="s">
        <v>305</v>
      </c>
      <c r="C127" s="509">
        <v>18</v>
      </c>
      <c r="H127" s="509">
        <v>0</v>
      </c>
    </row>
    <row r="128" spans="1:8">
      <c r="A128" s="508" t="s">
        <v>533</v>
      </c>
      <c r="B128" s="509" t="s">
        <v>305</v>
      </c>
      <c r="C128" s="509" t="s">
        <v>1024</v>
      </c>
      <c r="H128" s="509">
        <v>0</v>
      </c>
    </row>
    <row r="129" spans="1:8">
      <c r="A129" s="508" t="s">
        <v>533</v>
      </c>
      <c r="B129" s="509" t="s">
        <v>305</v>
      </c>
      <c r="C129" s="509" t="s">
        <v>1025</v>
      </c>
      <c r="H129" s="509">
        <v>0</v>
      </c>
    </row>
    <row r="130" spans="1:8">
      <c r="A130" s="508" t="s">
        <v>533</v>
      </c>
      <c r="B130" s="509" t="s">
        <v>305</v>
      </c>
      <c r="C130" s="509">
        <v>19</v>
      </c>
      <c r="H130" s="509">
        <v>0</v>
      </c>
    </row>
    <row r="131" spans="1:8">
      <c r="A131" s="508" t="s">
        <v>533</v>
      </c>
      <c r="B131" s="509" t="s">
        <v>305</v>
      </c>
      <c r="C131" s="509">
        <v>20</v>
      </c>
      <c r="H131" s="509">
        <v>0</v>
      </c>
    </row>
    <row r="132" spans="1:8">
      <c r="A132" s="508" t="s">
        <v>533</v>
      </c>
      <c r="B132" s="509" t="s">
        <v>305</v>
      </c>
      <c r="C132" s="509">
        <v>21</v>
      </c>
      <c r="H132" s="509">
        <v>0</v>
      </c>
    </row>
    <row r="133" spans="1:8">
      <c r="A133" s="508" t="s">
        <v>533</v>
      </c>
      <c r="B133" s="509" t="s">
        <v>305</v>
      </c>
      <c r="C133" s="509" t="s">
        <v>1026</v>
      </c>
      <c r="H133" s="509">
        <v>0</v>
      </c>
    </row>
    <row r="134" spans="1:8">
      <c r="A134" s="508" t="s">
        <v>533</v>
      </c>
      <c r="B134" s="509" t="s">
        <v>305</v>
      </c>
      <c r="C134" s="509" t="s">
        <v>1027</v>
      </c>
      <c r="H134" s="509">
        <v>0</v>
      </c>
    </row>
    <row r="135" spans="1:8">
      <c r="A135" s="508" t="s">
        <v>533</v>
      </c>
      <c r="B135" s="509" t="s">
        <v>305</v>
      </c>
      <c r="C135" s="509" t="s">
        <v>1028</v>
      </c>
      <c r="H135" s="509">
        <v>0</v>
      </c>
    </row>
    <row r="136" spans="1:8">
      <c r="A136" s="508" t="s">
        <v>533</v>
      </c>
      <c r="B136" s="509" t="s">
        <v>305</v>
      </c>
      <c r="C136" s="509">
        <v>22</v>
      </c>
      <c r="H136" s="509">
        <v>0</v>
      </c>
    </row>
    <row r="137" spans="1:8">
      <c r="A137" s="508" t="s">
        <v>533</v>
      </c>
      <c r="B137" s="509" t="s">
        <v>305</v>
      </c>
      <c r="C137" s="509">
        <v>23</v>
      </c>
      <c r="H137" s="509">
        <v>0</v>
      </c>
    </row>
    <row r="138" spans="1:8">
      <c r="A138" s="508" t="s">
        <v>533</v>
      </c>
      <c r="B138" s="509" t="s">
        <v>305</v>
      </c>
      <c r="C138" s="509" t="s">
        <v>1029</v>
      </c>
      <c r="H138" s="509">
        <v>0</v>
      </c>
    </row>
    <row r="139" spans="1:8">
      <c r="A139" s="508" t="s">
        <v>533</v>
      </c>
      <c r="B139" s="509" t="s">
        <v>305</v>
      </c>
      <c r="C139" s="509">
        <v>24</v>
      </c>
      <c r="H139" s="509">
        <v>0</v>
      </c>
    </row>
    <row r="140" spans="1:8">
      <c r="A140" s="508" t="s">
        <v>533</v>
      </c>
      <c r="B140" s="509" t="s">
        <v>305</v>
      </c>
      <c r="C140" s="509">
        <v>25</v>
      </c>
    </row>
    <row r="141" spans="1:8">
      <c r="A141" s="508" t="s">
        <v>533</v>
      </c>
      <c r="B141" s="509" t="s">
        <v>305</v>
      </c>
      <c r="C141" s="509">
        <v>26</v>
      </c>
      <c r="H141" s="509">
        <v>0</v>
      </c>
    </row>
    <row r="142" spans="1:8">
      <c r="A142" s="508" t="s">
        <v>533</v>
      </c>
      <c r="B142" s="509" t="s">
        <v>305</v>
      </c>
      <c r="C142" s="509">
        <v>27</v>
      </c>
      <c r="H142" s="509">
        <v>0</v>
      </c>
    </row>
    <row r="143" spans="1:8">
      <c r="A143" s="508" t="s">
        <v>533</v>
      </c>
      <c r="B143" s="509" t="s">
        <v>305</v>
      </c>
      <c r="C143" s="509">
        <v>28</v>
      </c>
      <c r="H143" s="509">
        <v>0</v>
      </c>
    </row>
    <row r="144" spans="1:8">
      <c r="A144" s="508" t="s">
        <v>533</v>
      </c>
      <c r="B144" s="509" t="s">
        <v>305</v>
      </c>
      <c r="C144" s="509">
        <v>29</v>
      </c>
      <c r="H144" s="509">
        <v>0</v>
      </c>
    </row>
    <row r="145" spans="1:8">
      <c r="A145" s="508" t="s">
        <v>533</v>
      </c>
      <c r="B145" s="509" t="s">
        <v>305</v>
      </c>
      <c r="C145" s="509">
        <v>30</v>
      </c>
      <c r="H145" s="509">
        <v>0</v>
      </c>
    </row>
    <row r="146" spans="1:8">
      <c r="A146" s="508" t="s">
        <v>533</v>
      </c>
      <c r="B146" s="509" t="s">
        <v>305</v>
      </c>
      <c r="C146" s="509">
        <v>31</v>
      </c>
      <c r="H146" s="509">
        <v>0</v>
      </c>
    </row>
    <row r="147" spans="1:8">
      <c r="A147" s="508" t="s">
        <v>533</v>
      </c>
      <c r="B147" s="509" t="s">
        <v>305</v>
      </c>
      <c r="C147" s="509">
        <v>32</v>
      </c>
      <c r="H147" s="509">
        <v>0</v>
      </c>
    </row>
    <row r="148" spans="1:8">
      <c r="A148" s="508" t="s">
        <v>533</v>
      </c>
      <c r="B148" s="509" t="s">
        <v>305</v>
      </c>
      <c r="C148" s="509">
        <v>33</v>
      </c>
      <c r="H148" s="509">
        <v>0</v>
      </c>
    </row>
    <row r="149" spans="1:8">
      <c r="A149" s="508" t="s">
        <v>533</v>
      </c>
      <c r="B149" s="509" t="s">
        <v>305</v>
      </c>
      <c r="C149" s="509">
        <v>34</v>
      </c>
      <c r="H149" s="509">
        <v>0</v>
      </c>
    </row>
    <row r="150" spans="1:8">
      <c r="A150" s="508" t="s">
        <v>533</v>
      </c>
      <c r="B150" s="509" t="s">
        <v>305</v>
      </c>
      <c r="C150" s="509">
        <v>35</v>
      </c>
      <c r="H150" s="509">
        <v>0</v>
      </c>
    </row>
    <row r="151" spans="1:8">
      <c r="A151" s="508" t="s">
        <v>533</v>
      </c>
      <c r="B151" s="509" t="s">
        <v>305</v>
      </c>
      <c r="C151" s="509">
        <v>36</v>
      </c>
      <c r="H151" s="509">
        <v>0</v>
      </c>
    </row>
    <row r="152" spans="1:8">
      <c r="A152" s="508" t="s">
        <v>533</v>
      </c>
      <c r="B152" s="509" t="s">
        <v>305</v>
      </c>
      <c r="C152" s="509">
        <v>37</v>
      </c>
      <c r="H152" s="509">
        <v>0</v>
      </c>
    </row>
    <row r="153" spans="1:8">
      <c r="A153" s="508" t="s">
        <v>533</v>
      </c>
      <c r="B153" s="509" t="s">
        <v>305</v>
      </c>
      <c r="C153" s="509">
        <v>38</v>
      </c>
      <c r="H153" s="509">
        <v>0</v>
      </c>
    </row>
    <row r="154" spans="1:8">
      <c r="A154" s="508" t="s">
        <v>533</v>
      </c>
      <c r="B154" s="509" t="s">
        <v>305</v>
      </c>
      <c r="C154" s="509" t="s">
        <v>1030</v>
      </c>
    </row>
    <row r="155" spans="1:8">
      <c r="A155" s="508" t="s">
        <v>533</v>
      </c>
      <c r="B155" s="509" t="s">
        <v>305</v>
      </c>
      <c r="C155" s="509">
        <v>39</v>
      </c>
      <c r="H155" s="509">
        <v>0</v>
      </c>
    </row>
    <row r="156" spans="1:8">
      <c r="A156" s="508" t="s">
        <v>533</v>
      </c>
      <c r="B156" s="509" t="s">
        <v>305</v>
      </c>
      <c r="C156" s="509">
        <v>40</v>
      </c>
      <c r="H156" s="509">
        <v>0</v>
      </c>
    </row>
    <row r="157" spans="1:8">
      <c r="A157" s="508" t="s">
        <v>533</v>
      </c>
      <c r="B157" s="509" t="s">
        <v>305</v>
      </c>
      <c r="C157" s="509">
        <v>41</v>
      </c>
      <c r="H157" s="509">
        <v>0</v>
      </c>
    </row>
    <row r="158" spans="1:8">
      <c r="A158" s="508" t="s">
        <v>533</v>
      </c>
      <c r="B158" s="509" t="s">
        <v>305</v>
      </c>
      <c r="C158" s="509">
        <v>42</v>
      </c>
      <c r="H158" s="509">
        <v>0</v>
      </c>
    </row>
    <row r="159" spans="1:8">
      <c r="A159" s="508" t="s">
        <v>533</v>
      </c>
      <c r="B159" s="509" t="s">
        <v>305</v>
      </c>
      <c r="C159" s="509">
        <v>43</v>
      </c>
      <c r="H159" s="509">
        <v>0</v>
      </c>
    </row>
    <row r="160" spans="1:8">
      <c r="A160" s="508" t="s">
        <v>533</v>
      </c>
      <c r="B160" s="509" t="s">
        <v>305</v>
      </c>
      <c r="C160" s="509">
        <v>44</v>
      </c>
      <c r="H160" s="509">
        <v>0</v>
      </c>
    </row>
    <row r="161" spans="1:8">
      <c r="A161" s="508" t="s">
        <v>533</v>
      </c>
      <c r="B161" s="509" t="s">
        <v>305</v>
      </c>
      <c r="C161" s="509">
        <v>45</v>
      </c>
      <c r="H161" s="509">
        <v>0</v>
      </c>
    </row>
    <row r="162" spans="1:8">
      <c r="A162" s="508" t="s">
        <v>533</v>
      </c>
      <c r="B162" s="509" t="s">
        <v>305</v>
      </c>
      <c r="C162" s="509">
        <v>46</v>
      </c>
      <c r="H162" s="509">
        <v>0</v>
      </c>
    </row>
    <row r="163" spans="1:8">
      <c r="A163" s="508" t="s">
        <v>533</v>
      </c>
      <c r="B163" s="509" t="s">
        <v>305</v>
      </c>
      <c r="C163" s="509">
        <v>47</v>
      </c>
      <c r="H163" s="509">
        <v>0</v>
      </c>
    </row>
    <row r="164" spans="1:8">
      <c r="A164" s="508" t="s">
        <v>533</v>
      </c>
      <c r="B164" s="509" t="s">
        <v>305</v>
      </c>
      <c r="C164" s="509">
        <v>48</v>
      </c>
      <c r="H164" s="509">
        <v>0</v>
      </c>
    </row>
    <row r="165" spans="1:8">
      <c r="A165" s="508" t="s">
        <v>533</v>
      </c>
      <c r="B165" s="509" t="s">
        <v>305</v>
      </c>
      <c r="C165" s="509">
        <v>49</v>
      </c>
      <c r="H165" s="509">
        <v>0</v>
      </c>
    </row>
    <row r="166" spans="1:8">
      <c r="A166" s="508" t="s">
        <v>533</v>
      </c>
      <c r="B166" s="509" t="s">
        <v>305</v>
      </c>
      <c r="C166" s="509">
        <v>50</v>
      </c>
      <c r="H166" s="509">
        <v>0</v>
      </c>
    </row>
    <row r="167" spans="1:8">
      <c r="A167" s="508" t="s">
        <v>533</v>
      </c>
      <c r="B167" s="509" t="s">
        <v>305</v>
      </c>
      <c r="C167" s="509">
        <v>51</v>
      </c>
      <c r="H167" s="509">
        <v>0</v>
      </c>
    </row>
    <row r="168" spans="1:8">
      <c r="A168" s="508" t="s">
        <v>533</v>
      </c>
      <c r="B168" s="509" t="s">
        <v>305</v>
      </c>
      <c r="C168" s="509" t="s">
        <v>1031</v>
      </c>
      <c r="H168" s="509">
        <v>0</v>
      </c>
    </row>
    <row r="169" spans="1:8">
      <c r="A169" s="508" t="s">
        <v>533</v>
      </c>
      <c r="B169" s="509" t="s">
        <v>305</v>
      </c>
      <c r="C169" s="509" t="s">
        <v>1032</v>
      </c>
      <c r="H169" s="509">
        <v>0</v>
      </c>
    </row>
    <row r="170" spans="1:8">
      <c r="A170" s="508" t="s">
        <v>533</v>
      </c>
      <c r="B170" s="509" t="s">
        <v>305</v>
      </c>
      <c r="C170" s="509">
        <v>52</v>
      </c>
      <c r="H170" s="509">
        <v>0</v>
      </c>
    </row>
    <row r="171" spans="1:8">
      <c r="A171" s="508" t="s">
        <v>533</v>
      </c>
      <c r="B171" s="509" t="s">
        <v>305</v>
      </c>
      <c r="C171" s="509">
        <v>53</v>
      </c>
      <c r="H171" s="509">
        <v>0</v>
      </c>
    </row>
    <row r="172" spans="1:8">
      <c r="A172" s="508" t="s">
        <v>533</v>
      </c>
      <c r="B172" s="509" t="s">
        <v>305</v>
      </c>
      <c r="C172" s="509">
        <v>54</v>
      </c>
      <c r="H172" s="509">
        <v>0</v>
      </c>
    </row>
    <row r="173" spans="1:8">
      <c r="A173" s="508" t="s">
        <v>533</v>
      </c>
      <c r="B173" s="509" t="s">
        <v>305</v>
      </c>
      <c r="C173" s="509">
        <v>55</v>
      </c>
      <c r="H173" s="509">
        <v>0</v>
      </c>
    </row>
    <row r="174" spans="1:8">
      <c r="A174" s="508" t="s">
        <v>533</v>
      </c>
      <c r="B174" s="509" t="s">
        <v>305</v>
      </c>
      <c r="C174" s="509">
        <v>56</v>
      </c>
      <c r="H174" s="509">
        <v>0</v>
      </c>
    </row>
    <row r="175" spans="1:8">
      <c r="A175" s="508" t="s">
        <v>533</v>
      </c>
      <c r="B175" s="509" t="s">
        <v>305</v>
      </c>
      <c r="C175" s="509">
        <v>57</v>
      </c>
      <c r="H175" s="509">
        <v>0</v>
      </c>
    </row>
    <row r="176" spans="1:8">
      <c r="A176" s="508" t="s">
        <v>533</v>
      </c>
      <c r="B176" s="509" t="s">
        <v>305</v>
      </c>
      <c r="C176" s="509">
        <v>58</v>
      </c>
      <c r="H176" s="509">
        <v>0</v>
      </c>
    </row>
    <row r="177" spans="1:8">
      <c r="A177" s="508" t="s">
        <v>533</v>
      </c>
      <c r="B177" s="509" t="s">
        <v>305</v>
      </c>
      <c r="C177" s="509">
        <v>59</v>
      </c>
      <c r="H177" s="509">
        <v>0</v>
      </c>
    </row>
    <row r="178" spans="1:8">
      <c r="A178" s="508" t="s">
        <v>533</v>
      </c>
      <c r="B178" s="509" t="s">
        <v>305</v>
      </c>
      <c r="C178" s="509">
        <v>60</v>
      </c>
      <c r="H178" s="509">
        <v>0</v>
      </c>
    </row>
    <row r="179" spans="1:8">
      <c r="A179" s="508" t="s">
        <v>533</v>
      </c>
      <c r="B179" s="509" t="s">
        <v>305</v>
      </c>
      <c r="C179" s="509">
        <v>61</v>
      </c>
      <c r="H179" s="509">
        <v>0</v>
      </c>
    </row>
    <row r="180" spans="1:8">
      <c r="A180" s="508" t="s">
        <v>533</v>
      </c>
      <c r="B180" s="509" t="s">
        <v>305</v>
      </c>
      <c r="C180" s="509">
        <v>62</v>
      </c>
      <c r="H180" s="509">
        <v>0</v>
      </c>
    </row>
    <row r="181" spans="1:8">
      <c r="A181" s="508" t="s">
        <v>533</v>
      </c>
      <c r="B181" s="509" t="s">
        <v>305</v>
      </c>
      <c r="C181" s="509">
        <v>63</v>
      </c>
      <c r="H181" s="509">
        <v>0</v>
      </c>
    </row>
    <row r="182" spans="1:8">
      <c r="A182" s="508" t="s">
        <v>533</v>
      </c>
      <c r="B182" s="509" t="s">
        <v>305</v>
      </c>
      <c r="C182" s="509" t="s">
        <v>1033</v>
      </c>
      <c r="H182" s="509">
        <v>0</v>
      </c>
    </row>
    <row r="183" spans="1:8">
      <c r="A183" s="508" t="s">
        <v>533</v>
      </c>
      <c r="B183" s="509" t="s">
        <v>305</v>
      </c>
      <c r="C183" s="509" t="s">
        <v>1034</v>
      </c>
      <c r="H183" s="509">
        <v>0</v>
      </c>
    </row>
    <row r="184" spans="1:8">
      <c r="A184" s="508" t="s">
        <v>533</v>
      </c>
      <c r="B184" s="509" t="s">
        <v>305</v>
      </c>
      <c r="C184" s="509">
        <v>64</v>
      </c>
      <c r="H184" s="509">
        <v>0</v>
      </c>
    </row>
    <row r="185" spans="1:8">
      <c r="A185" s="508" t="s">
        <v>533</v>
      </c>
      <c r="B185" s="509" t="s">
        <v>305</v>
      </c>
      <c r="C185" s="509" t="s">
        <v>1035</v>
      </c>
      <c r="H185" s="509">
        <v>0</v>
      </c>
    </row>
    <row r="186" spans="1:8">
      <c r="A186" s="508" t="s">
        <v>533</v>
      </c>
      <c r="B186" s="509" t="s">
        <v>305</v>
      </c>
      <c r="C186" s="509">
        <v>65</v>
      </c>
      <c r="H186" s="509">
        <v>0</v>
      </c>
    </row>
    <row r="187" spans="1:8">
      <c r="A187" s="508" t="s">
        <v>533</v>
      </c>
      <c r="B187" s="509" t="s">
        <v>305</v>
      </c>
      <c r="C187" s="509">
        <v>66</v>
      </c>
      <c r="H187" s="509">
        <v>0</v>
      </c>
    </row>
    <row r="188" spans="1:8">
      <c r="A188" s="508" t="s">
        <v>533</v>
      </c>
      <c r="B188" s="509" t="s">
        <v>305</v>
      </c>
      <c r="C188" s="509" t="s">
        <v>1036</v>
      </c>
      <c r="H188" s="509">
        <v>0</v>
      </c>
    </row>
    <row r="189" spans="1:8">
      <c r="A189" s="508" t="s">
        <v>533</v>
      </c>
      <c r="B189" s="509" t="s">
        <v>305</v>
      </c>
      <c r="C189" s="509" t="s">
        <v>1037</v>
      </c>
      <c r="H189" s="509">
        <v>0</v>
      </c>
    </row>
    <row r="190" spans="1:8">
      <c r="A190" s="508" t="s">
        <v>533</v>
      </c>
      <c r="B190" s="509" t="s">
        <v>305</v>
      </c>
      <c r="C190" s="509" t="s">
        <v>1038</v>
      </c>
      <c r="H190" s="509">
        <v>0</v>
      </c>
    </row>
    <row r="191" spans="1:8">
      <c r="A191" s="508" t="s">
        <v>533</v>
      </c>
      <c r="B191" s="509" t="s">
        <v>305</v>
      </c>
      <c r="C191" s="509" t="s">
        <v>1039</v>
      </c>
      <c r="H191" s="509">
        <v>0</v>
      </c>
    </row>
    <row r="192" spans="1:8">
      <c r="A192" s="508" t="s">
        <v>533</v>
      </c>
      <c r="B192" s="509" t="s">
        <v>305</v>
      </c>
      <c r="C192" s="509" t="s">
        <v>1040</v>
      </c>
      <c r="H192" s="509">
        <v>0</v>
      </c>
    </row>
    <row r="193" spans="1:8">
      <c r="A193" s="508" t="s">
        <v>533</v>
      </c>
      <c r="B193" s="509" t="s">
        <v>305</v>
      </c>
      <c r="C193" s="509" t="s">
        <v>1041</v>
      </c>
      <c r="H193" s="509">
        <v>0</v>
      </c>
    </row>
    <row r="194" spans="1:8">
      <c r="A194" s="508" t="s">
        <v>533</v>
      </c>
      <c r="B194" s="509" t="s">
        <v>305</v>
      </c>
      <c r="C194" s="509" t="s">
        <v>1042</v>
      </c>
    </row>
    <row r="195" spans="1:8">
      <c r="A195" s="508" t="s">
        <v>533</v>
      </c>
      <c r="B195" s="509" t="s">
        <v>305</v>
      </c>
      <c r="C195" s="509">
        <v>67</v>
      </c>
      <c r="H195" s="509">
        <v>0</v>
      </c>
    </row>
    <row r="196" spans="1:8">
      <c r="A196" s="508" t="s">
        <v>533</v>
      </c>
      <c r="B196" s="509" t="s">
        <v>305</v>
      </c>
      <c r="C196" s="509">
        <v>68</v>
      </c>
      <c r="H196" s="509">
        <v>0</v>
      </c>
    </row>
    <row r="197" spans="1:8">
      <c r="A197" s="508" t="s">
        <v>533</v>
      </c>
      <c r="B197" s="509" t="s">
        <v>305</v>
      </c>
      <c r="C197" s="509" t="s">
        <v>1043</v>
      </c>
      <c r="H197" s="509">
        <v>0</v>
      </c>
    </row>
    <row r="198" spans="1:8">
      <c r="A198" s="508" t="s">
        <v>533</v>
      </c>
      <c r="B198" s="509" t="s">
        <v>305</v>
      </c>
      <c r="C198" s="509">
        <v>69</v>
      </c>
      <c r="H198" s="509">
        <v>0</v>
      </c>
    </row>
    <row r="199" spans="1:8">
      <c r="A199" s="508" t="s">
        <v>533</v>
      </c>
      <c r="B199" s="509" t="s">
        <v>305</v>
      </c>
      <c r="C199" s="509" t="s">
        <v>1044</v>
      </c>
      <c r="H199" s="509">
        <v>0</v>
      </c>
    </row>
    <row r="200" spans="1:8">
      <c r="A200" s="508" t="s">
        <v>533</v>
      </c>
      <c r="B200" s="509" t="s">
        <v>305</v>
      </c>
      <c r="C200" s="509" t="s">
        <v>1045</v>
      </c>
      <c r="H200" s="509">
        <v>0</v>
      </c>
    </row>
    <row r="201" spans="1:8">
      <c r="A201" s="508" t="s">
        <v>533</v>
      </c>
      <c r="B201" s="509" t="s">
        <v>305</v>
      </c>
      <c r="C201" s="509">
        <v>70</v>
      </c>
      <c r="H201" s="509">
        <v>0</v>
      </c>
    </row>
    <row r="202" spans="1:8">
      <c r="A202" s="508" t="s">
        <v>533</v>
      </c>
      <c r="B202" s="509" t="s">
        <v>305</v>
      </c>
      <c r="C202" s="509" t="s">
        <v>1046</v>
      </c>
      <c r="H202" s="509">
        <v>0</v>
      </c>
    </row>
    <row r="203" spans="1:8">
      <c r="A203" s="508" t="s">
        <v>533</v>
      </c>
      <c r="B203" s="509" t="s">
        <v>305</v>
      </c>
      <c r="C203" s="509">
        <v>71</v>
      </c>
      <c r="H203" s="509">
        <v>0</v>
      </c>
    </row>
    <row r="204" spans="1:8">
      <c r="A204" s="508" t="s">
        <v>533</v>
      </c>
      <c r="B204" s="509" t="s">
        <v>305</v>
      </c>
      <c r="C204" s="509" t="s">
        <v>1047</v>
      </c>
      <c r="H204" s="509">
        <v>0</v>
      </c>
    </row>
    <row r="205" spans="1:8">
      <c r="A205" s="508" t="s">
        <v>533</v>
      </c>
      <c r="B205" s="509" t="s">
        <v>305</v>
      </c>
      <c r="C205" s="509" t="s">
        <v>1048</v>
      </c>
      <c r="H205" s="509">
        <v>0</v>
      </c>
    </row>
    <row r="206" spans="1:8">
      <c r="A206" s="508" t="s">
        <v>533</v>
      </c>
      <c r="B206" s="509" t="s">
        <v>305</v>
      </c>
      <c r="C206" s="509" t="s">
        <v>1049</v>
      </c>
      <c r="H206" s="509">
        <v>0</v>
      </c>
    </row>
    <row r="207" spans="1:8">
      <c r="A207" s="508" t="s">
        <v>533</v>
      </c>
      <c r="B207" s="509" t="s">
        <v>305</v>
      </c>
      <c r="C207" s="509" t="s">
        <v>1050</v>
      </c>
      <c r="H207" s="509">
        <v>0</v>
      </c>
    </row>
    <row r="208" spans="1:8">
      <c r="A208" s="508" t="s">
        <v>533</v>
      </c>
      <c r="B208" s="509" t="s">
        <v>305</v>
      </c>
      <c r="C208" s="509" t="s">
        <v>1051</v>
      </c>
      <c r="H208" s="509">
        <v>0</v>
      </c>
    </row>
    <row r="209" spans="1:8">
      <c r="A209" s="508" t="s">
        <v>533</v>
      </c>
      <c r="B209" s="509" t="s">
        <v>305</v>
      </c>
      <c r="C209" s="509">
        <v>72</v>
      </c>
      <c r="H209" s="509">
        <v>0</v>
      </c>
    </row>
    <row r="210" spans="1:8">
      <c r="A210" s="508" t="s">
        <v>533</v>
      </c>
      <c r="B210" s="509" t="s">
        <v>305</v>
      </c>
      <c r="C210" s="509">
        <v>74</v>
      </c>
      <c r="H210" s="509">
        <v>0</v>
      </c>
    </row>
    <row r="211" spans="1:8">
      <c r="A211" s="508" t="s">
        <v>533</v>
      </c>
      <c r="B211" s="509" t="s">
        <v>305</v>
      </c>
      <c r="C211" s="509" t="s">
        <v>4571</v>
      </c>
      <c r="D211" s="509">
        <v>0</v>
      </c>
      <c r="E211" s="509">
        <v>0</v>
      </c>
      <c r="F211" s="509">
        <v>0</v>
      </c>
      <c r="G211" s="509">
        <v>0</v>
      </c>
      <c r="H211" s="509">
        <v>0</v>
      </c>
    </row>
    <row r="212" spans="1:8">
      <c r="A212" s="508" t="s">
        <v>534</v>
      </c>
      <c r="B212" s="509" t="s">
        <v>306</v>
      </c>
      <c r="C212" s="509">
        <v>1</v>
      </c>
      <c r="H212" s="509">
        <v>0</v>
      </c>
    </row>
    <row r="213" spans="1:8">
      <c r="A213" s="508" t="s">
        <v>534</v>
      </c>
      <c r="B213" s="509" t="s">
        <v>306</v>
      </c>
      <c r="C213" s="509" t="s">
        <v>1023</v>
      </c>
      <c r="H213" s="509">
        <v>0</v>
      </c>
    </row>
    <row r="214" spans="1:8">
      <c r="A214" s="508" t="s">
        <v>534</v>
      </c>
      <c r="B214" s="509" t="s">
        <v>306</v>
      </c>
      <c r="C214" s="509">
        <v>2</v>
      </c>
      <c r="H214" s="509">
        <v>0</v>
      </c>
    </row>
    <row r="215" spans="1:8">
      <c r="A215" s="508" t="s">
        <v>534</v>
      </c>
      <c r="B215" s="509" t="s">
        <v>306</v>
      </c>
      <c r="C215" s="509">
        <v>3</v>
      </c>
      <c r="H215" s="509">
        <v>0</v>
      </c>
    </row>
    <row r="216" spans="1:8">
      <c r="A216" s="508" t="s">
        <v>534</v>
      </c>
      <c r="B216" s="509" t="s">
        <v>306</v>
      </c>
      <c r="C216" s="509">
        <v>4</v>
      </c>
      <c r="H216" s="509">
        <v>0</v>
      </c>
    </row>
    <row r="217" spans="1:8">
      <c r="A217" s="508" t="s">
        <v>534</v>
      </c>
      <c r="B217" s="509" t="s">
        <v>306</v>
      </c>
      <c r="C217" s="509">
        <v>5</v>
      </c>
      <c r="H217" s="509">
        <v>0</v>
      </c>
    </row>
    <row r="218" spans="1:8">
      <c r="A218" s="508" t="s">
        <v>534</v>
      </c>
      <c r="B218" s="509" t="s">
        <v>306</v>
      </c>
      <c r="C218" s="509">
        <v>6</v>
      </c>
      <c r="H218" s="509">
        <v>0</v>
      </c>
    </row>
    <row r="219" spans="1:8">
      <c r="A219" s="508" t="s">
        <v>534</v>
      </c>
      <c r="B219" s="509" t="s">
        <v>306</v>
      </c>
      <c r="C219" s="509">
        <v>7</v>
      </c>
      <c r="H219" s="509">
        <v>0</v>
      </c>
    </row>
    <row r="220" spans="1:8">
      <c r="A220" s="508" t="s">
        <v>534</v>
      </c>
      <c r="B220" s="509" t="s">
        <v>306</v>
      </c>
      <c r="C220" s="509">
        <v>8</v>
      </c>
      <c r="H220" s="509">
        <v>0</v>
      </c>
    </row>
    <row r="221" spans="1:8">
      <c r="A221" s="508" t="s">
        <v>534</v>
      </c>
      <c r="B221" s="509" t="s">
        <v>306</v>
      </c>
      <c r="C221" s="509">
        <v>9</v>
      </c>
      <c r="H221" s="509">
        <v>0</v>
      </c>
    </row>
    <row r="222" spans="1:8">
      <c r="A222" s="508" t="s">
        <v>534</v>
      </c>
      <c r="B222" s="509" t="s">
        <v>306</v>
      </c>
      <c r="C222" s="509">
        <v>10</v>
      </c>
      <c r="H222" s="509">
        <v>0</v>
      </c>
    </row>
    <row r="223" spans="1:8">
      <c r="A223" s="508" t="s">
        <v>534</v>
      </c>
      <c r="B223" s="509" t="s">
        <v>306</v>
      </c>
      <c r="C223" s="509">
        <v>11</v>
      </c>
      <c r="H223" s="509">
        <v>0</v>
      </c>
    </row>
    <row r="224" spans="1:8">
      <c r="A224" s="508" t="s">
        <v>534</v>
      </c>
      <c r="B224" s="509" t="s">
        <v>306</v>
      </c>
      <c r="C224" s="509">
        <v>12</v>
      </c>
      <c r="H224" s="509">
        <v>0</v>
      </c>
    </row>
    <row r="225" spans="1:8">
      <c r="A225" s="508" t="s">
        <v>534</v>
      </c>
      <c r="B225" s="509" t="s">
        <v>306</v>
      </c>
      <c r="C225" s="509">
        <v>13</v>
      </c>
      <c r="H225" s="509">
        <v>0</v>
      </c>
    </row>
    <row r="226" spans="1:8">
      <c r="A226" s="508" t="s">
        <v>534</v>
      </c>
      <c r="B226" s="509" t="s">
        <v>306</v>
      </c>
      <c r="C226" s="509">
        <v>14</v>
      </c>
      <c r="H226" s="509">
        <v>0</v>
      </c>
    </row>
    <row r="227" spans="1:8">
      <c r="A227" s="508" t="s">
        <v>534</v>
      </c>
      <c r="B227" s="509" t="s">
        <v>306</v>
      </c>
      <c r="C227" s="509">
        <v>15</v>
      </c>
      <c r="H227" s="509">
        <v>0</v>
      </c>
    </row>
    <row r="228" spans="1:8">
      <c r="A228" s="508" t="s">
        <v>534</v>
      </c>
      <c r="B228" s="509" t="s">
        <v>306</v>
      </c>
      <c r="C228" s="509">
        <v>16</v>
      </c>
      <c r="H228" s="509">
        <v>0</v>
      </c>
    </row>
    <row r="229" spans="1:8">
      <c r="A229" s="508" t="s">
        <v>534</v>
      </c>
      <c r="B229" s="509" t="s">
        <v>306</v>
      </c>
      <c r="C229" s="509">
        <v>17</v>
      </c>
      <c r="H229" s="509">
        <v>0</v>
      </c>
    </row>
    <row r="230" spans="1:8">
      <c r="A230" s="508" t="s">
        <v>534</v>
      </c>
      <c r="B230" s="509" t="s">
        <v>306</v>
      </c>
      <c r="C230" s="509">
        <v>18</v>
      </c>
      <c r="H230" s="509">
        <v>0</v>
      </c>
    </row>
    <row r="231" spans="1:8">
      <c r="A231" s="508" t="s">
        <v>534</v>
      </c>
      <c r="B231" s="509" t="s">
        <v>306</v>
      </c>
      <c r="C231" s="509" t="s">
        <v>1024</v>
      </c>
      <c r="H231" s="509">
        <v>0</v>
      </c>
    </row>
    <row r="232" spans="1:8">
      <c r="A232" s="508" t="s">
        <v>534</v>
      </c>
      <c r="B232" s="509" t="s">
        <v>306</v>
      </c>
      <c r="C232" s="509" t="s">
        <v>1025</v>
      </c>
      <c r="H232" s="509">
        <v>0</v>
      </c>
    </row>
    <row r="233" spans="1:8">
      <c r="A233" s="508" t="s">
        <v>534</v>
      </c>
      <c r="B233" s="509" t="s">
        <v>306</v>
      </c>
      <c r="C233" s="509">
        <v>19</v>
      </c>
      <c r="H233" s="509">
        <v>0</v>
      </c>
    </row>
    <row r="234" spans="1:8">
      <c r="A234" s="508" t="s">
        <v>534</v>
      </c>
      <c r="B234" s="509" t="s">
        <v>306</v>
      </c>
      <c r="C234" s="509">
        <v>20</v>
      </c>
      <c r="H234" s="509">
        <v>0</v>
      </c>
    </row>
    <row r="235" spans="1:8">
      <c r="A235" s="508" t="s">
        <v>534</v>
      </c>
      <c r="B235" s="509" t="s">
        <v>306</v>
      </c>
      <c r="C235" s="509">
        <v>21</v>
      </c>
      <c r="H235" s="509">
        <v>0</v>
      </c>
    </row>
    <row r="236" spans="1:8">
      <c r="A236" s="508" t="s">
        <v>534</v>
      </c>
      <c r="B236" s="509" t="s">
        <v>306</v>
      </c>
      <c r="C236" s="509" t="s">
        <v>1026</v>
      </c>
      <c r="H236" s="509">
        <v>0</v>
      </c>
    </row>
    <row r="237" spans="1:8">
      <c r="A237" s="508" t="s">
        <v>534</v>
      </c>
      <c r="B237" s="509" t="s">
        <v>306</v>
      </c>
      <c r="C237" s="509" t="s">
        <v>1027</v>
      </c>
      <c r="H237" s="509">
        <v>0</v>
      </c>
    </row>
    <row r="238" spans="1:8">
      <c r="A238" s="508" t="s">
        <v>534</v>
      </c>
      <c r="B238" s="509" t="s">
        <v>306</v>
      </c>
      <c r="C238" s="509" t="s">
        <v>1028</v>
      </c>
      <c r="H238" s="509">
        <v>0</v>
      </c>
    </row>
    <row r="239" spans="1:8">
      <c r="A239" s="508" t="s">
        <v>534</v>
      </c>
      <c r="B239" s="509" t="s">
        <v>306</v>
      </c>
      <c r="C239" s="509">
        <v>22</v>
      </c>
      <c r="H239" s="509">
        <v>0</v>
      </c>
    </row>
    <row r="240" spans="1:8">
      <c r="A240" s="508" t="s">
        <v>534</v>
      </c>
      <c r="B240" s="509" t="s">
        <v>306</v>
      </c>
      <c r="C240" s="509">
        <v>23</v>
      </c>
      <c r="H240" s="509">
        <v>0</v>
      </c>
    </row>
    <row r="241" spans="1:8">
      <c r="A241" s="508" t="s">
        <v>534</v>
      </c>
      <c r="B241" s="509" t="s">
        <v>306</v>
      </c>
      <c r="C241" s="509" t="s">
        <v>1029</v>
      </c>
      <c r="H241" s="509">
        <v>0</v>
      </c>
    </row>
    <row r="242" spans="1:8">
      <c r="A242" s="508" t="s">
        <v>534</v>
      </c>
      <c r="B242" s="509" t="s">
        <v>306</v>
      </c>
      <c r="C242" s="509">
        <v>24</v>
      </c>
      <c r="H242" s="509">
        <v>0</v>
      </c>
    </row>
    <row r="243" spans="1:8">
      <c r="A243" s="508" t="s">
        <v>534</v>
      </c>
      <c r="B243" s="509" t="s">
        <v>306</v>
      </c>
      <c r="C243" s="509">
        <v>25</v>
      </c>
    </row>
    <row r="244" spans="1:8">
      <c r="A244" s="508" t="s">
        <v>534</v>
      </c>
      <c r="B244" s="509" t="s">
        <v>306</v>
      </c>
      <c r="C244" s="509">
        <v>26</v>
      </c>
      <c r="H244" s="509">
        <v>0</v>
      </c>
    </row>
    <row r="245" spans="1:8">
      <c r="A245" s="508" t="s">
        <v>534</v>
      </c>
      <c r="B245" s="509" t="s">
        <v>306</v>
      </c>
      <c r="C245" s="509">
        <v>27</v>
      </c>
      <c r="H245" s="509">
        <v>0</v>
      </c>
    </row>
    <row r="246" spans="1:8">
      <c r="A246" s="508" t="s">
        <v>534</v>
      </c>
      <c r="B246" s="509" t="s">
        <v>306</v>
      </c>
      <c r="C246" s="509">
        <v>28</v>
      </c>
      <c r="H246" s="509">
        <v>0</v>
      </c>
    </row>
    <row r="247" spans="1:8">
      <c r="A247" s="508" t="s">
        <v>534</v>
      </c>
      <c r="B247" s="509" t="s">
        <v>306</v>
      </c>
      <c r="C247" s="509">
        <v>29</v>
      </c>
      <c r="H247" s="509">
        <v>0</v>
      </c>
    </row>
    <row r="248" spans="1:8">
      <c r="A248" s="508" t="s">
        <v>534</v>
      </c>
      <c r="B248" s="509" t="s">
        <v>306</v>
      </c>
      <c r="C248" s="509">
        <v>30</v>
      </c>
      <c r="H248" s="509">
        <v>0</v>
      </c>
    </row>
    <row r="249" spans="1:8">
      <c r="A249" s="508" t="s">
        <v>534</v>
      </c>
      <c r="B249" s="509" t="s">
        <v>306</v>
      </c>
      <c r="C249" s="509">
        <v>31</v>
      </c>
      <c r="H249" s="509">
        <v>0</v>
      </c>
    </row>
    <row r="250" spans="1:8">
      <c r="A250" s="508" t="s">
        <v>534</v>
      </c>
      <c r="B250" s="509" t="s">
        <v>306</v>
      </c>
      <c r="C250" s="509">
        <v>32</v>
      </c>
      <c r="H250" s="509">
        <v>0</v>
      </c>
    </row>
    <row r="251" spans="1:8">
      <c r="A251" s="508" t="s">
        <v>534</v>
      </c>
      <c r="B251" s="509" t="s">
        <v>306</v>
      </c>
      <c r="C251" s="509">
        <v>33</v>
      </c>
      <c r="H251" s="509">
        <v>0</v>
      </c>
    </row>
    <row r="252" spans="1:8">
      <c r="A252" s="508" t="s">
        <v>534</v>
      </c>
      <c r="B252" s="509" t="s">
        <v>306</v>
      </c>
      <c r="C252" s="509">
        <v>34</v>
      </c>
      <c r="H252" s="509">
        <v>0</v>
      </c>
    </row>
    <row r="253" spans="1:8">
      <c r="A253" s="508" t="s">
        <v>534</v>
      </c>
      <c r="B253" s="509" t="s">
        <v>306</v>
      </c>
      <c r="C253" s="509">
        <v>35</v>
      </c>
      <c r="H253" s="509">
        <v>0</v>
      </c>
    </row>
    <row r="254" spans="1:8">
      <c r="A254" s="508" t="s">
        <v>534</v>
      </c>
      <c r="B254" s="509" t="s">
        <v>306</v>
      </c>
      <c r="C254" s="509">
        <v>36</v>
      </c>
      <c r="H254" s="509">
        <v>0</v>
      </c>
    </row>
    <row r="255" spans="1:8">
      <c r="A255" s="508" t="s">
        <v>534</v>
      </c>
      <c r="B255" s="509" t="s">
        <v>306</v>
      </c>
      <c r="C255" s="509">
        <v>37</v>
      </c>
      <c r="H255" s="509">
        <v>0</v>
      </c>
    </row>
    <row r="256" spans="1:8">
      <c r="A256" s="508" t="s">
        <v>534</v>
      </c>
      <c r="B256" s="509" t="s">
        <v>306</v>
      </c>
      <c r="C256" s="509">
        <v>38</v>
      </c>
      <c r="H256" s="509">
        <v>0</v>
      </c>
    </row>
    <row r="257" spans="1:8">
      <c r="A257" s="508" t="s">
        <v>534</v>
      </c>
      <c r="B257" s="509" t="s">
        <v>306</v>
      </c>
      <c r="C257" s="509" t="s">
        <v>1030</v>
      </c>
    </row>
    <row r="258" spans="1:8">
      <c r="A258" s="508" t="s">
        <v>534</v>
      </c>
      <c r="B258" s="509" t="s">
        <v>306</v>
      </c>
      <c r="C258" s="509">
        <v>39</v>
      </c>
      <c r="H258" s="509">
        <v>0</v>
      </c>
    </row>
    <row r="259" spans="1:8">
      <c r="A259" s="508" t="s">
        <v>534</v>
      </c>
      <c r="B259" s="509" t="s">
        <v>306</v>
      </c>
      <c r="C259" s="509">
        <v>40</v>
      </c>
      <c r="H259" s="509">
        <v>0</v>
      </c>
    </row>
    <row r="260" spans="1:8">
      <c r="A260" s="508" t="s">
        <v>534</v>
      </c>
      <c r="B260" s="509" t="s">
        <v>306</v>
      </c>
      <c r="C260" s="509">
        <v>41</v>
      </c>
      <c r="H260" s="509">
        <v>0</v>
      </c>
    </row>
    <row r="261" spans="1:8">
      <c r="A261" s="508" t="s">
        <v>534</v>
      </c>
      <c r="B261" s="509" t="s">
        <v>306</v>
      </c>
      <c r="C261" s="509">
        <v>42</v>
      </c>
      <c r="H261" s="509">
        <v>0</v>
      </c>
    </row>
    <row r="262" spans="1:8">
      <c r="A262" s="508" t="s">
        <v>534</v>
      </c>
      <c r="B262" s="509" t="s">
        <v>306</v>
      </c>
      <c r="C262" s="509">
        <v>43</v>
      </c>
      <c r="H262" s="509">
        <v>0</v>
      </c>
    </row>
    <row r="263" spans="1:8">
      <c r="A263" s="508" t="s">
        <v>534</v>
      </c>
      <c r="B263" s="509" t="s">
        <v>306</v>
      </c>
      <c r="C263" s="509">
        <v>44</v>
      </c>
      <c r="H263" s="509">
        <v>0</v>
      </c>
    </row>
    <row r="264" spans="1:8">
      <c r="A264" s="508" t="s">
        <v>534</v>
      </c>
      <c r="B264" s="509" t="s">
        <v>306</v>
      </c>
      <c r="C264" s="509">
        <v>45</v>
      </c>
      <c r="H264" s="509">
        <v>0</v>
      </c>
    </row>
    <row r="265" spans="1:8">
      <c r="A265" s="508" t="s">
        <v>534</v>
      </c>
      <c r="B265" s="509" t="s">
        <v>306</v>
      </c>
      <c r="C265" s="509">
        <v>46</v>
      </c>
      <c r="H265" s="509">
        <v>0</v>
      </c>
    </row>
    <row r="266" spans="1:8">
      <c r="A266" s="508" t="s">
        <v>534</v>
      </c>
      <c r="B266" s="509" t="s">
        <v>306</v>
      </c>
      <c r="C266" s="509">
        <v>47</v>
      </c>
      <c r="H266" s="509">
        <v>0</v>
      </c>
    </row>
    <row r="267" spans="1:8">
      <c r="A267" s="508" t="s">
        <v>534</v>
      </c>
      <c r="B267" s="509" t="s">
        <v>306</v>
      </c>
      <c r="C267" s="509">
        <v>48</v>
      </c>
      <c r="H267" s="509">
        <v>0</v>
      </c>
    </row>
    <row r="268" spans="1:8">
      <c r="A268" s="508" t="s">
        <v>534</v>
      </c>
      <c r="B268" s="509" t="s">
        <v>306</v>
      </c>
      <c r="C268" s="509">
        <v>49</v>
      </c>
      <c r="H268" s="509">
        <v>0</v>
      </c>
    </row>
    <row r="269" spans="1:8">
      <c r="A269" s="508" t="s">
        <v>534</v>
      </c>
      <c r="B269" s="509" t="s">
        <v>306</v>
      </c>
      <c r="C269" s="509">
        <v>50</v>
      </c>
      <c r="H269" s="509">
        <v>0</v>
      </c>
    </row>
    <row r="270" spans="1:8">
      <c r="A270" s="508" t="s">
        <v>534</v>
      </c>
      <c r="B270" s="509" t="s">
        <v>306</v>
      </c>
      <c r="C270" s="509">
        <v>51</v>
      </c>
      <c r="H270" s="509">
        <v>0</v>
      </c>
    </row>
    <row r="271" spans="1:8">
      <c r="A271" s="508" t="s">
        <v>534</v>
      </c>
      <c r="B271" s="509" t="s">
        <v>306</v>
      </c>
      <c r="C271" s="509" t="s">
        <v>1031</v>
      </c>
      <c r="H271" s="509">
        <v>0</v>
      </c>
    </row>
    <row r="272" spans="1:8">
      <c r="A272" s="508" t="s">
        <v>534</v>
      </c>
      <c r="B272" s="509" t="s">
        <v>306</v>
      </c>
      <c r="C272" s="509" t="s">
        <v>1032</v>
      </c>
      <c r="H272" s="509">
        <v>0</v>
      </c>
    </row>
    <row r="273" spans="1:8">
      <c r="A273" s="508" t="s">
        <v>534</v>
      </c>
      <c r="B273" s="509" t="s">
        <v>306</v>
      </c>
      <c r="C273" s="509">
        <v>52</v>
      </c>
      <c r="H273" s="509">
        <v>0</v>
      </c>
    </row>
    <row r="274" spans="1:8">
      <c r="A274" s="508" t="s">
        <v>534</v>
      </c>
      <c r="B274" s="509" t="s">
        <v>306</v>
      </c>
      <c r="C274" s="509">
        <v>53</v>
      </c>
      <c r="H274" s="509">
        <v>0</v>
      </c>
    </row>
    <row r="275" spans="1:8">
      <c r="A275" s="508" t="s">
        <v>534</v>
      </c>
      <c r="B275" s="509" t="s">
        <v>306</v>
      </c>
      <c r="C275" s="509">
        <v>54</v>
      </c>
      <c r="H275" s="509">
        <v>0</v>
      </c>
    </row>
    <row r="276" spans="1:8">
      <c r="A276" s="508" t="s">
        <v>534</v>
      </c>
      <c r="B276" s="509" t="s">
        <v>306</v>
      </c>
      <c r="C276" s="509">
        <v>55</v>
      </c>
      <c r="H276" s="509">
        <v>0</v>
      </c>
    </row>
    <row r="277" spans="1:8">
      <c r="A277" s="508" t="s">
        <v>534</v>
      </c>
      <c r="B277" s="509" t="s">
        <v>306</v>
      </c>
      <c r="C277" s="509">
        <v>56</v>
      </c>
      <c r="H277" s="509">
        <v>0</v>
      </c>
    </row>
    <row r="278" spans="1:8">
      <c r="A278" s="508" t="s">
        <v>534</v>
      </c>
      <c r="B278" s="509" t="s">
        <v>306</v>
      </c>
      <c r="C278" s="509">
        <v>57</v>
      </c>
      <c r="H278" s="509">
        <v>0</v>
      </c>
    </row>
    <row r="279" spans="1:8">
      <c r="A279" s="508" t="s">
        <v>534</v>
      </c>
      <c r="B279" s="509" t="s">
        <v>306</v>
      </c>
      <c r="C279" s="509">
        <v>58</v>
      </c>
      <c r="H279" s="509">
        <v>0</v>
      </c>
    </row>
    <row r="280" spans="1:8">
      <c r="A280" s="508" t="s">
        <v>534</v>
      </c>
      <c r="B280" s="509" t="s">
        <v>306</v>
      </c>
      <c r="C280" s="509">
        <v>59</v>
      </c>
      <c r="H280" s="509">
        <v>0</v>
      </c>
    </row>
    <row r="281" spans="1:8">
      <c r="A281" s="508" t="s">
        <v>534</v>
      </c>
      <c r="B281" s="509" t="s">
        <v>306</v>
      </c>
      <c r="C281" s="509">
        <v>60</v>
      </c>
      <c r="H281" s="509">
        <v>0</v>
      </c>
    </row>
    <row r="282" spans="1:8">
      <c r="A282" s="508" t="s">
        <v>534</v>
      </c>
      <c r="B282" s="509" t="s">
        <v>306</v>
      </c>
      <c r="C282" s="509">
        <v>61</v>
      </c>
      <c r="H282" s="509">
        <v>0</v>
      </c>
    </row>
    <row r="283" spans="1:8">
      <c r="A283" s="508" t="s">
        <v>534</v>
      </c>
      <c r="B283" s="509" t="s">
        <v>306</v>
      </c>
      <c r="C283" s="509">
        <v>62</v>
      </c>
      <c r="H283" s="509">
        <v>0</v>
      </c>
    </row>
    <row r="284" spans="1:8">
      <c r="A284" s="508" t="s">
        <v>534</v>
      </c>
      <c r="B284" s="509" t="s">
        <v>306</v>
      </c>
      <c r="C284" s="509">
        <v>63</v>
      </c>
      <c r="H284" s="509">
        <v>0</v>
      </c>
    </row>
    <row r="285" spans="1:8">
      <c r="A285" s="508" t="s">
        <v>534</v>
      </c>
      <c r="B285" s="509" t="s">
        <v>306</v>
      </c>
      <c r="C285" s="509" t="s">
        <v>1033</v>
      </c>
      <c r="H285" s="509">
        <v>0</v>
      </c>
    </row>
    <row r="286" spans="1:8">
      <c r="A286" s="508" t="s">
        <v>534</v>
      </c>
      <c r="B286" s="509" t="s">
        <v>306</v>
      </c>
      <c r="C286" s="509" t="s">
        <v>1034</v>
      </c>
      <c r="H286" s="509">
        <v>0</v>
      </c>
    </row>
    <row r="287" spans="1:8">
      <c r="A287" s="508" t="s">
        <v>534</v>
      </c>
      <c r="B287" s="509" t="s">
        <v>306</v>
      </c>
      <c r="C287" s="509">
        <v>64</v>
      </c>
      <c r="H287" s="509">
        <v>0</v>
      </c>
    </row>
    <row r="288" spans="1:8">
      <c r="A288" s="508" t="s">
        <v>534</v>
      </c>
      <c r="B288" s="509" t="s">
        <v>306</v>
      </c>
      <c r="C288" s="509" t="s">
        <v>1035</v>
      </c>
      <c r="H288" s="509">
        <v>0</v>
      </c>
    </row>
    <row r="289" spans="1:8">
      <c r="A289" s="508" t="s">
        <v>534</v>
      </c>
      <c r="B289" s="509" t="s">
        <v>306</v>
      </c>
      <c r="C289" s="509">
        <v>65</v>
      </c>
      <c r="H289" s="509">
        <v>0</v>
      </c>
    </row>
    <row r="290" spans="1:8">
      <c r="A290" s="508" t="s">
        <v>534</v>
      </c>
      <c r="B290" s="509" t="s">
        <v>306</v>
      </c>
      <c r="C290" s="509">
        <v>66</v>
      </c>
      <c r="H290" s="509">
        <v>0</v>
      </c>
    </row>
    <row r="291" spans="1:8">
      <c r="A291" s="508" t="s">
        <v>534</v>
      </c>
      <c r="B291" s="509" t="s">
        <v>306</v>
      </c>
      <c r="C291" s="509" t="s">
        <v>1036</v>
      </c>
      <c r="H291" s="509">
        <v>0</v>
      </c>
    </row>
    <row r="292" spans="1:8">
      <c r="A292" s="508" t="s">
        <v>534</v>
      </c>
      <c r="B292" s="509" t="s">
        <v>306</v>
      </c>
      <c r="C292" s="509" t="s">
        <v>1037</v>
      </c>
      <c r="H292" s="509">
        <v>0</v>
      </c>
    </row>
    <row r="293" spans="1:8">
      <c r="A293" s="508" t="s">
        <v>534</v>
      </c>
      <c r="B293" s="509" t="s">
        <v>306</v>
      </c>
      <c r="C293" s="509" t="s">
        <v>1038</v>
      </c>
      <c r="H293" s="509">
        <v>0</v>
      </c>
    </row>
    <row r="294" spans="1:8">
      <c r="A294" s="508" t="s">
        <v>534</v>
      </c>
      <c r="B294" s="509" t="s">
        <v>306</v>
      </c>
      <c r="C294" s="509" t="s">
        <v>1039</v>
      </c>
      <c r="H294" s="509">
        <v>0</v>
      </c>
    </row>
    <row r="295" spans="1:8">
      <c r="A295" s="508" t="s">
        <v>534</v>
      </c>
      <c r="B295" s="509" t="s">
        <v>306</v>
      </c>
      <c r="C295" s="509" t="s">
        <v>1040</v>
      </c>
      <c r="H295" s="509">
        <v>0</v>
      </c>
    </row>
    <row r="296" spans="1:8">
      <c r="A296" s="508" t="s">
        <v>534</v>
      </c>
      <c r="B296" s="509" t="s">
        <v>306</v>
      </c>
      <c r="C296" s="509" t="s">
        <v>1041</v>
      </c>
      <c r="H296" s="509">
        <v>0</v>
      </c>
    </row>
    <row r="297" spans="1:8">
      <c r="A297" s="508" t="s">
        <v>534</v>
      </c>
      <c r="B297" s="509" t="s">
        <v>306</v>
      </c>
      <c r="C297" s="509" t="s">
        <v>1042</v>
      </c>
    </row>
    <row r="298" spans="1:8">
      <c r="A298" s="508" t="s">
        <v>534</v>
      </c>
      <c r="B298" s="509" t="s">
        <v>306</v>
      </c>
      <c r="C298" s="509">
        <v>67</v>
      </c>
      <c r="H298" s="509">
        <v>0</v>
      </c>
    </row>
    <row r="299" spans="1:8">
      <c r="A299" s="508" t="s">
        <v>534</v>
      </c>
      <c r="B299" s="509" t="s">
        <v>306</v>
      </c>
      <c r="C299" s="509">
        <v>68</v>
      </c>
      <c r="H299" s="509">
        <v>0</v>
      </c>
    </row>
    <row r="300" spans="1:8">
      <c r="A300" s="508" t="s">
        <v>534</v>
      </c>
      <c r="B300" s="509" t="s">
        <v>306</v>
      </c>
      <c r="C300" s="509" t="s">
        <v>1043</v>
      </c>
      <c r="H300" s="509">
        <v>0</v>
      </c>
    </row>
    <row r="301" spans="1:8">
      <c r="A301" s="508" t="s">
        <v>534</v>
      </c>
      <c r="B301" s="509" t="s">
        <v>306</v>
      </c>
      <c r="C301" s="509">
        <v>69</v>
      </c>
      <c r="H301" s="509">
        <v>0</v>
      </c>
    </row>
    <row r="302" spans="1:8">
      <c r="A302" s="508" t="s">
        <v>534</v>
      </c>
      <c r="B302" s="509" t="s">
        <v>306</v>
      </c>
      <c r="C302" s="509" t="s">
        <v>1044</v>
      </c>
      <c r="H302" s="509">
        <v>0</v>
      </c>
    </row>
    <row r="303" spans="1:8">
      <c r="A303" s="508" t="s">
        <v>534</v>
      </c>
      <c r="B303" s="509" t="s">
        <v>306</v>
      </c>
      <c r="C303" s="509" t="s">
        <v>1045</v>
      </c>
      <c r="H303" s="509">
        <v>0</v>
      </c>
    </row>
    <row r="304" spans="1:8">
      <c r="A304" s="508" t="s">
        <v>534</v>
      </c>
      <c r="B304" s="509" t="s">
        <v>306</v>
      </c>
      <c r="C304" s="509">
        <v>70</v>
      </c>
      <c r="H304" s="509">
        <v>0</v>
      </c>
    </row>
    <row r="305" spans="1:8">
      <c r="A305" s="508" t="s">
        <v>534</v>
      </c>
      <c r="B305" s="509" t="s">
        <v>306</v>
      </c>
      <c r="C305" s="509" t="s">
        <v>1046</v>
      </c>
      <c r="H305" s="509">
        <v>0</v>
      </c>
    </row>
    <row r="306" spans="1:8">
      <c r="A306" s="508" t="s">
        <v>534</v>
      </c>
      <c r="B306" s="509" t="s">
        <v>306</v>
      </c>
      <c r="C306" s="509">
        <v>71</v>
      </c>
      <c r="H306" s="509">
        <v>0</v>
      </c>
    </row>
    <row r="307" spans="1:8">
      <c r="A307" s="508" t="s">
        <v>534</v>
      </c>
      <c r="B307" s="509" t="s">
        <v>306</v>
      </c>
      <c r="C307" s="509" t="s">
        <v>1047</v>
      </c>
      <c r="H307" s="509">
        <v>0</v>
      </c>
    </row>
    <row r="308" spans="1:8">
      <c r="A308" s="508" t="s">
        <v>534</v>
      </c>
      <c r="B308" s="509" t="s">
        <v>306</v>
      </c>
      <c r="C308" s="509" t="s">
        <v>1048</v>
      </c>
      <c r="H308" s="509">
        <v>0</v>
      </c>
    </row>
    <row r="309" spans="1:8">
      <c r="A309" s="508" t="s">
        <v>534</v>
      </c>
      <c r="B309" s="509" t="s">
        <v>306</v>
      </c>
      <c r="C309" s="509" t="s">
        <v>1049</v>
      </c>
      <c r="H309" s="509">
        <v>0</v>
      </c>
    </row>
    <row r="310" spans="1:8">
      <c r="A310" s="508" t="s">
        <v>534</v>
      </c>
      <c r="B310" s="509" t="s">
        <v>306</v>
      </c>
      <c r="C310" s="509" t="s">
        <v>1050</v>
      </c>
      <c r="H310" s="509">
        <v>0</v>
      </c>
    </row>
    <row r="311" spans="1:8">
      <c r="A311" s="508" t="s">
        <v>534</v>
      </c>
      <c r="B311" s="509" t="s">
        <v>306</v>
      </c>
      <c r="C311" s="509" t="s">
        <v>1051</v>
      </c>
      <c r="H311" s="509">
        <v>0</v>
      </c>
    </row>
    <row r="312" spans="1:8">
      <c r="A312" s="508" t="s">
        <v>534</v>
      </c>
      <c r="B312" s="509" t="s">
        <v>306</v>
      </c>
      <c r="C312" s="509">
        <v>72</v>
      </c>
      <c r="H312" s="509">
        <v>0</v>
      </c>
    </row>
    <row r="313" spans="1:8">
      <c r="A313" s="508" t="s">
        <v>534</v>
      </c>
      <c r="B313" s="509" t="s">
        <v>306</v>
      </c>
      <c r="C313" s="509">
        <v>74</v>
      </c>
      <c r="H313" s="509">
        <v>0</v>
      </c>
    </row>
    <row r="314" spans="1:8">
      <c r="A314" s="508" t="s">
        <v>534</v>
      </c>
      <c r="B314" s="509" t="s">
        <v>306</v>
      </c>
      <c r="C314" s="509" t="s">
        <v>4571</v>
      </c>
      <c r="D314" s="509">
        <v>0</v>
      </c>
      <c r="E314" s="509">
        <v>0</v>
      </c>
      <c r="F314" s="509">
        <v>0</v>
      </c>
      <c r="G314" s="509">
        <v>0</v>
      </c>
      <c r="H314" s="509">
        <v>0</v>
      </c>
    </row>
    <row r="315" spans="1:8">
      <c r="A315" s="508" t="s">
        <v>535</v>
      </c>
      <c r="B315" s="509" t="s">
        <v>307</v>
      </c>
      <c r="C315" s="509">
        <v>1</v>
      </c>
      <c r="H315" s="509">
        <v>0</v>
      </c>
    </row>
    <row r="316" spans="1:8">
      <c r="A316" s="508" t="s">
        <v>535</v>
      </c>
      <c r="B316" s="509" t="s">
        <v>307</v>
      </c>
      <c r="C316" s="509" t="s">
        <v>1023</v>
      </c>
      <c r="H316" s="509">
        <v>0</v>
      </c>
    </row>
    <row r="317" spans="1:8">
      <c r="A317" s="508" t="s">
        <v>535</v>
      </c>
      <c r="B317" s="509" t="s">
        <v>307</v>
      </c>
      <c r="C317" s="509">
        <v>2</v>
      </c>
      <c r="H317" s="509">
        <v>0</v>
      </c>
    </row>
    <row r="318" spans="1:8">
      <c r="A318" s="508" t="s">
        <v>535</v>
      </c>
      <c r="B318" s="509" t="s">
        <v>307</v>
      </c>
      <c r="C318" s="509">
        <v>3</v>
      </c>
      <c r="H318" s="509">
        <v>0</v>
      </c>
    </row>
    <row r="319" spans="1:8">
      <c r="A319" s="508" t="s">
        <v>535</v>
      </c>
      <c r="B319" s="509" t="s">
        <v>307</v>
      </c>
      <c r="C319" s="509">
        <v>4</v>
      </c>
      <c r="H319" s="509">
        <v>0</v>
      </c>
    </row>
    <row r="320" spans="1:8">
      <c r="A320" s="508" t="s">
        <v>535</v>
      </c>
      <c r="B320" s="509" t="s">
        <v>307</v>
      </c>
      <c r="C320" s="509">
        <v>5</v>
      </c>
      <c r="H320" s="509">
        <v>0</v>
      </c>
    </row>
    <row r="321" spans="1:8">
      <c r="A321" s="508" t="s">
        <v>535</v>
      </c>
      <c r="B321" s="509" t="s">
        <v>307</v>
      </c>
      <c r="C321" s="509">
        <v>6</v>
      </c>
      <c r="H321" s="509">
        <v>0</v>
      </c>
    </row>
    <row r="322" spans="1:8">
      <c r="A322" s="508" t="s">
        <v>535</v>
      </c>
      <c r="B322" s="509" t="s">
        <v>307</v>
      </c>
      <c r="C322" s="509">
        <v>7</v>
      </c>
      <c r="H322" s="509">
        <v>0</v>
      </c>
    </row>
    <row r="323" spans="1:8">
      <c r="A323" s="508" t="s">
        <v>535</v>
      </c>
      <c r="B323" s="509" t="s">
        <v>307</v>
      </c>
      <c r="C323" s="509">
        <v>8</v>
      </c>
      <c r="H323" s="509">
        <v>0</v>
      </c>
    </row>
    <row r="324" spans="1:8">
      <c r="A324" s="508" t="s">
        <v>535</v>
      </c>
      <c r="B324" s="509" t="s">
        <v>307</v>
      </c>
      <c r="C324" s="509">
        <v>9</v>
      </c>
      <c r="H324" s="509">
        <v>0</v>
      </c>
    </row>
    <row r="325" spans="1:8">
      <c r="A325" s="508" t="s">
        <v>535</v>
      </c>
      <c r="B325" s="509" t="s">
        <v>307</v>
      </c>
      <c r="C325" s="509">
        <v>10</v>
      </c>
      <c r="H325" s="509">
        <v>0</v>
      </c>
    </row>
    <row r="326" spans="1:8">
      <c r="A326" s="508" t="s">
        <v>535</v>
      </c>
      <c r="B326" s="509" t="s">
        <v>307</v>
      </c>
      <c r="C326" s="509">
        <v>11</v>
      </c>
      <c r="H326" s="509">
        <v>0</v>
      </c>
    </row>
    <row r="327" spans="1:8">
      <c r="A327" s="508" t="s">
        <v>535</v>
      </c>
      <c r="B327" s="509" t="s">
        <v>307</v>
      </c>
      <c r="C327" s="509">
        <v>12</v>
      </c>
      <c r="H327" s="509">
        <v>0</v>
      </c>
    </row>
    <row r="328" spans="1:8">
      <c r="A328" s="508" t="s">
        <v>535</v>
      </c>
      <c r="B328" s="509" t="s">
        <v>307</v>
      </c>
      <c r="C328" s="509">
        <v>13</v>
      </c>
      <c r="H328" s="509">
        <v>0</v>
      </c>
    </row>
    <row r="329" spans="1:8">
      <c r="A329" s="508" t="s">
        <v>535</v>
      </c>
      <c r="B329" s="509" t="s">
        <v>307</v>
      </c>
      <c r="C329" s="509">
        <v>14</v>
      </c>
      <c r="H329" s="509">
        <v>0</v>
      </c>
    </row>
    <row r="330" spans="1:8">
      <c r="A330" s="508" t="s">
        <v>535</v>
      </c>
      <c r="B330" s="509" t="s">
        <v>307</v>
      </c>
      <c r="C330" s="509">
        <v>15</v>
      </c>
      <c r="H330" s="509">
        <v>0</v>
      </c>
    </row>
    <row r="331" spans="1:8">
      <c r="A331" s="508" t="s">
        <v>535</v>
      </c>
      <c r="B331" s="509" t="s">
        <v>307</v>
      </c>
      <c r="C331" s="509">
        <v>16</v>
      </c>
      <c r="H331" s="509">
        <v>0</v>
      </c>
    </row>
    <row r="332" spans="1:8">
      <c r="A332" s="508" t="s">
        <v>535</v>
      </c>
      <c r="B332" s="509" t="s">
        <v>307</v>
      </c>
      <c r="C332" s="509">
        <v>17</v>
      </c>
      <c r="H332" s="509">
        <v>0</v>
      </c>
    </row>
    <row r="333" spans="1:8">
      <c r="A333" s="508" t="s">
        <v>535</v>
      </c>
      <c r="B333" s="509" t="s">
        <v>307</v>
      </c>
      <c r="C333" s="509">
        <v>18</v>
      </c>
      <c r="H333" s="509">
        <v>0</v>
      </c>
    </row>
    <row r="334" spans="1:8">
      <c r="A334" s="508" t="s">
        <v>535</v>
      </c>
      <c r="B334" s="509" t="s">
        <v>307</v>
      </c>
      <c r="C334" s="509" t="s">
        <v>1024</v>
      </c>
      <c r="H334" s="509">
        <v>0</v>
      </c>
    </row>
    <row r="335" spans="1:8">
      <c r="A335" s="508" t="s">
        <v>535</v>
      </c>
      <c r="B335" s="509" t="s">
        <v>307</v>
      </c>
      <c r="C335" s="509" t="s">
        <v>1025</v>
      </c>
      <c r="H335" s="509">
        <v>0</v>
      </c>
    </row>
    <row r="336" spans="1:8">
      <c r="A336" s="508" t="s">
        <v>535</v>
      </c>
      <c r="B336" s="509" t="s">
        <v>307</v>
      </c>
      <c r="C336" s="509">
        <v>19</v>
      </c>
      <c r="H336" s="509">
        <v>0</v>
      </c>
    </row>
    <row r="337" spans="1:8">
      <c r="A337" s="508" t="s">
        <v>535</v>
      </c>
      <c r="B337" s="509" t="s">
        <v>307</v>
      </c>
      <c r="C337" s="509">
        <v>20</v>
      </c>
      <c r="H337" s="509">
        <v>0</v>
      </c>
    </row>
    <row r="338" spans="1:8">
      <c r="A338" s="508" t="s">
        <v>535</v>
      </c>
      <c r="B338" s="509" t="s">
        <v>307</v>
      </c>
      <c r="C338" s="509">
        <v>21</v>
      </c>
      <c r="H338" s="509">
        <v>0</v>
      </c>
    </row>
    <row r="339" spans="1:8">
      <c r="A339" s="508" t="s">
        <v>535</v>
      </c>
      <c r="B339" s="509" t="s">
        <v>307</v>
      </c>
      <c r="C339" s="509" t="s">
        <v>1026</v>
      </c>
      <c r="H339" s="509">
        <v>0</v>
      </c>
    </row>
    <row r="340" spans="1:8">
      <c r="A340" s="508" t="s">
        <v>535</v>
      </c>
      <c r="B340" s="509" t="s">
        <v>307</v>
      </c>
      <c r="C340" s="509" t="s">
        <v>1027</v>
      </c>
      <c r="H340" s="509">
        <v>0</v>
      </c>
    </row>
    <row r="341" spans="1:8">
      <c r="A341" s="508" t="s">
        <v>535</v>
      </c>
      <c r="B341" s="509" t="s">
        <v>307</v>
      </c>
      <c r="C341" s="509" t="s">
        <v>1028</v>
      </c>
      <c r="H341" s="509">
        <v>0</v>
      </c>
    </row>
    <row r="342" spans="1:8">
      <c r="A342" s="508" t="s">
        <v>535</v>
      </c>
      <c r="B342" s="509" t="s">
        <v>307</v>
      </c>
      <c r="C342" s="509">
        <v>22</v>
      </c>
      <c r="H342" s="509">
        <v>0</v>
      </c>
    </row>
    <row r="343" spans="1:8">
      <c r="A343" s="508" t="s">
        <v>535</v>
      </c>
      <c r="B343" s="509" t="s">
        <v>307</v>
      </c>
      <c r="C343" s="509">
        <v>23</v>
      </c>
      <c r="H343" s="509">
        <v>0</v>
      </c>
    </row>
    <row r="344" spans="1:8">
      <c r="A344" s="508" t="s">
        <v>535</v>
      </c>
      <c r="B344" s="509" t="s">
        <v>307</v>
      </c>
      <c r="C344" s="509" t="s">
        <v>1029</v>
      </c>
      <c r="H344" s="509">
        <v>0</v>
      </c>
    </row>
    <row r="345" spans="1:8">
      <c r="A345" s="508" t="s">
        <v>535</v>
      </c>
      <c r="B345" s="509" t="s">
        <v>307</v>
      </c>
      <c r="C345" s="509">
        <v>24</v>
      </c>
      <c r="H345" s="509">
        <v>0</v>
      </c>
    </row>
    <row r="346" spans="1:8">
      <c r="A346" s="508" t="s">
        <v>535</v>
      </c>
      <c r="B346" s="509" t="s">
        <v>307</v>
      </c>
      <c r="C346" s="509">
        <v>25</v>
      </c>
    </row>
    <row r="347" spans="1:8">
      <c r="A347" s="508" t="s">
        <v>535</v>
      </c>
      <c r="B347" s="509" t="s">
        <v>307</v>
      </c>
      <c r="C347" s="509">
        <v>26</v>
      </c>
      <c r="H347" s="509">
        <v>0</v>
      </c>
    </row>
    <row r="348" spans="1:8">
      <c r="A348" s="508" t="s">
        <v>535</v>
      </c>
      <c r="B348" s="509" t="s">
        <v>307</v>
      </c>
      <c r="C348" s="509">
        <v>27</v>
      </c>
      <c r="H348" s="509">
        <v>0</v>
      </c>
    </row>
    <row r="349" spans="1:8">
      <c r="A349" s="508" t="s">
        <v>535</v>
      </c>
      <c r="B349" s="509" t="s">
        <v>307</v>
      </c>
      <c r="C349" s="509">
        <v>28</v>
      </c>
      <c r="H349" s="509">
        <v>0</v>
      </c>
    </row>
    <row r="350" spans="1:8">
      <c r="A350" s="508" t="s">
        <v>535</v>
      </c>
      <c r="B350" s="509" t="s">
        <v>307</v>
      </c>
      <c r="C350" s="509">
        <v>29</v>
      </c>
      <c r="H350" s="509">
        <v>0</v>
      </c>
    </row>
    <row r="351" spans="1:8">
      <c r="A351" s="508" t="s">
        <v>535</v>
      </c>
      <c r="B351" s="509" t="s">
        <v>307</v>
      </c>
      <c r="C351" s="509">
        <v>30</v>
      </c>
      <c r="H351" s="509">
        <v>0</v>
      </c>
    </row>
    <row r="352" spans="1:8">
      <c r="A352" s="508" t="s">
        <v>535</v>
      </c>
      <c r="B352" s="509" t="s">
        <v>307</v>
      </c>
      <c r="C352" s="509">
        <v>31</v>
      </c>
      <c r="H352" s="509">
        <v>0</v>
      </c>
    </row>
    <row r="353" spans="1:8">
      <c r="A353" s="508" t="s">
        <v>535</v>
      </c>
      <c r="B353" s="509" t="s">
        <v>307</v>
      </c>
      <c r="C353" s="509">
        <v>32</v>
      </c>
      <c r="H353" s="509">
        <v>0</v>
      </c>
    </row>
    <row r="354" spans="1:8">
      <c r="A354" s="508" t="s">
        <v>535</v>
      </c>
      <c r="B354" s="509" t="s">
        <v>307</v>
      </c>
      <c r="C354" s="509">
        <v>33</v>
      </c>
      <c r="H354" s="509">
        <v>0</v>
      </c>
    </row>
    <row r="355" spans="1:8">
      <c r="A355" s="508" t="s">
        <v>535</v>
      </c>
      <c r="B355" s="509" t="s">
        <v>307</v>
      </c>
      <c r="C355" s="509">
        <v>34</v>
      </c>
      <c r="H355" s="509">
        <v>0</v>
      </c>
    </row>
    <row r="356" spans="1:8">
      <c r="A356" s="508" t="s">
        <v>535</v>
      </c>
      <c r="B356" s="509" t="s">
        <v>307</v>
      </c>
      <c r="C356" s="509">
        <v>35</v>
      </c>
      <c r="H356" s="509">
        <v>0</v>
      </c>
    </row>
    <row r="357" spans="1:8">
      <c r="A357" s="508" t="s">
        <v>535</v>
      </c>
      <c r="B357" s="509" t="s">
        <v>307</v>
      </c>
      <c r="C357" s="509">
        <v>36</v>
      </c>
      <c r="H357" s="509">
        <v>0</v>
      </c>
    </row>
    <row r="358" spans="1:8">
      <c r="A358" s="508" t="s">
        <v>535</v>
      </c>
      <c r="B358" s="509" t="s">
        <v>307</v>
      </c>
      <c r="C358" s="509">
        <v>37</v>
      </c>
      <c r="H358" s="509">
        <v>0</v>
      </c>
    </row>
    <row r="359" spans="1:8">
      <c r="A359" s="508" t="s">
        <v>535</v>
      </c>
      <c r="B359" s="509" t="s">
        <v>307</v>
      </c>
      <c r="C359" s="509">
        <v>38</v>
      </c>
      <c r="H359" s="509">
        <v>0</v>
      </c>
    </row>
    <row r="360" spans="1:8">
      <c r="A360" s="508" t="s">
        <v>535</v>
      </c>
      <c r="B360" s="509" t="s">
        <v>307</v>
      </c>
      <c r="C360" s="509" t="s">
        <v>1030</v>
      </c>
    </row>
    <row r="361" spans="1:8">
      <c r="A361" s="508" t="s">
        <v>535</v>
      </c>
      <c r="B361" s="509" t="s">
        <v>307</v>
      </c>
      <c r="C361" s="509">
        <v>39</v>
      </c>
      <c r="H361" s="509">
        <v>0</v>
      </c>
    </row>
    <row r="362" spans="1:8">
      <c r="A362" s="508" t="s">
        <v>535</v>
      </c>
      <c r="B362" s="509" t="s">
        <v>307</v>
      </c>
      <c r="C362" s="509">
        <v>40</v>
      </c>
      <c r="H362" s="509">
        <v>0</v>
      </c>
    </row>
    <row r="363" spans="1:8">
      <c r="A363" s="508" t="s">
        <v>535</v>
      </c>
      <c r="B363" s="509" t="s">
        <v>307</v>
      </c>
      <c r="C363" s="509">
        <v>41</v>
      </c>
      <c r="H363" s="509">
        <v>0</v>
      </c>
    </row>
    <row r="364" spans="1:8">
      <c r="A364" s="508" t="s">
        <v>535</v>
      </c>
      <c r="B364" s="509" t="s">
        <v>307</v>
      </c>
      <c r="C364" s="509">
        <v>42</v>
      </c>
      <c r="H364" s="509">
        <v>0</v>
      </c>
    </row>
    <row r="365" spans="1:8">
      <c r="A365" s="508" t="s">
        <v>535</v>
      </c>
      <c r="B365" s="509" t="s">
        <v>307</v>
      </c>
      <c r="C365" s="509">
        <v>43</v>
      </c>
      <c r="H365" s="509">
        <v>0</v>
      </c>
    </row>
    <row r="366" spans="1:8">
      <c r="A366" s="508" t="s">
        <v>535</v>
      </c>
      <c r="B366" s="509" t="s">
        <v>307</v>
      </c>
      <c r="C366" s="509">
        <v>44</v>
      </c>
      <c r="H366" s="509">
        <v>0</v>
      </c>
    </row>
    <row r="367" spans="1:8">
      <c r="A367" s="508" t="s">
        <v>535</v>
      </c>
      <c r="B367" s="509" t="s">
        <v>307</v>
      </c>
      <c r="C367" s="509">
        <v>45</v>
      </c>
      <c r="H367" s="509">
        <v>0</v>
      </c>
    </row>
    <row r="368" spans="1:8">
      <c r="A368" s="508" t="s">
        <v>535</v>
      </c>
      <c r="B368" s="509" t="s">
        <v>307</v>
      </c>
      <c r="C368" s="509">
        <v>46</v>
      </c>
      <c r="H368" s="509">
        <v>0</v>
      </c>
    </row>
    <row r="369" spans="1:8">
      <c r="A369" s="508" t="s">
        <v>535</v>
      </c>
      <c r="B369" s="509" t="s">
        <v>307</v>
      </c>
      <c r="C369" s="509">
        <v>47</v>
      </c>
      <c r="H369" s="509">
        <v>0</v>
      </c>
    </row>
    <row r="370" spans="1:8">
      <c r="A370" s="508" t="s">
        <v>535</v>
      </c>
      <c r="B370" s="509" t="s">
        <v>307</v>
      </c>
      <c r="C370" s="509">
        <v>48</v>
      </c>
      <c r="H370" s="509">
        <v>0</v>
      </c>
    </row>
    <row r="371" spans="1:8">
      <c r="A371" s="508" t="s">
        <v>535</v>
      </c>
      <c r="B371" s="509" t="s">
        <v>307</v>
      </c>
      <c r="C371" s="509">
        <v>49</v>
      </c>
      <c r="H371" s="509">
        <v>0</v>
      </c>
    </row>
    <row r="372" spans="1:8">
      <c r="A372" s="508" t="s">
        <v>535</v>
      </c>
      <c r="B372" s="509" t="s">
        <v>307</v>
      </c>
      <c r="C372" s="509">
        <v>50</v>
      </c>
      <c r="H372" s="509">
        <v>0</v>
      </c>
    </row>
    <row r="373" spans="1:8">
      <c r="A373" s="508" t="s">
        <v>535</v>
      </c>
      <c r="B373" s="509" t="s">
        <v>307</v>
      </c>
      <c r="C373" s="509">
        <v>51</v>
      </c>
      <c r="H373" s="509">
        <v>0</v>
      </c>
    </row>
    <row r="374" spans="1:8">
      <c r="A374" s="508" t="s">
        <v>535</v>
      </c>
      <c r="B374" s="509" t="s">
        <v>307</v>
      </c>
      <c r="C374" s="509" t="s">
        <v>1031</v>
      </c>
      <c r="H374" s="509">
        <v>0</v>
      </c>
    </row>
    <row r="375" spans="1:8">
      <c r="A375" s="508" t="s">
        <v>535</v>
      </c>
      <c r="B375" s="509" t="s">
        <v>307</v>
      </c>
      <c r="C375" s="509" t="s">
        <v>1032</v>
      </c>
      <c r="H375" s="509">
        <v>0</v>
      </c>
    </row>
    <row r="376" spans="1:8">
      <c r="A376" s="508" t="s">
        <v>535</v>
      </c>
      <c r="B376" s="509" t="s">
        <v>307</v>
      </c>
      <c r="C376" s="509">
        <v>52</v>
      </c>
      <c r="H376" s="509">
        <v>0</v>
      </c>
    </row>
    <row r="377" spans="1:8">
      <c r="A377" s="508" t="s">
        <v>535</v>
      </c>
      <c r="B377" s="509" t="s">
        <v>307</v>
      </c>
      <c r="C377" s="509">
        <v>53</v>
      </c>
      <c r="H377" s="509">
        <v>0</v>
      </c>
    </row>
    <row r="378" spans="1:8">
      <c r="A378" s="508" t="s">
        <v>535</v>
      </c>
      <c r="B378" s="509" t="s">
        <v>307</v>
      </c>
      <c r="C378" s="509">
        <v>54</v>
      </c>
      <c r="H378" s="509">
        <v>0</v>
      </c>
    </row>
    <row r="379" spans="1:8">
      <c r="A379" s="508" t="s">
        <v>535</v>
      </c>
      <c r="B379" s="509" t="s">
        <v>307</v>
      </c>
      <c r="C379" s="509">
        <v>55</v>
      </c>
      <c r="H379" s="509">
        <v>0</v>
      </c>
    </row>
    <row r="380" spans="1:8">
      <c r="A380" s="508" t="s">
        <v>535</v>
      </c>
      <c r="B380" s="509" t="s">
        <v>307</v>
      </c>
      <c r="C380" s="509">
        <v>56</v>
      </c>
      <c r="H380" s="509">
        <v>0</v>
      </c>
    </row>
    <row r="381" spans="1:8">
      <c r="A381" s="508" t="s">
        <v>535</v>
      </c>
      <c r="B381" s="509" t="s">
        <v>307</v>
      </c>
      <c r="C381" s="509">
        <v>57</v>
      </c>
      <c r="H381" s="509">
        <v>0</v>
      </c>
    </row>
    <row r="382" spans="1:8">
      <c r="A382" s="508" t="s">
        <v>535</v>
      </c>
      <c r="B382" s="509" t="s">
        <v>307</v>
      </c>
      <c r="C382" s="509">
        <v>58</v>
      </c>
      <c r="H382" s="509">
        <v>0</v>
      </c>
    </row>
    <row r="383" spans="1:8">
      <c r="A383" s="508" t="s">
        <v>535</v>
      </c>
      <c r="B383" s="509" t="s">
        <v>307</v>
      </c>
      <c r="C383" s="509">
        <v>59</v>
      </c>
      <c r="H383" s="509">
        <v>0</v>
      </c>
    </row>
    <row r="384" spans="1:8">
      <c r="A384" s="508" t="s">
        <v>535</v>
      </c>
      <c r="B384" s="509" t="s">
        <v>307</v>
      </c>
      <c r="C384" s="509">
        <v>60</v>
      </c>
      <c r="H384" s="509">
        <v>0</v>
      </c>
    </row>
    <row r="385" spans="1:8">
      <c r="A385" s="508" t="s">
        <v>535</v>
      </c>
      <c r="B385" s="509" t="s">
        <v>307</v>
      </c>
      <c r="C385" s="509">
        <v>61</v>
      </c>
      <c r="H385" s="509">
        <v>0</v>
      </c>
    </row>
    <row r="386" spans="1:8">
      <c r="A386" s="508" t="s">
        <v>535</v>
      </c>
      <c r="B386" s="509" t="s">
        <v>307</v>
      </c>
      <c r="C386" s="509">
        <v>62</v>
      </c>
      <c r="H386" s="509">
        <v>0</v>
      </c>
    </row>
    <row r="387" spans="1:8">
      <c r="A387" s="508" t="s">
        <v>535</v>
      </c>
      <c r="B387" s="509" t="s">
        <v>307</v>
      </c>
      <c r="C387" s="509">
        <v>63</v>
      </c>
      <c r="H387" s="509">
        <v>0</v>
      </c>
    </row>
    <row r="388" spans="1:8">
      <c r="A388" s="508" t="s">
        <v>535</v>
      </c>
      <c r="B388" s="509" t="s">
        <v>307</v>
      </c>
      <c r="C388" s="509" t="s">
        <v>1033</v>
      </c>
      <c r="H388" s="509">
        <v>0</v>
      </c>
    </row>
    <row r="389" spans="1:8">
      <c r="A389" s="508" t="s">
        <v>535</v>
      </c>
      <c r="B389" s="509" t="s">
        <v>307</v>
      </c>
      <c r="C389" s="509" t="s">
        <v>1034</v>
      </c>
      <c r="H389" s="509">
        <v>0</v>
      </c>
    </row>
    <row r="390" spans="1:8">
      <c r="A390" s="508" t="s">
        <v>535</v>
      </c>
      <c r="B390" s="509" t="s">
        <v>307</v>
      </c>
      <c r="C390" s="509">
        <v>64</v>
      </c>
      <c r="H390" s="509">
        <v>0</v>
      </c>
    </row>
    <row r="391" spans="1:8">
      <c r="A391" s="508" t="s">
        <v>535</v>
      </c>
      <c r="B391" s="509" t="s">
        <v>307</v>
      </c>
      <c r="C391" s="509" t="s">
        <v>1035</v>
      </c>
      <c r="H391" s="509">
        <v>0</v>
      </c>
    </row>
    <row r="392" spans="1:8">
      <c r="A392" s="508" t="s">
        <v>535</v>
      </c>
      <c r="B392" s="509" t="s">
        <v>307</v>
      </c>
      <c r="C392" s="509">
        <v>65</v>
      </c>
      <c r="H392" s="509">
        <v>0</v>
      </c>
    </row>
    <row r="393" spans="1:8">
      <c r="A393" s="508" t="s">
        <v>535</v>
      </c>
      <c r="B393" s="509" t="s">
        <v>307</v>
      </c>
      <c r="C393" s="509">
        <v>66</v>
      </c>
      <c r="H393" s="509">
        <v>0</v>
      </c>
    </row>
    <row r="394" spans="1:8">
      <c r="A394" s="508" t="s">
        <v>535</v>
      </c>
      <c r="B394" s="509" t="s">
        <v>307</v>
      </c>
      <c r="C394" s="509" t="s">
        <v>1036</v>
      </c>
      <c r="H394" s="509">
        <v>0</v>
      </c>
    </row>
    <row r="395" spans="1:8">
      <c r="A395" s="508" t="s">
        <v>535</v>
      </c>
      <c r="B395" s="509" t="s">
        <v>307</v>
      </c>
      <c r="C395" s="509" t="s">
        <v>1037</v>
      </c>
      <c r="H395" s="509">
        <v>0</v>
      </c>
    </row>
    <row r="396" spans="1:8">
      <c r="A396" s="508" t="s">
        <v>535</v>
      </c>
      <c r="B396" s="509" t="s">
        <v>307</v>
      </c>
      <c r="C396" s="509" t="s">
        <v>1038</v>
      </c>
      <c r="H396" s="509">
        <v>0</v>
      </c>
    </row>
    <row r="397" spans="1:8">
      <c r="A397" s="508" t="s">
        <v>535</v>
      </c>
      <c r="B397" s="509" t="s">
        <v>307</v>
      </c>
      <c r="C397" s="509" t="s">
        <v>1039</v>
      </c>
      <c r="H397" s="509">
        <v>0</v>
      </c>
    </row>
    <row r="398" spans="1:8">
      <c r="A398" s="508" t="s">
        <v>535</v>
      </c>
      <c r="B398" s="509" t="s">
        <v>307</v>
      </c>
      <c r="C398" s="509" t="s">
        <v>1040</v>
      </c>
      <c r="H398" s="509">
        <v>0</v>
      </c>
    </row>
    <row r="399" spans="1:8">
      <c r="A399" s="508" t="s">
        <v>535</v>
      </c>
      <c r="B399" s="509" t="s">
        <v>307</v>
      </c>
      <c r="C399" s="509" t="s">
        <v>1041</v>
      </c>
      <c r="H399" s="509">
        <v>0</v>
      </c>
    </row>
    <row r="400" spans="1:8">
      <c r="A400" s="508" t="s">
        <v>535</v>
      </c>
      <c r="B400" s="509" t="s">
        <v>307</v>
      </c>
      <c r="C400" s="509" t="s">
        <v>1042</v>
      </c>
    </row>
    <row r="401" spans="1:8">
      <c r="A401" s="508" t="s">
        <v>535</v>
      </c>
      <c r="B401" s="509" t="s">
        <v>307</v>
      </c>
      <c r="C401" s="509">
        <v>67</v>
      </c>
      <c r="H401" s="509">
        <v>0</v>
      </c>
    </row>
    <row r="402" spans="1:8">
      <c r="A402" s="508" t="s">
        <v>535</v>
      </c>
      <c r="B402" s="509" t="s">
        <v>307</v>
      </c>
      <c r="C402" s="509">
        <v>68</v>
      </c>
      <c r="H402" s="509">
        <v>0</v>
      </c>
    </row>
    <row r="403" spans="1:8">
      <c r="A403" s="508" t="s">
        <v>535</v>
      </c>
      <c r="B403" s="509" t="s">
        <v>307</v>
      </c>
      <c r="C403" s="509" t="s">
        <v>1043</v>
      </c>
      <c r="H403" s="509">
        <v>0</v>
      </c>
    </row>
    <row r="404" spans="1:8">
      <c r="A404" s="508" t="s">
        <v>535</v>
      </c>
      <c r="B404" s="509" t="s">
        <v>307</v>
      </c>
      <c r="C404" s="509">
        <v>69</v>
      </c>
      <c r="H404" s="509">
        <v>0</v>
      </c>
    </row>
    <row r="405" spans="1:8">
      <c r="A405" s="508" t="s">
        <v>535</v>
      </c>
      <c r="B405" s="509" t="s">
        <v>307</v>
      </c>
      <c r="C405" s="509" t="s">
        <v>1044</v>
      </c>
      <c r="H405" s="509">
        <v>0</v>
      </c>
    </row>
    <row r="406" spans="1:8">
      <c r="A406" s="508" t="s">
        <v>535</v>
      </c>
      <c r="B406" s="509" t="s">
        <v>307</v>
      </c>
      <c r="C406" s="509" t="s">
        <v>1045</v>
      </c>
      <c r="H406" s="509">
        <v>0</v>
      </c>
    </row>
    <row r="407" spans="1:8">
      <c r="A407" s="508" t="s">
        <v>535</v>
      </c>
      <c r="B407" s="509" t="s">
        <v>307</v>
      </c>
      <c r="C407" s="509">
        <v>70</v>
      </c>
      <c r="H407" s="509">
        <v>0</v>
      </c>
    </row>
    <row r="408" spans="1:8">
      <c r="A408" s="508" t="s">
        <v>535</v>
      </c>
      <c r="B408" s="509" t="s">
        <v>307</v>
      </c>
      <c r="C408" s="509" t="s">
        <v>1046</v>
      </c>
      <c r="H408" s="509">
        <v>0</v>
      </c>
    </row>
    <row r="409" spans="1:8">
      <c r="A409" s="508" t="s">
        <v>535</v>
      </c>
      <c r="B409" s="509" t="s">
        <v>307</v>
      </c>
      <c r="C409" s="509">
        <v>71</v>
      </c>
      <c r="H409" s="509">
        <v>0</v>
      </c>
    </row>
    <row r="410" spans="1:8">
      <c r="A410" s="508" t="s">
        <v>535</v>
      </c>
      <c r="B410" s="509" t="s">
        <v>307</v>
      </c>
      <c r="C410" s="509" t="s">
        <v>1047</v>
      </c>
      <c r="H410" s="509">
        <v>0</v>
      </c>
    </row>
    <row r="411" spans="1:8">
      <c r="A411" s="508" t="s">
        <v>535</v>
      </c>
      <c r="B411" s="509" t="s">
        <v>307</v>
      </c>
      <c r="C411" s="509" t="s">
        <v>1048</v>
      </c>
      <c r="H411" s="509">
        <v>0</v>
      </c>
    </row>
    <row r="412" spans="1:8">
      <c r="A412" s="508" t="s">
        <v>535</v>
      </c>
      <c r="B412" s="509" t="s">
        <v>307</v>
      </c>
      <c r="C412" s="509" t="s">
        <v>1049</v>
      </c>
      <c r="H412" s="509">
        <v>0</v>
      </c>
    </row>
    <row r="413" spans="1:8">
      <c r="A413" s="508" t="s">
        <v>535</v>
      </c>
      <c r="B413" s="509" t="s">
        <v>307</v>
      </c>
      <c r="C413" s="509" t="s">
        <v>1050</v>
      </c>
      <c r="H413" s="509">
        <v>0</v>
      </c>
    </row>
    <row r="414" spans="1:8">
      <c r="A414" s="508" t="s">
        <v>535</v>
      </c>
      <c r="B414" s="509" t="s">
        <v>307</v>
      </c>
      <c r="C414" s="509" t="s">
        <v>1051</v>
      </c>
      <c r="H414" s="509">
        <v>0</v>
      </c>
    </row>
    <row r="415" spans="1:8">
      <c r="A415" s="508" t="s">
        <v>535</v>
      </c>
      <c r="B415" s="509" t="s">
        <v>307</v>
      </c>
      <c r="C415" s="509">
        <v>72</v>
      </c>
      <c r="H415" s="509">
        <v>0</v>
      </c>
    </row>
    <row r="416" spans="1:8">
      <c r="A416" s="508" t="s">
        <v>535</v>
      </c>
      <c r="B416" s="509" t="s">
        <v>307</v>
      </c>
      <c r="C416" s="509">
        <v>74</v>
      </c>
      <c r="H416" s="509">
        <v>0</v>
      </c>
    </row>
    <row r="417" spans="1:8">
      <c r="A417" s="508" t="s">
        <v>535</v>
      </c>
      <c r="B417" s="509" t="s">
        <v>307</v>
      </c>
      <c r="C417" s="509" t="s">
        <v>4571</v>
      </c>
      <c r="D417" s="509">
        <v>0</v>
      </c>
      <c r="E417" s="509">
        <v>0</v>
      </c>
      <c r="F417" s="509">
        <v>0</v>
      </c>
      <c r="G417" s="509">
        <v>0</v>
      </c>
      <c r="H417" s="509">
        <v>0</v>
      </c>
    </row>
    <row r="418" spans="1:8">
      <c r="A418" s="508" t="s">
        <v>536</v>
      </c>
      <c r="B418" s="509" t="s">
        <v>308</v>
      </c>
      <c r="C418" s="509">
        <v>1</v>
      </c>
      <c r="H418" s="509">
        <v>0</v>
      </c>
    </row>
    <row r="419" spans="1:8">
      <c r="A419" s="508" t="s">
        <v>536</v>
      </c>
      <c r="B419" s="509" t="s">
        <v>308</v>
      </c>
      <c r="C419" s="509" t="s">
        <v>1023</v>
      </c>
      <c r="H419" s="509">
        <v>0</v>
      </c>
    </row>
    <row r="420" spans="1:8">
      <c r="A420" s="508" t="s">
        <v>536</v>
      </c>
      <c r="B420" s="509" t="s">
        <v>308</v>
      </c>
      <c r="C420" s="509">
        <v>2</v>
      </c>
      <c r="H420" s="509">
        <v>0</v>
      </c>
    </row>
    <row r="421" spans="1:8">
      <c r="A421" s="508" t="s">
        <v>536</v>
      </c>
      <c r="B421" s="509" t="s">
        <v>308</v>
      </c>
      <c r="C421" s="509">
        <v>3</v>
      </c>
      <c r="H421" s="509">
        <v>0</v>
      </c>
    </row>
    <row r="422" spans="1:8">
      <c r="A422" s="508" t="s">
        <v>536</v>
      </c>
      <c r="B422" s="509" t="s">
        <v>308</v>
      </c>
      <c r="C422" s="509">
        <v>4</v>
      </c>
      <c r="H422" s="509">
        <v>0</v>
      </c>
    </row>
    <row r="423" spans="1:8">
      <c r="A423" s="508" t="s">
        <v>536</v>
      </c>
      <c r="B423" s="509" t="s">
        <v>308</v>
      </c>
      <c r="C423" s="509">
        <v>5</v>
      </c>
      <c r="H423" s="509">
        <v>0</v>
      </c>
    </row>
    <row r="424" spans="1:8">
      <c r="A424" s="508" t="s">
        <v>536</v>
      </c>
      <c r="B424" s="509" t="s">
        <v>308</v>
      </c>
      <c r="C424" s="509">
        <v>6</v>
      </c>
      <c r="H424" s="509">
        <v>0</v>
      </c>
    </row>
    <row r="425" spans="1:8">
      <c r="A425" s="508" t="s">
        <v>536</v>
      </c>
      <c r="B425" s="509" t="s">
        <v>308</v>
      </c>
      <c r="C425" s="509">
        <v>7</v>
      </c>
      <c r="H425" s="509">
        <v>0</v>
      </c>
    </row>
    <row r="426" spans="1:8">
      <c r="A426" s="508" t="s">
        <v>536</v>
      </c>
      <c r="B426" s="509" t="s">
        <v>308</v>
      </c>
      <c r="C426" s="509">
        <v>8</v>
      </c>
      <c r="H426" s="509">
        <v>0</v>
      </c>
    </row>
    <row r="427" spans="1:8">
      <c r="A427" s="508" t="s">
        <v>536</v>
      </c>
      <c r="B427" s="509" t="s">
        <v>308</v>
      </c>
      <c r="C427" s="509">
        <v>9</v>
      </c>
      <c r="H427" s="509">
        <v>0</v>
      </c>
    </row>
    <row r="428" spans="1:8">
      <c r="A428" s="508" t="s">
        <v>536</v>
      </c>
      <c r="B428" s="509" t="s">
        <v>308</v>
      </c>
      <c r="C428" s="509">
        <v>10</v>
      </c>
      <c r="H428" s="509">
        <v>0</v>
      </c>
    </row>
    <row r="429" spans="1:8">
      <c r="A429" s="508" t="s">
        <v>536</v>
      </c>
      <c r="B429" s="509" t="s">
        <v>308</v>
      </c>
      <c r="C429" s="509">
        <v>11</v>
      </c>
      <c r="H429" s="509">
        <v>0</v>
      </c>
    </row>
    <row r="430" spans="1:8">
      <c r="A430" s="508" t="s">
        <v>536</v>
      </c>
      <c r="B430" s="509" t="s">
        <v>308</v>
      </c>
      <c r="C430" s="509">
        <v>12</v>
      </c>
      <c r="H430" s="509">
        <v>0</v>
      </c>
    </row>
    <row r="431" spans="1:8">
      <c r="A431" s="508" t="s">
        <v>536</v>
      </c>
      <c r="B431" s="509" t="s">
        <v>308</v>
      </c>
      <c r="C431" s="509">
        <v>13</v>
      </c>
      <c r="H431" s="509">
        <v>0</v>
      </c>
    </row>
    <row r="432" spans="1:8">
      <c r="A432" s="508" t="s">
        <v>536</v>
      </c>
      <c r="B432" s="509" t="s">
        <v>308</v>
      </c>
      <c r="C432" s="509">
        <v>14</v>
      </c>
      <c r="H432" s="509">
        <v>0</v>
      </c>
    </row>
    <row r="433" spans="1:8">
      <c r="A433" s="508" t="s">
        <v>536</v>
      </c>
      <c r="B433" s="509" t="s">
        <v>308</v>
      </c>
      <c r="C433" s="509">
        <v>15</v>
      </c>
      <c r="H433" s="509">
        <v>0</v>
      </c>
    </row>
    <row r="434" spans="1:8">
      <c r="A434" s="508" t="s">
        <v>536</v>
      </c>
      <c r="B434" s="509" t="s">
        <v>308</v>
      </c>
      <c r="C434" s="509">
        <v>16</v>
      </c>
      <c r="H434" s="509">
        <v>0</v>
      </c>
    </row>
    <row r="435" spans="1:8">
      <c r="A435" s="508" t="s">
        <v>536</v>
      </c>
      <c r="B435" s="509" t="s">
        <v>308</v>
      </c>
      <c r="C435" s="509">
        <v>17</v>
      </c>
      <c r="H435" s="509">
        <v>0</v>
      </c>
    </row>
    <row r="436" spans="1:8">
      <c r="A436" s="508" t="s">
        <v>536</v>
      </c>
      <c r="B436" s="509" t="s">
        <v>308</v>
      </c>
      <c r="C436" s="509">
        <v>18</v>
      </c>
      <c r="H436" s="509">
        <v>0</v>
      </c>
    </row>
    <row r="437" spans="1:8">
      <c r="A437" s="508" t="s">
        <v>536</v>
      </c>
      <c r="B437" s="509" t="s">
        <v>308</v>
      </c>
      <c r="C437" s="509" t="s">
        <v>1024</v>
      </c>
      <c r="H437" s="509">
        <v>0</v>
      </c>
    </row>
    <row r="438" spans="1:8">
      <c r="A438" s="508" t="s">
        <v>536</v>
      </c>
      <c r="B438" s="509" t="s">
        <v>308</v>
      </c>
      <c r="C438" s="509" t="s">
        <v>1025</v>
      </c>
      <c r="H438" s="509">
        <v>0</v>
      </c>
    </row>
    <row r="439" spans="1:8">
      <c r="A439" s="508" t="s">
        <v>536</v>
      </c>
      <c r="B439" s="509" t="s">
        <v>308</v>
      </c>
      <c r="C439" s="509">
        <v>19</v>
      </c>
      <c r="H439" s="509">
        <v>0</v>
      </c>
    </row>
    <row r="440" spans="1:8">
      <c r="A440" s="508" t="s">
        <v>536</v>
      </c>
      <c r="B440" s="509" t="s">
        <v>308</v>
      </c>
      <c r="C440" s="509">
        <v>20</v>
      </c>
      <c r="H440" s="509">
        <v>0</v>
      </c>
    </row>
    <row r="441" spans="1:8">
      <c r="A441" s="508" t="s">
        <v>536</v>
      </c>
      <c r="B441" s="509" t="s">
        <v>308</v>
      </c>
      <c r="C441" s="509">
        <v>21</v>
      </c>
      <c r="H441" s="509">
        <v>0</v>
      </c>
    </row>
    <row r="442" spans="1:8">
      <c r="A442" s="508" t="s">
        <v>536</v>
      </c>
      <c r="B442" s="509" t="s">
        <v>308</v>
      </c>
      <c r="C442" s="509" t="s">
        <v>1026</v>
      </c>
      <c r="H442" s="509">
        <v>0</v>
      </c>
    </row>
    <row r="443" spans="1:8">
      <c r="A443" s="508" t="s">
        <v>536</v>
      </c>
      <c r="B443" s="509" t="s">
        <v>308</v>
      </c>
      <c r="C443" s="509" t="s">
        <v>1027</v>
      </c>
      <c r="H443" s="509">
        <v>0</v>
      </c>
    </row>
    <row r="444" spans="1:8">
      <c r="A444" s="508" t="s">
        <v>536</v>
      </c>
      <c r="B444" s="509" t="s">
        <v>308</v>
      </c>
      <c r="C444" s="509" t="s">
        <v>1028</v>
      </c>
      <c r="H444" s="509">
        <v>0</v>
      </c>
    </row>
    <row r="445" spans="1:8">
      <c r="A445" s="508" t="s">
        <v>536</v>
      </c>
      <c r="B445" s="509" t="s">
        <v>308</v>
      </c>
      <c r="C445" s="509">
        <v>22</v>
      </c>
      <c r="H445" s="509">
        <v>0</v>
      </c>
    </row>
    <row r="446" spans="1:8">
      <c r="A446" s="508" t="s">
        <v>536</v>
      </c>
      <c r="B446" s="509" t="s">
        <v>308</v>
      </c>
      <c r="C446" s="509">
        <v>23</v>
      </c>
      <c r="H446" s="509">
        <v>0</v>
      </c>
    </row>
    <row r="447" spans="1:8">
      <c r="A447" s="508" t="s">
        <v>536</v>
      </c>
      <c r="B447" s="509" t="s">
        <v>308</v>
      </c>
      <c r="C447" s="509" t="s">
        <v>1029</v>
      </c>
      <c r="H447" s="509">
        <v>0</v>
      </c>
    </row>
    <row r="448" spans="1:8">
      <c r="A448" s="508" t="s">
        <v>536</v>
      </c>
      <c r="B448" s="509" t="s">
        <v>308</v>
      </c>
      <c r="C448" s="509">
        <v>24</v>
      </c>
      <c r="H448" s="509">
        <v>0</v>
      </c>
    </row>
    <row r="449" spans="1:8">
      <c r="A449" s="508" t="s">
        <v>536</v>
      </c>
      <c r="B449" s="509" t="s">
        <v>308</v>
      </c>
      <c r="C449" s="509">
        <v>25</v>
      </c>
    </row>
    <row r="450" spans="1:8">
      <c r="A450" s="508" t="s">
        <v>536</v>
      </c>
      <c r="B450" s="509" t="s">
        <v>308</v>
      </c>
      <c r="C450" s="509">
        <v>26</v>
      </c>
      <c r="H450" s="509">
        <v>0</v>
      </c>
    </row>
    <row r="451" spans="1:8">
      <c r="A451" s="508" t="s">
        <v>536</v>
      </c>
      <c r="B451" s="509" t="s">
        <v>308</v>
      </c>
      <c r="C451" s="509">
        <v>27</v>
      </c>
      <c r="H451" s="509">
        <v>0</v>
      </c>
    </row>
    <row r="452" spans="1:8">
      <c r="A452" s="508" t="s">
        <v>536</v>
      </c>
      <c r="B452" s="509" t="s">
        <v>308</v>
      </c>
      <c r="C452" s="509">
        <v>28</v>
      </c>
      <c r="H452" s="509">
        <v>0</v>
      </c>
    </row>
    <row r="453" spans="1:8">
      <c r="A453" s="508" t="s">
        <v>536</v>
      </c>
      <c r="B453" s="509" t="s">
        <v>308</v>
      </c>
      <c r="C453" s="509">
        <v>29</v>
      </c>
      <c r="H453" s="509">
        <v>0</v>
      </c>
    </row>
    <row r="454" spans="1:8">
      <c r="A454" s="508" t="s">
        <v>536</v>
      </c>
      <c r="B454" s="509" t="s">
        <v>308</v>
      </c>
      <c r="C454" s="509">
        <v>30</v>
      </c>
      <c r="H454" s="509">
        <v>0</v>
      </c>
    </row>
    <row r="455" spans="1:8">
      <c r="A455" s="508" t="s">
        <v>536</v>
      </c>
      <c r="B455" s="509" t="s">
        <v>308</v>
      </c>
      <c r="C455" s="509">
        <v>31</v>
      </c>
      <c r="H455" s="509">
        <v>0</v>
      </c>
    </row>
    <row r="456" spans="1:8">
      <c r="A456" s="508" t="s">
        <v>536</v>
      </c>
      <c r="B456" s="509" t="s">
        <v>308</v>
      </c>
      <c r="C456" s="509">
        <v>32</v>
      </c>
      <c r="H456" s="509">
        <v>0</v>
      </c>
    </row>
    <row r="457" spans="1:8">
      <c r="A457" s="508" t="s">
        <v>536</v>
      </c>
      <c r="B457" s="509" t="s">
        <v>308</v>
      </c>
      <c r="C457" s="509">
        <v>33</v>
      </c>
      <c r="H457" s="509">
        <v>0</v>
      </c>
    </row>
    <row r="458" spans="1:8">
      <c r="A458" s="508" t="s">
        <v>536</v>
      </c>
      <c r="B458" s="509" t="s">
        <v>308</v>
      </c>
      <c r="C458" s="509">
        <v>34</v>
      </c>
      <c r="H458" s="509">
        <v>0</v>
      </c>
    </row>
    <row r="459" spans="1:8">
      <c r="A459" s="508" t="s">
        <v>536</v>
      </c>
      <c r="B459" s="509" t="s">
        <v>308</v>
      </c>
      <c r="C459" s="509">
        <v>35</v>
      </c>
      <c r="H459" s="509">
        <v>0</v>
      </c>
    </row>
    <row r="460" spans="1:8">
      <c r="A460" s="508" t="s">
        <v>536</v>
      </c>
      <c r="B460" s="509" t="s">
        <v>308</v>
      </c>
      <c r="C460" s="509">
        <v>36</v>
      </c>
      <c r="H460" s="509">
        <v>0</v>
      </c>
    </row>
    <row r="461" spans="1:8">
      <c r="A461" s="508" t="s">
        <v>536</v>
      </c>
      <c r="B461" s="509" t="s">
        <v>308</v>
      </c>
      <c r="C461" s="509">
        <v>37</v>
      </c>
      <c r="H461" s="509">
        <v>0</v>
      </c>
    </row>
    <row r="462" spans="1:8">
      <c r="A462" s="508" t="s">
        <v>536</v>
      </c>
      <c r="B462" s="509" t="s">
        <v>308</v>
      </c>
      <c r="C462" s="509">
        <v>38</v>
      </c>
      <c r="H462" s="509">
        <v>0</v>
      </c>
    </row>
    <row r="463" spans="1:8">
      <c r="A463" s="508" t="s">
        <v>536</v>
      </c>
      <c r="B463" s="509" t="s">
        <v>308</v>
      </c>
      <c r="C463" s="509" t="s">
        <v>1030</v>
      </c>
    </row>
    <row r="464" spans="1:8">
      <c r="A464" s="508" t="s">
        <v>536</v>
      </c>
      <c r="B464" s="509" t="s">
        <v>308</v>
      </c>
      <c r="C464" s="509">
        <v>39</v>
      </c>
      <c r="H464" s="509">
        <v>0</v>
      </c>
    </row>
    <row r="465" spans="1:8">
      <c r="A465" s="508" t="s">
        <v>536</v>
      </c>
      <c r="B465" s="509" t="s">
        <v>308</v>
      </c>
      <c r="C465" s="509">
        <v>40</v>
      </c>
      <c r="H465" s="509">
        <v>0</v>
      </c>
    </row>
    <row r="466" spans="1:8">
      <c r="A466" s="508" t="s">
        <v>536</v>
      </c>
      <c r="B466" s="509" t="s">
        <v>308</v>
      </c>
      <c r="C466" s="509">
        <v>41</v>
      </c>
      <c r="H466" s="509">
        <v>0</v>
      </c>
    </row>
    <row r="467" spans="1:8">
      <c r="A467" s="508" t="s">
        <v>536</v>
      </c>
      <c r="B467" s="509" t="s">
        <v>308</v>
      </c>
      <c r="C467" s="509">
        <v>42</v>
      </c>
      <c r="H467" s="509">
        <v>0</v>
      </c>
    </row>
    <row r="468" spans="1:8">
      <c r="A468" s="508" t="s">
        <v>536</v>
      </c>
      <c r="B468" s="509" t="s">
        <v>308</v>
      </c>
      <c r="C468" s="509">
        <v>43</v>
      </c>
      <c r="H468" s="509">
        <v>0</v>
      </c>
    </row>
    <row r="469" spans="1:8">
      <c r="A469" s="508" t="s">
        <v>536</v>
      </c>
      <c r="B469" s="509" t="s">
        <v>308</v>
      </c>
      <c r="C469" s="509">
        <v>44</v>
      </c>
      <c r="H469" s="509">
        <v>0</v>
      </c>
    </row>
    <row r="470" spans="1:8">
      <c r="A470" s="508" t="s">
        <v>536</v>
      </c>
      <c r="B470" s="509" t="s">
        <v>308</v>
      </c>
      <c r="C470" s="509">
        <v>45</v>
      </c>
      <c r="H470" s="509">
        <v>0</v>
      </c>
    </row>
    <row r="471" spans="1:8">
      <c r="A471" s="508" t="s">
        <v>536</v>
      </c>
      <c r="B471" s="509" t="s">
        <v>308</v>
      </c>
      <c r="C471" s="509">
        <v>46</v>
      </c>
      <c r="H471" s="509">
        <v>0</v>
      </c>
    </row>
    <row r="472" spans="1:8">
      <c r="A472" s="508" t="s">
        <v>536</v>
      </c>
      <c r="B472" s="509" t="s">
        <v>308</v>
      </c>
      <c r="C472" s="509">
        <v>47</v>
      </c>
      <c r="H472" s="509">
        <v>0</v>
      </c>
    </row>
    <row r="473" spans="1:8">
      <c r="A473" s="508" t="s">
        <v>536</v>
      </c>
      <c r="B473" s="509" t="s">
        <v>308</v>
      </c>
      <c r="C473" s="509">
        <v>48</v>
      </c>
      <c r="H473" s="509">
        <v>0</v>
      </c>
    </row>
    <row r="474" spans="1:8">
      <c r="A474" s="508" t="s">
        <v>536</v>
      </c>
      <c r="B474" s="509" t="s">
        <v>308</v>
      </c>
      <c r="C474" s="509">
        <v>49</v>
      </c>
      <c r="H474" s="509">
        <v>0</v>
      </c>
    </row>
    <row r="475" spans="1:8">
      <c r="A475" s="508" t="s">
        <v>536</v>
      </c>
      <c r="B475" s="509" t="s">
        <v>308</v>
      </c>
      <c r="C475" s="509">
        <v>50</v>
      </c>
      <c r="H475" s="509">
        <v>0</v>
      </c>
    </row>
    <row r="476" spans="1:8">
      <c r="A476" s="508" t="s">
        <v>536</v>
      </c>
      <c r="B476" s="509" t="s">
        <v>308</v>
      </c>
      <c r="C476" s="509">
        <v>51</v>
      </c>
      <c r="H476" s="509">
        <v>0</v>
      </c>
    </row>
    <row r="477" spans="1:8">
      <c r="A477" s="508" t="s">
        <v>536</v>
      </c>
      <c r="B477" s="509" t="s">
        <v>308</v>
      </c>
      <c r="C477" s="509" t="s">
        <v>1031</v>
      </c>
      <c r="H477" s="509">
        <v>0</v>
      </c>
    </row>
    <row r="478" spans="1:8">
      <c r="A478" s="508" t="s">
        <v>536</v>
      </c>
      <c r="B478" s="509" t="s">
        <v>308</v>
      </c>
      <c r="C478" s="509" t="s">
        <v>1032</v>
      </c>
      <c r="H478" s="509">
        <v>0</v>
      </c>
    </row>
    <row r="479" spans="1:8">
      <c r="A479" s="508" t="s">
        <v>536</v>
      </c>
      <c r="B479" s="509" t="s">
        <v>308</v>
      </c>
      <c r="C479" s="509">
        <v>52</v>
      </c>
      <c r="H479" s="509">
        <v>0</v>
      </c>
    </row>
    <row r="480" spans="1:8">
      <c r="A480" s="508" t="s">
        <v>536</v>
      </c>
      <c r="B480" s="509" t="s">
        <v>308</v>
      </c>
      <c r="C480" s="509">
        <v>53</v>
      </c>
      <c r="H480" s="509">
        <v>0</v>
      </c>
    </row>
    <row r="481" spans="1:8">
      <c r="A481" s="508" t="s">
        <v>536</v>
      </c>
      <c r="B481" s="509" t="s">
        <v>308</v>
      </c>
      <c r="C481" s="509">
        <v>54</v>
      </c>
      <c r="H481" s="509">
        <v>0</v>
      </c>
    </row>
    <row r="482" spans="1:8">
      <c r="A482" s="508" t="s">
        <v>536</v>
      </c>
      <c r="B482" s="509" t="s">
        <v>308</v>
      </c>
      <c r="C482" s="509">
        <v>55</v>
      </c>
      <c r="H482" s="509">
        <v>0</v>
      </c>
    </row>
    <row r="483" spans="1:8">
      <c r="A483" s="508" t="s">
        <v>536</v>
      </c>
      <c r="B483" s="509" t="s">
        <v>308</v>
      </c>
      <c r="C483" s="509">
        <v>56</v>
      </c>
      <c r="H483" s="509">
        <v>0</v>
      </c>
    </row>
    <row r="484" spans="1:8">
      <c r="A484" s="508" t="s">
        <v>536</v>
      </c>
      <c r="B484" s="509" t="s">
        <v>308</v>
      </c>
      <c r="C484" s="509">
        <v>57</v>
      </c>
      <c r="H484" s="509">
        <v>0</v>
      </c>
    </row>
    <row r="485" spans="1:8">
      <c r="A485" s="508" t="s">
        <v>536</v>
      </c>
      <c r="B485" s="509" t="s">
        <v>308</v>
      </c>
      <c r="C485" s="509">
        <v>58</v>
      </c>
      <c r="H485" s="509">
        <v>0</v>
      </c>
    </row>
    <row r="486" spans="1:8">
      <c r="A486" s="508" t="s">
        <v>536</v>
      </c>
      <c r="B486" s="509" t="s">
        <v>308</v>
      </c>
      <c r="C486" s="509">
        <v>59</v>
      </c>
      <c r="H486" s="509">
        <v>0</v>
      </c>
    </row>
    <row r="487" spans="1:8">
      <c r="A487" s="508" t="s">
        <v>536</v>
      </c>
      <c r="B487" s="509" t="s">
        <v>308</v>
      </c>
      <c r="C487" s="509">
        <v>60</v>
      </c>
      <c r="H487" s="509">
        <v>0</v>
      </c>
    </row>
    <row r="488" spans="1:8">
      <c r="A488" s="508" t="s">
        <v>536</v>
      </c>
      <c r="B488" s="509" t="s">
        <v>308</v>
      </c>
      <c r="C488" s="509">
        <v>61</v>
      </c>
      <c r="H488" s="509">
        <v>0</v>
      </c>
    </row>
    <row r="489" spans="1:8">
      <c r="A489" s="508" t="s">
        <v>536</v>
      </c>
      <c r="B489" s="509" t="s">
        <v>308</v>
      </c>
      <c r="C489" s="509">
        <v>62</v>
      </c>
      <c r="H489" s="509">
        <v>0</v>
      </c>
    </row>
    <row r="490" spans="1:8">
      <c r="A490" s="508" t="s">
        <v>536</v>
      </c>
      <c r="B490" s="509" t="s">
        <v>308</v>
      </c>
      <c r="C490" s="509">
        <v>63</v>
      </c>
      <c r="H490" s="509">
        <v>0</v>
      </c>
    </row>
    <row r="491" spans="1:8">
      <c r="A491" s="508" t="s">
        <v>536</v>
      </c>
      <c r="B491" s="509" t="s">
        <v>308</v>
      </c>
      <c r="C491" s="509" t="s">
        <v>1033</v>
      </c>
      <c r="H491" s="509">
        <v>0</v>
      </c>
    </row>
    <row r="492" spans="1:8">
      <c r="A492" s="508" t="s">
        <v>536</v>
      </c>
      <c r="B492" s="509" t="s">
        <v>308</v>
      </c>
      <c r="C492" s="509" t="s">
        <v>1034</v>
      </c>
      <c r="H492" s="509">
        <v>0</v>
      </c>
    </row>
    <row r="493" spans="1:8">
      <c r="A493" s="508" t="s">
        <v>536</v>
      </c>
      <c r="B493" s="509" t="s">
        <v>308</v>
      </c>
      <c r="C493" s="509">
        <v>64</v>
      </c>
      <c r="H493" s="509">
        <v>0</v>
      </c>
    </row>
    <row r="494" spans="1:8">
      <c r="A494" s="508" t="s">
        <v>536</v>
      </c>
      <c r="B494" s="509" t="s">
        <v>308</v>
      </c>
      <c r="C494" s="509" t="s">
        <v>1035</v>
      </c>
      <c r="H494" s="509">
        <v>0</v>
      </c>
    </row>
    <row r="495" spans="1:8">
      <c r="A495" s="508" t="s">
        <v>536</v>
      </c>
      <c r="B495" s="509" t="s">
        <v>308</v>
      </c>
      <c r="C495" s="509">
        <v>65</v>
      </c>
      <c r="H495" s="509">
        <v>0</v>
      </c>
    </row>
    <row r="496" spans="1:8">
      <c r="A496" s="508" t="s">
        <v>536</v>
      </c>
      <c r="B496" s="509" t="s">
        <v>308</v>
      </c>
      <c r="C496" s="509">
        <v>66</v>
      </c>
      <c r="H496" s="509">
        <v>0</v>
      </c>
    </row>
    <row r="497" spans="1:8">
      <c r="A497" s="508" t="s">
        <v>536</v>
      </c>
      <c r="B497" s="509" t="s">
        <v>308</v>
      </c>
      <c r="C497" s="509" t="s">
        <v>1036</v>
      </c>
      <c r="H497" s="509">
        <v>0</v>
      </c>
    </row>
    <row r="498" spans="1:8">
      <c r="A498" s="508" t="s">
        <v>536</v>
      </c>
      <c r="B498" s="509" t="s">
        <v>308</v>
      </c>
      <c r="C498" s="509" t="s">
        <v>1037</v>
      </c>
      <c r="H498" s="509">
        <v>0</v>
      </c>
    </row>
    <row r="499" spans="1:8">
      <c r="A499" s="508" t="s">
        <v>536</v>
      </c>
      <c r="B499" s="509" t="s">
        <v>308</v>
      </c>
      <c r="C499" s="509" t="s">
        <v>1038</v>
      </c>
      <c r="H499" s="509">
        <v>0</v>
      </c>
    </row>
    <row r="500" spans="1:8">
      <c r="A500" s="508" t="s">
        <v>536</v>
      </c>
      <c r="B500" s="509" t="s">
        <v>308</v>
      </c>
      <c r="C500" s="509" t="s">
        <v>1039</v>
      </c>
      <c r="H500" s="509">
        <v>0</v>
      </c>
    </row>
    <row r="501" spans="1:8">
      <c r="A501" s="508" t="s">
        <v>536</v>
      </c>
      <c r="B501" s="509" t="s">
        <v>308</v>
      </c>
      <c r="C501" s="509" t="s">
        <v>1040</v>
      </c>
      <c r="H501" s="509">
        <v>0</v>
      </c>
    </row>
    <row r="502" spans="1:8">
      <c r="A502" s="508" t="s">
        <v>536</v>
      </c>
      <c r="B502" s="509" t="s">
        <v>308</v>
      </c>
      <c r="C502" s="509" t="s">
        <v>1041</v>
      </c>
      <c r="H502" s="509">
        <v>0</v>
      </c>
    </row>
    <row r="503" spans="1:8">
      <c r="A503" s="508" t="s">
        <v>536</v>
      </c>
      <c r="B503" s="509" t="s">
        <v>308</v>
      </c>
      <c r="C503" s="509" t="s">
        <v>1042</v>
      </c>
    </row>
    <row r="504" spans="1:8">
      <c r="A504" s="508" t="s">
        <v>536</v>
      </c>
      <c r="B504" s="509" t="s">
        <v>308</v>
      </c>
      <c r="C504" s="509">
        <v>67</v>
      </c>
      <c r="H504" s="509">
        <v>0</v>
      </c>
    </row>
    <row r="505" spans="1:8">
      <c r="A505" s="508" t="s">
        <v>536</v>
      </c>
      <c r="B505" s="509" t="s">
        <v>308</v>
      </c>
      <c r="C505" s="509">
        <v>68</v>
      </c>
      <c r="H505" s="509">
        <v>0</v>
      </c>
    </row>
    <row r="506" spans="1:8">
      <c r="A506" s="508" t="s">
        <v>536</v>
      </c>
      <c r="B506" s="509" t="s">
        <v>308</v>
      </c>
      <c r="C506" s="509" t="s">
        <v>1043</v>
      </c>
      <c r="H506" s="509">
        <v>0</v>
      </c>
    </row>
    <row r="507" spans="1:8">
      <c r="A507" s="508" t="s">
        <v>536</v>
      </c>
      <c r="B507" s="509" t="s">
        <v>308</v>
      </c>
      <c r="C507" s="509">
        <v>69</v>
      </c>
      <c r="H507" s="509">
        <v>0</v>
      </c>
    </row>
    <row r="508" spans="1:8">
      <c r="A508" s="508" t="s">
        <v>536</v>
      </c>
      <c r="B508" s="509" t="s">
        <v>308</v>
      </c>
      <c r="C508" s="509" t="s">
        <v>1044</v>
      </c>
      <c r="H508" s="509">
        <v>0</v>
      </c>
    </row>
    <row r="509" spans="1:8">
      <c r="A509" s="508" t="s">
        <v>536</v>
      </c>
      <c r="B509" s="509" t="s">
        <v>308</v>
      </c>
      <c r="C509" s="509" t="s">
        <v>1045</v>
      </c>
      <c r="H509" s="509">
        <v>0</v>
      </c>
    </row>
    <row r="510" spans="1:8">
      <c r="A510" s="508" t="s">
        <v>536</v>
      </c>
      <c r="B510" s="509" t="s">
        <v>308</v>
      </c>
      <c r="C510" s="509">
        <v>70</v>
      </c>
      <c r="H510" s="509">
        <v>0</v>
      </c>
    </row>
    <row r="511" spans="1:8">
      <c r="A511" s="508" t="s">
        <v>536</v>
      </c>
      <c r="B511" s="509" t="s">
        <v>308</v>
      </c>
      <c r="C511" s="509" t="s">
        <v>1046</v>
      </c>
      <c r="H511" s="509">
        <v>0</v>
      </c>
    </row>
    <row r="512" spans="1:8">
      <c r="A512" s="508" t="s">
        <v>536</v>
      </c>
      <c r="B512" s="509" t="s">
        <v>308</v>
      </c>
      <c r="C512" s="509">
        <v>71</v>
      </c>
      <c r="H512" s="509">
        <v>0</v>
      </c>
    </row>
    <row r="513" spans="1:8">
      <c r="A513" s="508" t="s">
        <v>536</v>
      </c>
      <c r="B513" s="509" t="s">
        <v>308</v>
      </c>
      <c r="C513" s="509" t="s">
        <v>1047</v>
      </c>
      <c r="H513" s="509">
        <v>0</v>
      </c>
    </row>
    <row r="514" spans="1:8">
      <c r="A514" s="508" t="s">
        <v>536</v>
      </c>
      <c r="B514" s="509" t="s">
        <v>308</v>
      </c>
      <c r="C514" s="509" t="s">
        <v>1048</v>
      </c>
      <c r="H514" s="509">
        <v>0</v>
      </c>
    </row>
    <row r="515" spans="1:8">
      <c r="A515" s="508" t="s">
        <v>536</v>
      </c>
      <c r="B515" s="509" t="s">
        <v>308</v>
      </c>
      <c r="C515" s="509" t="s">
        <v>1049</v>
      </c>
      <c r="H515" s="509">
        <v>0</v>
      </c>
    </row>
    <row r="516" spans="1:8">
      <c r="A516" s="508" t="s">
        <v>536</v>
      </c>
      <c r="B516" s="509" t="s">
        <v>308</v>
      </c>
      <c r="C516" s="509" t="s">
        <v>1050</v>
      </c>
      <c r="H516" s="509">
        <v>0</v>
      </c>
    </row>
    <row r="517" spans="1:8">
      <c r="A517" s="508" t="s">
        <v>536</v>
      </c>
      <c r="B517" s="509" t="s">
        <v>308</v>
      </c>
      <c r="C517" s="509" t="s">
        <v>1051</v>
      </c>
      <c r="H517" s="509">
        <v>0</v>
      </c>
    </row>
    <row r="518" spans="1:8">
      <c r="A518" s="508" t="s">
        <v>536</v>
      </c>
      <c r="B518" s="509" t="s">
        <v>308</v>
      </c>
      <c r="C518" s="509">
        <v>72</v>
      </c>
      <c r="H518" s="509">
        <v>0</v>
      </c>
    </row>
    <row r="519" spans="1:8">
      <c r="A519" s="508" t="s">
        <v>536</v>
      </c>
      <c r="B519" s="509" t="s">
        <v>308</v>
      </c>
      <c r="C519" s="509">
        <v>74</v>
      </c>
      <c r="H519" s="509">
        <v>0</v>
      </c>
    </row>
    <row r="520" spans="1:8">
      <c r="A520" s="508" t="s">
        <v>536</v>
      </c>
      <c r="B520" s="509" t="s">
        <v>308</v>
      </c>
      <c r="C520" s="509" t="s">
        <v>4571</v>
      </c>
      <c r="D520" s="509">
        <v>0</v>
      </c>
      <c r="E520" s="509">
        <v>0</v>
      </c>
      <c r="F520" s="509">
        <v>0</v>
      </c>
      <c r="G520" s="509">
        <v>0</v>
      </c>
      <c r="H520" s="509">
        <v>0</v>
      </c>
    </row>
    <row r="521" spans="1:8">
      <c r="A521" s="508" t="s">
        <v>537</v>
      </c>
      <c r="B521" s="509" t="s">
        <v>309</v>
      </c>
      <c r="C521" s="509">
        <v>1</v>
      </c>
      <c r="H521" s="509">
        <v>0</v>
      </c>
    </row>
    <row r="522" spans="1:8">
      <c r="A522" s="508" t="s">
        <v>537</v>
      </c>
      <c r="B522" s="509" t="s">
        <v>309</v>
      </c>
      <c r="C522" s="509" t="s">
        <v>1023</v>
      </c>
      <c r="H522" s="509">
        <v>0</v>
      </c>
    </row>
    <row r="523" spans="1:8">
      <c r="A523" s="508" t="s">
        <v>537</v>
      </c>
      <c r="B523" s="509" t="s">
        <v>309</v>
      </c>
      <c r="C523" s="509">
        <v>2</v>
      </c>
      <c r="H523" s="509">
        <v>0</v>
      </c>
    </row>
    <row r="524" spans="1:8">
      <c r="A524" s="508" t="s">
        <v>537</v>
      </c>
      <c r="B524" s="509" t="s">
        <v>309</v>
      </c>
      <c r="C524" s="509">
        <v>3</v>
      </c>
      <c r="H524" s="509">
        <v>0</v>
      </c>
    </row>
    <row r="525" spans="1:8">
      <c r="A525" s="508" t="s">
        <v>537</v>
      </c>
      <c r="B525" s="509" t="s">
        <v>309</v>
      </c>
      <c r="C525" s="509">
        <v>4</v>
      </c>
      <c r="H525" s="509">
        <v>0</v>
      </c>
    </row>
    <row r="526" spans="1:8">
      <c r="A526" s="508" t="s">
        <v>537</v>
      </c>
      <c r="B526" s="509" t="s">
        <v>309</v>
      </c>
      <c r="C526" s="509">
        <v>5</v>
      </c>
      <c r="H526" s="509">
        <v>0</v>
      </c>
    </row>
    <row r="527" spans="1:8">
      <c r="A527" s="508" t="s">
        <v>537</v>
      </c>
      <c r="B527" s="509" t="s">
        <v>309</v>
      </c>
      <c r="C527" s="509">
        <v>6</v>
      </c>
      <c r="H527" s="509">
        <v>0</v>
      </c>
    </row>
    <row r="528" spans="1:8">
      <c r="A528" s="508" t="s">
        <v>537</v>
      </c>
      <c r="B528" s="509" t="s">
        <v>309</v>
      </c>
      <c r="C528" s="509">
        <v>7</v>
      </c>
      <c r="H528" s="509">
        <v>0</v>
      </c>
    </row>
    <row r="529" spans="1:8">
      <c r="A529" s="508" t="s">
        <v>537</v>
      </c>
      <c r="B529" s="509" t="s">
        <v>309</v>
      </c>
      <c r="C529" s="509">
        <v>8</v>
      </c>
      <c r="H529" s="509">
        <v>0</v>
      </c>
    </row>
    <row r="530" spans="1:8">
      <c r="A530" s="508" t="s">
        <v>537</v>
      </c>
      <c r="B530" s="509" t="s">
        <v>309</v>
      </c>
      <c r="C530" s="509">
        <v>9</v>
      </c>
      <c r="H530" s="509">
        <v>0</v>
      </c>
    </row>
    <row r="531" spans="1:8">
      <c r="A531" s="508" t="s">
        <v>537</v>
      </c>
      <c r="B531" s="509" t="s">
        <v>309</v>
      </c>
      <c r="C531" s="509">
        <v>10</v>
      </c>
      <c r="H531" s="509">
        <v>0</v>
      </c>
    </row>
    <row r="532" spans="1:8">
      <c r="A532" s="508" t="s">
        <v>537</v>
      </c>
      <c r="B532" s="509" t="s">
        <v>309</v>
      </c>
      <c r="C532" s="509">
        <v>11</v>
      </c>
      <c r="H532" s="509">
        <v>0</v>
      </c>
    </row>
    <row r="533" spans="1:8">
      <c r="A533" s="508" t="s">
        <v>537</v>
      </c>
      <c r="B533" s="509" t="s">
        <v>309</v>
      </c>
      <c r="C533" s="509">
        <v>12</v>
      </c>
      <c r="H533" s="509">
        <v>0</v>
      </c>
    </row>
    <row r="534" spans="1:8">
      <c r="A534" s="508" t="s">
        <v>537</v>
      </c>
      <c r="B534" s="509" t="s">
        <v>309</v>
      </c>
      <c r="C534" s="509">
        <v>13</v>
      </c>
      <c r="H534" s="509">
        <v>0</v>
      </c>
    </row>
    <row r="535" spans="1:8">
      <c r="A535" s="508" t="s">
        <v>537</v>
      </c>
      <c r="B535" s="509" t="s">
        <v>309</v>
      </c>
      <c r="C535" s="509">
        <v>14</v>
      </c>
      <c r="H535" s="509">
        <v>0</v>
      </c>
    </row>
    <row r="536" spans="1:8">
      <c r="A536" s="508" t="s">
        <v>537</v>
      </c>
      <c r="B536" s="509" t="s">
        <v>309</v>
      </c>
      <c r="C536" s="509">
        <v>15</v>
      </c>
      <c r="H536" s="509">
        <v>0</v>
      </c>
    </row>
    <row r="537" spans="1:8">
      <c r="A537" s="508" t="s">
        <v>537</v>
      </c>
      <c r="B537" s="509" t="s">
        <v>309</v>
      </c>
      <c r="C537" s="509">
        <v>16</v>
      </c>
      <c r="H537" s="509">
        <v>0</v>
      </c>
    </row>
    <row r="538" spans="1:8">
      <c r="A538" s="508" t="s">
        <v>537</v>
      </c>
      <c r="B538" s="509" t="s">
        <v>309</v>
      </c>
      <c r="C538" s="509">
        <v>17</v>
      </c>
      <c r="H538" s="509">
        <v>0</v>
      </c>
    </row>
    <row r="539" spans="1:8">
      <c r="A539" s="508" t="s">
        <v>537</v>
      </c>
      <c r="B539" s="509" t="s">
        <v>309</v>
      </c>
      <c r="C539" s="509">
        <v>18</v>
      </c>
      <c r="H539" s="509">
        <v>0</v>
      </c>
    </row>
    <row r="540" spans="1:8">
      <c r="A540" s="508" t="s">
        <v>537</v>
      </c>
      <c r="B540" s="509" t="s">
        <v>309</v>
      </c>
      <c r="C540" s="509" t="s">
        <v>1024</v>
      </c>
      <c r="H540" s="509">
        <v>0</v>
      </c>
    </row>
    <row r="541" spans="1:8">
      <c r="A541" s="508" t="s">
        <v>537</v>
      </c>
      <c r="B541" s="509" t="s">
        <v>309</v>
      </c>
      <c r="C541" s="509" t="s">
        <v>1025</v>
      </c>
      <c r="H541" s="509">
        <v>0</v>
      </c>
    </row>
    <row r="542" spans="1:8">
      <c r="A542" s="508" t="s">
        <v>537</v>
      </c>
      <c r="B542" s="509" t="s">
        <v>309</v>
      </c>
      <c r="C542" s="509">
        <v>19</v>
      </c>
      <c r="H542" s="509">
        <v>0</v>
      </c>
    </row>
    <row r="543" spans="1:8">
      <c r="A543" s="508" t="s">
        <v>537</v>
      </c>
      <c r="B543" s="509" t="s">
        <v>309</v>
      </c>
      <c r="C543" s="509">
        <v>20</v>
      </c>
      <c r="H543" s="509">
        <v>0</v>
      </c>
    </row>
    <row r="544" spans="1:8">
      <c r="A544" s="508" t="s">
        <v>537</v>
      </c>
      <c r="B544" s="509" t="s">
        <v>309</v>
      </c>
      <c r="C544" s="509">
        <v>21</v>
      </c>
      <c r="H544" s="509">
        <v>0</v>
      </c>
    </row>
    <row r="545" spans="1:8">
      <c r="A545" s="508" t="s">
        <v>537</v>
      </c>
      <c r="B545" s="509" t="s">
        <v>309</v>
      </c>
      <c r="C545" s="509" t="s">
        <v>1026</v>
      </c>
      <c r="H545" s="509">
        <v>0</v>
      </c>
    </row>
    <row r="546" spans="1:8">
      <c r="A546" s="508" t="s">
        <v>537</v>
      </c>
      <c r="B546" s="509" t="s">
        <v>309</v>
      </c>
      <c r="C546" s="509" t="s">
        <v>1027</v>
      </c>
      <c r="H546" s="509">
        <v>0</v>
      </c>
    </row>
    <row r="547" spans="1:8">
      <c r="A547" s="508" t="s">
        <v>537</v>
      </c>
      <c r="B547" s="509" t="s">
        <v>309</v>
      </c>
      <c r="C547" s="509" t="s">
        <v>1028</v>
      </c>
      <c r="H547" s="509">
        <v>0</v>
      </c>
    </row>
    <row r="548" spans="1:8">
      <c r="A548" s="508" t="s">
        <v>537</v>
      </c>
      <c r="B548" s="509" t="s">
        <v>309</v>
      </c>
      <c r="C548" s="509">
        <v>22</v>
      </c>
      <c r="H548" s="509">
        <v>0</v>
      </c>
    </row>
    <row r="549" spans="1:8">
      <c r="A549" s="508" t="s">
        <v>537</v>
      </c>
      <c r="B549" s="509" t="s">
        <v>309</v>
      </c>
      <c r="C549" s="509">
        <v>23</v>
      </c>
      <c r="H549" s="509">
        <v>0</v>
      </c>
    </row>
    <row r="550" spans="1:8">
      <c r="A550" s="508" t="s">
        <v>537</v>
      </c>
      <c r="B550" s="509" t="s">
        <v>309</v>
      </c>
      <c r="C550" s="509" t="s">
        <v>1029</v>
      </c>
      <c r="H550" s="509">
        <v>0</v>
      </c>
    </row>
    <row r="551" spans="1:8">
      <c r="A551" s="508" t="s">
        <v>537</v>
      </c>
      <c r="B551" s="509" t="s">
        <v>309</v>
      </c>
      <c r="C551" s="509">
        <v>24</v>
      </c>
      <c r="H551" s="509">
        <v>0</v>
      </c>
    </row>
    <row r="552" spans="1:8">
      <c r="A552" s="508" t="s">
        <v>537</v>
      </c>
      <c r="B552" s="509" t="s">
        <v>309</v>
      </c>
      <c r="C552" s="509">
        <v>25</v>
      </c>
    </row>
    <row r="553" spans="1:8">
      <c r="A553" s="508" t="s">
        <v>537</v>
      </c>
      <c r="B553" s="509" t="s">
        <v>309</v>
      </c>
      <c r="C553" s="509">
        <v>26</v>
      </c>
      <c r="H553" s="509">
        <v>0</v>
      </c>
    </row>
    <row r="554" spans="1:8">
      <c r="A554" s="508" t="s">
        <v>537</v>
      </c>
      <c r="B554" s="509" t="s">
        <v>309</v>
      </c>
      <c r="C554" s="509">
        <v>27</v>
      </c>
      <c r="H554" s="509">
        <v>0</v>
      </c>
    </row>
    <row r="555" spans="1:8">
      <c r="A555" s="508" t="s">
        <v>537</v>
      </c>
      <c r="B555" s="509" t="s">
        <v>309</v>
      </c>
      <c r="C555" s="509">
        <v>28</v>
      </c>
      <c r="H555" s="509">
        <v>0</v>
      </c>
    </row>
    <row r="556" spans="1:8">
      <c r="A556" s="508" t="s">
        <v>537</v>
      </c>
      <c r="B556" s="509" t="s">
        <v>309</v>
      </c>
      <c r="C556" s="509">
        <v>29</v>
      </c>
      <c r="H556" s="509">
        <v>0</v>
      </c>
    </row>
    <row r="557" spans="1:8">
      <c r="A557" s="508" t="s">
        <v>537</v>
      </c>
      <c r="B557" s="509" t="s">
        <v>309</v>
      </c>
      <c r="C557" s="509">
        <v>30</v>
      </c>
      <c r="H557" s="509">
        <v>0</v>
      </c>
    </row>
    <row r="558" spans="1:8">
      <c r="A558" s="508" t="s">
        <v>537</v>
      </c>
      <c r="B558" s="509" t="s">
        <v>309</v>
      </c>
      <c r="C558" s="509">
        <v>31</v>
      </c>
      <c r="H558" s="509">
        <v>0</v>
      </c>
    </row>
    <row r="559" spans="1:8">
      <c r="A559" s="508" t="s">
        <v>537</v>
      </c>
      <c r="B559" s="509" t="s">
        <v>309</v>
      </c>
      <c r="C559" s="509">
        <v>32</v>
      </c>
      <c r="H559" s="509">
        <v>0</v>
      </c>
    </row>
    <row r="560" spans="1:8">
      <c r="A560" s="508" t="s">
        <v>537</v>
      </c>
      <c r="B560" s="509" t="s">
        <v>309</v>
      </c>
      <c r="C560" s="509">
        <v>33</v>
      </c>
      <c r="H560" s="509">
        <v>0</v>
      </c>
    </row>
    <row r="561" spans="1:8">
      <c r="A561" s="508" t="s">
        <v>537</v>
      </c>
      <c r="B561" s="509" t="s">
        <v>309</v>
      </c>
      <c r="C561" s="509">
        <v>34</v>
      </c>
      <c r="H561" s="509">
        <v>0</v>
      </c>
    </row>
    <row r="562" spans="1:8">
      <c r="A562" s="508" t="s">
        <v>537</v>
      </c>
      <c r="B562" s="509" t="s">
        <v>309</v>
      </c>
      <c r="C562" s="509">
        <v>35</v>
      </c>
      <c r="H562" s="509">
        <v>0</v>
      </c>
    </row>
    <row r="563" spans="1:8">
      <c r="A563" s="508" t="s">
        <v>537</v>
      </c>
      <c r="B563" s="509" t="s">
        <v>309</v>
      </c>
      <c r="C563" s="509">
        <v>36</v>
      </c>
      <c r="H563" s="509">
        <v>0</v>
      </c>
    </row>
    <row r="564" spans="1:8">
      <c r="A564" s="508" t="s">
        <v>537</v>
      </c>
      <c r="B564" s="509" t="s">
        <v>309</v>
      </c>
      <c r="C564" s="509">
        <v>37</v>
      </c>
      <c r="H564" s="509">
        <v>0</v>
      </c>
    </row>
    <row r="565" spans="1:8">
      <c r="A565" s="508" t="s">
        <v>537</v>
      </c>
      <c r="B565" s="509" t="s">
        <v>309</v>
      </c>
      <c r="C565" s="509">
        <v>38</v>
      </c>
      <c r="H565" s="509">
        <v>0</v>
      </c>
    </row>
    <row r="566" spans="1:8">
      <c r="A566" s="508" t="s">
        <v>537</v>
      </c>
      <c r="B566" s="509" t="s">
        <v>309</v>
      </c>
      <c r="C566" s="509" t="s">
        <v>1030</v>
      </c>
    </row>
    <row r="567" spans="1:8">
      <c r="A567" s="508" t="s">
        <v>537</v>
      </c>
      <c r="B567" s="509" t="s">
        <v>309</v>
      </c>
      <c r="C567" s="509">
        <v>39</v>
      </c>
      <c r="H567" s="509">
        <v>0</v>
      </c>
    </row>
    <row r="568" spans="1:8">
      <c r="A568" s="508" t="s">
        <v>537</v>
      </c>
      <c r="B568" s="509" t="s">
        <v>309</v>
      </c>
      <c r="C568" s="509">
        <v>40</v>
      </c>
      <c r="H568" s="509">
        <v>0</v>
      </c>
    </row>
    <row r="569" spans="1:8">
      <c r="A569" s="508" t="s">
        <v>537</v>
      </c>
      <c r="B569" s="509" t="s">
        <v>309</v>
      </c>
      <c r="C569" s="509">
        <v>41</v>
      </c>
      <c r="H569" s="509">
        <v>0</v>
      </c>
    </row>
    <row r="570" spans="1:8">
      <c r="A570" s="508" t="s">
        <v>537</v>
      </c>
      <c r="B570" s="509" t="s">
        <v>309</v>
      </c>
      <c r="C570" s="509">
        <v>42</v>
      </c>
      <c r="H570" s="509">
        <v>0</v>
      </c>
    </row>
    <row r="571" spans="1:8">
      <c r="A571" s="508" t="s">
        <v>537</v>
      </c>
      <c r="B571" s="509" t="s">
        <v>309</v>
      </c>
      <c r="C571" s="509">
        <v>43</v>
      </c>
      <c r="H571" s="509">
        <v>0</v>
      </c>
    </row>
    <row r="572" spans="1:8">
      <c r="A572" s="508" t="s">
        <v>537</v>
      </c>
      <c r="B572" s="509" t="s">
        <v>309</v>
      </c>
      <c r="C572" s="509">
        <v>44</v>
      </c>
      <c r="H572" s="509">
        <v>0</v>
      </c>
    </row>
    <row r="573" spans="1:8">
      <c r="A573" s="508" t="s">
        <v>537</v>
      </c>
      <c r="B573" s="509" t="s">
        <v>309</v>
      </c>
      <c r="C573" s="509">
        <v>45</v>
      </c>
      <c r="H573" s="509">
        <v>0</v>
      </c>
    </row>
    <row r="574" spans="1:8">
      <c r="A574" s="508" t="s">
        <v>537</v>
      </c>
      <c r="B574" s="509" t="s">
        <v>309</v>
      </c>
      <c r="C574" s="509">
        <v>46</v>
      </c>
      <c r="H574" s="509">
        <v>0</v>
      </c>
    </row>
    <row r="575" spans="1:8">
      <c r="A575" s="508" t="s">
        <v>537</v>
      </c>
      <c r="B575" s="509" t="s">
        <v>309</v>
      </c>
      <c r="C575" s="509">
        <v>47</v>
      </c>
      <c r="H575" s="509">
        <v>0</v>
      </c>
    </row>
    <row r="576" spans="1:8">
      <c r="A576" s="508" t="s">
        <v>537</v>
      </c>
      <c r="B576" s="509" t="s">
        <v>309</v>
      </c>
      <c r="C576" s="509">
        <v>48</v>
      </c>
      <c r="H576" s="509">
        <v>0</v>
      </c>
    </row>
    <row r="577" spans="1:8">
      <c r="A577" s="508" t="s">
        <v>537</v>
      </c>
      <c r="B577" s="509" t="s">
        <v>309</v>
      </c>
      <c r="C577" s="509">
        <v>49</v>
      </c>
      <c r="H577" s="509">
        <v>0</v>
      </c>
    </row>
    <row r="578" spans="1:8">
      <c r="A578" s="508" t="s">
        <v>537</v>
      </c>
      <c r="B578" s="509" t="s">
        <v>309</v>
      </c>
      <c r="C578" s="509">
        <v>50</v>
      </c>
      <c r="H578" s="509">
        <v>0</v>
      </c>
    </row>
    <row r="579" spans="1:8">
      <c r="A579" s="508" t="s">
        <v>537</v>
      </c>
      <c r="B579" s="509" t="s">
        <v>309</v>
      </c>
      <c r="C579" s="509">
        <v>51</v>
      </c>
      <c r="H579" s="509">
        <v>0</v>
      </c>
    </row>
    <row r="580" spans="1:8">
      <c r="A580" s="508" t="s">
        <v>537</v>
      </c>
      <c r="B580" s="509" t="s">
        <v>309</v>
      </c>
      <c r="C580" s="509" t="s">
        <v>1031</v>
      </c>
      <c r="H580" s="509">
        <v>0</v>
      </c>
    </row>
    <row r="581" spans="1:8">
      <c r="A581" s="508" t="s">
        <v>537</v>
      </c>
      <c r="B581" s="509" t="s">
        <v>309</v>
      </c>
      <c r="C581" s="509" t="s">
        <v>1032</v>
      </c>
      <c r="H581" s="509">
        <v>0</v>
      </c>
    </row>
    <row r="582" spans="1:8">
      <c r="A582" s="508" t="s">
        <v>537</v>
      </c>
      <c r="B582" s="509" t="s">
        <v>309</v>
      </c>
      <c r="C582" s="509">
        <v>52</v>
      </c>
      <c r="H582" s="509">
        <v>0</v>
      </c>
    </row>
    <row r="583" spans="1:8">
      <c r="A583" s="508" t="s">
        <v>537</v>
      </c>
      <c r="B583" s="509" t="s">
        <v>309</v>
      </c>
      <c r="C583" s="509">
        <v>53</v>
      </c>
      <c r="H583" s="509">
        <v>0</v>
      </c>
    </row>
    <row r="584" spans="1:8">
      <c r="A584" s="508" t="s">
        <v>537</v>
      </c>
      <c r="B584" s="509" t="s">
        <v>309</v>
      </c>
      <c r="C584" s="509">
        <v>54</v>
      </c>
      <c r="H584" s="509">
        <v>0</v>
      </c>
    </row>
    <row r="585" spans="1:8">
      <c r="A585" s="508" t="s">
        <v>537</v>
      </c>
      <c r="B585" s="509" t="s">
        <v>309</v>
      </c>
      <c r="C585" s="509">
        <v>55</v>
      </c>
      <c r="H585" s="509">
        <v>0</v>
      </c>
    </row>
    <row r="586" spans="1:8">
      <c r="A586" s="508" t="s">
        <v>537</v>
      </c>
      <c r="B586" s="509" t="s">
        <v>309</v>
      </c>
      <c r="C586" s="509">
        <v>56</v>
      </c>
      <c r="H586" s="509">
        <v>0</v>
      </c>
    </row>
    <row r="587" spans="1:8">
      <c r="A587" s="508" t="s">
        <v>537</v>
      </c>
      <c r="B587" s="509" t="s">
        <v>309</v>
      </c>
      <c r="C587" s="509">
        <v>57</v>
      </c>
      <c r="H587" s="509">
        <v>0</v>
      </c>
    </row>
    <row r="588" spans="1:8">
      <c r="A588" s="508" t="s">
        <v>537</v>
      </c>
      <c r="B588" s="509" t="s">
        <v>309</v>
      </c>
      <c r="C588" s="509">
        <v>58</v>
      </c>
      <c r="H588" s="509">
        <v>0</v>
      </c>
    </row>
    <row r="589" spans="1:8">
      <c r="A589" s="508" t="s">
        <v>537</v>
      </c>
      <c r="B589" s="509" t="s">
        <v>309</v>
      </c>
      <c r="C589" s="509">
        <v>59</v>
      </c>
      <c r="H589" s="509">
        <v>0</v>
      </c>
    </row>
    <row r="590" spans="1:8">
      <c r="A590" s="508" t="s">
        <v>537</v>
      </c>
      <c r="B590" s="509" t="s">
        <v>309</v>
      </c>
      <c r="C590" s="509">
        <v>60</v>
      </c>
      <c r="H590" s="509">
        <v>0</v>
      </c>
    </row>
    <row r="591" spans="1:8">
      <c r="A591" s="508" t="s">
        <v>537</v>
      </c>
      <c r="B591" s="509" t="s">
        <v>309</v>
      </c>
      <c r="C591" s="509">
        <v>61</v>
      </c>
      <c r="H591" s="509">
        <v>0</v>
      </c>
    </row>
    <row r="592" spans="1:8">
      <c r="A592" s="508" t="s">
        <v>537</v>
      </c>
      <c r="B592" s="509" t="s">
        <v>309</v>
      </c>
      <c r="C592" s="509">
        <v>62</v>
      </c>
      <c r="H592" s="509">
        <v>0</v>
      </c>
    </row>
    <row r="593" spans="1:8">
      <c r="A593" s="508" t="s">
        <v>537</v>
      </c>
      <c r="B593" s="509" t="s">
        <v>309</v>
      </c>
      <c r="C593" s="509">
        <v>63</v>
      </c>
      <c r="H593" s="509">
        <v>0</v>
      </c>
    </row>
    <row r="594" spans="1:8">
      <c r="A594" s="508" t="s">
        <v>537</v>
      </c>
      <c r="B594" s="509" t="s">
        <v>309</v>
      </c>
      <c r="C594" s="509" t="s">
        <v>1033</v>
      </c>
      <c r="H594" s="509">
        <v>0</v>
      </c>
    </row>
    <row r="595" spans="1:8">
      <c r="A595" s="508" t="s">
        <v>537</v>
      </c>
      <c r="B595" s="509" t="s">
        <v>309</v>
      </c>
      <c r="C595" s="509" t="s">
        <v>1034</v>
      </c>
      <c r="H595" s="509">
        <v>0</v>
      </c>
    </row>
    <row r="596" spans="1:8">
      <c r="A596" s="508" t="s">
        <v>537</v>
      </c>
      <c r="B596" s="509" t="s">
        <v>309</v>
      </c>
      <c r="C596" s="509">
        <v>64</v>
      </c>
      <c r="H596" s="509">
        <v>0</v>
      </c>
    </row>
    <row r="597" spans="1:8">
      <c r="A597" s="508" t="s">
        <v>537</v>
      </c>
      <c r="B597" s="509" t="s">
        <v>309</v>
      </c>
      <c r="C597" s="509" t="s">
        <v>1035</v>
      </c>
      <c r="H597" s="509">
        <v>0</v>
      </c>
    </row>
    <row r="598" spans="1:8">
      <c r="A598" s="508" t="s">
        <v>537</v>
      </c>
      <c r="B598" s="509" t="s">
        <v>309</v>
      </c>
      <c r="C598" s="509">
        <v>65</v>
      </c>
      <c r="H598" s="509">
        <v>0</v>
      </c>
    </row>
    <row r="599" spans="1:8">
      <c r="A599" s="508" t="s">
        <v>537</v>
      </c>
      <c r="B599" s="509" t="s">
        <v>309</v>
      </c>
      <c r="C599" s="509">
        <v>66</v>
      </c>
      <c r="H599" s="509">
        <v>0</v>
      </c>
    </row>
    <row r="600" spans="1:8">
      <c r="A600" s="508" t="s">
        <v>537</v>
      </c>
      <c r="B600" s="509" t="s">
        <v>309</v>
      </c>
      <c r="C600" s="509" t="s">
        <v>1036</v>
      </c>
      <c r="H600" s="509">
        <v>0</v>
      </c>
    </row>
    <row r="601" spans="1:8">
      <c r="A601" s="508" t="s">
        <v>537</v>
      </c>
      <c r="B601" s="509" t="s">
        <v>309</v>
      </c>
      <c r="C601" s="509" t="s">
        <v>1037</v>
      </c>
      <c r="H601" s="509">
        <v>0</v>
      </c>
    </row>
    <row r="602" spans="1:8">
      <c r="A602" s="508" t="s">
        <v>537</v>
      </c>
      <c r="B602" s="509" t="s">
        <v>309</v>
      </c>
      <c r="C602" s="509" t="s">
        <v>1038</v>
      </c>
      <c r="H602" s="509">
        <v>0</v>
      </c>
    </row>
    <row r="603" spans="1:8">
      <c r="A603" s="508" t="s">
        <v>537</v>
      </c>
      <c r="B603" s="509" t="s">
        <v>309</v>
      </c>
      <c r="C603" s="509" t="s">
        <v>1039</v>
      </c>
      <c r="H603" s="509">
        <v>0</v>
      </c>
    </row>
    <row r="604" spans="1:8">
      <c r="A604" s="508" t="s">
        <v>537</v>
      </c>
      <c r="B604" s="509" t="s">
        <v>309</v>
      </c>
      <c r="C604" s="509" t="s">
        <v>1040</v>
      </c>
      <c r="H604" s="509">
        <v>0</v>
      </c>
    </row>
    <row r="605" spans="1:8">
      <c r="A605" s="508" t="s">
        <v>537</v>
      </c>
      <c r="B605" s="509" t="s">
        <v>309</v>
      </c>
      <c r="C605" s="509" t="s">
        <v>1041</v>
      </c>
      <c r="H605" s="509">
        <v>0</v>
      </c>
    </row>
    <row r="606" spans="1:8">
      <c r="A606" s="508" t="s">
        <v>537</v>
      </c>
      <c r="B606" s="509" t="s">
        <v>309</v>
      </c>
      <c r="C606" s="509" t="s">
        <v>1042</v>
      </c>
    </row>
    <row r="607" spans="1:8">
      <c r="A607" s="508" t="s">
        <v>537</v>
      </c>
      <c r="B607" s="509" t="s">
        <v>309</v>
      </c>
      <c r="C607" s="509">
        <v>67</v>
      </c>
      <c r="H607" s="509">
        <v>0</v>
      </c>
    </row>
    <row r="608" spans="1:8">
      <c r="A608" s="508" t="s">
        <v>537</v>
      </c>
      <c r="B608" s="509" t="s">
        <v>309</v>
      </c>
      <c r="C608" s="509">
        <v>68</v>
      </c>
      <c r="H608" s="509">
        <v>0</v>
      </c>
    </row>
    <row r="609" spans="1:8">
      <c r="A609" s="508" t="s">
        <v>537</v>
      </c>
      <c r="B609" s="509" t="s">
        <v>309</v>
      </c>
      <c r="C609" s="509" t="s">
        <v>1043</v>
      </c>
      <c r="H609" s="509">
        <v>0</v>
      </c>
    </row>
    <row r="610" spans="1:8">
      <c r="A610" s="508" t="s">
        <v>537</v>
      </c>
      <c r="B610" s="509" t="s">
        <v>309</v>
      </c>
      <c r="C610" s="509">
        <v>69</v>
      </c>
      <c r="H610" s="509">
        <v>0</v>
      </c>
    </row>
    <row r="611" spans="1:8">
      <c r="A611" s="508" t="s">
        <v>537</v>
      </c>
      <c r="B611" s="509" t="s">
        <v>309</v>
      </c>
      <c r="C611" s="509" t="s">
        <v>1044</v>
      </c>
      <c r="H611" s="509">
        <v>0</v>
      </c>
    </row>
    <row r="612" spans="1:8">
      <c r="A612" s="508" t="s">
        <v>537</v>
      </c>
      <c r="B612" s="509" t="s">
        <v>309</v>
      </c>
      <c r="C612" s="509" t="s">
        <v>1045</v>
      </c>
      <c r="H612" s="509">
        <v>0</v>
      </c>
    </row>
    <row r="613" spans="1:8">
      <c r="A613" s="508" t="s">
        <v>537</v>
      </c>
      <c r="B613" s="509" t="s">
        <v>309</v>
      </c>
      <c r="C613" s="509">
        <v>70</v>
      </c>
      <c r="H613" s="509">
        <v>0</v>
      </c>
    </row>
    <row r="614" spans="1:8">
      <c r="A614" s="508" t="s">
        <v>537</v>
      </c>
      <c r="B614" s="509" t="s">
        <v>309</v>
      </c>
      <c r="C614" s="509" t="s">
        <v>1046</v>
      </c>
      <c r="H614" s="509">
        <v>0</v>
      </c>
    </row>
    <row r="615" spans="1:8">
      <c r="A615" s="508" t="s">
        <v>537</v>
      </c>
      <c r="B615" s="509" t="s">
        <v>309</v>
      </c>
      <c r="C615" s="509">
        <v>71</v>
      </c>
      <c r="H615" s="509">
        <v>0</v>
      </c>
    </row>
    <row r="616" spans="1:8">
      <c r="A616" s="508" t="s">
        <v>537</v>
      </c>
      <c r="B616" s="509" t="s">
        <v>309</v>
      </c>
      <c r="C616" s="509" t="s">
        <v>1047</v>
      </c>
      <c r="H616" s="509">
        <v>0</v>
      </c>
    </row>
    <row r="617" spans="1:8">
      <c r="A617" s="508" t="s">
        <v>537</v>
      </c>
      <c r="B617" s="509" t="s">
        <v>309</v>
      </c>
      <c r="C617" s="509" t="s">
        <v>1048</v>
      </c>
      <c r="H617" s="509">
        <v>0</v>
      </c>
    </row>
    <row r="618" spans="1:8">
      <c r="A618" s="508" t="s">
        <v>537</v>
      </c>
      <c r="B618" s="509" t="s">
        <v>309</v>
      </c>
      <c r="C618" s="509" t="s">
        <v>1049</v>
      </c>
      <c r="H618" s="509">
        <v>0</v>
      </c>
    </row>
    <row r="619" spans="1:8">
      <c r="A619" s="508" t="s">
        <v>537</v>
      </c>
      <c r="B619" s="509" t="s">
        <v>309</v>
      </c>
      <c r="C619" s="509" t="s">
        <v>1050</v>
      </c>
      <c r="H619" s="509">
        <v>0</v>
      </c>
    </row>
    <row r="620" spans="1:8">
      <c r="A620" s="508" t="s">
        <v>537</v>
      </c>
      <c r="B620" s="509" t="s">
        <v>309</v>
      </c>
      <c r="C620" s="509" t="s">
        <v>1051</v>
      </c>
      <c r="H620" s="509">
        <v>0</v>
      </c>
    </row>
    <row r="621" spans="1:8">
      <c r="A621" s="508" t="s">
        <v>537</v>
      </c>
      <c r="B621" s="509" t="s">
        <v>309</v>
      </c>
      <c r="C621" s="509">
        <v>72</v>
      </c>
      <c r="H621" s="509">
        <v>0</v>
      </c>
    </row>
    <row r="622" spans="1:8">
      <c r="A622" s="508" t="s">
        <v>537</v>
      </c>
      <c r="B622" s="509" t="s">
        <v>309</v>
      </c>
      <c r="C622" s="509">
        <v>74</v>
      </c>
      <c r="H622" s="509">
        <v>0</v>
      </c>
    </row>
    <row r="623" spans="1:8">
      <c r="A623" s="508" t="s">
        <v>537</v>
      </c>
      <c r="B623" s="509" t="s">
        <v>309</v>
      </c>
      <c r="C623" s="509" t="s">
        <v>4571</v>
      </c>
      <c r="D623" s="509">
        <v>0</v>
      </c>
      <c r="E623" s="509">
        <v>0</v>
      </c>
      <c r="F623" s="509">
        <v>0</v>
      </c>
      <c r="G623" s="509">
        <v>0</v>
      </c>
      <c r="H623" s="509">
        <v>0</v>
      </c>
    </row>
    <row r="624" spans="1:8">
      <c r="A624" s="508" t="s">
        <v>538</v>
      </c>
      <c r="B624" s="509" t="s">
        <v>310</v>
      </c>
      <c r="C624" s="509">
        <v>1</v>
      </c>
      <c r="H624" s="509">
        <v>0</v>
      </c>
    </row>
    <row r="625" spans="1:8">
      <c r="A625" s="508" t="s">
        <v>538</v>
      </c>
      <c r="B625" s="509" t="s">
        <v>310</v>
      </c>
      <c r="C625" s="509" t="s">
        <v>1023</v>
      </c>
      <c r="H625" s="509">
        <v>0</v>
      </c>
    </row>
    <row r="626" spans="1:8">
      <c r="A626" s="508" t="s">
        <v>538</v>
      </c>
      <c r="B626" s="509" t="s">
        <v>310</v>
      </c>
      <c r="C626" s="509">
        <v>2</v>
      </c>
      <c r="H626" s="509">
        <v>0</v>
      </c>
    </row>
    <row r="627" spans="1:8">
      <c r="A627" s="508" t="s">
        <v>538</v>
      </c>
      <c r="B627" s="509" t="s">
        <v>310</v>
      </c>
      <c r="C627" s="509">
        <v>3</v>
      </c>
      <c r="H627" s="509">
        <v>0</v>
      </c>
    </row>
    <row r="628" spans="1:8">
      <c r="A628" s="508" t="s">
        <v>538</v>
      </c>
      <c r="B628" s="509" t="s">
        <v>310</v>
      </c>
      <c r="C628" s="509">
        <v>4</v>
      </c>
      <c r="H628" s="509">
        <v>0</v>
      </c>
    </row>
    <row r="629" spans="1:8">
      <c r="A629" s="508" t="s">
        <v>538</v>
      </c>
      <c r="B629" s="509" t="s">
        <v>310</v>
      </c>
      <c r="C629" s="509">
        <v>5</v>
      </c>
      <c r="H629" s="509">
        <v>0</v>
      </c>
    </row>
    <row r="630" spans="1:8">
      <c r="A630" s="508" t="s">
        <v>538</v>
      </c>
      <c r="B630" s="509" t="s">
        <v>310</v>
      </c>
      <c r="C630" s="509">
        <v>6</v>
      </c>
      <c r="H630" s="509">
        <v>0</v>
      </c>
    </row>
    <row r="631" spans="1:8">
      <c r="A631" s="508" t="s">
        <v>538</v>
      </c>
      <c r="B631" s="509" t="s">
        <v>310</v>
      </c>
      <c r="C631" s="509">
        <v>7</v>
      </c>
      <c r="H631" s="509">
        <v>0</v>
      </c>
    </row>
    <row r="632" spans="1:8">
      <c r="A632" s="508" t="s">
        <v>538</v>
      </c>
      <c r="B632" s="509" t="s">
        <v>310</v>
      </c>
      <c r="C632" s="509">
        <v>8</v>
      </c>
      <c r="H632" s="509">
        <v>0</v>
      </c>
    </row>
    <row r="633" spans="1:8">
      <c r="A633" s="508" t="s">
        <v>538</v>
      </c>
      <c r="B633" s="509" t="s">
        <v>310</v>
      </c>
      <c r="C633" s="509">
        <v>9</v>
      </c>
      <c r="H633" s="509">
        <v>0</v>
      </c>
    </row>
    <row r="634" spans="1:8">
      <c r="A634" s="508" t="s">
        <v>538</v>
      </c>
      <c r="B634" s="509" t="s">
        <v>310</v>
      </c>
      <c r="C634" s="509">
        <v>10</v>
      </c>
      <c r="H634" s="509">
        <v>0</v>
      </c>
    </row>
    <row r="635" spans="1:8">
      <c r="A635" s="508" t="s">
        <v>538</v>
      </c>
      <c r="B635" s="509" t="s">
        <v>310</v>
      </c>
      <c r="C635" s="509">
        <v>11</v>
      </c>
      <c r="H635" s="509">
        <v>0</v>
      </c>
    </row>
    <row r="636" spans="1:8">
      <c r="A636" s="508" t="s">
        <v>538</v>
      </c>
      <c r="B636" s="509" t="s">
        <v>310</v>
      </c>
      <c r="C636" s="509">
        <v>12</v>
      </c>
      <c r="H636" s="509">
        <v>0</v>
      </c>
    </row>
    <row r="637" spans="1:8">
      <c r="A637" s="508" t="s">
        <v>538</v>
      </c>
      <c r="B637" s="509" t="s">
        <v>310</v>
      </c>
      <c r="C637" s="509">
        <v>13</v>
      </c>
      <c r="H637" s="509">
        <v>0</v>
      </c>
    </row>
    <row r="638" spans="1:8">
      <c r="A638" s="508" t="s">
        <v>538</v>
      </c>
      <c r="B638" s="509" t="s">
        <v>310</v>
      </c>
      <c r="C638" s="509">
        <v>14</v>
      </c>
      <c r="H638" s="509">
        <v>0</v>
      </c>
    </row>
    <row r="639" spans="1:8">
      <c r="A639" s="508" t="s">
        <v>538</v>
      </c>
      <c r="B639" s="509" t="s">
        <v>310</v>
      </c>
      <c r="C639" s="509">
        <v>15</v>
      </c>
      <c r="H639" s="509">
        <v>0</v>
      </c>
    </row>
    <row r="640" spans="1:8">
      <c r="A640" s="508" t="s">
        <v>538</v>
      </c>
      <c r="B640" s="509" t="s">
        <v>310</v>
      </c>
      <c r="C640" s="509">
        <v>16</v>
      </c>
      <c r="H640" s="509">
        <v>0</v>
      </c>
    </row>
    <row r="641" spans="1:8">
      <c r="A641" s="508" t="s">
        <v>538</v>
      </c>
      <c r="B641" s="509" t="s">
        <v>310</v>
      </c>
      <c r="C641" s="509">
        <v>17</v>
      </c>
      <c r="H641" s="509">
        <v>0</v>
      </c>
    </row>
    <row r="642" spans="1:8">
      <c r="A642" s="508" t="s">
        <v>538</v>
      </c>
      <c r="B642" s="509" t="s">
        <v>310</v>
      </c>
      <c r="C642" s="509">
        <v>18</v>
      </c>
      <c r="H642" s="509">
        <v>0</v>
      </c>
    </row>
    <row r="643" spans="1:8">
      <c r="A643" s="508" t="s">
        <v>538</v>
      </c>
      <c r="B643" s="509" t="s">
        <v>310</v>
      </c>
      <c r="C643" s="509" t="s">
        <v>1024</v>
      </c>
      <c r="H643" s="509">
        <v>0</v>
      </c>
    </row>
    <row r="644" spans="1:8">
      <c r="A644" s="508" t="s">
        <v>538</v>
      </c>
      <c r="B644" s="509" t="s">
        <v>310</v>
      </c>
      <c r="C644" s="509" t="s">
        <v>1025</v>
      </c>
      <c r="H644" s="509">
        <v>0</v>
      </c>
    </row>
    <row r="645" spans="1:8">
      <c r="A645" s="508" t="s">
        <v>538</v>
      </c>
      <c r="B645" s="509" t="s">
        <v>310</v>
      </c>
      <c r="C645" s="509">
        <v>19</v>
      </c>
      <c r="H645" s="509">
        <v>0</v>
      </c>
    </row>
    <row r="646" spans="1:8">
      <c r="A646" s="508" t="s">
        <v>538</v>
      </c>
      <c r="B646" s="509" t="s">
        <v>310</v>
      </c>
      <c r="C646" s="509">
        <v>20</v>
      </c>
      <c r="H646" s="509">
        <v>0</v>
      </c>
    </row>
    <row r="647" spans="1:8">
      <c r="A647" s="508" t="s">
        <v>538</v>
      </c>
      <c r="B647" s="509" t="s">
        <v>310</v>
      </c>
      <c r="C647" s="509">
        <v>21</v>
      </c>
      <c r="H647" s="509">
        <v>0</v>
      </c>
    </row>
    <row r="648" spans="1:8">
      <c r="A648" s="508" t="s">
        <v>538</v>
      </c>
      <c r="B648" s="509" t="s">
        <v>310</v>
      </c>
      <c r="C648" s="509" t="s">
        <v>1026</v>
      </c>
      <c r="H648" s="509">
        <v>0</v>
      </c>
    </row>
    <row r="649" spans="1:8">
      <c r="A649" s="508" t="s">
        <v>538</v>
      </c>
      <c r="B649" s="509" t="s">
        <v>310</v>
      </c>
      <c r="C649" s="509" t="s">
        <v>1027</v>
      </c>
      <c r="H649" s="509">
        <v>0</v>
      </c>
    </row>
    <row r="650" spans="1:8">
      <c r="A650" s="508" t="s">
        <v>538</v>
      </c>
      <c r="B650" s="509" t="s">
        <v>310</v>
      </c>
      <c r="C650" s="509" t="s">
        <v>1028</v>
      </c>
      <c r="H650" s="509">
        <v>0</v>
      </c>
    </row>
    <row r="651" spans="1:8">
      <c r="A651" s="508" t="s">
        <v>538</v>
      </c>
      <c r="B651" s="509" t="s">
        <v>310</v>
      </c>
      <c r="C651" s="509">
        <v>22</v>
      </c>
      <c r="H651" s="509">
        <v>0</v>
      </c>
    </row>
    <row r="652" spans="1:8">
      <c r="A652" s="508" t="s">
        <v>538</v>
      </c>
      <c r="B652" s="509" t="s">
        <v>310</v>
      </c>
      <c r="C652" s="509">
        <v>23</v>
      </c>
      <c r="H652" s="509">
        <v>0</v>
      </c>
    </row>
    <row r="653" spans="1:8">
      <c r="A653" s="508" t="s">
        <v>538</v>
      </c>
      <c r="B653" s="509" t="s">
        <v>310</v>
      </c>
      <c r="C653" s="509" t="s">
        <v>1029</v>
      </c>
      <c r="H653" s="509">
        <v>0</v>
      </c>
    </row>
    <row r="654" spans="1:8">
      <c r="A654" s="508" t="s">
        <v>538</v>
      </c>
      <c r="B654" s="509" t="s">
        <v>310</v>
      </c>
      <c r="C654" s="509">
        <v>24</v>
      </c>
      <c r="H654" s="509">
        <v>0</v>
      </c>
    </row>
    <row r="655" spans="1:8">
      <c r="A655" s="508" t="s">
        <v>538</v>
      </c>
      <c r="B655" s="509" t="s">
        <v>310</v>
      </c>
      <c r="C655" s="509">
        <v>25</v>
      </c>
    </row>
    <row r="656" spans="1:8">
      <c r="A656" s="508" t="s">
        <v>538</v>
      </c>
      <c r="B656" s="509" t="s">
        <v>310</v>
      </c>
      <c r="C656" s="509">
        <v>26</v>
      </c>
      <c r="H656" s="509">
        <v>0</v>
      </c>
    </row>
    <row r="657" spans="1:8">
      <c r="A657" s="508" t="s">
        <v>538</v>
      </c>
      <c r="B657" s="509" t="s">
        <v>310</v>
      </c>
      <c r="C657" s="509">
        <v>27</v>
      </c>
      <c r="H657" s="509">
        <v>0</v>
      </c>
    </row>
    <row r="658" spans="1:8">
      <c r="A658" s="508" t="s">
        <v>538</v>
      </c>
      <c r="B658" s="509" t="s">
        <v>310</v>
      </c>
      <c r="C658" s="509">
        <v>28</v>
      </c>
      <c r="H658" s="509">
        <v>0</v>
      </c>
    </row>
    <row r="659" spans="1:8">
      <c r="A659" s="508" t="s">
        <v>538</v>
      </c>
      <c r="B659" s="509" t="s">
        <v>310</v>
      </c>
      <c r="C659" s="509">
        <v>29</v>
      </c>
      <c r="H659" s="509">
        <v>0</v>
      </c>
    </row>
    <row r="660" spans="1:8">
      <c r="A660" s="508" t="s">
        <v>538</v>
      </c>
      <c r="B660" s="509" t="s">
        <v>310</v>
      </c>
      <c r="C660" s="509">
        <v>30</v>
      </c>
      <c r="H660" s="509">
        <v>0</v>
      </c>
    </row>
    <row r="661" spans="1:8">
      <c r="A661" s="508" t="s">
        <v>538</v>
      </c>
      <c r="B661" s="509" t="s">
        <v>310</v>
      </c>
      <c r="C661" s="509">
        <v>31</v>
      </c>
      <c r="H661" s="509">
        <v>0</v>
      </c>
    </row>
    <row r="662" spans="1:8">
      <c r="A662" s="508" t="s">
        <v>538</v>
      </c>
      <c r="B662" s="509" t="s">
        <v>310</v>
      </c>
      <c r="C662" s="509">
        <v>32</v>
      </c>
      <c r="H662" s="509">
        <v>0</v>
      </c>
    </row>
    <row r="663" spans="1:8">
      <c r="A663" s="508" t="s">
        <v>538</v>
      </c>
      <c r="B663" s="509" t="s">
        <v>310</v>
      </c>
      <c r="C663" s="509">
        <v>33</v>
      </c>
      <c r="H663" s="509">
        <v>0</v>
      </c>
    </row>
    <row r="664" spans="1:8">
      <c r="A664" s="508" t="s">
        <v>538</v>
      </c>
      <c r="B664" s="509" t="s">
        <v>310</v>
      </c>
      <c r="C664" s="509">
        <v>34</v>
      </c>
      <c r="H664" s="509">
        <v>0</v>
      </c>
    </row>
    <row r="665" spans="1:8">
      <c r="A665" s="508" t="s">
        <v>538</v>
      </c>
      <c r="B665" s="509" t="s">
        <v>310</v>
      </c>
      <c r="C665" s="509">
        <v>35</v>
      </c>
      <c r="H665" s="509">
        <v>0</v>
      </c>
    </row>
    <row r="666" spans="1:8">
      <c r="A666" s="508" t="s">
        <v>538</v>
      </c>
      <c r="B666" s="509" t="s">
        <v>310</v>
      </c>
      <c r="C666" s="509">
        <v>36</v>
      </c>
      <c r="H666" s="509">
        <v>0</v>
      </c>
    </row>
    <row r="667" spans="1:8">
      <c r="A667" s="508" t="s">
        <v>538</v>
      </c>
      <c r="B667" s="509" t="s">
        <v>310</v>
      </c>
      <c r="C667" s="509">
        <v>37</v>
      </c>
      <c r="H667" s="509">
        <v>0</v>
      </c>
    </row>
    <row r="668" spans="1:8">
      <c r="A668" s="508" t="s">
        <v>538</v>
      </c>
      <c r="B668" s="509" t="s">
        <v>310</v>
      </c>
      <c r="C668" s="509">
        <v>38</v>
      </c>
      <c r="H668" s="509">
        <v>0</v>
      </c>
    </row>
    <row r="669" spans="1:8">
      <c r="A669" s="508" t="s">
        <v>538</v>
      </c>
      <c r="B669" s="509" t="s">
        <v>310</v>
      </c>
      <c r="C669" s="509" t="s">
        <v>1030</v>
      </c>
    </row>
    <row r="670" spans="1:8">
      <c r="A670" s="508" t="s">
        <v>538</v>
      </c>
      <c r="B670" s="509" t="s">
        <v>310</v>
      </c>
      <c r="C670" s="509">
        <v>39</v>
      </c>
      <c r="H670" s="509">
        <v>0</v>
      </c>
    </row>
    <row r="671" spans="1:8">
      <c r="A671" s="508" t="s">
        <v>538</v>
      </c>
      <c r="B671" s="509" t="s">
        <v>310</v>
      </c>
      <c r="C671" s="509">
        <v>40</v>
      </c>
      <c r="H671" s="509">
        <v>0</v>
      </c>
    </row>
    <row r="672" spans="1:8">
      <c r="A672" s="508" t="s">
        <v>538</v>
      </c>
      <c r="B672" s="509" t="s">
        <v>310</v>
      </c>
      <c r="C672" s="509">
        <v>41</v>
      </c>
      <c r="H672" s="509">
        <v>0</v>
      </c>
    </row>
    <row r="673" spans="1:8">
      <c r="A673" s="508" t="s">
        <v>538</v>
      </c>
      <c r="B673" s="509" t="s">
        <v>310</v>
      </c>
      <c r="C673" s="509">
        <v>42</v>
      </c>
      <c r="H673" s="509">
        <v>0</v>
      </c>
    </row>
    <row r="674" spans="1:8">
      <c r="A674" s="508" t="s">
        <v>538</v>
      </c>
      <c r="B674" s="509" t="s">
        <v>310</v>
      </c>
      <c r="C674" s="509">
        <v>43</v>
      </c>
      <c r="H674" s="509">
        <v>0</v>
      </c>
    </row>
    <row r="675" spans="1:8">
      <c r="A675" s="508" t="s">
        <v>538</v>
      </c>
      <c r="B675" s="509" t="s">
        <v>310</v>
      </c>
      <c r="C675" s="509">
        <v>44</v>
      </c>
      <c r="H675" s="509">
        <v>0</v>
      </c>
    </row>
    <row r="676" spans="1:8">
      <c r="A676" s="508" t="s">
        <v>538</v>
      </c>
      <c r="B676" s="509" t="s">
        <v>310</v>
      </c>
      <c r="C676" s="509">
        <v>45</v>
      </c>
      <c r="H676" s="509">
        <v>0</v>
      </c>
    </row>
    <row r="677" spans="1:8">
      <c r="A677" s="508" t="s">
        <v>538</v>
      </c>
      <c r="B677" s="509" t="s">
        <v>310</v>
      </c>
      <c r="C677" s="509">
        <v>46</v>
      </c>
      <c r="H677" s="509">
        <v>0</v>
      </c>
    </row>
    <row r="678" spans="1:8">
      <c r="A678" s="508" t="s">
        <v>538</v>
      </c>
      <c r="B678" s="509" t="s">
        <v>310</v>
      </c>
      <c r="C678" s="509">
        <v>47</v>
      </c>
      <c r="H678" s="509">
        <v>0</v>
      </c>
    </row>
    <row r="679" spans="1:8">
      <c r="A679" s="508" t="s">
        <v>538</v>
      </c>
      <c r="B679" s="509" t="s">
        <v>310</v>
      </c>
      <c r="C679" s="509">
        <v>48</v>
      </c>
      <c r="H679" s="509">
        <v>0</v>
      </c>
    </row>
    <row r="680" spans="1:8">
      <c r="A680" s="508" t="s">
        <v>538</v>
      </c>
      <c r="B680" s="509" t="s">
        <v>310</v>
      </c>
      <c r="C680" s="509">
        <v>49</v>
      </c>
      <c r="H680" s="509">
        <v>0</v>
      </c>
    </row>
    <row r="681" spans="1:8">
      <c r="A681" s="508" t="s">
        <v>538</v>
      </c>
      <c r="B681" s="509" t="s">
        <v>310</v>
      </c>
      <c r="C681" s="509">
        <v>50</v>
      </c>
      <c r="H681" s="509">
        <v>0</v>
      </c>
    </row>
    <row r="682" spans="1:8">
      <c r="A682" s="508" t="s">
        <v>538</v>
      </c>
      <c r="B682" s="509" t="s">
        <v>310</v>
      </c>
      <c r="C682" s="509">
        <v>51</v>
      </c>
      <c r="H682" s="509">
        <v>0</v>
      </c>
    </row>
    <row r="683" spans="1:8">
      <c r="A683" s="508" t="s">
        <v>538</v>
      </c>
      <c r="B683" s="509" t="s">
        <v>310</v>
      </c>
      <c r="C683" s="509" t="s">
        <v>1031</v>
      </c>
      <c r="H683" s="509">
        <v>0</v>
      </c>
    </row>
    <row r="684" spans="1:8">
      <c r="A684" s="508" t="s">
        <v>538</v>
      </c>
      <c r="B684" s="509" t="s">
        <v>310</v>
      </c>
      <c r="C684" s="509" t="s">
        <v>1032</v>
      </c>
      <c r="H684" s="509">
        <v>0</v>
      </c>
    </row>
    <row r="685" spans="1:8">
      <c r="A685" s="508" t="s">
        <v>538</v>
      </c>
      <c r="B685" s="509" t="s">
        <v>310</v>
      </c>
      <c r="C685" s="509">
        <v>52</v>
      </c>
      <c r="H685" s="509">
        <v>0</v>
      </c>
    </row>
    <row r="686" spans="1:8">
      <c r="A686" s="508" t="s">
        <v>538</v>
      </c>
      <c r="B686" s="509" t="s">
        <v>310</v>
      </c>
      <c r="C686" s="509">
        <v>53</v>
      </c>
      <c r="H686" s="509">
        <v>0</v>
      </c>
    </row>
    <row r="687" spans="1:8">
      <c r="A687" s="508" t="s">
        <v>538</v>
      </c>
      <c r="B687" s="509" t="s">
        <v>310</v>
      </c>
      <c r="C687" s="509">
        <v>54</v>
      </c>
      <c r="H687" s="509">
        <v>0</v>
      </c>
    </row>
    <row r="688" spans="1:8">
      <c r="A688" s="508" t="s">
        <v>538</v>
      </c>
      <c r="B688" s="509" t="s">
        <v>310</v>
      </c>
      <c r="C688" s="509">
        <v>55</v>
      </c>
      <c r="H688" s="509">
        <v>0</v>
      </c>
    </row>
    <row r="689" spans="1:8">
      <c r="A689" s="508" t="s">
        <v>538</v>
      </c>
      <c r="B689" s="509" t="s">
        <v>310</v>
      </c>
      <c r="C689" s="509">
        <v>56</v>
      </c>
      <c r="H689" s="509">
        <v>0</v>
      </c>
    </row>
    <row r="690" spans="1:8">
      <c r="A690" s="508" t="s">
        <v>538</v>
      </c>
      <c r="B690" s="509" t="s">
        <v>310</v>
      </c>
      <c r="C690" s="509">
        <v>57</v>
      </c>
      <c r="H690" s="509">
        <v>0</v>
      </c>
    </row>
    <row r="691" spans="1:8">
      <c r="A691" s="508" t="s">
        <v>538</v>
      </c>
      <c r="B691" s="509" t="s">
        <v>310</v>
      </c>
      <c r="C691" s="509">
        <v>58</v>
      </c>
      <c r="H691" s="509">
        <v>0</v>
      </c>
    </row>
    <row r="692" spans="1:8">
      <c r="A692" s="508" t="s">
        <v>538</v>
      </c>
      <c r="B692" s="509" t="s">
        <v>310</v>
      </c>
      <c r="C692" s="509">
        <v>59</v>
      </c>
      <c r="H692" s="509">
        <v>0</v>
      </c>
    </row>
    <row r="693" spans="1:8">
      <c r="A693" s="508" t="s">
        <v>538</v>
      </c>
      <c r="B693" s="509" t="s">
        <v>310</v>
      </c>
      <c r="C693" s="509">
        <v>60</v>
      </c>
      <c r="H693" s="509">
        <v>0</v>
      </c>
    </row>
    <row r="694" spans="1:8">
      <c r="A694" s="508" t="s">
        <v>538</v>
      </c>
      <c r="B694" s="509" t="s">
        <v>310</v>
      </c>
      <c r="C694" s="509">
        <v>61</v>
      </c>
      <c r="H694" s="509">
        <v>0</v>
      </c>
    </row>
    <row r="695" spans="1:8">
      <c r="A695" s="508" t="s">
        <v>538</v>
      </c>
      <c r="B695" s="509" t="s">
        <v>310</v>
      </c>
      <c r="C695" s="509">
        <v>62</v>
      </c>
      <c r="H695" s="509">
        <v>0</v>
      </c>
    </row>
    <row r="696" spans="1:8">
      <c r="A696" s="508" t="s">
        <v>538</v>
      </c>
      <c r="B696" s="509" t="s">
        <v>310</v>
      </c>
      <c r="C696" s="509">
        <v>63</v>
      </c>
      <c r="H696" s="509">
        <v>0</v>
      </c>
    </row>
    <row r="697" spans="1:8">
      <c r="A697" s="508" t="s">
        <v>538</v>
      </c>
      <c r="B697" s="509" t="s">
        <v>310</v>
      </c>
      <c r="C697" s="509" t="s">
        <v>1033</v>
      </c>
      <c r="H697" s="509">
        <v>0</v>
      </c>
    </row>
    <row r="698" spans="1:8">
      <c r="A698" s="508" t="s">
        <v>538</v>
      </c>
      <c r="B698" s="509" t="s">
        <v>310</v>
      </c>
      <c r="C698" s="509" t="s">
        <v>1034</v>
      </c>
      <c r="H698" s="509">
        <v>0</v>
      </c>
    </row>
    <row r="699" spans="1:8">
      <c r="A699" s="508" t="s">
        <v>538</v>
      </c>
      <c r="B699" s="509" t="s">
        <v>310</v>
      </c>
      <c r="C699" s="509">
        <v>64</v>
      </c>
      <c r="H699" s="509">
        <v>0</v>
      </c>
    </row>
    <row r="700" spans="1:8">
      <c r="A700" s="508" t="s">
        <v>538</v>
      </c>
      <c r="B700" s="509" t="s">
        <v>310</v>
      </c>
      <c r="C700" s="509" t="s">
        <v>1035</v>
      </c>
      <c r="H700" s="509">
        <v>0</v>
      </c>
    </row>
    <row r="701" spans="1:8">
      <c r="A701" s="508" t="s">
        <v>538</v>
      </c>
      <c r="B701" s="509" t="s">
        <v>310</v>
      </c>
      <c r="C701" s="509">
        <v>65</v>
      </c>
      <c r="H701" s="509">
        <v>0</v>
      </c>
    </row>
    <row r="702" spans="1:8">
      <c r="A702" s="508" t="s">
        <v>538</v>
      </c>
      <c r="B702" s="509" t="s">
        <v>310</v>
      </c>
      <c r="C702" s="509">
        <v>66</v>
      </c>
      <c r="H702" s="509">
        <v>0</v>
      </c>
    </row>
    <row r="703" spans="1:8">
      <c r="A703" s="508" t="s">
        <v>538</v>
      </c>
      <c r="B703" s="509" t="s">
        <v>310</v>
      </c>
      <c r="C703" s="509" t="s">
        <v>1036</v>
      </c>
      <c r="H703" s="509">
        <v>0</v>
      </c>
    </row>
    <row r="704" spans="1:8">
      <c r="A704" s="508" t="s">
        <v>538</v>
      </c>
      <c r="B704" s="509" t="s">
        <v>310</v>
      </c>
      <c r="C704" s="509" t="s">
        <v>1037</v>
      </c>
      <c r="H704" s="509">
        <v>0</v>
      </c>
    </row>
    <row r="705" spans="1:8">
      <c r="A705" s="508" t="s">
        <v>538</v>
      </c>
      <c r="B705" s="509" t="s">
        <v>310</v>
      </c>
      <c r="C705" s="509" t="s">
        <v>1038</v>
      </c>
      <c r="H705" s="509">
        <v>0</v>
      </c>
    </row>
    <row r="706" spans="1:8">
      <c r="A706" s="508" t="s">
        <v>538</v>
      </c>
      <c r="B706" s="509" t="s">
        <v>310</v>
      </c>
      <c r="C706" s="509" t="s">
        <v>1039</v>
      </c>
      <c r="H706" s="509">
        <v>0</v>
      </c>
    </row>
    <row r="707" spans="1:8">
      <c r="A707" s="508" t="s">
        <v>538</v>
      </c>
      <c r="B707" s="509" t="s">
        <v>310</v>
      </c>
      <c r="C707" s="509" t="s">
        <v>1040</v>
      </c>
      <c r="H707" s="509">
        <v>0</v>
      </c>
    </row>
    <row r="708" spans="1:8">
      <c r="A708" s="508" t="s">
        <v>538</v>
      </c>
      <c r="B708" s="509" t="s">
        <v>310</v>
      </c>
      <c r="C708" s="509" t="s">
        <v>1041</v>
      </c>
      <c r="H708" s="509">
        <v>0</v>
      </c>
    </row>
    <row r="709" spans="1:8">
      <c r="A709" s="508" t="s">
        <v>538</v>
      </c>
      <c r="B709" s="509" t="s">
        <v>310</v>
      </c>
      <c r="C709" s="509" t="s">
        <v>1042</v>
      </c>
    </row>
    <row r="710" spans="1:8">
      <c r="A710" s="508" t="s">
        <v>538</v>
      </c>
      <c r="B710" s="509" t="s">
        <v>310</v>
      </c>
      <c r="C710" s="509">
        <v>67</v>
      </c>
      <c r="H710" s="509">
        <v>0</v>
      </c>
    </row>
    <row r="711" spans="1:8">
      <c r="A711" s="508" t="s">
        <v>538</v>
      </c>
      <c r="B711" s="509" t="s">
        <v>310</v>
      </c>
      <c r="C711" s="509">
        <v>68</v>
      </c>
      <c r="H711" s="509">
        <v>0</v>
      </c>
    </row>
    <row r="712" spans="1:8">
      <c r="A712" s="508" t="s">
        <v>538</v>
      </c>
      <c r="B712" s="509" t="s">
        <v>310</v>
      </c>
      <c r="C712" s="509" t="s">
        <v>1043</v>
      </c>
      <c r="H712" s="509">
        <v>0</v>
      </c>
    </row>
    <row r="713" spans="1:8">
      <c r="A713" s="508" t="s">
        <v>538</v>
      </c>
      <c r="B713" s="509" t="s">
        <v>310</v>
      </c>
      <c r="C713" s="509">
        <v>69</v>
      </c>
      <c r="H713" s="509">
        <v>0</v>
      </c>
    </row>
    <row r="714" spans="1:8">
      <c r="A714" s="508" t="s">
        <v>538</v>
      </c>
      <c r="B714" s="509" t="s">
        <v>310</v>
      </c>
      <c r="C714" s="509" t="s">
        <v>1044</v>
      </c>
      <c r="H714" s="509">
        <v>0</v>
      </c>
    </row>
    <row r="715" spans="1:8">
      <c r="A715" s="508" t="s">
        <v>538</v>
      </c>
      <c r="B715" s="509" t="s">
        <v>310</v>
      </c>
      <c r="C715" s="509" t="s">
        <v>1045</v>
      </c>
      <c r="H715" s="509">
        <v>0</v>
      </c>
    </row>
    <row r="716" spans="1:8">
      <c r="A716" s="508" t="s">
        <v>538</v>
      </c>
      <c r="B716" s="509" t="s">
        <v>310</v>
      </c>
      <c r="C716" s="509">
        <v>70</v>
      </c>
      <c r="H716" s="509">
        <v>0</v>
      </c>
    </row>
    <row r="717" spans="1:8">
      <c r="A717" s="508" t="s">
        <v>538</v>
      </c>
      <c r="B717" s="509" t="s">
        <v>310</v>
      </c>
      <c r="C717" s="509" t="s">
        <v>1046</v>
      </c>
      <c r="H717" s="509">
        <v>0</v>
      </c>
    </row>
    <row r="718" spans="1:8">
      <c r="A718" s="508" t="s">
        <v>538</v>
      </c>
      <c r="B718" s="509" t="s">
        <v>310</v>
      </c>
      <c r="C718" s="509">
        <v>71</v>
      </c>
      <c r="H718" s="509">
        <v>0</v>
      </c>
    </row>
    <row r="719" spans="1:8">
      <c r="A719" s="508" t="s">
        <v>538</v>
      </c>
      <c r="B719" s="509" t="s">
        <v>310</v>
      </c>
      <c r="C719" s="509" t="s">
        <v>1047</v>
      </c>
      <c r="H719" s="509">
        <v>0</v>
      </c>
    </row>
    <row r="720" spans="1:8">
      <c r="A720" s="508" t="s">
        <v>538</v>
      </c>
      <c r="B720" s="509" t="s">
        <v>310</v>
      </c>
      <c r="C720" s="509" t="s">
        <v>1048</v>
      </c>
      <c r="H720" s="509">
        <v>0</v>
      </c>
    </row>
    <row r="721" spans="1:8">
      <c r="A721" s="508" t="s">
        <v>538</v>
      </c>
      <c r="B721" s="509" t="s">
        <v>310</v>
      </c>
      <c r="C721" s="509" t="s">
        <v>1049</v>
      </c>
      <c r="H721" s="509">
        <v>0</v>
      </c>
    </row>
    <row r="722" spans="1:8">
      <c r="A722" s="508" t="s">
        <v>538</v>
      </c>
      <c r="B722" s="509" t="s">
        <v>310</v>
      </c>
      <c r="C722" s="509" t="s">
        <v>1050</v>
      </c>
      <c r="H722" s="509">
        <v>0</v>
      </c>
    </row>
    <row r="723" spans="1:8">
      <c r="A723" s="508" t="s">
        <v>538</v>
      </c>
      <c r="B723" s="509" t="s">
        <v>310</v>
      </c>
      <c r="C723" s="509" t="s">
        <v>1051</v>
      </c>
      <c r="H723" s="509">
        <v>0</v>
      </c>
    </row>
    <row r="724" spans="1:8">
      <c r="A724" s="508" t="s">
        <v>538</v>
      </c>
      <c r="B724" s="509" t="s">
        <v>310</v>
      </c>
      <c r="C724" s="509">
        <v>72</v>
      </c>
      <c r="H724" s="509">
        <v>0</v>
      </c>
    </row>
    <row r="725" spans="1:8">
      <c r="A725" s="508" t="s">
        <v>538</v>
      </c>
      <c r="B725" s="509" t="s">
        <v>310</v>
      </c>
      <c r="C725" s="509">
        <v>74</v>
      </c>
      <c r="H725" s="509">
        <v>0</v>
      </c>
    </row>
    <row r="726" spans="1:8">
      <c r="A726" s="508" t="s">
        <v>538</v>
      </c>
      <c r="B726" s="509" t="s">
        <v>310</v>
      </c>
      <c r="C726" s="509" t="s">
        <v>4571</v>
      </c>
      <c r="D726" s="509">
        <v>0</v>
      </c>
      <c r="E726" s="509">
        <v>0</v>
      </c>
      <c r="F726" s="509">
        <v>0</v>
      </c>
      <c r="G726" s="509">
        <v>0</v>
      </c>
      <c r="H726" s="509">
        <v>0</v>
      </c>
    </row>
    <row r="727" spans="1:8">
      <c r="A727" s="508" t="s">
        <v>539</v>
      </c>
      <c r="B727" s="509" t="s">
        <v>313</v>
      </c>
      <c r="C727" s="509">
        <v>1</v>
      </c>
      <c r="H727" s="509">
        <v>0</v>
      </c>
    </row>
    <row r="728" spans="1:8">
      <c r="A728" s="508" t="s">
        <v>539</v>
      </c>
      <c r="B728" s="509" t="s">
        <v>313</v>
      </c>
      <c r="C728" s="509" t="s">
        <v>1023</v>
      </c>
      <c r="H728" s="509">
        <v>0</v>
      </c>
    </row>
    <row r="729" spans="1:8">
      <c r="A729" s="508" t="s">
        <v>539</v>
      </c>
      <c r="B729" s="509" t="s">
        <v>313</v>
      </c>
      <c r="C729" s="509">
        <v>2</v>
      </c>
      <c r="H729" s="509">
        <v>0</v>
      </c>
    </row>
    <row r="730" spans="1:8">
      <c r="A730" s="508" t="s">
        <v>539</v>
      </c>
      <c r="B730" s="509" t="s">
        <v>313</v>
      </c>
      <c r="C730" s="509">
        <v>3</v>
      </c>
      <c r="H730" s="509">
        <v>0</v>
      </c>
    </row>
    <row r="731" spans="1:8">
      <c r="A731" s="508" t="s">
        <v>539</v>
      </c>
      <c r="B731" s="509" t="s">
        <v>313</v>
      </c>
      <c r="C731" s="509">
        <v>4</v>
      </c>
      <c r="H731" s="509">
        <v>0</v>
      </c>
    </row>
    <row r="732" spans="1:8">
      <c r="A732" s="508" t="s">
        <v>539</v>
      </c>
      <c r="B732" s="509" t="s">
        <v>313</v>
      </c>
      <c r="C732" s="509">
        <v>5</v>
      </c>
      <c r="H732" s="509">
        <v>0</v>
      </c>
    </row>
    <row r="733" spans="1:8">
      <c r="A733" s="508" t="s">
        <v>539</v>
      </c>
      <c r="B733" s="509" t="s">
        <v>313</v>
      </c>
      <c r="C733" s="509">
        <v>6</v>
      </c>
      <c r="H733" s="509">
        <v>0</v>
      </c>
    </row>
    <row r="734" spans="1:8">
      <c r="A734" s="508" t="s">
        <v>539</v>
      </c>
      <c r="B734" s="509" t="s">
        <v>313</v>
      </c>
      <c r="C734" s="509">
        <v>7</v>
      </c>
      <c r="H734" s="509">
        <v>0</v>
      </c>
    </row>
    <row r="735" spans="1:8">
      <c r="A735" s="508" t="s">
        <v>539</v>
      </c>
      <c r="B735" s="509" t="s">
        <v>313</v>
      </c>
      <c r="C735" s="509">
        <v>8</v>
      </c>
      <c r="H735" s="509">
        <v>0</v>
      </c>
    </row>
    <row r="736" spans="1:8">
      <c r="A736" s="508" t="s">
        <v>539</v>
      </c>
      <c r="B736" s="509" t="s">
        <v>313</v>
      </c>
      <c r="C736" s="509">
        <v>9</v>
      </c>
      <c r="H736" s="509">
        <v>0</v>
      </c>
    </row>
    <row r="737" spans="1:8">
      <c r="A737" s="508" t="s">
        <v>539</v>
      </c>
      <c r="B737" s="509" t="s">
        <v>313</v>
      </c>
      <c r="C737" s="509">
        <v>10</v>
      </c>
      <c r="H737" s="509">
        <v>0</v>
      </c>
    </row>
    <row r="738" spans="1:8">
      <c r="A738" s="508" t="s">
        <v>539</v>
      </c>
      <c r="B738" s="509" t="s">
        <v>313</v>
      </c>
      <c r="C738" s="509">
        <v>11</v>
      </c>
      <c r="H738" s="509">
        <v>0</v>
      </c>
    </row>
    <row r="739" spans="1:8">
      <c r="A739" s="508" t="s">
        <v>539</v>
      </c>
      <c r="B739" s="509" t="s">
        <v>313</v>
      </c>
      <c r="C739" s="509">
        <v>12</v>
      </c>
      <c r="H739" s="509">
        <v>0</v>
      </c>
    </row>
    <row r="740" spans="1:8">
      <c r="A740" s="508" t="s">
        <v>539</v>
      </c>
      <c r="B740" s="509" t="s">
        <v>313</v>
      </c>
      <c r="C740" s="509">
        <v>13</v>
      </c>
      <c r="H740" s="509">
        <v>0</v>
      </c>
    </row>
    <row r="741" spans="1:8">
      <c r="A741" s="508" t="s">
        <v>539</v>
      </c>
      <c r="B741" s="509" t="s">
        <v>313</v>
      </c>
      <c r="C741" s="509">
        <v>14</v>
      </c>
      <c r="H741" s="509">
        <v>0</v>
      </c>
    </row>
    <row r="742" spans="1:8">
      <c r="A742" s="508" t="s">
        <v>539</v>
      </c>
      <c r="B742" s="509" t="s">
        <v>313</v>
      </c>
      <c r="C742" s="509">
        <v>15</v>
      </c>
      <c r="H742" s="509">
        <v>0</v>
      </c>
    </row>
    <row r="743" spans="1:8">
      <c r="A743" s="508" t="s">
        <v>539</v>
      </c>
      <c r="B743" s="509" t="s">
        <v>313</v>
      </c>
      <c r="C743" s="509">
        <v>16</v>
      </c>
      <c r="H743" s="509">
        <v>0</v>
      </c>
    </row>
    <row r="744" spans="1:8">
      <c r="A744" s="508" t="s">
        <v>539</v>
      </c>
      <c r="B744" s="509" t="s">
        <v>313</v>
      </c>
      <c r="C744" s="509">
        <v>17</v>
      </c>
      <c r="H744" s="509">
        <v>0</v>
      </c>
    </row>
    <row r="745" spans="1:8">
      <c r="A745" s="508" t="s">
        <v>539</v>
      </c>
      <c r="B745" s="509" t="s">
        <v>313</v>
      </c>
      <c r="C745" s="509">
        <v>18</v>
      </c>
      <c r="H745" s="509">
        <v>0</v>
      </c>
    </row>
    <row r="746" spans="1:8">
      <c r="A746" s="508" t="s">
        <v>539</v>
      </c>
      <c r="B746" s="509" t="s">
        <v>313</v>
      </c>
      <c r="C746" s="509" t="s">
        <v>1024</v>
      </c>
      <c r="H746" s="509">
        <v>0</v>
      </c>
    </row>
    <row r="747" spans="1:8">
      <c r="A747" s="508" t="s">
        <v>539</v>
      </c>
      <c r="B747" s="509" t="s">
        <v>313</v>
      </c>
      <c r="C747" s="509" t="s">
        <v>1025</v>
      </c>
      <c r="H747" s="509">
        <v>0</v>
      </c>
    </row>
    <row r="748" spans="1:8">
      <c r="A748" s="508" t="s">
        <v>539</v>
      </c>
      <c r="B748" s="509" t="s">
        <v>313</v>
      </c>
      <c r="C748" s="509">
        <v>19</v>
      </c>
      <c r="H748" s="509">
        <v>0</v>
      </c>
    </row>
    <row r="749" spans="1:8">
      <c r="A749" s="508" t="s">
        <v>539</v>
      </c>
      <c r="B749" s="509" t="s">
        <v>313</v>
      </c>
      <c r="C749" s="509">
        <v>20</v>
      </c>
      <c r="H749" s="509">
        <v>0</v>
      </c>
    </row>
    <row r="750" spans="1:8">
      <c r="A750" s="508" t="s">
        <v>539</v>
      </c>
      <c r="B750" s="509" t="s">
        <v>313</v>
      </c>
      <c r="C750" s="509">
        <v>21</v>
      </c>
      <c r="H750" s="509">
        <v>0</v>
      </c>
    </row>
    <row r="751" spans="1:8">
      <c r="A751" s="508" t="s">
        <v>539</v>
      </c>
      <c r="B751" s="509" t="s">
        <v>313</v>
      </c>
      <c r="C751" s="509" t="s">
        <v>1026</v>
      </c>
      <c r="H751" s="509">
        <v>0</v>
      </c>
    </row>
    <row r="752" spans="1:8">
      <c r="A752" s="508" t="s">
        <v>539</v>
      </c>
      <c r="B752" s="509" t="s">
        <v>313</v>
      </c>
      <c r="C752" s="509" t="s">
        <v>1027</v>
      </c>
      <c r="H752" s="509">
        <v>0</v>
      </c>
    </row>
    <row r="753" spans="1:8">
      <c r="A753" s="508" t="s">
        <v>539</v>
      </c>
      <c r="B753" s="509" t="s">
        <v>313</v>
      </c>
      <c r="C753" s="509" t="s">
        <v>1028</v>
      </c>
      <c r="H753" s="509">
        <v>0</v>
      </c>
    </row>
    <row r="754" spans="1:8">
      <c r="A754" s="508" t="s">
        <v>539</v>
      </c>
      <c r="B754" s="509" t="s">
        <v>313</v>
      </c>
      <c r="C754" s="509">
        <v>22</v>
      </c>
      <c r="H754" s="509">
        <v>0</v>
      </c>
    </row>
    <row r="755" spans="1:8">
      <c r="A755" s="508" t="s">
        <v>539</v>
      </c>
      <c r="B755" s="509" t="s">
        <v>313</v>
      </c>
      <c r="C755" s="509">
        <v>23</v>
      </c>
      <c r="H755" s="509">
        <v>0</v>
      </c>
    </row>
    <row r="756" spans="1:8">
      <c r="A756" s="508" t="s">
        <v>539</v>
      </c>
      <c r="B756" s="509" t="s">
        <v>313</v>
      </c>
      <c r="C756" s="509" t="s">
        <v>1029</v>
      </c>
      <c r="H756" s="509">
        <v>0</v>
      </c>
    </row>
    <row r="757" spans="1:8">
      <c r="A757" s="508" t="s">
        <v>539</v>
      </c>
      <c r="B757" s="509" t="s">
        <v>313</v>
      </c>
      <c r="C757" s="509">
        <v>24</v>
      </c>
      <c r="H757" s="509">
        <v>0</v>
      </c>
    </row>
    <row r="758" spans="1:8">
      <c r="A758" s="508" t="s">
        <v>539</v>
      </c>
      <c r="B758" s="509" t="s">
        <v>313</v>
      </c>
      <c r="C758" s="509">
        <v>25</v>
      </c>
    </row>
    <row r="759" spans="1:8">
      <c r="A759" s="508" t="s">
        <v>539</v>
      </c>
      <c r="B759" s="509" t="s">
        <v>313</v>
      </c>
      <c r="C759" s="509">
        <v>26</v>
      </c>
      <c r="H759" s="509">
        <v>0</v>
      </c>
    </row>
    <row r="760" spans="1:8">
      <c r="A760" s="508" t="s">
        <v>539</v>
      </c>
      <c r="B760" s="509" t="s">
        <v>313</v>
      </c>
      <c r="C760" s="509">
        <v>27</v>
      </c>
      <c r="H760" s="509">
        <v>0</v>
      </c>
    </row>
    <row r="761" spans="1:8">
      <c r="A761" s="508" t="s">
        <v>539</v>
      </c>
      <c r="B761" s="509" t="s">
        <v>313</v>
      </c>
      <c r="C761" s="509">
        <v>28</v>
      </c>
      <c r="H761" s="509">
        <v>0</v>
      </c>
    </row>
    <row r="762" spans="1:8">
      <c r="A762" s="508" t="s">
        <v>539</v>
      </c>
      <c r="B762" s="509" t="s">
        <v>313</v>
      </c>
      <c r="C762" s="509">
        <v>29</v>
      </c>
      <c r="H762" s="509">
        <v>0</v>
      </c>
    </row>
    <row r="763" spans="1:8">
      <c r="A763" s="508" t="s">
        <v>539</v>
      </c>
      <c r="B763" s="509" t="s">
        <v>313</v>
      </c>
      <c r="C763" s="509">
        <v>30</v>
      </c>
      <c r="H763" s="509">
        <v>0</v>
      </c>
    </row>
    <row r="764" spans="1:8">
      <c r="A764" s="508" t="s">
        <v>539</v>
      </c>
      <c r="B764" s="509" t="s">
        <v>313</v>
      </c>
      <c r="C764" s="509">
        <v>31</v>
      </c>
      <c r="H764" s="509">
        <v>0</v>
      </c>
    </row>
    <row r="765" spans="1:8">
      <c r="A765" s="508" t="s">
        <v>539</v>
      </c>
      <c r="B765" s="509" t="s">
        <v>313</v>
      </c>
      <c r="C765" s="509">
        <v>32</v>
      </c>
      <c r="H765" s="509">
        <v>0</v>
      </c>
    </row>
    <row r="766" spans="1:8">
      <c r="A766" s="508" t="s">
        <v>539</v>
      </c>
      <c r="B766" s="509" t="s">
        <v>313</v>
      </c>
      <c r="C766" s="509">
        <v>33</v>
      </c>
      <c r="H766" s="509">
        <v>0</v>
      </c>
    </row>
    <row r="767" spans="1:8">
      <c r="A767" s="508" t="s">
        <v>539</v>
      </c>
      <c r="B767" s="509" t="s">
        <v>313</v>
      </c>
      <c r="C767" s="509">
        <v>34</v>
      </c>
      <c r="H767" s="509">
        <v>0</v>
      </c>
    </row>
    <row r="768" spans="1:8">
      <c r="A768" s="508" t="s">
        <v>539</v>
      </c>
      <c r="B768" s="509" t="s">
        <v>313</v>
      </c>
      <c r="C768" s="509">
        <v>35</v>
      </c>
      <c r="H768" s="509">
        <v>0</v>
      </c>
    </row>
    <row r="769" spans="1:8">
      <c r="A769" s="508" t="s">
        <v>539</v>
      </c>
      <c r="B769" s="509" t="s">
        <v>313</v>
      </c>
      <c r="C769" s="509">
        <v>36</v>
      </c>
      <c r="H769" s="509">
        <v>0</v>
      </c>
    </row>
    <row r="770" spans="1:8">
      <c r="A770" s="508" t="s">
        <v>539</v>
      </c>
      <c r="B770" s="509" t="s">
        <v>313</v>
      </c>
      <c r="C770" s="509">
        <v>37</v>
      </c>
      <c r="H770" s="509">
        <v>0</v>
      </c>
    </row>
    <row r="771" spans="1:8">
      <c r="A771" s="508" t="s">
        <v>539</v>
      </c>
      <c r="B771" s="509" t="s">
        <v>313</v>
      </c>
      <c r="C771" s="509">
        <v>38</v>
      </c>
      <c r="H771" s="509">
        <v>0</v>
      </c>
    </row>
    <row r="772" spans="1:8">
      <c r="A772" s="508" t="s">
        <v>539</v>
      </c>
      <c r="B772" s="509" t="s">
        <v>313</v>
      </c>
      <c r="C772" s="509" t="s">
        <v>1030</v>
      </c>
    </row>
    <row r="773" spans="1:8">
      <c r="A773" s="508" t="s">
        <v>539</v>
      </c>
      <c r="B773" s="509" t="s">
        <v>313</v>
      </c>
      <c r="C773" s="509">
        <v>39</v>
      </c>
      <c r="H773" s="509">
        <v>0</v>
      </c>
    </row>
    <row r="774" spans="1:8">
      <c r="A774" s="508" t="s">
        <v>539</v>
      </c>
      <c r="B774" s="509" t="s">
        <v>313</v>
      </c>
      <c r="C774" s="509">
        <v>40</v>
      </c>
      <c r="H774" s="509">
        <v>0</v>
      </c>
    </row>
    <row r="775" spans="1:8">
      <c r="A775" s="508" t="s">
        <v>539</v>
      </c>
      <c r="B775" s="509" t="s">
        <v>313</v>
      </c>
      <c r="C775" s="509">
        <v>41</v>
      </c>
      <c r="H775" s="509">
        <v>0</v>
      </c>
    </row>
    <row r="776" spans="1:8">
      <c r="A776" s="508" t="s">
        <v>539</v>
      </c>
      <c r="B776" s="509" t="s">
        <v>313</v>
      </c>
      <c r="C776" s="509">
        <v>42</v>
      </c>
      <c r="H776" s="509">
        <v>0</v>
      </c>
    </row>
    <row r="777" spans="1:8">
      <c r="A777" s="508" t="s">
        <v>539</v>
      </c>
      <c r="B777" s="509" t="s">
        <v>313</v>
      </c>
      <c r="C777" s="509">
        <v>43</v>
      </c>
      <c r="H777" s="509">
        <v>0</v>
      </c>
    </row>
    <row r="778" spans="1:8">
      <c r="A778" s="508" t="s">
        <v>539</v>
      </c>
      <c r="B778" s="509" t="s">
        <v>313</v>
      </c>
      <c r="C778" s="509">
        <v>44</v>
      </c>
      <c r="H778" s="509">
        <v>0</v>
      </c>
    </row>
    <row r="779" spans="1:8">
      <c r="A779" s="508" t="s">
        <v>539</v>
      </c>
      <c r="B779" s="509" t="s">
        <v>313</v>
      </c>
      <c r="C779" s="509">
        <v>45</v>
      </c>
      <c r="H779" s="509">
        <v>0</v>
      </c>
    </row>
    <row r="780" spans="1:8">
      <c r="A780" s="508" t="s">
        <v>539</v>
      </c>
      <c r="B780" s="509" t="s">
        <v>313</v>
      </c>
      <c r="C780" s="509">
        <v>46</v>
      </c>
      <c r="H780" s="509">
        <v>0</v>
      </c>
    </row>
    <row r="781" spans="1:8">
      <c r="A781" s="508" t="s">
        <v>539</v>
      </c>
      <c r="B781" s="509" t="s">
        <v>313</v>
      </c>
      <c r="C781" s="509">
        <v>47</v>
      </c>
      <c r="H781" s="509">
        <v>0</v>
      </c>
    </row>
    <row r="782" spans="1:8">
      <c r="A782" s="508" t="s">
        <v>539</v>
      </c>
      <c r="B782" s="509" t="s">
        <v>313</v>
      </c>
      <c r="C782" s="509">
        <v>48</v>
      </c>
      <c r="H782" s="509">
        <v>0</v>
      </c>
    </row>
    <row r="783" spans="1:8">
      <c r="A783" s="508" t="s">
        <v>539</v>
      </c>
      <c r="B783" s="509" t="s">
        <v>313</v>
      </c>
      <c r="C783" s="509">
        <v>49</v>
      </c>
      <c r="H783" s="509">
        <v>0</v>
      </c>
    </row>
    <row r="784" spans="1:8">
      <c r="A784" s="508" t="s">
        <v>539</v>
      </c>
      <c r="B784" s="509" t="s">
        <v>313</v>
      </c>
      <c r="C784" s="509">
        <v>50</v>
      </c>
      <c r="H784" s="509">
        <v>0</v>
      </c>
    </row>
    <row r="785" spans="1:8">
      <c r="A785" s="508" t="s">
        <v>539</v>
      </c>
      <c r="B785" s="509" t="s">
        <v>313</v>
      </c>
      <c r="C785" s="509">
        <v>51</v>
      </c>
      <c r="H785" s="509">
        <v>0</v>
      </c>
    </row>
    <row r="786" spans="1:8">
      <c r="A786" s="508" t="s">
        <v>539</v>
      </c>
      <c r="B786" s="509" t="s">
        <v>313</v>
      </c>
      <c r="C786" s="509" t="s">
        <v>1031</v>
      </c>
      <c r="H786" s="509">
        <v>0</v>
      </c>
    </row>
    <row r="787" spans="1:8">
      <c r="A787" s="508" t="s">
        <v>539</v>
      </c>
      <c r="B787" s="509" t="s">
        <v>313</v>
      </c>
      <c r="C787" s="509" t="s">
        <v>1032</v>
      </c>
      <c r="H787" s="509">
        <v>0</v>
      </c>
    </row>
    <row r="788" spans="1:8">
      <c r="A788" s="508" t="s">
        <v>539</v>
      </c>
      <c r="B788" s="509" t="s">
        <v>313</v>
      </c>
      <c r="C788" s="509">
        <v>52</v>
      </c>
      <c r="H788" s="509">
        <v>0</v>
      </c>
    </row>
    <row r="789" spans="1:8">
      <c r="A789" s="508" t="s">
        <v>539</v>
      </c>
      <c r="B789" s="509" t="s">
        <v>313</v>
      </c>
      <c r="C789" s="509">
        <v>53</v>
      </c>
      <c r="H789" s="509">
        <v>0</v>
      </c>
    </row>
    <row r="790" spans="1:8">
      <c r="A790" s="508" t="s">
        <v>539</v>
      </c>
      <c r="B790" s="509" t="s">
        <v>313</v>
      </c>
      <c r="C790" s="509">
        <v>54</v>
      </c>
      <c r="H790" s="509">
        <v>0</v>
      </c>
    </row>
    <row r="791" spans="1:8">
      <c r="A791" s="508" t="s">
        <v>539</v>
      </c>
      <c r="B791" s="509" t="s">
        <v>313</v>
      </c>
      <c r="C791" s="509">
        <v>55</v>
      </c>
      <c r="H791" s="509">
        <v>0</v>
      </c>
    </row>
    <row r="792" spans="1:8">
      <c r="A792" s="508" t="s">
        <v>539</v>
      </c>
      <c r="B792" s="509" t="s">
        <v>313</v>
      </c>
      <c r="C792" s="509">
        <v>56</v>
      </c>
      <c r="H792" s="509">
        <v>0</v>
      </c>
    </row>
    <row r="793" spans="1:8">
      <c r="A793" s="508" t="s">
        <v>539</v>
      </c>
      <c r="B793" s="509" t="s">
        <v>313</v>
      </c>
      <c r="C793" s="509">
        <v>57</v>
      </c>
      <c r="H793" s="509">
        <v>0</v>
      </c>
    </row>
    <row r="794" spans="1:8">
      <c r="A794" s="508" t="s">
        <v>539</v>
      </c>
      <c r="B794" s="509" t="s">
        <v>313</v>
      </c>
      <c r="C794" s="509">
        <v>58</v>
      </c>
      <c r="H794" s="509">
        <v>0</v>
      </c>
    </row>
    <row r="795" spans="1:8">
      <c r="A795" s="508" t="s">
        <v>539</v>
      </c>
      <c r="B795" s="509" t="s">
        <v>313</v>
      </c>
      <c r="C795" s="509">
        <v>59</v>
      </c>
      <c r="H795" s="509">
        <v>0</v>
      </c>
    </row>
    <row r="796" spans="1:8">
      <c r="A796" s="508" t="s">
        <v>539</v>
      </c>
      <c r="B796" s="509" t="s">
        <v>313</v>
      </c>
      <c r="C796" s="509">
        <v>60</v>
      </c>
      <c r="H796" s="509">
        <v>0</v>
      </c>
    </row>
    <row r="797" spans="1:8">
      <c r="A797" s="508" t="s">
        <v>539</v>
      </c>
      <c r="B797" s="509" t="s">
        <v>313</v>
      </c>
      <c r="C797" s="509">
        <v>61</v>
      </c>
      <c r="H797" s="509">
        <v>0</v>
      </c>
    </row>
    <row r="798" spans="1:8">
      <c r="A798" s="508" t="s">
        <v>539</v>
      </c>
      <c r="B798" s="509" t="s">
        <v>313</v>
      </c>
      <c r="C798" s="509">
        <v>62</v>
      </c>
      <c r="H798" s="509">
        <v>0</v>
      </c>
    </row>
    <row r="799" spans="1:8">
      <c r="A799" s="508" t="s">
        <v>539</v>
      </c>
      <c r="B799" s="509" t="s">
        <v>313</v>
      </c>
      <c r="C799" s="509">
        <v>63</v>
      </c>
      <c r="H799" s="509">
        <v>0</v>
      </c>
    </row>
    <row r="800" spans="1:8">
      <c r="A800" s="508" t="s">
        <v>539</v>
      </c>
      <c r="B800" s="509" t="s">
        <v>313</v>
      </c>
      <c r="C800" s="509" t="s">
        <v>1033</v>
      </c>
      <c r="H800" s="509">
        <v>0</v>
      </c>
    </row>
    <row r="801" spans="1:8">
      <c r="A801" s="508" t="s">
        <v>539</v>
      </c>
      <c r="B801" s="509" t="s">
        <v>313</v>
      </c>
      <c r="C801" s="509" t="s">
        <v>1034</v>
      </c>
      <c r="H801" s="509">
        <v>0</v>
      </c>
    </row>
    <row r="802" spans="1:8">
      <c r="A802" s="508" t="s">
        <v>539</v>
      </c>
      <c r="B802" s="509" t="s">
        <v>313</v>
      </c>
      <c r="C802" s="509">
        <v>64</v>
      </c>
      <c r="H802" s="509">
        <v>0</v>
      </c>
    </row>
    <row r="803" spans="1:8">
      <c r="A803" s="508" t="s">
        <v>539</v>
      </c>
      <c r="B803" s="509" t="s">
        <v>313</v>
      </c>
      <c r="C803" s="509" t="s">
        <v>1035</v>
      </c>
      <c r="H803" s="509">
        <v>0</v>
      </c>
    </row>
    <row r="804" spans="1:8">
      <c r="A804" s="508" t="s">
        <v>539</v>
      </c>
      <c r="B804" s="509" t="s">
        <v>313</v>
      </c>
      <c r="C804" s="509">
        <v>65</v>
      </c>
      <c r="H804" s="509">
        <v>0</v>
      </c>
    </row>
    <row r="805" spans="1:8">
      <c r="A805" s="508" t="s">
        <v>539</v>
      </c>
      <c r="B805" s="509" t="s">
        <v>313</v>
      </c>
      <c r="C805" s="509">
        <v>66</v>
      </c>
      <c r="H805" s="509">
        <v>0</v>
      </c>
    </row>
    <row r="806" spans="1:8">
      <c r="A806" s="508" t="s">
        <v>539</v>
      </c>
      <c r="B806" s="509" t="s">
        <v>313</v>
      </c>
      <c r="C806" s="509" t="s">
        <v>1036</v>
      </c>
      <c r="H806" s="509">
        <v>0</v>
      </c>
    </row>
    <row r="807" spans="1:8">
      <c r="A807" s="508" t="s">
        <v>539</v>
      </c>
      <c r="B807" s="509" t="s">
        <v>313</v>
      </c>
      <c r="C807" s="509" t="s">
        <v>1037</v>
      </c>
      <c r="H807" s="509">
        <v>0</v>
      </c>
    </row>
    <row r="808" spans="1:8">
      <c r="A808" s="508" t="s">
        <v>539</v>
      </c>
      <c r="B808" s="509" t="s">
        <v>313</v>
      </c>
      <c r="C808" s="509" t="s">
        <v>1038</v>
      </c>
      <c r="H808" s="509">
        <v>0</v>
      </c>
    </row>
    <row r="809" spans="1:8">
      <c r="A809" s="508" t="s">
        <v>539</v>
      </c>
      <c r="B809" s="509" t="s">
        <v>313</v>
      </c>
      <c r="C809" s="509" t="s">
        <v>1039</v>
      </c>
      <c r="H809" s="509">
        <v>0</v>
      </c>
    </row>
    <row r="810" spans="1:8">
      <c r="A810" s="508" t="s">
        <v>539</v>
      </c>
      <c r="B810" s="509" t="s">
        <v>313</v>
      </c>
      <c r="C810" s="509" t="s">
        <v>1040</v>
      </c>
      <c r="H810" s="509">
        <v>0</v>
      </c>
    </row>
    <row r="811" spans="1:8">
      <c r="A811" s="508" t="s">
        <v>539</v>
      </c>
      <c r="B811" s="509" t="s">
        <v>313</v>
      </c>
      <c r="C811" s="509" t="s">
        <v>1041</v>
      </c>
      <c r="H811" s="509">
        <v>0</v>
      </c>
    </row>
    <row r="812" spans="1:8">
      <c r="A812" s="508" t="s">
        <v>539</v>
      </c>
      <c r="B812" s="509" t="s">
        <v>313</v>
      </c>
      <c r="C812" s="509" t="s">
        <v>1042</v>
      </c>
    </row>
    <row r="813" spans="1:8">
      <c r="A813" s="508" t="s">
        <v>539</v>
      </c>
      <c r="B813" s="509" t="s">
        <v>313</v>
      </c>
      <c r="C813" s="509">
        <v>67</v>
      </c>
      <c r="H813" s="509">
        <v>0</v>
      </c>
    </row>
    <row r="814" spans="1:8">
      <c r="A814" s="508" t="s">
        <v>539</v>
      </c>
      <c r="B814" s="509" t="s">
        <v>313</v>
      </c>
      <c r="C814" s="509">
        <v>68</v>
      </c>
      <c r="H814" s="509">
        <v>0</v>
      </c>
    </row>
    <row r="815" spans="1:8">
      <c r="A815" s="508" t="s">
        <v>539</v>
      </c>
      <c r="B815" s="509" t="s">
        <v>313</v>
      </c>
      <c r="C815" s="509" t="s">
        <v>1043</v>
      </c>
      <c r="H815" s="509">
        <v>0</v>
      </c>
    </row>
    <row r="816" spans="1:8">
      <c r="A816" s="508" t="s">
        <v>539</v>
      </c>
      <c r="B816" s="509" t="s">
        <v>313</v>
      </c>
      <c r="C816" s="509">
        <v>69</v>
      </c>
      <c r="H816" s="509">
        <v>0</v>
      </c>
    </row>
    <row r="817" spans="1:8">
      <c r="A817" s="508" t="s">
        <v>539</v>
      </c>
      <c r="B817" s="509" t="s">
        <v>313</v>
      </c>
      <c r="C817" s="509" t="s">
        <v>1044</v>
      </c>
      <c r="H817" s="509">
        <v>0</v>
      </c>
    </row>
    <row r="818" spans="1:8">
      <c r="A818" s="508" t="s">
        <v>539</v>
      </c>
      <c r="B818" s="509" t="s">
        <v>313</v>
      </c>
      <c r="C818" s="509" t="s">
        <v>1045</v>
      </c>
      <c r="H818" s="509">
        <v>0</v>
      </c>
    </row>
    <row r="819" spans="1:8">
      <c r="A819" s="508" t="s">
        <v>539</v>
      </c>
      <c r="B819" s="509" t="s">
        <v>313</v>
      </c>
      <c r="C819" s="509">
        <v>70</v>
      </c>
      <c r="H819" s="509">
        <v>0</v>
      </c>
    </row>
    <row r="820" spans="1:8">
      <c r="A820" s="508" t="s">
        <v>539</v>
      </c>
      <c r="B820" s="509" t="s">
        <v>313</v>
      </c>
      <c r="C820" s="509" t="s">
        <v>1046</v>
      </c>
      <c r="H820" s="509">
        <v>0</v>
      </c>
    </row>
    <row r="821" spans="1:8">
      <c r="A821" s="508" t="s">
        <v>539</v>
      </c>
      <c r="B821" s="509" t="s">
        <v>313</v>
      </c>
      <c r="C821" s="509">
        <v>71</v>
      </c>
      <c r="H821" s="509">
        <v>0</v>
      </c>
    </row>
    <row r="822" spans="1:8">
      <c r="A822" s="508" t="s">
        <v>539</v>
      </c>
      <c r="B822" s="509" t="s">
        <v>313</v>
      </c>
      <c r="C822" s="509" t="s">
        <v>1047</v>
      </c>
      <c r="H822" s="509">
        <v>0</v>
      </c>
    </row>
    <row r="823" spans="1:8">
      <c r="A823" s="508" t="s">
        <v>539</v>
      </c>
      <c r="B823" s="509" t="s">
        <v>313</v>
      </c>
      <c r="C823" s="509" t="s">
        <v>1048</v>
      </c>
      <c r="H823" s="509">
        <v>0</v>
      </c>
    </row>
    <row r="824" spans="1:8">
      <c r="A824" s="508" t="s">
        <v>539</v>
      </c>
      <c r="B824" s="509" t="s">
        <v>313</v>
      </c>
      <c r="C824" s="509" t="s">
        <v>1049</v>
      </c>
      <c r="H824" s="509">
        <v>0</v>
      </c>
    </row>
    <row r="825" spans="1:8">
      <c r="A825" s="508" t="s">
        <v>539</v>
      </c>
      <c r="B825" s="509" t="s">
        <v>313</v>
      </c>
      <c r="C825" s="509" t="s">
        <v>1050</v>
      </c>
      <c r="H825" s="509">
        <v>0</v>
      </c>
    </row>
    <row r="826" spans="1:8">
      <c r="A826" s="508" t="s">
        <v>539</v>
      </c>
      <c r="B826" s="509" t="s">
        <v>313</v>
      </c>
      <c r="C826" s="509" t="s">
        <v>1051</v>
      </c>
      <c r="H826" s="509">
        <v>0</v>
      </c>
    </row>
    <row r="827" spans="1:8">
      <c r="A827" s="508" t="s">
        <v>539</v>
      </c>
      <c r="B827" s="509" t="s">
        <v>313</v>
      </c>
      <c r="C827" s="509">
        <v>72</v>
      </c>
      <c r="H827" s="509">
        <v>0</v>
      </c>
    </row>
    <row r="828" spans="1:8">
      <c r="A828" s="508" t="s">
        <v>539</v>
      </c>
      <c r="B828" s="509" t="s">
        <v>313</v>
      </c>
      <c r="C828" s="509">
        <v>74</v>
      </c>
      <c r="H828" s="509">
        <v>0</v>
      </c>
    </row>
    <row r="829" spans="1:8">
      <c r="A829" s="508" t="s">
        <v>539</v>
      </c>
      <c r="B829" s="509" t="s">
        <v>313</v>
      </c>
      <c r="C829" s="509" t="s">
        <v>4571</v>
      </c>
      <c r="D829" s="509">
        <v>0</v>
      </c>
      <c r="E829" s="509">
        <v>0</v>
      </c>
      <c r="F829" s="509">
        <v>0</v>
      </c>
      <c r="G829" s="509">
        <v>0</v>
      </c>
      <c r="H829" s="509">
        <v>0</v>
      </c>
    </row>
    <row r="830" spans="1:8">
      <c r="A830" s="508" t="s">
        <v>540</v>
      </c>
      <c r="B830" s="509" t="s">
        <v>314</v>
      </c>
      <c r="C830" s="509">
        <v>1</v>
      </c>
      <c r="H830" s="509">
        <v>0</v>
      </c>
    </row>
    <row r="831" spans="1:8">
      <c r="A831" s="508" t="s">
        <v>540</v>
      </c>
      <c r="B831" s="509" t="s">
        <v>314</v>
      </c>
      <c r="C831" s="509" t="s">
        <v>1023</v>
      </c>
      <c r="H831" s="509">
        <v>0</v>
      </c>
    </row>
    <row r="832" spans="1:8">
      <c r="A832" s="508" t="s">
        <v>540</v>
      </c>
      <c r="B832" s="509" t="s">
        <v>314</v>
      </c>
      <c r="C832" s="509">
        <v>2</v>
      </c>
      <c r="H832" s="509">
        <v>0</v>
      </c>
    </row>
    <row r="833" spans="1:8">
      <c r="A833" s="508" t="s">
        <v>540</v>
      </c>
      <c r="B833" s="509" t="s">
        <v>314</v>
      </c>
      <c r="C833" s="509">
        <v>3</v>
      </c>
      <c r="H833" s="509">
        <v>0</v>
      </c>
    </row>
    <row r="834" spans="1:8">
      <c r="A834" s="508" t="s">
        <v>540</v>
      </c>
      <c r="B834" s="509" t="s">
        <v>314</v>
      </c>
      <c r="C834" s="509">
        <v>4</v>
      </c>
      <c r="H834" s="509">
        <v>0</v>
      </c>
    </row>
    <row r="835" spans="1:8">
      <c r="A835" s="508" t="s">
        <v>540</v>
      </c>
      <c r="B835" s="509" t="s">
        <v>314</v>
      </c>
      <c r="C835" s="509">
        <v>5</v>
      </c>
      <c r="H835" s="509">
        <v>0</v>
      </c>
    </row>
    <row r="836" spans="1:8">
      <c r="A836" s="508" t="s">
        <v>540</v>
      </c>
      <c r="B836" s="509" t="s">
        <v>314</v>
      </c>
      <c r="C836" s="509">
        <v>6</v>
      </c>
      <c r="H836" s="509">
        <v>0</v>
      </c>
    </row>
    <row r="837" spans="1:8">
      <c r="A837" s="508" t="s">
        <v>540</v>
      </c>
      <c r="B837" s="509" t="s">
        <v>314</v>
      </c>
      <c r="C837" s="509">
        <v>7</v>
      </c>
      <c r="H837" s="509">
        <v>0</v>
      </c>
    </row>
    <row r="838" spans="1:8">
      <c r="A838" s="508" t="s">
        <v>540</v>
      </c>
      <c r="B838" s="509" t="s">
        <v>314</v>
      </c>
      <c r="C838" s="509">
        <v>8</v>
      </c>
      <c r="H838" s="509">
        <v>0</v>
      </c>
    </row>
    <row r="839" spans="1:8">
      <c r="A839" s="508" t="s">
        <v>540</v>
      </c>
      <c r="B839" s="509" t="s">
        <v>314</v>
      </c>
      <c r="C839" s="509">
        <v>9</v>
      </c>
      <c r="H839" s="509">
        <v>0</v>
      </c>
    </row>
    <row r="840" spans="1:8">
      <c r="A840" s="508" t="s">
        <v>540</v>
      </c>
      <c r="B840" s="509" t="s">
        <v>314</v>
      </c>
      <c r="C840" s="509">
        <v>10</v>
      </c>
      <c r="H840" s="509">
        <v>0</v>
      </c>
    </row>
    <row r="841" spans="1:8">
      <c r="A841" s="508" t="s">
        <v>540</v>
      </c>
      <c r="B841" s="509" t="s">
        <v>314</v>
      </c>
      <c r="C841" s="509">
        <v>11</v>
      </c>
      <c r="H841" s="509">
        <v>0</v>
      </c>
    </row>
    <row r="842" spans="1:8">
      <c r="A842" s="508" t="s">
        <v>540</v>
      </c>
      <c r="B842" s="509" t="s">
        <v>314</v>
      </c>
      <c r="C842" s="509">
        <v>12</v>
      </c>
      <c r="H842" s="509">
        <v>0</v>
      </c>
    </row>
    <row r="843" spans="1:8">
      <c r="A843" s="508" t="s">
        <v>540</v>
      </c>
      <c r="B843" s="509" t="s">
        <v>314</v>
      </c>
      <c r="C843" s="509">
        <v>13</v>
      </c>
      <c r="H843" s="509">
        <v>0</v>
      </c>
    </row>
    <row r="844" spans="1:8">
      <c r="A844" s="508" t="s">
        <v>540</v>
      </c>
      <c r="B844" s="509" t="s">
        <v>314</v>
      </c>
      <c r="C844" s="509">
        <v>14</v>
      </c>
      <c r="H844" s="509">
        <v>0</v>
      </c>
    </row>
    <row r="845" spans="1:8">
      <c r="A845" s="508" t="s">
        <v>540</v>
      </c>
      <c r="B845" s="509" t="s">
        <v>314</v>
      </c>
      <c r="C845" s="509">
        <v>15</v>
      </c>
      <c r="H845" s="509">
        <v>0</v>
      </c>
    </row>
    <row r="846" spans="1:8">
      <c r="A846" s="508" t="s">
        <v>540</v>
      </c>
      <c r="B846" s="509" t="s">
        <v>314</v>
      </c>
      <c r="C846" s="509">
        <v>16</v>
      </c>
      <c r="H846" s="509">
        <v>0</v>
      </c>
    </row>
    <row r="847" spans="1:8">
      <c r="A847" s="508" t="s">
        <v>540</v>
      </c>
      <c r="B847" s="509" t="s">
        <v>314</v>
      </c>
      <c r="C847" s="509">
        <v>17</v>
      </c>
      <c r="H847" s="509">
        <v>0</v>
      </c>
    </row>
    <row r="848" spans="1:8">
      <c r="A848" s="508" t="s">
        <v>540</v>
      </c>
      <c r="B848" s="509" t="s">
        <v>314</v>
      </c>
      <c r="C848" s="509">
        <v>18</v>
      </c>
      <c r="H848" s="509">
        <v>0</v>
      </c>
    </row>
    <row r="849" spans="1:8">
      <c r="A849" s="508" t="s">
        <v>540</v>
      </c>
      <c r="B849" s="509" t="s">
        <v>314</v>
      </c>
      <c r="C849" s="509" t="s">
        <v>1024</v>
      </c>
      <c r="H849" s="509">
        <v>0</v>
      </c>
    </row>
    <row r="850" spans="1:8">
      <c r="A850" s="508" t="s">
        <v>540</v>
      </c>
      <c r="B850" s="509" t="s">
        <v>314</v>
      </c>
      <c r="C850" s="509" t="s">
        <v>1025</v>
      </c>
      <c r="H850" s="509">
        <v>0</v>
      </c>
    </row>
    <row r="851" spans="1:8">
      <c r="A851" s="508" t="s">
        <v>540</v>
      </c>
      <c r="B851" s="509" t="s">
        <v>314</v>
      </c>
      <c r="C851" s="509">
        <v>19</v>
      </c>
      <c r="H851" s="509">
        <v>0</v>
      </c>
    </row>
    <row r="852" spans="1:8">
      <c r="A852" s="508" t="s">
        <v>540</v>
      </c>
      <c r="B852" s="509" t="s">
        <v>314</v>
      </c>
      <c r="C852" s="509">
        <v>20</v>
      </c>
      <c r="H852" s="509">
        <v>0</v>
      </c>
    </row>
    <row r="853" spans="1:8">
      <c r="A853" s="508" t="s">
        <v>540</v>
      </c>
      <c r="B853" s="509" t="s">
        <v>314</v>
      </c>
      <c r="C853" s="509">
        <v>21</v>
      </c>
      <c r="H853" s="509">
        <v>0</v>
      </c>
    </row>
    <row r="854" spans="1:8">
      <c r="A854" s="508" t="s">
        <v>540</v>
      </c>
      <c r="B854" s="509" t="s">
        <v>314</v>
      </c>
      <c r="C854" s="509" t="s">
        <v>1026</v>
      </c>
      <c r="H854" s="509">
        <v>0</v>
      </c>
    </row>
    <row r="855" spans="1:8">
      <c r="A855" s="508" t="s">
        <v>540</v>
      </c>
      <c r="B855" s="509" t="s">
        <v>314</v>
      </c>
      <c r="C855" s="509" t="s">
        <v>1027</v>
      </c>
      <c r="H855" s="509">
        <v>0</v>
      </c>
    </row>
    <row r="856" spans="1:8">
      <c r="A856" s="508" t="s">
        <v>540</v>
      </c>
      <c r="B856" s="509" t="s">
        <v>314</v>
      </c>
      <c r="C856" s="509" t="s">
        <v>1028</v>
      </c>
      <c r="H856" s="509">
        <v>0</v>
      </c>
    </row>
    <row r="857" spans="1:8">
      <c r="A857" s="508" t="s">
        <v>540</v>
      </c>
      <c r="B857" s="509" t="s">
        <v>314</v>
      </c>
      <c r="C857" s="509">
        <v>22</v>
      </c>
      <c r="H857" s="509">
        <v>0</v>
      </c>
    </row>
    <row r="858" spans="1:8">
      <c r="A858" s="508" t="s">
        <v>540</v>
      </c>
      <c r="B858" s="509" t="s">
        <v>314</v>
      </c>
      <c r="C858" s="509">
        <v>23</v>
      </c>
      <c r="H858" s="509">
        <v>0</v>
      </c>
    </row>
    <row r="859" spans="1:8">
      <c r="A859" s="508" t="s">
        <v>540</v>
      </c>
      <c r="B859" s="509" t="s">
        <v>314</v>
      </c>
      <c r="C859" s="509" t="s">
        <v>1029</v>
      </c>
      <c r="H859" s="509">
        <v>0</v>
      </c>
    </row>
    <row r="860" spans="1:8">
      <c r="A860" s="508" t="s">
        <v>540</v>
      </c>
      <c r="B860" s="509" t="s">
        <v>314</v>
      </c>
      <c r="C860" s="509">
        <v>24</v>
      </c>
      <c r="H860" s="509">
        <v>0</v>
      </c>
    </row>
    <row r="861" spans="1:8">
      <c r="A861" s="508" t="s">
        <v>540</v>
      </c>
      <c r="B861" s="509" t="s">
        <v>314</v>
      </c>
      <c r="C861" s="509">
        <v>25</v>
      </c>
    </row>
    <row r="862" spans="1:8">
      <c r="A862" s="508" t="s">
        <v>540</v>
      </c>
      <c r="B862" s="509" t="s">
        <v>314</v>
      </c>
      <c r="C862" s="509">
        <v>26</v>
      </c>
      <c r="H862" s="509">
        <v>0</v>
      </c>
    </row>
    <row r="863" spans="1:8">
      <c r="A863" s="508" t="s">
        <v>540</v>
      </c>
      <c r="B863" s="509" t="s">
        <v>314</v>
      </c>
      <c r="C863" s="509">
        <v>27</v>
      </c>
      <c r="H863" s="509">
        <v>0</v>
      </c>
    </row>
    <row r="864" spans="1:8">
      <c r="A864" s="508" t="s">
        <v>540</v>
      </c>
      <c r="B864" s="509" t="s">
        <v>314</v>
      </c>
      <c r="C864" s="509">
        <v>28</v>
      </c>
      <c r="H864" s="509">
        <v>0</v>
      </c>
    </row>
    <row r="865" spans="1:8">
      <c r="A865" s="508" t="s">
        <v>540</v>
      </c>
      <c r="B865" s="509" t="s">
        <v>314</v>
      </c>
      <c r="C865" s="509">
        <v>29</v>
      </c>
      <c r="H865" s="509">
        <v>0</v>
      </c>
    </row>
    <row r="866" spans="1:8">
      <c r="A866" s="508" t="s">
        <v>540</v>
      </c>
      <c r="B866" s="509" t="s">
        <v>314</v>
      </c>
      <c r="C866" s="509">
        <v>30</v>
      </c>
      <c r="H866" s="509">
        <v>0</v>
      </c>
    </row>
    <row r="867" spans="1:8">
      <c r="A867" s="508" t="s">
        <v>540</v>
      </c>
      <c r="B867" s="509" t="s">
        <v>314</v>
      </c>
      <c r="C867" s="509">
        <v>31</v>
      </c>
      <c r="H867" s="509">
        <v>0</v>
      </c>
    </row>
    <row r="868" spans="1:8">
      <c r="A868" s="508" t="s">
        <v>540</v>
      </c>
      <c r="B868" s="509" t="s">
        <v>314</v>
      </c>
      <c r="C868" s="509">
        <v>32</v>
      </c>
      <c r="H868" s="509">
        <v>0</v>
      </c>
    </row>
    <row r="869" spans="1:8">
      <c r="A869" s="508" t="s">
        <v>540</v>
      </c>
      <c r="B869" s="509" t="s">
        <v>314</v>
      </c>
      <c r="C869" s="509">
        <v>33</v>
      </c>
      <c r="H869" s="509">
        <v>0</v>
      </c>
    </row>
    <row r="870" spans="1:8">
      <c r="A870" s="508" t="s">
        <v>540</v>
      </c>
      <c r="B870" s="509" t="s">
        <v>314</v>
      </c>
      <c r="C870" s="509">
        <v>34</v>
      </c>
      <c r="H870" s="509">
        <v>0</v>
      </c>
    </row>
    <row r="871" spans="1:8">
      <c r="A871" s="508" t="s">
        <v>540</v>
      </c>
      <c r="B871" s="509" t="s">
        <v>314</v>
      </c>
      <c r="C871" s="509">
        <v>35</v>
      </c>
      <c r="H871" s="509">
        <v>0</v>
      </c>
    </row>
    <row r="872" spans="1:8">
      <c r="A872" s="508" t="s">
        <v>540</v>
      </c>
      <c r="B872" s="509" t="s">
        <v>314</v>
      </c>
      <c r="C872" s="509">
        <v>36</v>
      </c>
      <c r="H872" s="509">
        <v>0</v>
      </c>
    </row>
    <row r="873" spans="1:8">
      <c r="A873" s="508" t="s">
        <v>540</v>
      </c>
      <c r="B873" s="509" t="s">
        <v>314</v>
      </c>
      <c r="C873" s="509">
        <v>37</v>
      </c>
      <c r="H873" s="509">
        <v>0</v>
      </c>
    </row>
    <row r="874" spans="1:8">
      <c r="A874" s="508" t="s">
        <v>540</v>
      </c>
      <c r="B874" s="509" t="s">
        <v>314</v>
      </c>
      <c r="C874" s="509">
        <v>38</v>
      </c>
      <c r="H874" s="509">
        <v>0</v>
      </c>
    </row>
    <row r="875" spans="1:8">
      <c r="A875" s="508" t="s">
        <v>540</v>
      </c>
      <c r="B875" s="509" t="s">
        <v>314</v>
      </c>
      <c r="C875" s="509" t="s">
        <v>1030</v>
      </c>
    </row>
    <row r="876" spans="1:8">
      <c r="A876" s="508" t="s">
        <v>540</v>
      </c>
      <c r="B876" s="509" t="s">
        <v>314</v>
      </c>
      <c r="C876" s="509">
        <v>39</v>
      </c>
      <c r="H876" s="509">
        <v>0</v>
      </c>
    </row>
    <row r="877" spans="1:8">
      <c r="A877" s="508" t="s">
        <v>540</v>
      </c>
      <c r="B877" s="509" t="s">
        <v>314</v>
      </c>
      <c r="C877" s="509">
        <v>40</v>
      </c>
      <c r="H877" s="509">
        <v>0</v>
      </c>
    </row>
    <row r="878" spans="1:8">
      <c r="A878" s="508" t="s">
        <v>540</v>
      </c>
      <c r="B878" s="509" t="s">
        <v>314</v>
      </c>
      <c r="C878" s="509">
        <v>41</v>
      </c>
      <c r="H878" s="509">
        <v>0</v>
      </c>
    </row>
    <row r="879" spans="1:8">
      <c r="A879" s="508" t="s">
        <v>540</v>
      </c>
      <c r="B879" s="509" t="s">
        <v>314</v>
      </c>
      <c r="C879" s="509">
        <v>42</v>
      </c>
      <c r="H879" s="509">
        <v>0</v>
      </c>
    </row>
    <row r="880" spans="1:8">
      <c r="A880" s="508" t="s">
        <v>540</v>
      </c>
      <c r="B880" s="509" t="s">
        <v>314</v>
      </c>
      <c r="C880" s="509">
        <v>43</v>
      </c>
      <c r="H880" s="509">
        <v>0</v>
      </c>
    </row>
    <row r="881" spans="1:8">
      <c r="A881" s="508" t="s">
        <v>540</v>
      </c>
      <c r="B881" s="509" t="s">
        <v>314</v>
      </c>
      <c r="C881" s="509">
        <v>44</v>
      </c>
      <c r="H881" s="509">
        <v>0</v>
      </c>
    </row>
    <row r="882" spans="1:8">
      <c r="A882" s="508" t="s">
        <v>540</v>
      </c>
      <c r="B882" s="509" t="s">
        <v>314</v>
      </c>
      <c r="C882" s="509">
        <v>45</v>
      </c>
      <c r="H882" s="509">
        <v>0</v>
      </c>
    </row>
    <row r="883" spans="1:8">
      <c r="A883" s="508" t="s">
        <v>540</v>
      </c>
      <c r="B883" s="509" t="s">
        <v>314</v>
      </c>
      <c r="C883" s="509">
        <v>46</v>
      </c>
      <c r="H883" s="509">
        <v>0</v>
      </c>
    </row>
    <row r="884" spans="1:8">
      <c r="A884" s="508" t="s">
        <v>540</v>
      </c>
      <c r="B884" s="509" t="s">
        <v>314</v>
      </c>
      <c r="C884" s="509">
        <v>47</v>
      </c>
      <c r="H884" s="509">
        <v>0</v>
      </c>
    </row>
    <row r="885" spans="1:8">
      <c r="A885" s="508" t="s">
        <v>540</v>
      </c>
      <c r="B885" s="509" t="s">
        <v>314</v>
      </c>
      <c r="C885" s="509">
        <v>48</v>
      </c>
      <c r="H885" s="509">
        <v>0</v>
      </c>
    </row>
    <row r="886" spans="1:8">
      <c r="A886" s="508" t="s">
        <v>540</v>
      </c>
      <c r="B886" s="509" t="s">
        <v>314</v>
      </c>
      <c r="C886" s="509">
        <v>49</v>
      </c>
      <c r="H886" s="509">
        <v>0</v>
      </c>
    </row>
    <row r="887" spans="1:8">
      <c r="A887" s="508" t="s">
        <v>540</v>
      </c>
      <c r="B887" s="509" t="s">
        <v>314</v>
      </c>
      <c r="C887" s="509">
        <v>50</v>
      </c>
      <c r="H887" s="509">
        <v>0</v>
      </c>
    </row>
    <row r="888" spans="1:8">
      <c r="A888" s="508" t="s">
        <v>540</v>
      </c>
      <c r="B888" s="509" t="s">
        <v>314</v>
      </c>
      <c r="C888" s="509">
        <v>51</v>
      </c>
      <c r="H888" s="509">
        <v>0</v>
      </c>
    </row>
    <row r="889" spans="1:8">
      <c r="A889" s="508" t="s">
        <v>540</v>
      </c>
      <c r="B889" s="509" t="s">
        <v>314</v>
      </c>
      <c r="C889" s="509" t="s">
        <v>1031</v>
      </c>
      <c r="H889" s="509">
        <v>0</v>
      </c>
    </row>
    <row r="890" spans="1:8">
      <c r="A890" s="508" t="s">
        <v>540</v>
      </c>
      <c r="B890" s="509" t="s">
        <v>314</v>
      </c>
      <c r="C890" s="509" t="s">
        <v>1032</v>
      </c>
      <c r="H890" s="509">
        <v>0</v>
      </c>
    </row>
    <row r="891" spans="1:8">
      <c r="A891" s="508" t="s">
        <v>540</v>
      </c>
      <c r="B891" s="509" t="s">
        <v>314</v>
      </c>
      <c r="C891" s="509">
        <v>52</v>
      </c>
      <c r="H891" s="509">
        <v>0</v>
      </c>
    </row>
    <row r="892" spans="1:8">
      <c r="A892" s="508" t="s">
        <v>540</v>
      </c>
      <c r="B892" s="509" t="s">
        <v>314</v>
      </c>
      <c r="C892" s="509">
        <v>53</v>
      </c>
      <c r="H892" s="509">
        <v>0</v>
      </c>
    </row>
    <row r="893" spans="1:8">
      <c r="A893" s="508" t="s">
        <v>540</v>
      </c>
      <c r="B893" s="509" t="s">
        <v>314</v>
      </c>
      <c r="C893" s="509">
        <v>54</v>
      </c>
      <c r="H893" s="509">
        <v>0</v>
      </c>
    </row>
    <row r="894" spans="1:8">
      <c r="A894" s="508" t="s">
        <v>540</v>
      </c>
      <c r="B894" s="509" t="s">
        <v>314</v>
      </c>
      <c r="C894" s="509">
        <v>55</v>
      </c>
      <c r="H894" s="509">
        <v>0</v>
      </c>
    </row>
    <row r="895" spans="1:8">
      <c r="A895" s="508" t="s">
        <v>540</v>
      </c>
      <c r="B895" s="509" t="s">
        <v>314</v>
      </c>
      <c r="C895" s="509">
        <v>56</v>
      </c>
      <c r="H895" s="509">
        <v>0</v>
      </c>
    </row>
    <row r="896" spans="1:8">
      <c r="A896" s="508" t="s">
        <v>540</v>
      </c>
      <c r="B896" s="509" t="s">
        <v>314</v>
      </c>
      <c r="C896" s="509">
        <v>57</v>
      </c>
      <c r="H896" s="509">
        <v>0</v>
      </c>
    </row>
    <row r="897" spans="1:8">
      <c r="A897" s="508" t="s">
        <v>540</v>
      </c>
      <c r="B897" s="509" t="s">
        <v>314</v>
      </c>
      <c r="C897" s="509">
        <v>58</v>
      </c>
      <c r="H897" s="509">
        <v>0</v>
      </c>
    </row>
    <row r="898" spans="1:8">
      <c r="A898" s="508" t="s">
        <v>540</v>
      </c>
      <c r="B898" s="509" t="s">
        <v>314</v>
      </c>
      <c r="C898" s="509">
        <v>59</v>
      </c>
      <c r="H898" s="509">
        <v>0</v>
      </c>
    </row>
    <row r="899" spans="1:8">
      <c r="A899" s="508" t="s">
        <v>540</v>
      </c>
      <c r="B899" s="509" t="s">
        <v>314</v>
      </c>
      <c r="C899" s="509">
        <v>60</v>
      </c>
      <c r="H899" s="509">
        <v>0</v>
      </c>
    </row>
    <row r="900" spans="1:8">
      <c r="A900" s="508" t="s">
        <v>540</v>
      </c>
      <c r="B900" s="509" t="s">
        <v>314</v>
      </c>
      <c r="C900" s="509">
        <v>61</v>
      </c>
      <c r="H900" s="509">
        <v>0</v>
      </c>
    </row>
    <row r="901" spans="1:8">
      <c r="A901" s="508" t="s">
        <v>540</v>
      </c>
      <c r="B901" s="509" t="s">
        <v>314</v>
      </c>
      <c r="C901" s="509">
        <v>62</v>
      </c>
      <c r="H901" s="509">
        <v>0</v>
      </c>
    </row>
    <row r="902" spans="1:8">
      <c r="A902" s="508" t="s">
        <v>540</v>
      </c>
      <c r="B902" s="509" t="s">
        <v>314</v>
      </c>
      <c r="C902" s="509">
        <v>63</v>
      </c>
      <c r="H902" s="509">
        <v>0</v>
      </c>
    </row>
    <row r="903" spans="1:8">
      <c r="A903" s="508" t="s">
        <v>540</v>
      </c>
      <c r="B903" s="509" t="s">
        <v>314</v>
      </c>
      <c r="C903" s="509" t="s">
        <v>1033</v>
      </c>
      <c r="H903" s="509">
        <v>0</v>
      </c>
    </row>
    <row r="904" spans="1:8">
      <c r="A904" s="508" t="s">
        <v>540</v>
      </c>
      <c r="B904" s="509" t="s">
        <v>314</v>
      </c>
      <c r="C904" s="509" t="s">
        <v>1034</v>
      </c>
      <c r="H904" s="509">
        <v>0</v>
      </c>
    </row>
    <row r="905" spans="1:8">
      <c r="A905" s="508" t="s">
        <v>540</v>
      </c>
      <c r="B905" s="509" t="s">
        <v>314</v>
      </c>
      <c r="C905" s="509">
        <v>64</v>
      </c>
      <c r="H905" s="509">
        <v>0</v>
      </c>
    </row>
    <row r="906" spans="1:8">
      <c r="A906" s="508" t="s">
        <v>540</v>
      </c>
      <c r="B906" s="509" t="s">
        <v>314</v>
      </c>
      <c r="C906" s="509" t="s">
        <v>1035</v>
      </c>
      <c r="H906" s="509">
        <v>0</v>
      </c>
    </row>
    <row r="907" spans="1:8">
      <c r="A907" s="508" t="s">
        <v>540</v>
      </c>
      <c r="B907" s="509" t="s">
        <v>314</v>
      </c>
      <c r="C907" s="509">
        <v>65</v>
      </c>
      <c r="H907" s="509">
        <v>0</v>
      </c>
    </row>
    <row r="908" spans="1:8">
      <c r="A908" s="508" t="s">
        <v>540</v>
      </c>
      <c r="B908" s="509" t="s">
        <v>314</v>
      </c>
      <c r="C908" s="509">
        <v>66</v>
      </c>
      <c r="H908" s="509">
        <v>0</v>
      </c>
    </row>
    <row r="909" spans="1:8">
      <c r="A909" s="508" t="s">
        <v>540</v>
      </c>
      <c r="B909" s="509" t="s">
        <v>314</v>
      </c>
      <c r="C909" s="509" t="s">
        <v>1036</v>
      </c>
      <c r="H909" s="509">
        <v>0</v>
      </c>
    </row>
    <row r="910" spans="1:8">
      <c r="A910" s="508" t="s">
        <v>540</v>
      </c>
      <c r="B910" s="509" t="s">
        <v>314</v>
      </c>
      <c r="C910" s="509" t="s">
        <v>1037</v>
      </c>
      <c r="H910" s="509">
        <v>0</v>
      </c>
    </row>
    <row r="911" spans="1:8">
      <c r="A911" s="508" t="s">
        <v>540</v>
      </c>
      <c r="B911" s="509" t="s">
        <v>314</v>
      </c>
      <c r="C911" s="509" t="s">
        <v>1038</v>
      </c>
      <c r="H911" s="509">
        <v>0</v>
      </c>
    </row>
    <row r="912" spans="1:8">
      <c r="A912" s="508" t="s">
        <v>540</v>
      </c>
      <c r="B912" s="509" t="s">
        <v>314</v>
      </c>
      <c r="C912" s="509" t="s">
        <v>1039</v>
      </c>
      <c r="H912" s="509">
        <v>0</v>
      </c>
    </row>
    <row r="913" spans="1:8">
      <c r="A913" s="508" t="s">
        <v>540</v>
      </c>
      <c r="B913" s="509" t="s">
        <v>314</v>
      </c>
      <c r="C913" s="509" t="s">
        <v>1040</v>
      </c>
      <c r="H913" s="509">
        <v>0</v>
      </c>
    </row>
    <row r="914" spans="1:8">
      <c r="A914" s="508" t="s">
        <v>540</v>
      </c>
      <c r="B914" s="509" t="s">
        <v>314</v>
      </c>
      <c r="C914" s="509" t="s">
        <v>1041</v>
      </c>
      <c r="H914" s="509">
        <v>0</v>
      </c>
    </row>
    <row r="915" spans="1:8">
      <c r="A915" s="508" t="s">
        <v>540</v>
      </c>
      <c r="B915" s="509" t="s">
        <v>314</v>
      </c>
      <c r="C915" s="509" t="s">
        <v>1042</v>
      </c>
    </row>
    <row r="916" spans="1:8">
      <c r="A916" s="508" t="s">
        <v>540</v>
      </c>
      <c r="B916" s="509" t="s">
        <v>314</v>
      </c>
      <c r="C916" s="509">
        <v>67</v>
      </c>
      <c r="H916" s="509">
        <v>0</v>
      </c>
    </row>
    <row r="917" spans="1:8">
      <c r="A917" s="508" t="s">
        <v>540</v>
      </c>
      <c r="B917" s="509" t="s">
        <v>314</v>
      </c>
      <c r="C917" s="509">
        <v>68</v>
      </c>
      <c r="H917" s="509">
        <v>0</v>
      </c>
    </row>
    <row r="918" spans="1:8">
      <c r="A918" s="508" t="s">
        <v>540</v>
      </c>
      <c r="B918" s="509" t="s">
        <v>314</v>
      </c>
      <c r="C918" s="509" t="s">
        <v>1043</v>
      </c>
      <c r="H918" s="509">
        <v>0</v>
      </c>
    </row>
    <row r="919" spans="1:8">
      <c r="A919" s="508" t="s">
        <v>540</v>
      </c>
      <c r="B919" s="509" t="s">
        <v>314</v>
      </c>
      <c r="C919" s="509">
        <v>69</v>
      </c>
      <c r="H919" s="509">
        <v>0</v>
      </c>
    </row>
    <row r="920" spans="1:8">
      <c r="A920" s="508" t="s">
        <v>540</v>
      </c>
      <c r="B920" s="509" t="s">
        <v>314</v>
      </c>
      <c r="C920" s="509" t="s">
        <v>1044</v>
      </c>
      <c r="H920" s="509">
        <v>0</v>
      </c>
    </row>
    <row r="921" spans="1:8">
      <c r="A921" s="508" t="s">
        <v>540</v>
      </c>
      <c r="B921" s="509" t="s">
        <v>314</v>
      </c>
      <c r="C921" s="509" t="s">
        <v>1045</v>
      </c>
      <c r="H921" s="509">
        <v>0</v>
      </c>
    </row>
    <row r="922" spans="1:8">
      <c r="A922" s="508" t="s">
        <v>540</v>
      </c>
      <c r="B922" s="509" t="s">
        <v>314</v>
      </c>
      <c r="C922" s="509">
        <v>70</v>
      </c>
      <c r="H922" s="509">
        <v>0</v>
      </c>
    </row>
    <row r="923" spans="1:8">
      <c r="A923" s="508" t="s">
        <v>540</v>
      </c>
      <c r="B923" s="509" t="s">
        <v>314</v>
      </c>
      <c r="C923" s="509" t="s">
        <v>1046</v>
      </c>
      <c r="H923" s="509">
        <v>0</v>
      </c>
    </row>
    <row r="924" spans="1:8">
      <c r="A924" s="508" t="s">
        <v>540</v>
      </c>
      <c r="B924" s="509" t="s">
        <v>314</v>
      </c>
      <c r="C924" s="509">
        <v>71</v>
      </c>
      <c r="H924" s="509">
        <v>0</v>
      </c>
    </row>
    <row r="925" spans="1:8">
      <c r="A925" s="508" t="s">
        <v>540</v>
      </c>
      <c r="B925" s="509" t="s">
        <v>314</v>
      </c>
      <c r="C925" s="509" t="s">
        <v>1047</v>
      </c>
      <c r="H925" s="509">
        <v>0</v>
      </c>
    </row>
    <row r="926" spans="1:8">
      <c r="A926" s="508" t="s">
        <v>540</v>
      </c>
      <c r="B926" s="509" t="s">
        <v>314</v>
      </c>
      <c r="C926" s="509" t="s">
        <v>1048</v>
      </c>
      <c r="H926" s="509">
        <v>0</v>
      </c>
    </row>
    <row r="927" spans="1:8">
      <c r="A927" s="508" t="s">
        <v>540</v>
      </c>
      <c r="B927" s="509" t="s">
        <v>314</v>
      </c>
      <c r="C927" s="509" t="s">
        <v>1049</v>
      </c>
      <c r="H927" s="509">
        <v>0</v>
      </c>
    </row>
    <row r="928" spans="1:8">
      <c r="A928" s="508" t="s">
        <v>540</v>
      </c>
      <c r="B928" s="509" t="s">
        <v>314</v>
      </c>
      <c r="C928" s="509" t="s">
        <v>1050</v>
      </c>
      <c r="H928" s="509">
        <v>0</v>
      </c>
    </row>
    <row r="929" spans="1:8">
      <c r="A929" s="508" t="s">
        <v>540</v>
      </c>
      <c r="B929" s="509" t="s">
        <v>314</v>
      </c>
      <c r="C929" s="509" t="s">
        <v>1051</v>
      </c>
      <c r="H929" s="509">
        <v>0</v>
      </c>
    </row>
    <row r="930" spans="1:8">
      <c r="A930" s="508" t="s">
        <v>540</v>
      </c>
      <c r="B930" s="509" t="s">
        <v>314</v>
      </c>
      <c r="C930" s="509">
        <v>72</v>
      </c>
      <c r="H930" s="509">
        <v>0</v>
      </c>
    </row>
    <row r="931" spans="1:8">
      <c r="A931" s="508" t="s">
        <v>540</v>
      </c>
      <c r="B931" s="509" t="s">
        <v>314</v>
      </c>
      <c r="C931" s="509">
        <v>74</v>
      </c>
      <c r="H931" s="509">
        <v>0</v>
      </c>
    </row>
    <row r="932" spans="1:8">
      <c r="A932" s="508" t="s">
        <v>540</v>
      </c>
      <c r="B932" s="509" t="s">
        <v>314</v>
      </c>
      <c r="C932" s="509" t="s">
        <v>4571</v>
      </c>
      <c r="D932" s="509">
        <v>0</v>
      </c>
      <c r="E932" s="509">
        <v>0</v>
      </c>
      <c r="F932" s="509">
        <v>0</v>
      </c>
      <c r="G932" s="509">
        <v>0</v>
      </c>
      <c r="H932" s="509">
        <v>0</v>
      </c>
    </row>
    <row r="933" spans="1:8">
      <c r="A933" s="508" t="s">
        <v>541</v>
      </c>
      <c r="B933" s="509" t="s">
        <v>315</v>
      </c>
      <c r="C933" s="509">
        <v>1</v>
      </c>
      <c r="H933" s="509">
        <v>0</v>
      </c>
    </row>
    <row r="934" spans="1:8">
      <c r="A934" s="508" t="s">
        <v>541</v>
      </c>
      <c r="B934" s="509" t="s">
        <v>315</v>
      </c>
      <c r="C934" s="509" t="s">
        <v>1023</v>
      </c>
      <c r="H934" s="509">
        <v>0</v>
      </c>
    </row>
    <row r="935" spans="1:8">
      <c r="A935" s="508" t="s">
        <v>541</v>
      </c>
      <c r="B935" s="509" t="s">
        <v>315</v>
      </c>
      <c r="C935" s="509">
        <v>2</v>
      </c>
      <c r="H935" s="509">
        <v>0</v>
      </c>
    </row>
    <row r="936" spans="1:8">
      <c r="A936" s="508" t="s">
        <v>541</v>
      </c>
      <c r="B936" s="509" t="s">
        <v>315</v>
      </c>
      <c r="C936" s="509">
        <v>3</v>
      </c>
      <c r="H936" s="509">
        <v>0</v>
      </c>
    </row>
    <row r="937" spans="1:8">
      <c r="A937" s="508" t="s">
        <v>541</v>
      </c>
      <c r="B937" s="509" t="s">
        <v>315</v>
      </c>
      <c r="C937" s="509">
        <v>4</v>
      </c>
      <c r="H937" s="509">
        <v>0</v>
      </c>
    </row>
    <row r="938" spans="1:8">
      <c r="A938" s="508" t="s">
        <v>541</v>
      </c>
      <c r="B938" s="509" t="s">
        <v>315</v>
      </c>
      <c r="C938" s="509">
        <v>5</v>
      </c>
      <c r="H938" s="509">
        <v>0</v>
      </c>
    </row>
    <row r="939" spans="1:8">
      <c r="A939" s="508" t="s">
        <v>541</v>
      </c>
      <c r="B939" s="509" t="s">
        <v>315</v>
      </c>
      <c r="C939" s="509">
        <v>6</v>
      </c>
      <c r="H939" s="509">
        <v>0</v>
      </c>
    </row>
    <row r="940" spans="1:8">
      <c r="A940" s="508" t="s">
        <v>541</v>
      </c>
      <c r="B940" s="509" t="s">
        <v>315</v>
      </c>
      <c r="C940" s="509">
        <v>7</v>
      </c>
      <c r="H940" s="509">
        <v>0</v>
      </c>
    </row>
    <row r="941" spans="1:8">
      <c r="A941" s="508" t="s">
        <v>541</v>
      </c>
      <c r="B941" s="509" t="s">
        <v>315</v>
      </c>
      <c r="C941" s="509">
        <v>8</v>
      </c>
      <c r="H941" s="509">
        <v>0</v>
      </c>
    </row>
    <row r="942" spans="1:8">
      <c r="A942" s="508" t="s">
        <v>541</v>
      </c>
      <c r="B942" s="509" t="s">
        <v>315</v>
      </c>
      <c r="C942" s="509">
        <v>9</v>
      </c>
      <c r="H942" s="509">
        <v>0</v>
      </c>
    </row>
    <row r="943" spans="1:8">
      <c r="A943" s="508" t="s">
        <v>541</v>
      </c>
      <c r="B943" s="509" t="s">
        <v>315</v>
      </c>
      <c r="C943" s="509">
        <v>10</v>
      </c>
      <c r="H943" s="509">
        <v>0</v>
      </c>
    </row>
    <row r="944" spans="1:8">
      <c r="A944" s="508" t="s">
        <v>541</v>
      </c>
      <c r="B944" s="509" t="s">
        <v>315</v>
      </c>
      <c r="C944" s="509">
        <v>11</v>
      </c>
      <c r="H944" s="509">
        <v>0</v>
      </c>
    </row>
    <row r="945" spans="1:8">
      <c r="A945" s="508" t="s">
        <v>541</v>
      </c>
      <c r="B945" s="509" t="s">
        <v>315</v>
      </c>
      <c r="C945" s="509">
        <v>12</v>
      </c>
      <c r="H945" s="509">
        <v>0</v>
      </c>
    </row>
    <row r="946" spans="1:8">
      <c r="A946" s="508" t="s">
        <v>541</v>
      </c>
      <c r="B946" s="509" t="s">
        <v>315</v>
      </c>
      <c r="C946" s="509">
        <v>13</v>
      </c>
      <c r="H946" s="509">
        <v>0</v>
      </c>
    </row>
    <row r="947" spans="1:8">
      <c r="A947" s="508" t="s">
        <v>541</v>
      </c>
      <c r="B947" s="509" t="s">
        <v>315</v>
      </c>
      <c r="C947" s="509">
        <v>14</v>
      </c>
      <c r="H947" s="509">
        <v>0</v>
      </c>
    </row>
    <row r="948" spans="1:8">
      <c r="A948" s="508" t="s">
        <v>541</v>
      </c>
      <c r="B948" s="509" t="s">
        <v>315</v>
      </c>
      <c r="C948" s="509">
        <v>15</v>
      </c>
      <c r="H948" s="509">
        <v>0</v>
      </c>
    </row>
    <row r="949" spans="1:8">
      <c r="A949" s="508" t="s">
        <v>541</v>
      </c>
      <c r="B949" s="509" t="s">
        <v>315</v>
      </c>
      <c r="C949" s="509">
        <v>16</v>
      </c>
      <c r="H949" s="509">
        <v>0</v>
      </c>
    </row>
    <row r="950" spans="1:8">
      <c r="A950" s="508" t="s">
        <v>541</v>
      </c>
      <c r="B950" s="509" t="s">
        <v>315</v>
      </c>
      <c r="C950" s="509">
        <v>17</v>
      </c>
      <c r="H950" s="509">
        <v>0</v>
      </c>
    </row>
    <row r="951" spans="1:8">
      <c r="A951" s="508" t="s">
        <v>541</v>
      </c>
      <c r="B951" s="509" t="s">
        <v>315</v>
      </c>
      <c r="C951" s="509">
        <v>18</v>
      </c>
      <c r="H951" s="509">
        <v>0</v>
      </c>
    </row>
    <row r="952" spans="1:8">
      <c r="A952" s="508" t="s">
        <v>541</v>
      </c>
      <c r="B952" s="509" t="s">
        <v>315</v>
      </c>
      <c r="C952" s="509" t="s">
        <v>1024</v>
      </c>
      <c r="H952" s="509">
        <v>0</v>
      </c>
    </row>
    <row r="953" spans="1:8">
      <c r="A953" s="508" t="s">
        <v>541</v>
      </c>
      <c r="B953" s="509" t="s">
        <v>315</v>
      </c>
      <c r="C953" s="509" t="s">
        <v>1025</v>
      </c>
      <c r="H953" s="509">
        <v>0</v>
      </c>
    </row>
    <row r="954" spans="1:8">
      <c r="A954" s="508" t="s">
        <v>541</v>
      </c>
      <c r="B954" s="509" t="s">
        <v>315</v>
      </c>
      <c r="C954" s="509">
        <v>19</v>
      </c>
      <c r="H954" s="509">
        <v>0</v>
      </c>
    </row>
    <row r="955" spans="1:8">
      <c r="A955" s="508" t="s">
        <v>541</v>
      </c>
      <c r="B955" s="509" t="s">
        <v>315</v>
      </c>
      <c r="C955" s="509">
        <v>20</v>
      </c>
      <c r="H955" s="509">
        <v>0</v>
      </c>
    </row>
    <row r="956" spans="1:8">
      <c r="A956" s="508" t="s">
        <v>541</v>
      </c>
      <c r="B956" s="509" t="s">
        <v>315</v>
      </c>
      <c r="C956" s="509">
        <v>21</v>
      </c>
      <c r="H956" s="509">
        <v>0</v>
      </c>
    </row>
    <row r="957" spans="1:8">
      <c r="A957" s="508" t="s">
        <v>541</v>
      </c>
      <c r="B957" s="509" t="s">
        <v>315</v>
      </c>
      <c r="C957" s="509" t="s">
        <v>1026</v>
      </c>
      <c r="H957" s="509">
        <v>0</v>
      </c>
    </row>
    <row r="958" spans="1:8">
      <c r="A958" s="508" t="s">
        <v>541</v>
      </c>
      <c r="B958" s="509" t="s">
        <v>315</v>
      </c>
      <c r="C958" s="509" t="s">
        <v>1027</v>
      </c>
      <c r="H958" s="509">
        <v>0</v>
      </c>
    </row>
    <row r="959" spans="1:8">
      <c r="A959" s="508" t="s">
        <v>541</v>
      </c>
      <c r="B959" s="509" t="s">
        <v>315</v>
      </c>
      <c r="C959" s="509" t="s">
        <v>1028</v>
      </c>
      <c r="H959" s="509">
        <v>0</v>
      </c>
    </row>
    <row r="960" spans="1:8">
      <c r="A960" s="508" t="s">
        <v>541</v>
      </c>
      <c r="B960" s="509" t="s">
        <v>315</v>
      </c>
      <c r="C960" s="509">
        <v>22</v>
      </c>
      <c r="H960" s="509">
        <v>0</v>
      </c>
    </row>
    <row r="961" spans="1:8">
      <c r="A961" s="508" t="s">
        <v>541</v>
      </c>
      <c r="B961" s="509" t="s">
        <v>315</v>
      </c>
      <c r="C961" s="509">
        <v>23</v>
      </c>
      <c r="H961" s="509">
        <v>0</v>
      </c>
    </row>
    <row r="962" spans="1:8">
      <c r="A962" s="508" t="s">
        <v>541</v>
      </c>
      <c r="B962" s="509" t="s">
        <v>315</v>
      </c>
      <c r="C962" s="509" t="s">
        <v>1029</v>
      </c>
      <c r="H962" s="509">
        <v>0</v>
      </c>
    </row>
    <row r="963" spans="1:8">
      <c r="A963" s="508" t="s">
        <v>541</v>
      </c>
      <c r="B963" s="509" t="s">
        <v>315</v>
      </c>
      <c r="C963" s="509">
        <v>24</v>
      </c>
      <c r="H963" s="509">
        <v>0</v>
      </c>
    </row>
    <row r="964" spans="1:8">
      <c r="A964" s="508" t="s">
        <v>541</v>
      </c>
      <c r="B964" s="509" t="s">
        <v>315</v>
      </c>
      <c r="C964" s="509">
        <v>25</v>
      </c>
    </row>
    <row r="965" spans="1:8">
      <c r="A965" s="508" t="s">
        <v>541</v>
      </c>
      <c r="B965" s="509" t="s">
        <v>315</v>
      </c>
      <c r="C965" s="509">
        <v>26</v>
      </c>
      <c r="H965" s="509">
        <v>0</v>
      </c>
    </row>
    <row r="966" spans="1:8">
      <c r="A966" s="508" t="s">
        <v>541</v>
      </c>
      <c r="B966" s="509" t="s">
        <v>315</v>
      </c>
      <c r="C966" s="509">
        <v>27</v>
      </c>
      <c r="H966" s="509">
        <v>0</v>
      </c>
    </row>
    <row r="967" spans="1:8">
      <c r="A967" s="508" t="s">
        <v>541</v>
      </c>
      <c r="B967" s="509" t="s">
        <v>315</v>
      </c>
      <c r="C967" s="509">
        <v>28</v>
      </c>
      <c r="H967" s="509">
        <v>0</v>
      </c>
    </row>
    <row r="968" spans="1:8">
      <c r="A968" s="508" t="s">
        <v>541</v>
      </c>
      <c r="B968" s="509" t="s">
        <v>315</v>
      </c>
      <c r="C968" s="509">
        <v>29</v>
      </c>
      <c r="H968" s="509">
        <v>0</v>
      </c>
    </row>
    <row r="969" spans="1:8">
      <c r="A969" s="508" t="s">
        <v>541</v>
      </c>
      <c r="B969" s="509" t="s">
        <v>315</v>
      </c>
      <c r="C969" s="509">
        <v>30</v>
      </c>
      <c r="H969" s="509">
        <v>0</v>
      </c>
    </row>
    <row r="970" spans="1:8">
      <c r="A970" s="508" t="s">
        <v>541</v>
      </c>
      <c r="B970" s="509" t="s">
        <v>315</v>
      </c>
      <c r="C970" s="509">
        <v>31</v>
      </c>
      <c r="H970" s="509">
        <v>0</v>
      </c>
    </row>
    <row r="971" spans="1:8">
      <c r="A971" s="508" t="s">
        <v>541</v>
      </c>
      <c r="B971" s="509" t="s">
        <v>315</v>
      </c>
      <c r="C971" s="509">
        <v>32</v>
      </c>
      <c r="H971" s="509">
        <v>0</v>
      </c>
    </row>
    <row r="972" spans="1:8">
      <c r="A972" s="508" t="s">
        <v>541</v>
      </c>
      <c r="B972" s="509" t="s">
        <v>315</v>
      </c>
      <c r="C972" s="509">
        <v>33</v>
      </c>
      <c r="H972" s="509">
        <v>0</v>
      </c>
    </row>
    <row r="973" spans="1:8">
      <c r="A973" s="508" t="s">
        <v>541</v>
      </c>
      <c r="B973" s="509" t="s">
        <v>315</v>
      </c>
      <c r="C973" s="509">
        <v>34</v>
      </c>
      <c r="H973" s="509">
        <v>0</v>
      </c>
    </row>
    <row r="974" spans="1:8">
      <c r="A974" s="508" t="s">
        <v>541</v>
      </c>
      <c r="B974" s="509" t="s">
        <v>315</v>
      </c>
      <c r="C974" s="509">
        <v>35</v>
      </c>
      <c r="H974" s="509">
        <v>0</v>
      </c>
    </row>
    <row r="975" spans="1:8">
      <c r="A975" s="508" t="s">
        <v>541</v>
      </c>
      <c r="B975" s="509" t="s">
        <v>315</v>
      </c>
      <c r="C975" s="509">
        <v>36</v>
      </c>
      <c r="H975" s="509">
        <v>0</v>
      </c>
    </row>
    <row r="976" spans="1:8">
      <c r="A976" s="508" t="s">
        <v>541</v>
      </c>
      <c r="B976" s="509" t="s">
        <v>315</v>
      </c>
      <c r="C976" s="509">
        <v>37</v>
      </c>
      <c r="H976" s="509">
        <v>0</v>
      </c>
    </row>
    <row r="977" spans="1:8">
      <c r="A977" s="508" t="s">
        <v>541</v>
      </c>
      <c r="B977" s="509" t="s">
        <v>315</v>
      </c>
      <c r="C977" s="509">
        <v>38</v>
      </c>
      <c r="H977" s="509">
        <v>0</v>
      </c>
    </row>
    <row r="978" spans="1:8">
      <c r="A978" s="508" t="s">
        <v>541</v>
      </c>
      <c r="B978" s="509" t="s">
        <v>315</v>
      </c>
      <c r="C978" s="509" t="s">
        <v>1030</v>
      </c>
    </row>
    <row r="979" spans="1:8">
      <c r="A979" s="508" t="s">
        <v>541</v>
      </c>
      <c r="B979" s="509" t="s">
        <v>315</v>
      </c>
      <c r="C979" s="509">
        <v>39</v>
      </c>
      <c r="H979" s="509">
        <v>0</v>
      </c>
    </row>
    <row r="980" spans="1:8">
      <c r="A980" s="508" t="s">
        <v>541</v>
      </c>
      <c r="B980" s="509" t="s">
        <v>315</v>
      </c>
      <c r="C980" s="509">
        <v>40</v>
      </c>
      <c r="H980" s="509">
        <v>0</v>
      </c>
    </row>
    <row r="981" spans="1:8">
      <c r="A981" s="508" t="s">
        <v>541</v>
      </c>
      <c r="B981" s="509" t="s">
        <v>315</v>
      </c>
      <c r="C981" s="509">
        <v>41</v>
      </c>
      <c r="H981" s="509">
        <v>0</v>
      </c>
    </row>
    <row r="982" spans="1:8">
      <c r="A982" s="508" t="s">
        <v>541</v>
      </c>
      <c r="B982" s="509" t="s">
        <v>315</v>
      </c>
      <c r="C982" s="509">
        <v>42</v>
      </c>
      <c r="H982" s="509">
        <v>0</v>
      </c>
    </row>
    <row r="983" spans="1:8">
      <c r="A983" s="508" t="s">
        <v>541</v>
      </c>
      <c r="B983" s="509" t="s">
        <v>315</v>
      </c>
      <c r="C983" s="509">
        <v>43</v>
      </c>
      <c r="H983" s="509">
        <v>0</v>
      </c>
    </row>
    <row r="984" spans="1:8">
      <c r="A984" s="508" t="s">
        <v>541</v>
      </c>
      <c r="B984" s="509" t="s">
        <v>315</v>
      </c>
      <c r="C984" s="509">
        <v>44</v>
      </c>
      <c r="H984" s="509">
        <v>0</v>
      </c>
    </row>
    <row r="985" spans="1:8">
      <c r="A985" s="508" t="s">
        <v>541</v>
      </c>
      <c r="B985" s="509" t="s">
        <v>315</v>
      </c>
      <c r="C985" s="509">
        <v>45</v>
      </c>
      <c r="H985" s="509">
        <v>0</v>
      </c>
    </row>
    <row r="986" spans="1:8">
      <c r="A986" s="508" t="s">
        <v>541</v>
      </c>
      <c r="B986" s="509" t="s">
        <v>315</v>
      </c>
      <c r="C986" s="509">
        <v>46</v>
      </c>
      <c r="H986" s="509">
        <v>0</v>
      </c>
    </row>
    <row r="987" spans="1:8">
      <c r="A987" s="508" t="s">
        <v>541</v>
      </c>
      <c r="B987" s="509" t="s">
        <v>315</v>
      </c>
      <c r="C987" s="509">
        <v>47</v>
      </c>
      <c r="H987" s="509">
        <v>0</v>
      </c>
    </row>
    <row r="988" spans="1:8">
      <c r="A988" s="508" t="s">
        <v>541</v>
      </c>
      <c r="B988" s="509" t="s">
        <v>315</v>
      </c>
      <c r="C988" s="509">
        <v>48</v>
      </c>
      <c r="H988" s="509">
        <v>0</v>
      </c>
    </row>
    <row r="989" spans="1:8">
      <c r="A989" s="508" t="s">
        <v>541</v>
      </c>
      <c r="B989" s="509" t="s">
        <v>315</v>
      </c>
      <c r="C989" s="509">
        <v>49</v>
      </c>
      <c r="H989" s="509">
        <v>0</v>
      </c>
    </row>
    <row r="990" spans="1:8">
      <c r="A990" s="508" t="s">
        <v>541</v>
      </c>
      <c r="B990" s="509" t="s">
        <v>315</v>
      </c>
      <c r="C990" s="509">
        <v>50</v>
      </c>
      <c r="H990" s="509">
        <v>0</v>
      </c>
    </row>
    <row r="991" spans="1:8">
      <c r="A991" s="508" t="s">
        <v>541</v>
      </c>
      <c r="B991" s="509" t="s">
        <v>315</v>
      </c>
      <c r="C991" s="509">
        <v>51</v>
      </c>
      <c r="H991" s="509">
        <v>0</v>
      </c>
    </row>
    <row r="992" spans="1:8">
      <c r="A992" s="508" t="s">
        <v>541</v>
      </c>
      <c r="B992" s="509" t="s">
        <v>315</v>
      </c>
      <c r="C992" s="509" t="s">
        <v>1031</v>
      </c>
      <c r="H992" s="509">
        <v>0</v>
      </c>
    </row>
    <row r="993" spans="1:8">
      <c r="A993" s="508" t="s">
        <v>541</v>
      </c>
      <c r="B993" s="509" t="s">
        <v>315</v>
      </c>
      <c r="C993" s="509" t="s">
        <v>1032</v>
      </c>
      <c r="H993" s="509">
        <v>0</v>
      </c>
    </row>
    <row r="994" spans="1:8">
      <c r="A994" s="508" t="s">
        <v>541</v>
      </c>
      <c r="B994" s="509" t="s">
        <v>315</v>
      </c>
      <c r="C994" s="509">
        <v>52</v>
      </c>
      <c r="H994" s="509">
        <v>0</v>
      </c>
    </row>
    <row r="995" spans="1:8">
      <c r="A995" s="508" t="s">
        <v>541</v>
      </c>
      <c r="B995" s="509" t="s">
        <v>315</v>
      </c>
      <c r="C995" s="509">
        <v>53</v>
      </c>
      <c r="H995" s="509">
        <v>0</v>
      </c>
    </row>
    <row r="996" spans="1:8">
      <c r="A996" s="508" t="s">
        <v>541</v>
      </c>
      <c r="B996" s="509" t="s">
        <v>315</v>
      </c>
      <c r="C996" s="509">
        <v>54</v>
      </c>
      <c r="H996" s="509">
        <v>0</v>
      </c>
    </row>
    <row r="997" spans="1:8">
      <c r="A997" s="508" t="s">
        <v>541</v>
      </c>
      <c r="B997" s="509" t="s">
        <v>315</v>
      </c>
      <c r="C997" s="509">
        <v>55</v>
      </c>
      <c r="H997" s="509">
        <v>0</v>
      </c>
    </row>
    <row r="998" spans="1:8">
      <c r="A998" s="508" t="s">
        <v>541</v>
      </c>
      <c r="B998" s="509" t="s">
        <v>315</v>
      </c>
      <c r="C998" s="509">
        <v>56</v>
      </c>
      <c r="H998" s="509">
        <v>0</v>
      </c>
    </row>
    <row r="999" spans="1:8">
      <c r="A999" s="508" t="s">
        <v>541</v>
      </c>
      <c r="B999" s="509" t="s">
        <v>315</v>
      </c>
      <c r="C999" s="509">
        <v>57</v>
      </c>
      <c r="H999" s="509">
        <v>0</v>
      </c>
    </row>
    <row r="1000" spans="1:8">
      <c r="A1000" s="508" t="s">
        <v>541</v>
      </c>
      <c r="B1000" s="509" t="s">
        <v>315</v>
      </c>
      <c r="C1000" s="509">
        <v>58</v>
      </c>
      <c r="H1000" s="509">
        <v>0</v>
      </c>
    </row>
    <row r="1001" spans="1:8">
      <c r="A1001" s="508" t="s">
        <v>541</v>
      </c>
      <c r="B1001" s="509" t="s">
        <v>315</v>
      </c>
      <c r="C1001" s="509">
        <v>59</v>
      </c>
      <c r="H1001" s="509">
        <v>0</v>
      </c>
    </row>
    <row r="1002" spans="1:8">
      <c r="A1002" s="508" t="s">
        <v>541</v>
      </c>
      <c r="B1002" s="509" t="s">
        <v>315</v>
      </c>
      <c r="C1002" s="509">
        <v>60</v>
      </c>
      <c r="H1002" s="509">
        <v>0</v>
      </c>
    </row>
    <row r="1003" spans="1:8">
      <c r="A1003" s="508" t="s">
        <v>541</v>
      </c>
      <c r="B1003" s="509" t="s">
        <v>315</v>
      </c>
      <c r="C1003" s="509">
        <v>61</v>
      </c>
      <c r="H1003" s="509">
        <v>0</v>
      </c>
    </row>
    <row r="1004" spans="1:8">
      <c r="A1004" s="508" t="s">
        <v>541</v>
      </c>
      <c r="B1004" s="509" t="s">
        <v>315</v>
      </c>
      <c r="C1004" s="509">
        <v>62</v>
      </c>
      <c r="H1004" s="509">
        <v>0</v>
      </c>
    </row>
    <row r="1005" spans="1:8">
      <c r="A1005" s="508" t="s">
        <v>541</v>
      </c>
      <c r="B1005" s="509" t="s">
        <v>315</v>
      </c>
      <c r="C1005" s="509">
        <v>63</v>
      </c>
      <c r="H1005" s="509">
        <v>0</v>
      </c>
    </row>
    <row r="1006" spans="1:8">
      <c r="A1006" s="508" t="s">
        <v>541</v>
      </c>
      <c r="B1006" s="509" t="s">
        <v>315</v>
      </c>
      <c r="C1006" s="509" t="s">
        <v>1033</v>
      </c>
      <c r="H1006" s="509">
        <v>0</v>
      </c>
    </row>
    <row r="1007" spans="1:8">
      <c r="A1007" s="508" t="s">
        <v>541</v>
      </c>
      <c r="B1007" s="509" t="s">
        <v>315</v>
      </c>
      <c r="C1007" s="509" t="s">
        <v>1034</v>
      </c>
      <c r="H1007" s="509">
        <v>0</v>
      </c>
    </row>
    <row r="1008" spans="1:8">
      <c r="A1008" s="508" t="s">
        <v>541</v>
      </c>
      <c r="B1008" s="509" t="s">
        <v>315</v>
      </c>
      <c r="C1008" s="509">
        <v>64</v>
      </c>
      <c r="H1008" s="509">
        <v>0</v>
      </c>
    </row>
    <row r="1009" spans="1:8">
      <c r="A1009" s="508" t="s">
        <v>541</v>
      </c>
      <c r="B1009" s="509" t="s">
        <v>315</v>
      </c>
      <c r="C1009" s="509" t="s">
        <v>1035</v>
      </c>
      <c r="H1009" s="509">
        <v>0</v>
      </c>
    </row>
    <row r="1010" spans="1:8">
      <c r="A1010" s="508" t="s">
        <v>541</v>
      </c>
      <c r="B1010" s="509" t="s">
        <v>315</v>
      </c>
      <c r="C1010" s="509">
        <v>65</v>
      </c>
      <c r="H1010" s="509">
        <v>0</v>
      </c>
    </row>
    <row r="1011" spans="1:8">
      <c r="A1011" s="508" t="s">
        <v>541</v>
      </c>
      <c r="B1011" s="509" t="s">
        <v>315</v>
      </c>
      <c r="C1011" s="509">
        <v>66</v>
      </c>
      <c r="H1011" s="509">
        <v>0</v>
      </c>
    </row>
    <row r="1012" spans="1:8">
      <c r="A1012" s="508" t="s">
        <v>541</v>
      </c>
      <c r="B1012" s="509" t="s">
        <v>315</v>
      </c>
      <c r="C1012" s="509" t="s">
        <v>1036</v>
      </c>
      <c r="H1012" s="509">
        <v>0</v>
      </c>
    </row>
    <row r="1013" spans="1:8">
      <c r="A1013" s="508" t="s">
        <v>541</v>
      </c>
      <c r="B1013" s="509" t="s">
        <v>315</v>
      </c>
      <c r="C1013" s="509" t="s">
        <v>1037</v>
      </c>
      <c r="H1013" s="509">
        <v>0</v>
      </c>
    </row>
    <row r="1014" spans="1:8">
      <c r="A1014" s="508" t="s">
        <v>541</v>
      </c>
      <c r="B1014" s="509" t="s">
        <v>315</v>
      </c>
      <c r="C1014" s="509" t="s">
        <v>1038</v>
      </c>
      <c r="H1014" s="509">
        <v>0</v>
      </c>
    </row>
    <row r="1015" spans="1:8">
      <c r="A1015" s="508" t="s">
        <v>541</v>
      </c>
      <c r="B1015" s="509" t="s">
        <v>315</v>
      </c>
      <c r="C1015" s="509" t="s">
        <v>1039</v>
      </c>
      <c r="H1015" s="509">
        <v>0</v>
      </c>
    </row>
    <row r="1016" spans="1:8">
      <c r="A1016" s="508" t="s">
        <v>541</v>
      </c>
      <c r="B1016" s="509" t="s">
        <v>315</v>
      </c>
      <c r="C1016" s="509" t="s">
        <v>1040</v>
      </c>
      <c r="H1016" s="509">
        <v>0</v>
      </c>
    </row>
    <row r="1017" spans="1:8">
      <c r="A1017" s="508" t="s">
        <v>541</v>
      </c>
      <c r="B1017" s="509" t="s">
        <v>315</v>
      </c>
      <c r="C1017" s="509" t="s">
        <v>1041</v>
      </c>
      <c r="H1017" s="509">
        <v>0</v>
      </c>
    </row>
    <row r="1018" spans="1:8">
      <c r="A1018" s="508" t="s">
        <v>541</v>
      </c>
      <c r="B1018" s="509" t="s">
        <v>315</v>
      </c>
      <c r="C1018" s="509" t="s">
        <v>1042</v>
      </c>
    </row>
    <row r="1019" spans="1:8">
      <c r="A1019" s="508" t="s">
        <v>541</v>
      </c>
      <c r="B1019" s="509" t="s">
        <v>315</v>
      </c>
      <c r="C1019" s="509">
        <v>67</v>
      </c>
      <c r="H1019" s="509">
        <v>0</v>
      </c>
    </row>
    <row r="1020" spans="1:8">
      <c r="A1020" s="508" t="s">
        <v>541</v>
      </c>
      <c r="B1020" s="509" t="s">
        <v>315</v>
      </c>
      <c r="C1020" s="509">
        <v>68</v>
      </c>
      <c r="H1020" s="509">
        <v>0</v>
      </c>
    </row>
    <row r="1021" spans="1:8">
      <c r="A1021" s="508" t="s">
        <v>541</v>
      </c>
      <c r="B1021" s="509" t="s">
        <v>315</v>
      </c>
      <c r="C1021" s="509" t="s">
        <v>1043</v>
      </c>
      <c r="H1021" s="509">
        <v>0</v>
      </c>
    </row>
    <row r="1022" spans="1:8">
      <c r="A1022" s="508" t="s">
        <v>541</v>
      </c>
      <c r="B1022" s="509" t="s">
        <v>315</v>
      </c>
      <c r="C1022" s="509">
        <v>69</v>
      </c>
      <c r="H1022" s="509">
        <v>0</v>
      </c>
    </row>
    <row r="1023" spans="1:8">
      <c r="A1023" s="508" t="s">
        <v>541</v>
      </c>
      <c r="B1023" s="509" t="s">
        <v>315</v>
      </c>
      <c r="C1023" s="509" t="s">
        <v>1044</v>
      </c>
      <c r="H1023" s="509">
        <v>0</v>
      </c>
    </row>
    <row r="1024" spans="1:8">
      <c r="A1024" s="508" t="s">
        <v>541</v>
      </c>
      <c r="B1024" s="509" t="s">
        <v>315</v>
      </c>
      <c r="C1024" s="509" t="s">
        <v>1045</v>
      </c>
      <c r="H1024" s="509">
        <v>0</v>
      </c>
    </row>
    <row r="1025" spans="1:8">
      <c r="A1025" s="508" t="s">
        <v>541</v>
      </c>
      <c r="B1025" s="509" t="s">
        <v>315</v>
      </c>
      <c r="C1025" s="509">
        <v>70</v>
      </c>
      <c r="H1025" s="509">
        <v>0</v>
      </c>
    </row>
    <row r="1026" spans="1:8">
      <c r="A1026" s="508" t="s">
        <v>541</v>
      </c>
      <c r="B1026" s="509" t="s">
        <v>315</v>
      </c>
      <c r="C1026" s="509" t="s">
        <v>1046</v>
      </c>
      <c r="H1026" s="509">
        <v>0</v>
      </c>
    </row>
    <row r="1027" spans="1:8">
      <c r="A1027" s="508" t="s">
        <v>541</v>
      </c>
      <c r="B1027" s="509" t="s">
        <v>315</v>
      </c>
      <c r="C1027" s="509">
        <v>71</v>
      </c>
      <c r="H1027" s="509">
        <v>0</v>
      </c>
    </row>
    <row r="1028" spans="1:8">
      <c r="A1028" s="508" t="s">
        <v>541</v>
      </c>
      <c r="B1028" s="509" t="s">
        <v>315</v>
      </c>
      <c r="C1028" s="509" t="s">
        <v>1047</v>
      </c>
      <c r="H1028" s="509">
        <v>0</v>
      </c>
    </row>
    <row r="1029" spans="1:8">
      <c r="A1029" s="508" t="s">
        <v>541</v>
      </c>
      <c r="B1029" s="509" t="s">
        <v>315</v>
      </c>
      <c r="C1029" s="509" t="s">
        <v>1048</v>
      </c>
      <c r="H1029" s="509">
        <v>0</v>
      </c>
    </row>
    <row r="1030" spans="1:8">
      <c r="A1030" s="508" t="s">
        <v>541</v>
      </c>
      <c r="B1030" s="509" t="s">
        <v>315</v>
      </c>
      <c r="C1030" s="509" t="s">
        <v>1049</v>
      </c>
      <c r="H1030" s="509">
        <v>0</v>
      </c>
    </row>
    <row r="1031" spans="1:8">
      <c r="A1031" s="508" t="s">
        <v>541</v>
      </c>
      <c r="B1031" s="509" t="s">
        <v>315</v>
      </c>
      <c r="C1031" s="509" t="s">
        <v>1050</v>
      </c>
      <c r="H1031" s="509">
        <v>0</v>
      </c>
    </row>
    <row r="1032" spans="1:8">
      <c r="A1032" s="508" t="s">
        <v>541</v>
      </c>
      <c r="B1032" s="509" t="s">
        <v>315</v>
      </c>
      <c r="C1032" s="509" t="s">
        <v>1051</v>
      </c>
      <c r="H1032" s="509">
        <v>0</v>
      </c>
    </row>
    <row r="1033" spans="1:8">
      <c r="A1033" s="508" t="s">
        <v>541</v>
      </c>
      <c r="B1033" s="509" t="s">
        <v>315</v>
      </c>
      <c r="C1033" s="509">
        <v>72</v>
      </c>
      <c r="H1033" s="509">
        <v>0</v>
      </c>
    </row>
    <row r="1034" spans="1:8">
      <c r="A1034" s="508" t="s">
        <v>541</v>
      </c>
      <c r="B1034" s="509" t="s">
        <v>315</v>
      </c>
      <c r="C1034" s="509">
        <v>74</v>
      </c>
      <c r="H1034" s="509">
        <v>0</v>
      </c>
    </row>
    <row r="1035" spans="1:8">
      <c r="A1035" s="508" t="s">
        <v>541</v>
      </c>
      <c r="B1035" s="509" t="s">
        <v>315</v>
      </c>
      <c r="C1035" s="509" t="s">
        <v>4571</v>
      </c>
      <c r="D1035" s="509">
        <v>0</v>
      </c>
      <c r="E1035" s="509">
        <v>0</v>
      </c>
      <c r="F1035" s="509">
        <v>0</v>
      </c>
      <c r="G1035" s="509">
        <v>0</v>
      </c>
      <c r="H1035" s="509">
        <v>0</v>
      </c>
    </row>
    <row r="1036" spans="1:8">
      <c r="A1036" s="508" t="s">
        <v>542</v>
      </c>
      <c r="B1036" s="509" t="s">
        <v>316</v>
      </c>
      <c r="C1036" s="509">
        <v>1</v>
      </c>
      <c r="H1036" s="509">
        <v>0</v>
      </c>
    </row>
    <row r="1037" spans="1:8">
      <c r="A1037" s="508" t="s">
        <v>542</v>
      </c>
      <c r="B1037" s="509" t="s">
        <v>316</v>
      </c>
      <c r="C1037" s="509" t="s">
        <v>1023</v>
      </c>
      <c r="H1037" s="509">
        <v>0</v>
      </c>
    </row>
    <row r="1038" spans="1:8">
      <c r="A1038" s="508" t="s">
        <v>542</v>
      </c>
      <c r="B1038" s="509" t="s">
        <v>316</v>
      </c>
      <c r="C1038" s="509">
        <v>2</v>
      </c>
      <c r="H1038" s="509">
        <v>0</v>
      </c>
    </row>
    <row r="1039" spans="1:8">
      <c r="A1039" s="508" t="s">
        <v>542</v>
      </c>
      <c r="B1039" s="509" t="s">
        <v>316</v>
      </c>
      <c r="C1039" s="509">
        <v>3</v>
      </c>
      <c r="H1039" s="509">
        <v>0</v>
      </c>
    </row>
    <row r="1040" spans="1:8">
      <c r="A1040" s="508" t="s">
        <v>542</v>
      </c>
      <c r="B1040" s="509" t="s">
        <v>316</v>
      </c>
      <c r="C1040" s="509">
        <v>4</v>
      </c>
      <c r="H1040" s="509">
        <v>0</v>
      </c>
    </row>
    <row r="1041" spans="1:8">
      <c r="A1041" s="508" t="s">
        <v>542</v>
      </c>
      <c r="B1041" s="509" t="s">
        <v>316</v>
      </c>
      <c r="C1041" s="509">
        <v>5</v>
      </c>
      <c r="H1041" s="509">
        <v>0</v>
      </c>
    </row>
    <row r="1042" spans="1:8">
      <c r="A1042" s="508" t="s">
        <v>542</v>
      </c>
      <c r="B1042" s="509" t="s">
        <v>316</v>
      </c>
      <c r="C1042" s="509">
        <v>6</v>
      </c>
      <c r="H1042" s="509">
        <v>0</v>
      </c>
    </row>
    <row r="1043" spans="1:8">
      <c r="A1043" s="508" t="s">
        <v>542</v>
      </c>
      <c r="B1043" s="509" t="s">
        <v>316</v>
      </c>
      <c r="C1043" s="509">
        <v>7</v>
      </c>
      <c r="H1043" s="509">
        <v>0</v>
      </c>
    </row>
    <row r="1044" spans="1:8">
      <c r="A1044" s="508" t="s">
        <v>542</v>
      </c>
      <c r="B1044" s="509" t="s">
        <v>316</v>
      </c>
      <c r="C1044" s="509">
        <v>8</v>
      </c>
      <c r="H1044" s="509">
        <v>0</v>
      </c>
    </row>
    <row r="1045" spans="1:8">
      <c r="A1045" s="508" t="s">
        <v>542</v>
      </c>
      <c r="B1045" s="509" t="s">
        <v>316</v>
      </c>
      <c r="C1045" s="509">
        <v>9</v>
      </c>
      <c r="H1045" s="509">
        <v>0</v>
      </c>
    </row>
    <row r="1046" spans="1:8">
      <c r="A1046" s="508" t="s">
        <v>542</v>
      </c>
      <c r="B1046" s="509" t="s">
        <v>316</v>
      </c>
      <c r="C1046" s="509">
        <v>10</v>
      </c>
      <c r="H1046" s="509">
        <v>0</v>
      </c>
    </row>
    <row r="1047" spans="1:8">
      <c r="A1047" s="508" t="s">
        <v>542</v>
      </c>
      <c r="B1047" s="509" t="s">
        <v>316</v>
      </c>
      <c r="C1047" s="509">
        <v>11</v>
      </c>
      <c r="H1047" s="509">
        <v>0</v>
      </c>
    </row>
    <row r="1048" spans="1:8">
      <c r="A1048" s="508" t="s">
        <v>542</v>
      </c>
      <c r="B1048" s="509" t="s">
        <v>316</v>
      </c>
      <c r="C1048" s="509">
        <v>12</v>
      </c>
      <c r="H1048" s="509">
        <v>0</v>
      </c>
    </row>
    <row r="1049" spans="1:8">
      <c r="A1049" s="508" t="s">
        <v>542</v>
      </c>
      <c r="B1049" s="509" t="s">
        <v>316</v>
      </c>
      <c r="C1049" s="509">
        <v>13</v>
      </c>
      <c r="H1049" s="509">
        <v>0</v>
      </c>
    </row>
    <row r="1050" spans="1:8">
      <c r="A1050" s="508" t="s">
        <v>542</v>
      </c>
      <c r="B1050" s="509" t="s">
        <v>316</v>
      </c>
      <c r="C1050" s="509">
        <v>14</v>
      </c>
      <c r="H1050" s="509">
        <v>0</v>
      </c>
    </row>
    <row r="1051" spans="1:8">
      <c r="A1051" s="508" t="s">
        <v>542</v>
      </c>
      <c r="B1051" s="509" t="s">
        <v>316</v>
      </c>
      <c r="C1051" s="509">
        <v>15</v>
      </c>
      <c r="H1051" s="509">
        <v>0</v>
      </c>
    </row>
    <row r="1052" spans="1:8">
      <c r="A1052" s="508" t="s">
        <v>542</v>
      </c>
      <c r="B1052" s="509" t="s">
        <v>316</v>
      </c>
      <c r="C1052" s="509">
        <v>16</v>
      </c>
      <c r="H1052" s="509">
        <v>0</v>
      </c>
    </row>
    <row r="1053" spans="1:8">
      <c r="A1053" s="508" t="s">
        <v>542</v>
      </c>
      <c r="B1053" s="509" t="s">
        <v>316</v>
      </c>
      <c r="C1053" s="509">
        <v>17</v>
      </c>
      <c r="H1053" s="509">
        <v>0</v>
      </c>
    </row>
    <row r="1054" spans="1:8">
      <c r="A1054" s="508" t="s">
        <v>542</v>
      </c>
      <c r="B1054" s="509" t="s">
        <v>316</v>
      </c>
      <c r="C1054" s="509">
        <v>18</v>
      </c>
      <c r="H1054" s="509">
        <v>0</v>
      </c>
    </row>
    <row r="1055" spans="1:8">
      <c r="A1055" s="508" t="s">
        <v>542</v>
      </c>
      <c r="B1055" s="509" t="s">
        <v>316</v>
      </c>
      <c r="C1055" s="509" t="s">
        <v>1024</v>
      </c>
      <c r="H1055" s="509">
        <v>0</v>
      </c>
    </row>
    <row r="1056" spans="1:8">
      <c r="A1056" s="508" t="s">
        <v>542</v>
      </c>
      <c r="B1056" s="509" t="s">
        <v>316</v>
      </c>
      <c r="C1056" s="509" t="s">
        <v>1025</v>
      </c>
      <c r="H1056" s="509">
        <v>0</v>
      </c>
    </row>
    <row r="1057" spans="1:8">
      <c r="A1057" s="508" t="s">
        <v>542</v>
      </c>
      <c r="B1057" s="509" t="s">
        <v>316</v>
      </c>
      <c r="C1057" s="509">
        <v>19</v>
      </c>
      <c r="H1057" s="509">
        <v>0</v>
      </c>
    </row>
    <row r="1058" spans="1:8">
      <c r="A1058" s="508" t="s">
        <v>542</v>
      </c>
      <c r="B1058" s="509" t="s">
        <v>316</v>
      </c>
      <c r="C1058" s="509">
        <v>20</v>
      </c>
      <c r="H1058" s="509">
        <v>0</v>
      </c>
    </row>
    <row r="1059" spans="1:8">
      <c r="A1059" s="508" t="s">
        <v>542</v>
      </c>
      <c r="B1059" s="509" t="s">
        <v>316</v>
      </c>
      <c r="C1059" s="509">
        <v>21</v>
      </c>
      <c r="H1059" s="509">
        <v>0</v>
      </c>
    </row>
    <row r="1060" spans="1:8">
      <c r="A1060" s="508" t="s">
        <v>542</v>
      </c>
      <c r="B1060" s="509" t="s">
        <v>316</v>
      </c>
      <c r="C1060" s="509" t="s">
        <v>1026</v>
      </c>
      <c r="H1060" s="509">
        <v>0</v>
      </c>
    </row>
    <row r="1061" spans="1:8">
      <c r="A1061" s="508" t="s">
        <v>542</v>
      </c>
      <c r="B1061" s="509" t="s">
        <v>316</v>
      </c>
      <c r="C1061" s="509" t="s">
        <v>1027</v>
      </c>
      <c r="H1061" s="509">
        <v>0</v>
      </c>
    </row>
    <row r="1062" spans="1:8">
      <c r="A1062" s="508" t="s">
        <v>542</v>
      </c>
      <c r="B1062" s="509" t="s">
        <v>316</v>
      </c>
      <c r="C1062" s="509" t="s">
        <v>1028</v>
      </c>
      <c r="H1062" s="509">
        <v>0</v>
      </c>
    </row>
    <row r="1063" spans="1:8">
      <c r="A1063" s="508" t="s">
        <v>542</v>
      </c>
      <c r="B1063" s="509" t="s">
        <v>316</v>
      </c>
      <c r="C1063" s="509">
        <v>22</v>
      </c>
      <c r="H1063" s="509">
        <v>0</v>
      </c>
    </row>
    <row r="1064" spans="1:8">
      <c r="A1064" s="508" t="s">
        <v>542</v>
      </c>
      <c r="B1064" s="509" t="s">
        <v>316</v>
      </c>
      <c r="C1064" s="509">
        <v>23</v>
      </c>
      <c r="H1064" s="509">
        <v>0</v>
      </c>
    </row>
    <row r="1065" spans="1:8">
      <c r="A1065" s="508" t="s">
        <v>542</v>
      </c>
      <c r="B1065" s="509" t="s">
        <v>316</v>
      </c>
      <c r="C1065" s="509" t="s">
        <v>1029</v>
      </c>
      <c r="H1065" s="509">
        <v>0</v>
      </c>
    </row>
    <row r="1066" spans="1:8">
      <c r="A1066" s="508" t="s">
        <v>542</v>
      </c>
      <c r="B1066" s="509" t="s">
        <v>316</v>
      </c>
      <c r="C1066" s="509">
        <v>24</v>
      </c>
      <c r="H1066" s="509">
        <v>0</v>
      </c>
    </row>
    <row r="1067" spans="1:8">
      <c r="A1067" s="508" t="s">
        <v>542</v>
      </c>
      <c r="B1067" s="509" t="s">
        <v>316</v>
      </c>
      <c r="C1067" s="509">
        <v>25</v>
      </c>
    </row>
    <row r="1068" spans="1:8">
      <c r="A1068" s="508" t="s">
        <v>542</v>
      </c>
      <c r="B1068" s="509" t="s">
        <v>316</v>
      </c>
      <c r="C1068" s="509">
        <v>26</v>
      </c>
      <c r="H1068" s="509">
        <v>0</v>
      </c>
    </row>
    <row r="1069" spans="1:8">
      <c r="A1069" s="508" t="s">
        <v>542</v>
      </c>
      <c r="B1069" s="509" t="s">
        <v>316</v>
      </c>
      <c r="C1069" s="509">
        <v>27</v>
      </c>
      <c r="H1069" s="509">
        <v>0</v>
      </c>
    </row>
    <row r="1070" spans="1:8">
      <c r="A1070" s="508" t="s">
        <v>542</v>
      </c>
      <c r="B1070" s="509" t="s">
        <v>316</v>
      </c>
      <c r="C1070" s="509">
        <v>28</v>
      </c>
      <c r="H1070" s="509">
        <v>0</v>
      </c>
    </row>
    <row r="1071" spans="1:8">
      <c r="A1071" s="508" t="s">
        <v>542</v>
      </c>
      <c r="B1071" s="509" t="s">
        <v>316</v>
      </c>
      <c r="C1071" s="509">
        <v>29</v>
      </c>
      <c r="H1071" s="509">
        <v>0</v>
      </c>
    </row>
    <row r="1072" spans="1:8">
      <c r="A1072" s="508" t="s">
        <v>542</v>
      </c>
      <c r="B1072" s="509" t="s">
        <v>316</v>
      </c>
      <c r="C1072" s="509">
        <v>30</v>
      </c>
      <c r="H1072" s="509">
        <v>0</v>
      </c>
    </row>
    <row r="1073" spans="1:8">
      <c r="A1073" s="508" t="s">
        <v>542</v>
      </c>
      <c r="B1073" s="509" t="s">
        <v>316</v>
      </c>
      <c r="C1073" s="509">
        <v>31</v>
      </c>
      <c r="H1073" s="509">
        <v>0</v>
      </c>
    </row>
    <row r="1074" spans="1:8">
      <c r="A1074" s="508" t="s">
        <v>542</v>
      </c>
      <c r="B1074" s="509" t="s">
        <v>316</v>
      </c>
      <c r="C1074" s="509">
        <v>32</v>
      </c>
      <c r="H1074" s="509">
        <v>0</v>
      </c>
    </row>
    <row r="1075" spans="1:8">
      <c r="A1075" s="508" t="s">
        <v>542</v>
      </c>
      <c r="B1075" s="509" t="s">
        <v>316</v>
      </c>
      <c r="C1075" s="509">
        <v>33</v>
      </c>
      <c r="H1075" s="509">
        <v>0</v>
      </c>
    </row>
    <row r="1076" spans="1:8">
      <c r="A1076" s="508" t="s">
        <v>542</v>
      </c>
      <c r="B1076" s="509" t="s">
        <v>316</v>
      </c>
      <c r="C1076" s="509">
        <v>34</v>
      </c>
      <c r="H1076" s="509">
        <v>0</v>
      </c>
    </row>
    <row r="1077" spans="1:8">
      <c r="A1077" s="508" t="s">
        <v>542</v>
      </c>
      <c r="B1077" s="509" t="s">
        <v>316</v>
      </c>
      <c r="C1077" s="509">
        <v>35</v>
      </c>
      <c r="H1077" s="509">
        <v>0</v>
      </c>
    </row>
    <row r="1078" spans="1:8">
      <c r="A1078" s="508" t="s">
        <v>542</v>
      </c>
      <c r="B1078" s="509" t="s">
        <v>316</v>
      </c>
      <c r="C1078" s="509">
        <v>36</v>
      </c>
      <c r="H1078" s="509">
        <v>0</v>
      </c>
    </row>
    <row r="1079" spans="1:8">
      <c r="A1079" s="508" t="s">
        <v>542</v>
      </c>
      <c r="B1079" s="509" t="s">
        <v>316</v>
      </c>
      <c r="C1079" s="509">
        <v>37</v>
      </c>
      <c r="H1079" s="509">
        <v>0</v>
      </c>
    </row>
    <row r="1080" spans="1:8">
      <c r="A1080" s="508" t="s">
        <v>542</v>
      </c>
      <c r="B1080" s="509" t="s">
        <v>316</v>
      </c>
      <c r="C1080" s="509">
        <v>38</v>
      </c>
      <c r="H1080" s="509">
        <v>0</v>
      </c>
    </row>
    <row r="1081" spans="1:8">
      <c r="A1081" s="508" t="s">
        <v>542</v>
      </c>
      <c r="B1081" s="509" t="s">
        <v>316</v>
      </c>
      <c r="C1081" s="509" t="s">
        <v>1030</v>
      </c>
    </row>
    <row r="1082" spans="1:8">
      <c r="A1082" s="508" t="s">
        <v>542</v>
      </c>
      <c r="B1082" s="509" t="s">
        <v>316</v>
      </c>
      <c r="C1082" s="509">
        <v>39</v>
      </c>
      <c r="H1082" s="509">
        <v>0</v>
      </c>
    </row>
    <row r="1083" spans="1:8">
      <c r="A1083" s="508" t="s">
        <v>542</v>
      </c>
      <c r="B1083" s="509" t="s">
        <v>316</v>
      </c>
      <c r="C1083" s="509">
        <v>40</v>
      </c>
      <c r="H1083" s="509">
        <v>0</v>
      </c>
    </row>
    <row r="1084" spans="1:8">
      <c r="A1084" s="508" t="s">
        <v>542</v>
      </c>
      <c r="B1084" s="509" t="s">
        <v>316</v>
      </c>
      <c r="C1084" s="509">
        <v>41</v>
      </c>
      <c r="H1084" s="509">
        <v>0</v>
      </c>
    </row>
    <row r="1085" spans="1:8">
      <c r="A1085" s="508" t="s">
        <v>542</v>
      </c>
      <c r="B1085" s="509" t="s">
        <v>316</v>
      </c>
      <c r="C1085" s="509">
        <v>42</v>
      </c>
      <c r="H1085" s="509">
        <v>0</v>
      </c>
    </row>
    <row r="1086" spans="1:8">
      <c r="A1086" s="508" t="s">
        <v>542</v>
      </c>
      <c r="B1086" s="509" t="s">
        <v>316</v>
      </c>
      <c r="C1086" s="509">
        <v>43</v>
      </c>
      <c r="H1086" s="509">
        <v>0</v>
      </c>
    </row>
    <row r="1087" spans="1:8">
      <c r="A1087" s="508" t="s">
        <v>542</v>
      </c>
      <c r="B1087" s="509" t="s">
        <v>316</v>
      </c>
      <c r="C1087" s="509">
        <v>44</v>
      </c>
      <c r="H1087" s="509">
        <v>0</v>
      </c>
    </row>
    <row r="1088" spans="1:8">
      <c r="A1088" s="508" t="s">
        <v>542</v>
      </c>
      <c r="B1088" s="509" t="s">
        <v>316</v>
      </c>
      <c r="C1088" s="509">
        <v>45</v>
      </c>
      <c r="H1088" s="509">
        <v>0</v>
      </c>
    </row>
    <row r="1089" spans="1:8">
      <c r="A1089" s="508" t="s">
        <v>542</v>
      </c>
      <c r="B1089" s="509" t="s">
        <v>316</v>
      </c>
      <c r="C1089" s="509">
        <v>46</v>
      </c>
      <c r="H1089" s="509">
        <v>0</v>
      </c>
    </row>
    <row r="1090" spans="1:8">
      <c r="A1090" s="508" t="s">
        <v>542</v>
      </c>
      <c r="B1090" s="509" t="s">
        <v>316</v>
      </c>
      <c r="C1090" s="509">
        <v>47</v>
      </c>
      <c r="H1090" s="509">
        <v>0</v>
      </c>
    </row>
    <row r="1091" spans="1:8">
      <c r="A1091" s="508" t="s">
        <v>542</v>
      </c>
      <c r="B1091" s="509" t="s">
        <v>316</v>
      </c>
      <c r="C1091" s="509">
        <v>48</v>
      </c>
      <c r="H1091" s="509">
        <v>0</v>
      </c>
    </row>
    <row r="1092" spans="1:8">
      <c r="A1092" s="508" t="s">
        <v>542</v>
      </c>
      <c r="B1092" s="509" t="s">
        <v>316</v>
      </c>
      <c r="C1092" s="509">
        <v>49</v>
      </c>
      <c r="H1092" s="509">
        <v>0</v>
      </c>
    </row>
    <row r="1093" spans="1:8">
      <c r="A1093" s="508" t="s">
        <v>542</v>
      </c>
      <c r="B1093" s="509" t="s">
        <v>316</v>
      </c>
      <c r="C1093" s="509">
        <v>50</v>
      </c>
      <c r="H1093" s="509">
        <v>0</v>
      </c>
    </row>
    <row r="1094" spans="1:8">
      <c r="A1094" s="508" t="s">
        <v>542</v>
      </c>
      <c r="B1094" s="509" t="s">
        <v>316</v>
      </c>
      <c r="C1094" s="509">
        <v>51</v>
      </c>
      <c r="H1094" s="509">
        <v>0</v>
      </c>
    </row>
    <row r="1095" spans="1:8">
      <c r="A1095" s="508" t="s">
        <v>542</v>
      </c>
      <c r="B1095" s="509" t="s">
        <v>316</v>
      </c>
      <c r="C1095" s="509" t="s">
        <v>1031</v>
      </c>
      <c r="H1095" s="509">
        <v>0</v>
      </c>
    </row>
    <row r="1096" spans="1:8">
      <c r="A1096" s="508" t="s">
        <v>542</v>
      </c>
      <c r="B1096" s="509" t="s">
        <v>316</v>
      </c>
      <c r="C1096" s="509" t="s">
        <v>1032</v>
      </c>
      <c r="H1096" s="509">
        <v>0</v>
      </c>
    </row>
    <row r="1097" spans="1:8">
      <c r="A1097" s="508" t="s">
        <v>542</v>
      </c>
      <c r="B1097" s="509" t="s">
        <v>316</v>
      </c>
      <c r="C1097" s="509">
        <v>52</v>
      </c>
      <c r="H1097" s="509">
        <v>0</v>
      </c>
    </row>
    <row r="1098" spans="1:8">
      <c r="A1098" s="508" t="s">
        <v>542</v>
      </c>
      <c r="B1098" s="509" t="s">
        <v>316</v>
      </c>
      <c r="C1098" s="509">
        <v>53</v>
      </c>
      <c r="H1098" s="509">
        <v>0</v>
      </c>
    </row>
    <row r="1099" spans="1:8">
      <c r="A1099" s="508" t="s">
        <v>542</v>
      </c>
      <c r="B1099" s="509" t="s">
        <v>316</v>
      </c>
      <c r="C1099" s="509">
        <v>54</v>
      </c>
      <c r="H1099" s="509">
        <v>0</v>
      </c>
    </row>
    <row r="1100" spans="1:8">
      <c r="A1100" s="508" t="s">
        <v>542</v>
      </c>
      <c r="B1100" s="509" t="s">
        <v>316</v>
      </c>
      <c r="C1100" s="509">
        <v>55</v>
      </c>
      <c r="H1100" s="509">
        <v>0</v>
      </c>
    </row>
    <row r="1101" spans="1:8">
      <c r="A1101" s="508" t="s">
        <v>542</v>
      </c>
      <c r="B1101" s="509" t="s">
        <v>316</v>
      </c>
      <c r="C1101" s="509">
        <v>56</v>
      </c>
      <c r="H1101" s="509">
        <v>0</v>
      </c>
    </row>
    <row r="1102" spans="1:8">
      <c r="A1102" s="508" t="s">
        <v>542</v>
      </c>
      <c r="B1102" s="509" t="s">
        <v>316</v>
      </c>
      <c r="C1102" s="509">
        <v>57</v>
      </c>
      <c r="H1102" s="509">
        <v>0</v>
      </c>
    </row>
    <row r="1103" spans="1:8">
      <c r="A1103" s="508" t="s">
        <v>542</v>
      </c>
      <c r="B1103" s="509" t="s">
        <v>316</v>
      </c>
      <c r="C1103" s="509">
        <v>58</v>
      </c>
      <c r="H1103" s="509">
        <v>0</v>
      </c>
    </row>
    <row r="1104" spans="1:8">
      <c r="A1104" s="508" t="s">
        <v>542</v>
      </c>
      <c r="B1104" s="509" t="s">
        <v>316</v>
      </c>
      <c r="C1104" s="509">
        <v>59</v>
      </c>
      <c r="H1104" s="509">
        <v>0</v>
      </c>
    </row>
    <row r="1105" spans="1:8">
      <c r="A1105" s="508" t="s">
        <v>542</v>
      </c>
      <c r="B1105" s="509" t="s">
        <v>316</v>
      </c>
      <c r="C1105" s="509">
        <v>60</v>
      </c>
      <c r="H1105" s="509">
        <v>0</v>
      </c>
    </row>
    <row r="1106" spans="1:8">
      <c r="A1106" s="508" t="s">
        <v>542</v>
      </c>
      <c r="B1106" s="509" t="s">
        <v>316</v>
      </c>
      <c r="C1106" s="509">
        <v>61</v>
      </c>
      <c r="H1106" s="509">
        <v>0</v>
      </c>
    </row>
    <row r="1107" spans="1:8">
      <c r="A1107" s="508" t="s">
        <v>542</v>
      </c>
      <c r="B1107" s="509" t="s">
        <v>316</v>
      </c>
      <c r="C1107" s="509">
        <v>62</v>
      </c>
      <c r="H1107" s="509">
        <v>0</v>
      </c>
    </row>
    <row r="1108" spans="1:8">
      <c r="A1108" s="508" t="s">
        <v>542</v>
      </c>
      <c r="B1108" s="509" t="s">
        <v>316</v>
      </c>
      <c r="C1108" s="509">
        <v>63</v>
      </c>
      <c r="H1108" s="509">
        <v>0</v>
      </c>
    </row>
    <row r="1109" spans="1:8">
      <c r="A1109" s="508" t="s">
        <v>542</v>
      </c>
      <c r="B1109" s="509" t="s">
        <v>316</v>
      </c>
      <c r="C1109" s="509" t="s">
        <v>1033</v>
      </c>
      <c r="H1109" s="509">
        <v>0</v>
      </c>
    </row>
    <row r="1110" spans="1:8">
      <c r="A1110" s="508" t="s">
        <v>542</v>
      </c>
      <c r="B1110" s="509" t="s">
        <v>316</v>
      </c>
      <c r="C1110" s="509" t="s">
        <v>1034</v>
      </c>
      <c r="H1110" s="509">
        <v>0</v>
      </c>
    </row>
    <row r="1111" spans="1:8">
      <c r="A1111" s="508" t="s">
        <v>542</v>
      </c>
      <c r="B1111" s="509" t="s">
        <v>316</v>
      </c>
      <c r="C1111" s="509">
        <v>64</v>
      </c>
      <c r="H1111" s="509">
        <v>0</v>
      </c>
    </row>
    <row r="1112" spans="1:8">
      <c r="A1112" s="508" t="s">
        <v>542</v>
      </c>
      <c r="B1112" s="509" t="s">
        <v>316</v>
      </c>
      <c r="C1112" s="509" t="s">
        <v>1035</v>
      </c>
      <c r="H1112" s="509">
        <v>0</v>
      </c>
    </row>
    <row r="1113" spans="1:8">
      <c r="A1113" s="508" t="s">
        <v>542</v>
      </c>
      <c r="B1113" s="509" t="s">
        <v>316</v>
      </c>
      <c r="C1113" s="509">
        <v>65</v>
      </c>
      <c r="H1113" s="509">
        <v>0</v>
      </c>
    </row>
    <row r="1114" spans="1:8">
      <c r="A1114" s="508" t="s">
        <v>542</v>
      </c>
      <c r="B1114" s="509" t="s">
        <v>316</v>
      </c>
      <c r="C1114" s="509">
        <v>66</v>
      </c>
      <c r="H1114" s="509">
        <v>0</v>
      </c>
    </row>
    <row r="1115" spans="1:8">
      <c r="A1115" s="508" t="s">
        <v>542</v>
      </c>
      <c r="B1115" s="509" t="s">
        <v>316</v>
      </c>
      <c r="C1115" s="509" t="s">
        <v>1036</v>
      </c>
      <c r="H1115" s="509">
        <v>0</v>
      </c>
    </row>
    <row r="1116" spans="1:8">
      <c r="A1116" s="508" t="s">
        <v>542</v>
      </c>
      <c r="B1116" s="509" t="s">
        <v>316</v>
      </c>
      <c r="C1116" s="509" t="s">
        <v>1037</v>
      </c>
      <c r="H1116" s="509">
        <v>0</v>
      </c>
    </row>
    <row r="1117" spans="1:8">
      <c r="A1117" s="508" t="s">
        <v>542</v>
      </c>
      <c r="B1117" s="509" t="s">
        <v>316</v>
      </c>
      <c r="C1117" s="509" t="s">
        <v>1038</v>
      </c>
      <c r="H1117" s="509">
        <v>0</v>
      </c>
    </row>
    <row r="1118" spans="1:8">
      <c r="A1118" s="508" t="s">
        <v>542</v>
      </c>
      <c r="B1118" s="509" t="s">
        <v>316</v>
      </c>
      <c r="C1118" s="509" t="s">
        <v>1039</v>
      </c>
      <c r="H1118" s="509">
        <v>0</v>
      </c>
    </row>
    <row r="1119" spans="1:8">
      <c r="A1119" s="508" t="s">
        <v>542</v>
      </c>
      <c r="B1119" s="509" t="s">
        <v>316</v>
      </c>
      <c r="C1119" s="509" t="s">
        <v>1040</v>
      </c>
      <c r="H1119" s="509">
        <v>0</v>
      </c>
    </row>
    <row r="1120" spans="1:8">
      <c r="A1120" s="508" t="s">
        <v>542</v>
      </c>
      <c r="B1120" s="509" t="s">
        <v>316</v>
      </c>
      <c r="C1120" s="509" t="s">
        <v>1041</v>
      </c>
      <c r="H1120" s="509">
        <v>0</v>
      </c>
    </row>
    <row r="1121" spans="1:8">
      <c r="A1121" s="508" t="s">
        <v>542</v>
      </c>
      <c r="B1121" s="509" t="s">
        <v>316</v>
      </c>
      <c r="C1121" s="509" t="s">
        <v>1042</v>
      </c>
    </row>
    <row r="1122" spans="1:8">
      <c r="A1122" s="508" t="s">
        <v>542</v>
      </c>
      <c r="B1122" s="509" t="s">
        <v>316</v>
      </c>
      <c r="C1122" s="509">
        <v>67</v>
      </c>
      <c r="H1122" s="509">
        <v>0</v>
      </c>
    </row>
    <row r="1123" spans="1:8">
      <c r="A1123" s="508" t="s">
        <v>542</v>
      </c>
      <c r="B1123" s="509" t="s">
        <v>316</v>
      </c>
      <c r="C1123" s="509">
        <v>68</v>
      </c>
      <c r="H1123" s="509">
        <v>0</v>
      </c>
    </row>
    <row r="1124" spans="1:8">
      <c r="A1124" s="508" t="s">
        <v>542</v>
      </c>
      <c r="B1124" s="509" t="s">
        <v>316</v>
      </c>
      <c r="C1124" s="509" t="s">
        <v>1043</v>
      </c>
      <c r="H1124" s="509">
        <v>0</v>
      </c>
    </row>
    <row r="1125" spans="1:8">
      <c r="A1125" s="508" t="s">
        <v>542</v>
      </c>
      <c r="B1125" s="509" t="s">
        <v>316</v>
      </c>
      <c r="C1125" s="509">
        <v>69</v>
      </c>
      <c r="H1125" s="509">
        <v>0</v>
      </c>
    </row>
    <row r="1126" spans="1:8">
      <c r="A1126" s="508" t="s">
        <v>542</v>
      </c>
      <c r="B1126" s="509" t="s">
        <v>316</v>
      </c>
      <c r="C1126" s="509" t="s">
        <v>1044</v>
      </c>
      <c r="H1126" s="509">
        <v>0</v>
      </c>
    </row>
    <row r="1127" spans="1:8">
      <c r="A1127" s="508" t="s">
        <v>542</v>
      </c>
      <c r="B1127" s="509" t="s">
        <v>316</v>
      </c>
      <c r="C1127" s="509" t="s">
        <v>1045</v>
      </c>
      <c r="H1127" s="509">
        <v>0</v>
      </c>
    </row>
    <row r="1128" spans="1:8">
      <c r="A1128" s="508" t="s">
        <v>542</v>
      </c>
      <c r="B1128" s="509" t="s">
        <v>316</v>
      </c>
      <c r="C1128" s="509">
        <v>70</v>
      </c>
      <c r="H1128" s="509">
        <v>0</v>
      </c>
    </row>
    <row r="1129" spans="1:8">
      <c r="A1129" s="508" t="s">
        <v>542</v>
      </c>
      <c r="B1129" s="509" t="s">
        <v>316</v>
      </c>
      <c r="C1129" s="509" t="s">
        <v>1046</v>
      </c>
      <c r="H1129" s="509">
        <v>0</v>
      </c>
    </row>
    <row r="1130" spans="1:8">
      <c r="A1130" s="508" t="s">
        <v>542</v>
      </c>
      <c r="B1130" s="509" t="s">
        <v>316</v>
      </c>
      <c r="C1130" s="509">
        <v>71</v>
      </c>
      <c r="H1130" s="509">
        <v>0</v>
      </c>
    </row>
    <row r="1131" spans="1:8">
      <c r="A1131" s="508" t="s">
        <v>542</v>
      </c>
      <c r="B1131" s="509" t="s">
        <v>316</v>
      </c>
      <c r="C1131" s="509" t="s">
        <v>1047</v>
      </c>
      <c r="H1131" s="509">
        <v>0</v>
      </c>
    </row>
    <row r="1132" spans="1:8">
      <c r="A1132" s="508" t="s">
        <v>542</v>
      </c>
      <c r="B1132" s="509" t="s">
        <v>316</v>
      </c>
      <c r="C1132" s="509" t="s">
        <v>1048</v>
      </c>
      <c r="H1132" s="509">
        <v>0</v>
      </c>
    </row>
    <row r="1133" spans="1:8">
      <c r="A1133" s="508" t="s">
        <v>542</v>
      </c>
      <c r="B1133" s="509" t="s">
        <v>316</v>
      </c>
      <c r="C1133" s="509" t="s">
        <v>1049</v>
      </c>
      <c r="H1133" s="509">
        <v>0</v>
      </c>
    </row>
    <row r="1134" spans="1:8">
      <c r="A1134" s="508" t="s">
        <v>542</v>
      </c>
      <c r="B1134" s="509" t="s">
        <v>316</v>
      </c>
      <c r="C1134" s="509" t="s">
        <v>1050</v>
      </c>
      <c r="H1134" s="509">
        <v>0</v>
      </c>
    </row>
    <row r="1135" spans="1:8">
      <c r="A1135" s="508" t="s">
        <v>542</v>
      </c>
      <c r="B1135" s="509" t="s">
        <v>316</v>
      </c>
      <c r="C1135" s="509" t="s">
        <v>1051</v>
      </c>
      <c r="H1135" s="509">
        <v>0</v>
      </c>
    </row>
    <row r="1136" spans="1:8">
      <c r="A1136" s="508" t="s">
        <v>542</v>
      </c>
      <c r="B1136" s="509" t="s">
        <v>316</v>
      </c>
      <c r="C1136" s="509">
        <v>72</v>
      </c>
      <c r="H1136" s="509">
        <v>0</v>
      </c>
    </row>
    <row r="1137" spans="1:8">
      <c r="A1137" s="508" t="s">
        <v>542</v>
      </c>
      <c r="B1137" s="509" t="s">
        <v>316</v>
      </c>
      <c r="C1137" s="509">
        <v>74</v>
      </c>
      <c r="H1137" s="509">
        <v>0</v>
      </c>
    </row>
    <row r="1138" spans="1:8">
      <c r="A1138" s="508" t="s">
        <v>542</v>
      </c>
      <c r="B1138" s="509" t="s">
        <v>316</v>
      </c>
      <c r="C1138" s="509" t="s">
        <v>4571</v>
      </c>
      <c r="D1138" s="509">
        <v>0</v>
      </c>
      <c r="E1138" s="509">
        <v>0</v>
      </c>
      <c r="F1138" s="509">
        <v>0</v>
      </c>
      <c r="G1138" s="509">
        <v>0</v>
      </c>
      <c r="H1138" s="509">
        <v>0</v>
      </c>
    </row>
    <row r="1139" spans="1:8">
      <c r="A1139" s="508" t="s">
        <v>543</v>
      </c>
      <c r="B1139" s="509" t="s">
        <v>317</v>
      </c>
      <c r="C1139" s="509">
        <v>1</v>
      </c>
      <c r="H1139" s="509">
        <v>0</v>
      </c>
    </row>
    <row r="1140" spans="1:8">
      <c r="A1140" s="508" t="s">
        <v>543</v>
      </c>
      <c r="B1140" s="509" t="s">
        <v>317</v>
      </c>
      <c r="C1140" s="509" t="s">
        <v>1023</v>
      </c>
      <c r="H1140" s="509">
        <v>0</v>
      </c>
    </row>
    <row r="1141" spans="1:8">
      <c r="A1141" s="508" t="s">
        <v>543</v>
      </c>
      <c r="B1141" s="509" t="s">
        <v>317</v>
      </c>
      <c r="C1141" s="509">
        <v>2</v>
      </c>
      <c r="H1141" s="509">
        <v>0</v>
      </c>
    </row>
    <row r="1142" spans="1:8">
      <c r="A1142" s="508" t="s">
        <v>543</v>
      </c>
      <c r="B1142" s="509" t="s">
        <v>317</v>
      </c>
      <c r="C1142" s="509">
        <v>3</v>
      </c>
      <c r="H1142" s="509">
        <v>0</v>
      </c>
    </row>
    <row r="1143" spans="1:8">
      <c r="A1143" s="508" t="s">
        <v>543</v>
      </c>
      <c r="B1143" s="509" t="s">
        <v>317</v>
      </c>
      <c r="C1143" s="509">
        <v>4</v>
      </c>
      <c r="H1143" s="509">
        <v>0</v>
      </c>
    </row>
    <row r="1144" spans="1:8">
      <c r="A1144" s="508" t="s">
        <v>543</v>
      </c>
      <c r="B1144" s="509" t="s">
        <v>317</v>
      </c>
      <c r="C1144" s="509">
        <v>5</v>
      </c>
      <c r="H1144" s="509">
        <v>0</v>
      </c>
    </row>
    <row r="1145" spans="1:8">
      <c r="A1145" s="508" t="s">
        <v>543</v>
      </c>
      <c r="B1145" s="509" t="s">
        <v>317</v>
      </c>
      <c r="C1145" s="509">
        <v>6</v>
      </c>
      <c r="H1145" s="509">
        <v>0</v>
      </c>
    </row>
    <row r="1146" spans="1:8">
      <c r="A1146" s="508" t="s">
        <v>543</v>
      </c>
      <c r="B1146" s="509" t="s">
        <v>317</v>
      </c>
      <c r="C1146" s="509">
        <v>7</v>
      </c>
      <c r="H1146" s="509">
        <v>0</v>
      </c>
    </row>
    <row r="1147" spans="1:8">
      <c r="A1147" s="508" t="s">
        <v>543</v>
      </c>
      <c r="B1147" s="509" t="s">
        <v>317</v>
      </c>
      <c r="C1147" s="509">
        <v>8</v>
      </c>
      <c r="H1147" s="509">
        <v>0</v>
      </c>
    </row>
    <row r="1148" spans="1:8">
      <c r="A1148" s="508" t="s">
        <v>543</v>
      </c>
      <c r="B1148" s="509" t="s">
        <v>317</v>
      </c>
      <c r="C1148" s="509">
        <v>9</v>
      </c>
      <c r="H1148" s="509">
        <v>0</v>
      </c>
    </row>
    <row r="1149" spans="1:8">
      <c r="A1149" s="508" t="s">
        <v>543</v>
      </c>
      <c r="B1149" s="509" t="s">
        <v>317</v>
      </c>
      <c r="C1149" s="509">
        <v>10</v>
      </c>
      <c r="H1149" s="509">
        <v>0</v>
      </c>
    </row>
    <row r="1150" spans="1:8">
      <c r="A1150" s="508" t="s">
        <v>543</v>
      </c>
      <c r="B1150" s="509" t="s">
        <v>317</v>
      </c>
      <c r="C1150" s="509">
        <v>11</v>
      </c>
      <c r="H1150" s="509">
        <v>0</v>
      </c>
    </row>
    <row r="1151" spans="1:8">
      <c r="A1151" s="508" t="s">
        <v>543</v>
      </c>
      <c r="B1151" s="509" t="s">
        <v>317</v>
      </c>
      <c r="C1151" s="509">
        <v>12</v>
      </c>
      <c r="H1151" s="509">
        <v>0</v>
      </c>
    </row>
    <row r="1152" spans="1:8">
      <c r="A1152" s="508" t="s">
        <v>543</v>
      </c>
      <c r="B1152" s="509" t="s">
        <v>317</v>
      </c>
      <c r="C1152" s="509">
        <v>13</v>
      </c>
      <c r="H1152" s="509">
        <v>0</v>
      </c>
    </row>
    <row r="1153" spans="1:8">
      <c r="A1153" s="508" t="s">
        <v>543</v>
      </c>
      <c r="B1153" s="509" t="s">
        <v>317</v>
      </c>
      <c r="C1153" s="509">
        <v>14</v>
      </c>
      <c r="H1153" s="509">
        <v>0</v>
      </c>
    </row>
    <row r="1154" spans="1:8">
      <c r="A1154" s="508" t="s">
        <v>543</v>
      </c>
      <c r="B1154" s="509" t="s">
        <v>317</v>
      </c>
      <c r="C1154" s="509">
        <v>15</v>
      </c>
      <c r="H1154" s="509">
        <v>0</v>
      </c>
    </row>
    <row r="1155" spans="1:8">
      <c r="A1155" s="508" t="s">
        <v>543</v>
      </c>
      <c r="B1155" s="509" t="s">
        <v>317</v>
      </c>
      <c r="C1155" s="509">
        <v>16</v>
      </c>
      <c r="H1155" s="509">
        <v>0</v>
      </c>
    </row>
    <row r="1156" spans="1:8">
      <c r="A1156" s="508" t="s">
        <v>543</v>
      </c>
      <c r="B1156" s="509" t="s">
        <v>317</v>
      </c>
      <c r="C1156" s="509">
        <v>17</v>
      </c>
      <c r="H1156" s="509">
        <v>0</v>
      </c>
    </row>
    <row r="1157" spans="1:8">
      <c r="A1157" s="508" t="s">
        <v>543</v>
      </c>
      <c r="B1157" s="509" t="s">
        <v>317</v>
      </c>
      <c r="C1157" s="509">
        <v>18</v>
      </c>
      <c r="H1157" s="509">
        <v>0</v>
      </c>
    </row>
    <row r="1158" spans="1:8">
      <c r="A1158" s="508" t="s">
        <v>543</v>
      </c>
      <c r="B1158" s="509" t="s">
        <v>317</v>
      </c>
      <c r="C1158" s="509" t="s">
        <v>1024</v>
      </c>
      <c r="H1158" s="509">
        <v>0</v>
      </c>
    </row>
    <row r="1159" spans="1:8">
      <c r="A1159" s="508" t="s">
        <v>543</v>
      </c>
      <c r="B1159" s="509" t="s">
        <v>317</v>
      </c>
      <c r="C1159" s="509" t="s">
        <v>1025</v>
      </c>
      <c r="H1159" s="509">
        <v>0</v>
      </c>
    </row>
    <row r="1160" spans="1:8">
      <c r="A1160" s="508" t="s">
        <v>543</v>
      </c>
      <c r="B1160" s="509" t="s">
        <v>317</v>
      </c>
      <c r="C1160" s="509">
        <v>19</v>
      </c>
      <c r="H1160" s="509">
        <v>0</v>
      </c>
    </row>
    <row r="1161" spans="1:8">
      <c r="A1161" s="508" t="s">
        <v>543</v>
      </c>
      <c r="B1161" s="509" t="s">
        <v>317</v>
      </c>
      <c r="C1161" s="509">
        <v>20</v>
      </c>
      <c r="H1161" s="509">
        <v>0</v>
      </c>
    </row>
    <row r="1162" spans="1:8">
      <c r="A1162" s="508" t="s">
        <v>543</v>
      </c>
      <c r="B1162" s="509" t="s">
        <v>317</v>
      </c>
      <c r="C1162" s="509">
        <v>21</v>
      </c>
      <c r="H1162" s="509">
        <v>0</v>
      </c>
    </row>
    <row r="1163" spans="1:8">
      <c r="A1163" s="508" t="s">
        <v>543</v>
      </c>
      <c r="B1163" s="509" t="s">
        <v>317</v>
      </c>
      <c r="C1163" s="509" t="s">
        <v>1026</v>
      </c>
      <c r="H1163" s="509">
        <v>0</v>
      </c>
    </row>
    <row r="1164" spans="1:8">
      <c r="A1164" s="508" t="s">
        <v>543</v>
      </c>
      <c r="B1164" s="509" t="s">
        <v>317</v>
      </c>
      <c r="C1164" s="509" t="s">
        <v>1027</v>
      </c>
      <c r="H1164" s="509">
        <v>0</v>
      </c>
    </row>
    <row r="1165" spans="1:8">
      <c r="A1165" s="508" t="s">
        <v>543</v>
      </c>
      <c r="B1165" s="509" t="s">
        <v>317</v>
      </c>
      <c r="C1165" s="509" t="s">
        <v>1028</v>
      </c>
      <c r="H1165" s="509">
        <v>0</v>
      </c>
    </row>
    <row r="1166" spans="1:8">
      <c r="A1166" s="508" t="s">
        <v>543</v>
      </c>
      <c r="B1166" s="509" t="s">
        <v>317</v>
      </c>
      <c r="C1166" s="509">
        <v>22</v>
      </c>
      <c r="H1166" s="509">
        <v>0</v>
      </c>
    </row>
    <row r="1167" spans="1:8">
      <c r="A1167" s="508" t="s">
        <v>543</v>
      </c>
      <c r="B1167" s="509" t="s">
        <v>317</v>
      </c>
      <c r="C1167" s="509">
        <v>23</v>
      </c>
      <c r="H1167" s="509">
        <v>0</v>
      </c>
    </row>
    <row r="1168" spans="1:8">
      <c r="A1168" s="508" t="s">
        <v>543</v>
      </c>
      <c r="B1168" s="509" t="s">
        <v>317</v>
      </c>
      <c r="C1168" s="509" t="s">
        <v>1029</v>
      </c>
      <c r="H1168" s="509">
        <v>0</v>
      </c>
    </row>
    <row r="1169" spans="1:8">
      <c r="A1169" s="508" t="s">
        <v>543</v>
      </c>
      <c r="B1169" s="509" t="s">
        <v>317</v>
      </c>
      <c r="C1169" s="509">
        <v>24</v>
      </c>
      <c r="H1169" s="509">
        <v>0</v>
      </c>
    </row>
    <row r="1170" spans="1:8">
      <c r="A1170" s="508" t="s">
        <v>543</v>
      </c>
      <c r="B1170" s="509" t="s">
        <v>317</v>
      </c>
      <c r="C1170" s="509">
        <v>25</v>
      </c>
    </row>
    <row r="1171" spans="1:8">
      <c r="A1171" s="508" t="s">
        <v>543</v>
      </c>
      <c r="B1171" s="509" t="s">
        <v>317</v>
      </c>
      <c r="C1171" s="509">
        <v>26</v>
      </c>
      <c r="H1171" s="509">
        <v>0</v>
      </c>
    </row>
    <row r="1172" spans="1:8">
      <c r="A1172" s="508" t="s">
        <v>543</v>
      </c>
      <c r="B1172" s="509" t="s">
        <v>317</v>
      </c>
      <c r="C1172" s="509">
        <v>27</v>
      </c>
      <c r="H1172" s="509">
        <v>0</v>
      </c>
    </row>
    <row r="1173" spans="1:8">
      <c r="A1173" s="508" t="s">
        <v>543</v>
      </c>
      <c r="B1173" s="509" t="s">
        <v>317</v>
      </c>
      <c r="C1173" s="509">
        <v>28</v>
      </c>
      <c r="H1173" s="509">
        <v>0</v>
      </c>
    </row>
    <row r="1174" spans="1:8">
      <c r="A1174" s="508" t="s">
        <v>543</v>
      </c>
      <c r="B1174" s="509" t="s">
        <v>317</v>
      </c>
      <c r="C1174" s="509">
        <v>29</v>
      </c>
      <c r="H1174" s="509">
        <v>0</v>
      </c>
    </row>
    <row r="1175" spans="1:8">
      <c r="A1175" s="508" t="s">
        <v>543</v>
      </c>
      <c r="B1175" s="509" t="s">
        <v>317</v>
      </c>
      <c r="C1175" s="509">
        <v>30</v>
      </c>
      <c r="H1175" s="509">
        <v>0</v>
      </c>
    </row>
    <row r="1176" spans="1:8">
      <c r="A1176" s="508" t="s">
        <v>543</v>
      </c>
      <c r="B1176" s="509" t="s">
        <v>317</v>
      </c>
      <c r="C1176" s="509">
        <v>31</v>
      </c>
      <c r="H1176" s="509">
        <v>0</v>
      </c>
    </row>
    <row r="1177" spans="1:8">
      <c r="A1177" s="508" t="s">
        <v>543</v>
      </c>
      <c r="B1177" s="509" t="s">
        <v>317</v>
      </c>
      <c r="C1177" s="509">
        <v>32</v>
      </c>
      <c r="H1177" s="509">
        <v>0</v>
      </c>
    </row>
    <row r="1178" spans="1:8">
      <c r="A1178" s="508" t="s">
        <v>543</v>
      </c>
      <c r="B1178" s="509" t="s">
        <v>317</v>
      </c>
      <c r="C1178" s="509">
        <v>33</v>
      </c>
      <c r="H1178" s="509">
        <v>0</v>
      </c>
    </row>
    <row r="1179" spans="1:8">
      <c r="A1179" s="508" t="s">
        <v>543</v>
      </c>
      <c r="B1179" s="509" t="s">
        <v>317</v>
      </c>
      <c r="C1179" s="509">
        <v>34</v>
      </c>
      <c r="H1179" s="509">
        <v>0</v>
      </c>
    </row>
    <row r="1180" spans="1:8">
      <c r="A1180" s="508" t="s">
        <v>543</v>
      </c>
      <c r="B1180" s="509" t="s">
        <v>317</v>
      </c>
      <c r="C1180" s="509">
        <v>35</v>
      </c>
      <c r="H1180" s="509">
        <v>0</v>
      </c>
    </row>
    <row r="1181" spans="1:8">
      <c r="A1181" s="508" t="s">
        <v>543</v>
      </c>
      <c r="B1181" s="509" t="s">
        <v>317</v>
      </c>
      <c r="C1181" s="509">
        <v>36</v>
      </c>
      <c r="H1181" s="509">
        <v>0</v>
      </c>
    </row>
    <row r="1182" spans="1:8">
      <c r="A1182" s="508" t="s">
        <v>543</v>
      </c>
      <c r="B1182" s="509" t="s">
        <v>317</v>
      </c>
      <c r="C1182" s="509">
        <v>37</v>
      </c>
      <c r="H1182" s="509">
        <v>0</v>
      </c>
    </row>
    <row r="1183" spans="1:8">
      <c r="A1183" s="508" t="s">
        <v>543</v>
      </c>
      <c r="B1183" s="509" t="s">
        <v>317</v>
      </c>
      <c r="C1183" s="509">
        <v>38</v>
      </c>
      <c r="H1183" s="509">
        <v>0</v>
      </c>
    </row>
    <row r="1184" spans="1:8">
      <c r="A1184" s="508" t="s">
        <v>543</v>
      </c>
      <c r="B1184" s="509" t="s">
        <v>317</v>
      </c>
      <c r="C1184" s="509" t="s">
        <v>1030</v>
      </c>
    </row>
    <row r="1185" spans="1:8">
      <c r="A1185" s="508" t="s">
        <v>543</v>
      </c>
      <c r="B1185" s="509" t="s">
        <v>317</v>
      </c>
      <c r="C1185" s="509">
        <v>39</v>
      </c>
      <c r="H1185" s="509">
        <v>0</v>
      </c>
    </row>
    <row r="1186" spans="1:8">
      <c r="A1186" s="508" t="s">
        <v>543</v>
      </c>
      <c r="B1186" s="509" t="s">
        <v>317</v>
      </c>
      <c r="C1186" s="509">
        <v>40</v>
      </c>
      <c r="H1186" s="509">
        <v>0</v>
      </c>
    </row>
    <row r="1187" spans="1:8">
      <c r="A1187" s="508" t="s">
        <v>543</v>
      </c>
      <c r="B1187" s="509" t="s">
        <v>317</v>
      </c>
      <c r="C1187" s="509">
        <v>41</v>
      </c>
      <c r="H1187" s="509">
        <v>0</v>
      </c>
    </row>
    <row r="1188" spans="1:8">
      <c r="A1188" s="508" t="s">
        <v>543</v>
      </c>
      <c r="B1188" s="509" t="s">
        <v>317</v>
      </c>
      <c r="C1188" s="509">
        <v>42</v>
      </c>
      <c r="H1188" s="509">
        <v>0</v>
      </c>
    </row>
    <row r="1189" spans="1:8">
      <c r="A1189" s="508" t="s">
        <v>543</v>
      </c>
      <c r="B1189" s="509" t="s">
        <v>317</v>
      </c>
      <c r="C1189" s="509">
        <v>43</v>
      </c>
      <c r="H1189" s="509">
        <v>0</v>
      </c>
    </row>
    <row r="1190" spans="1:8">
      <c r="A1190" s="508" t="s">
        <v>543</v>
      </c>
      <c r="B1190" s="509" t="s">
        <v>317</v>
      </c>
      <c r="C1190" s="509">
        <v>44</v>
      </c>
      <c r="H1190" s="509">
        <v>0</v>
      </c>
    </row>
    <row r="1191" spans="1:8">
      <c r="A1191" s="508" t="s">
        <v>543</v>
      </c>
      <c r="B1191" s="509" t="s">
        <v>317</v>
      </c>
      <c r="C1191" s="509">
        <v>45</v>
      </c>
      <c r="H1191" s="509">
        <v>0</v>
      </c>
    </row>
    <row r="1192" spans="1:8">
      <c r="A1192" s="508" t="s">
        <v>543</v>
      </c>
      <c r="B1192" s="509" t="s">
        <v>317</v>
      </c>
      <c r="C1192" s="509">
        <v>46</v>
      </c>
      <c r="H1192" s="509">
        <v>0</v>
      </c>
    </row>
    <row r="1193" spans="1:8">
      <c r="A1193" s="508" t="s">
        <v>543</v>
      </c>
      <c r="B1193" s="509" t="s">
        <v>317</v>
      </c>
      <c r="C1193" s="509">
        <v>47</v>
      </c>
      <c r="H1193" s="509">
        <v>0</v>
      </c>
    </row>
    <row r="1194" spans="1:8">
      <c r="A1194" s="508" t="s">
        <v>543</v>
      </c>
      <c r="B1194" s="509" t="s">
        <v>317</v>
      </c>
      <c r="C1194" s="509">
        <v>48</v>
      </c>
      <c r="H1194" s="509">
        <v>0</v>
      </c>
    </row>
    <row r="1195" spans="1:8">
      <c r="A1195" s="508" t="s">
        <v>543</v>
      </c>
      <c r="B1195" s="509" t="s">
        <v>317</v>
      </c>
      <c r="C1195" s="509">
        <v>49</v>
      </c>
      <c r="H1195" s="509">
        <v>0</v>
      </c>
    </row>
    <row r="1196" spans="1:8">
      <c r="A1196" s="508" t="s">
        <v>543</v>
      </c>
      <c r="B1196" s="509" t="s">
        <v>317</v>
      </c>
      <c r="C1196" s="509">
        <v>50</v>
      </c>
      <c r="H1196" s="509">
        <v>0</v>
      </c>
    </row>
    <row r="1197" spans="1:8">
      <c r="A1197" s="508" t="s">
        <v>543</v>
      </c>
      <c r="B1197" s="509" t="s">
        <v>317</v>
      </c>
      <c r="C1197" s="509">
        <v>51</v>
      </c>
      <c r="H1197" s="509">
        <v>0</v>
      </c>
    </row>
    <row r="1198" spans="1:8">
      <c r="A1198" s="508" t="s">
        <v>543</v>
      </c>
      <c r="B1198" s="509" t="s">
        <v>317</v>
      </c>
      <c r="C1198" s="509" t="s">
        <v>1031</v>
      </c>
      <c r="H1198" s="509">
        <v>0</v>
      </c>
    </row>
    <row r="1199" spans="1:8">
      <c r="A1199" s="508" t="s">
        <v>543</v>
      </c>
      <c r="B1199" s="509" t="s">
        <v>317</v>
      </c>
      <c r="C1199" s="509" t="s">
        <v>1032</v>
      </c>
      <c r="H1199" s="509">
        <v>0</v>
      </c>
    </row>
    <row r="1200" spans="1:8">
      <c r="A1200" s="508" t="s">
        <v>543</v>
      </c>
      <c r="B1200" s="509" t="s">
        <v>317</v>
      </c>
      <c r="C1200" s="509">
        <v>52</v>
      </c>
      <c r="H1200" s="509">
        <v>0</v>
      </c>
    </row>
    <row r="1201" spans="1:8">
      <c r="A1201" s="508" t="s">
        <v>543</v>
      </c>
      <c r="B1201" s="509" t="s">
        <v>317</v>
      </c>
      <c r="C1201" s="509">
        <v>53</v>
      </c>
      <c r="H1201" s="509">
        <v>0</v>
      </c>
    </row>
    <row r="1202" spans="1:8">
      <c r="A1202" s="508" t="s">
        <v>543</v>
      </c>
      <c r="B1202" s="509" t="s">
        <v>317</v>
      </c>
      <c r="C1202" s="509">
        <v>54</v>
      </c>
      <c r="H1202" s="509">
        <v>0</v>
      </c>
    </row>
    <row r="1203" spans="1:8">
      <c r="A1203" s="508" t="s">
        <v>543</v>
      </c>
      <c r="B1203" s="509" t="s">
        <v>317</v>
      </c>
      <c r="C1203" s="509">
        <v>55</v>
      </c>
      <c r="H1203" s="509">
        <v>0</v>
      </c>
    </row>
    <row r="1204" spans="1:8">
      <c r="A1204" s="508" t="s">
        <v>543</v>
      </c>
      <c r="B1204" s="509" t="s">
        <v>317</v>
      </c>
      <c r="C1204" s="509">
        <v>56</v>
      </c>
      <c r="H1204" s="509">
        <v>0</v>
      </c>
    </row>
    <row r="1205" spans="1:8">
      <c r="A1205" s="508" t="s">
        <v>543</v>
      </c>
      <c r="B1205" s="509" t="s">
        <v>317</v>
      </c>
      <c r="C1205" s="509">
        <v>57</v>
      </c>
      <c r="H1205" s="509">
        <v>0</v>
      </c>
    </row>
    <row r="1206" spans="1:8">
      <c r="A1206" s="508" t="s">
        <v>543</v>
      </c>
      <c r="B1206" s="509" t="s">
        <v>317</v>
      </c>
      <c r="C1206" s="509">
        <v>58</v>
      </c>
      <c r="H1206" s="509">
        <v>0</v>
      </c>
    </row>
    <row r="1207" spans="1:8">
      <c r="A1207" s="508" t="s">
        <v>543</v>
      </c>
      <c r="B1207" s="509" t="s">
        <v>317</v>
      </c>
      <c r="C1207" s="509">
        <v>59</v>
      </c>
      <c r="H1207" s="509">
        <v>0</v>
      </c>
    </row>
    <row r="1208" spans="1:8">
      <c r="A1208" s="508" t="s">
        <v>543</v>
      </c>
      <c r="B1208" s="509" t="s">
        <v>317</v>
      </c>
      <c r="C1208" s="509">
        <v>60</v>
      </c>
      <c r="H1208" s="509">
        <v>0</v>
      </c>
    </row>
    <row r="1209" spans="1:8">
      <c r="A1209" s="508" t="s">
        <v>543</v>
      </c>
      <c r="B1209" s="509" t="s">
        <v>317</v>
      </c>
      <c r="C1209" s="509">
        <v>61</v>
      </c>
      <c r="H1209" s="509">
        <v>0</v>
      </c>
    </row>
    <row r="1210" spans="1:8">
      <c r="A1210" s="508" t="s">
        <v>543</v>
      </c>
      <c r="B1210" s="509" t="s">
        <v>317</v>
      </c>
      <c r="C1210" s="509">
        <v>62</v>
      </c>
      <c r="H1210" s="509">
        <v>0</v>
      </c>
    </row>
    <row r="1211" spans="1:8">
      <c r="A1211" s="508" t="s">
        <v>543</v>
      </c>
      <c r="B1211" s="509" t="s">
        <v>317</v>
      </c>
      <c r="C1211" s="509">
        <v>63</v>
      </c>
      <c r="H1211" s="509">
        <v>0</v>
      </c>
    </row>
    <row r="1212" spans="1:8">
      <c r="A1212" s="508" t="s">
        <v>543</v>
      </c>
      <c r="B1212" s="509" t="s">
        <v>317</v>
      </c>
      <c r="C1212" s="509" t="s">
        <v>1033</v>
      </c>
      <c r="H1212" s="509">
        <v>0</v>
      </c>
    </row>
    <row r="1213" spans="1:8">
      <c r="A1213" s="508" t="s">
        <v>543</v>
      </c>
      <c r="B1213" s="509" t="s">
        <v>317</v>
      </c>
      <c r="C1213" s="509" t="s">
        <v>1034</v>
      </c>
      <c r="H1213" s="509">
        <v>0</v>
      </c>
    </row>
    <row r="1214" spans="1:8">
      <c r="A1214" s="508" t="s">
        <v>543</v>
      </c>
      <c r="B1214" s="509" t="s">
        <v>317</v>
      </c>
      <c r="C1214" s="509">
        <v>64</v>
      </c>
      <c r="H1214" s="509">
        <v>0</v>
      </c>
    </row>
    <row r="1215" spans="1:8">
      <c r="A1215" s="508" t="s">
        <v>543</v>
      </c>
      <c r="B1215" s="509" t="s">
        <v>317</v>
      </c>
      <c r="C1215" s="509" t="s">
        <v>1035</v>
      </c>
      <c r="H1215" s="509">
        <v>0</v>
      </c>
    </row>
    <row r="1216" spans="1:8">
      <c r="A1216" s="508" t="s">
        <v>543</v>
      </c>
      <c r="B1216" s="509" t="s">
        <v>317</v>
      </c>
      <c r="C1216" s="509">
        <v>65</v>
      </c>
      <c r="H1216" s="509">
        <v>0</v>
      </c>
    </row>
    <row r="1217" spans="1:8">
      <c r="A1217" s="508" t="s">
        <v>543</v>
      </c>
      <c r="B1217" s="509" t="s">
        <v>317</v>
      </c>
      <c r="C1217" s="509">
        <v>66</v>
      </c>
      <c r="H1217" s="509">
        <v>0</v>
      </c>
    </row>
    <row r="1218" spans="1:8">
      <c r="A1218" s="508" t="s">
        <v>543</v>
      </c>
      <c r="B1218" s="509" t="s">
        <v>317</v>
      </c>
      <c r="C1218" s="509" t="s">
        <v>1036</v>
      </c>
      <c r="H1218" s="509">
        <v>0</v>
      </c>
    </row>
    <row r="1219" spans="1:8">
      <c r="A1219" s="508" t="s">
        <v>543</v>
      </c>
      <c r="B1219" s="509" t="s">
        <v>317</v>
      </c>
      <c r="C1219" s="509" t="s">
        <v>1037</v>
      </c>
      <c r="H1219" s="509">
        <v>0</v>
      </c>
    </row>
    <row r="1220" spans="1:8">
      <c r="A1220" s="508" t="s">
        <v>543</v>
      </c>
      <c r="B1220" s="509" t="s">
        <v>317</v>
      </c>
      <c r="C1220" s="509" t="s">
        <v>1038</v>
      </c>
      <c r="H1220" s="509">
        <v>0</v>
      </c>
    </row>
    <row r="1221" spans="1:8">
      <c r="A1221" s="508" t="s">
        <v>543</v>
      </c>
      <c r="B1221" s="509" t="s">
        <v>317</v>
      </c>
      <c r="C1221" s="509" t="s">
        <v>1039</v>
      </c>
      <c r="H1221" s="509">
        <v>0</v>
      </c>
    </row>
    <row r="1222" spans="1:8">
      <c r="A1222" s="508" t="s">
        <v>543</v>
      </c>
      <c r="B1222" s="509" t="s">
        <v>317</v>
      </c>
      <c r="C1222" s="509" t="s">
        <v>1040</v>
      </c>
      <c r="H1222" s="509">
        <v>0</v>
      </c>
    </row>
    <row r="1223" spans="1:8">
      <c r="A1223" s="508" t="s">
        <v>543</v>
      </c>
      <c r="B1223" s="509" t="s">
        <v>317</v>
      </c>
      <c r="C1223" s="509" t="s">
        <v>1041</v>
      </c>
      <c r="H1223" s="509">
        <v>0</v>
      </c>
    </row>
    <row r="1224" spans="1:8">
      <c r="A1224" s="508" t="s">
        <v>543</v>
      </c>
      <c r="B1224" s="509" t="s">
        <v>317</v>
      </c>
      <c r="C1224" s="509" t="s">
        <v>1042</v>
      </c>
    </row>
    <row r="1225" spans="1:8">
      <c r="A1225" s="508" t="s">
        <v>543</v>
      </c>
      <c r="B1225" s="509" t="s">
        <v>317</v>
      </c>
      <c r="C1225" s="509">
        <v>67</v>
      </c>
      <c r="H1225" s="509">
        <v>0</v>
      </c>
    </row>
    <row r="1226" spans="1:8">
      <c r="A1226" s="508" t="s">
        <v>543</v>
      </c>
      <c r="B1226" s="509" t="s">
        <v>317</v>
      </c>
      <c r="C1226" s="509">
        <v>68</v>
      </c>
      <c r="H1226" s="509">
        <v>0</v>
      </c>
    </row>
    <row r="1227" spans="1:8">
      <c r="A1227" s="508" t="s">
        <v>543</v>
      </c>
      <c r="B1227" s="509" t="s">
        <v>317</v>
      </c>
      <c r="C1227" s="509" t="s">
        <v>1043</v>
      </c>
      <c r="H1227" s="509">
        <v>0</v>
      </c>
    </row>
    <row r="1228" spans="1:8">
      <c r="A1228" s="508" t="s">
        <v>543</v>
      </c>
      <c r="B1228" s="509" t="s">
        <v>317</v>
      </c>
      <c r="C1228" s="509">
        <v>69</v>
      </c>
      <c r="H1228" s="509">
        <v>0</v>
      </c>
    </row>
    <row r="1229" spans="1:8">
      <c r="A1229" s="508" t="s">
        <v>543</v>
      </c>
      <c r="B1229" s="509" t="s">
        <v>317</v>
      </c>
      <c r="C1229" s="509" t="s">
        <v>1044</v>
      </c>
      <c r="H1229" s="509">
        <v>0</v>
      </c>
    </row>
    <row r="1230" spans="1:8">
      <c r="A1230" s="508" t="s">
        <v>543</v>
      </c>
      <c r="B1230" s="509" t="s">
        <v>317</v>
      </c>
      <c r="C1230" s="509" t="s">
        <v>1045</v>
      </c>
      <c r="H1230" s="509">
        <v>0</v>
      </c>
    </row>
    <row r="1231" spans="1:8">
      <c r="A1231" s="508" t="s">
        <v>543</v>
      </c>
      <c r="B1231" s="509" t="s">
        <v>317</v>
      </c>
      <c r="C1231" s="509">
        <v>70</v>
      </c>
      <c r="H1231" s="509">
        <v>0</v>
      </c>
    </row>
    <row r="1232" spans="1:8">
      <c r="A1232" s="508" t="s">
        <v>543</v>
      </c>
      <c r="B1232" s="509" t="s">
        <v>317</v>
      </c>
      <c r="C1232" s="509" t="s">
        <v>1046</v>
      </c>
      <c r="H1232" s="509">
        <v>0</v>
      </c>
    </row>
    <row r="1233" spans="1:8">
      <c r="A1233" s="508" t="s">
        <v>543</v>
      </c>
      <c r="B1233" s="509" t="s">
        <v>317</v>
      </c>
      <c r="C1233" s="509">
        <v>71</v>
      </c>
      <c r="H1233" s="509">
        <v>0</v>
      </c>
    </row>
    <row r="1234" spans="1:8">
      <c r="A1234" s="508" t="s">
        <v>543</v>
      </c>
      <c r="B1234" s="509" t="s">
        <v>317</v>
      </c>
      <c r="C1234" s="509" t="s">
        <v>1047</v>
      </c>
      <c r="H1234" s="509">
        <v>0</v>
      </c>
    </row>
    <row r="1235" spans="1:8">
      <c r="A1235" s="508" t="s">
        <v>543</v>
      </c>
      <c r="B1235" s="509" t="s">
        <v>317</v>
      </c>
      <c r="C1235" s="509" t="s">
        <v>1048</v>
      </c>
      <c r="H1235" s="509">
        <v>0</v>
      </c>
    </row>
    <row r="1236" spans="1:8">
      <c r="A1236" s="508" t="s">
        <v>543</v>
      </c>
      <c r="B1236" s="509" t="s">
        <v>317</v>
      </c>
      <c r="C1236" s="509" t="s">
        <v>1049</v>
      </c>
      <c r="H1236" s="509">
        <v>0</v>
      </c>
    </row>
    <row r="1237" spans="1:8">
      <c r="A1237" s="508" t="s">
        <v>543</v>
      </c>
      <c r="B1237" s="509" t="s">
        <v>317</v>
      </c>
      <c r="C1237" s="509" t="s">
        <v>1050</v>
      </c>
      <c r="H1237" s="509">
        <v>0</v>
      </c>
    </row>
    <row r="1238" spans="1:8">
      <c r="A1238" s="508" t="s">
        <v>543</v>
      </c>
      <c r="B1238" s="509" t="s">
        <v>317</v>
      </c>
      <c r="C1238" s="509" t="s">
        <v>1051</v>
      </c>
      <c r="H1238" s="509">
        <v>0</v>
      </c>
    </row>
    <row r="1239" spans="1:8">
      <c r="A1239" s="508" t="s">
        <v>543</v>
      </c>
      <c r="B1239" s="509" t="s">
        <v>317</v>
      </c>
      <c r="C1239" s="509">
        <v>72</v>
      </c>
      <c r="H1239" s="509">
        <v>0</v>
      </c>
    </row>
    <row r="1240" spans="1:8">
      <c r="A1240" s="508" t="s">
        <v>543</v>
      </c>
      <c r="B1240" s="509" t="s">
        <v>317</v>
      </c>
      <c r="C1240" s="509">
        <v>74</v>
      </c>
      <c r="H1240" s="509">
        <v>0</v>
      </c>
    </row>
    <row r="1241" spans="1:8">
      <c r="A1241" s="508" t="s">
        <v>543</v>
      </c>
      <c r="B1241" s="509" t="s">
        <v>317</v>
      </c>
      <c r="C1241" s="509" t="s">
        <v>4571</v>
      </c>
      <c r="D1241" s="509">
        <v>0</v>
      </c>
      <c r="E1241" s="509">
        <v>0</v>
      </c>
      <c r="F1241" s="509">
        <v>0</v>
      </c>
      <c r="G1241" s="509">
        <v>0</v>
      </c>
      <c r="H1241" s="509">
        <v>0</v>
      </c>
    </row>
    <row r="1242" spans="1:8">
      <c r="A1242" s="508" t="s">
        <v>544</v>
      </c>
      <c r="B1242" s="509" t="s">
        <v>318</v>
      </c>
      <c r="C1242" s="509">
        <v>1</v>
      </c>
      <c r="H1242" s="509">
        <v>0</v>
      </c>
    </row>
    <row r="1243" spans="1:8">
      <c r="A1243" s="508" t="s">
        <v>544</v>
      </c>
      <c r="B1243" s="509" t="s">
        <v>318</v>
      </c>
      <c r="C1243" s="509" t="s">
        <v>1023</v>
      </c>
      <c r="H1243" s="509">
        <v>0</v>
      </c>
    </row>
    <row r="1244" spans="1:8">
      <c r="A1244" s="508" t="s">
        <v>544</v>
      </c>
      <c r="B1244" s="509" t="s">
        <v>318</v>
      </c>
      <c r="C1244" s="509">
        <v>2</v>
      </c>
      <c r="H1244" s="509">
        <v>0</v>
      </c>
    </row>
    <row r="1245" spans="1:8">
      <c r="A1245" s="508" t="s">
        <v>544</v>
      </c>
      <c r="B1245" s="509" t="s">
        <v>318</v>
      </c>
      <c r="C1245" s="509">
        <v>3</v>
      </c>
      <c r="H1245" s="509">
        <v>0</v>
      </c>
    </row>
    <row r="1246" spans="1:8">
      <c r="A1246" s="508" t="s">
        <v>544</v>
      </c>
      <c r="B1246" s="509" t="s">
        <v>318</v>
      </c>
      <c r="C1246" s="509">
        <v>4</v>
      </c>
      <c r="H1246" s="509">
        <v>0</v>
      </c>
    </row>
    <row r="1247" spans="1:8">
      <c r="A1247" s="508" t="s">
        <v>544</v>
      </c>
      <c r="B1247" s="509" t="s">
        <v>318</v>
      </c>
      <c r="C1247" s="509">
        <v>5</v>
      </c>
      <c r="H1247" s="509">
        <v>0</v>
      </c>
    </row>
    <row r="1248" spans="1:8">
      <c r="A1248" s="508" t="s">
        <v>544</v>
      </c>
      <c r="B1248" s="509" t="s">
        <v>318</v>
      </c>
      <c r="C1248" s="509">
        <v>6</v>
      </c>
      <c r="H1248" s="509">
        <v>0</v>
      </c>
    </row>
    <row r="1249" spans="1:8">
      <c r="A1249" s="508" t="s">
        <v>544</v>
      </c>
      <c r="B1249" s="509" t="s">
        <v>318</v>
      </c>
      <c r="C1249" s="509">
        <v>7</v>
      </c>
      <c r="H1249" s="509">
        <v>0</v>
      </c>
    </row>
    <row r="1250" spans="1:8">
      <c r="A1250" s="508" t="s">
        <v>544</v>
      </c>
      <c r="B1250" s="509" t="s">
        <v>318</v>
      </c>
      <c r="C1250" s="509">
        <v>8</v>
      </c>
      <c r="H1250" s="509">
        <v>0</v>
      </c>
    </row>
    <row r="1251" spans="1:8">
      <c r="A1251" s="508" t="s">
        <v>544</v>
      </c>
      <c r="B1251" s="509" t="s">
        <v>318</v>
      </c>
      <c r="C1251" s="509">
        <v>9</v>
      </c>
      <c r="H1251" s="509">
        <v>0</v>
      </c>
    </row>
    <row r="1252" spans="1:8">
      <c r="A1252" s="508" t="s">
        <v>544</v>
      </c>
      <c r="B1252" s="509" t="s">
        <v>318</v>
      </c>
      <c r="C1252" s="509">
        <v>10</v>
      </c>
      <c r="H1252" s="509">
        <v>0</v>
      </c>
    </row>
    <row r="1253" spans="1:8">
      <c r="A1253" s="508" t="s">
        <v>544</v>
      </c>
      <c r="B1253" s="509" t="s">
        <v>318</v>
      </c>
      <c r="C1253" s="509">
        <v>11</v>
      </c>
      <c r="H1253" s="509">
        <v>0</v>
      </c>
    </row>
    <row r="1254" spans="1:8">
      <c r="A1254" s="508" t="s">
        <v>544</v>
      </c>
      <c r="B1254" s="509" t="s">
        <v>318</v>
      </c>
      <c r="C1254" s="509">
        <v>12</v>
      </c>
      <c r="H1254" s="509">
        <v>0</v>
      </c>
    </row>
    <row r="1255" spans="1:8">
      <c r="A1255" s="508" t="s">
        <v>544</v>
      </c>
      <c r="B1255" s="509" t="s">
        <v>318</v>
      </c>
      <c r="C1255" s="509">
        <v>13</v>
      </c>
      <c r="H1255" s="509">
        <v>0</v>
      </c>
    </row>
    <row r="1256" spans="1:8">
      <c r="A1256" s="508" t="s">
        <v>544</v>
      </c>
      <c r="B1256" s="509" t="s">
        <v>318</v>
      </c>
      <c r="C1256" s="509">
        <v>14</v>
      </c>
      <c r="H1256" s="509">
        <v>0</v>
      </c>
    </row>
    <row r="1257" spans="1:8">
      <c r="A1257" s="508" t="s">
        <v>544</v>
      </c>
      <c r="B1257" s="509" t="s">
        <v>318</v>
      </c>
      <c r="C1257" s="509">
        <v>15</v>
      </c>
      <c r="H1257" s="509">
        <v>0</v>
      </c>
    </row>
    <row r="1258" spans="1:8">
      <c r="A1258" s="508" t="s">
        <v>544</v>
      </c>
      <c r="B1258" s="509" t="s">
        <v>318</v>
      </c>
      <c r="C1258" s="509">
        <v>16</v>
      </c>
      <c r="H1258" s="509">
        <v>0</v>
      </c>
    </row>
    <row r="1259" spans="1:8">
      <c r="A1259" s="508" t="s">
        <v>544</v>
      </c>
      <c r="B1259" s="509" t="s">
        <v>318</v>
      </c>
      <c r="C1259" s="509">
        <v>17</v>
      </c>
      <c r="H1259" s="509">
        <v>0</v>
      </c>
    </row>
    <row r="1260" spans="1:8">
      <c r="A1260" s="508" t="s">
        <v>544</v>
      </c>
      <c r="B1260" s="509" t="s">
        <v>318</v>
      </c>
      <c r="C1260" s="509">
        <v>18</v>
      </c>
      <c r="H1260" s="509">
        <v>0</v>
      </c>
    </row>
    <row r="1261" spans="1:8">
      <c r="A1261" s="508" t="s">
        <v>544</v>
      </c>
      <c r="B1261" s="509" t="s">
        <v>318</v>
      </c>
      <c r="C1261" s="509" t="s">
        <v>1024</v>
      </c>
      <c r="H1261" s="509">
        <v>0</v>
      </c>
    </row>
    <row r="1262" spans="1:8">
      <c r="A1262" s="508" t="s">
        <v>544</v>
      </c>
      <c r="B1262" s="509" t="s">
        <v>318</v>
      </c>
      <c r="C1262" s="509" t="s">
        <v>1025</v>
      </c>
      <c r="H1262" s="509">
        <v>0</v>
      </c>
    </row>
    <row r="1263" spans="1:8">
      <c r="A1263" s="508" t="s">
        <v>544</v>
      </c>
      <c r="B1263" s="509" t="s">
        <v>318</v>
      </c>
      <c r="C1263" s="509">
        <v>19</v>
      </c>
      <c r="H1263" s="509">
        <v>0</v>
      </c>
    </row>
    <row r="1264" spans="1:8">
      <c r="A1264" s="508" t="s">
        <v>544</v>
      </c>
      <c r="B1264" s="509" t="s">
        <v>318</v>
      </c>
      <c r="C1264" s="509">
        <v>20</v>
      </c>
      <c r="H1264" s="509">
        <v>0</v>
      </c>
    </row>
    <row r="1265" spans="1:8">
      <c r="A1265" s="508" t="s">
        <v>544</v>
      </c>
      <c r="B1265" s="509" t="s">
        <v>318</v>
      </c>
      <c r="C1265" s="509">
        <v>21</v>
      </c>
      <c r="H1265" s="509">
        <v>0</v>
      </c>
    </row>
    <row r="1266" spans="1:8">
      <c r="A1266" s="508" t="s">
        <v>544</v>
      </c>
      <c r="B1266" s="509" t="s">
        <v>318</v>
      </c>
      <c r="C1266" s="509" t="s">
        <v>1026</v>
      </c>
      <c r="H1266" s="509">
        <v>0</v>
      </c>
    </row>
    <row r="1267" spans="1:8">
      <c r="A1267" s="508" t="s">
        <v>544</v>
      </c>
      <c r="B1267" s="509" t="s">
        <v>318</v>
      </c>
      <c r="C1267" s="509" t="s">
        <v>1027</v>
      </c>
      <c r="H1267" s="509">
        <v>0</v>
      </c>
    </row>
    <row r="1268" spans="1:8">
      <c r="A1268" s="508" t="s">
        <v>544</v>
      </c>
      <c r="B1268" s="509" t="s">
        <v>318</v>
      </c>
      <c r="C1268" s="509" t="s">
        <v>1028</v>
      </c>
      <c r="H1268" s="509">
        <v>0</v>
      </c>
    </row>
    <row r="1269" spans="1:8">
      <c r="A1269" s="508" t="s">
        <v>544</v>
      </c>
      <c r="B1269" s="509" t="s">
        <v>318</v>
      </c>
      <c r="C1269" s="509">
        <v>22</v>
      </c>
      <c r="H1269" s="509">
        <v>0</v>
      </c>
    </row>
    <row r="1270" spans="1:8">
      <c r="A1270" s="508" t="s">
        <v>544</v>
      </c>
      <c r="B1270" s="509" t="s">
        <v>318</v>
      </c>
      <c r="C1270" s="509">
        <v>23</v>
      </c>
      <c r="H1270" s="509">
        <v>0</v>
      </c>
    </row>
    <row r="1271" spans="1:8">
      <c r="A1271" s="508" t="s">
        <v>544</v>
      </c>
      <c r="B1271" s="509" t="s">
        <v>318</v>
      </c>
      <c r="C1271" s="509" t="s">
        <v>1029</v>
      </c>
      <c r="H1271" s="509">
        <v>0</v>
      </c>
    </row>
    <row r="1272" spans="1:8">
      <c r="A1272" s="508" t="s">
        <v>544</v>
      </c>
      <c r="B1272" s="509" t="s">
        <v>318</v>
      </c>
      <c r="C1272" s="509">
        <v>24</v>
      </c>
      <c r="H1272" s="509">
        <v>0</v>
      </c>
    </row>
    <row r="1273" spans="1:8">
      <c r="A1273" s="508" t="s">
        <v>544</v>
      </c>
      <c r="B1273" s="509" t="s">
        <v>318</v>
      </c>
      <c r="C1273" s="509">
        <v>25</v>
      </c>
    </row>
    <row r="1274" spans="1:8">
      <c r="A1274" s="508" t="s">
        <v>544</v>
      </c>
      <c r="B1274" s="509" t="s">
        <v>318</v>
      </c>
      <c r="C1274" s="509">
        <v>26</v>
      </c>
      <c r="H1274" s="509">
        <v>0</v>
      </c>
    </row>
    <row r="1275" spans="1:8">
      <c r="A1275" s="508" t="s">
        <v>544</v>
      </c>
      <c r="B1275" s="509" t="s">
        <v>318</v>
      </c>
      <c r="C1275" s="509">
        <v>27</v>
      </c>
      <c r="H1275" s="509">
        <v>0</v>
      </c>
    </row>
    <row r="1276" spans="1:8">
      <c r="A1276" s="508" t="s">
        <v>544</v>
      </c>
      <c r="B1276" s="509" t="s">
        <v>318</v>
      </c>
      <c r="C1276" s="509">
        <v>28</v>
      </c>
      <c r="H1276" s="509">
        <v>0</v>
      </c>
    </row>
    <row r="1277" spans="1:8">
      <c r="A1277" s="508" t="s">
        <v>544</v>
      </c>
      <c r="B1277" s="509" t="s">
        <v>318</v>
      </c>
      <c r="C1277" s="509">
        <v>29</v>
      </c>
      <c r="H1277" s="509">
        <v>0</v>
      </c>
    </row>
    <row r="1278" spans="1:8">
      <c r="A1278" s="508" t="s">
        <v>544</v>
      </c>
      <c r="B1278" s="509" t="s">
        <v>318</v>
      </c>
      <c r="C1278" s="509">
        <v>30</v>
      </c>
      <c r="H1278" s="509">
        <v>0</v>
      </c>
    </row>
    <row r="1279" spans="1:8">
      <c r="A1279" s="508" t="s">
        <v>544</v>
      </c>
      <c r="B1279" s="509" t="s">
        <v>318</v>
      </c>
      <c r="C1279" s="509">
        <v>31</v>
      </c>
      <c r="H1279" s="509">
        <v>0</v>
      </c>
    </row>
    <row r="1280" spans="1:8">
      <c r="A1280" s="508" t="s">
        <v>544</v>
      </c>
      <c r="B1280" s="509" t="s">
        <v>318</v>
      </c>
      <c r="C1280" s="509">
        <v>32</v>
      </c>
      <c r="H1280" s="509">
        <v>0</v>
      </c>
    </row>
    <row r="1281" spans="1:8">
      <c r="A1281" s="508" t="s">
        <v>544</v>
      </c>
      <c r="B1281" s="509" t="s">
        <v>318</v>
      </c>
      <c r="C1281" s="509">
        <v>33</v>
      </c>
      <c r="H1281" s="509">
        <v>0</v>
      </c>
    </row>
    <row r="1282" spans="1:8">
      <c r="A1282" s="508" t="s">
        <v>544</v>
      </c>
      <c r="B1282" s="509" t="s">
        <v>318</v>
      </c>
      <c r="C1282" s="509">
        <v>34</v>
      </c>
      <c r="H1282" s="509">
        <v>0</v>
      </c>
    </row>
    <row r="1283" spans="1:8">
      <c r="A1283" s="508" t="s">
        <v>544</v>
      </c>
      <c r="B1283" s="509" t="s">
        <v>318</v>
      </c>
      <c r="C1283" s="509">
        <v>35</v>
      </c>
      <c r="H1283" s="509">
        <v>0</v>
      </c>
    </row>
    <row r="1284" spans="1:8">
      <c r="A1284" s="508" t="s">
        <v>544</v>
      </c>
      <c r="B1284" s="509" t="s">
        <v>318</v>
      </c>
      <c r="C1284" s="509">
        <v>36</v>
      </c>
      <c r="H1284" s="509">
        <v>0</v>
      </c>
    </row>
    <row r="1285" spans="1:8">
      <c r="A1285" s="508" t="s">
        <v>544</v>
      </c>
      <c r="B1285" s="509" t="s">
        <v>318</v>
      </c>
      <c r="C1285" s="509">
        <v>37</v>
      </c>
      <c r="H1285" s="509">
        <v>0</v>
      </c>
    </row>
    <row r="1286" spans="1:8">
      <c r="A1286" s="508" t="s">
        <v>544</v>
      </c>
      <c r="B1286" s="509" t="s">
        <v>318</v>
      </c>
      <c r="C1286" s="509">
        <v>38</v>
      </c>
      <c r="H1286" s="509">
        <v>0</v>
      </c>
    </row>
    <row r="1287" spans="1:8">
      <c r="A1287" s="508" t="s">
        <v>544</v>
      </c>
      <c r="B1287" s="509" t="s">
        <v>318</v>
      </c>
      <c r="C1287" s="509" t="s">
        <v>1030</v>
      </c>
    </row>
    <row r="1288" spans="1:8">
      <c r="A1288" s="508" t="s">
        <v>544</v>
      </c>
      <c r="B1288" s="509" t="s">
        <v>318</v>
      </c>
      <c r="C1288" s="509">
        <v>39</v>
      </c>
      <c r="H1288" s="509">
        <v>0</v>
      </c>
    </row>
    <row r="1289" spans="1:8">
      <c r="A1289" s="508" t="s">
        <v>544</v>
      </c>
      <c r="B1289" s="509" t="s">
        <v>318</v>
      </c>
      <c r="C1289" s="509">
        <v>40</v>
      </c>
      <c r="H1289" s="509">
        <v>0</v>
      </c>
    </row>
    <row r="1290" spans="1:8">
      <c r="A1290" s="508" t="s">
        <v>544</v>
      </c>
      <c r="B1290" s="509" t="s">
        <v>318</v>
      </c>
      <c r="C1290" s="509">
        <v>41</v>
      </c>
      <c r="H1290" s="509">
        <v>0</v>
      </c>
    </row>
    <row r="1291" spans="1:8">
      <c r="A1291" s="508" t="s">
        <v>544</v>
      </c>
      <c r="B1291" s="509" t="s">
        <v>318</v>
      </c>
      <c r="C1291" s="509">
        <v>42</v>
      </c>
      <c r="H1291" s="509">
        <v>0</v>
      </c>
    </row>
    <row r="1292" spans="1:8">
      <c r="A1292" s="508" t="s">
        <v>544</v>
      </c>
      <c r="B1292" s="509" t="s">
        <v>318</v>
      </c>
      <c r="C1292" s="509">
        <v>43</v>
      </c>
      <c r="H1292" s="509">
        <v>0</v>
      </c>
    </row>
    <row r="1293" spans="1:8">
      <c r="A1293" s="508" t="s">
        <v>544</v>
      </c>
      <c r="B1293" s="509" t="s">
        <v>318</v>
      </c>
      <c r="C1293" s="509">
        <v>44</v>
      </c>
      <c r="H1293" s="509">
        <v>0</v>
      </c>
    </row>
    <row r="1294" spans="1:8">
      <c r="A1294" s="508" t="s">
        <v>544</v>
      </c>
      <c r="B1294" s="509" t="s">
        <v>318</v>
      </c>
      <c r="C1294" s="509">
        <v>45</v>
      </c>
      <c r="H1294" s="509">
        <v>0</v>
      </c>
    </row>
    <row r="1295" spans="1:8">
      <c r="A1295" s="508" t="s">
        <v>544</v>
      </c>
      <c r="B1295" s="509" t="s">
        <v>318</v>
      </c>
      <c r="C1295" s="509">
        <v>46</v>
      </c>
      <c r="H1295" s="509">
        <v>0</v>
      </c>
    </row>
    <row r="1296" spans="1:8">
      <c r="A1296" s="508" t="s">
        <v>544</v>
      </c>
      <c r="B1296" s="509" t="s">
        <v>318</v>
      </c>
      <c r="C1296" s="509">
        <v>47</v>
      </c>
      <c r="H1296" s="509">
        <v>0</v>
      </c>
    </row>
    <row r="1297" spans="1:8">
      <c r="A1297" s="508" t="s">
        <v>544</v>
      </c>
      <c r="B1297" s="509" t="s">
        <v>318</v>
      </c>
      <c r="C1297" s="509">
        <v>48</v>
      </c>
      <c r="H1297" s="509">
        <v>0</v>
      </c>
    </row>
    <row r="1298" spans="1:8">
      <c r="A1298" s="508" t="s">
        <v>544</v>
      </c>
      <c r="B1298" s="509" t="s">
        <v>318</v>
      </c>
      <c r="C1298" s="509">
        <v>49</v>
      </c>
      <c r="H1298" s="509">
        <v>0</v>
      </c>
    </row>
    <row r="1299" spans="1:8">
      <c r="A1299" s="508" t="s">
        <v>544</v>
      </c>
      <c r="B1299" s="509" t="s">
        <v>318</v>
      </c>
      <c r="C1299" s="509">
        <v>50</v>
      </c>
      <c r="H1299" s="509">
        <v>0</v>
      </c>
    </row>
    <row r="1300" spans="1:8">
      <c r="A1300" s="508" t="s">
        <v>544</v>
      </c>
      <c r="B1300" s="509" t="s">
        <v>318</v>
      </c>
      <c r="C1300" s="509">
        <v>51</v>
      </c>
      <c r="H1300" s="509">
        <v>0</v>
      </c>
    </row>
    <row r="1301" spans="1:8">
      <c r="A1301" s="508" t="s">
        <v>544</v>
      </c>
      <c r="B1301" s="509" t="s">
        <v>318</v>
      </c>
      <c r="C1301" s="509" t="s">
        <v>1031</v>
      </c>
      <c r="H1301" s="509">
        <v>0</v>
      </c>
    </row>
    <row r="1302" spans="1:8">
      <c r="A1302" s="508" t="s">
        <v>544</v>
      </c>
      <c r="B1302" s="509" t="s">
        <v>318</v>
      </c>
      <c r="C1302" s="509" t="s">
        <v>1032</v>
      </c>
      <c r="H1302" s="509">
        <v>0</v>
      </c>
    </row>
    <row r="1303" spans="1:8">
      <c r="A1303" s="508" t="s">
        <v>544</v>
      </c>
      <c r="B1303" s="509" t="s">
        <v>318</v>
      </c>
      <c r="C1303" s="509">
        <v>52</v>
      </c>
      <c r="H1303" s="509">
        <v>0</v>
      </c>
    </row>
    <row r="1304" spans="1:8">
      <c r="A1304" s="508" t="s">
        <v>544</v>
      </c>
      <c r="B1304" s="509" t="s">
        <v>318</v>
      </c>
      <c r="C1304" s="509">
        <v>53</v>
      </c>
      <c r="H1304" s="509">
        <v>0</v>
      </c>
    </row>
    <row r="1305" spans="1:8">
      <c r="A1305" s="508" t="s">
        <v>544</v>
      </c>
      <c r="B1305" s="509" t="s">
        <v>318</v>
      </c>
      <c r="C1305" s="509">
        <v>54</v>
      </c>
      <c r="H1305" s="509">
        <v>0</v>
      </c>
    </row>
    <row r="1306" spans="1:8">
      <c r="A1306" s="508" t="s">
        <v>544</v>
      </c>
      <c r="B1306" s="509" t="s">
        <v>318</v>
      </c>
      <c r="C1306" s="509">
        <v>55</v>
      </c>
      <c r="H1306" s="509">
        <v>0</v>
      </c>
    </row>
    <row r="1307" spans="1:8">
      <c r="A1307" s="508" t="s">
        <v>544</v>
      </c>
      <c r="B1307" s="509" t="s">
        <v>318</v>
      </c>
      <c r="C1307" s="509">
        <v>56</v>
      </c>
      <c r="H1307" s="509">
        <v>0</v>
      </c>
    </row>
    <row r="1308" spans="1:8">
      <c r="A1308" s="508" t="s">
        <v>544</v>
      </c>
      <c r="B1308" s="509" t="s">
        <v>318</v>
      </c>
      <c r="C1308" s="509">
        <v>57</v>
      </c>
      <c r="H1308" s="509">
        <v>0</v>
      </c>
    </row>
    <row r="1309" spans="1:8">
      <c r="A1309" s="508" t="s">
        <v>544</v>
      </c>
      <c r="B1309" s="509" t="s">
        <v>318</v>
      </c>
      <c r="C1309" s="509">
        <v>58</v>
      </c>
      <c r="H1309" s="509">
        <v>0</v>
      </c>
    </row>
    <row r="1310" spans="1:8">
      <c r="A1310" s="508" t="s">
        <v>544</v>
      </c>
      <c r="B1310" s="509" t="s">
        <v>318</v>
      </c>
      <c r="C1310" s="509">
        <v>59</v>
      </c>
      <c r="H1310" s="509">
        <v>0</v>
      </c>
    </row>
    <row r="1311" spans="1:8">
      <c r="A1311" s="508" t="s">
        <v>544</v>
      </c>
      <c r="B1311" s="509" t="s">
        <v>318</v>
      </c>
      <c r="C1311" s="509">
        <v>60</v>
      </c>
      <c r="H1311" s="509">
        <v>0</v>
      </c>
    </row>
    <row r="1312" spans="1:8">
      <c r="A1312" s="508" t="s">
        <v>544</v>
      </c>
      <c r="B1312" s="509" t="s">
        <v>318</v>
      </c>
      <c r="C1312" s="509">
        <v>61</v>
      </c>
      <c r="H1312" s="509">
        <v>0</v>
      </c>
    </row>
    <row r="1313" spans="1:8">
      <c r="A1313" s="508" t="s">
        <v>544</v>
      </c>
      <c r="B1313" s="509" t="s">
        <v>318</v>
      </c>
      <c r="C1313" s="509">
        <v>62</v>
      </c>
      <c r="H1313" s="509">
        <v>0</v>
      </c>
    </row>
    <row r="1314" spans="1:8">
      <c r="A1314" s="508" t="s">
        <v>544</v>
      </c>
      <c r="B1314" s="509" t="s">
        <v>318</v>
      </c>
      <c r="C1314" s="509">
        <v>63</v>
      </c>
      <c r="H1314" s="509">
        <v>0</v>
      </c>
    </row>
    <row r="1315" spans="1:8">
      <c r="A1315" s="508" t="s">
        <v>544</v>
      </c>
      <c r="B1315" s="509" t="s">
        <v>318</v>
      </c>
      <c r="C1315" s="509" t="s">
        <v>1033</v>
      </c>
      <c r="H1315" s="509">
        <v>0</v>
      </c>
    </row>
    <row r="1316" spans="1:8">
      <c r="A1316" s="508" t="s">
        <v>544</v>
      </c>
      <c r="B1316" s="509" t="s">
        <v>318</v>
      </c>
      <c r="C1316" s="509" t="s">
        <v>1034</v>
      </c>
      <c r="H1316" s="509">
        <v>0</v>
      </c>
    </row>
    <row r="1317" spans="1:8">
      <c r="A1317" s="508" t="s">
        <v>544</v>
      </c>
      <c r="B1317" s="509" t="s">
        <v>318</v>
      </c>
      <c r="C1317" s="509">
        <v>64</v>
      </c>
      <c r="H1317" s="509">
        <v>0</v>
      </c>
    </row>
    <row r="1318" spans="1:8">
      <c r="A1318" s="508" t="s">
        <v>544</v>
      </c>
      <c r="B1318" s="509" t="s">
        <v>318</v>
      </c>
      <c r="C1318" s="509" t="s">
        <v>1035</v>
      </c>
      <c r="H1318" s="509">
        <v>0</v>
      </c>
    </row>
    <row r="1319" spans="1:8">
      <c r="A1319" s="508" t="s">
        <v>544</v>
      </c>
      <c r="B1319" s="509" t="s">
        <v>318</v>
      </c>
      <c r="C1319" s="509">
        <v>65</v>
      </c>
      <c r="H1319" s="509">
        <v>0</v>
      </c>
    </row>
    <row r="1320" spans="1:8">
      <c r="A1320" s="508" t="s">
        <v>544</v>
      </c>
      <c r="B1320" s="509" t="s">
        <v>318</v>
      </c>
      <c r="C1320" s="509">
        <v>66</v>
      </c>
      <c r="H1320" s="509">
        <v>0</v>
      </c>
    </row>
    <row r="1321" spans="1:8">
      <c r="A1321" s="508" t="s">
        <v>544</v>
      </c>
      <c r="B1321" s="509" t="s">
        <v>318</v>
      </c>
      <c r="C1321" s="509" t="s">
        <v>1036</v>
      </c>
      <c r="H1321" s="509">
        <v>0</v>
      </c>
    </row>
    <row r="1322" spans="1:8">
      <c r="A1322" s="508" t="s">
        <v>544</v>
      </c>
      <c r="B1322" s="509" t="s">
        <v>318</v>
      </c>
      <c r="C1322" s="509" t="s">
        <v>1037</v>
      </c>
      <c r="H1322" s="509">
        <v>0</v>
      </c>
    </row>
    <row r="1323" spans="1:8">
      <c r="A1323" s="508" t="s">
        <v>544</v>
      </c>
      <c r="B1323" s="509" t="s">
        <v>318</v>
      </c>
      <c r="C1323" s="509" t="s">
        <v>1038</v>
      </c>
      <c r="H1323" s="509">
        <v>0</v>
      </c>
    </row>
    <row r="1324" spans="1:8">
      <c r="A1324" s="508" t="s">
        <v>544</v>
      </c>
      <c r="B1324" s="509" t="s">
        <v>318</v>
      </c>
      <c r="C1324" s="509" t="s">
        <v>1039</v>
      </c>
      <c r="H1324" s="509">
        <v>0</v>
      </c>
    </row>
    <row r="1325" spans="1:8">
      <c r="A1325" s="508" t="s">
        <v>544</v>
      </c>
      <c r="B1325" s="509" t="s">
        <v>318</v>
      </c>
      <c r="C1325" s="509" t="s">
        <v>1040</v>
      </c>
      <c r="H1325" s="509">
        <v>0</v>
      </c>
    </row>
    <row r="1326" spans="1:8">
      <c r="A1326" s="508" t="s">
        <v>544</v>
      </c>
      <c r="B1326" s="509" t="s">
        <v>318</v>
      </c>
      <c r="C1326" s="509" t="s">
        <v>1041</v>
      </c>
      <c r="H1326" s="509">
        <v>0</v>
      </c>
    </row>
    <row r="1327" spans="1:8">
      <c r="A1327" s="508" t="s">
        <v>544</v>
      </c>
      <c r="B1327" s="509" t="s">
        <v>318</v>
      </c>
      <c r="C1327" s="509" t="s">
        <v>1042</v>
      </c>
    </row>
    <row r="1328" spans="1:8">
      <c r="A1328" s="508" t="s">
        <v>544</v>
      </c>
      <c r="B1328" s="509" t="s">
        <v>318</v>
      </c>
      <c r="C1328" s="509">
        <v>67</v>
      </c>
      <c r="H1328" s="509">
        <v>0</v>
      </c>
    </row>
    <row r="1329" spans="1:8">
      <c r="A1329" s="508" t="s">
        <v>544</v>
      </c>
      <c r="B1329" s="509" t="s">
        <v>318</v>
      </c>
      <c r="C1329" s="509">
        <v>68</v>
      </c>
      <c r="H1329" s="509">
        <v>0</v>
      </c>
    </row>
    <row r="1330" spans="1:8">
      <c r="A1330" s="508" t="s">
        <v>544</v>
      </c>
      <c r="B1330" s="509" t="s">
        <v>318</v>
      </c>
      <c r="C1330" s="509" t="s">
        <v>1043</v>
      </c>
      <c r="H1330" s="509">
        <v>0</v>
      </c>
    </row>
    <row r="1331" spans="1:8">
      <c r="A1331" s="508" t="s">
        <v>544</v>
      </c>
      <c r="B1331" s="509" t="s">
        <v>318</v>
      </c>
      <c r="C1331" s="509">
        <v>69</v>
      </c>
      <c r="H1331" s="509">
        <v>0</v>
      </c>
    </row>
    <row r="1332" spans="1:8">
      <c r="A1332" s="508" t="s">
        <v>544</v>
      </c>
      <c r="B1332" s="509" t="s">
        <v>318</v>
      </c>
      <c r="C1332" s="509" t="s">
        <v>1044</v>
      </c>
      <c r="H1332" s="509">
        <v>0</v>
      </c>
    </row>
    <row r="1333" spans="1:8">
      <c r="A1333" s="508" t="s">
        <v>544</v>
      </c>
      <c r="B1333" s="509" t="s">
        <v>318</v>
      </c>
      <c r="C1333" s="509" t="s">
        <v>1045</v>
      </c>
      <c r="H1333" s="509">
        <v>0</v>
      </c>
    </row>
    <row r="1334" spans="1:8">
      <c r="A1334" s="508" t="s">
        <v>544</v>
      </c>
      <c r="B1334" s="509" t="s">
        <v>318</v>
      </c>
      <c r="C1334" s="509">
        <v>70</v>
      </c>
      <c r="H1334" s="509">
        <v>0</v>
      </c>
    </row>
    <row r="1335" spans="1:8">
      <c r="A1335" s="508" t="s">
        <v>544</v>
      </c>
      <c r="B1335" s="509" t="s">
        <v>318</v>
      </c>
      <c r="C1335" s="509" t="s">
        <v>1046</v>
      </c>
      <c r="H1335" s="509">
        <v>0</v>
      </c>
    </row>
    <row r="1336" spans="1:8">
      <c r="A1336" s="508" t="s">
        <v>544</v>
      </c>
      <c r="B1336" s="509" t="s">
        <v>318</v>
      </c>
      <c r="C1336" s="509">
        <v>71</v>
      </c>
      <c r="H1336" s="509">
        <v>0</v>
      </c>
    </row>
    <row r="1337" spans="1:8">
      <c r="A1337" s="508" t="s">
        <v>544</v>
      </c>
      <c r="B1337" s="509" t="s">
        <v>318</v>
      </c>
      <c r="C1337" s="509" t="s">
        <v>1047</v>
      </c>
      <c r="H1337" s="509">
        <v>0</v>
      </c>
    </row>
    <row r="1338" spans="1:8">
      <c r="A1338" s="508" t="s">
        <v>544</v>
      </c>
      <c r="B1338" s="509" t="s">
        <v>318</v>
      </c>
      <c r="C1338" s="509" t="s">
        <v>1048</v>
      </c>
      <c r="H1338" s="509">
        <v>0</v>
      </c>
    </row>
    <row r="1339" spans="1:8">
      <c r="A1339" s="508" t="s">
        <v>544</v>
      </c>
      <c r="B1339" s="509" t="s">
        <v>318</v>
      </c>
      <c r="C1339" s="509" t="s">
        <v>1049</v>
      </c>
      <c r="H1339" s="509">
        <v>0</v>
      </c>
    </row>
    <row r="1340" spans="1:8">
      <c r="A1340" s="508" t="s">
        <v>544</v>
      </c>
      <c r="B1340" s="509" t="s">
        <v>318</v>
      </c>
      <c r="C1340" s="509" t="s">
        <v>1050</v>
      </c>
      <c r="H1340" s="509">
        <v>0</v>
      </c>
    </row>
    <row r="1341" spans="1:8">
      <c r="A1341" s="508" t="s">
        <v>544</v>
      </c>
      <c r="B1341" s="509" t="s">
        <v>318</v>
      </c>
      <c r="C1341" s="509" t="s">
        <v>1051</v>
      </c>
      <c r="H1341" s="509">
        <v>0</v>
      </c>
    </row>
    <row r="1342" spans="1:8">
      <c r="A1342" s="508" t="s">
        <v>544</v>
      </c>
      <c r="B1342" s="509" t="s">
        <v>318</v>
      </c>
      <c r="C1342" s="509">
        <v>72</v>
      </c>
      <c r="H1342" s="509">
        <v>0</v>
      </c>
    </row>
    <row r="1343" spans="1:8">
      <c r="A1343" s="508" t="s">
        <v>544</v>
      </c>
      <c r="B1343" s="509" t="s">
        <v>318</v>
      </c>
      <c r="C1343" s="509">
        <v>74</v>
      </c>
      <c r="H1343" s="509">
        <v>0</v>
      </c>
    </row>
    <row r="1344" spans="1:8">
      <c r="A1344" s="508" t="s">
        <v>544</v>
      </c>
      <c r="B1344" s="509" t="s">
        <v>318</v>
      </c>
      <c r="C1344" s="509" t="s">
        <v>4571</v>
      </c>
      <c r="D1344" s="509">
        <v>0</v>
      </c>
      <c r="E1344" s="509">
        <v>0</v>
      </c>
      <c r="F1344" s="509">
        <v>0</v>
      </c>
      <c r="G1344" s="509">
        <v>0</v>
      </c>
      <c r="H1344" s="509">
        <v>0</v>
      </c>
    </row>
    <row r="1345" spans="1:8">
      <c r="A1345" s="508" t="s">
        <v>545</v>
      </c>
      <c r="B1345" s="509" t="s">
        <v>319</v>
      </c>
      <c r="C1345" s="509">
        <v>1</v>
      </c>
      <c r="H1345" s="509">
        <v>0</v>
      </c>
    </row>
    <row r="1346" spans="1:8">
      <c r="A1346" s="508" t="s">
        <v>545</v>
      </c>
      <c r="B1346" s="509" t="s">
        <v>319</v>
      </c>
      <c r="C1346" s="509" t="s">
        <v>1023</v>
      </c>
      <c r="H1346" s="509">
        <v>0</v>
      </c>
    </row>
    <row r="1347" spans="1:8">
      <c r="A1347" s="508" t="s">
        <v>545</v>
      </c>
      <c r="B1347" s="509" t="s">
        <v>319</v>
      </c>
      <c r="C1347" s="509">
        <v>2</v>
      </c>
      <c r="H1347" s="509">
        <v>0</v>
      </c>
    </row>
    <row r="1348" spans="1:8">
      <c r="A1348" s="508" t="s">
        <v>545</v>
      </c>
      <c r="B1348" s="509" t="s">
        <v>319</v>
      </c>
      <c r="C1348" s="509">
        <v>3</v>
      </c>
      <c r="H1348" s="509">
        <v>0</v>
      </c>
    </row>
    <row r="1349" spans="1:8">
      <c r="A1349" s="508" t="s">
        <v>545</v>
      </c>
      <c r="B1349" s="509" t="s">
        <v>319</v>
      </c>
      <c r="C1349" s="509">
        <v>4</v>
      </c>
      <c r="H1349" s="509">
        <v>0</v>
      </c>
    </row>
    <row r="1350" spans="1:8">
      <c r="A1350" s="508" t="s">
        <v>545</v>
      </c>
      <c r="B1350" s="509" t="s">
        <v>319</v>
      </c>
      <c r="C1350" s="509">
        <v>5</v>
      </c>
      <c r="H1350" s="509">
        <v>0</v>
      </c>
    </row>
    <row r="1351" spans="1:8">
      <c r="A1351" s="508" t="s">
        <v>545</v>
      </c>
      <c r="B1351" s="509" t="s">
        <v>319</v>
      </c>
      <c r="C1351" s="509">
        <v>6</v>
      </c>
      <c r="H1351" s="509">
        <v>0</v>
      </c>
    </row>
    <row r="1352" spans="1:8">
      <c r="A1352" s="508" t="s">
        <v>545</v>
      </c>
      <c r="B1352" s="509" t="s">
        <v>319</v>
      </c>
      <c r="C1352" s="509">
        <v>7</v>
      </c>
      <c r="H1352" s="509">
        <v>0</v>
      </c>
    </row>
    <row r="1353" spans="1:8">
      <c r="A1353" s="508" t="s">
        <v>545</v>
      </c>
      <c r="B1353" s="509" t="s">
        <v>319</v>
      </c>
      <c r="C1353" s="509">
        <v>8</v>
      </c>
      <c r="H1353" s="509">
        <v>0</v>
      </c>
    </row>
    <row r="1354" spans="1:8">
      <c r="A1354" s="508" t="s">
        <v>545</v>
      </c>
      <c r="B1354" s="509" t="s">
        <v>319</v>
      </c>
      <c r="C1354" s="509">
        <v>9</v>
      </c>
      <c r="H1354" s="509">
        <v>0</v>
      </c>
    </row>
    <row r="1355" spans="1:8">
      <c r="A1355" s="508" t="s">
        <v>545</v>
      </c>
      <c r="B1355" s="509" t="s">
        <v>319</v>
      </c>
      <c r="C1355" s="509">
        <v>10</v>
      </c>
      <c r="H1355" s="509">
        <v>0</v>
      </c>
    </row>
    <row r="1356" spans="1:8">
      <c r="A1356" s="508" t="s">
        <v>545</v>
      </c>
      <c r="B1356" s="509" t="s">
        <v>319</v>
      </c>
      <c r="C1356" s="509">
        <v>11</v>
      </c>
      <c r="H1356" s="509">
        <v>0</v>
      </c>
    </row>
    <row r="1357" spans="1:8">
      <c r="A1357" s="508" t="s">
        <v>545</v>
      </c>
      <c r="B1357" s="509" t="s">
        <v>319</v>
      </c>
      <c r="C1357" s="509">
        <v>12</v>
      </c>
      <c r="H1357" s="509">
        <v>0</v>
      </c>
    </row>
    <row r="1358" spans="1:8">
      <c r="A1358" s="508" t="s">
        <v>545</v>
      </c>
      <c r="B1358" s="509" t="s">
        <v>319</v>
      </c>
      <c r="C1358" s="509">
        <v>13</v>
      </c>
      <c r="H1358" s="509">
        <v>0</v>
      </c>
    </row>
    <row r="1359" spans="1:8">
      <c r="A1359" s="508" t="s">
        <v>545</v>
      </c>
      <c r="B1359" s="509" t="s">
        <v>319</v>
      </c>
      <c r="C1359" s="509">
        <v>14</v>
      </c>
      <c r="H1359" s="509">
        <v>0</v>
      </c>
    </row>
    <row r="1360" spans="1:8">
      <c r="A1360" s="508" t="s">
        <v>545</v>
      </c>
      <c r="B1360" s="509" t="s">
        <v>319</v>
      </c>
      <c r="C1360" s="509">
        <v>15</v>
      </c>
      <c r="H1360" s="509">
        <v>0</v>
      </c>
    </row>
    <row r="1361" spans="1:8">
      <c r="A1361" s="508" t="s">
        <v>545</v>
      </c>
      <c r="B1361" s="509" t="s">
        <v>319</v>
      </c>
      <c r="C1361" s="509">
        <v>16</v>
      </c>
      <c r="H1361" s="509">
        <v>0</v>
      </c>
    </row>
    <row r="1362" spans="1:8">
      <c r="A1362" s="508" t="s">
        <v>545</v>
      </c>
      <c r="B1362" s="509" t="s">
        <v>319</v>
      </c>
      <c r="C1362" s="509">
        <v>17</v>
      </c>
      <c r="H1362" s="509">
        <v>0</v>
      </c>
    </row>
    <row r="1363" spans="1:8">
      <c r="A1363" s="508" t="s">
        <v>545</v>
      </c>
      <c r="B1363" s="509" t="s">
        <v>319</v>
      </c>
      <c r="C1363" s="509">
        <v>18</v>
      </c>
      <c r="H1363" s="509">
        <v>0</v>
      </c>
    </row>
    <row r="1364" spans="1:8">
      <c r="A1364" s="508" t="s">
        <v>545</v>
      </c>
      <c r="B1364" s="509" t="s">
        <v>319</v>
      </c>
      <c r="C1364" s="509" t="s">
        <v>1024</v>
      </c>
      <c r="H1364" s="509">
        <v>0</v>
      </c>
    </row>
    <row r="1365" spans="1:8">
      <c r="A1365" s="508" t="s">
        <v>545</v>
      </c>
      <c r="B1365" s="509" t="s">
        <v>319</v>
      </c>
      <c r="C1365" s="509" t="s">
        <v>1025</v>
      </c>
      <c r="H1365" s="509">
        <v>0</v>
      </c>
    </row>
    <row r="1366" spans="1:8">
      <c r="A1366" s="508" t="s">
        <v>545</v>
      </c>
      <c r="B1366" s="509" t="s">
        <v>319</v>
      </c>
      <c r="C1366" s="509">
        <v>19</v>
      </c>
      <c r="H1366" s="509">
        <v>0</v>
      </c>
    </row>
    <row r="1367" spans="1:8">
      <c r="A1367" s="508" t="s">
        <v>545</v>
      </c>
      <c r="B1367" s="509" t="s">
        <v>319</v>
      </c>
      <c r="C1367" s="509">
        <v>20</v>
      </c>
      <c r="H1367" s="509">
        <v>0</v>
      </c>
    </row>
    <row r="1368" spans="1:8">
      <c r="A1368" s="508" t="s">
        <v>545</v>
      </c>
      <c r="B1368" s="509" t="s">
        <v>319</v>
      </c>
      <c r="C1368" s="509">
        <v>21</v>
      </c>
      <c r="H1368" s="509">
        <v>0</v>
      </c>
    </row>
    <row r="1369" spans="1:8">
      <c r="A1369" s="508" t="s">
        <v>545</v>
      </c>
      <c r="B1369" s="509" t="s">
        <v>319</v>
      </c>
      <c r="C1369" s="509" t="s">
        <v>1026</v>
      </c>
      <c r="H1369" s="509">
        <v>0</v>
      </c>
    </row>
    <row r="1370" spans="1:8">
      <c r="A1370" s="508" t="s">
        <v>545</v>
      </c>
      <c r="B1370" s="509" t="s">
        <v>319</v>
      </c>
      <c r="C1370" s="509" t="s">
        <v>1027</v>
      </c>
      <c r="H1370" s="509">
        <v>0</v>
      </c>
    </row>
    <row r="1371" spans="1:8">
      <c r="A1371" s="508" t="s">
        <v>545</v>
      </c>
      <c r="B1371" s="509" t="s">
        <v>319</v>
      </c>
      <c r="C1371" s="509" t="s">
        <v>1028</v>
      </c>
      <c r="H1371" s="509">
        <v>0</v>
      </c>
    </row>
    <row r="1372" spans="1:8">
      <c r="A1372" s="508" t="s">
        <v>545</v>
      </c>
      <c r="B1372" s="509" t="s">
        <v>319</v>
      </c>
      <c r="C1372" s="509">
        <v>22</v>
      </c>
      <c r="H1372" s="509">
        <v>0</v>
      </c>
    </row>
    <row r="1373" spans="1:8">
      <c r="A1373" s="508" t="s">
        <v>545</v>
      </c>
      <c r="B1373" s="509" t="s">
        <v>319</v>
      </c>
      <c r="C1373" s="509">
        <v>23</v>
      </c>
      <c r="H1373" s="509">
        <v>0</v>
      </c>
    </row>
    <row r="1374" spans="1:8">
      <c r="A1374" s="508" t="s">
        <v>545</v>
      </c>
      <c r="B1374" s="509" t="s">
        <v>319</v>
      </c>
      <c r="C1374" s="509" t="s">
        <v>1029</v>
      </c>
      <c r="H1374" s="509">
        <v>0</v>
      </c>
    </row>
    <row r="1375" spans="1:8">
      <c r="A1375" s="508" t="s">
        <v>545</v>
      </c>
      <c r="B1375" s="509" t="s">
        <v>319</v>
      </c>
      <c r="C1375" s="509">
        <v>24</v>
      </c>
      <c r="H1375" s="509">
        <v>0</v>
      </c>
    </row>
    <row r="1376" spans="1:8">
      <c r="A1376" s="508" t="s">
        <v>545</v>
      </c>
      <c r="B1376" s="509" t="s">
        <v>319</v>
      </c>
      <c r="C1376" s="509">
        <v>25</v>
      </c>
    </row>
    <row r="1377" spans="1:8">
      <c r="A1377" s="508" t="s">
        <v>545</v>
      </c>
      <c r="B1377" s="509" t="s">
        <v>319</v>
      </c>
      <c r="C1377" s="509">
        <v>26</v>
      </c>
      <c r="H1377" s="509">
        <v>0</v>
      </c>
    </row>
    <row r="1378" spans="1:8">
      <c r="A1378" s="508" t="s">
        <v>545</v>
      </c>
      <c r="B1378" s="509" t="s">
        <v>319</v>
      </c>
      <c r="C1378" s="509">
        <v>27</v>
      </c>
      <c r="H1378" s="509">
        <v>0</v>
      </c>
    </row>
    <row r="1379" spans="1:8">
      <c r="A1379" s="508" t="s">
        <v>545</v>
      </c>
      <c r="B1379" s="509" t="s">
        <v>319</v>
      </c>
      <c r="C1379" s="509">
        <v>28</v>
      </c>
      <c r="H1379" s="509">
        <v>0</v>
      </c>
    </row>
    <row r="1380" spans="1:8">
      <c r="A1380" s="508" t="s">
        <v>545</v>
      </c>
      <c r="B1380" s="509" t="s">
        <v>319</v>
      </c>
      <c r="C1380" s="509">
        <v>29</v>
      </c>
      <c r="H1380" s="509">
        <v>0</v>
      </c>
    </row>
    <row r="1381" spans="1:8">
      <c r="A1381" s="508" t="s">
        <v>545</v>
      </c>
      <c r="B1381" s="509" t="s">
        <v>319</v>
      </c>
      <c r="C1381" s="509">
        <v>30</v>
      </c>
      <c r="H1381" s="509">
        <v>0</v>
      </c>
    </row>
    <row r="1382" spans="1:8">
      <c r="A1382" s="508" t="s">
        <v>545</v>
      </c>
      <c r="B1382" s="509" t="s">
        <v>319</v>
      </c>
      <c r="C1382" s="509">
        <v>31</v>
      </c>
      <c r="H1382" s="509">
        <v>0</v>
      </c>
    </row>
    <row r="1383" spans="1:8">
      <c r="A1383" s="508" t="s">
        <v>545</v>
      </c>
      <c r="B1383" s="509" t="s">
        <v>319</v>
      </c>
      <c r="C1383" s="509">
        <v>32</v>
      </c>
      <c r="H1383" s="509">
        <v>0</v>
      </c>
    </row>
    <row r="1384" spans="1:8">
      <c r="A1384" s="508" t="s">
        <v>545</v>
      </c>
      <c r="B1384" s="509" t="s">
        <v>319</v>
      </c>
      <c r="C1384" s="509">
        <v>33</v>
      </c>
      <c r="H1384" s="509">
        <v>0</v>
      </c>
    </row>
    <row r="1385" spans="1:8">
      <c r="A1385" s="508" t="s">
        <v>545</v>
      </c>
      <c r="B1385" s="509" t="s">
        <v>319</v>
      </c>
      <c r="C1385" s="509">
        <v>34</v>
      </c>
      <c r="H1385" s="509">
        <v>0</v>
      </c>
    </row>
    <row r="1386" spans="1:8">
      <c r="A1386" s="508" t="s">
        <v>545</v>
      </c>
      <c r="B1386" s="509" t="s">
        <v>319</v>
      </c>
      <c r="C1386" s="509">
        <v>35</v>
      </c>
      <c r="H1386" s="509">
        <v>0</v>
      </c>
    </row>
    <row r="1387" spans="1:8">
      <c r="A1387" s="508" t="s">
        <v>545</v>
      </c>
      <c r="B1387" s="509" t="s">
        <v>319</v>
      </c>
      <c r="C1387" s="509">
        <v>36</v>
      </c>
      <c r="H1387" s="509">
        <v>0</v>
      </c>
    </row>
    <row r="1388" spans="1:8">
      <c r="A1388" s="508" t="s">
        <v>545</v>
      </c>
      <c r="B1388" s="509" t="s">
        <v>319</v>
      </c>
      <c r="C1388" s="509">
        <v>37</v>
      </c>
      <c r="H1388" s="509">
        <v>0</v>
      </c>
    </row>
    <row r="1389" spans="1:8">
      <c r="A1389" s="508" t="s">
        <v>545</v>
      </c>
      <c r="B1389" s="509" t="s">
        <v>319</v>
      </c>
      <c r="C1389" s="509">
        <v>38</v>
      </c>
      <c r="H1389" s="509">
        <v>0</v>
      </c>
    </row>
    <row r="1390" spans="1:8">
      <c r="A1390" s="508" t="s">
        <v>545</v>
      </c>
      <c r="B1390" s="509" t="s">
        <v>319</v>
      </c>
      <c r="C1390" s="509" t="s">
        <v>1030</v>
      </c>
    </row>
    <row r="1391" spans="1:8">
      <c r="A1391" s="508" t="s">
        <v>545</v>
      </c>
      <c r="B1391" s="509" t="s">
        <v>319</v>
      </c>
      <c r="C1391" s="509">
        <v>39</v>
      </c>
      <c r="H1391" s="509">
        <v>0</v>
      </c>
    </row>
    <row r="1392" spans="1:8">
      <c r="A1392" s="508" t="s">
        <v>545</v>
      </c>
      <c r="B1392" s="509" t="s">
        <v>319</v>
      </c>
      <c r="C1392" s="509">
        <v>40</v>
      </c>
      <c r="H1392" s="509">
        <v>0</v>
      </c>
    </row>
    <row r="1393" spans="1:8">
      <c r="A1393" s="508" t="s">
        <v>545</v>
      </c>
      <c r="B1393" s="509" t="s">
        <v>319</v>
      </c>
      <c r="C1393" s="509">
        <v>41</v>
      </c>
      <c r="H1393" s="509">
        <v>0</v>
      </c>
    </row>
    <row r="1394" spans="1:8">
      <c r="A1394" s="508" t="s">
        <v>545</v>
      </c>
      <c r="B1394" s="509" t="s">
        <v>319</v>
      </c>
      <c r="C1394" s="509">
        <v>42</v>
      </c>
      <c r="H1394" s="509">
        <v>0</v>
      </c>
    </row>
    <row r="1395" spans="1:8">
      <c r="A1395" s="508" t="s">
        <v>545</v>
      </c>
      <c r="B1395" s="509" t="s">
        <v>319</v>
      </c>
      <c r="C1395" s="509">
        <v>43</v>
      </c>
      <c r="H1395" s="509">
        <v>0</v>
      </c>
    </row>
    <row r="1396" spans="1:8">
      <c r="A1396" s="508" t="s">
        <v>545</v>
      </c>
      <c r="B1396" s="509" t="s">
        <v>319</v>
      </c>
      <c r="C1396" s="509">
        <v>44</v>
      </c>
      <c r="H1396" s="509">
        <v>0</v>
      </c>
    </row>
    <row r="1397" spans="1:8">
      <c r="A1397" s="508" t="s">
        <v>545</v>
      </c>
      <c r="B1397" s="509" t="s">
        <v>319</v>
      </c>
      <c r="C1397" s="509">
        <v>45</v>
      </c>
      <c r="H1397" s="509">
        <v>0</v>
      </c>
    </row>
    <row r="1398" spans="1:8">
      <c r="A1398" s="508" t="s">
        <v>545</v>
      </c>
      <c r="B1398" s="509" t="s">
        <v>319</v>
      </c>
      <c r="C1398" s="509">
        <v>46</v>
      </c>
      <c r="H1398" s="509">
        <v>0</v>
      </c>
    </row>
    <row r="1399" spans="1:8">
      <c r="A1399" s="508" t="s">
        <v>545</v>
      </c>
      <c r="B1399" s="509" t="s">
        <v>319</v>
      </c>
      <c r="C1399" s="509">
        <v>47</v>
      </c>
      <c r="H1399" s="509">
        <v>0</v>
      </c>
    </row>
    <row r="1400" spans="1:8">
      <c r="A1400" s="508" t="s">
        <v>545</v>
      </c>
      <c r="B1400" s="509" t="s">
        <v>319</v>
      </c>
      <c r="C1400" s="509">
        <v>48</v>
      </c>
      <c r="H1400" s="509">
        <v>0</v>
      </c>
    </row>
    <row r="1401" spans="1:8">
      <c r="A1401" s="508" t="s">
        <v>545</v>
      </c>
      <c r="B1401" s="509" t="s">
        <v>319</v>
      </c>
      <c r="C1401" s="509">
        <v>49</v>
      </c>
      <c r="H1401" s="509">
        <v>0</v>
      </c>
    </row>
    <row r="1402" spans="1:8">
      <c r="A1402" s="508" t="s">
        <v>545</v>
      </c>
      <c r="B1402" s="509" t="s">
        <v>319</v>
      </c>
      <c r="C1402" s="509">
        <v>50</v>
      </c>
      <c r="H1402" s="509">
        <v>0</v>
      </c>
    </row>
    <row r="1403" spans="1:8">
      <c r="A1403" s="508" t="s">
        <v>545</v>
      </c>
      <c r="B1403" s="509" t="s">
        <v>319</v>
      </c>
      <c r="C1403" s="509">
        <v>51</v>
      </c>
      <c r="H1403" s="509">
        <v>0</v>
      </c>
    </row>
    <row r="1404" spans="1:8">
      <c r="A1404" s="508" t="s">
        <v>545</v>
      </c>
      <c r="B1404" s="509" t="s">
        <v>319</v>
      </c>
      <c r="C1404" s="509" t="s">
        <v>1031</v>
      </c>
      <c r="H1404" s="509">
        <v>0</v>
      </c>
    </row>
    <row r="1405" spans="1:8">
      <c r="A1405" s="508" t="s">
        <v>545</v>
      </c>
      <c r="B1405" s="509" t="s">
        <v>319</v>
      </c>
      <c r="C1405" s="509" t="s">
        <v>1032</v>
      </c>
      <c r="H1405" s="509">
        <v>0</v>
      </c>
    </row>
    <row r="1406" spans="1:8">
      <c r="A1406" s="508" t="s">
        <v>545</v>
      </c>
      <c r="B1406" s="509" t="s">
        <v>319</v>
      </c>
      <c r="C1406" s="509">
        <v>52</v>
      </c>
      <c r="H1406" s="509">
        <v>0</v>
      </c>
    </row>
    <row r="1407" spans="1:8">
      <c r="A1407" s="508" t="s">
        <v>545</v>
      </c>
      <c r="B1407" s="509" t="s">
        <v>319</v>
      </c>
      <c r="C1407" s="509">
        <v>53</v>
      </c>
      <c r="H1407" s="509">
        <v>0</v>
      </c>
    </row>
    <row r="1408" spans="1:8">
      <c r="A1408" s="508" t="s">
        <v>545</v>
      </c>
      <c r="B1408" s="509" t="s">
        <v>319</v>
      </c>
      <c r="C1408" s="509">
        <v>54</v>
      </c>
      <c r="H1408" s="509">
        <v>0</v>
      </c>
    </row>
    <row r="1409" spans="1:8">
      <c r="A1409" s="508" t="s">
        <v>545</v>
      </c>
      <c r="B1409" s="509" t="s">
        <v>319</v>
      </c>
      <c r="C1409" s="509">
        <v>55</v>
      </c>
      <c r="H1409" s="509">
        <v>0</v>
      </c>
    </row>
    <row r="1410" spans="1:8">
      <c r="A1410" s="508" t="s">
        <v>545</v>
      </c>
      <c r="B1410" s="509" t="s">
        <v>319</v>
      </c>
      <c r="C1410" s="509">
        <v>56</v>
      </c>
      <c r="H1410" s="509">
        <v>0</v>
      </c>
    </row>
    <row r="1411" spans="1:8">
      <c r="A1411" s="508" t="s">
        <v>545</v>
      </c>
      <c r="B1411" s="509" t="s">
        <v>319</v>
      </c>
      <c r="C1411" s="509">
        <v>57</v>
      </c>
      <c r="H1411" s="509">
        <v>0</v>
      </c>
    </row>
    <row r="1412" spans="1:8">
      <c r="A1412" s="508" t="s">
        <v>545</v>
      </c>
      <c r="B1412" s="509" t="s">
        <v>319</v>
      </c>
      <c r="C1412" s="509">
        <v>58</v>
      </c>
      <c r="H1412" s="509">
        <v>0</v>
      </c>
    </row>
    <row r="1413" spans="1:8">
      <c r="A1413" s="508" t="s">
        <v>545</v>
      </c>
      <c r="B1413" s="509" t="s">
        <v>319</v>
      </c>
      <c r="C1413" s="509">
        <v>59</v>
      </c>
      <c r="H1413" s="509">
        <v>0</v>
      </c>
    </row>
    <row r="1414" spans="1:8">
      <c r="A1414" s="508" t="s">
        <v>545</v>
      </c>
      <c r="B1414" s="509" t="s">
        <v>319</v>
      </c>
      <c r="C1414" s="509">
        <v>60</v>
      </c>
      <c r="H1414" s="509">
        <v>0</v>
      </c>
    </row>
    <row r="1415" spans="1:8">
      <c r="A1415" s="508" t="s">
        <v>545</v>
      </c>
      <c r="B1415" s="509" t="s">
        <v>319</v>
      </c>
      <c r="C1415" s="509">
        <v>61</v>
      </c>
      <c r="H1415" s="509">
        <v>0</v>
      </c>
    </row>
    <row r="1416" spans="1:8">
      <c r="A1416" s="508" t="s">
        <v>545</v>
      </c>
      <c r="B1416" s="509" t="s">
        <v>319</v>
      </c>
      <c r="C1416" s="509">
        <v>62</v>
      </c>
      <c r="H1416" s="509">
        <v>0</v>
      </c>
    </row>
    <row r="1417" spans="1:8">
      <c r="A1417" s="508" t="s">
        <v>545</v>
      </c>
      <c r="B1417" s="509" t="s">
        <v>319</v>
      </c>
      <c r="C1417" s="509">
        <v>63</v>
      </c>
      <c r="H1417" s="509">
        <v>0</v>
      </c>
    </row>
    <row r="1418" spans="1:8">
      <c r="A1418" s="508" t="s">
        <v>545</v>
      </c>
      <c r="B1418" s="509" t="s">
        <v>319</v>
      </c>
      <c r="C1418" s="509" t="s">
        <v>1033</v>
      </c>
      <c r="H1418" s="509">
        <v>0</v>
      </c>
    </row>
    <row r="1419" spans="1:8">
      <c r="A1419" s="508" t="s">
        <v>545</v>
      </c>
      <c r="B1419" s="509" t="s">
        <v>319</v>
      </c>
      <c r="C1419" s="509" t="s">
        <v>1034</v>
      </c>
      <c r="H1419" s="509">
        <v>0</v>
      </c>
    </row>
    <row r="1420" spans="1:8">
      <c r="A1420" s="508" t="s">
        <v>545</v>
      </c>
      <c r="B1420" s="509" t="s">
        <v>319</v>
      </c>
      <c r="C1420" s="509">
        <v>64</v>
      </c>
      <c r="H1420" s="509">
        <v>0</v>
      </c>
    </row>
    <row r="1421" spans="1:8">
      <c r="A1421" s="508" t="s">
        <v>545</v>
      </c>
      <c r="B1421" s="509" t="s">
        <v>319</v>
      </c>
      <c r="C1421" s="509" t="s">
        <v>1035</v>
      </c>
      <c r="H1421" s="509">
        <v>0</v>
      </c>
    </row>
    <row r="1422" spans="1:8">
      <c r="A1422" s="508" t="s">
        <v>545</v>
      </c>
      <c r="B1422" s="509" t="s">
        <v>319</v>
      </c>
      <c r="C1422" s="509">
        <v>65</v>
      </c>
      <c r="H1422" s="509">
        <v>0</v>
      </c>
    </row>
    <row r="1423" spans="1:8">
      <c r="A1423" s="508" t="s">
        <v>545</v>
      </c>
      <c r="B1423" s="509" t="s">
        <v>319</v>
      </c>
      <c r="C1423" s="509">
        <v>66</v>
      </c>
      <c r="H1423" s="509">
        <v>0</v>
      </c>
    </row>
    <row r="1424" spans="1:8">
      <c r="A1424" s="508" t="s">
        <v>545</v>
      </c>
      <c r="B1424" s="509" t="s">
        <v>319</v>
      </c>
      <c r="C1424" s="509" t="s">
        <v>1036</v>
      </c>
      <c r="H1424" s="509">
        <v>0</v>
      </c>
    </row>
    <row r="1425" spans="1:8">
      <c r="A1425" s="508" t="s">
        <v>545</v>
      </c>
      <c r="B1425" s="509" t="s">
        <v>319</v>
      </c>
      <c r="C1425" s="509" t="s">
        <v>1037</v>
      </c>
      <c r="H1425" s="509">
        <v>0</v>
      </c>
    </row>
    <row r="1426" spans="1:8">
      <c r="A1426" s="508" t="s">
        <v>545</v>
      </c>
      <c r="B1426" s="509" t="s">
        <v>319</v>
      </c>
      <c r="C1426" s="509" t="s">
        <v>1038</v>
      </c>
      <c r="H1426" s="509">
        <v>0</v>
      </c>
    </row>
    <row r="1427" spans="1:8">
      <c r="A1427" s="508" t="s">
        <v>545</v>
      </c>
      <c r="B1427" s="509" t="s">
        <v>319</v>
      </c>
      <c r="C1427" s="509" t="s">
        <v>1039</v>
      </c>
      <c r="H1427" s="509">
        <v>0</v>
      </c>
    </row>
    <row r="1428" spans="1:8">
      <c r="A1428" s="508" t="s">
        <v>545</v>
      </c>
      <c r="B1428" s="509" t="s">
        <v>319</v>
      </c>
      <c r="C1428" s="509" t="s">
        <v>1040</v>
      </c>
      <c r="H1428" s="509">
        <v>0</v>
      </c>
    </row>
    <row r="1429" spans="1:8">
      <c r="A1429" s="508" t="s">
        <v>545</v>
      </c>
      <c r="B1429" s="509" t="s">
        <v>319</v>
      </c>
      <c r="C1429" s="509" t="s">
        <v>1041</v>
      </c>
      <c r="H1429" s="509">
        <v>0</v>
      </c>
    </row>
    <row r="1430" spans="1:8">
      <c r="A1430" s="508" t="s">
        <v>545</v>
      </c>
      <c r="B1430" s="509" t="s">
        <v>319</v>
      </c>
      <c r="C1430" s="509" t="s">
        <v>1042</v>
      </c>
    </row>
    <row r="1431" spans="1:8">
      <c r="A1431" s="508" t="s">
        <v>545</v>
      </c>
      <c r="B1431" s="509" t="s">
        <v>319</v>
      </c>
      <c r="C1431" s="509">
        <v>67</v>
      </c>
      <c r="H1431" s="509">
        <v>0</v>
      </c>
    </row>
    <row r="1432" spans="1:8">
      <c r="A1432" s="508" t="s">
        <v>545</v>
      </c>
      <c r="B1432" s="509" t="s">
        <v>319</v>
      </c>
      <c r="C1432" s="509">
        <v>68</v>
      </c>
      <c r="H1432" s="509">
        <v>0</v>
      </c>
    </row>
    <row r="1433" spans="1:8">
      <c r="A1433" s="508" t="s">
        <v>545</v>
      </c>
      <c r="B1433" s="509" t="s">
        <v>319</v>
      </c>
      <c r="C1433" s="509" t="s">
        <v>1043</v>
      </c>
      <c r="H1433" s="509">
        <v>0</v>
      </c>
    </row>
    <row r="1434" spans="1:8">
      <c r="A1434" s="508" t="s">
        <v>545</v>
      </c>
      <c r="B1434" s="509" t="s">
        <v>319</v>
      </c>
      <c r="C1434" s="509">
        <v>69</v>
      </c>
      <c r="H1434" s="509">
        <v>0</v>
      </c>
    </row>
    <row r="1435" spans="1:8">
      <c r="A1435" s="508" t="s">
        <v>545</v>
      </c>
      <c r="B1435" s="509" t="s">
        <v>319</v>
      </c>
      <c r="C1435" s="509" t="s">
        <v>1044</v>
      </c>
      <c r="H1435" s="509">
        <v>0</v>
      </c>
    </row>
    <row r="1436" spans="1:8">
      <c r="A1436" s="508" t="s">
        <v>545</v>
      </c>
      <c r="B1436" s="509" t="s">
        <v>319</v>
      </c>
      <c r="C1436" s="509" t="s">
        <v>1045</v>
      </c>
      <c r="H1436" s="509">
        <v>0</v>
      </c>
    </row>
    <row r="1437" spans="1:8">
      <c r="A1437" s="508" t="s">
        <v>545</v>
      </c>
      <c r="B1437" s="509" t="s">
        <v>319</v>
      </c>
      <c r="C1437" s="509">
        <v>70</v>
      </c>
      <c r="H1437" s="509">
        <v>0</v>
      </c>
    </row>
    <row r="1438" spans="1:8">
      <c r="A1438" s="508" t="s">
        <v>545</v>
      </c>
      <c r="B1438" s="509" t="s">
        <v>319</v>
      </c>
      <c r="C1438" s="509" t="s">
        <v>1046</v>
      </c>
      <c r="H1438" s="509">
        <v>0</v>
      </c>
    </row>
    <row r="1439" spans="1:8">
      <c r="A1439" s="508" t="s">
        <v>545</v>
      </c>
      <c r="B1439" s="509" t="s">
        <v>319</v>
      </c>
      <c r="C1439" s="509">
        <v>71</v>
      </c>
      <c r="H1439" s="509">
        <v>0</v>
      </c>
    </row>
    <row r="1440" spans="1:8">
      <c r="A1440" s="508" t="s">
        <v>545</v>
      </c>
      <c r="B1440" s="509" t="s">
        <v>319</v>
      </c>
      <c r="C1440" s="509" t="s">
        <v>1047</v>
      </c>
      <c r="H1440" s="509">
        <v>0</v>
      </c>
    </row>
    <row r="1441" spans="1:8">
      <c r="A1441" s="508" t="s">
        <v>545</v>
      </c>
      <c r="B1441" s="509" t="s">
        <v>319</v>
      </c>
      <c r="C1441" s="509" t="s">
        <v>1048</v>
      </c>
      <c r="H1441" s="509">
        <v>0</v>
      </c>
    </row>
    <row r="1442" spans="1:8">
      <c r="A1442" s="508" t="s">
        <v>545</v>
      </c>
      <c r="B1442" s="509" t="s">
        <v>319</v>
      </c>
      <c r="C1442" s="509" t="s">
        <v>1049</v>
      </c>
      <c r="H1442" s="509">
        <v>0</v>
      </c>
    </row>
    <row r="1443" spans="1:8">
      <c r="A1443" s="508" t="s">
        <v>545</v>
      </c>
      <c r="B1443" s="509" t="s">
        <v>319</v>
      </c>
      <c r="C1443" s="509" t="s">
        <v>1050</v>
      </c>
      <c r="H1443" s="509">
        <v>0</v>
      </c>
    </row>
    <row r="1444" spans="1:8">
      <c r="A1444" s="508" t="s">
        <v>545</v>
      </c>
      <c r="B1444" s="509" t="s">
        <v>319</v>
      </c>
      <c r="C1444" s="509" t="s">
        <v>1051</v>
      </c>
      <c r="H1444" s="509">
        <v>0</v>
      </c>
    </row>
    <row r="1445" spans="1:8">
      <c r="A1445" s="508" t="s">
        <v>545</v>
      </c>
      <c r="B1445" s="509" t="s">
        <v>319</v>
      </c>
      <c r="C1445" s="509">
        <v>72</v>
      </c>
      <c r="H1445" s="509">
        <v>0</v>
      </c>
    </row>
    <row r="1446" spans="1:8">
      <c r="A1446" s="508" t="s">
        <v>545</v>
      </c>
      <c r="B1446" s="509" t="s">
        <v>319</v>
      </c>
      <c r="C1446" s="509">
        <v>74</v>
      </c>
      <c r="H1446" s="509">
        <v>0</v>
      </c>
    </row>
    <row r="1447" spans="1:8">
      <c r="A1447" s="508" t="s">
        <v>545</v>
      </c>
      <c r="B1447" s="509" t="s">
        <v>319</v>
      </c>
      <c r="C1447" s="509" t="s">
        <v>4571</v>
      </c>
      <c r="D1447" s="509">
        <v>0</v>
      </c>
      <c r="E1447" s="509">
        <v>0</v>
      </c>
      <c r="F1447" s="509">
        <v>0</v>
      </c>
      <c r="G1447" s="509">
        <v>0</v>
      </c>
      <c r="H1447" s="509">
        <v>0</v>
      </c>
    </row>
    <row r="1448" spans="1:8">
      <c r="A1448" s="508" t="s">
        <v>546</v>
      </c>
      <c r="B1448" s="509" t="s">
        <v>320</v>
      </c>
      <c r="C1448" s="509">
        <v>1</v>
      </c>
      <c r="H1448" s="509">
        <v>0</v>
      </c>
    </row>
    <row r="1449" spans="1:8">
      <c r="A1449" s="508" t="s">
        <v>546</v>
      </c>
      <c r="B1449" s="509" t="s">
        <v>320</v>
      </c>
      <c r="C1449" s="509" t="s">
        <v>1023</v>
      </c>
      <c r="H1449" s="509">
        <v>0</v>
      </c>
    </row>
    <row r="1450" spans="1:8">
      <c r="A1450" s="508" t="s">
        <v>546</v>
      </c>
      <c r="B1450" s="509" t="s">
        <v>320</v>
      </c>
      <c r="C1450" s="509">
        <v>2</v>
      </c>
      <c r="H1450" s="509">
        <v>0</v>
      </c>
    </row>
    <row r="1451" spans="1:8">
      <c r="A1451" s="508" t="s">
        <v>546</v>
      </c>
      <c r="B1451" s="509" t="s">
        <v>320</v>
      </c>
      <c r="C1451" s="509">
        <v>3</v>
      </c>
      <c r="H1451" s="509">
        <v>0</v>
      </c>
    </row>
    <row r="1452" spans="1:8">
      <c r="A1452" s="508" t="s">
        <v>546</v>
      </c>
      <c r="B1452" s="509" t="s">
        <v>320</v>
      </c>
      <c r="C1452" s="509">
        <v>4</v>
      </c>
      <c r="H1452" s="509">
        <v>0</v>
      </c>
    </row>
    <row r="1453" spans="1:8">
      <c r="A1453" s="508" t="s">
        <v>546</v>
      </c>
      <c r="B1453" s="509" t="s">
        <v>320</v>
      </c>
      <c r="C1453" s="509">
        <v>5</v>
      </c>
      <c r="H1453" s="509">
        <v>0</v>
      </c>
    </row>
    <row r="1454" spans="1:8">
      <c r="A1454" s="508" t="s">
        <v>546</v>
      </c>
      <c r="B1454" s="509" t="s">
        <v>320</v>
      </c>
      <c r="C1454" s="509">
        <v>6</v>
      </c>
      <c r="H1454" s="509">
        <v>0</v>
      </c>
    </row>
    <row r="1455" spans="1:8">
      <c r="A1455" s="508" t="s">
        <v>546</v>
      </c>
      <c r="B1455" s="509" t="s">
        <v>320</v>
      </c>
      <c r="C1455" s="509">
        <v>7</v>
      </c>
      <c r="H1455" s="509">
        <v>0</v>
      </c>
    </row>
    <row r="1456" spans="1:8">
      <c r="A1456" s="508" t="s">
        <v>546</v>
      </c>
      <c r="B1456" s="509" t="s">
        <v>320</v>
      </c>
      <c r="C1456" s="509">
        <v>8</v>
      </c>
      <c r="H1456" s="509">
        <v>0</v>
      </c>
    </row>
    <row r="1457" spans="1:8">
      <c r="A1457" s="508" t="s">
        <v>546</v>
      </c>
      <c r="B1457" s="509" t="s">
        <v>320</v>
      </c>
      <c r="C1457" s="509">
        <v>9</v>
      </c>
      <c r="H1457" s="509">
        <v>0</v>
      </c>
    </row>
    <row r="1458" spans="1:8">
      <c r="A1458" s="508" t="s">
        <v>546</v>
      </c>
      <c r="B1458" s="509" t="s">
        <v>320</v>
      </c>
      <c r="C1458" s="509">
        <v>10</v>
      </c>
      <c r="H1458" s="509">
        <v>0</v>
      </c>
    </row>
    <row r="1459" spans="1:8">
      <c r="A1459" s="508" t="s">
        <v>546</v>
      </c>
      <c r="B1459" s="509" t="s">
        <v>320</v>
      </c>
      <c r="C1459" s="509">
        <v>11</v>
      </c>
      <c r="H1459" s="509">
        <v>0</v>
      </c>
    </row>
    <row r="1460" spans="1:8">
      <c r="A1460" s="508" t="s">
        <v>546</v>
      </c>
      <c r="B1460" s="509" t="s">
        <v>320</v>
      </c>
      <c r="C1460" s="509">
        <v>12</v>
      </c>
      <c r="H1460" s="509">
        <v>0</v>
      </c>
    </row>
    <row r="1461" spans="1:8">
      <c r="A1461" s="508" t="s">
        <v>546</v>
      </c>
      <c r="B1461" s="509" t="s">
        <v>320</v>
      </c>
      <c r="C1461" s="509">
        <v>13</v>
      </c>
      <c r="H1461" s="509">
        <v>0</v>
      </c>
    </row>
    <row r="1462" spans="1:8">
      <c r="A1462" s="508" t="s">
        <v>546</v>
      </c>
      <c r="B1462" s="509" t="s">
        <v>320</v>
      </c>
      <c r="C1462" s="509">
        <v>14</v>
      </c>
      <c r="H1462" s="509">
        <v>0</v>
      </c>
    </row>
    <row r="1463" spans="1:8">
      <c r="A1463" s="508" t="s">
        <v>546</v>
      </c>
      <c r="B1463" s="509" t="s">
        <v>320</v>
      </c>
      <c r="C1463" s="509">
        <v>15</v>
      </c>
      <c r="H1463" s="509">
        <v>0</v>
      </c>
    </row>
    <row r="1464" spans="1:8">
      <c r="A1464" s="508" t="s">
        <v>546</v>
      </c>
      <c r="B1464" s="509" t="s">
        <v>320</v>
      </c>
      <c r="C1464" s="509">
        <v>16</v>
      </c>
      <c r="H1464" s="509">
        <v>0</v>
      </c>
    </row>
    <row r="1465" spans="1:8">
      <c r="A1465" s="508" t="s">
        <v>546</v>
      </c>
      <c r="B1465" s="509" t="s">
        <v>320</v>
      </c>
      <c r="C1465" s="509">
        <v>17</v>
      </c>
      <c r="H1465" s="509">
        <v>0</v>
      </c>
    </row>
    <row r="1466" spans="1:8">
      <c r="A1466" s="508" t="s">
        <v>546</v>
      </c>
      <c r="B1466" s="509" t="s">
        <v>320</v>
      </c>
      <c r="C1466" s="509">
        <v>18</v>
      </c>
      <c r="H1466" s="509">
        <v>0</v>
      </c>
    </row>
    <row r="1467" spans="1:8">
      <c r="A1467" s="508" t="s">
        <v>546</v>
      </c>
      <c r="B1467" s="509" t="s">
        <v>320</v>
      </c>
      <c r="C1467" s="509" t="s">
        <v>1024</v>
      </c>
      <c r="H1467" s="509">
        <v>0</v>
      </c>
    </row>
    <row r="1468" spans="1:8">
      <c r="A1468" s="508" t="s">
        <v>546</v>
      </c>
      <c r="B1468" s="509" t="s">
        <v>320</v>
      </c>
      <c r="C1468" s="509" t="s">
        <v>1025</v>
      </c>
      <c r="H1468" s="509">
        <v>0</v>
      </c>
    </row>
    <row r="1469" spans="1:8">
      <c r="A1469" s="508" t="s">
        <v>546</v>
      </c>
      <c r="B1469" s="509" t="s">
        <v>320</v>
      </c>
      <c r="C1469" s="509">
        <v>19</v>
      </c>
      <c r="H1469" s="509">
        <v>0</v>
      </c>
    </row>
    <row r="1470" spans="1:8">
      <c r="A1470" s="508" t="s">
        <v>546</v>
      </c>
      <c r="B1470" s="509" t="s">
        <v>320</v>
      </c>
      <c r="C1470" s="509">
        <v>20</v>
      </c>
      <c r="H1470" s="509">
        <v>0</v>
      </c>
    </row>
    <row r="1471" spans="1:8">
      <c r="A1471" s="508" t="s">
        <v>546</v>
      </c>
      <c r="B1471" s="509" t="s">
        <v>320</v>
      </c>
      <c r="C1471" s="509">
        <v>21</v>
      </c>
      <c r="H1471" s="509">
        <v>0</v>
      </c>
    </row>
    <row r="1472" spans="1:8">
      <c r="A1472" s="508" t="s">
        <v>546</v>
      </c>
      <c r="B1472" s="509" t="s">
        <v>320</v>
      </c>
      <c r="C1472" s="509" t="s">
        <v>1026</v>
      </c>
      <c r="H1472" s="509">
        <v>0</v>
      </c>
    </row>
    <row r="1473" spans="1:8">
      <c r="A1473" s="508" t="s">
        <v>546</v>
      </c>
      <c r="B1473" s="509" t="s">
        <v>320</v>
      </c>
      <c r="C1473" s="509" t="s">
        <v>1027</v>
      </c>
      <c r="H1473" s="509">
        <v>0</v>
      </c>
    </row>
    <row r="1474" spans="1:8">
      <c r="A1474" s="508" t="s">
        <v>546</v>
      </c>
      <c r="B1474" s="509" t="s">
        <v>320</v>
      </c>
      <c r="C1474" s="509" t="s">
        <v>1028</v>
      </c>
      <c r="H1474" s="509">
        <v>0</v>
      </c>
    </row>
    <row r="1475" spans="1:8">
      <c r="A1475" s="508" t="s">
        <v>546</v>
      </c>
      <c r="B1475" s="509" t="s">
        <v>320</v>
      </c>
      <c r="C1475" s="509">
        <v>22</v>
      </c>
      <c r="H1475" s="509">
        <v>0</v>
      </c>
    </row>
    <row r="1476" spans="1:8">
      <c r="A1476" s="508" t="s">
        <v>546</v>
      </c>
      <c r="B1476" s="509" t="s">
        <v>320</v>
      </c>
      <c r="C1476" s="509">
        <v>23</v>
      </c>
      <c r="H1476" s="509">
        <v>0</v>
      </c>
    </row>
    <row r="1477" spans="1:8">
      <c r="A1477" s="508" t="s">
        <v>546</v>
      </c>
      <c r="B1477" s="509" t="s">
        <v>320</v>
      </c>
      <c r="C1477" s="509" t="s">
        <v>1029</v>
      </c>
      <c r="H1477" s="509">
        <v>0</v>
      </c>
    </row>
    <row r="1478" spans="1:8">
      <c r="A1478" s="508" t="s">
        <v>546</v>
      </c>
      <c r="B1478" s="509" t="s">
        <v>320</v>
      </c>
      <c r="C1478" s="509">
        <v>24</v>
      </c>
      <c r="H1478" s="509">
        <v>0</v>
      </c>
    </row>
    <row r="1479" spans="1:8">
      <c r="A1479" s="508" t="s">
        <v>546</v>
      </c>
      <c r="B1479" s="509" t="s">
        <v>320</v>
      </c>
      <c r="C1479" s="509">
        <v>25</v>
      </c>
    </row>
    <row r="1480" spans="1:8">
      <c r="A1480" s="508" t="s">
        <v>546</v>
      </c>
      <c r="B1480" s="509" t="s">
        <v>320</v>
      </c>
      <c r="C1480" s="509">
        <v>26</v>
      </c>
      <c r="H1480" s="509">
        <v>0</v>
      </c>
    </row>
    <row r="1481" spans="1:8">
      <c r="A1481" s="508" t="s">
        <v>546</v>
      </c>
      <c r="B1481" s="509" t="s">
        <v>320</v>
      </c>
      <c r="C1481" s="509">
        <v>27</v>
      </c>
      <c r="H1481" s="509">
        <v>0</v>
      </c>
    </row>
    <row r="1482" spans="1:8">
      <c r="A1482" s="508" t="s">
        <v>546</v>
      </c>
      <c r="B1482" s="509" t="s">
        <v>320</v>
      </c>
      <c r="C1482" s="509">
        <v>28</v>
      </c>
      <c r="H1482" s="509">
        <v>0</v>
      </c>
    </row>
    <row r="1483" spans="1:8">
      <c r="A1483" s="508" t="s">
        <v>546</v>
      </c>
      <c r="B1483" s="509" t="s">
        <v>320</v>
      </c>
      <c r="C1483" s="509">
        <v>29</v>
      </c>
      <c r="H1483" s="509">
        <v>0</v>
      </c>
    </row>
    <row r="1484" spans="1:8">
      <c r="A1484" s="508" t="s">
        <v>546</v>
      </c>
      <c r="B1484" s="509" t="s">
        <v>320</v>
      </c>
      <c r="C1484" s="509">
        <v>30</v>
      </c>
      <c r="H1484" s="509">
        <v>0</v>
      </c>
    </row>
    <row r="1485" spans="1:8">
      <c r="A1485" s="508" t="s">
        <v>546</v>
      </c>
      <c r="B1485" s="509" t="s">
        <v>320</v>
      </c>
      <c r="C1485" s="509">
        <v>31</v>
      </c>
      <c r="H1485" s="509">
        <v>0</v>
      </c>
    </row>
    <row r="1486" spans="1:8">
      <c r="A1486" s="508" t="s">
        <v>546</v>
      </c>
      <c r="B1486" s="509" t="s">
        <v>320</v>
      </c>
      <c r="C1486" s="509">
        <v>32</v>
      </c>
      <c r="H1486" s="509">
        <v>0</v>
      </c>
    </row>
    <row r="1487" spans="1:8">
      <c r="A1487" s="508" t="s">
        <v>546</v>
      </c>
      <c r="B1487" s="509" t="s">
        <v>320</v>
      </c>
      <c r="C1487" s="509">
        <v>33</v>
      </c>
      <c r="H1487" s="509">
        <v>0</v>
      </c>
    </row>
    <row r="1488" spans="1:8">
      <c r="A1488" s="508" t="s">
        <v>546</v>
      </c>
      <c r="B1488" s="509" t="s">
        <v>320</v>
      </c>
      <c r="C1488" s="509">
        <v>34</v>
      </c>
      <c r="H1488" s="509">
        <v>0</v>
      </c>
    </row>
    <row r="1489" spans="1:8">
      <c r="A1489" s="508" t="s">
        <v>546</v>
      </c>
      <c r="B1489" s="509" t="s">
        <v>320</v>
      </c>
      <c r="C1489" s="509">
        <v>35</v>
      </c>
      <c r="H1489" s="509">
        <v>0</v>
      </c>
    </row>
    <row r="1490" spans="1:8">
      <c r="A1490" s="508" t="s">
        <v>546</v>
      </c>
      <c r="B1490" s="509" t="s">
        <v>320</v>
      </c>
      <c r="C1490" s="509">
        <v>36</v>
      </c>
      <c r="H1490" s="509">
        <v>0</v>
      </c>
    </row>
    <row r="1491" spans="1:8">
      <c r="A1491" s="508" t="s">
        <v>546</v>
      </c>
      <c r="B1491" s="509" t="s">
        <v>320</v>
      </c>
      <c r="C1491" s="509">
        <v>37</v>
      </c>
      <c r="H1491" s="509">
        <v>0</v>
      </c>
    </row>
    <row r="1492" spans="1:8">
      <c r="A1492" s="508" t="s">
        <v>546</v>
      </c>
      <c r="B1492" s="509" t="s">
        <v>320</v>
      </c>
      <c r="C1492" s="509">
        <v>38</v>
      </c>
      <c r="H1492" s="509">
        <v>0</v>
      </c>
    </row>
    <row r="1493" spans="1:8">
      <c r="A1493" s="508" t="s">
        <v>546</v>
      </c>
      <c r="B1493" s="509" t="s">
        <v>320</v>
      </c>
      <c r="C1493" s="509" t="s">
        <v>1030</v>
      </c>
    </row>
    <row r="1494" spans="1:8">
      <c r="A1494" s="508" t="s">
        <v>546</v>
      </c>
      <c r="B1494" s="509" t="s">
        <v>320</v>
      </c>
      <c r="C1494" s="509">
        <v>39</v>
      </c>
      <c r="H1494" s="509">
        <v>0</v>
      </c>
    </row>
    <row r="1495" spans="1:8">
      <c r="A1495" s="508" t="s">
        <v>546</v>
      </c>
      <c r="B1495" s="509" t="s">
        <v>320</v>
      </c>
      <c r="C1495" s="509">
        <v>40</v>
      </c>
      <c r="H1495" s="509">
        <v>0</v>
      </c>
    </row>
    <row r="1496" spans="1:8">
      <c r="A1496" s="508" t="s">
        <v>546</v>
      </c>
      <c r="B1496" s="509" t="s">
        <v>320</v>
      </c>
      <c r="C1496" s="509">
        <v>41</v>
      </c>
      <c r="H1496" s="509">
        <v>0</v>
      </c>
    </row>
    <row r="1497" spans="1:8">
      <c r="A1497" s="508" t="s">
        <v>546</v>
      </c>
      <c r="B1497" s="509" t="s">
        <v>320</v>
      </c>
      <c r="C1497" s="509">
        <v>42</v>
      </c>
      <c r="H1497" s="509">
        <v>0</v>
      </c>
    </row>
    <row r="1498" spans="1:8">
      <c r="A1498" s="508" t="s">
        <v>546</v>
      </c>
      <c r="B1498" s="509" t="s">
        <v>320</v>
      </c>
      <c r="C1498" s="509">
        <v>43</v>
      </c>
      <c r="H1498" s="509">
        <v>0</v>
      </c>
    </row>
    <row r="1499" spans="1:8">
      <c r="A1499" s="508" t="s">
        <v>546</v>
      </c>
      <c r="B1499" s="509" t="s">
        <v>320</v>
      </c>
      <c r="C1499" s="509">
        <v>44</v>
      </c>
      <c r="H1499" s="509">
        <v>0</v>
      </c>
    </row>
    <row r="1500" spans="1:8">
      <c r="A1500" s="508" t="s">
        <v>546</v>
      </c>
      <c r="B1500" s="509" t="s">
        <v>320</v>
      </c>
      <c r="C1500" s="509">
        <v>45</v>
      </c>
      <c r="H1500" s="509">
        <v>0</v>
      </c>
    </row>
    <row r="1501" spans="1:8">
      <c r="A1501" s="508" t="s">
        <v>546</v>
      </c>
      <c r="B1501" s="509" t="s">
        <v>320</v>
      </c>
      <c r="C1501" s="509">
        <v>46</v>
      </c>
      <c r="H1501" s="509">
        <v>0</v>
      </c>
    </row>
    <row r="1502" spans="1:8">
      <c r="A1502" s="508" t="s">
        <v>546</v>
      </c>
      <c r="B1502" s="509" t="s">
        <v>320</v>
      </c>
      <c r="C1502" s="509">
        <v>47</v>
      </c>
      <c r="H1502" s="509">
        <v>0</v>
      </c>
    </row>
    <row r="1503" spans="1:8">
      <c r="A1503" s="508" t="s">
        <v>546</v>
      </c>
      <c r="B1503" s="509" t="s">
        <v>320</v>
      </c>
      <c r="C1503" s="509">
        <v>48</v>
      </c>
      <c r="H1503" s="509">
        <v>0</v>
      </c>
    </row>
    <row r="1504" spans="1:8">
      <c r="A1504" s="508" t="s">
        <v>546</v>
      </c>
      <c r="B1504" s="509" t="s">
        <v>320</v>
      </c>
      <c r="C1504" s="509">
        <v>49</v>
      </c>
      <c r="H1504" s="509">
        <v>0</v>
      </c>
    </row>
    <row r="1505" spans="1:8">
      <c r="A1505" s="508" t="s">
        <v>546</v>
      </c>
      <c r="B1505" s="509" t="s">
        <v>320</v>
      </c>
      <c r="C1505" s="509">
        <v>50</v>
      </c>
      <c r="H1505" s="509">
        <v>0</v>
      </c>
    </row>
    <row r="1506" spans="1:8">
      <c r="A1506" s="508" t="s">
        <v>546</v>
      </c>
      <c r="B1506" s="509" t="s">
        <v>320</v>
      </c>
      <c r="C1506" s="509">
        <v>51</v>
      </c>
      <c r="H1506" s="509">
        <v>0</v>
      </c>
    </row>
    <row r="1507" spans="1:8">
      <c r="A1507" s="508" t="s">
        <v>546</v>
      </c>
      <c r="B1507" s="509" t="s">
        <v>320</v>
      </c>
      <c r="C1507" s="509" t="s">
        <v>1031</v>
      </c>
      <c r="H1507" s="509">
        <v>0</v>
      </c>
    </row>
    <row r="1508" spans="1:8">
      <c r="A1508" s="508" t="s">
        <v>546</v>
      </c>
      <c r="B1508" s="509" t="s">
        <v>320</v>
      </c>
      <c r="C1508" s="509" t="s">
        <v>1032</v>
      </c>
      <c r="H1508" s="509">
        <v>0</v>
      </c>
    </row>
    <row r="1509" spans="1:8">
      <c r="A1509" s="508" t="s">
        <v>546</v>
      </c>
      <c r="B1509" s="509" t="s">
        <v>320</v>
      </c>
      <c r="C1509" s="509">
        <v>52</v>
      </c>
      <c r="H1509" s="509">
        <v>0</v>
      </c>
    </row>
    <row r="1510" spans="1:8">
      <c r="A1510" s="508" t="s">
        <v>546</v>
      </c>
      <c r="B1510" s="509" t="s">
        <v>320</v>
      </c>
      <c r="C1510" s="509">
        <v>53</v>
      </c>
      <c r="H1510" s="509">
        <v>0</v>
      </c>
    </row>
    <row r="1511" spans="1:8">
      <c r="A1511" s="508" t="s">
        <v>546</v>
      </c>
      <c r="B1511" s="509" t="s">
        <v>320</v>
      </c>
      <c r="C1511" s="509">
        <v>54</v>
      </c>
      <c r="H1511" s="509">
        <v>0</v>
      </c>
    </row>
    <row r="1512" spans="1:8">
      <c r="A1512" s="508" t="s">
        <v>546</v>
      </c>
      <c r="B1512" s="509" t="s">
        <v>320</v>
      </c>
      <c r="C1512" s="509">
        <v>55</v>
      </c>
      <c r="H1512" s="509">
        <v>0</v>
      </c>
    </row>
    <row r="1513" spans="1:8">
      <c r="A1513" s="508" t="s">
        <v>546</v>
      </c>
      <c r="B1513" s="509" t="s">
        <v>320</v>
      </c>
      <c r="C1513" s="509">
        <v>56</v>
      </c>
      <c r="H1513" s="509">
        <v>0</v>
      </c>
    </row>
    <row r="1514" spans="1:8">
      <c r="A1514" s="508" t="s">
        <v>546</v>
      </c>
      <c r="B1514" s="509" t="s">
        <v>320</v>
      </c>
      <c r="C1514" s="509">
        <v>57</v>
      </c>
      <c r="H1514" s="509">
        <v>0</v>
      </c>
    </row>
    <row r="1515" spans="1:8">
      <c r="A1515" s="508" t="s">
        <v>546</v>
      </c>
      <c r="B1515" s="509" t="s">
        <v>320</v>
      </c>
      <c r="C1515" s="509">
        <v>58</v>
      </c>
      <c r="H1515" s="509">
        <v>0</v>
      </c>
    </row>
    <row r="1516" spans="1:8">
      <c r="A1516" s="508" t="s">
        <v>546</v>
      </c>
      <c r="B1516" s="509" t="s">
        <v>320</v>
      </c>
      <c r="C1516" s="509">
        <v>59</v>
      </c>
      <c r="H1516" s="509">
        <v>0</v>
      </c>
    </row>
    <row r="1517" spans="1:8">
      <c r="A1517" s="508" t="s">
        <v>546</v>
      </c>
      <c r="B1517" s="509" t="s">
        <v>320</v>
      </c>
      <c r="C1517" s="509">
        <v>60</v>
      </c>
      <c r="H1517" s="509">
        <v>0</v>
      </c>
    </row>
    <row r="1518" spans="1:8">
      <c r="A1518" s="508" t="s">
        <v>546</v>
      </c>
      <c r="B1518" s="509" t="s">
        <v>320</v>
      </c>
      <c r="C1518" s="509">
        <v>61</v>
      </c>
      <c r="H1518" s="509">
        <v>0</v>
      </c>
    </row>
    <row r="1519" spans="1:8">
      <c r="A1519" s="508" t="s">
        <v>546</v>
      </c>
      <c r="B1519" s="509" t="s">
        <v>320</v>
      </c>
      <c r="C1519" s="509">
        <v>62</v>
      </c>
      <c r="H1519" s="509">
        <v>0</v>
      </c>
    </row>
    <row r="1520" spans="1:8">
      <c r="A1520" s="508" t="s">
        <v>546</v>
      </c>
      <c r="B1520" s="509" t="s">
        <v>320</v>
      </c>
      <c r="C1520" s="509">
        <v>63</v>
      </c>
      <c r="H1520" s="509">
        <v>0</v>
      </c>
    </row>
    <row r="1521" spans="1:8">
      <c r="A1521" s="508" t="s">
        <v>546</v>
      </c>
      <c r="B1521" s="509" t="s">
        <v>320</v>
      </c>
      <c r="C1521" s="509" t="s">
        <v>1033</v>
      </c>
      <c r="H1521" s="509">
        <v>0</v>
      </c>
    </row>
    <row r="1522" spans="1:8">
      <c r="A1522" s="508" t="s">
        <v>546</v>
      </c>
      <c r="B1522" s="509" t="s">
        <v>320</v>
      </c>
      <c r="C1522" s="509" t="s">
        <v>1034</v>
      </c>
      <c r="H1522" s="509">
        <v>0</v>
      </c>
    </row>
    <row r="1523" spans="1:8">
      <c r="A1523" s="508" t="s">
        <v>546</v>
      </c>
      <c r="B1523" s="509" t="s">
        <v>320</v>
      </c>
      <c r="C1523" s="509">
        <v>64</v>
      </c>
      <c r="H1523" s="509">
        <v>0</v>
      </c>
    </row>
    <row r="1524" spans="1:8">
      <c r="A1524" s="508" t="s">
        <v>546</v>
      </c>
      <c r="B1524" s="509" t="s">
        <v>320</v>
      </c>
      <c r="C1524" s="509" t="s">
        <v>1035</v>
      </c>
      <c r="H1524" s="509">
        <v>0</v>
      </c>
    </row>
    <row r="1525" spans="1:8">
      <c r="A1525" s="508" t="s">
        <v>546</v>
      </c>
      <c r="B1525" s="509" t="s">
        <v>320</v>
      </c>
      <c r="C1525" s="509">
        <v>65</v>
      </c>
      <c r="H1525" s="509">
        <v>0</v>
      </c>
    </row>
    <row r="1526" spans="1:8">
      <c r="A1526" s="508" t="s">
        <v>546</v>
      </c>
      <c r="B1526" s="509" t="s">
        <v>320</v>
      </c>
      <c r="C1526" s="509">
        <v>66</v>
      </c>
      <c r="H1526" s="509">
        <v>0</v>
      </c>
    </row>
    <row r="1527" spans="1:8">
      <c r="A1527" s="508" t="s">
        <v>546</v>
      </c>
      <c r="B1527" s="509" t="s">
        <v>320</v>
      </c>
      <c r="C1527" s="509" t="s">
        <v>1036</v>
      </c>
      <c r="H1527" s="509">
        <v>0</v>
      </c>
    </row>
    <row r="1528" spans="1:8">
      <c r="A1528" s="508" t="s">
        <v>546</v>
      </c>
      <c r="B1528" s="509" t="s">
        <v>320</v>
      </c>
      <c r="C1528" s="509" t="s">
        <v>1037</v>
      </c>
      <c r="H1528" s="509">
        <v>0</v>
      </c>
    </row>
    <row r="1529" spans="1:8">
      <c r="A1529" s="508" t="s">
        <v>546</v>
      </c>
      <c r="B1529" s="509" t="s">
        <v>320</v>
      </c>
      <c r="C1529" s="509" t="s">
        <v>1038</v>
      </c>
      <c r="H1529" s="509">
        <v>0</v>
      </c>
    </row>
    <row r="1530" spans="1:8">
      <c r="A1530" s="508" t="s">
        <v>546</v>
      </c>
      <c r="B1530" s="509" t="s">
        <v>320</v>
      </c>
      <c r="C1530" s="509" t="s">
        <v>1039</v>
      </c>
      <c r="H1530" s="509">
        <v>0</v>
      </c>
    </row>
    <row r="1531" spans="1:8">
      <c r="A1531" s="508" t="s">
        <v>546</v>
      </c>
      <c r="B1531" s="509" t="s">
        <v>320</v>
      </c>
      <c r="C1531" s="509" t="s">
        <v>1040</v>
      </c>
      <c r="H1531" s="509">
        <v>0</v>
      </c>
    </row>
    <row r="1532" spans="1:8">
      <c r="A1532" s="508" t="s">
        <v>546</v>
      </c>
      <c r="B1532" s="509" t="s">
        <v>320</v>
      </c>
      <c r="C1532" s="509" t="s">
        <v>1041</v>
      </c>
      <c r="H1532" s="509">
        <v>0</v>
      </c>
    </row>
    <row r="1533" spans="1:8">
      <c r="A1533" s="508" t="s">
        <v>546</v>
      </c>
      <c r="B1533" s="509" t="s">
        <v>320</v>
      </c>
      <c r="C1533" s="509" t="s">
        <v>1042</v>
      </c>
    </row>
    <row r="1534" spans="1:8">
      <c r="A1534" s="508" t="s">
        <v>546</v>
      </c>
      <c r="B1534" s="509" t="s">
        <v>320</v>
      </c>
      <c r="C1534" s="509">
        <v>67</v>
      </c>
      <c r="H1534" s="509">
        <v>0</v>
      </c>
    </row>
    <row r="1535" spans="1:8">
      <c r="A1535" s="508" t="s">
        <v>546</v>
      </c>
      <c r="B1535" s="509" t="s">
        <v>320</v>
      </c>
      <c r="C1535" s="509">
        <v>68</v>
      </c>
      <c r="H1535" s="509">
        <v>0</v>
      </c>
    </row>
    <row r="1536" spans="1:8">
      <c r="A1536" s="508" t="s">
        <v>546</v>
      </c>
      <c r="B1536" s="509" t="s">
        <v>320</v>
      </c>
      <c r="C1536" s="509" t="s">
        <v>1043</v>
      </c>
      <c r="H1536" s="509">
        <v>0</v>
      </c>
    </row>
    <row r="1537" spans="1:8">
      <c r="A1537" s="508" t="s">
        <v>546</v>
      </c>
      <c r="B1537" s="509" t="s">
        <v>320</v>
      </c>
      <c r="C1537" s="509">
        <v>69</v>
      </c>
      <c r="H1537" s="509">
        <v>0</v>
      </c>
    </row>
    <row r="1538" spans="1:8">
      <c r="A1538" s="508" t="s">
        <v>546</v>
      </c>
      <c r="B1538" s="509" t="s">
        <v>320</v>
      </c>
      <c r="C1538" s="509" t="s">
        <v>1044</v>
      </c>
      <c r="H1538" s="509">
        <v>0</v>
      </c>
    </row>
    <row r="1539" spans="1:8">
      <c r="A1539" s="508" t="s">
        <v>546</v>
      </c>
      <c r="B1539" s="509" t="s">
        <v>320</v>
      </c>
      <c r="C1539" s="509" t="s">
        <v>1045</v>
      </c>
      <c r="H1539" s="509">
        <v>0</v>
      </c>
    </row>
    <row r="1540" spans="1:8">
      <c r="A1540" s="508" t="s">
        <v>546</v>
      </c>
      <c r="B1540" s="509" t="s">
        <v>320</v>
      </c>
      <c r="C1540" s="509">
        <v>70</v>
      </c>
      <c r="H1540" s="509">
        <v>0</v>
      </c>
    </row>
    <row r="1541" spans="1:8">
      <c r="A1541" s="508" t="s">
        <v>546</v>
      </c>
      <c r="B1541" s="509" t="s">
        <v>320</v>
      </c>
      <c r="C1541" s="509" t="s">
        <v>1046</v>
      </c>
      <c r="H1541" s="509">
        <v>0</v>
      </c>
    </row>
    <row r="1542" spans="1:8">
      <c r="A1542" s="508" t="s">
        <v>546</v>
      </c>
      <c r="B1542" s="509" t="s">
        <v>320</v>
      </c>
      <c r="C1542" s="509">
        <v>71</v>
      </c>
      <c r="H1542" s="509">
        <v>0</v>
      </c>
    </row>
    <row r="1543" spans="1:8">
      <c r="A1543" s="508" t="s">
        <v>546</v>
      </c>
      <c r="B1543" s="509" t="s">
        <v>320</v>
      </c>
      <c r="C1543" s="509" t="s">
        <v>1047</v>
      </c>
      <c r="H1543" s="509">
        <v>0</v>
      </c>
    </row>
    <row r="1544" spans="1:8">
      <c r="A1544" s="508" t="s">
        <v>546</v>
      </c>
      <c r="B1544" s="509" t="s">
        <v>320</v>
      </c>
      <c r="C1544" s="509" t="s">
        <v>1048</v>
      </c>
      <c r="H1544" s="509">
        <v>0</v>
      </c>
    </row>
    <row r="1545" spans="1:8">
      <c r="A1545" s="508" t="s">
        <v>546</v>
      </c>
      <c r="B1545" s="509" t="s">
        <v>320</v>
      </c>
      <c r="C1545" s="509" t="s">
        <v>1049</v>
      </c>
      <c r="H1545" s="509">
        <v>0</v>
      </c>
    </row>
    <row r="1546" spans="1:8">
      <c r="A1546" s="508" t="s">
        <v>546</v>
      </c>
      <c r="B1546" s="509" t="s">
        <v>320</v>
      </c>
      <c r="C1546" s="509" t="s">
        <v>1050</v>
      </c>
      <c r="H1546" s="509">
        <v>0</v>
      </c>
    </row>
    <row r="1547" spans="1:8">
      <c r="A1547" s="508" t="s">
        <v>546</v>
      </c>
      <c r="B1547" s="509" t="s">
        <v>320</v>
      </c>
      <c r="C1547" s="509" t="s">
        <v>1051</v>
      </c>
      <c r="H1547" s="509">
        <v>0</v>
      </c>
    </row>
    <row r="1548" spans="1:8">
      <c r="A1548" s="508" t="s">
        <v>546</v>
      </c>
      <c r="B1548" s="509" t="s">
        <v>320</v>
      </c>
      <c r="C1548" s="509">
        <v>72</v>
      </c>
      <c r="H1548" s="509">
        <v>0</v>
      </c>
    </row>
    <row r="1549" spans="1:8">
      <c r="A1549" s="508" t="s">
        <v>546</v>
      </c>
      <c r="B1549" s="509" t="s">
        <v>320</v>
      </c>
      <c r="C1549" s="509">
        <v>74</v>
      </c>
      <c r="H1549" s="509">
        <v>0</v>
      </c>
    </row>
    <row r="1550" spans="1:8">
      <c r="A1550" s="508" t="s">
        <v>546</v>
      </c>
      <c r="B1550" s="509" t="s">
        <v>320</v>
      </c>
      <c r="C1550" s="509" t="s">
        <v>4571</v>
      </c>
      <c r="D1550" s="509">
        <v>0</v>
      </c>
      <c r="E1550" s="509">
        <v>0</v>
      </c>
      <c r="F1550" s="509">
        <v>0</v>
      </c>
      <c r="G1550" s="509">
        <v>0</v>
      </c>
      <c r="H1550" s="509">
        <v>0</v>
      </c>
    </row>
    <row r="1551" spans="1:8">
      <c r="A1551" s="508" t="s">
        <v>547</v>
      </c>
      <c r="B1551" s="509" t="s">
        <v>321</v>
      </c>
      <c r="C1551" s="509">
        <v>1</v>
      </c>
      <c r="H1551" s="509">
        <v>0</v>
      </c>
    </row>
    <row r="1552" spans="1:8">
      <c r="A1552" s="508" t="s">
        <v>547</v>
      </c>
      <c r="B1552" s="509" t="s">
        <v>321</v>
      </c>
      <c r="C1552" s="509" t="s">
        <v>1023</v>
      </c>
      <c r="H1552" s="509">
        <v>0</v>
      </c>
    </row>
    <row r="1553" spans="1:8">
      <c r="A1553" s="508" t="s">
        <v>547</v>
      </c>
      <c r="B1553" s="509" t="s">
        <v>321</v>
      </c>
      <c r="C1553" s="509">
        <v>2</v>
      </c>
      <c r="H1553" s="509">
        <v>0</v>
      </c>
    </row>
    <row r="1554" spans="1:8">
      <c r="A1554" s="508" t="s">
        <v>547</v>
      </c>
      <c r="B1554" s="509" t="s">
        <v>321</v>
      </c>
      <c r="C1554" s="509">
        <v>3</v>
      </c>
      <c r="H1554" s="509">
        <v>0</v>
      </c>
    </row>
    <row r="1555" spans="1:8">
      <c r="A1555" s="508" t="s">
        <v>547</v>
      </c>
      <c r="B1555" s="509" t="s">
        <v>321</v>
      </c>
      <c r="C1555" s="509">
        <v>4</v>
      </c>
      <c r="H1555" s="509">
        <v>0</v>
      </c>
    </row>
    <row r="1556" spans="1:8">
      <c r="A1556" s="508" t="s">
        <v>547</v>
      </c>
      <c r="B1556" s="509" t="s">
        <v>321</v>
      </c>
      <c r="C1556" s="509">
        <v>5</v>
      </c>
      <c r="H1556" s="509">
        <v>0</v>
      </c>
    </row>
    <row r="1557" spans="1:8">
      <c r="A1557" s="508" t="s">
        <v>547</v>
      </c>
      <c r="B1557" s="509" t="s">
        <v>321</v>
      </c>
      <c r="C1557" s="509">
        <v>6</v>
      </c>
      <c r="H1557" s="509">
        <v>0</v>
      </c>
    </row>
    <row r="1558" spans="1:8">
      <c r="A1558" s="508" t="s">
        <v>547</v>
      </c>
      <c r="B1558" s="509" t="s">
        <v>321</v>
      </c>
      <c r="C1558" s="509">
        <v>7</v>
      </c>
      <c r="H1558" s="509">
        <v>0</v>
      </c>
    </row>
    <row r="1559" spans="1:8">
      <c r="A1559" s="508" t="s">
        <v>547</v>
      </c>
      <c r="B1559" s="509" t="s">
        <v>321</v>
      </c>
      <c r="C1559" s="509">
        <v>8</v>
      </c>
      <c r="H1559" s="509">
        <v>0</v>
      </c>
    </row>
    <row r="1560" spans="1:8">
      <c r="A1560" s="508" t="s">
        <v>547</v>
      </c>
      <c r="B1560" s="509" t="s">
        <v>321</v>
      </c>
      <c r="C1560" s="509">
        <v>9</v>
      </c>
      <c r="H1560" s="509">
        <v>0</v>
      </c>
    </row>
    <row r="1561" spans="1:8">
      <c r="A1561" s="508" t="s">
        <v>547</v>
      </c>
      <c r="B1561" s="509" t="s">
        <v>321</v>
      </c>
      <c r="C1561" s="509">
        <v>10</v>
      </c>
      <c r="H1561" s="509">
        <v>0</v>
      </c>
    </row>
    <row r="1562" spans="1:8">
      <c r="A1562" s="508" t="s">
        <v>547</v>
      </c>
      <c r="B1562" s="509" t="s">
        <v>321</v>
      </c>
      <c r="C1562" s="509">
        <v>11</v>
      </c>
      <c r="H1562" s="509">
        <v>0</v>
      </c>
    </row>
    <row r="1563" spans="1:8">
      <c r="A1563" s="508" t="s">
        <v>547</v>
      </c>
      <c r="B1563" s="509" t="s">
        <v>321</v>
      </c>
      <c r="C1563" s="509">
        <v>12</v>
      </c>
      <c r="H1563" s="509">
        <v>0</v>
      </c>
    </row>
    <row r="1564" spans="1:8">
      <c r="A1564" s="508" t="s">
        <v>547</v>
      </c>
      <c r="B1564" s="509" t="s">
        <v>321</v>
      </c>
      <c r="C1564" s="509">
        <v>13</v>
      </c>
      <c r="H1564" s="509">
        <v>0</v>
      </c>
    </row>
    <row r="1565" spans="1:8">
      <c r="A1565" s="508" t="s">
        <v>547</v>
      </c>
      <c r="B1565" s="509" t="s">
        <v>321</v>
      </c>
      <c r="C1565" s="509">
        <v>14</v>
      </c>
      <c r="H1565" s="509">
        <v>0</v>
      </c>
    </row>
    <row r="1566" spans="1:8">
      <c r="A1566" s="508" t="s">
        <v>547</v>
      </c>
      <c r="B1566" s="509" t="s">
        <v>321</v>
      </c>
      <c r="C1566" s="509">
        <v>15</v>
      </c>
      <c r="H1566" s="509">
        <v>0</v>
      </c>
    </row>
    <row r="1567" spans="1:8">
      <c r="A1567" s="508" t="s">
        <v>547</v>
      </c>
      <c r="B1567" s="509" t="s">
        <v>321</v>
      </c>
      <c r="C1567" s="509">
        <v>16</v>
      </c>
      <c r="H1567" s="509">
        <v>0</v>
      </c>
    </row>
    <row r="1568" spans="1:8">
      <c r="A1568" s="508" t="s">
        <v>547</v>
      </c>
      <c r="B1568" s="509" t="s">
        <v>321</v>
      </c>
      <c r="C1568" s="509">
        <v>17</v>
      </c>
      <c r="H1568" s="509">
        <v>0</v>
      </c>
    </row>
    <row r="1569" spans="1:8">
      <c r="A1569" s="508" t="s">
        <v>547</v>
      </c>
      <c r="B1569" s="509" t="s">
        <v>321</v>
      </c>
      <c r="C1569" s="509">
        <v>18</v>
      </c>
      <c r="H1569" s="509">
        <v>0</v>
      </c>
    </row>
    <row r="1570" spans="1:8">
      <c r="A1570" s="508" t="s">
        <v>547</v>
      </c>
      <c r="B1570" s="509" t="s">
        <v>321</v>
      </c>
      <c r="C1570" s="509" t="s">
        <v>1024</v>
      </c>
      <c r="H1570" s="509">
        <v>0</v>
      </c>
    </row>
    <row r="1571" spans="1:8">
      <c r="A1571" s="508" t="s">
        <v>547</v>
      </c>
      <c r="B1571" s="509" t="s">
        <v>321</v>
      </c>
      <c r="C1571" s="509" t="s">
        <v>1025</v>
      </c>
      <c r="H1571" s="509">
        <v>0</v>
      </c>
    </row>
    <row r="1572" spans="1:8">
      <c r="A1572" s="508" t="s">
        <v>547</v>
      </c>
      <c r="B1572" s="509" t="s">
        <v>321</v>
      </c>
      <c r="C1572" s="509">
        <v>19</v>
      </c>
      <c r="H1572" s="509">
        <v>0</v>
      </c>
    </row>
    <row r="1573" spans="1:8">
      <c r="A1573" s="508" t="s">
        <v>547</v>
      </c>
      <c r="B1573" s="509" t="s">
        <v>321</v>
      </c>
      <c r="C1573" s="509">
        <v>20</v>
      </c>
      <c r="H1573" s="509">
        <v>0</v>
      </c>
    </row>
    <row r="1574" spans="1:8">
      <c r="A1574" s="508" t="s">
        <v>547</v>
      </c>
      <c r="B1574" s="509" t="s">
        <v>321</v>
      </c>
      <c r="C1574" s="509">
        <v>21</v>
      </c>
      <c r="H1574" s="509">
        <v>0</v>
      </c>
    </row>
    <row r="1575" spans="1:8">
      <c r="A1575" s="508" t="s">
        <v>547</v>
      </c>
      <c r="B1575" s="509" t="s">
        <v>321</v>
      </c>
      <c r="C1575" s="509" t="s">
        <v>1026</v>
      </c>
      <c r="H1575" s="509">
        <v>0</v>
      </c>
    </row>
    <row r="1576" spans="1:8">
      <c r="A1576" s="508" t="s">
        <v>547</v>
      </c>
      <c r="B1576" s="509" t="s">
        <v>321</v>
      </c>
      <c r="C1576" s="509" t="s">
        <v>1027</v>
      </c>
      <c r="H1576" s="509">
        <v>0</v>
      </c>
    </row>
    <row r="1577" spans="1:8">
      <c r="A1577" s="508" t="s">
        <v>547</v>
      </c>
      <c r="B1577" s="509" t="s">
        <v>321</v>
      </c>
      <c r="C1577" s="509" t="s">
        <v>1028</v>
      </c>
      <c r="H1577" s="509">
        <v>0</v>
      </c>
    </row>
    <row r="1578" spans="1:8">
      <c r="A1578" s="508" t="s">
        <v>547</v>
      </c>
      <c r="B1578" s="509" t="s">
        <v>321</v>
      </c>
      <c r="C1578" s="509">
        <v>22</v>
      </c>
      <c r="H1578" s="509">
        <v>0</v>
      </c>
    </row>
    <row r="1579" spans="1:8">
      <c r="A1579" s="508" t="s">
        <v>547</v>
      </c>
      <c r="B1579" s="509" t="s">
        <v>321</v>
      </c>
      <c r="C1579" s="509">
        <v>23</v>
      </c>
      <c r="H1579" s="509">
        <v>0</v>
      </c>
    </row>
    <row r="1580" spans="1:8">
      <c r="A1580" s="508" t="s">
        <v>547</v>
      </c>
      <c r="B1580" s="509" t="s">
        <v>321</v>
      </c>
      <c r="C1580" s="509" t="s">
        <v>1029</v>
      </c>
      <c r="H1580" s="509">
        <v>0</v>
      </c>
    </row>
    <row r="1581" spans="1:8">
      <c r="A1581" s="508" t="s">
        <v>547</v>
      </c>
      <c r="B1581" s="509" t="s">
        <v>321</v>
      </c>
      <c r="C1581" s="509">
        <v>24</v>
      </c>
      <c r="H1581" s="509">
        <v>0</v>
      </c>
    </row>
    <row r="1582" spans="1:8">
      <c r="A1582" s="508" t="s">
        <v>547</v>
      </c>
      <c r="B1582" s="509" t="s">
        <v>321</v>
      </c>
      <c r="C1582" s="509">
        <v>25</v>
      </c>
    </row>
    <row r="1583" spans="1:8">
      <c r="A1583" s="508" t="s">
        <v>547</v>
      </c>
      <c r="B1583" s="509" t="s">
        <v>321</v>
      </c>
      <c r="C1583" s="509">
        <v>26</v>
      </c>
      <c r="H1583" s="509">
        <v>0</v>
      </c>
    </row>
    <row r="1584" spans="1:8">
      <c r="A1584" s="508" t="s">
        <v>547</v>
      </c>
      <c r="B1584" s="509" t="s">
        <v>321</v>
      </c>
      <c r="C1584" s="509">
        <v>27</v>
      </c>
      <c r="H1584" s="509">
        <v>0</v>
      </c>
    </row>
    <row r="1585" spans="1:8">
      <c r="A1585" s="508" t="s">
        <v>547</v>
      </c>
      <c r="B1585" s="509" t="s">
        <v>321</v>
      </c>
      <c r="C1585" s="509">
        <v>28</v>
      </c>
      <c r="H1585" s="509">
        <v>0</v>
      </c>
    </row>
    <row r="1586" spans="1:8">
      <c r="A1586" s="508" t="s">
        <v>547</v>
      </c>
      <c r="B1586" s="509" t="s">
        <v>321</v>
      </c>
      <c r="C1586" s="509">
        <v>29</v>
      </c>
      <c r="H1586" s="509">
        <v>0</v>
      </c>
    </row>
    <row r="1587" spans="1:8">
      <c r="A1587" s="508" t="s">
        <v>547</v>
      </c>
      <c r="B1587" s="509" t="s">
        <v>321</v>
      </c>
      <c r="C1587" s="509">
        <v>30</v>
      </c>
      <c r="H1587" s="509">
        <v>0</v>
      </c>
    </row>
    <row r="1588" spans="1:8">
      <c r="A1588" s="508" t="s">
        <v>547</v>
      </c>
      <c r="B1588" s="509" t="s">
        <v>321</v>
      </c>
      <c r="C1588" s="509">
        <v>31</v>
      </c>
      <c r="H1588" s="509">
        <v>0</v>
      </c>
    </row>
    <row r="1589" spans="1:8">
      <c r="A1589" s="508" t="s">
        <v>547</v>
      </c>
      <c r="B1589" s="509" t="s">
        <v>321</v>
      </c>
      <c r="C1589" s="509">
        <v>32</v>
      </c>
      <c r="H1589" s="509">
        <v>0</v>
      </c>
    </row>
    <row r="1590" spans="1:8">
      <c r="A1590" s="508" t="s">
        <v>547</v>
      </c>
      <c r="B1590" s="509" t="s">
        <v>321</v>
      </c>
      <c r="C1590" s="509">
        <v>33</v>
      </c>
      <c r="H1590" s="509">
        <v>0</v>
      </c>
    </row>
    <row r="1591" spans="1:8">
      <c r="A1591" s="508" t="s">
        <v>547</v>
      </c>
      <c r="B1591" s="509" t="s">
        <v>321</v>
      </c>
      <c r="C1591" s="509">
        <v>34</v>
      </c>
      <c r="H1591" s="509">
        <v>0</v>
      </c>
    </row>
    <row r="1592" spans="1:8">
      <c r="A1592" s="508" t="s">
        <v>547</v>
      </c>
      <c r="B1592" s="509" t="s">
        <v>321</v>
      </c>
      <c r="C1592" s="509">
        <v>35</v>
      </c>
      <c r="H1592" s="509">
        <v>0</v>
      </c>
    </row>
    <row r="1593" spans="1:8">
      <c r="A1593" s="508" t="s">
        <v>547</v>
      </c>
      <c r="B1593" s="509" t="s">
        <v>321</v>
      </c>
      <c r="C1593" s="509">
        <v>36</v>
      </c>
      <c r="H1593" s="509">
        <v>0</v>
      </c>
    </row>
    <row r="1594" spans="1:8">
      <c r="A1594" s="508" t="s">
        <v>547</v>
      </c>
      <c r="B1594" s="509" t="s">
        <v>321</v>
      </c>
      <c r="C1594" s="509">
        <v>37</v>
      </c>
      <c r="H1594" s="509">
        <v>0</v>
      </c>
    </row>
    <row r="1595" spans="1:8">
      <c r="A1595" s="508" t="s">
        <v>547</v>
      </c>
      <c r="B1595" s="509" t="s">
        <v>321</v>
      </c>
      <c r="C1595" s="509">
        <v>38</v>
      </c>
      <c r="H1595" s="509">
        <v>0</v>
      </c>
    </row>
    <row r="1596" spans="1:8">
      <c r="A1596" s="508" t="s">
        <v>547</v>
      </c>
      <c r="B1596" s="509" t="s">
        <v>321</v>
      </c>
      <c r="C1596" s="509" t="s">
        <v>1030</v>
      </c>
    </row>
    <row r="1597" spans="1:8">
      <c r="A1597" s="508" t="s">
        <v>547</v>
      </c>
      <c r="B1597" s="509" t="s">
        <v>321</v>
      </c>
      <c r="C1597" s="509">
        <v>39</v>
      </c>
      <c r="H1597" s="509">
        <v>0</v>
      </c>
    </row>
    <row r="1598" spans="1:8">
      <c r="A1598" s="508" t="s">
        <v>547</v>
      </c>
      <c r="B1598" s="509" t="s">
        <v>321</v>
      </c>
      <c r="C1598" s="509">
        <v>40</v>
      </c>
      <c r="H1598" s="509">
        <v>0</v>
      </c>
    </row>
    <row r="1599" spans="1:8">
      <c r="A1599" s="508" t="s">
        <v>547</v>
      </c>
      <c r="B1599" s="509" t="s">
        <v>321</v>
      </c>
      <c r="C1599" s="509">
        <v>41</v>
      </c>
      <c r="H1599" s="509">
        <v>0</v>
      </c>
    </row>
    <row r="1600" spans="1:8">
      <c r="A1600" s="508" t="s">
        <v>547</v>
      </c>
      <c r="B1600" s="509" t="s">
        <v>321</v>
      </c>
      <c r="C1600" s="509">
        <v>42</v>
      </c>
      <c r="H1600" s="509">
        <v>0</v>
      </c>
    </row>
    <row r="1601" spans="1:8">
      <c r="A1601" s="508" t="s">
        <v>547</v>
      </c>
      <c r="B1601" s="509" t="s">
        <v>321</v>
      </c>
      <c r="C1601" s="509">
        <v>43</v>
      </c>
      <c r="H1601" s="509">
        <v>0</v>
      </c>
    </row>
    <row r="1602" spans="1:8">
      <c r="A1602" s="508" t="s">
        <v>547</v>
      </c>
      <c r="B1602" s="509" t="s">
        <v>321</v>
      </c>
      <c r="C1602" s="509">
        <v>44</v>
      </c>
      <c r="H1602" s="509">
        <v>0</v>
      </c>
    </row>
    <row r="1603" spans="1:8">
      <c r="A1603" s="508" t="s">
        <v>547</v>
      </c>
      <c r="B1603" s="509" t="s">
        <v>321</v>
      </c>
      <c r="C1603" s="509">
        <v>45</v>
      </c>
      <c r="H1603" s="509">
        <v>0</v>
      </c>
    </row>
    <row r="1604" spans="1:8">
      <c r="A1604" s="508" t="s">
        <v>547</v>
      </c>
      <c r="B1604" s="509" t="s">
        <v>321</v>
      </c>
      <c r="C1604" s="509">
        <v>46</v>
      </c>
      <c r="H1604" s="509">
        <v>0</v>
      </c>
    </row>
    <row r="1605" spans="1:8">
      <c r="A1605" s="508" t="s">
        <v>547</v>
      </c>
      <c r="B1605" s="509" t="s">
        <v>321</v>
      </c>
      <c r="C1605" s="509">
        <v>47</v>
      </c>
      <c r="H1605" s="509">
        <v>0</v>
      </c>
    </row>
    <row r="1606" spans="1:8">
      <c r="A1606" s="508" t="s">
        <v>547</v>
      </c>
      <c r="B1606" s="509" t="s">
        <v>321</v>
      </c>
      <c r="C1606" s="509">
        <v>48</v>
      </c>
      <c r="H1606" s="509">
        <v>0</v>
      </c>
    </row>
    <row r="1607" spans="1:8">
      <c r="A1607" s="508" t="s">
        <v>547</v>
      </c>
      <c r="B1607" s="509" t="s">
        <v>321</v>
      </c>
      <c r="C1607" s="509">
        <v>49</v>
      </c>
      <c r="H1607" s="509">
        <v>0</v>
      </c>
    </row>
    <row r="1608" spans="1:8">
      <c r="A1608" s="508" t="s">
        <v>547</v>
      </c>
      <c r="B1608" s="509" t="s">
        <v>321</v>
      </c>
      <c r="C1608" s="509">
        <v>50</v>
      </c>
      <c r="H1608" s="509">
        <v>0</v>
      </c>
    </row>
    <row r="1609" spans="1:8">
      <c r="A1609" s="508" t="s">
        <v>547</v>
      </c>
      <c r="B1609" s="509" t="s">
        <v>321</v>
      </c>
      <c r="C1609" s="509">
        <v>51</v>
      </c>
      <c r="H1609" s="509">
        <v>0</v>
      </c>
    </row>
    <row r="1610" spans="1:8">
      <c r="A1610" s="508" t="s">
        <v>547</v>
      </c>
      <c r="B1610" s="509" t="s">
        <v>321</v>
      </c>
      <c r="C1610" s="509" t="s">
        <v>1031</v>
      </c>
      <c r="H1610" s="509">
        <v>0</v>
      </c>
    </row>
    <row r="1611" spans="1:8">
      <c r="A1611" s="508" t="s">
        <v>547</v>
      </c>
      <c r="B1611" s="509" t="s">
        <v>321</v>
      </c>
      <c r="C1611" s="509" t="s">
        <v>1032</v>
      </c>
      <c r="H1611" s="509">
        <v>0</v>
      </c>
    </row>
    <row r="1612" spans="1:8">
      <c r="A1612" s="508" t="s">
        <v>547</v>
      </c>
      <c r="B1612" s="509" t="s">
        <v>321</v>
      </c>
      <c r="C1612" s="509">
        <v>52</v>
      </c>
      <c r="H1612" s="509">
        <v>0</v>
      </c>
    </row>
    <row r="1613" spans="1:8">
      <c r="A1613" s="508" t="s">
        <v>547</v>
      </c>
      <c r="B1613" s="509" t="s">
        <v>321</v>
      </c>
      <c r="C1613" s="509">
        <v>53</v>
      </c>
      <c r="H1613" s="509">
        <v>0</v>
      </c>
    </row>
    <row r="1614" spans="1:8">
      <c r="A1614" s="508" t="s">
        <v>547</v>
      </c>
      <c r="B1614" s="509" t="s">
        <v>321</v>
      </c>
      <c r="C1614" s="509">
        <v>54</v>
      </c>
      <c r="H1614" s="509">
        <v>0</v>
      </c>
    </row>
    <row r="1615" spans="1:8">
      <c r="A1615" s="508" t="s">
        <v>547</v>
      </c>
      <c r="B1615" s="509" t="s">
        <v>321</v>
      </c>
      <c r="C1615" s="509">
        <v>55</v>
      </c>
      <c r="H1615" s="509">
        <v>0</v>
      </c>
    </row>
    <row r="1616" spans="1:8">
      <c r="A1616" s="508" t="s">
        <v>547</v>
      </c>
      <c r="B1616" s="509" t="s">
        <v>321</v>
      </c>
      <c r="C1616" s="509">
        <v>56</v>
      </c>
      <c r="H1616" s="509">
        <v>0</v>
      </c>
    </row>
    <row r="1617" spans="1:8">
      <c r="A1617" s="508" t="s">
        <v>547</v>
      </c>
      <c r="B1617" s="509" t="s">
        <v>321</v>
      </c>
      <c r="C1617" s="509">
        <v>57</v>
      </c>
      <c r="H1617" s="509">
        <v>0</v>
      </c>
    </row>
    <row r="1618" spans="1:8">
      <c r="A1618" s="508" t="s">
        <v>547</v>
      </c>
      <c r="B1618" s="509" t="s">
        <v>321</v>
      </c>
      <c r="C1618" s="509">
        <v>58</v>
      </c>
      <c r="H1618" s="509">
        <v>0</v>
      </c>
    </row>
    <row r="1619" spans="1:8">
      <c r="A1619" s="508" t="s">
        <v>547</v>
      </c>
      <c r="B1619" s="509" t="s">
        <v>321</v>
      </c>
      <c r="C1619" s="509">
        <v>59</v>
      </c>
      <c r="H1619" s="509">
        <v>0</v>
      </c>
    </row>
    <row r="1620" spans="1:8">
      <c r="A1620" s="508" t="s">
        <v>547</v>
      </c>
      <c r="B1620" s="509" t="s">
        <v>321</v>
      </c>
      <c r="C1620" s="509">
        <v>60</v>
      </c>
      <c r="H1620" s="509">
        <v>0</v>
      </c>
    </row>
    <row r="1621" spans="1:8">
      <c r="A1621" s="508" t="s">
        <v>547</v>
      </c>
      <c r="B1621" s="509" t="s">
        <v>321</v>
      </c>
      <c r="C1621" s="509">
        <v>61</v>
      </c>
      <c r="H1621" s="509">
        <v>0</v>
      </c>
    </row>
    <row r="1622" spans="1:8">
      <c r="A1622" s="508" t="s">
        <v>547</v>
      </c>
      <c r="B1622" s="509" t="s">
        <v>321</v>
      </c>
      <c r="C1622" s="509">
        <v>62</v>
      </c>
      <c r="H1622" s="509">
        <v>0</v>
      </c>
    </row>
    <row r="1623" spans="1:8">
      <c r="A1623" s="508" t="s">
        <v>547</v>
      </c>
      <c r="B1623" s="509" t="s">
        <v>321</v>
      </c>
      <c r="C1623" s="509">
        <v>63</v>
      </c>
      <c r="H1623" s="509">
        <v>0</v>
      </c>
    </row>
    <row r="1624" spans="1:8">
      <c r="A1624" s="508" t="s">
        <v>547</v>
      </c>
      <c r="B1624" s="509" t="s">
        <v>321</v>
      </c>
      <c r="C1624" s="509" t="s">
        <v>1033</v>
      </c>
      <c r="H1624" s="509">
        <v>0</v>
      </c>
    </row>
    <row r="1625" spans="1:8">
      <c r="A1625" s="508" t="s">
        <v>547</v>
      </c>
      <c r="B1625" s="509" t="s">
        <v>321</v>
      </c>
      <c r="C1625" s="509" t="s">
        <v>1034</v>
      </c>
      <c r="H1625" s="509">
        <v>0</v>
      </c>
    </row>
    <row r="1626" spans="1:8">
      <c r="A1626" s="508" t="s">
        <v>547</v>
      </c>
      <c r="B1626" s="509" t="s">
        <v>321</v>
      </c>
      <c r="C1626" s="509">
        <v>64</v>
      </c>
      <c r="H1626" s="509">
        <v>0</v>
      </c>
    </row>
    <row r="1627" spans="1:8">
      <c r="A1627" s="508" t="s">
        <v>547</v>
      </c>
      <c r="B1627" s="509" t="s">
        <v>321</v>
      </c>
      <c r="C1627" s="509" t="s">
        <v>1035</v>
      </c>
      <c r="H1627" s="509">
        <v>0</v>
      </c>
    </row>
    <row r="1628" spans="1:8">
      <c r="A1628" s="508" t="s">
        <v>547</v>
      </c>
      <c r="B1628" s="509" t="s">
        <v>321</v>
      </c>
      <c r="C1628" s="509">
        <v>65</v>
      </c>
      <c r="H1628" s="509">
        <v>0</v>
      </c>
    </row>
    <row r="1629" spans="1:8">
      <c r="A1629" s="508" t="s">
        <v>547</v>
      </c>
      <c r="B1629" s="509" t="s">
        <v>321</v>
      </c>
      <c r="C1629" s="509">
        <v>66</v>
      </c>
      <c r="H1629" s="509">
        <v>0</v>
      </c>
    </row>
    <row r="1630" spans="1:8">
      <c r="A1630" s="508" t="s">
        <v>547</v>
      </c>
      <c r="B1630" s="509" t="s">
        <v>321</v>
      </c>
      <c r="C1630" s="509" t="s">
        <v>1036</v>
      </c>
      <c r="H1630" s="509">
        <v>0</v>
      </c>
    </row>
    <row r="1631" spans="1:8">
      <c r="A1631" s="508" t="s">
        <v>547</v>
      </c>
      <c r="B1631" s="509" t="s">
        <v>321</v>
      </c>
      <c r="C1631" s="509" t="s">
        <v>1037</v>
      </c>
      <c r="H1631" s="509">
        <v>0</v>
      </c>
    </row>
    <row r="1632" spans="1:8">
      <c r="A1632" s="508" t="s">
        <v>547</v>
      </c>
      <c r="B1632" s="509" t="s">
        <v>321</v>
      </c>
      <c r="C1632" s="509" t="s">
        <v>1038</v>
      </c>
      <c r="H1632" s="509">
        <v>0</v>
      </c>
    </row>
    <row r="1633" spans="1:8">
      <c r="A1633" s="508" t="s">
        <v>547</v>
      </c>
      <c r="B1633" s="509" t="s">
        <v>321</v>
      </c>
      <c r="C1633" s="509" t="s">
        <v>1039</v>
      </c>
      <c r="H1633" s="509">
        <v>0</v>
      </c>
    </row>
    <row r="1634" spans="1:8">
      <c r="A1634" s="508" t="s">
        <v>547</v>
      </c>
      <c r="B1634" s="509" t="s">
        <v>321</v>
      </c>
      <c r="C1634" s="509" t="s">
        <v>1040</v>
      </c>
      <c r="H1634" s="509">
        <v>0</v>
      </c>
    </row>
    <row r="1635" spans="1:8">
      <c r="A1635" s="508" t="s">
        <v>547</v>
      </c>
      <c r="B1635" s="509" t="s">
        <v>321</v>
      </c>
      <c r="C1635" s="509" t="s">
        <v>1041</v>
      </c>
      <c r="H1635" s="509">
        <v>0</v>
      </c>
    </row>
    <row r="1636" spans="1:8">
      <c r="A1636" s="508" t="s">
        <v>547</v>
      </c>
      <c r="B1636" s="509" t="s">
        <v>321</v>
      </c>
      <c r="C1636" s="509" t="s">
        <v>1042</v>
      </c>
    </row>
    <row r="1637" spans="1:8">
      <c r="A1637" s="508" t="s">
        <v>547</v>
      </c>
      <c r="B1637" s="509" t="s">
        <v>321</v>
      </c>
      <c r="C1637" s="509">
        <v>67</v>
      </c>
      <c r="H1637" s="509">
        <v>0</v>
      </c>
    </row>
    <row r="1638" spans="1:8">
      <c r="A1638" s="508" t="s">
        <v>547</v>
      </c>
      <c r="B1638" s="509" t="s">
        <v>321</v>
      </c>
      <c r="C1638" s="509">
        <v>68</v>
      </c>
      <c r="H1638" s="509">
        <v>0</v>
      </c>
    </row>
    <row r="1639" spans="1:8">
      <c r="A1639" s="508" t="s">
        <v>547</v>
      </c>
      <c r="B1639" s="509" t="s">
        <v>321</v>
      </c>
      <c r="C1639" s="509" t="s">
        <v>1043</v>
      </c>
      <c r="H1639" s="509">
        <v>0</v>
      </c>
    </row>
    <row r="1640" spans="1:8">
      <c r="A1640" s="508" t="s">
        <v>547</v>
      </c>
      <c r="B1640" s="509" t="s">
        <v>321</v>
      </c>
      <c r="C1640" s="509">
        <v>69</v>
      </c>
      <c r="H1640" s="509">
        <v>0</v>
      </c>
    </row>
    <row r="1641" spans="1:8">
      <c r="A1641" s="508" t="s">
        <v>547</v>
      </c>
      <c r="B1641" s="509" t="s">
        <v>321</v>
      </c>
      <c r="C1641" s="509" t="s">
        <v>1044</v>
      </c>
      <c r="H1641" s="509">
        <v>0</v>
      </c>
    </row>
    <row r="1642" spans="1:8">
      <c r="A1642" s="508" t="s">
        <v>547</v>
      </c>
      <c r="B1642" s="509" t="s">
        <v>321</v>
      </c>
      <c r="C1642" s="509" t="s">
        <v>1045</v>
      </c>
      <c r="H1642" s="509">
        <v>0</v>
      </c>
    </row>
    <row r="1643" spans="1:8">
      <c r="A1643" s="508" t="s">
        <v>547</v>
      </c>
      <c r="B1643" s="509" t="s">
        <v>321</v>
      </c>
      <c r="C1643" s="509">
        <v>70</v>
      </c>
      <c r="H1643" s="509">
        <v>0</v>
      </c>
    </row>
    <row r="1644" spans="1:8">
      <c r="A1644" s="508" t="s">
        <v>547</v>
      </c>
      <c r="B1644" s="509" t="s">
        <v>321</v>
      </c>
      <c r="C1644" s="509" t="s">
        <v>1046</v>
      </c>
      <c r="H1644" s="509">
        <v>0</v>
      </c>
    </row>
    <row r="1645" spans="1:8">
      <c r="A1645" s="508" t="s">
        <v>547</v>
      </c>
      <c r="B1645" s="509" t="s">
        <v>321</v>
      </c>
      <c r="C1645" s="509">
        <v>71</v>
      </c>
      <c r="H1645" s="509">
        <v>0</v>
      </c>
    </row>
    <row r="1646" spans="1:8">
      <c r="A1646" s="508" t="s">
        <v>547</v>
      </c>
      <c r="B1646" s="509" t="s">
        <v>321</v>
      </c>
      <c r="C1646" s="509" t="s">
        <v>1047</v>
      </c>
      <c r="H1646" s="509">
        <v>0</v>
      </c>
    </row>
    <row r="1647" spans="1:8">
      <c r="A1647" s="508" t="s">
        <v>547</v>
      </c>
      <c r="B1647" s="509" t="s">
        <v>321</v>
      </c>
      <c r="C1647" s="509" t="s">
        <v>1048</v>
      </c>
      <c r="H1647" s="509">
        <v>0</v>
      </c>
    </row>
    <row r="1648" spans="1:8">
      <c r="A1648" s="508" t="s">
        <v>547</v>
      </c>
      <c r="B1648" s="509" t="s">
        <v>321</v>
      </c>
      <c r="C1648" s="509" t="s">
        <v>1049</v>
      </c>
      <c r="H1648" s="509">
        <v>0</v>
      </c>
    </row>
    <row r="1649" spans="1:8">
      <c r="A1649" s="508" t="s">
        <v>547</v>
      </c>
      <c r="B1649" s="509" t="s">
        <v>321</v>
      </c>
      <c r="C1649" s="509" t="s">
        <v>1050</v>
      </c>
      <c r="H1649" s="509">
        <v>0</v>
      </c>
    </row>
    <row r="1650" spans="1:8">
      <c r="A1650" s="508" t="s">
        <v>547</v>
      </c>
      <c r="B1650" s="509" t="s">
        <v>321</v>
      </c>
      <c r="C1650" s="509" t="s">
        <v>1051</v>
      </c>
      <c r="H1650" s="509">
        <v>0</v>
      </c>
    </row>
    <row r="1651" spans="1:8">
      <c r="A1651" s="508" t="s">
        <v>547</v>
      </c>
      <c r="B1651" s="509" t="s">
        <v>321</v>
      </c>
      <c r="C1651" s="509">
        <v>72</v>
      </c>
      <c r="H1651" s="509">
        <v>0</v>
      </c>
    </row>
    <row r="1652" spans="1:8">
      <c r="A1652" s="508" t="s">
        <v>547</v>
      </c>
      <c r="B1652" s="509" t="s">
        <v>321</v>
      </c>
      <c r="C1652" s="509">
        <v>74</v>
      </c>
      <c r="H1652" s="509">
        <v>0</v>
      </c>
    </row>
    <row r="1653" spans="1:8">
      <c r="A1653" s="508" t="s">
        <v>547</v>
      </c>
      <c r="B1653" s="509" t="s">
        <v>321</v>
      </c>
      <c r="C1653" s="509" t="s">
        <v>4571</v>
      </c>
      <c r="D1653" s="509">
        <v>0</v>
      </c>
      <c r="E1653" s="509">
        <v>0</v>
      </c>
      <c r="F1653" s="509">
        <v>0</v>
      </c>
      <c r="G1653" s="509">
        <v>0</v>
      </c>
      <c r="H1653" s="509">
        <v>0</v>
      </c>
    </row>
    <row r="1654" spans="1:8">
      <c r="A1654" s="508" t="s">
        <v>548</v>
      </c>
      <c r="B1654" s="509" t="s">
        <v>322</v>
      </c>
      <c r="C1654" s="509">
        <v>1</v>
      </c>
      <c r="H1654" s="509">
        <v>0</v>
      </c>
    </row>
    <row r="1655" spans="1:8">
      <c r="A1655" s="508" t="s">
        <v>548</v>
      </c>
      <c r="B1655" s="509" t="s">
        <v>322</v>
      </c>
      <c r="C1655" s="509" t="s">
        <v>1023</v>
      </c>
      <c r="H1655" s="509">
        <v>0</v>
      </c>
    </row>
    <row r="1656" spans="1:8">
      <c r="A1656" s="508" t="s">
        <v>548</v>
      </c>
      <c r="B1656" s="509" t="s">
        <v>322</v>
      </c>
      <c r="C1656" s="509">
        <v>2</v>
      </c>
      <c r="H1656" s="509">
        <v>0</v>
      </c>
    </row>
    <row r="1657" spans="1:8">
      <c r="A1657" s="508" t="s">
        <v>548</v>
      </c>
      <c r="B1657" s="509" t="s">
        <v>322</v>
      </c>
      <c r="C1657" s="509">
        <v>3</v>
      </c>
      <c r="H1657" s="509">
        <v>0</v>
      </c>
    </row>
    <row r="1658" spans="1:8">
      <c r="A1658" s="508" t="s">
        <v>548</v>
      </c>
      <c r="B1658" s="509" t="s">
        <v>322</v>
      </c>
      <c r="C1658" s="509">
        <v>4</v>
      </c>
      <c r="H1658" s="509">
        <v>0</v>
      </c>
    </row>
    <row r="1659" spans="1:8">
      <c r="A1659" s="508" t="s">
        <v>548</v>
      </c>
      <c r="B1659" s="509" t="s">
        <v>322</v>
      </c>
      <c r="C1659" s="509">
        <v>5</v>
      </c>
      <c r="H1659" s="509">
        <v>0</v>
      </c>
    </row>
    <row r="1660" spans="1:8">
      <c r="A1660" s="508" t="s">
        <v>548</v>
      </c>
      <c r="B1660" s="509" t="s">
        <v>322</v>
      </c>
      <c r="C1660" s="509">
        <v>6</v>
      </c>
      <c r="H1660" s="509">
        <v>0</v>
      </c>
    </row>
    <row r="1661" spans="1:8">
      <c r="A1661" s="508" t="s">
        <v>548</v>
      </c>
      <c r="B1661" s="509" t="s">
        <v>322</v>
      </c>
      <c r="C1661" s="509">
        <v>7</v>
      </c>
      <c r="H1661" s="509">
        <v>0</v>
      </c>
    </row>
    <row r="1662" spans="1:8">
      <c r="A1662" s="508" t="s">
        <v>548</v>
      </c>
      <c r="B1662" s="509" t="s">
        <v>322</v>
      </c>
      <c r="C1662" s="509">
        <v>8</v>
      </c>
      <c r="H1662" s="509">
        <v>0</v>
      </c>
    </row>
    <row r="1663" spans="1:8">
      <c r="A1663" s="508" t="s">
        <v>548</v>
      </c>
      <c r="B1663" s="509" t="s">
        <v>322</v>
      </c>
      <c r="C1663" s="509">
        <v>9</v>
      </c>
      <c r="H1663" s="509">
        <v>0</v>
      </c>
    </row>
    <row r="1664" spans="1:8">
      <c r="A1664" s="508" t="s">
        <v>548</v>
      </c>
      <c r="B1664" s="509" t="s">
        <v>322</v>
      </c>
      <c r="C1664" s="509">
        <v>10</v>
      </c>
      <c r="H1664" s="509">
        <v>0</v>
      </c>
    </row>
    <row r="1665" spans="1:8">
      <c r="A1665" s="508" t="s">
        <v>548</v>
      </c>
      <c r="B1665" s="509" t="s">
        <v>322</v>
      </c>
      <c r="C1665" s="509">
        <v>11</v>
      </c>
      <c r="H1665" s="509">
        <v>0</v>
      </c>
    </row>
    <row r="1666" spans="1:8">
      <c r="A1666" s="508" t="s">
        <v>548</v>
      </c>
      <c r="B1666" s="509" t="s">
        <v>322</v>
      </c>
      <c r="C1666" s="509">
        <v>12</v>
      </c>
      <c r="H1666" s="509">
        <v>0</v>
      </c>
    </row>
    <row r="1667" spans="1:8">
      <c r="A1667" s="508" t="s">
        <v>548</v>
      </c>
      <c r="B1667" s="509" t="s">
        <v>322</v>
      </c>
      <c r="C1667" s="509">
        <v>13</v>
      </c>
      <c r="H1667" s="509">
        <v>0</v>
      </c>
    </row>
    <row r="1668" spans="1:8">
      <c r="A1668" s="508" t="s">
        <v>548</v>
      </c>
      <c r="B1668" s="509" t="s">
        <v>322</v>
      </c>
      <c r="C1668" s="509">
        <v>14</v>
      </c>
      <c r="H1668" s="509">
        <v>0</v>
      </c>
    </row>
    <row r="1669" spans="1:8">
      <c r="A1669" s="508" t="s">
        <v>548</v>
      </c>
      <c r="B1669" s="509" t="s">
        <v>322</v>
      </c>
      <c r="C1669" s="509">
        <v>15</v>
      </c>
      <c r="H1669" s="509">
        <v>0</v>
      </c>
    </row>
    <row r="1670" spans="1:8">
      <c r="A1670" s="508" t="s">
        <v>548</v>
      </c>
      <c r="B1670" s="509" t="s">
        <v>322</v>
      </c>
      <c r="C1670" s="509">
        <v>16</v>
      </c>
      <c r="H1670" s="509">
        <v>0</v>
      </c>
    </row>
    <row r="1671" spans="1:8">
      <c r="A1671" s="508" t="s">
        <v>548</v>
      </c>
      <c r="B1671" s="509" t="s">
        <v>322</v>
      </c>
      <c r="C1671" s="509">
        <v>17</v>
      </c>
      <c r="H1671" s="509">
        <v>0</v>
      </c>
    </row>
    <row r="1672" spans="1:8">
      <c r="A1672" s="508" t="s">
        <v>548</v>
      </c>
      <c r="B1672" s="509" t="s">
        <v>322</v>
      </c>
      <c r="C1672" s="509">
        <v>18</v>
      </c>
      <c r="H1672" s="509">
        <v>0</v>
      </c>
    </row>
    <row r="1673" spans="1:8">
      <c r="A1673" s="508" t="s">
        <v>548</v>
      </c>
      <c r="B1673" s="509" t="s">
        <v>322</v>
      </c>
      <c r="C1673" s="509" t="s">
        <v>1024</v>
      </c>
      <c r="H1673" s="509">
        <v>0</v>
      </c>
    </row>
    <row r="1674" spans="1:8">
      <c r="A1674" s="508" t="s">
        <v>548</v>
      </c>
      <c r="B1674" s="509" t="s">
        <v>322</v>
      </c>
      <c r="C1674" s="509" t="s">
        <v>1025</v>
      </c>
      <c r="H1674" s="509">
        <v>0</v>
      </c>
    </row>
    <row r="1675" spans="1:8">
      <c r="A1675" s="508" t="s">
        <v>548</v>
      </c>
      <c r="B1675" s="509" t="s">
        <v>322</v>
      </c>
      <c r="C1675" s="509">
        <v>19</v>
      </c>
      <c r="H1675" s="509">
        <v>0</v>
      </c>
    </row>
    <row r="1676" spans="1:8">
      <c r="A1676" s="508" t="s">
        <v>548</v>
      </c>
      <c r="B1676" s="509" t="s">
        <v>322</v>
      </c>
      <c r="C1676" s="509">
        <v>20</v>
      </c>
      <c r="H1676" s="509">
        <v>0</v>
      </c>
    </row>
    <row r="1677" spans="1:8">
      <c r="A1677" s="508" t="s">
        <v>548</v>
      </c>
      <c r="B1677" s="509" t="s">
        <v>322</v>
      </c>
      <c r="C1677" s="509">
        <v>21</v>
      </c>
      <c r="H1677" s="509">
        <v>0</v>
      </c>
    </row>
    <row r="1678" spans="1:8">
      <c r="A1678" s="508" t="s">
        <v>548</v>
      </c>
      <c r="B1678" s="509" t="s">
        <v>322</v>
      </c>
      <c r="C1678" s="509" t="s">
        <v>1026</v>
      </c>
      <c r="H1678" s="509">
        <v>0</v>
      </c>
    </row>
    <row r="1679" spans="1:8">
      <c r="A1679" s="508" t="s">
        <v>548</v>
      </c>
      <c r="B1679" s="509" t="s">
        <v>322</v>
      </c>
      <c r="C1679" s="509" t="s">
        <v>1027</v>
      </c>
      <c r="H1679" s="509">
        <v>0</v>
      </c>
    </row>
    <row r="1680" spans="1:8">
      <c r="A1680" s="508" t="s">
        <v>548</v>
      </c>
      <c r="B1680" s="509" t="s">
        <v>322</v>
      </c>
      <c r="C1680" s="509" t="s">
        <v>1028</v>
      </c>
      <c r="H1680" s="509">
        <v>0</v>
      </c>
    </row>
    <row r="1681" spans="1:8">
      <c r="A1681" s="508" t="s">
        <v>548</v>
      </c>
      <c r="B1681" s="509" t="s">
        <v>322</v>
      </c>
      <c r="C1681" s="509">
        <v>22</v>
      </c>
      <c r="H1681" s="509">
        <v>0</v>
      </c>
    </row>
    <row r="1682" spans="1:8">
      <c r="A1682" s="508" t="s">
        <v>548</v>
      </c>
      <c r="B1682" s="509" t="s">
        <v>322</v>
      </c>
      <c r="C1682" s="509">
        <v>23</v>
      </c>
      <c r="H1682" s="509">
        <v>0</v>
      </c>
    </row>
    <row r="1683" spans="1:8">
      <c r="A1683" s="508" t="s">
        <v>548</v>
      </c>
      <c r="B1683" s="509" t="s">
        <v>322</v>
      </c>
      <c r="C1683" s="509" t="s">
        <v>1029</v>
      </c>
      <c r="H1683" s="509">
        <v>0</v>
      </c>
    </row>
    <row r="1684" spans="1:8">
      <c r="A1684" s="508" t="s">
        <v>548</v>
      </c>
      <c r="B1684" s="509" t="s">
        <v>322</v>
      </c>
      <c r="C1684" s="509">
        <v>24</v>
      </c>
      <c r="H1684" s="509">
        <v>0</v>
      </c>
    </row>
    <row r="1685" spans="1:8">
      <c r="A1685" s="508" t="s">
        <v>548</v>
      </c>
      <c r="B1685" s="509" t="s">
        <v>322</v>
      </c>
      <c r="C1685" s="509">
        <v>25</v>
      </c>
    </row>
    <row r="1686" spans="1:8">
      <c r="A1686" s="508" t="s">
        <v>548</v>
      </c>
      <c r="B1686" s="509" t="s">
        <v>322</v>
      </c>
      <c r="C1686" s="509">
        <v>26</v>
      </c>
      <c r="H1686" s="509">
        <v>0</v>
      </c>
    </row>
    <row r="1687" spans="1:8">
      <c r="A1687" s="508" t="s">
        <v>548</v>
      </c>
      <c r="B1687" s="509" t="s">
        <v>322</v>
      </c>
      <c r="C1687" s="509">
        <v>27</v>
      </c>
      <c r="H1687" s="509">
        <v>0</v>
      </c>
    </row>
    <row r="1688" spans="1:8">
      <c r="A1688" s="508" t="s">
        <v>548</v>
      </c>
      <c r="B1688" s="509" t="s">
        <v>322</v>
      </c>
      <c r="C1688" s="509">
        <v>28</v>
      </c>
      <c r="H1688" s="509">
        <v>0</v>
      </c>
    </row>
    <row r="1689" spans="1:8">
      <c r="A1689" s="508" t="s">
        <v>548</v>
      </c>
      <c r="B1689" s="509" t="s">
        <v>322</v>
      </c>
      <c r="C1689" s="509">
        <v>29</v>
      </c>
      <c r="H1689" s="509">
        <v>0</v>
      </c>
    </row>
    <row r="1690" spans="1:8">
      <c r="A1690" s="508" t="s">
        <v>548</v>
      </c>
      <c r="B1690" s="509" t="s">
        <v>322</v>
      </c>
      <c r="C1690" s="509">
        <v>30</v>
      </c>
      <c r="H1690" s="509">
        <v>0</v>
      </c>
    </row>
    <row r="1691" spans="1:8">
      <c r="A1691" s="508" t="s">
        <v>548</v>
      </c>
      <c r="B1691" s="509" t="s">
        <v>322</v>
      </c>
      <c r="C1691" s="509">
        <v>31</v>
      </c>
      <c r="H1691" s="509">
        <v>0</v>
      </c>
    </row>
    <row r="1692" spans="1:8">
      <c r="A1692" s="508" t="s">
        <v>548</v>
      </c>
      <c r="B1692" s="509" t="s">
        <v>322</v>
      </c>
      <c r="C1692" s="509">
        <v>32</v>
      </c>
      <c r="H1692" s="509">
        <v>0</v>
      </c>
    </row>
    <row r="1693" spans="1:8">
      <c r="A1693" s="508" t="s">
        <v>548</v>
      </c>
      <c r="B1693" s="509" t="s">
        <v>322</v>
      </c>
      <c r="C1693" s="509">
        <v>33</v>
      </c>
      <c r="H1693" s="509">
        <v>0</v>
      </c>
    </row>
    <row r="1694" spans="1:8">
      <c r="A1694" s="508" t="s">
        <v>548</v>
      </c>
      <c r="B1694" s="509" t="s">
        <v>322</v>
      </c>
      <c r="C1694" s="509">
        <v>34</v>
      </c>
      <c r="H1694" s="509">
        <v>0</v>
      </c>
    </row>
    <row r="1695" spans="1:8">
      <c r="A1695" s="508" t="s">
        <v>548</v>
      </c>
      <c r="B1695" s="509" t="s">
        <v>322</v>
      </c>
      <c r="C1695" s="509">
        <v>35</v>
      </c>
      <c r="H1695" s="509">
        <v>0</v>
      </c>
    </row>
    <row r="1696" spans="1:8">
      <c r="A1696" s="508" t="s">
        <v>548</v>
      </c>
      <c r="B1696" s="509" t="s">
        <v>322</v>
      </c>
      <c r="C1696" s="509">
        <v>36</v>
      </c>
      <c r="H1696" s="509">
        <v>0</v>
      </c>
    </row>
    <row r="1697" spans="1:8">
      <c r="A1697" s="508" t="s">
        <v>548</v>
      </c>
      <c r="B1697" s="509" t="s">
        <v>322</v>
      </c>
      <c r="C1697" s="509">
        <v>37</v>
      </c>
      <c r="H1697" s="509">
        <v>0</v>
      </c>
    </row>
    <row r="1698" spans="1:8">
      <c r="A1698" s="508" t="s">
        <v>548</v>
      </c>
      <c r="B1698" s="509" t="s">
        <v>322</v>
      </c>
      <c r="C1698" s="509">
        <v>38</v>
      </c>
      <c r="H1698" s="509">
        <v>0</v>
      </c>
    </row>
    <row r="1699" spans="1:8">
      <c r="A1699" s="508" t="s">
        <v>548</v>
      </c>
      <c r="B1699" s="509" t="s">
        <v>322</v>
      </c>
      <c r="C1699" s="509" t="s">
        <v>1030</v>
      </c>
    </row>
    <row r="1700" spans="1:8">
      <c r="A1700" s="508" t="s">
        <v>548</v>
      </c>
      <c r="B1700" s="509" t="s">
        <v>322</v>
      </c>
      <c r="C1700" s="509">
        <v>39</v>
      </c>
      <c r="H1700" s="509">
        <v>0</v>
      </c>
    </row>
    <row r="1701" spans="1:8">
      <c r="A1701" s="508" t="s">
        <v>548</v>
      </c>
      <c r="B1701" s="509" t="s">
        <v>322</v>
      </c>
      <c r="C1701" s="509">
        <v>40</v>
      </c>
      <c r="H1701" s="509">
        <v>0</v>
      </c>
    </row>
    <row r="1702" spans="1:8">
      <c r="A1702" s="508" t="s">
        <v>548</v>
      </c>
      <c r="B1702" s="509" t="s">
        <v>322</v>
      </c>
      <c r="C1702" s="509">
        <v>41</v>
      </c>
      <c r="H1702" s="509">
        <v>0</v>
      </c>
    </row>
    <row r="1703" spans="1:8">
      <c r="A1703" s="508" t="s">
        <v>548</v>
      </c>
      <c r="B1703" s="509" t="s">
        <v>322</v>
      </c>
      <c r="C1703" s="509">
        <v>42</v>
      </c>
      <c r="H1703" s="509">
        <v>0</v>
      </c>
    </row>
    <row r="1704" spans="1:8">
      <c r="A1704" s="508" t="s">
        <v>548</v>
      </c>
      <c r="B1704" s="509" t="s">
        <v>322</v>
      </c>
      <c r="C1704" s="509">
        <v>43</v>
      </c>
      <c r="H1704" s="509">
        <v>0</v>
      </c>
    </row>
    <row r="1705" spans="1:8">
      <c r="A1705" s="508" t="s">
        <v>548</v>
      </c>
      <c r="B1705" s="509" t="s">
        <v>322</v>
      </c>
      <c r="C1705" s="509">
        <v>44</v>
      </c>
      <c r="H1705" s="509">
        <v>0</v>
      </c>
    </row>
    <row r="1706" spans="1:8">
      <c r="A1706" s="508" t="s">
        <v>548</v>
      </c>
      <c r="B1706" s="509" t="s">
        <v>322</v>
      </c>
      <c r="C1706" s="509">
        <v>45</v>
      </c>
      <c r="H1706" s="509">
        <v>0</v>
      </c>
    </row>
    <row r="1707" spans="1:8">
      <c r="A1707" s="508" t="s">
        <v>548</v>
      </c>
      <c r="B1707" s="509" t="s">
        <v>322</v>
      </c>
      <c r="C1707" s="509">
        <v>46</v>
      </c>
      <c r="H1707" s="509">
        <v>0</v>
      </c>
    </row>
    <row r="1708" spans="1:8">
      <c r="A1708" s="508" t="s">
        <v>548</v>
      </c>
      <c r="B1708" s="509" t="s">
        <v>322</v>
      </c>
      <c r="C1708" s="509">
        <v>47</v>
      </c>
      <c r="H1708" s="509">
        <v>0</v>
      </c>
    </row>
    <row r="1709" spans="1:8">
      <c r="A1709" s="508" t="s">
        <v>548</v>
      </c>
      <c r="B1709" s="509" t="s">
        <v>322</v>
      </c>
      <c r="C1709" s="509">
        <v>48</v>
      </c>
      <c r="H1709" s="509">
        <v>0</v>
      </c>
    </row>
    <row r="1710" spans="1:8">
      <c r="A1710" s="508" t="s">
        <v>548</v>
      </c>
      <c r="B1710" s="509" t="s">
        <v>322</v>
      </c>
      <c r="C1710" s="509">
        <v>49</v>
      </c>
      <c r="H1710" s="509">
        <v>0</v>
      </c>
    </row>
    <row r="1711" spans="1:8">
      <c r="A1711" s="508" t="s">
        <v>548</v>
      </c>
      <c r="B1711" s="509" t="s">
        <v>322</v>
      </c>
      <c r="C1711" s="509">
        <v>50</v>
      </c>
      <c r="H1711" s="509">
        <v>0</v>
      </c>
    </row>
    <row r="1712" spans="1:8">
      <c r="A1712" s="508" t="s">
        <v>548</v>
      </c>
      <c r="B1712" s="509" t="s">
        <v>322</v>
      </c>
      <c r="C1712" s="509">
        <v>51</v>
      </c>
      <c r="H1712" s="509">
        <v>0</v>
      </c>
    </row>
    <row r="1713" spans="1:8">
      <c r="A1713" s="508" t="s">
        <v>548</v>
      </c>
      <c r="B1713" s="509" t="s">
        <v>322</v>
      </c>
      <c r="C1713" s="509" t="s">
        <v>1031</v>
      </c>
      <c r="H1713" s="509">
        <v>0</v>
      </c>
    </row>
    <row r="1714" spans="1:8">
      <c r="A1714" s="508" t="s">
        <v>548</v>
      </c>
      <c r="B1714" s="509" t="s">
        <v>322</v>
      </c>
      <c r="C1714" s="509" t="s">
        <v>1032</v>
      </c>
      <c r="H1714" s="509">
        <v>0</v>
      </c>
    </row>
    <row r="1715" spans="1:8">
      <c r="A1715" s="508" t="s">
        <v>548</v>
      </c>
      <c r="B1715" s="509" t="s">
        <v>322</v>
      </c>
      <c r="C1715" s="509">
        <v>52</v>
      </c>
      <c r="H1715" s="509">
        <v>0</v>
      </c>
    </row>
    <row r="1716" spans="1:8">
      <c r="A1716" s="508" t="s">
        <v>548</v>
      </c>
      <c r="B1716" s="509" t="s">
        <v>322</v>
      </c>
      <c r="C1716" s="509">
        <v>53</v>
      </c>
      <c r="H1716" s="509">
        <v>0</v>
      </c>
    </row>
    <row r="1717" spans="1:8">
      <c r="A1717" s="508" t="s">
        <v>548</v>
      </c>
      <c r="B1717" s="509" t="s">
        <v>322</v>
      </c>
      <c r="C1717" s="509">
        <v>54</v>
      </c>
      <c r="H1717" s="509">
        <v>0</v>
      </c>
    </row>
    <row r="1718" spans="1:8">
      <c r="A1718" s="508" t="s">
        <v>548</v>
      </c>
      <c r="B1718" s="509" t="s">
        <v>322</v>
      </c>
      <c r="C1718" s="509">
        <v>55</v>
      </c>
      <c r="H1718" s="509">
        <v>0</v>
      </c>
    </row>
    <row r="1719" spans="1:8">
      <c r="A1719" s="508" t="s">
        <v>548</v>
      </c>
      <c r="B1719" s="509" t="s">
        <v>322</v>
      </c>
      <c r="C1719" s="509">
        <v>56</v>
      </c>
      <c r="H1719" s="509">
        <v>0</v>
      </c>
    </row>
    <row r="1720" spans="1:8">
      <c r="A1720" s="508" t="s">
        <v>548</v>
      </c>
      <c r="B1720" s="509" t="s">
        <v>322</v>
      </c>
      <c r="C1720" s="509">
        <v>57</v>
      </c>
      <c r="H1720" s="509">
        <v>0</v>
      </c>
    </row>
    <row r="1721" spans="1:8">
      <c r="A1721" s="508" t="s">
        <v>548</v>
      </c>
      <c r="B1721" s="509" t="s">
        <v>322</v>
      </c>
      <c r="C1721" s="509">
        <v>58</v>
      </c>
      <c r="H1721" s="509">
        <v>0</v>
      </c>
    </row>
    <row r="1722" spans="1:8">
      <c r="A1722" s="508" t="s">
        <v>548</v>
      </c>
      <c r="B1722" s="509" t="s">
        <v>322</v>
      </c>
      <c r="C1722" s="509">
        <v>59</v>
      </c>
      <c r="H1722" s="509">
        <v>0</v>
      </c>
    </row>
    <row r="1723" spans="1:8">
      <c r="A1723" s="508" t="s">
        <v>548</v>
      </c>
      <c r="B1723" s="509" t="s">
        <v>322</v>
      </c>
      <c r="C1723" s="509">
        <v>60</v>
      </c>
      <c r="H1723" s="509">
        <v>0</v>
      </c>
    </row>
    <row r="1724" spans="1:8">
      <c r="A1724" s="508" t="s">
        <v>548</v>
      </c>
      <c r="B1724" s="509" t="s">
        <v>322</v>
      </c>
      <c r="C1724" s="509">
        <v>61</v>
      </c>
      <c r="H1724" s="509">
        <v>0</v>
      </c>
    </row>
    <row r="1725" spans="1:8">
      <c r="A1725" s="508" t="s">
        <v>548</v>
      </c>
      <c r="B1725" s="509" t="s">
        <v>322</v>
      </c>
      <c r="C1725" s="509">
        <v>62</v>
      </c>
      <c r="H1725" s="509">
        <v>0</v>
      </c>
    </row>
    <row r="1726" spans="1:8">
      <c r="A1726" s="508" t="s">
        <v>548</v>
      </c>
      <c r="B1726" s="509" t="s">
        <v>322</v>
      </c>
      <c r="C1726" s="509">
        <v>63</v>
      </c>
      <c r="H1726" s="509">
        <v>0</v>
      </c>
    </row>
    <row r="1727" spans="1:8">
      <c r="A1727" s="508" t="s">
        <v>548</v>
      </c>
      <c r="B1727" s="509" t="s">
        <v>322</v>
      </c>
      <c r="C1727" s="509" t="s">
        <v>1033</v>
      </c>
      <c r="H1727" s="509">
        <v>0</v>
      </c>
    </row>
    <row r="1728" spans="1:8">
      <c r="A1728" s="508" t="s">
        <v>548</v>
      </c>
      <c r="B1728" s="509" t="s">
        <v>322</v>
      </c>
      <c r="C1728" s="509" t="s">
        <v>1034</v>
      </c>
      <c r="H1728" s="509">
        <v>0</v>
      </c>
    </row>
    <row r="1729" spans="1:8">
      <c r="A1729" s="508" t="s">
        <v>548</v>
      </c>
      <c r="B1729" s="509" t="s">
        <v>322</v>
      </c>
      <c r="C1729" s="509">
        <v>64</v>
      </c>
      <c r="H1729" s="509">
        <v>0</v>
      </c>
    </row>
    <row r="1730" spans="1:8">
      <c r="A1730" s="508" t="s">
        <v>548</v>
      </c>
      <c r="B1730" s="509" t="s">
        <v>322</v>
      </c>
      <c r="C1730" s="509" t="s">
        <v>1035</v>
      </c>
      <c r="H1730" s="509">
        <v>0</v>
      </c>
    </row>
    <row r="1731" spans="1:8">
      <c r="A1731" s="508" t="s">
        <v>548</v>
      </c>
      <c r="B1731" s="509" t="s">
        <v>322</v>
      </c>
      <c r="C1731" s="509">
        <v>65</v>
      </c>
      <c r="H1731" s="509">
        <v>0</v>
      </c>
    </row>
    <row r="1732" spans="1:8">
      <c r="A1732" s="508" t="s">
        <v>548</v>
      </c>
      <c r="B1732" s="509" t="s">
        <v>322</v>
      </c>
      <c r="C1732" s="509">
        <v>66</v>
      </c>
      <c r="H1732" s="509">
        <v>0</v>
      </c>
    </row>
    <row r="1733" spans="1:8">
      <c r="A1733" s="508" t="s">
        <v>548</v>
      </c>
      <c r="B1733" s="509" t="s">
        <v>322</v>
      </c>
      <c r="C1733" s="509" t="s">
        <v>1036</v>
      </c>
      <c r="H1733" s="509">
        <v>0</v>
      </c>
    </row>
    <row r="1734" spans="1:8">
      <c r="A1734" s="508" t="s">
        <v>548</v>
      </c>
      <c r="B1734" s="509" t="s">
        <v>322</v>
      </c>
      <c r="C1734" s="509" t="s">
        <v>1037</v>
      </c>
      <c r="H1734" s="509">
        <v>0</v>
      </c>
    </row>
    <row r="1735" spans="1:8">
      <c r="A1735" s="508" t="s">
        <v>548</v>
      </c>
      <c r="B1735" s="509" t="s">
        <v>322</v>
      </c>
      <c r="C1735" s="509" t="s">
        <v>1038</v>
      </c>
      <c r="H1735" s="509">
        <v>0</v>
      </c>
    </row>
    <row r="1736" spans="1:8">
      <c r="A1736" s="508" t="s">
        <v>548</v>
      </c>
      <c r="B1736" s="509" t="s">
        <v>322</v>
      </c>
      <c r="C1736" s="509" t="s">
        <v>1039</v>
      </c>
      <c r="H1736" s="509">
        <v>0</v>
      </c>
    </row>
    <row r="1737" spans="1:8">
      <c r="A1737" s="508" t="s">
        <v>548</v>
      </c>
      <c r="B1737" s="509" t="s">
        <v>322</v>
      </c>
      <c r="C1737" s="509" t="s">
        <v>1040</v>
      </c>
      <c r="H1737" s="509">
        <v>0</v>
      </c>
    </row>
    <row r="1738" spans="1:8">
      <c r="A1738" s="508" t="s">
        <v>548</v>
      </c>
      <c r="B1738" s="509" t="s">
        <v>322</v>
      </c>
      <c r="C1738" s="509" t="s">
        <v>1041</v>
      </c>
      <c r="H1738" s="509">
        <v>0</v>
      </c>
    </row>
    <row r="1739" spans="1:8">
      <c r="A1739" s="508" t="s">
        <v>548</v>
      </c>
      <c r="B1739" s="509" t="s">
        <v>322</v>
      </c>
      <c r="C1739" s="509" t="s">
        <v>1042</v>
      </c>
    </row>
    <row r="1740" spans="1:8">
      <c r="A1740" s="508" t="s">
        <v>548</v>
      </c>
      <c r="B1740" s="509" t="s">
        <v>322</v>
      </c>
      <c r="C1740" s="509">
        <v>67</v>
      </c>
      <c r="H1740" s="509">
        <v>0</v>
      </c>
    </row>
    <row r="1741" spans="1:8">
      <c r="A1741" s="508" t="s">
        <v>548</v>
      </c>
      <c r="B1741" s="509" t="s">
        <v>322</v>
      </c>
      <c r="C1741" s="509">
        <v>68</v>
      </c>
      <c r="H1741" s="509">
        <v>0</v>
      </c>
    </row>
    <row r="1742" spans="1:8">
      <c r="A1742" s="508" t="s">
        <v>548</v>
      </c>
      <c r="B1742" s="509" t="s">
        <v>322</v>
      </c>
      <c r="C1742" s="509" t="s">
        <v>1043</v>
      </c>
      <c r="H1742" s="509">
        <v>0</v>
      </c>
    </row>
    <row r="1743" spans="1:8">
      <c r="A1743" s="508" t="s">
        <v>548</v>
      </c>
      <c r="B1743" s="509" t="s">
        <v>322</v>
      </c>
      <c r="C1743" s="509">
        <v>69</v>
      </c>
      <c r="H1743" s="509">
        <v>0</v>
      </c>
    </row>
    <row r="1744" spans="1:8">
      <c r="A1744" s="508" t="s">
        <v>548</v>
      </c>
      <c r="B1744" s="509" t="s">
        <v>322</v>
      </c>
      <c r="C1744" s="509" t="s">
        <v>1044</v>
      </c>
      <c r="H1744" s="509">
        <v>0</v>
      </c>
    </row>
    <row r="1745" spans="1:8">
      <c r="A1745" s="508" t="s">
        <v>548</v>
      </c>
      <c r="B1745" s="509" t="s">
        <v>322</v>
      </c>
      <c r="C1745" s="509" t="s">
        <v>1045</v>
      </c>
      <c r="H1745" s="509">
        <v>0</v>
      </c>
    </row>
    <row r="1746" spans="1:8">
      <c r="A1746" s="508" t="s">
        <v>548</v>
      </c>
      <c r="B1746" s="509" t="s">
        <v>322</v>
      </c>
      <c r="C1746" s="509">
        <v>70</v>
      </c>
      <c r="H1746" s="509">
        <v>0</v>
      </c>
    </row>
    <row r="1747" spans="1:8">
      <c r="A1747" s="508" t="s">
        <v>548</v>
      </c>
      <c r="B1747" s="509" t="s">
        <v>322</v>
      </c>
      <c r="C1747" s="509" t="s">
        <v>1046</v>
      </c>
      <c r="H1747" s="509">
        <v>0</v>
      </c>
    </row>
    <row r="1748" spans="1:8">
      <c r="A1748" s="508" t="s">
        <v>548</v>
      </c>
      <c r="B1748" s="509" t="s">
        <v>322</v>
      </c>
      <c r="C1748" s="509">
        <v>71</v>
      </c>
      <c r="H1748" s="509">
        <v>0</v>
      </c>
    </row>
    <row r="1749" spans="1:8">
      <c r="A1749" s="508" t="s">
        <v>548</v>
      </c>
      <c r="B1749" s="509" t="s">
        <v>322</v>
      </c>
      <c r="C1749" s="509" t="s">
        <v>1047</v>
      </c>
      <c r="H1749" s="509">
        <v>0</v>
      </c>
    </row>
    <row r="1750" spans="1:8">
      <c r="A1750" s="508" t="s">
        <v>548</v>
      </c>
      <c r="B1750" s="509" t="s">
        <v>322</v>
      </c>
      <c r="C1750" s="509" t="s">
        <v>1048</v>
      </c>
      <c r="H1750" s="509">
        <v>0</v>
      </c>
    </row>
    <row r="1751" spans="1:8">
      <c r="A1751" s="508" t="s">
        <v>548</v>
      </c>
      <c r="B1751" s="509" t="s">
        <v>322</v>
      </c>
      <c r="C1751" s="509" t="s">
        <v>1049</v>
      </c>
      <c r="H1751" s="509">
        <v>0</v>
      </c>
    </row>
    <row r="1752" spans="1:8">
      <c r="A1752" s="508" t="s">
        <v>548</v>
      </c>
      <c r="B1752" s="509" t="s">
        <v>322</v>
      </c>
      <c r="C1752" s="509" t="s">
        <v>1050</v>
      </c>
      <c r="H1752" s="509">
        <v>0</v>
      </c>
    </row>
    <row r="1753" spans="1:8">
      <c r="A1753" s="508" t="s">
        <v>548</v>
      </c>
      <c r="B1753" s="509" t="s">
        <v>322</v>
      </c>
      <c r="C1753" s="509" t="s">
        <v>1051</v>
      </c>
      <c r="H1753" s="509">
        <v>0</v>
      </c>
    </row>
    <row r="1754" spans="1:8">
      <c r="A1754" s="508" t="s">
        <v>548</v>
      </c>
      <c r="B1754" s="509" t="s">
        <v>322</v>
      </c>
      <c r="C1754" s="509">
        <v>72</v>
      </c>
      <c r="H1754" s="509">
        <v>0</v>
      </c>
    </row>
    <row r="1755" spans="1:8">
      <c r="A1755" s="508" t="s">
        <v>548</v>
      </c>
      <c r="B1755" s="509" t="s">
        <v>322</v>
      </c>
      <c r="C1755" s="509">
        <v>74</v>
      </c>
      <c r="H1755" s="509">
        <v>0</v>
      </c>
    </row>
    <row r="1756" spans="1:8">
      <c r="A1756" s="508" t="s">
        <v>548</v>
      </c>
      <c r="B1756" s="509" t="s">
        <v>322</v>
      </c>
      <c r="C1756" s="509" t="s">
        <v>4571</v>
      </c>
      <c r="D1756" s="509">
        <v>0</v>
      </c>
      <c r="E1756" s="509">
        <v>0</v>
      </c>
      <c r="F1756" s="509">
        <v>0</v>
      </c>
      <c r="G1756" s="509">
        <v>0</v>
      </c>
      <c r="H1756" s="509">
        <v>0</v>
      </c>
    </row>
    <row r="1757" spans="1:8">
      <c r="A1757" s="508" t="s">
        <v>549</v>
      </c>
      <c r="B1757" s="509" t="s">
        <v>323</v>
      </c>
      <c r="C1757" s="509">
        <v>1</v>
      </c>
      <c r="H1757" s="509">
        <v>0</v>
      </c>
    </row>
    <row r="1758" spans="1:8">
      <c r="A1758" s="508" t="s">
        <v>549</v>
      </c>
      <c r="B1758" s="509" t="s">
        <v>323</v>
      </c>
      <c r="C1758" s="509" t="s">
        <v>1023</v>
      </c>
      <c r="H1758" s="509">
        <v>0</v>
      </c>
    </row>
    <row r="1759" spans="1:8">
      <c r="A1759" s="508" t="s">
        <v>549</v>
      </c>
      <c r="B1759" s="509" t="s">
        <v>323</v>
      </c>
      <c r="C1759" s="509">
        <v>2</v>
      </c>
      <c r="H1759" s="509">
        <v>0</v>
      </c>
    </row>
    <row r="1760" spans="1:8">
      <c r="A1760" s="508" t="s">
        <v>549</v>
      </c>
      <c r="B1760" s="509" t="s">
        <v>323</v>
      </c>
      <c r="C1760" s="509">
        <v>3</v>
      </c>
      <c r="H1760" s="509">
        <v>0</v>
      </c>
    </row>
    <row r="1761" spans="1:8">
      <c r="A1761" s="508" t="s">
        <v>549</v>
      </c>
      <c r="B1761" s="509" t="s">
        <v>323</v>
      </c>
      <c r="C1761" s="509">
        <v>4</v>
      </c>
      <c r="H1761" s="509">
        <v>0</v>
      </c>
    </row>
    <row r="1762" spans="1:8">
      <c r="A1762" s="508" t="s">
        <v>549</v>
      </c>
      <c r="B1762" s="509" t="s">
        <v>323</v>
      </c>
      <c r="C1762" s="509">
        <v>5</v>
      </c>
      <c r="H1762" s="509">
        <v>0</v>
      </c>
    </row>
    <row r="1763" spans="1:8">
      <c r="A1763" s="508" t="s">
        <v>549</v>
      </c>
      <c r="B1763" s="509" t="s">
        <v>323</v>
      </c>
      <c r="C1763" s="509">
        <v>6</v>
      </c>
      <c r="H1763" s="509">
        <v>0</v>
      </c>
    </row>
    <row r="1764" spans="1:8">
      <c r="A1764" s="508" t="s">
        <v>549</v>
      </c>
      <c r="B1764" s="509" t="s">
        <v>323</v>
      </c>
      <c r="C1764" s="509">
        <v>7</v>
      </c>
      <c r="H1764" s="509">
        <v>0</v>
      </c>
    </row>
    <row r="1765" spans="1:8">
      <c r="A1765" s="508" t="s">
        <v>549</v>
      </c>
      <c r="B1765" s="509" t="s">
        <v>323</v>
      </c>
      <c r="C1765" s="509">
        <v>8</v>
      </c>
      <c r="H1765" s="509">
        <v>0</v>
      </c>
    </row>
    <row r="1766" spans="1:8">
      <c r="A1766" s="508" t="s">
        <v>549</v>
      </c>
      <c r="B1766" s="509" t="s">
        <v>323</v>
      </c>
      <c r="C1766" s="509">
        <v>9</v>
      </c>
      <c r="H1766" s="509">
        <v>0</v>
      </c>
    </row>
    <row r="1767" spans="1:8">
      <c r="A1767" s="508" t="s">
        <v>549</v>
      </c>
      <c r="B1767" s="509" t="s">
        <v>323</v>
      </c>
      <c r="C1767" s="509">
        <v>10</v>
      </c>
      <c r="H1767" s="509">
        <v>0</v>
      </c>
    </row>
    <row r="1768" spans="1:8">
      <c r="A1768" s="508" t="s">
        <v>549</v>
      </c>
      <c r="B1768" s="509" t="s">
        <v>323</v>
      </c>
      <c r="C1768" s="509">
        <v>11</v>
      </c>
      <c r="H1768" s="509">
        <v>0</v>
      </c>
    </row>
    <row r="1769" spans="1:8">
      <c r="A1769" s="508" t="s">
        <v>549</v>
      </c>
      <c r="B1769" s="509" t="s">
        <v>323</v>
      </c>
      <c r="C1769" s="509">
        <v>12</v>
      </c>
      <c r="H1769" s="509">
        <v>0</v>
      </c>
    </row>
    <row r="1770" spans="1:8">
      <c r="A1770" s="508" t="s">
        <v>549</v>
      </c>
      <c r="B1770" s="509" t="s">
        <v>323</v>
      </c>
      <c r="C1770" s="509">
        <v>13</v>
      </c>
      <c r="H1770" s="509">
        <v>0</v>
      </c>
    </row>
    <row r="1771" spans="1:8">
      <c r="A1771" s="508" t="s">
        <v>549</v>
      </c>
      <c r="B1771" s="509" t="s">
        <v>323</v>
      </c>
      <c r="C1771" s="509">
        <v>14</v>
      </c>
      <c r="H1771" s="509">
        <v>0</v>
      </c>
    </row>
    <row r="1772" spans="1:8">
      <c r="A1772" s="508" t="s">
        <v>549</v>
      </c>
      <c r="B1772" s="509" t="s">
        <v>323</v>
      </c>
      <c r="C1772" s="509">
        <v>15</v>
      </c>
      <c r="H1772" s="509">
        <v>0</v>
      </c>
    </row>
    <row r="1773" spans="1:8">
      <c r="A1773" s="508" t="s">
        <v>549</v>
      </c>
      <c r="B1773" s="509" t="s">
        <v>323</v>
      </c>
      <c r="C1773" s="509">
        <v>16</v>
      </c>
      <c r="H1773" s="509">
        <v>0</v>
      </c>
    </row>
    <row r="1774" spans="1:8">
      <c r="A1774" s="508" t="s">
        <v>549</v>
      </c>
      <c r="B1774" s="509" t="s">
        <v>323</v>
      </c>
      <c r="C1774" s="509">
        <v>17</v>
      </c>
      <c r="H1774" s="509">
        <v>0</v>
      </c>
    </row>
    <row r="1775" spans="1:8">
      <c r="A1775" s="508" t="s">
        <v>549</v>
      </c>
      <c r="B1775" s="509" t="s">
        <v>323</v>
      </c>
      <c r="C1775" s="509">
        <v>18</v>
      </c>
      <c r="H1775" s="509">
        <v>0</v>
      </c>
    </row>
    <row r="1776" spans="1:8">
      <c r="A1776" s="508" t="s">
        <v>549</v>
      </c>
      <c r="B1776" s="509" t="s">
        <v>323</v>
      </c>
      <c r="C1776" s="509" t="s">
        <v>1024</v>
      </c>
      <c r="H1776" s="509">
        <v>0</v>
      </c>
    </row>
    <row r="1777" spans="1:8">
      <c r="A1777" s="508" t="s">
        <v>549</v>
      </c>
      <c r="B1777" s="509" t="s">
        <v>323</v>
      </c>
      <c r="C1777" s="509" t="s">
        <v>1025</v>
      </c>
      <c r="H1777" s="509">
        <v>0</v>
      </c>
    </row>
    <row r="1778" spans="1:8">
      <c r="A1778" s="508" t="s">
        <v>549</v>
      </c>
      <c r="B1778" s="509" t="s">
        <v>323</v>
      </c>
      <c r="C1778" s="509">
        <v>19</v>
      </c>
      <c r="H1778" s="509">
        <v>0</v>
      </c>
    </row>
    <row r="1779" spans="1:8">
      <c r="A1779" s="508" t="s">
        <v>549</v>
      </c>
      <c r="B1779" s="509" t="s">
        <v>323</v>
      </c>
      <c r="C1779" s="509">
        <v>20</v>
      </c>
      <c r="H1779" s="509">
        <v>0</v>
      </c>
    </row>
    <row r="1780" spans="1:8">
      <c r="A1780" s="508" t="s">
        <v>549</v>
      </c>
      <c r="B1780" s="509" t="s">
        <v>323</v>
      </c>
      <c r="C1780" s="509">
        <v>21</v>
      </c>
      <c r="H1780" s="509">
        <v>0</v>
      </c>
    </row>
    <row r="1781" spans="1:8">
      <c r="A1781" s="508" t="s">
        <v>549</v>
      </c>
      <c r="B1781" s="509" t="s">
        <v>323</v>
      </c>
      <c r="C1781" s="509" t="s">
        <v>1026</v>
      </c>
      <c r="H1781" s="509">
        <v>0</v>
      </c>
    </row>
    <row r="1782" spans="1:8">
      <c r="A1782" s="508" t="s">
        <v>549</v>
      </c>
      <c r="B1782" s="509" t="s">
        <v>323</v>
      </c>
      <c r="C1782" s="509" t="s">
        <v>1027</v>
      </c>
      <c r="H1782" s="509">
        <v>0</v>
      </c>
    </row>
    <row r="1783" spans="1:8">
      <c r="A1783" s="508" t="s">
        <v>549</v>
      </c>
      <c r="B1783" s="509" t="s">
        <v>323</v>
      </c>
      <c r="C1783" s="509" t="s">
        <v>1028</v>
      </c>
      <c r="H1783" s="509">
        <v>0</v>
      </c>
    </row>
    <row r="1784" spans="1:8">
      <c r="A1784" s="508" t="s">
        <v>549</v>
      </c>
      <c r="B1784" s="509" t="s">
        <v>323</v>
      </c>
      <c r="C1784" s="509">
        <v>22</v>
      </c>
      <c r="H1784" s="509">
        <v>0</v>
      </c>
    </row>
    <row r="1785" spans="1:8">
      <c r="A1785" s="508" t="s">
        <v>549</v>
      </c>
      <c r="B1785" s="509" t="s">
        <v>323</v>
      </c>
      <c r="C1785" s="509">
        <v>23</v>
      </c>
      <c r="H1785" s="509">
        <v>0</v>
      </c>
    </row>
    <row r="1786" spans="1:8">
      <c r="A1786" s="508" t="s">
        <v>549</v>
      </c>
      <c r="B1786" s="509" t="s">
        <v>323</v>
      </c>
      <c r="C1786" s="509" t="s">
        <v>1029</v>
      </c>
      <c r="H1786" s="509">
        <v>0</v>
      </c>
    </row>
    <row r="1787" spans="1:8">
      <c r="A1787" s="508" t="s">
        <v>549</v>
      </c>
      <c r="B1787" s="509" t="s">
        <v>323</v>
      </c>
      <c r="C1787" s="509">
        <v>24</v>
      </c>
      <c r="H1787" s="509">
        <v>0</v>
      </c>
    </row>
    <row r="1788" spans="1:8">
      <c r="A1788" s="508" t="s">
        <v>549</v>
      </c>
      <c r="B1788" s="509" t="s">
        <v>323</v>
      </c>
      <c r="C1788" s="509">
        <v>25</v>
      </c>
    </row>
    <row r="1789" spans="1:8">
      <c r="A1789" s="508" t="s">
        <v>549</v>
      </c>
      <c r="B1789" s="509" t="s">
        <v>323</v>
      </c>
      <c r="C1789" s="509">
        <v>26</v>
      </c>
      <c r="H1789" s="509">
        <v>0</v>
      </c>
    </row>
    <row r="1790" spans="1:8">
      <c r="A1790" s="508" t="s">
        <v>549</v>
      </c>
      <c r="B1790" s="509" t="s">
        <v>323</v>
      </c>
      <c r="C1790" s="509">
        <v>27</v>
      </c>
      <c r="H1790" s="509">
        <v>0</v>
      </c>
    </row>
    <row r="1791" spans="1:8">
      <c r="A1791" s="508" t="s">
        <v>549</v>
      </c>
      <c r="B1791" s="509" t="s">
        <v>323</v>
      </c>
      <c r="C1791" s="509">
        <v>28</v>
      </c>
      <c r="H1791" s="509">
        <v>0</v>
      </c>
    </row>
    <row r="1792" spans="1:8">
      <c r="A1792" s="508" t="s">
        <v>549</v>
      </c>
      <c r="B1792" s="509" t="s">
        <v>323</v>
      </c>
      <c r="C1792" s="509">
        <v>29</v>
      </c>
      <c r="H1792" s="509">
        <v>0</v>
      </c>
    </row>
    <row r="1793" spans="1:8">
      <c r="A1793" s="508" t="s">
        <v>549</v>
      </c>
      <c r="B1793" s="509" t="s">
        <v>323</v>
      </c>
      <c r="C1793" s="509">
        <v>30</v>
      </c>
      <c r="H1793" s="509">
        <v>0</v>
      </c>
    </row>
    <row r="1794" spans="1:8">
      <c r="A1794" s="508" t="s">
        <v>549</v>
      </c>
      <c r="B1794" s="509" t="s">
        <v>323</v>
      </c>
      <c r="C1794" s="509">
        <v>31</v>
      </c>
      <c r="H1794" s="509">
        <v>0</v>
      </c>
    </row>
    <row r="1795" spans="1:8">
      <c r="A1795" s="508" t="s">
        <v>549</v>
      </c>
      <c r="B1795" s="509" t="s">
        <v>323</v>
      </c>
      <c r="C1795" s="509">
        <v>32</v>
      </c>
      <c r="H1795" s="509">
        <v>0</v>
      </c>
    </row>
    <row r="1796" spans="1:8">
      <c r="A1796" s="508" t="s">
        <v>549</v>
      </c>
      <c r="B1796" s="509" t="s">
        <v>323</v>
      </c>
      <c r="C1796" s="509">
        <v>33</v>
      </c>
      <c r="H1796" s="509">
        <v>0</v>
      </c>
    </row>
    <row r="1797" spans="1:8">
      <c r="A1797" s="508" t="s">
        <v>549</v>
      </c>
      <c r="B1797" s="509" t="s">
        <v>323</v>
      </c>
      <c r="C1797" s="509">
        <v>34</v>
      </c>
      <c r="H1797" s="509">
        <v>0</v>
      </c>
    </row>
    <row r="1798" spans="1:8">
      <c r="A1798" s="508" t="s">
        <v>549</v>
      </c>
      <c r="B1798" s="509" t="s">
        <v>323</v>
      </c>
      <c r="C1798" s="509">
        <v>35</v>
      </c>
      <c r="H1798" s="509">
        <v>0</v>
      </c>
    </row>
    <row r="1799" spans="1:8">
      <c r="A1799" s="508" t="s">
        <v>549</v>
      </c>
      <c r="B1799" s="509" t="s">
        <v>323</v>
      </c>
      <c r="C1799" s="509">
        <v>36</v>
      </c>
      <c r="H1799" s="509">
        <v>0</v>
      </c>
    </row>
    <row r="1800" spans="1:8">
      <c r="A1800" s="508" t="s">
        <v>549</v>
      </c>
      <c r="B1800" s="509" t="s">
        <v>323</v>
      </c>
      <c r="C1800" s="509">
        <v>37</v>
      </c>
      <c r="H1800" s="509">
        <v>0</v>
      </c>
    </row>
    <row r="1801" spans="1:8">
      <c r="A1801" s="508" t="s">
        <v>549</v>
      </c>
      <c r="B1801" s="509" t="s">
        <v>323</v>
      </c>
      <c r="C1801" s="509">
        <v>38</v>
      </c>
      <c r="H1801" s="509">
        <v>0</v>
      </c>
    </row>
    <row r="1802" spans="1:8">
      <c r="A1802" s="508" t="s">
        <v>549</v>
      </c>
      <c r="B1802" s="509" t="s">
        <v>323</v>
      </c>
      <c r="C1802" s="509" t="s">
        <v>1030</v>
      </c>
    </row>
    <row r="1803" spans="1:8">
      <c r="A1803" s="508" t="s">
        <v>549</v>
      </c>
      <c r="B1803" s="509" t="s">
        <v>323</v>
      </c>
      <c r="C1803" s="509">
        <v>39</v>
      </c>
      <c r="H1803" s="509">
        <v>0</v>
      </c>
    </row>
    <row r="1804" spans="1:8">
      <c r="A1804" s="508" t="s">
        <v>549</v>
      </c>
      <c r="B1804" s="509" t="s">
        <v>323</v>
      </c>
      <c r="C1804" s="509">
        <v>40</v>
      </c>
      <c r="H1804" s="509">
        <v>0</v>
      </c>
    </row>
    <row r="1805" spans="1:8">
      <c r="A1805" s="508" t="s">
        <v>549</v>
      </c>
      <c r="B1805" s="509" t="s">
        <v>323</v>
      </c>
      <c r="C1805" s="509">
        <v>41</v>
      </c>
      <c r="H1805" s="509">
        <v>0</v>
      </c>
    </row>
    <row r="1806" spans="1:8">
      <c r="A1806" s="508" t="s">
        <v>549</v>
      </c>
      <c r="B1806" s="509" t="s">
        <v>323</v>
      </c>
      <c r="C1806" s="509">
        <v>42</v>
      </c>
      <c r="H1806" s="509">
        <v>0</v>
      </c>
    </row>
    <row r="1807" spans="1:8">
      <c r="A1807" s="508" t="s">
        <v>549</v>
      </c>
      <c r="B1807" s="509" t="s">
        <v>323</v>
      </c>
      <c r="C1807" s="509">
        <v>43</v>
      </c>
      <c r="H1807" s="509">
        <v>0</v>
      </c>
    </row>
    <row r="1808" spans="1:8">
      <c r="A1808" s="508" t="s">
        <v>549</v>
      </c>
      <c r="B1808" s="509" t="s">
        <v>323</v>
      </c>
      <c r="C1808" s="509">
        <v>44</v>
      </c>
      <c r="H1808" s="509">
        <v>0</v>
      </c>
    </row>
    <row r="1809" spans="1:8">
      <c r="A1809" s="508" t="s">
        <v>549</v>
      </c>
      <c r="B1809" s="509" t="s">
        <v>323</v>
      </c>
      <c r="C1809" s="509">
        <v>45</v>
      </c>
      <c r="H1809" s="509">
        <v>0</v>
      </c>
    </row>
    <row r="1810" spans="1:8">
      <c r="A1810" s="508" t="s">
        <v>549</v>
      </c>
      <c r="B1810" s="509" t="s">
        <v>323</v>
      </c>
      <c r="C1810" s="509">
        <v>46</v>
      </c>
      <c r="H1810" s="509">
        <v>0</v>
      </c>
    </row>
    <row r="1811" spans="1:8">
      <c r="A1811" s="508" t="s">
        <v>549</v>
      </c>
      <c r="B1811" s="509" t="s">
        <v>323</v>
      </c>
      <c r="C1811" s="509">
        <v>47</v>
      </c>
      <c r="H1811" s="509">
        <v>0</v>
      </c>
    </row>
    <row r="1812" spans="1:8">
      <c r="A1812" s="508" t="s">
        <v>549</v>
      </c>
      <c r="B1812" s="509" t="s">
        <v>323</v>
      </c>
      <c r="C1812" s="509">
        <v>48</v>
      </c>
      <c r="H1812" s="509">
        <v>0</v>
      </c>
    </row>
    <row r="1813" spans="1:8">
      <c r="A1813" s="508" t="s">
        <v>549</v>
      </c>
      <c r="B1813" s="509" t="s">
        <v>323</v>
      </c>
      <c r="C1813" s="509">
        <v>49</v>
      </c>
      <c r="H1813" s="509">
        <v>0</v>
      </c>
    </row>
    <row r="1814" spans="1:8">
      <c r="A1814" s="508" t="s">
        <v>549</v>
      </c>
      <c r="B1814" s="509" t="s">
        <v>323</v>
      </c>
      <c r="C1814" s="509">
        <v>50</v>
      </c>
      <c r="H1814" s="509">
        <v>0</v>
      </c>
    </row>
    <row r="1815" spans="1:8">
      <c r="A1815" s="508" t="s">
        <v>549</v>
      </c>
      <c r="B1815" s="509" t="s">
        <v>323</v>
      </c>
      <c r="C1815" s="509">
        <v>51</v>
      </c>
      <c r="H1815" s="509">
        <v>0</v>
      </c>
    </row>
    <row r="1816" spans="1:8">
      <c r="A1816" s="508" t="s">
        <v>549</v>
      </c>
      <c r="B1816" s="509" t="s">
        <v>323</v>
      </c>
      <c r="C1816" s="509" t="s">
        <v>1031</v>
      </c>
      <c r="H1816" s="509">
        <v>0</v>
      </c>
    </row>
    <row r="1817" spans="1:8">
      <c r="A1817" s="508" t="s">
        <v>549</v>
      </c>
      <c r="B1817" s="509" t="s">
        <v>323</v>
      </c>
      <c r="C1817" s="509" t="s">
        <v>1032</v>
      </c>
      <c r="H1817" s="509">
        <v>0</v>
      </c>
    </row>
    <row r="1818" spans="1:8">
      <c r="A1818" s="508" t="s">
        <v>549</v>
      </c>
      <c r="B1818" s="509" t="s">
        <v>323</v>
      </c>
      <c r="C1818" s="509">
        <v>52</v>
      </c>
      <c r="H1818" s="509">
        <v>0</v>
      </c>
    </row>
    <row r="1819" spans="1:8">
      <c r="A1819" s="508" t="s">
        <v>549</v>
      </c>
      <c r="B1819" s="509" t="s">
        <v>323</v>
      </c>
      <c r="C1819" s="509">
        <v>53</v>
      </c>
      <c r="H1819" s="509">
        <v>0</v>
      </c>
    </row>
    <row r="1820" spans="1:8">
      <c r="A1820" s="508" t="s">
        <v>549</v>
      </c>
      <c r="B1820" s="509" t="s">
        <v>323</v>
      </c>
      <c r="C1820" s="509">
        <v>54</v>
      </c>
      <c r="H1820" s="509">
        <v>0</v>
      </c>
    </row>
    <row r="1821" spans="1:8">
      <c r="A1821" s="508" t="s">
        <v>549</v>
      </c>
      <c r="B1821" s="509" t="s">
        <v>323</v>
      </c>
      <c r="C1821" s="509">
        <v>55</v>
      </c>
      <c r="H1821" s="509">
        <v>0</v>
      </c>
    </row>
    <row r="1822" spans="1:8">
      <c r="A1822" s="508" t="s">
        <v>549</v>
      </c>
      <c r="B1822" s="509" t="s">
        <v>323</v>
      </c>
      <c r="C1822" s="509">
        <v>56</v>
      </c>
      <c r="H1822" s="509">
        <v>0</v>
      </c>
    </row>
    <row r="1823" spans="1:8">
      <c r="A1823" s="508" t="s">
        <v>549</v>
      </c>
      <c r="B1823" s="509" t="s">
        <v>323</v>
      </c>
      <c r="C1823" s="509">
        <v>57</v>
      </c>
      <c r="H1823" s="509">
        <v>0</v>
      </c>
    </row>
    <row r="1824" spans="1:8">
      <c r="A1824" s="508" t="s">
        <v>549</v>
      </c>
      <c r="B1824" s="509" t="s">
        <v>323</v>
      </c>
      <c r="C1824" s="509">
        <v>58</v>
      </c>
      <c r="H1824" s="509">
        <v>0</v>
      </c>
    </row>
    <row r="1825" spans="1:8">
      <c r="A1825" s="508" t="s">
        <v>549</v>
      </c>
      <c r="B1825" s="509" t="s">
        <v>323</v>
      </c>
      <c r="C1825" s="509">
        <v>59</v>
      </c>
      <c r="H1825" s="509">
        <v>0</v>
      </c>
    </row>
    <row r="1826" spans="1:8">
      <c r="A1826" s="508" t="s">
        <v>549</v>
      </c>
      <c r="B1826" s="509" t="s">
        <v>323</v>
      </c>
      <c r="C1826" s="509">
        <v>60</v>
      </c>
      <c r="H1826" s="509">
        <v>0</v>
      </c>
    </row>
    <row r="1827" spans="1:8">
      <c r="A1827" s="508" t="s">
        <v>549</v>
      </c>
      <c r="B1827" s="509" t="s">
        <v>323</v>
      </c>
      <c r="C1827" s="509">
        <v>61</v>
      </c>
      <c r="H1827" s="509">
        <v>0</v>
      </c>
    </row>
    <row r="1828" spans="1:8">
      <c r="A1828" s="508" t="s">
        <v>549</v>
      </c>
      <c r="B1828" s="509" t="s">
        <v>323</v>
      </c>
      <c r="C1828" s="509">
        <v>62</v>
      </c>
      <c r="H1828" s="509">
        <v>0</v>
      </c>
    </row>
    <row r="1829" spans="1:8">
      <c r="A1829" s="508" t="s">
        <v>549</v>
      </c>
      <c r="B1829" s="509" t="s">
        <v>323</v>
      </c>
      <c r="C1829" s="509">
        <v>63</v>
      </c>
      <c r="H1829" s="509">
        <v>0</v>
      </c>
    </row>
    <row r="1830" spans="1:8">
      <c r="A1830" s="508" t="s">
        <v>549</v>
      </c>
      <c r="B1830" s="509" t="s">
        <v>323</v>
      </c>
      <c r="C1830" s="509" t="s">
        <v>1033</v>
      </c>
      <c r="H1830" s="509">
        <v>0</v>
      </c>
    </row>
    <row r="1831" spans="1:8">
      <c r="A1831" s="508" t="s">
        <v>549</v>
      </c>
      <c r="B1831" s="509" t="s">
        <v>323</v>
      </c>
      <c r="C1831" s="509" t="s">
        <v>1034</v>
      </c>
      <c r="H1831" s="509">
        <v>0</v>
      </c>
    </row>
    <row r="1832" spans="1:8">
      <c r="A1832" s="508" t="s">
        <v>549</v>
      </c>
      <c r="B1832" s="509" t="s">
        <v>323</v>
      </c>
      <c r="C1832" s="509">
        <v>64</v>
      </c>
      <c r="H1832" s="509">
        <v>0</v>
      </c>
    </row>
    <row r="1833" spans="1:8">
      <c r="A1833" s="508" t="s">
        <v>549</v>
      </c>
      <c r="B1833" s="509" t="s">
        <v>323</v>
      </c>
      <c r="C1833" s="509" t="s">
        <v>1035</v>
      </c>
      <c r="H1833" s="509">
        <v>0</v>
      </c>
    </row>
    <row r="1834" spans="1:8">
      <c r="A1834" s="508" t="s">
        <v>549</v>
      </c>
      <c r="B1834" s="509" t="s">
        <v>323</v>
      </c>
      <c r="C1834" s="509">
        <v>65</v>
      </c>
      <c r="H1834" s="509">
        <v>0</v>
      </c>
    </row>
    <row r="1835" spans="1:8">
      <c r="A1835" s="508" t="s">
        <v>549</v>
      </c>
      <c r="B1835" s="509" t="s">
        <v>323</v>
      </c>
      <c r="C1835" s="509">
        <v>66</v>
      </c>
      <c r="H1835" s="509">
        <v>0</v>
      </c>
    </row>
    <row r="1836" spans="1:8">
      <c r="A1836" s="508" t="s">
        <v>549</v>
      </c>
      <c r="B1836" s="509" t="s">
        <v>323</v>
      </c>
      <c r="C1836" s="509" t="s">
        <v>1036</v>
      </c>
      <c r="H1836" s="509">
        <v>0</v>
      </c>
    </row>
    <row r="1837" spans="1:8">
      <c r="A1837" s="508" t="s">
        <v>549</v>
      </c>
      <c r="B1837" s="509" t="s">
        <v>323</v>
      </c>
      <c r="C1837" s="509" t="s">
        <v>1037</v>
      </c>
      <c r="H1837" s="509">
        <v>0</v>
      </c>
    </row>
    <row r="1838" spans="1:8">
      <c r="A1838" s="508" t="s">
        <v>549</v>
      </c>
      <c r="B1838" s="509" t="s">
        <v>323</v>
      </c>
      <c r="C1838" s="509" t="s">
        <v>1038</v>
      </c>
      <c r="H1838" s="509">
        <v>0</v>
      </c>
    </row>
    <row r="1839" spans="1:8">
      <c r="A1839" s="508" t="s">
        <v>549</v>
      </c>
      <c r="B1839" s="509" t="s">
        <v>323</v>
      </c>
      <c r="C1839" s="509" t="s">
        <v>1039</v>
      </c>
      <c r="H1839" s="509">
        <v>0</v>
      </c>
    </row>
    <row r="1840" spans="1:8">
      <c r="A1840" s="508" t="s">
        <v>549</v>
      </c>
      <c r="B1840" s="509" t="s">
        <v>323</v>
      </c>
      <c r="C1840" s="509" t="s">
        <v>1040</v>
      </c>
      <c r="H1840" s="509">
        <v>0</v>
      </c>
    </row>
    <row r="1841" spans="1:8">
      <c r="A1841" s="508" t="s">
        <v>549</v>
      </c>
      <c r="B1841" s="509" t="s">
        <v>323</v>
      </c>
      <c r="C1841" s="509" t="s">
        <v>1041</v>
      </c>
      <c r="H1841" s="509">
        <v>0</v>
      </c>
    </row>
    <row r="1842" spans="1:8">
      <c r="A1842" s="508" t="s">
        <v>549</v>
      </c>
      <c r="B1842" s="509" t="s">
        <v>323</v>
      </c>
      <c r="C1842" s="509" t="s">
        <v>1042</v>
      </c>
    </row>
    <row r="1843" spans="1:8">
      <c r="A1843" s="508" t="s">
        <v>549</v>
      </c>
      <c r="B1843" s="509" t="s">
        <v>323</v>
      </c>
      <c r="C1843" s="509">
        <v>67</v>
      </c>
      <c r="H1843" s="509">
        <v>0</v>
      </c>
    </row>
    <row r="1844" spans="1:8">
      <c r="A1844" s="508" t="s">
        <v>549</v>
      </c>
      <c r="B1844" s="509" t="s">
        <v>323</v>
      </c>
      <c r="C1844" s="509">
        <v>68</v>
      </c>
      <c r="H1844" s="509">
        <v>0</v>
      </c>
    </row>
    <row r="1845" spans="1:8">
      <c r="A1845" s="508" t="s">
        <v>549</v>
      </c>
      <c r="B1845" s="509" t="s">
        <v>323</v>
      </c>
      <c r="C1845" s="509" t="s">
        <v>1043</v>
      </c>
      <c r="H1845" s="509">
        <v>0</v>
      </c>
    </row>
    <row r="1846" spans="1:8">
      <c r="A1846" s="508" t="s">
        <v>549</v>
      </c>
      <c r="B1846" s="509" t="s">
        <v>323</v>
      </c>
      <c r="C1846" s="509">
        <v>69</v>
      </c>
      <c r="H1846" s="509">
        <v>0</v>
      </c>
    </row>
    <row r="1847" spans="1:8">
      <c r="A1847" s="508" t="s">
        <v>549</v>
      </c>
      <c r="B1847" s="509" t="s">
        <v>323</v>
      </c>
      <c r="C1847" s="509" t="s">
        <v>1044</v>
      </c>
      <c r="H1847" s="509">
        <v>0</v>
      </c>
    </row>
    <row r="1848" spans="1:8">
      <c r="A1848" s="508" t="s">
        <v>549</v>
      </c>
      <c r="B1848" s="509" t="s">
        <v>323</v>
      </c>
      <c r="C1848" s="509" t="s">
        <v>1045</v>
      </c>
      <c r="H1848" s="509">
        <v>0</v>
      </c>
    </row>
    <row r="1849" spans="1:8">
      <c r="A1849" s="508" t="s">
        <v>549</v>
      </c>
      <c r="B1849" s="509" t="s">
        <v>323</v>
      </c>
      <c r="C1849" s="509">
        <v>70</v>
      </c>
      <c r="H1849" s="509">
        <v>0</v>
      </c>
    </row>
    <row r="1850" spans="1:8">
      <c r="A1850" s="508" t="s">
        <v>549</v>
      </c>
      <c r="B1850" s="509" t="s">
        <v>323</v>
      </c>
      <c r="C1850" s="509" t="s">
        <v>1046</v>
      </c>
      <c r="H1850" s="509">
        <v>0</v>
      </c>
    </row>
    <row r="1851" spans="1:8">
      <c r="A1851" s="508" t="s">
        <v>549</v>
      </c>
      <c r="B1851" s="509" t="s">
        <v>323</v>
      </c>
      <c r="C1851" s="509">
        <v>71</v>
      </c>
      <c r="H1851" s="509">
        <v>0</v>
      </c>
    </row>
    <row r="1852" spans="1:8">
      <c r="A1852" s="508" t="s">
        <v>549</v>
      </c>
      <c r="B1852" s="509" t="s">
        <v>323</v>
      </c>
      <c r="C1852" s="509" t="s">
        <v>1047</v>
      </c>
      <c r="H1852" s="509">
        <v>0</v>
      </c>
    </row>
    <row r="1853" spans="1:8">
      <c r="A1853" s="508" t="s">
        <v>549</v>
      </c>
      <c r="B1853" s="509" t="s">
        <v>323</v>
      </c>
      <c r="C1853" s="509" t="s">
        <v>1048</v>
      </c>
      <c r="H1853" s="509">
        <v>0</v>
      </c>
    </row>
    <row r="1854" spans="1:8">
      <c r="A1854" s="508" t="s">
        <v>549</v>
      </c>
      <c r="B1854" s="509" t="s">
        <v>323</v>
      </c>
      <c r="C1854" s="509" t="s">
        <v>1049</v>
      </c>
      <c r="H1854" s="509">
        <v>0</v>
      </c>
    </row>
    <row r="1855" spans="1:8">
      <c r="A1855" s="508" t="s">
        <v>549</v>
      </c>
      <c r="B1855" s="509" t="s">
        <v>323</v>
      </c>
      <c r="C1855" s="509" t="s">
        <v>1050</v>
      </c>
      <c r="H1855" s="509">
        <v>0</v>
      </c>
    </row>
    <row r="1856" spans="1:8">
      <c r="A1856" s="508" t="s">
        <v>549</v>
      </c>
      <c r="B1856" s="509" t="s">
        <v>323</v>
      </c>
      <c r="C1856" s="509" t="s">
        <v>1051</v>
      </c>
      <c r="H1856" s="509">
        <v>0</v>
      </c>
    </row>
    <row r="1857" spans="1:8">
      <c r="A1857" s="508" t="s">
        <v>549</v>
      </c>
      <c r="B1857" s="509" t="s">
        <v>323</v>
      </c>
      <c r="C1857" s="509">
        <v>72</v>
      </c>
      <c r="H1857" s="509">
        <v>0</v>
      </c>
    </row>
    <row r="1858" spans="1:8">
      <c r="A1858" s="508" t="s">
        <v>549</v>
      </c>
      <c r="B1858" s="509" t="s">
        <v>323</v>
      </c>
      <c r="C1858" s="509">
        <v>74</v>
      </c>
      <c r="H1858" s="509">
        <v>0</v>
      </c>
    </row>
    <row r="1859" spans="1:8">
      <c r="A1859" s="508" t="s">
        <v>549</v>
      </c>
      <c r="B1859" s="509" t="s">
        <v>323</v>
      </c>
      <c r="C1859" s="509" t="s">
        <v>4571</v>
      </c>
      <c r="D1859" s="509">
        <v>0</v>
      </c>
      <c r="E1859" s="509">
        <v>0</v>
      </c>
      <c r="F1859" s="509">
        <v>0</v>
      </c>
      <c r="G1859" s="509">
        <v>0</v>
      </c>
      <c r="H1859" s="509">
        <v>0</v>
      </c>
    </row>
    <row r="1860" spans="1:8">
      <c r="A1860" s="508" t="s">
        <v>550</v>
      </c>
      <c r="B1860" s="509" t="s">
        <v>324</v>
      </c>
      <c r="C1860" s="509">
        <v>1</v>
      </c>
      <c r="H1860" s="509">
        <v>0</v>
      </c>
    </row>
    <row r="1861" spans="1:8">
      <c r="A1861" s="508" t="s">
        <v>550</v>
      </c>
      <c r="B1861" s="509" t="s">
        <v>324</v>
      </c>
      <c r="C1861" s="509" t="s">
        <v>1023</v>
      </c>
      <c r="H1861" s="509">
        <v>0</v>
      </c>
    </row>
    <row r="1862" spans="1:8">
      <c r="A1862" s="508" t="s">
        <v>550</v>
      </c>
      <c r="B1862" s="509" t="s">
        <v>324</v>
      </c>
      <c r="C1862" s="509">
        <v>2</v>
      </c>
      <c r="H1862" s="509">
        <v>0</v>
      </c>
    </row>
    <row r="1863" spans="1:8">
      <c r="A1863" s="508" t="s">
        <v>550</v>
      </c>
      <c r="B1863" s="509" t="s">
        <v>324</v>
      </c>
      <c r="C1863" s="509">
        <v>3</v>
      </c>
      <c r="H1863" s="509">
        <v>0</v>
      </c>
    </row>
    <row r="1864" spans="1:8">
      <c r="A1864" s="508" t="s">
        <v>550</v>
      </c>
      <c r="B1864" s="509" t="s">
        <v>324</v>
      </c>
      <c r="C1864" s="509">
        <v>4</v>
      </c>
      <c r="H1864" s="509">
        <v>0</v>
      </c>
    </row>
    <row r="1865" spans="1:8">
      <c r="A1865" s="508" t="s">
        <v>550</v>
      </c>
      <c r="B1865" s="509" t="s">
        <v>324</v>
      </c>
      <c r="C1865" s="509">
        <v>5</v>
      </c>
      <c r="H1865" s="509">
        <v>0</v>
      </c>
    </row>
    <row r="1866" spans="1:8">
      <c r="A1866" s="508" t="s">
        <v>550</v>
      </c>
      <c r="B1866" s="509" t="s">
        <v>324</v>
      </c>
      <c r="C1866" s="509">
        <v>6</v>
      </c>
      <c r="H1866" s="509">
        <v>0</v>
      </c>
    </row>
    <row r="1867" spans="1:8">
      <c r="A1867" s="508" t="s">
        <v>550</v>
      </c>
      <c r="B1867" s="509" t="s">
        <v>324</v>
      </c>
      <c r="C1867" s="509">
        <v>7</v>
      </c>
      <c r="H1867" s="509">
        <v>0</v>
      </c>
    </row>
    <row r="1868" spans="1:8">
      <c r="A1868" s="508" t="s">
        <v>550</v>
      </c>
      <c r="B1868" s="509" t="s">
        <v>324</v>
      </c>
      <c r="C1868" s="509">
        <v>8</v>
      </c>
      <c r="H1868" s="509">
        <v>0</v>
      </c>
    </row>
    <row r="1869" spans="1:8">
      <c r="A1869" s="508" t="s">
        <v>550</v>
      </c>
      <c r="B1869" s="509" t="s">
        <v>324</v>
      </c>
      <c r="C1869" s="509">
        <v>9</v>
      </c>
      <c r="H1869" s="509">
        <v>0</v>
      </c>
    </row>
    <row r="1870" spans="1:8">
      <c r="A1870" s="508" t="s">
        <v>550</v>
      </c>
      <c r="B1870" s="509" t="s">
        <v>324</v>
      </c>
      <c r="C1870" s="509">
        <v>10</v>
      </c>
      <c r="H1870" s="509">
        <v>0</v>
      </c>
    </row>
    <row r="1871" spans="1:8">
      <c r="A1871" s="508" t="s">
        <v>550</v>
      </c>
      <c r="B1871" s="509" t="s">
        <v>324</v>
      </c>
      <c r="C1871" s="509">
        <v>11</v>
      </c>
      <c r="H1871" s="509">
        <v>0</v>
      </c>
    </row>
    <row r="1872" spans="1:8">
      <c r="A1872" s="508" t="s">
        <v>550</v>
      </c>
      <c r="B1872" s="509" t="s">
        <v>324</v>
      </c>
      <c r="C1872" s="509">
        <v>12</v>
      </c>
      <c r="H1872" s="509">
        <v>0</v>
      </c>
    </row>
    <row r="1873" spans="1:8">
      <c r="A1873" s="508" t="s">
        <v>550</v>
      </c>
      <c r="B1873" s="509" t="s">
        <v>324</v>
      </c>
      <c r="C1873" s="509">
        <v>13</v>
      </c>
      <c r="H1873" s="509">
        <v>0</v>
      </c>
    </row>
    <row r="1874" spans="1:8">
      <c r="A1874" s="508" t="s">
        <v>550</v>
      </c>
      <c r="B1874" s="509" t="s">
        <v>324</v>
      </c>
      <c r="C1874" s="509">
        <v>14</v>
      </c>
      <c r="H1874" s="509">
        <v>0</v>
      </c>
    </row>
    <row r="1875" spans="1:8">
      <c r="A1875" s="508" t="s">
        <v>550</v>
      </c>
      <c r="B1875" s="509" t="s">
        <v>324</v>
      </c>
      <c r="C1875" s="509">
        <v>15</v>
      </c>
      <c r="H1875" s="509">
        <v>0</v>
      </c>
    </row>
    <row r="1876" spans="1:8">
      <c r="A1876" s="508" t="s">
        <v>550</v>
      </c>
      <c r="B1876" s="509" t="s">
        <v>324</v>
      </c>
      <c r="C1876" s="509">
        <v>16</v>
      </c>
      <c r="H1876" s="509">
        <v>0</v>
      </c>
    </row>
    <row r="1877" spans="1:8">
      <c r="A1877" s="508" t="s">
        <v>550</v>
      </c>
      <c r="B1877" s="509" t="s">
        <v>324</v>
      </c>
      <c r="C1877" s="509">
        <v>17</v>
      </c>
      <c r="H1877" s="509">
        <v>0</v>
      </c>
    </row>
    <row r="1878" spans="1:8">
      <c r="A1878" s="508" t="s">
        <v>550</v>
      </c>
      <c r="B1878" s="509" t="s">
        <v>324</v>
      </c>
      <c r="C1878" s="509">
        <v>18</v>
      </c>
      <c r="H1878" s="509">
        <v>0</v>
      </c>
    </row>
    <row r="1879" spans="1:8">
      <c r="A1879" s="508" t="s">
        <v>550</v>
      </c>
      <c r="B1879" s="509" t="s">
        <v>324</v>
      </c>
      <c r="C1879" s="509" t="s">
        <v>1024</v>
      </c>
      <c r="H1879" s="509">
        <v>0</v>
      </c>
    </row>
    <row r="1880" spans="1:8">
      <c r="A1880" s="508" t="s">
        <v>550</v>
      </c>
      <c r="B1880" s="509" t="s">
        <v>324</v>
      </c>
      <c r="C1880" s="509" t="s">
        <v>1025</v>
      </c>
      <c r="H1880" s="509">
        <v>0</v>
      </c>
    </row>
    <row r="1881" spans="1:8">
      <c r="A1881" s="508" t="s">
        <v>550</v>
      </c>
      <c r="B1881" s="509" t="s">
        <v>324</v>
      </c>
      <c r="C1881" s="509">
        <v>19</v>
      </c>
      <c r="H1881" s="509">
        <v>0</v>
      </c>
    </row>
    <row r="1882" spans="1:8">
      <c r="A1882" s="508" t="s">
        <v>550</v>
      </c>
      <c r="B1882" s="509" t="s">
        <v>324</v>
      </c>
      <c r="C1882" s="509">
        <v>20</v>
      </c>
      <c r="H1882" s="509">
        <v>0</v>
      </c>
    </row>
    <row r="1883" spans="1:8">
      <c r="A1883" s="508" t="s">
        <v>550</v>
      </c>
      <c r="B1883" s="509" t="s">
        <v>324</v>
      </c>
      <c r="C1883" s="509">
        <v>21</v>
      </c>
      <c r="H1883" s="509">
        <v>0</v>
      </c>
    </row>
    <row r="1884" spans="1:8">
      <c r="A1884" s="508" t="s">
        <v>550</v>
      </c>
      <c r="B1884" s="509" t="s">
        <v>324</v>
      </c>
      <c r="C1884" s="509" t="s">
        <v>1026</v>
      </c>
      <c r="H1884" s="509">
        <v>0</v>
      </c>
    </row>
    <row r="1885" spans="1:8">
      <c r="A1885" s="508" t="s">
        <v>550</v>
      </c>
      <c r="B1885" s="509" t="s">
        <v>324</v>
      </c>
      <c r="C1885" s="509" t="s">
        <v>1027</v>
      </c>
      <c r="H1885" s="509">
        <v>0</v>
      </c>
    </row>
    <row r="1886" spans="1:8">
      <c r="A1886" s="508" t="s">
        <v>550</v>
      </c>
      <c r="B1886" s="509" t="s">
        <v>324</v>
      </c>
      <c r="C1886" s="509" t="s">
        <v>1028</v>
      </c>
      <c r="H1886" s="509">
        <v>0</v>
      </c>
    </row>
    <row r="1887" spans="1:8">
      <c r="A1887" s="508" t="s">
        <v>550</v>
      </c>
      <c r="B1887" s="509" t="s">
        <v>324</v>
      </c>
      <c r="C1887" s="509">
        <v>22</v>
      </c>
      <c r="H1887" s="509">
        <v>0</v>
      </c>
    </row>
    <row r="1888" spans="1:8">
      <c r="A1888" s="508" t="s">
        <v>550</v>
      </c>
      <c r="B1888" s="509" t="s">
        <v>324</v>
      </c>
      <c r="C1888" s="509">
        <v>23</v>
      </c>
      <c r="H1888" s="509">
        <v>0</v>
      </c>
    </row>
    <row r="1889" spans="1:8">
      <c r="A1889" s="508" t="s">
        <v>550</v>
      </c>
      <c r="B1889" s="509" t="s">
        <v>324</v>
      </c>
      <c r="C1889" s="509" t="s">
        <v>1029</v>
      </c>
      <c r="H1889" s="509">
        <v>0</v>
      </c>
    </row>
    <row r="1890" spans="1:8">
      <c r="A1890" s="508" t="s">
        <v>550</v>
      </c>
      <c r="B1890" s="509" t="s">
        <v>324</v>
      </c>
      <c r="C1890" s="509">
        <v>24</v>
      </c>
      <c r="H1890" s="509">
        <v>0</v>
      </c>
    </row>
    <row r="1891" spans="1:8">
      <c r="A1891" s="508" t="s">
        <v>550</v>
      </c>
      <c r="B1891" s="509" t="s">
        <v>324</v>
      </c>
      <c r="C1891" s="509">
        <v>25</v>
      </c>
    </row>
    <row r="1892" spans="1:8">
      <c r="A1892" s="508" t="s">
        <v>550</v>
      </c>
      <c r="B1892" s="509" t="s">
        <v>324</v>
      </c>
      <c r="C1892" s="509">
        <v>26</v>
      </c>
      <c r="H1892" s="509">
        <v>0</v>
      </c>
    </row>
    <row r="1893" spans="1:8">
      <c r="A1893" s="508" t="s">
        <v>550</v>
      </c>
      <c r="B1893" s="509" t="s">
        <v>324</v>
      </c>
      <c r="C1893" s="509">
        <v>27</v>
      </c>
      <c r="H1893" s="509">
        <v>0</v>
      </c>
    </row>
    <row r="1894" spans="1:8">
      <c r="A1894" s="508" t="s">
        <v>550</v>
      </c>
      <c r="B1894" s="509" t="s">
        <v>324</v>
      </c>
      <c r="C1894" s="509">
        <v>28</v>
      </c>
      <c r="H1894" s="509">
        <v>0</v>
      </c>
    </row>
    <row r="1895" spans="1:8">
      <c r="A1895" s="508" t="s">
        <v>550</v>
      </c>
      <c r="B1895" s="509" t="s">
        <v>324</v>
      </c>
      <c r="C1895" s="509">
        <v>29</v>
      </c>
      <c r="H1895" s="509">
        <v>0</v>
      </c>
    </row>
    <row r="1896" spans="1:8">
      <c r="A1896" s="508" t="s">
        <v>550</v>
      </c>
      <c r="B1896" s="509" t="s">
        <v>324</v>
      </c>
      <c r="C1896" s="509">
        <v>30</v>
      </c>
      <c r="H1896" s="509">
        <v>0</v>
      </c>
    </row>
    <row r="1897" spans="1:8">
      <c r="A1897" s="508" t="s">
        <v>550</v>
      </c>
      <c r="B1897" s="509" t="s">
        <v>324</v>
      </c>
      <c r="C1897" s="509">
        <v>31</v>
      </c>
      <c r="H1897" s="509">
        <v>0</v>
      </c>
    </row>
    <row r="1898" spans="1:8">
      <c r="A1898" s="508" t="s">
        <v>550</v>
      </c>
      <c r="B1898" s="509" t="s">
        <v>324</v>
      </c>
      <c r="C1898" s="509">
        <v>32</v>
      </c>
      <c r="H1898" s="509">
        <v>0</v>
      </c>
    </row>
    <row r="1899" spans="1:8">
      <c r="A1899" s="508" t="s">
        <v>550</v>
      </c>
      <c r="B1899" s="509" t="s">
        <v>324</v>
      </c>
      <c r="C1899" s="509">
        <v>33</v>
      </c>
      <c r="H1899" s="509">
        <v>0</v>
      </c>
    </row>
    <row r="1900" spans="1:8">
      <c r="A1900" s="508" t="s">
        <v>550</v>
      </c>
      <c r="B1900" s="509" t="s">
        <v>324</v>
      </c>
      <c r="C1900" s="509">
        <v>34</v>
      </c>
      <c r="H1900" s="509">
        <v>0</v>
      </c>
    </row>
    <row r="1901" spans="1:8">
      <c r="A1901" s="508" t="s">
        <v>550</v>
      </c>
      <c r="B1901" s="509" t="s">
        <v>324</v>
      </c>
      <c r="C1901" s="509">
        <v>35</v>
      </c>
      <c r="H1901" s="509">
        <v>0</v>
      </c>
    </row>
    <row r="1902" spans="1:8">
      <c r="A1902" s="508" t="s">
        <v>550</v>
      </c>
      <c r="B1902" s="509" t="s">
        <v>324</v>
      </c>
      <c r="C1902" s="509">
        <v>36</v>
      </c>
      <c r="H1902" s="509">
        <v>0</v>
      </c>
    </row>
    <row r="1903" spans="1:8">
      <c r="A1903" s="508" t="s">
        <v>550</v>
      </c>
      <c r="B1903" s="509" t="s">
        <v>324</v>
      </c>
      <c r="C1903" s="509">
        <v>37</v>
      </c>
      <c r="H1903" s="509">
        <v>0</v>
      </c>
    </row>
    <row r="1904" spans="1:8">
      <c r="A1904" s="508" t="s">
        <v>550</v>
      </c>
      <c r="B1904" s="509" t="s">
        <v>324</v>
      </c>
      <c r="C1904" s="509">
        <v>38</v>
      </c>
      <c r="H1904" s="509">
        <v>0</v>
      </c>
    </row>
    <row r="1905" spans="1:8">
      <c r="A1905" s="508" t="s">
        <v>550</v>
      </c>
      <c r="B1905" s="509" t="s">
        <v>324</v>
      </c>
      <c r="C1905" s="509" t="s">
        <v>1030</v>
      </c>
    </row>
    <row r="1906" spans="1:8">
      <c r="A1906" s="508" t="s">
        <v>550</v>
      </c>
      <c r="B1906" s="509" t="s">
        <v>324</v>
      </c>
      <c r="C1906" s="509">
        <v>39</v>
      </c>
      <c r="H1906" s="509">
        <v>0</v>
      </c>
    </row>
    <row r="1907" spans="1:8">
      <c r="A1907" s="508" t="s">
        <v>550</v>
      </c>
      <c r="B1907" s="509" t="s">
        <v>324</v>
      </c>
      <c r="C1907" s="509">
        <v>40</v>
      </c>
      <c r="H1907" s="509">
        <v>0</v>
      </c>
    </row>
    <row r="1908" spans="1:8">
      <c r="A1908" s="508" t="s">
        <v>550</v>
      </c>
      <c r="B1908" s="509" t="s">
        <v>324</v>
      </c>
      <c r="C1908" s="509">
        <v>41</v>
      </c>
      <c r="H1908" s="509">
        <v>0</v>
      </c>
    </row>
    <row r="1909" spans="1:8">
      <c r="A1909" s="508" t="s">
        <v>550</v>
      </c>
      <c r="B1909" s="509" t="s">
        <v>324</v>
      </c>
      <c r="C1909" s="509">
        <v>42</v>
      </c>
      <c r="H1909" s="509">
        <v>0</v>
      </c>
    </row>
    <row r="1910" spans="1:8">
      <c r="A1910" s="508" t="s">
        <v>550</v>
      </c>
      <c r="B1910" s="509" t="s">
        <v>324</v>
      </c>
      <c r="C1910" s="509">
        <v>43</v>
      </c>
      <c r="H1910" s="509">
        <v>0</v>
      </c>
    </row>
    <row r="1911" spans="1:8">
      <c r="A1911" s="508" t="s">
        <v>550</v>
      </c>
      <c r="B1911" s="509" t="s">
        <v>324</v>
      </c>
      <c r="C1911" s="509">
        <v>44</v>
      </c>
      <c r="H1911" s="509">
        <v>0</v>
      </c>
    </row>
    <row r="1912" spans="1:8">
      <c r="A1912" s="508" t="s">
        <v>550</v>
      </c>
      <c r="B1912" s="509" t="s">
        <v>324</v>
      </c>
      <c r="C1912" s="509">
        <v>45</v>
      </c>
      <c r="H1912" s="509">
        <v>0</v>
      </c>
    </row>
    <row r="1913" spans="1:8">
      <c r="A1913" s="508" t="s">
        <v>550</v>
      </c>
      <c r="B1913" s="509" t="s">
        <v>324</v>
      </c>
      <c r="C1913" s="509">
        <v>46</v>
      </c>
      <c r="H1913" s="509">
        <v>0</v>
      </c>
    </row>
    <row r="1914" spans="1:8">
      <c r="A1914" s="508" t="s">
        <v>550</v>
      </c>
      <c r="B1914" s="509" t="s">
        <v>324</v>
      </c>
      <c r="C1914" s="509">
        <v>47</v>
      </c>
      <c r="H1914" s="509">
        <v>0</v>
      </c>
    </row>
    <row r="1915" spans="1:8">
      <c r="A1915" s="508" t="s">
        <v>550</v>
      </c>
      <c r="B1915" s="509" t="s">
        <v>324</v>
      </c>
      <c r="C1915" s="509">
        <v>48</v>
      </c>
      <c r="H1915" s="509">
        <v>0</v>
      </c>
    </row>
    <row r="1916" spans="1:8">
      <c r="A1916" s="508" t="s">
        <v>550</v>
      </c>
      <c r="B1916" s="509" t="s">
        <v>324</v>
      </c>
      <c r="C1916" s="509">
        <v>49</v>
      </c>
      <c r="H1916" s="509">
        <v>0</v>
      </c>
    </row>
    <row r="1917" spans="1:8">
      <c r="A1917" s="508" t="s">
        <v>550</v>
      </c>
      <c r="B1917" s="509" t="s">
        <v>324</v>
      </c>
      <c r="C1917" s="509">
        <v>50</v>
      </c>
      <c r="H1917" s="509">
        <v>0</v>
      </c>
    </row>
    <row r="1918" spans="1:8">
      <c r="A1918" s="508" t="s">
        <v>550</v>
      </c>
      <c r="B1918" s="509" t="s">
        <v>324</v>
      </c>
      <c r="C1918" s="509">
        <v>51</v>
      </c>
      <c r="H1918" s="509">
        <v>0</v>
      </c>
    </row>
    <row r="1919" spans="1:8">
      <c r="A1919" s="508" t="s">
        <v>550</v>
      </c>
      <c r="B1919" s="509" t="s">
        <v>324</v>
      </c>
      <c r="C1919" s="509" t="s">
        <v>1031</v>
      </c>
      <c r="H1919" s="509">
        <v>0</v>
      </c>
    </row>
    <row r="1920" spans="1:8">
      <c r="A1920" s="508" t="s">
        <v>550</v>
      </c>
      <c r="B1920" s="509" t="s">
        <v>324</v>
      </c>
      <c r="C1920" s="509" t="s">
        <v>1032</v>
      </c>
      <c r="H1920" s="509">
        <v>0</v>
      </c>
    </row>
    <row r="1921" spans="1:8">
      <c r="A1921" s="508" t="s">
        <v>550</v>
      </c>
      <c r="B1921" s="509" t="s">
        <v>324</v>
      </c>
      <c r="C1921" s="509">
        <v>52</v>
      </c>
      <c r="H1921" s="509">
        <v>0</v>
      </c>
    </row>
    <row r="1922" spans="1:8">
      <c r="A1922" s="508" t="s">
        <v>550</v>
      </c>
      <c r="B1922" s="509" t="s">
        <v>324</v>
      </c>
      <c r="C1922" s="509">
        <v>53</v>
      </c>
      <c r="H1922" s="509">
        <v>0</v>
      </c>
    </row>
    <row r="1923" spans="1:8">
      <c r="A1923" s="508" t="s">
        <v>550</v>
      </c>
      <c r="B1923" s="509" t="s">
        <v>324</v>
      </c>
      <c r="C1923" s="509">
        <v>54</v>
      </c>
      <c r="H1923" s="509">
        <v>0</v>
      </c>
    </row>
    <row r="1924" spans="1:8">
      <c r="A1924" s="508" t="s">
        <v>550</v>
      </c>
      <c r="B1924" s="509" t="s">
        <v>324</v>
      </c>
      <c r="C1924" s="509">
        <v>55</v>
      </c>
      <c r="H1924" s="509">
        <v>0</v>
      </c>
    </row>
    <row r="1925" spans="1:8">
      <c r="A1925" s="508" t="s">
        <v>550</v>
      </c>
      <c r="B1925" s="509" t="s">
        <v>324</v>
      </c>
      <c r="C1925" s="509">
        <v>56</v>
      </c>
      <c r="H1925" s="509">
        <v>0</v>
      </c>
    </row>
    <row r="1926" spans="1:8">
      <c r="A1926" s="508" t="s">
        <v>550</v>
      </c>
      <c r="B1926" s="509" t="s">
        <v>324</v>
      </c>
      <c r="C1926" s="509">
        <v>57</v>
      </c>
      <c r="H1926" s="509">
        <v>0</v>
      </c>
    </row>
    <row r="1927" spans="1:8">
      <c r="A1927" s="508" t="s">
        <v>550</v>
      </c>
      <c r="B1927" s="509" t="s">
        <v>324</v>
      </c>
      <c r="C1927" s="509">
        <v>58</v>
      </c>
      <c r="H1927" s="509">
        <v>0</v>
      </c>
    </row>
    <row r="1928" spans="1:8">
      <c r="A1928" s="508" t="s">
        <v>550</v>
      </c>
      <c r="B1928" s="509" t="s">
        <v>324</v>
      </c>
      <c r="C1928" s="509">
        <v>59</v>
      </c>
      <c r="H1928" s="509">
        <v>0</v>
      </c>
    </row>
    <row r="1929" spans="1:8">
      <c r="A1929" s="508" t="s">
        <v>550</v>
      </c>
      <c r="B1929" s="509" t="s">
        <v>324</v>
      </c>
      <c r="C1929" s="509">
        <v>60</v>
      </c>
      <c r="H1929" s="509">
        <v>0</v>
      </c>
    </row>
    <row r="1930" spans="1:8">
      <c r="A1930" s="508" t="s">
        <v>550</v>
      </c>
      <c r="B1930" s="509" t="s">
        <v>324</v>
      </c>
      <c r="C1930" s="509">
        <v>61</v>
      </c>
      <c r="H1930" s="509">
        <v>0</v>
      </c>
    </row>
    <row r="1931" spans="1:8">
      <c r="A1931" s="508" t="s">
        <v>550</v>
      </c>
      <c r="B1931" s="509" t="s">
        <v>324</v>
      </c>
      <c r="C1931" s="509">
        <v>62</v>
      </c>
      <c r="H1931" s="509">
        <v>0</v>
      </c>
    </row>
    <row r="1932" spans="1:8">
      <c r="A1932" s="508" t="s">
        <v>550</v>
      </c>
      <c r="B1932" s="509" t="s">
        <v>324</v>
      </c>
      <c r="C1932" s="509">
        <v>63</v>
      </c>
      <c r="H1932" s="509">
        <v>0</v>
      </c>
    </row>
    <row r="1933" spans="1:8">
      <c r="A1933" s="508" t="s">
        <v>550</v>
      </c>
      <c r="B1933" s="509" t="s">
        <v>324</v>
      </c>
      <c r="C1933" s="509" t="s">
        <v>1033</v>
      </c>
      <c r="H1933" s="509">
        <v>0</v>
      </c>
    </row>
    <row r="1934" spans="1:8">
      <c r="A1934" s="508" t="s">
        <v>550</v>
      </c>
      <c r="B1934" s="509" t="s">
        <v>324</v>
      </c>
      <c r="C1934" s="509" t="s">
        <v>1034</v>
      </c>
      <c r="H1934" s="509">
        <v>0</v>
      </c>
    </row>
    <row r="1935" spans="1:8">
      <c r="A1935" s="508" t="s">
        <v>550</v>
      </c>
      <c r="B1935" s="509" t="s">
        <v>324</v>
      </c>
      <c r="C1935" s="509">
        <v>64</v>
      </c>
      <c r="H1935" s="509">
        <v>0</v>
      </c>
    </row>
    <row r="1936" spans="1:8">
      <c r="A1936" s="508" t="s">
        <v>550</v>
      </c>
      <c r="B1936" s="509" t="s">
        <v>324</v>
      </c>
      <c r="C1936" s="509" t="s">
        <v>1035</v>
      </c>
      <c r="H1936" s="509">
        <v>0</v>
      </c>
    </row>
    <row r="1937" spans="1:8">
      <c r="A1937" s="508" t="s">
        <v>550</v>
      </c>
      <c r="B1937" s="509" t="s">
        <v>324</v>
      </c>
      <c r="C1937" s="509">
        <v>65</v>
      </c>
      <c r="H1937" s="509">
        <v>0</v>
      </c>
    </row>
    <row r="1938" spans="1:8">
      <c r="A1938" s="508" t="s">
        <v>550</v>
      </c>
      <c r="B1938" s="509" t="s">
        <v>324</v>
      </c>
      <c r="C1938" s="509">
        <v>66</v>
      </c>
      <c r="H1938" s="509">
        <v>0</v>
      </c>
    </row>
    <row r="1939" spans="1:8">
      <c r="A1939" s="508" t="s">
        <v>550</v>
      </c>
      <c r="B1939" s="509" t="s">
        <v>324</v>
      </c>
      <c r="C1939" s="509" t="s">
        <v>1036</v>
      </c>
      <c r="H1939" s="509">
        <v>0</v>
      </c>
    </row>
    <row r="1940" spans="1:8">
      <c r="A1940" s="508" t="s">
        <v>550</v>
      </c>
      <c r="B1940" s="509" t="s">
        <v>324</v>
      </c>
      <c r="C1940" s="509" t="s">
        <v>1037</v>
      </c>
      <c r="H1940" s="509">
        <v>0</v>
      </c>
    </row>
    <row r="1941" spans="1:8">
      <c r="A1941" s="508" t="s">
        <v>550</v>
      </c>
      <c r="B1941" s="509" t="s">
        <v>324</v>
      </c>
      <c r="C1941" s="509" t="s">
        <v>1038</v>
      </c>
      <c r="H1941" s="509">
        <v>0</v>
      </c>
    </row>
    <row r="1942" spans="1:8">
      <c r="A1942" s="508" t="s">
        <v>550</v>
      </c>
      <c r="B1942" s="509" t="s">
        <v>324</v>
      </c>
      <c r="C1942" s="509" t="s">
        <v>1039</v>
      </c>
      <c r="H1942" s="509">
        <v>0</v>
      </c>
    </row>
    <row r="1943" spans="1:8">
      <c r="A1943" s="508" t="s">
        <v>550</v>
      </c>
      <c r="B1943" s="509" t="s">
        <v>324</v>
      </c>
      <c r="C1943" s="509" t="s">
        <v>1040</v>
      </c>
      <c r="H1943" s="509">
        <v>0</v>
      </c>
    </row>
    <row r="1944" spans="1:8">
      <c r="A1944" s="508" t="s">
        <v>550</v>
      </c>
      <c r="B1944" s="509" t="s">
        <v>324</v>
      </c>
      <c r="C1944" s="509" t="s">
        <v>1041</v>
      </c>
      <c r="H1944" s="509">
        <v>0</v>
      </c>
    </row>
    <row r="1945" spans="1:8">
      <c r="A1945" s="508" t="s">
        <v>550</v>
      </c>
      <c r="B1945" s="509" t="s">
        <v>324</v>
      </c>
      <c r="C1945" s="509" t="s">
        <v>1042</v>
      </c>
    </row>
    <row r="1946" spans="1:8">
      <c r="A1946" s="508" t="s">
        <v>550</v>
      </c>
      <c r="B1946" s="509" t="s">
        <v>324</v>
      </c>
      <c r="C1946" s="509">
        <v>67</v>
      </c>
      <c r="H1946" s="509">
        <v>0</v>
      </c>
    </row>
    <row r="1947" spans="1:8">
      <c r="A1947" s="508" t="s">
        <v>550</v>
      </c>
      <c r="B1947" s="509" t="s">
        <v>324</v>
      </c>
      <c r="C1947" s="509">
        <v>68</v>
      </c>
      <c r="H1947" s="509">
        <v>0</v>
      </c>
    </row>
    <row r="1948" spans="1:8">
      <c r="A1948" s="508" t="s">
        <v>550</v>
      </c>
      <c r="B1948" s="509" t="s">
        <v>324</v>
      </c>
      <c r="C1948" s="509" t="s">
        <v>1043</v>
      </c>
      <c r="H1948" s="509">
        <v>0</v>
      </c>
    </row>
    <row r="1949" spans="1:8">
      <c r="A1949" s="508" t="s">
        <v>550</v>
      </c>
      <c r="B1949" s="509" t="s">
        <v>324</v>
      </c>
      <c r="C1949" s="509">
        <v>69</v>
      </c>
      <c r="H1949" s="509">
        <v>0</v>
      </c>
    </row>
    <row r="1950" spans="1:8">
      <c r="A1950" s="508" t="s">
        <v>550</v>
      </c>
      <c r="B1950" s="509" t="s">
        <v>324</v>
      </c>
      <c r="C1950" s="509" t="s">
        <v>1044</v>
      </c>
      <c r="H1950" s="509">
        <v>0</v>
      </c>
    </row>
    <row r="1951" spans="1:8">
      <c r="A1951" s="508" t="s">
        <v>550</v>
      </c>
      <c r="B1951" s="509" t="s">
        <v>324</v>
      </c>
      <c r="C1951" s="509" t="s">
        <v>1045</v>
      </c>
      <c r="H1951" s="509">
        <v>0</v>
      </c>
    </row>
    <row r="1952" spans="1:8">
      <c r="A1952" s="508" t="s">
        <v>550</v>
      </c>
      <c r="B1952" s="509" t="s">
        <v>324</v>
      </c>
      <c r="C1952" s="509">
        <v>70</v>
      </c>
      <c r="H1952" s="509">
        <v>0</v>
      </c>
    </row>
    <row r="1953" spans="1:8">
      <c r="A1953" s="508" t="s">
        <v>550</v>
      </c>
      <c r="B1953" s="509" t="s">
        <v>324</v>
      </c>
      <c r="C1953" s="509" t="s">
        <v>1046</v>
      </c>
      <c r="H1953" s="509">
        <v>0</v>
      </c>
    </row>
    <row r="1954" spans="1:8">
      <c r="A1954" s="508" t="s">
        <v>550</v>
      </c>
      <c r="B1954" s="509" t="s">
        <v>324</v>
      </c>
      <c r="C1954" s="509">
        <v>71</v>
      </c>
      <c r="H1954" s="509">
        <v>0</v>
      </c>
    </row>
    <row r="1955" spans="1:8">
      <c r="A1955" s="508" t="s">
        <v>550</v>
      </c>
      <c r="B1955" s="509" t="s">
        <v>324</v>
      </c>
      <c r="C1955" s="509" t="s">
        <v>1047</v>
      </c>
      <c r="H1955" s="509">
        <v>0</v>
      </c>
    </row>
    <row r="1956" spans="1:8">
      <c r="A1956" s="508" t="s">
        <v>550</v>
      </c>
      <c r="B1956" s="509" t="s">
        <v>324</v>
      </c>
      <c r="C1956" s="509" t="s">
        <v>1048</v>
      </c>
      <c r="H1956" s="509">
        <v>0</v>
      </c>
    </row>
    <row r="1957" spans="1:8">
      <c r="A1957" s="508" t="s">
        <v>550</v>
      </c>
      <c r="B1957" s="509" t="s">
        <v>324</v>
      </c>
      <c r="C1957" s="509" t="s">
        <v>1049</v>
      </c>
      <c r="H1957" s="509">
        <v>0</v>
      </c>
    </row>
    <row r="1958" spans="1:8">
      <c r="A1958" s="508" t="s">
        <v>550</v>
      </c>
      <c r="B1958" s="509" t="s">
        <v>324</v>
      </c>
      <c r="C1958" s="509" t="s">
        <v>1050</v>
      </c>
      <c r="H1958" s="509">
        <v>0</v>
      </c>
    </row>
    <row r="1959" spans="1:8">
      <c r="A1959" s="508" t="s">
        <v>550</v>
      </c>
      <c r="B1959" s="509" t="s">
        <v>324</v>
      </c>
      <c r="C1959" s="509" t="s">
        <v>1051</v>
      </c>
      <c r="H1959" s="509">
        <v>0</v>
      </c>
    </row>
    <row r="1960" spans="1:8">
      <c r="A1960" s="508" t="s">
        <v>550</v>
      </c>
      <c r="B1960" s="509" t="s">
        <v>324</v>
      </c>
      <c r="C1960" s="509">
        <v>72</v>
      </c>
      <c r="H1960" s="509">
        <v>0</v>
      </c>
    </row>
    <row r="1961" spans="1:8">
      <c r="A1961" s="508" t="s">
        <v>550</v>
      </c>
      <c r="B1961" s="509" t="s">
        <v>324</v>
      </c>
      <c r="C1961" s="509">
        <v>74</v>
      </c>
      <c r="H1961" s="509">
        <v>0</v>
      </c>
    </row>
    <row r="1962" spans="1:8">
      <c r="A1962" s="508" t="s">
        <v>550</v>
      </c>
      <c r="B1962" s="509" t="s">
        <v>324</v>
      </c>
      <c r="C1962" s="509" t="s">
        <v>4571</v>
      </c>
      <c r="D1962" s="509">
        <v>0</v>
      </c>
      <c r="E1962" s="509">
        <v>0</v>
      </c>
      <c r="F1962" s="509">
        <v>0</v>
      </c>
      <c r="G1962" s="509">
        <v>0</v>
      </c>
      <c r="H1962" s="509">
        <v>0</v>
      </c>
    </row>
    <row r="1963" spans="1:8">
      <c r="A1963" s="508" t="s">
        <v>551</v>
      </c>
      <c r="B1963" s="509" t="s">
        <v>325</v>
      </c>
      <c r="C1963" s="509">
        <v>1</v>
      </c>
      <c r="H1963" s="509">
        <v>0</v>
      </c>
    </row>
    <row r="1964" spans="1:8">
      <c r="A1964" s="508" t="s">
        <v>551</v>
      </c>
      <c r="B1964" s="509" t="s">
        <v>325</v>
      </c>
      <c r="C1964" s="509" t="s">
        <v>1023</v>
      </c>
      <c r="H1964" s="509">
        <v>0</v>
      </c>
    </row>
    <row r="1965" spans="1:8">
      <c r="A1965" s="508" t="s">
        <v>551</v>
      </c>
      <c r="B1965" s="509" t="s">
        <v>325</v>
      </c>
      <c r="C1965" s="509">
        <v>2</v>
      </c>
      <c r="H1965" s="509">
        <v>0</v>
      </c>
    </row>
    <row r="1966" spans="1:8">
      <c r="A1966" s="508" t="s">
        <v>551</v>
      </c>
      <c r="B1966" s="509" t="s">
        <v>325</v>
      </c>
      <c r="C1966" s="509">
        <v>3</v>
      </c>
      <c r="H1966" s="509">
        <v>0</v>
      </c>
    </row>
    <row r="1967" spans="1:8">
      <c r="A1967" s="508" t="s">
        <v>551</v>
      </c>
      <c r="B1967" s="509" t="s">
        <v>325</v>
      </c>
      <c r="C1967" s="509">
        <v>4</v>
      </c>
      <c r="H1967" s="509">
        <v>0</v>
      </c>
    </row>
    <row r="1968" spans="1:8">
      <c r="A1968" s="508" t="s">
        <v>551</v>
      </c>
      <c r="B1968" s="509" t="s">
        <v>325</v>
      </c>
      <c r="C1968" s="509">
        <v>5</v>
      </c>
      <c r="H1968" s="509">
        <v>0</v>
      </c>
    </row>
    <row r="1969" spans="1:8">
      <c r="A1969" s="508" t="s">
        <v>551</v>
      </c>
      <c r="B1969" s="509" t="s">
        <v>325</v>
      </c>
      <c r="C1969" s="509">
        <v>6</v>
      </c>
      <c r="H1969" s="509">
        <v>0</v>
      </c>
    </row>
    <row r="1970" spans="1:8">
      <c r="A1970" s="508" t="s">
        <v>551</v>
      </c>
      <c r="B1970" s="509" t="s">
        <v>325</v>
      </c>
      <c r="C1970" s="509">
        <v>7</v>
      </c>
      <c r="H1970" s="509">
        <v>0</v>
      </c>
    </row>
    <row r="1971" spans="1:8">
      <c r="A1971" s="508" t="s">
        <v>551</v>
      </c>
      <c r="B1971" s="509" t="s">
        <v>325</v>
      </c>
      <c r="C1971" s="509">
        <v>8</v>
      </c>
      <c r="H1971" s="509">
        <v>0</v>
      </c>
    </row>
    <row r="1972" spans="1:8">
      <c r="A1972" s="508" t="s">
        <v>551</v>
      </c>
      <c r="B1972" s="509" t="s">
        <v>325</v>
      </c>
      <c r="C1972" s="509">
        <v>9</v>
      </c>
      <c r="H1972" s="509">
        <v>0</v>
      </c>
    </row>
    <row r="1973" spans="1:8">
      <c r="A1973" s="508" t="s">
        <v>551</v>
      </c>
      <c r="B1973" s="509" t="s">
        <v>325</v>
      </c>
      <c r="C1973" s="509">
        <v>10</v>
      </c>
      <c r="H1973" s="509">
        <v>0</v>
      </c>
    </row>
    <row r="1974" spans="1:8">
      <c r="A1974" s="508" t="s">
        <v>551</v>
      </c>
      <c r="B1974" s="509" t="s">
        <v>325</v>
      </c>
      <c r="C1974" s="509">
        <v>11</v>
      </c>
      <c r="H1974" s="509">
        <v>0</v>
      </c>
    </row>
    <row r="1975" spans="1:8">
      <c r="A1975" s="508" t="s">
        <v>551</v>
      </c>
      <c r="B1975" s="509" t="s">
        <v>325</v>
      </c>
      <c r="C1975" s="509">
        <v>12</v>
      </c>
      <c r="H1975" s="509">
        <v>0</v>
      </c>
    </row>
    <row r="1976" spans="1:8">
      <c r="A1976" s="508" t="s">
        <v>551</v>
      </c>
      <c r="B1976" s="509" t="s">
        <v>325</v>
      </c>
      <c r="C1976" s="509">
        <v>13</v>
      </c>
      <c r="H1976" s="509">
        <v>0</v>
      </c>
    </row>
    <row r="1977" spans="1:8">
      <c r="A1977" s="508" t="s">
        <v>551</v>
      </c>
      <c r="B1977" s="509" t="s">
        <v>325</v>
      </c>
      <c r="C1977" s="509">
        <v>14</v>
      </c>
      <c r="H1977" s="509">
        <v>0</v>
      </c>
    </row>
    <row r="1978" spans="1:8">
      <c r="A1978" s="508" t="s">
        <v>551</v>
      </c>
      <c r="B1978" s="509" t="s">
        <v>325</v>
      </c>
      <c r="C1978" s="509">
        <v>15</v>
      </c>
      <c r="H1978" s="509">
        <v>0</v>
      </c>
    </row>
    <row r="1979" spans="1:8">
      <c r="A1979" s="508" t="s">
        <v>551</v>
      </c>
      <c r="B1979" s="509" t="s">
        <v>325</v>
      </c>
      <c r="C1979" s="509">
        <v>16</v>
      </c>
      <c r="H1979" s="509">
        <v>0</v>
      </c>
    </row>
    <row r="1980" spans="1:8">
      <c r="A1980" s="508" t="s">
        <v>551</v>
      </c>
      <c r="B1980" s="509" t="s">
        <v>325</v>
      </c>
      <c r="C1980" s="509">
        <v>17</v>
      </c>
      <c r="H1980" s="509">
        <v>0</v>
      </c>
    </row>
    <row r="1981" spans="1:8">
      <c r="A1981" s="508" t="s">
        <v>551</v>
      </c>
      <c r="B1981" s="509" t="s">
        <v>325</v>
      </c>
      <c r="C1981" s="509">
        <v>18</v>
      </c>
      <c r="H1981" s="509">
        <v>0</v>
      </c>
    </row>
    <row r="1982" spans="1:8">
      <c r="A1982" s="508" t="s">
        <v>551</v>
      </c>
      <c r="B1982" s="509" t="s">
        <v>325</v>
      </c>
      <c r="C1982" s="509" t="s">
        <v>1024</v>
      </c>
      <c r="H1982" s="509">
        <v>0</v>
      </c>
    </row>
    <row r="1983" spans="1:8">
      <c r="A1983" s="508" t="s">
        <v>551</v>
      </c>
      <c r="B1983" s="509" t="s">
        <v>325</v>
      </c>
      <c r="C1983" s="509" t="s">
        <v>1025</v>
      </c>
      <c r="H1983" s="509">
        <v>0</v>
      </c>
    </row>
    <row r="1984" spans="1:8">
      <c r="A1984" s="508" t="s">
        <v>551</v>
      </c>
      <c r="B1984" s="509" t="s">
        <v>325</v>
      </c>
      <c r="C1984" s="509">
        <v>19</v>
      </c>
      <c r="H1984" s="509">
        <v>0</v>
      </c>
    </row>
    <row r="1985" spans="1:8">
      <c r="A1985" s="508" t="s">
        <v>551</v>
      </c>
      <c r="B1985" s="509" t="s">
        <v>325</v>
      </c>
      <c r="C1985" s="509">
        <v>20</v>
      </c>
      <c r="H1985" s="509">
        <v>0</v>
      </c>
    </row>
    <row r="1986" spans="1:8">
      <c r="A1986" s="508" t="s">
        <v>551</v>
      </c>
      <c r="B1986" s="509" t="s">
        <v>325</v>
      </c>
      <c r="C1986" s="509">
        <v>21</v>
      </c>
      <c r="H1986" s="509">
        <v>0</v>
      </c>
    </row>
    <row r="1987" spans="1:8">
      <c r="A1987" s="508" t="s">
        <v>551</v>
      </c>
      <c r="B1987" s="509" t="s">
        <v>325</v>
      </c>
      <c r="C1987" s="509" t="s">
        <v>1026</v>
      </c>
      <c r="H1987" s="509">
        <v>0</v>
      </c>
    </row>
    <row r="1988" spans="1:8">
      <c r="A1988" s="508" t="s">
        <v>551</v>
      </c>
      <c r="B1988" s="509" t="s">
        <v>325</v>
      </c>
      <c r="C1988" s="509" t="s">
        <v>1027</v>
      </c>
      <c r="H1988" s="509">
        <v>0</v>
      </c>
    </row>
    <row r="1989" spans="1:8">
      <c r="A1989" s="508" t="s">
        <v>551</v>
      </c>
      <c r="B1989" s="509" t="s">
        <v>325</v>
      </c>
      <c r="C1989" s="509" t="s">
        <v>1028</v>
      </c>
      <c r="H1989" s="509">
        <v>0</v>
      </c>
    </row>
    <row r="1990" spans="1:8">
      <c r="A1990" s="508" t="s">
        <v>551</v>
      </c>
      <c r="B1990" s="509" t="s">
        <v>325</v>
      </c>
      <c r="C1990" s="509">
        <v>22</v>
      </c>
      <c r="H1990" s="509">
        <v>0</v>
      </c>
    </row>
    <row r="1991" spans="1:8">
      <c r="A1991" s="508" t="s">
        <v>551</v>
      </c>
      <c r="B1991" s="509" t="s">
        <v>325</v>
      </c>
      <c r="C1991" s="509">
        <v>23</v>
      </c>
      <c r="H1991" s="509">
        <v>0</v>
      </c>
    </row>
    <row r="1992" spans="1:8">
      <c r="A1992" s="508" t="s">
        <v>551</v>
      </c>
      <c r="B1992" s="509" t="s">
        <v>325</v>
      </c>
      <c r="C1992" s="509" t="s">
        <v>1029</v>
      </c>
      <c r="H1992" s="509">
        <v>0</v>
      </c>
    </row>
    <row r="1993" spans="1:8">
      <c r="A1993" s="508" t="s">
        <v>551</v>
      </c>
      <c r="B1993" s="509" t="s">
        <v>325</v>
      </c>
      <c r="C1993" s="509">
        <v>24</v>
      </c>
      <c r="H1993" s="509">
        <v>0</v>
      </c>
    </row>
    <row r="1994" spans="1:8">
      <c r="A1994" s="508" t="s">
        <v>551</v>
      </c>
      <c r="B1994" s="509" t="s">
        <v>325</v>
      </c>
      <c r="C1994" s="509">
        <v>25</v>
      </c>
    </row>
    <row r="1995" spans="1:8">
      <c r="A1995" s="508" t="s">
        <v>551</v>
      </c>
      <c r="B1995" s="509" t="s">
        <v>325</v>
      </c>
      <c r="C1995" s="509">
        <v>26</v>
      </c>
      <c r="H1995" s="509">
        <v>0</v>
      </c>
    </row>
    <row r="1996" spans="1:8">
      <c r="A1996" s="508" t="s">
        <v>551</v>
      </c>
      <c r="B1996" s="509" t="s">
        <v>325</v>
      </c>
      <c r="C1996" s="509">
        <v>27</v>
      </c>
      <c r="H1996" s="509">
        <v>0</v>
      </c>
    </row>
    <row r="1997" spans="1:8">
      <c r="A1997" s="508" t="s">
        <v>551</v>
      </c>
      <c r="B1997" s="509" t="s">
        <v>325</v>
      </c>
      <c r="C1997" s="509">
        <v>28</v>
      </c>
      <c r="H1997" s="509">
        <v>0</v>
      </c>
    </row>
    <row r="1998" spans="1:8">
      <c r="A1998" s="508" t="s">
        <v>551</v>
      </c>
      <c r="B1998" s="509" t="s">
        <v>325</v>
      </c>
      <c r="C1998" s="509">
        <v>29</v>
      </c>
      <c r="H1998" s="509">
        <v>0</v>
      </c>
    </row>
    <row r="1999" spans="1:8">
      <c r="A1999" s="508" t="s">
        <v>551</v>
      </c>
      <c r="B1999" s="509" t="s">
        <v>325</v>
      </c>
      <c r="C1999" s="509">
        <v>30</v>
      </c>
      <c r="H1999" s="509">
        <v>0</v>
      </c>
    </row>
    <row r="2000" spans="1:8">
      <c r="A2000" s="508" t="s">
        <v>551</v>
      </c>
      <c r="B2000" s="509" t="s">
        <v>325</v>
      </c>
      <c r="C2000" s="509">
        <v>31</v>
      </c>
      <c r="H2000" s="509">
        <v>0</v>
      </c>
    </row>
    <row r="2001" spans="1:8">
      <c r="A2001" s="508" t="s">
        <v>551</v>
      </c>
      <c r="B2001" s="509" t="s">
        <v>325</v>
      </c>
      <c r="C2001" s="509">
        <v>32</v>
      </c>
      <c r="H2001" s="509">
        <v>0</v>
      </c>
    </row>
    <row r="2002" spans="1:8">
      <c r="A2002" s="508" t="s">
        <v>551</v>
      </c>
      <c r="B2002" s="509" t="s">
        <v>325</v>
      </c>
      <c r="C2002" s="509">
        <v>33</v>
      </c>
      <c r="H2002" s="509">
        <v>0</v>
      </c>
    </row>
    <row r="2003" spans="1:8">
      <c r="A2003" s="508" t="s">
        <v>551</v>
      </c>
      <c r="B2003" s="509" t="s">
        <v>325</v>
      </c>
      <c r="C2003" s="509">
        <v>34</v>
      </c>
      <c r="H2003" s="509">
        <v>0</v>
      </c>
    </row>
    <row r="2004" spans="1:8">
      <c r="A2004" s="508" t="s">
        <v>551</v>
      </c>
      <c r="B2004" s="509" t="s">
        <v>325</v>
      </c>
      <c r="C2004" s="509">
        <v>35</v>
      </c>
      <c r="H2004" s="509">
        <v>0</v>
      </c>
    </row>
    <row r="2005" spans="1:8">
      <c r="A2005" s="508" t="s">
        <v>551</v>
      </c>
      <c r="B2005" s="509" t="s">
        <v>325</v>
      </c>
      <c r="C2005" s="509">
        <v>36</v>
      </c>
      <c r="H2005" s="509">
        <v>0</v>
      </c>
    </row>
    <row r="2006" spans="1:8">
      <c r="A2006" s="508" t="s">
        <v>551</v>
      </c>
      <c r="B2006" s="509" t="s">
        <v>325</v>
      </c>
      <c r="C2006" s="509">
        <v>37</v>
      </c>
      <c r="H2006" s="509">
        <v>0</v>
      </c>
    </row>
    <row r="2007" spans="1:8">
      <c r="A2007" s="508" t="s">
        <v>551</v>
      </c>
      <c r="B2007" s="509" t="s">
        <v>325</v>
      </c>
      <c r="C2007" s="509">
        <v>38</v>
      </c>
      <c r="H2007" s="509">
        <v>0</v>
      </c>
    </row>
    <row r="2008" spans="1:8">
      <c r="A2008" s="508" t="s">
        <v>551</v>
      </c>
      <c r="B2008" s="509" t="s">
        <v>325</v>
      </c>
      <c r="C2008" s="509" t="s">
        <v>1030</v>
      </c>
    </row>
    <row r="2009" spans="1:8">
      <c r="A2009" s="508" t="s">
        <v>551</v>
      </c>
      <c r="B2009" s="509" t="s">
        <v>325</v>
      </c>
      <c r="C2009" s="509">
        <v>39</v>
      </c>
      <c r="H2009" s="509">
        <v>0</v>
      </c>
    </row>
    <row r="2010" spans="1:8">
      <c r="A2010" s="508" t="s">
        <v>551</v>
      </c>
      <c r="B2010" s="509" t="s">
        <v>325</v>
      </c>
      <c r="C2010" s="509">
        <v>40</v>
      </c>
      <c r="H2010" s="509">
        <v>0</v>
      </c>
    </row>
    <row r="2011" spans="1:8">
      <c r="A2011" s="508" t="s">
        <v>551</v>
      </c>
      <c r="B2011" s="509" t="s">
        <v>325</v>
      </c>
      <c r="C2011" s="509">
        <v>41</v>
      </c>
      <c r="H2011" s="509">
        <v>0</v>
      </c>
    </row>
    <row r="2012" spans="1:8">
      <c r="A2012" s="508" t="s">
        <v>551</v>
      </c>
      <c r="B2012" s="509" t="s">
        <v>325</v>
      </c>
      <c r="C2012" s="509">
        <v>42</v>
      </c>
      <c r="H2012" s="509">
        <v>0</v>
      </c>
    </row>
    <row r="2013" spans="1:8">
      <c r="A2013" s="508" t="s">
        <v>551</v>
      </c>
      <c r="B2013" s="509" t="s">
        <v>325</v>
      </c>
      <c r="C2013" s="509">
        <v>43</v>
      </c>
      <c r="H2013" s="509">
        <v>0</v>
      </c>
    </row>
    <row r="2014" spans="1:8">
      <c r="A2014" s="508" t="s">
        <v>551</v>
      </c>
      <c r="B2014" s="509" t="s">
        <v>325</v>
      </c>
      <c r="C2014" s="509">
        <v>44</v>
      </c>
      <c r="H2014" s="509">
        <v>0</v>
      </c>
    </row>
    <row r="2015" spans="1:8">
      <c r="A2015" s="508" t="s">
        <v>551</v>
      </c>
      <c r="B2015" s="509" t="s">
        <v>325</v>
      </c>
      <c r="C2015" s="509">
        <v>45</v>
      </c>
      <c r="H2015" s="509">
        <v>0</v>
      </c>
    </row>
    <row r="2016" spans="1:8">
      <c r="A2016" s="508" t="s">
        <v>551</v>
      </c>
      <c r="B2016" s="509" t="s">
        <v>325</v>
      </c>
      <c r="C2016" s="509">
        <v>46</v>
      </c>
      <c r="H2016" s="509">
        <v>0</v>
      </c>
    </row>
    <row r="2017" spans="1:8">
      <c r="A2017" s="508" t="s">
        <v>551</v>
      </c>
      <c r="B2017" s="509" t="s">
        <v>325</v>
      </c>
      <c r="C2017" s="509">
        <v>47</v>
      </c>
      <c r="H2017" s="509">
        <v>0</v>
      </c>
    </row>
    <row r="2018" spans="1:8">
      <c r="A2018" s="508" t="s">
        <v>551</v>
      </c>
      <c r="B2018" s="509" t="s">
        <v>325</v>
      </c>
      <c r="C2018" s="509">
        <v>48</v>
      </c>
      <c r="H2018" s="509">
        <v>0</v>
      </c>
    </row>
    <row r="2019" spans="1:8">
      <c r="A2019" s="508" t="s">
        <v>551</v>
      </c>
      <c r="B2019" s="509" t="s">
        <v>325</v>
      </c>
      <c r="C2019" s="509">
        <v>49</v>
      </c>
      <c r="H2019" s="509">
        <v>0</v>
      </c>
    </row>
    <row r="2020" spans="1:8">
      <c r="A2020" s="508" t="s">
        <v>551</v>
      </c>
      <c r="B2020" s="509" t="s">
        <v>325</v>
      </c>
      <c r="C2020" s="509">
        <v>50</v>
      </c>
      <c r="H2020" s="509">
        <v>0</v>
      </c>
    </row>
    <row r="2021" spans="1:8">
      <c r="A2021" s="508" t="s">
        <v>551</v>
      </c>
      <c r="B2021" s="509" t="s">
        <v>325</v>
      </c>
      <c r="C2021" s="509">
        <v>51</v>
      </c>
      <c r="H2021" s="509">
        <v>0</v>
      </c>
    </row>
    <row r="2022" spans="1:8">
      <c r="A2022" s="508" t="s">
        <v>551</v>
      </c>
      <c r="B2022" s="509" t="s">
        <v>325</v>
      </c>
      <c r="C2022" s="509" t="s">
        <v>1031</v>
      </c>
      <c r="H2022" s="509">
        <v>0</v>
      </c>
    </row>
    <row r="2023" spans="1:8">
      <c r="A2023" s="508" t="s">
        <v>551</v>
      </c>
      <c r="B2023" s="509" t="s">
        <v>325</v>
      </c>
      <c r="C2023" s="509" t="s">
        <v>1032</v>
      </c>
      <c r="H2023" s="509">
        <v>0</v>
      </c>
    </row>
    <row r="2024" spans="1:8">
      <c r="A2024" s="508" t="s">
        <v>551</v>
      </c>
      <c r="B2024" s="509" t="s">
        <v>325</v>
      </c>
      <c r="C2024" s="509">
        <v>52</v>
      </c>
      <c r="H2024" s="509">
        <v>0</v>
      </c>
    </row>
    <row r="2025" spans="1:8">
      <c r="A2025" s="508" t="s">
        <v>551</v>
      </c>
      <c r="B2025" s="509" t="s">
        <v>325</v>
      </c>
      <c r="C2025" s="509">
        <v>53</v>
      </c>
      <c r="H2025" s="509">
        <v>0</v>
      </c>
    </row>
    <row r="2026" spans="1:8">
      <c r="A2026" s="508" t="s">
        <v>551</v>
      </c>
      <c r="B2026" s="509" t="s">
        <v>325</v>
      </c>
      <c r="C2026" s="509">
        <v>54</v>
      </c>
      <c r="H2026" s="509">
        <v>0</v>
      </c>
    </row>
    <row r="2027" spans="1:8">
      <c r="A2027" s="508" t="s">
        <v>551</v>
      </c>
      <c r="B2027" s="509" t="s">
        <v>325</v>
      </c>
      <c r="C2027" s="509">
        <v>55</v>
      </c>
      <c r="H2027" s="509">
        <v>0</v>
      </c>
    </row>
    <row r="2028" spans="1:8">
      <c r="A2028" s="508" t="s">
        <v>551</v>
      </c>
      <c r="B2028" s="509" t="s">
        <v>325</v>
      </c>
      <c r="C2028" s="509">
        <v>56</v>
      </c>
      <c r="H2028" s="509">
        <v>0</v>
      </c>
    </row>
    <row r="2029" spans="1:8">
      <c r="A2029" s="508" t="s">
        <v>551</v>
      </c>
      <c r="B2029" s="509" t="s">
        <v>325</v>
      </c>
      <c r="C2029" s="509">
        <v>57</v>
      </c>
      <c r="H2029" s="509">
        <v>0</v>
      </c>
    </row>
    <row r="2030" spans="1:8">
      <c r="A2030" s="508" t="s">
        <v>551</v>
      </c>
      <c r="B2030" s="509" t="s">
        <v>325</v>
      </c>
      <c r="C2030" s="509">
        <v>58</v>
      </c>
      <c r="H2030" s="509">
        <v>0</v>
      </c>
    </row>
    <row r="2031" spans="1:8">
      <c r="A2031" s="508" t="s">
        <v>551</v>
      </c>
      <c r="B2031" s="509" t="s">
        <v>325</v>
      </c>
      <c r="C2031" s="509">
        <v>59</v>
      </c>
      <c r="H2031" s="509">
        <v>0</v>
      </c>
    </row>
    <row r="2032" spans="1:8">
      <c r="A2032" s="508" t="s">
        <v>551</v>
      </c>
      <c r="B2032" s="509" t="s">
        <v>325</v>
      </c>
      <c r="C2032" s="509">
        <v>60</v>
      </c>
      <c r="H2032" s="509">
        <v>0</v>
      </c>
    </row>
    <row r="2033" spans="1:8">
      <c r="A2033" s="508" t="s">
        <v>551</v>
      </c>
      <c r="B2033" s="509" t="s">
        <v>325</v>
      </c>
      <c r="C2033" s="509">
        <v>61</v>
      </c>
      <c r="H2033" s="509">
        <v>0</v>
      </c>
    </row>
    <row r="2034" spans="1:8">
      <c r="A2034" s="508" t="s">
        <v>551</v>
      </c>
      <c r="B2034" s="509" t="s">
        <v>325</v>
      </c>
      <c r="C2034" s="509">
        <v>62</v>
      </c>
      <c r="H2034" s="509">
        <v>0</v>
      </c>
    </row>
    <row r="2035" spans="1:8">
      <c r="A2035" s="508" t="s">
        <v>551</v>
      </c>
      <c r="B2035" s="509" t="s">
        <v>325</v>
      </c>
      <c r="C2035" s="509">
        <v>63</v>
      </c>
      <c r="H2035" s="509">
        <v>0</v>
      </c>
    </row>
    <row r="2036" spans="1:8">
      <c r="A2036" s="508" t="s">
        <v>551</v>
      </c>
      <c r="B2036" s="509" t="s">
        <v>325</v>
      </c>
      <c r="C2036" s="509" t="s">
        <v>1033</v>
      </c>
      <c r="H2036" s="509">
        <v>0</v>
      </c>
    </row>
    <row r="2037" spans="1:8">
      <c r="A2037" s="508" t="s">
        <v>551</v>
      </c>
      <c r="B2037" s="509" t="s">
        <v>325</v>
      </c>
      <c r="C2037" s="509" t="s">
        <v>1034</v>
      </c>
      <c r="H2037" s="509">
        <v>0</v>
      </c>
    </row>
    <row r="2038" spans="1:8">
      <c r="A2038" s="508" t="s">
        <v>551</v>
      </c>
      <c r="B2038" s="509" t="s">
        <v>325</v>
      </c>
      <c r="C2038" s="509">
        <v>64</v>
      </c>
      <c r="H2038" s="509">
        <v>0</v>
      </c>
    </row>
    <row r="2039" spans="1:8">
      <c r="A2039" s="508" t="s">
        <v>551</v>
      </c>
      <c r="B2039" s="509" t="s">
        <v>325</v>
      </c>
      <c r="C2039" s="509" t="s">
        <v>1035</v>
      </c>
      <c r="H2039" s="509">
        <v>0</v>
      </c>
    </row>
    <row r="2040" spans="1:8">
      <c r="A2040" s="508" t="s">
        <v>551</v>
      </c>
      <c r="B2040" s="509" t="s">
        <v>325</v>
      </c>
      <c r="C2040" s="509">
        <v>65</v>
      </c>
      <c r="H2040" s="509">
        <v>0</v>
      </c>
    </row>
    <row r="2041" spans="1:8">
      <c r="A2041" s="508" t="s">
        <v>551</v>
      </c>
      <c r="B2041" s="509" t="s">
        <v>325</v>
      </c>
      <c r="C2041" s="509">
        <v>66</v>
      </c>
      <c r="H2041" s="509">
        <v>0</v>
      </c>
    </row>
    <row r="2042" spans="1:8">
      <c r="A2042" s="508" t="s">
        <v>551</v>
      </c>
      <c r="B2042" s="509" t="s">
        <v>325</v>
      </c>
      <c r="C2042" s="509" t="s">
        <v>1036</v>
      </c>
      <c r="H2042" s="509">
        <v>0</v>
      </c>
    </row>
    <row r="2043" spans="1:8">
      <c r="A2043" s="508" t="s">
        <v>551</v>
      </c>
      <c r="B2043" s="509" t="s">
        <v>325</v>
      </c>
      <c r="C2043" s="509" t="s">
        <v>1037</v>
      </c>
      <c r="H2043" s="509">
        <v>0</v>
      </c>
    </row>
    <row r="2044" spans="1:8">
      <c r="A2044" s="508" t="s">
        <v>551</v>
      </c>
      <c r="B2044" s="509" t="s">
        <v>325</v>
      </c>
      <c r="C2044" s="509" t="s">
        <v>1038</v>
      </c>
      <c r="H2044" s="509">
        <v>0</v>
      </c>
    </row>
    <row r="2045" spans="1:8">
      <c r="A2045" s="508" t="s">
        <v>551</v>
      </c>
      <c r="B2045" s="509" t="s">
        <v>325</v>
      </c>
      <c r="C2045" s="509" t="s">
        <v>1039</v>
      </c>
      <c r="H2045" s="509">
        <v>0</v>
      </c>
    </row>
    <row r="2046" spans="1:8">
      <c r="A2046" s="508" t="s">
        <v>551</v>
      </c>
      <c r="B2046" s="509" t="s">
        <v>325</v>
      </c>
      <c r="C2046" s="509" t="s">
        <v>1040</v>
      </c>
      <c r="H2046" s="509">
        <v>0</v>
      </c>
    </row>
    <row r="2047" spans="1:8">
      <c r="A2047" s="508" t="s">
        <v>551</v>
      </c>
      <c r="B2047" s="509" t="s">
        <v>325</v>
      </c>
      <c r="C2047" s="509" t="s">
        <v>1041</v>
      </c>
      <c r="H2047" s="509">
        <v>0</v>
      </c>
    </row>
    <row r="2048" spans="1:8">
      <c r="A2048" s="508" t="s">
        <v>551</v>
      </c>
      <c r="B2048" s="509" t="s">
        <v>325</v>
      </c>
      <c r="C2048" s="509" t="s">
        <v>1042</v>
      </c>
    </row>
    <row r="2049" spans="1:8">
      <c r="A2049" s="508" t="s">
        <v>551</v>
      </c>
      <c r="B2049" s="509" t="s">
        <v>325</v>
      </c>
      <c r="C2049" s="509">
        <v>67</v>
      </c>
      <c r="H2049" s="509">
        <v>0</v>
      </c>
    </row>
    <row r="2050" spans="1:8">
      <c r="A2050" s="508" t="s">
        <v>551</v>
      </c>
      <c r="B2050" s="509" t="s">
        <v>325</v>
      </c>
      <c r="C2050" s="509">
        <v>68</v>
      </c>
      <c r="H2050" s="509">
        <v>0</v>
      </c>
    </row>
    <row r="2051" spans="1:8">
      <c r="A2051" s="508" t="s">
        <v>551</v>
      </c>
      <c r="B2051" s="509" t="s">
        <v>325</v>
      </c>
      <c r="C2051" s="509" t="s">
        <v>1043</v>
      </c>
      <c r="H2051" s="509">
        <v>0</v>
      </c>
    </row>
    <row r="2052" spans="1:8">
      <c r="A2052" s="508" t="s">
        <v>551</v>
      </c>
      <c r="B2052" s="509" t="s">
        <v>325</v>
      </c>
      <c r="C2052" s="509">
        <v>69</v>
      </c>
      <c r="H2052" s="509">
        <v>0</v>
      </c>
    </row>
    <row r="2053" spans="1:8">
      <c r="A2053" s="508" t="s">
        <v>551</v>
      </c>
      <c r="B2053" s="509" t="s">
        <v>325</v>
      </c>
      <c r="C2053" s="509" t="s">
        <v>1044</v>
      </c>
      <c r="H2053" s="509">
        <v>0</v>
      </c>
    </row>
    <row r="2054" spans="1:8">
      <c r="A2054" s="508" t="s">
        <v>551</v>
      </c>
      <c r="B2054" s="509" t="s">
        <v>325</v>
      </c>
      <c r="C2054" s="509" t="s">
        <v>1045</v>
      </c>
      <c r="H2054" s="509">
        <v>0</v>
      </c>
    </row>
    <row r="2055" spans="1:8">
      <c r="A2055" s="508" t="s">
        <v>551</v>
      </c>
      <c r="B2055" s="509" t="s">
        <v>325</v>
      </c>
      <c r="C2055" s="509">
        <v>70</v>
      </c>
      <c r="H2055" s="509">
        <v>0</v>
      </c>
    </row>
    <row r="2056" spans="1:8">
      <c r="A2056" s="508" t="s">
        <v>551</v>
      </c>
      <c r="B2056" s="509" t="s">
        <v>325</v>
      </c>
      <c r="C2056" s="509" t="s">
        <v>1046</v>
      </c>
      <c r="H2056" s="509">
        <v>0</v>
      </c>
    </row>
    <row r="2057" spans="1:8">
      <c r="A2057" s="508" t="s">
        <v>551</v>
      </c>
      <c r="B2057" s="509" t="s">
        <v>325</v>
      </c>
      <c r="C2057" s="509">
        <v>71</v>
      </c>
      <c r="H2057" s="509">
        <v>0</v>
      </c>
    </row>
    <row r="2058" spans="1:8">
      <c r="A2058" s="508" t="s">
        <v>551</v>
      </c>
      <c r="B2058" s="509" t="s">
        <v>325</v>
      </c>
      <c r="C2058" s="509" t="s">
        <v>1047</v>
      </c>
      <c r="H2058" s="509">
        <v>0</v>
      </c>
    </row>
    <row r="2059" spans="1:8">
      <c r="A2059" s="508" t="s">
        <v>551</v>
      </c>
      <c r="B2059" s="509" t="s">
        <v>325</v>
      </c>
      <c r="C2059" s="509" t="s">
        <v>1048</v>
      </c>
      <c r="H2059" s="509">
        <v>0</v>
      </c>
    </row>
    <row r="2060" spans="1:8">
      <c r="A2060" s="508" t="s">
        <v>551</v>
      </c>
      <c r="B2060" s="509" t="s">
        <v>325</v>
      </c>
      <c r="C2060" s="509" t="s">
        <v>1049</v>
      </c>
      <c r="H2060" s="509">
        <v>0</v>
      </c>
    </row>
    <row r="2061" spans="1:8">
      <c r="A2061" s="508" t="s">
        <v>551</v>
      </c>
      <c r="B2061" s="509" t="s">
        <v>325</v>
      </c>
      <c r="C2061" s="509" t="s">
        <v>1050</v>
      </c>
      <c r="H2061" s="509">
        <v>0</v>
      </c>
    </row>
    <row r="2062" spans="1:8">
      <c r="A2062" s="508" t="s">
        <v>551</v>
      </c>
      <c r="B2062" s="509" t="s">
        <v>325</v>
      </c>
      <c r="C2062" s="509" t="s">
        <v>1051</v>
      </c>
      <c r="H2062" s="509">
        <v>0</v>
      </c>
    </row>
    <row r="2063" spans="1:8">
      <c r="A2063" s="508" t="s">
        <v>551</v>
      </c>
      <c r="B2063" s="509" t="s">
        <v>325</v>
      </c>
      <c r="C2063" s="509">
        <v>72</v>
      </c>
      <c r="H2063" s="509">
        <v>0</v>
      </c>
    </row>
    <row r="2064" spans="1:8">
      <c r="A2064" s="508" t="s">
        <v>551</v>
      </c>
      <c r="B2064" s="509" t="s">
        <v>325</v>
      </c>
      <c r="C2064" s="509">
        <v>74</v>
      </c>
      <c r="H2064" s="509">
        <v>0</v>
      </c>
    </row>
    <row r="2065" spans="1:8">
      <c r="A2065" s="508" t="s">
        <v>551</v>
      </c>
      <c r="B2065" s="509" t="s">
        <v>325</v>
      </c>
      <c r="C2065" s="509" t="s">
        <v>1406</v>
      </c>
      <c r="D2065" s="509">
        <v>0</v>
      </c>
      <c r="E2065" s="509">
        <v>0</v>
      </c>
      <c r="F2065" s="509">
        <v>0</v>
      </c>
      <c r="G2065" s="509">
        <v>0</v>
      </c>
      <c r="H2065" s="509">
        <v>0</v>
      </c>
    </row>
    <row r="2066" spans="1:8">
      <c r="A2066" s="508" t="s">
        <v>552</v>
      </c>
      <c r="B2066" s="509" t="s">
        <v>1435</v>
      </c>
      <c r="C2066" s="509">
        <v>1</v>
      </c>
      <c r="H2066" s="509">
        <v>0</v>
      </c>
    </row>
    <row r="2067" spans="1:8">
      <c r="A2067" s="508" t="s">
        <v>552</v>
      </c>
      <c r="B2067" s="509" t="s">
        <v>1435</v>
      </c>
      <c r="C2067" s="509" t="s">
        <v>1023</v>
      </c>
      <c r="H2067" s="509">
        <v>0</v>
      </c>
    </row>
    <row r="2068" spans="1:8">
      <c r="A2068" s="508" t="s">
        <v>552</v>
      </c>
      <c r="B2068" s="509" t="s">
        <v>1435</v>
      </c>
      <c r="C2068" s="509">
        <v>2</v>
      </c>
      <c r="H2068" s="509">
        <v>0</v>
      </c>
    </row>
    <row r="2069" spans="1:8">
      <c r="A2069" s="508" t="s">
        <v>552</v>
      </c>
      <c r="B2069" s="509" t="s">
        <v>1435</v>
      </c>
      <c r="C2069" s="509">
        <v>3</v>
      </c>
      <c r="H2069" s="509">
        <v>0</v>
      </c>
    </row>
    <row r="2070" spans="1:8">
      <c r="A2070" s="508" t="s">
        <v>552</v>
      </c>
      <c r="B2070" s="509" t="s">
        <v>1435</v>
      </c>
      <c r="C2070" s="509">
        <v>4</v>
      </c>
      <c r="H2070" s="509">
        <v>0</v>
      </c>
    </row>
    <row r="2071" spans="1:8">
      <c r="A2071" s="508" t="s">
        <v>552</v>
      </c>
      <c r="B2071" s="509" t="s">
        <v>1435</v>
      </c>
      <c r="C2071" s="509">
        <v>5</v>
      </c>
      <c r="H2071" s="509">
        <v>0</v>
      </c>
    </row>
    <row r="2072" spans="1:8">
      <c r="A2072" s="508" t="s">
        <v>552</v>
      </c>
      <c r="B2072" s="509" t="s">
        <v>1435</v>
      </c>
      <c r="C2072" s="509">
        <v>6</v>
      </c>
      <c r="H2072" s="509">
        <v>0</v>
      </c>
    </row>
    <row r="2073" spans="1:8">
      <c r="A2073" s="508" t="s">
        <v>552</v>
      </c>
      <c r="B2073" s="509" t="s">
        <v>1435</v>
      </c>
      <c r="C2073" s="509">
        <v>7</v>
      </c>
      <c r="H2073" s="509">
        <v>0</v>
      </c>
    </row>
    <row r="2074" spans="1:8">
      <c r="A2074" s="508" t="s">
        <v>552</v>
      </c>
      <c r="B2074" s="509" t="s">
        <v>1435</v>
      </c>
      <c r="C2074" s="509">
        <v>8</v>
      </c>
      <c r="H2074" s="509">
        <v>0</v>
      </c>
    </row>
    <row r="2075" spans="1:8">
      <c r="A2075" s="508" t="s">
        <v>552</v>
      </c>
      <c r="B2075" s="509" t="s">
        <v>1435</v>
      </c>
      <c r="C2075" s="509">
        <v>9</v>
      </c>
      <c r="H2075" s="509">
        <v>0</v>
      </c>
    </row>
    <row r="2076" spans="1:8">
      <c r="A2076" s="508" t="s">
        <v>552</v>
      </c>
      <c r="B2076" s="509" t="s">
        <v>1435</v>
      </c>
      <c r="C2076" s="509">
        <v>10</v>
      </c>
      <c r="H2076" s="509">
        <v>0</v>
      </c>
    </row>
    <row r="2077" spans="1:8">
      <c r="A2077" s="508" t="s">
        <v>552</v>
      </c>
      <c r="B2077" s="509" t="s">
        <v>1435</v>
      </c>
      <c r="C2077" s="509">
        <v>11</v>
      </c>
      <c r="H2077" s="509">
        <v>0</v>
      </c>
    </row>
    <row r="2078" spans="1:8">
      <c r="A2078" s="508" t="s">
        <v>552</v>
      </c>
      <c r="B2078" s="509" t="s">
        <v>1435</v>
      </c>
      <c r="C2078" s="509">
        <v>12</v>
      </c>
      <c r="H2078" s="509">
        <v>0</v>
      </c>
    </row>
    <row r="2079" spans="1:8">
      <c r="A2079" s="508" t="s">
        <v>552</v>
      </c>
      <c r="B2079" s="509" t="s">
        <v>1435</v>
      </c>
      <c r="C2079" s="509">
        <v>13</v>
      </c>
      <c r="H2079" s="509">
        <v>0</v>
      </c>
    </row>
    <row r="2080" spans="1:8">
      <c r="A2080" s="508" t="s">
        <v>552</v>
      </c>
      <c r="B2080" s="509" t="s">
        <v>1435</v>
      </c>
      <c r="C2080" s="509">
        <v>14</v>
      </c>
      <c r="H2080" s="509">
        <v>0</v>
      </c>
    </row>
    <row r="2081" spans="1:8">
      <c r="A2081" s="508" t="s">
        <v>552</v>
      </c>
      <c r="B2081" s="509" t="s">
        <v>1435</v>
      </c>
      <c r="C2081" s="509">
        <v>15</v>
      </c>
      <c r="H2081" s="509">
        <v>0</v>
      </c>
    </row>
    <row r="2082" spans="1:8">
      <c r="A2082" s="508" t="s">
        <v>552</v>
      </c>
      <c r="B2082" s="509" t="s">
        <v>1435</v>
      </c>
      <c r="C2082" s="509">
        <v>16</v>
      </c>
      <c r="H2082" s="509">
        <v>0</v>
      </c>
    </row>
    <row r="2083" spans="1:8">
      <c r="A2083" s="508" t="s">
        <v>552</v>
      </c>
      <c r="B2083" s="509" t="s">
        <v>1435</v>
      </c>
      <c r="C2083" s="509">
        <v>17</v>
      </c>
      <c r="H2083" s="509">
        <v>0</v>
      </c>
    </row>
    <row r="2084" spans="1:8">
      <c r="A2084" s="508" t="s">
        <v>552</v>
      </c>
      <c r="B2084" s="509" t="s">
        <v>1435</v>
      </c>
      <c r="C2084" s="509">
        <v>18</v>
      </c>
      <c r="H2084" s="509">
        <v>0</v>
      </c>
    </row>
    <row r="2085" spans="1:8">
      <c r="A2085" s="508" t="s">
        <v>552</v>
      </c>
      <c r="B2085" s="509" t="s">
        <v>1435</v>
      </c>
      <c r="C2085" s="509" t="s">
        <v>1024</v>
      </c>
      <c r="H2085" s="509">
        <v>0</v>
      </c>
    </row>
    <row r="2086" spans="1:8">
      <c r="A2086" s="508" t="s">
        <v>552</v>
      </c>
      <c r="B2086" s="509" t="s">
        <v>1435</v>
      </c>
      <c r="C2086" s="509" t="s">
        <v>1025</v>
      </c>
      <c r="H2086" s="509">
        <v>0</v>
      </c>
    </row>
    <row r="2087" spans="1:8">
      <c r="A2087" s="508" t="s">
        <v>552</v>
      </c>
      <c r="B2087" s="509" t="s">
        <v>1435</v>
      </c>
      <c r="C2087" s="509">
        <v>19</v>
      </c>
      <c r="H2087" s="509">
        <v>0</v>
      </c>
    </row>
    <row r="2088" spans="1:8">
      <c r="A2088" s="508" t="s">
        <v>552</v>
      </c>
      <c r="B2088" s="509" t="s">
        <v>1435</v>
      </c>
      <c r="C2088" s="509">
        <v>20</v>
      </c>
      <c r="H2088" s="509">
        <v>0</v>
      </c>
    </row>
    <row r="2089" spans="1:8">
      <c r="A2089" s="508" t="s">
        <v>552</v>
      </c>
      <c r="B2089" s="509" t="s">
        <v>1435</v>
      </c>
      <c r="C2089" s="509">
        <v>21</v>
      </c>
      <c r="H2089" s="509">
        <v>0</v>
      </c>
    </row>
    <row r="2090" spans="1:8">
      <c r="A2090" s="508" t="s">
        <v>552</v>
      </c>
      <c r="B2090" s="509" t="s">
        <v>1435</v>
      </c>
      <c r="C2090" s="509" t="s">
        <v>1026</v>
      </c>
      <c r="H2090" s="509">
        <v>0</v>
      </c>
    </row>
    <row r="2091" spans="1:8">
      <c r="A2091" s="508" t="s">
        <v>552</v>
      </c>
      <c r="B2091" s="509" t="s">
        <v>1435</v>
      </c>
      <c r="C2091" s="509" t="s">
        <v>1027</v>
      </c>
      <c r="H2091" s="509">
        <v>0</v>
      </c>
    </row>
    <row r="2092" spans="1:8">
      <c r="A2092" s="508" t="s">
        <v>552</v>
      </c>
      <c r="B2092" s="509" t="s">
        <v>1435</v>
      </c>
      <c r="C2092" s="509" t="s">
        <v>1028</v>
      </c>
      <c r="H2092" s="509">
        <v>0</v>
      </c>
    </row>
    <row r="2093" spans="1:8">
      <c r="A2093" s="508" t="s">
        <v>552</v>
      </c>
      <c r="B2093" s="509" t="s">
        <v>1435</v>
      </c>
      <c r="C2093" s="509">
        <v>22</v>
      </c>
      <c r="H2093" s="509">
        <v>0</v>
      </c>
    </row>
    <row r="2094" spans="1:8">
      <c r="A2094" s="508" t="s">
        <v>552</v>
      </c>
      <c r="B2094" s="509" t="s">
        <v>1435</v>
      </c>
      <c r="C2094" s="509">
        <v>23</v>
      </c>
      <c r="H2094" s="509">
        <v>0</v>
      </c>
    </row>
    <row r="2095" spans="1:8">
      <c r="A2095" s="508" t="s">
        <v>552</v>
      </c>
      <c r="B2095" s="509" t="s">
        <v>1435</v>
      </c>
      <c r="C2095" s="509" t="s">
        <v>1029</v>
      </c>
      <c r="H2095" s="509">
        <v>0</v>
      </c>
    </row>
    <row r="2096" spans="1:8">
      <c r="A2096" s="508" t="s">
        <v>552</v>
      </c>
      <c r="B2096" s="509" t="s">
        <v>1435</v>
      </c>
      <c r="C2096" s="509">
        <v>24</v>
      </c>
      <c r="H2096" s="509">
        <v>0</v>
      </c>
    </row>
    <row r="2097" spans="1:8">
      <c r="A2097" s="508" t="s">
        <v>552</v>
      </c>
      <c r="B2097" s="509" t="s">
        <v>1435</v>
      </c>
      <c r="C2097" s="509">
        <v>25</v>
      </c>
    </row>
    <row r="2098" spans="1:8">
      <c r="A2098" s="508" t="s">
        <v>552</v>
      </c>
      <c r="B2098" s="509" t="s">
        <v>1435</v>
      </c>
      <c r="C2098" s="509">
        <v>26</v>
      </c>
      <c r="H2098" s="509">
        <v>0</v>
      </c>
    </row>
    <row r="2099" spans="1:8">
      <c r="A2099" s="508" t="s">
        <v>552</v>
      </c>
      <c r="B2099" s="509" t="s">
        <v>1435</v>
      </c>
      <c r="C2099" s="509">
        <v>27</v>
      </c>
      <c r="H2099" s="509">
        <v>0</v>
      </c>
    </row>
    <row r="2100" spans="1:8">
      <c r="A2100" s="508" t="s">
        <v>552</v>
      </c>
      <c r="B2100" s="509" t="s">
        <v>1435</v>
      </c>
      <c r="C2100" s="509">
        <v>28</v>
      </c>
      <c r="H2100" s="509">
        <v>0</v>
      </c>
    </row>
    <row r="2101" spans="1:8">
      <c r="A2101" s="508" t="s">
        <v>552</v>
      </c>
      <c r="B2101" s="509" t="s">
        <v>1435</v>
      </c>
      <c r="C2101" s="509">
        <v>29</v>
      </c>
      <c r="H2101" s="509">
        <v>0</v>
      </c>
    </row>
    <row r="2102" spans="1:8">
      <c r="A2102" s="508" t="s">
        <v>552</v>
      </c>
      <c r="B2102" s="509" t="s">
        <v>1435</v>
      </c>
      <c r="C2102" s="509">
        <v>30</v>
      </c>
      <c r="H2102" s="509">
        <v>0</v>
      </c>
    </row>
    <row r="2103" spans="1:8">
      <c r="A2103" s="508" t="s">
        <v>552</v>
      </c>
      <c r="B2103" s="509" t="s">
        <v>1435</v>
      </c>
      <c r="C2103" s="509">
        <v>31</v>
      </c>
      <c r="H2103" s="509">
        <v>0</v>
      </c>
    </row>
    <row r="2104" spans="1:8">
      <c r="A2104" s="508" t="s">
        <v>552</v>
      </c>
      <c r="B2104" s="509" t="s">
        <v>1435</v>
      </c>
      <c r="C2104" s="509">
        <v>32</v>
      </c>
      <c r="H2104" s="509">
        <v>0</v>
      </c>
    </row>
    <row r="2105" spans="1:8">
      <c r="A2105" s="508" t="s">
        <v>552</v>
      </c>
      <c r="B2105" s="509" t="s">
        <v>1435</v>
      </c>
      <c r="C2105" s="509">
        <v>33</v>
      </c>
      <c r="H2105" s="509">
        <v>0</v>
      </c>
    </row>
    <row r="2106" spans="1:8">
      <c r="A2106" s="508" t="s">
        <v>552</v>
      </c>
      <c r="B2106" s="509" t="s">
        <v>1435</v>
      </c>
      <c r="C2106" s="509">
        <v>34</v>
      </c>
      <c r="H2106" s="509">
        <v>0</v>
      </c>
    </row>
    <row r="2107" spans="1:8">
      <c r="A2107" s="508" t="s">
        <v>552</v>
      </c>
      <c r="B2107" s="509" t="s">
        <v>1435</v>
      </c>
      <c r="C2107" s="509">
        <v>35</v>
      </c>
      <c r="H2107" s="509">
        <v>0</v>
      </c>
    </row>
    <row r="2108" spans="1:8">
      <c r="A2108" s="508" t="s">
        <v>552</v>
      </c>
      <c r="B2108" s="509" t="s">
        <v>1435</v>
      </c>
      <c r="C2108" s="509">
        <v>36</v>
      </c>
      <c r="H2108" s="509">
        <v>0</v>
      </c>
    </row>
    <row r="2109" spans="1:8">
      <c r="A2109" s="508" t="s">
        <v>552</v>
      </c>
      <c r="B2109" s="509" t="s">
        <v>1435</v>
      </c>
      <c r="C2109" s="509">
        <v>37</v>
      </c>
      <c r="H2109" s="509">
        <v>0</v>
      </c>
    </row>
    <row r="2110" spans="1:8">
      <c r="A2110" s="508" t="s">
        <v>552</v>
      </c>
      <c r="B2110" s="509" t="s">
        <v>1435</v>
      </c>
      <c r="C2110" s="509">
        <v>38</v>
      </c>
      <c r="H2110" s="509">
        <v>0</v>
      </c>
    </row>
    <row r="2111" spans="1:8">
      <c r="A2111" s="508" t="s">
        <v>552</v>
      </c>
      <c r="B2111" s="509" t="s">
        <v>1435</v>
      </c>
      <c r="C2111" s="509" t="s">
        <v>1030</v>
      </c>
    </row>
    <row r="2112" spans="1:8">
      <c r="A2112" s="508" t="s">
        <v>552</v>
      </c>
      <c r="B2112" s="509" t="s">
        <v>1435</v>
      </c>
      <c r="C2112" s="509">
        <v>39</v>
      </c>
      <c r="H2112" s="509">
        <v>0</v>
      </c>
    </row>
    <row r="2113" spans="1:8">
      <c r="A2113" s="508" t="s">
        <v>552</v>
      </c>
      <c r="B2113" s="509" t="s">
        <v>1435</v>
      </c>
      <c r="C2113" s="509">
        <v>40</v>
      </c>
      <c r="H2113" s="509">
        <v>0</v>
      </c>
    </row>
    <row r="2114" spans="1:8">
      <c r="A2114" s="508" t="s">
        <v>552</v>
      </c>
      <c r="B2114" s="509" t="s">
        <v>1435</v>
      </c>
      <c r="C2114" s="509">
        <v>41</v>
      </c>
      <c r="H2114" s="509">
        <v>0</v>
      </c>
    </row>
    <row r="2115" spans="1:8">
      <c r="A2115" s="508" t="s">
        <v>552</v>
      </c>
      <c r="B2115" s="509" t="s">
        <v>1435</v>
      </c>
      <c r="C2115" s="509">
        <v>42</v>
      </c>
      <c r="H2115" s="509">
        <v>0</v>
      </c>
    </row>
    <row r="2116" spans="1:8">
      <c r="A2116" s="508" t="s">
        <v>552</v>
      </c>
      <c r="B2116" s="509" t="s">
        <v>1435</v>
      </c>
      <c r="C2116" s="509">
        <v>43</v>
      </c>
      <c r="H2116" s="509">
        <v>0</v>
      </c>
    </row>
    <row r="2117" spans="1:8">
      <c r="A2117" s="508" t="s">
        <v>552</v>
      </c>
      <c r="B2117" s="509" t="s">
        <v>1435</v>
      </c>
      <c r="C2117" s="509">
        <v>44</v>
      </c>
      <c r="H2117" s="509">
        <v>0</v>
      </c>
    </row>
    <row r="2118" spans="1:8">
      <c r="A2118" s="508" t="s">
        <v>552</v>
      </c>
      <c r="B2118" s="509" t="s">
        <v>1435</v>
      </c>
      <c r="C2118" s="509">
        <v>45</v>
      </c>
      <c r="H2118" s="509">
        <v>0</v>
      </c>
    </row>
    <row r="2119" spans="1:8">
      <c r="A2119" s="508" t="s">
        <v>552</v>
      </c>
      <c r="B2119" s="509" t="s">
        <v>1435</v>
      </c>
      <c r="C2119" s="509">
        <v>46</v>
      </c>
      <c r="H2119" s="509">
        <v>0</v>
      </c>
    </row>
    <row r="2120" spans="1:8">
      <c r="A2120" s="508" t="s">
        <v>552</v>
      </c>
      <c r="B2120" s="509" t="s">
        <v>1435</v>
      </c>
      <c r="C2120" s="509">
        <v>47</v>
      </c>
      <c r="H2120" s="509">
        <v>0</v>
      </c>
    </row>
    <row r="2121" spans="1:8">
      <c r="A2121" s="508" t="s">
        <v>552</v>
      </c>
      <c r="B2121" s="509" t="s">
        <v>1435</v>
      </c>
      <c r="C2121" s="509">
        <v>48</v>
      </c>
      <c r="H2121" s="509">
        <v>0</v>
      </c>
    </row>
    <row r="2122" spans="1:8">
      <c r="A2122" s="508" t="s">
        <v>552</v>
      </c>
      <c r="B2122" s="509" t="s">
        <v>1435</v>
      </c>
      <c r="C2122" s="509">
        <v>49</v>
      </c>
      <c r="H2122" s="509">
        <v>0</v>
      </c>
    </row>
    <row r="2123" spans="1:8">
      <c r="A2123" s="508" t="s">
        <v>552</v>
      </c>
      <c r="B2123" s="509" t="s">
        <v>1435</v>
      </c>
      <c r="C2123" s="509">
        <v>50</v>
      </c>
      <c r="H2123" s="509">
        <v>0</v>
      </c>
    </row>
    <row r="2124" spans="1:8">
      <c r="A2124" s="508" t="s">
        <v>552</v>
      </c>
      <c r="B2124" s="509" t="s">
        <v>1435</v>
      </c>
      <c r="C2124" s="509">
        <v>51</v>
      </c>
      <c r="H2124" s="509">
        <v>0</v>
      </c>
    </row>
    <row r="2125" spans="1:8">
      <c r="A2125" s="508" t="s">
        <v>552</v>
      </c>
      <c r="B2125" s="509" t="s">
        <v>1435</v>
      </c>
      <c r="C2125" s="509" t="s">
        <v>1031</v>
      </c>
      <c r="H2125" s="509">
        <v>0</v>
      </c>
    </row>
    <row r="2126" spans="1:8">
      <c r="A2126" s="508" t="s">
        <v>552</v>
      </c>
      <c r="B2126" s="509" t="s">
        <v>1435</v>
      </c>
      <c r="C2126" s="509" t="s">
        <v>1032</v>
      </c>
      <c r="H2126" s="509">
        <v>0</v>
      </c>
    </row>
    <row r="2127" spans="1:8">
      <c r="A2127" s="508" t="s">
        <v>552</v>
      </c>
      <c r="B2127" s="509" t="s">
        <v>1435</v>
      </c>
      <c r="C2127" s="509">
        <v>52</v>
      </c>
      <c r="H2127" s="509">
        <v>0</v>
      </c>
    </row>
    <row r="2128" spans="1:8">
      <c r="A2128" s="508" t="s">
        <v>552</v>
      </c>
      <c r="B2128" s="509" t="s">
        <v>1435</v>
      </c>
      <c r="C2128" s="509">
        <v>53</v>
      </c>
      <c r="H2128" s="509">
        <v>0</v>
      </c>
    </row>
    <row r="2129" spans="1:8">
      <c r="A2129" s="508" t="s">
        <v>552</v>
      </c>
      <c r="B2129" s="509" t="s">
        <v>1435</v>
      </c>
      <c r="C2129" s="509">
        <v>54</v>
      </c>
      <c r="H2129" s="509">
        <v>0</v>
      </c>
    </row>
    <row r="2130" spans="1:8">
      <c r="A2130" s="508" t="s">
        <v>552</v>
      </c>
      <c r="B2130" s="509" t="s">
        <v>1435</v>
      </c>
      <c r="C2130" s="509">
        <v>55</v>
      </c>
      <c r="H2130" s="509">
        <v>0</v>
      </c>
    </row>
    <row r="2131" spans="1:8">
      <c r="A2131" s="508" t="s">
        <v>552</v>
      </c>
      <c r="B2131" s="509" t="s">
        <v>1435</v>
      </c>
      <c r="C2131" s="509">
        <v>56</v>
      </c>
      <c r="H2131" s="509">
        <v>0</v>
      </c>
    </row>
    <row r="2132" spans="1:8">
      <c r="A2132" s="508" t="s">
        <v>552</v>
      </c>
      <c r="B2132" s="509" t="s">
        <v>1435</v>
      </c>
      <c r="C2132" s="509">
        <v>57</v>
      </c>
      <c r="H2132" s="509">
        <v>0</v>
      </c>
    </row>
    <row r="2133" spans="1:8">
      <c r="A2133" s="508" t="s">
        <v>552</v>
      </c>
      <c r="B2133" s="509" t="s">
        <v>1435</v>
      </c>
      <c r="C2133" s="509">
        <v>58</v>
      </c>
      <c r="H2133" s="509">
        <v>0</v>
      </c>
    </row>
    <row r="2134" spans="1:8">
      <c r="A2134" s="508" t="s">
        <v>552</v>
      </c>
      <c r="B2134" s="509" t="s">
        <v>1435</v>
      </c>
      <c r="C2134" s="509">
        <v>59</v>
      </c>
      <c r="H2134" s="509">
        <v>0</v>
      </c>
    </row>
    <row r="2135" spans="1:8">
      <c r="A2135" s="508" t="s">
        <v>552</v>
      </c>
      <c r="B2135" s="509" t="s">
        <v>1435</v>
      </c>
      <c r="C2135" s="509">
        <v>60</v>
      </c>
      <c r="H2135" s="509">
        <v>0</v>
      </c>
    </row>
    <row r="2136" spans="1:8">
      <c r="A2136" s="508" t="s">
        <v>552</v>
      </c>
      <c r="B2136" s="509" t="s">
        <v>1435</v>
      </c>
      <c r="C2136" s="509">
        <v>61</v>
      </c>
      <c r="H2136" s="509">
        <v>0</v>
      </c>
    </row>
    <row r="2137" spans="1:8">
      <c r="A2137" s="508" t="s">
        <v>552</v>
      </c>
      <c r="B2137" s="509" t="s">
        <v>1435</v>
      </c>
      <c r="C2137" s="509">
        <v>62</v>
      </c>
      <c r="H2137" s="509">
        <v>0</v>
      </c>
    </row>
    <row r="2138" spans="1:8">
      <c r="A2138" s="508" t="s">
        <v>552</v>
      </c>
      <c r="B2138" s="509" t="s">
        <v>1435</v>
      </c>
      <c r="C2138" s="509">
        <v>63</v>
      </c>
      <c r="H2138" s="509">
        <v>0</v>
      </c>
    </row>
    <row r="2139" spans="1:8">
      <c r="A2139" s="508" t="s">
        <v>552</v>
      </c>
      <c r="B2139" s="509" t="s">
        <v>1435</v>
      </c>
      <c r="C2139" s="509" t="s">
        <v>1033</v>
      </c>
      <c r="H2139" s="509">
        <v>0</v>
      </c>
    </row>
    <row r="2140" spans="1:8">
      <c r="A2140" s="508" t="s">
        <v>552</v>
      </c>
      <c r="B2140" s="509" t="s">
        <v>1435</v>
      </c>
      <c r="C2140" s="509" t="s">
        <v>1034</v>
      </c>
      <c r="H2140" s="509">
        <v>0</v>
      </c>
    </row>
    <row r="2141" spans="1:8">
      <c r="A2141" s="508" t="s">
        <v>552</v>
      </c>
      <c r="B2141" s="509" t="s">
        <v>1435</v>
      </c>
      <c r="C2141" s="509">
        <v>64</v>
      </c>
      <c r="H2141" s="509">
        <v>0</v>
      </c>
    </row>
    <row r="2142" spans="1:8">
      <c r="A2142" s="508" t="s">
        <v>552</v>
      </c>
      <c r="B2142" s="509" t="s">
        <v>1435</v>
      </c>
      <c r="C2142" s="509" t="s">
        <v>1035</v>
      </c>
      <c r="H2142" s="509">
        <v>0</v>
      </c>
    </row>
    <row r="2143" spans="1:8">
      <c r="A2143" s="508" t="s">
        <v>552</v>
      </c>
      <c r="B2143" s="509" t="s">
        <v>1435</v>
      </c>
      <c r="C2143" s="509">
        <v>65</v>
      </c>
      <c r="H2143" s="509">
        <v>0</v>
      </c>
    </row>
    <row r="2144" spans="1:8">
      <c r="A2144" s="508" t="s">
        <v>552</v>
      </c>
      <c r="B2144" s="509" t="s">
        <v>1435</v>
      </c>
      <c r="C2144" s="509">
        <v>66</v>
      </c>
      <c r="H2144" s="509">
        <v>0</v>
      </c>
    </row>
    <row r="2145" spans="1:8">
      <c r="A2145" s="508" t="s">
        <v>552</v>
      </c>
      <c r="B2145" s="509" t="s">
        <v>1435</v>
      </c>
      <c r="C2145" s="509" t="s">
        <v>1036</v>
      </c>
      <c r="H2145" s="509">
        <v>0</v>
      </c>
    </row>
    <row r="2146" spans="1:8">
      <c r="A2146" s="508" t="s">
        <v>552</v>
      </c>
      <c r="B2146" s="509" t="s">
        <v>1435</v>
      </c>
      <c r="C2146" s="509" t="s">
        <v>1037</v>
      </c>
      <c r="H2146" s="509">
        <v>0</v>
      </c>
    </row>
    <row r="2147" spans="1:8">
      <c r="A2147" s="508" t="s">
        <v>552</v>
      </c>
      <c r="B2147" s="509" t="s">
        <v>1435</v>
      </c>
      <c r="C2147" s="509" t="s">
        <v>1038</v>
      </c>
      <c r="H2147" s="509">
        <v>0</v>
      </c>
    </row>
    <row r="2148" spans="1:8">
      <c r="A2148" s="508" t="s">
        <v>552</v>
      </c>
      <c r="B2148" s="509" t="s">
        <v>1435</v>
      </c>
      <c r="C2148" s="509" t="s">
        <v>1039</v>
      </c>
      <c r="H2148" s="509">
        <v>0</v>
      </c>
    </row>
    <row r="2149" spans="1:8">
      <c r="A2149" s="508" t="s">
        <v>552</v>
      </c>
      <c r="B2149" s="509" t="s">
        <v>1435</v>
      </c>
      <c r="C2149" s="509" t="s">
        <v>1040</v>
      </c>
      <c r="H2149" s="509">
        <v>0</v>
      </c>
    </row>
    <row r="2150" spans="1:8">
      <c r="A2150" s="508" t="s">
        <v>552</v>
      </c>
      <c r="B2150" s="509" t="s">
        <v>1435</v>
      </c>
      <c r="C2150" s="509" t="s">
        <v>1041</v>
      </c>
      <c r="H2150" s="509">
        <v>0</v>
      </c>
    </row>
    <row r="2151" spans="1:8">
      <c r="A2151" s="508" t="s">
        <v>552</v>
      </c>
      <c r="B2151" s="509" t="s">
        <v>1435</v>
      </c>
      <c r="C2151" s="509" t="s">
        <v>1042</v>
      </c>
    </row>
    <row r="2152" spans="1:8">
      <c r="A2152" s="508" t="s">
        <v>552</v>
      </c>
      <c r="B2152" s="509" t="s">
        <v>1435</v>
      </c>
      <c r="C2152" s="509">
        <v>67</v>
      </c>
      <c r="H2152" s="509">
        <v>0</v>
      </c>
    </row>
    <row r="2153" spans="1:8">
      <c r="A2153" s="508" t="s">
        <v>552</v>
      </c>
      <c r="B2153" s="509" t="s">
        <v>1435</v>
      </c>
      <c r="C2153" s="509">
        <v>68</v>
      </c>
      <c r="H2153" s="509">
        <v>0</v>
      </c>
    </row>
    <row r="2154" spans="1:8">
      <c r="A2154" s="508" t="s">
        <v>552</v>
      </c>
      <c r="B2154" s="509" t="s">
        <v>1435</v>
      </c>
      <c r="C2154" s="509" t="s">
        <v>1043</v>
      </c>
      <c r="H2154" s="509">
        <v>0</v>
      </c>
    </row>
    <row r="2155" spans="1:8">
      <c r="A2155" s="508" t="s">
        <v>552</v>
      </c>
      <c r="B2155" s="509" t="s">
        <v>1435</v>
      </c>
      <c r="C2155" s="509">
        <v>69</v>
      </c>
      <c r="H2155" s="509">
        <v>0</v>
      </c>
    </row>
    <row r="2156" spans="1:8">
      <c r="A2156" s="508" t="s">
        <v>552</v>
      </c>
      <c r="B2156" s="509" t="s">
        <v>1435</v>
      </c>
      <c r="C2156" s="509" t="s">
        <v>1044</v>
      </c>
      <c r="H2156" s="509">
        <v>0</v>
      </c>
    </row>
    <row r="2157" spans="1:8">
      <c r="A2157" s="508" t="s">
        <v>552</v>
      </c>
      <c r="B2157" s="509" t="s">
        <v>1435</v>
      </c>
      <c r="C2157" s="509" t="s">
        <v>1045</v>
      </c>
      <c r="H2157" s="509">
        <v>0</v>
      </c>
    </row>
    <row r="2158" spans="1:8">
      <c r="A2158" s="508" t="s">
        <v>552</v>
      </c>
      <c r="B2158" s="509" t="s">
        <v>1435</v>
      </c>
      <c r="C2158" s="509">
        <v>70</v>
      </c>
      <c r="H2158" s="509">
        <v>0</v>
      </c>
    </row>
    <row r="2159" spans="1:8">
      <c r="A2159" s="508" t="s">
        <v>552</v>
      </c>
      <c r="B2159" s="509" t="s">
        <v>1435</v>
      </c>
      <c r="C2159" s="509" t="s">
        <v>1046</v>
      </c>
      <c r="H2159" s="509">
        <v>0</v>
      </c>
    </row>
    <row r="2160" spans="1:8">
      <c r="A2160" s="508" t="s">
        <v>552</v>
      </c>
      <c r="B2160" s="509" t="s">
        <v>1435</v>
      </c>
      <c r="C2160" s="509">
        <v>71</v>
      </c>
      <c r="H2160" s="509">
        <v>0</v>
      </c>
    </row>
    <row r="2161" spans="1:8">
      <c r="A2161" s="508" t="s">
        <v>552</v>
      </c>
      <c r="B2161" s="509" t="s">
        <v>1435</v>
      </c>
      <c r="C2161" s="509" t="s">
        <v>1047</v>
      </c>
      <c r="H2161" s="509">
        <v>0</v>
      </c>
    </row>
    <row r="2162" spans="1:8">
      <c r="A2162" s="508" t="s">
        <v>552</v>
      </c>
      <c r="B2162" s="509" t="s">
        <v>1435</v>
      </c>
      <c r="C2162" s="509" t="s">
        <v>1048</v>
      </c>
      <c r="H2162" s="509">
        <v>0</v>
      </c>
    </row>
    <row r="2163" spans="1:8">
      <c r="A2163" s="508" t="s">
        <v>552</v>
      </c>
      <c r="B2163" s="509" t="s">
        <v>1435</v>
      </c>
      <c r="C2163" s="509" t="s">
        <v>1049</v>
      </c>
      <c r="H2163" s="509">
        <v>0</v>
      </c>
    </row>
    <row r="2164" spans="1:8">
      <c r="A2164" s="508" t="s">
        <v>552</v>
      </c>
      <c r="B2164" s="509" t="s">
        <v>1435</v>
      </c>
      <c r="C2164" s="509" t="s">
        <v>1050</v>
      </c>
      <c r="H2164" s="509">
        <v>0</v>
      </c>
    </row>
    <row r="2165" spans="1:8">
      <c r="A2165" s="508" t="s">
        <v>552</v>
      </c>
      <c r="B2165" s="509" t="s">
        <v>1435</v>
      </c>
      <c r="C2165" s="509" t="s">
        <v>1051</v>
      </c>
      <c r="H2165" s="509">
        <v>0</v>
      </c>
    </row>
    <row r="2166" spans="1:8">
      <c r="A2166" s="508" t="s">
        <v>552</v>
      </c>
      <c r="B2166" s="509" t="s">
        <v>1435</v>
      </c>
      <c r="C2166" s="509">
        <v>72</v>
      </c>
      <c r="H2166" s="509">
        <v>0</v>
      </c>
    </row>
    <row r="2167" spans="1:8">
      <c r="A2167" s="508" t="s">
        <v>552</v>
      </c>
      <c r="B2167" s="509" t="s">
        <v>1435</v>
      </c>
      <c r="C2167" s="509">
        <v>74</v>
      </c>
      <c r="H2167" s="509">
        <v>0</v>
      </c>
    </row>
    <row r="2168" spans="1:8">
      <c r="A2168" s="508" t="s">
        <v>552</v>
      </c>
      <c r="B2168" s="509" t="s">
        <v>1435</v>
      </c>
      <c r="C2168" s="509" t="s">
        <v>4573</v>
      </c>
      <c r="D2168" s="509">
        <v>0</v>
      </c>
      <c r="E2168" s="509">
        <v>0</v>
      </c>
      <c r="F2168" s="509">
        <v>0</v>
      </c>
      <c r="G2168" s="509">
        <v>0</v>
      </c>
      <c r="H2168" s="509">
        <v>0</v>
      </c>
    </row>
    <row r="2169" spans="1:8">
      <c r="A2169" s="508" t="s">
        <v>553</v>
      </c>
      <c r="B2169" s="509" t="s">
        <v>1436</v>
      </c>
      <c r="C2169" s="509">
        <v>1</v>
      </c>
      <c r="H2169" s="509">
        <v>0</v>
      </c>
    </row>
    <row r="2170" spans="1:8">
      <c r="A2170" s="508" t="s">
        <v>553</v>
      </c>
      <c r="B2170" s="509" t="s">
        <v>1436</v>
      </c>
      <c r="C2170" s="509" t="s">
        <v>1023</v>
      </c>
      <c r="H2170" s="509">
        <v>0</v>
      </c>
    </row>
    <row r="2171" spans="1:8">
      <c r="A2171" s="508" t="s">
        <v>553</v>
      </c>
      <c r="B2171" s="509" t="s">
        <v>1436</v>
      </c>
      <c r="C2171" s="509">
        <v>2</v>
      </c>
      <c r="H2171" s="509">
        <v>0</v>
      </c>
    </row>
    <row r="2172" spans="1:8">
      <c r="A2172" s="508" t="s">
        <v>553</v>
      </c>
      <c r="B2172" s="509" t="s">
        <v>1436</v>
      </c>
      <c r="C2172" s="509">
        <v>3</v>
      </c>
      <c r="H2172" s="509">
        <v>0</v>
      </c>
    </row>
    <row r="2173" spans="1:8">
      <c r="A2173" s="508" t="s">
        <v>553</v>
      </c>
      <c r="B2173" s="509" t="s">
        <v>1436</v>
      </c>
      <c r="C2173" s="509">
        <v>4</v>
      </c>
      <c r="H2173" s="509">
        <v>0</v>
      </c>
    </row>
    <row r="2174" spans="1:8">
      <c r="A2174" s="508" t="s">
        <v>553</v>
      </c>
      <c r="B2174" s="509" t="s">
        <v>1436</v>
      </c>
      <c r="C2174" s="509">
        <v>5</v>
      </c>
      <c r="H2174" s="509">
        <v>0</v>
      </c>
    </row>
    <row r="2175" spans="1:8">
      <c r="A2175" s="508" t="s">
        <v>553</v>
      </c>
      <c r="B2175" s="509" t="s">
        <v>1436</v>
      </c>
      <c r="C2175" s="509">
        <v>6</v>
      </c>
      <c r="H2175" s="509">
        <v>0</v>
      </c>
    </row>
    <row r="2176" spans="1:8">
      <c r="A2176" s="508" t="s">
        <v>553</v>
      </c>
      <c r="B2176" s="509" t="s">
        <v>1436</v>
      </c>
      <c r="C2176" s="509">
        <v>7</v>
      </c>
      <c r="H2176" s="509">
        <v>0</v>
      </c>
    </row>
    <row r="2177" spans="1:8">
      <c r="A2177" s="508" t="s">
        <v>553</v>
      </c>
      <c r="B2177" s="509" t="s">
        <v>1436</v>
      </c>
      <c r="C2177" s="509">
        <v>8</v>
      </c>
      <c r="H2177" s="509">
        <v>0</v>
      </c>
    </row>
    <row r="2178" spans="1:8">
      <c r="A2178" s="508" t="s">
        <v>553</v>
      </c>
      <c r="B2178" s="509" t="s">
        <v>1436</v>
      </c>
      <c r="C2178" s="509">
        <v>9</v>
      </c>
      <c r="H2178" s="509">
        <v>0</v>
      </c>
    </row>
    <row r="2179" spans="1:8">
      <c r="A2179" s="508" t="s">
        <v>553</v>
      </c>
      <c r="B2179" s="509" t="s">
        <v>1436</v>
      </c>
      <c r="C2179" s="509">
        <v>10</v>
      </c>
      <c r="H2179" s="509">
        <v>0</v>
      </c>
    </row>
    <row r="2180" spans="1:8">
      <c r="A2180" s="508" t="s">
        <v>553</v>
      </c>
      <c r="B2180" s="509" t="s">
        <v>1436</v>
      </c>
      <c r="C2180" s="509">
        <v>11</v>
      </c>
      <c r="H2180" s="509">
        <v>0</v>
      </c>
    </row>
    <row r="2181" spans="1:8">
      <c r="A2181" s="508" t="s">
        <v>553</v>
      </c>
      <c r="B2181" s="509" t="s">
        <v>1436</v>
      </c>
      <c r="C2181" s="509">
        <v>12</v>
      </c>
      <c r="H2181" s="509">
        <v>0</v>
      </c>
    </row>
    <row r="2182" spans="1:8">
      <c r="A2182" s="508" t="s">
        <v>553</v>
      </c>
      <c r="B2182" s="509" t="s">
        <v>1436</v>
      </c>
      <c r="C2182" s="509">
        <v>13</v>
      </c>
      <c r="H2182" s="509">
        <v>0</v>
      </c>
    </row>
    <row r="2183" spans="1:8">
      <c r="A2183" s="508" t="s">
        <v>553</v>
      </c>
      <c r="B2183" s="509" t="s">
        <v>1436</v>
      </c>
      <c r="C2183" s="509">
        <v>14</v>
      </c>
      <c r="H2183" s="509">
        <v>0</v>
      </c>
    </row>
    <row r="2184" spans="1:8">
      <c r="A2184" s="508" t="s">
        <v>553</v>
      </c>
      <c r="B2184" s="509" t="s">
        <v>1436</v>
      </c>
      <c r="C2184" s="509">
        <v>15</v>
      </c>
      <c r="H2184" s="509">
        <v>0</v>
      </c>
    </row>
    <row r="2185" spans="1:8">
      <c r="A2185" s="508" t="s">
        <v>553</v>
      </c>
      <c r="B2185" s="509" t="s">
        <v>1436</v>
      </c>
      <c r="C2185" s="509">
        <v>16</v>
      </c>
      <c r="H2185" s="509">
        <v>0</v>
      </c>
    </row>
    <row r="2186" spans="1:8">
      <c r="A2186" s="508" t="s">
        <v>553</v>
      </c>
      <c r="B2186" s="509" t="s">
        <v>1436</v>
      </c>
      <c r="C2186" s="509">
        <v>17</v>
      </c>
      <c r="H2186" s="509">
        <v>0</v>
      </c>
    </row>
    <row r="2187" spans="1:8">
      <c r="A2187" s="508" t="s">
        <v>553</v>
      </c>
      <c r="B2187" s="509" t="s">
        <v>1436</v>
      </c>
      <c r="C2187" s="509">
        <v>18</v>
      </c>
      <c r="H2187" s="509">
        <v>0</v>
      </c>
    </row>
    <row r="2188" spans="1:8">
      <c r="A2188" s="508" t="s">
        <v>553</v>
      </c>
      <c r="B2188" s="509" t="s">
        <v>1436</v>
      </c>
      <c r="C2188" s="509" t="s">
        <v>1024</v>
      </c>
      <c r="H2188" s="509">
        <v>0</v>
      </c>
    </row>
    <row r="2189" spans="1:8">
      <c r="A2189" s="508" t="s">
        <v>553</v>
      </c>
      <c r="B2189" s="509" t="s">
        <v>1436</v>
      </c>
      <c r="C2189" s="509" t="s">
        <v>1025</v>
      </c>
      <c r="H2189" s="509">
        <v>0</v>
      </c>
    </row>
    <row r="2190" spans="1:8">
      <c r="A2190" s="508" t="s">
        <v>553</v>
      </c>
      <c r="B2190" s="509" t="s">
        <v>1436</v>
      </c>
      <c r="C2190" s="509">
        <v>19</v>
      </c>
      <c r="H2190" s="509">
        <v>0</v>
      </c>
    </row>
    <row r="2191" spans="1:8">
      <c r="A2191" s="508" t="s">
        <v>553</v>
      </c>
      <c r="B2191" s="509" t="s">
        <v>1436</v>
      </c>
      <c r="C2191" s="509">
        <v>20</v>
      </c>
      <c r="H2191" s="509">
        <v>0</v>
      </c>
    </row>
    <row r="2192" spans="1:8">
      <c r="A2192" s="508" t="s">
        <v>553</v>
      </c>
      <c r="B2192" s="509" t="s">
        <v>1436</v>
      </c>
      <c r="C2192" s="509">
        <v>21</v>
      </c>
      <c r="H2192" s="509">
        <v>0</v>
      </c>
    </row>
    <row r="2193" spans="1:8">
      <c r="A2193" s="508" t="s">
        <v>553</v>
      </c>
      <c r="B2193" s="509" t="s">
        <v>1436</v>
      </c>
      <c r="C2193" s="509" t="s">
        <v>1026</v>
      </c>
      <c r="H2193" s="509">
        <v>0</v>
      </c>
    </row>
    <row r="2194" spans="1:8">
      <c r="A2194" s="508" t="s">
        <v>553</v>
      </c>
      <c r="B2194" s="509" t="s">
        <v>1436</v>
      </c>
      <c r="C2194" s="509" t="s">
        <v>1027</v>
      </c>
      <c r="H2194" s="509">
        <v>0</v>
      </c>
    </row>
    <row r="2195" spans="1:8">
      <c r="A2195" s="508" t="s">
        <v>553</v>
      </c>
      <c r="B2195" s="509" t="s">
        <v>1436</v>
      </c>
      <c r="C2195" s="509" t="s">
        <v>1028</v>
      </c>
      <c r="H2195" s="509">
        <v>0</v>
      </c>
    </row>
    <row r="2196" spans="1:8">
      <c r="A2196" s="508" t="s">
        <v>553</v>
      </c>
      <c r="B2196" s="509" t="s">
        <v>1436</v>
      </c>
      <c r="C2196" s="509">
        <v>22</v>
      </c>
      <c r="H2196" s="509">
        <v>0</v>
      </c>
    </row>
    <row r="2197" spans="1:8">
      <c r="A2197" s="508" t="s">
        <v>553</v>
      </c>
      <c r="B2197" s="509" t="s">
        <v>1436</v>
      </c>
      <c r="C2197" s="509">
        <v>23</v>
      </c>
      <c r="H2197" s="509">
        <v>0</v>
      </c>
    </row>
    <row r="2198" spans="1:8">
      <c r="A2198" s="508" t="s">
        <v>553</v>
      </c>
      <c r="B2198" s="509" t="s">
        <v>1436</v>
      </c>
      <c r="C2198" s="509" t="s">
        <v>1029</v>
      </c>
      <c r="H2198" s="509">
        <v>0</v>
      </c>
    </row>
    <row r="2199" spans="1:8">
      <c r="A2199" s="508" t="s">
        <v>553</v>
      </c>
      <c r="B2199" s="509" t="s">
        <v>1436</v>
      </c>
      <c r="C2199" s="509">
        <v>24</v>
      </c>
      <c r="H2199" s="509">
        <v>0</v>
      </c>
    </row>
    <row r="2200" spans="1:8">
      <c r="A2200" s="508" t="s">
        <v>553</v>
      </c>
      <c r="B2200" s="509" t="s">
        <v>1436</v>
      </c>
      <c r="C2200" s="509">
        <v>25</v>
      </c>
    </row>
    <row r="2201" spans="1:8">
      <c r="A2201" s="508" t="s">
        <v>553</v>
      </c>
      <c r="B2201" s="509" t="s">
        <v>1436</v>
      </c>
      <c r="C2201" s="509">
        <v>26</v>
      </c>
      <c r="H2201" s="509">
        <v>0</v>
      </c>
    </row>
    <row r="2202" spans="1:8">
      <c r="A2202" s="508" t="s">
        <v>553</v>
      </c>
      <c r="B2202" s="509" t="s">
        <v>1436</v>
      </c>
      <c r="C2202" s="509">
        <v>27</v>
      </c>
      <c r="H2202" s="509">
        <v>0</v>
      </c>
    </row>
    <row r="2203" spans="1:8">
      <c r="A2203" s="508" t="s">
        <v>553</v>
      </c>
      <c r="B2203" s="509" t="s">
        <v>1436</v>
      </c>
      <c r="C2203" s="509">
        <v>28</v>
      </c>
      <c r="H2203" s="509">
        <v>0</v>
      </c>
    </row>
    <row r="2204" spans="1:8">
      <c r="A2204" s="508" t="s">
        <v>553</v>
      </c>
      <c r="B2204" s="509" t="s">
        <v>1436</v>
      </c>
      <c r="C2204" s="509">
        <v>29</v>
      </c>
      <c r="H2204" s="509">
        <v>0</v>
      </c>
    </row>
    <row r="2205" spans="1:8">
      <c r="A2205" s="508" t="s">
        <v>553</v>
      </c>
      <c r="B2205" s="509" t="s">
        <v>1436</v>
      </c>
      <c r="C2205" s="509">
        <v>30</v>
      </c>
      <c r="H2205" s="509">
        <v>0</v>
      </c>
    </row>
    <row r="2206" spans="1:8">
      <c r="A2206" s="508" t="s">
        <v>553</v>
      </c>
      <c r="B2206" s="509" t="s">
        <v>1436</v>
      </c>
      <c r="C2206" s="509">
        <v>31</v>
      </c>
      <c r="H2206" s="509">
        <v>0</v>
      </c>
    </row>
    <row r="2207" spans="1:8">
      <c r="A2207" s="508" t="s">
        <v>553</v>
      </c>
      <c r="B2207" s="509" t="s">
        <v>1436</v>
      </c>
      <c r="C2207" s="509">
        <v>32</v>
      </c>
      <c r="H2207" s="509">
        <v>0</v>
      </c>
    </row>
    <row r="2208" spans="1:8">
      <c r="A2208" s="508" t="s">
        <v>553</v>
      </c>
      <c r="B2208" s="509" t="s">
        <v>1436</v>
      </c>
      <c r="C2208" s="509">
        <v>33</v>
      </c>
      <c r="H2208" s="509">
        <v>0</v>
      </c>
    </row>
    <row r="2209" spans="1:8">
      <c r="A2209" s="508" t="s">
        <v>553</v>
      </c>
      <c r="B2209" s="509" t="s">
        <v>1436</v>
      </c>
      <c r="C2209" s="509">
        <v>34</v>
      </c>
      <c r="H2209" s="509">
        <v>0</v>
      </c>
    </row>
    <row r="2210" spans="1:8">
      <c r="A2210" s="508" t="s">
        <v>553</v>
      </c>
      <c r="B2210" s="509" t="s">
        <v>1436</v>
      </c>
      <c r="C2210" s="509">
        <v>35</v>
      </c>
      <c r="H2210" s="509">
        <v>0</v>
      </c>
    </row>
    <row r="2211" spans="1:8">
      <c r="A2211" s="508" t="s">
        <v>553</v>
      </c>
      <c r="B2211" s="509" t="s">
        <v>1436</v>
      </c>
      <c r="C2211" s="509">
        <v>36</v>
      </c>
      <c r="H2211" s="509">
        <v>0</v>
      </c>
    </row>
    <row r="2212" spans="1:8">
      <c r="A2212" s="508" t="s">
        <v>553</v>
      </c>
      <c r="B2212" s="509" t="s">
        <v>1436</v>
      </c>
      <c r="C2212" s="509">
        <v>37</v>
      </c>
      <c r="H2212" s="509">
        <v>0</v>
      </c>
    </row>
    <row r="2213" spans="1:8">
      <c r="A2213" s="508" t="s">
        <v>553</v>
      </c>
      <c r="B2213" s="509" t="s">
        <v>1436</v>
      </c>
      <c r="C2213" s="509">
        <v>38</v>
      </c>
      <c r="H2213" s="509">
        <v>0</v>
      </c>
    </row>
    <row r="2214" spans="1:8">
      <c r="A2214" s="508" t="s">
        <v>553</v>
      </c>
      <c r="B2214" s="509" t="s">
        <v>1436</v>
      </c>
      <c r="C2214" s="509" t="s">
        <v>1030</v>
      </c>
    </row>
    <row r="2215" spans="1:8">
      <c r="A2215" s="508" t="s">
        <v>553</v>
      </c>
      <c r="B2215" s="509" t="s">
        <v>1436</v>
      </c>
      <c r="C2215" s="509">
        <v>39</v>
      </c>
      <c r="H2215" s="509">
        <v>0</v>
      </c>
    </row>
    <row r="2216" spans="1:8">
      <c r="A2216" s="508" t="s">
        <v>553</v>
      </c>
      <c r="B2216" s="509" t="s">
        <v>1436</v>
      </c>
      <c r="C2216" s="509">
        <v>40</v>
      </c>
      <c r="H2216" s="509">
        <v>0</v>
      </c>
    </row>
    <row r="2217" spans="1:8">
      <c r="A2217" s="508" t="s">
        <v>553</v>
      </c>
      <c r="B2217" s="509" t="s">
        <v>1436</v>
      </c>
      <c r="C2217" s="509">
        <v>41</v>
      </c>
      <c r="H2217" s="509">
        <v>0</v>
      </c>
    </row>
    <row r="2218" spans="1:8">
      <c r="A2218" s="508" t="s">
        <v>553</v>
      </c>
      <c r="B2218" s="509" t="s">
        <v>1436</v>
      </c>
      <c r="C2218" s="509">
        <v>42</v>
      </c>
      <c r="H2218" s="509">
        <v>0</v>
      </c>
    </row>
    <row r="2219" spans="1:8">
      <c r="A2219" s="508" t="s">
        <v>553</v>
      </c>
      <c r="B2219" s="509" t="s">
        <v>1436</v>
      </c>
      <c r="C2219" s="509">
        <v>43</v>
      </c>
      <c r="H2219" s="509">
        <v>0</v>
      </c>
    </row>
    <row r="2220" spans="1:8">
      <c r="A2220" s="508" t="s">
        <v>553</v>
      </c>
      <c r="B2220" s="509" t="s">
        <v>1436</v>
      </c>
      <c r="C2220" s="509">
        <v>44</v>
      </c>
      <c r="H2220" s="509">
        <v>0</v>
      </c>
    </row>
    <row r="2221" spans="1:8">
      <c r="A2221" s="508" t="s">
        <v>553</v>
      </c>
      <c r="B2221" s="509" t="s">
        <v>1436</v>
      </c>
      <c r="C2221" s="509">
        <v>45</v>
      </c>
      <c r="H2221" s="509">
        <v>0</v>
      </c>
    </row>
    <row r="2222" spans="1:8">
      <c r="A2222" s="508" t="s">
        <v>553</v>
      </c>
      <c r="B2222" s="509" t="s">
        <v>1436</v>
      </c>
      <c r="C2222" s="509">
        <v>46</v>
      </c>
      <c r="H2222" s="509">
        <v>0</v>
      </c>
    </row>
    <row r="2223" spans="1:8">
      <c r="A2223" s="508" t="s">
        <v>553</v>
      </c>
      <c r="B2223" s="509" t="s">
        <v>1436</v>
      </c>
      <c r="C2223" s="509">
        <v>47</v>
      </c>
      <c r="H2223" s="509">
        <v>0</v>
      </c>
    </row>
    <row r="2224" spans="1:8">
      <c r="A2224" s="508" t="s">
        <v>553</v>
      </c>
      <c r="B2224" s="509" t="s">
        <v>1436</v>
      </c>
      <c r="C2224" s="509">
        <v>48</v>
      </c>
      <c r="H2224" s="509">
        <v>0</v>
      </c>
    </row>
    <row r="2225" spans="1:8">
      <c r="A2225" s="508" t="s">
        <v>553</v>
      </c>
      <c r="B2225" s="509" t="s">
        <v>1436</v>
      </c>
      <c r="C2225" s="509">
        <v>49</v>
      </c>
      <c r="H2225" s="509">
        <v>0</v>
      </c>
    </row>
    <row r="2226" spans="1:8">
      <c r="A2226" s="508" t="s">
        <v>553</v>
      </c>
      <c r="B2226" s="509" t="s">
        <v>1436</v>
      </c>
      <c r="C2226" s="509">
        <v>50</v>
      </c>
      <c r="H2226" s="509">
        <v>0</v>
      </c>
    </row>
    <row r="2227" spans="1:8">
      <c r="A2227" s="508" t="s">
        <v>553</v>
      </c>
      <c r="B2227" s="509" t="s">
        <v>1436</v>
      </c>
      <c r="C2227" s="509">
        <v>51</v>
      </c>
      <c r="H2227" s="509">
        <v>0</v>
      </c>
    </row>
    <row r="2228" spans="1:8">
      <c r="A2228" s="508" t="s">
        <v>553</v>
      </c>
      <c r="B2228" s="509" t="s">
        <v>1436</v>
      </c>
      <c r="C2228" s="509" t="s">
        <v>1031</v>
      </c>
      <c r="H2228" s="509">
        <v>0</v>
      </c>
    </row>
    <row r="2229" spans="1:8">
      <c r="A2229" s="508" t="s">
        <v>553</v>
      </c>
      <c r="B2229" s="509" t="s">
        <v>1436</v>
      </c>
      <c r="C2229" s="509" t="s">
        <v>1032</v>
      </c>
      <c r="H2229" s="509">
        <v>0</v>
      </c>
    </row>
    <row r="2230" spans="1:8">
      <c r="A2230" s="508" t="s">
        <v>553</v>
      </c>
      <c r="B2230" s="509" t="s">
        <v>1436</v>
      </c>
      <c r="C2230" s="509">
        <v>52</v>
      </c>
      <c r="H2230" s="509">
        <v>0</v>
      </c>
    </row>
    <row r="2231" spans="1:8">
      <c r="A2231" s="508" t="s">
        <v>553</v>
      </c>
      <c r="B2231" s="509" t="s">
        <v>1436</v>
      </c>
      <c r="C2231" s="509">
        <v>53</v>
      </c>
      <c r="H2231" s="509">
        <v>0</v>
      </c>
    </row>
    <row r="2232" spans="1:8">
      <c r="A2232" s="508" t="s">
        <v>553</v>
      </c>
      <c r="B2232" s="509" t="s">
        <v>1436</v>
      </c>
      <c r="C2232" s="509">
        <v>54</v>
      </c>
      <c r="H2232" s="509">
        <v>0</v>
      </c>
    </row>
    <row r="2233" spans="1:8">
      <c r="A2233" s="508" t="s">
        <v>553</v>
      </c>
      <c r="B2233" s="509" t="s">
        <v>1436</v>
      </c>
      <c r="C2233" s="509">
        <v>55</v>
      </c>
      <c r="H2233" s="509">
        <v>0</v>
      </c>
    </row>
    <row r="2234" spans="1:8">
      <c r="A2234" s="508" t="s">
        <v>553</v>
      </c>
      <c r="B2234" s="509" t="s">
        <v>1436</v>
      </c>
      <c r="C2234" s="509">
        <v>56</v>
      </c>
      <c r="H2234" s="509">
        <v>0</v>
      </c>
    </row>
    <row r="2235" spans="1:8">
      <c r="A2235" s="508" t="s">
        <v>553</v>
      </c>
      <c r="B2235" s="509" t="s">
        <v>1436</v>
      </c>
      <c r="C2235" s="509">
        <v>57</v>
      </c>
      <c r="H2235" s="509">
        <v>0</v>
      </c>
    </row>
    <row r="2236" spans="1:8">
      <c r="A2236" s="508" t="s">
        <v>553</v>
      </c>
      <c r="B2236" s="509" t="s">
        <v>1436</v>
      </c>
      <c r="C2236" s="509">
        <v>58</v>
      </c>
      <c r="H2236" s="509">
        <v>0</v>
      </c>
    </row>
    <row r="2237" spans="1:8">
      <c r="A2237" s="508" t="s">
        <v>553</v>
      </c>
      <c r="B2237" s="509" t="s">
        <v>1436</v>
      </c>
      <c r="C2237" s="509">
        <v>59</v>
      </c>
      <c r="H2237" s="509">
        <v>0</v>
      </c>
    </row>
    <row r="2238" spans="1:8">
      <c r="A2238" s="508" t="s">
        <v>553</v>
      </c>
      <c r="B2238" s="509" t="s">
        <v>1436</v>
      </c>
      <c r="C2238" s="509">
        <v>60</v>
      </c>
      <c r="H2238" s="509">
        <v>0</v>
      </c>
    </row>
    <row r="2239" spans="1:8">
      <c r="A2239" s="508" t="s">
        <v>553</v>
      </c>
      <c r="B2239" s="509" t="s">
        <v>1436</v>
      </c>
      <c r="C2239" s="509">
        <v>61</v>
      </c>
      <c r="H2239" s="509">
        <v>0</v>
      </c>
    </row>
    <row r="2240" spans="1:8">
      <c r="A2240" s="508" t="s">
        <v>553</v>
      </c>
      <c r="B2240" s="509" t="s">
        <v>1436</v>
      </c>
      <c r="C2240" s="509">
        <v>62</v>
      </c>
      <c r="H2240" s="509">
        <v>0</v>
      </c>
    </row>
    <row r="2241" spans="1:8">
      <c r="A2241" s="508" t="s">
        <v>553</v>
      </c>
      <c r="B2241" s="509" t="s">
        <v>1436</v>
      </c>
      <c r="C2241" s="509">
        <v>63</v>
      </c>
      <c r="H2241" s="509">
        <v>0</v>
      </c>
    </row>
    <row r="2242" spans="1:8">
      <c r="A2242" s="508" t="s">
        <v>553</v>
      </c>
      <c r="B2242" s="509" t="s">
        <v>1436</v>
      </c>
      <c r="C2242" s="509" t="s">
        <v>1033</v>
      </c>
      <c r="H2242" s="509">
        <v>0</v>
      </c>
    </row>
    <row r="2243" spans="1:8">
      <c r="A2243" s="508" t="s">
        <v>553</v>
      </c>
      <c r="B2243" s="509" t="s">
        <v>1436</v>
      </c>
      <c r="C2243" s="509" t="s">
        <v>1034</v>
      </c>
      <c r="H2243" s="509">
        <v>0</v>
      </c>
    </row>
    <row r="2244" spans="1:8">
      <c r="A2244" s="508" t="s">
        <v>553</v>
      </c>
      <c r="B2244" s="509" t="s">
        <v>1436</v>
      </c>
      <c r="C2244" s="509">
        <v>64</v>
      </c>
      <c r="H2244" s="509">
        <v>0</v>
      </c>
    </row>
    <row r="2245" spans="1:8">
      <c r="A2245" s="508" t="s">
        <v>553</v>
      </c>
      <c r="B2245" s="509" t="s">
        <v>1436</v>
      </c>
      <c r="C2245" s="509" t="s">
        <v>1035</v>
      </c>
      <c r="H2245" s="509">
        <v>0</v>
      </c>
    </row>
    <row r="2246" spans="1:8">
      <c r="A2246" s="508" t="s">
        <v>553</v>
      </c>
      <c r="B2246" s="509" t="s">
        <v>1436</v>
      </c>
      <c r="C2246" s="509">
        <v>65</v>
      </c>
      <c r="H2246" s="509">
        <v>0</v>
      </c>
    </row>
    <row r="2247" spans="1:8">
      <c r="A2247" s="508" t="s">
        <v>553</v>
      </c>
      <c r="B2247" s="509" t="s">
        <v>1436</v>
      </c>
      <c r="C2247" s="509">
        <v>66</v>
      </c>
      <c r="H2247" s="509">
        <v>0</v>
      </c>
    </row>
    <row r="2248" spans="1:8">
      <c r="A2248" s="508" t="s">
        <v>553</v>
      </c>
      <c r="B2248" s="509" t="s">
        <v>1436</v>
      </c>
      <c r="C2248" s="509" t="s">
        <v>1036</v>
      </c>
      <c r="H2248" s="509">
        <v>0</v>
      </c>
    </row>
    <row r="2249" spans="1:8">
      <c r="A2249" s="508" t="s">
        <v>553</v>
      </c>
      <c r="B2249" s="509" t="s">
        <v>1436</v>
      </c>
      <c r="C2249" s="509" t="s">
        <v>1037</v>
      </c>
      <c r="H2249" s="509">
        <v>0</v>
      </c>
    </row>
    <row r="2250" spans="1:8">
      <c r="A2250" s="508" t="s">
        <v>553</v>
      </c>
      <c r="B2250" s="509" t="s">
        <v>1436</v>
      </c>
      <c r="C2250" s="509" t="s">
        <v>1038</v>
      </c>
      <c r="H2250" s="509">
        <v>0</v>
      </c>
    </row>
    <row r="2251" spans="1:8">
      <c r="A2251" s="508" t="s">
        <v>553</v>
      </c>
      <c r="B2251" s="509" t="s">
        <v>1436</v>
      </c>
      <c r="C2251" s="509" t="s">
        <v>1039</v>
      </c>
      <c r="H2251" s="509">
        <v>0</v>
      </c>
    </row>
    <row r="2252" spans="1:8">
      <c r="A2252" s="508" t="s">
        <v>553</v>
      </c>
      <c r="B2252" s="509" t="s">
        <v>1436</v>
      </c>
      <c r="C2252" s="509" t="s">
        <v>1040</v>
      </c>
      <c r="H2252" s="509">
        <v>0</v>
      </c>
    </row>
    <row r="2253" spans="1:8">
      <c r="A2253" s="508" t="s">
        <v>553</v>
      </c>
      <c r="B2253" s="509" t="s">
        <v>1436</v>
      </c>
      <c r="C2253" s="509" t="s">
        <v>1041</v>
      </c>
      <c r="H2253" s="509">
        <v>0</v>
      </c>
    </row>
    <row r="2254" spans="1:8">
      <c r="A2254" s="508" t="s">
        <v>553</v>
      </c>
      <c r="B2254" s="509" t="s">
        <v>1436</v>
      </c>
      <c r="C2254" s="509" t="s">
        <v>1042</v>
      </c>
    </row>
    <row r="2255" spans="1:8">
      <c r="A2255" s="508" t="s">
        <v>553</v>
      </c>
      <c r="B2255" s="509" t="s">
        <v>1436</v>
      </c>
      <c r="C2255" s="509">
        <v>67</v>
      </c>
      <c r="H2255" s="509">
        <v>0</v>
      </c>
    </row>
    <row r="2256" spans="1:8">
      <c r="A2256" s="508" t="s">
        <v>553</v>
      </c>
      <c r="B2256" s="509" t="s">
        <v>1436</v>
      </c>
      <c r="C2256" s="509">
        <v>68</v>
      </c>
      <c r="H2256" s="509">
        <v>0</v>
      </c>
    </row>
    <row r="2257" spans="1:8">
      <c r="A2257" s="508" t="s">
        <v>553</v>
      </c>
      <c r="B2257" s="509" t="s">
        <v>1436</v>
      </c>
      <c r="C2257" s="509" t="s">
        <v>1043</v>
      </c>
      <c r="H2257" s="509">
        <v>0</v>
      </c>
    </row>
    <row r="2258" spans="1:8">
      <c r="A2258" s="508" t="s">
        <v>553</v>
      </c>
      <c r="B2258" s="509" t="s">
        <v>1436</v>
      </c>
      <c r="C2258" s="509">
        <v>69</v>
      </c>
      <c r="H2258" s="509">
        <v>0</v>
      </c>
    </row>
    <row r="2259" spans="1:8">
      <c r="A2259" s="508" t="s">
        <v>553</v>
      </c>
      <c r="B2259" s="509" t="s">
        <v>1436</v>
      </c>
      <c r="C2259" s="509" t="s">
        <v>1044</v>
      </c>
      <c r="H2259" s="509">
        <v>0</v>
      </c>
    </row>
    <row r="2260" spans="1:8">
      <c r="A2260" s="508" t="s">
        <v>553</v>
      </c>
      <c r="B2260" s="509" t="s">
        <v>1436</v>
      </c>
      <c r="C2260" s="509" t="s">
        <v>1045</v>
      </c>
      <c r="H2260" s="509">
        <v>0</v>
      </c>
    </row>
    <row r="2261" spans="1:8">
      <c r="A2261" s="508" t="s">
        <v>553</v>
      </c>
      <c r="B2261" s="509" t="s">
        <v>1436</v>
      </c>
      <c r="C2261" s="509">
        <v>70</v>
      </c>
      <c r="H2261" s="509">
        <v>0</v>
      </c>
    </row>
    <row r="2262" spans="1:8">
      <c r="A2262" s="508" t="s">
        <v>553</v>
      </c>
      <c r="B2262" s="509" t="s">
        <v>1436</v>
      </c>
      <c r="C2262" s="509" t="s">
        <v>1046</v>
      </c>
      <c r="H2262" s="509">
        <v>0</v>
      </c>
    </row>
    <row r="2263" spans="1:8">
      <c r="A2263" s="508" t="s">
        <v>553</v>
      </c>
      <c r="B2263" s="509" t="s">
        <v>1436</v>
      </c>
      <c r="C2263" s="509">
        <v>71</v>
      </c>
      <c r="H2263" s="509">
        <v>0</v>
      </c>
    </row>
    <row r="2264" spans="1:8">
      <c r="A2264" s="508" t="s">
        <v>553</v>
      </c>
      <c r="B2264" s="509" t="s">
        <v>1436</v>
      </c>
      <c r="C2264" s="509" t="s">
        <v>1047</v>
      </c>
      <c r="H2264" s="509">
        <v>0</v>
      </c>
    </row>
    <row r="2265" spans="1:8">
      <c r="A2265" s="508" t="s">
        <v>553</v>
      </c>
      <c r="B2265" s="509" t="s">
        <v>1436</v>
      </c>
      <c r="C2265" s="509" t="s">
        <v>1048</v>
      </c>
      <c r="H2265" s="509">
        <v>0</v>
      </c>
    </row>
    <row r="2266" spans="1:8">
      <c r="A2266" s="508" t="s">
        <v>553</v>
      </c>
      <c r="B2266" s="509" t="s">
        <v>1436</v>
      </c>
      <c r="C2266" s="509" t="s">
        <v>1049</v>
      </c>
      <c r="H2266" s="509">
        <v>0</v>
      </c>
    </row>
    <row r="2267" spans="1:8">
      <c r="A2267" s="508" t="s">
        <v>553</v>
      </c>
      <c r="B2267" s="509" t="s">
        <v>1436</v>
      </c>
      <c r="C2267" s="509" t="s">
        <v>1050</v>
      </c>
      <c r="H2267" s="509">
        <v>0</v>
      </c>
    </row>
    <row r="2268" spans="1:8">
      <c r="A2268" s="508" t="s">
        <v>553</v>
      </c>
      <c r="B2268" s="509" t="s">
        <v>1436</v>
      </c>
      <c r="C2268" s="509" t="s">
        <v>1051</v>
      </c>
      <c r="H2268" s="509">
        <v>0</v>
      </c>
    </row>
    <row r="2269" spans="1:8">
      <c r="A2269" s="508" t="s">
        <v>553</v>
      </c>
      <c r="B2269" s="509" t="s">
        <v>1436</v>
      </c>
      <c r="C2269" s="509">
        <v>72</v>
      </c>
      <c r="H2269" s="509">
        <v>0</v>
      </c>
    </row>
    <row r="2270" spans="1:8">
      <c r="A2270" s="508" t="s">
        <v>553</v>
      </c>
      <c r="B2270" s="509" t="s">
        <v>1436</v>
      </c>
      <c r="C2270" s="509">
        <v>74</v>
      </c>
      <c r="H2270" s="509">
        <v>0</v>
      </c>
    </row>
    <row r="2271" spans="1:8">
      <c r="A2271" s="508" t="s">
        <v>553</v>
      </c>
      <c r="B2271" s="509" t="s">
        <v>1436</v>
      </c>
      <c r="C2271" s="509" t="s">
        <v>4571</v>
      </c>
      <c r="D2271" s="509">
        <v>0</v>
      </c>
      <c r="E2271" s="509">
        <v>0</v>
      </c>
      <c r="F2271" s="509">
        <v>0</v>
      </c>
      <c r="G2271" s="509">
        <v>0</v>
      </c>
      <c r="H2271" s="509">
        <v>0</v>
      </c>
    </row>
    <row r="2272" spans="1:8">
      <c r="A2272" s="508" t="s">
        <v>554</v>
      </c>
      <c r="B2272" s="509" t="s">
        <v>328</v>
      </c>
      <c r="C2272" s="509">
        <v>1</v>
      </c>
      <c r="H2272" s="509">
        <v>0</v>
      </c>
    </row>
    <row r="2273" spans="1:8">
      <c r="A2273" s="508" t="s">
        <v>554</v>
      </c>
      <c r="B2273" s="509" t="s">
        <v>328</v>
      </c>
      <c r="C2273" s="509" t="s">
        <v>1023</v>
      </c>
      <c r="H2273" s="509">
        <v>0</v>
      </c>
    </row>
    <row r="2274" spans="1:8">
      <c r="A2274" s="508" t="s">
        <v>554</v>
      </c>
      <c r="B2274" s="509" t="s">
        <v>328</v>
      </c>
      <c r="C2274" s="509">
        <v>2</v>
      </c>
      <c r="H2274" s="509">
        <v>0</v>
      </c>
    </row>
    <row r="2275" spans="1:8">
      <c r="A2275" s="508" t="s">
        <v>554</v>
      </c>
      <c r="B2275" s="509" t="s">
        <v>328</v>
      </c>
      <c r="C2275" s="509">
        <v>3</v>
      </c>
      <c r="H2275" s="509">
        <v>0</v>
      </c>
    </row>
    <row r="2276" spans="1:8">
      <c r="A2276" s="508" t="s">
        <v>554</v>
      </c>
      <c r="B2276" s="509" t="s">
        <v>328</v>
      </c>
      <c r="C2276" s="509">
        <v>4</v>
      </c>
      <c r="H2276" s="509">
        <v>0</v>
      </c>
    </row>
    <row r="2277" spans="1:8">
      <c r="A2277" s="508" t="s">
        <v>554</v>
      </c>
      <c r="B2277" s="509" t="s">
        <v>328</v>
      </c>
      <c r="C2277" s="509">
        <v>5</v>
      </c>
      <c r="H2277" s="509">
        <v>0</v>
      </c>
    </row>
    <row r="2278" spans="1:8">
      <c r="A2278" s="508" t="s">
        <v>554</v>
      </c>
      <c r="B2278" s="509" t="s">
        <v>328</v>
      </c>
      <c r="C2278" s="509">
        <v>6</v>
      </c>
      <c r="H2278" s="509">
        <v>0</v>
      </c>
    </row>
    <row r="2279" spans="1:8">
      <c r="A2279" s="508" t="s">
        <v>554</v>
      </c>
      <c r="B2279" s="509" t="s">
        <v>328</v>
      </c>
      <c r="C2279" s="509">
        <v>7</v>
      </c>
      <c r="H2279" s="509">
        <v>0</v>
      </c>
    </row>
    <row r="2280" spans="1:8">
      <c r="A2280" s="508" t="s">
        <v>554</v>
      </c>
      <c r="B2280" s="509" t="s">
        <v>328</v>
      </c>
      <c r="C2280" s="509">
        <v>8</v>
      </c>
      <c r="H2280" s="509">
        <v>0</v>
      </c>
    </row>
    <row r="2281" spans="1:8">
      <c r="A2281" s="508" t="s">
        <v>554</v>
      </c>
      <c r="B2281" s="509" t="s">
        <v>328</v>
      </c>
      <c r="C2281" s="509">
        <v>9</v>
      </c>
      <c r="H2281" s="509">
        <v>0</v>
      </c>
    </row>
    <row r="2282" spans="1:8">
      <c r="A2282" s="508" t="s">
        <v>554</v>
      </c>
      <c r="B2282" s="509" t="s">
        <v>328</v>
      </c>
      <c r="C2282" s="509">
        <v>10</v>
      </c>
      <c r="H2282" s="509">
        <v>0</v>
      </c>
    </row>
    <row r="2283" spans="1:8">
      <c r="A2283" s="508" t="s">
        <v>554</v>
      </c>
      <c r="B2283" s="509" t="s">
        <v>328</v>
      </c>
      <c r="C2283" s="509">
        <v>11</v>
      </c>
      <c r="H2283" s="509">
        <v>0</v>
      </c>
    </row>
    <row r="2284" spans="1:8">
      <c r="A2284" s="508" t="s">
        <v>554</v>
      </c>
      <c r="B2284" s="509" t="s">
        <v>328</v>
      </c>
      <c r="C2284" s="509">
        <v>12</v>
      </c>
      <c r="H2284" s="509">
        <v>0</v>
      </c>
    </row>
    <row r="2285" spans="1:8">
      <c r="A2285" s="508" t="s">
        <v>554</v>
      </c>
      <c r="B2285" s="509" t="s">
        <v>328</v>
      </c>
      <c r="C2285" s="509">
        <v>13</v>
      </c>
      <c r="H2285" s="509">
        <v>0</v>
      </c>
    </row>
    <row r="2286" spans="1:8">
      <c r="A2286" s="508" t="s">
        <v>554</v>
      </c>
      <c r="B2286" s="509" t="s">
        <v>328</v>
      </c>
      <c r="C2286" s="509">
        <v>14</v>
      </c>
      <c r="H2286" s="509">
        <v>0</v>
      </c>
    </row>
    <row r="2287" spans="1:8">
      <c r="A2287" s="508" t="s">
        <v>554</v>
      </c>
      <c r="B2287" s="509" t="s">
        <v>328</v>
      </c>
      <c r="C2287" s="509">
        <v>15</v>
      </c>
      <c r="H2287" s="509">
        <v>0</v>
      </c>
    </row>
    <row r="2288" spans="1:8">
      <c r="A2288" s="508" t="s">
        <v>554</v>
      </c>
      <c r="B2288" s="509" t="s">
        <v>328</v>
      </c>
      <c r="C2288" s="509">
        <v>16</v>
      </c>
      <c r="H2288" s="509">
        <v>0</v>
      </c>
    </row>
    <row r="2289" spans="1:8">
      <c r="A2289" s="508" t="s">
        <v>554</v>
      </c>
      <c r="B2289" s="509" t="s">
        <v>328</v>
      </c>
      <c r="C2289" s="509">
        <v>17</v>
      </c>
      <c r="H2289" s="509">
        <v>0</v>
      </c>
    </row>
    <row r="2290" spans="1:8">
      <c r="A2290" s="508" t="s">
        <v>554</v>
      </c>
      <c r="B2290" s="509" t="s">
        <v>328</v>
      </c>
      <c r="C2290" s="509">
        <v>18</v>
      </c>
      <c r="H2290" s="509">
        <v>0</v>
      </c>
    </row>
    <row r="2291" spans="1:8">
      <c r="A2291" s="508" t="s">
        <v>554</v>
      </c>
      <c r="B2291" s="509" t="s">
        <v>328</v>
      </c>
      <c r="C2291" s="509" t="s">
        <v>1024</v>
      </c>
      <c r="H2291" s="509">
        <v>0</v>
      </c>
    </row>
    <row r="2292" spans="1:8">
      <c r="A2292" s="508" t="s">
        <v>554</v>
      </c>
      <c r="B2292" s="509" t="s">
        <v>328</v>
      </c>
      <c r="C2292" s="509" t="s">
        <v>1025</v>
      </c>
      <c r="H2292" s="509">
        <v>0</v>
      </c>
    </row>
    <row r="2293" spans="1:8">
      <c r="A2293" s="508" t="s">
        <v>554</v>
      </c>
      <c r="B2293" s="509" t="s">
        <v>328</v>
      </c>
      <c r="C2293" s="509">
        <v>19</v>
      </c>
      <c r="H2293" s="509">
        <v>0</v>
      </c>
    </row>
    <row r="2294" spans="1:8">
      <c r="A2294" s="508" t="s">
        <v>554</v>
      </c>
      <c r="B2294" s="509" t="s">
        <v>328</v>
      </c>
      <c r="C2294" s="509">
        <v>20</v>
      </c>
      <c r="H2294" s="509">
        <v>0</v>
      </c>
    </row>
    <row r="2295" spans="1:8">
      <c r="A2295" s="508" t="s">
        <v>554</v>
      </c>
      <c r="B2295" s="509" t="s">
        <v>328</v>
      </c>
      <c r="C2295" s="509">
        <v>21</v>
      </c>
      <c r="H2295" s="509">
        <v>0</v>
      </c>
    </row>
    <row r="2296" spans="1:8">
      <c r="A2296" s="508" t="s">
        <v>554</v>
      </c>
      <c r="B2296" s="509" t="s">
        <v>328</v>
      </c>
      <c r="C2296" s="509" t="s">
        <v>1026</v>
      </c>
      <c r="H2296" s="509">
        <v>0</v>
      </c>
    </row>
    <row r="2297" spans="1:8">
      <c r="A2297" s="508" t="s">
        <v>554</v>
      </c>
      <c r="B2297" s="509" t="s">
        <v>328</v>
      </c>
      <c r="C2297" s="509" t="s">
        <v>1027</v>
      </c>
      <c r="H2297" s="509">
        <v>0</v>
      </c>
    </row>
    <row r="2298" spans="1:8">
      <c r="A2298" s="508" t="s">
        <v>554</v>
      </c>
      <c r="B2298" s="509" t="s">
        <v>328</v>
      </c>
      <c r="C2298" s="509" t="s">
        <v>1028</v>
      </c>
      <c r="H2298" s="509">
        <v>0</v>
      </c>
    </row>
    <row r="2299" spans="1:8">
      <c r="A2299" s="508" t="s">
        <v>554</v>
      </c>
      <c r="B2299" s="509" t="s">
        <v>328</v>
      </c>
      <c r="C2299" s="509">
        <v>22</v>
      </c>
      <c r="H2299" s="509">
        <v>0</v>
      </c>
    </row>
    <row r="2300" spans="1:8">
      <c r="A2300" s="508" t="s">
        <v>554</v>
      </c>
      <c r="B2300" s="509" t="s">
        <v>328</v>
      </c>
      <c r="C2300" s="509">
        <v>23</v>
      </c>
      <c r="H2300" s="509">
        <v>0</v>
      </c>
    </row>
    <row r="2301" spans="1:8">
      <c r="A2301" s="508" t="s">
        <v>554</v>
      </c>
      <c r="B2301" s="509" t="s">
        <v>328</v>
      </c>
      <c r="C2301" s="509" t="s">
        <v>1029</v>
      </c>
      <c r="H2301" s="509">
        <v>0</v>
      </c>
    </row>
    <row r="2302" spans="1:8">
      <c r="A2302" s="508" t="s">
        <v>554</v>
      </c>
      <c r="B2302" s="509" t="s">
        <v>328</v>
      </c>
      <c r="C2302" s="509">
        <v>24</v>
      </c>
      <c r="H2302" s="509">
        <v>0</v>
      </c>
    </row>
    <row r="2303" spans="1:8">
      <c r="A2303" s="508" t="s">
        <v>554</v>
      </c>
      <c r="B2303" s="509" t="s">
        <v>328</v>
      </c>
      <c r="C2303" s="509">
        <v>25</v>
      </c>
    </row>
    <row r="2304" spans="1:8">
      <c r="A2304" s="508" t="s">
        <v>554</v>
      </c>
      <c r="B2304" s="509" t="s">
        <v>328</v>
      </c>
      <c r="C2304" s="509">
        <v>26</v>
      </c>
      <c r="H2304" s="509">
        <v>0</v>
      </c>
    </row>
    <row r="2305" spans="1:8">
      <c r="A2305" s="508" t="s">
        <v>554</v>
      </c>
      <c r="B2305" s="509" t="s">
        <v>328</v>
      </c>
      <c r="C2305" s="509">
        <v>27</v>
      </c>
      <c r="H2305" s="509">
        <v>0</v>
      </c>
    </row>
    <row r="2306" spans="1:8">
      <c r="A2306" s="508" t="s">
        <v>554</v>
      </c>
      <c r="B2306" s="509" t="s">
        <v>328</v>
      </c>
      <c r="C2306" s="509">
        <v>28</v>
      </c>
      <c r="H2306" s="509">
        <v>0</v>
      </c>
    </row>
    <row r="2307" spans="1:8">
      <c r="A2307" s="508" t="s">
        <v>554</v>
      </c>
      <c r="B2307" s="509" t="s">
        <v>328</v>
      </c>
      <c r="C2307" s="509">
        <v>29</v>
      </c>
      <c r="H2307" s="509">
        <v>0</v>
      </c>
    </row>
    <row r="2308" spans="1:8">
      <c r="A2308" s="508" t="s">
        <v>554</v>
      </c>
      <c r="B2308" s="509" t="s">
        <v>328</v>
      </c>
      <c r="C2308" s="509">
        <v>30</v>
      </c>
      <c r="H2308" s="509">
        <v>0</v>
      </c>
    </row>
    <row r="2309" spans="1:8">
      <c r="A2309" s="508" t="s">
        <v>554</v>
      </c>
      <c r="B2309" s="509" t="s">
        <v>328</v>
      </c>
      <c r="C2309" s="509">
        <v>31</v>
      </c>
      <c r="H2309" s="509">
        <v>0</v>
      </c>
    </row>
    <row r="2310" spans="1:8">
      <c r="A2310" s="508" t="s">
        <v>554</v>
      </c>
      <c r="B2310" s="509" t="s">
        <v>328</v>
      </c>
      <c r="C2310" s="509">
        <v>32</v>
      </c>
      <c r="H2310" s="509">
        <v>0</v>
      </c>
    </row>
    <row r="2311" spans="1:8">
      <c r="A2311" s="508" t="s">
        <v>554</v>
      </c>
      <c r="B2311" s="509" t="s">
        <v>328</v>
      </c>
      <c r="C2311" s="509">
        <v>33</v>
      </c>
      <c r="H2311" s="509">
        <v>0</v>
      </c>
    </row>
    <row r="2312" spans="1:8">
      <c r="A2312" s="508" t="s">
        <v>554</v>
      </c>
      <c r="B2312" s="509" t="s">
        <v>328</v>
      </c>
      <c r="C2312" s="509">
        <v>34</v>
      </c>
      <c r="H2312" s="509">
        <v>0</v>
      </c>
    </row>
    <row r="2313" spans="1:8">
      <c r="A2313" s="508" t="s">
        <v>554</v>
      </c>
      <c r="B2313" s="509" t="s">
        <v>328</v>
      </c>
      <c r="C2313" s="509">
        <v>35</v>
      </c>
      <c r="H2313" s="509">
        <v>0</v>
      </c>
    </row>
    <row r="2314" spans="1:8">
      <c r="A2314" s="508" t="s">
        <v>554</v>
      </c>
      <c r="B2314" s="509" t="s">
        <v>328</v>
      </c>
      <c r="C2314" s="509">
        <v>36</v>
      </c>
      <c r="H2314" s="509">
        <v>0</v>
      </c>
    </row>
    <row r="2315" spans="1:8">
      <c r="A2315" s="508" t="s">
        <v>554</v>
      </c>
      <c r="B2315" s="509" t="s">
        <v>328</v>
      </c>
      <c r="C2315" s="509">
        <v>37</v>
      </c>
      <c r="H2315" s="509">
        <v>0</v>
      </c>
    </row>
    <row r="2316" spans="1:8">
      <c r="A2316" s="508" t="s">
        <v>554</v>
      </c>
      <c r="B2316" s="509" t="s">
        <v>328</v>
      </c>
      <c r="C2316" s="509">
        <v>38</v>
      </c>
      <c r="H2316" s="509">
        <v>0</v>
      </c>
    </row>
    <row r="2317" spans="1:8">
      <c r="A2317" s="508" t="s">
        <v>554</v>
      </c>
      <c r="B2317" s="509" t="s">
        <v>328</v>
      </c>
      <c r="C2317" s="509" t="s">
        <v>1030</v>
      </c>
    </row>
    <row r="2318" spans="1:8">
      <c r="A2318" s="508" t="s">
        <v>554</v>
      </c>
      <c r="B2318" s="509" t="s">
        <v>328</v>
      </c>
      <c r="C2318" s="509">
        <v>39</v>
      </c>
      <c r="H2318" s="509">
        <v>0</v>
      </c>
    </row>
    <row r="2319" spans="1:8">
      <c r="A2319" s="508" t="s">
        <v>554</v>
      </c>
      <c r="B2319" s="509" t="s">
        <v>328</v>
      </c>
      <c r="C2319" s="509">
        <v>40</v>
      </c>
      <c r="H2319" s="509">
        <v>0</v>
      </c>
    </row>
    <row r="2320" spans="1:8">
      <c r="A2320" s="508" t="s">
        <v>554</v>
      </c>
      <c r="B2320" s="509" t="s">
        <v>328</v>
      </c>
      <c r="C2320" s="509">
        <v>41</v>
      </c>
      <c r="H2320" s="509">
        <v>0</v>
      </c>
    </row>
    <row r="2321" spans="1:8">
      <c r="A2321" s="508" t="s">
        <v>554</v>
      </c>
      <c r="B2321" s="509" t="s">
        <v>328</v>
      </c>
      <c r="C2321" s="509">
        <v>42</v>
      </c>
      <c r="H2321" s="509">
        <v>0</v>
      </c>
    </row>
    <row r="2322" spans="1:8">
      <c r="A2322" s="508" t="s">
        <v>554</v>
      </c>
      <c r="B2322" s="509" t="s">
        <v>328</v>
      </c>
      <c r="C2322" s="509">
        <v>43</v>
      </c>
      <c r="H2322" s="509">
        <v>0</v>
      </c>
    </row>
    <row r="2323" spans="1:8">
      <c r="A2323" s="508" t="s">
        <v>554</v>
      </c>
      <c r="B2323" s="509" t="s">
        <v>328</v>
      </c>
      <c r="C2323" s="509">
        <v>44</v>
      </c>
      <c r="H2323" s="509">
        <v>0</v>
      </c>
    </row>
    <row r="2324" spans="1:8">
      <c r="A2324" s="508" t="s">
        <v>554</v>
      </c>
      <c r="B2324" s="509" t="s">
        <v>328</v>
      </c>
      <c r="C2324" s="509">
        <v>45</v>
      </c>
      <c r="H2324" s="509">
        <v>0</v>
      </c>
    </row>
    <row r="2325" spans="1:8">
      <c r="A2325" s="508" t="s">
        <v>554</v>
      </c>
      <c r="B2325" s="509" t="s">
        <v>328</v>
      </c>
      <c r="C2325" s="509">
        <v>46</v>
      </c>
      <c r="H2325" s="509">
        <v>0</v>
      </c>
    </row>
    <row r="2326" spans="1:8">
      <c r="A2326" s="508" t="s">
        <v>554</v>
      </c>
      <c r="B2326" s="509" t="s">
        <v>328</v>
      </c>
      <c r="C2326" s="509">
        <v>47</v>
      </c>
      <c r="H2326" s="509">
        <v>0</v>
      </c>
    </row>
    <row r="2327" spans="1:8">
      <c r="A2327" s="508" t="s">
        <v>554</v>
      </c>
      <c r="B2327" s="509" t="s">
        <v>328</v>
      </c>
      <c r="C2327" s="509">
        <v>48</v>
      </c>
      <c r="H2327" s="509">
        <v>0</v>
      </c>
    </row>
    <row r="2328" spans="1:8">
      <c r="A2328" s="508" t="s">
        <v>554</v>
      </c>
      <c r="B2328" s="509" t="s">
        <v>328</v>
      </c>
      <c r="C2328" s="509">
        <v>49</v>
      </c>
      <c r="H2328" s="509">
        <v>0</v>
      </c>
    </row>
    <row r="2329" spans="1:8">
      <c r="A2329" s="508" t="s">
        <v>554</v>
      </c>
      <c r="B2329" s="509" t="s">
        <v>328</v>
      </c>
      <c r="C2329" s="509">
        <v>50</v>
      </c>
      <c r="H2329" s="509">
        <v>0</v>
      </c>
    </row>
    <row r="2330" spans="1:8">
      <c r="A2330" s="508" t="s">
        <v>554</v>
      </c>
      <c r="B2330" s="509" t="s">
        <v>328</v>
      </c>
      <c r="C2330" s="509">
        <v>51</v>
      </c>
      <c r="H2330" s="509">
        <v>0</v>
      </c>
    </row>
    <row r="2331" spans="1:8">
      <c r="A2331" s="508" t="s">
        <v>554</v>
      </c>
      <c r="B2331" s="509" t="s">
        <v>328</v>
      </c>
      <c r="C2331" s="509" t="s">
        <v>1031</v>
      </c>
      <c r="H2331" s="509">
        <v>0</v>
      </c>
    </row>
    <row r="2332" spans="1:8">
      <c r="A2332" s="508" t="s">
        <v>554</v>
      </c>
      <c r="B2332" s="509" t="s">
        <v>328</v>
      </c>
      <c r="C2332" s="509" t="s">
        <v>1032</v>
      </c>
      <c r="H2332" s="509">
        <v>0</v>
      </c>
    </row>
    <row r="2333" spans="1:8">
      <c r="A2333" s="508" t="s">
        <v>554</v>
      </c>
      <c r="B2333" s="509" t="s">
        <v>328</v>
      </c>
      <c r="C2333" s="509">
        <v>52</v>
      </c>
      <c r="H2333" s="509">
        <v>0</v>
      </c>
    </row>
    <row r="2334" spans="1:8">
      <c r="A2334" s="508" t="s">
        <v>554</v>
      </c>
      <c r="B2334" s="509" t="s">
        <v>328</v>
      </c>
      <c r="C2334" s="509">
        <v>53</v>
      </c>
      <c r="H2334" s="509">
        <v>0</v>
      </c>
    </row>
    <row r="2335" spans="1:8">
      <c r="A2335" s="508" t="s">
        <v>554</v>
      </c>
      <c r="B2335" s="509" t="s">
        <v>328</v>
      </c>
      <c r="C2335" s="509">
        <v>54</v>
      </c>
      <c r="H2335" s="509">
        <v>0</v>
      </c>
    </row>
    <row r="2336" spans="1:8">
      <c r="A2336" s="508" t="s">
        <v>554</v>
      </c>
      <c r="B2336" s="509" t="s">
        <v>328</v>
      </c>
      <c r="C2336" s="509">
        <v>55</v>
      </c>
      <c r="H2336" s="509">
        <v>0</v>
      </c>
    </row>
    <row r="2337" spans="1:8">
      <c r="A2337" s="508" t="s">
        <v>554</v>
      </c>
      <c r="B2337" s="509" t="s">
        <v>328</v>
      </c>
      <c r="C2337" s="509">
        <v>56</v>
      </c>
      <c r="H2337" s="509">
        <v>0</v>
      </c>
    </row>
    <row r="2338" spans="1:8">
      <c r="A2338" s="508" t="s">
        <v>554</v>
      </c>
      <c r="B2338" s="509" t="s">
        <v>328</v>
      </c>
      <c r="C2338" s="509">
        <v>57</v>
      </c>
      <c r="H2338" s="509">
        <v>0</v>
      </c>
    </row>
    <row r="2339" spans="1:8">
      <c r="A2339" s="508" t="s">
        <v>554</v>
      </c>
      <c r="B2339" s="509" t="s">
        <v>328</v>
      </c>
      <c r="C2339" s="509">
        <v>58</v>
      </c>
      <c r="H2339" s="509">
        <v>0</v>
      </c>
    </row>
    <row r="2340" spans="1:8">
      <c r="A2340" s="508" t="s">
        <v>554</v>
      </c>
      <c r="B2340" s="509" t="s">
        <v>328</v>
      </c>
      <c r="C2340" s="509">
        <v>59</v>
      </c>
      <c r="H2340" s="509">
        <v>0</v>
      </c>
    </row>
    <row r="2341" spans="1:8">
      <c r="A2341" s="508" t="s">
        <v>554</v>
      </c>
      <c r="B2341" s="509" t="s">
        <v>328</v>
      </c>
      <c r="C2341" s="509">
        <v>60</v>
      </c>
      <c r="H2341" s="509">
        <v>0</v>
      </c>
    </row>
    <row r="2342" spans="1:8">
      <c r="A2342" s="508" t="s">
        <v>554</v>
      </c>
      <c r="B2342" s="509" t="s">
        <v>328</v>
      </c>
      <c r="C2342" s="509">
        <v>61</v>
      </c>
      <c r="H2342" s="509">
        <v>0</v>
      </c>
    </row>
    <row r="2343" spans="1:8">
      <c r="A2343" s="508" t="s">
        <v>554</v>
      </c>
      <c r="B2343" s="509" t="s">
        <v>328</v>
      </c>
      <c r="C2343" s="509">
        <v>62</v>
      </c>
      <c r="H2343" s="509">
        <v>0</v>
      </c>
    </row>
    <row r="2344" spans="1:8">
      <c r="A2344" s="508" t="s">
        <v>554</v>
      </c>
      <c r="B2344" s="509" t="s">
        <v>328</v>
      </c>
      <c r="C2344" s="509">
        <v>63</v>
      </c>
      <c r="H2344" s="509">
        <v>0</v>
      </c>
    </row>
    <row r="2345" spans="1:8">
      <c r="A2345" s="508" t="s">
        <v>554</v>
      </c>
      <c r="B2345" s="509" t="s">
        <v>328</v>
      </c>
      <c r="C2345" s="509" t="s">
        <v>1033</v>
      </c>
      <c r="H2345" s="509">
        <v>0</v>
      </c>
    </row>
    <row r="2346" spans="1:8">
      <c r="A2346" s="508" t="s">
        <v>554</v>
      </c>
      <c r="B2346" s="509" t="s">
        <v>328</v>
      </c>
      <c r="C2346" s="509" t="s">
        <v>1034</v>
      </c>
      <c r="H2346" s="509">
        <v>0</v>
      </c>
    </row>
    <row r="2347" spans="1:8">
      <c r="A2347" s="508" t="s">
        <v>554</v>
      </c>
      <c r="B2347" s="509" t="s">
        <v>328</v>
      </c>
      <c r="C2347" s="509">
        <v>64</v>
      </c>
      <c r="H2347" s="509">
        <v>0</v>
      </c>
    </row>
    <row r="2348" spans="1:8">
      <c r="A2348" s="508" t="s">
        <v>554</v>
      </c>
      <c r="B2348" s="509" t="s">
        <v>328</v>
      </c>
      <c r="C2348" s="509" t="s">
        <v>1035</v>
      </c>
      <c r="H2348" s="509">
        <v>0</v>
      </c>
    </row>
    <row r="2349" spans="1:8">
      <c r="A2349" s="508" t="s">
        <v>554</v>
      </c>
      <c r="B2349" s="509" t="s">
        <v>328</v>
      </c>
      <c r="C2349" s="509">
        <v>65</v>
      </c>
      <c r="H2349" s="509">
        <v>0</v>
      </c>
    </row>
    <row r="2350" spans="1:8">
      <c r="A2350" s="508" t="s">
        <v>554</v>
      </c>
      <c r="B2350" s="509" t="s">
        <v>328</v>
      </c>
      <c r="C2350" s="509">
        <v>66</v>
      </c>
      <c r="H2350" s="509">
        <v>0</v>
      </c>
    </row>
    <row r="2351" spans="1:8">
      <c r="A2351" s="508" t="s">
        <v>554</v>
      </c>
      <c r="B2351" s="509" t="s">
        <v>328</v>
      </c>
      <c r="C2351" s="509" t="s">
        <v>1036</v>
      </c>
      <c r="H2351" s="509">
        <v>0</v>
      </c>
    </row>
    <row r="2352" spans="1:8">
      <c r="A2352" s="508" t="s">
        <v>554</v>
      </c>
      <c r="B2352" s="509" t="s">
        <v>328</v>
      </c>
      <c r="C2352" s="509" t="s">
        <v>1037</v>
      </c>
      <c r="H2352" s="509">
        <v>0</v>
      </c>
    </row>
    <row r="2353" spans="1:8">
      <c r="A2353" s="508" t="s">
        <v>554</v>
      </c>
      <c r="B2353" s="509" t="s">
        <v>328</v>
      </c>
      <c r="C2353" s="509" t="s">
        <v>1038</v>
      </c>
      <c r="H2353" s="509">
        <v>0</v>
      </c>
    </row>
    <row r="2354" spans="1:8">
      <c r="A2354" s="508" t="s">
        <v>554</v>
      </c>
      <c r="B2354" s="509" t="s">
        <v>328</v>
      </c>
      <c r="C2354" s="509" t="s">
        <v>1039</v>
      </c>
      <c r="H2354" s="509">
        <v>0</v>
      </c>
    </row>
    <row r="2355" spans="1:8">
      <c r="A2355" s="508" t="s">
        <v>554</v>
      </c>
      <c r="B2355" s="509" t="s">
        <v>328</v>
      </c>
      <c r="C2355" s="509" t="s">
        <v>1040</v>
      </c>
      <c r="H2355" s="509">
        <v>0</v>
      </c>
    </row>
    <row r="2356" spans="1:8">
      <c r="A2356" s="508" t="s">
        <v>554</v>
      </c>
      <c r="B2356" s="509" t="s">
        <v>328</v>
      </c>
      <c r="C2356" s="509" t="s">
        <v>1041</v>
      </c>
      <c r="H2356" s="509">
        <v>0</v>
      </c>
    </row>
    <row r="2357" spans="1:8">
      <c r="A2357" s="508" t="s">
        <v>554</v>
      </c>
      <c r="B2357" s="509" t="s">
        <v>328</v>
      </c>
      <c r="C2357" s="509" t="s">
        <v>1042</v>
      </c>
    </row>
    <row r="2358" spans="1:8">
      <c r="A2358" s="508" t="s">
        <v>554</v>
      </c>
      <c r="B2358" s="509" t="s">
        <v>328</v>
      </c>
      <c r="C2358" s="509">
        <v>67</v>
      </c>
      <c r="H2358" s="509">
        <v>0</v>
      </c>
    </row>
    <row r="2359" spans="1:8">
      <c r="A2359" s="508" t="s">
        <v>554</v>
      </c>
      <c r="B2359" s="509" t="s">
        <v>328</v>
      </c>
      <c r="C2359" s="509">
        <v>68</v>
      </c>
      <c r="H2359" s="509">
        <v>0</v>
      </c>
    </row>
    <row r="2360" spans="1:8">
      <c r="A2360" s="508" t="s">
        <v>554</v>
      </c>
      <c r="B2360" s="509" t="s">
        <v>328</v>
      </c>
      <c r="C2360" s="509" t="s">
        <v>1043</v>
      </c>
      <c r="H2360" s="509">
        <v>0</v>
      </c>
    </row>
    <row r="2361" spans="1:8">
      <c r="A2361" s="508" t="s">
        <v>554</v>
      </c>
      <c r="B2361" s="509" t="s">
        <v>328</v>
      </c>
      <c r="C2361" s="509">
        <v>69</v>
      </c>
      <c r="H2361" s="509">
        <v>0</v>
      </c>
    </row>
    <row r="2362" spans="1:8">
      <c r="A2362" s="508" t="s">
        <v>554</v>
      </c>
      <c r="B2362" s="509" t="s">
        <v>328</v>
      </c>
      <c r="C2362" s="509" t="s">
        <v>1044</v>
      </c>
      <c r="H2362" s="509">
        <v>0</v>
      </c>
    </row>
    <row r="2363" spans="1:8">
      <c r="A2363" s="508" t="s">
        <v>554</v>
      </c>
      <c r="B2363" s="509" t="s">
        <v>328</v>
      </c>
      <c r="C2363" s="509" t="s">
        <v>1045</v>
      </c>
      <c r="H2363" s="509">
        <v>0</v>
      </c>
    </row>
    <row r="2364" spans="1:8">
      <c r="A2364" s="508" t="s">
        <v>554</v>
      </c>
      <c r="B2364" s="509" t="s">
        <v>328</v>
      </c>
      <c r="C2364" s="509">
        <v>70</v>
      </c>
      <c r="H2364" s="509">
        <v>0</v>
      </c>
    </row>
    <row r="2365" spans="1:8">
      <c r="A2365" s="508" t="s">
        <v>554</v>
      </c>
      <c r="B2365" s="509" t="s">
        <v>328</v>
      </c>
      <c r="C2365" s="509" t="s">
        <v>1046</v>
      </c>
      <c r="H2365" s="509">
        <v>0</v>
      </c>
    </row>
    <row r="2366" spans="1:8">
      <c r="A2366" s="508" t="s">
        <v>554</v>
      </c>
      <c r="B2366" s="509" t="s">
        <v>328</v>
      </c>
      <c r="C2366" s="509">
        <v>71</v>
      </c>
      <c r="H2366" s="509">
        <v>0</v>
      </c>
    </row>
    <row r="2367" spans="1:8">
      <c r="A2367" s="508" t="s">
        <v>554</v>
      </c>
      <c r="B2367" s="509" t="s">
        <v>328</v>
      </c>
      <c r="C2367" s="509" t="s">
        <v>1047</v>
      </c>
      <c r="H2367" s="509">
        <v>0</v>
      </c>
    </row>
    <row r="2368" spans="1:8">
      <c r="A2368" s="508" t="s">
        <v>554</v>
      </c>
      <c r="B2368" s="509" t="s">
        <v>328</v>
      </c>
      <c r="C2368" s="509" t="s">
        <v>1048</v>
      </c>
      <c r="H2368" s="509">
        <v>0</v>
      </c>
    </row>
    <row r="2369" spans="1:8">
      <c r="A2369" s="508" t="s">
        <v>554</v>
      </c>
      <c r="B2369" s="509" t="s">
        <v>328</v>
      </c>
      <c r="C2369" s="509" t="s">
        <v>1049</v>
      </c>
      <c r="H2369" s="509">
        <v>0</v>
      </c>
    </row>
    <row r="2370" spans="1:8">
      <c r="A2370" s="508" t="s">
        <v>554</v>
      </c>
      <c r="B2370" s="509" t="s">
        <v>328</v>
      </c>
      <c r="C2370" s="509" t="s">
        <v>1050</v>
      </c>
      <c r="H2370" s="509">
        <v>0</v>
      </c>
    </row>
    <row r="2371" spans="1:8">
      <c r="A2371" s="508" t="s">
        <v>554</v>
      </c>
      <c r="B2371" s="509" t="s">
        <v>328</v>
      </c>
      <c r="C2371" s="509" t="s">
        <v>1051</v>
      </c>
      <c r="H2371" s="509">
        <v>0</v>
      </c>
    </row>
    <row r="2372" spans="1:8">
      <c r="A2372" s="508" t="s">
        <v>554</v>
      </c>
      <c r="B2372" s="509" t="s">
        <v>328</v>
      </c>
      <c r="C2372" s="509">
        <v>72</v>
      </c>
      <c r="H2372" s="509">
        <v>0</v>
      </c>
    </row>
    <row r="2373" spans="1:8">
      <c r="A2373" s="508" t="s">
        <v>554</v>
      </c>
      <c r="B2373" s="509" t="s">
        <v>328</v>
      </c>
      <c r="C2373" s="509">
        <v>74</v>
      </c>
      <c r="H2373" s="509">
        <v>0</v>
      </c>
    </row>
    <row r="2374" spans="1:8">
      <c r="A2374" s="508" t="s">
        <v>554</v>
      </c>
      <c r="B2374" s="509" t="s">
        <v>328</v>
      </c>
      <c r="C2374" s="509" t="s">
        <v>4571</v>
      </c>
      <c r="D2374" s="509">
        <v>0</v>
      </c>
      <c r="E2374" s="509">
        <v>0</v>
      </c>
      <c r="F2374" s="509">
        <v>0</v>
      </c>
      <c r="G2374" s="509">
        <v>0</v>
      </c>
      <c r="H2374" s="509">
        <v>0</v>
      </c>
    </row>
    <row r="2375" spans="1:8">
      <c r="A2375" s="508" t="s">
        <v>555</v>
      </c>
      <c r="B2375" s="509" t="s">
        <v>329</v>
      </c>
      <c r="C2375" s="509">
        <v>1</v>
      </c>
      <c r="H2375" s="509">
        <v>0</v>
      </c>
    </row>
    <row r="2376" spans="1:8">
      <c r="A2376" s="508" t="s">
        <v>555</v>
      </c>
      <c r="B2376" s="509" t="s">
        <v>329</v>
      </c>
      <c r="C2376" s="509" t="s">
        <v>1023</v>
      </c>
      <c r="H2376" s="509">
        <v>0</v>
      </c>
    </row>
    <row r="2377" spans="1:8">
      <c r="A2377" s="508" t="s">
        <v>555</v>
      </c>
      <c r="B2377" s="509" t="s">
        <v>329</v>
      </c>
      <c r="C2377" s="509">
        <v>2</v>
      </c>
      <c r="H2377" s="509">
        <v>0</v>
      </c>
    </row>
    <row r="2378" spans="1:8">
      <c r="A2378" s="508" t="s">
        <v>555</v>
      </c>
      <c r="B2378" s="509" t="s">
        <v>329</v>
      </c>
      <c r="C2378" s="509">
        <v>3</v>
      </c>
      <c r="H2378" s="509">
        <v>0</v>
      </c>
    </row>
    <row r="2379" spans="1:8">
      <c r="A2379" s="508" t="s">
        <v>555</v>
      </c>
      <c r="B2379" s="509" t="s">
        <v>329</v>
      </c>
      <c r="C2379" s="509">
        <v>4</v>
      </c>
      <c r="H2379" s="509">
        <v>0</v>
      </c>
    </row>
    <row r="2380" spans="1:8">
      <c r="A2380" s="508" t="s">
        <v>555</v>
      </c>
      <c r="B2380" s="509" t="s">
        <v>329</v>
      </c>
      <c r="C2380" s="509">
        <v>5</v>
      </c>
      <c r="H2380" s="509">
        <v>0</v>
      </c>
    </row>
    <row r="2381" spans="1:8">
      <c r="A2381" s="508" t="s">
        <v>555</v>
      </c>
      <c r="B2381" s="509" t="s">
        <v>329</v>
      </c>
      <c r="C2381" s="509">
        <v>6</v>
      </c>
      <c r="H2381" s="509">
        <v>0</v>
      </c>
    </row>
    <row r="2382" spans="1:8">
      <c r="A2382" s="508" t="s">
        <v>555</v>
      </c>
      <c r="B2382" s="509" t="s">
        <v>329</v>
      </c>
      <c r="C2382" s="509">
        <v>7</v>
      </c>
      <c r="H2382" s="509">
        <v>0</v>
      </c>
    </row>
    <row r="2383" spans="1:8">
      <c r="A2383" s="508" t="s">
        <v>555</v>
      </c>
      <c r="B2383" s="509" t="s">
        <v>329</v>
      </c>
      <c r="C2383" s="509">
        <v>8</v>
      </c>
      <c r="H2383" s="509">
        <v>0</v>
      </c>
    </row>
    <row r="2384" spans="1:8">
      <c r="A2384" s="508" t="s">
        <v>555</v>
      </c>
      <c r="B2384" s="509" t="s">
        <v>329</v>
      </c>
      <c r="C2384" s="509">
        <v>9</v>
      </c>
      <c r="H2384" s="509">
        <v>0</v>
      </c>
    </row>
    <row r="2385" spans="1:8">
      <c r="A2385" s="508" t="s">
        <v>555</v>
      </c>
      <c r="B2385" s="509" t="s">
        <v>329</v>
      </c>
      <c r="C2385" s="509">
        <v>10</v>
      </c>
      <c r="H2385" s="509">
        <v>0</v>
      </c>
    </row>
    <row r="2386" spans="1:8">
      <c r="A2386" s="508" t="s">
        <v>555</v>
      </c>
      <c r="B2386" s="509" t="s">
        <v>329</v>
      </c>
      <c r="C2386" s="509">
        <v>11</v>
      </c>
      <c r="H2386" s="509">
        <v>0</v>
      </c>
    </row>
    <row r="2387" spans="1:8">
      <c r="A2387" s="508" t="s">
        <v>555</v>
      </c>
      <c r="B2387" s="509" t="s">
        <v>329</v>
      </c>
      <c r="C2387" s="509">
        <v>12</v>
      </c>
      <c r="H2387" s="509">
        <v>0</v>
      </c>
    </row>
    <row r="2388" spans="1:8">
      <c r="A2388" s="508" t="s">
        <v>555</v>
      </c>
      <c r="B2388" s="509" t="s">
        <v>329</v>
      </c>
      <c r="C2388" s="509">
        <v>13</v>
      </c>
      <c r="H2388" s="509">
        <v>0</v>
      </c>
    </row>
    <row r="2389" spans="1:8">
      <c r="A2389" s="508" t="s">
        <v>555</v>
      </c>
      <c r="B2389" s="509" t="s">
        <v>329</v>
      </c>
      <c r="C2389" s="509">
        <v>14</v>
      </c>
      <c r="H2389" s="509">
        <v>0</v>
      </c>
    </row>
    <row r="2390" spans="1:8">
      <c r="A2390" s="508" t="s">
        <v>555</v>
      </c>
      <c r="B2390" s="509" t="s">
        <v>329</v>
      </c>
      <c r="C2390" s="509">
        <v>15</v>
      </c>
      <c r="H2390" s="509">
        <v>0</v>
      </c>
    </row>
    <row r="2391" spans="1:8">
      <c r="A2391" s="508" t="s">
        <v>555</v>
      </c>
      <c r="B2391" s="509" t="s">
        <v>329</v>
      </c>
      <c r="C2391" s="509">
        <v>16</v>
      </c>
      <c r="H2391" s="509">
        <v>0</v>
      </c>
    </row>
    <row r="2392" spans="1:8">
      <c r="A2392" s="508" t="s">
        <v>555</v>
      </c>
      <c r="B2392" s="509" t="s">
        <v>329</v>
      </c>
      <c r="C2392" s="509">
        <v>17</v>
      </c>
      <c r="H2392" s="509">
        <v>0</v>
      </c>
    </row>
    <row r="2393" spans="1:8">
      <c r="A2393" s="508" t="s">
        <v>555</v>
      </c>
      <c r="B2393" s="509" t="s">
        <v>329</v>
      </c>
      <c r="C2393" s="509">
        <v>18</v>
      </c>
      <c r="H2393" s="509">
        <v>0</v>
      </c>
    </row>
    <row r="2394" spans="1:8">
      <c r="A2394" s="508" t="s">
        <v>555</v>
      </c>
      <c r="B2394" s="509" t="s">
        <v>329</v>
      </c>
      <c r="C2394" s="509" t="s">
        <v>1024</v>
      </c>
      <c r="H2394" s="509">
        <v>0</v>
      </c>
    </row>
    <row r="2395" spans="1:8">
      <c r="A2395" s="508" t="s">
        <v>555</v>
      </c>
      <c r="B2395" s="509" t="s">
        <v>329</v>
      </c>
      <c r="C2395" s="509" t="s">
        <v>1025</v>
      </c>
      <c r="H2395" s="509">
        <v>0</v>
      </c>
    </row>
    <row r="2396" spans="1:8">
      <c r="A2396" s="508" t="s">
        <v>555</v>
      </c>
      <c r="B2396" s="509" t="s">
        <v>329</v>
      </c>
      <c r="C2396" s="509">
        <v>19</v>
      </c>
      <c r="H2396" s="509">
        <v>0</v>
      </c>
    </row>
    <row r="2397" spans="1:8">
      <c r="A2397" s="508" t="s">
        <v>555</v>
      </c>
      <c r="B2397" s="509" t="s">
        <v>329</v>
      </c>
      <c r="C2397" s="509">
        <v>20</v>
      </c>
      <c r="H2397" s="509">
        <v>0</v>
      </c>
    </row>
    <row r="2398" spans="1:8">
      <c r="A2398" s="508" t="s">
        <v>555</v>
      </c>
      <c r="B2398" s="509" t="s">
        <v>329</v>
      </c>
      <c r="C2398" s="509">
        <v>21</v>
      </c>
      <c r="H2398" s="509">
        <v>0</v>
      </c>
    </row>
    <row r="2399" spans="1:8">
      <c r="A2399" s="508" t="s">
        <v>555</v>
      </c>
      <c r="B2399" s="509" t="s">
        <v>329</v>
      </c>
      <c r="C2399" s="509" t="s">
        <v>1026</v>
      </c>
      <c r="H2399" s="509">
        <v>0</v>
      </c>
    </row>
    <row r="2400" spans="1:8">
      <c r="A2400" s="508" t="s">
        <v>555</v>
      </c>
      <c r="B2400" s="509" t="s">
        <v>329</v>
      </c>
      <c r="C2400" s="509" t="s">
        <v>1027</v>
      </c>
      <c r="H2400" s="509">
        <v>0</v>
      </c>
    </row>
    <row r="2401" spans="1:8">
      <c r="A2401" s="508" t="s">
        <v>555</v>
      </c>
      <c r="B2401" s="509" t="s">
        <v>329</v>
      </c>
      <c r="C2401" s="509" t="s">
        <v>1028</v>
      </c>
      <c r="H2401" s="509">
        <v>0</v>
      </c>
    </row>
    <row r="2402" spans="1:8">
      <c r="A2402" s="508" t="s">
        <v>555</v>
      </c>
      <c r="B2402" s="509" t="s">
        <v>329</v>
      </c>
      <c r="C2402" s="509">
        <v>22</v>
      </c>
      <c r="H2402" s="509">
        <v>0</v>
      </c>
    </row>
    <row r="2403" spans="1:8">
      <c r="A2403" s="508" t="s">
        <v>555</v>
      </c>
      <c r="B2403" s="509" t="s">
        <v>329</v>
      </c>
      <c r="C2403" s="509">
        <v>23</v>
      </c>
      <c r="H2403" s="509">
        <v>0</v>
      </c>
    </row>
    <row r="2404" spans="1:8">
      <c r="A2404" s="508" t="s">
        <v>555</v>
      </c>
      <c r="B2404" s="509" t="s">
        <v>329</v>
      </c>
      <c r="C2404" s="509" t="s">
        <v>1029</v>
      </c>
      <c r="H2404" s="509">
        <v>0</v>
      </c>
    </row>
    <row r="2405" spans="1:8">
      <c r="A2405" s="508" t="s">
        <v>555</v>
      </c>
      <c r="B2405" s="509" t="s">
        <v>329</v>
      </c>
      <c r="C2405" s="509">
        <v>24</v>
      </c>
      <c r="H2405" s="509">
        <v>0</v>
      </c>
    </row>
    <row r="2406" spans="1:8">
      <c r="A2406" s="508" t="s">
        <v>555</v>
      </c>
      <c r="B2406" s="509" t="s">
        <v>329</v>
      </c>
      <c r="C2406" s="509">
        <v>25</v>
      </c>
    </row>
    <row r="2407" spans="1:8">
      <c r="A2407" s="508" t="s">
        <v>555</v>
      </c>
      <c r="B2407" s="509" t="s">
        <v>329</v>
      </c>
      <c r="C2407" s="509">
        <v>26</v>
      </c>
      <c r="H2407" s="509">
        <v>0</v>
      </c>
    </row>
    <row r="2408" spans="1:8">
      <c r="A2408" s="508" t="s">
        <v>555</v>
      </c>
      <c r="B2408" s="509" t="s">
        <v>329</v>
      </c>
      <c r="C2408" s="509">
        <v>27</v>
      </c>
      <c r="H2408" s="509">
        <v>0</v>
      </c>
    </row>
    <row r="2409" spans="1:8">
      <c r="A2409" s="508" t="s">
        <v>555</v>
      </c>
      <c r="B2409" s="509" t="s">
        <v>329</v>
      </c>
      <c r="C2409" s="509">
        <v>28</v>
      </c>
      <c r="H2409" s="509">
        <v>0</v>
      </c>
    </row>
    <row r="2410" spans="1:8">
      <c r="A2410" s="508" t="s">
        <v>555</v>
      </c>
      <c r="B2410" s="509" t="s">
        <v>329</v>
      </c>
      <c r="C2410" s="509">
        <v>29</v>
      </c>
      <c r="H2410" s="509">
        <v>0</v>
      </c>
    </row>
    <row r="2411" spans="1:8">
      <c r="A2411" s="508" t="s">
        <v>555</v>
      </c>
      <c r="B2411" s="509" t="s">
        <v>329</v>
      </c>
      <c r="C2411" s="509">
        <v>30</v>
      </c>
      <c r="H2411" s="509">
        <v>0</v>
      </c>
    </row>
    <row r="2412" spans="1:8">
      <c r="A2412" s="508" t="s">
        <v>555</v>
      </c>
      <c r="B2412" s="509" t="s">
        <v>329</v>
      </c>
      <c r="C2412" s="509">
        <v>31</v>
      </c>
      <c r="H2412" s="509">
        <v>0</v>
      </c>
    </row>
    <row r="2413" spans="1:8">
      <c r="A2413" s="508" t="s">
        <v>555</v>
      </c>
      <c r="B2413" s="509" t="s">
        <v>329</v>
      </c>
      <c r="C2413" s="509">
        <v>32</v>
      </c>
      <c r="H2413" s="509">
        <v>0</v>
      </c>
    </row>
    <row r="2414" spans="1:8">
      <c r="A2414" s="508" t="s">
        <v>555</v>
      </c>
      <c r="B2414" s="509" t="s">
        <v>329</v>
      </c>
      <c r="C2414" s="509">
        <v>33</v>
      </c>
      <c r="H2414" s="509">
        <v>0</v>
      </c>
    </row>
    <row r="2415" spans="1:8">
      <c r="A2415" s="508" t="s">
        <v>555</v>
      </c>
      <c r="B2415" s="509" t="s">
        <v>329</v>
      </c>
      <c r="C2415" s="509">
        <v>34</v>
      </c>
      <c r="H2415" s="509">
        <v>0</v>
      </c>
    </row>
    <row r="2416" spans="1:8">
      <c r="A2416" s="508" t="s">
        <v>555</v>
      </c>
      <c r="B2416" s="509" t="s">
        <v>329</v>
      </c>
      <c r="C2416" s="509">
        <v>35</v>
      </c>
      <c r="H2416" s="509">
        <v>0</v>
      </c>
    </row>
    <row r="2417" spans="1:8">
      <c r="A2417" s="508" t="s">
        <v>555</v>
      </c>
      <c r="B2417" s="509" t="s">
        <v>329</v>
      </c>
      <c r="C2417" s="509">
        <v>36</v>
      </c>
      <c r="H2417" s="509">
        <v>0</v>
      </c>
    </row>
    <row r="2418" spans="1:8">
      <c r="A2418" s="508" t="s">
        <v>555</v>
      </c>
      <c r="B2418" s="509" t="s">
        <v>329</v>
      </c>
      <c r="C2418" s="509">
        <v>37</v>
      </c>
      <c r="H2418" s="509">
        <v>0</v>
      </c>
    </row>
    <row r="2419" spans="1:8">
      <c r="A2419" s="508" t="s">
        <v>555</v>
      </c>
      <c r="B2419" s="509" t="s">
        <v>329</v>
      </c>
      <c r="C2419" s="509">
        <v>38</v>
      </c>
      <c r="H2419" s="509">
        <v>0</v>
      </c>
    </row>
    <row r="2420" spans="1:8">
      <c r="A2420" s="508" t="s">
        <v>555</v>
      </c>
      <c r="B2420" s="509" t="s">
        <v>329</v>
      </c>
      <c r="C2420" s="509" t="s">
        <v>1030</v>
      </c>
    </row>
    <row r="2421" spans="1:8">
      <c r="A2421" s="508" t="s">
        <v>555</v>
      </c>
      <c r="B2421" s="509" t="s">
        <v>329</v>
      </c>
      <c r="C2421" s="509">
        <v>39</v>
      </c>
      <c r="H2421" s="509">
        <v>0</v>
      </c>
    </row>
    <row r="2422" spans="1:8">
      <c r="A2422" s="508" t="s">
        <v>555</v>
      </c>
      <c r="B2422" s="509" t="s">
        <v>329</v>
      </c>
      <c r="C2422" s="509">
        <v>40</v>
      </c>
      <c r="H2422" s="509">
        <v>0</v>
      </c>
    </row>
    <row r="2423" spans="1:8">
      <c r="A2423" s="508" t="s">
        <v>555</v>
      </c>
      <c r="B2423" s="509" t="s">
        <v>329</v>
      </c>
      <c r="C2423" s="509">
        <v>41</v>
      </c>
      <c r="H2423" s="509">
        <v>0</v>
      </c>
    </row>
    <row r="2424" spans="1:8">
      <c r="A2424" s="508" t="s">
        <v>555</v>
      </c>
      <c r="B2424" s="509" t="s">
        <v>329</v>
      </c>
      <c r="C2424" s="509">
        <v>42</v>
      </c>
      <c r="H2424" s="509">
        <v>0</v>
      </c>
    </row>
    <row r="2425" spans="1:8">
      <c r="A2425" s="508" t="s">
        <v>555</v>
      </c>
      <c r="B2425" s="509" t="s">
        <v>329</v>
      </c>
      <c r="C2425" s="509">
        <v>43</v>
      </c>
      <c r="H2425" s="509">
        <v>0</v>
      </c>
    </row>
    <row r="2426" spans="1:8">
      <c r="A2426" s="508" t="s">
        <v>555</v>
      </c>
      <c r="B2426" s="509" t="s">
        <v>329</v>
      </c>
      <c r="C2426" s="509">
        <v>44</v>
      </c>
      <c r="H2426" s="509">
        <v>0</v>
      </c>
    </row>
    <row r="2427" spans="1:8">
      <c r="A2427" s="508" t="s">
        <v>555</v>
      </c>
      <c r="B2427" s="509" t="s">
        <v>329</v>
      </c>
      <c r="C2427" s="509">
        <v>45</v>
      </c>
      <c r="H2427" s="509">
        <v>0</v>
      </c>
    </row>
    <row r="2428" spans="1:8">
      <c r="A2428" s="508" t="s">
        <v>555</v>
      </c>
      <c r="B2428" s="509" t="s">
        <v>329</v>
      </c>
      <c r="C2428" s="509">
        <v>46</v>
      </c>
      <c r="H2428" s="509">
        <v>0</v>
      </c>
    </row>
    <row r="2429" spans="1:8">
      <c r="A2429" s="508" t="s">
        <v>555</v>
      </c>
      <c r="B2429" s="509" t="s">
        <v>329</v>
      </c>
      <c r="C2429" s="509">
        <v>47</v>
      </c>
      <c r="H2429" s="509">
        <v>0</v>
      </c>
    </row>
    <row r="2430" spans="1:8">
      <c r="A2430" s="508" t="s">
        <v>555</v>
      </c>
      <c r="B2430" s="509" t="s">
        <v>329</v>
      </c>
      <c r="C2430" s="509">
        <v>48</v>
      </c>
      <c r="H2430" s="509">
        <v>0</v>
      </c>
    </row>
    <row r="2431" spans="1:8">
      <c r="A2431" s="508" t="s">
        <v>555</v>
      </c>
      <c r="B2431" s="509" t="s">
        <v>329</v>
      </c>
      <c r="C2431" s="509">
        <v>49</v>
      </c>
      <c r="H2431" s="509">
        <v>0</v>
      </c>
    </row>
    <row r="2432" spans="1:8">
      <c r="A2432" s="508" t="s">
        <v>555</v>
      </c>
      <c r="B2432" s="509" t="s">
        <v>329</v>
      </c>
      <c r="C2432" s="509">
        <v>50</v>
      </c>
      <c r="H2432" s="509">
        <v>0</v>
      </c>
    </row>
    <row r="2433" spans="1:8">
      <c r="A2433" s="508" t="s">
        <v>555</v>
      </c>
      <c r="B2433" s="509" t="s">
        <v>329</v>
      </c>
      <c r="C2433" s="509">
        <v>51</v>
      </c>
      <c r="H2433" s="509">
        <v>0</v>
      </c>
    </row>
    <row r="2434" spans="1:8">
      <c r="A2434" s="508" t="s">
        <v>555</v>
      </c>
      <c r="B2434" s="509" t="s">
        <v>329</v>
      </c>
      <c r="C2434" s="509" t="s">
        <v>1031</v>
      </c>
      <c r="H2434" s="509">
        <v>0</v>
      </c>
    </row>
    <row r="2435" spans="1:8">
      <c r="A2435" s="508" t="s">
        <v>555</v>
      </c>
      <c r="B2435" s="509" t="s">
        <v>329</v>
      </c>
      <c r="C2435" s="509" t="s">
        <v>1032</v>
      </c>
      <c r="H2435" s="509">
        <v>0</v>
      </c>
    </row>
    <row r="2436" spans="1:8">
      <c r="A2436" s="508" t="s">
        <v>555</v>
      </c>
      <c r="B2436" s="509" t="s">
        <v>329</v>
      </c>
      <c r="C2436" s="509">
        <v>52</v>
      </c>
      <c r="H2436" s="509">
        <v>0</v>
      </c>
    </row>
    <row r="2437" spans="1:8">
      <c r="A2437" s="508" t="s">
        <v>555</v>
      </c>
      <c r="B2437" s="509" t="s">
        <v>329</v>
      </c>
      <c r="C2437" s="509">
        <v>53</v>
      </c>
      <c r="H2437" s="509">
        <v>0</v>
      </c>
    </row>
    <row r="2438" spans="1:8">
      <c r="A2438" s="508" t="s">
        <v>555</v>
      </c>
      <c r="B2438" s="509" t="s">
        <v>329</v>
      </c>
      <c r="C2438" s="509">
        <v>54</v>
      </c>
      <c r="H2438" s="509">
        <v>0</v>
      </c>
    </row>
    <row r="2439" spans="1:8">
      <c r="A2439" s="508" t="s">
        <v>555</v>
      </c>
      <c r="B2439" s="509" t="s">
        <v>329</v>
      </c>
      <c r="C2439" s="509">
        <v>55</v>
      </c>
      <c r="H2439" s="509">
        <v>0</v>
      </c>
    </row>
    <row r="2440" spans="1:8">
      <c r="A2440" s="508" t="s">
        <v>555</v>
      </c>
      <c r="B2440" s="509" t="s">
        <v>329</v>
      </c>
      <c r="C2440" s="509">
        <v>56</v>
      </c>
      <c r="H2440" s="509">
        <v>0</v>
      </c>
    </row>
    <row r="2441" spans="1:8">
      <c r="A2441" s="508" t="s">
        <v>555</v>
      </c>
      <c r="B2441" s="509" t="s">
        <v>329</v>
      </c>
      <c r="C2441" s="509">
        <v>57</v>
      </c>
      <c r="H2441" s="509">
        <v>0</v>
      </c>
    </row>
    <row r="2442" spans="1:8">
      <c r="A2442" s="508" t="s">
        <v>555</v>
      </c>
      <c r="B2442" s="509" t="s">
        <v>329</v>
      </c>
      <c r="C2442" s="509">
        <v>58</v>
      </c>
      <c r="H2442" s="509">
        <v>0</v>
      </c>
    </row>
    <row r="2443" spans="1:8">
      <c r="A2443" s="508" t="s">
        <v>555</v>
      </c>
      <c r="B2443" s="509" t="s">
        <v>329</v>
      </c>
      <c r="C2443" s="509">
        <v>59</v>
      </c>
      <c r="H2443" s="509">
        <v>0</v>
      </c>
    </row>
    <row r="2444" spans="1:8">
      <c r="A2444" s="508" t="s">
        <v>555</v>
      </c>
      <c r="B2444" s="509" t="s">
        <v>329</v>
      </c>
      <c r="C2444" s="509">
        <v>60</v>
      </c>
      <c r="H2444" s="509">
        <v>0</v>
      </c>
    </row>
    <row r="2445" spans="1:8">
      <c r="A2445" s="508" t="s">
        <v>555</v>
      </c>
      <c r="B2445" s="509" t="s">
        <v>329</v>
      </c>
      <c r="C2445" s="509">
        <v>61</v>
      </c>
      <c r="H2445" s="509">
        <v>0</v>
      </c>
    </row>
    <row r="2446" spans="1:8">
      <c r="A2446" s="508" t="s">
        <v>555</v>
      </c>
      <c r="B2446" s="509" t="s">
        <v>329</v>
      </c>
      <c r="C2446" s="509">
        <v>62</v>
      </c>
      <c r="H2446" s="509">
        <v>0</v>
      </c>
    </row>
    <row r="2447" spans="1:8">
      <c r="A2447" s="508" t="s">
        <v>555</v>
      </c>
      <c r="B2447" s="509" t="s">
        <v>329</v>
      </c>
      <c r="C2447" s="509">
        <v>63</v>
      </c>
      <c r="H2447" s="509">
        <v>0</v>
      </c>
    </row>
    <row r="2448" spans="1:8">
      <c r="A2448" s="508" t="s">
        <v>555</v>
      </c>
      <c r="B2448" s="509" t="s">
        <v>329</v>
      </c>
      <c r="C2448" s="509" t="s">
        <v>1033</v>
      </c>
      <c r="H2448" s="509">
        <v>0</v>
      </c>
    </row>
    <row r="2449" spans="1:8">
      <c r="A2449" s="508" t="s">
        <v>555</v>
      </c>
      <c r="B2449" s="509" t="s">
        <v>329</v>
      </c>
      <c r="C2449" s="509" t="s">
        <v>1034</v>
      </c>
      <c r="H2449" s="509">
        <v>0</v>
      </c>
    </row>
    <row r="2450" spans="1:8">
      <c r="A2450" s="508" t="s">
        <v>555</v>
      </c>
      <c r="B2450" s="509" t="s">
        <v>329</v>
      </c>
      <c r="C2450" s="509">
        <v>64</v>
      </c>
      <c r="H2450" s="509">
        <v>0</v>
      </c>
    </row>
    <row r="2451" spans="1:8">
      <c r="A2451" s="508" t="s">
        <v>555</v>
      </c>
      <c r="B2451" s="509" t="s">
        <v>329</v>
      </c>
      <c r="C2451" s="509" t="s">
        <v>1035</v>
      </c>
      <c r="H2451" s="509">
        <v>0</v>
      </c>
    </row>
    <row r="2452" spans="1:8">
      <c r="A2452" s="508" t="s">
        <v>555</v>
      </c>
      <c r="B2452" s="509" t="s">
        <v>329</v>
      </c>
      <c r="C2452" s="509">
        <v>65</v>
      </c>
      <c r="H2452" s="509">
        <v>0</v>
      </c>
    </row>
    <row r="2453" spans="1:8">
      <c r="A2453" s="508" t="s">
        <v>555</v>
      </c>
      <c r="B2453" s="509" t="s">
        <v>329</v>
      </c>
      <c r="C2453" s="509">
        <v>66</v>
      </c>
      <c r="H2453" s="509">
        <v>0</v>
      </c>
    </row>
    <row r="2454" spans="1:8">
      <c r="A2454" s="508" t="s">
        <v>555</v>
      </c>
      <c r="B2454" s="509" t="s">
        <v>329</v>
      </c>
      <c r="C2454" s="509" t="s">
        <v>1036</v>
      </c>
      <c r="H2454" s="509">
        <v>0</v>
      </c>
    </row>
    <row r="2455" spans="1:8">
      <c r="A2455" s="508" t="s">
        <v>555</v>
      </c>
      <c r="B2455" s="509" t="s">
        <v>329</v>
      </c>
      <c r="C2455" s="509" t="s">
        <v>1037</v>
      </c>
      <c r="H2455" s="509">
        <v>0</v>
      </c>
    </row>
    <row r="2456" spans="1:8">
      <c r="A2456" s="508" t="s">
        <v>555</v>
      </c>
      <c r="B2456" s="509" t="s">
        <v>329</v>
      </c>
      <c r="C2456" s="509" t="s">
        <v>1038</v>
      </c>
      <c r="H2456" s="509">
        <v>0</v>
      </c>
    </row>
    <row r="2457" spans="1:8">
      <c r="A2457" s="508" t="s">
        <v>555</v>
      </c>
      <c r="B2457" s="509" t="s">
        <v>329</v>
      </c>
      <c r="C2457" s="509" t="s">
        <v>1039</v>
      </c>
      <c r="H2457" s="509">
        <v>0</v>
      </c>
    </row>
    <row r="2458" spans="1:8">
      <c r="A2458" s="508" t="s">
        <v>555</v>
      </c>
      <c r="B2458" s="509" t="s">
        <v>329</v>
      </c>
      <c r="C2458" s="509" t="s">
        <v>1040</v>
      </c>
      <c r="H2458" s="509">
        <v>0</v>
      </c>
    </row>
    <row r="2459" spans="1:8">
      <c r="A2459" s="508" t="s">
        <v>555</v>
      </c>
      <c r="B2459" s="509" t="s">
        <v>329</v>
      </c>
      <c r="C2459" s="509" t="s">
        <v>1041</v>
      </c>
      <c r="H2459" s="509">
        <v>0</v>
      </c>
    </row>
    <row r="2460" spans="1:8">
      <c r="A2460" s="508" t="s">
        <v>555</v>
      </c>
      <c r="B2460" s="509" t="s">
        <v>329</v>
      </c>
      <c r="C2460" s="509" t="s">
        <v>1042</v>
      </c>
    </row>
    <row r="2461" spans="1:8">
      <c r="A2461" s="508" t="s">
        <v>555</v>
      </c>
      <c r="B2461" s="509" t="s">
        <v>329</v>
      </c>
      <c r="C2461" s="509">
        <v>67</v>
      </c>
      <c r="H2461" s="509">
        <v>0</v>
      </c>
    </row>
    <row r="2462" spans="1:8">
      <c r="A2462" s="508" t="s">
        <v>555</v>
      </c>
      <c r="B2462" s="509" t="s">
        <v>329</v>
      </c>
      <c r="C2462" s="509">
        <v>68</v>
      </c>
      <c r="H2462" s="509">
        <v>0</v>
      </c>
    </row>
    <row r="2463" spans="1:8">
      <c r="A2463" s="508" t="s">
        <v>555</v>
      </c>
      <c r="B2463" s="509" t="s">
        <v>329</v>
      </c>
      <c r="C2463" s="509" t="s">
        <v>1043</v>
      </c>
      <c r="H2463" s="509">
        <v>0</v>
      </c>
    </row>
    <row r="2464" spans="1:8">
      <c r="A2464" s="508" t="s">
        <v>555</v>
      </c>
      <c r="B2464" s="509" t="s">
        <v>329</v>
      </c>
      <c r="C2464" s="509">
        <v>69</v>
      </c>
      <c r="H2464" s="509">
        <v>0</v>
      </c>
    </row>
    <row r="2465" spans="1:8">
      <c r="A2465" s="508" t="s">
        <v>555</v>
      </c>
      <c r="B2465" s="509" t="s">
        <v>329</v>
      </c>
      <c r="C2465" s="509" t="s">
        <v>1044</v>
      </c>
      <c r="H2465" s="509">
        <v>0</v>
      </c>
    </row>
    <row r="2466" spans="1:8">
      <c r="A2466" s="508" t="s">
        <v>555</v>
      </c>
      <c r="B2466" s="509" t="s">
        <v>329</v>
      </c>
      <c r="C2466" s="509" t="s">
        <v>1045</v>
      </c>
      <c r="H2466" s="509">
        <v>0</v>
      </c>
    </row>
    <row r="2467" spans="1:8">
      <c r="A2467" s="508" t="s">
        <v>555</v>
      </c>
      <c r="B2467" s="509" t="s">
        <v>329</v>
      </c>
      <c r="C2467" s="509">
        <v>70</v>
      </c>
      <c r="H2467" s="509">
        <v>0</v>
      </c>
    </row>
    <row r="2468" spans="1:8">
      <c r="A2468" s="508" t="s">
        <v>555</v>
      </c>
      <c r="B2468" s="509" t="s">
        <v>329</v>
      </c>
      <c r="C2468" s="509" t="s">
        <v>1046</v>
      </c>
      <c r="H2468" s="509">
        <v>0</v>
      </c>
    </row>
    <row r="2469" spans="1:8">
      <c r="A2469" s="508" t="s">
        <v>555</v>
      </c>
      <c r="B2469" s="509" t="s">
        <v>329</v>
      </c>
      <c r="C2469" s="509">
        <v>71</v>
      </c>
      <c r="H2469" s="509">
        <v>0</v>
      </c>
    </row>
    <row r="2470" spans="1:8">
      <c r="A2470" s="508" t="s">
        <v>555</v>
      </c>
      <c r="B2470" s="509" t="s">
        <v>329</v>
      </c>
      <c r="C2470" s="509" t="s">
        <v>1047</v>
      </c>
      <c r="H2470" s="509">
        <v>0</v>
      </c>
    </row>
    <row r="2471" spans="1:8">
      <c r="A2471" s="508" t="s">
        <v>555</v>
      </c>
      <c r="B2471" s="509" t="s">
        <v>329</v>
      </c>
      <c r="C2471" s="509" t="s">
        <v>1048</v>
      </c>
      <c r="H2471" s="509">
        <v>0</v>
      </c>
    </row>
    <row r="2472" spans="1:8">
      <c r="A2472" s="508" t="s">
        <v>555</v>
      </c>
      <c r="B2472" s="509" t="s">
        <v>329</v>
      </c>
      <c r="C2472" s="509" t="s">
        <v>1049</v>
      </c>
      <c r="H2472" s="509">
        <v>0</v>
      </c>
    </row>
    <row r="2473" spans="1:8">
      <c r="A2473" s="508" t="s">
        <v>555</v>
      </c>
      <c r="B2473" s="509" t="s">
        <v>329</v>
      </c>
      <c r="C2473" s="509" t="s">
        <v>1050</v>
      </c>
      <c r="H2473" s="509">
        <v>0</v>
      </c>
    </row>
    <row r="2474" spans="1:8">
      <c r="A2474" s="508" t="s">
        <v>555</v>
      </c>
      <c r="B2474" s="509" t="s">
        <v>329</v>
      </c>
      <c r="C2474" s="509" t="s">
        <v>1051</v>
      </c>
      <c r="H2474" s="509">
        <v>0</v>
      </c>
    </row>
    <row r="2475" spans="1:8">
      <c r="A2475" s="508" t="s">
        <v>555</v>
      </c>
      <c r="B2475" s="509" t="s">
        <v>329</v>
      </c>
      <c r="C2475" s="509">
        <v>72</v>
      </c>
      <c r="H2475" s="509">
        <v>0</v>
      </c>
    </row>
    <row r="2476" spans="1:8">
      <c r="A2476" s="508" t="s">
        <v>555</v>
      </c>
      <c r="B2476" s="509" t="s">
        <v>329</v>
      </c>
      <c r="C2476" s="509">
        <v>74</v>
      </c>
      <c r="H2476" s="509">
        <v>0</v>
      </c>
    </row>
    <row r="2477" spans="1:8">
      <c r="A2477" s="508" t="s">
        <v>555</v>
      </c>
      <c r="B2477" s="509" t="s">
        <v>329</v>
      </c>
      <c r="C2477" s="509" t="s">
        <v>4571</v>
      </c>
      <c r="D2477" s="509">
        <v>0</v>
      </c>
      <c r="E2477" s="509">
        <v>0</v>
      </c>
      <c r="F2477" s="509">
        <v>0</v>
      </c>
      <c r="G2477" s="509">
        <v>0</v>
      </c>
      <c r="H2477" s="509">
        <v>0</v>
      </c>
    </row>
    <row r="2478" spans="1:8">
      <c r="A2478" s="508" t="s">
        <v>556</v>
      </c>
      <c r="B2478" s="509" t="s">
        <v>330</v>
      </c>
      <c r="C2478" s="509">
        <v>1</v>
      </c>
      <c r="H2478" s="509">
        <v>0</v>
      </c>
    </row>
    <row r="2479" spans="1:8">
      <c r="A2479" s="508" t="s">
        <v>556</v>
      </c>
      <c r="B2479" s="509" t="s">
        <v>330</v>
      </c>
      <c r="C2479" s="509" t="s">
        <v>1023</v>
      </c>
      <c r="H2479" s="509">
        <v>0</v>
      </c>
    </row>
    <row r="2480" spans="1:8">
      <c r="A2480" s="508" t="s">
        <v>556</v>
      </c>
      <c r="B2480" s="509" t="s">
        <v>330</v>
      </c>
      <c r="C2480" s="509">
        <v>2</v>
      </c>
      <c r="H2480" s="509">
        <v>0</v>
      </c>
    </row>
    <row r="2481" spans="1:8">
      <c r="A2481" s="508" t="s">
        <v>556</v>
      </c>
      <c r="B2481" s="509" t="s">
        <v>330</v>
      </c>
      <c r="C2481" s="509">
        <v>3</v>
      </c>
      <c r="H2481" s="509">
        <v>0</v>
      </c>
    </row>
    <row r="2482" spans="1:8">
      <c r="A2482" s="508" t="s">
        <v>556</v>
      </c>
      <c r="B2482" s="509" t="s">
        <v>330</v>
      </c>
      <c r="C2482" s="509">
        <v>4</v>
      </c>
      <c r="H2482" s="509">
        <v>0</v>
      </c>
    </row>
    <row r="2483" spans="1:8">
      <c r="A2483" s="508" t="s">
        <v>556</v>
      </c>
      <c r="B2483" s="509" t="s">
        <v>330</v>
      </c>
      <c r="C2483" s="509">
        <v>5</v>
      </c>
      <c r="H2483" s="509">
        <v>0</v>
      </c>
    </row>
    <row r="2484" spans="1:8">
      <c r="A2484" s="508" t="s">
        <v>556</v>
      </c>
      <c r="B2484" s="509" t="s">
        <v>330</v>
      </c>
      <c r="C2484" s="509">
        <v>6</v>
      </c>
      <c r="H2484" s="509">
        <v>0</v>
      </c>
    </row>
    <row r="2485" spans="1:8">
      <c r="A2485" s="508" t="s">
        <v>556</v>
      </c>
      <c r="B2485" s="509" t="s">
        <v>330</v>
      </c>
      <c r="C2485" s="509">
        <v>7</v>
      </c>
      <c r="H2485" s="509">
        <v>0</v>
      </c>
    </row>
    <row r="2486" spans="1:8">
      <c r="A2486" s="508" t="s">
        <v>556</v>
      </c>
      <c r="B2486" s="509" t="s">
        <v>330</v>
      </c>
      <c r="C2486" s="509">
        <v>8</v>
      </c>
      <c r="H2486" s="509">
        <v>0</v>
      </c>
    </row>
    <row r="2487" spans="1:8">
      <c r="A2487" s="508" t="s">
        <v>556</v>
      </c>
      <c r="B2487" s="509" t="s">
        <v>330</v>
      </c>
      <c r="C2487" s="509">
        <v>9</v>
      </c>
      <c r="H2487" s="509">
        <v>0</v>
      </c>
    </row>
    <row r="2488" spans="1:8">
      <c r="A2488" s="508" t="s">
        <v>556</v>
      </c>
      <c r="B2488" s="509" t="s">
        <v>330</v>
      </c>
      <c r="C2488" s="509">
        <v>10</v>
      </c>
      <c r="H2488" s="509">
        <v>0</v>
      </c>
    </row>
    <row r="2489" spans="1:8">
      <c r="A2489" s="508" t="s">
        <v>556</v>
      </c>
      <c r="B2489" s="509" t="s">
        <v>330</v>
      </c>
      <c r="C2489" s="509">
        <v>11</v>
      </c>
      <c r="H2489" s="509">
        <v>0</v>
      </c>
    </row>
    <row r="2490" spans="1:8">
      <c r="A2490" s="508" t="s">
        <v>556</v>
      </c>
      <c r="B2490" s="509" t="s">
        <v>330</v>
      </c>
      <c r="C2490" s="509">
        <v>12</v>
      </c>
      <c r="H2490" s="509">
        <v>0</v>
      </c>
    </row>
    <row r="2491" spans="1:8">
      <c r="A2491" s="508" t="s">
        <v>556</v>
      </c>
      <c r="B2491" s="509" t="s">
        <v>330</v>
      </c>
      <c r="C2491" s="509">
        <v>13</v>
      </c>
      <c r="H2491" s="509">
        <v>0</v>
      </c>
    </row>
    <row r="2492" spans="1:8">
      <c r="A2492" s="508" t="s">
        <v>556</v>
      </c>
      <c r="B2492" s="509" t="s">
        <v>330</v>
      </c>
      <c r="C2492" s="509">
        <v>14</v>
      </c>
      <c r="H2492" s="509">
        <v>0</v>
      </c>
    </row>
    <row r="2493" spans="1:8">
      <c r="A2493" s="508" t="s">
        <v>556</v>
      </c>
      <c r="B2493" s="509" t="s">
        <v>330</v>
      </c>
      <c r="C2493" s="509">
        <v>15</v>
      </c>
      <c r="H2493" s="509">
        <v>0</v>
      </c>
    </row>
    <row r="2494" spans="1:8">
      <c r="A2494" s="508" t="s">
        <v>556</v>
      </c>
      <c r="B2494" s="509" t="s">
        <v>330</v>
      </c>
      <c r="C2494" s="509">
        <v>16</v>
      </c>
      <c r="H2494" s="509">
        <v>0</v>
      </c>
    </row>
    <row r="2495" spans="1:8">
      <c r="A2495" s="508" t="s">
        <v>556</v>
      </c>
      <c r="B2495" s="509" t="s">
        <v>330</v>
      </c>
      <c r="C2495" s="509">
        <v>17</v>
      </c>
      <c r="H2495" s="509">
        <v>0</v>
      </c>
    </row>
    <row r="2496" spans="1:8">
      <c r="A2496" s="508" t="s">
        <v>556</v>
      </c>
      <c r="B2496" s="509" t="s">
        <v>330</v>
      </c>
      <c r="C2496" s="509">
        <v>18</v>
      </c>
      <c r="H2496" s="509">
        <v>0</v>
      </c>
    </row>
    <row r="2497" spans="1:8">
      <c r="A2497" s="508" t="s">
        <v>556</v>
      </c>
      <c r="B2497" s="509" t="s">
        <v>330</v>
      </c>
      <c r="C2497" s="509" t="s">
        <v>1024</v>
      </c>
      <c r="H2497" s="509">
        <v>0</v>
      </c>
    </row>
    <row r="2498" spans="1:8">
      <c r="A2498" s="508" t="s">
        <v>556</v>
      </c>
      <c r="B2498" s="509" t="s">
        <v>330</v>
      </c>
      <c r="C2498" s="509" t="s">
        <v>1025</v>
      </c>
      <c r="H2498" s="509">
        <v>0</v>
      </c>
    </row>
    <row r="2499" spans="1:8">
      <c r="A2499" s="508" t="s">
        <v>556</v>
      </c>
      <c r="B2499" s="509" t="s">
        <v>330</v>
      </c>
      <c r="C2499" s="509">
        <v>19</v>
      </c>
      <c r="H2499" s="509">
        <v>0</v>
      </c>
    </row>
    <row r="2500" spans="1:8">
      <c r="A2500" s="508" t="s">
        <v>556</v>
      </c>
      <c r="B2500" s="509" t="s">
        <v>330</v>
      </c>
      <c r="C2500" s="509">
        <v>20</v>
      </c>
      <c r="H2500" s="509">
        <v>0</v>
      </c>
    </row>
    <row r="2501" spans="1:8">
      <c r="A2501" s="508" t="s">
        <v>556</v>
      </c>
      <c r="B2501" s="509" t="s">
        <v>330</v>
      </c>
      <c r="C2501" s="509">
        <v>21</v>
      </c>
      <c r="H2501" s="509">
        <v>0</v>
      </c>
    </row>
    <row r="2502" spans="1:8">
      <c r="A2502" s="508" t="s">
        <v>556</v>
      </c>
      <c r="B2502" s="509" t="s">
        <v>330</v>
      </c>
      <c r="C2502" s="509" t="s">
        <v>1026</v>
      </c>
      <c r="H2502" s="509">
        <v>0</v>
      </c>
    </row>
    <row r="2503" spans="1:8">
      <c r="A2503" s="508" t="s">
        <v>556</v>
      </c>
      <c r="B2503" s="509" t="s">
        <v>330</v>
      </c>
      <c r="C2503" s="509" t="s">
        <v>1027</v>
      </c>
      <c r="H2503" s="509">
        <v>0</v>
      </c>
    </row>
    <row r="2504" spans="1:8">
      <c r="A2504" s="508" t="s">
        <v>556</v>
      </c>
      <c r="B2504" s="509" t="s">
        <v>330</v>
      </c>
      <c r="C2504" s="509" t="s">
        <v>1028</v>
      </c>
      <c r="H2504" s="509">
        <v>0</v>
      </c>
    </row>
    <row r="2505" spans="1:8">
      <c r="A2505" s="508" t="s">
        <v>556</v>
      </c>
      <c r="B2505" s="509" t="s">
        <v>330</v>
      </c>
      <c r="C2505" s="509">
        <v>22</v>
      </c>
      <c r="H2505" s="509">
        <v>0</v>
      </c>
    </row>
    <row r="2506" spans="1:8">
      <c r="A2506" s="508" t="s">
        <v>556</v>
      </c>
      <c r="B2506" s="509" t="s">
        <v>330</v>
      </c>
      <c r="C2506" s="509">
        <v>23</v>
      </c>
      <c r="H2506" s="509">
        <v>0</v>
      </c>
    </row>
    <row r="2507" spans="1:8">
      <c r="A2507" s="508" t="s">
        <v>556</v>
      </c>
      <c r="B2507" s="509" t="s">
        <v>330</v>
      </c>
      <c r="C2507" s="509" t="s">
        <v>1029</v>
      </c>
      <c r="H2507" s="509">
        <v>0</v>
      </c>
    </row>
    <row r="2508" spans="1:8">
      <c r="A2508" s="508" t="s">
        <v>556</v>
      </c>
      <c r="B2508" s="509" t="s">
        <v>330</v>
      </c>
      <c r="C2508" s="509">
        <v>24</v>
      </c>
      <c r="H2508" s="509">
        <v>0</v>
      </c>
    </row>
    <row r="2509" spans="1:8">
      <c r="A2509" s="508" t="s">
        <v>556</v>
      </c>
      <c r="B2509" s="509" t="s">
        <v>330</v>
      </c>
      <c r="C2509" s="509">
        <v>25</v>
      </c>
    </row>
    <row r="2510" spans="1:8">
      <c r="A2510" s="508" t="s">
        <v>556</v>
      </c>
      <c r="B2510" s="509" t="s">
        <v>330</v>
      </c>
      <c r="C2510" s="509">
        <v>26</v>
      </c>
      <c r="H2510" s="509">
        <v>0</v>
      </c>
    </row>
    <row r="2511" spans="1:8">
      <c r="A2511" s="508" t="s">
        <v>556</v>
      </c>
      <c r="B2511" s="509" t="s">
        <v>330</v>
      </c>
      <c r="C2511" s="509">
        <v>27</v>
      </c>
      <c r="H2511" s="509">
        <v>0</v>
      </c>
    </row>
    <row r="2512" spans="1:8">
      <c r="A2512" s="508" t="s">
        <v>556</v>
      </c>
      <c r="B2512" s="509" t="s">
        <v>330</v>
      </c>
      <c r="C2512" s="509">
        <v>28</v>
      </c>
      <c r="H2512" s="509">
        <v>0</v>
      </c>
    </row>
    <row r="2513" spans="1:8">
      <c r="A2513" s="508" t="s">
        <v>556</v>
      </c>
      <c r="B2513" s="509" t="s">
        <v>330</v>
      </c>
      <c r="C2513" s="509">
        <v>29</v>
      </c>
      <c r="H2513" s="509">
        <v>0</v>
      </c>
    </row>
    <row r="2514" spans="1:8">
      <c r="A2514" s="508" t="s">
        <v>556</v>
      </c>
      <c r="B2514" s="509" t="s">
        <v>330</v>
      </c>
      <c r="C2514" s="509">
        <v>30</v>
      </c>
      <c r="H2514" s="509">
        <v>0</v>
      </c>
    </row>
    <row r="2515" spans="1:8">
      <c r="A2515" s="508" t="s">
        <v>556</v>
      </c>
      <c r="B2515" s="509" t="s">
        <v>330</v>
      </c>
      <c r="C2515" s="509">
        <v>31</v>
      </c>
      <c r="H2515" s="509">
        <v>0</v>
      </c>
    </row>
    <row r="2516" spans="1:8">
      <c r="A2516" s="508" t="s">
        <v>556</v>
      </c>
      <c r="B2516" s="509" t="s">
        <v>330</v>
      </c>
      <c r="C2516" s="509">
        <v>32</v>
      </c>
      <c r="H2516" s="509">
        <v>0</v>
      </c>
    </row>
    <row r="2517" spans="1:8">
      <c r="A2517" s="508" t="s">
        <v>556</v>
      </c>
      <c r="B2517" s="509" t="s">
        <v>330</v>
      </c>
      <c r="C2517" s="509">
        <v>33</v>
      </c>
      <c r="H2517" s="509">
        <v>0</v>
      </c>
    </row>
    <row r="2518" spans="1:8">
      <c r="A2518" s="508" t="s">
        <v>556</v>
      </c>
      <c r="B2518" s="509" t="s">
        <v>330</v>
      </c>
      <c r="C2518" s="509">
        <v>34</v>
      </c>
      <c r="H2518" s="509">
        <v>0</v>
      </c>
    </row>
    <row r="2519" spans="1:8">
      <c r="A2519" s="508" t="s">
        <v>556</v>
      </c>
      <c r="B2519" s="509" t="s">
        <v>330</v>
      </c>
      <c r="C2519" s="509">
        <v>35</v>
      </c>
      <c r="H2519" s="509">
        <v>0</v>
      </c>
    </row>
    <row r="2520" spans="1:8">
      <c r="A2520" s="508" t="s">
        <v>556</v>
      </c>
      <c r="B2520" s="509" t="s">
        <v>330</v>
      </c>
      <c r="C2520" s="509">
        <v>36</v>
      </c>
      <c r="H2520" s="509">
        <v>0</v>
      </c>
    </row>
    <row r="2521" spans="1:8">
      <c r="A2521" s="508" t="s">
        <v>556</v>
      </c>
      <c r="B2521" s="509" t="s">
        <v>330</v>
      </c>
      <c r="C2521" s="509">
        <v>37</v>
      </c>
      <c r="H2521" s="509">
        <v>0</v>
      </c>
    </row>
    <row r="2522" spans="1:8">
      <c r="A2522" s="508" t="s">
        <v>556</v>
      </c>
      <c r="B2522" s="509" t="s">
        <v>330</v>
      </c>
      <c r="C2522" s="509">
        <v>38</v>
      </c>
      <c r="H2522" s="509">
        <v>0</v>
      </c>
    </row>
    <row r="2523" spans="1:8">
      <c r="A2523" s="508" t="s">
        <v>556</v>
      </c>
      <c r="B2523" s="509" t="s">
        <v>330</v>
      </c>
      <c r="C2523" s="509" t="s">
        <v>1030</v>
      </c>
    </row>
    <row r="2524" spans="1:8">
      <c r="A2524" s="508" t="s">
        <v>556</v>
      </c>
      <c r="B2524" s="509" t="s">
        <v>330</v>
      </c>
      <c r="C2524" s="509">
        <v>39</v>
      </c>
      <c r="H2524" s="509">
        <v>0</v>
      </c>
    </row>
    <row r="2525" spans="1:8">
      <c r="A2525" s="508" t="s">
        <v>556</v>
      </c>
      <c r="B2525" s="509" t="s">
        <v>330</v>
      </c>
      <c r="C2525" s="509">
        <v>40</v>
      </c>
      <c r="H2525" s="509">
        <v>0</v>
      </c>
    </row>
    <row r="2526" spans="1:8">
      <c r="A2526" s="508" t="s">
        <v>556</v>
      </c>
      <c r="B2526" s="509" t="s">
        <v>330</v>
      </c>
      <c r="C2526" s="509">
        <v>41</v>
      </c>
      <c r="H2526" s="509">
        <v>0</v>
      </c>
    </row>
    <row r="2527" spans="1:8">
      <c r="A2527" s="508" t="s">
        <v>556</v>
      </c>
      <c r="B2527" s="509" t="s">
        <v>330</v>
      </c>
      <c r="C2527" s="509">
        <v>42</v>
      </c>
      <c r="H2527" s="509">
        <v>0</v>
      </c>
    </row>
    <row r="2528" spans="1:8">
      <c r="A2528" s="508" t="s">
        <v>556</v>
      </c>
      <c r="B2528" s="509" t="s">
        <v>330</v>
      </c>
      <c r="C2528" s="509">
        <v>43</v>
      </c>
      <c r="H2528" s="509">
        <v>0</v>
      </c>
    </row>
    <row r="2529" spans="1:8">
      <c r="A2529" s="508" t="s">
        <v>556</v>
      </c>
      <c r="B2529" s="509" t="s">
        <v>330</v>
      </c>
      <c r="C2529" s="509">
        <v>44</v>
      </c>
      <c r="H2529" s="509">
        <v>0</v>
      </c>
    </row>
    <row r="2530" spans="1:8">
      <c r="A2530" s="508" t="s">
        <v>556</v>
      </c>
      <c r="B2530" s="509" t="s">
        <v>330</v>
      </c>
      <c r="C2530" s="509">
        <v>45</v>
      </c>
      <c r="H2530" s="509">
        <v>0</v>
      </c>
    </row>
    <row r="2531" spans="1:8">
      <c r="A2531" s="508" t="s">
        <v>556</v>
      </c>
      <c r="B2531" s="509" t="s">
        <v>330</v>
      </c>
      <c r="C2531" s="509">
        <v>46</v>
      </c>
      <c r="H2531" s="509">
        <v>0</v>
      </c>
    </row>
    <row r="2532" spans="1:8">
      <c r="A2532" s="508" t="s">
        <v>556</v>
      </c>
      <c r="B2532" s="509" t="s">
        <v>330</v>
      </c>
      <c r="C2532" s="509">
        <v>47</v>
      </c>
      <c r="H2532" s="509">
        <v>0</v>
      </c>
    </row>
    <row r="2533" spans="1:8">
      <c r="A2533" s="508" t="s">
        <v>556</v>
      </c>
      <c r="B2533" s="509" t="s">
        <v>330</v>
      </c>
      <c r="C2533" s="509">
        <v>48</v>
      </c>
      <c r="H2533" s="509">
        <v>0</v>
      </c>
    </row>
    <row r="2534" spans="1:8">
      <c r="A2534" s="508" t="s">
        <v>556</v>
      </c>
      <c r="B2534" s="509" t="s">
        <v>330</v>
      </c>
      <c r="C2534" s="509">
        <v>49</v>
      </c>
      <c r="H2534" s="509">
        <v>0</v>
      </c>
    </row>
    <row r="2535" spans="1:8">
      <c r="A2535" s="508" t="s">
        <v>556</v>
      </c>
      <c r="B2535" s="509" t="s">
        <v>330</v>
      </c>
      <c r="C2535" s="509">
        <v>50</v>
      </c>
      <c r="H2535" s="509">
        <v>0</v>
      </c>
    </row>
    <row r="2536" spans="1:8">
      <c r="A2536" s="508" t="s">
        <v>556</v>
      </c>
      <c r="B2536" s="509" t="s">
        <v>330</v>
      </c>
      <c r="C2536" s="509">
        <v>51</v>
      </c>
      <c r="H2536" s="509">
        <v>0</v>
      </c>
    </row>
    <row r="2537" spans="1:8">
      <c r="A2537" s="508" t="s">
        <v>556</v>
      </c>
      <c r="B2537" s="509" t="s">
        <v>330</v>
      </c>
      <c r="C2537" s="509" t="s">
        <v>1031</v>
      </c>
      <c r="H2537" s="509">
        <v>0</v>
      </c>
    </row>
    <row r="2538" spans="1:8">
      <c r="A2538" s="508" t="s">
        <v>556</v>
      </c>
      <c r="B2538" s="509" t="s">
        <v>330</v>
      </c>
      <c r="C2538" s="509" t="s">
        <v>1032</v>
      </c>
      <c r="H2538" s="509">
        <v>0</v>
      </c>
    </row>
    <row r="2539" spans="1:8">
      <c r="A2539" s="508" t="s">
        <v>556</v>
      </c>
      <c r="B2539" s="509" t="s">
        <v>330</v>
      </c>
      <c r="C2539" s="509">
        <v>52</v>
      </c>
      <c r="H2539" s="509">
        <v>0</v>
      </c>
    </row>
    <row r="2540" spans="1:8">
      <c r="A2540" s="508" t="s">
        <v>556</v>
      </c>
      <c r="B2540" s="509" t="s">
        <v>330</v>
      </c>
      <c r="C2540" s="509">
        <v>53</v>
      </c>
      <c r="H2540" s="509">
        <v>0</v>
      </c>
    </row>
    <row r="2541" spans="1:8">
      <c r="A2541" s="508" t="s">
        <v>556</v>
      </c>
      <c r="B2541" s="509" t="s">
        <v>330</v>
      </c>
      <c r="C2541" s="509">
        <v>54</v>
      </c>
      <c r="H2541" s="509">
        <v>0</v>
      </c>
    </row>
    <row r="2542" spans="1:8">
      <c r="A2542" s="508" t="s">
        <v>556</v>
      </c>
      <c r="B2542" s="509" t="s">
        <v>330</v>
      </c>
      <c r="C2542" s="509">
        <v>55</v>
      </c>
      <c r="H2542" s="509">
        <v>0</v>
      </c>
    </row>
    <row r="2543" spans="1:8">
      <c r="A2543" s="508" t="s">
        <v>556</v>
      </c>
      <c r="B2543" s="509" t="s">
        <v>330</v>
      </c>
      <c r="C2543" s="509">
        <v>56</v>
      </c>
      <c r="H2543" s="509">
        <v>0</v>
      </c>
    </row>
    <row r="2544" spans="1:8">
      <c r="A2544" s="508" t="s">
        <v>556</v>
      </c>
      <c r="B2544" s="509" t="s">
        <v>330</v>
      </c>
      <c r="C2544" s="509">
        <v>57</v>
      </c>
      <c r="H2544" s="509">
        <v>0</v>
      </c>
    </row>
    <row r="2545" spans="1:8">
      <c r="A2545" s="508" t="s">
        <v>556</v>
      </c>
      <c r="B2545" s="509" t="s">
        <v>330</v>
      </c>
      <c r="C2545" s="509">
        <v>58</v>
      </c>
      <c r="H2545" s="509">
        <v>0</v>
      </c>
    </row>
    <row r="2546" spans="1:8">
      <c r="A2546" s="508" t="s">
        <v>556</v>
      </c>
      <c r="B2546" s="509" t="s">
        <v>330</v>
      </c>
      <c r="C2546" s="509">
        <v>59</v>
      </c>
      <c r="H2546" s="509">
        <v>0</v>
      </c>
    </row>
    <row r="2547" spans="1:8">
      <c r="A2547" s="508" t="s">
        <v>556</v>
      </c>
      <c r="B2547" s="509" t="s">
        <v>330</v>
      </c>
      <c r="C2547" s="509">
        <v>60</v>
      </c>
      <c r="H2547" s="509">
        <v>0</v>
      </c>
    </row>
    <row r="2548" spans="1:8">
      <c r="A2548" s="508" t="s">
        <v>556</v>
      </c>
      <c r="B2548" s="509" t="s">
        <v>330</v>
      </c>
      <c r="C2548" s="509">
        <v>61</v>
      </c>
      <c r="H2548" s="509">
        <v>0</v>
      </c>
    </row>
    <row r="2549" spans="1:8">
      <c r="A2549" s="508" t="s">
        <v>556</v>
      </c>
      <c r="B2549" s="509" t="s">
        <v>330</v>
      </c>
      <c r="C2549" s="509">
        <v>62</v>
      </c>
      <c r="H2549" s="509">
        <v>0</v>
      </c>
    </row>
    <row r="2550" spans="1:8">
      <c r="A2550" s="508" t="s">
        <v>556</v>
      </c>
      <c r="B2550" s="509" t="s">
        <v>330</v>
      </c>
      <c r="C2550" s="509">
        <v>63</v>
      </c>
      <c r="H2550" s="509">
        <v>0</v>
      </c>
    </row>
    <row r="2551" spans="1:8">
      <c r="A2551" s="508" t="s">
        <v>556</v>
      </c>
      <c r="B2551" s="509" t="s">
        <v>330</v>
      </c>
      <c r="C2551" s="509" t="s">
        <v>1033</v>
      </c>
      <c r="H2551" s="509">
        <v>0</v>
      </c>
    </row>
    <row r="2552" spans="1:8">
      <c r="A2552" s="508" t="s">
        <v>556</v>
      </c>
      <c r="B2552" s="509" t="s">
        <v>330</v>
      </c>
      <c r="C2552" s="509" t="s">
        <v>1034</v>
      </c>
      <c r="H2552" s="509">
        <v>0</v>
      </c>
    </row>
    <row r="2553" spans="1:8">
      <c r="A2553" s="508" t="s">
        <v>556</v>
      </c>
      <c r="B2553" s="509" t="s">
        <v>330</v>
      </c>
      <c r="C2553" s="509">
        <v>64</v>
      </c>
      <c r="H2553" s="509">
        <v>0</v>
      </c>
    </row>
    <row r="2554" spans="1:8">
      <c r="A2554" s="508" t="s">
        <v>556</v>
      </c>
      <c r="B2554" s="509" t="s">
        <v>330</v>
      </c>
      <c r="C2554" s="509" t="s">
        <v>1035</v>
      </c>
      <c r="H2554" s="509">
        <v>0</v>
      </c>
    </row>
    <row r="2555" spans="1:8">
      <c r="A2555" s="508" t="s">
        <v>556</v>
      </c>
      <c r="B2555" s="509" t="s">
        <v>330</v>
      </c>
      <c r="C2555" s="509">
        <v>65</v>
      </c>
      <c r="H2555" s="509">
        <v>0</v>
      </c>
    </row>
    <row r="2556" spans="1:8">
      <c r="A2556" s="508" t="s">
        <v>556</v>
      </c>
      <c r="B2556" s="509" t="s">
        <v>330</v>
      </c>
      <c r="C2556" s="509">
        <v>66</v>
      </c>
      <c r="H2556" s="509">
        <v>0</v>
      </c>
    </row>
    <row r="2557" spans="1:8">
      <c r="A2557" s="508" t="s">
        <v>556</v>
      </c>
      <c r="B2557" s="509" t="s">
        <v>330</v>
      </c>
      <c r="C2557" s="509" t="s">
        <v>1036</v>
      </c>
      <c r="H2557" s="509">
        <v>0</v>
      </c>
    </row>
    <row r="2558" spans="1:8">
      <c r="A2558" s="508" t="s">
        <v>556</v>
      </c>
      <c r="B2558" s="509" t="s">
        <v>330</v>
      </c>
      <c r="C2558" s="509" t="s">
        <v>1037</v>
      </c>
      <c r="H2558" s="509">
        <v>0</v>
      </c>
    </row>
    <row r="2559" spans="1:8">
      <c r="A2559" s="508" t="s">
        <v>556</v>
      </c>
      <c r="B2559" s="509" t="s">
        <v>330</v>
      </c>
      <c r="C2559" s="509" t="s">
        <v>1038</v>
      </c>
      <c r="H2559" s="509">
        <v>0</v>
      </c>
    </row>
    <row r="2560" spans="1:8">
      <c r="A2560" s="508" t="s">
        <v>556</v>
      </c>
      <c r="B2560" s="509" t="s">
        <v>330</v>
      </c>
      <c r="C2560" s="509" t="s">
        <v>1039</v>
      </c>
      <c r="H2560" s="509">
        <v>0</v>
      </c>
    </row>
    <row r="2561" spans="1:8">
      <c r="A2561" s="508" t="s">
        <v>556</v>
      </c>
      <c r="B2561" s="509" t="s">
        <v>330</v>
      </c>
      <c r="C2561" s="509" t="s">
        <v>1040</v>
      </c>
      <c r="H2561" s="509">
        <v>0</v>
      </c>
    </row>
    <row r="2562" spans="1:8">
      <c r="A2562" s="508" t="s">
        <v>556</v>
      </c>
      <c r="B2562" s="509" t="s">
        <v>330</v>
      </c>
      <c r="C2562" s="509" t="s">
        <v>1041</v>
      </c>
      <c r="H2562" s="509">
        <v>0</v>
      </c>
    </row>
    <row r="2563" spans="1:8">
      <c r="A2563" s="508" t="s">
        <v>556</v>
      </c>
      <c r="B2563" s="509" t="s">
        <v>330</v>
      </c>
      <c r="C2563" s="509" t="s">
        <v>1042</v>
      </c>
    </row>
    <row r="2564" spans="1:8">
      <c r="A2564" s="508" t="s">
        <v>556</v>
      </c>
      <c r="B2564" s="509" t="s">
        <v>330</v>
      </c>
      <c r="C2564" s="509">
        <v>67</v>
      </c>
      <c r="H2564" s="509">
        <v>0</v>
      </c>
    </row>
    <row r="2565" spans="1:8">
      <c r="A2565" s="508" t="s">
        <v>556</v>
      </c>
      <c r="B2565" s="509" t="s">
        <v>330</v>
      </c>
      <c r="C2565" s="509">
        <v>68</v>
      </c>
      <c r="H2565" s="509">
        <v>0</v>
      </c>
    </row>
    <row r="2566" spans="1:8">
      <c r="A2566" s="508" t="s">
        <v>556</v>
      </c>
      <c r="B2566" s="509" t="s">
        <v>330</v>
      </c>
      <c r="C2566" s="509" t="s">
        <v>1043</v>
      </c>
      <c r="H2566" s="509">
        <v>0</v>
      </c>
    </row>
    <row r="2567" spans="1:8">
      <c r="A2567" s="508" t="s">
        <v>556</v>
      </c>
      <c r="B2567" s="509" t="s">
        <v>330</v>
      </c>
      <c r="C2567" s="509">
        <v>69</v>
      </c>
      <c r="H2567" s="509">
        <v>0</v>
      </c>
    </row>
    <row r="2568" spans="1:8">
      <c r="A2568" s="508" t="s">
        <v>556</v>
      </c>
      <c r="B2568" s="509" t="s">
        <v>330</v>
      </c>
      <c r="C2568" s="509" t="s">
        <v>1044</v>
      </c>
      <c r="H2568" s="509">
        <v>0</v>
      </c>
    </row>
    <row r="2569" spans="1:8">
      <c r="A2569" s="508" t="s">
        <v>556</v>
      </c>
      <c r="B2569" s="509" t="s">
        <v>330</v>
      </c>
      <c r="C2569" s="509" t="s">
        <v>1045</v>
      </c>
      <c r="H2569" s="509">
        <v>0</v>
      </c>
    </row>
    <row r="2570" spans="1:8">
      <c r="A2570" s="508" t="s">
        <v>556</v>
      </c>
      <c r="B2570" s="509" t="s">
        <v>330</v>
      </c>
      <c r="C2570" s="509">
        <v>70</v>
      </c>
      <c r="H2570" s="509">
        <v>0</v>
      </c>
    </row>
    <row r="2571" spans="1:8">
      <c r="A2571" s="508" t="s">
        <v>556</v>
      </c>
      <c r="B2571" s="509" t="s">
        <v>330</v>
      </c>
      <c r="C2571" s="509" t="s">
        <v>1046</v>
      </c>
      <c r="H2571" s="509">
        <v>0</v>
      </c>
    </row>
    <row r="2572" spans="1:8">
      <c r="A2572" s="508" t="s">
        <v>556</v>
      </c>
      <c r="B2572" s="509" t="s">
        <v>330</v>
      </c>
      <c r="C2572" s="509">
        <v>71</v>
      </c>
      <c r="H2572" s="509">
        <v>0</v>
      </c>
    </row>
    <row r="2573" spans="1:8">
      <c r="A2573" s="508" t="s">
        <v>556</v>
      </c>
      <c r="B2573" s="509" t="s">
        <v>330</v>
      </c>
      <c r="C2573" s="509" t="s">
        <v>1047</v>
      </c>
      <c r="H2573" s="509">
        <v>0</v>
      </c>
    </row>
    <row r="2574" spans="1:8">
      <c r="A2574" s="508" t="s">
        <v>556</v>
      </c>
      <c r="B2574" s="509" t="s">
        <v>330</v>
      </c>
      <c r="C2574" s="509" t="s">
        <v>1048</v>
      </c>
      <c r="H2574" s="509">
        <v>0</v>
      </c>
    </row>
    <row r="2575" spans="1:8">
      <c r="A2575" s="508" t="s">
        <v>556</v>
      </c>
      <c r="B2575" s="509" t="s">
        <v>330</v>
      </c>
      <c r="C2575" s="509" t="s">
        <v>1049</v>
      </c>
      <c r="H2575" s="509">
        <v>0</v>
      </c>
    </row>
    <row r="2576" spans="1:8">
      <c r="A2576" s="508" t="s">
        <v>556</v>
      </c>
      <c r="B2576" s="509" t="s">
        <v>330</v>
      </c>
      <c r="C2576" s="509" t="s">
        <v>1050</v>
      </c>
      <c r="H2576" s="509">
        <v>0</v>
      </c>
    </row>
    <row r="2577" spans="1:8">
      <c r="A2577" s="508" t="s">
        <v>556</v>
      </c>
      <c r="B2577" s="509" t="s">
        <v>330</v>
      </c>
      <c r="C2577" s="509" t="s">
        <v>1051</v>
      </c>
      <c r="H2577" s="509">
        <v>0</v>
      </c>
    </row>
    <row r="2578" spans="1:8">
      <c r="A2578" s="508" t="s">
        <v>556</v>
      </c>
      <c r="B2578" s="509" t="s">
        <v>330</v>
      </c>
      <c r="C2578" s="509">
        <v>72</v>
      </c>
      <c r="H2578" s="509">
        <v>0</v>
      </c>
    </row>
    <row r="2579" spans="1:8">
      <c r="A2579" s="508" t="s">
        <v>556</v>
      </c>
      <c r="B2579" s="509" t="s">
        <v>330</v>
      </c>
      <c r="C2579" s="509">
        <v>74</v>
      </c>
      <c r="H2579" s="509">
        <v>0</v>
      </c>
    </row>
    <row r="2580" spans="1:8">
      <c r="A2580" s="508" t="s">
        <v>556</v>
      </c>
      <c r="B2580" s="509" t="s">
        <v>330</v>
      </c>
      <c r="C2580" s="509" t="s">
        <v>4571</v>
      </c>
      <c r="D2580" s="509">
        <v>0</v>
      </c>
      <c r="E2580" s="509">
        <v>0</v>
      </c>
      <c r="F2580" s="509">
        <v>0</v>
      </c>
      <c r="G2580" s="509">
        <v>0</v>
      </c>
      <c r="H2580" s="509">
        <v>0</v>
      </c>
    </row>
    <row r="2581" spans="1:8">
      <c r="A2581" s="508" t="s">
        <v>557</v>
      </c>
      <c r="B2581" s="509" t="s">
        <v>1438</v>
      </c>
      <c r="C2581" s="509">
        <v>1</v>
      </c>
      <c r="H2581" s="509">
        <v>0</v>
      </c>
    </row>
    <row r="2582" spans="1:8">
      <c r="A2582" s="508" t="s">
        <v>557</v>
      </c>
      <c r="B2582" s="509" t="s">
        <v>1438</v>
      </c>
      <c r="C2582" s="509" t="s">
        <v>1023</v>
      </c>
      <c r="H2582" s="509">
        <v>0</v>
      </c>
    </row>
    <row r="2583" spans="1:8">
      <c r="A2583" s="508" t="s">
        <v>557</v>
      </c>
      <c r="B2583" s="509" t="s">
        <v>1438</v>
      </c>
      <c r="C2583" s="509">
        <v>2</v>
      </c>
      <c r="H2583" s="509">
        <v>0</v>
      </c>
    </row>
    <row r="2584" spans="1:8">
      <c r="A2584" s="508" t="s">
        <v>557</v>
      </c>
      <c r="B2584" s="509" t="s">
        <v>1438</v>
      </c>
      <c r="C2584" s="509">
        <v>3</v>
      </c>
      <c r="H2584" s="509">
        <v>0</v>
      </c>
    </row>
    <row r="2585" spans="1:8">
      <c r="A2585" s="508" t="s">
        <v>557</v>
      </c>
      <c r="B2585" s="509" t="s">
        <v>1438</v>
      </c>
      <c r="C2585" s="509">
        <v>4</v>
      </c>
      <c r="H2585" s="509">
        <v>0</v>
      </c>
    </row>
    <row r="2586" spans="1:8">
      <c r="A2586" s="508" t="s">
        <v>557</v>
      </c>
      <c r="B2586" s="509" t="s">
        <v>1438</v>
      </c>
      <c r="C2586" s="509">
        <v>5</v>
      </c>
      <c r="H2586" s="509">
        <v>0</v>
      </c>
    </row>
    <row r="2587" spans="1:8">
      <c r="A2587" s="508" t="s">
        <v>557</v>
      </c>
      <c r="B2587" s="509" t="s">
        <v>1438</v>
      </c>
      <c r="C2587" s="509">
        <v>6</v>
      </c>
      <c r="H2587" s="509">
        <v>0</v>
      </c>
    </row>
    <row r="2588" spans="1:8">
      <c r="A2588" s="508" t="s">
        <v>557</v>
      </c>
      <c r="B2588" s="509" t="s">
        <v>1438</v>
      </c>
      <c r="C2588" s="509">
        <v>7</v>
      </c>
      <c r="H2588" s="509">
        <v>0</v>
      </c>
    </row>
    <row r="2589" spans="1:8">
      <c r="A2589" s="508" t="s">
        <v>557</v>
      </c>
      <c r="B2589" s="509" t="s">
        <v>1438</v>
      </c>
      <c r="C2589" s="509">
        <v>8</v>
      </c>
      <c r="H2589" s="509">
        <v>0</v>
      </c>
    </row>
    <row r="2590" spans="1:8">
      <c r="A2590" s="508" t="s">
        <v>557</v>
      </c>
      <c r="B2590" s="509" t="s">
        <v>1438</v>
      </c>
      <c r="C2590" s="509">
        <v>9</v>
      </c>
      <c r="H2590" s="509">
        <v>0</v>
      </c>
    </row>
    <row r="2591" spans="1:8">
      <c r="A2591" s="508" t="s">
        <v>557</v>
      </c>
      <c r="B2591" s="509" t="s">
        <v>1438</v>
      </c>
      <c r="C2591" s="509">
        <v>10</v>
      </c>
      <c r="H2591" s="509">
        <v>0</v>
      </c>
    </row>
    <row r="2592" spans="1:8">
      <c r="A2592" s="508" t="s">
        <v>557</v>
      </c>
      <c r="B2592" s="509" t="s">
        <v>1438</v>
      </c>
      <c r="C2592" s="509">
        <v>11</v>
      </c>
      <c r="H2592" s="509">
        <v>0</v>
      </c>
    </row>
    <row r="2593" spans="1:8">
      <c r="A2593" s="508" t="s">
        <v>557</v>
      </c>
      <c r="B2593" s="509" t="s">
        <v>1438</v>
      </c>
      <c r="C2593" s="509">
        <v>12</v>
      </c>
      <c r="H2593" s="509">
        <v>0</v>
      </c>
    </row>
    <row r="2594" spans="1:8">
      <c r="A2594" s="508" t="s">
        <v>557</v>
      </c>
      <c r="B2594" s="509" t="s">
        <v>1438</v>
      </c>
      <c r="C2594" s="509">
        <v>13</v>
      </c>
      <c r="H2594" s="509">
        <v>0</v>
      </c>
    </row>
    <row r="2595" spans="1:8">
      <c r="A2595" s="508" t="s">
        <v>557</v>
      </c>
      <c r="B2595" s="509" t="s">
        <v>1438</v>
      </c>
      <c r="C2595" s="509">
        <v>14</v>
      </c>
      <c r="H2595" s="509">
        <v>0</v>
      </c>
    </row>
    <row r="2596" spans="1:8">
      <c r="A2596" s="508" t="s">
        <v>557</v>
      </c>
      <c r="B2596" s="509" t="s">
        <v>1438</v>
      </c>
      <c r="C2596" s="509">
        <v>15</v>
      </c>
      <c r="H2596" s="509">
        <v>0</v>
      </c>
    </row>
    <row r="2597" spans="1:8">
      <c r="A2597" s="508" t="s">
        <v>557</v>
      </c>
      <c r="B2597" s="509" t="s">
        <v>1438</v>
      </c>
      <c r="C2597" s="509">
        <v>16</v>
      </c>
      <c r="H2597" s="509">
        <v>0</v>
      </c>
    </row>
    <row r="2598" spans="1:8">
      <c r="A2598" s="508" t="s">
        <v>557</v>
      </c>
      <c r="B2598" s="509" t="s">
        <v>1438</v>
      </c>
      <c r="C2598" s="509">
        <v>17</v>
      </c>
      <c r="H2598" s="509">
        <v>0</v>
      </c>
    </row>
    <row r="2599" spans="1:8">
      <c r="A2599" s="508" t="s">
        <v>557</v>
      </c>
      <c r="B2599" s="509" t="s">
        <v>1438</v>
      </c>
      <c r="C2599" s="509">
        <v>18</v>
      </c>
      <c r="H2599" s="509">
        <v>0</v>
      </c>
    </row>
    <row r="2600" spans="1:8">
      <c r="A2600" s="508" t="s">
        <v>557</v>
      </c>
      <c r="B2600" s="509" t="s">
        <v>1438</v>
      </c>
      <c r="C2600" s="509" t="s">
        <v>1024</v>
      </c>
      <c r="H2600" s="509">
        <v>0</v>
      </c>
    </row>
    <row r="2601" spans="1:8">
      <c r="A2601" s="508" t="s">
        <v>557</v>
      </c>
      <c r="B2601" s="509" t="s">
        <v>1438</v>
      </c>
      <c r="C2601" s="509" t="s">
        <v>1025</v>
      </c>
      <c r="H2601" s="509">
        <v>0</v>
      </c>
    </row>
    <row r="2602" spans="1:8">
      <c r="A2602" s="508" t="s">
        <v>557</v>
      </c>
      <c r="B2602" s="509" t="s">
        <v>1438</v>
      </c>
      <c r="C2602" s="509">
        <v>19</v>
      </c>
      <c r="H2602" s="509">
        <v>0</v>
      </c>
    </row>
    <row r="2603" spans="1:8">
      <c r="A2603" s="508" t="s">
        <v>557</v>
      </c>
      <c r="B2603" s="509" t="s">
        <v>1438</v>
      </c>
      <c r="C2603" s="509">
        <v>20</v>
      </c>
      <c r="H2603" s="509">
        <v>0</v>
      </c>
    </row>
    <row r="2604" spans="1:8">
      <c r="A2604" s="508" t="s">
        <v>557</v>
      </c>
      <c r="B2604" s="509" t="s">
        <v>1438</v>
      </c>
      <c r="C2604" s="509">
        <v>21</v>
      </c>
      <c r="H2604" s="509">
        <v>0</v>
      </c>
    </row>
    <row r="2605" spans="1:8">
      <c r="A2605" s="508" t="s">
        <v>557</v>
      </c>
      <c r="B2605" s="509" t="s">
        <v>1438</v>
      </c>
      <c r="C2605" s="509" t="s">
        <v>1026</v>
      </c>
      <c r="H2605" s="509">
        <v>0</v>
      </c>
    </row>
    <row r="2606" spans="1:8">
      <c r="A2606" s="508" t="s">
        <v>557</v>
      </c>
      <c r="B2606" s="509" t="s">
        <v>1438</v>
      </c>
      <c r="C2606" s="509" t="s">
        <v>1027</v>
      </c>
      <c r="H2606" s="509">
        <v>0</v>
      </c>
    </row>
    <row r="2607" spans="1:8">
      <c r="A2607" s="508" t="s">
        <v>557</v>
      </c>
      <c r="B2607" s="509" t="s">
        <v>1438</v>
      </c>
      <c r="C2607" s="509" t="s">
        <v>1028</v>
      </c>
      <c r="H2607" s="509">
        <v>0</v>
      </c>
    </row>
    <row r="2608" spans="1:8">
      <c r="A2608" s="508" t="s">
        <v>557</v>
      </c>
      <c r="B2608" s="509" t="s">
        <v>1438</v>
      </c>
      <c r="C2608" s="509">
        <v>22</v>
      </c>
      <c r="H2608" s="509">
        <v>0</v>
      </c>
    </row>
    <row r="2609" spans="1:8">
      <c r="A2609" s="508" t="s">
        <v>557</v>
      </c>
      <c r="B2609" s="509" t="s">
        <v>1438</v>
      </c>
      <c r="C2609" s="509">
        <v>23</v>
      </c>
      <c r="H2609" s="509">
        <v>0</v>
      </c>
    </row>
    <row r="2610" spans="1:8">
      <c r="A2610" s="508" t="s">
        <v>557</v>
      </c>
      <c r="B2610" s="509" t="s">
        <v>1438</v>
      </c>
      <c r="C2610" s="509" t="s">
        <v>1029</v>
      </c>
      <c r="H2610" s="509">
        <v>0</v>
      </c>
    </row>
    <row r="2611" spans="1:8">
      <c r="A2611" s="508" t="s">
        <v>557</v>
      </c>
      <c r="B2611" s="509" t="s">
        <v>1438</v>
      </c>
      <c r="C2611" s="509">
        <v>24</v>
      </c>
      <c r="H2611" s="509">
        <v>0</v>
      </c>
    </row>
    <row r="2612" spans="1:8">
      <c r="A2612" s="508" t="s">
        <v>557</v>
      </c>
      <c r="B2612" s="509" t="s">
        <v>1438</v>
      </c>
      <c r="C2612" s="509">
        <v>25</v>
      </c>
    </row>
    <row r="2613" spans="1:8">
      <c r="A2613" s="508" t="s">
        <v>557</v>
      </c>
      <c r="B2613" s="509" t="s">
        <v>1438</v>
      </c>
      <c r="C2613" s="509">
        <v>26</v>
      </c>
      <c r="H2613" s="509">
        <v>0</v>
      </c>
    </row>
    <row r="2614" spans="1:8">
      <c r="A2614" s="508" t="s">
        <v>557</v>
      </c>
      <c r="B2614" s="509" t="s">
        <v>1438</v>
      </c>
      <c r="C2614" s="509">
        <v>27</v>
      </c>
      <c r="H2614" s="509">
        <v>0</v>
      </c>
    </row>
    <row r="2615" spans="1:8">
      <c r="A2615" s="508" t="s">
        <v>557</v>
      </c>
      <c r="B2615" s="509" t="s">
        <v>1438</v>
      </c>
      <c r="C2615" s="509">
        <v>28</v>
      </c>
      <c r="H2615" s="509">
        <v>0</v>
      </c>
    </row>
    <row r="2616" spans="1:8">
      <c r="A2616" s="508" t="s">
        <v>557</v>
      </c>
      <c r="B2616" s="509" t="s">
        <v>1438</v>
      </c>
      <c r="C2616" s="509">
        <v>29</v>
      </c>
      <c r="H2616" s="509">
        <v>0</v>
      </c>
    </row>
    <row r="2617" spans="1:8">
      <c r="A2617" s="508" t="s">
        <v>557</v>
      </c>
      <c r="B2617" s="509" t="s">
        <v>1438</v>
      </c>
      <c r="C2617" s="509">
        <v>30</v>
      </c>
      <c r="H2617" s="509">
        <v>0</v>
      </c>
    </row>
    <row r="2618" spans="1:8">
      <c r="A2618" s="508" t="s">
        <v>557</v>
      </c>
      <c r="B2618" s="509" t="s">
        <v>1438</v>
      </c>
      <c r="C2618" s="509">
        <v>31</v>
      </c>
      <c r="H2618" s="509">
        <v>0</v>
      </c>
    </row>
    <row r="2619" spans="1:8">
      <c r="A2619" s="508" t="s">
        <v>557</v>
      </c>
      <c r="B2619" s="509" t="s">
        <v>1438</v>
      </c>
      <c r="C2619" s="509">
        <v>32</v>
      </c>
      <c r="H2619" s="509">
        <v>0</v>
      </c>
    </row>
    <row r="2620" spans="1:8">
      <c r="A2620" s="508" t="s">
        <v>557</v>
      </c>
      <c r="B2620" s="509" t="s">
        <v>1438</v>
      </c>
      <c r="C2620" s="509">
        <v>33</v>
      </c>
      <c r="H2620" s="509">
        <v>0</v>
      </c>
    </row>
    <row r="2621" spans="1:8">
      <c r="A2621" s="508" t="s">
        <v>557</v>
      </c>
      <c r="B2621" s="509" t="s">
        <v>1438</v>
      </c>
      <c r="C2621" s="509">
        <v>34</v>
      </c>
      <c r="H2621" s="509">
        <v>0</v>
      </c>
    </row>
    <row r="2622" spans="1:8">
      <c r="A2622" s="508" t="s">
        <v>557</v>
      </c>
      <c r="B2622" s="509" t="s">
        <v>1438</v>
      </c>
      <c r="C2622" s="509">
        <v>35</v>
      </c>
      <c r="H2622" s="509">
        <v>0</v>
      </c>
    </row>
    <row r="2623" spans="1:8">
      <c r="A2623" s="508" t="s">
        <v>557</v>
      </c>
      <c r="B2623" s="509" t="s">
        <v>1438</v>
      </c>
      <c r="C2623" s="509">
        <v>36</v>
      </c>
      <c r="H2623" s="509">
        <v>0</v>
      </c>
    </row>
    <row r="2624" spans="1:8">
      <c r="A2624" s="508" t="s">
        <v>557</v>
      </c>
      <c r="B2624" s="509" t="s">
        <v>1438</v>
      </c>
      <c r="C2624" s="509">
        <v>37</v>
      </c>
      <c r="H2624" s="509">
        <v>0</v>
      </c>
    </row>
    <row r="2625" spans="1:8">
      <c r="A2625" s="508" t="s">
        <v>557</v>
      </c>
      <c r="B2625" s="509" t="s">
        <v>1438</v>
      </c>
      <c r="C2625" s="509">
        <v>38</v>
      </c>
      <c r="H2625" s="509">
        <v>0</v>
      </c>
    </row>
    <row r="2626" spans="1:8">
      <c r="A2626" s="508" t="s">
        <v>557</v>
      </c>
      <c r="B2626" s="509" t="s">
        <v>1438</v>
      </c>
      <c r="C2626" s="509" t="s">
        <v>1030</v>
      </c>
    </row>
    <row r="2627" spans="1:8">
      <c r="A2627" s="508" t="s">
        <v>557</v>
      </c>
      <c r="B2627" s="509" t="s">
        <v>1438</v>
      </c>
      <c r="C2627" s="509">
        <v>39</v>
      </c>
      <c r="H2627" s="509">
        <v>0</v>
      </c>
    </row>
    <row r="2628" spans="1:8">
      <c r="A2628" s="508" t="s">
        <v>557</v>
      </c>
      <c r="B2628" s="509" t="s">
        <v>1438</v>
      </c>
      <c r="C2628" s="509">
        <v>40</v>
      </c>
      <c r="H2628" s="509">
        <v>0</v>
      </c>
    </row>
    <row r="2629" spans="1:8">
      <c r="A2629" s="508" t="s">
        <v>557</v>
      </c>
      <c r="B2629" s="509" t="s">
        <v>1438</v>
      </c>
      <c r="C2629" s="509">
        <v>41</v>
      </c>
      <c r="H2629" s="509">
        <v>0</v>
      </c>
    </row>
    <row r="2630" spans="1:8">
      <c r="A2630" s="508" t="s">
        <v>557</v>
      </c>
      <c r="B2630" s="509" t="s">
        <v>1438</v>
      </c>
      <c r="C2630" s="509">
        <v>42</v>
      </c>
      <c r="H2630" s="509">
        <v>0</v>
      </c>
    </row>
    <row r="2631" spans="1:8">
      <c r="A2631" s="508" t="s">
        <v>557</v>
      </c>
      <c r="B2631" s="509" t="s">
        <v>1438</v>
      </c>
      <c r="C2631" s="509">
        <v>43</v>
      </c>
      <c r="H2631" s="509">
        <v>0</v>
      </c>
    </row>
    <row r="2632" spans="1:8">
      <c r="A2632" s="508" t="s">
        <v>557</v>
      </c>
      <c r="B2632" s="509" t="s">
        <v>1438</v>
      </c>
      <c r="C2632" s="509">
        <v>44</v>
      </c>
      <c r="H2632" s="509">
        <v>0</v>
      </c>
    </row>
    <row r="2633" spans="1:8">
      <c r="A2633" s="508" t="s">
        <v>557</v>
      </c>
      <c r="B2633" s="509" t="s">
        <v>1438</v>
      </c>
      <c r="C2633" s="509">
        <v>45</v>
      </c>
      <c r="H2633" s="509">
        <v>0</v>
      </c>
    </row>
    <row r="2634" spans="1:8">
      <c r="A2634" s="508" t="s">
        <v>557</v>
      </c>
      <c r="B2634" s="509" t="s">
        <v>1438</v>
      </c>
      <c r="C2634" s="509">
        <v>46</v>
      </c>
      <c r="H2634" s="509">
        <v>0</v>
      </c>
    </row>
    <row r="2635" spans="1:8">
      <c r="A2635" s="508" t="s">
        <v>557</v>
      </c>
      <c r="B2635" s="509" t="s">
        <v>1438</v>
      </c>
      <c r="C2635" s="509">
        <v>47</v>
      </c>
      <c r="H2635" s="509">
        <v>0</v>
      </c>
    </row>
    <row r="2636" spans="1:8">
      <c r="A2636" s="508" t="s">
        <v>557</v>
      </c>
      <c r="B2636" s="509" t="s">
        <v>1438</v>
      </c>
      <c r="C2636" s="509">
        <v>48</v>
      </c>
      <c r="H2636" s="509">
        <v>0</v>
      </c>
    </row>
    <row r="2637" spans="1:8">
      <c r="A2637" s="508" t="s">
        <v>557</v>
      </c>
      <c r="B2637" s="509" t="s">
        <v>1438</v>
      </c>
      <c r="C2637" s="509">
        <v>49</v>
      </c>
      <c r="H2637" s="509">
        <v>0</v>
      </c>
    </row>
    <row r="2638" spans="1:8">
      <c r="A2638" s="508" t="s">
        <v>557</v>
      </c>
      <c r="B2638" s="509" t="s">
        <v>1438</v>
      </c>
      <c r="C2638" s="509">
        <v>50</v>
      </c>
      <c r="H2638" s="509">
        <v>0</v>
      </c>
    </row>
    <row r="2639" spans="1:8">
      <c r="A2639" s="508" t="s">
        <v>557</v>
      </c>
      <c r="B2639" s="509" t="s">
        <v>1438</v>
      </c>
      <c r="C2639" s="509">
        <v>51</v>
      </c>
      <c r="H2639" s="509">
        <v>0</v>
      </c>
    </row>
    <row r="2640" spans="1:8">
      <c r="A2640" s="508" t="s">
        <v>557</v>
      </c>
      <c r="B2640" s="509" t="s">
        <v>1438</v>
      </c>
      <c r="C2640" s="509" t="s">
        <v>1031</v>
      </c>
      <c r="H2640" s="509">
        <v>0</v>
      </c>
    </row>
    <row r="2641" spans="1:8">
      <c r="A2641" s="508" t="s">
        <v>557</v>
      </c>
      <c r="B2641" s="509" t="s">
        <v>1438</v>
      </c>
      <c r="C2641" s="509" t="s">
        <v>1032</v>
      </c>
      <c r="H2641" s="509">
        <v>0</v>
      </c>
    </row>
    <row r="2642" spans="1:8">
      <c r="A2642" s="508" t="s">
        <v>557</v>
      </c>
      <c r="B2642" s="509" t="s">
        <v>1438</v>
      </c>
      <c r="C2642" s="509">
        <v>52</v>
      </c>
      <c r="H2642" s="509">
        <v>0</v>
      </c>
    </row>
    <row r="2643" spans="1:8">
      <c r="A2643" s="508" t="s">
        <v>557</v>
      </c>
      <c r="B2643" s="509" t="s">
        <v>1438</v>
      </c>
      <c r="C2643" s="509">
        <v>53</v>
      </c>
      <c r="H2643" s="509">
        <v>0</v>
      </c>
    </row>
    <row r="2644" spans="1:8">
      <c r="A2644" s="508" t="s">
        <v>557</v>
      </c>
      <c r="B2644" s="509" t="s">
        <v>1438</v>
      </c>
      <c r="C2644" s="509">
        <v>54</v>
      </c>
      <c r="H2644" s="509">
        <v>0</v>
      </c>
    </row>
    <row r="2645" spans="1:8">
      <c r="A2645" s="508" t="s">
        <v>557</v>
      </c>
      <c r="B2645" s="509" t="s">
        <v>1438</v>
      </c>
      <c r="C2645" s="509">
        <v>55</v>
      </c>
      <c r="H2645" s="509">
        <v>0</v>
      </c>
    </row>
    <row r="2646" spans="1:8">
      <c r="A2646" s="508" t="s">
        <v>557</v>
      </c>
      <c r="B2646" s="509" t="s">
        <v>1438</v>
      </c>
      <c r="C2646" s="509">
        <v>56</v>
      </c>
      <c r="H2646" s="509">
        <v>0</v>
      </c>
    </row>
    <row r="2647" spans="1:8">
      <c r="A2647" s="508" t="s">
        <v>557</v>
      </c>
      <c r="B2647" s="509" t="s">
        <v>1438</v>
      </c>
      <c r="C2647" s="509">
        <v>57</v>
      </c>
      <c r="H2647" s="509">
        <v>0</v>
      </c>
    </row>
    <row r="2648" spans="1:8">
      <c r="A2648" s="508" t="s">
        <v>557</v>
      </c>
      <c r="B2648" s="509" t="s">
        <v>1438</v>
      </c>
      <c r="C2648" s="509">
        <v>58</v>
      </c>
      <c r="H2648" s="509">
        <v>0</v>
      </c>
    </row>
    <row r="2649" spans="1:8">
      <c r="A2649" s="508" t="s">
        <v>557</v>
      </c>
      <c r="B2649" s="509" t="s">
        <v>1438</v>
      </c>
      <c r="C2649" s="509">
        <v>59</v>
      </c>
      <c r="H2649" s="509">
        <v>0</v>
      </c>
    </row>
    <row r="2650" spans="1:8">
      <c r="A2650" s="508" t="s">
        <v>557</v>
      </c>
      <c r="B2650" s="509" t="s">
        <v>1438</v>
      </c>
      <c r="C2650" s="509">
        <v>60</v>
      </c>
      <c r="H2650" s="509">
        <v>0</v>
      </c>
    </row>
    <row r="2651" spans="1:8">
      <c r="A2651" s="508" t="s">
        <v>557</v>
      </c>
      <c r="B2651" s="509" t="s">
        <v>1438</v>
      </c>
      <c r="C2651" s="509">
        <v>61</v>
      </c>
      <c r="H2651" s="509">
        <v>0</v>
      </c>
    </row>
    <row r="2652" spans="1:8">
      <c r="A2652" s="508" t="s">
        <v>557</v>
      </c>
      <c r="B2652" s="509" t="s">
        <v>1438</v>
      </c>
      <c r="C2652" s="509">
        <v>62</v>
      </c>
      <c r="H2652" s="509">
        <v>0</v>
      </c>
    </row>
    <row r="2653" spans="1:8">
      <c r="A2653" s="508" t="s">
        <v>557</v>
      </c>
      <c r="B2653" s="509" t="s">
        <v>1438</v>
      </c>
      <c r="C2653" s="509">
        <v>63</v>
      </c>
      <c r="H2653" s="509">
        <v>0</v>
      </c>
    </row>
    <row r="2654" spans="1:8">
      <c r="A2654" s="508" t="s">
        <v>557</v>
      </c>
      <c r="B2654" s="509" t="s">
        <v>1438</v>
      </c>
      <c r="C2654" s="509" t="s">
        <v>1033</v>
      </c>
      <c r="H2654" s="509">
        <v>0</v>
      </c>
    </row>
    <row r="2655" spans="1:8">
      <c r="A2655" s="508" t="s">
        <v>557</v>
      </c>
      <c r="B2655" s="509" t="s">
        <v>1438</v>
      </c>
      <c r="C2655" s="509" t="s">
        <v>1034</v>
      </c>
      <c r="H2655" s="509">
        <v>0</v>
      </c>
    </row>
    <row r="2656" spans="1:8">
      <c r="A2656" s="508" t="s">
        <v>557</v>
      </c>
      <c r="B2656" s="509" t="s">
        <v>1438</v>
      </c>
      <c r="C2656" s="509">
        <v>64</v>
      </c>
      <c r="H2656" s="509">
        <v>0</v>
      </c>
    </row>
    <row r="2657" spans="1:8">
      <c r="A2657" s="508" t="s">
        <v>557</v>
      </c>
      <c r="B2657" s="509" t="s">
        <v>1438</v>
      </c>
      <c r="C2657" s="509" t="s">
        <v>1035</v>
      </c>
      <c r="H2657" s="509">
        <v>0</v>
      </c>
    </row>
    <row r="2658" spans="1:8">
      <c r="A2658" s="508" t="s">
        <v>557</v>
      </c>
      <c r="B2658" s="509" t="s">
        <v>1438</v>
      </c>
      <c r="C2658" s="509">
        <v>65</v>
      </c>
      <c r="H2658" s="509">
        <v>0</v>
      </c>
    </row>
    <row r="2659" spans="1:8">
      <c r="A2659" s="508" t="s">
        <v>557</v>
      </c>
      <c r="B2659" s="509" t="s">
        <v>1438</v>
      </c>
      <c r="C2659" s="509">
        <v>66</v>
      </c>
      <c r="H2659" s="509">
        <v>0</v>
      </c>
    </row>
    <row r="2660" spans="1:8">
      <c r="A2660" s="508" t="s">
        <v>557</v>
      </c>
      <c r="B2660" s="509" t="s">
        <v>1438</v>
      </c>
      <c r="C2660" s="509" t="s">
        <v>1036</v>
      </c>
      <c r="H2660" s="509">
        <v>0</v>
      </c>
    </row>
    <row r="2661" spans="1:8">
      <c r="A2661" s="508" t="s">
        <v>557</v>
      </c>
      <c r="B2661" s="509" t="s">
        <v>1438</v>
      </c>
      <c r="C2661" s="509" t="s">
        <v>1037</v>
      </c>
      <c r="H2661" s="509">
        <v>0</v>
      </c>
    </row>
    <row r="2662" spans="1:8">
      <c r="A2662" s="508" t="s">
        <v>557</v>
      </c>
      <c r="B2662" s="509" t="s">
        <v>1438</v>
      </c>
      <c r="C2662" s="509" t="s">
        <v>1038</v>
      </c>
      <c r="H2662" s="509">
        <v>0</v>
      </c>
    </row>
    <row r="2663" spans="1:8">
      <c r="A2663" s="508" t="s">
        <v>557</v>
      </c>
      <c r="B2663" s="509" t="s">
        <v>1438</v>
      </c>
      <c r="C2663" s="509" t="s">
        <v>1039</v>
      </c>
      <c r="H2663" s="509">
        <v>0</v>
      </c>
    </row>
    <row r="2664" spans="1:8">
      <c r="A2664" s="508" t="s">
        <v>557</v>
      </c>
      <c r="B2664" s="509" t="s">
        <v>1438</v>
      </c>
      <c r="C2664" s="509" t="s">
        <v>1040</v>
      </c>
      <c r="H2664" s="509">
        <v>0</v>
      </c>
    </row>
    <row r="2665" spans="1:8">
      <c r="A2665" s="508" t="s">
        <v>557</v>
      </c>
      <c r="B2665" s="509" t="s">
        <v>1438</v>
      </c>
      <c r="C2665" s="509" t="s">
        <v>1041</v>
      </c>
      <c r="H2665" s="509">
        <v>0</v>
      </c>
    </row>
    <row r="2666" spans="1:8">
      <c r="A2666" s="508" t="s">
        <v>557</v>
      </c>
      <c r="B2666" s="509" t="s">
        <v>1438</v>
      </c>
      <c r="C2666" s="509" t="s">
        <v>1042</v>
      </c>
    </row>
    <row r="2667" spans="1:8">
      <c r="A2667" s="508" t="s">
        <v>557</v>
      </c>
      <c r="B2667" s="509" t="s">
        <v>1438</v>
      </c>
      <c r="C2667" s="509">
        <v>67</v>
      </c>
      <c r="H2667" s="509">
        <v>0</v>
      </c>
    </row>
    <row r="2668" spans="1:8">
      <c r="A2668" s="508" t="s">
        <v>557</v>
      </c>
      <c r="B2668" s="509" t="s">
        <v>1438</v>
      </c>
      <c r="C2668" s="509">
        <v>68</v>
      </c>
      <c r="H2668" s="509">
        <v>0</v>
      </c>
    </row>
    <row r="2669" spans="1:8">
      <c r="A2669" s="508" t="s">
        <v>557</v>
      </c>
      <c r="B2669" s="509" t="s">
        <v>1438</v>
      </c>
      <c r="C2669" s="509" t="s">
        <v>1043</v>
      </c>
      <c r="H2669" s="509">
        <v>0</v>
      </c>
    </row>
    <row r="2670" spans="1:8">
      <c r="A2670" s="508" t="s">
        <v>557</v>
      </c>
      <c r="B2670" s="509" t="s">
        <v>1438</v>
      </c>
      <c r="C2670" s="509">
        <v>69</v>
      </c>
      <c r="H2670" s="509">
        <v>0</v>
      </c>
    </row>
    <row r="2671" spans="1:8">
      <c r="A2671" s="508" t="s">
        <v>557</v>
      </c>
      <c r="B2671" s="509" t="s">
        <v>1438</v>
      </c>
      <c r="C2671" s="509" t="s">
        <v>1044</v>
      </c>
      <c r="H2671" s="509">
        <v>0</v>
      </c>
    </row>
    <row r="2672" spans="1:8">
      <c r="A2672" s="508" t="s">
        <v>557</v>
      </c>
      <c r="B2672" s="509" t="s">
        <v>1438</v>
      </c>
      <c r="C2672" s="509" t="s">
        <v>1045</v>
      </c>
      <c r="H2672" s="509">
        <v>0</v>
      </c>
    </row>
    <row r="2673" spans="1:8">
      <c r="A2673" s="508" t="s">
        <v>557</v>
      </c>
      <c r="B2673" s="509" t="s">
        <v>1438</v>
      </c>
      <c r="C2673" s="509">
        <v>70</v>
      </c>
      <c r="H2673" s="509">
        <v>0</v>
      </c>
    </row>
    <row r="2674" spans="1:8">
      <c r="A2674" s="508" t="s">
        <v>557</v>
      </c>
      <c r="B2674" s="509" t="s">
        <v>1438</v>
      </c>
      <c r="C2674" s="509" t="s">
        <v>1046</v>
      </c>
      <c r="H2674" s="509">
        <v>0</v>
      </c>
    </row>
    <row r="2675" spans="1:8">
      <c r="A2675" s="508" t="s">
        <v>557</v>
      </c>
      <c r="B2675" s="509" t="s">
        <v>1438</v>
      </c>
      <c r="C2675" s="509">
        <v>71</v>
      </c>
      <c r="H2675" s="509">
        <v>0</v>
      </c>
    </row>
    <row r="2676" spans="1:8">
      <c r="A2676" s="508" t="s">
        <v>557</v>
      </c>
      <c r="B2676" s="509" t="s">
        <v>1438</v>
      </c>
      <c r="C2676" s="509" t="s">
        <v>1047</v>
      </c>
      <c r="H2676" s="509">
        <v>0</v>
      </c>
    </row>
    <row r="2677" spans="1:8">
      <c r="A2677" s="508" t="s">
        <v>557</v>
      </c>
      <c r="B2677" s="509" t="s">
        <v>1438</v>
      </c>
      <c r="C2677" s="509" t="s">
        <v>1048</v>
      </c>
      <c r="H2677" s="509">
        <v>0</v>
      </c>
    </row>
    <row r="2678" spans="1:8">
      <c r="A2678" s="508" t="s">
        <v>557</v>
      </c>
      <c r="B2678" s="509" t="s">
        <v>1438</v>
      </c>
      <c r="C2678" s="509" t="s">
        <v>1049</v>
      </c>
      <c r="H2678" s="509">
        <v>0</v>
      </c>
    </row>
    <row r="2679" spans="1:8">
      <c r="A2679" s="508" t="s">
        <v>557</v>
      </c>
      <c r="B2679" s="509" t="s">
        <v>1438</v>
      </c>
      <c r="C2679" s="509" t="s">
        <v>1050</v>
      </c>
      <c r="H2679" s="509">
        <v>0</v>
      </c>
    </row>
    <row r="2680" spans="1:8">
      <c r="A2680" s="508" t="s">
        <v>557</v>
      </c>
      <c r="B2680" s="509" t="s">
        <v>1438</v>
      </c>
      <c r="C2680" s="509" t="s">
        <v>1051</v>
      </c>
      <c r="H2680" s="509">
        <v>0</v>
      </c>
    </row>
    <row r="2681" spans="1:8">
      <c r="A2681" s="508" t="s">
        <v>557</v>
      </c>
      <c r="B2681" s="509" t="s">
        <v>1438</v>
      </c>
      <c r="C2681" s="509">
        <v>72</v>
      </c>
      <c r="H2681" s="509">
        <v>0</v>
      </c>
    </row>
    <row r="2682" spans="1:8">
      <c r="A2682" s="508" t="s">
        <v>557</v>
      </c>
      <c r="B2682" s="509" t="s">
        <v>1438</v>
      </c>
      <c r="C2682" s="509">
        <v>74</v>
      </c>
      <c r="H2682" s="509">
        <v>0</v>
      </c>
    </row>
    <row r="2683" spans="1:8">
      <c r="A2683" s="508" t="s">
        <v>557</v>
      </c>
      <c r="B2683" s="509" t="s">
        <v>1438</v>
      </c>
      <c r="C2683" s="509" t="s">
        <v>4571</v>
      </c>
      <c r="D2683" s="509">
        <v>0</v>
      </c>
      <c r="E2683" s="509">
        <v>0</v>
      </c>
      <c r="F2683" s="509">
        <v>0</v>
      </c>
      <c r="G2683" s="509">
        <v>0</v>
      </c>
      <c r="H2683" s="509">
        <v>0</v>
      </c>
    </row>
    <row r="2684" spans="1:8">
      <c r="A2684" s="508" t="s">
        <v>558</v>
      </c>
      <c r="B2684" s="509" t="s">
        <v>331</v>
      </c>
      <c r="C2684" s="509">
        <v>1</v>
      </c>
      <c r="H2684" s="509">
        <v>0</v>
      </c>
    </row>
    <row r="2685" spans="1:8">
      <c r="A2685" s="508" t="s">
        <v>558</v>
      </c>
      <c r="B2685" s="509" t="s">
        <v>331</v>
      </c>
      <c r="C2685" s="509" t="s">
        <v>1023</v>
      </c>
      <c r="H2685" s="509">
        <v>0</v>
      </c>
    </row>
    <row r="2686" spans="1:8">
      <c r="A2686" s="508" t="s">
        <v>558</v>
      </c>
      <c r="B2686" s="509" t="s">
        <v>331</v>
      </c>
      <c r="C2686" s="509">
        <v>2</v>
      </c>
      <c r="H2686" s="509">
        <v>0</v>
      </c>
    </row>
    <row r="2687" spans="1:8">
      <c r="A2687" s="508" t="s">
        <v>558</v>
      </c>
      <c r="B2687" s="509" t="s">
        <v>331</v>
      </c>
      <c r="C2687" s="509">
        <v>3</v>
      </c>
      <c r="H2687" s="509">
        <v>0</v>
      </c>
    </row>
    <row r="2688" spans="1:8">
      <c r="A2688" s="508" t="s">
        <v>558</v>
      </c>
      <c r="B2688" s="509" t="s">
        <v>331</v>
      </c>
      <c r="C2688" s="509">
        <v>4</v>
      </c>
      <c r="H2688" s="509">
        <v>0</v>
      </c>
    </row>
    <row r="2689" spans="1:8">
      <c r="A2689" s="508" t="s">
        <v>558</v>
      </c>
      <c r="B2689" s="509" t="s">
        <v>331</v>
      </c>
      <c r="C2689" s="509">
        <v>5</v>
      </c>
      <c r="H2689" s="509">
        <v>0</v>
      </c>
    </row>
    <row r="2690" spans="1:8">
      <c r="A2690" s="508" t="s">
        <v>558</v>
      </c>
      <c r="B2690" s="509" t="s">
        <v>331</v>
      </c>
      <c r="C2690" s="509">
        <v>6</v>
      </c>
      <c r="H2690" s="509">
        <v>0</v>
      </c>
    </row>
    <row r="2691" spans="1:8">
      <c r="A2691" s="508" t="s">
        <v>558</v>
      </c>
      <c r="B2691" s="509" t="s">
        <v>331</v>
      </c>
      <c r="C2691" s="509">
        <v>7</v>
      </c>
      <c r="H2691" s="509">
        <v>0</v>
      </c>
    </row>
    <row r="2692" spans="1:8">
      <c r="A2692" s="508" t="s">
        <v>558</v>
      </c>
      <c r="B2692" s="509" t="s">
        <v>331</v>
      </c>
      <c r="C2692" s="509">
        <v>8</v>
      </c>
      <c r="H2692" s="509">
        <v>0</v>
      </c>
    </row>
    <row r="2693" spans="1:8">
      <c r="A2693" s="508" t="s">
        <v>558</v>
      </c>
      <c r="B2693" s="509" t="s">
        <v>331</v>
      </c>
      <c r="C2693" s="509">
        <v>9</v>
      </c>
      <c r="H2693" s="509">
        <v>0</v>
      </c>
    </row>
    <row r="2694" spans="1:8">
      <c r="A2694" s="508" t="s">
        <v>558</v>
      </c>
      <c r="B2694" s="509" t="s">
        <v>331</v>
      </c>
      <c r="C2694" s="509">
        <v>10</v>
      </c>
      <c r="H2694" s="509">
        <v>0</v>
      </c>
    </row>
    <row r="2695" spans="1:8">
      <c r="A2695" s="508" t="s">
        <v>558</v>
      </c>
      <c r="B2695" s="509" t="s">
        <v>331</v>
      </c>
      <c r="C2695" s="509">
        <v>11</v>
      </c>
      <c r="H2695" s="509">
        <v>0</v>
      </c>
    </row>
    <row r="2696" spans="1:8">
      <c r="A2696" s="508" t="s">
        <v>558</v>
      </c>
      <c r="B2696" s="509" t="s">
        <v>331</v>
      </c>
      <c r="C2696" s="509">
        <v>12</v>
      </c>
      <c r="H2696" s="509">
        <v>0</v>
      </c>
    </row>
    <row r="2697" spans="1:8">
      <c r="A2697" s="508" t="s">
        <v>558</v>
      </c>
      <c r="B2697" s="509" t="s">
        <v>331</v>
      </c>
      <c r="C2697" s="509">
        <v>13</v>
      </c>
      <c r="H2697" s="509">
        <v>0</v>
      </c>
    </row>
    <row r="2698" spans="1:8">
      <c r="A2698" s="508" t="s">
        <v>558</v>
      </c>
      <c r="B2698" s="509" t="s">
        <v>331</v>
      </c>
      <c r="C2698" s="509">
        <v>14</v>
      </c>
      <c r="H2698" s="509">
        <v>0</v>
      </c>
    </row>
    <row r="2699" spans="1:8">
      <c r="A2699" s="508" t="s">
        <v>558</v>
      </c>
      <c r="B2699" s="509" t="s">
        <v>331</v>
      </c>
      <c r="C2699" s="509">
        <v>15</v>
      </c>
      <c r="H2699" s="509">
        <v>0</v>
      </c>
    </row>
    <row r="2700" spans="1:8">
      <c r="A2700" s="508" t="s">
        <v>558</v>
      </c>
      <c r="B2700" s="509" t="s">
        <v>331</v>
      </c>
      <c r="C2700" s="509">
        <v>16</v>
      </c>
      <c r="H2700" s="509">
        <v>0</v>
      </c>
    </row>
    <row r="2701" spans="1:8">
      <c r="A2701" s="508" t="s">
        <v>558</v>
      </c>
      <c r="B2701" s="509" t="s">
        <v>331</v>
      </c>
      <c r="C2701" s="509">
        <v>17</v>
      </c>
      <c r="H2701" s="509">
        <v>0</v>
      </c>
    </row>
    <row r="2702" spans="1:8">
      <c r="A2702" s="508" t="s">
        <v>558</v>
      </c>
      <c r="B2702" s="509" t="s">
        <v>331</v>
      </c>
      <c r="C2702" s="509">
        <v>18</v>
      </c>
      <c r="H2702" s="509">
        <v>0</v>
      </c>
    </row>
    <row r="2703" spans="1:8">
      <c r="A2703" s="508" t="s">
        <v>558</v>
      </c>
      <c r="B2703" s="509" t="s">
        <v>331</v>
      </c>
      <c r="C2703" s="509" t="s">
        <v>1024</v>
      </c>
      <c r="H2703" s="509">
        <v>0</v>
      </c>
    </row>
    <row r="2704" spans="1:8">
      <c r="A2704" s="508" t="s">
        <v>558</v>
      </c>
      <c r="B2704" s="509" t="s">
        <v>331</v>
      </c>
      <c r="C2704" s="509" t="s">
        <v>1025</v>
      </c>
      <c r="H2704" s="509">
        <v>0</v>
      </c>
    </row>
    <row r="2705" spans="1:8">
      <c r="A2705" s="508" t="s">
        <v>558</v>
      </c>
      <c r="B2705" s="509" t="s">
        <v>331</v>
      </c>
      <c r="C2705" s="509">
        <v>19</v>
      </c>
      <c r="H2705" s="509">
        <v>0</v>
      </c>
    </row>
    <row r="2706" spans="1:8">
      <c r="A2706" s="508" t="s">
        <v>558</v>
      </c>
      <c r="B2706" s="509" t="s">
        <v>331</v>
      </c>
      <c r="C2706" s="509">
        <v>20</v>
      </c>
      <c r="H2706" s="509">
        <v>0</v>
      </c>
    </row>
    <row r="2707" spans="1:8">
      <c r="A2707" s="508" t="s">
        <v>558</v>
      </c>
      <c r="B2707" s="509" t="s">
        <v>331</v>
      </c>
      <c r="C2707" s="509">
        <v>21</v>
      </c>
      <c r="H2707" s="509">
        <v>0</v>
      </c>
    </row>
    <row r="2708" spans="1:8">
      <c r="A2708" s="508" t="s">
        <v>558</v>
      </c>
      <c r="B2708" s="509" t="s">
        <v>331</v>
      </c>
      <c r="C2708" s="509" t="s">
        <v>1026</v>
      </c>
      <c r="H2708" s="509">
        <v>0</v>
      </c>
    </row>
    <row r="2709" spans="1:8">
      <c r="A2709" s="508" t="s">
        <v>558</v>
      </c>
      <c r="B2709" s="509" t="s">
        <v>331</v>
      </c>
      <c r="C2709" s="509" t="s">
        <v>1027</v>
      </c>
      <c r="H2709" s="509">
        <v>0</v>
      </c>
    </row>
    <row r="2710" spans="1:8">
      <c r="A2710" s="508" t="s">
        <v>558</v>
      </c>
      <c r="B2710" s="509" t="s">
        <v>331</v>
      </c>
      <c r="C2710" s="509" t="s">
        <v>1028</v>
      </c>
      <c r="H2710" s="509">
        <v>0</v>
      </c>
    </row>
    <row r="2711" spans="1:8">
      <c r="A2711" s="508" t="s">
        <v>558</v>
      </c>
      <c r="B2711" s="509" t="s">
        <v>331</v>
      </c>
      <c r="C2711" s="509">
        <v>22</v>
      </c>
      <c r="H2711" s="509">
        <v>0</v>
      </c>
    </row>
    <row r="2712" spans="1:8">
      <c r="A2712" s="508" t="s">
        <v>558</v>
      </c>
      <c r="B2712" s="509" t="s">
        <v>331</v>
      </c>
      <c r="C2712" s="509">
        <v>23</v>
      </c>
      <c r="H2712" s="509">
        <v>0</v>
      </c>
    </row>
    <row r="2713" spans="1:8">
      <c r="A2713" s="508" t="s">
        <v>558</v>
      </c>
      <c r="B2713" s="509" t="s">
        <v>331</v>
      </c>
      <c r="C2713" s="509" t="s">
        <v>1029</v>
      </c>
      <c r="H2713" s="509">
        <v>0</v>
      </c>
    </row>
    <row r="2714" spans="1:8">
      <c r="A2714" s="508" t="s">
        <v>558</v>
      </c>
      <c r="B2714" s="509" t="s">
        <v>331</v>
      </c>
      <c r="C2714" s="509">
        <v>24</v>
      </c>
      <c r="H2714" s="509">
        <v>0</v>
      </c>
    </row>
    <row r="2715" spans="1:8">
      <c r="A2715" s="508" t="s">
        <v>558</v>
      </c>
      <c r="B2715" s="509" t="s">
        <v>331</v>
      </c>
      <c r="C2715" s="509">
        <v>25</v>
      </c>
    </row>
    <row r="2716" spans="1:8">
      <c r="A2716" s="508" t="s">
        <v>558</v>
      </c>
      <c r="B2716" s="509" t="s">
        <v>331</v>
      </c>
      <c r="C2716" s="509">
        <v>26</v>
      </c>
      <c r="H2716" s="509">
        <v>0</v>
      </c>
    </row>
    <row r="2717" spans="1:8">
      <c r="A2717" s="508" t="s">
        <v>558</v>
      </c>
      <c r="B2717" s="509" t="s">
        <v>331</v>
      </c>
      <c r="C2717" s="509">
        <v>27</v>
      </c>
      <c r="H2717" s="509">
        <v>0</v>
      </c>
    </row>
    <row r="2718" spans="1:8">
      <c r="A2718" s="508" t="s">
        <v>558</v>
      </c>
      <c r="B2718" s="509" t="s">
        <v>331</v>
      </c>
      <c r="C2718" s="509">
        <v>28</v>
      </c>
      <c r="H2718" s="509">
        <v>0</v>
      </c>
    </row>
    <row r="2719" spans="1:8">
      <c r="A2719" s="508" t="s">
        <v>558</v>
      </c>
      <c r="B2719" s="509" t="s">
        <v>331</v>
      </c>
      <c r="C2719" s="509">
        <v>29</v>
      </c>
      <c r="H2719" s="509">
        <v>0</v>
      </c>
    </row>
    <row r="2720" spans="1:8">
      <c r="A2720" s="508" t="s">
        <v>558</v>
      </c>
      <c r="B2720" s="509" t="s">
        <v>331</v>
      </c>
      <c r="C2720" s="509">
        <v>30</v>
      </c>
      <c r="H2720" s="509">
        <v>0</v>
      </c>
    </row>
    <row r="2721" spans="1:8">
      <c r="A2721" s="508" t="s">
        <v>558</v>
      </c>
      <c r="B2721" s="509" t="s">
        <v>331</v>
      </c>
      <c r="C2721" s="509">
        <v>31</v>
      </c>
      <c r="H2721" s="509">
        <v>0</v>
      </c>
    </row>
    <row r="2722" spans="1:8">
      <c r="A2722" s="508" t="s">
        <v>558</v>
      </c>
      <c r="B2722" s="509" t="s">
        <v>331</v>
      </c>
      <c r="C2722" s="509">
        <v>32</v>
      </c>
      <c r="H2722" s="509">
        <v>0</v>
      </c>
    </row>
    <row r="2723" spans="1:8">
      <c r="A2723" s="508" t="s">
        <v>558</v>
      </c>
      <c r="B2723" s="509" t="s">
        <v>331</v>
      </c>
      <c r="C2723" s="509">
        <v>33</v>
      </c>
      <c r="H2723" s="509">
        <v>0</v>
      </c>
    </row>
    <row r="2724" spans="1:8">
      <c r="A2724" s="508" t="s">
        <v>558</v>
      </c>
      <c r="B2724" s="509" t="s">
        <v>331</v>
      </c>
      <c r="C2724" s="509">
        <v>34</v>
      </c>
      <c r="H2724" s="509">
        <v>0</v>
      </c>
    </row>
    <row r="2725" spans="1:8">
      <c r="A2725" s="508" t="s">
        <v>558</v>
      </c>
      <c r="B2725" s="509" t="s">
        <v>331</v>
      </c>
      <c r="C2725" s="509">
        <v>35</v>
      </c>
      <c r="H2725" s="509">
        <v>0</v>
      </c>
    </row>
    <row r="2726" spans="1:8">
      <c r="A2726" s="508" t="s">
        <v>558</v>
      </c>
      <c r="B2726" s="509" t="s">
        <v>331</v>
      </c>
      <c r="C2726" s="509">
        <v>36</v>
      </c>
      <c r="H2726" s="509">
        <v>0</v>
      </c>
    </row>
    <row r="2727" spans="1:8">
      <c r="A2727" s="508" t="s">
        <v>558</v>
      </c>
      <c r="B2727" s="509" t="s">
        <v>331</v>
      </c>
      <c r="C2727" s="509">
        <v>37</v>
      </c>
      <c r="H2727" s="509">
        <v>0</v>
      </c>
    </row>
    <row r="2728" spans="1:8">
      <c r="A2728" s="508" t="s">
        <v>558</v>
      </c>
      <c r="B2728" s="509" t="s">
        <v>331</v>
      </c>
      <c r="C2728" s="509">
        <v>38</v>
      </c>
      <c r="H2728" s="509">
        <v>0</v>
      </c>
    </row>
    <row r="2729" spans="1:8">
      <c r="A2729" s="508" t="s">
        <v>558</v>
      </c>
      <c r="B2729" s="509" t="s">
        <v>331</v>
      </c>
      <c r="C2729" s="509" t="s">
        <v>1030</v>
      </c>
    </row>
    <row r="2730" spans="1:8">
      <c r="A2730" s="508" t="s">
        <v>558</v>
      </c>
      <c r="B2730" s="509" t="s">
        <v>331</v>
      </c>
      <c r="C2730" s="509">
        <v>39</v>
      </c>
      <c r="H2730" s="509">
        <v>0</v>
      </c>
    </row>
    <row r="2731" spans="1:8">
      <c r="A2731" s="508" t="s">
        <v>558</v>
      </c>
      <c r="B2731" s="509" t="s">
        <v>331</v>
      </c>
      <c r="C2731" s="509">
        <v>40</v>
      </c>
      <c r="H2731" s="509">
        <v>0</v>
      </c>
    </row>
    <row r="2732" spans="1:8">
      <c r="A2732" s="508" t="s">
        <v>558</v>
      </c>
      <c r="B2732" s="509" t="s">
        <v>331</v>
      </c>
      <c r="C2732" s="509">
        <v>41</v>
      </c>
      <c r="H2732" s="509">
        <v>0</v>
      </c>
    </row>
    <row r="2733" spans="1:8">
      <c r="A2733" s="508" t="s">
        <v>558</v>
      </c>
      <c r="B2733" s="509" t="s">
        <v>331</v>
      </c>
      <c r="C2733" s="509">
        <v>42</v>
      </c>
      <c r="H2733" s="509">
        <v>0</v>
      </c>
    </row>
    <row r="2734" spans="1:8">
      <c r="A2734" s="508" t="s">
        <v>558</v>
      </c>
      <c r="B2734" s="509" t="s">
        <v>331</v>
      </c>
      <c r="C2734" s="509">
        <v>43</v>
      </c>
      <c r="H2734" s="509">
        <v>0</v>
      </c>
    </row>
    <row r="2735" spans="1:8">
      <c r="A2735" s="508" t="s">
        <v>558</v>
      </c>
      <c r="B2735" s="509" t="s">
        <v>331</v>
      </c>
      <c r="C2735" s="509">
        <v>44</v>
      </c>
      <c r="H2735" s="509">
        <v>0</v>
      </c>
    </row>
    <row r="2736" spans="1:8">
      <c r="A2736" s="508" t="s">
        <v>558</v>
      </c>
      <c r="B2736" s="509" t="s">
        <v>331</v>
      </c>
      <c r="C2736" s="509">
        <v>45</v>
      </c>
      <c r="H2736" s="509">
        <v>0</v>
      </c>
    </row>
    <row r="2737" spans="1:8">
      <c r="A2737" s="508" t="s">
        <v>558</v>
      </c>
      <c r="B2737" s="509" t="s">
        <v>331</v>
      </c>
      <c r="C2737" s="509">
        <v>46</v>
      </c>
      <c r="H2737" s="509">
        <v>0</v>
      </c>
    </row>
    <row r="2738" spans="1:8">
      <c r="A2738" s="508" t="s">
        <v>558</v>
      </c>
      <c r="B2738" s="509" t="s">
        <v>331</v>
      </c>
      <c r="C2738" s="509">
        <v>47</v>
      </c>
      <c r="H2738" s="509">
        <v>0</v>
      </c>
    </row>
    <row r="2739" spans="1:8">
      <c r="A2739" s="508" t="s">
        <v>558</v>
      </c>
      <c r="B2739" s="509" t="s">
        <v>331</v>
      </c>
      <c r="C2739" s="509">
        <v>48</v>
      </c>
      <c r="H2739" s="509">
        <v>0</v>
      </c>
    </row>
    <row r="2740" spans="1:8">
      <c r="A2740" s="508" t="s">
        <v>558</v>
      </c>
      <c r="B2740" s="509" t="s">
        <v>331</v>
      </c>
      <c r="C2740" s="509">
        <v>49</v>
      </c>
      <c r="H2740" s="509">
        <v>0</v>
      </c>
    </row>
    <row r="2741" spans="1:8">
      <c r="A2741" s="508" t="s">
        <v>558</v>
      </c>
      <c r="B2741" s="509" t="s">
        <v>331</v>
      </c>
      <c r="C2741" s="509">
        <v>50</v>
      </c>
      <c r="H2741" s="509">
        <v>0</v>
      </c>
    </row>
    <row r="2742" spans="1:8">
      <c r="A2742" s="508" t="s">
        <v>558</v>
      </c>
      <c r="B2742" s="509" t="s">
        <v>331</v>
      </c>
      <c r="C2742" s="509">
        <v>51</v>
      </c>
      <c r="H2742" s="509">
        <v>0</v>
      </c>
    </row>
    <row r="2743" spans="1:8">
      <c r="A2743" s="508" t="s">
        <v>558</v>
      </c>
      <c r="B2743" s="509" t="s">
        <v>331</v>
      </c>
      <c r="C2743" s="509" t="s">
        <v>1031</v>
      </c>
      <c r="H2743" s="509">
        <v>0</v>
      </c>
    </row>
    <row r="2744" spans="1:8">
      <c r="A2744" s="508" t="s">
        <v>558</v>
      </c>
      <c r="B2744" s="509" t="s">
        <v>331</v>
      </c>
      <c r="C2744" s="509" t="s">
        <v>1032</v>
      </c>
      <c r="H2744" s="509">
        <v>0</v>
      </c>
    </row>
    <row r="2745" spans="1:8">
      <c r="A2745" s="508" t="s">
        <v>558</v>
      </c>
      <c r="B2745" s="509" t="s">
        <v>331</v>
      </c>
      <c r="C2745" s="509">
        <v>52</v>
      </c>
      <c r="H2745" s="509">
        <v>0</v>
      </c>
    </row>
    <row r="2746" spans="1:8">
      <c r="A2746" s="508" t="s">
        <v>558</v>
      </c>
      <c r="B2746" s="509" t="s">
        <v>331</v>
      </c>
      <c r="C2746" s="509">
        <v>53</v>
      </c>
      <c r="H2746" s="509">
        <v>0</v>
      </c>
    </row>
    <row r="2747" spans="1:8">
      <c r="A2747" s="508" t="s">
        <v>558</v>
      </c>
      <c r="B2747" s="509" t="s">
        <v>331</v>
      </c>
      <c r="C2747" s="509">
        <v>54</v>
      </c>
      <c r="H2747" s="509">
        <v>0</v>
      </c>
    </row>
    <row r="2748" spans="1:8">
      <c r="A2748" s="508" t="s">
        <v>558</v>
      </c>
      <c r="B2748" s="509" t="s">
        <v>331</v>
      </c>
      <c r="C2748" s="509">
        <v>55</v>
      </c>
      <c r="H2748" s="509">
        <v>0</v>
      </c>
    </row>
    <row r="2749" spans="1:8">
      <c r="A2749" s="508" t="s">
        <v>558</v>
      </c>
      <c r="B2749" s="509" t="s">
        <v>331</v>
      </c>
      <c r="C2749" s="509">
        <v>56</v>
      </c>
      <c r="H2749" s="509">
        <v>0</v>
      </c>
    </row>
    <row r="2750" spans="1:8">
      <c r="A2750" s="508" t="s">
        <v>558</v>
      </c>
      <c r="B2750" s="509" t="s">
        <v>331</v>
      </c>
      <c r="C2750" s="509">
        <v>57</v>
      </c>
      <c r="H2750" s="509">
        <v>0</v>
      </c>
    </row>
    <row r="2751" spans="1:8">
      <c r="A2751" s="508" t="s">
        <v>558</v>
      </c>
      <c r="B2751" s="509" t="s">
        <v>331</v>
      </c>
      <c r="C2751" s="509">
        <v>58</v>
      </c>
      <c r="H2751" s="509">
        <v>0</v>
      </c>
    </row>
    <row r="2752" spans="1:8">
      <c r="A2752" s="508" t="s">
        <v>558</v>
      </c>
      <c r="B2752" s="509" t="s">
        <v>331</v>
      </c>
      <c r="C2752" s="509">
        <v>59</v>
      </c>
      <c r="H2752" s="509">
        <v>0</v>
      </c>
    </row>
    <row r="2753" spans="1:8">
      <c r="A2753" s="508" t="s">
        <v>558</v>
      </c>
      <c r="B2753" s="509" t="s">
        <v>331</v>
      </c>
      <c r="C2753" s="509">
        <v>60</v>
      </c>
      <c r="H2753" s="509">
        <v>0</v>
      </c>
    </row>
    <row r="2754" spans="1:8">
      <c r="A2754" s="508" t="s">
        <v>558</v>
      </c>
      <c r="B2754" s="509" t="s">
        <v>331</v>
      </c>
      <c r="C2754" s="509">
        <v>61</v>
      </c>
      <c r="H2754" s="509">
        <v>0</v>
      </c>
    </row>
    <row r="2755" spans="1:8">
      <c r="A2755" s="508" t="s">
        <v>558</v>
      </c>
      <c r="B2755" s="509" t="s">
        <v>331</v>
      </c>
      <c r="C2755" s="509">
        <v>62</v>
      </c>
      <c r="H2755" s="509">
        <v>0</v>
      </c>
    </row>
    <row r="2756" spans="1:8">
      <c r="A2756" s="508" t="s">
        <v>558</v>
      </c>
      <c r="B2756" s="509" t="s">
        <v>331</v>
      </c>
      <c r="C2756" s="509">
        <v>63</v>
      </c>
      <c r="H2756" s="509">
        <v>0</v>
      </c>
    </row>
    <row r="2757" spans="1:8">
      <c r="A2757" s="508" t="s">
        <v>558</v>
      </c>
      <c r="B2757" s="509" t="s">
        <v>331</v>
      </c>
      <c r="C2757" s="509" t="s">
        <v>1033</v>
      </c>
      <c r="H2757" s="509">
        <v>0</v>
      </c>
    </row>
    <row r="2758" spans="1:8">
      <c r="A2758" s="508" t="s">
        <v>558</v>
      </c>
      <c r="B2758" s="509" t="s">
        <v>331</v>
      </c>
      <c r="C2758" s="509" t="s">
        <v>1034</v>
      </c>
      <c r="H2758" s="509">
        <v>0</v>
      </c>
    </row>
    <row r="2759" spans="1:8">
      <c r="A2759" s="508" t="s">
        <v>558</v>
      </c>
      <c r="B2759" s="509" t="s">
        <v>331</v>
      </c>
      <c r="C2759" s="509">
        <v>64</v>
      </c>
      <c r="H2759" s="509">
        <v>0</v>
      </c>
    </row>
    <row r="2760" spans="1:8">
      <c r="A2760" s="508" t="s">
        <v>558</v>
      </c>
      <c r="B2760" s="509" t="s">
        <v>331</v>
      </c>
      <c r="C2760" s="509" t="s">
        <v>1035</v>
      </c>
      <c r="H2760" s="509">
        <v>0</v>
      </c>
    </row>
    <row r="2761" spans="1:8">
      <c r="A2761" s="508" t="s">
        <v>558</v>
      </c>
      <c r="B2761" s="509" t="s">
        <v>331</v>
      </c>
      <c r="C2761" s="509">
        <v>65</v>
      </c>
      <c r="H2761" s="509">
        <v>0</v>
      </c>
    </row>
    <row r="2762" spans="1:8">
      <c r="A2762" s="508" t="s">
        <v>558</v>
      </c>
      <c r="B2762" s="509" t="s">
        <v>331</v>
      </c>
      <c r="C2762" s="509">
        <v>66</v>
      </c>
      <c r="H2762" s="509">
        <v>0</v>
      </c>
    </row>
    <row r="2763" spans="1:8">
      <c r="A2763" s="508" t="s">
        <v>558</v>
      </c>
      <c r="B2763" s="509" t="s">
        <v>331</v>
      </c>
      <c r="C2763" s="509" t="s">
        <v>1036</v>
      </c>
      <c r="H2763" s="509">
        <v>0</v>
      </c>
    </row>
    <row r="2764" spans="1:8">
      <c r="A2764" s="508" t="s">
        <v>558</v>
      </c>
      <c r="B2764" s="509" t="s">
        <v>331</v>
      </c>
      <c r="C2764" s="509" t="s">
        <v>1037</v>
      </c>
      <c r="H2764" s="509">
        <v>0</v>
      </c>
    </row>
    <row r="2765" spans="1:8">
      <c r="A2765" s="508" t="s">
        <v>558</v>
      </c>
      <c r="B2765" s="509" t="s">
        <v>331</v>
      </c>
      <c r="C2765" s="509" t="s">
        <v>1038</v>
      </c>
      <c r="H2765" s="509">
        <v>0</v>
      </c>
    </row>
    <row r="2766" spans="1:8">
      <c r="A2766" s="508" t="s">
        <v>558</v>
      </c>
      <c r="B2766" s="509" t="s">
        <v>331</v>
      </c>
      <c r="C2766" s="509" t="s">
        <v>1039</v>
      </c>
      <c r="H2766" s="509">
        <v>0</v>
      </c>
    </row>
    <row r="2767" spans="1:8">
      <c r="A2767" s="508" t="s">
        <v>558</v>
      </c>
      <c r="B2767" s="509" t="s">
        <v>331</v>
      </c>
      <c r="C2767" s="509" t="s">
        <v>1040</v>
      </c>
      <c r="H2767" s="509">
        <v>0</v>
      </c>
    </row>
    <row r="2768" spans="1:8">
      <c r="A2768" s="508" t="s">
        <v>558</v>
      </c>
      <c r="B2768" s="509" t="s">
        <v>331</v>
      </c>
      <c r="C2768" s="509" t="s">
        <v>1041</v>
      </c>
      <c r="H2768" s="509">
        <v>0</v>
      </c>
    </row>
    <row r="2769" spans="1:8">
      <c r="A2769" s="508" t="s">
        <v>558</v>
      </c>
      <c r="B2769" s="509" t="s">
        <v>331</v>
      </c>
      <c r="C2769" s="509" t="s">
        <v>1042</v>
      </c>
    </row>
    <row r="2770" spans="1:8">
      <c r="A2770" s="508" t="s">
        <v>558</v>
      </c>
      <c r="B2770" s="509" t="s">
        <v>331</v>
      </c>
      <c r="C2770" s="509">
        <v>67</v>
      </c>
      <c r="H2770" s="509">
        <v>0</v>
      </c>
    </row>
    <row r="2771" spans="1:8">
      <c r="A2771" s="508" t="s">
        <v>558</v>
      </c>
      <c r="B2771" s="509" t="s">
        <v>331</v>
      </c>
      <c r="C2771" s="509">
        <v>68</v>
      </c>
      <c r="H2771" s="509">
        <v>0</v>
      </c>
    </row>
    <row r="2772" spans="1:8">
      <c r="A2772" s="508" t="s">
        <v>558</v>
      </c>
      <c r="B2772" s="509" t="s">
        <v>331</v>
      </c>
      <c r="C2772" s="509" t="s">
        <v>1043</v>
      </c>
      <c r="H2772" s="509">
        <v>0</v>
      </c>
    </row>
    <row r="2773" spans="1:8">
      <c r="A2773" s="508" t="s">
        <v>558</v>
      </c>
      <c r="B2773" s="509" t="s">
        <v>331</v>
      </c>
      <c r="C2773" s="509">
        <v>69</v>
      </c>
      <c r="H2773" s="509">
        <v>0</v>
      </c>
    </row>
    <row r="2774" spans="1:8">
      <c r="A2774" s="508" t="s">
        <v>558</v>
      </c>
      <c r="B2774" s="509" t="s">
        <v>331</v>
      </c>
      <c r="C2774" s="509" t="s">
        <v>1044</v>
      </c>
      <c r="H2774" s="509">
        <v>0</v>
      </c>
    </row>
    <row r="2775" spans="1:8">
      <c r="A2775" s="508" t="s">
        <v>558</v>
      </c>
      <c r="B2775" s="509" t="s">
        <v>331</v>
      </c>
      <c r="C2775" s="509" t="s">
        <v>1045</v>
      </c>
      <c r="H2775" s="509">
        <v>0</v>
      </c>
    </row>
    <row r="2776" spans="1:8">
      <c r="A2776" s="508" t="s">
        <v>558</v>
      </c>
      <c r="B2776" s="509" t="s">
        <v>331</v>
      </c>
      <c r="C2776" s="509">
        <v>70</v>
      </c>
      <c r="H2776" s="509">
        <v>0</v>
      </c>
    </row>
    <row r="2777" spans="1:8">
      <c r="A2777" s="508" t="s">
        <v>558</v>
      </c>
      <c r="B2777" s="509" t="s">
        <v>331</v>
      </c>
      <c r="C2777" s="509" t="s">
        <v>1046</v>
      </c>
      <c r="H2777" s="509">
        <v>0</v>
      </c>
    </row>
    <row r="2778" spans="1:8">
      <c r="A2778" s="508" t="s">
        <v>558</v>
      </c>
      <c r="B2778" s="509" t="s">
        <v>331</v>
      </c>
      <c r="C2778" s="509">
        <v>71</v>
      </c>
      <c r="H2778" s="509">
        <v>0</v>
      </c>
    </row>
    <row r="2779" spans="1:8">
      <c r="A2779" s="508" t="s">
        <v>558</v>
      </c>
      <c r="B2779" s="509" t="s">
        <v>331</v>
      </c>
      <c r="C2779" s="509" t="s">
        <v>1047</v>
      </c>
      <c r="H2779" s="509">
        <v>0</v>
      </c>
    </row>
    <row r="2780" spans="1:8">
      <c r="A2780" s="508" t="s">
        <v>558</v>
      </c>
      <c r="B2780" s="509" t="s">
        <v>331</v>
      </c>
      <c r="C2780" s="509" t="s">
        <v>1048</v>
      </c>
      <c r="H2780" s="509">
        <v>0</v>
      </c>
    </row>
    <row r="2781" spans="1:8">
      <c r="A2781" s="508" t="s">
        <v>558</v>
      </c>
      <c r="B2781" s="509" t="s">
        <v>331</v>
      </c>
      <c r="C2781" s="509" t="s">
        <v>1049</v>
      </c>
      <c r="H2781" s="509">
        <v>0</v>
      </c>
    </row>
    <row r="2782" spans="1:8">
      <c r="A2782" s="508" t="s">
        <v>558</v>
      </c>
      <c r="B2782" s="509" t="s">
        <v>331</v>
      </c>
      <c r="C2782" s="509" t="s">
        <v>1050</v>
      </c>
      <c r="H2782" s="509">
        <v>0</v>
      </c>
    </row>
    <row r="2783" spans="1:8">
      <c r="A2783" s="508" t="s">
        <v>558</v>
      </c>
      <c r="B2783" s="509" t="s">
        <v>331</v>
      </c>
      <c r="C2783" s="509" t="s">
        <v>1051</v>
      </c>
      <c r="H2783" s="509">
        <v>0</v>
      </c>
    </row>
    <row r="2784" spans="1:8">
      <c r="A2784" s="508" t="s">
        <v>558</v>
      </c>
      <c r="B2784" s="509" t="s">
        <v>331</v>
      </c>
      <c r="C2784" s="509">
        <v>72</v>
      </c>
      <c r="H2784" s="509">
        <v>0</v>
      </c>
    </row>
    <row r="2785" spans="1:8">
      <c r="A2785" s="508" t="s">
        <v>558</v>
      </c>
      <c r="B2785" s="509" t="s">
        <v>331</v>
      </c>
      <c r="C2785" s="509">
        <v>74</v>
      </c>
      <c r="H2785" s="509">
        <v>0</v>
      </c>
    </row>
    <row r="2786" spans="1:8">
      <c r="A2786" s="508" t="s">
        <v>558</v>
      </c>
      <c r="B2786" s="509" t="s">
        <v>331</v>
      </c>
      <c r="C2786" s="509" t="s">
        <v>4571</v>
      </c>
      <c r="D2786" s="509">
        <v>0</v>
      </c>
      <c r="E2786" s="509">
        <v>0</v>
      </c>
      <c r="F2786" s="509">
        <v>0</v>
      </c>
      <c r="G2786" s="509">
        <v>0</v>
      </c>
      <c r="H2786" s="509">
        <v>0</v>
      </c>
    </row>
    <row r="2787" spans="1:8">
      <c r="A2787" s="508" t="s">
        <v>559</v>
      </c>
      <c r="B2787" s="509" t="s">
        <v>1439</v>
      </c>
      <c r="C2787" s="509">
        <v>1</v>
      </c>
      <c r="H2787" s="509">
        <v>0</v>
      </c>
    </row>
    <row r="2788" spans="1:8">
      <c r="A2788" s="508" t="s">
        <v>559</v>
      </c>
      <c r="B2788" s="509" t="s">
        <v>1439</v>
      </c>
      <c r="C2788" s="509" t="s">
        <v>1023</v>
      </c>
      <c r="H2788" s="509">
        <v>0</v>
      </c>
    </row>
    <row r="2789" spans="1:8">
      <c r="A2789" s="508" t="s">
        <v>559</v>
      </c>
      <c r="B2789" s="509" t="s">
        <v>1439</v>
      </c>
      <c r="C2789" s="509">
        <v>2</v>
      </c>
      <c r="H2789" s="509">
        <v>0</v>
      </c>
    </row>
    <row r="2790" spans="1:8">
      <c r="A2790" s="508" t="s">
        <v>559</v>
      </c>
      <c r="B2790" s="509" t="s">
        <v>1439</v>
      </c>
      <c r="C2790" s="509">
        <v>3</v>
      </c>
      <c r="H2790" s="509">
        <v>0</v>
      </c>
    </row>
    <row r="2791" spans="1:8">
      <c r="A2791" s="508" t="s">
        <v>559</v>
      </c>
      <c r="B2791" s="509" t="s">
        <v>1439</v>
      </c>
      <c r="C2791" s="509">
        <v>4</v>
      </c>
      <c r="H2791" s="509">
        <v>0</v>
      </c>
    </row>
    <row r="2792" spans="1:8">
      <c r="A2792" s="508" t="s">
        <v>559</v>
      </c>
      <c r="B2792" s="509" t="s">
        <v>1439</v>
      </c>
      <c r="C2792" s="509">
        <v>5</v>
      </c>
      <c r="H2792" s="509">
        <v>0</v>
      </c>
    </row>
    <row r="2793" spans="1:8">
      <c r="A2793" s="508" t="s">
        <v>559</v>
      </c>
      <c r="B2793" s="509" t="s">
        <v>1439</v>
      </c>
      <c r="C2793" s="509">
        <v>6</v>
      </c>
      <c r="H2793" s="509">
        <v>0</v>
      </c>
    </row>
    <row r="2794" spans="1:8">
      <c r="A2794" s="508" t="s">
        <v>559</v>
      </c>
      <c r="B2794" s="509" t="s">
        <v>1439</v>
      </c>
      <c r="C2794" s="509">
        <v>7</v>
      </c>
      <c r="H2794" s="509">
        <v>0</v>
      </c>
    </row>
    <row r="2795" spans="1:8">
      <c r="A2795" s="508" t="s">
        <v>559</v>
      </c>
      <c r="B2795" s="509" t="s">
        <v>1439</v>
      </c>
      <c r="C2795" s="509">
        <v>8</v>
      </c>
      <c r="H2795" s="509">
        <v>0</v>
      </c>
    </row>
    <row r="2796" spans="1:8">
      <c r="A2796" s="508" t="s">
        <v>559</v>
      </c>
      <c r="B2796" s="509" t="s">
        <v>1439</v>
      </c>
      <c r="C2796" s="509">
        <v>9</v>
      </c>
      <c r="H2796" s="509">
        <v>0</v>
      </c>
    </row>
    <row r="2797" spans="1:8">
      <c r="A2797" s="508" t="s">
        <v>559</v>
      </c>
      <c r="B2797" s="509" t="s">
        <v>1439</v>
      </c>
      <c r="C2797" s="509">
        <v>10</v>
      </c>
      <c r="H2797" s="509">
        <v>0</v>
      </c>
    </row>
    <row r="2798" spans="1:8">
      <c r="A2798" s="508" t="s">
        <v>559</v>
      </c>
      <c r="B2798" s="509" t="s">
        <v>1439</v>
      </c>
      <c r="C2798" s="509">
        <v>11</v>
      </c>
      <c r="H2798" s="509">
        <v>0</v>
      </c>
    </row>
    <row r="2799" spans="1:8">
      <c r="A2799" s="508" t="s">
        <v>559</v>
      </c>
      <c r="B2799" s="509" t="s">
        <v>1439</v>
      </c>
      <c r="C2799" s="509">
        <v>12</v>
      </c>
      <c r="H2799" s="509">
        <v>0</v>
      </c>
    </row>
    <row r="2800" spans="1:8">
      <c r="A2800" s="508" t="s">
        <v>559</v>
      </c>
      <c r="B2800" s="509" t="s">
        <v>1439</v>
      </c>
      <c r="C2800" s="509">
        <v>13</v>
      </c>
      <c r="H2800" s="509">
        <v>0</v>
      </c>
    </row>
    <row r="2801" spans="1:8">
      <c r="A2801" s="508" t="s">
        <v>559</v>
      </c>
      <c r="B2801" s="509" t="s">
        <v>1439</v>
      </c>
      <c r="C2801" s="509">
        <v>14</v>
      </c>
      <c r="H2801" s="509">
        <v>0</v>
      </c>
    </row>
    <row r="2802" spans="1:8">
      <c r="A2802" s="508" t="s">
        <v>559</v>
      </c>
      <c r="B2802" s="509" t="s">
        <v>1439</v>
      </c>
      <c r="C2802" s="509">
        <v>15</v>
      </c>
      <c r="H2802" s="509">
        <v>0</v>
      </c>
    </row>
    <row r="2803" spans="1:8">
      <c r="A2803" s="508" t="s">
        <v>559</v>
      </c>
      <c r="B2803" s="509" t="s">
        <v>1439</v>
      </c>
      <c r="C2803" s="509">
        <v>16</v>
      </c>
      <c r="H2803" s="509">
        <v>0</v>
      </c>
    </row>
    <row r="2804" spans="1:8">
      <c r="A2804" s="508" t="s">
        <v>559</v>
      </c>
      <c r="B2804" s="509" t="s">
        <v>1439</v>
      </c>
      <c r="C2804" s="509">
        <v>17</v>
      </c>
      <c r="H2804" s="509">
        <v>0</v>
      </c>
    </row>
    <row r="2805" spans="1:8">
      <c r="A2805" s="508" t="s">
        <v>559</v>
      </c>
      <c r="B2805" s="509" t="s">
        <v>1439</v>
      </c>
      <c r="C2805" s="509">
        <v>18</v>
      </c>
      <c r="H2805" s="509">
        <v>0</v>
      </c>
    </row>
    <row r="2806" spans="1:8">
      <c r="A2806" s="508" t="s">
        <v>559</v>
      </c>
      <c r="B2806" s="509" t="s">
        <v>1439</v>
      </c>
      <c r="C2806" s="509" t="s">
        <v>1024</v>
      </c>
      <c r="H2806" s="509">
        <v>0</v>
      </c>
    </row>
    <row r="2807" spans="1:8">
      <c r="A2807" s="508" t="s">
        <v>559</v>
      </c>
      <c r="B2807" s="509" t="s">
        <v>1439</v>
      </c>
      <c r="C2807" s="509" t="s">
        <v>1025</v>
      </c>
      <c r="H2807" s="509">
        <v>0</v>
      </c>
    </row>
    <row r="2808" spans="1:8">
      <c r="A2808" s="508" t="s">
        <v>559</v>
      </c>
      <c r="B2808" s="509" t="s">
        <v>1439</v>
      </c>
      <c r="C2808" s="509">
        <v>19</v>
      </c>
      <c r="H2808" s="509">
        <v>0</v>
      </c>
    </row>
    <row r="2809" spans="1:8">
      <c r="A2809" s="508" t="s">
        <v>559</v>
      </c>
      <c r="B2809" s="509" t="s">
        <v>1439</v>
      </c>
      <c r="C2809" s="509">
        <v>20</v>
      </c>
      <c r="H2809" s="509">
        <v>0</v>
      </c>
    </row>
    <row r="2810" spans="1:8">
      <c r="A2810" s="508" t="s">
        <v>559</v>
      </c>
      <c r="B2810" s="509" t="s">
        <v>1439</v>
      </c>
      <c r="C2810" s="509">
        <v>21</v>
      </c>
      <c r="H2810" s="509">
        <v>0</v>
      </c>
    </row>
    <row r="2811" spans="1:8">
      <c r="A2811" s="508" t="s">
        <v>559</v>
      </c>
      <c r="B2811" s="509" t="s">
        <v>1439</v>
      </c>
      <c r="C2811" s="509" t="s">
        <v>1026</v>
      </c>
      <c r="H2811" s="509">
        <v>0</v>
      </c>
    </row>
    <row r="2812" spans="1:8">
      <c r="A2812" s="508" t="s">
        <v>559</v>
      </c>
      <c r="B2812" s="509" t="s">
        <v>1439</v>
      </c>
      <c r="C2812" s="509" t="s">
        <v>1027</v>
      </c>
      <c r="H2812" s="509">
        <v>0</v>
      </c>
    </row>
    <row r="2813" spans="1:8">
      <c r="A2813" s="508" t="s">
        <v>559</v>
      </c>
      <c r="B2813" s="509" t="s">
        <v>1439</v>
      </c>
      <c r="C2813" s="509" t="s">
        <v>1028</v>
      </c>
      <c r="H2813" s="509">
        <v>0</v>
      </c>
    </row>
    <row r="2814" spans="1:8">
      <c r="A2814" s="508" t="s">
        <v>559</v>
      </c>
      <c r="B2814" s="509" t="s">
        <v>1439</v>
      </c>
      <c r="C2814" s="509">
        <v>22</v>
      </c>
      <c r="H2814" s="509">
        <v>0</v>
      </c>
    </row>
    <row r="2815" spans="1:8">
      <c r="A2815" s="508" t="s">
        <v>559</v>
      </c>
      <c r="B2815" s="509" t="s">
        <v>1439</v>
      </c>
      <c r="C2815" s="509">
        <v>23</v>
      </c>
      <c r="H2815" s="509">
        <v>0</v>
      </c>
    </row>
    <row r="2816" spans="1:8">
      <c r="A2816" s="508" t="s">
        <v>559</v>
      </c>
      <c r="B2816" s="509" t="s">
        <v>1439</v>
      </c>
      <c r="C2816" s="509" t="s">
        <v>1029</v>
      </c>
      <c r="H2816" s="509">
        <v>0</v>
      </c>
    </row>
    <row r="2817" spans="1:8">
      <c r="A2817" s="508" t="s">
        <v>559</v>
      </c>
      <c r="B2817" s="509" t="s">
        <v>1439</v>
      </c>
      <c r="C2817" s="509">
        <v>24</v>
      </c>
      <c r="H2817" s="509">
        <v>0</v>
      </c>
    </row>
    <row r="2818" spans="1:8">
      <c r="A2818" s="508" t="s">
        <v>559</v>
      </c>
      <c r="B2818" s="509" t="s">
        <v>1439</v>
      </c>
      <c r="C2818" s="509">
        <v>25</v>
      </c>
    </row>
    <row r="2819" spans="1:8">
      <c r="A2819" s="508" t="s">
        <v>559</v>
      </c>
      <c r="B2819" s="509" t="s">
        <v>1439</v>
      </c>
      <c r="C2819" s="509">
        <v>26</v>
      </c>
      <c r="H2819" s="509">
        <v>0</v>
      </c>
    </row>
    <row r="2820" spans="1:8">
      <c r="A2820" s="508" t="s">
        <v>559</v>
      </c>
      <c r="B2820" s="509" t="s">
        <v>1439</v>
      </c>
      <c r="C2820" s="509">
        <v>27</v>
      </c>
      <c r="H2820" s="509">
        <v>0</v>
      </c>
    </row>
    <row r="2821" spans="1:8">
      <c r="A2821" s="508" t="s">
        <v>559</v>
      </c>
      <c r="B2821" s="509" t="s">
        <v>1439</v>
      </c>
      <c r="C2821" s="509">
        <v>28</v>
      </c>
      <c r="H2821" s="509">
        <v>0</v>
      </c>
    </row>
    <row r="2822" spans="1:8">
      <c r="A2822" s="508" t="s">
        <v>559</v>
      </c>
      <c r="B2822" s="509" t="s">
        <v>1439</v>
      </c>
      <c r="C2822" s="509">
        <v>29</v>
      </c>
      <c r="H2822" s="509">
        <v>0</v>
      </c>
    </row>
    <row r="2823" spans="1:8">
      <c r="A2823" s="508" t="s">
        <v>559</v>
      </c>
      <c r="B2823" s="509" t="s">
        <v>1439</v>
      </c>
      <c r="C2823" s="509">
        <v>30</v>
      </c>
      <c r="H2823" s="509">
        <v>0</v>
      </c>
    </row>
    <row r="2824" spans="1:8">
      <c r="A2824" s="508" t="s">
        <v>559</v>
      </c>
      <c r="B2824" s="509" t="s">
        <v>1439</v>
      </c>
      <c r="C2824" s="509">
        <v>31</v>
      </c>
      <c r="H2824" s="509">
        <v>0</v>
      </c>
    </row>
    <row r="2825" spans="1:8">
      <c r="A2825" s="508" t="s">
        <v>559</v>
      </c>
      <c r="B2825" s="509" t="s">
        <v>1439</v>
      </c>
      <c r="C2825" s="509">
        <v>32</v>
      </c>
      <c r="H2825" s="509">
        <v>0</v>
      </c>
    </row>
    <row r="2826" spans="1:8">
      <c r="A2826" s="508" t="s">
        <v>559</v>
      </c>
      <c r="B2826" s="509" t="s">
        <v>1439</v>
      </c>
      <c r="C2826" s="509">
        <v>33</v>
      </c>
      <c r="H2826" s="509">
        <v>0</v>
      </c>
    </row>
    <row r="2827" spans="1:8">
      <c r="A2827" s="508" t="s">
        <v>559</v>
      </c>
      <c r="B2827" s="509" t="s">
        <v>1439</v>
      </c>
      <c r="C2827" s="509">
        <v>34</v>
      </c>
      <c r="H2827" s="509">
        <v>0</v>
      </c>
    </row>
    <row r="2828" spans="1:8">
      <c r="A2828" s="508" t="s">
        <v>559</v>
      </c>
      <c r="B2828" s="509" t="s">
        <v>1439</v>
      </c>
      <c r="C2828" s="509">
        <v>35</v>
      </c>
      <c r="H2828" s="509">
        <v>0</v>
      </c>
    </row>
    <row r="2829" spans="1:8">
      <c r="A2829" s="508" t="s">
        <v>559</v>
      </c>
      <c r="B2829" s="509" t="s">
        <v>1439</v>
      </c>
      <c r="C2829" s="509">
        <v>36</v>
      </c>
      <c r="H2829" s="509">
        <v>0</v>
      </c>
    </row>
    <row r="2830" spans="1:8">
      <c r="A2830" s="508" t="s">
        <v>559</v>
      </c>
      <c r="B2830" s="509" t="s">
        <v>1439</v>
      </c>
      <c r="C2830" s="509">
        <v>37</v>
      </c>
      <c r="H2830" s="509">
        <v>0</v>
      </c>
    </row>
    <row r="2831" spans="1:8">
      <c r="A2831" s="508" t="s">
        <v>559</v>
      </c>
      <c r="B2831" s="509" t="s">
        <v>1439</v>
      </c>
      <c r="C2831" s="509">
        <v>38</v>
      </c>
      <c r="H2831" s="509">
        <v>0</v>
      </c>
    </row>
    <row r="2832" spans="1:8">
      <c r="A2832" s="508" t="s">
        <v>559</v>
      </c>
      <c r="B2832" s="509" t="s">
        <v>1439</v>
      </c>
      <c r="C2832" s="509" t="s">
        <v>1030</v>
      </c>
    </row>
    <row r="2833" spans="1:8">
      <c r="A2833" s="508" t="s">
        <v>559</v>
      </c>
      <c r="B2833" s="509" t="s">
        <v>1439</v>
      </c>
      <c r="C2833" s="509">
        <v>39</v>
      </c>
      <c r="H2833" s="509">
        <v>0</v>
      </c>
    </row>
    <row r="2834" spans="1:8">
      <c r="A2834" s="508" t="s">
        <v>559</v>
      </c>
      <c r="B2834" s="509" t="s">
        <v>1439</v>
      </c>
      <c r="C2834" s="509">
        <v>40</v>
      </c>
      <c r="H2834" s="509">
        <v>0</v>
      </c>
    </row>
    <row r="2835" spans="1:8">
      <c r="A2835" s="508" t="s">
        <v>559</v>
      </c>
      <c r="B2835" s="509" t="s">
        <v>1439</v>
      </c>
      <c r="C2835" s="509">
        <v>41</v>
      </c>
      <c r="H2835" s="509">
        <v>0</v>
      </c>
    </row>
    <row r="2836" spans="1:8">
      <c r="A2836" s="508" t="s">
        <v>559</v>
      </c>
      <c r="B2836" s="509" t="s">
        <v>1439</v>
      </c>
      <c r="C2836" s="509">
        <v>42</v>
      </c>
      <c r="H2836" s="509">
        <v>0</v>
      </c>
    </row>
    <row r="2837" spans="1:8">
      <c r="A2837" s="508" t="s">
        <v>559</v>
      </c>
      <c r="B2837" s="509" t="s">
        <v>1439</v>
      </c>
      <c r="C2837" s="509">
        <v>43</v>
      </c>
      <c r="H2837" s="509">
        <v>0</v>
      </c>
    </row>
    <row r="2838" spans="1:8">
      <c r="A2838" s="508" t="s">
        <v>559</v>
      </c>
      <c r="B2838" s="509" t="s">
        <v>1439</v>
      </c>
      <c r="C2838" s="509">
        <v>44</v>
      </c>
      <c r="H2838" s="509">
        <v>0</v>
      </c>
    </row>
    <row r="2839" spans="1:8">
      <c r="A2839" s="508" t="s">
        <v>559</v>
      </c>
      <c r="B2839" s="509" t="s">
        <v>1439</v>
      </c>
      <c r="C2839" s="509">
        <v>45</v>
      </c>
      <c r="H2839" s="509">
        <v>0</v>
      </c>
    </row>
    <row r="2840" spans="1:8">
      <c r="A2840" s="508" t="s">
        <v>559</v>
      </c>
      <c r="B2840" s="509" t="s">
        <v>1439</v>
      </c>
      <c r="C2840" s="509">
        <v>46</v>
      </c>
      <c r="H2840" s="509">
        <v>0</v>
      </c>
    </row>
    <row r="2841" spans="1:8">
      <c r="A2841" s="508" t="s">
        <v>559</v>
      </c>
      <c r="B2841" s="509" t="s">
        <v>1439</v>
      </c>
      <c r="C2841" s="509">
        <v>47</v>
      </c>
      <c r="H2841" s="509">
        <v>0</v>
      </c>
    </row>
    <row r="2842" spans="1:8">
      <c r="A2842" s="508" t="s">
        <v>559</v>
      </c>
      <c r="B2842" s="509" t="s">
        <v>1439</v>
      </c>
      <c r="C2842" s="509">
        <v>48</v>
      </c>
      <c r="H2842" s="509">
        <v>0</v>
      </c>
    </row>
    <row r="2843" spans="1:8">
      <c r="A2843" s="508" t="s">
        <v>559</v>
      </c>
      <c r="B2843" s="509" t="s">
        <v>1439</v>
      </c>
      <c r="C2843" s="509">
        <v>49</v>
      </c>
      <c r="H2843" s="509">
        <v>0</v>
      </c>
    </row>
    <row r="2844" spans="1:8">
      <c r="A2844" s="508" t="s">
        <v>559</v>
      </c>
      <c r="B2844" s="509" t="s">
        <v>1439</v>
      </c>
      <c r="C2844" s="509">
        <v>50</v>
      </c>
      <c r="H2844" s="509">
        <v>0</v>
      </c>
    </row>
    <row r="2845" spans="1:8">
      <c r="A2845" s="508" t="s">
        <v>559</v>
      </c>
      <c r="B2845" s="509" t="s">
        <v>1439</v>
      </c>
      <c r="C2845" s="509">
        <v>51</v>
      </c>
      <c r="H2845" s="509">
        <v>0</v>
      </c>
    </row>
    <row r="2846" spans="1:8">
      <c r="A2846" s="508" t="s">
        <v>559</v>
      </c>
      <c r="B2846" s="509" t="s">
        <v>1439</v>
      </c>
      <c r="C2846" s="509" t="s">
        <v>1031</v>
      </c>
      <c r="H2846" s="509">
        <v>0</v>
      </c>
    </row>
    <row r="2847" spans="1:8">
      <c r="A2847" s="508" t="s">
        <v>559</v>
      </c>
      <c r="B2847" s="509" t="s">
        <v>1439</v>
      </c>
      <c r="C2847" s="509" t="s">
        <v>1032</v>
      </c>
      <c r="H2847" s="509">
        <v>0</v>
      </c>
    </row>
    <row r="2848" spans="1:8">
      <c r="A2848" s="508" t="s">
        <v>559</v>
      </c>
      <c r="B2848" s="509" t="s">
        <v>1439</v>
      </c>
      <c r="C2848" s="509">
        <v>52</v>
      </c>
      <c r="H2848" s="509">
        <v>0</v>
      </c>
    </row>
    <row r="2849" spans="1:8">
      <c r="A2849" s="508" t="s">
        <v>559</v>
      </c>
      <c r="B2849" s="509" t="s">
        <v>1439</v>
      </c>
      <c r="C2849" s="509">
        <v>53</v>
      </c>
      <c r="H2849" s="509">
        <v>0</v>
      </c>
    </row>
    <row r="2850" spans="1:8">
      <c r="A2850" s="508" t="s">
        <v>559</v>
      </c>
      <c r="B2850" s="509" t="s">
        <v>1439</v>
      </c>
      <c r="C2850" s="509">
        <v>54</v>
      </c>
      <c r="H2850" s="509">
        <v>0</v>
      </c>
    </row>
    <row r="2851" spans="1:8">
      <c r="A2851" s="508" t="s">
        <v>559</v>
      </c>
      <c r="B2851" s="509" t="s">
        <v>1439</v>
      </c>
      <c r="C2851" s="509">
        <v>55</v>
      </c>
      <c r="H2851" s="509">
        <v>0</v>
      </c>
    </row>
    <row r="2852" spans="1:8">
      <c r="A2852" s="508" t="s">
        <v>559</v>
      </c>
      <c r="B2852" s="509" t="s">
        <v>1439</v>
      </c>
      <c r="C2852" s="509">
        <v>56</v>
      </c>
      <c r="H2852" s="509">
        <v>0</v>
      </c>
    </row>
    <row r="2853" spans="1:8">
      <c r="A2853" s="508" t="s">
        <v>559</v>
      </c>
      <c r="B2853" s="509" t="s">
        <v>1439</v>
      </c>
      <c r="C2853" s="509">
        <v>57</v>
      </c>
      <c r="H2853" s="509">
        <v>0</v>
      </c>
    </row>
    <row r="2854" spans="1:8">
      <c r="A2854" s="508" t="s">
        <v>559</v>
      </c>
      <c r="B2854" s="509" t="s">
        <v>1439</v>
      </c>
      <c r="C2854" s="509">
        <v>58</v>
      </c>
      <c r="H2854" s="509">
        <v>0</v>
      </c>
    </row>
    <row r="2855" spans="1:8">
      <c r="A2855" s="508" t="s">
        <v>559</v>
      </c>
      <c r="B2855" s="509" t="s">
        <v>1439</v>
      </c>
      <c r="C2855" s="509">
        <v>59</v>
      </c>
      <c r="H2855" s="509">
        <v>0</v>
      </c>
    </row>
    <row r="2856" spans="1:8">
      <c r="A2856" s="508" t="s">
        <v>559</v>
      </c>
      <c r="B2856" s="509" t="s">
        <v>1439</v>
      </c>
      <c r="C2856" s="509">
        <v>60</v>
      </c>
      <c r="H2856" s="509">
        <v>0</v>
      </c>
    </row>
    <row r="2857" spans="1:8">
      <c r="A2857" s="508" t="s">
        <v>559</v>
      </c>
      <c r="B2857" s="509" t="s">
        <v>1439</v>
      </c>
      <c r="C2857" s="509">
        <v>61</v>
      </c>
      <c r="H2857" s="509">
        <v>0</v>
      </c>
    </row>
    <row r="2858" spans="1:8">
      <c r="A2858" s="508" t="s">
        <v>559</v>
      </c>
      <c r="B2858" s="509" t="s">
        <v>1439</v>
      </c>
      <c r="C2858" s="509">
        <v>62</v>
      </c>
      <c r="H2858" s="509">
        <v>0</v>
      </c>
    </row>
    <row r="2859" spans="1:8">
      <c r="A2859" s="508" t="s">
        <v>559</v>
      </c>
      <c r="B2859" s="509" t="s">
        <v>1439</v>
      </c>
      <c r="C2859" s="509">
        <v>63</v>
      </c>
      <c r="H2859" s="509">
        <v>0</v>
      </c>
    </row>
    <row r="2860" spans="1:8">
      <c r="A2860" s="508" t="s">
        <v>559</v>
      </c>
      <c r="B2860" s="509" t="s">
        <v>1439</v>
      </c>
      <c r="C2860" s="509" t="s">
        <v>1033</v>
      </c>
      <c r="H2860" s="509">
        <v>0</v>
      </c>
    </row>
    <row r="2861" spans="1:8">
      <c r="A2861" s="508" t="s">
        <v>559</v>
      </c>
      <c r="B2861" s="509" t="s">
        <v>1439</v>
      </c>
      <c r="C2861" s="509" t="s">
        <v>1034</v>
      </c>
      <c r="H2861" s="509">
        <v>0</v>
      </c>
    </row>
    <row r="2862" spans="1:8">
      <c r="A2862" s="508" t="s">
        <v>559</v>
      </c>
      <c r="B2862" s="509" t="s">
        <v>1439</v>
      </c>
      <c r="C2862" s="509">
        <v>64</v>
      </c>
      <c r="H2862" s="509">
        <v>0</v>
      </c>
    </row>
    <row r="2863" spans="1:8">
      <c r="A2863" s="508" t="s">
        <v>559</v>
      </c>
      <c r="B2863" s="509" t="s">
        <v>1439</v>
      </c>
      <c r="C2863" s="509" t="s">
        <v>1035</v>
      </c>
      <c r="H2863" s="509">
        <v>0</v>
      </c>
    </row>
    <row r="2864" spans="1:8">
      <c r="A2864" s="508" t="s">
        <v>559</v>
      </c>
      <c r="B2864" s="509" t="s">
        <v>1439</v>
      </c>
      <c r="C2864" s="509">
        <v>65</v>
      </c>
      <c r="H2864" s="509">
        <v>0</v>
      </c>
    </row>
    <row r="2865" spans="1:8">
      <c r="A2865" s="508" t="s">
        <v>559</v>
      </c>
      <c r="B2865" s="509" t="s">
        <v>1439</v>
      </c>
      <c r="C2865" s="509">
        <v>66</v>
      </c>
      <c r="H2865" s="509">
        <v>0</v>
      </c>
    </row>
    <row r="2866" spans="1:8">
      <c r="A2866" s="508" t="s">
        <v>559</v>
      </c>
      <c r="B2866" s="509" t="s">
        <v>1439</v>
      </c>
      <c r="C2866" s="509" t="s">
        <v>1036</v>
      </c>
      <c r="H2866" s="509">
        <v>0</v>
      </c>
    </row>
    <row r="2867" spans="1:8">
      <c r="A2867" s="508" t="s">
        <v>559</v>
      </c>
      <c r="B2867" s="509" t="s">
        <v>1439</v>
      </c>
      <c r="C2867" s="509" t="s">
        <v>1037</v>
      </c>
      <c r="H2867" s="509">
        <v>0</v>
      </c>
    </row>
    <row r="2868" spans="1:8">
      <c r="A2868" s="508" t="s">
        <v>559</v>
      </c>
      <c r="B2868" s="509" t="s">
        <v>1439</v>
      </c>
      <c r="C2868" s="509" t="s">
        <v>1038</v>
      </c>
      <c r="H2868" s="509">
        <v>0</v>
      </c>
    </row>
    <row r="2869" spans="1:8">
      <c r="A2869" s="508" t="s">
        <v>559</v>
      </c>
      <c r="B2869" s="509" t="s">
        <v>1439</v>
      </c>
      <c r="C2869" s="509" t="s">
        <v>1039</v>
      </c>
      <c r="H2869" s="509">
        <v>0</v>
      </c>
    </row>
    <row r="2870" spans="1:8">
      <c r="A2870" s="508" t="s">
        <v>559</v>
      </c>
      <c r="B2870" s="509" t="s">
        <v>1439</v>
      </c>
      <c r="C2870" s="509" t="s">
        <v>1040</v>
      </c>
      <c r="H2870" s="509">
        <v>0</v>
      </c>
    </row>
    <row r="2871" spans="1:8">
      <c r="A2871" s="508" t="s">
        <v>559</v>
      </c>
      <c r="B2871" s="509" t="s">
        <v>1439</v>
      </c>
      <c r="C2871" s="509" t="s">
        <v>1041</v>
      </c>
      <c r="H2871" s="509">
        <v>0</v>
      </c>
    </row>
    <row r="2872" spans="1:8">
      <c r="A2872" s="508" t="s">
        <v>559</v>
      </c>
      <c r="B2872" s="509" t="s">
        <v>1439</v>
      </c>
      <c r="C2872" s="509" t="s">
        <v>1042</v>
      </c>
    </row>
    <row r="2873" spans="1:8">
      <c r="A2873" s="508" t="s">
        <v>559</v>
      </c>
      <c r="B2873" s="509" t="s">
        <v>1439</v>
      </c>
      <c r="C2873" s="509">
        <v>67</v>
      </c>
      <c r="H2873" s="509">
        <v>0</v>
      </c>
    </row>
    <row r="2874" spans="1:8">
      <c r="A2874" s="508" t="s">
        <v>559</v>
      </c>
      <c r="B2874" s="509" t="s">
        <v>1439</v>
      </c>
      <c r="C2874" s="509">
        <v>68</v>
      </c>
      <c r="H2874" s="509">
        <v>0</v>
      </c>
    </row>
    <row r="2875" spans="1:8">
      <c r="A2875" s="508" t="s">
        <v>559</v>
      </c>
      <c r="B2875" s="509" t="s">
        <v>1439</v>
      </c>
      <c r="C2875" s="509" t="s">
        <v>1043</v>
      </c>
      <c r="H2875" s="509">
        <v>0</v>
      </c>
    </row>
    <row r="2876" spans="1:8">
      <c r="A2876" s="508" t="s">
        <v>559</v>
      </c>
      <c r="B2876" s="509" t="s">
        <v>1439</v>
      </c>
      <c r="C2876" s="509">
        <v>69</v>
      </c>
      <c r="H2876" s="509">
        <v>0</v>
      </c>
    </row>
    <row r="2877" spans="1:8">
      <c r="A2877" s="508" t="s">
        <v>559</v>
      </c>
      <c r="B2877" s="509" t="s">
        <v>1439</v>
      </c>
      <c r="C2877" s="509" t="s">
        <v>1044</v>
      </c>
      <c r="H2877" s="509">
        <v>0</v>
      </c>
    </row>
    <row r="2878" spans="1:8">
      <c r="A2878" s="508" t="s">
        <v>559</v>
      </c>
      <c r="B2878" s="509" t="s">
        <v>1439</v>
      </c>
      <c r="C2878" s="509" t="s">
        <v>1045</v>
      </c>
      <c r="H2878" s="509">
        <v>0</v>
      </c>
    </row>
    <row r="2879" spans="1:8">
      <c r="A2879" s="508" t="s">
        <v>559</v>
      </c>
      <c r="B2879" s="509" t="s">
        <v>1439</v>
      </c>
      <c r="C2879" s="509">
        <v>70</v>
      </c>
      <c r="H2879" s="509">
        <v>0</v>
      </c>
    </row>
    <row r="2880" spans="1:8">
      <c r="A2880" s="508" t="s">
        <v>559</v>
      </c>
      <c r="B2880" s="509" t="s">
        <v>1439</v>
      </c>
      <c r="C2880" s="509" t="s">
        <v>1046</v>
      </c>
      <c r="H2880" s="509">
        <v>0</v>
      </c>
    </row>
    <row r="2881" spans="1:8">
      <c r="A2881" s="508" t="s">
        <v>559</v>
      </c>
      <c r="B2881" s="509" t="s">
        <v>1439</v>
      </c>
      <c r="C2881" s="509">
        <v>71</v>
      </c>
      <c r="H2881" s="509">
        <v>0</v>
      </c>
    </row>
    <row r="2882" spans="1:8">
      <c r="A2882" s="508" t="s">
        <v>559</v>
      </c>
      <c r="B2882" s="509" t="s">
        <v>1439</v>
      </c>
      <c r="C2882" s="509" t="s">
        <v>1047</v>
      </c>
      <c r="H2882" s="509">
        <v>0</v>
      </c>
    </row>
    <row r="2883" spans="1:8">
      <c r="A2883" s="508" t="s">
        <v>559</v>
      </c>
      <c r="B2883" s="509" t="s">
        <v>1439</v>
      </c>
      <c r="C2883" s="509" t="s">
        <v>1048</v>
      </c>
      <c r="H2883" s="509">
        <v>0</v>
      </c>
    </row>
    <row r="2884" spans="1:8">
      <c r="A2884" s="508" t="s">
        <v>559</v>
      </c>
      <c r="B2884" s="509" t="s">
        <v>1439</v>
      </c>
      <c r="C2884" s="509" t="s">
        <v>1049</v>
      </c>
      <c r="H2884" s="509">
        <v>0</v>
      </c>
    </row>
    <row r="2885" spans="1:8">
      <c r="A2885" s="508" t="s">
        <v>559</v>
      </c>
      <c r="B2885" s="509" t="s">
        <v>1439</v>
      </c>
      <c r="C2885" s="509" t="s">
        <v>1050</v>
      </c>
      <c r="H2885" s="509">
        <v>0</v>
      </c>
    </row>
    <row r="2886" spans="1:8">
      <c r="A2886" s="508" t="s">
        <v>559</v>
      </c>
      <c r="B2886" s="509" t="s">
        <v>1439</v>
      </c>
      <c r="C2886" s="509" t="s">
        <v>1051</v>
      </c>
      <c r="H2886" s="509">
        <v>0</v>
      </c>
    </row>
    <row r="2887" spans="1:8">
      <c r="A2887" s="508" t="s">
        <v>559</v>
      </c>
      <c r="B2887" s="509" t="s">
        <v>1439</v>
      </c>
      <c r="C2887" s="509">
        <v>72</v>
      </c>
      <c r="H2887" s="509">
        <v>0</v>
      </c>
    </row>
    <row r="2888" spans="1:8">
      <c r="A2888" s="508" t="s">
        <v>559</v>
      </c>
      <c r="B2888" s="509" t="s">
        <v>1439</v>
      </c>
      <c r="C2888" s="509">
        <v>74</v>
      </c>
      <c r="H2888" s="509">
        <v>0</v>
      </c>
    </row>
    <row r="2889" spans="1:8">
      <c r="A2889" s="508" t="s">
        <v>559</v>
      </c>
      <c r="B2889" s="509" t="s">
        <v>1439</v>
      </c>
      <c r="C2889" s="509" t="s">
        <v>4571</v>
      </c>
      <c r="D2889" s="509">
        <v>0</v>
      </c>
      <c r="E2889" s="509">
        <v>0</v>
      </c>
      <c r="F2889" s="509">
        <v>0</v>
      </c>
      <c r="G2889" s="509">
        <v>0</v>
      </c>
      <c r="H2889" s="509">
        <v>0</v>
      </c>
    </row>
    <row r="2890" spans="1:8">
      <c r="A2890" s="508" t="s">
        <v>560</v>
      </c>
      <c r="B2890" s="509" t="s">
        <v>333</v>
      </c>
      <c r="C2890" s="509">
        <v>1</v>
      </c>
      <c r="H2890" s="509">
        <v>0</v>
      </c>
    </row>
    <row r="2891" spans="1:8">
      <c r="A2891" s="508" t="s">
        <v>560</v>
      </c>
      <c r="B2891" s="509" t="s">
        <v>333</v>
      </c>
      <c r="C2891" s="509" t="s">
        <v>1023</v>
      </c>
      <c r="H2891" s="509">
        <v>0</v>
      </c>
    </row>
    <row r="2892" spans="1:8">
      <c r="A2892" s="508" t="s">
        <v>560</v>
      </c>
      <c r="B2892" s="509" t="s">
        <v>333</v>
      </c>
      <c r="C2892" s="509">
        <v>2</v>
      </c>
      <c r="H2892" s="509">
        <v>0</v>
      </c>
    </row>
    <row r="2893" spans="1:8">
      <c r="A2893" s="508" t="s">
        <v>560</v>
      </c>
      <c r="B2893" s="509" t="s">
        <v>333</v>
      </c>
      <c r="C2893" s="509">
        <v>3</v>
      </c>
      <c r="H2893" s="509">
        <v>0</v>
      </c>
    </row>
    <row r="2894" spans="1:8">
      <c r="A2894" s="508" t="s">
        <v>560</v>
      </c>
      <c r="B2894" s="509" t="s">
        <v>333</v>
      </c>
      <c r="C2894" s="509">
        <v>4</v>
      </c>
      <c r="H2894" s="509">
        <v>0</v>
      </c>
    </row>
    <row r="2895" spans="1:8">
      <c r="A2895" s="508" t="s">
        <v>560</v>
      </c>
      <c r="B2895" s="509" t="s">
        <v>333</v>
      </c>
      <c r="C2895" s="509">
        <v>5</v>
      </c>
      <c r="H2895" s="509">
        <v>0</v>
      </c>
    </row>
    <row r="2896" spans="1:8">
      <c r="A2896" s="508" t="s">
        <v>560</v>
      </c>
      <c r="B2896" s="509" t="s">
        <v>333</v>
      </c>
      <c r="C2896" s="509">
        <v>6</v>
      </c>
      <c r="H2896" s="509">
        <v>0</v>
      </c>
    </row>
    <row r="2897" spans="1:8">
      <c r="A2897" s="508" t="s">
        <v>560</v>
      </c>
      <c r="B2897" s="509" t="s">
        <v>333</v>
      </c>
      <c r="C2897" s="509">
        <v>7</v>
      </c>
      <c r="H2897" s="509">
        <v>0</v>
      </c>
    </row>
    <row r="2898" spans="1:8">
      <c r="A2898" s="508" t="s">
        <v>560</v>
      </c>
      <c r="B2898" s="509" t="s">
        <v>333</v>
      </c>
      <c r="C2898" s="509">
        <v>8</v>
      </c>
      <c r="H2898" s="509">
        <v>0</v>
      </c>
    </row>
    <row r="2899" spans="1:8">
      <c r="A2899" s="508" t="s">
        <v>560</v>
      </c>
      <c r="B2899" s="509" t="s">
        <v>333</v>
      </c>
      <c r="C2899" s="509">
        <v>9</v>
      </c>
      <c r="H2899" s="509">
        <v>0</v>
      </c>
    </row>
    <row r="2900" spans="1:8">
      <c r="A2900" s="508" t="s">
        <v>560</v>
      </c>
      <c r="B2900" s="509" t="s">
        <v>333</v>
      </c>
      <c r="C2900" s="509">
        <v>10</v>
      </c>
      <c r="H2900" s="509">
        <v>0</v>
      </c>
    </row>
    <row r="2901" spans="1:8">
      <c r="A2901" s="508" t="s">
        <v>560</v>
      </c>
      <c r="B2901" s="509" t="s">
        <v>333</v>
      </c>
      <c r="C2901" s="509">
        <v>11</v>
      </c>
      <c r="H2901" s="509">
        <v>0</v>
      </c>
    </row>
    <row r="2902" spans="1:8">
      <c r="A2902" s="508" t="s">
        <v>560</v>
      </c>
      <c r="B2902" s="509" t="s">
        <v>333</v>
      </c>
      <c r="C2902" s="509">
        <v>12</v>
      </c>
      <c r="H2902" s="509">
        <v>0</v>
      </c>
    </row>
    <row r="2903" spans="1:8">
      <c r="A2903" s="508" t="s">
        <v>560</v>
      </c>
      <c r="B2903" s="509" t="s">
        <v>333</v>
      </c>
      <c r="C2903" s="509">
        <v>13</v>
      </c>
      <c r="H2903" s="509">
        <v>0</v>
      </c>
    </row>
    <row r="2904" spans="1:8">
      <c r="A2904" s="508" t="s">
        <v>560</v>
      </c>
      <c r="B2904" s="509" t="s">
        <v>333</v>
      </c>
      <c r="C2904" s="509">
        <v>14</v>
      </c>
      <c r="H2904" s="509">
        <v>0</v>
      </c>
    </row>
    <row r="2905" spans="1:8">
      <c r="A2905" s="508" t="s">
        <v>560</v>
      </c>
      <c r="B2905" s="509" t="s">
        <v>333</v>
      </c>
      <c r="C2905" s="509">
        <v>15</v>
      </c>
      <c r="H2905" s="509">
        <v>0</v>
      </c>
    </row>
    <row r="2906" spans="1:8">
      <c r="A2906" s="508" t="s">
        <v>560</v>
      </c>
      <c r="B2906" s="509" t="s">
        <v>333</v>
      </c>
      <c r="C2906" s="509">
        <v>16</v>
      </c>
      <c r="H2906" s="509">
        <v>0</v>
      </c>
    </row>
    <row r="2907" spans="1:8">
      <c r="A2907" s="508" t="s">
        <v>560</v>
      </c>
      <c r="B2907" s="509" t="s">
        <v>333</v>
      </c>
      <c r="C2907" s="509">
        <v>17</v>
      </c>
      <c r="H2907" s="509">
        <v>0</v>
      </c>
    </row>
    <row r="2908" spans="1:8">
      <c r="A2908" s="508" t="s">
        <v>560</v>
      </c>
      <c r="B2908" s="509" t="s">
        <v>333</v>
      </c>
      <c r="C2908" s="509">
        <v>18</v>
      </c>
      <c r="H2908" s="509">
        <v>0</v>
      </c>
    </row>
    <row r="2909" spans="1:8">
      <c r="A2909" s="508" t="s">
        <v>560</v>
      </c>
      <c r="B2909" s="509" t="s">
        <v>333</v>
      </c>
      <c r="C2909" s="509" t="s">
        <v>1024</v>
      </c>
      <c r="H2909" s="509">
        <v>0</v>
      </c>
    </row>
    <row r="2910" spans="1:8">
      <c r="A2910" s="508" t="s">
        <v>560</v>
      </c>
      <c r="B2910" s="509" t="s">
        <v>333</v>
      </c>
      <c r="C2910" s="509" t="s">
        <v>1025</v>
      </c>
      <c r="H2910" s="509">
        <v>0</v>
      </c>
    </row>
    <row r="2911" spans="1:8">
      <c r="A2911" s="508" t="s">
        <v>560</v>
      </c>
      <c r="B2911" s="509" t="s">
        <v>333</v>
      </c>
      <c r="C2911" s="509">
        <v>19</v>
      </c>
      <c r="H2911" s="509">
        <v>0</v>
      </c>
    </row>
    <row r="2912" spans="1:8">
      <c r="A2912" s="508" t="s">
        <v>560</v>
      </c>
      <c r="B2912" s="509" t="s">
        <v>333</v>
      </c>
      <c r="C2912" s="509">
        <v>20</v>
      </c>
      <c r="H2912" s="509">
        <v>0</v>
      </c>
    </row>
    <row r="2913" spans="1:8">
      <c r="A2913" s="508" t="s">
        <v>560</v>
      </c>
      <c r="B2913" s="509" t="s">
        <v>333</v>
      </c>
      <c r="C2913" s="509">
        <v>21</v>
      </c>
      <c r="H2913" s="509">
        <v>0</v>
      </c>
    </row>
    <row r="2914" spans="1:8">
      <c r="A2914" s="508" t="s">
        <v>560</v>
      </c>
      <c r="B2914" s="509" t="s">
        <v>333</v>
      </c>
      <c r="C2914" s="509" t="s">
        <v>1026</v>
      </c>
      <c r="H2914" s="509">
        <v>0</v>
      </c>
    </row>
    <row r="2915" spans="1:8">
      <c r="A2915" s="508" t="s">
        <v>560</v>
      </c>
      <c r="B2915" s="509" t="s">
        <v>333</v>
      </c>
      <c r="C2915" s="509" t="s">
        <v>1027</v>
      </c>
      <c r="H2915" s="509">
        <v>0</v>
      </c>
    </row>
    <row r="2916" spans="1:8">
      <c r="A2916" s="508" t="s">
        <v>560</v>
      </c>
      <c r="B2916" s="509" t="s">
        <v>333</v>
      </c>
      <c r="C2916" s="509" t="s">
        <v>1028</v>
      </c>
      <c r="H2916" s="509">
        <v>0</v>
      </c>
    </row>
    <row r="2917" spans="1:8">
      <c r="A2917" s="508" t="s">
        <v>560</v>
      </c>
      <c r="B2917" s="509" t="s">
        <v>333</v>
      </c>
      <c r="C2917" s="509">
        <v>22</v>
      </c>
      <c r="H2917" s="509">
        <v>0</v>
      </c>
    </row>
    <row r="2918" spans="1:8">
      <c r="A2918" s="508" t="s">
        <v>560</v>
      </c>
      <c r="B2918" s="509" t="s">
        <v>333</v>
      </c>
      <c r="C2918" s="509">
        <v>23</v>
      </c>
      <c r="H2918" s="509">
        <v>0</v>
      </c>
    </row>
    <row r="2919" spans="1:8">
      <c r="A2919" s="508" t="s">
        <v>560</v>
      </c>
      <c r="B2919" s="509" t="s">
        <v>333</v>
      </c>
      <c r="C2919" s="509" t="s">
        <v>1029</v>
      </c>
      <c r="H2919" s="509">
        <v>0</v>
      </c>
    </row>
    <row r="2920" spans="1:8">
      <c r="A2920" s="508" t="s">
        <v>560</v>
      </c>
      <c r="B2920" s="509" t="s">
        <v>333</v>
      </c>
      <c r="C2920" s="509">
        <v>24</v>
      </c>
      <c r="H2920" s="509">
        <v>0</v>
      </c>
    </row>
    <row r="2921" spans="1:8">
      <c r="A2921" s="508" t="s">
        <v>560</v>
      </c>
      <c r="B2921" s="509" t="s">
        <v>333</v>
      </c>
      <c r="C2921" s="509">
        <v>25</v>
      </c>
    </row>
    <row r="2922" spans="1:8">
      <c r="A2922" s="508" t="s">
        <v>560</v>
      </c>
      <c r="B2922" s="509" t="s">
        <v>333</v>
      </c>
      <c r="C2922" s="509">
        <v>26</v>
      </c>
      <c r="H2922" s="509">
        <v>0</v>
      </c>
    </row>
    <row r="2923" spans="1:8">
      <c r="A2923" s="508" t="s">
        <v>560</v>
      </c>
      <c r="B2923" s="509" t="s">
        <v>333</v>
      </c>
      <c r="C2923" s="509">
        <v>27</v>
      </c>
      <c r="H2923" s="509">
        <v>0</v>
      </c>
    </row>
    <row r="2924" spans="1:8">
      <c r="A2924" s="508" t="s">
        <v>560</v>
      </c>
      <c r="B2924" s="509" t="s">
        <v>333</v>
      </c>
      <c r="C2924" s="509">
        <v>28</v>
      </c>
      <c r="H2924" s="509">
        <v>0</v>
      </c>
    </row>
    <row r="2925" spans="1:8">
      <c r="A2925" s="508" t="s">
        <v>560</v>
      </c>
      <c r="B2925" s="509" t="s">
        <v>333</v>
      </c>
      <c r="C2925" s="509">
        <v>29</v>
      </c>
      <c r="H2925" s="509">
        <v>0</v>
      </c>
    </row>
    <row r="2926" spans="1:8">
      <c r="A2926" s="508" t="s">
        <v>560</v>
      </c>
      <c r="B2926" s="509" t="s">
        <v>333</v>
      </c>
      <c r="C2926" s="509">
        <v>30</v>
      </c>
      <c r="H2926" s="509">
        <v>0</v>
      </c>
    </row>
    <row r="2927" spans="1:8">
      <c r="A2927" s="508" t="s">
        <v>560</v>
      </c>
      <c r="B2927" s="509" t="s">
        <v>333</v>
      </c>
      <c r="C2927" s="509">
        <v>31</v>
      </c>
      <c r="H2927" s="509">
        <v>0</v>
      </c>
    </row>
    <row r="2928" spans="1:8">
      <c r="A2928" s="508" t="s">
        <v>560</v>
      </c>
      <c r="B2928" s="509" t="s">
        <v>333</v>
      </c>
      <c r="C2928" s="509">
        <v>32</v>
      </c>
      <c r="H2928" s="509">
        <v>0</v>
      </c>
    </row>
    <row r="2929" spans="1:8">
      <c r="A2929" s="508" t="s">
        <v>560</v>
      </c>
      <c r="B2929" s="509" t="s">
        <v>333</v>
      </c>
      <c r="C2929" s="509">
        <v>33</v>
      </c>
      <c r="H2929" s="509">
        <v>0</v>
      </c>
    </row>
    <row r="2930" spans="1:8">
      <c r="A2930" s="508" t="s">
        <v>560</v>
      </c>
      <c r="B2930" s="509" t="s">
        <v>333</v>
      </c>
      <c r="C2930" s="509">
        <v>34</v>
      </c>
      <c r="H2930" s="509">
        <v>0</v>
      </c>
    </row>
    <row r="2931" spans="1:8">
      <c r="A2931" s="508" t="s">
        <v>560</v>
      </c>
      <c r="B2931" s="509" t="s">
        <v>333</v>
      </c>
      <c r="C2931" s="509">
        <v>35</v>
      </c>
      <c r="H2931" s="509">
        <v>0</v>
      </c>
    </row>
    <row r="2932" spans="1:8">
      <c r="A2932" s="508" t="s">
        <v>560</v>
      </c>
      <c r="B2932" s="509" t="s">
        <v>333</v>
      </c>
      <c r="C2932" s="509">
        <v>36</v>
      </c>
      <c r="H2932" s="509">
        <v>0</v>
      </c>
    </row>
    <row r="2933" spans="1:8">
      <c r="A2933" s="508" t="s">
        <v>560</v>
      </c>
      <c r="B2933" s="509" t="s">
        <v>333</v>
      </c>
      <c r="C2933" s="509">
        <v>37</v>
      </c>
      <c r="H2933" s="509">
        <v>0</v>
      </c>
    </row>
    <row r="2934" spans="1:8">
      <c r="A2934" s="508" t="s">
        <v>560</v>
      </c>
      <c r="B2934" s="509" t="s">
        <v>333</v>
      </c>
      <c r="C2934" s="509">
        <v>38</v>
      </c>
      <c r="H2934" s="509">
        <v>0</v>
      </c>
    </row>
    <row r="2935" spans="1:8">
      <c r="A2935" s="508" t="s">
        <v>560</v>
      </c>
      <c r="B2935" s="509" t="s">
        <v>333</v>
      </c>
      <c r="C2935" s="509" t="s">
        <v>1030</v>
      </c>
    </row>
    <row r="2936" spans="1:8">
      <c r="A2936" s="508" t="s">
        <v>560</v>
      </c>
      <c r="B2936" s="509" t="s">
        <v>333</v>
      </c>
      <c r="C2936" s="509">
        <v>39</v>
      </c>
      <c r="H2936" s="509">
        <v>0</v>
      </c>
    </row>
    <row r="2937" spans="1:8">
      <c r="A2937" s="508" t="s">
        <v>560</v>
      </c>
      <c r="B2937" s="509" t="s">
        <v>333</v>
      </c>
      <c r="C2937" s="509">
        <v>40</v>
      </c>
      <c r="H2937" s="509">
        <v>0</v>
      </c>
    </row>
    <row r="2938" spans="1:8">
      <c r="A2938" s="508" t="s">
        <v>560</v>
      </c>
      <c r="B2938" s="509" t="s">
        <v>333</v>
      </c>
      <c r="C2938" s="509">
        <v>41</v>
      </c>
      <c r="H2938" s="509">
        <v>0</v>
      </c>
    </row>
    <row r="2939" spans="1:8">
      <c r="A2939" s="508" t="s">
        <v>560</v>
      </c>
      <c r="B2939" s="509" t="s">
        <v>333</v>
      </c>
      <c r="C2939" s="509">
        <v>42</v>
      </c>
      <c r="H2939" s="509">
        <v>0</v>
      </c>
    </row>
    <row r="2940" spans="1:8">
      <c r="A2940" s="508" t="s">
        <v>560</v>
      </c>
      <c r="B2940" s="509" t="s">
        <v>333</v>
      </c>
      <c r="C2940" s="509">
        <v>43</v>
      </c>
      <c r="H2940" s="509">
        <v>0</v>
      </c>
    </row>
    <row r="2941" spans="1:8">
      <c r="A2941" s="508" t="s">
        <v>560</v>
      </c>
      <c r="B2941" s="509" t="s">
        <v>333</v>
      </c>
      <c r="C2941" s="509">
        <v>44</v>
      </c>
      <c r="H2941" s="509">
        <v>0</v>
      </c>
    </row>
    <row r="2942" spans="1:8">
      <c r="A2942" s="508" t="s">
        <v>560</v>
      </c>
      <c r="B2942" s="509" t="s">
        <v>333</v>
      </c>
      <c r="C2942" s="509">
        <v>45</v>
      </c>
      <c r="H2942" s="509">
        <v>0</v>
      </c>
    </row>
    <row r="2943" spans="1:8">
      <c r="A2943" s="508" t="s">
        <v>560</v>
      </c>
      <c r="B2943" s="509" t="s">
        <v>333</v>
      </c>
      <c r="C2943" s="509">
        <v>46</v>
      </c>
      <c r="H2943" s="509">
        <v>0</v>
      </c>
    </row>
    <row r="2944" spans="1:8">
      <c r="A2944" s="508" t="s">
        <v>560</v>
      </c>
      <c r="B2944" s="509" t="s">
        <v>333</v>
      </c>
      <c r="C2944" s="509">
        <v>47</v>
      </c>
      <c r="H2944" s="509">
        <v>0</v>
      </c>
    </row>
    <row r="2945" spans="1:8">
      <c r="A2945" s="508" t="s">
        <v>560</v>
      </c>
      <c r="B2945" s="509" t="s">
        <v>333</v>
      </c>
      <c r="C2945" s="509">
        <v>48</v>
      </c>
      <c r="H2945" s="509">
        <v>0</v>
      </c>
    </row>
    <row r="2946" spans="1:8">
      <c r="A2946" s="508" t="s">
        <v>560</v>
      </c>
      <c r="B2946" s="509" t="s">
        <v>333</v>
      </c>
      <c r="C2946" s="509">
        <v>49</v>
      </c>
      <c r="H2946" s="509">
        <v>0</v>
      </c>
    </row>
    <row r="2947" spans="1:8">
      <c r="A2947" s="508" t="s">
        <v>560</v>
      </c>
      <c r="B2947" s="509" t="s">
        <v>333</v>
      </c>
      <c r="C2947" s="509">
        <v>50</v>
      </c>
      <c r="H2947" s="509">
        <v>0</v>
      </c>
    </row>
    <row r="2948" spans="1:8">
      <c r="A2948" s="508" t="s">
        <v>560</v>
      </c>
      <c r="B2948" s="509" t="s">
        <v>333</v>
      </c>
      <c r="C2948" s="509">
        <v>51</v>
      </c>
      <c r="H2948" s="509">
        <v>0</v>
      </c>
    </row>
    <row r="2949" spans="1:8">
      <c r="A2949" s="508" t="s">
        <v>560</v>
      </c>
      <c r="B2949" s="509" t="s">
        <v>333</v>
      </c>
      <c r="C2949" s="509" t="s">
        <v>1031</v>
      </c>
      <c r="H2949" s="509">
        <v>0</v>
      </c>
    </row>
    <row r="2950" spans="1:8">
      <c r="A2950" s="508" t="s">
        <v>560</v>
      </c>
      <c r="B2950" s="509" t="s">
        <v>333</v>
      </c>
      <c r="C2950" s="509" t="s">
        <v>1032</v>
      </c>
      <c r="H2950" s="509">
        <v>0</v>
      </c>
    </row>
    <row r="2951" spans="1:8">
      <c r="A2951" s="508" t="s">
        <v>560</v>
      </c>
      <c r="B2951" s="509" t="s">
        <v>333</v>
      </c>
      <c r="C2951" s="509">
        <v>52</v>
      </c>
      <c r="H2951" s="509">
        <v>0</v>
      </c>
    </row>
    <row r="2952" spans="1:8">
      <c r="A2952" s="508" t="s">
        <v>560</v>
      </c>
      <c r="B2952" s="509" t="s">
        <v>333</v>
      </c>
      <c r="C2952" s="509">
        <v>53</v>
      </c>
      <c r="H2952" s="509">
        <v>0</v>
      </c>
    </row>
    <row r="2953" spans="1:8">
      <c r="A2953" s="508" t="s">
        <v>560</v>
      </c>
      <c r="B2953" s="509" t="s">
        <v>333</v>
      </c>
      <c r="C2953" s="509">
        <v>54</v>
      </c>
      <c r="H2953" s="509">
        <v>0</v>
      </c>
    </row>
    <row r="2954" spans="1:8">
      <c r="A2954" s="508" t="s">
        <v>560</v>
      </c>
      <c r="B2954" s="509" t="s">
        <v>333</v>
      </c>
      <c r="C2954" s="509">
        <v>55</v>
      </c>
      <c r="H2954" s="509">
        <v>0</v>
      </c>
    </row>
    <row r="2955" spans="1:8">
      <c r="A2955" s="508" t="s">
        <v>560</v>
      </c>
      <c r="B2955" s="509" t="s">
        <v>333</v>
      </c>
      <c r="C2955" s="509">
        <v>56</v>
      </c>
      <c r="H2955" s="509">
        <v>0</v>
      </c>
    </row>
    <row r="2956" spans="1:8">
      <c r="A2956" s="508" t="s">
        <v>560</v>
      </c>
      <c r="B2956" s="509" t="s">
        <v>333</v>
      </c>
      <c r="C2956" s="509">
        <v>57</v>
      </c>
      <c r="H2956" s="509">
        <v>0</v>
      </c>
    </row>
    <row r="2957" spans="1:8">
      <c r="A2957" s="508" t="s">
        <v>560</v>
      </c>
      <c r="B2957" s="509" t="s">
        <v>333</v>
      </c>
      <c r="C2957" s="509">
        <v>58</v>
      </c>
      <c r="H2957" s="509">
        <v>0</v>
      </c>
    </row>
    <row r="2958" spans="1:8">
      <c r="A2958" s="508" t="s">
        <v>560</v>
      </c>
      <c r="B2958" s="509" t="s">
        <v>333</v>
      </c>
      <c r="C2958" s="509">
        <v>59</v>
      </c>
      <c r="H2958" s="509">
        <v>0</v>
      </c>
    </row>
    <row r="2959" spans="1:8">
      <c r="A2959" s="508" t="s">
        <v>560</v>
      </c>
      <c r="B2959" s="509" t="s">
        <v>333</v>
      </c>
      <c r="C2959" s="509">
        <v>60</v>
      </c>
      <c r="H2959" s="509">
        <v>0</v>
      </c>
    </row>
    <row r="2960" spans="1:8">
      <c r="A2960" s="508" t="s">
        <v>560</v>
      </c>
      <c r="B2960" s="509" t="s">
        <v>333</v>
      </c>
      <c r="C2960" s="509">
        <v>61</v>
      </c>
      <c r="H2960" s="509">
        <v>0</v>
      </c>
    </row>
    <row r="2961" spans="1:8">
      <c r="A2961" s="508" t="s">
        <v>560</v>
      </c>
      <c r="B2961" s="509" t="s">
        <v>333</v>
      </c>
      <c r="C2961" s="509">
        <v>62</v>
      </c>
      <c r="H2961" s="509">
        <v>0</v>
      </c>
    </row>
    <row r="2962" spans="1:8">
      <c r="A2962" s="508" t="s">
        <v>560</v>
      </c>
      <c r="B2962" s="509" t="s">
        <v>333</v>
      </c>
      <c r="C2962" s="509">
        <v>63</v>
      </c>
      <c r="H2962" s="509">
        <v>0</v>
      </c>
    </row>
    <row r="2963" spans="1:8">
      <c r="A2963" s="508" t="s">
        <v>560</v>
      </c>
      <c r="B2963" s="509" t="s">
        <v>333</v>
      </c>
      <c r="C2963" s="509" t="s">
        <v>1033</v>
      </c>
      <c r="H2963" s="509">
        <v>0</v>
      </c>
    </row>
    <row r="2964" spans="1:8">
      <c r="A2964" s="508" t="s">
        <v>560</v>
      </c>
      <c r="B2964" s="509" t="s">
        <v>333</v>
      </c>
      <c r="C2964" s="509" t="s">
        <v>1034</v>
      </c>
      <c r="H2964" s="509">
        <v>0</v>
      </c>
    </row>
    <row r="2965" spans="1:8">
      <c r="A2965" s="508" t="s">
        <v>560</v>
      </c>
      <c r="B2965" s="509" t="s">
        <v>333</v>
      </c>
      <c r="C2965" s="509">
        <v>64</v>
      </c>
      <c r="H2965" s="509">
        <v>0</v>
      </c>
    </row>
    <row r="2966" spans="1:8">
      <c r="A2966" s="508" t="s">
        <v>560</v>
      </c>
      <c r="B2966" s="509" t="s">
        <v>333</v>
      </c>
      <c r="C2966" s="509" t="s">
        <v>1035</v>
      </c>
      <c r="H2966" s="509">
        <v>0</v>
      </c>
    </row>
    <row r="2967" spans="1:8">
      <c r="A2967" s="508" t="s">
        <v>560</v>
      </c>
      <c r="B2967" s="509" t="s">
        <v>333</v>
      </c>
      <c r="C2967" s="509">
        <v>65</v>
      </c>
      <c r="H2967" s="509">
        <v>0</v>
      </c>
    </row>
    <row r="2968" spans="1:8">
      <c r="A2968" s="508" t="s">
        <v>560</v>
      </c>
      <c r="B2968" s="509" t="s">
        <v>333</v>
      </c>
      <c r="C2968" s="509">
        <v>66</v>
      </c>
      <c r="H2968" s="509">
        <v>0</v>
      </c>
    </row>
    <row r="2969" spans="1:8">
      <c r="A2969" s="508" t="s">
        <v>560</v>
      </c>
      <c r="B2969" s="509" t="s">
        <v>333</v>
      </c>
      <c r="C2969" s="509" t="s">
        <v>1036</v>
      </c>
      <c r="H2969" s="509">
        <v>0</v>
      </c>
    </row>
    <row r="2970" spans="1:8">
      <c r="A2970" s="508" t="s">
        <v>560</v>
      </c>
      <c r="B2970" s="509" t="s">
        <v>333</v>
      </c>
      <c r="C2970" s="509" t="s">
        <v>1037</v>
      </c>
      <c r="H2970" s="509">
        <v>0</v>
      </c>
    </row>
    <row r="2971" spans="1:8">
      <c r="A2971" s="508" t="s">
        <v>560</v>
      </c>
      <c r="B2971" s="509" t="s">
        <v>333</v>
      </c>
      <c r="C2971" s="509" t="s">
        <v>1038</v>
      </c>
      <c r="H2971" s="509">
        <v>0</v>
      </c>
    </row>
    <row r="2972" spans="1:8">
      <c r="A2972" s="508" t="s">
        <v>560</v>
      </c>
      <c r="B2972" s="509" t="s">
        <v>333</v>
      </c>
      <c r="C2972" s="509" t="s">
        <v>1039</v>
      </c>
      <c r="H2972" s="509">
        <v>0</v>
      </c>
    </row>
    <row r="2973" spans="1:8">
      <c r="A2973" s="508" t="s">
        <v>560</v>
      </c>
      <c r="B2973" s="509" t="s">
        <v>333</v>
      </c>
      <c r="C2973" s="509" t="s">
        <v>1040</v>
      </c>
      <c r="H2973" s="509">
        <v>0</v>
      </c>
    </row>
    <row r="2974" spans="1:8">
      <c r="A2974" s="508" t="s">
        <v>560</v>
      </c>
      <c r="B2974" s="509" t="s">
        <v>333</v>
      </c>
      <c r="C2974" s="509" t="s">
        <v>1041</v>
      </c>
      <c r="H2974" s="509">
        <v>0</v>
      </c>
    </row>
    <row r="2975" spans="1:8">
      <c r="A2975" s="508" t="s">
        <v>560</v>
      </c>
      <c r="B2975" s="509" t="s">
        <v>333</v>
      </c>
      <c r="C2975" s="509" t="s">
        <v>1042</v>
      </c>
    </row>
    <row r="2976" spans="1:8">
      <c r="A2976" s="508" t="s">
        <v>560</v>
      </c>
      <c r="B2976" s="509" t="s">
        <v>333</v>
      </c>
      <c r="C2976" s="509">
        <v>67</v>
      </c>
      <c r="H2976" s="509">
        <v>0</v>
      </c>
    </row>
    <row r="2977" spans="1:8">
      <c r="A2977" s="508" t="s">
        <v>560</v>
      </c>
      <c r="B2977" s="509" t="s">
        <v>333</v>
      </c>
      <c r="C2977" s="509">
        <v>68</v>
      </c>
      <c r="H2977" s="509">
        <v>0</v>
      </c>
    </row>
    <row r="2978" spans="1:8">
      <c r="A2978" s="508" t="s">
        <v>560</v>
      </c>
      <c r="B2978" s="509" t="s">
        <v>333</v>
      </c>
      <c r="C2978" s="509" t="s">
        <v>1043</v>
      </c>
      <c r="H2978" s="509">
        <v>0</v>
      </c>
    </row>
    <row r="2979" spans="1:8">
      <c r="A2979" s="508" t="s">
        <v>560</v>
      </c>
      <c r="B2979" s="509" t="s">
        <v>333</v>
      </c>
      <c r="C2979" s="509">
        <v>69</v>
      </c>
      <c r="H2979" s="509">
        <v>0</v>
      </c>
    </row>
    <row r="2980" spans="1:8">
      <c r="A2980" s="508" t="s">
        <v>560</v>
      </c>
      <c r="B2980" s="509" t="s">
        <v>333</v>
      </c>
      <c r="C2980" s="509" t="s">
        <v>1044</v>
      </c>
      <c r="H2980" s="509">
        <v>0</v>
      </c>
    </row>
    <row r="2981" spans="1:8">
      <c r="A2981" s="508" t="s">
        <v>560</v>
      </c>
      <c r="B2981" s="509" t="s">
        <v>333</v>
      </c>
      <c r="C2981" s="509" t="s">
        <v>1045</v>
      </c>
      <c r="H2981" s="509">
        <v>0</v>
      </c>
    </row>
    <row r="2982" spans="1:8">
      <c r="A2982" s="508" t="s">
        <v>560</v>
      </c>
      <c r="B2982" s="509" t="s">
        <v>333</v>
      </c>
      <c r="C2982" s="509">
        <v>70</v>
      </c>
      <c r="H2982" s="509">
        <v>0</v>
      </c>
    </row>
    <row r="2983" spans="1:8">
      <c r="A2983" s="508" t="s">
        <v>560</v>
      </c>
      <c r="B2983" s="509" t="s">
        <v>333</v>
      </c>
      <c r="C2983" s="509" t="s">
        <v>1046</v>
      </c>
      <c r="H2983" s="509">
        <v>0</v>
      </c>
    </row>
    <row r="2984" spans="1:8">
      <c r="A2984" s="508" t="s">
        <v>560</v>
      </c>
      <c r="B2984" s="509" t="s">
        <v>333</v>
      </c>
      <c r="C2984" s="509">
        <v>71</v>
      </c>
      <c r="H2984" s="509">
        <v>0</v>
      </c>
    </row>
    <row r="2985" spans="1:8">
      <c r="A2985" s="508" t="s">
        <v>560</v>
      </c>
      <c r="B2985" s="509" t="s">
        <v>333</v>
      </c>
      <c r="C2985" s="509" t="s">
        <v>1047</v>
      </c>
      <c r="H2985" s="509">
        <v>0</v>
      </c>
    </row>
    <row r="2986" spans="1:8">
      <c r="A2986" s="508" t="s">
        <v>560</v>
      </c>
      <c r="B2986" s="509" t="s">
        <v>333</v>
      </c>
      <c r="C2986" s="509" t="s">
        <v>1048</v>
      </c>
      <c r="H2986" s="509">
        <v>0</v>
      </c>
    </row>
    <row r="2987" spans="1:8">
      <c r="A2987" s="508" t="s">
        <v>560</v>
      </c>
      <c r="B2987" s="509" t="s">
        <v>333</v>
      </c>
      <c r="C2987" s="509" t="s">
        <v>1049</v>
      </c>
      <c r="H2987" s="509">
        <v>0</v>
      </c>
    </row>
    <row r="2988" spans="1:8">
      <c r="A2988" s="508" t="s">
        <v>560</v>
      </c>
      <c r="B2988" s="509" t="s">
        <v>333</v>
      </c>
      <c r="C2988" s="509" t="s">
        <v>1050</v>
      </c>
      <c r="H2988" s="509">
        <v>0</v>
      </c>
    </row>
    <row r="2989" spans="1:8">
      <c r="A2989" s="508" t="s">
        <v>560</v>
      </c>
      <c r="B2989" s="509" t="s">
        <v>333</v>
      </c>
      <c r="C2989" s="509" t="s">
        <v>1051</v>
      </c>
      <c r="H2989" s="509">
        <v>0</v>
      </c>
    </row>
    <row r="2990" spans="1:8">
      <c r="A2990" s="508" t="s">
        <v>560</v>
      </c>
      <c r="B2990" s="509" t="s">
        <v>333</v>
      </c>
      <c r="C2990" s="509">
        <v>72</v>
      </c>
      <c r="H2990" s="509">
        <v>0</v>
      </c>
    </row>
    <row r="2991" spans="1:8">
      <c r="A2991" s="508" t="s">
        <v>560</v>
      </c>
      <c r="B2991" s="509" t="s">
        <v>333</v>
      </c>
      <c r="C2991" s="509">
        <v>74</v>
      </c>
      <c r="H2991" s="509">
        <v>0</v>
      </c>
    </row>
    <row r="2992" spans="1:8">
      <c r="A2992" s="508" t="s">
        <v>560</v>
      </c>
      <c r="B2992" s="509" t="s">
        <v>333</v>
      </c>
      <c r="C2992" s="509" t="s">
        <v>4573</v>
      </c>
      <c r="D2992" s="509">
        <v>0</v>
      </c>
      <c r="E2992" s="509">
        <v>0</v>
      </c>
      <c r="F2992" s="509">
        <v>0</v>
      </c>
      <c r="G2992" s="509">
        <v>0</v>
      </c>
      <c r="H2992" s="509">
        <v>0</v>
      </c>
    </row>
    <row r="2993" spans="1:8">
      <c r="A2993" s="508" t="s">
        <v>561</v>
      </c>
      <c r="B2993" s="509" t="s">
        <v>334</v>
      </c>
      <c r="C2993" s="509">
        <v>1</v>
      </c>
      <c r="H2993" s="509">
        <v>0</v>
      </c>
    </row>
    <row r="2994" spans="1:8">
      <c r="A2994" s="508" t="s">
        <v>561</v>
      </c>
      <c r="B2994" s="509" t="s">
        <v>334</v>
      </c>
      <c r="C2994" s="509" t="s">
        <v>1023</v>
      </c>
      <c r="H2994" s="509">
        <v>0</v>
      </c>
    </row>
    <row r="2995" spans="1:8">
      <c r="A2995" s="508" t="s">
        <v>561</v>
      </c>
      <c r="B2995" s="509" t="s">
        <v>334</v>
      </c>
      <c r="C2995" s="509">
        <v>2</v>
      </c>
      <c r="H2995" s="509">
        <v>0</v>
      </c>
    </row>
    <row r="2996" spans="1:8">
      <c r="A2996" s="508" t="s">
        <v>561</v>
      </c>
      <c r="B2996" s="509" t="s">
        <v>334</v>
      </c>
      <c r="C2996" s="509">
        <v>3</v>
      </c>
      <c r="H2996" s="509">
        <v>0</v>
      </c>
    </row>
    <row r="2997" spans="1:8">
      <c r="A2997" s="508" t="s">
        <v>561</v>
      </c>
      <c r="B2997" s="509" t="s">
        <v>334</v>
      </c>
      <c r="C2997" s="509">
        <v>4</v>
      </c>
      <c r="H2997" s="509">
        <v>0</v>
      </c>
    </row>
    <row r="2998" spans="1:8">
      <c r="A2998" s="508" t="s">
        <v>561</v>
      </c>
      <c r="B2998" s="509" t="s">
        <v>334</v>
      </c>
      <c r="C2998" s="509">
        <v>5</v>
      </c>
      <c r="H2998" s="509">
        <v>0</v>
      </c>
    </row>
    <row r="2999" spans="1:8">
      <c r="A2999" s="508" t="s">
        <v>561</v>
      </c>
      <c r="B2999" s="509" t="s">
        <v>334</v>
      </c>
      <c r="C2999" s="509">
        <v>6</v>
      </c>
      <c r="H2999" s="509">
        <v>0</v>
      </c>
    </row>
    <row r="3000" spans="1:8">
      <c r="A3000" s="508" t="s">
        <v>561</v>
      </c>
      <c r="B3000" s="509" t="s">
        <v>334</v>
      </c>
      <c r="C3000" s="509">
        <v>7</v>
      </c>
      <c r="H3000" s="509">
        <v>0</v>
      </c>
    </row>
    <row r="3001" spans="1:8">
      <c r="A3001" s="508" t="s">
        <v>561</v>
      </c>
      <c r="B3001" s="509" t="s">
        <v>334</v>
      </c>
      <c r="C3001" s="509">
        <v>8</v>
      </c>
      <c r="H3001" s="509">
        <v>0</v>
      </c>
    </row>
    <row r="3002" spans="1:8">
      <c r="A3002" s="508" t="s">
        <v>561</v>
      </c>
      <c r="B3002" s="509" t="s">
        <v>334</v>
      </c>
      <c r="C3002" s="509">
        <v>9</v>
      </c>
      <c r="H3002" s="509">
        <v>0</v>
      </c>
    </row>
    <row r="3003" spans="1:8">
      <c r="A3003" s="508" t="s">
        <v>561</v>
      </c>
      <c r="B3003" s="509" t="s">
        <v>334</v>
      </c>
      <c r="C3003" s="509">
        <v>10</v>
      </c>
      <c r="H3003" s="509">
        <v>0</v>
      </c>
    </row>
    <row r="3004" spans="1:8">
      <c r="A3004" s="508" t="s">
        <v>561</v>
      </c>
      <c r="B3004" s="509" t="s">
        <v>334</v>
      </c>
      <c r="C3004" s="509">
        <v>11</v>
      </c>
      <c r="H3004" s="509">
        <v>0</v>
      </c>
    </row>
    <row r="3005" spans="1:8">
      <c r="A3005" s="508" t="s">
        <v>561</v>
      </c>
      <c r="B3005" s="509" t="s">
        <v>334</v>
      </c>
      <c r="C3005" s="509">
        <v>12</v>
      </c>
      <c r="H3005" s="509">
        <v>0</v>
      </c>
    </row>
    <row r="3006" spans="1:8">
      <c r="A3006" s="508" t="s">
        <v>561</v>
      </c>
      <c r="B3006" s="509" t="s">
        <v>334</v>
      </c>
      <c r="C3006" s="509">
        <v>13</v>
      </c>
      <c r="H3006" s="509">
        <v>0</v>
      </c>
    </row>
    <row r="3007" spans="1:8">
      <c r="A3007" s="508" t="s">
        <v>561</v>
      </c>
      <c r="B3007" s="509" t="s">
        <v>334</v>
      </c>
      <c r="C3007" s="509">
        <v>14</v>
      </c>
      <c r="H3007" s="509">
        <v>0</v>
      </c>
    </row>
    <row r="3008" spans="1:8">
      <c r="A3008" s="508" t="s">
        <v>561</v>
      </c>
      <c r="B3008" s="509" t="s">
        <v>334</v>
      </c>
      <c r="C3008" s="509">
        <v>15</v>
      </c>
      <c r="H3008" s="509">
        <v>0</v>
      </c>
    </row>
    <row r="3009" spans="1:8">
      <c r="A3009" s="508" t="s">
        <v>561</v>
      </c>
      <c r="B3009" s="509" t="s">
        <v>334</v>
      </c>
      <c r="C3009" s="509">
        <v>16</v>
      </c>
      <c r="H3009" s="509">
        <v>0</v>
      </c>
    </row>
    <row r="3010" spans="1:8">
      <c r="A3010" s="508" t="s">
        <v>561</v>
      </c>
      <c r="B3010" s="509" t="s">
        <v>334</v>
      </c>
      <c r="C3010" s="509">
        <v>17</v>
      </c>
      <c r="H3010" s="509">
        <v>0</v>
      </c>
    </row>
    <row r="3011" spans="1:8">
      <c r="A3011" s="508" t="s">
        <v>561</v>
      </c>
      <c r="B3011" s="509" t="s">
        <v>334</v>
      </c>
      <c r="C3011" s="509">
        <v>18</v>
      </c>
      <c r="H3011" s="509">
        <v>0</v>
      </c>
    </row>
    <row r="3012" spans="1:8">
      <c r="A3012" s="508" t="s">
        <v>561</v>
      </c>
      <c r="B3012" s="509" t="s">
        <v>334</v>
      </c>
      <c r="C3012" s="509" t="s">
        <v>1024</v>
      </c>
      <c r="H3012" s="509">
        <v>0</v>
      </c>
    </row>
    <row r="3013" spans="1:8">
      <c r="A3013" s="508" t="s">
        <v>561</v>
      </c>
      <c r="B3013" s="509" t="s">
        <v>334</v>
      </c>
      <c r="C3013" s="509" t="s">
        <v>1025</v>
      </c>
      <c r="H3013" s="509">
        <v>0</v>
      </c>
    </row>
    <row r="3014" spans="1:8">
      <c r="A3014" s="508" t="s">
        <v>561</v>
      </c>
      <c r="B3014" s="509" t="s">
        <v>334</v>
      </c>
      <c r="C3014" s="509">
        <v>19</v>
      </c>
      <c r="H3014" s="509">
        <v>0</v>
      </c>
    </row>
    <row r="3015" spans="1:8">
      <c r="A3015" s="508" t="s">
        <v>561</v>
      </c>
      <c r="B3015" s="509" t="s">
        <v>334</v>
      </c>
      <c r="C3015" s="509">
        <v>20</v>
      </c>
      <c r="H3015" s="509">
        <v>0</v>
      </c>
    </row>
    <row r="3016" spans="1:8">
      <c r="A3016" s="508" t="s">
        <v>561</v>
      </c>
      <c r="B3016" s="509" t="s">
        <v>334</v>
      </c>
      <c r="C3016" s="509">
        <v>21</v>
      </c>
      <c r="H3016" s="509">
        <v>0</v>
      </c>
    </row>
    <row r="3017" spans="1:8">
      <c r="A3017" s="508" t="s">
        <v>561</v>
      </c>
      <c r="B3017" s="509" t="s">
        <v>334</v>
      </c>
      <c r="C3017" s="509" t="s">
        <v>1026</v>
      </c>
      <c r="H3017" s="509">
        <v>0</v>
      </c>
    </row>
    <row r="3018" spans="1:8">
      <c r="A3018" s="508" t="s">
        <v>561</v>
      </c>
      <c r="B3018" s="509" t="s">
        <v>334</v>
      </c>
      <c r="C3018" s="509" t="s">
        <v>1027</v>
      </c>
      <c r="H3018" s="509">
        <v>0</v>
      </c>
    </row>
    <row r="3019" spans="1:8">
      <c r="A3019" s="508" t="s">
        <v>561</v>
      </c>
      <c r="B3019" s="509" t="s">
        <v>334</v>
      </c>
      <c r="C3019" s="509" t="s">
        <v>1028</v>
      </c>
      <c r="H3019" s="509">
        <v>0</v>
      </c>
    </row>
    <row r="3020" spans="1:8">
      <c r="A3020" s="508" t="s">
        <v>561</v>
      </c>
      <c r="B3020" s="509" t="s">
        <v>334</v>
      </c>
      <c r="C3020" s="509">
        <v>22</v>
      </c>
      <c r="H3020" s="509">
        <v>0</v>
      </c>
    </row>
    <row r="3021" spans="1:8">
      <c r="A3021" s="508" t="s">
        <v>561</v>
      </c>
      <c r="B3021" s="509" t="s">
        <v>334</v>
      </c>
      <c r="C3021" s="509">
        <v>23</v>
      </c>
      <c r="H3021" s="509">
        <v>0</v>
      </c>
    </row>
    <row r="3022" spans="1:8">
      <c r="A3022" s="508" t="s">
        <v>561</v>
      </c>
      <c r="B3022" s="509" t="s">
        <v>334</v>
      </c>
      <c r="C3022" s="509" t="s">
        <v>1029</v>
      </c>
      <c r="H3022" s="509">
        <v>0</v>
      </c>
    </row>
    <row r="3023" spans="1:8">
      <c r="A3023" s="508" t="s">
        <v>561</v>
      </c>
      <c r="B3023" s="509" t="s">
        <v>334</v>
      </c>
      <c r="C3023" s="509">
        <v>24</v>
      </c>
      <c r="H3023" s="509">
        <v>0</v>
      </c>
    </row>
    <row r="3024" spans="1:8">
      <c r="A3024" s="508" t="s">
        <v>561</v>
      </c>
      <c r="B3024" s="509" t="s">
        <v>334</v>
      </c>
      <c r="C3024" s="509">
        <v>25</v>
      </c>
    </row>
    <row r="3025" spans="1:8">
      <c r="A3025" s="508" t="s">
        <v>561</v>
      </c>
      <c r="B3025" s="509" t="s">
        <v>334</v>
      </c>
      <c r="C3025" s="509">
        <v>26</v>
      </c>
      <c r="H3025" s="509">
        <v>0</v>
      </c>
    </row>
    <row r="3026" spans="1:8">
      <c r="A3026" s="508" t="s">
        <v>561</v>
      </c>
      <c r="B3026" s="509" t="s">
        <v>334</v>
      </c>
      <c r="C3026" s="509">
        <v>27</v>
      </c>
      <c r="H3026" s="509">
        <v>0</v>
      </c>
    </row>
    <row r="3027" spans="1:8">
      <c r="A3027" s="508" t="s">
        <v>561</v>
      </c>
      <c r="B3027" s="509" t="s">
        <v>334</v>
      </c>
      <c r="C3027" s="509">
        <v>28</v>
      </c>
      <c r="H3027" s="509">
        <v>0</v>
      </c>
    </row>
    <row r="3028" spans="1:8">
      <c r="A3028" s="508" t="s">
        <v>561</v>
      </c>
      <c r="B3028" s="509" t="s">
        <v>334</v>
      </c>
      <c r="C3028" s="509">
        <v>29</v>
      </c>
      <c r="H3028" s="509">
        <v>0</v>
      </c>
    </row>
    <row r="3029" spans="1:8">
      <c r="A3029" s="508" t="s">
        <v>561</v>
      </c>
      <c r="B3029" s="509" t="s">
        <v>334</v>
      </c>
      <c r="C3029" s="509">
        <v>30</v>
      </c>
      <c r="H3029" s="509">
        <v>0</v>
      </c>
    </row>
    <row r="3030" spans="1:8">
      <c r="A3030" s="508" t="s">
        <v>561</v>
      </c>
      <c r="B3030" s="509" t="s">
        <v>334</v>
      </c>
      <c r="C3030" s="509">
        <v>31</v>
      </c>
      <c r="H3030" s="509">
        <v>0</v>
      </c>
    </row>
    <row r="3031" spans="1:8">
      <c r="A3031" s="508" t="s">
        <v>561</v>
      </c>
      <c r="B3031" s="509" t="s">
        <v>334</v>
      </c>
      <c r="C3031" s="509">
        <v>32</v>
      </c>
      <c r="H3031" s="509">
        <v>0</v>
      </c>
    </row>
    <row r="3032" spans="1:8">
      <c r="A3032" s="508" t="s">
        <v>561</v>
      </c>
      <c r="B3032" s="509" t="s">
        <v>334</v>
      </c>
      <c r="C3032" s="509">
        <v>33</v>
      </c>
      <c r="H3032" s="509">
        <v>0</v>
      </c>
    </row>
    <row r="3033" spans="1:8">
      <c r="A3033" s="508" t="s">
        <v>561</v>
      </c>
      <c r="B3033" s="509" t="s">
        <v>334</v>
      </c>
      <c r="C3033" s="509">
        <v>34</v>
      </c>
      <c r="H3033" s="509">
        <v>0</v>
      </c>
    </row>
    <row r="3034" spans="1:8">
      <c r="A3034" s="508" t="s">
        <v>561</v>
      </c>
      <c r="B3034" s="509" t="s">
        <v>334</v>
      </c>
      <c r="C3034" s="509">
        <v>35</v>
      </c>
      <c r="H3034" s="509">
        <v>0</v>
      </c>
    </row>
    <row r="3035" spans="1:8">
      <c r="A3035" s="508" t="s">
        <v>561</v>
      </c>
      <c r="B3035" s="509" t="s">
        <v>334</v>
      </c>
      <c r="C3035" s="509">
        <v>36</v>
      </c>
      <c r="H3035" s="509">
        <v>0</v>
      </c>
    </row>
    <row r="3036" spans="1:8">
      <c r="A3036" s="508" t="s">
        <v>561</v>
      </c>
      <c r="B3036" s="509" t="s">
        <v>334</v>
      </c>
      <c r="C3036" s="509">
        <v>37</v>
      </c>
      <c r="H3036" s="509">
        <v>0</v>
      </c>
    </row>
    <row r="3037" spans="1:8">
      <c r="A3037" s="508" t="s">
        <v>561</v>
      </c>
      <c r="B3037" s="509" t="s">
        <v>334</v>
      </c>
      <c r="C3037" s="509">
        <v>38</v>
      </c>
      <c r="H3037" s="509">
        <v>0</v>
      </c>
    </row>
    <row r="3038" spans="1:8">
      <c r="A3038" s="508" t="s">
        <v>561</v>
      </c>
      <c r="B3038" s="509" t="s">
        <v>334</v>
      </c>
      <c r="C3038" s="509" t="s">
        <v>1030</v>
      </c>
    </row>
    <row r="3039" spans="1:8">
      <c r="A3039" s="508" t="s">
        <v>561</v>
      </c>
      <c r="B3039" s="509" t="s">
        <v>334</v>
      </c>
      <c r="C3039" s="509">
        <v>39</v>
      </c>
      <c r="H3039" s="509">
        <v>0</v>
      </c>
    </row>
    <row r="3040" spans="1:8">
      <c r="A3040" s="508" t="s">
        <v>561</v>
      </c>
      <c r="B3040" s="509" t="s">
        <v>334</v>
      </c>
      <c r="C3040" s="509">
        <v>40</v>
      </c>
      <c r="H3040" s="509">
        <v>0</v>
      </c>
    </row>
    <row r="3041" spans="1:8">
      <c r="A3041" s="508" t="s">
        <v>561</v>
      </c>
      <c r="B3041" s="509" t="s">
        <v>334</v>
      </c>
      <c r="C3041" s="509">
        <v>41</v>
      </c>
      <c r="H3041" s="509">
        <v>0</v>
      </c>
    </row>
    <row r="3042" spans="1:8">
      <c r="A3042" s="508" t="s">
        <v>561</v>
      </c>
      <c r="B3042" s="509" t="s">
        <v>334</v>
      </c>
      <c r="C3042" s="509">
        <v>42</v>
      </c>
      <c r="H3042" s="509">
        <v>0</v>
      </c>
    </row>
    <row r="3043" spans="1:8">
      <c r="A3043" s="508" t="s">
        <v>561</v>
      </c>
      <c r="B3043" s="509" t="s">
        <v>334</v>
      </c>
      <c r="C3043" s="509">
        <v>43</v>
      </c>
      <c r="H3043" s="509">
        <v>0</v>
      </c>
    </row>
    <row r="3044" spans="1:8">
      <c r="A3044" s="508" t="s">
        <v>561</v>
      </c>
      <c r="B3044" s="509" t="s">
        <v>334</v>
      </c>
      <c r="C3044" s="509">
        <v>44</v>
      </c>
      <c r="H3044" s="509">
        <v>0</v>
      </c>
    </row>
    <row r="3045" spans="1:8">
      <c r="A3045" s="508" t="s">
        <v>561</v>
      </c>
      <c r="B3045" s="509" t="s">
        <v>334</v>
      </c>
      <c r="C3045" s="509">
        <v>45</v>
      </c>
      <c r="H3045" s="509">
        <v>0</v>
      </c>
    </row>
    <row r="3046" spans="1:8">
      <c r="A3046" s="508" t="s">
        <v>561</v>
      </c>
      <c r="B3046" s="509" t="s">
        <v>334</v>
      </c>
      <c r="C3046" s="509">
        <v>46</v>
      </c>
      <c r="H3046" s="509">
        <v>0</v>
      </c>
    </row>
    <row r="3047" spans="1:8">
      <c r="A3047" s="508" t="s">
        <v>561</v>
      </c>
      <c r="B3047" s="509" t="s">
        <v>334</v>
      </c>
      <c r="C3047" s="509">
        <v>47</v>
      </c>
      <c r="H3047" s="509">
        <v>0</v>
      </c>
    </row>
    <row r="3048" spans="1:8">
      <c r="A3048" s="508" t="s">
        <v>561</v>
      </c>
      <c r="B3048" s="509" t="s">
        <v>334</v>
      </c>
      <c r="C3048" s="509">
        <v>48</v>
      </c>
      <c r="H3048" s="509">
        <v>0</v>
      </c>
    </row>
    <row r="3049" spans="1:8">
      <c r="A3049" s="508" t="s">
        <v>561</v>
      </c>
      <c r="B3049" s="509" t="s">
        <v>334</v>
      </c>
      <c r="C3049" s="509">
        <v>49</v>
      </c>
      <c r="H3049" s="509">
        <v>0</v>
      </c>
    </row>
    <row r="3050" spans="1:8">
      <c r="A3050" s="508" t="s">
        <v>561</v>
      </c>
      <c r="B3050" s="509" t="s">
        <v>334</v>
      </c>
      <c r="C3050" s="509">
        <v>50</v>
      </c>
      <c r="H3050" s="509">
        <v>0</v>
      </c>
    </row>
    <row r="3051" spans="1:8">
      <c r="A3051" s="508" t="s">
        <v>561</v>
      </c>
      <c r="B3051" s="509" t="s">
        <v>334</v>
      </c>
      <c r="C3051" s="509">
        <v>51</v>
      </c>
      <c r="H3051" s="509">
        <v>0</v>
      </c>
    </row>
    <row r="3052" spans="1:8">
      <c r="A3052" s="508" t="s">
        <v>561</v>
      </c>
      <c r="B3052" s="509" t="s">
        <v>334</v>
      </c>
      <c r="C3052" s="509" t="s">
        <v>1031</v>
      </c>
      <c r="H3052" s="509">
        <v>0</v>
      </c>
    </row>
    <row r="3053" spans="1:8">
      <c r="A3053" s="508" t="s">
        <v>561</v>
      </c>
      <c r="B3053" s="509" t="s">
        <v>334</v>
      </c>
      <c r="C3053" s="509" t="s">
        <v>1032</v>
      </c>
      <c r="H3053" s="509">
        <v>0</v>
      </c>
    </row>
    <row r="3054" spans="1:8">
      <c r="A3054" s="508" t="s">
        <v>561</v>
      </c>
      <c r="B3054" s="509" t="s">
        <v>334</v>
      </c>
      <c r="C3054" s="509">
        <v>52</v>
      </c>
      <c r="H3054" s="509">
        <v>0</v>
      </c>
    </row>
    <row r="3055" spans="1:8">
      <c r="A3055" s="508" t="s">
        <v>561</v>
      </c>
      <c r="B3055" s="509" t="s">
        <v>334</v>
      </c>
      <c r="C3055" s="509">
        <v>53</v>
      </c>
      <c r="H3055" s="509">
        <v>0</v>
      </c>
    </row>
    <row r="3056" spans="1:8">
      <c r="A3056" s="508" t="s">
        <v>561</v>
      </c>
      <c r="B3056" s="509" t="s">
        <v>334</v>
      </c>
      <c r="C3056" s="509">
        <v>54</v>
      </c>
      <c r="H3056" s="509">
        <v>0</v>
      </c>
    </row>
    <row r="3057" spans="1:8">
      <c r="A3057" s="508" t="s">
        <v>561</v>
      </c>
      <c r="B3057" s="509" t="s">
        <v>334</v>
      </c>
      <c r="C3057" s="509">
        <v>55</v>
      </c>
      <c r="H3057" s="509">
        <v>0</v>
      </c>
    </row>
    <row r="3058" spans="1:8">
      <c r="A3058" s="508" t="s">
        <v>561</v>
      </c>
      <c r="B3058" s="509" t="s">
        <v>334</v>
      </c>
      <c r="C3058" s="509">
        <v>56</v>
      </c>
      <c r="H3058" s="509">
        <v>0</v>
      </c>
    </row>
    <row r="3059" spans="1:8">
      <c r="A3059" s="508" t="s">
        <v>561</v>
      </c>
      <c r="B3059" s="509" t="s">
        <v>334</v>
      </c>
      <c r="C3059" s="509">
        <v>57</v>
      </c>
      <c r="H3059" s="509">
        <v>0</v>
      </c>
    </row>
    <row r="3060" spans="1:8">
      <c r="A3060" s="508" t="s">
        <v>561</v>
      </c>
      <c r="B3060" s="509" t="s">
        <v>334</v>
      </c>
      <c r="C3060" s="509">
        <v>58</v>
      </c>
      <c r="H3060" s="509">
        <v>0</v>
      </c>
    </row>
    <row r="3061" spans="1:8">
      <c r="A3061" s="508" t="s">
        <v>561</v>
      </c>
      <c r="B3061" s="509" t="s">
        <v>334</v>
      </c>
      <c r="C3061" s="509">
        <v>59</v>
      </c>
      <c r="H3061" s="509">
        <v>0</v>
      </c>
    </row>
    <row r="3062" spans="1:8">
      <c r="A3062" s="508" t="s">
        <v>561</v>
      </c>
      <c r="B3062" s="509" t="s">
        <v>334</v>
      </c>
      <c r="C3062" s="509">
        <v>60</v>
      </c>
      <c r="H3062" s="509">
        <v>0</v>
      </c>
    </row>
    <row r="3063" spans="1:8">
      <c r="A3063" s="508" t="s">
        <v>561</v>
      </c>
      <c r="B3063" s="509" t="s">
        <v>334</v>
      </c>
      <c r="C3063" s="509">
        <v>61</v>
      </c>
      <c r="H3063" s="509">
        <v>0</v>
      </c>
    </row>
    <row r="3064" spans="1:8">
      <c r="A3064" s="508" t="s">
        <v>561</v>
      </c>
      <c r="B3064" s="509" t="s">
        <v>334</v>
      </c>
      <c r="C3064" s="509">
        <v>62</v>
      </c>
      <c r="H3064" s="509">
        <v>0</v>
      </c>
    </row>
    <row r="3065" spans="1:8">
      <c r="A3065" s="508" t="s">
        <v>561</v>
      </c>
      <c r="B3065" s="509" t="s">
        <v>334</v>
      </c>
      <c r="C3065" s="509">
        <v>63</v>
      </c>
      <c r="H3065" s="509">
        <v>0</v>
      </c>
    </row>
    <row r="3066" spans="1:8">
      <c r="A3066" s="508" t="s">
        <v>561</v>
      </c>
      <c r="B3066" s="509" t="s">
        <v>334</v>
      </c>
      <c r="C3066" s="509" t="s">
        <v>1033</v>
      </c>
      <c r="H3066" s="509">
        <v>0</v>
      </c>
    </row>
    <row r="3067" spans="1:8">
      <c r="A3067" s="508" t="s">
        <v>561</v>
      </c>
      <c r="B3067" s="509" t="s">
        <v>334</v>
      </c>
      <c r="C3067" s="509" t="s">
        <v>1034</v>
      </c>
      <c r="H3067" s="509">
        <v>0</v>
      </c>
    </row>
    <row r="3068" spans="1:8">
      <c r="A3068" s="508" t="s">
        <v>561</v>
      </c>
      <c r="B3068" s="509" t="s">
        <v>334</v>
      </c>
      <c r="C3068" s="509">
        <v>64</v>
      </c>
      <c r="H3068" s="509">
        <v>0</v>
      </c>
    </row>
    <row r="3069" spans="1:8">
      <c r="A3069" s="508" t="s">
        <v>561</v>
      </c>
      <c r="B3069" s="509" t="s">
        <v>334</v>
      </c>
      <c r="C3069" s="509" t="s">
        <v>1035</v>
      </c>
      <c r="H3069" s="509">
        <v>0</v>
      </c>
    </row>
    <row r="3070" spans="1:8">
      <c r="A3070" s="508" t="s">
        <v>561</v>
      </c>
      <c r="B3070" s="509" t="s">
        <v>334</v>
      </c>
      <c r="C3070" s="509">
        <v>65</v>
      </c>
      <c r="H3070" s="509">
        <v>0</v>
      </c>
    </row>
    <row r="3071" spans="1:8">
      <c r="A3071" s="508" t="s">
        <v>561</v>
      </c>
      <c r="B3071" s="509" t="s">
        <v>334</v>
      </c>
      <c r="C3071" s="509">
        <v>66</v>
      </c>
      <c r="H3071" s="509">
        <v>0</v>
      </c>
    </row>
    <row r="3072" spans="1:8">
      <c r="A3072" s="508" t="s">
        <v>561</v>
      </c>
      <c r="B3072" s="509" t="s">
        <v>334</v>
      </c>
      <c r="C3072" s="509" t="s">
        <v>1036</v>
      </c>
      <c r="H3072" s="509">
        <v>0</v>
      </c>
    </row>
    <row r="3073" spans="1:8">
      <c r="A3073" s="508" t="s">
        <v>561</v>
      </c>
      <c r="B3073" s="509" t="s">
        <v>334</v>
      </c>
      <c r="C3073" s="509" t="s">
        <v>1037</v>
      </c>
      <c r="H3073" s="509">
        <v>0</v>
      </c>
    </row>
    <row r="3074" spans="1:8">
      <c r="A3074" s="508" t="s">
        <v>561</v>
      </c>
      <c r="B3074" s="509" t="s">
        <v>334</v>
      </c>
      <c r="C3074" s="509" t="s">
        <v>1038</v>
      </c>
      <c r="H3074" s="509">
        <v>0</v>
      </c>
    </row>
    <row r="3075" spans="1:8">
      <c r="A3075" s="508" t="s">
        <v>561</v>
      </c>
      <c r="B3075" s="509" t="s">
        <v>334</v>
      </c>
      <c r="C3075" s="509" t="s">
        <v>1039</v>
      </c>
      <c r="H3075" s="509">
        <v>0</v>
      </c>
    </row>
    <row r="3076" spans="1:8">
      <c r="A3076" s="508" t="s">
        <v>561</v>
      </c>
      <c r="B3076" s="509" t="s">
        <v>334</v>
      </c>
      <c r="C3076" s="509" t="s">
        <v>1040</v>
      </c>
      <c r="H3076" s="509">
        <v>0</v>
      </c>
    </row>
    <row r="3077" spans="1:8">
      <c r="A3077" s="508" t="s">
        <v>561</v>
      </c>
      <c r="B3077" s="509" t="s">
        <v>334</v>
      </c>
      <c r="C3077" s="509" t="s">
        <v>1041</v>
      </c>
      <c r="H3077" s="509">
        <v>0</v>
      </c>
    </row>
    <row r="3078" spans="1:8">
      <c r="A3078" s="508" t="s">
        <v>561</v>
      </c>
      <c r="B3078" s="509" t="s">
        <v>334</v>
      </c>
      <c r="C3078" s="509" t="s">
        <v>1042</v>
      </c>
    </row>
    <row r="3079" spans="1:8">
      <c r="A3079" s="508" t="s">
        <v>561</v>
      </c>
      <c r="B3079" s="509" t="s">
        <v>334</v>
      </c>
      <c r="C3079" s="509">
        <v>67</v>
      </c>
      <c r="H3079" s="509">
        <v>0</v>
      </c>
    </row>
    <row r="3080" spans="1:8">
      <c r="A3080" s="508" t="s">
        <v>561</v>
      </c>
      <c r="B3080" s="509" t="s">
        <v>334</v>
      </c>
      <c r="C3080" s="509">
        <v>68</v>
      </c>
      <c r="H3080" s="509">
        <v>0</v>
      </c>
    </row>
    <row r="3081" spans="1:8">
      <c r="A3081" s="508" t="s">
        <v>561</v>
      </c>
      <c r="B3081" s="509" t="s">
        <v>334</v>
      </c>
      <c r="C3081" s="509" t="s">
        <v>1043</v>
      </c>
      <c r="H3081" s="509">
        <v>0</v>
      </c>
    </row>
    <row r="3082" spans="1:8">
      <c r="A3082" s="508" t="s">
        <v>561</v>
      </c>
      <c r="B3082" s="509" t="s">
        <v>334</v>
      </c>
      <c r="C3082" s="509">
        <v>69</v>
      </c>
      <c r="H3082" s="509">
        <v>0</v>
      </c>
    </row>
    <row r="3083" spans="1:8">
      <c r="A3083" s="508" t="s">
        <v>561</v>
      </c>
      <c r="B3083" s="509" t="s">
        <v>334</v>
      </c>
      <c r="C3083" s="509" t="s">
        <v>1044</v>
      </c>
      <c r="H3083" s="509">
        <v>0</v>
      </c>
    </row>
    <row r="3084" spans="1:8">
      <c r="A3084" s="508" t="s">
        <v>561</v>
      </c>
      <c r="B3084" s="509" t="s">
        <v>334</v>
      </c>
      <c r="C3084" s="509" t="s">
        <v>1045</v>
      </c>
      <c r="H3084" s="509">
        <v>0</v>
      </c>
    </row>
    <row r="3085" spans="1:8">
      <c r="A3085" s="508" t="s">
        <v>561</v>
      </c>
      <c r="B3085" s="509" t="s">
        <v>334</v>
      </c>
      <c r="C3085" s="509">
        <v>70</v>
      </c>
      <c r="H3085" s="509">
        <v>0</v>
      </c>
    </row>
    <row r="3086" spans="1:8">
      <c r="A3086" s="508" t="s">
        <v>561</v>
      </c>
      <c r="B3086" s="509" t="s">
        <v>334</v>
      </c>
      <c r="C3086" s="509" t="s">
        <v>1046</v>
      </c>
      <c r="H3086" s="509">
        <v>0</v>
      </c>
    </row>
    <row r="3087" spans="1:8">
      <c r="A3087" s="508" t="s">
        <v>561</v>
      </c>
      <c r="B3087" s="509" t="s">
        <v>334</v>
      </c>
      <c r="C3087" s="509">
        <v>71</v>
      </c>
      <c r="H3087" s="509">
        <v>0</v>
      </c>
    </row>
    <row r="3088" spans="1:8">
      <c r="A3088" s="508" t="s">
        <v>561</v>
      </c>
      <c r="B3088" s="509" t="s">
        <v>334</v>
      </c>
      <c r="C3088" s="509" t="s">
        <v>1047</v>
      </c>
      <c r="H3088" s="509">
        <v>0</v>
      </c>
    </row>
    <row r="3089" spans="1:8">
      <c r="A3089" s="508" t="s">
        <v>561</v>
      </c>
      <c r="B3089" s="509" t="s">
        <v>334</v>
      </c>
      <c r="C3089" s="509" t="s">
        <v>1048</v>
      </c>
      <c r="H3089" s="509">
        <v>0</v>
      </c>
    </row>
    <row r="3090" spans="1:8">
      <c r="A3090" s="508" t="s">
        <v>561</v>
      </c>
      <c r="B3090" s="509" t="s">
        <v>334</v>
      </c>
      <c r="C3090" s="509" t="s">
        <v>1049</v>
      </c>
      <c r="H3090" s="509">
        <v>0</v>
      </c>
    </row>
    <row r="3091" spans="1:8">
      <c r="A3091" s="508" t="s">
        <v>561</v>
      </c>
      <c r="B3091" s="509" t="s">
        <v>334</v>
      </c>
      <c r="C3091" s="509" t="s">
        <v>1050</v>
      </c>
      <c r="H3091" s="509">
        <v>0</v>
      </c>
    </row>
    <row r="3092" spans="1:8">
      <c r="A3092" s="508" t="s">
        <v>561</v>
      </c>
      <c r="B3092" s="509" t="s">
        <v>334</v>
      </c>
      <c r="C3092" s="509" t="s">
        <v>1051</v>
      </c>
      <c r="H3092" s="509">
        <v>0</v>
      </c>
    </row>
    <row r="3093" spans="1:8">
      <c r="A3093" s="508" t="s">
        <v>561</v>
      </c>
      <c r="B3093" s="509" t="s">
        <v>334</v>
      </c>
      <c r="C3093" s="509">
        <v>72</v>
      </c>
      <c r="H3093" s="509">
        <v>0</v>
      </c>
    </row>
    <row r="3094" spans="1:8">
      <c r="A3094" s="508" t="s">
        <v>561</v>
      </c>
      <c r="B3094" s="509" t="s">
        <v>334</v>
      </c>
      <c r="C3094" s="509">
        <v>74</v>
      </c>
      <c r="H3094" s="509">
        <v>0</v>
      </c>
    </row>
    <row r="3095" spans="1:8">
      <c r="A3095" s="508" t="s">
        <v>561</v>
      </c>
      <c r="B3095" s="509" t="s">
        <v>334</v>
      </c>
      <c r="C3095" s="509" t="s">
        <v>4571</v>
      </c>
      <c r="D3095" s="509">
        <v>0</v>
      </c>
      <c r="E3095" s="509">
        <v>0</v>
      </c>
      <c r="F3095" s="509">
        <v>0</v>
      </c>
      <c r="G3095" s="509">
        <v>0</v>
      </c>
      <c r="H3095" s="509">
        <v>0</v>
      </c>
    </row>
    <row r="3096" spans="1:8">
      <c r="A3096" s="508" t="s">
        <v>562</v>
      </c>
      <c r="B3096" s="509" t="s">
        <v>2778</v>
      </c>
      <c r="C3096" s="509">
        <v>1</v>
      </c>
      <c r="H3096" s="509">
        <v>0</v>
      </c>
    </row>
    <row r="3097" spans="1:8">
      <c r="A3097" s="508" t="s">
        <v>562</v>
      </c>
      <c r="B3097" s="509" t="s">
        <v>2778</v>
      </c>
      <c r="C3097" s="509" t="s">
        <v>1023</v>
      </c>
      <c r="H3097" s="509">
        <v>0</v>
      </c>
    </row>
    <row r="3098" spans="1:8">
      <c r="A3098" s="508" t="s">
        <v>562</v>
      </c>
      <c r="B3098" s="509" t="s">
        <v>2778</v>
      </c>
      <c r="C3098" s="509">
        <v>2</v>
      </c>
      <c r="H3098" s="509">
        <v>0</v>
      </c>
    </row>
    <row r="3099" spans="1:8">
      <c r="A3099" s="508" t="s">
        <v>562</v>
      </c>
      <c r="B3099" s="509" t="s">
        <v>2778</v>
      </c>
      <c r="C3099" s="509">
        <v>3</v>
      </c>
      <c r="H3099" s="509">
        <v>0</v>
      </c>
    </row>
    <row r="3100" spans="1:8">
      <c r="A3100" s="508" t="s">
        <v>562</v>
      </c>
      <c r="B3100" s="509" t="s">
        <v>2778</v>
      </c>
      <c r="C3100" s="509">
        <v>4</v>
      </c>
      <c r="H3100" s="509">
        <v>0</v>
      </c>
    </row>
    <row r="3101" spans="1:8">
      <c r="A3101" s="508" t="s">
        <v>562</v>
      </c>
      <c r="B3101" s="509" t="s">
        <v>2778</v>
      </c>
      <c r="C3101" s="509">
        <v>5</v>
      </c>
      <c r="H3101" s="509">
        <v>0</v>
      </c>
    </row>
    <row r="3102" spans="1:8">
      <c r="A3102" s="508" t="s">
        <v>562</v>
      </c>
      <c r="B3102" s="509" t="s">
        <v>2778</v>
      </c>
      <c r="C3102" s="509">
        <v>6</v>
      </c>
      <c r="H3102" s="509">
        <v>0</v>
      </c>
    </row>
    <row r="3103" spans="1:8">
      <c r="A3103" s="508" t="s">
        <v>562</v>
      </c>
      <c r="B3103" s="509" t="s">
        <v>2778</v>
      </c>
      <c r="C3103" s="509">
        <v>7</v>
      </c>
      <c r="H3103" s="509">
        <v>0</v>
      </c>
    </row>
    <row r="3104" spans="1:8">
      <c r="A3104" s="508" t="s">
        <v>562</v>
      </c>
      <c r="B3104" s="509" t="s">
        <v>2778</v>
      </c>
      <c r="C3104" s="509">
        <v>8</v>
      </c>
      <c r="H3104" s="509">
        <v>0</v>
      </c>
    </row>
    <row r="3105" spans="1:8">
      <c r="A3105" s="508" t="s">
        <v>562</v>
      </c>
      <c r="B3105" s="509" t="s">
        <v>2778</v>
      </c>
      <c r="C3105" s="509">
        <v>9</v>
      </c>
      <c r="H3105" s="509">
        <v>0</v>
      </c>
    </row>
    <row r="3106" spans="1:8">
      <c r="A3106" s="508" t="s">
        <v>562</v>
      </c>
      <c r="B3106" s="509" t="s">
        <v>2778</v>
      </c>
      <c r="C3106" s="509">
        <v>10</v>
      </c>
      <c r="H3106" s="509">
        <v>0</v>
      </c>
    </row>
    <row r="3107" spans="1:8">
      <c r="A3107" s="508" t="s">
        <v>562</v>
      </c>
      <c r="B3107" s="509" t="s">
        <v>2778</v>
      </c>
      <c r="C3107" s="509">
        <v>11</v>
      </c>
      <c r="H3107" s="509">
        <v>0</v>
      </c>
    </row>
    <row r="3108" spans="1:8">
      <c r="A3108" s="508" t="s">
        <v>562</v>
      </c>
      <c r="B3108" s="509" t="s">
        <v>2778</v>
      </c>
      <c r="C3108" s="509">
        <v>12</v>
      </c>
      <c r="H3108" s="509">
        <v>0</v>
      </c>
    </row>
    <row r="3109" spans="1:8">
      <c r="A3109" s="508" t="s">
        <v>562</v>
      </c>
      <c r="B3109" s="509" t="s">
        <v>2778</v>
      </c>
      <c r="C3109" s="509">
        <v>13</v>
      </c>
      <c r="H3109" s="509">
        <v>0</v>
      </c>
    </row>
    <row r="3110" spans="1:8">
      <c r="A3110" s="508" t="s">
        <v>562</v>
      </c>
      <c r="B3110" s="509" t="s">
        <v>2778</v>
      </c>
      <c r="C3110" s="509">
        <v>14</v>
      </c>
      <c r="H3110" s="509">
        <v>0</v>
      </c>
    </row>
    <row r="3111" spans="1:8">
      <c r="A3111" s="508" t="s">
        <v>562</v>
      </c>
      <c r="B3111" s="509" t="s">
        <v>2778</v>
      </c>
      <c r="C3111" s="509">
        <v>15</v>
      </c>
      <c r="H3111" s="509">
        <v>0</v>
      </c>
    </row>
    <row r="3112" spans="1:8">
      <c r="A3112" s="508" t="s">
        <v>562</v>
      </c>
      <c r="B3112" s="509" t="s">
        <v>2778</v>
      </c>
      <c r="C3112" s="509">
        <v>16</v>
      </c>
      <c r="H3112" s="509">
        <v>0</v>
      </c>
    </row>
    <row r="3113" spans="1:8">
      <c r="A3113" s="508" t="s">
        <v>562</v>
      </c>
      <c r="B3113" s="509" t="s">
        <v>2778</v>
      </c>
      <c r="C3113" s="509">
        <v>17</v>
      </c>
      <c r="H3113" s="509">
        <v>0</v>
      </c>
    </row>
    <row r="3114" spans="1:8">
      <c r="A3114" s="508" t="s">
        <v>562</v>
      </c>
      <c r="B3114" s="509" t="s">
        <v>2778</v>
      </c>
      <c r="C3114" s="509">
        <v>18</v>
      </c>
      <c r="H3114" s="509">
        <v>0</v>
      </c>
    </row>
    <row r="3115" spans="1:8">
      <c r="A3115" s="508" t="s">
        <v>562</v>
      </c>
      <c r="B3115" s="509" t="s">
        <v>2778</v>
      </c>
      <c r="C3115" s="509" t="s">
        <v>1024</v>
      </c>
      <c r="H3115" s="509">
        <v>0</v>
      </c>
    </row>
    <row r="3116" spans="1:8">
      <c r="A3116" s="508" t="s">
        <v>562</v>
      </c>
      <c r="B3116" s="509" t="s">
        <v>2778</v>
      </c>
      <c r="C3116" s="509" t="s">
        <v>1025</v>
      </c>
      <c r="H3116" s="509">
        <v>0</v>
      </c>
    </row>
    <row r="3117" spans="1:8">
      <c r="A3117" s="508" t="s">
        <v>562</v>
      </c>
      <c r="B3117" s="509" t="s">
        <v>2778</v>
      </c>
      <c r="C3117" s="509">
        <v>19</v>
      </c>
      <c r="H3117" s="509">
        <v>0</v>
      </c>
    </row>
    <row r="3118" spans="1:8">
      <c r="A3118" s="508" t="s">
        <v>562</v>
      </c>
      <c r="B3118" s="509" t="s">
        <v>2778</v>
      </c>
      <c r="C3118" s="509">
        <v>20</v>
      </c>
      <c r="H3118" s="509">
        <v>0</v>
      </c>
    </row>
    <row r="3119" spans="1:8">
      <c r="A3119" s="508" t="s">
        <v>562</v>
      </c>
      <c r="B3119" s="509" t="s">
        <v>2778</v>
      </c>
      <c r="C3119" s="509">
        <v>21</v>
      </c>
      <c r="H3119" s="509">
        <v>0</v>
      </c>
    </row>
    <row r="3120" spans="1:8">
      <c r="A3120" s="508" t="s">
        <v>562</v>
      </c>
      <c r="B3120" s="509" t="s">
        <v>2778</v>
      </c>
      <c r="C3120" s="509" t="s">
        <v>1026</v>
      </c>
      <c r="H3120" s="509">
        <v>0</v>
      </c>
    </row>
    <row r="3121" spans="1:8">
      <c r="A3121" s="508" t="s">
        <v>562</v>
      </c>
      <c r="B3121" s="509" t="s">
        <v>2778</v>
      </c>
      <c r="C3121" s="509" t="s">
        <v>1027</v>
      </c>
      <c r="H3121" s="509">
        <v>0</v>
      </c>
    </row>
    <row r="3122" spans="1:8">
      <c r="A3122" s="508" t="s">
        <v>562</v>
      </c>
      <c r="B3122" s="509" t="s">
        <v>2778</v>
      </c>
      <c r="C3122" s="509" t="s">
        <v>1028</v>
      </c>
      <c r="H3122" s="509">
        <v>0</v>
      </c>
    </row>
    <row r="3123" spans="1:8">
      <c r="A3123" s="508" t="s">
        <v>562</v>
      </c>
      <c r="B3123" s="509" t="s">
        <v>2778</v>
      </c>
      <c r="C3123" s="509">
        <v>22</v>
      </c>
      <c r="H3123" s="509">
        <v>0</v>
      </c>
    </row>
    <row r="3124" spans="1:8">
      <c r="A3124" s="508" t="s">
        <v>562</v>
      </c>
      <c r="B3124" s="509" t="s">
        <v>2778</v>
      </c>
      <c r="C3124" s="509">
        <v>23</v>
      </c>
      <c r="H3124" s="509">
        <v>0</v>
      </c>
    </row>
    <row r="3125" spans="1:8">
      <c r="A3125" s="508" t="s">
        <v>562</v>
      </c>
      <c r="B3125" s="509" t="s">
        <v>2778</v>
      </c>
      <c r="C3125" s="509" t="s">
        <v>1029</v>
      </c>
      <c r="H3125" s="509">
        <v>0</v>
      </c>
    </row>
    <row r="3126" spans="1:8">
      <c r="A3126" s="508" t="s">
        <v>562</v>
      </c>
      <c r="B3126" s="509" t="s">
        <v>2778</v>
      </c>
      <c r="C3126" s="509">
        <v>24</v>
      </c>
      <c r="H3126" s="509">
        <v>0</v>
      </c>
    </row>
    <row r="3127" spans="1:8">
      <c r="A3127" s="508" t="s">
        <v>562</v>
      </c>
      <c r="B3127" s="509" t="s">
        <v>2778</v>
      </c>
      <c r="C3127" s="509">
        <v>25</v>
      </c>
    </row>
    <row r="3128" spans="1:8">
      <c r="A3128" s="508" t="s">
        <v>562</v>
      </c>
      <c r="B3128" s="509" t="s">
        <v>2778</v>
      </c>
      <c r="C3128" s="509">
        <v>26</v>
      </c>
      <c r="H3128" s="509">
        <v>0</v>
      </c>
    </row>
    <row r="3129" spans="1:8">
      <c r="A3129" s="508" t="s">
        <v>562</v>
      </c>
      <c r="B3129" s="509" t="s">
        <v>2778</v>
      </c>
      <c r="C3129" s="509">
        <v>27</v>
      </c>
      <c r="H3129" s="509">
        <v>0</v>
      </c>
    </row>
    <row r="3130" spans="1:8">
      <c r="A3130" s="508" t="s">
        <v>562</v>
      </c>
      <c r="B3130" s="509" t="s">
        <v>2778</v>
      </c>
      <c r="C3130" s="509">
        <v>28</v>
      </c>
      <c r="H3130" s="509">
        <v>0</v>
      </c>
    </row>
    <row r="3131" spans="1:8">
      <c r="A3131" s="508" t="s">
        <v>562</v>
      </c>
      <c r="B3131" s="509" t="s">
        <v>2778</v>
      </c>
      <c r="C3131" s="509">
        <v>29</v>
      </c>
      <c r="H3131" s="509">
        <v>0</v>
      </c>
    </row>
    <row r="3132" spans="1:8">
      <c r="A3132" s="508" t="s">
        <v>562</v>
      </c>
      <c r="B3132" s="509" t="s">
        <v>2778</v>
      </c>
      <c r="C3132" s="509">
        <v>30</v>
      </c>
      <c r="H3132" s="509">
        <v>0</v>
      </c>
    </row>
    <row r="3133" spans="1:8">
      <c r="A3133" s="508" t="s">
        <v>562</v>
      </c>
      <c r="B3133" s="509" t="s">
        <v>2778</v>
      </c>
      <c r="C3133" s="509">
        <v>31</v>
      </c>
      <c r="H3133" s="509">
        <v>0</v>
      </c>
    </row>
    <row r="3134" spans="1:8">
      <c r="A3134" s="508" t="s">
        <v>562</v>
      </c>
      <c r="B3134" s="509" t="s">
        <v>2778</v>
      </c>
      <c r="C3134" s="509">
        <v>32</v>
      </c>
      <c r="H3134" s="509">
        <v>0</v>
      </c>
    </row>
    <row r="3135" spans="1:8">
      <c r="A3135" s="508" t="s">
        <v>562</v>
      </c>
      <c r="B3135" s="509" t="s">
        <v>2778</v>
      </c>
      <c r="C3135" s="509">
        <v>33</v>
      </c>
      <c r="H3135" s="509">
        <v>0</v>
      </c>
    </row>
    <row r="3136" spans="1:8">
      <c r="A3136" s="508" t="s">
        <v>562</v>
      </c>
      <c r="B3136" s="509" t="s">
        <v>2778</v>
      </c>
      <c r="C3136" s="509">
        <v>34</v>
      </c>
      <c r="H3136" s="509">
        <v>0</v>
      </c>
    </row>
    <row r="3137" spans="1:8">
      <c r="A3137" s="508" t="s">
        <v>562</v>
      </c>
      <c r="B3137" s="509" t="s">
        <v>2778</v>
      </c>
      <c r="C3137" s="509">
        <v>35</v>
      </c>
      <c r="H3137" s="509">
        <v>0</v>
      </c>
    </row>
    <row r="3138" spans="1:8">
      <c r="A3138" s="508" t="s">
        <v>562</v>
      </c>
      <c r="B3138" s="509" t="s">
        <v>2778</v>
      </c>
      <c r="C3138" s="509">
        <v>36</v>
      </c>
      <c r="H3138" s="509">
        <v>0</v>
      </c>
    </row>
    <row r="3139" spans="1:8">
      <c r="A3139" s="508" t="s">
        <v>562</v>
      </c>
      <c r="B3139" s="509" t="s">
        <v>2778</v>
      </c>
      <c r="C3139" s="509">
        <v>37</v>
      </c>
      <c r="H3139" s="509">
        <v>0</v>
      </c>
    </row>
    <row r="3140" spans="1:8">
      <c r="A3140" s="508" t="s">
        <v>562</v>
      </c>
      <c r="B3140" s="509" t="s">
        <v>2778</v>
      </c>
      <c r="C3140" s="509">
        <v>38</v>
      </c>
      <c r="H3140" s="509">
        <v>0</v>
      </c>
    </row>
    <row r="3141" spans="1:8">
      <c r="A3141" s="508" t="s">
        <v>562</v>
      </c>
      <c r="B3141" s="509" t="s">
        <v>2778</v>
      </c>
      <c r="C3141" s="509" t="s">
        <v>1030</v>
      </c>
    </row>
    <row r="3142" spans="1:8">
      <c r="A3142" s="508" t="s">
        <v>562</v>
      </c>
      <c r="B3142" s="509" t="s">
        <v>2778</v>
      </c>
      <c r="C3142" s="509">
        <v>39</v>
      </c>
      <c r="H3142" s="509">
        <v>0</v>
      </c>
    </row>
    <row r="3143" spans="1:8">
      <c r="A3143" s="508" t="s">
        <v>562</v>
      </c>
      <c r="B3143" s="509" t="s">
        <v>2778</v>
      </c>
      <c r="C3143" s="509">
        <v>40</v>
      </c>
      <c r="H3143" s="509">
        <v>0</v>
      </c>
    </row>
    <row r="3144" spans="1:8">
      <c r="A3144" s="508" t="s">
        <v>562</v>
      </c>
      <c r="B3144" s="509" t="s">
        <v>2778</v>
      </c>
      <c r="C3144" s="509">
        <v>41</v>
      </c>
      <c r="H3144" s="509">
        <v>0</v>
      </c>
    </row>
    <row r="3145" spans="1:8">
      <c r="A3145" s="508" t="s">
        <v>562</v>
      </c>
      <c r="B3145" s="509" t="s">
        <v>2778</v>
      </c>
      <c r="C3145" s="509">
        <v>42</v>
      </c>
      <c r="H3145" s="509">
        <v>0</v>
      </c>
    </row>
    <row r="3146" spans="1:8">
      <c r="A3146" s="508" t="s">
        <v>562</v>
      </c>
      <c r="B3146" s="509" t="s">
        <v>2778</v>
      </c>
      <c r="C3146" s="509">
        <v>43</v>
      </c>
      <c r="H3146" s="509">
        <v>0</v>
      </c>
    </row>
    <row r="3147" spans="1:8">
      <c r="A3147" s="508" t="s">
        <v>562</v>
      </c>
      <c r="B3147" s="509" t="s">
        <v>2778</v>
      </c>
      <c r="C3147" s="509">
        <v>44</v>
      </c>
      <c r="H3147" s="509">
        <v>0</v>
      </c>
    </row>
    <row r="3148" spans="1:8">
      <c r="A3148" s="508" t="s">
        <v>562</v>
      </c>
      <c r="B3148" s="509" t="s">
        <v>2778</v>
      </c>
      <c r="C3148" s="509">
        <v>45</v>
      </c>
      <c r="H3148" s="509">
        <v>0</v>
      </c>
    </row>
    <row r="3149" spans="1:8">
      <c r="A3149" s="508" t="s">
        <v>562</v>
      </c>
      <c r="B3149" s="509" t="s">
        <v>2778</v>
      </c>
      <c r="C3149" s="509">
        <v>46</v>
      </c>
      <c r="H3149" s="509">
        <v>0</v>
      </c>
    </row>
    <row r="3150" spans="1:8">
      <c r="A3150" s="508" t="s">
        <v>562</v>
      </c>
      <c r="B3150" s="509" t="s">
        <v>2778</v>
      </c>
      <c r="C3150" s="509">
        <v>47</v>
      </c>
      <c r="H3150" s="509">
        <v>0</v>
      </c>
    </row>
    <row r="3151" spans="1:8">
      <c r="A3151" s="508" t="s">
        <v>562</v>
      </c>
      <c r="B3151" s="509" t="s">
        <v>2778</v>
      </c>
      <c r="C3151" s="509">
        <v>48</v>
      </c>
      <c r="H3151" s="509">
        <v>0</v>
      </c>
    </row>
    <row r="3152" spans="1:8">
      <c r="A3152" s="508" t="s">
        <v>562</v>
      </c>
      <c r="B3152" s="509" t="s">
        <v>2778</v>
      </c>
      <c r="C3152" s="509">
        <v>49</v>
      </c>
      <c r="H3152" s="509">
        <v>0</v>
      </c>
    </row>
    <row r="3153" spans="1:8">
      <c r="A3153" s="508" t="s">
        <v>562</v>
      </c>
      <c r="B3153" s="509" t="s">
        <v>2778</v>
      </c>
      <c r="C3153" s="509">
        <v>50</v>
      </c>
      <c r="H3153" s="509">
        <v>0</v>
      </c>
    </row>
    <row r="3154" spans="1:8">
      <c r="A3154" s="508" t="s">
        <v>562</v>
      </c>
      <c r="B3154" s="509" t="s">
        <v>2778</v>
      </c>
      <c r="C3154" s="509">
        <v>51</v>
      </c>
      <c r="H3154" s="509">
        <v>0</v>
      </c>
    </row>
    <row r="3155" spans="1:8">
      <c r="A3155" s="508" t="s">
        <v>562</v>
      </c>
      <c r="B3155" s="509" t="s">
        <v>2778</v>
      </c>
      <c r="C3155" s="509" t="s">
        <v>1031</v>
      </c>
      <c r="H3155" s="509">
        <v>0</v>
      </c>
    </row>
    <row r="3156" spans="1:8">
      <c r="A3156" s="508" t="s">
        <v>562</v>
      </c>
      <c r="B3156" s="509" t="s">
        <v>2778</v>
      </c>
      <c r="C3156" s="509" t="s">
        <v>1032</v>
      </c>
      <c r="H3156" s="509">
        <v>0</v>
      </c>
    </row>
    <row r="3157" spans="1:8">
      <c r="A3157" s="508" t="s">
        <v>562</v>
      </c>
      <c r="B3157" s="509" t="s">
        <v>2778</v>
      </c>
      <c r="C3157" s="509">
        <v>52</v>
      </c>
      <c r="H3157" s="509">
        <v>0</v>
      </c>
    </row>
    <row r="3158" spans="1:8">
      <c r="A3158" s="508" t="s">
        <v>562</v>
      </c>
      <c r="B3158" s="509" t="s">
        <v>2778</v>
      </c>
      <c r="C3158" s="509">
        <v>53</v>
      </c>
      <c r="H3158" s="509">
        <v>0</v>
      </c>
    </row>
    <row r="3159" spans="1:8">
      <c r="A3159" s="508" t="s">
        <v>562</v>
      </c>
      <c r="B3159" s="509" t="s">
        <v>2778</v>
      </c>
      <c r="C3159" s="509">
        <v>54</v>
      </c>
      <c r="H3159" s="509">
        <v>0</v>
      </c>
    </row>
    <row r="3160" spans="1:8">
      <c r="A3160" s="508" t="s">
        <v>562</v>
      </c>
      <c r="B3160" s="509" t="s">
        <v>2778</v>
      </c>
      <c r="C3160" s="509">
        <v>55</v>
      </c>
      <c r="H3160" s="509">
        <v>0</v>
      </c>
    </row>
    <row r="3161" spans="1:8">
      <c r="A3161" s="508" t="s">
        <v>562</v>
      </c>
      <c r="B3161" s="509" t="s">
        <v>2778</v>
      </c>
      <c r="C3161" s="509">
        <v>56</v>
      </c>
      <c r="H3161" s="509">
        <v>0</v>
      </c>
    </row>
    <row r="3162" spans="1:8">
      <c r="A3162" s="508" t="s">
        <v>562</v>
      </c>
      <c r="B3162" s="509" t="s">
        <v>2778</v>
      </c>
      <c r="C3162" s="509">
        <v>57</v>
      </c>
      <c r="H3162" s="509">
        <v>0</v>
      </c>
    </row>
    <row r="3163" spans="1:8">
      <c r="A3163" s="508" t="s">
        <v>562</v>
      </c>
      <c r="B3163" s="509" t="s">
        <v>2778</v>
      </c>
      <c r="C3163" s="509">
        <v>58</v>
      </c>
      <c r="H3163" s="509">
        <v>0</v>
      </c>
    </row>
    <row r="3164" spans="1:8">
      <c r="A3164" s="508" t="s">
        <v>562</v>
      </c>
      <c r="B3164" s="509" t="s">
        <v>2778</v>
      </c>
      <c r="C3164" s="509">
        <v>59</v>
      </c>
      <c r="H3164" s="509">
        <v>0</v>
      </c>
    </row>
    <row r="3165" spans="1:8">
      <c r="A3165" s="508" t="s">
        <v>562</v>
      </c>
      <c r="B3165" s="509" t="s">
        <v>2778</v>
      </c>
      <c r="C3165" s="509">
        <v>60</v>
      </c>
      <c r="H3165" s="509">
        <v>0</v>
      </c>
    </row>
    <row r="3166" spans="1:8">
      <c r="A3166" s="508" t="s">
        <v>562</v>
      </c>
      <c r="B3166" s="509" t="s">
        <v>2778</v>
      </c>
      <c r="C3166" s="509">
        <v>61</v>
      </c>
      <c r="H3166" s="509">
        <v>0</v>
      </c>
    </row>
    <row r="3167" spans="1:8">
      <c r="A3167" s="508" t="s">
        <v>562</v>
      </c>
      <c r="B3167" s="509" t="s">
        <v>2778</v>
      </c>
      <c r="C3167" s="509">
        <v>62</v>
      </c>
      <c r="H3167" s="509">
        <v>0</v>
      </c>
    </row>
    <row r="3168" spans="1:8">
      <c r="A3168" s="508" t="s">
        <v>562</v>
      </c>
      <c r="B3168" s="509" t="s">
        <v>2778</v>
      </c>
      <c r="C3168" s="509">
        <v>63</v>
      </c>
      <c r="H3168" s="509">
        <v>0</v>
      </c>
    </row>
    <row r="3169" spans="1:8">
      <c r="A3169" s="508" t="s">
        <v>562</v>
      </c>
      <c r="B3169" s="509" t="s">
        <v>2778</v>
      </c>
      <c r="C3169" s="509" t="s">
        <v>1033</v>
      </c>
      <c r="H3169" s="509">
        <v>0</v>
      </c>
    </row>
    <row r="3170" spans="1:8">
      <c r="A3170" s="508" t="s">
        <v>562</v>
      </c>
      <c r="B3170" s="509" t="s">
        <v>2778</v>
      </c>
      <c r="C3170" s="509" t="s">
        <v>1034</v>
      </c>
      <c r="H3170" s="509">
        <v>0</v>
      </c>
    </row>
    <row r="3171" spans="1:8">
      <c r="A3171" s="508" t="s">
        <v>562</v>
      </c>
      <c r="B3171" s="509" t="s">
        <v>2778</v>
      </c>
      <c r="C3171" s="509">
        <v>64</v>
      </c>
      <c r="H3171" s="509">
        <v>0</v>
      </c>
    </row>
    <row r="3172" spans="1:8">
      <c r="A3172" s="508" t="s">
        <v>562</v>
      </c>
      <c r="B3172" s="509" t="s">
        <v>2778</v>
      </c>
      <c r="C3172" s="509" t="s">
        <v>1035</v>
      </c>
      <c r="H3172" s="509">
        <v>0</v>
      </c>
    </row>
    <row r="3173" spans="1:8">
      <c r="A3173" s="508" t="s">
        <v>562</v>
      </c>
      <c r="B3173" s="509" t="s">
        <v>2778</v>
      </c>
      <c r="C3173" s="509">
        <v>65</v>
      </c>
      <c r="H3173" s="509">
        <v>0</v>
      </c>
    </row>
    <row r="3174" spans="1:8">
      <c r="A3174" s="508" t="s">
        <v>562</v>
      </c>
      <c r="B3174" s="509" t="s">
        <v>2778</v>
      </c>
      <c r="C3174" s="509">
        <v>66</v>
      </c>
      <c r="H3174" s="509">
        <v>0</v>
      </c>
    </row>
    <row r="3175" spans="1:8">
      <c r="A3175" s="508" t="s">
        <v>562</v>
      </c>
      <c r="B3175" s="509" t="s">
        <v>2778</v>
      </c>
      <c r="C3175" s="509" t="s">
        <v>1036</v>
      </c>
      <c r="H3175" s="509">
        <v>0</v>
      </c>
    </row>
    <row r="3176" spans="1:8">
      <c r="A3176" s="508" t="s">
        <v>562</v>
      </c>
      <c r="B3176" s="509" t="s">
        <v>2778</v>
      </c>
      <c r="C3176" s="509" t="s">
        <v>1037</v>
      </c>
      <c r="H3176" s="509">
        <v>0</v>
      </c>
    </row>
    <row r="3177" spans="1:8">
      <c r="A3177" s="508" t="s">
        <v>562</v>
      </c>
      <c r="B3177" s="509" t="s">
        <v>2778</v>
      </c>
      <c r="C3177" s="509" t="s">
        <v>1038</v>
      </c>
      <c r="H3177" s="509">
        <v>0</v>
      </c>
    </row>
    <row r="3178" spans="1:8">
      <c r="A3178" s="508" t="s">
        <v>562</v>
      </c>
      <c r="B3178" s="509" t="s">
        <v>2778</v>
      </c>
      <c r="C3178" s="509" t="s">
        <v>1039</v>
      </c>
      <c r="H3178" s="509">
        <v>0</v>
      </c>
    </row>
    <row r="3179" spans="1:8">
      <c r="A3179" s="508" t="s">
        <v>562</v>
      </c>
      <c r="B3179" s="509" t="s">
        <v>2778</v>
      </c>
      <c r="C3179" s="509" t="s">
        <v>1040</v>
      </c>
      <c r="H3179" s="509">
        <v>0</v>
      </c>
    </row>
    <row r="3180" spans="1:8">
      <c r="A3180" s="508" t="s">
        <v>562</v>
      </c>
      <c r="B3180" s="509" t="s">
        <v>2778</v>
      </c>
      <c r="C3180" s="509" t="s">
        <v>1041</v>
      </c>
      <c r="H3180" s="509">
        <v>0</v>
      </c>
    </row>
    <row r="3181" spans="1:8">
      <c r="A3181" s="508" t="s">
        <v>562</v>
      </c>
      <c r="B3181" s="509" t="s">
        <v>2778</v>
      </c>
      <c r="C3181" s="509" t="s">
        <v>1042</v>
      </c>
    </row>
    <row r="3182" spans="1:8">
      <c r="A3182" s="508" t="s">
        <v>562</v>
      </c>
      <c r="B3182" s="509" t="s">
        <v>2778</v>
      </c>
      <c r="C3182" s="509">
        <v>67</v>
      </c>
      <c r="H3182" s="509">
        <v>0</v>
      </c>
    </row>
    <row r="3183" spans="1:8">
      <c r="A3183" s="508" t="s">
        <v>562</v>
      </c>
      <c r="B3183" s="509" t="s">
        <v>2778</v>
      </c>
      <c r="C3183" s="509">
        <v>68</v>
      </c>
      <c r="H3183" s="509">
        <v>0</v>
      </c>
    </row>
    <row r="3184" spans="1:8">
      <c r="A3184" s="508" t="s">
        <v>562</v>
      </c>
      <c r="B3184" s="509" t="s">
        <v>2778</v>
      </c>
      <c r="C3184" s="509" t="s">
        <v>1043</v>
      </c>
      <c r="H3184" s="509">
        <v>0</v>
      </c>
    </row>
    <row r="3185" spans="1:8">
      <c r="A3185" s="508" t="s">
        <v>562</v>
      </c>
      <c r="B3185" s="509" t="s">
        <v>2778</v>
      </c>
      <c r="C3185" s="509">
        <v>69</v>
      </c>
      <c r="H3185" s="509">
        <v>0</v>
      </c>
    </row>
    <row r="3186" spans="1:8">
      <c r="A3186" s="508" t="s">
        <v>562</v>
      </c>
      <c r="B3186" s="509" t="s">
        <v>2778</v>
      </c>
      <c r="C3186" s="509" t="s">
        <v>1044</v>
      </c>
      <c r="H3186" s="509">
        <v>0</v>
      </c>
    </row>
    <row r="3187" spans="1:8">
      <c r="A3187" s="508" t="s">
        <v>562</v>
      </c>
      <c r="B3187" s="509" t="s">
        <v>2778</v>
      </c>
      <c r="C3187" s="509" t="s">
        <v>1045</v>
      </c>
      <c r="H3187" s="509">
        <v>0</v>
      </c>
    </row>
    <row r="3188" spans="1:8">
      <c r="A3188" s="508" t="s">
        <v>562</v>
      </c>
      <c r="B3188" s="509" t="s">
        <v>2778</v>
      </c>
      <c r="C3188" s="509">
        <v>70</v>
      </c>
      <c r="H3188" s="509">
        <v>0</v>
      </c>
    </row>
    <row r="3189" spans="1:8">
      <c r="A3189" s="508" t="s">
        <v>562</v>
      </c>
      <c r="B3189" s="509" t="s">
        <v>2778</v>
      </c>
      <c r="C3189" s="509" t="s">
        <v>1046</v>
      </c>
      <c r="H3189" s="509">
        <v>0</v>
      </c>
    </row>
    <row r="3190" spans="1:8">
      <c r="A3190" s="508" t="s">
        <v>562</v>
      </c>
      <c r="B3190" s="509" t="s">
        <v>2778</v>
      </c>
      <c r="C3190" s="509">
        <v>71</v>
      </c>
      <c r="H3190" s="509">
        <v>0</v>
      </c>
    </row>
    <row r="3191" spans="1:8">
      <c r="A3191" s="508" t="s">
        <v>562</v>
      </c>
      <c r="B3191" s="509" t="s">
        <v>2778</v>
      </c>
      <c r="C3191" s="509" t="s">
        <v>1047</v>
      </c>
      <c r="H3191" s="509">
        <v>0</v>
      </c>
    </row>
    <row r="3192" spans="1:8">
      <c r="A3192" s="508" t="s">
        <v>562</v>
      </c>
      <c r="B3192" s="509" t="s">
        <v>2778</v>
      </c>
      <c r="C3192" s="509" t="s">
        <v>1048</v>
      </c>
      <c r="H3192" s="509">
        <v>0</v>
      </c>
    </row>
    <row r="3193" spans="1:8">
      <c r="A3193" s="508" t="s">
        <v>562</v>
      </c>
      <c r="B3193" s="509" t="s">
        <v>2778</v>
      </c>
      <c r="C3193" s="509" t="s">
        <v>1049</v>
      </c>
      <c r="H3193" s="509">
        <v>0</v>
      </c>
    </row>
    <row r="3194" spans="1:8">
      <c r="A3194" s="508" t="s">
        <v>562</v>
      </c>
      <c r="B3194" s="509" t="s">
        <v>2778</v>
      </c>
      <c r="C3194" s="509" t="s">
        <v>1050</v>
      </c>
      <c r="H3194" s="509">
        <v>0</v>
      </c>
    </row>
    <row r="3195" spans="1:8">
      <c r="A3195" s="508" t="s">
        <v>562</v>
      </c>
      <c r="B3195" s="509" t="s">
        <v>2778</v>
      </c>
      <c r="C3195" s="509" t="s">
        <v>1051</v>
      </c>
      <c r="H3195" s="509">
        <v>0</v>
      </c>
    </row>
    <row r="3196" spans="1:8">
      <c r="A3196" s="508" t="s">
        <v>562</v>
      </c>
      <c r="B3196" s="509" t="s">
        <v>2778</v>
      </c>
      <c r="C3196" s="509">
        <v>72</v>
      </c>
      <c r="H3196" s="509">
        <v>0</v>
      </c>
    </row>
    <row r="3197" spans="1:8">
      <c r="A3197" s="508" t="s">
        <v>562</v>
      </c>
      <c r="B3197" s="509" t="s">
        <v>2778</v>
      </c>
      <c r="C3197" s="509">
        <v>74</v>
      </c>
      <c r="H3197" s="509">
        <v>0</v>
      </c>
    </row>
    <row r="3198" spans="1:8">
      <c r="A3198" s="508" t="s">
        <v>562</v>
      </c>
      <c r="B3198" s="509" t="s">
        <v>2778</v>
      </c>
      <c r="C3198" s="509" t="s">
        <v>4571</v>
      </c>
      <c r="D3198" s="509">
        <v>0</v>
      </c>
      <c r="E3198" s="509">
        <v>0</v>
      </c>
      <c r="F3198" s="509">
        <v>0</v>
      </c>
      <c r="G3198" s="509">
        <v>0</v>
      </c>
      <c r="H3198" s="509">
        <v>0</v>
      </c>
    </row>
    <row r="3199" spans="1:8">
      <c r="A3199" s="508" t="s">
        <v>563</v>
      </c>
      <c r="B3199" s="509" t="s">
        <v>336</v>
      </c>
      <c r="C3199" s="509">
        <v>1</v>
      </c>
      <c r="H3199" s="509">
        <v>0</v>
      </c>
    </row>
    <row r="3200" spans="1:8">
      <c r="A3200" s="508" t="s">
        <v>563</v>
      </c>
      <c r="B3200" s="509" t="s">
        <v>336</v>
      </c>
      <c r="C3200" s="509" t="s">
        <v>1023</v>
      </c>
      <c r="H3200" s="509">
        <v>0</v>
      </c>
    </row>
    <row r="3201" spans="1:8">
      <c r="A3201" s="508" t="s">
        <v>563</v>
      </c>
      <c r="B3201" s="509" t="s">
        <v>336</v>
      </c>
      <c r="C3201" s="509">
        <v>2</v>
      </c>
      <c r="H3201" s="509">
        <v>0</v>
      </c>
    </row>
    <row r="3202" spans="1:8">
      <c r="A3202" s="508" t="s">
        <v>563</v>
      </c>
      <c r="B3202" s="509" t="s">
        <v>336</v>
      </c>
      <c r="C3202" s="509">
        <v>3</v>
      </c>
      <c r="H3202" s="509">
        <v>0</v>
      </c>
    </row>
    <row r="3203" spans="1:8">
      <c r="A3203" s="508" t="s">
        <v>563</v>
      </c>
      <c r="B3203" s="509" t="s">
        <v>336</v>
      </c>
      <c r="C3203" s="509">
        <v>4</v>
      </c>
      <c r="H3203" s="509">
        <v>0</v>
      </c>
    </row>
    <row r="3204" spans="1:8">
      <c r="A3204" s="508" t="s">
        <v>563</v>
      </c>
      <c r="B3204" s="509" t="s">
        <v>336</v>
      </c>
      <c r="C3204" s="509">
        <v>5</v>
      </c>
      <c r="H3204" s="509">
        <v>0</v>
      </c>
    </row>
    <row r="3205" spans="1:8">
      <c r="A3205" s="508" t="s">
        <v>563</v>
      </c>
      <c r="B3205" s="509" t="s">
        <v>336</v>
      </c>
      <c r="C3205" s="509">
        <v>6</v>
      </c>
      <c r="H3205" s="509">
        <v>0</v>
      </c>
    </row>
    <row r="3206" spans="1:8">
      <c r="A3206" s="508" t="s">
        <v>563</v>
      </c>
      <c r="B3206" s="509" t="s">
        <v>336</v>
      </c>
      <c r="C3206" s="509">
        <v>7</v>
      </c>
      <c r="H3206" s="509">
        <v>0</v>
      </c>
    </row>
    <row r="3207" spans="1:8">
      <c r="A3207" s="508" t="s">
        <v>563</v>
      </c>
      <c r="B3207" s="509" t="s">
        <v>336</v>
      </c>
      <c r="C3207" s="509">
        <v>8</v>
      </c>
      <c r="H3207" s="509">
        <v>0</v>
      </c>
    </row>
    <row r="3208" spans="1:8">
      <c r="A3208" s="508" t="s">
        <v>563</v>
      </c>
      <c r="B3208" s="509" t="s">
        <v>336</v>
      </c>
      <c r="C3208" s="509">
        <v>9</v>
      </c>
      <c r="H3208" s="509">
        <v>0</v>
      </c>
    </row>
    <row r="3209" spans="1:8">
      <c r="A3209" s="508" t="s">
        <v>563</v>
      </c>
      <c r="B3209" s="509" t="s">
        <v>336</v>
      </c>
      <c r="C3209" s="509">
        <v>10</v>
      </c>
      <c r="H3209" s="509">
        <v>0</v>
      </c>
    </row>
    <row r="3210" spans="1:8">
      <c r="A3210" s="508" t="s">
        <v>563</v>
      </c>
      <c r="B3210" s="509" t="s">
        <v>336</v>
      </c>
      <c r="C3210" s="509">
        <v>11</v>
      </c>
      <c r="H3210" s="509">
        <v>0</v>
      </c>
    </row>
    <row r="3211" spans="1:8">
      <c r="A3211" s="508" t="s">
        <v>563</v>
      </c>
      <c r="B3211" s="509" t="s">
        <v>336</v>
      </c>
      <c r="C3211" s="509">
        <v>12</v>
      </c>
      <c r="H3211" s="509">
        <v>0</v>
      </c>
    </row>
    <row r="3212" spans="1:8">
      <c r="A3212" s="508" t="s">
        <v>563</v>
      </c>
      <c r="B3212" s="509" t="s">
        <v>336</v>
      </c>
      <c r="C3212" s="509">
        <v>13</v>
      </c>
      <c r="H3212" s="509">
        <v>0</v>
      </c>
    </row>
    <row r="3213" spans="1:8">
      <c r="A3213" s="508" t="s">
        <v>563</v>
      </c>
      <c r="B3213" s="509" t="s">
        <v>336</v>
      </c>
      <c r="C3213" s="509">
        <v>14</v>
      </c>
      <c r="H3213" s="509">
        <v>0</v>
      </c>
    </row>
    <row r="3214" spans="1:8">
      <c r="A3214" s="508" t="s">
        <v>563</v>
      </c>
      <c r="B3214" s="509" t="s">
        <v>336</v>
      </c>
      <c r="C3214" s="509">
        <v>15</v>
      </c>
      <c r="H3214" s="509">
        <v>0</v>
      </c>
    </row>
    <row r="3215" spans="1:8">
      <c r="A3215" s="508" t="s">
        <v>563</v>
      </c>
      <c r="B3215" s="509" t="s">
        <v>336</v>
      </c>
      <c r="C3215" s="509">
        <v>16</v>
      </c>
      <c r="H3215" s="509">
        <v>0</v>
      </c>
    </row>
    <row r="3216" spans="1:8">
      <c r="A3216" s="508" t="s">
        <v>563</v>
      </c>
      <c r="B3216" s="509" t="s">
        <v>336</v>
      </c>
      <c r="C3216" s="509">
        <v>17</v>
      </c>
      <c r="H3216" s="509">
        <v>0</v>
      </c>
    </row>
    <row r="3217" spans="1:8">
      <c r="A3217" s="508" t="s">
        <v>563</v>
      </c>
      <c r="B3217" s="509" t="s">
        <v>336</v>
      </c>
      <c r="C3217" s="509">
        <v>18</v>
      </c>
      <c r="H3217" s="509">
        <v>0</v>
      </c>
    </row>
    <row r="3218" spans="1:8">
      <c r="A3218" s="508" t="s">
        <v>563</v>
      </c>
      <c r="B3218" s="509" t="s">
        <v>336</v>
      </c>
      <c r="C3218" s="509" t="s">
        <v>1024</v>
      </c>
      <c r="H3218" s="509">
        <v>0</v>
      </c>
    </row>
    <row r="3219" spans="1:8">
      <c r="A3219" s="508" t="s">
        <v>563</v>
      </c>
      <c r="B3219" s="509" t="s">
        <v>336</v>
      </c>
      <c r="C3219" s="509" t="s">
        <v>1025</v>
      </c>
      <c r="H3219" s="509">
        <v>0</v>
      </c>
    </row>
    <row r="3220" spans="1:8">
      <c r="A3220" s="508" t="s">
        <v>563</v>
      </c>
      <c r="B3220" s="509" t="s">
        <v>336</v>
      </c>
      <c r="C3220" s="509">
        <v>19</v>
      </c>
      <c r="H3220" s="509">
        <v>0</v>
      </c>
    </row>
    <row r="3221" spans="1:8">
      <c r="A3221" s="508" t="s">
        <v>563</v>
      </c>
      <c r="B3221" s="509" t="s">
        <v>336</v>
      </c>
      <c r="C3221" s="509">
        <v>20</v>
      </c>
      <c r="H3221" s="509">
        <v>0</v>
      </c>
    </row>
    <row r="3222" spans="1:8">
      <c r="A3222" s="508" t="s">
        <v>563</v>
      </c>
      <c r="B3222" s="509" t="s">
        <v>336</v>
      </c>
      <c r="C3222" s="509">
        <v>21</v>
      </c>
      <c r="H3222" s="509">
        <v>0</v>
      </c>
    </row>
    <row r="3223" spans="1:8">
      <c r="A3223" s="508" t="s">
        <v>563</v>
      </c>
      <c r="B3223" s="509" t="s">
        <v>336</v>
      </c>
      <c r="C3223" s="509" t="s">
        <v>1026</v>
      </c>
      <c r="H3223" s="509">
        <v>0</v>
      </c>
    </row>
    <row r="3224" spans="1:8">
      <c r="A3224" s="508" t="s">
        <v>563</v>
      </c>
      <c r="B3224" s="509" t="s">
        <v>336</v>
      </c>
      <c r="C3224" s="509" t="s">
        <v>1027</v>
      </c>
      <c r="H3224" s="509">
        <v>0</v>
      </c>
    </row>
    <row r="3225" spans="1:8">
      <c r="A3225" s="508" t="s">
        <v>563</v>
      </c>
      <c r="B3225" s="509" t="s">
        <v>336</v>
      </c>
      <c r="C3225" s="509" t="s">
        <v>1028</v>
      </c>
      <c r="H3225" s="509">
        <v>0</v>
      </c>
    </row>
    <row r="3226" spans="1:8">
      <c r="A3226" s="508" t="s">
        <v>563</v>
      </c>
      <c r="B3226" s="509" t="s">
        <v>336</v>
      </c>
      <c r="C3226" s="509">
        <v>22</v>
      </c>
      <c r="H3226" s="509">
        <v>0</v>
      </c>
    </row>
    <row r="3227" spans="1:8">
      <c r="A3227" s="508" t="s">
        <v>563</v>
      </c>
      <c r="B3227" s="509" t="s">
        <v>336</v>
      </c>
      <c r="C3227" s="509">
        <v>23</v>
      </c>
      <c r="H3227" s="509">
        <v>0</v>
      </c>
    </row>
    <row r="3228" spans="1:8">
      <c r="A3228" s="508" t="s">
        <v>563</v>
      </c>
      <c r="B3228" s="509" t="s">
        <v>336</v>
      </c>
      <c r="C3228" s="509" t="s">
        <v>1029</v>
      </c>
      <c r="H3228" s="509">
        <v>0</v>
      </c>
    </row>
    <row r="3229" spans="1:8">
      <c r="A3229" s="508" t="s">
        <v>563</v>
      </c>
      <c r="B3229" s="509" t="s">
        <v>336</v>
      </c>
      <c r="C3229" s="509">
        <v>24</v>
      </c>
      <c r="H3229" s="509">
        <v>0</v>
      </c>
    </row>
    <row r="3230" spans="1:8">
      <c r="A3230" s="508" t="s">
        <v>563</v>
      </c>
      <c r="B3230" s="509" t="s">
        <v>336</v>
      </c>
      <c r="C3230" s="509">
        <v>25</v>
      </c>
    </row>
    <row r="3231" spans="1:8">
      <c r="A3231" s="508" t="s">
        <v>563</v>
      </c>
      <c r="B3231" s="509" t="s">
        <v>336</v>
      </c>
      <c r="C3231" s="509">
        <v>26</v>
      </c>
      <c r="H3231" s="509">
        <v>0</v>
      </c>
    </row>
    <row r="3232" spans="1:8">
      <c r="A3232" s="508" t="s">
        <v>563</v>
      </c>
      <c r="B3232" s="509" t="s">
        <v>336</v>
      </c>
      <c r="C3232" s="509">
        <v>27</v>
      </c>
      <c r="H3232" s="509">
        <v>0</v>
      </c>
    </row>
    <row r="3233" spans="1:8">
      <c r="A3233" s="508" t="s">
        <v>563</v>
      </c>
      <c r="B3233" s="509" t="s">
        <v>336</v>
      </c>
      <c r="C3233" s="509">
        <v>28</v>
      </c>
      <c r="H3233" s="509">
        <v>0</v>
      </c>
    </row>
    <row r="3234" spans="1:8">
      <c r="A3234" s="508" t="s">
        <v>563</v>
      </c>
      <c r="B3234" s="509" t="s">
        <v>336</v>
      </c>
      <c r="C3234" s="509">
        <v>29</v>
      </c>
      <c r="H3234" s="509">
        <v>0</v>
      </c>
    </row>
    <row r="3235" spans="1:8">
      <c r="A3235" s="508" t="s">
        <v>563</v>
      </c>
      <c r="B3235" s="509" t="s">
        <v>336</v>
      </c>
      <c r="C3235" s="509">
        <v>30</v>
      </c>
      <c r="H3235" s="509">
        <v>0</v>
      </c>
    </row>
    <row r="3236" spans="1:8">
      <c r="A3236" s="508" t="s">
        <v>563</v>
      </c>
      <c r="B3236" s="509" t="s">
        <v>336</v>
      </c>
      <c r="C3236" s="509">
        <v>31</v>
      </c>
      <c r="H3236" s="509">
        <v>0</v>
      </c>
    </row>
    <row r="3237" spans="1:8">
      <c r="A3237" s="508" t="s">
        <v>563</v>
      </c>
      <c r="B3237" s="509" t="s">
        <v>336</v>
      </c>
      <c r="C3237" s="509">
        <v>32</v>
      </c>
      <c r="H3237" s="509">
        <v>0</v>
      </c>
    </row>
    <row r="3238" spans="1:8">
      <c r="A3238" s="508" t="s">
        <v>563</v>
      </c>
      <c r="B3238" s="509" t="s">
        <v>336</v>
      </c>
      <c r="C3238" s="509">
        <v>33</v>
      </c>
      <c r="H3238" s="509">
        <v>0</v>
      </c>
    </row>
    <row r="3239" spans="1:8">
      <c r="A3239" s="508" t="s">
        <v>563</v>
      </c>
      <c r="B3239" s="509" t="s">
        <v>336</v>
      </c>
      <c r="C3239" s="509">
        <v>34</v>
      </c>
      <c r="H3239" s="509">
        <v>0</v>
      </c>
    </row>
    <row r="3240" spans="1:8">
      <c r="A3240" s="508" t="s">
        <v>563</v>
      </c>
      <c r="B3240" s="509" t="s">
        <v>336</v>
      </c>
      <c r="C3240" s="509">
        <v>35</v>
      </c>
      <c r="H3240" s="509">
        <v>0</v>
      </c>
    </row>
    <row r="3241" spans="1:8">
      <c r="A3241" s="508" t="s">
        <v>563</v>
      </c>
      <c r="B3241" s="509" t="s">
        <v>336</v>
      </c>
      <c r="C3241" s="509">
        <v>36</v>
      </c>
      <c r="H3241" s="509">
        <v>0</v>
      </c>
    </row>
    <row r="3242" spans="1:8">
      <c r="A3242" s="508" t="s">
        <v>563</v>
      </c>
      <c r="B3242" s="509" t="s">
        <v>336</v>
      </c>
      <c r="C3242" s="509">
        <v>37</v>
      </c>
      <c r="H3242" s="509">
        <v>0</v>
      </c>
    </row>
    <row r="3243" spans="1:8">
      <c r="A3243" s="508" t="s">
        <v>563</v>
      </c>
      <c r="B3243" s="509" t="s">
        <v>336</v>
      </c>
      <c r="C3243" s="509">
        <v>38</v>
      </c>
      <c r="H3243" s="509">
        <v>0</v>
      </c>
    </row>
    <row r="3244" spans="1:8">
      <c r="A3244" s="508" t="s">
        <v>563</v>
      </c>
      <c r="B3244" s="509" t="s">
        <v>336</v>
      </c>
      <c r="C3244" s="509" t="s">
        <v>1030</v>
      </c>
    </row>
    <row r="3245" spans="1:8">
      <c r="A3245" s="508" t="s">
        <v>563</v>
      </c>
      <c r="B3245" s="509" t="s">
        <v>336</v>
      </c>
      <c r="C3245" s="509">
        <v>39</v>
      </c>
      <c r="H3245" s="509">
        <v>0</v>
      </c>
    </row>
    <row r="3246" spans="1:8">
      <c r="A3246" s="508" t="s">
        <v>563</v>
      </c>
      <c r="B3246" s="509" t="s">
        <v>336</v>
      </c>
      <c r="C3246" s="509">
        <v>40</v>
      </c>
      <c r="H3246" s="509">
        <v>0</v>
      </c>
    </row>
    <row r="3247" spans="1:8">
      <c r="A3247" s="508" t="s">
        <v>563</v>
      </c>
      <c r="B3247" s="509" t="s">
        <v>336</v>
      </c>
      <c r="C3247" s="509">
        <v>41</v>
      </c>
      <c r="H3247" s="509">
        <v>0</v>
      </c>
    </row>
    <row r="3248" spans="1:8">
      <c r="A3248" s="508" t="s">
        <v>563</v>
      </c>
      <c r="B3248" s="509" t="s">
        <v>336</v>
      </c>
      <c r="C3248" s="509">
        <v>42</v>
      </c>
      <c r="H3248" s="509">
        <v>0</v>
      </c>
    </row>
    <row r="3249" spans="1:8">
      <c r="A3249" s="508" t="s">
        <v>563</v>
      </c>
      <c r="B3249" s="509" t="s">
        <v>336</v>
      </c>
      <c r="C3249" s="509">
        <v>43</v>
      </c>
      <c r="H3249" s="509">
        <v>0</v>
      </c>
    </row>
    <row r="3250" spans="1:8">
      <c r="A3250" s="508" t="s">
        <v>563</v>
      </c>
      <c r="B3250" s="509" t="s">
        <v>336</v>
      </c>
      <c r="C3250" s="509">
        <v>44</v>
      </c>
      <c r="H3250" s="509">
        <v>0</v>
      </c>
    </row>
    <row r="3251" spans="1:8">
      <c r="A3251" s="508" t="s">
        <v>563</v>
      </c>
      <c r="B3251" s="509" t="s">
        <v>336</v>
      </c>
      <c r="C3251" s="509">
        <v>45</v>
      </c>
      <c r="H3251" s="509">
        <v>0</v>
      </c>
    </row>
    <row r="3252" spans="1:8">
      <c r="A3252" s="508" t="s">
        <v>563</v>
      </c>
      <c r="B3252" s="509" t="s">
        <v>336</v>
      </c>
      <c r="C3252" s="509">
        <v>46</v>
      </c>
      <c r="H3252" s="509">
        <v>0</v>
      </c>
    </row>
    <row r="3253" spans="1:8">
      <c r="A3253" s="508" t="s">
        <v>563</v>
      </c>
      <c r="B3253" s="509" t="s">
        <v>336</v>
      </c>
      <c r="C3253" s="509">
        <v>47</v>
      </c>
      <c r="H3253" s="509">
        <v>0</v>
      </c>
    </row>
    <row r="3254" spans="1:8">
      <c r="A3254" s="508" t="s">
        <v>563</v>
      </c>
      <c r="B3254" s="509" t="s">
        <v>336</v>
      </c>
      <c r="C3254" s="509">
        <v>48</v>
      </c>
      <c r="H3254" s="509">
        <v>0</v>
      </c>
    </row>
    <row r="3255" spans="1:8">
      <c r="A3255" s="508" t="s">
        <v>563</v>
      </c>
      <c r="B3255" s="509" t="s">
        <v>336</v>
      </c>
      <c r="C3255" s="509">
        <v>49</v>
      </c>
      <c r="H3255" s="509">
        <v>0</v>
      </c>
    </row>
    <row r="3256" spans="1:8">
      <c r="A3256" s="508" t="s">
        <v>563</v>
      </c>
      <c r="B3256" s="509" t="s">
        <v>336</v>
      </c>
      <c r="C3256" s="509">
        <v>50</v>
      </c>
      <c r="H3256" s="509">
        <v>0</v>
      </c>
    </row>
    <row r="3257" spans="1:8">
      <c r="A3257" s="508" t="s">
        <v>563</v>
      </c>
      <c r="B3257" s="509" t="s">
        <v>336</v>
      </c>
      <c r="C3257" s="509">
        <v>51</v>
      </c>
      <c r="H3257" s="509">
        <v>0</v>
      </c>
    </row>
    <row r="3258" spans="1:8">
      <c r="A3258" s="508" t="s">
        <v>563</v>
      </c>
      <c r="B3258" s="509" t="s">
        <v>336</v>
      </c>
      <c r="C3258" s="509" t="s">
        <v>1031</v>
      </c>
      <c r="H3258" s="509">
        <v>0</v>
      </c>
    </row>
    <row r="3259" spans="1:8">
      <c r="A3259" s="508" t="s">
        <v>563</v>
      </c>
      <c r="B3259" s="509" t="s">
        <v>336</v>
      </c>
      <c r="C3259" s="509" t="s">
        <v>1032</v>
      </c>
      <c r="H3259" s="509">
        <v>0</v>
      </c>
    </row>
    <row r="3260" spans="1:8">
      <c r="A3260" s="508" t="s">
        <v>563</v>
      </c>
      <c r="B3260" s="509" t="s">
        <v>336</v>
      </c>
      <c r="C3260" s="509">
        <v>52</v>
      </c>
      <c r="H3260" s="509">
        <v>0</v>
      </c>
    </row>
    <row r="3261" spans="1:8">
      <c r="A3261" s="508" t="s">
        <v>563</v>
      </c>
      <c r="B3261" s="509" t="s">
        <v>336</v>
      </c>
      <c r="C3261" s="509">
        <v>53</v>
      </c>
      <c r="H3261" s="509">
        <v>0</v>
      </c>
    </row>
    <row r="3262" spans="1:8">
      <c r="A3262" s="508" t="s">
        <v>563</v>
      </c>
      <c r="B3262" s="509" t="s">
        <v>336</v>
      </c>
      <c r="C3262" s="509">
        <v>54</v>
      </c>
      <c r="H3262" s="509">
        <v>0</v>
      </c>
    </row>
    <row r="3263" spans="1:8">
      <c r="A3263" s="508" t="s">
        <v>563</v>
      </c>
      <c r="B3263" s="509" t="s">
        <v>336</v>
      </c>
      <c r="C3263" s="509">
        <v>55</v>
      </c>
      <c r="H3263" s="509">
        <v>0</v>
      </c>
    </row>
    <row r="3264" spans="1:8">
      <c r="A3264" s="508" t="s">
        <v>563</v>
      </c>
      <c r="B3264" s="509" t="s">
        <v>336</v>
      </c>
      <c r="C3264" s="509">
        <v>56</v>
      </c>
      <c r="H3264" s="509">
        <v>0</v>
      </c>
    </row>
    <row r="3265" spans="1:8">
      <c r="A3265" s="508" t="s">
        <v>563</v>
      </c>
      <c r="B3265" s="509" t="s">
        <v>336</v>
      </c>
      <c r="C3265" s="509">
        <v>57</v>
      </c>
      <c r="H3265" s="509">
        <v>0</v>
      </c>
    </row>
    <row r="3266" spans="1:8">
      <c r="A3266" s="508" t="s">
        <v>563</v>
      </c>
      <c r="B3266" s="509" t="s">
        <v>336</v>
      </c>
      <c r="C3266" s="509">
        <v>58</v>
      </c>
      <c r="H3266" s="509">
        <v>0</v>
      </c>
    </row>
    <row r="3267" spans="1:8">
      <c r="A3267" s="508" t="s">
        <v>563</v>
      </c>
      <c r="B3267" s="509" t="s">
        <v>336</v>
      </c>
      <c r="C3267" s="509">
        <v>59</v>
      </c>
      <c r="H3267" s="509">
        <v>0</v>
      </c>
    </row>
    <row r="3268" spans="1:8">
      <c r="A3268" s="508" t="s">
        <v>563</v>
      </c>
      <c r="B3268" s="509" t="s">
        <v>336</v>
      </c>
      <c r="C3268" s="509">
        <v>60</v>
      </c>
      <c r="H3268" s="509">
        <v>0</v>
      </c>
    </row>
    <row r="3269" spans="1:8">
      <c r="A3269" s="508" t="s">
        <v>563</v>
      </c>
      <c r="B3269" s="509" t="s">
        <v>336</v>
      </c>
      <c r="C3269" s="509">
        <v>61</v>
      </c>
      <c r="H3269" s="509">
        <v>0</v>
      </c>
    </row>
    <row r="3270" spans="1:8">
      <c r="A3270" s="508" t="s">
        <v>563</v>
      </c>
      <c r="B3270" s="509" t="s">
        <v>336</v>
      </c>
      <c r="C3270" s="509">
        <v>62</v>
      </c>
      <c r="H3270" s="509">
        <v>0</v>
      </c>
    </row>
    <row r="3271" spans="1:8">
      <c r="A3271" s="508" t="s">
        <v>563</v>
      </c>
      <c r="B3271" s="509" t="s">
        <v>336</v>
      </c>
      <c r="C3271" s="509">
        <v>63</v>
      </c>
      <c r="H3271" s="509">
        <v>0</v>
      </c>
    </row>
    <row r="3272" spans="1:8">
      <c r="A3272" s="508" t="s">
        <v>563</v>
      </c>
      <c r="B3272" s="509" t="s">
        <v>336</v>
      </c>
      <c r="C3272" s="509" t="s">
        <v>1033</v>
      </c>
      <c r="H3272" s="509">
        <v>0</v>
      </c>
    </row>
    <row r="3273" spans="1:8">
      <c r="A3273" s="508" t="s">
        <v>563</v>
      </c>
      <c r="B3273" s="509" t="s">
        <v>336</v>
      </c>
      <c r="C3273" s="509" t="s">
        <v>1034</v>
      </c>
      <c r="H3273" s="509">
        <v>0</v>
      </c>
    </row>
    <row r="3274" spans="1:8">
      <c r="A3274" s="508" t="s">
        <v>563</v>
      </c>
      <c r="B3274" s="509" t="s">
        <v>336</v>
      </c>
      <c r="C3274" s="509">
        <v>64</v>
      </c>
      <c r="H3274" s="509">
        <v>0</v>
      </c>
    </row>
    <row r="3275" spans="1:8">
      <c r="A3275" s="508" t="s">
        <v>563</v>
      </c>
      <c r="B3275" s="509" t="s">
        <v>336</v>
      </c>
      <c r="C3275" s="509" t="s">
        <v>1035</v>
      </c>
      <c r="H3275" s="509">
        <v>0</v>
      </c>
    </row>
    <row r="3276" spans="1:8">
      <c r="A3276" s="508" t="s">
        <v>563</v>
      </c>
      <c r="B3276" s="509" t="s">
        <v>336</v>
      </c>
      <c r="C3276" s="509">
        <v>65</v>
      </c>
      <c r="H3276" s="509">
        <v>0</v>
      </c>
    </row>
    <row r="3277" spans="1:8">
      <c r="A3277" s="508" t="s">
        <v>563</v>
      </c>
      <c r="B3277" s="509" t="s">
        <v>336</v>
      </c>
      <c r="C3277" s="509">
        <v>66</v>
      </c>
      <c r="H3277" s="509">
        <v>0</v>
      </c>
    </row>
    <row r="3278" spans="1:8">
      <c r="A3278" s="508" t="s">
        <v>563</v>
      </c>
      <c r="B3278" s="509" t="s">
        <v>336</v>
      </c>
      <c r="C3278" s="509" t="s">
        <v>1036</v>
      </c>
      <c r="H3278" s="509">
        <v>0</v>
      </c>
    </row>
    <row r="3279" spans="1:8">
      <c r="A3279" s="508" t="s">
        <v>563</v>
      </c>
      <c r="B3279" s="509" t="s">
        <v>336</v>
      </c>
      <c r="C3279" s="509" t="s">
        <v>1037</v>
      </c>
      <c r="H3279" s="509">
        <v>0</v>
      </c>
    </row>
    <row r="3280" spans="1:8">
      <c r="A3280" s="508" t="s">
        <v>563</v>
      </c>
      <c r="B3280" s="509" t="s">
        <v>336</v>
      </c>
      <c r="C3280" s="509" t="s">
        <v>1038</v>
      </c>
      <c r="H3280" s="509">
        <v>0</v>
      </c>
    </row>
    <row r="3281" spans="1:8">
      <c r="A3281" s="508" t="s">
        <v>563</v>
      </c>
      <c r="B3281" s="509" t="s">
        <v>336</v>
      </c>
      <c r="C3281" s="509" t="s">
        <v>1039</v>
      </c>
      <c r="H3281" s="509">
        <v>0</v>
      </c>
    </row>
    <row r="3282" spans="1:8">
      <c r="A3282" s="508" t="s">
        <v>563</v>
      </c>
      <c r="B3282" s="509" t="s">
        <v>336</v>
      </c>
      <c r="C3282" s="509" t="s">
        <v>1040</v>
      </c>
      <c r="H3282" s="509">
        <v>0</v>
      </c>
    </row>
    <row r="3283" spans="1:8">
      <c r="A3283" s="508" t="s">
        <v>563</v>
      </c>
      <c r="B3283" s="509" t="s">
        <v>336</v>
      </c>
      <c r="C3283" s="509" t="s">
        <v>1041</v>
      </c>
      <c r="H3283" s="509">
        <v>0</v>
      </c>
    </row>
    <row r="3284" spans="1:8">
      <c r="A3284" s="508" t="s">
        <v>563</v>
      </c>
      <c r="B3284" s="509" t="s">
        <v>336</v>
      </c>
      <c r="C3284" s="509" t="s">
        <v>1042</v>
      </c>
    </row>
    <row r="3285" spans="1:8">
      <c r="A3285" s="508" t="s">
        <v>563</v>
      </c>
      <c r="B3285" s="509" t="s">
        <v>336</v>
      </c>
      <c r="C3285" s="509">
        <v>67</v>
      </c>
      <c r="H3285" s="509">
        <v>0</v>
      </c>
    </row>
    <row r="3286" spans="1:8">
      <c r="A3286" s="508" t="s">
        <v>563</v>
      </c>
      <c r="B3286" s="509" t="s">
        <v>336</v>
      </c>
      <c r="C3286" s="509">
        <v>68</v>
      </c>
      <c r="H3286" s="509">
        <v>0</v>
      </c>
    </row>
    <row r="3287" spans="1:8">
      <c r="A3287" s="508" t="s">
        <v>563</v>
      </c>
      <c r="B3287" s="509" t="s">
        <v>336</v>
      </c>
      <c r="C3287" s="509" t="s">
        <v>1043</v>
      </c>
      <c r="H3287" s="509">
        <v>0</v>
      </c>
    </row>
    <row r="3288" spans="1:8">
      <c r="A3288" s="508" t="s">
        <v>563</v>
      </c>
      <c r="B3288" s="509" t="s">
        <v>336</v>
      </c>
      <c r="C3288" s="509">
        <v>69</v>
      </c>
      <c r="H3288" s="509">
        <v>0</v>
      </c>
    </row>
    <row r="3289" spans="1:8">
      <c r="A3289" s="508" t="s">
        <v>563</v>
      </c>
      <c r="B3289" s="509" t="s">
        <v>336</v>
      </c>
      <c r="C3289" s="509" t="s">
        <v>1044</v>
      </c>
      <c r="H3289" s="509">
        <v>0</v>
      </c>
    </row>
    <row r="3290" spans="1:8">
      <c r="A3290" s="508" t="s">
        <v>563</v>
      </c>
      <c r="B3290" s="509" t="s">
        <v>336</v>
      </c>
      <c r="C3290" s="509" t="s">
        <v>1045</v>
      </c>
      <c r="H3290" s="509">
        <v>0</v>
      </c>
    </row>
    <row r="3291" spans="1:8">
      <c r="A3291" s="508" t="s">
        <v>563</v>
      </c>
      <c r="B3291" s="509" t="s">
        <v>336</v>
      </c>
      <c r="C3291" s="509">
        <v>70</v>
      </c>
      <c r="H3291" s="509">
        <v>0</v>
      </c>
    </row>
    <row r="3292" spans="1:8">
      <c r="A3292" s="508" t="s">
        <v>563</v>
      </c>
      <c r="B3292" s="509" t="s">
        <v>336</v>
      </c>
      <c r="C3292" s="509" t="s">
        <v>1046</v>
      </c>
      <c r="H3292" s="509">
        <v>0</v>
      </c>
    </row>
    <row r="3293" spans="1:8">
      <c r="A3293" s="508" t="s">
        <v>563</v>
      </c>
      <c r="B3293" s="509" t="s">
        <v>336</v>
      </c>
      <c r="C3293" s="509">
        <v>71</v>
      </c>
      <c r="H3293" s="509">
        <v>0</v>
      </c>
    </row>
    <row r="3294" spans="1:8">
      <c r="A3294" s="508" t="s">
        <v>563</v>
      </c>
      <c r="B3294" s="509" t="s">
        <v>336</v>
      </c>
      <c r="C3294" s="509" t="s">
        <v>1047</v>
      </c>
      <c r="H3294" s="509">
        <v>0</v>
      </c>
    </row>
    <row r="3295" spans="1:8">
      <c r="A3295" s="508" t="s">
        <v>563</v>
      </c>
      <c r="B3295" s="509" t="s">
        <v>336</v>
      </c>
      <c r="C3295" s="509" t="s">
        <v>1048</v>
      </c>
      <c r="H3295" s="509">
        <v>0</v>
      </c>
    </row>
    <row r="3296" spans="1:8">
      <c r="A3296" s="508" t="s">
        <v>563</v>
      </c>
      <c r="B3296" s="509" t="s">
        <v>336</v>
      </c>
      <c r="C3296" s="509" t="s">
        <v>1049</v>
      </c>
      <c r="H3296" s="509">
        <v>0</v>
      </c>
    </row>
    <row r="3297" spans="1:8">
      <c r="A3297" s="508" t="s">
        <v>563</v>
      </c>
      <c r="B3297" s="509" t="s">
        <v>336</v>
      </c>
      <c r="C3297" s="509" t="s">
        <v>1050</v>
      </c>
      <c r="H3297" s="509">
        <v>0</v>
      </c>
    </row>
    <row r="3298" spans="1:8">
      <c r="A3298" s="508" t="s">
        <v>563</v>
      </c>
      <c r="B3298" s="509" t="s">
        <v>336</v>
      </c>
      <c r="C3298" s="509" t="s">
        <v>1051</v>
      </c>
      <c r="H3298" s="509">
        <v>0</v>
      </c>
    </row>
    <row r="3299" spans="1:8">
      <c r="A3299" s="508" t="s">
        <v>563</v>
      </c>
      <c r="B3299" s="509" t="s">
        <v>336</v>
      </c>
      <c r="C3299" s="509">
        <v>72</v>
      </c>
      <c r="H3299" s="509">
        <v>0</v>
      </c>
    </row>
    <row r="3300" spans="1:8">
      <c r="A3300" s="508" t="s">
        <v>563</v>
      </c>
      <c r="B3300" s="509" t="s">
        <v>336</v>
      </c>
      <c r="C3300" s="509">
        <v>74</v>
      </c>
      <c r="H3300" s="509">
        <v>0</v>
      </c>
    </row>
    <row r="3301" spans="1:8">
      <c r="A3301" s="508" t="s">
        <v>563</v>
      </c>
      <c r="B3301" s="509" t="s">
        <v>336</v>
      </c>
      <c r="C3301" s="509" t="s">
        <v>4571</v>
      </c>
      <c r="D3301" s="509">
        <v>0</v>
      </c>
      <c r="E3301" s="509">
        <v>0</v>
      </c>
      <c r="F3301" s="509">
        <v>0</v>
      </c>
      <c r="G3301" s="509">
        <v>0</v>
      </c>
      <c r="H3301" s="509">
        <v>0</v>
      </c>
    </row>
    <row r="3302" spans="1:8">
      <c r="A3302" s="508" t="s">
        <v>564</v>
      </c>
      <c r="B3302" s="509" t="s">
        <v>337</v>
      </c>
      <c r="C3302" s="509">
        <v>1</v>
      </c>
      <c r="H3302" s="509">
        <v>0</v>
      </c>
    </row>
    <row r="3303" spans="1:8">
      <c r="A3303" s="508" t="s">
        <v>564</v>
      </c>
      <c r="B3303" s="509" t="s">
        <v>337</v>
      </c>
      <c r="C3303" s="509" t="s">
        <v>1023</v>
      </c>
      <c r="H3303" s="509">
        <v>0</v>
      </c>
    </row>
    <row r="3304" spans="1:8">
      <c r="A3304" s="508" t="s">
        <v>564</v>
      </c>
      <c r="B3304" s="509" t="s">
        <v>337</v>
      </c>
      <c r="C3304" s="509">
        <v>2</v>
      </c>
      <c r="H3304" s="509">
        <v>0</v>
      </c>
    </row>
    <row r="3305" spans="1:8">
      <c r="A3305" s="508" t="s">
        <v>564</v>
      </c>
      <c r="B3305" s="509" t="s">
        <v>337</v>
      </c>
      <c r="C3305" s="509">
        <v>3</v>
      </c>
      <c r="H3305" s="509">
        <v>0</v>
      </c>
    </row>
    <row r="3306" spans="1:8">
      <c r="A3306" s="508" t="s">
        <v>564</v>
      </c>
      <c r="B3306" s="509" t="s">
        <v>337</v>
      </c>
      <c r="C3306" s="509">
        <v>4</v>
      </c>
      <c r="H3306" s="509">
        <v>0</v>
      </c>
    </row>
    <row r="3307" spans="1:8">
      <c r="A3307" s="508" t="s">
        <v>564</v>
      </c>
      <c r="B3307" s="509" t="s">
        <v>337</v>
      </c>
      <c r="C3307" s="509">
        <v>5</v>
      </c>
      <c r="H3307" s="509">
        <v>0</v>
      </c>
    </row>
    <row r="3308" spans="1:8">
      <c r="A3308" s="508" t="s">
        <v>564</v>
      </c>
      <c r="B3308" s="509" t="s">
        <v>337</v>
      </c>
      <c r="C3308" s="509">
        <v>6</v>
      </c>
      <c r="H3308" s="509">
        <v>0</v>
      </c>
    </row>
    <row r="3309" spans="1:8">
      <c r="A3309" s="508" t="s">
        <v>564</v>
      </c>
      <c r="B3309" s="509" t="s">
        <v>337</v>
      </c>
      <c r="C3309" s="509">
        <v>7</v>
      </c>
      <c r="H3309" s="509">
        <v>0</v>
      </c>
    </row>
    <row r="3310" spans="1:8">
      <c r="A3310" s="508" t="s">
        <v>564</v>
      </c>
      <c r="B3310" s="509" t="s">
        <v>337</v>
      </c>
      <c r="C3310" s="509">
        <v>8</v>
      </c>
      <c r="H3310" s="509">
        <v>0</v>
      </c>
    </row>
    <row r="3311" spans="1:8">
      <c r="A3311" s="508" t="s">
        <v>564</v>
      </c>
      <c r="B3311" s="509" t="s">
        <v>337</v>
      </c>
      <c r="C3311" s="509">
        <v>9</v>
      </c>
      <c r="H3311" s="509">
        <v>0</v>
      </c>
    </row>
    <row r="3312" spans="1:8">
      <c r="A3312" s="508" t="s">
        <v>564</v>
      </c>
      <c r="B3312" s="509" t="s">
        <v>337</v>
      </c>
      <c r="C3312" s="509">
        <v>10</v>
      </c>
      <c r="H3312" s="509">
        <v>0</v>
      </c>
    </row>
    <row r="3313" spans="1:8">
      <c r="A3313" s="508" t="s">
        <v>564</v>
      </c>
      <c r="B3313" s="509" t="s">
        <v>337</v>
      </c>
      <c r="C3313" s="509">
        <v>11</v>
      </c>
      <c r="H3313" s="509">
        <v>0</v>
      </c>
    </row>
    <row r="3314" spans="1:8">
      <c r="A3314" s="508" t="s">
        <v>564</v>
      </c>
      <c r="B3314" s="509" t="s">
        <v>337</v>
      </c>
      <c r="C3314" s="509">
        <v>12</v>
      </c>
      <c r="H3314" s="509">
        <v>0</v>
      </c>
    </row>
    <row r="3315" spans="1:8">
      <c r="A3315" s="508" t="s">
        <v>564</v>
      </c>
      <c r="B3315" s="509" t="s">
        <v>337</v>
      </c>
      <c r="C3315" s="509">
        <v>13</v>
      </c>
      <c r="H3315" s="509">
        <v>0</v>
      </c>
    </row>
    <row r="3316" spans="1:8">
      <c r="A3316" s="508" t="s">
        <v>564</v>
      </c>
      <c r="B3316" s="509" t="s">
        <v>337</v>
      </c>
      <c r="C3316" s="509">
        <v>14</v>
      </c>
      <c r="H3316" s="509">
        <v>0</v>
      </c>
    </row>
    <row r="3317" spans="1:8">
      <c r="A3317" s="508" t="s">
        <v>564</v>
      </c>
      <c r="B3317" s="509" t="s">
        <v>337</v>
      </c>
      <c r="C3317" s="509">
        <v>15</v>
      </c>
      <c r="H3317" s="509">
        <v>0</v>
      </c>
    </row>
    <row r="3318" spans="1:8">
      <c r="A3318" s="508" t="s">
        <v>564</v>
      </c>
      <c r="B3318" s="509" t="s">
        <v>337</v>
      </c>
      <c r="C3318" s="509">
        <v>16</v>
      </c>
      <c r="H3318" s="509">
        <v>0</v>
      </c>
    </row>
    <row r="3319" spans="1:8">
      <c r="A3319" s="508" t="s">
        <v>564</v>
      </c>
      <c r="B3319" s="509" t="s">
        <v>337</v>
      </c>
      <c r="C3319" s="509">
        <v>17</v>
      </c>
      <c r="H3319" s="509">
        <v>0</v>
      </c>
    </row>
    <row r="3320" spans="1:8">
      <c r="A3320" s="508" t="s">
        <v>564</v>
      </c>
      <c r="B3320" s="509" t="s">
        <v>337</v>
      </c>
      <c r="C3320" s="509">
        <v>18</v>
      </c>
      <c r="H3320" s="509">
        <v>0</v>
      </c>
    </row>
    <row r="3321" spans="1:8">
      <c r="A3321" s="508" t="s">
        <v>564</v>
      </c>
      <c r="B3321" s="509" t="s">
        <v>337</v>
      </c>
      <c r="C3321" s="509" t="s">
        <v>1024</v>
      </c>
      <c r="H3321" s="509">
        <v>0</v>
      </c>
    </row>
    <row r="3322" spans="1:8">
      <c r="A3322" s="508" t="s">
        <v>564</v>
      </c>
      <c r="B3322" s="509" t="s">
        <v>337</v>
      </c>
      <c r="C3322" s="509" t="s">
        <v>1025</v>
      </c>
      <c r="H3322" s="509">
        <v>0</v>
      </c>
    </row>
    <row r="3323" spans="1:8">
      <c r="A3323" s="508" t="s">
        <v>564</v>
      </c>
      <c r="B3323" s="509" t="s">
        <v>337</v>
      </c>
      <c r="C3323" s="509">
        <v>19</v>
      </c>
      <c r="H3323" s="509">
        <v>0</v>
      </c>
    </row>
    <row r="3324" spans="1:8">
      <c r="A3324" s="508" t="s">
        <v>564</v>
      </c>
      <c r="B3324" s="509" t="s">
        <v>337</v>
      </c>
      <c r="C3324" s="509">
        <v>20</v>
      </c>
      <c r="H3324" s="509">
        <v>0</v>
      </c>
    </row>
    <row r="3325" spans="1:8">
      <c r="A3325" s="508" t="s">
        <v>564</v>
      </c>
      <c r="B3325" s="509" t="s">
        <v>337</v>
      </c>
      <c r="C3325" s="509">
        <v>21</v>
      </c>
      <c r="H3325" s="509">
        <v>0</v>
      </c>
    </row>
    <row r="3326" spans="1:8">
      <c r="A3326" s="508" t="s">
        <v>564</v>
      </c>
      <c r="B3326" s="509" t="s">
        <v>337</v>
      </c>
      <c r="C3326" s="509" t="s">
        <v>1026</v>
      </c>
      <c r="H3326" s="509">
        <v>0</v>
      </c>
    </row>
    <row r="3327" spans="1:8">
      <c r="A3327" s="508" t="s">
        <v>564</v>
      </c>
      <c r="B3327" s="509" t="s">
        <v>337</v>
      </c>
      <c r="C3327" s="509" t="s">
        <v>1027</v>
      </c>
      <c r="H3327" s="509">
        <v>0</v>
      </c>
    </row>
    <row r="3328" spans="1:8">
      <c r="A3328" s="508" t="s">
        <v>564</v>
      </c>
      <c r="B3328" s="509" t="s">
        <v>337</v>
      </c>
      <c r="C3328" s="509" t="s">
        <v>1028</v>
      </c>
      <c r="H3328" s="509">
        <v>0</v>
      </c>
    </row>
    <row r="3329" spans="1:8">
      <c r="A3329" s="508" t="s">
        <v>564</v>
      </c>
      <c r="B3329" s="509" t="s">
        <v>337</v>
      </c>
      <c r="C3329" s="509">
        <v>22</v>
      </c>
      <c r="H3329" s="509">
        <v>0</v>
      </c>
    </row>
    <row r="3330" spans="1:8">
      <c r="A3330" s="508" t="s">
        <v>564</v>
      </c>
      <c r="B3330" s="509" t="s">
        <v>337</v>
      </c>
      <c r="C3330" s="509">
        <v>23</v>
      </c>
      <c r="H3330" s="509">
        <v>0</v>
      </c>
    </row>
    <row r="3331" spans="1:8">
      <c r="A3331" s="508" t="s">
        <v>564</v>
      </c>
      <c r="B3331" s="509" t="s">
        <v>337</v>
      </c>
      <c r="C3331" s="509" t="s">
        <v>1029</v>
      </c>
      <c r="H3331" s="509">
        <v>0</v>
      </c>
    </row>
    <row r="3332" spans="1:8">
      <c r="A3332" s="508" t="s">
        <v>564</v>
      </c>
      <c r="B3332" s="509" t="s">
        <v>337</v>
      </c>
      <c r="C3332" s="509">
        <v>24</v>
      </c>
      <c r="H3332" s="509">
        <v>0</v>
      </c>
    </row>
    <row r="3333" spans="1:8">
      <c r="A3333" s="508" t="s">
        <v>564</v>
      </c>
      <c r="B3333" s="509" t="s">
        <v>337</v>
      </c>
      <c r="C3333" s="509">
        <v>25</v>
      </c>
    </row>
    <row r="3334" spans="1:8">
      <c r="A3334" s="508" t="s">
        <v>564</v>
      </c>
      <c r="B3334" s="509" t="s">
        <v>337</v>
      </c>
      <c r="C3334" s="509">
        <v>26</v>
      </c>
      <c r="H3334" s="509">
        <v>0</v>
      </c>
    </row>
    <row r="3335" spans="1:8">
      <c r="A3335" s="508" t="s">
        <v>564</v>
      </c>
      <c r="B3335" s="509" t="s">
        <v>337</v>
      </c>
      <c r="C3335" s="509">
        <v>27</v>
      </c>
      <c r="H3335" s="509">
        <v>0</v>
      </c>
    </row>
    <row r="3336" spans="1:8">
      <c r="A3336" s="508" t="s">
        <v>564</v>
      </c>
      <c r="B3336" s="509" t="s">
        <v>337</v>
      </c>
      <c r="C3336" s="509">
        <v>28</v>
      </c>
      <c r="H3336" s="509">
        <v>0</v>
      </c>
    </row>
    <row r="3337" spans="1:8">
      <c r="A3337" s="508" t="s">
        <v>564</v>
      </c>
      <c r="B3337" s="509" t="s">
        <v>337</v>
      </c>
      <c r="C3337" s="509">
        <v>29</v>
      </c>
      <c r="H3337" s="509">
        <v>0</v>
      </c>
    </row>
    <row r="3338" spans="1:8">
      <c r="A3338" s="508" t="s">
        <v>564</v>
      </c>
      <c r="B3338" s="509" t="s">
        <v>337</v>
      </c>
      <c r="C3338" s="509">
        <v>30</v>
      </c>
      <c r="H3338" s="509">
        <v>0</v>
      </c>
    </row>
    <row r="3339" spans="1:8">
      <c r="A3339" s="508" t="s">
        <v>564</v>
      </c>
      <c r="B3339" s="509" t="s">
        <v>337</v>
      </c>
      <c r="C3339" s="509">
        <v>31</v>
      </c>
      <c r="H3339" s="509">
        <v>0</v>
      </c>
    </row>
    <row r="3340" spans="1:8">
      <c r="A3340" s="508" t="s">
        <v>564</v>
      </c>
      <c r="B3340" s="509" t="s">
        <v>337</v>
      </c>
      <c r="C3340" s="509">
        <v>32</v>
      </c>
      <c r="H3340" s="509">
        <v>0</v>
      </c>
    </row>
    <row r="3341" spans="1:8">
      <c r="A3341" s="508" t="s">
        <v>564</v>
      </c>
      <c r="B3341" s="509" t="s">
        <v>337</v>
      </c>
      <c r="C3341" s="509">
        <v>33</v>
      </c>
      <c r="H3341" s="509">
        <v>0</v>
      </c>
    </row>
    <row r="3342" spans="1:8">
      <c r="A3342" s="508" t="s">
        <v>564</v>
      </c>
      <c r="B3342" s="509" t="s">
        <v>337</v>
      </c>
      <c r="C3342" s="509">
        <v>34</v>
      </c>
      <c r="H3342" s="509">
        <v>0</v>
      </c>
    </row>
    <row r="3343" spans="1:8">
      <c r="A3343" s="508" t="s">
        <v>564</v>
      </c>
      <c r="B3343" s="509" t="s">
        <v>337</v>
      </c>
      <c r="C3343" s="509">
        <v>35</v>
      </c>
      <c r="H3343" s="509">
        <v>0</v>
      </c>
    </row>
    <row r="3344" spans="1:8">
      <c r="A3344" s="508" t="s">
        <v>564</v>
      </c>
      <c r="B3344" s="509" t="s">
        <v>337</v>
      </c>
      <c r="C3344" s="509">
        <v>36</v>
      </c>
      <c r="H3344" s="509">
        <v>0</v>
      </c>
    </row>
    <row r="3345" spans="1:8">
      <c r="A3345" s="508" t="s">
        <v>564</v>
      </c>
      <c r="B3345" s="509" t="s">
        <v>337</v>
      </c>
      <c r="C3345" s="509">
        <v>37</v>
      </c>
      <c r="H3345" s="509">
        <v>0</v>
      </c>
    </row>
    <row r="3346" spans="1:8">
      <c r="A3346" s="508" t="s">
        <v>564</v>
      </c>
      <c r="B3346" s="509" t="s">
        <v>337</v>
      </c>
      <c r="C3346" s="509">
        <v>38</v>
      </c>
      <c r="H3346" s="509">
        <v>0</v>
      </c>
    </row>
    <row r="3347" spans="1:8">
      <c r="A3347" s="508" t="s">
        <v>564</v>
      </c>
      <c r="B3347" s="509" t="s">
        <v>337</v>
      </c>
      <c r="C3347" s="509" t="s">
        <v>1030</v>
      </c>
    </row>
    <row r="3348" spans="1:8">
      <c r="A3348" s="508" t="s">
        <v>564</v>
      </c>
      <c r="B3348" s="509" t="s">
        <v>337</v>
      </c>
      <c r="C3348" s="509">
        <v>39</v>
      </c>
      <c r="H3348" s="509">
        <v>0</v>
      </c>
    </row>
    <row r="3349" spans="1:8">
      <c r="A3349" s="508" t="s">
        <v>564</v>
      </c>
      <c r="B3349" s="509" t="s">
        <v>337</v>
      </c>
      <c r="C3349" s="509">
        <v>40</v>
      </c>
      <c r="H3349" s="509">
        <v>0</v>
      </c>
    </row>
    <row r="3350" spans="1:8">
      <c r="A3350" s="508" t="s">
        <v>564</v>
      </c>
      <c r="B3350" s="509" t="s">
        <v>337</v>
      </c>
      <c r="C3350" s="509">
        <v>41</v>
      </c>
      <c r="H3350" s="509">
        <v>0</v>
      </c>
    </row>
    <row r="3351" spans="1:8">
      <c r="A3351" s="508" t="s">
        <v>564</v>
      </c>
      <c r="B3351" s="509" t="s">
        <v>337</v>
      </c>
      <c r="C3351" s="509">
        <v>42</v>
      </c>
      <c r="H3351" s="509">
        <v>0</v>
      </c>
    </row>
    <row r="3352" spans="1:8">
      <c r="A3352" s="508" t="s">
        <v>564</v>
      </c>
      <c r="B3352" s="509" t="s">
        <v>337</v>
      </c>
      <c r="C3352" s="509">
        <v>43</v>
      </c>
      <c r="H3352" s="509">
        <v>0</v>
      </c>
    </row>
    <row r="3353" spans="1:8">
      <c r="A3353" s="508" t="s">
        <v>564</v>
      </c>
      <c r="B3353" s="509" t="s">
        <v>337</v>
      </c>
      <c r="C3353" s="509">
        <v>44</v>
      </c>
      <c r="H3353" s="509">
        <v>0</v>
      </c>
    </row>
    <row r="3354" spans="1:8">
      <c r="A3354" s="508" t="s">
        <v>564</v>
      </c>
      <c r="B3354" s="509" t="s">
        <v>337</v>
      </c>
      <c r="C3354" s="509">
        <v>45</v>
      </c>
      <c r="H3354" s="509">
        <v>0</v>
      </c>
    </row>
    <row r="3355" spans="1:8">
      <c r="A3355" s="508" t="s">
        <v>564</v>
      </c>
      <c r="B3355" s="509" t="s">
        <v>337</v>
      </c>
      <c r="C3355" s="509">
        <v>46</v>
      </c>
      <c r="H3355" s="509">
        <v>0</v>
      </c>
    </row>
    <row r="3356" spans="1:8">
      <c r="A3356" s="508" t="s">
        <v>564</v>
      </c>
      <c r="B3356" s="509" t="s">
        <v>337</v>
      </c>
      <c r="C3356" s="509">
        <v>47</v>
      </c>
      <c r="H3356" s="509">
        <v>0</v>
      </c>
    </row>
    <row r="3357" spans="1:8">
      <c r="A3357" s="508" t="s">
        <v>564</v>
      </c>
      <c r="B3357" s="509" t="s">
        <v>337</v>
      </c>
      <c r="C3357" s="509">
        <v>48</v>
      </c>
      <c r="H3357" s="509">
        <v>0</v>
      </c>
    </row>
    <row r="3358" spans="1:8">
      <c r="A3358" s="508" t="s">
        <v>564</v>
      </c>
      <c r="B3358" s="509" t="s">
        <v>337</v>
      </c>
      <c r="C3358" s="509">
        <v>49</v>
      </c>
      <c r="H3358" s="509">
        <v>0</v>
      </c>
    </row>
    <row r="3359" spans="1:8">
      <c r="A3359" s="508" t="s">
        <v>564</v>
      </c>
      <c r="B3359" s="509" t="s">
        <v>337</v>
      </c>
      <c r="C3359" s="509">
        <v>50</v>
      </c>
      <c r="H3359" s="509">
        <v>0</v>
      </c>
    </row>
    <row r="3360" spans="1:8">
      <c r="A3360" s="508" t="s">
        <v>564</v>
      </c>
      <c r="B3360" s="509" t="s">
        <v>337</v>
      </c>
      <c r="C3360" s="509">
        <v>51</v>
      </c>
      <c r="H3360" s="509">
        <v>0</v>
      </c>
    </row>
    <row r="3361" spans="1:8">
      <c r="A3361" s="508" t="s">
        <v>564</v>
      </c>
      <c r="B3361" s="509" t="s">
        <v>337</v>
      </c>
      <c r="C3361" s="509" t="s">
        <v>1031</v>
      </c>
      <c r="H3361" s="509">
        <v>0</v>
      </c>
    </row>
    <row r="3362" spans="1:8">
      <c r="A3362" s="508" t="s">
        <v>564</v>
      </c>
      <c r="B3362" s="509" t="s">
        <v>337</v>
      </c>
      <c r="C3362" s="509" t="s">
        <v>1032</v>
      </c>
      <c r="H3362" s="509">
        <v>0</v>
      </c>
    </row>
    <row r="3363" spans="1:8">
      <c r="A3363" s="508" t="s">
        <v>564</v>
      </c>
      <c r="B3363" s="509" t="s">
        <v>337</v>
      </c>
      <c r="C3363" s="509">
        <v>52</v>
      </c>
      <c r="H3363" s="509">
        <v>0</v>
      </c>
    </row>
    <row r="3364" spans="1:8">
      <c r="A3364" s="508" t="s">
        <v>564</v>
      </c>
      <c r="B3364" s="509" t="s">
        <v>337</v>
      </c>
      <c r="C3364" s="509">
        <v>53</v>
      </c>
      <c r="H3364" s="509">
        <v>0</v>
      </c>
    </row>
    <row r="3365" spans="1:8">
      <c r="A3365" s="508" t="s">
        <v>564</v>
      </c>
      <c r="B3365" s="509" t="s">
        <v>337</v>
      </c>
      <c r="C3365" s="509">
        <v>54</v>
      </c>
      <c r="H3365" s="509">
        <v>0</v>
      </c>
    </row>
    <row r="3366" spans="1:8">
      <c r="A3366" s="508" t="s">
        <v>564</v>
      </c>
      <c r="B3366" s="509" t="s">
        <v>337</v>
      </c>
      <c r="C3366" s="509">
        <v>55</v>
      </c>
      <c r="H3366" s="509">
        <v>0</v>
      </c>
    </row>
    <row r="3367" spans="1:8">
      <c r="A3367" s="508" t="s">
        <v>564</v>
      </c>
      <c r="B3367" s="509" t="s">
        <v>337</v>
      </c>
      <c r="C3367" s="509">
        <v>56</v>
      </c>
      <c r="H3367" s="509">
        <v>0</v>
      </c>
    </row>
    <row r="3368" spans="1:8">
      <c r="A3368" s="508" t="s">
        <v>564</v>
      </c>
      <c r="B3368" s="509" t="s">
        <v>337</v>
      </c>
      <c r="C3368" s="509">
        <v>57</v>
      </c>
      <c r="H3368" s="509">
        <v>0</v>
      </c>
    </row>
    <row r="3369" spans="1:8">
      <c r="A3369" s="508" t="s">
        <v>564</v>
      </c>
      <c r="B3369" s="509" t="s">
        <v>337</v>
      </c>
      <c r="C3369" s="509">
        <v>58</v>
      </c>
      <c r="H3369" s="509">
        <v>0</v>
      </c>
    </row>
    <row r="3370" spans="1:8">
      <c r="A3370" s="508" t="s">
        <v>564</v>
      </c>
      <c r="B3370" s="509" t="s">
        <v>337</v>
      </c>
      <c r="C3370" s="509">
        <v>59</v>
      </c>
      <c r="H3370" s="509">
        <v>0</v>
      </c>
    </row>
    <row r="3371" spans="1:8">
      <c r="A3371" s="508" t="s">
        <v>564</v>
      </c>
      <c r="B3371" s="509" t="s">
        <v>337</v>
      </c>
      <c r="C3371" s="509">
        <v>60</v>
      </c>
      <c r="H3371" s="509">
        <v>0</v>
      </c>
    </row>
    <row r="3372" spans="1:8">
      <c r="A3372" s="508" t="s">
        <v>564</v>
      </c>
      <c r="B3372" s="509" t="s">
        <v>337</v>
      </c>
      <c r="C3372" s="509">
        <v>61</v>
      </c>
      <c r="H3372" s="509">
        <v>0</v>
      </c>
    </row>
    <row r="3373" spans="1:8">
      <c r="A3373" s="508" t="s">
        <v>564</v>
      </c>
      <c r="B3373" s="509" t="s">
        <v>337</v>
      </c>
      <c r="C3373" s="509">
        <v>62</v>
      </c>
      <c r="H3373" s="509">
        <v>0</v>
      </c>
    </row>
    <row r="3374" spans="1:8">
      <c r="A3374" s="508" t="s">
        <v>564</v>
      </c>
      <c r="B3374" s="509" t="s">
        <v>337</v>
      </c>
      <c r="C3374" s="509">
        <v>63</v>
      </c>
      <c r="H3374" s="509">
        <v>0</v>
      </c>
    </row>
    <row r="3375" spans="1:8">
      <c r="A3375" s="508" t="s">
        <v>564</v>
      </c>
      <c r="B3375" s="509" t="s">
        <v>337</v>
      </c>
      <c r="C3375" s="509" t="s">
        <v>1033</v>
      </c>
      <c r="H3375" s="509">
        <v>0</v>
      </c>
    </row>
    <row r="3376" spans="1:8">
      <c r="A3376" s="508" t="s">
        <v>564</v>
      </c>
      <c r="B3376" s="509" t="s">
        <v>337</v>
      </c>
      <c r="C3376" s="509" t="s">
        <v>1034</v>
      </c>
      <c r="H3376" s="509">
        <v>0</v>
      </c>
    </row>
    <row r="3377" spans="1:8">
      <c r="A3377" s="508" t="s">
        <v>564</v>
      </c>
      <c r="B3377" s="509" t="s">
        <v>337</v>
      </c>
      <c r="C3377" s="509">
        <v>64</v>
      </c>
      <c r="H3377" s="509">
        <v>0</v>
      </c>
    </row>
    <row r="3378" spans="1:8">
      <c r="A3378" s="508" t="s">
        <v>564</v>
      </c>
      <c r="B3378" s="509" t="s">
        <v>337</v>
      </c>
      <c r="C3378" s="509" t="s">
        <v>1035</v>
      </c>
      <c r="H3378" s="509">
        <v>0</v>
      </c>
    </row>
    <row r="3379" spans="1:8">
      <c r="A3379" s="508" t="s">
        <v>564</v>
      </c>
      <c r="B3379" s="509" t="s">
        <v>337</v>
      </c>
      <c r="C3379" s="509">
        <v>65</v>
      </c>
      <c r="H3379" s="509">
        <v>0</v>
      </c>
    </row>
    <row r="3380" spans="1:8">
      <c r="A3380" s="508" t="s">
        <v>564</v>
      </c>
      <c r="B3380" s="509" t="s">
        <v>337</v>
      </c>
      <c r="C3380" s="509">
        <v>66</v>
      </c>
      <c r="H3380" s="509">
        <v>0</v>
      </c>
    </row>
    <row r="3381" spans="1:8">
      <c r="A3381" s="508" t="s">
        <v>564</v>
      </c>
      <c r="B3381" s="509" t="s">
        <v>337</v>
      </c>
      <c r="C3381" s="509" t="s">
        <v>1036</v>
      </c>
      <c r="H3381" s="509">
        <v>0</v>
      </c>
    </row>
    <row r="3382" spans="1:8">
      <c r="A3382" s="508" t="s">
        <v>564</v>
      </c>
      <c r="B3382" s="509" t="s">
        <v>337</v>
      </c>
      <c r="C3382" s="509" t="s">
        <v>1037</v>
      </c>
      <c r="H3382" s="509">
        <v>0</v>
      </c>
    </row>
    <row r="3383" spans="1:8">
      <c r="A3383" s="508" t="s">
        <v>564</v>
      </c>
      <c r="B3383" s="509" t="s">
        <v>337</v>
      </c>
      <c r="C3383" s="509" t="s">
        <v>1038</v>
      </c>
      <c r="H3383" s="509">
        <v>0</v>
      </c>
    </row>
    <row r="3384" spans="1:8">
      <c r="A3384" s="508" t="s">
        <v>564</v>
      </c>
      <c r="B3384" s="509" t="s">
        <v>337</v>
      </c>
      <c r="C3384" s="509" t="s">
        <v>1039</v>
      </c>
      <c r="H3384" s="509">
        <v>0</v>
      </c>
    </row>
    <row r="3385" spans="1:8">
      <c r="A3385" s="508" t="s">
        <v>564</v>
      </c>
      <c r="B3385" s="509" t="s">
        <v>337</v>
      </c>
      <c r="C3385" s="509" t="s">
        <v>1040</v>
      </c>
      <c r="H3385" s="509">
        <v>0</v>
      </c>
    </row>
    <row r="3386" spans="1:8">
      <c r="A3386" s="508" t="s">
        <v>564</v>
      </c>
      <c r="B3386" s="509" t="s">
        <v>337</v>
      </c>
      <c r="C3386" s="509" t="s">
        <v>1041</v>
      </c>
      <c r="H3386" s="509">
        <v>0</v>
      </c>
    </row>
    <row r="3387" spans="1:8">
      <c r="A3387" s="508" t="s">
        <v>564</v>
      </c>
      <c r="B3387" s="509" t="s">
        <v>337</v>
      </c>
      <c r="C3387" s="509" t="s">
        <v>1042</v>
      </c>
    </row>
    <row r="3388" spans="1:8">
      <c r="A3388" s="508" t="s">
        <v>564</v>
      </c>
      <c r="B3388" s="509" t="s">
        <v>337</v>
      </c>
      <c r="C3388" s="509">
        <v>67</v>
      </c>
      <c r="H3388" s="509">
        <v>0</v>
      </c>
    </row>
    <row r="3389" spans="1:8">
      <c r="A3389" s="508" t="s">
        <v>564</v>
      </c>
      <c r="B3389" s="509" t="s">
        <v>337</v>
      </c>
      <c r="C3389" s="509">
        <v>68</v>
      </c>
      <c r="H3389" s="509">
        <v>0</v>
      </c>
    </row>
    <row r="3390" spans="1:8">
      <c r="A3390" s="508" t="s">
        <v>564</v>
      </c>
      <c r="B3390" s="509" t="s">
        <v>337</v>
      </c>
      <c r="C3390" s="509" t="s">
        <v>1043</v>
      </c>
      <c r="H3390" s="509">
        <v>0</v>
      </c>
    </row>
    <row r="3391" spans="1:8">
      <c r="A3391" s="508" t="s">
        <v>564</v>
      </c>
      <c r="B3391" s="509" t="s">
        <v>337</v>
      </c>
      <c r="C3391" s="509">
        <v>69</v>
      </c>
      <c r="H3391" s="509">
        <v>0</v>
      </c>
    </row>
    <row r="3392" spans="1:8">
      <c r="A3392" s="508" t="s">
        <v>564</v>
      </c>
      <c r="B3392" s="509" t="s">
        <v>337</v>
      </c>
      <c r="C3392" s="509" t="s">
        <v>1044</v>
      </c>
      <c r="H3392" s="509">
        <v>0</v>
      </c>
    </row>
    <row r="3393" spans="1:8">
      <c r="A3393" s="508" t="s">
        <v>564</v>
      </c>
      <c r="B3393" s="509" t="s">
        <v>337</v>
      </c>
      <c r="C3393" s="509" t="s">
        <v>1045</v>
      </c>
      <c r="H3393" s="509">
        <v>0</v>
      </c>
    </row>
    <row r="3394" spans="1:8">
      <c r="A3394" s="508" t="s">
        <v>564</v>
      </c>
      <c r="B3394" s="509" t="s">
        <v>337</v>
      </c>
      <c r="C3394" s="509">
        <v>70</v>
      </c>
      <c r="H3394" s="509">
        <v>0</v>
      </c>
    </row>
    <row r="3395" spans="1:8">
      <c r="A3395" s="508" t="s">
        <v>564</v>
      </c>
      <c r="B3395" s="509" t="s">
        <v>337</v>
      </c>
      <c r="C3395" s="509" t="s">
        <v>1046</v>
      </c>
      <c r="H3395" s="509">
        <v>0</v>
      </c>
    </row>
    <row r="3396" spans="1:8">
      <c r="A3396" s="508" t="s">
        <v>564</v>
      </c>
      <c r="B3396" s="509" t="s">
        <v>337</v>
      </c>
      <c r="C3396" s="509">
        <v>71</v>
      </c>
      <c r="H3396" s="509">
        <v>0</v>
      </c>
    </row>
    <row r="3397" spans="1:8">
      <c r="A3397" s="508" t="s">
        <v>564</v>
      </c>
      <c r="B3397" s="509" t="s">
        <v>337</v>
      </c>
      <c r="C3397" s="509" t="s">
        <v>1047</v>
      </c>
      <c r="H3397" s="509">
        <v>0</v>
      </c>
    </row>
    <row r="3398" spans="1:8">
      <c r="A3398" s="508" t="s">
        <v>564</v>
      </c>
      <c r="B3398" s="509" t="s">
        <v>337</v>
      </c>
      <c r="C3398" s="509" t="s">
        <v>1048</v>
      </c>
      <c r="H3398" s="509">
        <v>0</v>
      </c>
    </row>
    <row r="3399" spans="1:8">
      <c r="A3399" s="508" t="s">
        <v>564</v>
      </c>
      <c r="B3399" s="509" t="s">
        <v>337</v>
      </c>
      <c r="C3399" s="509" t="s">
        <v>1049</v>
      </c>
      <c r="H3399" s="509">
        <v>0</v>
      </c>
    </row>
    <row r="3400" spans="1:8">
      <c r="A3400" s="508" t="s">
        <v>564</v>
      </c>
      <c r="B3400" s="509" t="s">
        <v>337</v>
      </c>
      <c r="C3400" s="509" t="s">
        <v>1050</v>
      </c>
      <c r="H3400" s="509">
        <v>0</v>
      </c>
    </row>
    <row r="3401" spans="1:8">
      <c r="A3401" s="508" t="s">
        <v>564</v>
      </c>
      <c r="B3401" s="509" t="s">
        <v>337</v>
      </c>
      <c r="C3401" s="509" t="s">
        <v>1051</v>
      </c>
      <c r="H3401" s="509">
        <v>0</v>
      </c>
    </row>
    <row r="3402" spans="1:8">
      <c r="A3402" s="508" t="s">
        <v>564</v>
      </c>
      <c r="B3402" s="509" t="s">
        <v>337</v>
      </c>
      <c r="C3402" s="509">
        <v>72</v>
      </c>
      <c r="H3402" s="509">
        <v>0</v>
      </c>
    </row>
    <row r="3403" spans="1:8">
      <c r="A3403" s="508" t="s">
        <v>564</v>
      </c>
      <c r="B3403" s="509" t="s">
        <v>337</v>
      </c>
      <c r="C3403" s="509">
        <v>74</v>
      </c>
      <c r="H3403" s="509">
        <v>0</v>
      </c>
    </row>
    <row r="3404" spans="1:8">
      <c r="A3404" s="508" t="s">
        <v>564</v>
      </c>
      <c r="B3404" s="509" t="s">
        <v>337</v>
      </c>
      <c r="C3404" s="509" t="s">
        <v>4571</v>
      </c>
      <c r="D3404" s="509">
        <v>0</v>
      </c>
      <c r="E3404" s="509">
        <v>0</v>
      </c>
      <c r="F3404" s="509">
        <v>0</v>
      </c>
      <c r="G3404" s="509">
        <v>0</v>
      </c>
      <c r="H3404" s="509">
        <v>0</v>
      </c>
    </row>
    <row r="3405" spans="1:8">
      <c r="A3405" s="508" t="s">
        <v>565</v>
      </c>
      <c r="B3405" s="509" t="s">
        <v>338</v>
      </c>
      <c r="C3405" s="509">
        <v>1</v>
      </c>
      <c r="H3405" s="509">
        <v>0</v>
      </c>
    </row>
    <row r="3406" spans="1:8">
      <c r="A3406" s="508" t="s">
        <v>565</v>
      </c>
      <c r="B3406" s="509" t="s">
        <v>338</v>
      </c>
      <c r="C3406" s="509" t="s">
        <v>1023</v>
      </c>
      <c r="H3406" s="509">
        <v>0</v>
      </c>
    </row>
    <row r="3407" spans="1:8">
      <c r="A3407" s="508" t="s">
        <v>565</v>
      </c>
      <c r="B3407" s="509" t="s">
        <v>338</v>
      </c>
      <c r="C3407" s="509">
        <v>2</v>
      </c>
      <c r="H3407" s="509">
        <v>0</v>
      </c>
    </row>
    <row r="3408" spans="1:8">
      <c r="A3408" s="508" t="s">
        <v>565</v>
      </c>
      <c r="B3408" s="509" t="s">
        <v>338</v>
      </c>
      <c r="C3408" s="509">
        <v>3</v>
      </c>
      <c r="H3408" s="509">
        <v>0</v>
      </c>
    </row>
    <row r="3409" spans="1:8">
      <c r="A3409" s="508" t="s">
        <v>565</v>
      </c>
      <c r="B3409" s="509" t="s">
        <v>338</v>
      </c>
      <c r="C3409" s="509">
        <v>4</v>
      </c>
      <c r="H3409" s="509">
        <v>0</v>
      </c>
    </row>
    <row r="3410" spans="1:8">
      <c r="A3410" s="508" t="s">
        <v>565</v>
      </c>
      <c r="B3410" s="509" t="s">
        <v>338</v>
      </c>
      <c r="C3410" s="509">
        <v>5</v>
      </c>
      <c r="H3410" s="509">
        <v>0</v>
      </c>
    </row>
    <row r="3411" spans="1:8">
      <c r="A3411" s="508" t="s">
        <v>565</v>
      </c>
      <c r="B3411" s="509" t="s">
        <v>338</v>
      </c>
      <c r="C3411" s="509">
        <v>6</v>
      </c>
      <c r="H3411" s="509">
        <v>0</v>
      </c>
    </row>
    <row r="3412" spans="1:8">
      <c r="A3412" s="508" t="s">
        <v>565</v>
      </c>
      <c r="B3412" s="509" t="s">
        <v>338</v>
      </c>
      <c r="C3412" s="509">
        <v>7</v>
      </c>
      <c r="H3412" s="509">
        <v>0</v>
      </c>
    </row>
    <row r="3413" spans="1:8">
      <c r="A3413" s="508" t="s">
        <v>565</v>
      </c>
      <c r="B3413" s="509" t="s">
        <v>338</v>
      </c>
      <c r="C3413" s="509">
        <v>8</v>
      </c>
      <c r="H3413" s="509">
        <v>0</v>
      </c>
    </row>
    <row r="3414" spans="1:8">
      <c r="A3414" s="508" t="s">
        <v>565</v>
      </c>
      <c r="B3414" s="509" t="s">
        <v>338</v>
      </c>
      <c r="C3414" s="509">
        <v>9</v>
      </c>
      <c r="H3414" s="509">
        <v>0</v>
      </c>
    </row>
    <row r="3415" spans="1:8">
      <c r="A3415" s="508" t="s">
        <v>565</v>
      </c>
      <c r="B3415" s="509" t="s">
        <v>338</v>
      </c>
      <c r="C3415" s="509">
        <v>10</v>
      </c>
      <c r="H3415" s="509">
        <v>0</v>
      </c>
    </row>
    <row r="3416" spans="1:8">
      <c r="A3416" s="508" t="s">
        <v>565</v>
      </c>
      <c r="B3416" s="509" t="s">
        <v>338</v>
      </c>
      <c r="C3416" s="509">
        <v>11</v>
      </c>
      <c r="H3416" s="509">
        <v>0</v>
      </c>
    </row>
    <row r="3417" spans="1:8">
      <c r="A3417" s="508" t="s">
        <v>565</v>
      </c>
      <c r="B3417" s="509" t="s">
        <v>338</v>
      </c>
      <c r="C3417" s="509">
        <v>12</v>
      </c>
      <c r="H3417" s="509">
        <v>0</v>
      </c>
    </row>
    <row r="3418" spans="1:8">
      <c r="A3418" s="508" t="s">
        <v>565</v>
      </c>
      <c r="B3418" s="509" t="s">
        <v>338</v>
      </c>
      <c r="C3418" s="509">
        <v>13</v>
      </c>
      <c r="H3418" s="509">
        <v>0</v>
      </c>
    </row>
    <row r="3419" spans="1:8">
      <c r="A3419" s="508" t="s">
        <v>565</v>
      </c>
      <c r="B3419" s="509" t="s">
        <v>338</v>
      </c>
      <c r="C3419" s="509">
        <v>14</v>
      </c>
      <c r="H3419" s="509">
        <v>0</v>
      </c>
    </row>
    <row r="3420" spans="1:8">
      <c r="A3420" s="508" t="s">
        <v>565</v>
      </c>
      <c r="B3420" s="509" t="s">
        <v>338</v>
      </c>
      <c r="C3420" s="509">
        <v>15</v>
      </c>
      <c r="H3420" s="509">
        <v>0</v>
      </c>
    </row>
    <row r="3421" spans="1:8">
      <c r="A3421" s="508" t="s">
        <v>565</v>
      </c>
      <c r="B3421" s="509" t="s">
        <v>338</v>
      </c>
      <c r="C3421" s="509">
        <v>16</v>
      </c>
      <c r="H3421" s="509">
        <v>0</v>
      </c>
    </row>
    <row r="3422" spans="1:8">
      <c r="A3422" s="508" t="s">
        <v>565</v>
      </c>
      <c r="B3422" s="509" t="s">
        <v>338</v>
      </c>
      <c r="C3422" s="509">
        <v>17</v>
      </c>
      <c r="H3422" s="509">
        <v>0</v>
      </c>
    </row>
    <row r="3423" spans="1:8">
      <c r="A3423" s="508" t="s">
        <v>565</v>
      </c>
      <c r="B3423" s="509" t="s">
        <v>338</v>
      </c>
      <c r="C3423" s="509">
        <v>18</v>
      </c>
      <c r="H3423" s="509">
        <v>0</v>
      </c>
    </row>
    <row r="3424" spans="1:8">
      <c r="A3424" s="508" t="s">
        <v>565</v>
      </c>
      <c r="B3424" s="509" t="s">
        <v>338</v>
      </c>
      <c r="C3424" s="509" t="s">
        <v>1024</v>
      </c>
      <c r="H3424" s="509">
        <v>0</v>
      </c>
    </row>
    <row r="3425" spans="1:8">
      <c r="A3425" s="508" t="s">
        <v>565</v>
      </c>
      <c r="B3425" s="509" t="s">
        <v>338</v>
      </c>
      <c r="C3425" s="509" t="s">
        <v>1025</v>
      </c>
      <c r="H3425" s="509">
        <v>0</v>
      </c>
    </row>
    <row r="3426" spans="1:8">
      <c r="A3426" s="508" t="s">
        <v>565</v>
      </c>
      <c r="B3426" s="509" t="s">
        <v>338</v>
      </c>
      <c r="C3426" s="509">
        <v>19</v>
      </c>
      <c r="H3426" s="509">
        <v>0</v>
      </c>
    </row>
    <row r="3427" spans="1:8">
      <c r="A3427" s="508" t="s">
        <v>565</v>
      </c>
      <c r="B3427" s="509" t="s">
        <v>338</v>
      </c>
      <c r="C3427" s="509">
        <v>20</v>
      </c>
      <c r="H3427" s="509">
        <v>0</v>
      </c>
    </row>
    <row r="3428" spans="1:8">
      <c r="A3428" s="508" t="s">
        <v>565</v>
      </c>
      <c r="B3428" s="509" t="s">
        <v>338</v>
      </c>
      <c r="C3428" s="509">
        <v>21</v>
      </c>
      <c r="H3428" s="509">
        <v>0</v>
      </c>
    </row>
    <row r="3429" spans="1:8">
      <c r="A3429" s="508" t="s">
        <v>565</v>
      </c>
      <c r="B3429" s="509" t="s">
        <v>338</v>
      </c>
      <c r="C3429" s="509" t="s">
        <v>1026</v>
      </c>
      <c r="H3429" s="509">
        <v>0</v>
      </c>
    </row>
    <row r="3430" spans="1:8">
      <c r="A3430" s="508" t="s">
        <v>565</v>
      </c>
      <c r="B3430" s="509" t="s">
        <v>338</v>
      </c>
      <c r="C3430" s="509" t="s">
        <v>1027</v>
      </c>
      <c r="H3430" s="509">
        <v>0</v>
      </c>
    </row>
    <row r="3431" spans="1:8">
      <c r="A3431" s="508" t="s">
        <v>565</v>
      </c>
      <c r="B3431" s="509" t="s">
        <v>338</v>
      </c>
      <c r="C3431" s="509" t="s">
        <v>1028</v>
      </c>
      <c r="H3431" s="509">
        <v>0</v>
      </c>
    </row>
    <row r="3432" spans="1:8">
      <c r="A3432" s="508" t="s">
        <v>565</v>
      </c>
      <c r="B3432" s="509" t="s">
        <v>338</v>
      </c>
      <c r="C3432" s="509">
        <v>22</v>
      </c>
      <c r="H3432" s="509">
        <v>0</v>
      </c>
    </row>
    <row r="3433" spans="1:8">
      <c r="A3433" s="508" t="s">
        <v>565</v>
      </c>
      <c r="B3433" s="509" t="s">
        <v>338</v>
      </c>
      <c r="C3433" s="509">
        <v>23</v>
      </c>
      <c r="H3433" s="509">
        <v>0</v>
      </c>
    </row>
    <row r="3434" spans="1:8">
      <c r="A3434" s="508" t="s">
        <v>565</v>
      </c>
      <c r="B3434" s="509" t="s">
        <v>338</v>
      </c>
      <c r="C3434" s="509" t="s">
        <v>1029</v>
      </c>
      <c r="H3434" s="509">
        <v>0</v>
      </c>
    </row>
    <row r="3435" spans="1:8">
      <c r="A3435" s="508" t="s">
        <v>565</v>
      </c>
      <c r="B3435" s="509" t="s">
        <v>338</v>
      </c>
      <c r="C3435" s="509">
        <v>24</v>
      </c>
      <c r="H3435" s="509">
        <v>0</v>
      </c>
    </row>
    <row r="3436" spans="1:8">
      <c r="A3436" s="508" t="s">
        <v>565</v>
      </c>
      <c r="B3436" s="509" t="s">
        <v>338</v>
      </c>
      <c r="C3436" s="509">
        <v>25</v>
      </c>
    </row>
    <row r="3437" spans="1:8">
      <c r="A3437" s="508" t="s">
        <v>565</v>
      </c>
      <c r="B3437" s="509" t="s">
        <v>338</v>
      </c>
      <c r="C3437" s="509">
        <v>26</v>
      </c>
      <c r="H3437" s="509">
        <v>0</v>
      </c>
    </row>
    <row r="3438" spans="1:8">
      <c r="A3438" s="508" t="s">
        <v>565</v>
      </c>
      <c r="B3438" s="509" t="s">
        <v>338</v>
      </c>
      <c r="C3438" s="509">
        <v>27</v>
      </c>
      <c r="H3438" s="509">
        <v>0</v>
      </c>
    </row>
    <row r="3439" spans="1:8">
      <c r="A3439" s="508" t="s">
        <v>565</v>
      </c>
      <c r="B3439" s="509" t="s">
        <v>338</v>
      </c>
      <c r="C3439" s="509">
        <v>28</v>
      </c>
      <c r="H3439" s="509">
        <v>0</v>
      </c>
    </row>
    <row r="3440" spans="1:8">
      <c r="A3440" s="508" t="s">
        <v>565</v>
      </c>
      <c r="B3440" s="509" t="s">
        <v>338</v>
      </c>
      <c r="C3440" s="509">
        <v>29</v>
      </c>
      <c r="H3440" s="509">
        <v>0</v>
      </c>
    </row>
    <row r="3441" spans="1:8">
      <c r="A3441" s="508" t="s">
        <v>565</v>
      </c>
      <c r="B3441" s="509" t="s">
        <v>338</v>
      </c>
      <c r="C3441" s="509">
        <v>30</v>
      </c>
      <c r="H3441" s="509">
        <v>0</v>
      </c>
    </row>
    <row r="3442" spans="1:8">
      <c r="A3442" s="508" t="s">
        <v>565</v>
      </c>
      <c r="B3442" s="509" t="s">
        <v>338</v>
      </c>
      <c r="C3442" s="509">
        <v>31</v>
      </c>
      <c r="H3442" s="509">
        <v>0</v>
      </c>
    </row>
    <row r="3443" spans="1:8">
      <c r="A3443" s="508" t="s">
        <v>565</v>
      </c>
      <c r="B3443" s="509" t="s">
        <v>338</v>
      </c>
      <c r="C3443" s="509">
        <v>32</v>
      </c>
      <c r="H3443" s="509">
        <v>0</v>
      </c>
    </row>
    <row r="3444" spans="1:8">
      <c r="A3444" s="508" t="s">
        <v>565</v>
      </c>
      <c r="B3444" s="509" t="s">
        <v>338</v>
      </c>
      <c r="C3444" s="509">
        <v>33</v>
      </c>
      <c r="H3444" s="509">
        <v>0</v>
      </c>
    </row>
    <row r="3445" spans="1:8">
      <c r="A3445" s="508" t="s">
        <v>565</v>
      </c>
      <c r="B3445" s="509" t="s">
        <v>338</v>
      </c>
      <c r="C3445" s="509">
        <v>34</v>
      </c>
      <c r="H3445" s="509">
        <v>0</v>
      </c>
    </row>
    <row r="3446" spans="1:8">
      <c r="A3446" s="508" t="s">
        <v>565</v>
      </c>
      <c r="B3446" s="509" t="s">
        <v>338</v>
      </c>
      <c r="C3446" s="509">
        <v>35</v>
      </c>
      <c r="H3446" s="509">
        <v>0</v>
      </c>
    </row>
    <row r="3447" spans="1:8">
      <c r="A3447" s="508" t="s">
        <v>565</v>
      </c>
      <c r="B3447" s="509" t="s">
        <v>338</v>
      </c>
      <c r="C3447" s="509">
        <v>36</v>
      </c>
      <c r="H3447" s="509">
        <v>0</v>
      </c>
    </row>
    <row r="3448" spans="1:8">
      <c r="A3448" s="508" t="s">
        <v>565</v>
      </c>
      <c r="B3448" s="509" t="s">
        <v>338</v>
      </c>
      <c r="C3448" s="509">
        <v>37</v>
      </c>
      <c r="H3448" s="509">
        <v>0</v>
      </c>
    </row>
    <row r="3449" spans="1:8">
      <c r="A3449" s="508" t="s">
        <v>565</v>
      </c>
      <c r="B3449" s="509" t="s">
        <v>338</v>
      </c>
      <c r="C3449" s="509">
        <v>38</v>
      </c>
      <c r="H3449" s="509">
        <v>0</v>
      </c>
    </row>
    <row r="3450" spans="1:8">
      <c r="A3450" s="508" t="s">
        <v>565</v>
      </c>
      <c r="B3450" s="509" t="s">
        <v>338</v>
      </c>
      <c r="C3450" s="509" t="s">
        <v>1030</v>
      </c>
    </row>
    <row r="3451" spans="1:8">
      <c r="A3451" s="508" t="s">
        <v>565</v>
      </c>
      <c r="B3451" s="509" t="s">
        <v>338</v>
      </c>
      <c r="C3451" s="509">
        <v>39</v>
      </c>
      <c r="H3451" s="509">
        <v>0</v>
      </c>
    </row>
    <row r="3452" spans="1:8">
      <c r="A3452" s="508" t="s">
        <v>565</v>
      </c>
      <c r="B3452" s="509" t="s">
        <v>338</v>
      </c>
      <c r="C3452" s="509">
        <v>40</v>
      </c>
      <c r="H3452" s="509">
        <v>0</v>
      </c>
    </row>
    <row r="3453" spans="1:8">
      <c r="A3453" s="508" t="s">
        <v>565</v>
      </c>
      <c r="B3453" s="509" t="s">
        <v>338</v>
      </c>
      <c r="C3453" s="509">
        <v>41</v>
      </c>
      <c r="H3453" s="509">
        <v>0</v>
      </c>
    </row>
    <row r="3454" spans="1:8">
      <c r="A3454" s="508" t="s">
        <v>565</v>
      </c>
      <c r="B3454" s="509" t="s">
        <v>338</v>
      </c>
      <c r="C3454" s="509">
        <v>42</v>
      </c>
      <c r="H3454" s="509">
        <v>0</v>
      </c>
    </row>
    <row r="3455" spans="1:8">
      <c r="A3455" s="508" t="s">
        <v>565</v>
      </c>
      <c r="B3455" s="509" t="s">
        <v>338</v>
      </c>
      <c r="C3455" s="509">
        <v>43</v>
      </c>
      <c r="H3455" s="509">
        <v>0</v>
      </c>
    </row>
    <row r="3456" spans="1:8">
      <c r="A3456" s="508" t="s">
        <v>565</v>
      </c>
      <c r="B3456" s="509" t="s">
        <v>338</v>
      </c>
      <c r="C3456" s="509">
        <v>44</v>
      </c>
      <c r="H3456" s="509">
        <v>0</v>
      </c>
    </row>
    <row r="3457" spans="1:8">
      <c r="A3457" s="508" t="s">
        <v>565</v>
      </c>
      <c r="B3457" s="509" t="s">
        <v>338</v>
      </c>
      <c r="C3457" s="509">
        <v>45</v>
      </c>
      <c r="H3457" s="509">
        <v>0</v>
      </c>
    </row>
    <row r="3458" spans="1:8">
      <c r="A3458" s="508" t="s">
        <v>565</v>
      </c>
      <c r="B3458" s="509" t="s">
        <v>338</v>
      </c>
      <c r="C3458" s="509">
        <v>46</v>
      </c>
      <c r="H3458" s="509">
        <v>0</v>
      </c>
    </row>
    <row r="3459" spans="1:8">
      <c r="A3459" s="508" t="s">
        <v>565</v>
      </c>
      <c r="B3459" s="509" t="s">
        <v>338</v>
      </c>
      <c r="C3459" s="509">
        <v>47</v>
      </c>
      <c r="H3459" s="509">
        <v>0</v>
      </c>
    </row>
    <row r="3460" spans="1:8">
      <c r="A3460" s="508" t="s">
        <v>565</v>
      </c>
      <c r="B3460" s="509" t="s">
        <v>338</v>
      </c>
      <c r="C3460" s="509">
        <v>48</v>
      </c>
      <c r="H3460" s="509">
        <v>0</v>
      </c>
    </row>
    <row r="3461" spans="1:8">
      <c r="A3461" s="508" t="s">
        <v>565</v>
      </c>
      <c r="B3461" s="509" t="s">
        <v>338</v>
      </c>
      <c r="C3461" s="509">
        <v>49</v>
      </c>
      <c r="H3461" s="509">
        <v>0</v>
      </c>
    </row>
    <row r="3462" spans="1:8">
      <c r="A3462" s="508" t="s">
        <v>565</v>
      </c>
      <c r="B3462" s="509" t="s">
        <v>338</v>
      </c>
      <c r="C3462" s="509">
        <v>50</v>
      </c>
      <c r="H3462" s="509">
        <v>0</v>
      </c>
    </row>
    <row r="3463" spans="1:8">
      <c r="A3463" s="508" t="s">
        <v>565</v>
      </c>
      <c r="B3463" s="509" t="s">
        <v>338</v>
      </c>
      <c r="C3463" s="509">
        <v>51</v>
      </c>
      <c r="H3463" s="509">
        <v>0</v>
      </c>
    </row>
    <row r="3464" spans="1:8">
      <c r="A3464" s="508" t="s">
        <v>565</v>
      </c>
      <c r="B3464" s="509" t="s">
        <v>338</v>
      </c>
      <c r="C3464" s="509" t="s">
        <v>1031</v>
      </c>
      <c r="H3464" s="509">
        <v>0</v>
      </c>
    </row>
    <row r="3465" spans="1:8">
      <c r="A3465" s="508" t="s">
        <v>565</v>
      </c>
      <c r="B3465" s="509" t="s">
        <v>338</v>
      </c>
      <c r="C3465" s="509" t="s">
        <v>1032</v>
      </c>
      <c r="H3465" s="509">
        <v>0</v>
      </c>
    </row>
    <row r="3466" spans="1:8">
      <c r="A3466" s="508" t="s">
        <v>565</v>
      </c>
      <c r="B3466" s="509" t="s">
        <v>338</v>
      </c>
      <c r="C3466" s="509">
        <v>52</v>
      </c>
      <c r="H3466" s="509">
        <v>0</v>
      </c>
    </row>
    <row r="3467" spans="1:8">
      <c r="A3467" s="508" t="s">
        <v>565</v>
      </c>
      <c r="B3467" s="509" t="s">
        <v>338</v>
      </c>
      <c r="C3467" s="509">
        <v>53</v>
      </c>
      <c r="H3467" s="509">
        <v>0</v>
      </c>
    </row>
    <row r="3468" spans="1:8">
      <c r="A3468" s="508" t="s">
        <v>565</v>
      </c>
      <c r="B3468" s="509" t="s">
        <v>338</v>
      </c>
      <c r="C3468" s="509">
        <v>54</v>
      </c>
      <c r="H3468" s="509">
        <v>0</v>
      </c>
    </row>
    <row r="3469" spans="1:8">
      <c r="A3469" s="508" t="s">
        <v>565</v>
      </c>
      <c r="B3469" s="509" t="s">
        <v>338</v>
      </c>
      <c r="C3469" s="509">
        <v>55</v>
      </c>
      <c r="H3469" s="509">
        <v>0</v>
      </c>
    </row>
    <row r="3470" spans="1:8">
      <c r="A3470" s="508" t="s">
        <v>565</v>
      </c>
      <c r="B3470" s="509" t="s">
        <v>338</v>
      </c>
      <c r="C3470" s="509">
        <v>56</v>
      </c>
      <c r="H3470" s="509">
        <v>0</v>
      </c>
    </row>
    <row r="3471" spans="1:8">
      <c r="A3471" s="508" t="s">
        <v>565</v>
      </c>
      <c r="B3471" s="509" t="s">
        <v>338</v>
      </c>
      <c r="C3471" s="509">
        <v>57</v>
      </c>
      <c r="H3471" s="509">
        <v>0</v>
      </c>
    </row>
    <row r="3472" spans="1:8">
      <c r="A3472" s="508" t="s">
        <v>565</v>
      </c>
      <c r="B3472" s="509" t="s">
        <v>338</v>
      </c>
      <c r="C3472" s="509">
        <v>58</v>
      </c>
      <c r="H3472" s="509">
        <v>0</v>
      </c>
    </row>
    <row r="3473" spans="1:8">
      <c r="A3473" s="508" t="s">
        <v>565</v>
      </c>
      <c r="B3473" s="509" t="s">
        <v>338</v>
      </c>
      <c r="C3473" s="509">
        <v>59</v>
      </c>
      <c r="H3473" s="509">
        <v>0</v>
      </c>
    </row>
    <row r="3474" spans="1:8">
      <c r="A3474" s="508" t="s">
        <v>565</v>
      </c>
      <c r="B3474" s="509" t="s">
        <v>338</v>
      </c>
      <c r="C3474" s="509">
        <v>60</v>
      </c>
      <c r="H3474" s="509">
        <v>0</v>
      </c>
    </row>
    <row r="3475" spans="1:8">
      <c r="A3475" s="508" t="s">
        <v>565</v>
      </c>
      <c r="B3475" s="509" t="s">
        <v>338</v>
      </c>
      <c r="C3475" s="509">
        <v>61</v>
      </c>
      <c r="H3475" s="509">
        <v>0</v>
      </c>
    </row>
    <row r="3476" spans="1:8">
      <c r="A3476" s="508" t="s">
        <v>565</v>
      </c>
      <c r="B3476" s="509" t="s">
        <v>338</v>
      </c>
      <c r="C3476" s="509">
        <v>62</v>
      </c>
      <c r="H3476" s="509">
        <v>0</v>
      </c>
    </row>
    <row r="3477" spans="1:8">
      <c r="A3477" s="508" t="s">
        <v>565</v>
      </c>
      <c r="B3477" s="509" t="s">
        <v>338</v>
      </c>
      <c r="C3477" s="509">
        <v>63</v>
      </c>
      <c r="H3477" s="509">
        <v>0</v>
      </c>
    </row>
    <row r="3478" spans="1:8">
      <c r="A3478" s="508" t="s">
        <v>565</v>
      </c>
      <c r="B3478" s="509" t="s">
        <v>338</v>
      </c>
      <c r="C3478" s="509" t="s">
        <v>1033</v>
      </c>
      <c r="H3478" s="509">
        <v>0</v>
      </c>
    </row>
    <row r="3479" spans="1:8">
      <c r="A3479" s="508" t="s">
        <v>565</v>
      </c>
      <c r="B3479" s="509" t="s">
        <v>338</v>
      </c>
      <c r="C3479" s="509" t="s">
        <v>1034</v>
      </c>
      <c r="H3479" s="509">
        <v>0</v>
      </c>
    </row>
    <row r="3480" spans="1:8">
      <c r="A3480" s="508" t="s">
        <v>565</v>
      </c>
      <c r="B3480" s="509" t="s">
        <v>338</v>
      </c>
      <c r="C3480" s="509">
        <v>64</v>
      </c>
      <c r="H3480" s="509">
        <v>0</v>
      </c>
    </row>
    <row r="3481" spans="1:8">
      <c r="A3481" s="508" t="s">
        <v>565</v>
      </c>
      <c r="B3481" s="509" t="s">
        <v>338</v>
      </c>
      <c r="C3481" s="509" t="s">
        <v>1035</v>
      </c>
      <c r="H3481" s="509">
        <v>0</v>
      </c>
    </row>
    <row r="3482" spans="1:8">
      <c r="A3482" s="508" t="s">
        <v>565</v>
      </c>
      <c r="B3482" s="509" t="s">
        <v>338</v>
      </c>
      <c r="C3482" s="509">
        <v>65</v>
      </c>
      <c r="H3482" s="509">
        <v>0</v>
      </c>
    </row>
    <row r="3483" spans="1:8">
      <c r="A3483" s="508" t="s">
        <v>565</v>
      </c>
      <c r="B3483" s="509" t="s">
        <v>338</v>
      </c>
      <c r="C3483" s="509">
        <v>66</v>
      </c>
      <c r="H3483" s="509">
        <v>0</v>
      </c>
    </row>
    <row r="3484" spans="1:8">
      <c r="A3484" s="508" t="s">
        <v>565</v>
      </c>
      <c r="B3484" s="509" t="s">
        <v>338</v>
      </c>
      <c r="C3484" s="509" t="s">
        <v>1036</v>
      </c>
      <c r="H3484" s="509">
        <v>0</v>
      </c>
    </row>
    <row r="3485" spans="1:8">
      <c r="A3485" s="508" t="s">
        <v>565</v>
      </c>
      <c r="B3485" s="509" t="s">
        <v>338</v>
      </c>
      <c r="C3485" s="509" t="s">
        <v>1037</v>
      </c>
      <c r="H3485" s="509">
        <v>0</v>
      </c>
    </row>
    <row r="3486" spans="1:8">
      <c r="A3486" s="508" t="s">
        <v>565</v>
      </c>
      <c r="B3486" s="509" t="s">
        <v>338</v>
      </c>
      <c r="C3486" s="509" t="s">
        <v>1038</v>
      </c>
      <c r="H3486" s="509">
        <v>0</v>
      </c>
    </row>
    <row r="3487" spans="1:8">
      <c r="A3487" s="508" t="s">
        <v>565</v>
      </c>
      <c r="B3487" s="509" t="s">
        <v>338</v>
      </c>
      <c r="C3487" s="509" t="s">
        <v>1039</v>
      </c>
      <c r="H3487" s="509">
        <v>0</v>
      </c>
    </row>
    <row r="3488" spans="1:8">
      <c r="A3488" s="508" t="s">
        <v>565</v>
      </c>
      <c r="B3488" s="509" t="s">
        <v>338</v>
      </c>
      <c r="C3488" s="509" t="s">
        <v>1040</v>
      </c>
      <c r="H3488" s="509">
        <v>0</v>
      </c>
    </row>
    <row r="3489" spans="1:8">
      <c r="A3489" s="508" t="s">
        <v>565</v>
      </c>
      <c r="B3489" s="509" t="s">
        <v>338</v>
      </c>
      <c r="C3489" s="509" t="s">
        <v>1041</v>
      </c>
      <c r="H3489" s="509">
        <v>0</v>
      </c>
    </row>
    <row r="3490" spans="1:8">
      <c r="A3490" s="508" t="s">
        <v>565</v>
      </c>
      <c r="B3490" s="509" t="s">
        <v>338</v>
      </c>
      <c r="C3490" s="509" t="s">
        <v>1042</v>
      </c>
    </row>
    <row r="3491" spans="1:8">
      <c r="A3491" s="508" t="s">
        <v>565</v>
      </c>
      <c r="B3491" s="509" t="s">
        <v>338</v>
      </c>
      <c r="C3491" s="509">
        <v>67</v>
      </c>
      <c r="H3491" s="509">
        <v>0</v>
      </c>
    </row>
    <row r="3492" spans="1:8">
      <c r="A3492" s="508" t="s">
        <v>565</v>
      </c>
      <c r="B3492" s="509" t="s">
        <v>338</v>
      </c>
      <c r="C3492" s="509">
        <v>68</v>
      </c>
      <c r="H3492" s="509">
        <v>0</v>
      </c>
    </row>
    <row r="3493" spans="1:8">
      <c r="A3493" s="508" t="s">
        <v>565</v>
      </c>
      <c r="B3493" s="509" t="s">
        <v>338</v>
      </c>
      <c r="C3493" s="509" t="s">
        <v>1043</v>
      </c>
      <c r="H3493" s="509">
        <v>0</v>
      </c>
    </row>
    <row r="3494" spans="1:8">
      <c r="A3494" s="508" t="s">
        <v>565</v>
      </c>
      <c r="B3494" s="509" t="s">
        <v>338</v>
      </c>
      <c r="C3494" s="509">
        <v>69</v>
      </c>
      <c r="H3494" s="509">
        <v>0</v>
      </c>
    </row>
    <row r="3495" spans="1:8">
      <c r="A3495" s="508" t="s">
        <v>565</v>
      </c>
      <c r="B3495" s="509" t="s">
        <v>338</v>
      </c>
      <c r="C3495" s="509" t="s">
        <v>1044</v>
      </c>
      <c r="H3495" s="509">
        <v>0</v>
      </c>
    </row>
    <row r="3496" spans="1:8">
      <c r="A3496" s="508" t="s">
        <v>565</v>
      </c>
      <c r="B3496" s="509" t="s">
        <v>338</v>
      </c>
      <c r="C3496" s="509" t="s">
        <v>1045</v>
      </c>
      <c r="H3496" s="509">
        <v>0</v>
      </c>
    </row>
    <row r="3497" spans="1:8">
      <c r="A3497" s="508" t="s">
        <v>565</v>
      </c>
      <c r="B3497" s="509" t="s">
        <v>338</v>
      </c>
      <c r="C3497" s="509">
        <v>70</v>
      </c>
      <c r="H3497" s="509">
        <v>0</v>
      </c>
    </row>
    <row r="3498" spans="1:8">
      <c r="A3498" s="508" t="s">
        <v>565</v>
      </c>
      <c r="B3498" s="509" t="s">
        <v>338</v>
      </c>
      <c r="C3498" s="509" t="s">
        <v>1046</v>
      </c>
      <c r="H3498" s="509">
        <v>0</v>
      </c>
    </row>
    <row r="3499" spans="1:8">
      <c r="A3499" s="508" t="s">
        <v>565</v>
      </c>
      <c r="B3499" s="509" t="s">
        <v>338</v>
      </c>
      <c r="C3499" s="509">
        <v>71</v>
      </c>
      <c r="H3499" s="509">
        <v>0</v>
      </c>
    </row>
    <row r="3500" spans="1:8">
      <c r="A3500" s="508" t="s">
        <v>565</v>
      </c>
      <c r="B3500" s="509" t="s">
        <v>338</v>
      </c>
      <c r="C3500" s="509" t="s">
        <v>1047</v>
      </c>
      <c r="H3500" s="509">
        <v>0</v>
      </c>
    </row>
    <row r="3501" spans="1:8">
      <c r="A3501" s="508" t="s">
        <v>565</v>
      </c>
      <c r="B3501" s="509" t="s">
        <v>338</v>
      </c>
      <c r="C3501" s="509" t="s">
        <v>1048</v>
      </c>
      <c r="H3501" s="509">
        <v>0</v>
      </c>
    </row>
    <row r="3502" spans="1:8">
      <c r="A3502" s="508" t="s">
        <v>565</v>
      </c>
      <c r="B3502" s="509" t="s">
        <v>338</v>
      </c>
      <c r="C3502" s="509" t="s">
        <v>1049</v>
      </c>
      <c r="H3502" s="509">
        <v>0</v>
      </c>
    </row>
    <row r="3503" spans="1:8">
      <c r="A3503" s="508" t="s">
        <v>565</v>
      </c>
      <c r="B3503" s="509" t="s">
        <v>338</v>
      </c>
      <c r="C3503" s="509" t="s">
        <v>1050</v>
      </c>
      <c r="H3503" s="509">
        <v>0</v>
      </c>
    </row>
    <row r="3504" spans="1:8">
      <c r="A3504" s="508" t="s">
        <v>565</v>
      </c>
      <c r="B3504" s="509" t="s">
        <v>338</v>
      </c>
      <c r="C3504" s="509" t="s">
        <v>1051</v>
      </c>
      <c r="H3504" s="509">
        <v>0</v>
      </c>
    </row>
    <row r="3505" spans="1:8">
      <c r="A3505" s="508" t="s">
        <v>565</v>
      </c>
      <c r="B3505" s="509" t="s">
        <v>338</v>
      </c>
      <c r="C3505" s="509">
        <v>72</v>
      </c>
      <c r="H3505" s="509">
        <v>0</v>
      </c>
    </row>
    <row r="3506" spans="1:8">
      <c r="A3506" s="508" t="s">
        <v>565</v>
      </c>
      <c r="B3506" s="509" t="s">
        <v>338</v>
      </c>
      <c r="C3506" s="509">
        <v>74</v>
      </c>
      <c r="H3506" s="509">
        <v>0</v>
      </c>
    </row>
    <row r="3507" spans="1:8">
      <c r="A3507" s="508" t="s">
        <v>565</v>
      </c>
      <c r="B3507" s="509" t="s">
        <v>338</v>
      </c>
      <c r="C3507" s="509" t="s">
        <v>4571</v>
      </c>
      <c r="D3507" s="509">
        <v>0</v>
      </c>
      <c r="E3507" s="509">
        <v>0</v>
      </c>
      <c r="F3507" s="509">
        <v>0</v>
      </c>
      <c r="G3507" s="509">
        <v>0</v>
      </c>
      <c r="H3507" s="509">
        <v>0</v>
      </c>
    </row>
    <row r="3508" spans="1:8">
      <c r="A3508" s="508" t="s">
        <v>566</v>
      </c>
      <c r="B3508" s="509" t="s">
        <v>339</v>
      </c>
      <c r="C3508" s="509">
        <v>1</v>
      </c>
      <c r="H3508" s="509">
        <v>0</v>
      </c>
    </row>
    <row r="3509" spans="1:8">
      <c r="A3509" s="508" t="s">
        <v>566</v>
      </c>
      <c r="B3509" s="509" t="s">
        <v>339</v>
      </c>
      <c r="C3509" s="509" t="s">
        <v>1023</v>
      </c>
      <c r="H3509" s="509">
        <v>0</v>
      </c>
    </row>
    <row r="3510" spans="1:8">
      <c r="A3510" s="508" t="s">
        <v>566</v>
      </c>
      <c r="B3510" s="509" t="s">
        <v>339</v>
      </c>
      <c r="C3510" s="509">
        <v>2</v>
      </c>
      <c r="H3510" s="509">
        <v>0</v>
      </c>
    </row>
    <row r="3511" spans="1:8">
      <c r="A3511" s="508" t="s">
        <v>566</v>
      </c>
      <c r="B3511" s="509" t="s">
        <v>339</v>
      </c>
      <c r="C3511" s="509">
        <v>3</v>
      </c>
      <c r="H3511" s="509">
        <v>0</v>
      </c>
    </row>
    <row r="3512" spans="1:8">
      <c r="A3512" s="508" t="s">
        <v>566</v>
      </c>
      <c r="B3512" s="509" t="s">
        <v>339</v>
      </c>
      <c r="C3512" s="509">
        <v>4</v>
      </c>
      <c r="H3512" s="509">
        <v>0</v>
      </c>
    </row>
    <row r="3513" spans="1:8">
      <c r="A3513" s="508" t="s">
        <v>566</v>
      </c>
      <c r="B3513" s="509" t="s">
        <v>339</v>
      </c>
      <c r="C3513" s="509">
        <v>5</v>
      </c>
      <c r="H3513" s="509">
        <v>0</v>
      </c>
    </row>
    <row r="3514" spans="1:8">
      <c r="A3514" s="508" t="s">
        <v>566</v>
      </c>
      <c r="B3514" s="509" t="s">
        <v>339</v>
      </c>
      <c r="C3514" s="509">
        <v>6</v>
      </c>
      <c r="H3514" s="509">
        <v>0</v>
      </c>
    </row>
    <row r="3515" spans="1:8">
      <c r="A3515" s="508" t="s">
        <v>566</v>
      </c>
      <c r="B3515" s="509" t="s">
        <v>339</v>
      </c>
      <c r="C3515" s="509">
        <v>7</v>
      </c>
      <c r="H3515" s="509">
        <v>0</v>
      </c>
    </row>
    <row r="3516" spans="1:8">
      <c r="A3516" s="508" t="s">
        <v>566</v>
      </c>
      <c r="B3516" s="509" t="s">
        <v>339</v>
      </c>
      <c r="C3516" s="509">
        <v>8</v>
      </c>
      <c r="H3516" s="509">
        <v>0</v>
      </c>
    </row>
    <row r="3517" spans="1:8">
      <c r="A3517" s="508" t="s">
        <v>566</v>
      </c>
      <c r="B3517" s="509" t="s">
        <v>339</v>
      </c>
      <c r="C3517" s="509">
        <v>9</v>
      </c>
      <c r="H3517" s="509">
        <v>0</v>
      </c>
    </row>
    <row r="3518" spans="1:8">
      <c r="A3518" s="508" t="s">
        <v>566</v>
      </c>
      <c r="B3518" s="509" t="s">
        <v>339</v>
      </c>
      <c r="C3518" s="509">
        <v>10</v>
      </c>
      <c r="H3518" s="509">
        <v>0</v>
      </c>
    </row>
    <row r="3519" spans="1:8">
      <c r="A3519" s="508" t="s">
        <v>566</v>
      </c>
      <c r="B3519" s="509" t="s">
        <v>339</v>
      </c>
      <c r="C3519" s="509">
        <v>11</v>
      </c>
      <c r="H3519" s="509">
        <v>0</v>
      </c>
    </row>
    <row r="3520" spans="1:8">
      <c r="A3520" s="508" t="s">
        <v>566</v>
      </c>
      <c r="B3520" s="509" t="s">
        <v>339</v>
      </c>
      <c r="C3520" s="509">
        <v>12</v>
      </c>
      <c r="H3520" s="509">
        <v>0</v>
      </c>
    </row>
    <row r="3521" spans="1:8">
      <c r="A3521" s="508" t="s">
        <v>566</v>
      </c>
      <c r="B3521" s="509" t="s">
        <v>339</v>
      </c>
      <c r="C3521" s="509">
        <v>13</v>
      </c>
      <c r="H3521" s="509">
        <v>0</v>
      </c>
    </row>
    <row r="3522" spans="1:8">
      <c r="A3522" s="508" t="s">
        <v>566</v>
      </c>
      <c r="B3522" s="509" t="s">
        <v>339</v>
      </c>
      <c r="C3522" s="509">
        <v>14</v>
      </c>
      <c r="H3522" s="509">
        <v>0</v>
      </c>
    </row>
    <row r="3523" spans="1:8">
      <c r="A3523" s="508" t="s">
        <v>566</v>
      </c>
      <c r="B3523" s="509" t="s">
        <v>339</v>
      </c>
      <c r="C3523" s="509">
        <v>15</v>
      </c>
      <c r="H3523" s="509">
        <v>0</v>
      </c>
    </row>
    <row r="3524" spans="1:8">
      <c r="A3524" s="508" t="s">
        <v>566</v>
      </c>
      <c r="B3524" s="509" t="s">
        <v>339</v>
      </c>
      <c r="C3524" s="509">
        <v>16</v>
      </c>
      <c r="H3524" s="509">
        <v>0</v>
      </c>
    </row>
    <row r="3525" spans="1:8">
      <c r="A3525" s="508" t="s">
        <v>566</v>
      </c>
      <c r="B3525" s="509" t="s">
        <v>339</v>
      </c>
      <c r="C3525" s="509">
        <v>17</v>
      </c>
      <c r="H3525" s="509">
        <v>0</v>
      </c>
    </row>
    <row r="3526" spans="1:8">
      <c r="A3526" s="508" t="s">
        <v>566</v>
      </c>
      <c r="B3526" s="509" t="s">
        <v>339</v>
      </c>
      <c r="C3526" s="509">
        <v>18</v>
      </c>
      <c r="H3526" s="509">
        <v>0</v>
      </c>
    </row>
    <row r="3527" spans="1:8">
      <c r="A3527" s="508" t="s">
        <v>566</v>
      </c>
      <c r="B3527" s="509" t="s">
        <v>339</v>
      </c>
      <c r="C3527" s="509" t="s">
        <v>1024</v>
      </c>
      <c r="H3527" s="509">
        <v>0</v>
      </c>
    </row>
    <row r="3528" spans="1:8">
      <c r="A3528" s="508" t="s">
        <v>566</v>
      </c>
      <c r="B3528" s="509" t="s">
        <v>339</v>
      </c>
      <c r="C3528" s="509" t="s">
        <v>1025</v>
      </c>
      <c r="H3528" s="509">
        <v>0</v>
      </c>
    </row>
    <row r="3529" spans="1:8">
      <c r="A3529" s="508" t="s">
        <v>566</v>
      </c>
      <c r="B3529" s="509" t="s">
        <v>339</v>
      </c>
      <c r="C3529" s="509">
        <v>19</v>
      </c>
      <c r="H3529" s="509">
        <v>0</v>
      </c>
    </row>
    <row r="3530" spans="1:8">
      <c r="A3530" s="508" t="s">
        <v>566</v>
      </c>
      <c r="B3530" s="509" t="s">
        <v>339</v>
      </c>
      <c r="C3530" s="509">
        <v>20</v>
      </c>
      <c r="H3530" s="509">
        <v>0</v>
      </c>
    </row>
    <row r="3531" spans="1:8">
      <c r="A3531" s="508" t="s">
        <v>566</v>
      </c>
      <c r="B3531" s="509" t="s">
        <v>339</v>
      </c>
      <c r="C3531" s="509">
        <v>21</v>
      </c>
      <c r="H3531" s="509">
        <v>0</v>
      </c>
    </row>
    <row r="3532" spans="1:8">
      <c r="A3532" s="508" t="s">
        <v>566</v>
      </c>
      <c r="B3532" s="509" t="s">
        <v>339</v>
      </c>
      <c r="C3532" s="509" t="s">
        <v>1026</v>
      </c>
      <c r="H3532" s="509">
        <v>0</v>
      </c>
    </row>
    <row r="3533" spans="1:8">
      <c r="A3533" s="508" t="s">
        <v>566</v>
      </c>
      <c r="B3533" s="509" t="s">
        <v>339</v>
      </c>
      <c r="C3533" s="509" t="s">
        <v>1027</v>
      </c>
      <c r="H3533" s="509">
        <v>0</v>
      </c>
    </row>
    <row r="3534" spans="1:8">
      <c r="A3534" s="508" t="s">
        <v>566</v>
      </c>
      <c r="B3534" s="509" t="s">
        <v>339</v>
      </c>
      <c r="C3534" s="509" t="s">
        <v>1028</v>
      </c>
      <c r="H3534" s="509">
        <v>0</v>
      </c>
    </row>
    <row r="3535" spans="1:8">
      <c r="A3535" s="508" t="s">
        <v>566</v>
      </c>
      <c r="B3535" s="509" t="s">
        <v>339</v>
      </c>
      <c r="C3535" s="509">
        <v>22</v>
      </c>
      <c r="H3535" s="509">
        <v>0</v>
      </c>
    </row>
    <row r="3536" spans="1:8">
      <c r="A3536" s="508" t="s">
        <v>566</v>
      </c>
      <c r="B3536" s="509" t="s">
        <v>339</v>
      </c>
      <c r="C3536" s="509">
        <v>23</v>
      </c>
      <c r="H3536" s="509">
        <v>0</v>
      </c>
    </row>
    <row r="3537" spans="1:8">
      <c r="A3537" s="508" t="s">
        <v>566</v>
      </c>
      <c r="B3537" s="509" t="s">
        <v>339</v>
      </c>
      <c r="C3537" s="509" t="s">
        <v>1029</v>
      </c>
      <c r="H3537" s="509">
        <v>0</v>
      </c>
    </row>
    <row r="3538" spans="1:8">
      <c r="A3538" s="508" t="s">
        <v>566</v>
      </c>
      <c r="B3538" s="509" t="s">
        <v>339</v>
      </c>
      <c r="C3538" s="509">
        <v>24</v>
      </c>
      <c r="H3538" s="509">
        <v>0</v>
      </c>
    </row>
    <row r="3539" spans="1:8">
      <c r="A3539" s="508" t="s">
        <v>566</v>
      </c>
      <c r="B3539" s="509" t="s">
        <v>339</v>
      </c>
      <c r="C3539" s="509">
        <v>25</v>
      </c>
    </row>
    <row r="3540" spans="1:8">
      <c r="A3540" s="508" t="s">
        <v>566</v>
      </c>
      <c r="B3540" s="509" t="s">
        <v>339</v>
      </c>
      <c r="C3540" s="509">
        <v>26</v>
      </c>
      <c r="H3540" s="509">
        <v>0</v>
      </c>
    </row>
    <row r="3541" spans="1:8">
      <c r="A3541" s="508" t="s">
        <v>566</v>
      </c>
      <c r="B3541" s="509" t="s">
        <v>339</v>
      </c>
      <c r="C3541" s="509">
        <v>27</v>
      </c>
      <c r="H3541" s="509">
        <v>0</v>
      </c>
    </row>
    <row r="3542" spans="1:8">
      <c r="A3542" s="508" t="s">
        <v>566</v>
      </c>
      <c r="B3542" s="509" t="s">
        <v>339</v>
      </c>
      <c r="C3542" s="509">
        <v>28</v>
      </c>
      <c r="H3542" s="509">
        <v>0</v>
      </c>
    </row>
    <row r="3543" spans="1:8">
      <c r="A3543" s="508" t="s">
        <v>566</v>
      </c>
      <c r="B3543" s="509" t="s">
        <v>339</v>
      </c>
      <c r="C3543" s="509">
        <v>29</v>
      </c>
      <c r="H3543" s="509">
        <v>0</v>
      </c>
    </row>
    <row r="3544" spans="1:8">
      <c r="A3544" s="508" t="s">
        <v>566</v>
      </c>
      <c r="B3544" s="509" t="s">
        <v>339</v>
      </c>
      <c r="C3544" s="509">
        <v>30</v>
      </c>
      <c r="H3544" s="509">
        <v>0</v>
      </c>
    </row>
    <row r="3545" spans="1:8">
      <c r="A3545" s="508" t="s">
        <v>566</v>
      </c>
      <c r="B3545" s="509" t="s">
        <v>339</v>
      </c>
      <c r="C3545" s="509">
        <v>31</v>
      </c>
      <c r="H3545" s="509">
        <v>0</v>
      </c>
    </row>
    <row r="3546" spans="1:8">
      <c r="A3546" s="508" t="s">
        <v>566</v>
      </c>
      <c r="B3546" s="509" t="s">
        <v>339</v>
      </c>
      <c r="C3546" s="509">
        <v>32</v>
      </c>
      <c r="H3546" s="509">
        <v>0</v>
      </c>
    </row>
    <row r="3547" spans="1:8">
      <c r="A3547" s="508" t="s">
        <v>566</v>
      </c>
      <c r="B3547" s="509" t="s">
        <v>339</v>
      </c>
      <c r="C3547" s="509">
        <v>33</v>
      </c>
      <c r="H3547" s="509">
        <v>0</v>
      </c>
    </row>
    <row r="3548" spans="1:8">
      <c r="A3548" s="508" t="s">
        <v>566</v>
      </c>
      <c r="B3548" s="509" t="s">
        <v>339</v>
      </c>
      <c r="C3548" s="509">
        <v>34</v>
      </c>
      <c r="H3548" s="509">
        <v>0</v>
      </c>
    </row>
    <row r="3549" spans="1:8">
      <c r="A3549" s="508" t="s">
        <v>566</v>
      </c>
      <c r="B3549" s="509" t="s">
        <v>339</v>
      </c>
      <c r="C3549" s="509">
        <v>35</v>
      </c>
      <c r="H3549" s="509">
        <v>0</v>
      </c>
    </row>
    <row r="3550" spans="1:8">
      <c r="A3550" s="508" t="s">
        <v>566</v>
      </c>
      <c r="B3550" s="509" t="s">
        <v>339</v>
      </c>
      <c r="C3550" s="509">
        <v>36</v>
      </c>
      <c r="H3550" s="509">
        <v>0</v>
      </c>
    </row>
    <row r="3551" spans="1:8">
      <c r="A3551" s="508" t="s">
        <v>566</v>
      </c>
      <c r="B3551" s="509" t="s">
        <v>339</v>
      </c>
      <c r="C3551" s="509">
        <v>37</v>
      </c>
      <c r="H3551" s="509">
        <v>0</v>
      </c>
    </row>
    <row r="3552" spans="1:8">
      <c r="A3552" s="508" t="s">
        <v>566</v>
      </c>
      <c r="B3552" s="509" t="s">
        <v>339</v>
      </c>
      <c r="C3552" s="509">
        <v>38</v>
      </c>
      <c r="H3552" s="509">
        <v>0</v>
      </c>
    </row>
    <row r="3553" spans="1:8">
      <c r="A3553" s="508" t="s">
        <v>566</v>
      </c>
      <c r="B3553" s="509" t="s">
        <v>339</v>
      </c>
      <c r="C3553" s="509" t="s">
        <v>1030</v>
      </c>
    </row>
    <row r="3554" spans="1:8">
      <c r="A3554" s="508" t="s">
        <v>566</v>
      </c>
      <c r="B3554" s="509" t="s">
        <v>339</v>
      </c>
      <c r="C3554" s="509">
        <v>39</v>
      </c>
      <c r="H3554" s="509">
        <v>0</v>
      </c>
    </row>
    <row r="3555" spans="1:8">
      <c r="A3555" s="508" t="s">
        <v>566</v>
      </c>
      <c r="B3555" s="509" t="s">
        <v>339</v>
      </c>
      <c r="C3555" s="509">
        <v>40</v>
      </c>
      <c r="H3555" s="509">
        <v>0</v>
      </c>
    </row>
    <row r="3556" spans="1:8">
      <c r="A3556" s="508" t="s">
        <v>566</v>
      </c>
      <c r="B3556" s="509" t="s">
        <v>339</v>
      </c>
      <c r="C3556" s="509">
        <v>41</v>
      </c>
      <c r="H3556" s="509">
        <v>0</v>
      </c>
    </row>
    <row r="3557" spans="1:8">
      <c r="A3557" s="508" t="s">
        <v>566</v>
      </c>
      <c r="B3557" s="509" t="s">
        <v>339</v>
      </c>
      <c r="C3557" s="509">
        <v>42</v>
      </c>
      <c r="H3557" s="509">
        <v>0</v>
      </c>
    </row>
    <row r="3558" spans="1:8">
      <c r="A3558" s="508" t="s">
        <v>566</v>
      </c>
      <c r="B3558" s="509" t="s">
        <v>339</v>
      </c>
      <c r="C3558" s="509">
        <v>43</v>
      </c>
      <c r="H3558" s="509">
        <v>0</v>
      </c>
    </row>
    <row r="3559" spans="1:8">
      <c r="A3559" s="508" t="s">
        <v>566</v>
      </c>
      <c r="B3559" s="509" t="s">
        <v>339</v>
      </c>
      <c r="C3559" s="509">
        <v>44</v>
      </c>
      <c r="H3559" s="509">
        <v>0</v>
      </c>
    </row>
    <row r="3560" spans="1:8">
      <c r="A3560" s="508" t="s">
        <v>566</v>
      </c>
      <c r="B3560" s="509" t="s">
        <v>339</v>
      </c>
      <c r="C3560" s="509">
        <v>45</v>
      </c>
      <c r="H3560" s="509">
        <v>0</v>
      </c>
    </row>
    <row r="3561" spans="1:8">
      <c r="A3561" s="508" t="s">
        <v>566</v>
      </c>
      <c r="B3561" s="509" t="s">
        <v>339</v>
      </c>
      <c r="C3561" s="509">
        <v>46</v>
      </c>
      <c r="H3561" s="509">
        <v>0</v>
      </c>
    </row>
    <row r="3562" spans="1:8">
      <c r="A3562" s="508" t="s">
        <v>566</v>
      </c>
      <c r="B3562" s="509" t="s">
        <v>339</v>
      </c>
      <c r="C3562" s="509">
        <v>47</v>
      </c>
      <c r="H3562" s="509">
        <v>0</v>
      </c>
    </row>
    <row r="3563" spans="1:8">
      <c r="A3563" s="508" t="s">
        <v>566</v>
      </c>
      <c r="B3563" s="509" t="s">
        <v>339</v>
      </c>
      <c r="C3563" s="509">
        <v>48</v>
      </c>
      <c r="H3563" s="509">
        <v>0</v>
      </c>
    </row>
    <row r="3564" spans="1:8">
      <c r="A3564" s="508" t="s">
        <v>566</v>
      </c>
      <c r="B3564" s="509" t="s">
        <v>339</v>
      </c>
      <c r="C3564" s="509">
        <v>49</v>
      </c>
      <c r="H3564" s="509">
        <v>0</v>
      </c>
    </row>
    <row r="3565" spans="1:8">
      <c r="A3565" s="508" t="s">
        <v>566</v>
      </c>
      <c r="B3565" s="509" t="s">
        <v>339</v>
      </c>
      <c r="C3565" s="509">
        <v>50</v>
      </c>
      <c r="H3565" s="509">
        <v>0</v>
      </c>
    </row>
    <row r="3566" spans="1:8">
      <c r="A3566" s="508" t="s">
        <v>566</v>
      </c>
      <c r="B3566" s="509" t="s">
        <v>339</v>
      </c>
      <c r="C3566" s="509">
        <v>51</v>
      </c>
      <c r="H3566" s="509">
        <v>0</v>
      </c>
    </row>
    <row r="3567" spans="1:8">
      <c r="A3567" s="508" t="s">
        <v>566</v>
      </c>
      <c r="B3567" s="509" t="s">
        <v>339</v>
      </c>
      <c r="C3567" s="509" t="s">
        <v>1031</v>
      </c>
      <c r="H3567" s="509">
        <v>0</v>
      </c>
    </row>
    <row r="3568" spans="1:8">
      <c r="A3568" s="508" t="s">
        <v>566</v>
      </c>
      <c r="B3568" s="509" t="s">
        <v>339</v>
      </c>
      <c r="C3568" s="509" t="s">
        <v>1032</v>
      </c>
      <c r="H3568" s="509">
        <v>0</v>
      </c>
    </row>
    <row r="3569" spans="1:8">
      <c r="A3569" s="508" t="s">
        <v>566</v>
      </c>
      <c r="B3569" s="509" t="s">
        <v>339</v>
      </c>
      <c r="C3569" s="509">
        <v>52</v>
      </c>
      <c r="H3569" s="509">
        <v>0</v>
      </c>
    </row>
    <row r="3570" spans="1:8">
      <c r="A3570" s="508" t="s">
        <v>566</v>
      </c>
      <c r="B3570" s="509" t="s">
        <v>339</v>
      </c>
      <c r="C3570" s="509">
        <v>53</v>
      </c>
      <c r="H3570" s="509">
        <v>0</v>
      </c>
    </row>
    <row r="3571" spans="1:8">
      <c r="A3571" s="508" t="s">
        <v>566</v>
      </c>
      <c r="B3571" s="509" t="s">
        <v>339</v>
      </c>
      <c r="C3571" s="509">
        <v>54</v>
      </c>
      <c r="H3571" s="509">
        <v>0</v>
      </c>
    </row>
    <row r="3572" spans="1:8">
      <c r="A3572" s="508" t="s">
        <v>566</v>
      </c>
      <c r="B3572" s="509" t="s">
        <v>339</v>
      </c>
      <c r="C3572" s="509">
        <v>55</v>
      </c>
      <c r="H3572" s="509">
        <v>0</v>
      </c>
    </row>
    <row r="3573" spans="1:8">
      <c r="A3573" s="508" t="s">
        <v>566</v>
      </c>
      <c r="B3573" s="509" t="s">
        <v>339</v>
      </c>
      <c r="C3573" s="509">
        <v>56</v>
      </c>
      <c r="H3573" s="509">
        <v>0</v>
      </c>
    </row>
    <row r="3574" spans="1:8">
      <c r="A3574" s="508" t="s">
        <v>566</v>
      </c>
      <c r="B3574" s="509" t="s">
        <v>339</v>
      </c>
      <c r="C3574" s="509">
        <v>57</v>
      </c>
      <c r="H3574" s="509">
        <v>0</v>
      </c>
    </row>
    <row r="3575" spans="1:8">
      <c r="A3575" s="508" t="s">
        <v>566</v>
      </c>
      <c r="B3575" s="509" t="s">
        <v>339</v>
      </c>
      <c r="C3575" s="509">
        <v>58</v>
      </c>
      <c r="H3575" s="509">
        <v>0</v>
      </c>
    </row>
    <row r="3576" spans="1:8">
      <c r="A3576" s="508" t="s">
        <v>566</v>
      </c>
      <c r="B3576" s="509" t="s">
        <v>339</v>
      </c>
      <c r="C3576" s="509">
        <v>59</v>
      </c>
      <c r="H3576" s="509">
        <v>0</v>
      </c>
    </row>
    <row r="3577" spans="1:8">
      <c r="A3577" s="508" t="s">
        <v>566</v>
      </c>
      <c r="B3577" s="509" t="s">
        <v>339</v>
      </c>
      <c r="C3577" s="509">
        <v>60</v>
      </c>
      <c r="H3577" s="509">
        <v>0</v>
      </c>
    </row>
    <row r="3578" spans="1:8">
      <c r="A3578" s="508" t="s">
        <v>566</v>
      </c>
      <c r="B3578" s="509" t="s">
        <v>339</v>
      </c>
      <c r="C3578" s="509">
        <v>61</v>
      </c>
      <c r="H3578" s="509">
        <v>0</v>
      </c>
    </row>
    <row r="3579" spans="1:8">
      <c r="A3579" s="508" t="s">
        <v>566</v>
      </c>
      <c r="B3579" s="509" t="s">
        <v>339</v>
      </c>
      <c r="C3579" s="509">
        <v>62</v>
      </c>
      <c r="H3579" s="509">
        <v>0</v>
      </c>
    </row>
    <row r="3580" spans="1:8">
      <c r="A3580" s="508" t="s">
        <v>566</v>
      </c>
      <c r="B3580" s="509" t="s">
        <v>339</v>
      </c>
      <c r="C3580" s="509">
        <v>63</v>
      </c>
      <c r="H3580" s="509">
        <v>0</v>
      </c>
    </row>
    <row r="3581" spans="1:8">
      <c r="A3581" s="508" t="s">
        <v>566</v>
      </c>
      <c r="B3581" s="509" t="s">
        <v>339</v>
      </c>
      <c r="C3581" s="509" t="s">
        <v>1033</v>
      </c>
      <c r="H3581" s="509">
        <v>0</v>
      </c>
    </row>
    <row r="3582" spans="1:8">
      <c r="A3582" s="508" t="s">
        <v>566</v>
      </c>
      <c r="B3582" s="509" t="s">
        <v>339</v>
      </c>
      <c r="C3582" s="509" t="s">
        <v>1034</v>
      </c>
      <c r="H3582" s="509">
        <v>0</v>
      </c>
    </row>
    <row r="3583" spans="1:8">
      <c r="A3583" s="508" t="s">
        <v>566</v>
      </c>
      <c r="B3583" s="509" t="s">
        <v>339</v>
      </c>
      <c r="C3583" s="509">
        <v>64</v>
      </c>
      <c r="H3583" s="509">
        <v>0</v>
      </c>
    </row>
    <row r="3584" spans="1:8">
      <c r="A3584" s="508" t="s">
        <v>566</v>
      </c>
      <c r="B3584" s="509" t="s">
        <v>339</v>
      </c>
      <c r="C3584" s="509" t="s">
        <v>1035</v>
      </c>
      <c r="H3584" s="509">
        <v>0</v>
      </c>
    </row>
    <row r="3585" spans="1:8">
      <c r="A3585" s="508" t="s">
        <v>566</v>
      </c>
      <c r="B3585" s="509" t="s">
        <v>339</v>
      </c>
      <c r="C3585" s="509">
        <v>65</v>
      </c>
      <c r="H3585" s="509">
        <v>0</v>
      </c>
    </row>
    <row r="3586" spans="1:8">
      <c r="A3586" s="508" t="s">
        <v>566</v>
      </c>
      <c r="B3586" s="509" t="s">
        <v>339</v>
      </c>
      <c r="C3586" s="509">
        <v>66</v>
      </c>
      <c r="H3586" s="509">
        <v>0</v>
      </c>
    </row>
    <row r="3587" spans="1:8">
      <c r="A3587" s="508" t="s">
        <v>566</v>
      </c>
      <c r="B3587" s="509" t="s">
        <v>339</v>
      </c>
      <c r="C3587" s="509" t="s">
        <v>1036</v>
      </c>
      <c r="H3587" s="509">
        <v>0</v>
      </c>
    </row>
    <row r="3588" spans="1:8">
      <c r="A3588" s="508" t="s">
        <v>566</v>
      </c>
      <c r="B3588" s="509" t="s">
        <v>339</v>
      </c>
      <c r="C3588" s="509" t="s">
        <v>1037</v>
      </c>
      <c r="H3588" s="509">
        <v>0</v>
      </c>
    </row>
    <row r="3589" spans="1:8">
      <c r="A3589" s="508" t="s">
        <v>566</v>
      </c>
      <c r="B3589" s="509" t="s">
        <v>339</v>
      </c>
      <c r="C3589" s="509" t="s">
        <v>1038</v>
      </c>
      <c r="H3589" s="509">
        <v>0</v>
      </c>
    </row>
    <row r="3590" spans="1:8">
      <c r="A3590" s="508" t="s">
        <v>566</v>
      </c>
      <c r="B3590" s="509" t="s">
        <v>339</v>
      </c>
      <c r="C3590" s="509" t="s">
        <v>1039</v>
      </c>
      <c r="H3590" s="509">
        <v>0</v>
      </c>
    </row>
    <row r="3591" spans="1:8">
      <c r="A3591" s="508" t="s">
        <v>566</v>
      </c>
      <c r="B3591" s="509" t="s">
        <v>339</v>
      </c>
      <c r="C3591" s="509" t="s">
        <v>1040</v>
      </c>
      <c r="H3591" s="509">
        <v>0</v>
      </c>
    </row>
    <row r="3592" spans="1:8">
      <c r="A3592" s="508" t="s">
        <v>566</v>
      </c>
      <c r="B3592" s="509" t="s">
        <v>339</v>
      </c>
      <c r="C3592" s="509" t="s">
        <v>1041</v>
      </c>
      <c r="H3592" s="509">
        <v>0</v>
      </c>
    </row>
    <row r="3593" spans="1:8">
      <c r="A3593" s="508" t="s">
        <v>566</v>
      </c>
      <c r="B3593" s="509" t="s">
        <v>339</v>
      </c>
      <c r="C3593" s="509" t="s">
        <v>1042</v>
      </c>
    </row>
    <row r="3594" spans="1:8">
      <c r="A3594" s="508" t="s">
        <v>566</v>
      </c>
      <c r="B3594" s="509" t="s">
        <v>339</v>
      </c>
      <c r="C3594" s="509">
        <v>67</v>
      </c>
      <c r="H3594" s="509">
        <v>0</v>
      </c>
    </row>
    <row r="3595" spans="1:8">
      <c r="A3595" s="508" t="s">
        <v>566</v>
      </c>
      <c r="B3595" s="509" t="s">
        <v>339</v>
      </c>
      <c r="C3595" s="509">
        <v>68</v>
      </c>
      <c r="H3595" s="509">
        <v>0</v>
      </c>
    </row>
    <row r="3596" spans="1:8">
      <c r="A3596" s="508" t="s">
        <v>566</v>
      </c>
      <c r="B3596" s="509" t="s">
        <v>339</v>
      </c>
      <c r="C3596" s="509" t="s">
        <v>1043</v>
      </c>
      <c r="H3596" s="509">
        <v>0</v>
      </c>
    </row>
    <row r="3597" spans="1:8">
      <c r="A3597" s="508" t="s">
        <v>566</v>
      </c>
      <c r="B3597" s="509" t="s">
        <v>339</v>
      </c>
      <c r="C3597" s="509">
        <v>69</v>
      </c>
      <c r="H3597" s="509">
        <v>0</v>
      </c>
    </row>
    <row r="3598" spans="1:8">
      <c r="A3598" s="508" t="s">
        <v>566</v>
      </c>
      <c r="B3598" s="509" t="s">
        <v>339</v>
      </c>
      <c r="C3598" s="509" t="s">
        <v>1044</v>
      </c>
      <c r="H3598" s="509">
        <v>0</v>
      </c>
    </row>
    <row r="3599" spans="1:8">
      <c r="A3599" s="508" t="s">
        <v>566</v>
      </c>
      <c r="B3599" s="509" t="s">
        <v>339</v>
      </c>
      <c r="C3599" s="509" t="s">
        <v>1045</v>
      </c>
      <c r="H3599" s="509">
        <v>0</v>
      </c>
    </row>
    <row r="3600" spans="1:8">
      <c r="A3600" s="508" t="s">
        <v>566</v>
      </c>
      <c r="B3600" s="509" t="s">
        <v>339</v>
      </c>
      <c r="C3600" s="509">
        <v>70</v>
      </c>
      <c r="H3600" s="509">
        <v>0</v>
      </c>
    </row>
    <row r="3601" spans="1:8">
      <c r="A3601" s="508" t="s">
        <v>566</v>
      </c>
      <c r="B3601" s="509" t="s">
        <v>339</v>
      </c>
      <c r="C3601" s="509" t="s">
        <v>1046</v>
      </c>
      <c r="H3601" s="509">
        <v>0</v>
      </c>
    </row>
    <row r="3602" spans="1:8">
      <c r="A3602" s="508" t="s">
        <v>566</v>
      </c>
      <c r="B3602" s="509" t="s">
        <v>339</v>
      </c>
      <c r="C3602" s="509">
        <v>71</v>
      </c>
      <c r="H3602" s="509">
        <v>0</v>
      </c>
    </row>
    <row r="3603" spans="1:8">
      <c r="A3603" s="508" t="s">
        <v>566</v>
      </c>
      <c r="B3603" s="509" t="s">
        <v>339</v>
      </c>
      <c r="C3603" s="509" t="s">
        <v>1047</v>
      </c>
      <c r="H3603" s="509">
        <v>0</v>
      </c>
    </row>
    <row r="3604" spans="1:8">
      <c r="A3604" s="508" t="s">
        <v>566</v>
      </c>
      <c r="B3604" s="509" t="s">
        <v>339</v>
      </c>
      <c r="C3604" s="509" t="s">
        <v>1048</v>
      </c>
      <c r="H3604" s="509">
        <v>0</v>
      </c>
    </row>
    <row r="3605" spans="1:8">
      <c r="A3605" s="508" t="s">
        <v>566</v>
      </c>
      <c r="B3605" s="509" t="s">
        <v>339</v>
      </c>
      <c r="C3605" s="509" t="s">
        <v>1049</v>
      </c>
      <c r="H3605" s="509">
        <v>0</v>
      </c>
    </row>
    <row r="3606" spans="1:8">
      <c r="A3606" s="508" t="s">
        <v>566</v>
      </c>
      <c r="B3606" s="509" t="s">
        <v>339</v>
      </c>
      <c r="C3606" s="509" t="s">
        <v>1050</v>
      </c>
      <c r="H3606" s="509">
        <v>0</v>
      </c>
    </row>
    <row r="3607" spans="1:8">
      <c r="A3607" s="508" t="s">
        <v>566</v>
      </c>
      <c r="B3607" s="509" t="s">
        <v>339</v>
      </c>
      <c r="C3607" s="509" t="s">
        <v>1051</v>
      </c>
      <c r="H3607" s="509">
        <v>0</v>
      </c>
    </row>
    <row r="3608" spans="1:8">
      <c r="A3608" s="508" t="s">
        <v>566</v>
      </c>
      <c r="B3608" s="509" t="s">
        <v>339</v>
      </c>
      <c r="C3608" s="509">
        <v>72</v>
      </c>
      <c r="H3608" s="509">
        <v>0</v>
      </c>
    </row>
    <row r="3609" spans="1:8">
      <c r="A3609" s="508" t="s">
        <v>566</v>
      </c>
      <c r="B3609" s="509" t="s">
        <v>339</v>
      </c>
      <c r="C3609" s="509">
        <v>74</v>
      </c>
      <c r="H3609" s="509">
        <v>0</v>
      </c>
    </row>
    <row r="3610" spans="1:8">
      <c r="A3610" s="508" t="s">
        <v>566</v>
      </c>
      <c r="B3610" s="509" t="s">
        <v>339</v>
      </c>
      <c r="C3610" s="509" t="s">
        <v>4571</v>
      </c>
      <c r="D3610" s="509">
        <v>0</v>
      </c>
      <c r="E3610" s="509">
        <v>0</v>
      </c>
      <c r="F3610" s="509">
        <v>0</v>
      </c>
      <c r="G3610" s="509">
        <v>0</v>
      </c>
      <c r="H3610" s="509">
        <v>0</v>
      </c>
    </row>
    <row r="3611" spans="1:8">
      <c r="A3611" s="508" t="s">
        <v>567</v>
      </c>
      <c r="B3611" s="509" t="s">
        <v>340</v>
      </c>
      <c r="C3611" s="509">
        <v>1</v>
      </c>
      <c r="H3611" s="509">
        <v>0</v>
      </c>
    </row>
    <row r="3612" spans="1:8">
      <c r="A3612" s="508" t="s">
        <v>567</v>
      </c>
      <c r="B3612" s="509" t="s">
        <v>340</v>
      </c>
      <c r="C3612" s="509" t="s">
        <v>1023</v>
      </c>
      <c r="H3612" s="509">
        <v>0</v>
      </c>
    </row>
    <row r="3613" spans="1:8">
      <c r="A3613" s="508" t="s">
        <v>567</v>
      </c>
      <c r="B3613" s="509" t="s">
        <v>340</v>
      </c>
      <c r="C3613" s="509">
        <v>2</v>
      </c>
      <c r="H3613" s="509">
        <v>0</v>
      </c>
    </row>
    <row r="3614" spans="1:8">
      <c r="A3614" s="508" t="s">
        <v>567</v>
      </c>
      <c r="B3614" s="509" t="s">
        <v>340</v>
      </c>
      <c r="C3614" s="509">
        <v>3</v>
      </c>
      <c r="H3614" s="509">
        <v>0</v>
      </c>
    </row>
    <row r="3615" spans="1:8">
      <c r="A3615" s="508" t="s">
        <v>567</v>
      </c>
      <c r="B3615" s="509" t="s">
        <v>340</v>
      </c>
      <c r="C3615" s="509">
        <v>4</v>
      </c>
      <c r="H3615" s="509">
        <v>0</v>
      </c>
    </row>
    <row r="3616" spans="1:8">
      <c r="A3616" s="508" t="s">
        <v>567</v>
      </c>
      <c r="B3616" s="509" t="s">
        <v>340</v>
      </c>
      <c r="C3616" s="509">
        <v>5</v>
      </c>
      <c r="H3616" s="509">
        <v>0</v>
      </c>
    </row>
    <row r="3617" spans="1:8">
      <c r="A3617" s="508" t="s">
        <v>567</v>
      </c>
      <c r="B3617" s="509" t="s">
        <v>340</v>
      </c>
      <c r="C3617" s="509">
        <v>6</v>
      </c>
      <c r="H3617" s="509">
        <v>0</v>
      </c>
    </row>
    <row r="3618" spans="1:8">
      <c r="A3618" s="508" t="s">
        <v>567</v>
      </c>
      <c r="B3618" s="509" t="s">
        <v>340</v>
      </c>
      <c r="C3618" s="509">
        <v>7</v>
      </c>
      <c r="H3618" s="509">
        <v>0</v>
      </c>
    </row>
    <row r="3619" spans="1:8">
      <c r="A3619" s="508" t="s">
        <v>567</v>
      </c>
      <c r="B3619" s="509" t="s">
        <v>340</v>
      </c>
      <c r="C3619" s="509">
        <v>8</v>
      </c>
      <c r="H3619" s="509">
        <v>0</v>
      </c>
    </row>
    <row r="3620" spans="1:8">
      <c r="A3620" s="508" t="s">
        <v>567</v>
      </c>
      <c r="B3620" s="509" t="s">
        <v>340</v>
      </c>
      <c r="C3620" s="509">
        <v>9</v>
      </c>
      <c r="H3620" s="509">
        <v>0</v>
      </c>
    </row>
    <row r="3621" spans="1:8">
      <c r="A3621" s="508" t="s">
        <v>567</v>
      </c>
      <c r="B3621" s="509" t="s">
        <v>340</v>
      </c>
      <c r="C3621" s="509">
        <v>10</v>
      </c>
      <c r="H3621" s="509">
        <v>0</v>
      </c>
    </row>
    <row r="3622" spans="1:8">
      <c r="A3622" s="508" t="s">
        <v>567</v>
      </c>
      <c r="B3622" s="509" t="s">
        <v>340</v>
      </c>
      <c r="C3622" s="509">
        <v>11</v>
      </c>
      <c r="H3622" s="509">
        <v>0</v>
      </c>
    </row>
    <row r="3623" spans="1:8">
      <c r="A3623" s="508" t="s">
        <v>567</v>
      </c>
      <c r="B3623" s="509" t="s">
        <v>340</v>
      </c>
      <c r="C3623" s="509">
        <v>12</v>
      </c>
      <c r="H3623" s="509">
        <v>0</v>
      </c>
    </row>
    <row r="3624" spans="1:8">
      <c r="A3624" s="508" t="s">
        <v>567</v>
      </c>
      <c r="B3624" s="509" t="s">
        <v>340</v>
      </c>
      <c r="C3624" s="509">
        <v>13</v>
      </c>
      <c r="H3624" s="509">
        <v>0</v>
      </c>
    </row>
    <row r="3625" spans="1:8">
      <c r="A3625" s="508" t="s">
        <v>567</v>
      </c>
      <c r="B3625" s="509" t="s">
        <v>340</v>
      </c>
      <c r="C3625" s="509">
        <v>14</v>
      </c>
      <c r="H3625" s="509">
        <v>0</v>
      </c>
    </row>
    <row r="3626" spans="1:8">
      <c r="A3626" s="508" t="s">
        <v>567</v>
      </c>
      <c r="B3626" s="509" t="s">
        <v>340</v>
      </c>
      <c r="C3626" s="509">
        <v>15</v>
      </c>
      <c r="H3626" s="509">
        <v>0</v>
      </c>
    </row>
    <row r="3627" spans="1:8">
      <c r="A3627" s="508" t="s">
        <v>567</v>
      </c>
      <c r="B3627" s="509" t="s">
        <v>340</v>
      </c>
      <c r="C3627" s="509">
        <v>16</v>
      </c>
      <c r="H3627" s="509">
        <v>0</v>
      </c>
    </row>
    <row r="3628" spans="1:8">
      <c r="A3628" s="508" t="s">
        <v>567</v>
      </c>
      <c r="B3628" s="509" t="s">
        <v>340</v>
      </c>
      <c r="C3628" s="509">
        <v>17</v>
      </c>
      <c r="H3628" s="509">
        <v>0</v>
      </c>
    </row>
    <row r="3629" spans="1:8">
      <c r="A3629" s="508" t="s">
        <v>567</v>
      </c>
      <c r="B3629" s="509" t="s">
        <v>340</v>
      </c>
      <c r="C3629" s="509">
        <v>18</v>
      </c>
      <c r="H3629" s="509">
        <v>0</v>
      </c>
    </row>
    <row r="3630" spans="1:8">
      <c r="A3630" s="508" t="s">
        <v>567</v>
      </c>
      <c r="B3630" s="509" t="s">
        <v>340</v>
      </c>
      <c r="C3630" s="509" t="s">
        <v>1024</v>
      </c>
      <c r="H3630" s="509">
        <v>0</v>
      </c>
    </row>
    <row r="3631" spans="1:8">
      <c r="A3631" s="508" t="s">
        <v>567</v>
      </c>
      <c r="B3631" s="509" t="s">
        <v>340</v>
      </c>
      <c r="C3631" s="509" t="s">
        <v>1025</v>
      </c>
      <c r="H3631" s="509">
        <v>0</v>
      </c>
    </row>
    <row r="3632" spans="1:8">
      <c r="A3632" s="508" t="s">
        <v>567</v>
      </c>
      <c r="B3632" s="509" t="s">
        <v>340</v>
      </c>
      <c r="C3632" s="509">
        <v>19</v>
      </c>
      <c r="H3632" s="509">
        <v>0</v>
      </c>
    </row>
    <row r="3633" spans="1:8">
      <c r="A3633" s="508" t="s">
        <v>567</v>
      </c>
      <c r="B3633" s="509" t="s">
        <v>340</v>
      </c>
      <c r="C3633" s="509">
        <v>20</v>
      </c>
      <c r="H3633" s="509">
        <v>0</v>
      </c>
    </row>
    <row r="3634" spans="1:8">
      <c r="A3634" s="508" t="s">
        <v>567</v>
      </c>
      <c r="B3634" s="509" t="s">
        <v>340</v>
      </c>
      <c r="C3634" s="509">
        <v>21</v>
      </c>
      <c r="H3634" s="509">
        <v>0</v>
      </c>
    </row>
    <row r="3635" spans="1:8">
      <c r="A3635" s="508" t="s">
        <v>567</v>
      </c>
      <c r="B3635" s="509" t="s">
        <v>340</v>
      </c>
      <c r="C3635" s="509" t="s">
        <v>1026</v>
      </c>
      <c r="H3635" s="509">
        <v>0</v>
      </c>
    </row>
    <row r="3636" spans="1:8">
      <c r="A3636" s="508" t="s">
        <v>567</v>
      </c>
      <c r="B3636" s="509" t="s">
        <v>340</v>
      </c>
      <c r="C3636" s="509" t="s">
        <v>1027</v>
      </c>
      <c r="H3636" s="509">
        <v>0</v>
      </c>
    </row>
    <row r="3637" spans="1:8">
      <c r="A3637" s="508" t="s">
        <v>567</v>
      </c>
      <c r="B3637" s="509" t="s">
        <v>340</v>
      </c>
      <c r="C3637" s="509" t="s">
        <v>1028</v>
      </c>
      <c r="H3637" s="509">
        <v>0</v>
      </c>
    </row>
    <row r="3638" spans="1:8">
      <c r="A3638" s="508" t="s">
        <v>567</v>
      </c>
      <c r="B3638" s="509" t="s">
        <v>340</v>
      </c>
      <c r="C3638" s="509">
        <v>22</v>
      </c>
      <c r="H3638" s="509">
        <v>0</v>
      </c>
    </row>
    <row r="3639" spans="1:8">
      <c r="A3639" s="508" t="s">
        <v>567</v>
      </c>
      <c r="B3639" s="509" t="s">
        <v>340</v>
      </c>
      <c r="C3639" s="509">
        <v>23</v>
      </c>
      <c r="H3639" s="509">
        <v>0</v>
      </c>
    </row>
    <row r="3640" spans="1:8">
      <c r="A3640" s="508" t="s">
        <v>567</v>
      </c>
      <c r="B3640" s="509" t="s">
        <v>340</v>
      </c>
      <c r="C3640" s="509" t="s">
        <v>1029</v>
      </c>
      <c r="H3640" s="509">
        <v>0</v>
      </c>
    </row>
    <row r="3641" spans="1:8">
      <c r="A3641" s="508" t="s">
        <v>567</v>
      </c>
      <c r="B3641" s="509" t="s">
        <v>340</v>
      </c>
      <c r="C3641" s="509">
        <v>24</v>
      </c>
      <c r="H3641" s="509">
        <v>0</v>
      </c>
    </row>
    <row r="3642" spans="1:8">
      <c r="A3642" s="508" t="s">
        <v>567</v>
      </c>
      <c r="B3642" s="509" t="s">
        <v>340</v>
      </c>
      <c r="C3642" s="509">
        <v>25</v>
      </c>
    </row>
    <row r="3643" spans="1:8">
      <c r="A3643" s="508" t="s">
        <v>567</v>
      </c>
      <c r="B3643" s="509" t="s">
        <v>340</v>
      </c>
      <c r="C3643" s="509">
        <v>26</v>
      </c>
      <c r="H3643" s="509">
        <v>0</v>
      </c>
    </row>
    <row r="3644" spans="1:8">
      <c r="A3644" s="508" t="s">
        <v>567</v>
      </c>
      <c r="B3644" s="509" t="s">
        <v>340</v>
      </c>
      <c r="C3644" s="509">
        <v>27</v>
      </c>
      <c r="H3644" s="509">
        <v>0</v>
      </c>
    </row>
    <row r="3645" spans="1:8">
      <c r="A3645" s="508" t="s">
        <v>567</v>
      </c>
      <c r="B3645" s="509" t="s">
        <v>340</v>
      </c>
      <c r="C3645" s="509">
        <v>28</v>
      </c>
      <c r="H3645" s="509">
        <v>0</v>
      </c>
    </row>
    <row r="3646" spans="1:8">
      <c r="A3646" s="508" t="s">
        <v>567</v>
      </c>
      <c r="B3646" s="509" t="s">
        <v>340</v>
      </c>
      <c r="C3646" s="509">
        <v>29</v>
      </c>
      <c r="H3646" s="509">
        <v>0</v>
      </c>
    </row>
    <row r="3647" spans="1:8">
      <c r="A3647" s="508" t="s">
        <v>567</v>
      </c>
      <c r="B3647" s="509" t="s">
        <v>340</v>
      </c>
      <c r="C3647" s="509">
        <v>30</v>
      </c>
      <c r="H3647" s="509">
        <v>0</v>
      </c>
    </row>
    <row r="3648" spans="1:8">
      <c r="A3648" s="508" t="s">
        <v>567</v>
      </c>
      <c r="B3648" s="509" t="s">
        <v>340</v>
      </c>
      <c r="C3648" s="509">
        <v>31</v>
      </c>
      <c r="H3648" s="509">
        <v>0</v>
      </c>
    </row>
    <row r="3649" spans="1:8">
      <c r="A3649" s="508" t="s">
        <v>567</v>
      </c>
      <c r="B3649" s="509" t="s">
        <v>340</v>
      </c>
      <c r="C3649" s="509">
        <v>32</v>
      </c>
      <c r="H3649" s="509">
        <v>0</v>
      </c>
    </row>
    <row r="3650" spans="1:8">
      <c r="A3650" s="508" t="s">
        <v>567</v>
      </c>
      <c r="B3650" s="509" t="s">
        <v>340</v>
      </c>
      <c r="C3650" s="509">
        <v>33</v>
      </c>
      <c r="H3650" s="509">
        <v>0</v>
      </c>
    </row>
    <row r="3651" spans="1:8">
      <c r="A3651" s="508" t="s">
        <v>567</v>
      </c>
      <c r="B3651" s="509" t="s">
        <v>340</v>
      </c>
      <c r="C3651" s="509">
        <v>34</v>
      </c>
      <c r="H3651" s="509">
        <v>0</v>
      </c>
    </row>
    <row r="3652" spans="1:8">
      <c r="A3652" s="508" t="s">
        <v>567</v>
      </c>
      <c r="B3652" s="509" t="s">
        <v>340</v>
      </c>
      <c r="C3652" s="509">
        <v>35</v>
      </c>
      <c r="H3652" s="509">
        <v>0</v>
      </c>
    </row>
    <row r="3653" spans="1:8">
      <c r="A3653" s="508" t="s">
        <v>567</v>
      </c>
      <c r="B3653" s="509" t="s">
        <v>340</v>
      </c>
      <c r="C3653" s="509">
        <v>36</v>
      </c>
      <c r="H3653" s="509">
        <v>0</v>
      </c>
    </row>
    <row r="3654" spans="1:8">
      <c r="A3654" s="508" t="s">
        <v>567</v>
      </c>
      <c r="B3654" s="509" t="s">
        <v>340</v>
      </c>
      <c r="C3654" s="509">
        <v>37</v>
      </c>
      <c r="H3654" s="509">
        <v>0</v>
      </c>
    </row>
    <row r="3655" spans="1:8">
      <c r="A3655" s="508" t="s">
        <v>567</v>
      </c>
      <c r="B3655" s="509" t="s">
        <v>340</v>
      </c>
      <c r="C3655" s="509">
        <v>38</v>
      </c>
      <c r="H3655" s="509">
        <v>0</v>
      </c>
    </row>
    <row r="3656" spans="1:8">
      <c r="A3656" s="508" t="s">
        <v>567</v>
      </c>
      <c r="B3656" s="509" t="s">
        <v>340</v>
      </c>
      <c r="C3656" s="509" t="s">
        <v>1030</v>
      </c>
    </row>
    <row r="3657" spans="1:8">
      <c r="A3657" s="508" t="s">
        <v>567</v>
      </c>
      <c r="B3657" s="509" t="s">
        <v>340</v>
      </c>
      <c r="C3657" s="509">
        <v>39</v>
      </c>
      <c r="H3657" s="509">
        <v>0</v>
      </c>
    </row>
    <row r="3658" spans="1:8">
      <c r="A3658" s="508" t="s">
        <v>567</v>
      </c>
      <c r="B3658" s="509" t="s">
        <v>340</v>
      </c>
      <c r="C3658" s="509">
        <v>40</v>
      </c>
      <c r="H3658" s="509">
        <v>0</v>
      </c>
    </row>
    <row r="3659" spans="1:8">
      <c r="A3659" s="508" t="s">
        <v>567</v>
      </c>
      <c r="B3659" s="509" t="s">
        <v>340</v>
      </c>
      <c r="C3659" s="509">
        <v>41</v>
      </c>
      <c r="H3659" s="509">
        <v>0</v>
      </c>
    </row>
    <row r="3660" spans="1:8">
      <c r="A3660" s="508" t="s">
        <v>567</v>
      </c>
      <c r="B3660" s="509" t="s">
        <v>340</v>
      </c>
      <c r="C3660" s="509">
        <v>42</v>
      </c>
      <c r="H3660" s="509">
        <v>0</v>
      </c>
    </row>
    <row r="3661" spans="1:8">
      <c r="A3661" s="508" t="s">
        <v>567</v>
      </c>
      <c r="B3661" s="509" t="s">
        <v>340</v>
      </c>
      <c r="C3661" s="509">
        <v>43</v>
      </c>
      <c r="H3661" s="509">
        <v>0</v>
      </c>
    </row>
    <row r="3662" spans="1:8">
      <c r="A3662" s="508" t="s">
        <v>567</v>
      </c>
      <c r="B3662" s="509" t="s">
        <v>340</v>
      </c>
      <c r="C3662" s="509">
        <v>44</v>
      </c>
      <c r="H3662" s="509">
        <v>0</v>
      </c>
    </row>
    <row r="3663" spans="1:8">
      <c r="A3663" s="508" t="s">
        <v>567</v>
      </c>
      <c r="B3663" s="509" t="s">
        <v>340</v>
      </c>
      <c r="C3663" s="509">
        <v>45</v>
      </c>
      <c r="H3663" s="509">
        <v>0</v>
      </c>
    </row>
    <row r="3664" spans="1:8">
      <c r="A3664" s="508" t="s">
        <v>567</v>
      </c>
      <c r="B3664" s="509" t="s">
        <v>340</v>
      </c>
      <c r="C3664" s="509">
        <v>46</v>
      </c>
      <c r="H3664" s="509">
        <v>0</v>
      </c>
    </row>
    <row r="3665" spans="1:8">
      <c r="A3665" s="508" t="s">
        <v>567</v>
      </c>
      <c r="B3665" s="509" t="s">
        <v>340</v>
      </c>
      <c r="C3665" s="509">
        <v>47</v>
      </c>
      <c r="H3665" s="509">
        <v>0</v>
      </c>
    </row>
    <row r="3666" spans="1:8">
      <c r="A3666" s="508" t="s">
        <v>567</v>
      </c>
      <c r="B3666" s="509" t="s">
        <v>340</v>
      </c>
      <c r="C3666" s="509">
        <v>48</v>
      </c>
      <c r="H3666" s="509">
        <v>0</v>
      </c>
    </row>
    <row r="3667" spans="1:8">
      <c r="A3667" s="508" t="s">
        <v>567</v>
      </c>
      <c r="B3667" s="509" t="s">
        <v>340</v>
      </c>
      <c r="C3667" s="509">
        <v>49</v>
      </c>
      <c r="H3667" s="509">
        <v>0</v>
      </c>
    </row>
    <row r="3668" spans="1:8">
      <c r="A3668" s="508" t="s">
        <v>567</v>
      </c>
      <c r="B3668" s="509" t="s">
        <v>340</v>
      </c>
      <c r="C3668" s="509">
        <v>50</v>
      </c>
      <c r="H3668" s="509">
        <v>0</v>
      </c>
    </row>
    <row r="3669" spans="1:8">
      <c r="A3669" s="508" t="s">
        <v>567</v>
      </c>
      <c r="B3669" s="509" t="s">
        <v>340</v>
      </c>
      <c r="C3669" s="509">
        <v>51</v>
      </c>
      <c r="H3669" s="509">
        <v>0</v>
      </c>
    </row>
    <row r="3670" spans="1:8">
      <c r="A3670" s="508" t="s">
        <v>567</v>
      </c>
      <c r="B3670" s="509" t="s">
        <v>340</v>
      </c>
      <c r="C3670" s="509" t="s">
        <v>1031</v>
      </c>
      <c r="H3670" s="509">
        <v>0</v>
      </c>
    </row>
    <row r="3671" spans="1:8">
      <c r="A3671" s="508" t="s">
        <v>567</v>
      </c>
      <c r="B3671" s="509" t="s">
        <v>340</v>
      </c>
      <c r="C3671" s="509" t="s">
        <v>1032</v>
      </c>
      <c r="H3671" s="509">
        <v>0</v>
      </c>
    </row>
    <row r="3672" spans="1:8">
      <c r="A3672" s="508" t="s">
        <v>567</v>
      </c>
      <c r="B3672" s="509" t="s">
        <v>340</v>
      </c>
      <c r="C3672" s="509">
        <v>52</v>
      </c>
      <c r="H3672" s="509">
        <v>0</v>
      </c>
    </row>
    <row r="3673" spans="1:8">
      <c r="A3673" s="508" t="s">
        <v>567</v>
      </c>
      <c r="B3673" s="509" t="s">
        <v>340</v>
      </c>
      <c r="C3673" s="509">
        <v>53</v>
      </c>
      <c r="H3673" s="509">
        <v>0</v>
      </c>
    </row>
    <row r="3674" spans="1:8">
      <c r="A3674" s="508" t="s">
        <v>567</v>
      </c>
      <c r="B3674" s="509" t="s">
        <v>340</v>
      </c>
      <c r="C3674" s="509">
        <v>54</v>
      </c>
      <c r="H3674" s="509">
        <v>0</v>
      </c>
    </row>
    <row r="3675" spans="1:8">
      <c r="A3675" s="508" t="s">
        <v>567</v>
      </c>
      <c r="B3675" s="509" t="s">
        <v>340</v>
      </c>
      <c r="C3675" s="509">
        <v>55</v>
      </c>
      <c r="H3675" s="509">
        <v>0</v>
      </c>
    </row>
    <row r="3676" spans="1:8">
      <c r="A3676" s="508" t="s">
        <v>567</v>
      </c>
      <c r="B3676" s="509" t="s">
        <v>340</v>
      </c>
      <c r="C3676" s="509">
        <v>56</v>
      </c>
      <c r="H3676" s="509">
        <v>0</v>
      </c>
    </row>
    <row r="3677" spans="1:8">
      <c r="A3677" s="508" t="s">
        <v>567</v>
      </c>
      <c r="B3677" s="509" t="s">
        <v>340</v>
      </c>
      <c r="C3677" s="509">
        <v>57</v>
      </c>
      <c r="H3677" s="509">
        <v>0</v>
      </c>
    </row>
    <row r="3678" spans="1:8">
      <c r="A3678" s="508" t="s">
        <v>567</v>
      </c>
      <c r="B3678" s="509" t="s">
        <v>340</v>
      </c>
      <c r="C3678" s="509">
        <v>58</v>
      </c>
      <c r="H3678" s="509">
        <v>0</v>
      </c>
    </row>
    <row r="3679" spans="1:8">
      <c r="A3679" s="508" t="s">
        <v>567</v>
      </c>
      <c r="B3679" s="509" t="s">
        <v>340</v>
      </c>
      <c r="C3679" s="509">
        <v>59</v>
      </c>
      <c r="H3679" s="509">
        <v>0</v>
      </c>
    </row>
    <row r="3680" spans="1:8">
      <c r="A3680" s="508" t="s">
        <v>567</v>
      </c>
      <c r="B3680" s="509" t="s">
        <v>340</v>
      </c>
      <c r="C3680" s="509">
        <v>60</v>
      </c>
      <c r="H3680" s="509">
        <v>0</v>
      </c>
    </row>
    <row r="3681" spans="1:8">
      <c r="A3681" s="508" t="s">
        <v>567</v>
      </c>
      <c r="B3681" s="509" t="s">
        <v>340</v>
      </c>
      <c r="C3681" s="509">
        <v>61</v>
      </c>
      <c r="H3681" s="509">
        <v>0</v>
      </c>
    </row>
    <row r="3682" spans="1:8">
      <c r="A3682" s="508" t="s">
        <v>567</v>
      </c>
      <c r="B3682" s="509" t="s">
        <v>340</v>
      </c>
      <c r="C3682" s="509">
        <v>62</v>
      </c>
      <c r="H3682" s="509">
        <v>0</v>
      </c>
    </row>
    <row r="3683" spans="1:8">
      <c r="A3683" s="508" t="s">
        <v>567</v>
      </c>
      <c r="B3683" s="509" t="s">
        <v>340</v>
      </c>
      <c r="C3683" s="509">
        <v>63</v>
      </c>
      <c r="H3683" s="509">
        <v>0</v>
      </c>
    </row>
    <row r="3684" spans="1:8">
      <c r="A3684" s="508" t="s">
        <v>567</v>
      </c>
      <c r="B3684" s="509" t="s">
        <v>340</v>
      </c>
      <c r="C3684" s="509" t="s">
        <v>1033</v>
      </c>
      <c r="H3684" s="509">
        <v>0</v>
      </c>
    </row>
    <row r="3685" spans="1:8">
      <c r="A3685" s="508" t="s">
        <v>567</v>
      </c>
      <c r="B3685" s="509" t="s">
        <v>340</v>
      </c>
      <c r="C3685" s="509" t="s">
        <v>1034</v>
      </c>
      <c r="H3685" s="509">
        <v>0</v>
      </c>
    </row>
    <row r="3686" spans="1:8">
      <c r="A3686" s="508" t="s">
        <v>567</v>
      </c>
      <c r="B3686" s="509" t="s">
        <v>340</v>
      </c>
      <c r="C3686" s="509">
        <v>64</v>
      </c>
      <c r="H3686" s="509">
        <v>0</v>
      </c>
    </row>
    <row r="3687" spans="1:8">
      <c r="A3687" s="508" t="s">
        <v>567</v>
      </c>
      <c r="B3687" s="509" t="s">
        <v>340</v>
      </c>
      <c r="C3687" s="509" t="s">
        <v>1035</v>
      </c>
      <c r="H3687" s="509">
        <v>0</v>
      </c>
    </row>
    <row r="3688" spans="1:8">
      <c r="A3688" s="508" t="s">
        <v>567</v>
      </c>
      <c r="B3688" s="509" t="s">
        <v>340</v>
      </c>
      <c r="C3688" s="509">
        <v>65</v>
      </c>
      <c r="H3688" s="509">
        <v>0</v>
      </c>
    </row>
    <row r="3689" spans="1:8">
      <c r="A3689" s="508" t="s">
        <v>567</v>
      </c>
      <c r="B3689" s="509" t="s">
        <v>340</v>
      </c>
      <c r="C3689" s="509">
        <v>66</v>
      </c>
      <c r="H3689" s="509">
        <v>0</v>
      </c>
    </row>
    <row r="3690" spans="1:8">
      <c r="A3690" s="508" t="s">
        <v>567</v>
      </c>
      <c r="B3690" s="509" t="s">
        <v>340</v>
      </c>
      <c r="C3690" s="509" t="s">
        <v>1036</v>
      </c>
      <c r="H3690" s="509">
        <v>0</v>
      </c>
    </row>
    <row r="3691" spans="1:8">
      <c r="A3691" s="508" t="s">
        <v>567</v>
      </c>
      <c r="B3691" s="509" t="s">
        <v>340</v>
      </c>
      <c r="C3691" s="509" t="s">
        <v>1037</v>
      </c>
      <c r="H3691" s="509">
        <v>0</v>
      </c>
    </row>
    <row r="3692" spans="1:8">
      <c r="A3692" s="508" t="s">
        <v>567</v>
      </c>
      <c r="B3692" s="509" t="s">
        <v>340</v>
      </c>
      <c r="C3692" s="509" t="s">
        <v>1038</v>
      </c>
      <c r="H3692" s="509">
        <v>0</v>
      </c>
    </row>
    <row r="3693" spans="1:8">
      <c r="A3693" s="508" t="s">
        <v>567</v>
      </c>
      <c r="B3693" s="509" t="s">
        <v>340</v>
      </c>
      <c r="C3693" s="509" t="s">
        <v>1039</v>
      </c>
      <c r="H3693" s="509">
        <v>0</v>
      </c>
    </row>
    <row r="3694" spans="1:8">
      <c r="A3694" s="508" t="s">
        <v>567</v>
      </c>
      <c r="B3694" s="509" t="s">
        <v>340</v>
      </c>
      <c r="C3694" s="509" t="s">
        <v>1040</v>
      </c>
      <c r="H3694" s="509">
        <v>0</v>
      </c>
    </row>
    <row r="3695" spans="1:8">
      <c r="A3695" s="508" t="s">
        <v>567</v>
      </c>
      <c r="B3695" s="509" t="s">
        <v>340</v>
      </c>
      <c r="C3695" s="509" t="s">
        <v>1041</v>
      </c>
      <c r="H3695" s="509">
        <v>0</v>
      </c>
    </row>
    <row r="3696" spans="1:8">
      <c r="A3696" s="508" t="s">
        <v>567</v>
      </c>
      <c r="B3696" s="509" t="s">
        <v>340</v>
      </c>
      <c r="C3696" s="509" t="s">
        <v>1042</v>
      </c>
    </row>
    <row r="3697" spans="1:8">
      <c r="A3697" s="508" t="s">
        <v>567</v>
      </c>
      <c r="B3697" s="509" t="s">
        <v>340</v>
      </c>
      <c r="C3697" s="509">
        <v>67</v>
      </c>
      <c r="H3697" s="509">
        <v>0</v>
      </c>
    </row>
    <row r="3698" spans="1:8">
      <c r="A3698" s="508" t="s">
        <v>567</v>
      </c>
      <c r="B3698" s="509" t="s">
        <v>340</v>
      </c>
      <c r="C3698" s="509">
        <v>68</v>
      </c>
      <c r="H3698" s="509">
        <v>0</v>
      </c>
    </row>
    <row r="3699" spans="1:8">
      <c r="A3699" s="508" t="s">
        <v>567</v>
      </c>
      <c r="B3699" s="509" t="s">
        <v>340</v>
      </c>
      <c r="C3699" s="509" t="s">
        <v>1043</v>
      </c>
      <c r="H3699" s="509">
        <v>0</v>
      </c>
    </row>
    <row r="3700" spans="1:8">
      <c r="A3700" s="508" t="s">
        <v>567</v>
      </c>
      <c r="B3700" s="509" t="s">
        <v>340</v>
      </c>
      <c r="C3700" s="509">
        <v>69</v>
      </c>
      <c r="H3700" s="509">
        <v>0</v>
      </c>
    </row>
    <row r="3701" spans="1:8">
      <c r="A3701" s="508" t="s">
        <v>567</v>
      </c>
      <c r="B3701" s="509" t="s">
        <v>340</v>
      </c>
      <c r="C3701" s="509" t="s">
        <v>1044</v>
      </c>
      <c r="H3701" s="509">
        <v>0</v>
      </c>
    </row>
    <row r="3702" spans="1:8">
      <c r="A3702" s="508" t="s">
        <v>567</v>
      </c>
      <c r="B3702" s="509" t="s">
        <v>340</v>
      </c>
      <c r="C3702" s="509" t="s">
        <v>1045</v>
      </c>
      <c r="H3702" s="509">
        <v>0</v>
      </c>
    </row>
    <row r="3703" spans="1:8">
      <c r="A3703" s="508" t="s">
        <v>567</v>
      </c>
      <c r="B3703" s="509" t="s">
        <v>340</v>
      </c>
      <c r="C3703" s="509">
        <v>70</v>
      </c>
      <c r="H3703" s="509">
        <v>0</v>
      </c>
    </row>
    <row r="3704" spans="1:8">
      <c r="A3704" s="508" t="s">
        <v>567</v>
      </c>
      <c r="B3704" s="509" t="s">
        <v>340</v>
      </c>
      <c r="C3704" s="509" t="s">
        <v>1046</v>
      </c>
      <c r="H3704" s="509">
        <v>0</v>
      </c>
    </row>
    <row r="3705" spans="1:8">
      <c r="A3705" s="508" t="s">
        <v>567</v>
      </c>
      <c r="B3705" s="509" t="s">
        <v>340</v>
      </c>
      <c r="C3705" s="509">
        <v>71</v>
      </c>
      <c r="H3705" s="509">
        <v>0</v>
      </c>
    </row>
    <row r="3706" spans="1:8">
      <c r="A3706" s="508" t="s">
        <v>567</v>
      </c>
      <c r="B3706" s="509" t="s">
        <v>340</v>
      </c>
      <c r="C3706" s="509" t="s">
        <v>1047</v>
      </c>
      <c r="H3706" s="509">
        <v>0</v>
      </c>
    </row>
    <row r="3707" spans="1:8">
      <c r="A3707" s="508" t="s">
        <v>567</v>
      </c>
      <c r="B3707" s="509" t="s">
        <v>340</v>
      </c>
      <c r="C3707" s="509" t="s">
        <v>1048</v>
      </c>
      <c r="H3707" s="509">
        <v>0</v>
      </c>
    </row>
    <row r="3708" spans="1:8">
      <c r="A3708" s="508" t="s">
        <v>567</v>
      </c>
      <c r="B3708" s="509" t="s">
        <v>340</v>
      </c>
      <c r="C3708" s="509" t="s">
        <v>1049</v>
      </c>
      <c r="H3708" s="509">
        <v>0</v>
      </c>
    </row>
    <row r="3709" spans="1:8">
      <c r="A3709" s="508" t="s">
        <v>567</v>
      </c>
      <c r="B3709" s="509" t="s">
        <v>340</v>
      </c>
      <c r="C3709" s="509" t="s">
        <v>1050</v>
      </c>
      <c r="H3709" s="509">
        <v>0</v>
      </c>
    </row>
    <row r="3710" spans="1:8">
      <c r="A3710" s="508" t="s">
        <v>567</v>
      </c>
      <c r="B3710" s="509" t="s">
        <v>340</v>
      </c>
      <c r="C3710" s="509" t="s">
        <v>1051</v>
      </c>
      <c r="H3710" s="509">
        <v>0</v>
      </c>
    </row>
    <row r="3711" spans="1:8">
      <c r="A3711" s="508" t="s">
        <v>567</v>
      </c>
      <c r="B3711" s="509" t="s">
        <v>340</v>
      </c>
      <c r="C3711" s="509">
        <v>72</v>
      </c>
      <c r="H3711" s="509">
        <v>0</v>
      </c>
    </row>
    <row r="3712" spans="1:8">
      <c r="A3712" s="508" t="s">
        <v>567</v>
      </c>
      <c r="B3712" s="509" t="s">
        <v>340</v>
      </c>
      <c r="C3712" s="509">
        <v>74</v>
      </c>
      <c r="H3712" s="509">
        <v>0</v>
      </c>
    </row>
    <row r="3713" spans="1:8">
      <c r="A3713" s="508" t="s">
        <v>567</v>
      </c>
      <c r="B3713" s="509" t="s">
        <v>340</v>
      </c>
      <c r="C3713" s="509" t="s">
        <v>4571</v>
      </c>
      <c r="D3713" s="509">
        <v>0</v>
      </c>
      <c r="E3713" s="509">
        <v>0</v>
      </c>
      <c r="F3713" s="509">
        <v>0</v>
      </c>
      <c r="G3713" s="509">
        <v>0</v>
      </c>
      <c r="H3713" s="509">
        <v>0</v>
      </c>
    </row>
    <row r="3714" spans="1:8">
      <c r="A3714" s="508" t="s">
        <v>568</v>
      </c>
      <c r="B3714" s="509" t="s">
        <v>3889</v>
      </c>
      <c r="C3714" s="509">
        <v>1</v>
      </c>
      <c r="H3714" s="509">
        <v>0</v>
      </c>
    </row>
    <row r="3715" spans="1:8">
      <c r="A3715" s="508" t="s">
        <v>568</v>
      </c>
      <c r="B3715" s="509" t="s">
        <v>3889</v>
      </c>
      <c r="C3715" s="509" t="s">
        <v>1023</v>
      </c>
      <c r="H3715" s="509">
        <v>0</v>
      </c>
    </row>
    <row r="3716" spans="1:8">
      <c r="A3716" s="508" t="s">
        <v>568</v>
      </c>
      <c r="B3716" s="509" t="s">
        <v>3889</v>
      </c>
      <c r="C3716" s="509">
        <v>2</v>
      </c>
      <c r="H3716" s="509">
        <v>0</v>
      </c>
    </row>
    <row r="3717" spans="1:8">
      <c r="A3717" s="508" t="s">
        <v>568</v>
      </c>
      <c r="B3717" s="509" t="s">
        <v>3889</v>
      </c>
      <c r="C3717" s="509">
        <v>3</v>
      </c>
      <c r="H3717" s="509">
        <v>0</v>
      </c>
    </row>
    <row r="3718" spans="1:8">
      <c r="A3718" s="508" t="s">
        <v>568</v>
      </c>
      <c r="B3718" s="509" t="s">
        <v>3889</v>
      </c>
      <c r="C3718" s="509">
        <v>4</v>
      </c>
      <c r="H3718" s="509">
        <v>0</v>
      </c>
    </row>
    <row r="3719" spans="1:8">
      <c r="A3719" s="508" t="s">
        <v>568</v>
      </c>
      <c r="B3719" s="509" t="s">
        <v>3889</v>
      </c>
      <c r="C3719" s="509">
        <v>5</v>
      </c>
      <c r="H3719" s="509">
        <v>0</v>
      </c>
    </row>
    <row r="3720" spans="1:8">
      <c r="A3720" s="508" t="s">
        <v>568</v>
      </c>
      <c r="B3720" s="509" t="s">
        <v>3889</v>
      </c>
      <c r="C3720" s="509">
        <v>6</v>
      </c>
      <c r="H3720" s="509">
        <v>0</v>
      </c>
    </row>
    <row r="3721" spans="1:8">
      <c r="A3721" s="508" t="s">
        <v>568</v>
      </c>
      <c r="B3721" s="509" t="s">
        <v>3889</v>
      </c>
      <c r="C3721" s="509">
        <v>7</v>
      </c>
      <c r="H3721" s="509">
        <v>0</v>
      </c>
    </row>
    <row r="3722" spans="1:8">
      <c r="A3722" s="508" t="s">
        <v>568</v>
      </c>
      <c r="B3722" s="509" t="s">
        <v>3889</v>
      </c>
      <c r="C3722" s="509">
        <v>8</v>
      </c>
      <c r="H3722" s="509">
        <v>0</v>
      </c>
    </row>
    <row r="3723" spans="1:8">
      <c r="A3723" s="508" t="s">
        <v>568</v>
      </c>
      <c r="B3723" s="509" t="s">
        <v>3889</v>
      </c>
      <c r="C3723" s="509">
        <v>9</v>
      </c>
      <c r="H3723" s="509">
        <v>0</v>
      </c>
    </row>
    <row r="3724" spans="1:8">
      <c r="A3724" s="508" t="s">
        <v>568</v>
      </c>
      <c r="B3724" s="509" t="s">
        <v>3889</v>
      </c>
      <c r="C3724" s="509">
        <v>10</v>
      </c>
      <c r="H3724" s="509">
        <v>0</v>
      </c>
    </row>
    <row r="3725" spans="1:8">
      <c r="A3725" s="508" t="s">
        <v>568</v>
      </c>
      <c r="B3725" s="509" t="s">
        <v>3889</v>
      </c>
      <c r="C3725" s="509">
        <v>11</v>
      </c>
      <c r="H3725" s="509">
        <v>0</v>
      </c>
    </row>
    <row r="3726" spans="1:8">
      <c r="A3726" s="508" t="s">
        <v>568</v>
      </c>
      <c r="B3726" s="509" t="s">
        <v>3889</v>
      </c>
      <c r="C3726" s="509">
        <v>12</v>
      </c>
      <c r="H3726" s="509">
        <v>0</v>
      </c>
    </row>
    <row r="3727" spans="1:8">
      <c r="A3727" s="508" t="s">
        <v>568</v>
      </c>
      <c r="B3727" s="509" t="s">
        <v>3889</v>
      </c>
      <c r="C3727" s="509">
        <v>13</v>
      </c>
      <c r="H3727" s="509">
        <v>0</v>
      </c>
    </row>
    <row r="3728" spans="1:8">
      <c r="A3728" s="508" t="s">
        <v>568</v>
      </c>
      <c r="B3728" s="509" t="s">
        <v>3889</v>
      </c>
      <c r="C3728" s="509">
        <v>14</v>
      </c>
      <c r="H3728" s="509">
        <v>0</v>
      </c>
    </row>
    <row r="3729" spans="1:8">
      <c r="A3729" s="508" t="s">
        <v>568</v>
      </c>
      <c r="B3729" s="509" t="s">
        <v>3889</v>
      </c>
      <c r="C3729" s="509">
        <v>15</v>
      </c>
      <c r="H3729" s="509">
        <v>0</v>
      </c>
    </row>
    <row r="3730" spans="1:8">
      <c r="A3730" s="508" t="s">
        <v>568</v>
      </c>
      <c r="B3730" s="509" t="s">
        <v>3889</v>
      </c>
      <c r="C3730" s="509">
        <v>16</v>
      </c>
      <c r="H3730" s="509">
        <v>0</v>
      </c>
    </row>
    <row r="3731" spans="1:8">
      <c r="A3731" s="508" t="s">
        <v>568</v>
      </c>
      <c r="B3731" s="509" t="s">
        <v>3889</v>
      </c>
      <c r="C3731" s="509">
        <v>17</v>
      </c>
      <c r="H3731" s="509">
        <v>0</v>
      </c>
    </row>
    <row r="3732" spans="1:8">
      <c r="A3732" s="508" t="s">
        <v>568</v>
      </c>
      <c r="B3732" s="509" t="s">
        <v>3889</v>
      </c>
      <c r="C3732" s="509">
        <v>18</v>
      </c>
      <c r="H3732" s="509">
        <v>0</v>
      </c>
    </row>
    <row r="3733" spans="1:8">
      <c r="A3733" s="508" t="s">
        <v>568</v>
      </c>
      <c r="B3733" s="509" t="s">
        <v>3889</v>
      </c>
      <c r="C3733" s="509" t="s">
        <v>1024</v>
      </c>
      <c r="H3733" s="509">
        <v>0</v>
      </c>
    </row>
    <row r="3734" spans="1:8">
      <c r="A3734" s="508" t="s">
        <v>568</v>
      </c>
      <c r="B3734" s="509" t="s">
        <v>3889</v>
      </c>
      <c r="C3734" s="509" t="s">
        <v>1025</v>
      </c>
      <c r="H3734" s="509">
        <v>0</v>
      </c>
    </row>
    <row r="3735" spans="1:8">
      <c r="A3735" s="508" t="s">
        <v>568</v>
      </c>
      <c r="B3735" s="509" t="s">
        <v>3889</v>
      </c>
      <c r="C3735" s="509">
        <v>19</v>
      </c>
      <c r="H3735" s="509">
        <v>0</v>
      </c>
    </row>
    <row r="3736" spans="1:8">
      <c r="A3736" s="508" t="s">
        <v>568</v>
      </c>
      <c r="B3736" s="509" t="s">
        <v>3889</v>
      </c>
      <c r="C3736" s="509">
        <v>20</v>
      </c>
      <c r="H3736" s="509">
        <v>0</v>
      </c>
    </row>
    <row r="3737" spans="1:8">
      <c r="A3737" s="508" t="s">
        <v>568</v>
      </c>
      <c r="B3737" s="509" t="s">
        <v>3889</v>
      </c>
      <c r="C3737" s="509">
        <v>21</v>
      </c>
      <c r="H3737" s="509">
        <v>0</v>
      </c>
    </row>
    <row r="3738" spans="1:8">
      <c r="A3738" s="508" t="s">
        <v>568</v>
      </c>
      <c r="B3738" s="509" t="s">
        <v>3889</v>
      </c>
      <c r="C3738" s="509" t="s">
        <v>1026</v>
      </c>
      <c r="H3738" s="509">
        <v>0</v>
      </c>
    </row>
    <row r="3739" spans="1:8">
      <c r="A3739" s="508" t="s">
        <v>568</v>
      </c>
      <c r="B3739" s="509" t="s">
        <v>3889</v>
      </c>
      <c r="C3739" s="509" t="s">
        <v>1027</v>
      </c>
      <c r="H3739" s="509">
        <v>0</v>
      </c>
    </row>
    <row r="3740" spans="1:8">
      <c r="A3740" s="508" t="s">
        <v>568</v>
      </c>
      <c r="B3740" s="509" t="s">
        <v>3889</v>
      </c>
      <c r="C3740" s="509" t="s">
        <v>1028</v>
      </c>
      <c r="H3740" s="509">
        <v>0</v>
      </c>
    </row>
    <row r="3741" spans="1:8">
      <c r="A3741" s="508" t="s">
        <v>568</v>
      </c>
      <c r="B3741" s="509" t="s">
        <v>3889</v>
      </c>
      <c r="C3741" s="509">
        <v>22</v>
      </c>
      <c r="H3741" s="509">
        <v>0</v>
      </c>
    </row>
    <row r="3742" spans="1:8">
      <c r="A3742" s="508" t="s">
        <v>568</v>
      </c>
      <c r="B3742" s="509" t="s">
        <v>3889</v>
      </c>
      <c r="C3742" s="509">
        <v>23</v>
      </c>
      <c r="H3742" s="509">
        <v>0</v>
      </c>
    </row>
    <row r="3743" spans="1:8">
      <c r="A3743" s="508" t="s">
        <v>568</v>
      </c>
      <c r="B3743" s="509" t="s">
        <v>3889</v>
      </c>
      <c r="C3743" s="509" t="s">
        <v>1029</v>
      </c>
      <c r="H3743" s="509">
        <v>0</v>
      </c>
    </row>
    <row r="3744" spans="1:8">
      <c r="A3744" s="508" t="s">
        <v>568</v>
      </c>
      <c r="B3744" s="509" t="s">
        <v>3889</v>
      </c>
      <c r="C3744" s="509">
        <v>24</v>
      </c>
      <c r="H3744" s="509">
        <v>0</v>
      </c>
    </row>
    <row r="3745" spans="1:8">
      <c r="A3745" s="508" t="s">
        <v>568</v>
      </c>
      <c r="B3745" s="509" t="s">
        <v>3889</v>
      </c>
      <c r="C3745" s="509">
        <v>25</v>
      </c>
    </row>
    <row r="3746" spans="1:8">
      <c r="A3746" s="508" t="s">
        <v>568</v>
      </c>
      <c r="B3746" s="509" t="s">
        <v>3889</v>
      </c>
      <c r="C3746" s="509">
        <v>26</v>
      </c>
      <c r="H3746" s="509">
        <v>0</v>
      </c>
    </row>
    <row r="3747" spans="1:8">
      <c r="A3747" s="508" t="s">
        <v>568</v>
      </c>
      <c r="B3747" s="509" t="s">
        <v>3889</v>
      </c>
      <c r="C3747" s="509">
        <v>27</v>
      </c>
      <c r="H3747" s="509">
        <v>0</v>
      </c>
    </row>
    <row r="3748" spans="1:8">
      <c r="A3748" s="508" t="s">
        <v>568</v>
      </c>
      <c r="B3748" s="509" t="s">
        <v>3889</v>
      </c>
      <c r="C3748" s="509">
        <v>28</v>
      </c>
      <c r="H3748" s="509">
        <v>0</v>
      </c>
    </row>
    <row r="3749" spans="1:8">
      <c r="A3749" s="508" t="s">
        <v>568</v>
      </c>
      <c r="B3749" s="509" t="s">
        <v>3889</v>
      </c>
      <c r="C3749" s="509">
        <v>29</v>
      </c>
      <c r="H3749" s="509">
        <v>0</v>
      </c>
    </row>
    <row r="3750" spans="1:8">
      <c r="A3750" s="508" t="s">
        <v>568</v>
      </c>
      <c r="B3750" s="509" t="s">
        <v>3889</v>
      </c>
      <c r="C3750" s="509">
        <v>30</v>
      </c>
      <c r="H3750" s="509">
        <v>0</v>
      </c>
    </row>
    <row r="3751" spans="1:8">
      <c r="A3751" s="508" t="s">
        <v>568</v>
      </c>
      <c r="B3751" s="509" t="s">
        <v>3889</v>
      </c>
      <c r="C3751" s="509">
        <v>31</v>
      </c>
      <c r="H3751" s="509">
        <v>0</v>
      </c>
    </row>
    <row r="3752" spans="1:8">
      <c r="A3752" s="508" t="s">
        <v>568</v>
      </c>
      <c r="B3752" s="509" t="s">
        <v>3889</v>
      </c>
      <c r="C3752" s="509">
        <v>32</v>
      </c>
      <c r="H3752" s="509">
        <v>0</v>
      </c>
    </row>
    <row r="3753" spans="1:8">
      <c r="A3753" s="508" t="s">
        <v>568</v>
      </c>
      <c r="B3753" s="509" t="s">
        <v>3889</v>
      </c>
      <c r="C3753" s="509">
        <v>33</v>
      </c>
      <c r="H3753" s="509">
        <v>0</v>
      </c>
    </row>
    <row r="3754" spans="1:8">
      <c r="A3754" s="508" t="s">
        <v>568</v>
      </c>
      <c r="B3754" s="509" t="s">
        <v>3889</v>
      </c>
      <c r="C3754" s="509">
        <v>34</v>
      </c>
      <c r="H3754" s="509">
        <v>0</v>
      </c>
    </row>
    <row r="3755" spans="1:8">
      <c r="A3755" s="508" t="s">
        <v>568</v>
      </c>
      <c r="B3755" s="509" t="s">
        <v>3889</v>
      </c>
      <c r="C3755" s="509">
        <v>35</v>
      </c>
      <c r="H3755" s="509">
        <v>0</v>
      </c>
    </row>
    <row r="3756" spans="1:8">
      <c r="A3756" s="508" t="s">
        <v>568</v>
      </c>
      <c r="B3756" s="509" t="s">
        <v>3889</v>
      </c>
      <c r="C3756" s="509">
        <v>36</v>
      </c>
      <c r="H3756" s="509">
        <v>0</v>
      </c>
    </row>
    <row r="3757" spans="1:8">
      <c r="A3757" s="508" t="s">
        <v>568</v>
      </c>
      <c r="B3757" s="509" t="s">
        <v>3889</v>
      </c>
      <c r="C3757" s="509">
        <v>37</v>
      </c>
      <c r="H3757" s="509">
        <v>0</v>
      </c>
    </row>
    <row r="3758" spans="1:8">
      <c r="A3758" s="508" t="s">
        <v>568</v>
      </c>
      <c r="B3758" s="509" t="s">
        <v>3889</v>
      </c>
      <c r="C3758" s="509">
        <v>38</v>
      </c>
      <c r="H3758" s="509">
        <v>0</v>
      </c>
    </row>
    <row r="3759" spans="1:8">
      <c r="A3759" s="508" t="s">
        <v>568</v>
      </c>
      <c r="B3759" s="509" t="s">
        <v>3889</v>
      </c>
      <c r="C3759" s="509" t="s">
        <v>1030</v>
      </c>
    </row>
    <row r="3760" spans="1:8">
      <c r="A3760" s="508" t="s">
        <v>568</v>
      </c>
      <c r="B3760" s="509" t="s">
        <v>3889</v>
      </c>
      <c r="C3760" s="509">
        <v>39</v>
      </c>
      <c r="H3760" s="509">
        <v>0</v>
      </c>
    </row>
    <row r="3761" spans="1:8">
      <c r="A3761" s="508" t="s">
        <v>568</v>
      </c>
      <c r="B3761" s="509" t="s">
        <v>3889</v>
      </c>
      <c r="C3761" s="509">
        <v>40</v>
      </c>
      <c r="H3761" s="509">
        <v>0</v>
      </c>
    </row>
    <row r="3762" spans="1:8">
      <c r="A3762" s="508" t="s">
        <v>568</v>
      </c>
      <c r="B3762" s="509" t="s">
        <v>3889</v>
      </c>
      <c r="C3762" s="509">
        <v>41</v>
      </c>
      <c r="H3762" s="509">
        <v>0</v>
      </c>
    </row>
    <row r="3763" spans="1:8">
      <c r="A3763" s="508" t="s">
        <v>568</v>
      </c>
      <c r="B3763" s="509" t="s">
        <v>3889</v>
      </c>
      <c r="C3763" s="509">
        <v>42</v>
      </c>
      <c r="H3763" s="509">
        <v>0</v>
      </c>
    </row>
    <row r="3764" spans="1:8">
      <c r="A3764" s="508" t="s">
        <v>568</v>
      </c>
      <c r="B3764" s="509" t="s">
        <v>3889</v>
      </c>
      <c r="C3764" s="509">
        <v>43</v>
      </c>
      <c r="H3764" s="509">
        <v>0</v>
      </c>
    </row>
    <row r="3765" spans="1:8">
      <c r="A3765" s="508" t="s">
        <v>568</v>
      </c>
      <c r="B3765" s="509" t="s">
        <v>3889</v>
      </c>
      <c r="C3765" s="509">
        <v>44</v>
      </c>
      <c r="H3765" s="509">
        <v>0</v>
      </c>
    </row>
    <row r="3766" spans="1:8">
      <c r="A3766" s="508" t="s">
        <v>568</v>
      </c>
      <c r="B3766" s="509" t="s">
        <v>3889</v>
      </c>
      <c r="C3766" s="509">
        <v>45</v>
      </c>
      <c r="H3766" s="509">
        <v>0</v>
      </c>
    </row>
    <row r="3767" spans="1:8">
      <c r="A3767" s="508" t="s">
        <v>568</v>
      </c>
      <c r="B3767" s="509" t="s">
        <v>3889</v>
      </c>
      <c r="C3767" s="509">
        <v>46</v>
      </c>
      <c r="H3767" s="509">
        <v>0</v>
      </c>
    </row>
    <row r="3768" spans="1:8">
      <c r="A3768" s="508" t="s">
        <v>568</v>
      </c>
      <c r="B3768" s="509" t="s">
        <v>3889</v>
      </c>
      <c r="C3768" s="509">
        <v>47</v>
      </c>
      <c r="H3768" s="509">
        <v>0</v>
      </c>
    </row>
    <row r="3769" spans="1:8">
      <c r="A3769" s="508" t="s">
        <v>568</v>
      </c>
      <c r="B3769" s="509" t="s">
        <v>3889</v>
      </c>
      <c r="C3769" s="509">
        <v>48</v>
      </c>
      <c r="H3769" s="509">
        <v>0</v>
      </c>
    </row>
    <row r="3770" spans="1:8">
      <c r="A3770" s="508" t="s">
        <v>568</v>
      </c>
      <c r="B3770" s="509" t="s">
        <v>3889</v>
      </c>
      <c r="C3770" s="509">
        <v>49</v>
      </c>
      <c r="H3770" s="509">
        <v>0</v>
      </c>
    </row>
    <row r="3771" spans="1:8">
      <c r="A3771" s="508" t="s">
        <v>568</v>
      </c>
      <c r="B3771" s="509" t="s">
        <v>3889</v>
      </c>
      <c r="C3771" s="509">
        <v>50</v>
      </c>
      <c r="H3771" s="509">
        <v>0</v>
      </c>
    </row>
    <row r="3772" spans="1:8">
      <c r="A3772" s="508" t="s">
        <v>568</v>
      </c>
      <c r="B3772" s="509" t="s">
        <v>3889</v>
      </c>
      <c r="C3772" s="509">
        <v>51</v>
      </c>
      <c r="H3772" s="509">
        <v>0</v>
      </c>
    </row>
    <row r="3773" spans="1:8">
      <c r="A3773" s="508" t="s">
        <v>568</v>
      </c>
      <c r="B3773" s="509" t="s">
        <v>3889</v>
      </c>
      <c r="C3773" s="509" t="s">
        <v>1031</v>
      </c>
      <c r="H3773" s="509">
        <v>0</v>
      </c>
    </row>
    <row r="3774" spans="1:8">
      <c r="A3774" s="508" t="s">
        <v>568</v>
      </c>
      <c r="B3774" s="509" t="s">
        <v>3889</v>
      </c>
      <c r="C3774" s="509" t="s">
        <v>1032</v>
      </c>
      <c r="H3774" s="509">
        <v>0</v>
      </c>
    </row>
    <row r="3775" spans="1:8">
      <c r="A3775" s="508" t="s">
        <v>568</v>
      </c>
      <c r="B3775" s="509" t="s">
        <v>3889</v>
      </c>
      <c r="C3775" s="509">
        <v>52</v>
      </c>
      <c r="H3775" s="509">
        <v>0</v>
      </c>
    </row>
    <row r="3776" spans="1:8">
      <c r="A3776" s="508" t="s">
        <v>568</v>
      </c>
      <c r="B3776" s="509" t="s">
        <v>3889</v>
      </c>
      <c r="C3776" s="509">
        <v>53</v>
      </c>
      <c r="H3776" s="509">
        <v>0</v>
      </c>
    </row>
    <row r="3777" spans="1:8">
      <c r="A3777" s="508" t="s">
        <v>568</v>
      </c>
      <c r="B3777" s="509" t="s">
        <v>3889</v>
      </c>
      <c r="C3777" s="509">
        <v>54</v>
      </c>
      <c r="H3777" s="509">
        <v>0</v>
      </c>
    </row>
    <row r="3778" spans="1:8">
      <c r="A3778" s="508" t="s">
        <v>568</v>
      </c>
      <c r="B3778" s="509" t="s">
        <v>3889</v>
      </c>
      <c r="C3778" s="509">
        <v>55</v>
      </c>
      <c r="H3778" s="509">
        <v>0</v>
      </c>
    </row>
    <row r="3779" spans="1:8">
      <c r="A3779" s="508" t="s">
        <v>568</v>
      </c>
      <c r="B3779" s="509" t="s">
        <v>3889</v>
      </c>
      <c r="C3779" s="509">
        <v>56</v>
      </c>
      <c r="H3779" s="509">
        <v>0</v>
      </c>
    </row>
    <row r="3780" spans="1:8">
      <c r="A3780" s="508" t="s">
        <v>568</v>
      </c>
      <c r="B3780" s="509" t="s">
        <v>3889</v>
      </c>
      <c r="C3780" s="509">
        <v>57</v>
      </c>
      <c r="H3780" s="509">
        <v>0</v>
      </c>
    </row>
    <row r="3781" spans="1:8">
      <c r="A3781" s="508" t="s">
        <v>568</v>
      </c>
      <c r="B3781" s="509" t="s">
        <v>3889</v>
      </c>
      <c r="C3781" s="509">
        <v>58</v>
      </c>
      <c r="H3781" s="509">
        <v>0</v>
      </c>
    </row>
    <row r="3782" spans="1:8">
      <c r="A3782" s="508" t="s">
        <v>568</v>
      </c>
      <c r="B3782" s="509" t="s">
        <v>3889</v>
      </c>
      <c r="C3782" s="509">
        <v>59</v>
      </c>
      <c r="H3782" s="509">
        <v>0</v>
      </c>
    </row>
    <row r="3783" spans="1:8">
      <c r="A3783" s="508" t="s">
        <v>568</v>
      </c>
      <c r="B3783" s="509" t="s">
        <v>3889</v>
      </c>
      <c r="C3783" s="509">
        <v>60</v>
      </c>
      <c r="H3783" s="509">
        <v>0</v>
      </c>
    </row>
    <row r="3784" spans="1:8">
      <c r="A3784" s="508" t="s">
        <v>568</v>
      </c>
      <c r="B3784" s="509" t="s">
        <v>3889</v>
      </c>
      <c r="C3784" s="509">
        <v>61</v>
      </c>
      <c r="H3784" s="509">
        <v>0</v>
      </c>
    </row>
    <row r="3785" spans="1:8">
      <c r="A3785" s="508" t="s">
        <v>568</v>
      </c>
      <c r="B3785" s="509" t="s">
        <v>3889</v>
      </c>
      <c r="C3785" s="509">
        <v>62</v>
      </c>
      <c r="H3785" s="509">
        <v>0</v>
      </c>
    </row>
    <row r="3786" spans="1:8">
      <c r="A3786" s="508" t="s">
        <v>568</v>
      </c>
      <c r="B3786" s="509" t="s">
        <v>3889</v>
      </c>
      <c r="C3786" s="509">
        <v>63</v>
      </c>
      <c r="H3786" s="509">
        <v>0</v>
      </c>
    </row>
    <row r="3787" spans="1:8">
      <c r="A3787" s="508" t="s">
        <v>568</v>
      </c>
      <c r="B3787" s="509" t="s">
        <v>3889</v>
      </c>
      <c r="C3787" s="509" t="s">
        <v>1033</v>
      </c>
      <c r="H3787" s="509">
        <v>0</v>
      </c>
    </row>
    <row r="3788" spans="1:8">
      <c r="A3788" s="508" t="s">
        <v>568</v>
      </c>
      <c r="B3788" s="509" t="s">
        <v>3889</v>
      </c>
      <c r="C3788" s="509" t="s">
        <v>1034</v>
      </c>
      <c r="H3788" s="509">
        <v>0</v>
      </c>
    </row>
    <row r="3789" spans="1:8">
      <c r="A3789" s="508" t="s">
        <v>568</v>
      </c>
      <c r="B3789" s="509" t="s">
        <v>3889</v>
      </c>
      <c r="C3789" s="509">
        <v>64</v>
      </c>
      <c r="H3789" s="509">
        <v>0</v>
      </c>
    </row>
    <row r="3790" spans="1:8">
      <c r="A3790" s="508" t="s">
        <v>568</v>
      </c>
      <c r="B3790" s="509" t="s">
        <v>3889</v>
      </c>
      <c r="C3790" s="509" t="s">
        <v>1035</v>
      </c>
      <c r="H3790" s="509">
        <v>0</v>
      </c>
    </row>
    <row r="3791" spans="1:8">
      <c r="A3791" s="508" t="s">
        <v>568</v>
      </c>
      <c r="B3791" s="509" t="s">
        <v>3889</v>
      </c>
      <c r="C3791" s="509">
        <v>65</v>
      </c>
      <c r="H3791" s="509">
        <v>0</v>
      </c>
    </row>
    <row r="3792" spans="1:8">
      <c r="A3792" s="508" t="s">
        <v>568</v>
      </c>
      <c r="B3792" s="509" t="s">
        <v>3889</v>
      </c>
      <c r="C3792" s="509">
        <v>66</v>
      </c>
      <c r="H3792" s="509">
        <v>0</v>
      </c>
    </row>
    <row r="3793" spans="1:8">
      <c r="A3793" s="508" t="s">
        <v>568</v>
      </c>
      <c r="B3793" s="509" t="s">
        <v>3889</v>
      </c>
      <c r="C3793" s="509" t="s">
        <v>1036</v>
      </c>
      <c r="H3793" s="509">
        <v>0</v>
      </c>
    </row>
    <row r="3794" spans="1:8">
      <c r="A3794" s="508" t="s">
        <v>568</v>
      </c>
      <c r="B3794" s="509" t="s">
        <v>3889</v>
      </c>
      <c r="C3794" s="509" t="s">
        <v>1037</v>
      </c>
      <c r="H3794" s="509">
        <v>0</v>
      </c>
    </row>
    <row r="3795" spans="1:8">
      <c r="A3795" s="508" t="s">
        <v>568</v>
      </c>
      <c r="B3795" s="509" t="s">
        <v>3889</v>
      </c>
      <c r="C3795" s="509" t="s">
        <v>1038</v>
      </c>
      <c r="H3795" s="509">
        <v>0</v>
      </c>
    </row>
    <row r="3796" spans="1:8">
      <c r="A3796" s="508" t="s">
        <v>568</v>
      </c>
      <c r="B3796" s="509" t="s">
        <v>3889</v>
      </c>
      <c r="C3796" s="509" t="s">
        <v>1039</v>
      </c>
      <c r="H3796" s="509">
        <v>0</v>
      </c>
    </row>
    <row r="3797" spans="1:8">
      <c r="A3797" s="508" t="s">
        <v>568</v>
      </c>
      <c r="B3797" s="509" t="s">
        <v>3889</v>
      </c>
      <c r="C3797" s="509" t="s">
        <v>1040</v>
      </c>
      <c r="H3797" s="509">
        <v>0</v>
      </c>
    </row>
    <row r="3798" spans="1:8">
      <c r="A3798" s="508" t="s">
        <v>568</v>
      </c>
      <c r="B3798" s="509" t="s">
        <v>3889</v>
      </c>
      <c r="C3798" s="509" t="s">
        <v>1041</v>
      </c>
      <c r="H3798" s="509">
        <v>0</v>
      </c>
    </row>
    <row r="3799" spans="1:8">
      <c r="A3799" s="508" t="s">
        <v>568</v>
      </c>
      <c r="B3799" s="509" t="s">
        <v>3889</v>
      </c>
      <c r="C3799" s="509" t="s">
        <v>1042</v>
      </c>
    </row>
    <row r="3800" spans="1:8">
      <c r="A3800" s="508" t="s">
        <v>568</v>
      </c>
      <c r="B3800" s="509" t="s">
        <v>3889</v>
      </c>
      <c r="C3800" s="509">
        <v>67</v>
      </c>
      <c r="H3800" s="509">
        <v>0</v>
      </c>
    </row>
    <row r="3801" spans="1:8">
      <c r="A3801" s="508" t="s">
        <v>568</v>
      </c>
      <c r="B3801" s="509" t="s">
        <v>3889</v>
      </c>
      <c r="C3801" s="509">
        <v>68</v>
      </c>
      <c r="H3801" s="509">
        <v>0</v>
      </c>
    </row>
    <row r="3802" spans="1:8">
      <c r="A3802" s="508" t="s">
        <v>568</v>
      </c>
      <c r="B3802" s="509" t="s">
        <v>3889</v>
      </c>
      <c r="C3802" s="509" t="s">
        <v>1043</v>
      </c>
      <c r="H3802" s="509">
        <v>0</v>
      </c>
    </row>
    <row r="3803" spans="1:8">
      <c r="A3803" s="508" t="s">
        <v>568</v>
      </c>
      <c r="B3803" s="509" t="s">
        <v>3889</v>
      </c>
      <c r="C3803" s="509">
        <v>69</v>
      </c>
      <c r="H3803" s="509">
        <v>0</v>
      </c>
    </row>
    <row r="3804" spans="1:8">
      <c r="A3804" s="508" t="s">
        <v>568</v>
      </c>
      <c r="B3804" s="509" t="s">
        <v>3889</v>
      </c>
      <c r="C3804" s="509" t="s">
        <v>1044</v>
      </c>
      <c r="H3804" s="509">
        <v>0</v>
      </c>
    </row>
    <row r="3805" spans="1:8">
      <c r="A3805" s="508" t="s">
        <v>568</v>
      </c>
      <c r="B3805" s="509" t="s">
        <v>3889</v>
      </c>
      <c r="C3805" s="509" t="s">
        <v>1045</v>
      </c>
      <c r="H3805" s="509">
        <v>0</v>
      </c>
    </row>
    <row r="3806" spans="1:8">
      <c r="A3806" s="508" t="s">
        <v>568</v>
      </c>
      <c r="B3806" s="509" t="s">
        <v>3889</v>
      </c>
      <c r="C3806" s="509">
        <v>70</v>
      </c>
      <c r="H3806" s="509">
        <v>0</v>
      </c>
    </row>
    <row r="3807" spans="1:8">
      <c r="A3807" s="508" t="s">
        <v>568</v>
      </c>
      <c r="B3807" s="509" t="s">
        <v>3889</v>
      </c>
      <c r="C3807" s="509" t="s">
        <v>1046</v>
      </c>
      <c r="H3807" s="509">
        <v>0</v>
      </c>
    </row>
    <row r="3808" spans="1:8">
      <c r="A3808" s="508" t="s">
        <v>568</v>
      </c>
      <c r="B3808" s="509" t="s">
        <v>3889</v>
      </c>
      <c r="C3808" s="509">
        <v>71</v>
      </c>
      <c r="H3808" s="509">
        <v>0</v>
      </c>
    </row>
    <row r="3809" spans="1:8">
      <c r="A3809" s="508" t="s">
        <v>568</v>
      </c>
      <c r="B3809" s="509" t="s">
        <v>3889</v>
      </c>
      <c r="C3809" s="509" t="s">
        <v>1047</v>
      </c>
      <c r="H3809" s="509">
        <v>0</v>
      </c>
    </row>
    <row r="3810" spans="1:8">
      <c r="A3810" s="508" t="s">
        <v>568</v>
      </c>
      <c r="B3810" s="509" t="s">
        <v>3889</v>
      </c>
      <c r="C3810" s="509" t="s">
        <v>1048</v>
      </c>
      <c r="H3810" s="509">
        <v>0</v>
      </c>
    </row>
    <row r="3811" spans="1:8">
      <c r="A3811" s="508" t="s">
        <v>568</v>
      </c>
      <c r="B3811" s="509" t="s">
        <v>3889</v>
      </c>
      <c r="C3811" s="509" t="s">
        <v>1049</v>
      </c>
      <c r="H3811" s="509">
        <v>0</v>
      </c>
    </row>
    <row r="3812" spans="1:8">
      <c r="A3812" s="508" t="s">
        <v>568</v>
      </c>
      <c r="B3812" s="509" t="s">
        <v>3889</v>
      </c>
      <c r="C3812" s="509" t="s">
        <v>1050</v>
      </c>
      <c r="H3812" s="509">
        <v>0</v>
      </c>
    </row>
    <row r="3813" spans="1:8">
      <c r="A3813" s="508" t="s">
        <v>568</v>
      </c>
      <c r="B3813" s="509" t="s">
        <v>3889</v>
      </c>
      <c r="C3813" s="509" t="s">
        <v>1051</v>
      </c>
      <c r="H3813" s="509">
        <v>0</v>
      </c>
    </row>
    <row r="3814" spans="1:8">
      <c r="A3814" s="508" t="s">
        <v>568</v>
      </c>
      <c r="B3814" s="509" t="s">
        <v>3889</v>
      </c>
      <c r="C3814" s="509">
        <v>72</v>
      </c>
      <c r="H3814" s="509">
        <v>0</v>
      </c>
    </row>
    <row r="3815" spans="1:8">
      <c r="A3815" s="508" t="s">
        <v>568</v>
      </c>
      <c r="B3815" s="509" t="s">
        <v>3889</v>
      </c>
      <c r="C3815" s="509">
        <v>74</v>
      </c>
      <c r="H3815" s="509">
        <v>0</v>
      </c>
    </row>
    <row r="3816" spans="1:8">
      <c r="A3816" s="508" t="s">
        <v>568</v>
      </c>
      <c r="B3816" s="509" t="s">
        <v>3889</v>
      </c>
      <c r="C3816" s="509" t="s">
        <v>4571</v>
      </c>
      <c r="D3816" s="509">
        <v>0</v>
      </c>
      <c r="E3816" s="509">
        <v>0</v>
      </c>
      <c r="F3816" s="509">
        <v>0</v>
      </c>
      <c r="G3816" s="509">
        <v>0</v>
      </c>
      <c r="H3816" s="509">
        <v>0</v>
      </c>
    </row>
    <row r="3817" spans="1:8">
      <c r="A3817" s="508" t="s">
        <v>569</v>
      </c>
      <c r="B3817" s="509" t="s">
        <v>3392</v>
      </c>
      <c r="C3817" s="509">
        <v>1</v>
      </c>
      <c r="H3817" s="509">
        <v>0</v>
      </c>
    </row>
    <row r="3818" spans="1:8">
      <c r="A3818" s="508" t="s">
        <v>569</v>
      </c>
      <c r="B3818" s="509" t="s">
        <v>3392</v>
      </c>
      <c r="C3818" s="509" t="s">
        <v>1023</v>
      </c>
      <c r="H3818" s="509">
        <v>0</v>
      </c>
    </row>
    <row r="3819" spans="1:8">
      <c r="A3819" s="508" t="s">
        <v>569</v>
      </c>
      <c r="B3819" s="509" t="s">
        <v>3392</v>
      </c>
      <c r="C3819" s="509">
        <v>2</v>
      </c>
      <c r="H3819" s="509">
        <v>0</v>
      </c>
    </row>
    <row r="3820" spans="1:8">
      <c r="A3820" s="508" t="s">
        <v>569</v>
      </c>
      <c r="B3820" s="509" t="s">
        <v>3392</v>
      </c>
      <c r="C3820" s="509">
        <v>3</v>
      </c>
      <c r="H3820" s="509">
        <v>0</v>
      </c>
    </row>
    <row r="3821" spans="1:8">
      <c r="A3821" s="508" t="s">
        <v>569</v>
      </c>
      <c r="B3821" s="509" t="s">
        <v>3392</v>
      </c>
      <c r="C3821" s="509">
        <v>4</v>
      </c>
      <c r="H3821" s="509">
        <v>0</v>
      </c>
    </row>
    <row r="3822" spans="1:8">
      <c r="A3822" s="508" t="s">
        <v>569</v>
      </c>
      <c r="B3822" s="509" t="s">
        <v>3392</v>
      </c>
      <c r="C3822" s="509">
        <v>5</v>
      </c>
      <c r="H3822" s="509">
        <v>0</v>
      </c>
    </row>
    <row r="3823" spans="1:8">
      <c r="A3823" s="508" t="s">
        <v>569</v>
      </c>
      <c r="B3823" s="509" t="s">
        <v>3392</v>
      </c>
      <c r="C3823" s="509">
        <v>6</v>
      </c>
      <c r="H3823" s="509">
        <v>0</v>
      </c>
    </row>
    <row r="3824" spans="1:8">
      <c r="A3824" s="508" t="s">
        <v>569</v>
      </c>
      <c r="B3824" s="509" t="s">
        <v>3392</v>
      </c>
      <c r="C3824" s="509">
        <v>7</v>
      </c>
      <c r="H3824" s="509">
        <v>0</v>
      </c>
    </row>
    <row r="3825" spans="1:8">
      <c r="A3825" s="508" t="s">
        <v>569</v>
      </c>
      <c r="B3825" s="509" t="s">
        <v>3392</v>
      </c>
      <c r="C3825" s="509">
        <v>8</v>
      </c>
      <c r="H3825" s="509">
        <v>0</v>
      </c>
    </row>
    <row r="3826" spans="1:8">
      <c r="A3826" s="508" t="s">
        <v>569</v>
      </c>
      <c r="B3826" s="509" t="s">
        <v>3392</v>
      </c>
      <c r="C3826" s="509">
        <v>9</v>
      </c>
      <c r="H3826" s="509">
        <v>0</v>
      </c>
    </row>
    <row r="3827" spans="1:8">
      <c r="A3827" s="508" t="s">
        <v>569</v>
      </c>
      <c r="B3827" s="509" t="s">
        <v>3392</v>
      </c>
      <c r="C3827" s="509">
        <v>10</v>
      </c>
      <c r="H3827" s="509">
        <v>0</v>
      </c>
    </row>
    <row r="3828" spans="1:8">
      <c r="A3828" s="508" t="s">
        <v>569</v>
      </c>
      <c r="B3828" s="509" t="s">
        <v>3392</v>
      </c>
      <c r="C3828" s="509">
        <v>11</v>
      </c>
      <c r="H3828" s="509">
        <v>0</v>
      </c>
    </row>
    <row r="3829" spans="1:8">
      <c r="A3829" s="508" t="s">
        <v>569</v>
      </c>
      <c r="B3829" s="509" t="s">
        <v>3392</v>
      </c>
      <c r="C3829" s="509">
        <v>12</v>
      </c>
      <c r="H3829" s="509">
        <v>0</v>
      </c>
    </row>
    <row r="3830" spans="1:8">
      <c r="A3830" s="508" t="s">
        <v>569</v>
      </c>
      <c r="B3830" s="509" t="s">
        <v>3392</v>
      </c>
      <c r="C3830" s="509">
        <v>13</v>
      </c>
      <c r="H3830" s="509">
        <v>0</v>
      </c>
    </row>
    <row r="3831" spans="1:8">
      <c r="A3831" s="508" t="s">
        <v>569</v>
      </c>
      <c r="B3831" s="509" t="s">
        <v>3392</v>
      </c>
      <c r="C3831" s="509">
        <v>14</v>
      </c>
      <c r="H3831" s="509">
        <v>0</v>
      </c>
    </row>
    <row r="3832" spans="1:8">
      <c r="A3832" s="508" t="s">
        <v>569</v>
      </c>
      <c r="B3832" s="509" t="s">
        <v>3392</v>
      </c>
      <c r="C3832" s="509">
        <v>15</v>
      </c>
      <c r="H3832" s="509">
        <v>0</v>
      </c>
    </row>
    <row r="3833" spans="1:8">
      <c r="A3833" s="508" t="s">
        <v>569</v>
      </c>
      <c r="B3833" s="509" t="s">
        <v>3392</v>
      </c>
      <c r="C3833" s="509">
        <v>16</v>
      </c>
      <c r="H3833" s="509">
        <v>0</v>
      </c>
    </row>
    <row r="3834" spans="1:8">
      <c r="A3834" s="508" t="s">
        <v>569</v>
      </c>
      <c r="B3834" s="509" t="s">
        <v>3392</v>
      </c>
      <c r="C3834" s="509">
        <v>17</v>
      </c>
      <c r="H3834" s="509">
        <v>0</v>
      </c>
    </row>
    <row r="3835" spans="1:8">
      <c r="A3835" s="508" t="s">
        <v>569</v>
      </c>
      <c r="B3835" s="509" t="s">
        <v>3392</v>
      </c>
      <c r="C3835" s="509">
        <v>18</v>
      </c>
      <c r="H3835" s="509">
        <v>0</v>
      </c>
    </row>
    <row r="3836" spans="1:8">
      <c r="A3836" s="508" t="s">
        <v>569</v>
      </c>
      <c r="B3836" s="509" t="s">
        <v>3392</v>
      </c>
      <c r="C3836" s="509" t="s">
        <v>1024</v>
      </c>
      <c r="H3836" s="509">
        <v>0</v>
      </c>
    </row>
    <row r="3837" spans="1:8">
      <c r="A3837" s="508" t="s">
        <v>569</v>
      </c>
      <c r="B3837" s="509" t="s">
        <v>3392</v>
      </c>
      <c r="C3837" s="509" t="s">
        <v>1025</v>
      </c>
      <c r="H3837" s="509">
        <v>0</v>
      </c>
    </row>
    <row r="3838" spans="1:8">
      <c r="A3838" s="508" t="s">
        <v>569</v>
      </c>
      <c r="B3838" s="509" t="s">
        <v>3392</v>
      </c>
      <c r="C3838" s="509">
        <v>19</v>
      </c>
      <c r="H3838" s="509">
        <v>0</v>
      </c>
    </row>
    <row r="3839" spans="1:8">
      <c r="A3839" s="508" t="s">
        <v>569</v>
      </c>
      <c r="B3839" s="509" t="s">
        <v>3392</v>
      </c>
      <c r="C3839" s="509">
        <v>20</v>
      </c>
      <c r="H3839" s="509">
        <v>0</v>
      </c>
    </row>
    <row r="3840" spans="1:8">
      <c r="A3840" s="508" t="s">
        <v>569</v>
      </c>
      <c r="B3840" s="509" t="s">
        <v>3392</v>
      </c>
      <c r="C3840" s="509">
        <v>21</v>
      </c>
      <c r="H3840" s="509">
        <v>0</v>
      </c>
    </row>
    <row r="3841" spans="1:8">
      <c r="A3841" s="508" t="s">
        <v>569</v>
      </c>
      <c r="B3841" s="509" t="s">
        <v>3392</v>
      </c>
      <c r="C3841" s="509" t="s">
        <v>1026</v>
      </c>
      <c r="H3841" s="509">
        <v>0</v>
      </c>
    </row>
    <row r="3842" spans="1:8">
      <c r="A3842" s="508" t="s">
        <v>569</v>
      </c>
      <c r="B3842" s="509" t="s">
        <v>3392</v>
      </c>
      <c r="C3842" s="509" t="s">
        <v>1027</v>
      </c>
      <c r="H3842" s="509">
        <v>0</v>
      </c>
    </row>
    <row r="3843" spans="1:8">
      <c r="A3843" s="508" t="s">
        <v>569</v>
      </c>
      <c r="B3843" s="509" t="s">
        <v>3392</v>
      </c>
      <c r="C3843" s="509" t="s">
        <v>1028</v>
      </c>
      <c r="H3843" s="509">
        <v>0</v>
      </c>
    </row>
    <row r="3844" spans="1:8">
      <c r="A3844" s="508" t="s">
        <v>569</v>
      </c>
      <c r="B3844" s="509" t="s">
        <v>3392</v>
      </c>
      <c r="C3844" s="509">
        <v>22</v>
      </c>
      <c r="H3844" s="509">
        <v>0</v>
      </c>
    </row>
    <row r="3845" spans="1:8">
      <c r="A3845" s="508" t="s">
        <v>569</v>
      </c>
      <c r="B3845" s="509" t="s">
        <v>3392</v>
      </c>
      <c r="C3845" s="509">
        <v>23</v>
      </c>
      <c r="H3845" s="509">
        <v>0</v>
      </c>
    </row>
    <row r="3846" spans="1:8">
      <c r="A3846" s="508" t="s">
        <v>569</v>
      </c>
      <c r="B3846" s="509" t="s">
        <v>3392</v>
      </c>
      <c r="C3846" s="509" t="s">
        <v>1029</v>
      </c>
      <c r="H3846" s="509">
        <v>0</v>
      </c>
    </row>
    <row r="3847" spans="1:8">
      <c r="A3847" s="508" t="s">
        <v>569</v>
      </c>
      <c r="B3847" s="509" t="s">
        <v>3392</v>
      </c>
      <c r="C3847" s="509">
        <v>24</v>
      </c>
      <c r="H3847" s="509">
        <v>0</v>
      </c>
    </row>
    <row r="3848" spans="1:8">
      <c r="A3848" s="508" t="s">
        <v>569</v>
      </c>
      <c r="B3848" s="509" t="s">
        <v>3392</v>
      </c>
      <c r="C3848" s="509">
        <v>25</v>
      </c>
    </row>
    <row r="3849" spans="1:8">
      <c r="A3849" s="508" t="s">
        <v>569</v>
      </c>
      <c r="B3849" s="509" t="s">
        <v>3392</v>
      </c>
      <c r="C3849" s="509">
        <v>26</v>
      </c>
      <c r="H3849" s="509">
        <v>0</v>
      </c>
    </row>
    <row r="3850" spans="1:8">
      <c r="A3850" s="508" t="s">
        <v>569</v>
      </c>
      <c r="B3850" s="509" t="s">
        <v>3392</v>
      </c>
      <c r="C3850" s="509">
        <v>27</v>
      </c>
      <c r="H3850" s="509">
        <v>0</v>
      </c>
    </row>
    <row r="3851" spans="1:8">
      <c r="A3851" s="508" t="s">
        <v>569</v>
      </c>
      <c r="B3851" s="509" t="s">
        <v>3392</v>
      </c>
      <c r="C3851" s="509">
        <v>28</v>
      </c>
      <c r="H3851" s="509">
        <v>0</v>
      </c>
    </row>
    <row r="3852" spans="1:8">
      <c r="A3852" s="508" t="s">
        <v>569</v>
      </c>
      <c r="B3852" s="509" t="s">
        <v>3392</v>
      </c>
      <c r="C3852" s="509">
        <v>29</v>
      </c>
      <c r="H3852" s="509">
        <v>0</v>
      </c>
    </row>
    <row r="3853" spans="1:8">
      <c r="A3853" s="508" t="s">
        <v>569</v>
      </c>
      <c r="B3853" s="509" t="s">
        <v>3392</v>
      </c>
      <c r="C3853" s="509">
        <v>30</v>
      </c>
      <c r="H3853" s="509">
        <v>0</v>
      </c>
    </row>
    <row r="3854" spans="1:8">
      <c r="A3854" s="508" t="s">
        <v>569</v>
      </c>
      <c r="B3854" s="509" t="s">
        <v>3392</v>
      </c>
      <c r="C3854" s="509">
        <v>31</v>
      </c>
      <c r="H3854" s="509">
        <v>0</v>
      </c>
    </row>
    <row r="3855" spans="1:8">
      <c r="A3855" s="508" t="s">
        <v>569</v>
      </c>
      <c r="B3855" s="509" t="s">
        <v>3392</v>
      </c>
      <c r="C3855" s="509">
        <v>32</v>
      </c>
      <c r="H3855" s="509">
        <v>0</v>
      </c>
    </row>
    <row r="3856" spans="1:8">
      <c r="A3856" s="508" t="s">
        <v>569</v>
      </c>
      <c r="B3856" s="509" t="s">
        <v>3392</v>
      </c>
      <c r="C3856" s="509">
        <v>33</v>
      </c>
      <c r="H3856" s="509">
        <v>0</v>
      </c>
    </row>
    <row r="3857" spans="1:8">
      <c r="A3857" s="508" t="s">
        <v>569</v>
      </c>
      <c r="B3857" s="509" t="s">
        <v>3392</v>
      </c>
      <c r="C3857" s="509">
        <v>34</v>
      </c>
      <c r="H3857" s="509">
        <v>0</v>
      </c>
    </row>
    <row r="3858" spans="1:8">
      <c r="A3858" s="508" t="s">
        <v>569</v>
      </c>
      <c r="B3858" s="509" t="s">
        <v>3392</v>
      </c>
      <c r="C3858" s="509">
        <v>35</v>
      </c>
      <c r="H3858" s="509">
        <v>0</v>
      </c>
    </row>
    <row r="3859" spans="1:8">
      <c r="A3859" s="508" t="s">
        <v>569</v>
      </c>
      <c r="B3859" s="509" t="s">
        <v>3392</v>
      </c>
      <c r="C3859" s="509">
        <v>36</v>
      </c>
      <c r="H3859" s="509">
        <v>0</v>
      </c>
    </row>
    <row r="3860" spans="1:8">
      <c r="A3860" s="508" t="s">
        <v>569</v>
      </c>
      <c r="B3860" s="509" t="s">
        <v>3392</v>
      </c>
      <c r="C3860" s="509">
        <v>37</v>
      </c>
      <c r="H3860" s="509">
        <v>0</v>
      </c>
    </row>
    <row r="3861" spans="1:8">
      <c r="A3861" s="508" t="s">
        <v>569</v>
      </c>
      <c r="B3861" s="509" t="s">
        <v>3392</v>
      </c>
      <c r="C3861" s="509">
        <v>38</v>
      </c>
      <c r="H3861" s="509">
        <v>0</v>
      </c>
    </row>
    <row r="3862" spans="1:8">
      <c r="A3862" s="508" t="s">
        <v>569</v>
      </c>
      <c r="B3862" s="509" t="s">
        <v>3392</v>
      </c>
      <c r="C3862" s="509" t="s">
        <v>1030</v>
      </c>
    </row>
    <row r="3863" spans="1:8">
      <c r="A3863" s="508" t="s">
        <v>569</v>
      </c>
      <c r="B3863" s="509" t="s">
        <v>3392</v>
      </c>
      <c r="C3863" s="509">
        <v>39</v>
      </c>
      <c r="H3863" s="509">
        <v>0</v>
      </c>
    </row>
    <row r="3864" spans="1:8">
      <c r="A3864" s="508" t="s">
        <v>569</v>
      </c>
      <c r="B3864" s="509" t="s">
        <v>3392</v>
      </c>
      <c r="C3864" s="509">
        <v>40</v>
      </c>
      <c r="H3864" s="509">
        <v>0</v>
      </c>
    </row>
    <row r="3865" spans="1:8">
      <c r="A3865" s="508" t="s">
        <v>569</v>
      </c>
      <c r="B3865" s="509" t="s">
        <v>3392</v>
      </c>
      <c r="C3865" s="509">
        <v>41</v>
      </c>
      <c r="H3865" s="509">
        <v>0</v>
      </c>
    </row>
    <row r="3866" spans="1:8">
      <c r="A3866" s="508" t="s">
        <v>569</v>
      </c>
      <c r="B3866" s="509" t="s">
        <v>3392</v>
      </c>
      <c r="C3866" s="509">
        <v>42</v>
      </c>
      <c r="H3866" s="509">
        <v>0</v>
      </c>
    </row>
    <row r="3867" spans="1:8">
      <c r="A3867" s="508" t="s">
        <v>569</v>
      </c>
      <c r="B3867" s="509" t="s">
        <v>3392</v>
      </c>
      <c r="C3867" s="509">
        <v>43</v>
      </c>
      <c r="H3867" s="509">
        <v>0</v>
      </c>
    </row>
    <row r="3868" spans="1:8">
      <c r="A3868" s="508" t="s">
        <v>569</v>
      </c>
      <c r="B3868" s="509" t="s">
        <v>3392</v>
      </c>
      <c r="C3868" s="509">
        <v>44</v>
      </c>
      <c r="H3868" s="509">
        <v>0</v>
      </c>
    </row>
    <row r="3869" spans="1:8">
      <c r="A3869" s="508" t="s">
        <v>569</v>
      </c>
      <c r="B3869" s="509" t="s">
        <v>3392</v>
      </c>
      <c r="C3869" s="509">
        <v>45</v>
      </c>
      <c r="H3869" s="509">
        <v>0</v>
      </c>
    </row>
    <row r="3870" spans="1:8">
      <c r="A3870" s="508" t="s">
        <v>569</v>
      </c>
      <c r="B3870" s="509" t="s">
        <v>3392</v>
      </c>
      <c r="C3870" s="509">
        <v>46</v>
      </c>
      <c r="H3870" s="509">
        <v>0</v>
      </c>
    </row>
    <row r="3871" spans="1:8">
      <c r="A3871" s="508" t="s">
        <v>569</v>
      </c>
      <c r="B3871" s="509" t="s">
        <v>3392</v>
      </c>
      <c r="C3871" s="509">
        <v>47</v>
      </c>
      <c r="H3871" s="509">
        <v>0</v>
      </c>
    </row>
    <row r="3872" spans="1:8">
      <c r="A3872" s="508" t="s">
        <v>569</v>
      </c>
      <c r="B3872" s="509" t="s">
        <v>3392</v>
      </c>
      <c r="C3872" s="509">
        <v>48</v>
      </c>
      <c r="H3872" s="509">
        <v>0</v>
      </c>
    </row>
    <row r="3873" spans="1:8">
      <c r="A3873" s="508" t="s">
        <v>569</v>
      </c>
      <c r="B3873" s="509" t="s">
        <v>3392</v>
      </c>
      <c r="C3873" s="509">
        <v>49</v>
      </c>
      <c r="H3873" s="509">
        <v>0</v>
      </c>
    </row>
    <row r="3874" spans="1:8">
      <c r="A3874" s="508" t="s">
        <v>569</v>
      </c>
      <c r="B3874" s="509" t="s">
        <v>3392</v>
      </c>
      <c r="C3874" s="509">
        <v>50</v>
      </c>
      <c r="H3874" s="509">
        <v>0</v>
      </c>
    </row>
    <row r="3875" spans="1:8">
      <c r="A3875" s="508" t="s">
        <v>569</v>
      </c>
      <c r="B3875" s="509" t="s">
        <v>3392</v>
      </c>
      <c r="C3875" s="509">
        <v>51</v>
      </c>
      <c r="H3875" s="509">
        <v>0</v>
      </c>
    </row>
    <row r="3876" spans="1:8">
      <c r="A3876" s="508" t="s">
        <v>569</v>
      </c>
      <c r="B3876" s="509" t="s">
        <v>3392</v>
      </c>
      <c r="C3876" s="509" t="s">
        <v>1031</v>
      </c>
      <c r="H3876" s="509">
        <v>0</v>
      </c>
    </row>
    <row r="3877" spans="1:8">
      <c r="A3877" s="508" t="s">
        <v>569</v>
      </c>
      <c r="B3877" s="509" t="s">
        <v>3392</v>
      </c>
      <c r="C3877" s="509" t="s">
        <v>1032</v>
      </c>
      <c r="H3877" s="509">
        <v>0</v>
      </c>
    </row>
    <row r="3878" spans="1:8">
      <c r="A3878" s="508" t="s">
        <v>569</v>
      </c>
      <c r="B3878" s="509" t="s">
        <v>3392</v>
      </c>
      <c r="C3878" s="509">
        <v>52</v>
      </c>
      <c r="H3878" s="509">
        <v>0</v>
      </c>
    </row>
    <row r="3879" spans="1:8">
      <c r="A3879" s="508" t="s">
        <v>569</v>
      </c>
      <c r="B3879" s="509" t="s">
        <v>3392</v>
      </c>
      <c r="C3879" s="509">
        <v>53</v>
      </c>
      <c r="H3879" s="509">
        <v>0</v>
      </c>
    </row>
    <row r="3880" spans="1:8">
      <c r="A3880" s="508" t="s">
        <v>569</v>
      </c>
      <c r="B3880" s="509" t="s">
        <v>3392</v>
      </c>
      <c r="C3880" s="509">
        <v>54</v>
      </c>
      <c r="H3880" s="509">
        <v>0</v>
      </c>
    </row>
    <row r="3881" spans="1:8">
      <c r="A3881" s="508" t="s">
        <v>569</v>
      </c>
      <c r="B3881" s="509" t="s">
        <v>3392</v>
      </c>
      <c r="C3881" s="509">
        <v>55</v>
      </c>
      <c r="H3881" s="509">
        <v>0</v>
      </c>
    </row>
    <row r="3882" spans="1:8">
      <c r="A3882" s="508" t="s">
        <v>569</v>
      </c>
      <c r="B3882" s="509" t="s">
        <v>3392</v>
      </c>
      <c r="C3882" s="509">
        <v>56</v>
      </c>
      <c r="H3882" s="509">
        <v>0</v>
      </c>
    </row>
    <row r="3883" spans="1:8">
      <c r="A3883" s="508" t="s">
        <v>569</v>
      </c>
      <c r="B3883" s="509" t="s">
        <v>3392</v>
      </c>
      <c r="C3883" s="509">
        <v>57</v>
      </c>
      <c r="H3883" s="509">
        <v>0</v>
      </c>
    </row>
    <row r="3884" spans="1:8">
      <c r="A3884" s="508" t="s">
        <v>569</v>
      </c>
      <c r="B3884" s="509" t="s">
        <v>3392</v>
      </c>
      <c r="C3884" s="509">
        <v>58</v>
      </c>
      <c r="H3884" s="509">
        <v>0</v>
      </c>
    </row>
    <row r="3885" spans="1:8">
      <c r="A3885" s="508" t="s">
        <v>569</v>
      </c>
      <c r="B3885" s="509" t="s">
        <v>3392</v>
      </c>
      <c r="C3885" s="509">
        <v>59</v>
      </c>
      <c r="H3885" s="509">
        <v>0</v>
      </c>
    </row>
    <row r="3886" spans="1:8">
      <c r="A3886" s="508" t="s">
        <v>569</v>
      </c>
      <c r="B3886" s="509" t="s">
        <v>3392</v>
      </c>
      <c r="C3886" s="509">
        <v>60</v>
      </c>
      <c r="H3886" s="509">
        <v>0</v>
      </c>
    </row>
    <row r="3887" spans="1:8">
      <c r="A3887" s="508" t="s">
        <v>569</v>
      </c>
      <c r="B3887" s="509" t="s">
        <v>3392</v>
      </c>
      <c r="C3887" s="509">
        <v>61</v>
      </c>
      <c r="H3887" s="509">
        <v>0</v>
      </c>
    </row>
    <row r="3888" spans="1:8">
      <c r="A3888" s="508" t="s">
        <v>569</v>
      </c>
      <c r="B3888" s="509" t="s">
        <v>3392</v>
      </c>
      <c r="C3888" s="509">
        <v>62</v>
      </c>
      <c r="H3888" s="509">
        <v>0</v>
      </c>
    </row>
    <row r="3889" spans="1:8">
      <c r="A3889" s="508" t="s">
        <v>569</v>
      </c>
      <c r="B3889" s="509" t="s">
        <v>3392</v>
      </c>
      <c r="C3889" s="509">
        <v>63</v>
      </c>
      <c r="H3889" s="509">
        <v>0</v>
      </c>
    </row>
    <row r="3890" spans="1:8">
      <c r="A3890" s="508" t="s">
        <v>569</v>
      </c>
      <c r="B3890" s="509" t="s">
        <v>3392</v>
      </c>
      <c r="C3890" s="509" t="s">
        <v>1033</v>
      </c>
      <c r="H3890" s="509">
        <v>0</v>
      </c>
    </row>
    <row r="3891" spans="1:8">
      <c r="A3891" s="508" t="s">
        <v>569</v>
      </c>
      <c r="B3891" s="509" t="s">
        <v>3392</v>
      </c>
      <c r="C3891" s="509" t="s">
        <v>1034</v>
      </c>
      <c r="H3891" s="509">
        <v>0</v>
      </c>
    </row>
    <row r="3892" spans="1:8">
      <c r="A3892" s="508" t="s">
        <v>569</v>
      </c>
      <c r="B3892" s="509" t="s">
        <v>3392</v>
      </c>
      <c r="C3892" s="509">
        <v>64</v>
      </c>
      <c r="H3892" s="509">
        <v>0</v>
      </c>
    </row>
    <row r="3893" spans="1:8">
      <c r="A3893" s="508" t="s">
        <v>569</v>
      </c>
      <c r="B3893" s="509" t="s">
        <v>3392</v>
      </c>
      <c r="C3893" s="509" t="s">
        <v>1035</v>
      </c>
      <c r="H3893" s="509">
        <v>0</v>
      </c>
    </row>
    <row r="3894" spans="1:8">
      <c r="A3894" s="508" t="s">
        <v>569</v>
      </c>
      <c r="B3894" s="509" t="s">
        <v>3392</v>
      </c>
      <c r="C3894" s="509">
        <v>65</v>
      </c>
      <c r="H3894" s="509">
        <v>0</v>
      </c>
    </row>
    <row r="3895" spans="1:8">
      <c r="A3895" s="508" t="s">
        <v>569</v>
      </c>
      <c r="B3895" s="509" t="s">
        <v>3392</v>
      </c>
      <c r="C3895" s="509">
        <v>66</v>
      </c>
      <c r="H3895" s="509">
        <v>0</v>
      </c>
    </row>
    <row r="3896" spans="1:8">
      <c r="A3896" s="508" t="s">
        <v>569</v>
      </c>
      <c r="B3896" s="509" t="s">
        <v>3392</v>
      </c>
      <c r="C3896" s="509" t="s">
        <v>1036</v>
      </c>
      <c r="H3896" s="509">
        <v>0</v>
      </c>
    </row>
    <row r="3897" spans="1:8">
      <c r="A3897" s="508" t="s">
        <v>569</v>
      </c>
      <c r="B3897" s="509" t="s">
        <v>3392</v>
      </c>
      <c r="C3897" s="509" t="s">
        <v>1037</v>
      </c>
      <c r="H3897" s="509">
        <v>0</v>
      </c>
    </row>
    <row r="3898" spans="1:8">
      <c r="A3898" s="508" t="s">
        <v>569</v>
      </c>
      <c r="B3898" s="509" t="s">
        <v>3392</v>
      </c>
      <c r="C3898" s="509" t="s">
        <v>1038</v>
      </c>
      <c r="H3898" s="509">
        <v>0</v>
      </c>
    </row>
    <row r="3899" spans="1:8">
      <c r="A3899" s="508" t="s">
        <v>569</v>
      </c>
      <c r="B3899" s="509" t="s">
        <v>3392</v>
      </c>
      <c r="C3899" s="509" t="s">
        <v>1039</v>
      </c>
      <c r="H3899" s="509">
        <v>0</v>
      </c>
    </row>
    <row r="3900" spans="1:8">
      <c r="A3900" s="508" t="s">
        <v>569</v>
      </c>
      <c r="B3900" s="509" t="s">
        <v>3392</v>
      </c>
      <c r="C3900" s="509" t="s">
        <v>1040</v>
      </c>
      <c r="H3900" s="509">
        <v>0</v>
      </c>
    </row>
    <row r="3901" spans="1:8">
      <c r="A3901" s="508" t="s">
        <v>569</v>
      </c>
      <c r="B3901" s="509" t="s">
        <v>3392</v>
      </c>
      <c r="C3901" s="509" t="s">
        <v>1041</v>
      </c>
      <c r="H3901" s="509">
        <v>0</v>
      </c>
    </row>
    <row r="3902" spans="1:8">
      <c r="A3902" s="508" t="s">
        <v>569</v>
      </c>
      <c r="B3902" s="509" t="s">
        <v>3392</v>
      </c>
      <c r="C3902" s="509" t="s">
        <v>1042</v>
      </c>
    </row>
    <row r="3903" spans="1:8">
      <c r="A3903" s="508" t="s">
        <v>569</v>
      </c>
      <c r="B3903" s="509" t="s">
        <v>3392</v>
      </c>
      <c r="C3903" s="509">
        <v>67</v>
      </c>
      <c r="H3903" s="509">
        <v>0</v>
      </c>
    </row>
    <row r="3904" spans="1:8">
      <c r="A3904" s="508" t="s">
        <v>569</v>
      </c>
      <c r="B3904" s="509" t="s">
        <v>3392</v>
      </c>
      <c r="C3904" s="509">
        <v>68</v>
      </c>
      <c r="H3904" s="509">
        <v>0</v>
      </c>
    </row>
    <row r="3905" spans="1:8">
      <c r="A3905" s="508" t="s">
        <v>569</v>
      </c>
      <c r="B3905" s="509" t="s">
        <v>3392</v>
      </c>
      <c r="C3905" s="509" t="s">
        <v>1043</v>
      </c>
      <c r="H3905" s="509">
        <v>0</v>
      </c>
    </row>
    <row r="3906" spans="1:8">
      <c r="A3906" s="508" t="s">
        <v>569</v>
      </c>
      <c r="B3906" s="509" t="s">
        <v>3392</v>
      </c>
      <c r="C3906" s="509">
        <v>69</v>
      </c>
      <c r="H3906" s="509">
        <v>0</v>
      </c>
    </row>
    <row r="3907" spans="1:8">
      <c r="A3907" s="508" t="s">
        <v>569</v>
      </c>
      <c r="B3907" s="509" t="s">
        <v>3392</v>
      </c>
      <c r="C3907" s="509" t="s">
        <v>1044</v>
      </c>
      <c r="H3907" s="509">
        <v>0</v>
      </c>
    </row>
    <row r="3908" spans="1:8">
      <c r="A3908" s="508" t="s">
        <v>569</v>
      </c>
      <c r="B3908" s="509" t="s">
        <v>3392</v>
      </c>
      <c r="C3908" s="509" t="s">
        <v>1045</v>
      </c>
      <c r="H3908" s="509">
        <v>0</v>
      </c>
    </row>
    <row r="3909" spans="1:8">
      <c r="A3909" s="508" t="s">
        <v>569</v>
      </c>
      <c r="B3909" s="509" t="s">
        <v>3392</v>
      </c>
      <c r="C3909" s="509">
        <v>70</v>
      </c>
      <c r="H3909" s="509">
        <v>0</v>
      </c>
    </row>
    <row r="3910" spans="1:8">
      <c r="A3910" s="508" t="s">
        <v>569</v>
      </c>
      <c r="B3910" s="509" t="s">
        <v>3392</v>
      </c>
      <c r="C3910" s="509" t="s">
        <v>1046</v>
      </c>
      <c r="H3910" s="509">
        <v>0</v>
      </c>
    </row>
    <row r="3911" spans="1:8">
      <c r="A3911" s="508" t="s">
        <v>569</v>
      </c>
      <c r="B3911" s="509" t="s">
        <v>3392</v>
      </c>
      <c r="C3911" s="509">
        <v>71</v>
      </c>
      <c r="H3911" s="509">
        <v>0</v>
      </c>
    </row>
    <row r="3912" spans="1:8">
      <c r="A3912" s="508" t="s">
        <v>569</v>
      </c>
      <c r="B3912" s="509" t="s">
        <v>3392</v>
      </c>
      <c r="C3912" s="509" t="s">
        <v>1047</v>
      </c>
      <c r="H3912" s="509">
        <v>0</v>
      </c>
    </row>
    <row r="3913" spans="1:8">
      <c r="A3913" s="508" t="s">
        <v>569</v>
      </c>
      <c r="B3913" s="509" t="s">
        <v>3392</v>
      </c>
      <c r="C3913" s="509" t="s">
        <v>1048</v>
      </c>
      <c r="H3913" s="509">
        <v>0</v>
      </c>
    </row>
    <row r="3914" spans="1:8">
      <c r="A3914" s="508" t="s">
        <v>569</v>
      </c>
      <c r="B3914" s="509" t="s">
        <v>3392</v>
      </c>
      <c r="C3914" s="509" t="s">
        <v>1049</v>
      </c>
      <c r="H3914" s="509">
        <v>0</v>
      </c>
    </row>
    <row r="3915" spans="1:8">
      <c r="A3915" s="508" t="s">
        <v>569</v>
      </c>
      <c r="B3915" s="509" t="s">
        <v>3392</v>
      </c>
      <c r="C3915" s="509" t="s">
        <v>1050</v>
      </c>
      <c r="H3915" s="509">
        <v>0</v>
      </c>
    </row>
    <row r="3916" spans="1:8">
      <c r="A3916" s="508" t="s">
        <v>569</v>
      </c>
      <c r="B3916" s="509" t="s">
        <v>3392</v>
      </c>
      <c r="C3916" s="509" t="s">
        <v>1051</v>
      </c>
      <c r="H3916" s="509">
        <v>0</v>
      </c>
    </row>
    <row r="3917" spans="1:8">
      <c r="A3917" s="508" t="s">
        <v>569</v>
      </c>
      <c r="B3917" s="509" t="s">
        <v>3392</v>
      </c>
      <c r="C3917" s="509">
        <v>72</v>
      </c>
      <c r="H3917" s="509">
        <v>0</v>
      </c>
    </row>
    <row r="3918" spans="1:8">
      <c r="A3918" s="508" t="s">
        <v>569</v>
      </c>
      <c r="B3918" s="509" t="s">
        <v>3392</v>
      </c>
      <c r="C3918" s="509">
        <v>74</v>
      </c>
      <c r="H3918" s="509">
        <v>0</v>
      </c>
    </row>
    <row r="3919" spans="1:8">
      <c r="A3919" s="508" t="s">
        <v>569</v>
      </c>
      <c r="B3919" s="509" t="s">
        <v>3392</v>
      </c>
      <c r="C3919" s="509" t="s">
        <v>4571</v>
      </c>
      <c r="D3919" s="509">
        <v>0</v>
      </c>
      <c r="E3919" s="509">
        <v>0</v>
      </c>
      <c r="F3919" s="509">
        <v>0</v>
      </c>
      <c r="G3919" s="509">
        <v>0</v>
      </c>
      <c r="H3919" s="509">
        <v>0</v>
      </c>
    </row>
    <row r="3920" spans="1:8">
      <c r="A3920" s="508" t="s">
        <v>570</v>
      </c>
      <c r="B3920" s="509" t="s">
        <v>343</v>
      </c>
      <c r="C3920" s="509">
        <v>1</v>
      </c>
      <c r="H3920" s="509">
        <v>0</v>
      </c>
    </row>
    <row r="3921" spans="1:8">
      <c r="A3921" s="508" t="s">
        <v>570</v>
      </c>
      <c r="B3921" s="509" t="s">
        <v>343</v>
      </c>
      <c r="C3921" s="509" t="s">
        <v>1023</v>
      </c>
      <c r="H3921" s="509">
        <v>0</v>
      </c>
    </row>
    <row r="3922" spans="1:8">
      <c r="A3922" s="508" t="s">
        <v>570</v>
      </c>
      <c r="B3922" s="509" t="s">
        <v>343</v>
      </c>
      <c r="C3922" s="509">
        <v>2</v>
      </c>
      <c r="H3922" s="509">
        <v>0</v>
      </c>
    </row>
    <row r="3923" spans="1:8">
      <c r="A3923" s="508" t="s">
        <v>570</v>
      </c>
      <c r="B3923" s="509" t="s">
        <v>343</v>
      </c>
      <c r="C3923" s="509">
        <v>3</v>
      </c>
      <c r="H3923" s="509">
        <v>0</v>
      </c>
    </row>
    <row r="3924" spans="1:8">
      <c r="A3924" s="508" t="s">
        <v>570</v>
      </c>
      <c r="B3924" s="509" t="s">
        <v>343</v>
      </c>
      <c r="C3924" s="509">
        <v>4</v>
      </c>
      <c r="H3924" s="509">
        <v>0</v>
      </c>
    </row>
    <row r="3925" spans="1:8">
      <c r="A3925" s="508" t="s">
        <v>570</v>
      </c>
      <c r="B3925" s="509" t="s">
        <v>343</v>
      </c>
      <c r="C3925" s="509">
        <v>5</v>
      </c>
      <c r="H3925" s="509">
        <v>0</v>
      </c>
    </row>
    <row r="3926" spans="1:8">
      <c r="A3926" s="508" t="s">
        <v>570</v>
      </c>
      <c r="B3926" s="509" t="s">
        <v>343</v>
      </c>
      <c r="C3926" s="509">
        <v>6</v>
      </c>
      <c r="H3926" s="509">
        <v>0</v>
      </c>
    </row>
    <row r="3927" spans="1:8">
      <c r="A3927" s="508" t="s">
        <v>570</v>
      </c>
      <c r="B3927" s="509" t="s">
        <v>343</v>
      </c>
      <c r="C3927" s="509">
        <v>7</v>
      </c>
      <c r="H3927" s="509">
        <v>0</v>
      </c>
    </row>
    <row r="3928" spans="1:8">
      <c r="A3928" s="508" t="s">
        <v>570</v>
      </c>
      <c r="B3928" s="509" t="s">
        <v>343</v>
      </c>
      <c r="C3928" s="509">
        <v>8</v>
      </c>
      <c r="H3928" s="509">
        <v>0</v>
      </c>
    </row>
    <row r="3929" spans="1:8">
      <c r="A3929" s="508" t="s">
        <v>570</v>
      </c>
      <c r="B3929" s="509" t="s">
        <v>343</v>
      </c>
      <c r="C3929" s="509">
        <v>9</v>
      </c>
      <c r="H3929" s="509">
        <v>0</v>
      </c>
    </row>
    <row r="3930" spans="1:8">
      <c r="A3930" s="508" t="s">
        <v>570</v>
      </c>
      <c r="B3930" s="509" t="s">
        <v>343</v>
      </c>
      <c r="C3930" s="509">
        <v>10</v>
      </c>
      <c r="H3930" s="509">
        <v>0</v>
      </c>
    </row>
    <row r="3931" spans="1:8">
      <c r="A3931" s="508" t="s">
        <v>570</v>
      </c>
      <c r="B3931" s="509" t="s">
        <v>343</v>
      </c>
      <c r="C3931" s="509">
        <v>11</v>
      </c>
      <c r="H3931" s="509">
        <v>0</v>
      </c>
    </row>
    <row r="3932" spans="1:8">
      <c r="A3932" s="508" t="s">
        <v>570</v>
      </c>
      <c r="B3932" s="509" t="s">
        <v>343</v>
      </c>
      <c r="C3932" s="509">
        <v>12</v>
      </c>
      <c r="H3932" s="509">
        <v>0</v>
      </c>
    </row>
    <row r="3933" spans="1:8">
      <c r="A3933" s="508" t="s">
        <v>570</v>
      </c>
      <c r="B3933" s="509" t="s">
        <v>343</v>
      </c>
      <c r="C3933" s="509">
        <v>13</v>
      </c>
      <c r="H3933" s="509">
        <v>0</v>
      </c>
    </row>
    <row r="3934" spans="1:8">
      <c r="A3934" s="508" t="s">
        <v>570</v>
      </c>
      <c r="B3934" s="509" t="s">
        <v>343</v>
      </c>
      <c r="C3934" s="509">
        <v>14</v>
      </c>
      <c r="H3934" s="509">
        <v>0</v>
      </c>
    </row>
    <row r="3935" spans="1:8">
      <c r="A3935" s="508" t="s">
        <v>570</v>
      </c>
      <c r="B3935" s="509" t="s">
        <v>343</v>
      </c>
      <c r="C3935" s="509">
        <v>15</v>
      </c>
      <c r="H3935" s="509">
        <v>0</v>
      </c>
    </row>
    <row r="3936" spans="1:8">
      <c r="A3936" s="508" t="s">
        <v>570</v>
      </c>
      <c r="B3936" s="509" t="s">
        <v>343</v>
      </c>
      <c r="C3936" s="509">
        <v>16</v>
      </c>
      <c r="H3936" s="509">
        <v>0</v>
      </c>
    </row>
    <row r="3937" spans="1:8">
      <c r="A3937" s="508" t="s">
        <v>570</v>
      </c>
      <c r="B3937" s="509" t="s">
        <v>343</v>
      </c>
      <c r="C3937" s="509">
        <v>17</v>
      </c>
      <c r="H3937" s="509">
        <v>0</v>
      </c>
    </row>
    <row r="3938" spans="1:8">
      <c r="A3938" s="508" t="s">
        <v>570</v>
      </c>
      <c r="B3938" s="509" t="s">
        <v>343</v>
      </c>
      <c r="C3938" s="509">
        <v>18</v>
      </c>
      <c r="H3938" s="509">
        <v>0</v>
      </c>
    </row>
    <row r="3939" spans="1:8">
      <c r="A3939" s="508" t="s">
        <v>570</v>
      </c>
      <c r="B3939" s="509" t="s">
        <v>343</v>
      </c>
      <c r="C3939" s="509" t="s">
        <v>1024</v>
      </c>
      <c r="H3939" s="509">
        <v>0</v>
      </c>
    </row>
    <row r="3940" spans="1:8">
      <c r="A3940" s="508" t="s">
        <v>570</v>
      </c>
      <c r="B3940" s="509" t="s">
        <v>343</v>
      </c>
      <c r="C3940" s="509" t="s">
        <v>1025</v>
      </c>
      <c r="H3940" s="509">
        <v>0</v>
      </c>
    </row>
    <row r="3941" spans="1:8">
      <c r="A3941" s="508" t="s">
        <v>570</v>
      </c>
      <c r="B3941" s="509" t="s">
        <v>343</v>
      </c>
      <c r="C3941" s="509">
        <v>19</v>
      </c>
      <c r="H3941" s="509">
        <v>0</v>
      </c>
    </row>
    <row r="3942" spans="1:8">
      <c r="A3942" s="508" t="s">
        <v>570</v>
      </c>
      <c r="B3942" s="509" t="s">
        <v>343</v>
      </c>
      <c r="C3942" s="509">
        <v>20</v>
      </c>
      <c r="H3942" s="509">
        <v>0</v>
      </c>
    </row>
    <row r="3943" spans="1:8">
      <c r="A3943" s="508" t="s">
        <v>570</v>
      </c>
      <c r="B3943" s="509" t="s">
        <v>343</v>
      </c>
      <c r="C3943" s="509">
        <v>21</v>
      </c>
      <c r="H3943" s="509">
        <v>0</v>
      </c>
    </row>
    <row r="3944" spans="1:8">
      <c r="A3944" s="508" t="s">
        <v>570</v>
      </c>
      <c r="B3944" s="509" t="s">
        <v>343</v>
      </c>
      <c r="C3944" s="509" t="s">
        <v>1026</v>
      </c>
      <c r="H3944" s="509">
        <v>0</v>
      </c>
    </row>
    <row r="3945" spans="1:8">
      <c r="A3945" s="508" t="s">
        <v>570</v>
      </c>
      <c r="B3945" s="509" t="s">
        <v>343</v>
      </c>
      <c r="C3945" s="509" t="s">
        <v>1027</v>
      </c>
      <c r="H3945" s="509">
        <v>0</v>
      </c>
    </row>
    <row r="3946" spans="1:8">
      <c r="A3946" s="508" t="s">
        <v>570</v>
      </c>
      <c r="B3946" s="509" t="s">
        <v>343</v>
      </c>
      <c r="C3946" s="509" t="s">
        <v>1028</v>
      </c>
      <c r="H3946" s="509">
        <v>0</v>
      </c>
    </row>
    <row r="3947" spans="1:8">
      <c r="A3947" s="508" t="s">
        <v>570</v>
      </c>
      <c r="B3947" s="509" t="s">
        <v>343</v>
      </c>
      <c r="C3947" s="509">
        <v>22</v>
      </c>
      <c r="H3947" s="509">
        <v>0</v>
      </c>
    </row>
    <row r="3948" spans="1:8">
      <c r="A3948" s="508" t="s">
        <v>570</v>
      </c>
      <c r="B3948" s="509" t="s">
        <v>343</v>
      </c>
      <c r="C3948" s="509">
        <v>23</v>
      </c>
      <c r="H3948" s="509">
        <v>0</v>
      </c>
    </row>
    <row r="3949" spans="1:8">
      <c r="A3949" s="508" t="s">
        <v>570</v>
      </c>
      <c r="B3949" s="509" t="s">
        <v>343</v>
      </c>
      <c r="C3949" s="509" t="s">
        <v>1029</v>
      </c>
      <c r="H3949" s="509">
        <v>0</v>
      </c>
    </row>
    <row r="3950" spans="1:8">
      <c r="A3950" s="508" t="s">
        <v>570</v>
      </c>
      <c r="B3950" s="509" t="s">
        <v>343</v>
      </c>
      <c r="C3950" s="509">
        <v>24</v>
      </c>
      <c r="H3950" s="509">
        <v>0</v>
      </c>
    </row>
    <row r="3951" spans="1:8">
      <c r="A3951" s="508" t="s">
        <v>570</v>
      </c>
      <c r="B3951" s="509" t="s">
        <v>343</v>
      </c>
      <c r="C3951" s="509">
        <v>25</v>
      </c>
    </row>
    <row r="3952" spans="1:8">
      <c r="A3952" s="508" t="s">
        <v>570</v>
      </c>
      <c r="B3952" s="509" t="s">
        <v>343</v>
      </c>
      <c r="C3952" s="509">
        <v>26</v>
      </c>
      <c r="H3952" s="509">
        <v>0</v>
      </c>
    </row>
    <row r="3953" spans="1:8">
      <c r="A3953" s="508" t="s">
        <v>570</v>
      </c>
      <c r="B3953" s="509" t="s">
        <v>343</v>
      </c>
      <c r="C3953" s="509">
        <v>27</v>
      </c>
      <c r="H3953" s="509">
        <v>0</v>
      </c>
    </row>
    <row r="3954" spans="1:8">
      <c r="A3954" s="508" t="s">
        <v>570</v>
      </c>
      <c r="B3954" s="509" t="s">
        <v>343</v>
      </c>
      <c r="C3954" s="509">
        <v>28</v>
      </c>
      <c r="H3954" s="509">
        <v>0</v>
      </c>
    </row>
    <row r="3955" spans="1:8">
      <c r="A3955" s="508" t="s">
        <v>570</v>
      </c>
      <c r="B3955" s="509" t="s">
        <v>343</v>
      </c>
      <c r="C3955" s="509">
        <v>29</v>
      </c>
      <c r="H3955" s="509">
        <v>0</v>
      </c>
    </row>
    <row r="3956" spans="1:8">
      <c r="A3956" s="508" t="s">
        <v>570</v>
      </c>
      <c r="B3956" s="509" t="s">
        <v>343</v>
      </c>
      <c r="C3956" s="509">
        <v>30</v>
      </c>
      <c r="H3956" s="509">
        <v>0</v>
      </c>
    </row>
    <row r="3957" spans="1:8">
      <c r="A3957" s="508" t="s">
        <v>570</v>
      </c>
      <c r="B3957" s="509" t="s">
        <v>343</v>
      </c>
      <c r="C3957" s="509">
        <v>31</v>
      </c>
      <c r="H3957" s="509">
        <v>0</v>
      </c>
    </row>
    <row r="3958" spans="1:8">
      <c r="A3958" s="508" t="s">
        <v>570</v>
      </c>
      <c r="B3958" s="509" t="s">
        <v>343</v>
      </c>
      <c r="C3958" s="509">
        <v>32</v>
      </c>
      <c r="H3958" s="509">
        <v>0</v>
      </c>
    </row>
    <row r="3959" spans="1:8">
      <c r="A3959" s="508" t="s">
        <v>570</v>
      </c>
      <c r="B3959" s="509" t="s">
        <v>343</v>
      </c>
      <c r="C3959" s="509">
        <v>33</v>
      </c>
      <c r="H3959" s="509">
        <v>0</v>
      </c>
    </row>
    <row r="3960" spans="1:8">
      <c r="A3960" s="508" t="s">
        <v>570</v>
      </c>
      <c r="B3960" s="509" t="s">
        <v>343</v>
      </c>
      <c r="C3960" s="509">
        <v>34</v>
      </c>
      <c r="H3960" s="509">
        <v>0</v>
      </c>
    </row>
    <row r="3961" spans="1:8">
      <c r="A3961" s="508" t="s">
        <v>570</v>
      </c>
      <c r="B3961" s="509" t="s">
        <v>343</v>
      </c>
      <c r="C3961" s="509">
        <v>35</v>
      </c>
      <c r="H3961" s="509">
        <v>0</v>
      </c>
    </row>
    <row r="3962" spans="1:8">
      <c r="A3962" s="508" t="s">
        <v>570</v>
      </c>
      <c r="B3962" s="509" t="s">
        <v>343</v>
      </c>
      <c r="C3962" s="509">
        <v>36</v>
      </c>
      <c r="H3962" s="509">
        <v>0</v>
      </c>
    </row>
    <row r="3963" spans="1:8">
      <c r="A3963" s="508" t="s">
        <v>570</v>
      </c>
      <c r="B3963" s="509" t="s">
        <v>343</v>
      </c>
      <c r="C3963" s="509">
        <v>37</v>
      </c>
      <c r="H3963" s="509">
        <v>0</v>
      </c>
    </row>
    <row r="3964" spans="1:8">
      <c r="A3964" s="508" t="s">
        <v>570</v>
      </c>
      <c r="B3964" s="509" t="s">
        <v>343</v>
      </c>
      <c r="C3964" s="509">
        <v>38</v>
      </c>
      <c r="H3964" s="509">
        <v>0</v>
      </c>
    </row>
    <row r="3965" spans="1:8">
      <c r="A3965" s="508" t="s">
        <v>570</v>
      </c>
      <c r="B3965" s="509" t="s">
        <v>343</v>
      </c>
      <c r="C3965" s="509" t="s">
        <v>1030</v>
      </c>
    </row>
    <row r="3966" spans="1:8">
      <c r="A3966" s="508" t="s">
        <v>570</v>
      </c>
      <c r="B3966" s="509" t="s">
        <v>343</v>
      </c>
      <c r="C3966" s="509">
        <v>39</v>
      </c>
      <c r="H3966" s="509">
        <v>0</v>
      </c>
    </row>
    <row r="3967" spans="1:8">
      <c r="A3967" s="508" t="s">
        <v>570</v>
      </c>
      <c r="B3967" s="509" t="s">
        <v>343</v>
      </c>
      <c r="C3967" s="509">
        <v>40</v>
      </c>
      <c r="H3967" s="509">
        <v>0</v>
      </c>
    </row>
    <row r="3968" spans="1:8">
      <c r="A3968" s="508" t="s">
        <v>570</v>
      </c>
      <c r="B3968" s="509" t="s">
        <v>343</v>
      </c>
      <c r="C3968" s="509">
        <v>41</v>
      </c>
      <c r="H3968" s="509">
        <v>0</v>
      </c>
    </row>
    <row r="3969" spans="1:8">
      <c r="A3969" s="508" t="s">
        <v>570</v>
      </c>
      <c r="B3969" s="509" t="s">
        <v>343</v>
      </c>
      <c r="C3969" s="509">
        <v>42</v>
      </c>
      <c r="H3969" s="509">
        <v>0</v>
      </c>
    </row>
    <row r="3970" spans="1:8">
      <c r="A3970" s="508" t="s">
        <v>570</v>
      </c>
      <c r="B3970" s="509" t="s">
        <v>343</v>
      </c>
      <c r="C3970" s="509">
        <v>43</v>
      </c>
      <c r="H3970" s="509">
        <v>0</v>
      </c>
    </row>
    <row r="3971" spans="1:8">
      <c r="A3971" s="508" t="s">
        <v>570</v>
      </c>
      <c r="B3971" s="509" t="s">
        <v>343</v>
      </c>
      <c r="C3971" s="509">
        <v>44</v>
      </c>
      <c r="H3971" s="509">
        <v>0</v>
      </c>
    </row>
    <row r="3972" spans="1:8">
      <c r="A3972" s="508" t="s">
        <v>570</v>
      </c>
      <c r="B3972" s="509" t="s">
        <v>343</v>
      </c>
      <c r="C3972" s="509">
        <v>45</v>
      </c>
      <c r="H3972" s="509">
        <v>0</v>
      </c>
    </row>
    <row r="3973" spans="1:8">
      <c r="A3973" s="508" t="s">
        <v>570</v>
      </c>
      <c r="B3973" s="509" t="s">
        <v>343</v>
      </c>
      <c r="C3973" s="509">
        <v>46</v>
      </c>
      <c r="H3973" s="509">
        <v>0</v>
      </c>
    </row>
    <row r="3974" spans="1:8">
      <c r="A3974" s="508" t="s">
        <v>570</v>
      </c>
      <c r="B3974" s="509" t="s">
        <v>343</v>
      </c>
      <c r="C3974" s="509">
        <v>47</v>
      </c>
      <c r="H3974" s="509">
        <v>0</v>
      </c>
    </row>
    <row r="3975" spans="1:8">
      <c r="A3975" s="508" t="s">
        <v>570</v>
      </c>
      <c r="B3975" s="509" t="s">
        <v>343</v>
      </c>
      <c r="C3975" s="509">
        <v>48</v>
      </c>
      <c r="H3975" s="509">
        <v>0</v>
      </c>
    </row>
    <row r="3976" spans="1:8">
      <c r="A3976" s="508" t="s">
        <v>570</v>
      </c>
      <c r="B3976" s="509" t="s">
        <v>343</v>
      </c>
      <c r="C3976" s="509">
        <v>49</v>
      </c>
      <c r="H3976" s="509">
        <v>0</v>
      </c>
    </row>
    <row r="3977" spans="1:8">
      <c r="A3977" s="508" t="s">
        <v>570</v>
      </c>
      <c r="B3977" s="509" t="s">
        <v>343</v>
      </c>
      <c r="C3977" s="509">
        <v>50</v>
      </c>
      <c r="H3977" s="509">
        <v>0</v>
      </c>
    </row>
    <row r="3978" spans="1:8">
      <c r="A3978" s="508" t="s">
        <v>570</v>
      </c>
      <c r="B3978" s="509" t="s">
        <v>343</v>
      </c>
      <c r="C3978" s="509">
        <v>51</v>
      </c>
      <c r="H3978" s="509">
        <v>0</v>
      </c>
    </row>
    <row r="3979" spans="1:8">
      <c r="A3979" s="508" t="s">
        <v>570</v>
      </c>
      <c r="B3979" s="509" t="s">
        <v>343</v>
      </c>
      <c r="C3979" s="509" t="s">
        <v>1031</v>
      </c>
      <c r="H3979" s="509">
        <v>0</v>
      </c>
    </row>
    <row r="3980" spans="1:8">
      <c r="A3980" s="508" t="s">
        <v>570</v>
      </c>
      <c r="B3980" s="509" t="s">
        <v>343</v>
      </c>
      <c r="C3980" s="509" t="s">
        <v>1032</v>
      </c>
      <c r="H3980" s="509">
        <v>0</v>
      </c>
    </row>
    <row r="3981" spans="1:8">
      <c r="A3981" s="508" t="s">
        <v>570</v>
      </c>
      <c r="B3981" s="509" t="s">
        <v>343</v>
      </c>
      <c r="C3981" s="509">
        <v>52</v>
      </c>
      <c r="H3981" s="509">
        <v>0</v>
      </c>
    </row>
    <row r="3982" spans="1:8">
      <c r="A3982" s="508" t="s">
        <v>570</v>
      </c>
      <c r="B3982" s="509" t="s">
        <v>343</v>
      </c>
      <c r="C3982" s="509">
        <v>53</v>
      </c>
      <c r="H3982" s="509">
        <v>0</v>
      </c>
    </row>
    <row r="3983" spans="1:8">
      <c r="A3983" s="508" t="s">
        <v>570</v>
      </c>
      <c r="B3983" s="509" t="s">
        <v>343</v>
      </c>
      <c r="C3983" s="509">
        <v>54</v>
      </c>
      <c r="H3983" s="509">
        <v>0</v>
      </c>
    </row>
    <row r="3984" spans="1:8">
      <c r="A3984" s="508" t="s">
        <v>570</v>
      </c>
      <c r="B3984" s="509" t="s">
        <v>343</v>
      </c>
      <c r="C3984" s="509">
        <v>55</v>
      </c>
      <c r="H3984" s="509">
        <v>0</v>
      </c>
    </row>
    <row r="3985" spans="1:8">
      <c r="A3985" s="508" t="s">
        <v>570</v>
      </c>
      <c r="B3985" s="509" t="s">
        <v>343</v>
      </c>
      <c r="C3985" s="509">
        <v>56</v>
      </c>
      <c r="H3985" s="509">
        <v>0</v>
      </c>
    </row>
    <row r="3986" spans="1:8">
      <c r="A3986" s="508" t="s">
        <v>570</v>
      </c>
      <c r="B3986" s="509" t="s">
        <v>343</v>
      </c>
      <c r="C3986" s="509">
        <v>57</v>
      </c>
      <c r="H3986" s="509">
        <v>0</v>
      </c>
    </row>
    <row r="3987" spans="1:8">
      <c r="A3987" s="508" t="s">
        <v>570</v>
      </c>
      <c r="B3987" s="509" t="s">
        <v>343</v>
      </c>
      <c r="C3987" s="509">
        <v>58</v>
      </c>
      <c r="H3987" s="509">
        <v>0</v>
      </c>
    </row>
    <row r="3988" spans="1:8">
      <c r="A3988" s="508" t="s">
        <v>570</v>
      </c>
      <c r="B3988" s="509" t="s">
        <v>343</v>
      </c>
      <c r="C3988" s="509">
        <v>59</v>
      </c>
      <c r="H3988" s="509">
        <v>0</v>
      </c>
    </row>
    <row r="3989" spans="1:8">
      <c r="A3989" s="508" t="s">
        <v>570</v>
      </c>
      <c r="B3989" s="509" t="s">
        <v>343</v>
      </c>
      <c r="C3989" s="509">
        <v>60</v>
      </c>
      <c r="H3989" s="509">
        <v>0</v>
      </c>
    </row>
    <row r="3990" spans="1:8">
      <c r="A3990" s="508" t="s">
        <v>570</v>
      </c>
      <c r="B3990" s="509" t="s">
        <v>343</v>
      </c>
      <c r="C3990" s="509">
        <v>61</v>
      </c>
      <c r="H3990" s="509">
        <v>0</v>
      </c>
    </row>
    <row r="3991" spans="1:8">
      <c r="A3991" s="508" t="s">
        <v>570</v>
      </c>
      <c r="B3991" s="509" t="s">
        <v>343</v>
      </c>
      <c r="C3991" s="509">
        <v>62</v>
      </c>
      <c r="H3991" s="509">
        <v>0</v>
      </c>
    </row>
    <row r="3992" spans="1:8">
      <c r="A3992" s="508" t="s">
        <v>570</v>
      </c>
      <c r="B3992" s="509" t="s">
        <v>343</v>
      </c>
      <c r="C3992" s="509">
        <v>63</v>
      </c>
      <c r="H3992" s="509">
        <v>0</v>
      </c>
    </row>
    <row r="3993" spans="1:8">
      <c r="A3993" s="508" t="s">
        <v>570</v>
      </c>
      <c r="B3993" s="509" t="s">
        <v>343</v>
      </c>
      <c r="C3993" s="509" t="s">
        <v>1033</v>
      </c>
      <c r="H3993" s="509">
        <v>0</v>
      </c>
    </row>
    <row r="3994" spans="1:8">
      <c r="A3994" s="508" t="s">
        <v>570</v>
      </c>
      <c r="B3994" s="509" t="s">
        <v>343</v>
      </c>
      <c r="C3994" s="509" t="s">
        <v>1034</v>
      </c>
      <c r="H3994" s="509">
        <v>0</v>
      </c>
    </row>
    <row r="3995" spans="1:8">
      <c r="A3995" s="508" t="s">
        <v>570</v>
      </c>
      <c r="B3995" s="509" t="s">
        <v>343</v>
      </c>
      <c r="C3995" s="509">
        <v>64</v>
      </c>
      <c r="H3995" s="509">
        <v>0</v>
      </c>
    </row>
    <row r="3996" spans="1:8">
      <c r="A3996" s="508" t="s">
        <v>570</v>
      </c>
      <c r="B3996" s="509" t="s">
        <v>343</v>
      </c>
      <c r="C3996" s="509" t="s">
        <v>1035</v>
      </c>
      <c r="H3996" s="509">
        <v>0</v>
      </c>
    </row>
    <row r="3997" spans="1:8">
      <c r="A3997" s="508" t="s">
        <v>570</v>
      </c>
      <c r="B3997" s="509" t="s">
        <v>343</v>
      </c>
      <c r="C3997" s="509">
        <v>65</v>
      </c>
      <c r="H3997" s="509">
        <v>0</v>
      </c>
    </row>
    <row r="3998" spans="1:8">
      <c r="A3998" s="508" t="s">
        <v>570</v>
      </c>
      <c r="B3998" s="509" t="s">
        <v>343</v>
      </c>
      <c r="C3998" s="509">
        <v>66</v>
      </c>
      <c r="H3998" s="509">
        <v>0</v>
      </c>
    </row>
    <row r="3999" spans="1:8">
      <c r="A3999" s="508" t="s">
        <v>570</v>
      </c>
      <c r="B3999" s="509" t="s">
        <v>343</v>
      </c>
      <c r="C3999" s="509" t="s">
        <v>1036</v>
      </c>
      <c r="H3999" s="509">
        <v>0</v>
      </c>
    </row>
    <row r="4000" spans="1:8">
      <c r="A4000" s="508" t="s">
        <v>570</v>
      </c>
      <c r="B4000" s="509" t="s">
        <v>343</v>
      </c>
      <c r="C4000" s="509" t="s">
        <v>1037</v>
      </c>
      <c r="H4000" s="509">
        <v>0</v>
      </c>
    </row>
    <row r="4001" spans="1:8">
      <c r="A4001" s="508" t="s">
        <v>570</v>
      </c>
      <c r="B4001" s="509" t="s">
        <v>343</v>
      </c>
      <c r="C4001" s="509" t="s">
        <v>1038</v>
      </c>
      <c r="H4001" s="509">
        <v>0</v>
      </c>
    </row>
    <row r="4002" spans="1:8">
      <c r="A4002" s="508" t="s">
        <v>570</v>
      </c>
      <c r="B4002" s="509" t="s">
        <v>343</v>
      </c>
      <c r="C4002" s="509" t="s">
        <v>1039</v>
      </c>
      <c r="H4002" s="509">
        <v>0</v>
      </c>
    </row>
    <row r="4003" spans="1:8">
      <c r="A4003" s="508" t="s">
        <v>570</v>
      </c>
      <c r="B4003" s="509" t="s">
        <v>343</v>
      </c>
      <c r="C4003" s="509" t="s">
        <v>1040</v>
      </c>
      <c r="H4003" s="509">
        <v>0</v>
      </c>
    </row>
    <row r="4004" spans="1:8">
      <c r="A4004" s="508" t="s">
        <v>570</v>
      </c>
      <c r="B4004" s="509" t="s">
        <v>343</v>
      </c>
      <c r="C4004" s="509" t="s">
        <v>1041</v>
      </c>
      <c r="H4004" s="509">
        <v>0</v>
      </c>
    </row>
    <row r="4005" spans="1:8">
      <c r="A4005" s="508" t="s">
        <v>570</v>
      </c>
      <c r="B4005" s="509" t="s">
        <v>343</v>
      </c>
      <c r="C4005" s="509" t="s">
        <v>1042</v>
      </c>
    </row>
    <row r="4006" spans="1:8">
      <c r="A4006" s="508" t="s">
        <v>570</v>
      </c>
      <c r="B4006" s="509" t="s">
        <v>343</v>
      </c>
      <c r="C4006" s="509">
        <v>67</v>
      </c>
      <c r="H4006" s="509">
        <v>0</v>
      </c>
    </row>
    <row r="4007" spans="1:8">
      <c r="A4007" s="508" t="s">
        <v>570</v>
      </c>
      <c r="B4007" s="509" t="s">
        <v>343</v>
      </c>
      <c r="C4007" s="509">
        <v>68</v>
      </c>
      <c r="H4007" s="509">
        <v>0</v>
      </c>
    </row>
    <row r="4008" spans="1:8">
      <c r="A4008" s="508" t="s">
        <v>570</v>
      </c>
      <c r="B4008" s="509" t="s">
        <v>343</v>
      </c>
      <c r="C4008" s="509" t="s">
        <v>1043</v>
      </c>
      <c r="H4008" s="509">
        <v>0</v>
      </c>
    </row>
    <row r="4009" spans="1:8">
      <c r="A4009" s="508" t="s">
        <v>570</v>
      </c>
      <c r="B4009" s="509" t="s">
        <v>343</v>
      </c>
      <c r="C4009" s="509">
        <v>69</v>
      </c>
      <c r="H4009" s="509">
        <v>0</v>
      </c>
    </row>
    <row r="4010" spans="1:8">
      <c r="A4010" s="508" t="s">
        <v>570</v>
      </c>
      <c r="B4010" s="509" t="s">
        <v>343</v>
      </c>
      <c r="C4010" s="509" t="s">
        <v>1044</v>
      </c>
      <c r="H4010" s="509">
        <v>0</v>
      </c>
    </row>
    <row r="4011" spans="1:8">
      <c r="A4011" s="508" t="s">
        <v>570</v>
      </c>
      <c r="B4011" s="509" t="s">
        <v>343</v>
      </c>
      <c r="C4011" s="509" t="s">
        <v>1045</v>
      </c>
      <c r="H4011" s="509">
        <v>0</v>
      </c>
    </row>
    <row r="4012" spans="1:8">
      <c r="A4012" s="508" t="s">
        <v>570</v>
      </c>
      <c r="B4012" s="509" t="s">
        <v>343</v>
      </c>
      <c r="C4012" s="509">
        <v>70</v>
      </c>
      <c r="H4012" s="509">
        <v>0</v>
      </c>
    </row>
    <row r="4013" spans="1:8">
      <c r="A4013" s="508" t="s">
        <v>570</v>
      </c>
      <c r="B4013" s="509" t="s">
        <v>343</v>
      </c>
      <c r="C4013" s="509" t="s">
        <v>1046</v>
      </c>
      <c r="H4013" s="509">
        <v>0</v>
      </c>
    </row>
    <row r="4014" spans="1:8">
      <c r="A4014" s="508" t="s">
        <v>570</v>
      </c>
      <c r="B4014" s="509" t="s">
        <v>343</v>
      </c>
      <c r="C4014" s="509">
        <v>71</v>
      </c>
      <c r="H4014" s="509">
        <v>0</v>
      </c>
    </row>
    <row r="4015" spans="1:8">
      <c r="A4015" s="508" t="s">
        <v>570</v>
      </c>
      <c r="B4015" s="509" t="s">
        <v>343</v>
      </c>
      <c r="C4015" s="509" t="s">
        <v>1047</v>
      </c>
      <c r="H4015" s="509">
        <v>0</v>
      </c>
    </row>
    <row r="4016" spans="1:8">
      <c r="A4016" s="508" t="s">
        <v>570</v>
      </c>
      <c r="B4016" s="509" t="s">
        <v>343</v>
      </c>
      <c r="C4016" s="509" t="s">
        <v>1048</v>
      </c>
      <c r="H4016" s="509">
        <v>0</v>
      </c>
    </row>
    <row r="4017" spans="1:8">
      <c r="A4017" s="508" t="s">
        <v>570</v>
      </c>
      <c r="B4017" s="509" t="s">
        <v>343</v>
      </c>
      <c r="C4017" s="509" t="s">
        <v>1049</v>
      </c>
      <c r="H4017" s="509">
        <v>0</v>
      </c>
    </row>
    <row r="4018" spans="1:8">
      <c r="A4018" s="508" t="s">
        <v>570</v>
      </c>
      <c r="B4018" s="509" t="s">
        <v>343</v>
      </c>
      <c r="C4018" s="509" t="s">
        <v>1050</v>
      </c>
      <c r="H4018" s="509">
        <v>0</v>
      </c>
    </row>
    <row r="4019" spans="1:8">
      <c r="A4019" s="508" t="s">
        <v>570</v>
      </c>
      <c r="B4019" s="509" t="s">
        <v>343</v>
      </c>
      <c r="C4019" s="509" t="s">
        <v>1051</v>
      </c>
      <c r="H4019" s="509">
        <v>0</v>
      </c>
    </row>
    <row r="4020" spans="1:8">
      <c r="A4020" s="508" t="s">
        <v>570</v>
      </c>
      <c r="B4020" s="509" t="s">
        <v>343</v>
      </c>
      <c r="C4020" s="509">
        <v>72</v>
      </c>
      <c r="H4020" s="509">
        <v>0</v>
      </c>
    </row>
    <row r="4021" spans="1:8">
      <c r="A4021" s="508" t="s">
        <v>570</v>
      </c>
      <c r="B4021" s="509" t="s">
        <v>343</v>
      </c>
      <c r="C4021" s="509">
        <v>74</v>
      </c>
      <c r="H4021" s="509">
        <v>0</v>
      </c>
    </row>
    <row r="4022" spans="1:8">
      <c r="A4022" s="508" t="s">
        <v>570</v>
      </c>
      <c r="B4022" s="509" t="s">
        <v>343</v>
      </c>
      <c r="C4022" s="509" t="s">
        <v>4571</v>
      </c>
      <c r="D4022" s="509">
        <v>0</v>
      </c>
      <c r="E4022" s="509">
        <v>0</v>
      </c>
      <c r="F4022" s="509">
        <v>0</v>
      </c>
      <c r="G4022" s="509">
        <v>0</v>
      </c>
      <c r="H4022" s="509">
        <v>0</v>
      </c>
    </row>
    <row r="4023" spans="1:8">
      <c r="A4023" s="508" t="s">
        <v>3394</v>
      </c>
      <c r="B4023" s="509" t="s">
        <v>345</v>
      </c>
      <c r="C4023" s="509">
        <v>1</v>
      </c>
      <c r="H4023" s="509">
        <v>0</v>
      </c>
    </row>
    <row r="4024" spans="1:8">
      <c r="A4024" s="508" t="s">
        <v>3394</v>
      </c>
      <c r="B4024" s="509" t="s">
        <v>345</v>
      </c>
      <c r="C4024" s="509" t="s">
        <v>1023</v>
      </c>
      <c r="H4024" s="509">
        <v>0</v>
      </c>
    </row>
    <row r="4025" spans="1:8">
      <c r="A4025" s="508" t="s">
        <v>3394</v>
      </c>
      <c r="B4025" s="509" t="s">
        <v>345</v>
      </c>
      <c r="C4025" s="509">
        <v>2</v>
      </c>
      <c r="H4025" s="509">
        <v>0</v>
      </c>
    </row>
    <row r="4026" spans="1:8">
      <c r="A4026" s="508" t="s">
        <v>3394</v>
      </c>
      <c r="B4026" s="509" t="s">
        <v>345</v>
      </c>
      <c r="C4026" s="509">
        <v>3</v>
      </c>
      <c r="H4026" s="509">
        <v>0</v>
      </c>
    </row>
    <row r="4027" spans="1:8">
      <c r="A4027" s="508" t="s">
        <v>3394</v>
      </c>
      <c r="B4027" s="509" t="s">
        <v>345</v>
      </c>
      <c r="C4027" s="509">
        <v>4</v>
      </c>
      <c r="H4027" s="509">
        <v>0</v>
      </c>
    </row>
    <row r="4028" spans="1:8">
      <c r="A4028" s="508" t="s">
        <v>3394</v>
      </c>
      <c r="B4028" s="509" t="s">
        <v>345</v>
      </c>
      <c r="C4028" s="509">
        <v>5</v>
      </c>
      <c r="H4028" s="509">
        <v>0</v>
      </c>
    </row>
    <row r="4029" spans="1:8">
      <c r="A4029" s="508" t="s">
        <v>3394</v>
      </c>
      <c r="B4029" s="509" t="s">
        <v>345</v>
      </c>
      <c r="C4029" s="509">
        <v>6</v>
      </c>
      <c r="H4029" s="509">
        <v>0</v>
      </c>
    </row>
    <row r="4030" spans="1:8">
      <c r="A4030" s="508" t="s">
        <v>3394</v>
      </c>
      <c r="B4030" s="509" t="s">
        <v>345</v>
      </c>
      <c r="C4030" s="509">
        <v>7</v>
      </c>
      <c r="H4030" s="509">
        <v>0</v>
      </c>
    </row>
    <row r="4031" spans="1:8">
      <c r="A4031" s="508" t="s">
        <v>3394</v>
      </c>
      <c r="B4031" s="509" t="s">
        <v>345</v>
      </c>
      <c r="C4031" s="509">
        <v>8</v>
      </c>
      <c r="H4031" s="509">
        <v>0</v>
      </c>
    </row>
    <row r="4032" spans="1:8">
      <c r="A4032" s="508" t="s">
        <v>3394</v>
      </c>
      <c r="B4032" s="509" t="s">
        <v>345</v>
      </c>
      <c r="C4032" s="509">
        <v>9</v>
      </c>
      <c r="H4032" s="509">
        <v>0</v>
      </c>
    </row>
    <row r="4033" spans="1:8">
      <c r="A4033" s="508" t="s">
        <v>3394</v>
      </c>
      <c r="B4033" s="509" t="s">
        <v>345</v>
      </c>
      <c r="C4033" s="509">
        <v>10</v>
      </c>
      <c r="H4033" s="509">
        <v>0</v>
      </c>
    </row>
    <row r="4034" spans="1:8">
      <c r="A4034" s="508" t="s">
        <v>3394</v>
      </c>
      <c r="B4034" s="509" t="s">
        <v>345</v>
      </c>
      <c r="C4034" s="509">
        <v>11</v>
      </c>
      <c r="H4034" s="509">
        <v>0</v>
      </c>
    </row>
    <row r="4035" spans="1:8">
      <c r="A4035" s="508" t="s">
        <v>3394</v>
      </c>
      <c r="B4035" s="509" t="s">
        <v>345</v>
      </c>
      <c r="C4035" s="509">
        <v>12</v>
      </c>
      <c r="H4035" s="509">
        <v>0</v>
      </c>
    </row>
    <row r="4036" spans="1:8">
      <c r="A4036" s="508" t="s">
        <v>3394</v>
      </c>
      <c r="B4036" s="509" t="s">
        <v>345</v>
      </c>
      <c r="C4036" s="509">
        <v>13</v>
      </c>
      <c r="H4036" s="509">
        <v>0</v>
      </c>
    </row>
    <row r="4037" spans="1:8">
      <c r="A4037" s="508" t="s">
        <v>3394</v>
      </c>
      <c r="B4037" s="509" t="s">
        <v>345</v>
      </c>
      <c r="C4037" s="509">
        <v>14</v>
      </c>
      <c r="H4037" s="509">
        <v>0</v>
      </c>
    </row>
    <row r="4038" spans="1:8">
      <c r="A4038" s="508" t="s">
        <v>3394</v>
      </c>
      <c r="B4038" s="509" t="s">
        <v>345</v>
      </c>
      <c r="C4038" s="509">
        <v>15</v>
      </c>
      <c r="H4038" s="509">
        <v>0</v>
      </c>
    </row>
    <row r="4039" spans="1:8">
      <c r="A4039" s="508" t="s">
        <v>3394</v>
      </c>
      <c r="B4039" s="509" t="s">
        <v>345</v>
      </c>
      <c r="C4039" s="509">
        <v>16</v>
      </c>
      <c r="H4039" s="509">
        <v>0</v>
      </c>
    </row>
    <row r="4040" spans="1:8">
      <c r="A4040" s="508" t="s">
        <v>3394</v>
      </c>
      <c r="B4040" s="509" t="s">
        <v>345</v>
      </c>
      <c r="C4040" s="509">
        <v>17</v>
      </c>
      <c r="H4040" s="509">
        <v>0</v>
      </c>
    </row>
    <row r="4041" spans="1:8">
      <c r="A4041" s="508" t="s">
        <v>3394</v>
      </c>
      <c r="B4041" s="509" t="s">
        <v>345</v>
      </c>
      <c r="C4041" s="509">
        <v>18</v>
      </c>
      <c r="H4041" s="509">
        <v>0</v>
      </c>
    </row>
    <row r="4042" spans="1:8">
      <c r="A4042" s="508" t="s">
        <v>3394</v>
      </c>
      <c r="B4042" s="509" t="s">
        <v>345</v>
      </c>
      <c r="C4042" s="509" t="s">
        <v>1024</v>
      </c>
      <c r="H4042" s="509">
        <v>0</v>
      </c>
    </row>
    <row r="4043" spans="1:8">
      <c r="A4043" s="508" t="s">
        <v>3394</v>
      </c>
      <c r="B4043" s="509" t="s">
        <v>345</v>
      </c>
      <c r="C4043" s="509" t="s">
        <v>1025</v>
      </c>
      <c r="H4043" s="509">
        <v>0</v>
      </c>
    </row>
    <row r="4044" spans="1:8">
      <c r="A4044" s="508" t="s">
        <v>3394</v>
      </c>
      <c r="B4044" s="509" t="s">
        <v>345</v>
      </c>
      <c r="C4044" s="509">
        <v>19</v>
      </c>
      <c r="H4044" s="509">
        <v>0</v>
      </c>
    </row>
    <row r="4045" spans="1:8">
      <c r="A4045" s="508" t="s">
        <v>3394</v>
      </c>
      <c r="B4045" s="509" t="s">
        <v>345</v>
      </c>
      <c r="C4045" s="509">
        <v>20</v>
      </c>
      <c r="H4045" s="509">
        <v>0</v>
      </c>
    </row>
    <row r="4046" spans="1:8">
      <c r="A4046" s="508" t="s">
        <v>3394</v>
      </c>
      <c r="B4046" s="509" t="s">
        <v>345</v>
      </c>
      <c r="C4046" s="509">
        <v>21</v>
      </c>
      <c r="H4046" s="509">
        <v>0</v>
      </c>
    </row>
    <row r="4047" spans="1:8">
      <c r="A4047" s="508" t="s">
        <v>3394</v>
      </c>
      <c r="B4047" s="509" t="s">
        <v>345</v>
      </c>
      <c r="C4047" s="509" t="s">
        <v>1026</v>
      </c>
      <c r="H4047" s="509">
        <v>0</v>
      </c>
    </row>
    <row r="4048" spans="1:8">
      <c r="A4048" s="508" t="s">
        <v>3394</v>
      </c>
      <c r="B4048" s="509" t="s">
        <v>345</v>
      </c>
      <c r="C4048" s="509" t="s">
        <v>1027</v>
      </c>
      <c r="H4048" s="509">
        <v>0</v>
      </c>
    </row>
    <row r="4049" spans="1:8">
      <c r="A4049" s="508" t="s">
        <v>3394</v>
      </c>
      <c r="B4049" s="509" t="s">
        <v>345</v>
      </c>
      <c r="C4049" s="509" t="s">
        <v>1028</v>
      </c>
      <c r="H4049" s="509">
        <v>0</v>
      </c>
    </row>
    <row r="4050" spans="1:8">
      <c r="A4050" s="508" t="s">
        <v>3394</v>
      </c>
      <c r="B4050" s="509" t="s">
        <v>345</v>
      </c>
      <c r="C4050" s="509">
        <v>22</v>
      </c>
      <c r="H4050" s="509">
        <v>0</v>
      </c>
    </row>
    <row r="4051" spans="1:8">
      <c r="A4051" s="508" t="s">
        <v>3394</v>
      </c>
      <c r="B4051" s="509" t="s">
        <v>345</v>
      </c>
      <c r="C4051" s="509">
        <v>23</v>
      </c>
      <c r="H4051" s="509">
        <v>0</v>
      </c>
    </row>
    <row r="4052" spans="1:8">
      <c r="A4052" s="508" t="s">
        <v>3394</v>
      </c>
      <c r="B4052" s="509" t="s">
        <v>345</v>
      </c>
      <c r="C4052" s="509" t="s">
        <v>1029</v>
      </c>
      <c r="H4052" s="509">
        <v>0</v>
      </c>
    </row>
    <row r="4053" spans="1:8">
      <c r="A4053" s="508" t="s">
        <v>3394</v>
      </c>
      <c r="B4053" s="509" t="s">
        <v>345</v>
      </c>
      <c r="C4053" s="509">
        <v>24</v>
      </c>
      <c r="H4053" s="509">
        <v>0</v>
      </c>
    </row>
    <row r="4054" spans="1:8">
      <c r="A4054" s="508" t="s">
        <v>3394</v>
      </c>
      <c r="B4054" s="509" t="s">
        <v>345</v>
      </c>
      <c r="C4054" s="509">
        <v>25</v>
      </c>
    </row>
    <row r="4055" spans="1:8">
      <c r="A4055" s="508" t="s">
        <v>3394</v>
      </c>
      <c r="B4055" s="509" t="s">
        <v>345</v>
      </c>
      <c r="C4055" s="509">
        <v>26</v>
      </c>
      <c r="H4055" s="509">
        <v>0</v>
      </c>
    </row>
    <row r="4056" spans="1:8">
      <c r="A4056" s="508" t="s">
        <v>3394</v>
      </c>
      <c r="B4056" s="509" t="s">
        <v>345</v>
      </c>
      <c r="C4056" s="509">
        <v>27</v>
      </c>
      <c r="H4056" s="509">
        <v>0</v>
      </c>
    </row>
    <row r="4057" spans="1:8">
      <c r="A4057" s="508" t="s">
        <v>3394</v>
      </c>
      <c r="B4057" s="509" t="s">
        <v>345</v>
      </c>
      <c r="C4057" s="509">
        <v>28</v>
      </c>
      <c r="H4057" s="509">
        <v>0</v>
      </c>
    </row>
    <row r="4058" spans="1:8">
      <c r="A4058" s="508" t="s">
        <v>3394</v>
      </c>
      <c r="B4058" s="509" t="s">
        <v>345</v>
      </c>
      <c r="C4058" s="509">
        <v>29</v>
      </c>
      <c r="H4058" s="509">
        <v>0</v>
      </c>
    </row>
    <row r="4059" spans="1:8">
      <c r="A4059" s="508" t="s">
        <v>3394</v>
      </c>
      <c r="B4059" s="509" t="s">
        <v>345</v>
      </c>
      <c r="C4059" s="509">
        <v>30</v>
      </c>
      <c r="H4059" s="509">
        <v>0</v>
      </c>
    </row>
    <row r="4060" spans="1:8">
      <c r="A4060" s="508" t="s">
        <v>3394</v>
      </c>
      <c r="B4060" s="509" t="s">
        <v>345</v>
      </c>
      <c r="C4060" s="509">
        <v>31</v>
      </c>
      <c r="H4060" s="509">
        <v>0</v>
      </c>
    </row>
    <row r="4061" spans="1:8">
      <c r="A4061" s="508" t="s">
        <v>3394</v>
      </c>
      <c r="B4061" s="509" t="s">
        <v>345</v>
      </c>
      <c r="C4061" s="509">
        <v>32</v>
      </c>
      <c r="H4061" s="509">
        <v>0</v>
      </c>
    </row>
    <row r="4062" spans="1:8">
      <c r="A4062" s="508" t="s">
        <v>3394</v>
      </c>
      <c r="B4062" s="509" t="s">
        <v>345</v>
      </c>
      <c r="C4062" s="509">
        <v>33</v>
      </c>
      <c r="H4062" s="509">
        <v>0</v>
      </c>
    </row>
    <row r="4063" spans="1:8">
      <c r="A4063" s="508" t="s">
        <v>3394</v>
      </c>
      <c r="B4063" s="509" t="s">
        <v>345</v>
      </c>
      <c r="C4063" s="509">
        <v>34</v>
      </c>
      <c r="H4063" s="509">
        <v>0</v>
      </c>
    </row>
    <row r="4064" spans="1:8">
      <c r="A4064" s="508" t="s">
        <v>3394</v>
      </c>
      <c r="B4064" s="509" t="s">
        <v>345</v>
      </c>
      <c r="C4064" s="509">
        <v>35</v>
      </c>
      <c r="H4064" s="509">
        <v>0</v>
      </c>
    </row>
    <row r="4065" spans="1:8">
      <c r="A4065" s="508" t="s">
        <v>3394</v>
      </c>
      <c r="B4065" s="509" t="s">
        <v>345</v>
      </c>
      <c r="C4065" s="509">
        <v>36</v>
      </c>
      <c r="H4065" s="509">
        <v>0</v>
      </c>
    </row>
    <row r="4066" spans="1:8">
      <c r="A4066" s="508" t="s">
        <v>3394</v>
      </c>
      <c r="B4066" s="509" t="s">
        <v>345</v>
      </c>
      <c r="C4066" s="509">
        <v>37</v>
      </c>
      <c r="H4066" s="509">
        <v>0</v>
      </c>
    </row>
    <row r="4067" spans="1:8">
      <c r="A4067" s="508" t="s">
        <v>3394</v>
      </c>
      <c r="B4067" s="509" t="s">
        <v>345</v>
      </c>
      <c r="C4067" s="509">
        <v>38</v>
      </c>
      <c r="H4067" s="509">
        <v>0</v>
      </c>
    </row>
    <row r="4068" spans="1:8">
      <c r="A4068" s="508" t="s">
        <v>3394</v>
      </c>
      <c r="B4068" s="509" t="s">
        <v>345</v>
      </c>
      <c r="C4068" s="509" t="s">
        <v>1030</v>
      </c>
    </row>
    <row r="4069" spans="1:8">
      <c r="A4069" s="508" t="s">
        <v>3394</v>
      </c>
      <c r="B4069" s="509" t="s">
        <v>345</v>
      </c>
      <c r="C4069" s="509">
        <v>39</v>
      </c>
      <c r="H4069" s="509">
        <v>0</v>
      </c>
    </row>
    <row r="4070" spans="1:8">
      <c r="A4070" s="508" t="s">
        <v>3394</v>
      </c>
      <c r="B4070" s="509" t="s">
        <v>345</v>
      </c>
      <c r="C4070" s="509">
        <v>40</v>
      </c>
      <c r="H4070" s="509">
        <v>0</v>
      </c>
    </row>
    <row r="4071" spans="1:8">
      <c r="A4071" s="508" t="s">
        <v>3394</v>
      </c>
      <c r="B4071" s="509" t="s">
        <v>345</v>
      </c>
      <c r="C4071" s="509">
        <v>41</v>
      </c>
      <c r="H4071" s="509">
        <v>0</v>
      </c>
    </row>
    <row r="4072" spans="1:8">
      <c r="A4072" s="508" t="s">
        <v>3394</v>
      </c>
      <c r="B4072" s="509" t="s">
        <v>345</v>
      </c>
      <c r="C4072" s="509">
        <v>42</v>
      </c>
      <c r="H4072" s="509">
        <v>0</v>
      </c>
    </row>
    <row r="4073" spans="1:8">
      <c r="A4073" s="508" t="s">
        <v>3394</v>
      </c>
      <c r="B4073" s="509" t="s">
        <v>345</v>
      </c>
      <c r="C4073" s="509">
        <v>43</v>
      </c>
      <c r="H4073" s="509">
        <v>0</v>
      </c>
    </row>
    <row r="4074" spans="1:8">
      <c r="A4074" s="508" t="s">
        <v>3394</v>
      </c>
      <c r="B4074" s="509" t="s">
        <v>345</v>
      </c>
      <c r="C4074" s="509">
        <v>44</v>
      </c>
      <c r="H4074" s="509">
        <v>0</v>
      </c>
    </row>
    <row r="4075" spans="1:8">
      <c r="A4075" s="508" t="s">
        <v>3394</v>
      </c>
      <c r="B4075" s="509" t="s">
        <v>345</v>
      </c>
      <c r="C4075" s="509">
        <v>45</v>
      </c>
      <c r="H4075" s="509">
        <v>0</v>
      </c>
    </row>
    <row r="4076" spans="1:8">
      <c r="A4076" s="508" t="s">
        <v>3394</v>
      </c>
      <c r="B4076" s="509" t="s">
        <v>345</v>
      </c>
      <c r="C4076" s="509">
        <v>46</v>
      </c>
      <c r="H4076" s="509">
        <v>0</v>
      </c>
    </row>
    <row r="4077" spans="1:8">
      <c r="A4077" s="508" t="s">
        <v>3394</v>
      </c>
      <c r="B4077" s="509" t="s">
        <v>345</v>
      </c>
      <c r="C4077" s="509">
        <v>47</v>
      </c>
      <c r="H4077" s="509">
        <v>0</v>
      </c>
    </row>
    <row r="4078" spans="1:8">
      <c r="A4078" s="508" t="s">
        <v>3394</v>
      </c>
      <c r="B4078" s="509" t="s">
        <v>345</v>
      </c>
      <c r="C4078" s="509">
        <v>48</v>
      </c>
      <c r="H4078" s="509">
        <v>0</v>
      </c>
    </row>
    <row r="4079" spans="1:8">
      <c r="A4079" s="508" t="s">
        <v>3394</v>
      </c>
      <c r="B4079" s="509" t="s">
        <v>345</v>
      </c>
      <c r="C4079" s="509">
        <v>49</v>
      </c>
      <c r="H4079" s="509">
        <v>0</v>
      </c>
    </row>
    <row r="4080" spans="1:8">
      <c r="A4080" s="508" t="s">
        <v>3394</v>
      </c>
      <c r="B4080" s="509" t="s">
        <v>345</v>
      </c>
      <c r="C4080" s="509">
        <v>50</v>
      </c>
      <c r="H4080" s="509">
        <v>0</v>
      </c>
    </row>
    <row r="4081" spans="1:8">
      <c r="A4081" s="508" t="s">
        <v>3394</v>
      </c>
      <c r="B4081" s="509" t="s">
        <v>345</v>
      </c>
      <c r="C4081" s="509">
        <v>51</v>
      </c>
      <c r="H4081" s="509">
        <v>0</v>
      </c>
    </row>
    <row r="4082" spans="1:8">
      <c r="A4082" s="508" t="s">
        <v>3394</v>
      </c>
      <c r="B4082" s="509" t="s">
        <v>345</v>
      </c>
      <c r="C4082" s="509" t="s">
        <v>1031</v>
      </c>
      <c r="H4082" s="509">
        <v>0</v>
      </c>
    </row>
    <row r="4083" spans="1:8">
      <c r="A4083" s="508" t="s">
        <v>3394</v>
      </c>
      <c r="B4083" s="509" t="s">
        <v>345</v>
      </c>
      <c r="C4083" s="509" t="s">
        <v>1032</v>
      </c>
      <c r="H4083" s="509">
        <v>0</v>
      </c>
    </row>
    <row r="4084" spans="1:8">
      <c r="A4084" s="508" t="s">
        <v>3394</v>
      </c>
      <c r="B4084" s="509" t="s">
        <v>345</v>
      </c>
      <c r="C4084" s="509">
        <v>52</v>
      </c>
      <c r="H4084" s="509">
        <v>0</v>
      </c>
    </row>
    <row r="4085" spans="1:8">
      <c r="A4085" s="508" t="s">
        <v>3394</v>
      </c>
      <c r="B4085" s="509" t="s">
        <v>345</v>
      </c>
      <c r="C4085" s="509">
        <v>53</v>
      </c>
      <c r="H4085" s="509">
        <v>0</v>
      </c>
    </row>
    <row r="4086" spans="1:8">
      <c r="A4086" s="508" t="s">
        <v>3394</v>
      </c>
      <c r="B4086" s="509" t="s">
        <v>345</v>
      </c>
      <c r="C4086" s="509">
        <v>54</v>
      </c>
      <c r="H4086" s="509">
        <v>0</v>
      </c>
    </row>
    <row r="4087" spans="1:8">
      <c r="A4087" s="508" t="s">
        <v>3394</v>
      </c>
      <c r="B4087" s="509" t="s">
        <v>345</v>
      </c>
      <c r="C4087" s="509">
        <v>55</v>
      </c>
      <c r="H4087" s="509">
        <v>0</v>
      </c>
    </row>
    <row r="4088" spans="1:8">
      <c r="A4088" s="508" t="s">
        <v>3394</v>
      </c>
      <c r="B4088" s="509" t="s">
        <v>345</v>
      </c>
      <c r="C4088" s="509">
        <v>56</v>
      </c>
      <c r="H4088" s="509">
        <v>0</v>
      </c>
    </row>
    <row r="4089" spans="1:8">
      <c r="A4089" s="508" t="s">
        <v>3394</v>
      </c>
      <c r="B4089" s="509" t="s">
        <v>345</v>
      </c>
      <c r="C4089" s="509">
        <v>57</v>
      </c>
      <c r="H4089" s="509">
        <v>0</v>
      </c>
    </row>
    <row r="4090" spans="1:8">
      <c r="A4090" s="508" t="s">
        <v>3394</v>
      </c>
      <c r="B4090" s="509" t="s">
        <v>345</v>
      </c>
      <c r="C4090" s="509">
        <v>58</v>
      </c>
      <c r="H4090" s="509">
        <v>0</v>
      </c>
    </row>
    <row r="4091" spans="1:8">
      <c r="A4091" s="508" t="s">
        <v>3394</v>
      </c>
      <c r="B4091" s="509" t="s">
        <v>345</v>
      </c>
      <c r="C4091" s="509">
        <v>59</v>
      </c>
      <c r="H4091" s="509">
        <v>0</v>
      </c>
    </row>
    <row r="4092" spans="1:8">
      <c r="A4092" s="508" t="s">
        <v>3394</v>
      </c>
      <c r="B4092" s="509" t="s">
        <v>345</v>
      </c>
      <c r="C4092" s="509">
        <v>60</v>
      </c>
      <c r="H4092" s="509">
        <v>0</v>
      </c>
    </row>
    <row r="4093" spans="1:8">
      <c r="A4093" s="508" t="s">
        <v>3394</v>
      </c>
      <c r="B4093" s="509" t="s">
        <v>345</v>
      </c>
      <c r="C4093" s="509">
        <v>61</v>
      </c>
      <c r="H4093" s="509">
        <v>0</v>
      </c>
    </row>
    <row r="4094" spans="1:8">
      <c r="A4094" s="508" t="s">
        <v>3394</v>
      </c>
      <c r="B4094" s="509" t="s">
        <v>345</v>
      </c>
      <c r="C4094" s="509">
        <v>62</v>
      </c>
      <c r="H4094" s="509">
        <v>0</v>
      </c>
    </row>
    <row r="4095" spans="1:8">
      <c r="A4095" s="508" t="s">
        <v>3394</v>
      </c>
      <c r="B4095" s="509" t="s">
        <v>345</v>
      </c>
      <c r="C4095" s="509">
        <v>63</v>
      </c>
      <c r="H4095" s="509">
        <v>0</v>
      </c>
    </row>
    <row r="4096" spans="1:8">
      <c r="A4096" s="508" t="s">
        <v>3394</v>
      </c>
      <c r="B4096" s="509" t="s">
        <v>345</v>
      </c>
      <c r="C4096" s="509" t="s">
        <v>1033</v>
      </c>
      <c r="H4096" s="509">
        <v>0</v>
      </c>
    </row>
    <row r="4097" spans="1:8">
      <c r="A4097" s="508" t="s">
        <v>3394</v>
      </c>
      <c r="B4097" s="509" t="s">
        <v>345</v>
      </c>
      <c r="C4097" s="509" t="s">
        <v>1034</v>
      </c>
      <c r="H4097" s="509">
        <v>0</v>
      </c>
    </row>
    <row r="4098" spans="1:8">
      <c r="A4098" s="508" t="s">
        <v>3394</v>
      </c>
      <c r="B4098" s="509" t="s">
        <v>345</v>
      </c>
      <c r="C4098" s="509">
        <v>64</v>
      </c>
      <c r="H4098" s="509">
        <v>0</v>
      </c>
    </row>
    <row r="4099" spans="1:8">
      <c r="A4099" s="508" t="s">
        <v>3394</v>
      </c>
      <c r="B4099" s="509" t="s">
        <v>345</v>
      </c>
      <c r="C4099" s="509" t="s">
        <v>1035</v>
      </c>
      <c r="H4099" s="509">
        <v>0</v>
      </c>
    </row>
    <row r="4100" spans="1:8">
      <c r="A4100" s="508" t="s">
        <v>3394</v>
      </c>
      <c r="B4100" s="509" t="s">
        <v>345</v>
      </c>
      <c r="C4100" s="509">
        <v>65</v>
      </c>
      <c r="H4100" s="509">
        <v>0</v>
      </c>
    </row>
    <row r="4101" spans="1:8">
      <c r="A4101" s="508" t="s">
        <v>3394</v>
      </c>
      <c r="B4101" s="509" t="s">
        <v>345</v>
      </c>
      <c r="C4101" s="509">
        <v>66</v>
      </c>
      <c r="H4101" s="509">
        <v>0</v>
      </c>
    </row>
    <row r="4102" spans="1:8">
      <c r="A4102" s="508" t="s">
        <v>3394</v>
      </c>
      <c r="B4102" s="509" t="s">
        <v>345</v>
      </c>
      <c r="C4102" s="509" t="s">
        <v>1036</v>
      </c>
      <c r="H4102" s="509">
        <v>0</v>
      </c>
    </row>
    <row r="4103" spans="1:8">
      <c r="A4103" s="508" t="s">
        <v>3394</v>
      </c>
      <c r="B4103" s="509" t="s">
        <v>345</v>
      </c>
      <c r="C4103" s="509" t="s">
        <v>1037</v>
      </c>
      <c r="H4103" s="509">
        <v>0</v>
      </c>
    </row>
    <row r="4104" spans="1:8">
      <c r="A4104" s="508" t="s">
        <v>3394</v>
      </c>
      <c r="B4104" s="509" t="s">
        <v>345</v>
      </c>
      <c r="C4104" s="509" t="s">
        <v>1038</v>
      </c>
      <c r="H4104" s="509">
        <v>0</v>
      </c>
    </row>
    <row r="4105" spans="1:8">
      <c r="A4105" s="508" t="s">
        <v>3394</v>
      </c>
      <c r="B4105" s="509" t="s">
        <v>345</v>
      </c>
      <c r="C4105" s="509" t="s">
        <v>1039</v>
      </c>
      <c r="H4105" s="509">
        <v>0</v>
      </c>
    </row>
    <row r="4106" spans="1:8">
      <c r="A4106" s="508" t="s">
        <v>3394</v>
      </c>
      <c r="B4106" s="509" t="s">
        <v>345</v>
      </c>
      <c r="C4106" s="509" t="s">
        <v>1040</v>
      </c>
      <c r="H4106" s="509">
        <v>0</v>
      </c>
    </row>
    <row r="4107" spans="1:8">
      <c r="A4107" s="508" t="s">
        <v>3394</v>
      </c>
      <c r="B4107" s="509" t="s">
        <v>345</v>
      </c>
      <c r="C4107" s="509" t="s">
        <v>1041</v>
      </c>
      <c r="H4107" s="509">
        <v>0</v>
      </c>
    </row>
    <row r="4108" spans="1:8">
      <c r="A4108" s="508" t="s">
        <v>3394</v>
      </c>
      <c r="B4108" s="509" t="s">
        <v>345</v>
      </c>
      <c r="C4108" s="509" t="s">
        <v>1042</v>
      </c>
    </row>
    <row r="4109" spans="1:8">
      <c r="A4109" s="508" t="s">
        <v>3394</v>
      </c>
      <c r="B4109" s="509" t="s">
        <v>345</v>
      </c>
      <c r="C4109" s="509">
        <v>67</v>
      </c>
      <c r="H4109" s="509">
        <v>0</v>
      </c>
    </row>
    <row r="4110" spans="1:8">
      <c r="A4110" s="508" t="s">
        <v>3394</v>
      </c>
      <c r="B4110" s="509" t="s">
        <v>345</v>
      </c>
      <c r="C4110" s="509">
        <v>68</v>
      </c>
      <c r="H4110" s="509">
        <v>0</v>
      </c>
    </row>
    <row r="4111" spans="1:8">
      <c r="A4111" s="508" t="s">
        <v>3394</v>
      </c>
      <c r="B4111" s="509" t="s">
        <v>345</v>
      </c>
      <c r="C4111" s="509" t="s">
        <v>1043</v>
      </c>
      <c r="H4111" s="509">
        <v>0</v>
      </c>
    </row>
    <row r="4112" spans="1:8">
      <c r="A4112" s="508" t="s">
        <v>3394</v>
      </c>
      <c r="B4112" s="509" t="s">
        <v>345</v>
      </c>
      <c r="C4112" s="509">
        <v>69</v>
      </c>
      <c r="H4112" s="509">
        <v>0</v>
      </c>
    </row>
    <row r="4113" spans="1:8">
      <c r="A4113" s="508" t="s">
        <v>3394</v>
      </c>
      <c r="B4113" s="509" t="s">
        <v>345</v>
      </c>
      <c r="C4113" s="509" t="s">
        <v>1044</v>
      </c>
      <c r="H4113" s="509">
        <v>0</v>
      </c>
    </row>
    <row r="4114" spans="1:8">
      <c r="A4114" s="508" t="s">
        <v>3394</v>
      </c>
      <c r="B4114" s="509" t="s">
        <v>345</v>
      </c>
      <c r="C4114" s="509" t="s">
        <v>1045</v>
      </c>
      <c r="H4114" s="509">
        <v>0</v>
      </c>
    </row>
    <row r="4115" spans="1:8">
      <c r="A4115" s="508" t="s">
        <v>3394</v>
      </c>
      <c r="B4115" s="509" t="s">
        <v>345</v>
      </c>
      <c r="C4115" s="509">
        <v>70</v>
      </c>
      <c r="H4115" s="509">
        <v>0</v>
      </c>
    </row>
    <row r="4116" spans="1:8">
      <c r="A4116" s="508" t="s">
        <v>3394</v>
      </c>
      <c r="B4116" s="509" t="s">
        <v>345</v>
      </c>
      <c r="C4116" s="509" t="s">
        <v>1046</v>
      </c>
      <c r="H4116" s="509">
        <v>0</v>
      </c>
    </row>
    <row r="4117" spans="1:8">
      <c r="A4117" s="508" t="s">
        <v>3394</v>
      </c>
      <c r="B4117" s="509" t="s">
        <v>345</v>
      </c>
      <c r="C4117" s="509">
        <v>71</v>
      </c>
      <c r="H4117" s="509">
        <v>0</v>
      </c>
    </row>
    <row r="4118" spans="1:8">
      <c r="A4118" s="508" t="s">
        <v>3394</v>
      </c>
      <c r="B4118" s="509" t="s">
        <v>345</v>
      </c>
      <c r="C4118" s="509" t="s">
        <v>1047</v>
      </c>
      <c r="H4118" s="509">
        <v>0</v>
      </c>
    </row>
    <row r="4119" spans="1:8">
      <c r="A4119" s="508" t="s">
        <v>3394</v>
      </c>
      <c r="B4119" s="509" t="s">
        <v>345</v>
      </c>
      <c r="C4119" s="509" t="s">
        <v>1048</v>
      </c>
      <c r="H4119" s="509">
        <v>0</v>
      </c>
    </row>
    <row r="4120" spans="1:8">
      <c r="A4120" s="508" t="s">
        <v>3394</v>
      </c>
      <c r="B4120" s="509" t="s">
        <v>345</v>
      </c>
      <c r="C4120" s="509" t="s">
        <v>1049</v>
      </c>
      <c r="H4120" s="509">
        <v>0</v>
      </c>
    </row>
    <row r="4121" spans="1:8">
      <c r="A4121" s="508" t="s">
        <v>3394</v>
      </c>
      <c r="B4121" s="509" t="s">
        <v>345</v>
      </c>
      <c r="C4121" s="509" t="s">
        <v>1050</v>
      </c>
      <c r="H4121" s="509">
        <v>0</v>
      </c>
    </row>
    <row r="4122" spans="1:8">
      <c r="A4122" s="508" t="s">
        <v>3394</v>
      </c>
      <c r="B4122" s="509" t="s">
        <v>345</v>
      </c>
      <c r="C4122" s="509" t="s">
        <v>1051</v>
      </c>
      <c r="H4122" s="509">
        <v>0</v>
      </c>
    </row>
    <row r="4123" spans="1:8">
      <c r="A4123" s="508" t="s">
        <v>3394</v>
      </c>
      <c r="B4123" s="509" t="s">
        <v>345</v>
      </c>
      <c r="C4123" s="509">
        <v>72</v>
      </c>
      <c r="H4123" s="509">
        <v>0</v>
      </c>
    </row>
    <row r="4124" spans="1:8">
      <c r="A4124" s="508" t="s">
        <v>3394</v>
      </c>
      <c r="B4124" s="509" t="s">
        <v>345</v>
      </c>
      <c r="C4124" s="509">
        <v>74</v>
      </c>
      <c r="H4124" s="509">
        <v>0</v>
      </c>
    </row>
    <row r="4125" spans="1:8">
      <c r="A4125" s="508" t="s">
        <v>3394</v>
      </c>
      <c r="B4125" s="509" t="s">
        <v>345</v>
      </c>
      <c r="C4125" s="509" t="s">
        <v>1406</v>
      </c>
      <c r="D4125" s="509">
        <v>0</v>
      </c>
      <c r="E4125" s="509">
        <v>0</v>
      </c>
      <c r="F4125" s="509">
        <v>0</v>
      </c>
      <c r="G4125" s="509">
        <v>0</v>
      </c>
      <c r="H4125" s="509">
        <v>0</v>
      </c>
    </row>
    <row r="4126" spans="1:8">
      <c r="A4126" s="508" t="s">
        <v>571</v>
      </c>
      <c r="B4126" s="509" t="s">
        <v>346</v>
      </c>
      <c r="C4126" s="509">
        <v>1</v>
      </c>
      <c r="H4126" s="509">
        <v>0</v>
      </c>
    </row>
    <row r="4127" spans="1:8">
      <c r="A4127" s="508" t="s">
        <v>571</v>
      </c>
      <c r="B4127" s="509" t="s">
        <v>346</v>
      </c>
      <c r="C4127" s="509" t="s">
        <v>1023</v>
      </c>
      <c r="H4127" s="509">
        <v>0</v>
      </c>
    </row>
    <row r="4128" spans="1:8">
      <c r="A4128" s="508" t="s">
        <v>571</v>
      </c>
      <c r="B4128" s="509" t="s">
        <v>346</v>
      </c>
      <c r="C4128" s="509">
        <v>2</v>
      </c>
      <c r="H4128" s="509">
        <v>0</v>
      </c>
    </row>
    <row r="4129" spans="1:8">
      <c r="A4129" s="508" t="s">
        <v>571</v>
      </c>
      <c r="B4129" s="509" t="s">
        <v>346</v>
      </c>
      <c r="C4129" s="509">
        <v>3</v>
      </c>
      <c r="H4129" s="509">
        <v>0</v>
      </c>
    </row>
    <row r="4130" spans="1:8">
      <c r="A4130" s="508" t="s">
        <v>571</v>
      </c>
      <c r="B4130" s="509" t="s">
        <v>346</v>
      </c>
      <c r="C4130" s="509">
        <v>4</v>
      </c>
      <c r="H4130" s="509">
        <v>0</v>
      </c>
    </row>
    <row r="4131" spans="1:8">
      <c r="A4131" s="508" t="s">
        <v>571</v>
      </c>
      <c r="B4131" s="509" t="s">
        <v>346</v>
      </c>
      <c r="C4131" s="509">
        <v>5</v>
      </c>
      <c r="H4131" s="509">
        <v>0</v>
      </c>
    </row>
    <row r="4132" spans="1:8">
      <c r="A4132" s="508" t="s">
        <v>571</v>
      </c>
      <c r="B4132" s="509" t="s">
        <v>346</v>
      </c>
      <c r="C4132" s="509">
        <v>6</v>
      </c>
      <c r="H4132" s="509">
        <v>0</v>
      </c>
    </row>
    <row r="4133" spans="1:8">
      <c r="A4133" s="508" t="s">
        <v>571</v>
      </c>
      <c r="B4133" s="509" t="s">
        <v>346</v>
      </c>
      <c r="C4133" s="509">
        <v>7</v>
      </c>
      <c r="H4133" s="509">
        <v>0</v>
      </c>
    </row>
    <row r="4134" spans="1:8">
      <c r="A4134" s="508" t="s">
        <v>571</v>
      </c>
      <c r="B4134" s="509" t="s">
        <v>346</v>
      </c>
      <c r="C4134" s="509">
        <v>8</v>
      </c>
      <c r="H4134" s="509">
        <v>0</v>
      </c>
    </row>
    <row r="4135" spans="1:8">
      <c r="A4135" s="508" t="s">
        <v>571</v>
      </c>
      <c r="B4135" s="509" t="s">
        <v>346</v>
      </c>
      <c r="C4135" s="509">
        <v>9</v>
      </c>
      <c r="H4135" s="509">
        <v>0</v>
      </c>
    </row>
    <row r="4136" spans="1:8">
      <c r="A4136" s="508" t="s">
        <v>571</v>
      </c>
      <c r="B4136" s="509" t="s">
        <v>346</v>
      </c>
      <c r="C4136" s="509">
        <v>10</v>
      </c>
      <c r="H4136" s="509">
        <v>0</v>
      </c>
    </row>
    <row r="4137" spans="1:8">
      <c r="A4137" s="508" t="s">
        <v>571</v>
      </c>
      <c r="B4137" s="509" t="s">
        <v>346</v>
      </c>
      <c r="C4137" s="509">
        <v>11</v>
      </c>
      <c r="H4137" s="509">
        <v>0</v>
      </c>
    </row>
    <row r="4138" spans="1:8">
      <c r="A4138" s="508" t="s">
        <v>571</v>
      </c>
      <c r="B4138" s="509" t="s">
        <v>346</v>
      </c>
      <c r="C4138" s="509">
        <v>12</v>
      </c>
      <c r="H4138" s="509">
        <v>0</v>
      </c>
    </row>
    <row r="4139" spans="1:8">
      <c r="A4139" s="508" t="s">
        <v>571</v>
      </c>
      <c r="B4139" s="509" t="s">
        <v>346</v>
      </c>
      <c r="C4139" s="509">
        <v>13</v>
      </c>
      <c r="H4139" s="509">
        <v>0</v>
      </c>
    </row>
    <row r="4140" spans="1:8">
      <c r="A4140" s="508" t="s">
        <v>571</v>
      </c>
      <c r="B4140" s="509" t="s">
        <v>346</v>
      </c>
      <c r="C4140" s="509">
        <v>14</v>
      </c>
      <c r="H4140" s="509">
        <v>0</v>
      </c>
    </row>
    <row r="4141" spans="1:8">
      <c r="A4141" s="508" t="s">
        <v>571</v>
      </c>
      <c r="B4141" s="509" t="s">
        <v>346</v>
      </c>
      <c r="C4141" s="509">
        <v>15</v>
      </c>
      <c r="H4141" s="509">
        <v>0</v>
      </c>
    </row>
    <row r="4142" spans="1:8">
      <c r="A4142" s="508" t="s">
        <v>571</v>
      </c>
      <c r="B4142" s="509" t="s">
        <v>346</v>
      </c>
      <c r="C4142" s="509">
        <v>16</v>
      </c>
      <c r="H4142" s="509">
        <v>0</v>
      </c>
    </row>
    <row r="4143" spans="1:8">
      <c r="A4143" s="508" t="s">
        <v>571</v>
      </c>
      <c r="B4143" s="509" t="s">
        <v>346</v>
      </c>
      <c r="C4143" s="509">
        <v>17</v>
      </c>
      <c r="H4143" s="509">
        <v>0</v>
      </c>
    </row>
    <row r="4144" spans="1:8">
      <c r="A4144" s="508" t="s">
        <v>571</v>
      </c>
      <c r="B4144" s="509" t="s">
        <v>346</v>
      </c>
      <c r="C4144" s="509">
        <v>18</v>
      </c>
      <c r="H4144" s="509">
        <v>0</v>
      </c>
    </row>
    <row r="4145" spans="1:8">
      <c r="A4145" s="508" t="s">
        <v>571</v>
      </c>
      <c r="B4145" s="509" t="s">
        <v>346</v>
      </c>
      <c r="C4145" s="509" t="s">
        <v>1024</v>
      </c>
      <c r="H4145" s="509">
        <v>0</v>
      </c>
    </row>
    <row r="4146" spans="1:8">
      <c r="A4146" s="508" t="s">
        <v>571</v>
      </c>
      <c r="B4146" s="509" t="s">
        <v>346</v>
      </c>
      <c r="C4146" s="509" t="s">
        <v>1025</v>
      </c>
      <c r="H4146" s="509">
        <v>0</v>
      </c>
    </row>
    <row r="4147" spans="1:8">
      <c r="A4147" s="508" t="s">
        <v>571</v>
      </c>
      <c r="B4147" s="509" t="s">
        <v>346</v>
      </c>
      <c r="C4147" s="509">
        <v>19</v>
      </c>
      <c r="H4147" s="509">
        <v>0</v>
      </c>
    </row>
    <row r="4148" spans="1:8">
      <c r="A4148" s="508" t="s">
        <v>571</v>
      </c>
      <c r="B4148" s="509" t="s">
        <v>346</v>
      </c>
      <c r="C4148" s="509">
        <v>20</v>
      </c>
      <c r="H4148" s="509">
        <v>0</v>
      </c>
    </row>
    <row r="4149" spans="1:8">
      <c r="A4149" s="508" t="s">
        <v>571</v>
      </c>
      <c r="B4149" s="509" t="s">
        <v>346</v>
      </c>
      <c r="C4149" s="509">
        <v>21</v>
      </c>
      <c r="H4149" s="509">
        <v>0</v>
      </c>
    </row>
    <row r="4150" spans="1:8">
      <c r="A4150" s="508" t="s">
        <v>571</v>
      </c>
      <c r="B4150" s="509" t="s">
        <v>346</v>
      </c>
      <c r="C4150" s="509" t="s">
        <v>1026</v>
      </c>
      <c r="H4150" s="509">
        <v>0</v>
      </c>
    </row>
    <row r="4151" spans="1:8">
      <c r="A4151" s="508" t="s">
        <v>571</v>
      </c>
      <c r="B4151" s="509" t="s">
        <v>346</v>
      </c>
      <c r="C4151" s="509" t="s">
        <v>1027</v>
      </c>
      <c r="H4151" s="509">
        <v>0</v>
      </c>
    </row>
    <row r="4152" spans="1:8">
      <c r="A4152" s="508" t="s">
        <v>571</v>
      </c>
      <c r="B4152" s="509" t="s">
        <v>346</v>
      </c>
      <c r="C4152" s="509" t="s">
        <v>1028</v>
      </c>
      <c r="H4152" s="509">
        <v>0</v>
      </c>
    </row>
    <row r="4153" spans="1:8">
      <c r="A4153" s="508" t="s">
        <v>571</v>
      </c>
      <c r="B4153" s="509" t="s">
        <v>346</v>
      </c>
      <c r="C4153" s="509">
        <v>22</v>
      </c>
      <c r="H4153" s="509">
        <v>0</v>
      </c>
    </row>
    <row r="4154" spans="1:8">
      <c r="A4154" s="508" t="s">
        <v>571</v>
      </c>
      <c r="B4154" s="509" t="s">
        <v>346</v>
      </c>
      <c r="C4154" s="509">
        <v>23</v>
      </c>
      <c r="H4154" s="509">
        <v>0</v>
      </c>
    </row>
    <row r="4155" spans="1:8">
      <c r="A4155" s="508" t="s">
        <v>571</v>
      </c>
      <c r="B4155" s="509" t="s">
        <v>346</v>
      </c>
      <c r="C4155" s="509" t="s">
        <v>1029</v>
      </c>
      <c r="H4155" s="509">
        <v>0</v>
      </c>
    </row>
    <row r="4156" spans="1:8">
      <c r="A4156" s="508" t="s">
        <v>571</v>
      </c>
      <c r="B4156" s="509" t="s">
        <v>346</v>
      </c>
      <c r="C4156" s="509">
        <v>24</v>
      </c>
      <c r="H4156" s="509">
        <v>0</v>
      </c>
    </row>
    <row r="4157" spans="1:8">
      <c r="A4157" s="508" t="s">
        <v>571</v>
      </c>
      <c r="B4157" s="509" t="s">
        <v>346</v>
      </c>
      <c r="C4157" s="509">
        <v>25</v>
      </c>
    </row>
    <row r="4158" spans="1:8">
      <c r="A4158" s="508" t="s">
        <v>571</v>
      </c>
      <c r="B4158" s="509" t="s">
        <v>346</v>
      </c>
      <c r="C4158" s="509">
        <v>26</v>
      </c>
      <c r="H4158" s="509">
        <v>0</v>
      </c>
    </row>
    <row r="4159" spans="1:8">
      <c r="A4159" s="508" t="s">
        <v>571</v>
      </c>
      <c r="B4159" s="509" t="s">
        <v>346</v>
      </c>
      <c r="C4159" s="509">
        <v>27</v>
      </c>
      <c r="H4159" s="509">
        <v>0</v>
      </c>
    </row>
    <row r="4160" spans="1:8">
      <c r="A4160" s="508" t="s">
        <v>571</v>
      </c>
      <c r="B4160" s="509" t="s">
        <v>346</v>
      </c>
      <c r="C4160" s="509">
        <v>28</v>
      </c>
      <c r="H4160" s="509">
        <v>0</v>
      </c>
    </row>
    <row r="4161" spans="1:8">
      <c r="A4161" s="508" t="s">
        <v>571</v>
      </c>
      <c r="B4161" s="509" t="s">
        <v>346</v>
      </c>
      <c r="C4161" s="509">
        <v>29</v>
      </c>
      <c r="H4161" s="509">
        <v>0</v>
      </c>
    </row>
    <row r="4162" spans="1:8">
      <c r="A4162" s="508" t="s">
        <v>571</v>
      </c>
      <c r="B4162" s="509" t="s">
        <v>346</v>
      </c>
      <c r="C4162" s="509">
        <v>30</v>
      </c>
      <c r="H4162" s="509">
        <v>0</v>
      </c>
    </row>
    <row r="4163" spans="1:8">
      <c r="A4163" s="508" t="s">
        <v>571</v>
      </c>
      <c r="B4163" s="509" t="s">
        <v>346</v>
      </c>
      <c r="C4163" s="509">
        <v>31</v>
      </c>
      <c r="H4163" s="509">
        <v>0</v>
      </c>
    </row>
    <row r="4164" spans="1:8">
      <c r="A4164" s="508" t="s">
        <v>571</v>
      </c>
      <c r="B4164" s="509" t="s">
        <v>346</v>
      </c>
      <c r="C4164" s="509">
        <v>32</v>
      </c>
      <c r="H4164" s="509">
        <v>0</v>
      </c>
    </row>
    <row r="4165" spans="1:8">
      <c r="A4165" s="508" t="s">
        <v>571</v>
      </c>
      <c r="B4165" s="509" t="s">
        <v>346</v>
      </c>
      <c r="C4165" s="509">
        <v>33</v>
      </c>
      <c r="H4165" s="509">
        <v>0</v>
      </c>
    </row>
    <row r="4166" spans="1:8">
      <c r="A4166" s="508" t="s">
        <v>571</v>
      </c>
      <c r="B4166" s="509" t="s">
        <v>346</v>
      </c>
      <c r="C4166" s="509">
        <v>34</v>
      </c>
      <c r="H4166" s="509">
        <v>0</v>
      </c>
    </row>
    <row r="4167" spans="1:8">
      <c r="A4167" s="508" t="s">
        <v>571</v>
      </c>
      <c r="B4167" s="509" t="s">
        <v>346</v>
      </c>
      <c r="C4167" s="509">
        <v>35</v>
      </c>
      <c r="H4167" s="509">
        <v>0</v>
      </c>
    </row>
    <row r="4168" spans="1:8">
      <c r="A4168" s="508" t="s">
        <v>571</v>
      </c>
      <c r="B4168" s="509" t="s">
        <v>346</v>
      </c>
      <c r="C4168" s="509">
        <v>36</v>
      </c>
      <c r="H4168" s="509">
        <v>0</v>
      </c>
    </row>
    <row r="4169" spans="1:8">
      <c r="A4169" s="508" t="s">
        <v>571</v>
      </c>
      <c r="B4169" s="509" t="s">
        <v>346</v>
      </c>
      <c r="C4169" s="509">
        <v>37</v>
      </c>
      <c r="H4169" s="509">
        <v>0</v>
      </c>
    </row>
    <row r="4170" spans="1:8">
      <c r="A4170" s="508" t="s">
        <v>571</v>
      </c>
      <c r="B4170" s="509" t="s">
        <v>346</v>
      </c>
      <c r="C4170" s="509">
        <v>38</v>
      </c>
      <c r="H4170" s="509">
        <v>0</v>
      </c>
    </row>
    <row r="4171" spans="1:8">
      <c r="A4171" s="508" t="s">
        <v>571</v>
      </c>
      <c r="B4171" s="509" t="s">
        <v>346</v>
      </c>
      <c r="C4171" s="509" t="s">
        <v>1030</v>
      </c>
    </row>
    <row r="4172" spans="1:8">
      <c r="A4172" s="508" t="s">
        <v>571</v>
      </c>
      <c r="B4172" s="509" t="s">
        <v>346</v>
      </c>
      <c r="C4172" s="509">
        <v>39</v>
      </c>
      <c r="H4172" s="509">
        <v>0</v>
      </c>
    </row>
    <row r="4173" spans="1:8">
      <c r="A4173" s="508" t="s">
        <v>571</v>
      </c>
      <c r="B4173" s="509" t="s">
        <v>346</v>
      </c>
      <c r="C4173" s="509">
        <v>40</v>
      </c>
      <c r="H4173" s="509">
        <v>0</v>
      </c>
    </row>
    <row r="4174" spans="1:8">
      <c r="A4174" s="508" t="s">
        <v>571</v>
      </c>
      <c r="B4174" s="509" t="s">
        <v>346</v>
      </c>
      <c r="C4174" s="509">
        <v>41</v>
      </c>
      <c r="H4174" s="509">
        <v>0</v>
      </c>
    </row>
    <row r="4175" spans="1:8">
      <c r="A4175" s="508" t="s">
        <v>571</v>
      </c>
      <c r="B4175" s="509" t="s">
        <v>346</v>
      </c>
      <c r="C4175" s="509">
        <v>42</v>
      </c>
      <c r="H4175" s="509">
        <v>0</v>
      </c>
    </row>
    <row r="4176" spans="1:8">
      <c r="A4176" s="508" t="s">
        <v>571</v>
      </c>
      <c r="B4176" s="509" t="s">
        <v>346</v>
      </c>
      <c r="C4176" s="509">
        <v>43</v>
      </c>
      <c r="H4176" s="509">
        <v>0</v>
      </c>
    </row>
    <row r="4177" spans="1:8">
      <c r="A4177" s="508" t="s">
        <v>571</v>
      </c>
      <c r="B4177" s="509" t="s">
        <v>346</v>
      </c>
      <c r="C4177" s="509">
        <v>44</v>
      </c>
      <c r="H4177" s="509">
        <v>0</v>
      </c>
    </row>
    <row r="4178" spans="1:8">
      <c r="A4178" s="508" t="s">
        <v>571</v>
      </c>
      <c r="B4178" s="509" t="s">
        <v>346</v>
      </c>
      <c r="C4178" s="509">
        <v>45</v>
      </c>
      <c r="H4178" s="509">
        <v>0</v>
      </c>
    </row>
    <row r="4179" spans="1:8">
      <c r="A4179" s="508" t="s">
        <v>571</v>
      </c>
      <c r="B4179" s="509" t="s">
        <v>346</v>
      </c>
      <c r="C4179" s="509">
        <v>46</v>
      </c>
      <c r="H4179" s="509">
        <v>0</v>
      </c>
    </row>
    <row r="4180" spans="1:8">
      <c r="A4180" s="508" t="s">
        <v>571</v>
      </c>
      <c r="B4180" s="509" t="s">
        <v>346</v>
      </c>
      <c r="C4180" s="509">
        <v>47</v>
      </c>
      <c r="H4180" s="509">
        <v>0</v>
      </c>
    </row>
    <row r="4181" spans="1:8">
      <c r="A4181" s="508" t="s">
        <v>571</v>
      </c>
      <c r="B4181" s="509" t="s">
        <v>346</v>
      </c>
      <c r="C4181" s="509">
        <v>48</v>
      </c>
      <c r="H4181" s="509">
        <v>0</v>
      </c>
    </row>
    <row r="4182" spans="1:8">
      <c r="A4182" s="508" t="s">
        <v>571</v>
      </c>
      <c r="B4182" s="509" t="s">
        <v>346</v>
      </c>
      <c r="C4182" s="509">
        <v>49</v>
      </c>
      <c r="H4182" s="509">
        <v>0</v>
      </c>
    </row>
    <row r="4183" spans="1:8">
      <c r="A4183" s="508" t="s">
        <v>571</v>
      </c>
      <c r="B4183" s="509" t="s">
        <v>346</v>
      </c>
      <c r="C4183" s="509">
        <v>50</v>
      </c>
      <c r="H4183" s="509">
        <v>0</v>
      </c>
    </row>
    <row r="4184" spans="1:8">
      <c r="A4184" s="508" t="s">
        <v>571</v>
      </c>
      <c r="B4184" s="509" t="s">
        <v>346</v>
      </c>
      <c r="C4184" s="509">
        <v>51</v>
      </c>
      <c r="H4184" s="509">
        <v>0</v>
      </c>
    </row>
    <row r="4185" spans="1:8">
      <c r="A4185" s="508" t="s">
        <v>571</v>
      </c>
      <c r="B4185" s="509" t="s">
        <v>346</v>
      </c>
      <c r="C4185" s="509" t="s">
        <v>1031</v>
      </c>
      <c r="H4185" s="509">
        <v>0</v>
      </c>
    </row>
    <row r="4186" spans="1:8">
      <c r="A4186" s="508" t="s">
        <v>571</v>
      </c>
      <c r="B4186" s="509" t="s">
        <v>346</v>
      </c>
      <c r="C4186" s="509" t="s">
        <v>1032</v>
      </c>
      <c r="H4186" s="509">
        <v>0</v>
      </c>
    </row>
    <row r="4187" spans="1:8">
      <c r="A4187" s="508" t="s">
        <v>571</v>
      </c>
      <c r="B4187" s="509" t="s">
        <v>346</v>
      </c>
      <c r="C4187" s="509">
        <v>52</v>
      </c>
      <c r="H4187" s="509">
        <v>0</v>
      </c>
    </row>
    <row r="4188" spans="1:8">
      <c r="A4188" s="508" t="s">
        <v>571</v>
      </c>
      <c r="B4188" s="509" t="s">
        <v>346</v>
      </c>
      <c r="C4188" s="509">
        <v>53</v>
      </c>
      <c r="H4188" s="509">
        <v>0</v>
      </c>
    </row>
    <row r="4189" spans="1:8">
      <c r="A4189" s="508" t="s">
        <v>571</v>
      </c>
      <c r="B4189" s="509" t="s">
        <v>346</v>
      </c>
      <c r="C4189" s="509">
        <v>54</v>
      </c>
      <c r="H4189" s="509">
        <v>0</v>
      </c>
    </row>
    <row r="4190" spans="1:8">
      <c r="A4190" s="508" t="s">
        <v>571</v>
      </c>
      <c r="B4190" s="509" t="s">
        <v>346</v>
      </c>
      <c r="C4190" s="509">
        <v>55</v>
      </c>
      <c r="H4190" s="509">
        <v>0</v>
      </c>
    </row>
    <row r="4191" spans="1:8">
      <c r="A4191" s="508" t="s">
        <v>571</v>
      </c>
      <c r="B4191" s="509" t="s">
        <v>346</v>
      </c>
      <c r="C4191" s="509">
        <v>56</v>
      </c>
      <c r="H4191" s="509">
        <v>0</v>
      </c>
    </row>
    <row r="4192" spans="1:8">
      <c r="A4192" s="508" t="s">
        <v>571</v>
      </c>
      <c r="B4192" s="509" t="s">
        <v>346</v>
      </c>
      <c r="C4192" s="509">
        <v>57</v>
      </c>
      <c r="H4192" s="509">
        <v>0</v>
      </c>
    </row>
    <row r="4193" spans="1:8">
      <c r="A4193" s="508" t="s">
        <v>571</v>
      </c>
      <c r="B4193" s="509" t="s">
        <v>346</v>
      </c>
      <c r="C4193" s="509">
        <v>58</v>
      </c>
      <c r="H4193" s="509">
        <v>0</v>
      </c>
    </row>
    <row r="4194" spans="1:8">
      <c r="A4194" s="508" t="s">
        <v>571</v>
      </c>
      <c r="B4194" s="509" t="s">
        <v>346</v>
      </c>
      <c r="C4194" s="509">
        <v>59</v>
      </c>
      <c r="H4194" s="509">
        <v>0</v>
      </c>
    </row>
    <row r="4195" spans="1:8">
      <c r="A4195" s="508" t="s">
        <v>571</v>
      </c>
      <c r="B4195" s="509" t="s">
        <v>346</v>
      </c>
      <c r="C4195" s="509">
        <v>60</v>
      </c>
      <c r="H4195" s="509">
        <v>0</v>
      </c>
    </row>
    <row r="4196" spans="1:8">
      <c r="A4196" s="508" t="s">
        <v>571</v>
      </c>
      <c r="B4196" s="509" t="s">
        <v>346</v>
      </c>
      <c r="C4196" s="509">
        <v>61</v>
      </c>
      <c r="H4196" s="509">
        <v>0</v>
      </c>
    </row>
    <row r="4197" spans="1:8">
      <c r="A4197" s="508" t="s">
        <v>571</v>
      </c>
      <c r="B4197" s="509" t="s">
        <v>346</v>
      </c>
      <c r="C4197" s="509">
        <v>62</v>
      </c>
      <c r="H4197" s="509">
        <v>0</v>
      </c>
    </row>
    <row r="4198" spans="1:8">
      <c r="A4198" s="508" t="s">
        <v>571</v>
      </c>
      <c r="B4198" s="509" t="s">
        <v>346</v>
      </c>
      <c r="C4198" s="509">
        <v>63</v>
      </c>
      <c r="H4198" s="509">
        <v>0</v>
      </c>
    </row>
    <row r="4199" spans="1:8">
      <c r="A4199" s="508" t="s">
        <v>571</v>
      </c>
      <c r="B4199" s="509" t="s">
        <v>346</v>
      </c>
      <c r="C4199" s="509" t="s">
        <v>1033</v>
      </c>
      <c r="H4199" s="509">
        <v>0</v>
      </c>
    </row>
    <row r="4200" spans="1:8">
      <c r="A4200" s="508" t="s">
        <v>571</v>
      </c>
      <c r="B4200" s="509" t="s">
        <v>346</v>
      </c>
      <c r="C4200" s="509" t="s">
        <v>1034</v>
      </c>
      <c r="H4200" s="509">
        <v>0</v>
      </c>
    </row>
    <row r="4201" spans="1:8">
      <c r="A4201" s="508" t="s">
        <v>571</v>
      </c>
      <c r="B4201" s="509" t="s">
        <v>346</v>
      </c>
      <c r="C4201" s="509">
        <v>64</v>
      </c>
      <c r="H4201" s="509">
        <v>0</v>
      </c>
    </row>
    <row r="4202" spans="1:8">
      <c r="A4202" s="508" t="s">
        <v>571</v>
      </c>
      <c r="B4202" s="509" t="s">
        <v>346</v>
      </c>
      <c r="C4202" s="509" t="s">
        <v>1035</v>
      </c>
      <c r="H4202" s="509">
        <v>0</v>
      </c>
    </row>
    <row r="4203" spans="1:8">
      <c r="A4203" s="508" t="s">
        <v>571</v>
      </c>
      <c r="B4203" s="509" t="s">
        <v>346</v>
      </c>
      <c r="C4203" s="509">
        <v>65</v>
      </c>
      <c r="H4203" s="509">
        <v>0</v>
      </c>
    </row>
    <row r="4204" spans="1:8">
      <c r="A4204" s="508" t="s">
        <v>571</v>
      </c>
      <c r="B4204" s="509" t="s">
        <v>346</v>
      </c>
      <c r="C4204" s="509">
        <v>66</v>
      </c>
      <c r="H4204" s="509">
        <v>0</v>
      </c>
    </row>
    <row r="4205" spans="1:8">
      <c r="A4205" s="508" t="s">
        <v>571</v>
      </c>
      <c r="B4205" s="509" t="s">
        <v>346</v>
      </c>
      <c r="C4205" s="509" t="s">
        <v>1036</v>
      </c>
      <c r="H4205" s="509">
        <v>0</v>
      </c>
    </row>
    <row r="4206" spans="1:8">
      <c r="A4206" s="508" t="s">
        <v>571</v>
      </c>
      <c r="B4206" s="509" t="s">
        <v>346</v>
      </c>
      <c r="C4206" s="509" t="s">
        <v>1037</v>
      </c>
      <c r="H4206" s="509">
        <v>0</v>
      </c>
    </row>
    <row r="4207" spans="1:8">
      <c r="A4207" s="508" t="s">
        <v>571</v>
      </c>
      <c r="B4207" s="509" t="s">
        <v>346</v>
      </c>
      <c r="C4207" s="509" t="s">
        <v>1038</v>
      </c>
      <c r="H4207" s="509">
        <v>0</v>
      </c>
    </row>
    <row r="4208" spans="1:8">
      <c r="A4208" s="508" t="s">
        <v>571</v>
      </c>
      <c r="B4208" s="509" t="s">
        <v>346</v>
      </c>
      <c r="C4208" s="509" t="s">
        <v>1039</v>
      </c>
      <c r="H4208" s="509">
        <v>0</v>
      </c>
    </row>
    <row r="4209" spans="1:8">
      <c r="A4209" s="508" t="s">
        <v>571</v>
      </c>
      <c r="B4209" s="509" t="s">
        <v>346</v>
      </c>
      <c r="C4209" s="509" t="s">
        <v>1040</v>
      </c>
      <c r="H4209" s="509">
        <v>0</v>
      </c>
    </row>
    <row r="4210" spans="1:8">
      <c r="A4210" s="508" t="s">
        <v>571</v>
      </c>
      <c r="B4210" s="509" t="s">
        <v>346</v>
      </c>
      <c r="C4210" s="509" t="s">
        <v>1041</v>
      </c>
      <c r="H4210" s="509">
        <v>0</v>
      </c>
    </row>
    <row r="4211" spans="1:8">
      <c r="A4211" s="508" t="s">
        <v>571</v>
      </c>
      <c r="B4211" s="509" t="s">
        <v>346</v>
      </c>
      <c r="C4211" s="509" t="s">
        <v>1042</v>
      </c>
    </row>
    <row r="4212" spans="1:8">
      <c r="A4212" s="508" t="s">
        <v>571</v>
      </c>
      <c r="B4212" s="509" t="s">
        <v>346</v>
      </c>
      <c r="C4212" s="509">
        <v>67</v>
      </c>
      <c r="H4212" s="509">
        <v>0</v>
      </c>
    </row>
    <row r="4213" spans="1:8">
      <c r="A4213" s="508" t="s">
        <v>571</v>
      </c>
      <c r="B4213" s="509" t="s">
        <v>346</v>
      </c>
      <c r="C4213" s="509">
        <v>68</v>
      </c>
      <c r="H4213" s="509">
        <v>0</v>
      </c>
    </row>
    <row r="4214" spans="1:8">
      <c r="A4214" s="508" t="s">
        <v>571</v>
      </c>
      <c r="B4214" s="509" t="s">
        <v>346</v>
      </c>
      <c r="C4214" s="509" t="s">
        <v>1043</v>
      </c>
      <c r="H4214" s="509">
        <v>0</v>
      </c>
    </row>
    <row r="4215" spans="1:8">
      <c r="A4215" s="508" t="s">
        <v>571</v>
      </c>
      <c r="B4215" s="509" t="s">
        <v>346</v>
      </c>
      <c r="C4215" s="509">
        <v>69</v>
      </c>
      <c r="H4215" s="509">
        <v>0</v>
      </c>
    </row>
    <row r="4216" spans="1:8">
      <c r="A4216" s="508" t="s">
        <v>571</v>
      </c>
      <c r="B4216" s="509" t="s">
        <v>346</v>
      </c>
      <c r="C4216" s="509" t="s">
        <v>1044</v>
      </c>
      <c r="H4216" s="509">
        <v>0</v>
      </c>
    </row>
    <row r="4217" spans="1:8">
      <c r="A4217" s="508" t="s">
        <v>571</v>
      </c>
      <c r="B4217" s="509" t="s">
        <v>346</v>
      </c>
      <c r="C4217" s="509" t="s">
        <v>1045</v>
      </c>
      <c r="H4217" s="509">
        <v>0</v>
      </c>
    </row>
    <row r="4218" spans="1:8">
      <c r="A4218" s="508" t="s">
        <v>571</v>
      </c>
      <c r="B4218" s="509" t="s">
        <v>346</v>
      </c>
      <c r="C4218" s="509">
        <v>70</v>
      </c>
      <c r="H4218" s="509">
        <v>0</v>
      </c>
    </row>
    <row r="4219" spans="1:8">
      <c r="A4219" s="508" t="s">
        <v>571</v>
      </c>
      <c r="B4219" s="509" t="s">
        <v>346</v>
      </c>
      <c r="C4219" s="509" t="s">
        <v>1046</v>
      </c>
      <c r="H4219" s="509">
        <v>0</v>
      </c>
    </row>
    <row r="4220" spans="1:8">
      <c r="A4220" s="508" t="s">
        <v>571</v>
      </c>
      <c r="B4220" s="509" t="s">
        <v>346</v>
      </c>
      <c r="C4220" s="509">
        <v>71</v>
      </c>
      <c r="H4220" s="509">
        <v>0</v>
      </c>
    </row>
    <row r="4221" spans="1:8">
      <c r="A4221" s="508" t="s">
        <v>571</v>
      </c>
      <c r="B4221" s="509" t="s">
        <v>346</v>
      </c>
      <c r="C4221" s="509" t="s">
        <v>1047</v>
      </c>
      <c r="H4221" s="509">
        <v>0</v>
      </c>
    </row>
    <row r="4222" spans="1:8">
      <c r="A4222" s="508" t="s">
        <v>571</v>
      </c>
      <c r="B4222" s="509" t="s">
        <v>346</v>
      </c>
      <c r="C4222" s="509" t="s">
        <v>1048</v>
      </c>
      <c r="H4222" s="509">
        <v>0</v>
      </c>
    </row>
    <row r="4223" spans="1:8">
      <c r="A4223" s="508" t="s">
        <v>571</v>
      </c>
      <c r="B4223" s="509" t="s">
        <v>346</v>
      </c>
      <c r="C4223" s="509" t="s">
        <v>1049</v>
      </c>
      <c r="H4223" s="509">
        <v>0</v>
      </c>
    </row>
    <row r="4224" spans="1:8">
      <c r="A4224" s="508" t="s">
        <v>571</v>
      </c>
      <c r="B4224" s="509" t="s">
        <v>346</v>
      </c>
      <c r="C4224" s="509" t="s">
        <v>1050</v>
      </c>
      <c r="H4224" s="509">
        <v>0</v>
      </c>
    </row>
    <row r="4225" spans="1:8">
      <c r="A4225" s="508" t="s">
        <v>571</v>
      </c>
      <c r="B4225" s="509" t="s">
        <v>346</v>
      </c>
      <c r="C4225" s="509" t="s">
        <v>1051</v>
      </c>
      <c r="H4225" s="509">
        <v>0</v>
      </c>
    </row>
    <row r="4226" spans="1:8">
      <c r="A4226" s="508" t="s">
        <v>571</v>
      </c>
      <c r="B4226" s="509" t="s">
        <v>346</v>
      </c>
      <c r="C4226" s="509">
        <v>72</v>
      </c>
      <c r="H4226" s="509">
        <v>0</v>
      </c>
    </row>
    <row r="4227" spans="1:8">
      <c r="A4227" s="508" t="s">
        <v>571</v>
      </c>
      <c r="B4227" s="509" t="s">
        <v>346</v>
      </c>
      <c r="C4227" s="509">
        <v>74</v>
      </c>
      <c r="H4227" s="509">
        <v>0</v>
      </c>
    </row>
    <row r="4228" spans="1:8">
      <c r="A4228" s="508" t="s">
        <v>571</v>
      </c>
      <c r="B4228" s="509" t="s">
        <v>346</v>
      </c>
      <c r="C4228" s="509" t="s">
        <v>4571</v>
      </c>
      <c r="D4228" s="509">
        <v>0</v>
      </c>
      <c r="E4228" s="509">
        <v>0</v>
      </c>
      <c r="F4228" s="509">
        <v>0</v>
      </c>
      <c r="G4228" s="509">
        <v>0</v>
      </c>
      <c r="H4228" s="509">
        <v>0</v>
      </c>
    </row>
    <row r="4229" spans="1:8">
      <c r="A4229" s="508" t="s">
        <v>572</v>
      </c>
      <c r="B4229" s="509" t="s">
        <v>347</v>
      </c>
      <c r="C4229" s="509">
        <v>1</v>
      </c>
      <c r="H4229" s="509">
        <v>0</v>
      </c>
    </row>
    <row r="4230" spans="1:8">
      <c r="A4230" s="508" t="s">
        <v>572</v>
      </c>
      <c r="B4230" s="509" t="s">
        <v>347</v>
      </c>
      <c r="C4230" s="509" t="s">
        <v>1023</v>
      </c>
      <c r="H4230" s="509">
        <v>0</v>
      </c>
    </row>
    <row r="4231" spans="1:8">
      <c r="A4231" s="508" t="s">
        <v>572</v>
      </c>
      <c r="B4231" s="509" t="s">
        <v>347</v>
      </c>
      <c r="C4231" s="509">
        <v>2</v>
      </c>
      <c r="H4231" s="509">
        <v>0</v>
      </c>
    </row>
    <row r="4232" spans="1:8">
      <c r="A4232" s="508" t="s">
        <v>572</v>
      </c>
      <c r="B4232" s="509" t="s">
        <v>347</v>
      </c>
      <c r="C4232" s="509">
        <v>3</v>
      </c>
      <c r="H4232" s="509">
        <v>0</v>
      </c>
    </row>
    <row r="4233" spans="1:8">
      <c r="A4233" s="508" t="s">
        <v>572</v>
      </c>
      <c r="B4233" s="509" t="s">
        <v>347</v>
      </c>
      <c r="C4233" s="509">
        <v>4</v>
      </c>
      <c r="H4233" s="509">
        <v>0</v>
      </c>
    </row>
    <row r="4234" spans="1:8">
      <c r="A4234" s="508" t="s">
        <v>572</v>
      </c>
      <c r="B4234" s="509" t="s">
        <v>347</v>
      </c>
      <c r="C4234" s="509">
        <v>5</v>
      </c>
      <c r="H4234" s="509">
        <v>0</v>
      </c>
    </row>
    <row r="4235" spans="1:8">
      <c r="A4235" s="508" t="s">
        <v>572</v>
      </c>
      <c r="B4235" s="509" t="s">
        <v>347</v>
      </c>
      <c r="C4235" s="509">
        <v>6</v>
      </c>
      <c r="H4235" s="509">
        <v>0</v>
      </c>
    </row>
    <row r="4236" spans="1:8">
      <c r="A4236" s="508" t="s">
        <v>572</v>
      </c>
      <c r="B4236" s="509" t="s">
        <v>347</v>
      </c>
      <c r="C4236" s="509">
        <v>7</v>
      </c>
      <c r="H4236" s="509">
        <v>0</v>
      </c>
    </row>
    <row r="4237" spans="1:8">
      <c r="A4237" s="508" t="s">
        <v>572</v>
      </c>
      <c r="B4237" s="509" t="s">
        <v>347</v>
      </c>
      <c r="C4237" s="509">
        <v>8</v>
      </c>
      <c r="H4237" s="509">
        <v>0</v>
      </c>
    </row>
    <row r="4238" spans="1:8">
      <c r="A4238" s="508" t="s">
        <v>572</v>
      </c>
      <c r="B4238" s="509" t="s">
        <v>347</v>
      </c>
      <c r="C4238" s="509">
        <v>9</v>
      </c>
      <c r="H4238" s="509">
        <v>0</v>
      </c>
    </row>
    <row r="4239" spans="1:8">
      <c r="A4239" s="508" t="s">
        <v>572</v>
      </c>
      <c r="B4239" s="509" t="s">
        <v>347</v>
      </c>
      <c r="C4239" s="509">
        <v>10</v>
      </c>
      <c r="H4239" s="509">
        <v>0</v>
      </c>
    </row>
    <row r="4240" spans="1:8">
      <c r="A4240" s="508" t="s">
        <v>572</v>
      </c>
      <c r="B4240" s="509" t="s">
        <v>347</v>
      </c>
      <c r="C4240" s="509">
        <v>11</v>
      </c>
      <c r="H4240" s="509">
        <v>0</v>
      </c>
    </row>
    <row r="4241" spans="1:8">
      <c r="A4241" s="508" t="s">
        <v>572</v>
      </c>
      <c r="B4241" s="509" t="s">
        <v>347</v>
      </c>
      <c r="C4241" s="509">
        <v>12</v>
      </c>
      <c r="H4241" s="509">
        <v>0</v>
      </c>
    </row>
    <row r="4242" spans="1:8">
      <c r="A4242" s="508" t="s">
        <v>572</v>
      </c>
      <c r="B4242" s="509" t="s">
        <v>347</v>
      </c>
      <c r="C4242" s="509">
        <v>13</v>
      </c>
      <c r="H4242" s="509">
        <v>0</v>
      </c>
    </row>
    <row r="4243" spans="1:8">
      <c r="A4243" s="508" t="s">
        <v>572</v>
      </c>
      <c r="B4243" s="509" t="s">
        <v>347</v>
      </c>
      <c r="C4243" s="509">
        <v>14</v>
      </c>
      <c r="H4243" s="509">
        <v>0</v>
      </c>
    </row>
    <row r="4244" spans="1:8">
      <c r="A4244" s="508" t="s">
        <v>572</v>
      </c>
      <c r="B4244" s="509" t="s">
        <v>347</v>
      </c>
      <c r="C4244" s="509">
        <v>15</v>
      </c>
      <c r="H4244" s="509">
        <v>0</v>
      </c>
    </row>
    <row r="4245" spans="1:8">
      <c r="A4245" s="508" t="s">
        <v>572</v>
      </c>
      <c r="B4245" s="509" t="s">
        <v>347</v>
      </c>
      <c r="C4245" s="509">
        <v>16</v>
      </c>
      <c r="H4245" s="509">
        <v>0</v>
      </c>
    </row>
    <row r="4246" spans="1:8">
      <c r="A4246" s="508" t="s">
        <v>572</v>
      </c>
      <c r="B4246" s="509" t="s">
        <v>347</v>
      </c>
      <c r="C4246" s="509">
        <v>17</v>
      </c>
      <c r="H4246" s="509">
        <v>0</v>
      </c>
    </row>
    <row r="4247" spans="1:8">
      <c r="A4247" s="508" t="s">
        <v>572</v>
      </c>
      <c r="B4247" s="509" t="s">
        <v>347</v>
      </c>
      <c r="C4247" s="509">
        <v>18</v>
      </c>
      <c r="H4247" s="509">
        <v>0</v>
      </c>
    </row>
    <row r="4248" spans="1:8">
      <c r="A4248" s="508" t="s">
        <v>572</v>
      </c>
      <c r="B4248" s="509" t="s">
        <v>347</v>
      </c>
      <c r="C4248" s="509" t="s">
        <v>1024</v>
      </c>
      <c r="H4248" s="509">
        <v>0</v>
      </c>
    </row>
    <row r="4249" spans="1:8">
      <c r="A4249" s="508" t="s">
        <v>572</v>
      </c>
      <c r="B4249" s="509" t="s">
        <v>347</v>
      </c>
      <c r="C4249" s="509" t="s">
        <v>1025</v>
      </c>
      <c r="H4249" s="509">
        <v>0</v>
      </c>
    </row>
    <row r="4250" spans="1:8">
      <c r="A4250" s="508" t="s">
        <v>572</v>
      </c>
      <c r="B4250" s="509" t="s">
        <v>347</v>
      </c>
      <c r="C4250" s="509">
        <v>19</v>
      </c>
      <c r="H4250" s="509">
        <v>0</v>
      </c>
    </row>
    <row r="4251" spans="1:8">
      <c r="A4251" s="508" t="s">
        <v>572</v>
      </c>
      <c r="B4251" s="509" t="s">
        <v>347</v>
      </c>
      <c r="C4251" s="509">
        <v>20</v>
      </c>
      <c r="H4251" s="509">
        <v>0</v>
      </c>
    </row>
    <row r="4252" spans="1:8">
      <c r="A4252" s="508" t="s">
        <v>572</v>
      </c>
      <c r="B4252" s="509" t="s">
        <v>347</v>
      </c>
      <c r="C4252" s="509">
        <v>21</v>
      </c>
      <c r="H4252" s="509">
        <v>0</v>
      </c>
    </row>
    <row r="4253" spans="1:8">
      <c r="A4253" s="508" t="s">
        <v>572</v>
      </c>
      <c r="B4253" s="509" t="s">
        <v>347</v>
      </c>
      <c r="C4253" s="509" t="s">
        <v>1026</v>
      </c>
      <c r="H4253" s="509">
        <v>0</v>
      </c>
    </row>
    <row r="4254" spans="1:8">
      <c r="A4254" s="508" t="s">
        <v>572</v>
      </c>
      <c r="B4254" s="509" t="s">
        <v>347</v>
      </c>
      <c r="C4254" s="509" t="s">
        <v>1027</v>
      </c>
      <c r="H4254" s="509">
        <v>0</v>
      </c>
    </row>
    <row r="4255" spans="1:8">
      <c r="A4255" s="508" t="s">
        <v>572</v>
      </c>
      <c r="B4255" s="509" t="s">
        <v>347</v>
      </c>
      <c r="C4255" s="509" t="s">
        <v>1028</v>
      </c>
      <c r="H4255" s="509">
        <v>0</v>
      </c>
    </row>
    <row r="4256" spans="1:8">
      <c r="A4256" s="508" t="s">
        <v>572</v>
      </c>
      <c r="B4256" s="509" t="s">
        <v>347</v>
      </c>
      <c r="C4256" s="509">
        <v>22</v>
      </c>
      <c r="H4256" s="509">
        <v>0</v>
      </c>
    </row>
    <row r="4257" spans="1:8">
      <c r="A4257" s="508" t="s">
        <v>572</v>
      </c>
      <c r="B4257" s="509" t="s">
        <v>347</v>
      </c>
      <c r="C4257" s="509">
        <v>23</v>
      </c>
      <c r="H4257" s="509">
        <v>0</v>
      </c>
    </row>
    <row r="4258" spans="1:8">
      <c r="A4258" s="508" t="s">
        <v>572</v>
      </c>
      <c r="B4258" s="509" t="s">
        <v>347</v>
      </c>
      <c r="C4258" s="509" t="s">
        <v>1029</v>
      </c>
      <c r="H4258" s="509">
        <v>0</v>
      </c>
    </row>
    <row r="4259" spans="1:8">
      <c r="A4259" s="508" t="s">
        <v>572</v>
      </c>
      <c r="B4259" s="509" t="s">
        <v>347</v>
      </c>
      <c r="C4259" s="509">
        <v>24</v>
      </c>
      <c r="H4259" s="509">
        <v>0</v>
      </c>
    </row>
    <row r="4260" spans="1:8">
      <c r="A4260" s="508" t="s">
        <v>572</v>
      </c>
      <c r="B4260" s="509" t="s">
        <v>347</v>
      </c>
      <c r="C4260" s="509">
        <v>25</v>
      </c>
    </row>
    <row r="4261" spans="1:8">
      <c r="A4261" s="508" t="s">
        <v>572</v>
      </c>
      <c r="B4261" s="509" t="s">
        <v>347</v>
      </c>
      <c r="C4261" s="509">
        <v>26</v>
      </c>
      <c r="H4261" s="509">
        <v>0</v>
      </c>
    </row>
    <row r="4262" spans="1:8">
      <c r="A4262" s="508" t="s">
        <v>572</v>
      </c>
      <c r="B4262" s="509" t="s">
        <v>347</v>
      </c>
      <c r="C4262" s="509">
        <v>27</v>
      </c>
      <c r="H4262" s="509">
        <v>0</v>
      </c>
    </row>
    <row r="4263" spans="1:8">
      <c r="A4263" s="508" t="s">
        <v>572</v>
      </c>
      <c r="B4263" s="509" t="s">
        <v>347</v>
      </c>
      <c r="C4263" s="509">
        <v>28</v>
      </c>
      <c r="H4263" s="509">
        <v>0</v>
      </c>
    </row>
    <row r="4264" spans="1:8">
      <c r="A4264" s="508" t="s">
        <v>572</v>
      </c>
      <c r="B4264" s="509" t="s">
        <v>347</v>
      </c>
      <c r="C4264" s="509">
        <v>29</v>
      </c>
      <c r="H4264" s="509">
        <v>0</v>
      </c>
    </row>
    <row r="4265" spans="1:8">
      <c r="A4265" s="508" t="s">
        <v>572</v>
      </c>
      <c r="B4265" s="509" t="s">
        <v>347</v>
      </c>
      <c r="C4265" s="509">
        <v>30</v>
      </c>
      <c r="H4265" s="509">
        <v>0</v>
      </c>
    </row>
    <row r="4266" spans="1:8">
      <c r="A4266" s="508" t="s">
        <v>572</v>
      </c>
      <c r="B4266" s="509" t="s">
        <v>347</v>
      </c>
      <c r="C4266" s="509">
        <v>31</v>
      </c>
      <c r="H4266" s="509">
        <v>0</v>
      </c>
    </row>
    <row r="4267" spans="1:8">
      <c r="A4267" s="508" t="s">
        <v>572</v>
      </c>
      <c r="B4267" s="509" t="s">
        <v>347</v>
      </c>
      <c r="C4267" s="509">
        <v>32</v>
      </c>
      <c r="H4267" s="509">
        <v>0</v>
      </c>
    </row>
    <row r="4268" spans="1:8">
      <c r="A4268" s="508" t="s">
        <v>572</v>
      </c>
      <c r="B4268" s="509" t="s">
        <v>347</v>
      </c>
      <c r="C4268" s="509">
        <v>33</v>
      </c>
      <c r="H4268" s="509">
        <v>0</v>
      </c>
    </row>
    <row r="4269" spans="1:8">
      <c r="A4269" s="508" t="s">
        <v>572</v>
      </c>
      <c r="B4269" s="509" t="s">
        <v>347</v>
      </c>
      <c r="C4269" s="509">
        <v>34</v>
      </c>
      <c r="H4269" s="509">
        <v>0</v>
      </c>
    </row>
    <row r="4270" spans="1:8">
      <c r="A4270" s="508" t="s">
        <v>572</v>
      </c>
      <c r="B4270" s="509" t="s">
        <v>347</v>
      </c>
      <c r="C4270" s="509">
        <v>35</v>
      </c>
      <c r="H4270" s="509">
        <v>0</v>
      </c>
    </row>
    <row r="4271" spans="1:8">
      <c r="A4271" s="508" t="s">
        <v>572</v>
      </c>
      <c r="B4271" s="509" t="s">
        <v>347</v>
      </c>
      <c r="C4271" s="509">
        <v>36</v>
      </c>
      <c r="H4271" s="509">
        <v>0</v>
      </c>
    </row>
    <row r="4272" spans="1:8">
      <c r="A4272" s="508" t="s">
        <v>572</v>
      </c>
      <c r="B4272" s="509" t="s">
        <v>347</v>
      </c>
      <c r="C4272" s="509">
        <v>37</v>
      </c>
      <c r="H4272" s="509">
        <v>0</v>
      </c>
    </row>
    <row r="4273" spans="1:8">
      <c r="A4273" s="508" t="s">
        <v>572</v>
      </c>
      <c r="B4273" s="509" t="s">
        <v>347</v>
      </c>
      <c r="C4273" s="509">
        <v>38</v>
      </c>
      <c r="H4273" s="509">
        <v>0</v>
      </c>
    </row>
    <row r="4274" spans="1:8">
      <c r="A4274" s="508" t="s">
        <v>572</v>
      </c>
      <c r="B4274" s="509" t="s">
        <v>347</v>
      </c>
      <c r="C4274" s="509" t="s">
        <v>1030</v>
      </c>
    </row>
    <row r="4275" spans="1:8">
      <c r="A4275" s="508" t="s">
        <v>572</v>
      </c>
      <c r="B4275" s="509" t="s">
        <v>347</v>
      </c>
      <c r="C4275" s="509">
        <v>39</v>
      </c>
      <c r="H4275" s="509">
        <v>0</v>
      </c>
    </row>
    <row r="4276" spans="1:8">
      <c r="A4276" s="508" t="s">
        <v>572</v>
      </c>
      <c r="B4276" s="509" t="s">
        <v>347</v>
      </c>
      <c r="C4276" s="509">
        <v>40</v>
      </c>
      <c r="H4276" s="509">
        <v>0</v>
      </c>
    </row>
    <row r="4277" spans="1:8">
      <c r="A4277" s="508" t="s">
        <v>572</v>
      </c>
      <c r="B4277" s="509" t="s">
        <v>347</v>
      </c>
      <c r="C4277" s="509">
        <v>41</v>
      </c>
      <c r="H4277" s="509">
        <v>0</v>
      </c>
    </row>
    <row r="4278" spans="1:8">
      <c r="A4278" s="508" t="s">
        <v>572</v>
      </c>
      <c r="B4278" s="509" t="s">
        <v>347</v>
      </c>
      <c r="C4278" s="509">
        <v>42</v>
      </c>
      <c r="H4278" s="509">
        <v>0</v>
      </c>
    </row>
    <row r="4279" spans="1:8">
      <c r="A4279" s="508" t="s">
        <v>572</v>
      </c>
      <c r="B4279" s="509" t="s">
        <v>347</v>
      </c>
      <c r="C4279" s="509">
        <v>43</v>
      </c>
      <c r="H4279" s="509">
        <v>0</v>
      </c>
    </row>
    <row r="4280" spans="1:8">
      <c r="A4280" s="508" t="s">
        <v>572</v>
      </c>
      <c r="B4280" s="509" t="s">
        <v>347</v>
      </c>
      <c r="C4280" s="509">
        <v>44</v>
      </c>
      <c r="H4280" s="509">
        <v>0</v>
      </c>
    </row>
    <row r="4281" spans="1:8">
      <c r="A4281" s="508" t="s">
        <v>572</v>
      </c>
      <c r="B4281" s="509" t="s">
        <v>347</v>
      </c>
      <c r="C4281" s="509">
        <v>45</v>
      </c>
      <c r="H4281" s="509">
        <v>0</v>
      </c>
    </row>
    <row r="4282" spans="1:8">
      <c r="A4282" s="508" t="s">
        <v>572</v>
      </c>
      <c r="B4282" s="509" t="s">
        <v>347</v>
      </c>
      <c r="C4282" s="509">
        <v>46</v>
      </c>
      <c r="H4282" s="509">
        <v>0</v>
      </c>
    </row>
    <row r="4283" spans="1:8">
      <c r="A4283" s="508" t="s">
        <v>572</v>
      </c>
      <c r="B4283" s="509" t="s">
        <v>347</v>
      </c>
      <c r="C4283" s="509">
        <v>47</v>
      </c>
      <c r="H4283" s="509">
        <v>0</v>
      </c>
    </row>
    <row r="4284" spans="1:8">
      <c r="A4284" s="508" t="s">
        <v>572</v>
      </c>
      <c r="B4284" s="509" t="s">
        <v>347</v>
      </c>
      <c r="C4284" s="509">
        <v>48</v>
      </c>
      <c r="H4284" s="509">
        <v>0</v>
      </c>
    </row>
    <row r="4285" spans="1:8">
      <c r="A4285" s="508" t="s">
        <v>572</v>
      </c>
      <c r="B4285" s="509" t="s">
        <v>347</v>
      </c>
      <c r="C4285" s="509">
        <v>49</v>
      </c>
      <c r="H4285" s="509">
        <v>0</v>
      </c>
    </row>
    <row r="4286" spans="1:8">
      <c r="A4286" s="508" t="s">
        <v>572</v>
      </c>
      <c r="B4286" s="509" t="s">
        <v>347</v>
      </c>
      <c r="C4286" s="509">
        <v>50</v>
      </c>
      <c r="H4286" s="509">
        <v>0</v>
      </c>
    </row>
    <row r="4287" spans="1:8">
      <c r="A4287" s="508" t="s">
        <v>572</v>
      </c>
      <c r="B4287" s="509" t="s">
        <v>347</v>
      </c>
      <c r="C4287" s="509">
        <v>51</v>
      </c>
      <c r="H4287" s="509">
        <v>0</v>
      </c>
    </row>
    <row r="4288" spans="1:8">
      <c r="A4288" s="508" t="s">
        <v>572</v>
      </c>
      <c r="B4288" s="509" t="s">
        <v>347</v>
      </c>
      <c r="C4288" s="509" t="s">
        <v>1031</v>
      </c>
      <c r="H4288" s="509">
        <v>0</v>
      </c>
    </row>
    <row r="4289" spans="1:8">
      <c r="A4289" s="508" t="s">
        <v>572</v>
      </c>
      <c r="B4289" s="509" t="s">
        <v>347</v>
      </c>
      <c r="C4289" s="509" t="s">
        <v>1032</v>
      </c>
      <c r="H4289" s="509">
        <v>0</v>
      </c>
    </row>
    <row r="4290" spans="1:8">
      <c r="A4290" s="508" t="s">
        <v>572</v>
      </c>
      <c r="B4290" s="509" t="s">
        <v>347</v>
      </c>
      <c r="C4290" s="509">
        <v>52</v>
      </c>
      <c r="H4290" s="509">
        <v>0</v>
      </c>
    </row>
    <row r="4291" spans="1:8">
      <c r="A4291" s="508" t="s">
        <v>572</v>
      </c>
      <c r="B4291" s="509" t="s">
        <v>347</v>
      </c>
      <c r="C4291" s="509">
        <v>53</v>
      </c>
      <c r="H4291" s="509">
        <v>0</v>
      </c>
    </row>
    <row r="4292" spans="1:8">
      <c r="A4292" s="508" t="s">
        <v>572</v>
      </c>
      <c r="B4292" s="509" t="s">
        <v>347</v>
      </c>
      <c r="C4292" s="509">
        <v>54</v>
      </c>
      <c r="H4292" s="509">
        <v>0</v>
      </c>
    </row>
    <row r="4293" spans="1:8">
      <c r="A4293" s="508" t="s">
        <v>572</v>
      </c>
      <c r="B4293" s="509" t="s">
        <v>347</v>
      </c>
      <c r="C4293" s="509">
        <v>55</v>
      </c>
      <c r="H4293" s="509">
        <v>0</v>
      </c>
    </row>
    <row r="4294" spans="1:8">
      <c r="A4294" s="508" t="s">
        <v>572</v>
      </c>
      <c r="B4294" s="509" t="s">
        <v>347</v>
      </c>
      <c r="C4294" s="509">
        <v>56</v>
      </c>
      <c r="H4294" s="509">
        <v>0</v>
      </c>
    </row>
    <row r="4295" spans="1:8">
      <c r="A4295" s="508" t="s">
        <v>572</v>
      </c>
      <c r="B4295" s="509" t="s">
        <v>347</v>
      </c>
      <c r="C4295" s="509">
        <v>57</v>
      </c>
      <c r="H4295" s="509">
        <v>0</v>
      </c>
    </row>
    <row r="4296" spans="1:8">
      <c r="A4296" s="508" t="s">
        <v>572</v>
      </c>
      <c r="B4296" s="509" t="s">
        <v>347</v>
      </c>
      <c r="C4296" s="509">
        <v>58</v>
      </c>
      <c r="H4296" s="509">
        <v>0</v>
      </c>
    </row>
    <row r="4297" spans="1:8">
      <c r="A4297" s="508" t="s">
        <v>572</v>
      </c>
      <c r="B4297" s="509" t="s">
        <v>347</v>
      </c>
      <c r="C4297" s="509">
        <v>59</v>
      </c>
      <c r="H4297" s="509">
        <v>0</v>
      </c>
    </row>
    <row r="4298" spans="1:8">
      <c r="A4298" s="508" t="s">
        <v>572</v>
      </c>
      <c r="B4298" s="509" t="s">
        <v>347</v>
      </c>
      <c r="C4298" s="509">
        <v>60</v>
      </c>
      <c r="H4298" s="509">
        <v>0</v>
      </c>
    </row>
    <row r="4299" spans="1:8">
      <c r="A4299" s="508" t="s">
        <v>572</v>
      </c>
      <c r="B4299" s="509" t="s">
        <v>347</v>
      </c>
      <c r="C4299" s="509">
        <v>61</v>
      </c>
      <c r="H4299" s="509">
        <v>0</v>
      </c>
    </row>
    <row r="4300" spans="1:8">
      <c r="A4300" s="508" t="s">
        <v>572</v>
      </c>
      <c r="B4300" s="509" t="s">
        <v>347</v>
      </c>
      <c r="C4300" s="509">
        <v>62</v>
      </c>
      <c r="H4300" s="509">
        <v>0</v>
      </c>
    </row>
    <row r="4301" spans="1:8">
      <c r="A4301" s="508" t="s">
        <v>572</v>
      </c>
      <c r="B4301" s="509" t="s">
        <v>347</v>
      </c>
      <c r="C4301" s="509">
        <v>63</v>
      </c>
      <c r="H4301" s="509">
        <v>0</v>
      </c>
    </row>
    <row r="4302" spans="1:8">
      <c r="A4302" s="508" t="s">
        <v>572</v>
      </c>
      <c r="B4302" s="509" t="s">
        <v>347</v>
      </c>
      <c r="C4302" s="509" t="s">
        <v>1033</v>
      </c>
      <c r="H4302" s="509">
        <v>0</v>
      </c>
    </row>
    <row r="4303" spans="1:8">
      <c r="A4303" s="508" t="s">
        <v>572</v>
      </c>
      <c r="B4303" s="509" t="s">
        <v>347</v>
      </c>
      <c r="C4303" s="509" t="s">
        <v>1034</v>
      </c>
      <c r="H4303" s="509">
        <v>0</v>
      </c>
    </row>
    <row r="4304" spans="1:8">
      <c r="A4304" s="508" t="s">
        <v>572</v>
      </c>
      <c r="B4304" s="509" t="s">
        <v>347</v>
      </c>
      <c r="C4304" s="509">
        <v>64</v>
      </c>
      <c r="H4304" s="509">
        <v>0</v>
      </c>
    </row>
    <row r="4305" spans="1:8">
      <c r="A4305" s="508" t="s">
        <v>572</v>
      </c>
      <c r="B4305" s="509" t="s">
        <v>347</v>
      </c>
      <c r="C4305" s="509" t="s">
        <v>1035</v>
      </c>
      <c r="H4305" s="509">
        <v>0</v>
      </c>
    </row>
    <row r="4306" spans="1:8">
      <c r="A4306" s="508" t="s">
        <v>572</v>
      </c>
      <c r="B4306" s="509" t="s">
        <v>347</v>
      </c>
      <c r="C4306" s="509">
        <v>65</v>
      </c>
      <c r="H4306" s="509">
        <v>0</v>
      </c>
    </row>
    <row r="4307" spans="1:8">
      <c r="A4307" s="508" t="s">
        <v>572</v>
      </c>
      <c r="B4307" s="509" t="s">
        <v>347</v>
      </c>
      <c r="C4307" s="509">
        <v>66</v>
      </c>
      <c r="H4307" s="509">
        <v>0</v>
      </c>
    </row>
    <row r="4308" spans="1:8">
      <c r="A4308" s="508" t="s">
        <v>572</v>
      </c>
      <c r="B4308" s="509" t="s">
        <v>347</v>
      </c>
      <c r="C4308" s="509" t="s">
        <v>1036</v>
      </c>
      <c r="H4308" s="509">
        <v>0</v>
      </c>
    </row>
    <row r="4309" spans="1:8">
      <c r="A4309" s="508" t="s">
        <v>572</v>
      </c>
      <c r="B4309" s="509" t="s">
        <v>347</v>
      </c>
      <c r="C4309" s="509" t="s">
        <v>1037</v>
      </c>
      <c r="H4309" s="509">
        <v>0</v>
      </c>
    </row>
    <row r="4310" spans="1:8">
      <c r="A4310" s="508" t="s">
        <v>572</v>
      </c>
      <c r="B4310" s="509" t="s">
        <v>347</v>
      </c>
      <c r="C4310" s="509" t="s">
        <v>1038</v>
      </c>
      <c r="H4310" s="509">
        <v>0</v>
      </c>
    </row>
    <row r="4311" spans="1:8">
      <c r="A4311" s="508" t="s">
        <v>572</v>
      </c>
      <c r="B4311" s="509" t="s">
        <v>347</v>
      </c>
      <c r="C4311" s="509" t="s">
        <v>1039</v>
      </c>
      <c r="H4311" s="509">
        <v>0</v>
      </c>
    </row>
    <row r="4312" spans="1:8">
      <c r="A4312" s="508" t="s">
        <v>572</v>
      </c>
      <c r="B4312" s="509" t="s">
        <v>347</v>
      </c>
      <c r="C4312" s="509" t="s">
        <v>1040</v>
      </c>
      <c r="H4312" s="509">
        <v>0</v>
      </c>
    </row>
    <row r="4313" spans="1:8">
      <c r="A4313" s="508" t="s">
        <v>572</v>
      </c>
      <c r="B4313" s="509" t="s">
        <v>347</v>
      </c>
      <c r="C4313" s="509" t="s">
        <v>1041</v>
      </c>
      <c r="H4313" s="509">
        <v>0</v>
      </c>
    </row>
    <row r="4314" spans="1:8">
      <c r="A4314" s="508" t="s">
        <v>572</v>
      </c>
      <c r="B4314" s="509" t="s">
        <v>347</v>
      </c>
      <c r="C4314" s="509" t="s">
        <v>1042</v>
      </c>
    </row>
    <row r="4315" spans="1:8">
      <c r="A4315" s="508" t="s">
        <v>572</v>
      </c>
      <c r="B4315" s="509" t="s">
        <v>347</v>
      </c>
      <c r="C4315" s="509">
        <v>67</v>
      </c>
      <c r="H4315" s="509">
        <v>0</v>
      </c>
    </row>
    <row r="4316" spans="1:8">
      <c r="A4316" s="508" t="s">
        <v>572</v>
      </c>
      <c r="B4316" s="509" t="s">
        <v>347</v>
      </c>
      <c r="C4316" s="509">
        <v>68</v>
      </c>
      <c r="H4316" s="509">
        <v>0</v>
      </c>
    </row>
    <row r="4317" spans="1:8">
      <c r="A4317" s="508" t="s">
        <v>572</v>
      </c>
      <c r="B4317" s="509" t="s">
        <v>347</v>
      </c>
      <c r="C4317" s="509" t="s">
        <v>1043</v>
      </c>
      <c r="H4317" s="509">
        <v>0</v>
      </c>
    </row>
    <row r="4318" spans="1:8">
      <c r="A4318" s="508" t="s">
        <v>572</v>
      </c>
      <c r="B4318" s="509" t="s">
        <v>347</v>
      </c>
      <c r="C4318" s="509">
        <v>69</v>
      </c>
      <c r="H4318" s="509">
        <v>0</v>
      </c>
    </row>
    <row r="4319" spans="1:8">
      <c r="A4319" s="508" t="s">
        <v>572</v>
      </c>
      <c r="B4319" s="509" t="s">
        <v>347</v>
      </c>
      <c r="C4319" s="509" t="s">
        <v>1044</v>
      </c>
      <c r="H4319" s="509">
        <v>0</v>
      </c>
    </row>
    <row r="4320" spans="1:8">
      <c r="A4320" s="508" t="s">
        <v>572</v>
      </c>
      <c r="B4320" s="509" t="s">
        <v>347</v>
      </c>
      <c r="C4320" s="509" t="s">
        <v>1045</v>
      </c>
      <c r="H4320" s="509">
        <v>0</v>
      </c>
    </row>
    <row r="4321" spans="1:8">
      <c r="A4321" s="508" t="s">
        <v>572</v>
      </c>
      <c r="B4321" s="509" t="s">
        <v>347</v>
      </c>
      <c r="C4321" s="509">
        <v>70</v>
      </c>
      <c r="H4321" s="509">
        <v>0</v>
      </c>
    </row>
    <row r="4322" spans="1:8">
      <c r="A4322" s="508" t="s">
        <v>572</v>
      </c>
      <c r="B4322" s="509" t="s">
        <v>347</v>
      </c>
      <c r="C4322" s="509" t="s">
        <v>1046</v>
      </c>
      <c r="H4322" s="509">
        <v>0</v>
      </c>
    </row>
    <row r="4323" spans="1:8">
      <c r="A4323" s="508" t="s">
        <v>572</v>
      </c>
      <c r="B4323" s="509" t="s">
        <v>347</v>
      </c>
      <c r="C4323" s="509">
        <v>71</v>
      </c>
      <c r="H4323" s="509">
        <v>0</v>
      </c>
    </row>
    <row r="4324" spans="1:8">
      <c r="A4324" s="508" t="s">
        <v>572</v>
      </c>
      <c r="B4324" s="509" t="s">
        <v>347</v>
      </c>
      <c r="C4324" s="509" t="s">
        <v>1047</v>
      </c>
      <c r="H4324" s="509">
        <v>0</v>
      </c>
    </row>
    <row r="4325" spans="1:8">
      <c r="A4325" s="508" t="s">
        <v>572</v>
      </c>
      <c r="B4325" s="509" t="s">
        <v>347</v>
      </c>
      <c r="C4325" s="509" t="s">
        <v>1048</v>
      </c>
      <c r="H4325" s="509">
        <v>0</v>
      </c>
    </row>
    <row r="4326" spans="1:8">
      <c r="A4326" s="508" t="s">
        <v>572</v>
      </c>
      <c r="B4326" s="509" t="s">
        <v>347</v>
      </c>
      <c r="C4326" s="509" t="s">
        <v>1049</v>
      </c>
      <c r="H4326" s="509">
        <v>0</v>
      </c>
    </row>
    <row r="4327" spans="1:8">
      <c r="A4327" s="508" t="s">
        <v>572</v>
      </c>
      <c r="B4327" s="509" t="s">
        <v>347</v>
      </c>
      <c r="C4327" s="509" t="s">
        <v>1050</v>
      </c>
      <c r="H4327" s="509">
        <v>0</v>
      </c>
    </row>
    <row r="4328" spans="1:8">
      <c r="A4328" s="508" t="s">
        <v>572</v>
      </c>
      <c r="B4328" s="509" t="s">
        <v>347</v>
      </c>
      <c r="C4328" s="509" t="s">
        <v>1051</v>
      </c>
      <c r="H4328" s="509">
        <v>0</v>
      </c>
    </row>
    <row r="4329" spans="1:8">
      <c r="A4329" s="508" t="s">
        <v>572</v>
      </c>
      <c r="B4329" s="509" t="s">
        <v>347</v>
      </c>
      <c r="C4329" s="509">
        <v>72</v>
      </c>
      <c r="H4329" s="509">
        <v>0</v>
      </c>
    </row>
    <row r="4330" spans="1:8">
      <c r="A4330" s="508" t="s">
        <v>572</v>
      </c>
      <c r="B4330" s="509" t="s">
        <v>347</v>
      </c>
      <c r="C4330" s="509">
        <v>74</v>
      </c>
      <c r="H4330" s="509">
        <v>0</v>
      </c>
    </row>
    <row r="4331" spans="1:8">
      <c r="A4331" s="508" t="s">
        <v>572</v>
      </c>
      <c r="B4331" s="509" t="s">
        <v>347</v>
      </c>
      <c r="C4331" s="509" t="s">
        <v>4571</v>
      </c>
      <c r="D4331" s="509">
        <v>0</v>
      </c>
      <c r="E4331" s="509">
        <v>0</v>
      </c>
      <c r="F4331" s="509">
        <v>0</v>
      </c>
      <c r="G4331" s="509">
        <v>0</v>
      </c>
      <c r="H4331" s="509">
        <v>0</v>
      </c>
    </row>
    <row r="4332" spans="1:8">
      <c r="A4332" s="508" t="s">
        <v>573</v>
      </c>
      <c r="B4332" s="509" t="s">
        <v>348</v>
      </c>
      <c r="C4332" s="509">
        <v>1</v>
      </c>
      <c r="H4332" s="509">
        <v>0</v>
      </c>
    </row>
    <row r="4333" spans="1:8">
      <c r="A4333" s="508" t="s">
        <v>573</v>
      </c>
      <c r="B4333" s="509" t="s">
        <v>348</v>
      </c>
      <c r="C4333" s="509" t="s">
        <v>1023</v>
      </c>
      <c r="H4333" s="509">
        <v>0</v>
      </c>
    </row>
    <row r="4334" spans="1:8">
      <c r="A4334" s="508" t="s">
        <v>573</v>
      </c>
      <c r="B4334" s="509" t="s">
        <v>348</v>
      </c>
      <c r="C4334" s="509">
        <v>2</v>
      </c>
      <c r="H4334" s="509">
        <v>0</v>
      </c>
    </row>
    <row r="4335" spans="1:8">
      <c r="A4335" s="508" t="s">
        <v>573</v>
      </c>
      <c r="B4335" s="509" t="s">
        <v>348</v>
      </c>
      <c r="C4335" s="509">
        <v>3</v>
      </c>
      <c r="H4335" s="509">
        <v>0</v>
      </c>
    </row>
    <row r="4336" spans="1:8">
      <c r="A4336" s="508" t="s">
        <v>573</v>
      </c>
      <c r="B4336" s="509" t="s">
        <v>348</v>
      </c>
      <c r="C4336" s="509">
        <v>4</v>
      </c>
      <c r="H4336" s="509">
        <v>0</v>
      </c>
    </row>
    <row r="4337" spans="1:8">
      <c r="A4337" s="508" t="s">
        <v>573</v>
      </c>
      <c r="B4337" s="509" t="s">
        <v>348</v>
      </c>
      <c r="C4337" s="509">
        <v>5</v>
      </c>
      <c r="H4337" s="509">
        <v>0</v>
      </c>
    </row>
    <row r="4338" spans="1:8">
      <c r="A4338" s="508" t="s">
        <v>573</v>
      </c>
      <c r="B4338" s="509" t="s">
        <v>348</v>
      </c>
      <c r="C4338" s="509">
        <v>6</v>
      </c>
      <c r="H4338" s="509">
        <v>0</v>
      </c>
    </row>
    <row r="4339" spans="1:8">
      <c r="A4339" s="508" t="s">
        <v>573</v>
      </c>
      <c r="B4339" s="509" t="s">
        <v>348</v>
      </c>
      <c r="C4339" s="509">
        <v>7</v>
      </c>
      <c r="H4339" s="509">
        <v>0</v>
      </c>
    </row>
    <row r="4340" spans="1:8">
      <c r="A4340" s="508" t="s">
        <v>573</v>
      </c>
      <c r="B4340" s="509" t="s">
        <v>348</v>
      </c>
      <c r="C4340" s="509">
        <v>8</v>
      </c>
      <c r="H4340" s="509">
        <v>0</v>
      </c>
    </row>
    <row r="4341" spans="1:8">
      <c r="A4341" s="508" t="s">
        <v>573</v>
      </c>
      <c r="B4341" s="509" t="s">
        <v>348</v>
      </c>
      <c r="C4341" s="509">
        <v>9</v>
      </c>
      <c r="H4341" s="509">
        <v>0</v>
      </c>
    </row>
    <row r="4342" spans="1:8">
      <c r="A4342" s="508" t="s">
        <v>573</v>
      </c>
      <c r="B4342" s="509" t="s">
        <v>348</v>
      </c>
      <c r="C4342" s="509">
        <v>10</v>
      </c>
      <c r="H4342" s="509">
        <v>0</v>
      </c>
    </row>
    <row r="4343" spans="1:8">
      <c r="A4343" s="508" t="s">
        <v>573</v>
      </c>
      <c r="B4343" s="509" t="s">
        <v>348</v>
      </c>
      <c r="C4343" s="509">
        <v>11</v>
      </c>
      <c r="H4343" s="509">
        <v>0</v>
      </c>
    </row>
    <row r="4344" spans="1:8">
      <c r="A4344" s="508" t="s">
        <v>573</v>
      </c>
      <c r="B4344" s="509" t="s">
        <v>348</v>
      </c>
      <c r="C4344" s="509">
        <v>12</v>
      </c>
      <c r="H4344" s="509">
        <v>0</v>
      </c>
    </row>
    <row r="4345" spans="1:8">
      <c r="A4345" s="508" t="s">
        <v>573</v>
      </c>
      <c r="B4345" s="509" t="s">
        <v>348</v>
      </c>
      <c r="C4345" s="509">
        <v>13</v>
      </c>
      <c r="H4345" s="509">
        <v>0</v>
      </c>
    </row>
    <row r="4346" spans="1:8">
      <c r="A4346" s="508" t="s">
        <v>573</v>
      </c>
      <c r="B4346" s="509" t="s">
        <v>348</v>
      </c>
      <c r="C4346" s="509">
        <v>14</v>
      </c>
      <c r="H4346" s="509">
        <v>0</v>
      </c>
    </row>
    <row r="4347" spans="1:8">
      <c r="A4347" s="508" t="s">
        <v>573</v>
      </c>
      <c r="B4347" s="509" t="s">
        <v>348</v>
      </c>
      <c r="C4347" s="509">
        <v>15</v>
      </c>
      <c r="H4347" s="509">
        <v>0</v>
      </c>
    </row>
    <row r="4348" spans="1:8">
      <c r="A4348" s="508" t="s">
        <v>573</v>
      </c>
      <c r="B4348" s="509" t="s">
        <v>348</v>
      </c>
      <c r="C4348" s="509">
        <v>16</v>
      </c>
      <c r="H4348" s="509">
        <v>0</v>
      </c>
    </row>
    <row r="4349" spans="1:8">
      <c r="A4349" s="508" t="s">
        <v>573</v>
      </c>
      <c r="B4349" s="509" t="s">
        <v>348</v>
      </c>
      <c r="C4349" s="509">
        <v>17</v>
      </c>
      <c r="H4349" s="509">
        <v>0</v>
      </c>
    </row>
    <row r="4350" spans="1:8">
      <c r="A4350" s="508" t="s">
        <v>573</v>
      </c>
      <c r="B4350" s="509" t="s">
        <v>348</v>
      </c>
      <c r="C4350" s="509">
        <v>18</v>
      </c>
      <c r="H4350" s="509">
        <v>0</v>
      </c>
    </row>
    <row r="4351" spans="1:8">
      <c r="A4351" s="508" t="s">
        <v>573</v>
      </c>
      <c r="B4351" s="509" t="s">
        <v>348</v>
      </c>
      <c r="C4351" s="509" t="s">
        <v>1024</v>
      </c>
      <c r="H4351" s="509">
        <v>0</v>
      </c>
    </row>
    <row r="4352" spans="1:8">
      <c r="A4352" s="508" t="s">
        <v>573</v>
      </c>
      <c r="B4352" s="509" t="s">
        <v>348</v>
      </c>
      <c r="C4352" s="509" t="s">
        <v>1025</v>
      </c>
      <c r="H4352" s="509">
        <v>0</v>
      </c>
    </row>
    <row r="4353" spans="1:8">
      <c r="A4353" s="508" t="s">
        <v>573</v>
      </c>
      <c r="B4353" s="509" t="s">
        <v>348</v>
      </c>
      <c r="C4353" s="509">
        <v>19</v>
      </c>
      <c r="H4353" s="509">
        <v>0</v>
      </c>
    </row>
    <row r="4354" spans="1:8">
      <c r="A4354" s="508" t="s">
        <v>573</v>
      </c>
      <c r="B4354" s="509" t="s">
        <v>348</v>
      </c>
      <c r="C4354" s="509">
        <v>20</v>
      </c>
      <c r="H4354" s="509">
        <v>0</v>
      </c>
    </row>
    <row r="4355" spans="1:8">
      <c r="A4355" s="508" t="s">
        <v>573</v>
      </c>
      <c r="B4355" s="509" t="s">
        <v>348</v>
      </c>
      <c r="C4355" s="509">
        <v>21</v>
      </c>
      <c r="H4355" s="509">
        <v>0</v>
      </c>
    </row>
    <row r="4356" spans="1:8">
      <c r="A4356" s="508" t="s">
        <v>573</v>
      </c>
      <c r="B4356" s="509" t="s">
        <v>348</v>
      </c>
      <c r="C4356" s="509" t="s">
        <v>1026</v>
      </c>
      <c r="H4356" s="509">
        <v>0</v>
      </c>
    </row>
    <row r="4357" spans="1:8">
      <c r="A4357" s="508" t="s">
        <v>573</v>
      </c>
      <c r="B4357" s="509" t="s">
        <v>348</v>
      </c>
      <c r="C4357" s="509" t="s">
        <v>1027</v>
      </c>
      <c r="H4357" s="509">
        <v>0</v>
      </c>
    </row>
    <row r="4358" spans="1:8">
      <c r="A4358" s="508" t="s">
        <v>573</v>
      </c>
      <c r="B4358" s="509" t="s">
        <v>348</v>
      </c>
      <c r="C4358" s="509" t="s">
        <v>1028</v>
      </c>
      <c r="H4358" s="509">
        <v>0</v>
      </c>
    </row>
    <row r="4359" spans="1:8">
      <c r="A4359" s="508" t="s">
        <v>573</v>
      </c>
      <c r="B4359" s="509" t="s">
        <v>348</v>
      </c>
      <c r="C4359" s="509">
        <v>22</v>
      </c>
      <c r="H4359" s="509">
        <v>0</v>
      </c>
    </row>
    <row r="4360" spans="1:8">
      <c r="A4360" s="508" t="s">
        <v>573</v>
      </c>
      <c r="B4360" s="509" t="s">
        <v>348</v>
      </c>
      <c r="C4360" s="509">
        <v>23</v>
      </c>
      <c r="H4360" s="509">
        <v>0</v>
      </c>
    </row>
    <row r="4361" spans="1:8">
      <c r="A4361" s="508" t="s">
        <v>573</v>
      </c>
      <c r="B4361" s="509" t="s">
        <v>348</v>
      </c>
      <c r="C4361" s="509" t="s">
        <v>1029</v>
      </c>
      <c r="H4361" s="509">
        <v>0</v>
      </c>
    </row>
    <row r="4362" spans="1:8">
      <c r="A4362" s="508" t="s">
        <v>573</v>
      </c>
      <c r="B4362" s="509" t="s">
        <v>348</v>
      </c>
      <c r="C4362" s="509">
        <v>24</v>
      </c>
      <c r="H4362" s="509">
        <v>0</v>
      </c>
    </row>
    <row r="4363" spans="1:8">
      <c r="A4363" s="508" t="s">
        <v>573</v>
      </c>
      <c r="B4363" s="509" t="s">
        <v>348</v>
      </c>
      <c r="C4363" s="509">
        <v>25</v>
      </c>
    </row>
    <row r="4364" spans="1:8">
      <c r="A4364" s="508" t="s">
        <v>573</v>
      </c>
      <c r="B4364" s="509" t="s">
        <v>348</v>
      </c>
      <c r="C4364" s="509">
        <v>26</v>
      </c>
      <c r="H4364" s="509">
        <v>0</v>
      </c>
    </row>
    <row r="4365" spans="1:8">
      <c r="A4365" s="508" t="s">
        <v>573</v>
      </c>
      <c r="B4365" s="509" t="s">
        <v>348</v>
      </c>
      <c r="C4365" s="509">
        <v>27</v>
      </c>
      <c r="H4365" s="509">
        <v>0</v>
      </c>
    </row>
    <row r="4366" spans="1:8">
      <c r="A4366" s="508" t="s">
        <v>573</v>
      </c>
      <c r="B4366" s="509" t="s">
        <v>348</v>
      </c>
      <c r="C4366" s="509">
        <v>28</v>
      </c>
      <c r="H4366" s="509">
        <v>0</v>
      </c>
    </row>
    <row r="4367" spans="1:8">
      <c r="A4367" s="508" t="s">
        <v>573</v>
      </c>
      <c r="B4367" s="509" t="s">
        <v>348</v>
      </c>
      <c r="C4367" s="509">
        <v>29</v>
      </c>
      <c r="H4367" s="509">
        <v>0</v>
      </c>
    </row>
    <row r="4368" spans="1:8">
      <c r="A4368" s="508" t="s">
        <v>573</v>
      </c>
      <c r="B4368" s="509" t="s">
        <v>348</v>
      </c>
      <c r="C4368" s="509">
        <v>30</v>
      </c>
      <c r="H4368" s="509">
        <v>0</v>
      </c>
    </row>
    <row r="4369" spans="1:8">
      <c r="A4369" s="508" t="s">
        <v>573</v>
      </c>
      <c r="B4369" s="509" t="s">
        <v>348</v>
      </c>
      <c r="C4369" s="509">
        <v>31</v>
      </c>
      <c r="H4369" s="509">
        <v>0</v>
      </c>
    </row>
    <row r="4370" spans="1:8">
      <c r="A4370" s="508" t="s">
        <v>573</v>
      </c>
      <c r="B4370" s="509" t="s">
        <v>348</v>
      </c>
      <c r="C4370" s="509">
        <v>32</v>
      </c>
      <c r="H4370" s="509">
        <v>0</v>
      </c>
    </row>
    <row r="4371" spans="1:8">
      <c r="A4371" s="508" t="s">
        <v>573</v>
      </c>
      <c r="B4371" s="509" t="s">
        <v>348</v>
      </c>
      <c r="C4371" s="509">
        <v>33</v>
      </c>
      <c r="H4371" s="509">
        <v>0</v>
      </c>
    </row>
    <row r="4372" spans="1:8">
      <c r="A4372" s="508" t="s">
        <v>573</v>
      </c>
      <c r="B4372" s="509" t="s">
        <v>348</v>
      </c>
      <c r="C4372" s="509">
        <v>34</v>
      </c>
      <c r="H4372" s="509">
        <v>0</v>
      </c>
    </row>
    <row r="4373" spans="1:8">
      <c r="A4373" s="508" t="s">
        <v>573</v>
      </c>
      <c r="B4373" s="509" t="s">
        <v>348</v>
      </c>
      <c r="C4373" s="509">
        <v>35</v>
      </c>
      <c r="H4373" s="509">
        <v>0</v>
      </c>
    </row>
    <row r="4374" spans="1:8">
      <c r="A4374" s="508" t="s">
        <v>573</v>
      </c>
      <c r="B4374" s="509" t="s">
        <v>348</v>
      </c>
      <c r="C4374" s="509">
        <v>36</v>
      </c>
      <c r="H4374" s="509">
        <v>0</v>
      </c>
    </row>
    <row r="4375" spans="1:8">
      <c r="A4375" s="508" t="s">
        <v>573</v>
      </c>
      <c r="B4375" s="509" t="s">
        <v>348</v>
      </c>
      <c r="C4375" s="509">
        <v>37</v>
      </c>
      <c r="H4375" s="509">
        <v>0</v>
      </c>
    </row>
    <row r="4376" spans="1:8">
      <c r="A4376" s="508" t="s">
        <v>573</v>
      </c>
      <c r="B4376" s="509" t="s">
        <v>348</v>
      </c>
      <c r="C4376" s="509">
        <v>38</v>
      </c>
      <c r="H4376" s="509">
        <v>0</v>
      </c>
    </row>
    <row r="4377" spans="1:8">
      <c r="A4377" s="508" t="s">
        <v>573</v>
      </c>
      <c r="B4377" s="509" t="s">
        <v>348</v>
      </c>
      <c r="C4377" s="509" t="s">
        <v>1030</v>
      </c>
    </row>
    <row r="4378" spans="1:8">
      <c r="A4378" s="508" t="s">
        <v>573</v>
      </c>
      <c r="B4378" s="509" t="s">
        <v>348</v>
      </c>
      <c r="C4378" s="509">
        <v>39</v>
      </c>
      <c r="H4378" s="509">
        <v>0</v>
      </c>
    </row>
    <row r="4379" spans="1:8">
      <c r="A4379" s="508" t="s">
        <v>573</v>
      </c>
      <c r="B4379" s="509" t="s">
        <v>348</v>
      </c>
      <c r="C4379" s="509">
        <v>40</v>
      </c>
      <c r="H4379" s="509">
        <v>0</v>
      </c>
    </row>
    <row r="4380" spans="1:8">
      <c r="A4380" s="508" t="s">
        <v>573</v>
      </c>
      <c r="B4380" s="509" t="s">
        <v>348</v>
      </c>
      <c r="C4380" s="509">
        <v>41</v>
      </c>
      <c r="H4380" s="509">
        <v>0</v>
      </c>
    </row>
    <row r="4381" spans="1:8">
      <c r="A4381" s="508" t="s">
        <v>573</v>
      </c>
      <c r="B4381" s="509" t="s">
        <v>348</v>
      </c>
      <c r="C4381" s="509">
        <v>42</v>
      </c>
      <c r="H4381" s="509">
        <v>0</v>
      </c>
    </row>
    <row r="4382" spans="1:8">
      <c r="A4382" s="508" t="s">
        <v>573</v>
      </c>
      <c r="B4382" s="509" t="s">
        <v>348</v>
      </c>
      <c r="C4382" s="509">
        <v>43</v>
      </c>
      <c r="H4382" s="509">
        <v>0</v>
      </c>
    </row>
    <row r="4383" spans="1:8">
      <c r="A4383" s="508" t="s">
        <v>573</v>
      </c>
      <c r="B4383" s="509" t="s">
        <v>348</v>
      </c>
      <c r="C4383" s="509">
        <v>44</v>
      </c>
      <c r="H4383" s="509">
        <v>0</v>
      </c>
    </row>
    <row r="4384" spans="1:8">
      <c r="A4384" s="508" t="s">
        <v>573</v>
      </c>
      <c r="B4384" s="509" t="s">
        <v>348</v>
      </c>
      <c r="C4384" s="509">
        <v>45</v>
      </c>
      <c r="H4384" s="509">
        <v>0</v>
      </c>
    </row>
    <row r="4385" spans="1:8">
      <c r="A4385" s="508" t="s">
        <v>573</v>
      </c>
      <c r="B4385" s="509" t="s">
        <v>348</v>
      </c>
      <c r="C4385" s="509">
        <v>46</v>
      </c>
      <c r="H4385" s="509">
        <v>0</v>
      </c>
    </row>
    <row r="4386" spans="1:8">
      <c r="A4386" s="508" t="s">
        <v>573</v>
      </c>
      <c r="B4386" s="509" t="s">
        <v>348</v>
      </c>
      <c r="C4386" s="509">
        <v>47</v>
      </c>
      <c r="H4386" s="509">
        <v>0</v>
      </c>
    </row>
    <row r="4387" spans="1:8">
      <c r="A4387" s="508" t="s">
        <v>573</v>
      </c>
      <c r="B4387" s="509" t="s">
        <v>348</v>
      </c>
      <c r="C4387" s="509">
        <v>48</v>
      </c>
      <c r="H4387" s="509">
        <v>0</v>
      </c>
    </row>
    <row r="4388" spans="1:8">
      <c r="A4388" s="508" t="s">
        <v>573</v>
      </c>
      <c r="B4388" s="509" t="s">
        <v>348</v>
      </c>
      <c r="C4388" s="509">
        <v>49</v>
      </c>
      <c r="H4388" s="509">
        <v>0</v>
      </c>
    </row>
    <row r="4389" spans="1:8">
      <c r="A4389" s="508" t="s">
        <v>573</v>
      </c>
      <c r="B4389" s="509" t="s">
        <v>348</v>
      </c>
      <c r="C4389" s="509">
        <v>50</v>
      </c>
      <c r="H4389" s="509">
        <v>0</v>
      </c>
    </row>
    <row r="4390" spans="1:8">
      <c r="A4390" s="508" t="s">
        <v>573</v>
      </c>
      <c r="B4390" s="509" t="s">
        <v>348</v>
      </c>
      <c r="C4390" s="509">
        <v>51</v>
      </c>
      <c r="H4390" s="509">
        <v>0</v>
      </c>
    </row>
    <row r="4391" spans="1:8">
      <c r="A4391" s="508" t="s">
        <v>573</v>
      </c>
      <c r="B4391" s="509" t="s">
        <v>348</v>
      </c>
      <c r="C4391" s="509" t="s">
        <v>1031</v>
      </c>
      <c r="H4391" s="509">
        <v>0</v>
      </c>
    </row>
    <row r="4392" spans="1:8">
      <c r="A4392" s="508" t="s">
        <v>573</v>
      </c>
      <c r="B4392" s="509" t="s">
        <v>348</v>
      </c>
      <c r="C4392" s="509" t="s">
        <v>1032</v>
      </c>
      <c r="H4392" s="509">
        <v>0</v>
      </c>
    </row>
    <row r="4393" spans="1:8">
      <c r="A4393" s="508" t="s">
        <v>573</v>
      </c>
      <c r="B4393" s="509" t="s">
        <v>348</v>
      </c>
      <c r="C4393" s="509">
        <v>52</v>
      </c>
      <c r="H4393" s="509">
        <v>0</v>
      </c>
    </row>
    <row r="4394" spans="1:8">
      <c r="A4394" s="508" t="s">
        <v>573</v>
      </c>
      <c r="B4394" s="509" t="s">
        <v>348</v>
      </c>
      <c r="C4394" s="509">
        <v>53</v>
      </c>
      <c r="H4394" s="509">
        <v>0</v>
      </c>
    </row>
    <row r="4395" spans="1:8">
      <c r="A4395" s="508" t="s">
        <v>573</v>
      </c>
      <c r="B4395" s="509" t="s">
        <v>348</v>
      </c>
      <c r="C4395" s="509">
        <v>54</v>
      </c>
      <c r="H4395" s="509">
        <v>0</v>
      </c>
    </row>
    <row r="4396" spans="1:8">
      <c r="A4396" s="508" t="s">
        <v>573</v>
      </c>
      <c r="B4396" s="509" t="s">
        <v>348</v>
      </c>
      <c r="C4396" s="509">
        <v>55</v>
      </c>
      <c r="H4396" s="509">
        <v>0</v>
      </c>
    </row>
    <row r="4397" spans="1:8">
      <c r="A4397" s="508" t="s">
        <v>573</v>
      </c>
      <c r="B4397" s="509" t="s">
        <v>348</v>
      </c>
      <c r="C4397" s="509">
        <v>56</v>
      </c>
      <c r="H4397" s="509">
        <v>0</v>
      </c>
    </row>
    <row r="4398" spans="1:8">
      <c r="A4398" s="508" t="s">
        <v>573</v>
      </c>
      <c r="B4398" s="509" t="s">
        <v>348</v>
      </c>
      <c r="C4398" s="509">
        <v>57</v>
      </c>
      <c r="H4398" s="509">
        <v>0</v>
      </c>
    </row>
    <row r="4399" spans="1:8">
      <c r="A4399" s="508" t="s">
        <v>573</v>
      </c>
      <c r="B4399" s="509" t="s">
        <v>348</v>
      </c>
      <c r="C4399" s="509">
        <v>58</v>
      </c>
      <c r="H4399" s="509">
        <v>0</v>
      </c>
    </row>
    <row r="4400" spans="1:8">
      <c r="A4400" s="508" t="s">
        <v>573</v>
      </c>
      <c r="B4400" s="509" t="s">
        <v>348</v>
      </c>
      <c r="C4400" s="509">
        <v>59</v>
      </c>
      <c r="H4400" s="509">
        <v>0</v>
      </c>
    </row>
    <row r="4401" spans="1:8">
      <c r="A4401" s="508" t="s">
        <v>573</v>
      </c>
      <c r="B4401" s="509" t="s">
        <v>348</v>
      </c>
      <c r="C4401" s="509">
        <v>60</v>
      </c>
      <c r="H4401" s="509">
        <v>0</v>
      </c>
    </row>
    <row r="4402" spans="1:8">
      <c r="A4402" s="508" t="s">
        <v>573</v>
      </c>
      <c r="B4402" s="509" t="s">
        <v>348</v>
      </c>
      <c r="C4402" s="509">
        <v>61</v>
      </c>
      <c r="H4402" s="509">
        <v>0</v>
      </c>
    </row>
    <row r="4403" spans="1:8">
      <c r="A4403" s="508" t="s">
        <v>573</v>
      </c>
      <c r="B4403" s="509" t="s">
        <v>348</v>
      </c>
      <c r="C4403" s="509">
        <v>62</v>
      </c>
      <c r="H4403" s="509">
        <v>0</v>
      </c>
    </row>
    <row r="4404" spans="1:8">
      <c r="A4404" s="508" t="s">
        <v>573</v>
      </c>
      <c r="B4404" s="509" t="s">
        <v>348</v>
      </c>
      <c r="C4404" s="509">
        <v>63</v>
      </c>
      <c r="H4404" s="509">
        <v>0</v>
      </c>
    </row>
    <row r="4405" spans="1:8">
      <c r="A4405" s="508" t="s">
        <v>573</v>
      </c>
      <c r="B4405" s="509" t="s">
        <v>348</v>
      </c>
      <c r="C4405" s="509" t="s">
        <v>1033</v>
      </c>
      <c r="H4405" s="509">
        <v>0</v>
      </c>
    </row>
    <row r="4406" spans="1:8">
      <c r="A4406" s="508" t="s">
        <v>573</v>
      </c>
      <c r="B4406" s="509" t="s">
        <v>348</v>
      </c>
      <c r="C4406" s="509" t="s">
        <v>1034</v>
      </c>
      <c r="H4406" s="509">
        <v>0</v>
      </c>
    </row>
    <row r="4407" spans="1:8">
      <c r="A4407" s="508" t="s">
        <v>573</v>
      </c>
      <c r="B4407" s="509" t="s">
        <v>348</v>
      </c>
      <c r="C4407" s="509">
        <v>64</v>
      </c>
      <c r="H4407" s="509">
        <v>0</v>
      </c>
    </row>
    <row r="4408" spans="1:8">
      <c r="A4408" s="508" t="s">
        <v>573</v>
      </c>
      <c r="B4408" s="509" t="s">
        <v>348</v>
      </c>
      <c r="C4408" s="509" t="s">
        <v>1035</v>
      </c>
      <c r="H4408" s="509">
        <v>0</v>
      </c>
    </row>
    <row r="4409" spans="1:8">
      <c r="A4409" s="508" t="s">
        <v>573</v>
      </c>
      <c r="B4409" s="509" t="s">
        <v>348</v>
      </c>
      <c r="C4409" s="509">
        <v>65</v>
      </c>
      <c r="H4409" s="509">
        <v>0</v>
      </c>
    </row>
    <row r="4410" spans="1:8">
      <c r="A4410" s="508" t="s">
        <v>573</v>
      </c>
      <c r="B4410" s="509" t="s">
        <v>348</v>
      </c>
      <c r="C4410" s="509">
        <v>66</v>
      </c>
      <c r="H4410" s="509">
        <v>0</v>
      </c>
    </row>
    <row r="4411" spans="1:8">
      <c r="A4411" s="508" t="s">
        <v>573</v>
      </c>
      <c r="B4411" s="509" t="s">
        <v>348</v>
      </c>
      <c r="C4411" s="509" t="s">
        <v>1036</v>
      </c>
      <c r="H4411" s="509">
        <v>0</v>
      </c>
    </row>
    <row r="4412" spans="1:8">
      <c r="A4412" s="508" t="s">
        <v>573</v>
      </c>
      <c r="B4412" s="509" t="s">
        <v>348</v>
      </c>
      <c r="C4412" s="509" t="s">
        <v>1037</v>
      </c>
      <c r="H4412" s="509">
        <v>0</v>
      </c>
    </row>
    <row r="4413" spans="1:8">
      <c r="A4413" s="508" t="s">
        <v>573</v>
      </c>
      <c r="B4413" s="509" t="s">
        <v>348</v>
      </c>
      <c r="C4413" s="509" t="s">
        <v>1038</v>
      </c>
      <c r="H4413" s="509">
        <v>0</v>
      </c>
    </row>
    <row r="4414" spans="1:8">
      <c r="A4414" s="508" t="s">
        <v>573</v>
      </c>
      <c r="B4414" s="509" t="s">
        <v>348</v>
      </c>
      <c r="C4414" s="509" t="s">
        <v>1039</v>
      </c>
      <c r="H4414" s="509">
        <v>0</v>
      </c>
    </row>
    <row r="4415" spans="1:8">
      <c r="A4415" s="508" t="s">
        <v>573</v>
      </c>
      <c r="B4415" s="509" t="s">
        <v>348</v>
      </c>
      <c r="C4415" s="509" t="s">
        <v>1040</v>
      </c>
      <c r="H4415" s="509">
        <v>0</v>
      </c>
    </row>
    <row r="4416" spans="1:8">
      <c r="A4416" s="508" t="s">
        <v>573</v>
      </c>
      <c r="B4416" s="509" t="s">
        <v>348</v>
      </c>
      <c r="C4416" s="509" t="s">
        <v>1041</v>
      </c>
      <c r="H4416" s="509">
        <v>0</v>
      </c>
    </row>
    <row r="4417" spans="1:8">
      <c r="A4417" s="508" t="s">
        <v>573</v>
      </c>
      <c r="B4417" s="509" t="s">
        <v>348</v>
      </c>
      <c r="C4417" s="509" t="s">
        <v>1042</v>
      </c>
    </row>
    <row r="4418" spans="1:8">
      <c r="A4418" s="508" t="s">
        <v>573</v>
      </c>
      <c r="B4418" s="509" t="s">
        <v>348</v>
      </c>
      <c r="C4418" s="509">
        <v>67</v>
      </c>
      <c r="H4418" s="509">
        <v>0</v>
      </c>
    </row>
    <row r="4419" spans="1:8">
      <c r="A4419" s="508" t="s">
        <v>573</v>
      </c>
      <c r="B4419" s="509" t="s">
        <v>348</v>
      </c>
      <c r="C4419" s="509">
        <v>68</v>
      </c>
      <c r="H4419" s="509">
        <v>0</v>
      </c>
    </row>
    <row r="4420" spans="1:8">
      <c r="A4420" s="508" t="s">
        <v>573</v>
      </c>
      <c r="B4420" s="509" t="s">
        <v>348</v>
      </c>
      <c r="C4420" s="509" t="s">
        <v>1043</v>
      </c>
      <c r="H4420" s="509">
        <v>0</v>
      </c>
    </row>
    <row r="4421" spans="1:8">
      <c r="A4421" s="508" t="s">
        <v>573</v>
      </c>
      <c r="B4421" s="509" t="s">
        <v>348</v>
      </c>
      <c r="C4421" s="509">
        <v>69</v>
      </c>
      <c r="H4421" s="509">
        <v>0</v>
      </c>
    </row>
    <row r="4422" spans="1:8">
      <c r="A4422" s="508" t="s">
        <v>573</v>
      </c>
      <c r="B4422" s="509" t="s">
        <v>348</v>
      </c>
      <c r="C4422" s="509" t="s">
        <v>1044</v>
      </c>
      <c r="H4422" s="509">
        <v>0</v>
      </c>
    </row>
    <row r="4423" spans="1:8">
      <c r="A4423" s="508" t="s">
        <v>573</v>
      </c>
      <c r="B4423" s="509" t="s">
        <v>348</v>
      </c>
      <c r="C4423" s="509" t="s">
        <v>1045</v>
      </c>
      <c r="H4423" s="509">
        <v>0</v>
      </c>
    </row>
    <row r="4424" spans="1:8">
      <c r="A4424" s="508" t="s">
        <v>573</v>
      </c>
      <c r="B4424" s="509" t="s">
        <v>348</v>
      </c>
      <c r="C4424" s="509">
        <v>70</v>
      </c>
      <c r="H4424" s="509">
        <v>0</v>
      </c>
    </row>
    <row r="4425" spans="1:8">
      <c r="A4425" s="508" t="s">
        <v>573</v>
      </c>
      <c r="B4425" s="509" t="s">
        <v>348</v>
      </c>
      <c r="C4425" s="509" t="s">
        <v>1046</v>
      </c>
      <c r="H4425" s="509">
        <v>0</v>
      </c>
    </row>
    <row r="4426" spans="1:8">
      <c r="A4426" s="508" t="s">
        <v>573</v>
      </c>
      <c r="B4426" s="509" t="s">
        <v>348</v>
      </c>
      <c r="C4426" s="509">
        <v>71</v>
      </c>
      <c r="H4426" s="509">
        <v>0</v>
      </c>
    </row>
    <row r="4427" spans="1:8">
      <c r="A4427" s="508" t="s">
        <v>573</v>
      </c>
      <c r="B4427" s="509" t="s">
        <v>348</v>
      </c>
      <c r="C4427" s="509" t="s">
        <v>1047</v>
      </c>
      <c r="H4427" s="509">
        <v>0</v>
      </c>
    </row>
    <row r="4428" spans="1:8">
      <c r="A4428" s="508" t="s">
        <v>573</v>
      </c>
      <c r="B4428" s="509" t="s">
        <v>348</v>
      </c>
      <c r="C4428" s="509" t="s">
        <v>1048</v>
      </c>
      <c r="H4428" s="509">
        <v>0</v>
      </c>
    </row>
    <row r="4429" spans="1:8">
      <c r="A4429" s="508" t="s">
        <v>573</v>
      </c>
      <c r="B4429" s="509" t="s">
        <v>348</v>
      </c>
      <c r="C4429" s="509" t="s">
        <v>1049</v>
      </c>
      <c r="H4429" s="509">
        <v>0</v>
      </c>
    </row>
    <row r="4430" spans="1:8">
      <c r="A4430" s="508" t="s">
        <v>573</v>
      </c>
      <c r="B4430" s="509" t="s">
        <v>348</v>
      </c>
      <c r="C4430" s="509" t="s">
        <v>1050</v>
      </c>
      <c r="H4430" s="509">
        <v>0</v>
      </c>
    </row>
    <row r="4431" spans="1:8">
      <c r="A4431" s="508" t="s">
        <v>573</v>
      </c>
      <c r="B4431" s="509" t="s">
        <v>348</v>
      </c>
      <c r="C4431" s="509" t="s">
        <v>1051</v>
      </c>
      <c r="H4431" s="509">
        <v>0</v>
      </c>
    </row>
    <row r="4432" spans="1:8">
      <c r="A4432" s="508" t="s">
        <v>573</v>
      </c>
      <c r="B4432" s="509" t="s">
        <v>348</v>
      </c>
      <c r="C4432" s="509">
        <v>72</v>
      </c>
      <c r="H4432" s="509">
        <v>0</v>
      </c>
    </row>
    <row r="4433" spans="1:8">
      <c r="A4433" s="508" t="s">
        <v>573</v>
      </c>
      <c r="B4433" s="509" t="s">
        <v>348</v>
      </c>
      <c r="C4433" s="509">
        <v>74</v>
      </c>
      <c r="H4433" s="509">
        <v>0</v>
      </c>
    </row>
    <row r="4434" spans="1:8">
      <c r="A4434" s="508" t="s">
        <v>573</v>
      </c>
      <c r="B4434" s="509" t="s">
        <v>348</v>
      </c>
      <c r="C4434" s="509" t="s">
        <v>4571</v>
      </c>
      <c r="D4434" s="509">
        <v>0</v>
      </c>
      <c r="E4434" s="509">
        <v>0</v>
      </c>
      <c r="F4434" s="509">
        <v>0</v>
      </c>
      <c r="G4434" s="509">
        <v>0</v>
      </c>
      <c r="H4434" s="509">
        <v>0</v>
      </c>
    </row>
    <row r="4435" spans="1:8">
      <c r="A4435" s="508" t="s">
        <v>574</v>
      </c>
      <c r="B4435" s="509" t="s">
        <v>349</v>
      </c>
      <c r="C4435" s="509">
        <v>1</v>
      </c>
      <c r="H4435" s="509">
        <v>0</v>
      </c>
    </row>
    <row r="4436" spans="1:8">
      <c r="A4436" s="508" t="s">
        <v>574</v>
      </c>
      <c r="B4436" s="509" t="s">
        <v>349</v>
      </c>
      <c r="C4436" s="509" t="s">
        <v>1023</v>
      </c>
      <c r="H4436" s="509">
        <v>0</v>
      </c>
    </row>
    <row r="4437" spans="1:8">
      <c r="A4437" s="508" t="s">
        <v>574</v>
      </c>
      <c r="B4437" s="509" t="s">
        <v>349</v>
      </c>
      <c r="C4437" s="509">
        <v>2</v>
      </c>
      <c r="H4437" s="509">
        <v>0</v>
      </c>
    </row>
    <row r="4438" spans="1:8">
      <c r="A4438" s="508" t="s">
        <v>574</v>
      </c>
      <c r="B4438" s="509" t="s">
        <v>349</v>
      </c>
      <c r="C4438" s="509">
        <v>3</v>
      </c>
      <c r="H4438" s="509">
        <v>0</v>
      </c>
    </row>
    <row r="4439" spans="1:8">
      <c r="A4439" s="508" t="s">
        <v>574</v>
      </c>
      <c r="B4439" s="509" t="s">
        <v>349</v>
      </c>
      <c r="C4439" s="509">
        <v>4</v>
      </c>
      <c r="H4439" s="509">
        <v>0</v>
      </c>
    </row>
    <row r="4440" spans="1:8">
      <c r="A4440" s="508" t="s">
        <v>574</v>
      </c>
      <c r="B4440" s="509" t="s">
        <v>349</v>
      </c>
      <c r="C4440" s="509">
        <v>5</v>
      </c>
      <c r="H4440" s="509">
        <v>0</v>
      </c>
    </row>
    <row r="4441" spans="1:8">
      <c r="A4441" s="508" t="s">
        <v>574</v>
      </c>
      <c r="B4441" s="509" t="s">
        <v>349</v>
      </c>
      <c r="C4441" s="509">
        <v>6</v>
      </c>
      <c r="H4441" s="509">
        <v>0</v>
      </c>
    </row>
    <row r="4442" spans="1:8">
      <c r="A4442" s="508" t="s">
        <v>574</v>
      </c>
      <c r="B4442" s="509" t="s">
        <v>349</v>
      </c>
      <c r="C4442" s="509">
        <v>7</v>
      </c>
      <c r="H4442" s="509">
        <v>0</v>
      </c>
    </row>
    <row r="4443" spans="1:8">
      <c r="A4443" s="508" t="s">
        <v>574</v>
      </c>
      <c r="B4443" s="509" t="s">
        <v>349</v>
      </c>
      <c r="C4443" s="509">
        <v>8</v>
      </c>
      <c r="H4443" s="509">
        <v>0</v>
      </c>
    </row>
    <row r="4444" spans="1:8">
      <c r="A4444" s="508" t="s">
        <v>574</v>
      </c>
      <c r="B4444" s="509" t="s">
        <v>349</v>
      </c>
      <c r="C4444" s="509">
        <v>9</v>
      </c>
      <c r="H4444" s="509">
        <v>0</v>
      </c>
    </row>
    <row r="4445" spans="1:8">
      <c r="A4445" s="508" t="s">
        <v>574</v>
      </c>
      <c r="B4445" s="509" t="s">
        <v>349</v>
      </c>
      <c r="C4445" s="509">
        <v>10</v>
      </c>
      <c r="H4445" s="509">
        <v>0</v>
      </c>
    </row>
    <row r="4446" spans="1:8">
      <c r="A4446" s="508" t="s">
        <v>574</v>
      </c>
      <c r="B4446" s="509" t="s">
        <v>349</v>
      </c>
      <c r="C4446" s="509">
        <v>11</v>
      </c>
      <c r="H4446" s="509">
        <v>0</v>
      </c>
    </row>
    <row r="4447" spans="1:8">
      <c r="A4447" s="508" t="s">
        <v>574</v>
      </c>
      <c r="B4447" s="509" t="s">
        <v>349</v>
      </c>
      <c r="C4447" s="509">
        <v>12</v>
      </c>
      <c r="H4447" s="509">
        <v>0</v>
      </c>
    </row>
    <row r="4448" spans="1:8">
      <c r="A4448" s="508" t="s">
        <v>574</v>
      </c>
      <c r="B4448" s="509" t="s">
        <v>349</v>
      </c>
      <c r="C4448" s="509">
        <v>13</v>
      </c>
      <c r="H4448" s="509">
        <v>0</v>
      </c>
    </row>
    <row r="4449" spans="1:8">
      <c r="A4449" s="508" t="s">
        <v>574</v>
      </c>
      <c r="B4449" s="509" t="s">
        <v>349</v>
      </c>
      <c r="C4449" s="509">
        <v>14</v>
      </c>
      <c r="H4449" s="509">
        <v>0</v>
      </c>
    </row>
    <row r="4450" spans="1:8">
      <c r="A4450" s="508" t="s">
        <v>574</v>
      </c>
      <c r="B4450" s="509" t="s">
        <v>349</v>
      </c>
      <c r="C4450" s="509">
        <v>15</v>
      </c>
      <c r="H4450" s="509">
        <v>0</v>
      </c>
    </row>
    <row r="4451" spans="1:8">
      <c r="A4451" s="508" t="s">
        <v>574</v>
      </c>
      <c r="B4451" s="509" t="s">
        <v>349</v>
      </c>
      <c r="C4451" s="509">
        <v>16</v>
      </c>
      <c r="H4451" s="509">
        <v>0</v>
      </c>
    </row>
    <row r="4452" spans="1:8">
      <c r="A4452" s="508" t="s">
        <v>574</v>
      </c>
      <c r="B4452" s="509" t="s">
        <v>349</v>
      </c>
      <c r="C4452" s="509">
        <v>17</v>
      </c>
      <c r="H4452" s="509">
        <v>0</v>
      </c>
    </row>
    <row r="4453" spans="1:8">
      <c r="A4453" s="508" t="s">
        <v>574</v>
      </c>
      <c r="B4453" s="509" t="s">
        <v>349</v>
      </c>
      <c r="C4453" s="509">
        <v>18</v>
      </c>
      <c r="H4453" s="509">
        <v>0</v>
      </c>
    </row>
    <row r="4454" spans="1:8">
      <c r="A4454" s="508" t="s">
        <v>574</v>
      </c>
      <c r="B4454" s="509" t="s">
        <v>349</v>
      </c>
      <c r="C4454" s="509" t="s">
        <v>1024</v>
      </c>
      <c r="H4454" s="509">
        <v>0</v>
      </c>
    </row>
    <row r="4455" spans="1:8">
      <c r="A4455" s="508" t="s">
        <v>574</v>
      </c>
      <c r="B4455" s="509" t="s">
        <v>349</v>
      </c>
      <c r="C4455" s="509" t="s">
        <v>1025</v>
      </c>
      <c r="H4455" s="509">
        <v>0</v>
      </c>
    </row>
    <row r="4456" spans="1:8">
      <c r="A4456" s="508" t="s">
        <v>574</v>
      </c>
      <c r="B4456" s="509" t="s">
        <v>349</v>
      </c>
      <c r="C4456" s="509">
        <v>19</v>
      </c>
      <c r="H4456" s="509">
        <v>0</v>
      </c>
    </row>
    <row r="4457" spans="1:8">
      <c r="A4457" s="508" t="s">
        <v>574</v>
      </c>
      <c r="B4457" s="509" t="s">
        <v>349</v>
      </c>
      <c r="C4457" s="509">
        <v>20</v>
      </c>
      <c r="H4457" s="509">
        <v>0</v>
      </c>
    </row>
    <row r="4458" spans="1:8">
      <c r="A4458" s="508" t="s">
        <v>574</v>
      </c>
      <c r="B4458" s="509" t="s">
        <v>349</v>
      </c>
      <c r="C4458" s="509">
        <v>21</v>
      </c>
      <c r="H4458" s="509">
        <v>0</v>
      </c>
    </row>
    <row r="4459" spans="1:8">
      <c r="A4459" s="508" t="s">
        <v>574</v>
      </c>
      <c r="B4459" s="509" t="s">
        <v>349</v>
      </c>
      <c r="C4459" s="509" t="s">
        <v>1026</v>
      </c>
      <c r="H4459" s="509">
        <v>0</v>
      </c>
    </row>
    <row r="4460" spans="1:8">
      <c r="A4460" s="508" t="s">
        <v>574</v>
      </c>
      <c r="B4460" s="509" t="s">
        <v>349</v>
      </c>
      <c r="C4460" s="509" t="s">
        <v>1027</v>
      </c>
      <c r="H4460" s="509">
        <v>0</v>
      </c>
    </row>
    <row r="4461" spans="1:8">
      <c r="A4461" s="508" t="s">
        <v>574</v>
      </c>
      <c r="B4461" s="509" t="s">
        <v>349</v>
      </c>
      <c r="C4461" s="509" t="s">
        <v>1028</v>
      </c>
      <c r="H4461" s="509">
        <v>0</v>
      </c>
    </row>
    <row r="4462" spans="1:8">
      <c r="A4462" s="508" t="s">
        <v>574</v>
      </c>
      <c r="B4462" s="509" t="s">
        <v>349</v>
      </c>
      <c r="C4462" s="509">
        <v>22</v>
      </c>
      <c r="H4462" s="509">
        <v>0</v>
      </c>
    </row>
    <row r="4463" spans="1:8">
      <c r="A4463" s="508" t="s">
        <v>574</v>
      </c>
      <c r="B4463" s="509" t="s">
        <v>349</v>
      </c>
      <c r="C4463" s="509">
        <v>23</v>
      </c>
      <c r="H4463" s="509">
        <v>0</v>
      </c>
    </row>
    <row r="4464" spans="1:8">
      <c r="A4464" s="508" t="s">
        <v>574</v>
      </c>
      <c r="B4464" s="509" t="s">
        <v>349</v>
      </c>
      <c r="C4464" s="509" t="s">
        <v>1029</v>
      </c>
      <c r="H4464" s="509">
        <v>0</v>
      </c>
    </row>
    <row r="4465" spans="1:8">
      <c r="A4465" s="508" t="s">
        <v>574</v>
      </c>
      <c r="B4465" s="509" t="s">
        <v>349</v>
      </c>
      <c r="C4465" s="509">
        <v>24</v>
      </c>
      <c r="H4465" s="509">
        <v>0</v>
      </c>
    </row>
    <row r="4466" spans="1:8">
      <c r="A4466" s="508" t="s">
        <v>574</v>
      </c>
      <c r="B4466" s="509" t="s">
        <v>349</v>
      </c>
      <c r="C4466" s="509">
        <v>25</v>
      </c>
    </row>
    <row r="4467" spans="1:8">
      <c r="A4467" s="508" t="s">
        <v>574</v>
      </c>
      <c r="B4467" s="509" t="s">
        <v>349</v>
      </c>
      <c r="C4467" s="509">
        <v>26</v>
      </c>
      <c r="H4467" s="509">
        <v>0</v>
      </c>
    </row>
    <row r="4468" spans="1:8">
      <c r="A4468" s="508" t="s">
        <v>574</v>
      </c>
      <c r="B4468" s="509" t="s">
        <v>349</v>
      </c>
      <c r="C4468" s="509">
        <v>27</v>
      </c>
      <c r="H4468" s="509">
        <v>0</v>
      </c>
    </row>
    <row r="4469" spans="1:8">
      <c r="A4469" s="508" t="s">
        <v>574</v>
      </c>
      <c r="B4469" s="509" t="s">
        <v>349</v>
      </c>
      <c r="C4469" s="509">
        <v>28</v>
      </c>
      <c r="H4469" s="509">
        <v>0</v>
      </c>
    </row>
    <row r="4470" spans="1:8">
      <c r="A4470" s="508" t="s">
        <v>574</v>
      </c>
      <c r="B4470" s="509" t="s">
        <v>349</v>
      </c>
      <c r="C4470" s="509">
        <v>29</v>
      </c>
      <c r="H4470" s="509">
        <v>0</v>
      </c>
    </row>
    <row r="4471" spans="1:8">
      <c r="A4471" s="508" t="s">
        <v>574</v>
      </c>
      <c r="B4471" s="509" t="s">
        <v>349</v>
      </c>
      <c r="C4471" s="509">
        <v>30</v>
      </c>
      <c r="H4471" s="509">
        <v>0</v>
      </c>
    </row>
    <row r="4472" spans="1:8">
      <c r="A4472" s="508" t="s">
        <v>574</v>
      </c>
      <c r="B4472" s="509" t="s">
        <v>349</v>
      </c>
      <c r="C4472" s="509">
        <v>31</v>
      </c>
      <c r="H4472" s="509">
        <v>0</v>
      </c>
    </row>
    <row r="4473" spans="1:8">
      <c r="A4473" s="508" t="s">
        <v>574</v>
      </c>
      <c r="B4473" s="509" t="s">
        <v>349</v>
      </c>
      <c r="C4473" s="509">
        <v>32</v>
      </c>
      <c r="H4473" s="509">
        <v>0</v>
      </c>
    </row>
    <row r="4474" spans="1:8">
      <c r="A4474" s="508" t="s">
        <v>574</v>
      </c>
      <c r="B4474" s="509" t="s">
        <v>349</v>
      </c>
      <c r="C4474" s="509">
        <v>33</v>
      </c>
      <c r="H4474" s="509">
        <v>0</v>
      </c>
    </row>
    <row r="4475" spans="1:8">
      <c r="A4475" s="508" t="s">
        <v>574</v>
      </c>
      <c r="B4475" s="509" t="s">
        <v>349</v>
      </c>
      <c r="C4475" s="509">
        <v>34</v>
      </c>
      <c r="H4475" s="509">
        <v>0</v>
      </c>
    </row>
    <row r="4476" spans="1:8">
      <c r="A4476" s="508" t="s">
        <v>574</v>
      </c>
      <c r="B4476" s="509" t="s">
        <v>349</v>
      </c>
      <c r="C4476" s="509">
        <v>35</v>
      </c>
      <c r="H4476" s="509">
        <v>0</v>
      </c>
    </row>
    <row r="4477" spans="1:8">
      <c r="A4477" s="508" t="s">
        <v>574</v>
      </c>
      <c r="B4477" s="509" t="s">
        <v>349</v>
      </c>
      <c r="C4477" s="509">
        <v>36</v>
      </c>
      <c r="H4477" s="509">
        <v>0</v>
      </c>
    </row>
    <row r="4478" spans="1:8">
      <c r="A4478" s="508" t="s">
        <v>574</v>
      </c>
      <c r="B4478" s="509" t="s">
        <v>349</v>
      </c>
      <c r="C4478" s="509">
        <v>37</v>
      </c>
      <c r="H4478" s="509">
        <v>0</v>
      </c>
    </row>
    <row r="4479" spans="1:8">
      <c r="A4479" s="508" t="s">
        <v>574</v>
      </c>
      <c r="B4479" s="509" t="s">
        <v>349</v>
      </c>
      <c r="C4479" s="509">
        <v>38</v>
      </c>
      <c r="H4479" s="509">
        <v>0</v>
      </c>
    </row>
    <row r="4480" spans="1:8">
      <c r="A4480" s="508" t="s">
        <v>574</v>
      </c>
      <c r="B4480" s="509" t="s">
        <v>349</v>
      </c>
      <c r="C4480" s="509" t="s">
        <v>1030</v>
      </c>
    </row>
    <row r="4481" spans="1:8">
      <c r="A4481" s="508" t="s">
        <v>574</v>
      </c>
      <c r="B4481" s="509" t="s">
        <v>349</v>
      </c>
      <c r="C4481" s="509">
        <v>39</v>
      </c>
      <c r="H4481" s="509">
        <v>0</v>
      </c>
    </row>
    <row r="4482" spans="1:8">
      <c r="A4482" s="508" t="s">
        <v>574</v>
      </c>
      <c r="B4482" s="509" t="s">
        <v>349</v>
      </c>
      <c r="C4482" s="509">
        <v>40</v>
      </c>
      <c r="H4482" s="509">
        <v>0</v>
      </c>
    </row>
    <row r="4483" spans="1:8">
      <c r="A4483" s="508" t="s">
        <v>574</v>
      </c>
      <c r="B4483" s="509" t="s">
        <v>349</v>
      </c>
      <c r="C4483" s="509">
        <v>41</v>
      </c>
      <c r="H4483" s="509">
        <v>0</v>
      </c>
    </row>
    <row r="4484" spans="1:8">
      <c r="A4484" s="508" t="s">
        <v>574</v>
      </c>
      <c r="B4484" s="509" t="s">
        <v>349</v>
      </c>
      <c r="C4484" s="509">
        <v>42</v>
      </c>
      <c r="H4484" s="509">
        <v>0</v>
      </c>
    </row>
    <row r="4485" spans="1:8">
      <c r="A4485" s="508" t="s">
        <v>574</v>
      </c>
      <c r="B4485" s="509" t="s">
        <v>349</v>
      </c>
      <c r="C4485" s="509">
        <v>43</v>
      </c>
      <c r="H4485" s="509">
        <v>0</v>
      </c>
    </row>
    <row r="4486" spans="1:8">
      <c r="A4486" s="508" t="s">
        <v>574</v>
      </c>
      <c r="B4486" s="509" t="s">
        <v>349</v>
      </c>
      <c r="C4486" s="509">
        <v>44</v>
      </c>
      <c r="H4486" s="509">
        <v>0</v>
      </c>
    </row>
    <row r="4487" spans="1:8">
      <c r="A4487" s="508" t="s">
        <v>574</v>
      </c>
      <c r="B4487" s="509" t="s">
        <v>349</v>
      </c>
      <c r="C4487" s="509">
        <v>45</v>
      </c>
      <c r="H4487" s="509">
        <v>0</v>
      </c>
    </row>
    <row r="4488" spans="1:8">
      <c r="A4488" s="508" t="s">
        <v>574</v>
      </c>
      <c r="B4488" s="509" t="s">
        <v>349</v>
      </c>
      <c r="C4488" s="509">
        <v>46</v>
      </c>
      <c r="H4488" s="509">
        <v>0</v>
      </c>
    </row>
    <row r="4489" spans="1:8">
      <c r="A4489" s="508" t="s">
        <v>574</v>
      </c>
      <c r="B4489" s="509" t="s">
        <v>349</v>
      </c>
      <c r="C4489" s="509">
        <v>47</v>
      </c>
      <c r="H4489" s="509">
        <v>0</v>
      </c>
    </row>
    <row r="4490" spans="1:8">
      <c r="A4490" s="508" t="s">
        <v>574</v>
      </c>
      <c r="B4490" s="509" t="s">
        <v>349</v>
      </c>
      <c r="C4490" s="509">
        <v>48</v>
      </c>
      <c r="H4490" s="509">
        <v>0</v>
      </c>
    </row>
    <row r="4491" spans="1:8">
      <c r="A4491" s="508" t="s">
        <v>574</v>
      </c>
      <c r="B4491" s="509" t="s">
        <v>349</v>
      </c>
      <c r="C4491" s="509">
        <v>49</v>
      </c>
      <c r="H4491" s="509">
        <v>0</v>
      </c>
    </row>
    <row r="4492" spans="1:8">
      <c r="A4492" s="508" t="s">
        <v>574</v>
      </c>
      <c r="B4492" s="509" t="s">
        <v>349</v>
      </c>
      <c r="C4492" s="509">
        <v>50</v>
      </c>
      <c r="H4492" s="509">
        <v>0</v>
      </c>
    </row>
    <row r="4493" spans="1:8">
      <c r="A4493" s="508" t="s">
        <v>574</v>
      </c>
      <c r="B4493" s="509" t="s">
        <v>349</v>
      </c>
      <c r="C4493" s="509">
        <v>51</v>
      </c>
      <c r="H4493" s="509">
        <v>0</v>
      </c>
    </row>
    <row r="4494" spans="1:8">
      <c r="A4494" s="508" t="s">
        <v>574</v>
      </c>
      <c r="B4494" s="509" t="s">
        <v>349</v>
      </c>
      <c r="C4494" s="509" t="s">
        <v>1031</v>
      </c>
      <c r="H4494" s="509">
        <v>0</v>
      </c>
    </row>
    <row r="4495" spans="1:8">
      <c r="A4495" s="508" t="s">
        <v>574</v>
      </c>
      <c r="B4495" s="509" t="s">
        <v>349</v>
      </c>
      <c r="C4495" s="509" t="s">
        <v>1032</v>
      </c>
      <c r="H4495" s="509">
        <v>0</v>
      </c>
    </row>
    <row r="4496" spans="1:8">
      <c r="A4496" s="508" t="s">
        <v>574</v>
      </c>
      <c r="B4496" s="509" t="s">
        <v>349</v>
      </c>
      <c r="C4496" s="509">
        <v>52</v>
      </c>
      <c r="H4496" s="509">
        <v>0</v>
      </c>
    </row>
    <row r="4497" spans="1:8">
      <c r="A4497" s="508" t="s">
        <v>574</v>
      </c>
      <c r="B4497" s="509" t="s">
        <v>349</v>
      </c>
      <c r="C4497" s="509">
        <v>53</v>
      </c>
      <c r="H4497" s="509">
        <v>0</v>
      </c>
    </row>
    <row r="4498" spans="1:8">
      <c r="A4498" s="508" t="s">
        <v>574</v>
      </c>
      <c r="B4498" s="509" t="s">
        <v>349</v>
      </c>
      <c r="C4498" s="509">
        <v>54</v>
      </c>
      <c r="H4498" s="509">
        <v>0</v>
      </c>
    </row>
    <row r="4499" spans="1:8">
      <c r="A4499" s="508" t="s">
        <v>574</v>
      </c>
      <c r="B4499" s="509" t="s">
        <v>349</v>
      </c>
      <c r="C4499" s="509">
        <v>55</v>
      </c>
      <c r="H4499" s="509">
        <v>0</v>
      </c>
    </row>
    <row r="4500" spans="1:8">
      <c r="A4500" s="508" t="s">
        <v>574</v>
      </c>
      <c r="B4500" s="509" t="s">
        <v>349</v>
      </c>
      <c r="C4500" s="509">
        <v>56</v>
      </c>
      <c r="H4500" s="509">
        <v>0</v>
      </c>
    </row>
    <row r="4501" spans="1:8">
      <c r="A4501" s="508" t="s">
        <v>574</v>
      </c>
      <c r="B4501" s="509" t="s">
        <v>349</v>
      </c>
      <c r="C4501" s="509">
        <v>57</v>
      </c>
      <c r="H4501" s="509">
        <v>0</v>
      </c>
    </row>
    <row r="4502" spans="1:8">
      <c r="A4502" s="508" t="s">
        <v>574</v>
      </c>
      <c r="B4502" s="509" t="s">
        <v>349</v>
      </c>
      <c r="C4502" s="509">
        <v>58</v>
      </c>
      <c r="H4502" s="509">
        <v>0</v>
      </c>
    </row>
    <row r="4503" spans="1:8">
      <c r="A4503" s="508" t="s">
        <v>574</v>
      </c>
      <c r="B4503" s="509" t="s">
        <v>349</v>
      </c>
      <c r="C4503" s="509">
        <v>59</v>
      </c>
      <c r="H4503" s="509">
        <v>0</v>
      </c>
    </row>
    <row r="4504" spans="1:8">
      <c r="A4504" s="508" t="s">
        <v>574</v>
      </c>
      <c r="B4504" s="509" t="s">
        <v>349</v>
      </c>
      <c r="C4504" s="509">
        <v>60</v>
      </c>
      <c r="H4504" s="509">
        <v>0</v>
      </c>
    </row>
    <row r="4505" spans="1:8">
      <c r="A4505" s="508" t="s">
        <v>574</v>
      </c>
      <c r="B4505" s="509" t="s">
        <v>349</v>
      </c>
      <c r="C4505" s="509">
        <v>61</v>
      </c>
      <c r="H4505" s="509">
        <v>0</v>
      </c>
    </row>
    <row r="4506" spans="1:8">
      <c r="A4506" s="508" t="s">
        <v>574</v>
      </c>
      <c r="B4506" s="509" t="s">
        <v>349</v>
      </c>
      <c r="C4506" s="509">
        <v>62</v>
      </c>
      <c r="H4506" s="509">
        <v>0</v>
      </c>
    </row>
    <row r="4507" spans="1:8">
      <c r="A4507" s="508" t="s">
        <v>574</v>
      </c>
      <c r="B4507" s="509" t="s">
        <v>349</v>
      </c>
      <c r="C4507" s="509">
        <v>63</v>
      </c>
      <c r="H4507" s="509">
        <v>0</v>
      </c>
    </row>
    <row r="4508" spans="1:8">
      <c r="A4508" s="508" t="s">
        <v>574</v>
      </c>
      <c r="B4508" s="509" t="s">
        <v>349</v>
      </c>
      <c r="C4508" s="509" t="s">
        <v>1033</v>
      </c>
      <c r="H4508" s="509">
        <v>0</v>
      </c>
    </row>
    <row r="4509" spans="1:8">
      <c r="A4509" s="508" t="s">
        <v>574</v>
      </c>
      <c r="B4509" s="509" t="s">
        <v>349</v>
      </c>
      <c r="C4509" s="509" t="s">
        <v>1034</v>
      </c>
      <c r="H4509" s="509">
        <v>0</v>
      </c>
    </row>
    <row r="4510" spans="1:8">
      <c r="A4510" s="508" t="s">
        <v>574</v>
      </c>
      <c r="B4510" s="509" t="s">
        <v>349</v>
      </c>
      <c r="C4510" s="509">
        <v>64</v>
      </c>
      <c r="H4510" s="509">
        <v>0</v>
      </c>
    </row>
    <row r="4511" spans="1:8">
      <c r="A4511" s="508" t="s">
        <v>574</v>
      </c>
      <c r="B4511" s="509" t="s">
        <v>349</v>
      </c>
      <c r="C4511" s="509" t="s">
        <v>1035</v>
      </c>
      <c r="H4511" s="509">
        <v>0</v>
      </c>
    </row>
    <row r="4512" spans="1:8">
      <c r="A4512" s="508" t="s">
        <v>574</v>
      </c>
      <c r="B4512" s="509" t="s">
        <v>349</v>
      </c>
      <c r="C4512" s="509">
        <v>65</v>
      </c>
      <c r="H4512" s="509">
        <v>0</v>
      </c>
    </row>
    <row r="4513" spans="1:8">
      <c r="A4513" s="508" t="s">
        <v>574</v>
      </c>
      <c r="B4513" s="509" t="s">
        <v>349</v>
      </c>
      <c r="C4513" s="509">
        <v>66</v>
      </c>
      <c r="H4513" s="509">
        <v>0</v>
      </c>
    </row>
    <row r="4514" spans="1:8">
      <c r="A4514" s="508" t="s">
        <v>574</v>
      </c>
      <c r="B4514" s="509" t="s">
        <v>349</v>
      </c>
      <c r="C4514" s="509" t="s">
        <v>1036</v>
      </c>
      <c r="H4514" s="509">
        <v>0</v>
      </c>
    </row>
    <row r="4515" spans="1:8">
      <c r="A4515" s="508" t="s">
        <v>574</v>
      </c>
      <c r="B4515" s="509" t="s">
        <v>349</v>
      </c>
      <c r="C4515" s="509" t="s">
        <v>1037</v>
      </c>
      <c r="H4515" s="509">
        <v>0</v>
      </c>
    </row>
    <row r="4516" spans="1:8">
      <c r="A4516" s="508" t="s">
        <v>574</v>
      </c>
      <c r="B4516" s="509" t="s">
        <v>349</v>
      </c>
      <c r="C4516" s="509" t="s">
        <v>1038</v>
      </c>
      <c r="H4516" s="509">
        <v>0</v>
      </c>
    </row>
    <row r="4517" spans="1:8">
      <c r="A4517" s="508" t="s">
        <v>574</v>
      </c>
      <c r="B4517" s="509" t="s">
        <v>349</v>
      </c>
      <c r="C4517" s="509" t="s">
        <v>1039</v>
      </c>
      <c r="H4517" s="509">
        <v>0</v>
      </c>
    </row>
    <row r="4518" spans="1:8">
      <c r="A4518" s="508" t="s">
        <v>574</v>
      </c>
      <c r="B4518" s="509" t="s">
        <v>349</v>
      </c>
      <c r="C4518" s="509" t="s">
        <v>1040</v>
      </c>
      <c r="H4518" s="509">
        <v>0</v>
      </c>
    </row>
    <row r="4519" spans="1:8">
      <c r="A4519" s="508" t="s">
        <v>574</v>
      </c>
      <c r="B4519" s="509" t="s">
        <v>349</v>
      </c>
      <c r="C4519" s="509" t="s">
        <v>1041</v>
      </c>
      <c r="H4519" s="509">
        <v>0</v>
      </c>
    </row>
    <row r="4520" spans="1:8">
      <c r="A4520" s="508" t="s">
        <v>574</v>
      </c>
      <c r="B4520" s="509" t="s">
        <v>349</v>
      </c>
      <c r="C4520" s="509" t="s">
        <v>1042</v>
      </c>
    </row>
    <row r="4521" spans="1:8">
      <c r="A4521" s="508" t="s">
        <v>574</v>
      </c>
      <c r="B4521" s="509" t="s">
        <v>349</v>
      </c>
      <c r="C4521" s="509">
        <v>67</v>
      </c>
      <c r="H4521" s="509">
        <v>0</v>
      </c>
    </row>
    <row r="4522" spans="1:8">
      <c r="A4522" s="508" t="s">
        <v>574</v>
      </c>
      <c r="B4522" s="509" t="s">
        <v>349</v>
      </c>
      <c r="C4522" s="509">
        <v>68</v>
      </c>
      <c r="H4522" s="509">
        <v>0</v>
      </c>
    </row>
    <row r="4523" spans="1:8">
      <c r="A4523" s="508" t="s">
        <v>574</v>
      </c>
      <c r="B4523" s="509" t="s">
        <v>349</v>
      </c>
      <c r="C4523" s="509" t="s">
        <v>1043</v>
      </c>
      <c r="H4523" s="509">
        <v>0</v>
      </c>
    </row>
    <row r="4524" spans="1:8">
      <c r="A4524" s="508" t="s">
        <v>574</v>
      </c>
      <c r="B4524" s="509" t="s">
        <v>349</v>
      </c>
      <c r="C4524" s="509">
        <v>69</v>
      </c>
      <c r="H4524" s="509">
        <v>0</v>
      </c>
    </row>
    <row r="4525" spans="1:8">
      <c r="A4525" s="508" t="s">
        <v>574</v>
      </c>
      <c r="B4525" s="509" t="s">
        <v>349</v>
      </c>
      <c r="C4525" s="509" t="s">
        <v>1044</v>
      </c>
      <c r="H4525" s="509">
        <v>0</v>
      </c>
    </row>
    <row r="4526" spans="1:8">
      <c r="A4526" s="508" t="s">
        <v>574</v>
      </c>
      <c r="B4526" s="509" t="s">
        <v>349</v>
      </c>
      <c r="C4526" s="509" t="s">
        <v>1045</v>
      </c>
      <c r="H4526" s="509">
        <v>0</v>
      </c>
    </row>
    <row r="4527" spans="1:8">
      <c r="A4527" s="508" t="s">
        <v>574</v>
      </c>
      <c r="B4527" s="509" t="s">
        <v>349</v>
      </c>
      <c r="C4527" s="509">
        <v>70</v>
      </c>
      <c r="H4527" s="509">
        <v>0</v>
      </c>
    </row>
    <row r="4528" spans="1:8">
      <c r="A4528" s="508" t="s">
        <v>574</v>
      </c>
      <c r="B4528" s="509" t="s">
        <v>349</v>
      </c>
      <c r="C4528" s="509" t="s">
        <v>1046</v>
      </c>
      <c r="H4528" s="509">
        <v>0</v>
      </c>
    </row>
    <row r="4529" spans="1:8">
      <c r="A4529" s="508" t="s">
        <v>574</v>
      </c>
      <c r="B4529" s="509" t="s">
        <v>349</v>
      </c>
      <c r="C4529" s="509">
        <v>71</v>
      </c>
      <c r="H4529" s="509">
        <v>0</v>
      </c>
    </row>
    <row r="4530" spans="1:8">
      <c r="A4530" s="508" t="s">
        <v>574</v>
      </c>
      <c r="B4530" s="509" t="s">
        <v>349</v>
      </c>
      <c r="C4530" s="509" t="s">
        <v>1047</v>
      </c>
      <c r="H4530" s="509">
        <v>0</v>
      </c>
    </row>
    <row r="4531" spans="1:8">
      <c r="A4531" s="508" t="s">
        <v>574</v>
      </c>
      <c r="B4531" s="509" t="s">
        <v>349</v>
      </c>
      <c r="C4531" s="509" t="s">
        <v>1048</v>
      </c>
      <c r="H4531" s="509">
        <v>0</v>
      </c>
    </row>
    <row r="4532" spans="1:8">
      <c r="A4532" s="508" t="s">
        <v>574</v>
      </c>
      <c r="B4532" s="509" t="s">
        <v>349</v>
      </c>
      <c r="C4532" s="509" t="s">
        <v>1049</v>
      </c>
      <c r="H4532" s="509">
        <v>0</v>
      </c>
    </row>
    <row r="4533" spans="1:8">
      <c r="A4533" s="508" t="s">
        <v>574</v>
      </c>
      <c r="B4533" s="509" t="s">
        <v>349</v>
      </c>
      <c r="C4533" s="509" t="s">
        <v>1050</v>
      </c>
      <c r="H4533" s="509">
        <v>0</v>
      </c>
    </row>
    <row r="4534" spans="1:8">
      <c r="A4534" s="508" t="s">
        <v>574</v>
      </c>
      <c r="B4534" s="509" t="s">
        <v>349</v>
      </c>
      <c r="C4534" s="509" t="s">
        <v>1051</v>
      </c>
      <c r="H4534" s="509">
        <v>0</v>
      </c>
    </row>
    <row r="4535" spans="1:8">
      <c r="A4535" s="508" t="s">
        <v>574</v>
      </c>
      <c r="B4535" s="509" t="s">
        <v>349</v>
      </c>
      <c r="C4535" s="509">
        <v>72</v>
      </c>
      <c r="H4535" s="509">
        <v>0</v>
      </c>
    </row>
    <row r="4536" spans="1:8">
      <c r="A4536" s="508" t="s">
        <v>574</v>
      </c>
      <c r="B4536" s="509" t="s">
        <v>349</v>
      </c>
      <c r="C4536" s="509">
        <v>74</v>
      </c>
      <c r="H4536" s="509">
        <v>0</v>
      </c>
    </row>
    <row r="4537" spans="1:8">
      <c r="A4537" s="508" t="s">
        <v>574</v>
      </c>
      <c r="B4537" s="509" t="s">
        <v>349</v>
      </c>
      <c r="C4537" s="509" t="s">
        <v>4571</v>
      </c>
      <c r="D4537" s="509">
        <v>0</v>
      </c>
      <c r="E4537" s="509">
        <v>0</v>
      </c>
      <c r="F4537" s="509">
        <v>0</v>
      </c>
      <c r="G4537" s="509">
        <v>0</v>
      </c>
      <c r="H4537" s="509">
        <v>0</v>
      </c>
    </row>
    <row r="4538" spans="1:8">
      <c r="A4538" s="508" t="s">
        <v>575</v>
      </c>
      <c r="B4538" s="509" t="s">
        <v>1441</v>
      </c>
      <c r="C4538" s="509">
        <v>1</v>
      </c>
      <c r="H4538" s="509">
        <v>0</v>
      </c>
    </row>
    <row r="4539" spans="1:8">
      <c r="A4539" s="508" t="s">
        <v>575</v>
      </c>
      <c r="B4539" s="509" t="s">
        <v>1441</v>
      </c>
      <c r="C4539" s="509" t="s">
        <v>1023</v>
      </c>
      <c r="H4539" s="509">
        <v>0</v>
      </c>
    </row>
    <row r="4540" spans="1:8">
      <c r="A4540" s="508" t="s">
        <v>575</v>
      </c>
      <c r="B4540" s="509" t="s">
        <v>1441</v>
      </c>
      <c r="C4540" s="509">
        <v>2</v>
      </c>
      <c r="H4540" s="509">
        <v>0</v>
      </c>
    </row>
    <row r="4541" spans="1:8">
      <c r="A4541" s="508" t="s">
        <v>575</v>
      </c>
      <c r="B4541" s="509" t="s">
        <v>1441</v>
      </c>
      <c r="C4541" s="509">
        <v>3</v>
      </c>
      <c r="H4541" s="509">
        <v>0</v>
      </c>
    </row>
    <row r="4542" spans="1:8">
      <c r="A4542" s="508" t="s">
        <v>575</v>
      </c>
      <c r="B4542" s="509" t="s">
        <v>1441</v>
      </c>
      <c r="C4542" s="509">
        <v>4</v>
      </c>
      <c r="H4542" s="509">
        <v>0</v>
      </c>
    </row>
    <row r="4543" spans="1:8">
      <c r="A4543" s="508" t="s">
        <v>575</v>
      </c>
      <c r="B4543" s="509" t="s">
        <v>1441</v>
      </c>
      <c r="C4543" s="509">
        <v>5</v>
      </c>
      <c r="H4543" s="509">
        <v>0</v>
      </c>
    </row>
    <row r="4544" spans="1:8">
      <c r="A4544" s="508" t="s">
        <v>575</v>
      </c>
      <c r="B4544" s="509" t="s">
        <v>1441</v>
      </c>
      <c r="C4544" s="509">
        <v>6</v>
      </c>
      <c r="H4544" s="509">
        <v>0</v>
      </c>
    </row>
    <row r="4545" spans="1:8">
      <c r="A4545" s="508" t="s">
        <v>575</v>
      </c>
      <c r="B4545" s="509" t="s">
        <v>1441</v>
      </c>
      <c r="C4545" s="509">
        <v>7</v>
      </c>
      <c r="H4545" s="509">
        <v>0</v>
      </c>
    </row>
    <row r="4546" spans="1:8">
      <c r="A4546" s="508" t="s">
        <v>575</v>
      </c>
      <c r="B4546" s="509" t="s">
        <v>1441</v>
      </c>
      <c r="C4546" s="509">
        <v>8</v>
      </c>
      <c r="H4546" s="509">
        <v>0</v>
      </c>
    </row>
    <row r="4547" spans="1:8">
      <c r="A4547" s="508" t="s">
        <v>575</v>
      </c>
      <c r="B4547" s="509" t="s">
        <v>1441</v>
      </c>
      <c r="C4547" s="509">
        <v>9</v>
      </c>
      <c r="H4547" s="509">
        <v>0</v>
      </c>
    </row>
    <row r="4548" spans="1:8">
      <c r="A4548" s="508" t="s">
        <v>575</v>
      </c>
      <c r="B4548" s="509" t="s">
        <v>1441</v>
      </c>
      <c r="C4548" s="509">
        <v>10</v>
      </c>
      <c r="H4548" s="509">
        <v>0</v>
      </c>
    </row>
    <row r="4549" spans="1:8">
      <c r="A4549" s="508" t="s">
        <v>575</v>
      </c>
      <c r="B4549" s="509" t="s">
        <v>1441</v>
      </c>
      <c r="C4549" s="509">
        <v>11</v>
      </c>
      <c r="H4549" s="509">
        <v>0</v>
      </c>
    </row>
    <row r="4550" spans="1:8">
      <c r="A4550" s="508" t="s">
        <v>575</v>
      </c>
      <c r="B4550" s="509" t="s">
        <v>1441</v>
      </c>
      <c r="C4550" s="509">
        <v>12</v>
      </c>
      <c r="H4550" s="509">
        <v>0</v>
      </c>
    </row>
    <row r="4551" spans="1:8">
      <c r="A4551" s="508" t="s">
        <v>575</v>
      </c>
      <c r="B4551" s="509" t="s">
        <v>1441</v>
      </c>
      <c r="C4551" s="509">
        <v>13</v>
      </c>
      <c r="H4551" s="509">
        <v>0</v>
      </c>
    </row>
    <row r="4552" spans="1:8">
      <c r="A4552" s="508" t="s">
        <v>575</v>
      </c>
      <c r="B4552" s="509" t="s">
        <v>1441</v>
      </c>
      <c r="C4552" s="509">
        <v>14</v>
      </c>
      <c r="H4552" s="509">
        <v>0</v>
      </c>
    </row>
    <row r="4553" spans="1:8">
      <c r="A4553" s="508" t="s">
        <v>575</v>
      </c>
      <c r="B4553" s="509" t="s">
        <v>1441</v>
      </c>
      <c r="C4553" s="509">
        <v>15</v>
      </c>
      <c r="H4553" s="509">
        <v>0</v>
      </c>
    </row>
    <row r="4554" spans="1:8">
      <c r="A4554" s="508" t="s">
        <v>575</v>
      </c>
      <c r="B4554" s="509" t="s">
        <v>1441</v>
      </c>
      <c r="C4554" s="509">
        <v>16</v>
      </c>
      <c r="H4554" s="509">
        <v>0</v>
      </c>
    </row>
    <row r="4555" spans="1:8">
      <c r="A4555" s="508" t="s">
        <v>575</v>
      </c>
      <c r="B4555" s="509" t="s">
        <v>1441</v>
      </c>
      <c r="C4555" s="509">
        <v>17</v>
      </c>
      <c r="H4555" s="509">
        <v>0</v>
      </c>
    </row>
    <row r="4556" spans="1:8">
      <c r="A4556" s="508" t="s">
        <v>575</v>
      </c>
      <c r="B4556" s="509" t="s">
        <v>1441</v>
      </c>
      <c r="C4556" s="509">
        <v>18</v>
      </c>
      <c r="H4556" s="509">
        <v>0</v>
      </c>
    </row>
    <row r="4557" spans="1:8">
      <c r="A4557" s="508" t="s">
        <v>575</v>
      </c>
      <c r="B4557" s="509" t="s">
        <v>1441</v>
      </c>
      <c r="C4557" s="509" t="s">
        <v>1024</v>
      </c>
      <c r="H4557" s="509">
        <v>0</v>
      </c>
    </row>
    <row r="4558" spans="1:8">
      <c r="A4558" s="508" t="s">
        <v>575</v>
      </c>
      <c r="B4558" s="509" t="s">
        <v>1441</v>
      </c>
      <c r="C4558" s="509" t="s">
        <v>1025</v>
      </c>
      <c r="H4558" s="509">
        <v>0</v>
      </c>
    </row>
    <row r="4559" spans="1:8">
      <c r="A4559" s="508" t="s">
        <v>575</v>
      </c>
      <c r="B4559" s="509" t="s">
        <v>1441</v>
      </c>
      <c r="C4559" s="509">
        <v>19</v>
      </c>
      <c r="H4559" s="509">
        <v>0</v>
      </c>
    </row>
    <row r="4560" spans="1:8">
      <c r="A4560" s="508" t="s">
        <v>575</v>
      </c>
      <c r="B4560" s="509" t="s">
        <v>1441</v>
      </c>
      <c r="C4560" s="509">
        <v>20</v>
      </c>
      <c r="H4560" s="509">
        <v>0</v>
      </c>
    </row>
    <row r="4561" spans="1:8">
      <c r="A4561" s="508" t="s">
        <v>575</v>
      </c>
      <c r="B4561" s="509" t="s">
        <v>1441</v>
      </c>
      <c r="C4561" s="509">
        <v>21</v>
      </c>
      <c r="H4561" s="509">
        <v>0</v>
      </c>
    </row>
    <row r="4562" spans="1:8">
      <c r="A4562" s="508" t="s">
        <v>575</v>
      </c>
      <c r="B4562" s="509" t="s">
        <v>1441</v>
      </c>
      <c r="C4562" s="509" t="s">
        <v>1026</v>
      </c>
      <c r="H4562" s="509">
        <v>0</v>
      </c>
    </row>
    <row r="4563" spans="1:8">
      <c r="A4563" s="508" t="s">
        <v>575</v>
      </c>
      <c r="B4563" s="509" t="s">
        <v>1441</v>
      </c>
      <c r="C4563" s="509" t="s">
        <v>1027</v>
      </c>
      <c r="H4563" s="509">
        <v>0</v>
      </c>
    </row>
    <row r="4564" spans="1:8">
      <c r="A4564" s="508" t="s">
        <v>575</v>
      </c>
      <c r="B4564" s="509" t="s">
        <v>1441</v>
      </c>
      <c r="C4564" s="509" t="s">
        <v>1028</v>
      </c>
      <c r="H4564" s="509">
        <v>0</v>
      </c>
    </row>
    <row r="4565" spans="1:8">
      <c r="A4565" s="508" t="s">
        <v>575</v>
      </c>
      <c r="B4565" s="509" t="s">
        <v>1441</v>
      </c>
      <c r="C4565" s="509">
        <v>22</v>
      </c>
      <c r="H4565" s="509">
        <v>0</v>
      </c>
    </row>
    <row r="4566" spans="1:8">
      <c r="A4566" s="508" t="s">
        <v>575</v>
      </c>
      <c r="B4566" s="509" t="s">
        <v>1441</v>
      </c>
      <c r="C4566" s="509">
        <v>23</v>
      </c>
      <c r="H4566" s="509">
        <v>0</v>
      </c>
    </row>
    <row r="4567" spans="1:8">
      <c r="A4567" s="508" t="s">
        <v>575</v>
      </c>
      <c r="B4567" s="509" t="s">
        <v>1441</v>
      </c>
      <c r="C4567" s="509" t="s">
        <v>1029</v>
      </c>
      <c r="H4567" s="509">
        <v>0</v>
      </c>
    </row>
    <row r="4568" spans="1:8">
      <c r="A4568" s="508" t="s">
        <v>575</v>
      </c>
      <c r="B4568" s="509" t="s">
        <v>1441</v>
      </c>
      <c r="C4568" s="509">
        <v>24</v>
      </c>
      <c r="H4568" s="509">
        <v>0</v>
      </c>
    </row>
    <row r="4569" spans="1:8">
      <c r="A4569" s="508" t="s">
        <v>575</v>
      </c>
      <c r="B4569" s="509" t="s">
        <v>1441</v>
      </c>
      <c r="C4569" s="509">
        <v>25</v>
      </c>
    </row>
    <row r="4570" spans="1:8">
      <c r="A4570" s="508" t="s">
        <v>575</v>
      </c>
      <c r="B4570" s="509" t="s">
        <v>1441</v>
      </c>
      <c r="C4570" s="509">
        <v>26</v>
      </c>
      <c r="H4570" s="509">
        <v>0</v>
      </c>
    </row>
    <row r="4571" spans="1:8">
      <c r="A4571" s="508" t="s">
        <v>575</v>
      </c>
      <c r="B4571" s="509" t="s">
        <v>1441</v>
      </c>
      <c r="C4571" s="509">
        <v>27</v>
      </c>
      <c r="H4571" s="509">
        <v>0</v>
      </c>
    </row>
    <row r="4572" spans="1:8">
      <c r="A4572" s="508" t="s">
        <v>575</v>
      </c>
      <c r="B4572" s="509" t="s">
        <v>1441</v>
      </c>
      <c r="C4572" s="509">
        <v>28</v>
      </c>
      <c r="H4572" s="509">
        <v>0</v>
      </c>
    </row>
    <row r="4573" spans="1:8">
      <c r="A4573" s="508" t="s">
        <v>575</v>
      </c>
      <c r="B4573" s="509" t="s">
        <v>1441</v>
      </c>
      <c r="C4573" s="509">
        <v>29</v>
      </c>
      <c r="H4573" s="509">
        <v>0</v>
      </c>
    </row>
    <row r="4574" spans="1:8">
      <c r="A4574" s="508" t="s">
        <v>575</v>
      </c>
      <c r="B4574" s="509" t="s">
        <v>1441</v>
      </c>
      <c r="C4574" s="509">
        <v>30</v>
      </c>
      <c r="H4574" s="509">
        <v>0</v>
      </c>
    </row>
    <row r="4575" spans="1:8">
      <c r="A4575" s="508" t="s">
        <v>575</v>
      </c>
      <c r="B4575" s="509" t="s">
        <v>1441</v>
      </c>
      <c r="C4575" s="509">
        <v>31</v>
      </c>
      <c r="H4575" s="509">
        <v>0</v>
      </c>
    </row>
    <row r="4576" spans="1:8">
      <c r="A4576" s="508" t="s">
        <v>575</v>
      </c>
      <c r="B4576" s="509" t="s">
        <v>1441</v>
      </c>
      <c r="C4576" s="509">
        <v>32</v>
      </c>
      <c r="H4576" s="509">
        <v>0</v>
      </c>
    </row>
    <row r="4577" spans="1:8">
      <c r="A4577" s="508" t="s">
        <v>575</v>
      </c>
      <c r="B4577" s="509" t="s">
        <v>1441</v>
      </c>
      <c r="C4577" s="509">
        <v>33</v>
      </c>
      <c r="H4577" s="509">
        <v>0</v>
      </c>
    </row>
    <row r="4578" spans="1:8">
      <c r="A4578" s="508" t="s">
        <v>575</v>
      </c>
      <c r="B4578" s="509" t="s">
        <v>1441</v>
      </c>
      <c r="C4578" s="509">
        <v>34</v>
      </c>
      <c r="H4578" s="509">
        <v>0</v>
      </c>
    </row>
    <row r="4579" spans="1:8">
      <c r="A4579" s="508" t="s">
        <v>575</v>
      </c>
      <c r="B4579" s="509" t="s">
        <v>1441</v>
      </c>
      <c r="C4579" s="509">
        <v>35</v>
      </c>
      <c r="H4579" s="509">
        <v>0</v>
      </c>
    </row>
    <row r="4580" spans="1:8">
      <c r="A4580" s="508" t="s">
        <v>575</v>
      </c>
      <c r="B4580" s="509" t="s">
        <v>1441</v>
      </c>
      <c r="C4580" s="509">
        <v>36</v>
      </c>
      <c r="H4580" s="509">
        <v>0</v>
      </c>
    </row>
    <row r="4581" spans="1:8">
      <c r="A4581" s="508" t="s">
        <v>575</v>
      </c>
      <c r="B4581" s="509" t="s">
        <v>1441</v>
      </c>
      <c r="C4581" s="509">
        <v>37</v>
      </c>
      <c r="H4581" s="509">
        <v>0</v>
      </c>
    </row>
    <row r="4582" spans="1:8">
      <c r="A4582" s="508" t="s">
        <v>575</v>
      </c>
      <c r="B4582" s="509" t="s">
        <v>1441</v>
      </c>
      <c r="C4582" s="509">
        <v>38</v>
      </c>
      <c r="H4582" s="509">
        <v>0</v>
      </c>
    </row>
    <row r="4583" spans="1:8">
      <c r="A4583" s="508" t="s">
        <v>575</v>
      </c>
      <c r="B4583" s="509" t="s">
        <v>1441</v>
      </c>
      <c r="C4583" s="509" t="s">
        <v>1030</v>
      </c>
    </row>
    <row r="4584" spans="1:8">
      <c r="A4584" s="508" t="s">
        <v>575</v>
      </c>
      <c r="B4584" s="509" t="s">
        <v>1441</v>
      </c>
      <c r="C4584" s="509">
        <v>39</v>
      </c>
      <c r="H4584" s="509">
        <v>0</v>
      </c>
    </row>
    <row r="4585" spans="1:8">
      <c r="A4585" s="508" t="s">
        <v>575</v>
      </c>
      <c r="B4585" s="509" t="s">
        <v>1441</v>
      </c>
      <c r="C4585" s="509">
        <v>40</v>
      </c>
      <c r="H4585" s="509">
        <v>0</v>
      </c>
    </row>
    <row r="4586" spans="1:8">
      <c r="A4586" s="508" t="s">
        <v>575</v>
      </c>
      <c r="B4586" s="509" t="s">
        <v>1441</v>
      </c>
      <c r="C4586" s="509">
        <v>41</v>
      </c>
      <c r="H4586" s="509">
        <v>0</v>
      </c>
    </row>
    <row r="4587" spans="1:8">
      <c r="A4587" s="508" t="s">
        <v>575</v>
      </c>
      <c r="B4587" s="509" t="s">
        <v>1441</v>
      </c>
      <c r="C4587" s="509">
        <v>42</v>
      </c>
      <c r="H4587" s="509">
        <v>0</v>
      </c>
    </row>
    <row r="4588" spans="1:8">
      <c r="A4588" s="508" t="s">
        <v>575</v>
      </c>
      <c r="B4588" s="509" t="s">
        <v>1441</v>
      </c>
      <c r="C4588" s="509">
        <v>43</v>
      </c>
      <c r="H4588" s="509">
        <v>0</v>
      </c>
    </row>
    <row r="4589" spans="1:8">
      <c r="A4589" s="508" t="s">
        <v>575</v>
      </c>
      <c r="B4589" s="509" t="s">
        <v>1441</v>
      </c>
      <c r="C4589" s="509">
        <v>44</v>
      </c>
      <c r="H4589" s="509">
        <v>0</v>
      </c>
    </row>
    <row r="4590" spans="1:8">
      <c r="A4590" s="508" t="s">
        <v>575</v>
      </c>
      <c r="B4590" s="509" t="s">
        <v>1441</v>
      </c>
      <c r="C4590" s="509">
        <v>45</v>
      </c>
      <c r="H4590" s="509">
        <v>0</v>
      </c>
    </row>
    <row r="4591" spans="1:8">
      <c r="A4591" s="508" t="s">
        <v>575</v>
      </c>
      <c r="B4591" s="509" t="s">
        <v>1441</v>
      </c>
      <c r="C4591" s="509">
        <v>46</v>
      </c>
      <c r="H4591" s="509">
        <v>0</v>
      </c>
    </row>
    <row r="4592" spans="1:8">
      <c r="A4592" s="508" t="s">
        <v>575</v>
      </c>
      <c r="B4592" s="509" t="s">
        <v>1441</v>
      </c>
      <c r="C4592" s="509">
        <v>47</v>
      </c>
      <c r="H4592" s="509">
        <v>0</v>
      </c>
    </row>
    <row r="4593" spans="1:8">
      <c r="A4593" s="508" t="s">
        <v>575</v>
      </c>
      <c r="B4593" s="509" t="s">
        <v>1441</v>
      </c>
      <c r="C4593" s="509">
        <v>48</v>
      </c>
      <c r="H4593" s="509">
        <v>0</v>
      </c>
    </row>
    <row r="4594" spans="1:8">
      <c r="A4594" s="508" t="s">
        <v>575</v>
      </c>
      <c r="B4594" s="509" t="s">
        <v>1441</v>
      </c>
      <c r="C4594" s="509">
        <v>49</v>
      </c>
      <c r="H4594" s="509">
        <v>0</v>
      </c>
    </row>
    <row r="4595" spans="1:8">
      <c r="A4595" s="508" t="s">
        <v>575</v>
      </c>
      <c r="B4595" s="509" t="s">
        <v>1441</v>
      </c>
      <c r="C4595" s="509">
        <v>50</v>
      </c>
      <c r="H4595" s="509">
        <v>0</v>
      </c>
    </row>
    <row r="4596" spans="1:8">
      <c r="A4596" s="508" t="s">
        <v>575</v>
      </c>
      <c r="B4596" s="509" t="s">
        <v>1441</v>
      </c>
      <c r="C4596" s="509">
        <v>51</v>
      </c>
      <c r="H4596" s="509">
        <v>0</v>
      </c>
    </row>
    <row r="4597" spans="1:8">
      <c r="A4597" s="508" t="s">
        <v>575</v>
      </c>
      <c r="B4597" s="509" t="s">
        <v>1441</v>
      </c>
      <c r="C4597" s="509" t="s">
        <v>1031</v>
      </c>
      <c r="H4597" s="509">
        <v>0</v>
      </c>
    </row>
    <row r="4598" spans="1:8">
      <c r="A4598" s="508" t="s">
        <v>575</v>
      </c>
      <c r="B4598" s="509" t="s">
        <v>1441</v>
      </c>
      <c r="C4598" s="509" t="s">
        <v>1032</v>
      </c>
      <c r="H4598" s="509">
        <v>0</v>
      </c>
    </row>
    <row r="4599" spans="1:8">
      <c r="A4599" s="508" t="s">
        <v>575</v>
      </c>
      <c r="B4599" s="509" t="s">
        <v>1441</v>
      </c>
      <c r="C4599" s="509">
        <v>52</v>
      </c>
      <c r="H4599" s="509">
        <v>0</v>
      </c>
    </row>
    <row r="4600" spans="1:8">
      <c r="A4600" s="508" t="s">
        <v>575</v>
      </c>
      <c r="B4600" s="509" t="s">
        <v>1441</v>
      </c>
      <c r="C4600" s="509">
        <v>53</v>
      </c>
      <c r="H4600" s="509">
        <v>0</v>
      </c>
    </row>
    <row r="4601" spans="1:8">
      <c r="A4601" s="508" t="s">
        <v>575</v>
      </c>
      <c r="B4601" s="509" t="s">
        <v>1441</v>
      </c>
      <c r="C4601" s="509">
        <v>54</v>
      </c>
      <c r="H4601" s="509">
        <v>0</v>
      </c>
    </row>
    <row r="4602" spans="1:8">
      <c r="A4602" s="508" t="s">
        <v>575</v>
      </c>
      <c r="B4602" s="509" t="s">
        <v>1441</v>
      </c>
      <c r="C4602" s="509">
        <v>55</v>
      </c>
      <c r="H4602" s="509">
        <v>0</v>
      </c>
    </row>
    <row r="4603" spans="1:8">
      <c r="A4603" s="508" t="s">
        <v>575</v>
      </c>
      <c r="B4603" s="509" t="s">
        <v>1441</v>
      </c>
      <c r="C4603" s="509">
        <v>56</v>
      </c>
      <c r="H4603" s="509">
        <v>0</v>
      </c>
    </row>
    <row r="4604" spans="1:8">
      <c r="A4604" s="508" t="s">
        <v>575</v>
      </c>
      <c r="B4604" s="509" t="s">
        <v>1441</v>
      </c>
      <c r="C4604" s="509">
        <v>57</v>
      </c>
      <c r="H4604" s="509">
        <v>0</v>
      </c>
    </row>
    <row r="4605" spans="1:8">
      <c r="A4605" s="508" t="s">
        <v>575</v>
      </c>
      <c r="B4605" s="509" t="s">
        <v>1441</v>
      </c>
      <c r="C4605" s="509">
        <v>58</v>
      </c>
      <c r="H4605" s="509">
        <v>0</v>
      </c>
    </row>
    <row r="4606" spans="1:8">
      <c r="A4606" s="508" t="s">
        <v>575</v>
      </c>
      <c r="B4606" s="509" t="s">
        <v>1441</v>
      </c>
      <c r="C4606" s="509">
        <v>59</v>
      </c>
      <c r="H4606" s="509">
        <v>0</v>
      </c>
    </row>
    <row r="4607" spans="1:8">
      <c r="A4607" s="508" t="s">
        <v>575</v>
      </c>
      <c r="B4607" s="509" t="s">
        <v>1441</v>
      </c>
      <c r="C4607" s="509">
        <v>60</v>
      </c>
      <c r="H4607" s="509">
        <v>0</v>
      </c>
    </row>
    <row r="4608" spans="1:8">
      <c r="A4608" s="508" t="s">
        <v>575</v>
      </c>
      <c r="B4608" s="509" t="s">
        <v>1441</v>
      </c>
      <c r="C4608" s="509">
        <v>61</v>
      </c>
      <c r="H4608" s="509">
        <v>0</v>
      </c>
    </row>
    <row r="4609" spans="1:8">
      <c r="A4609" s="508" t="s">
        <v>575</v>
      </c>
      <c r="B4609" s="509" t="s">
        <v>1441</v>
      </c>
      <c r="C4609" s="509">
        <v>62</v>
      </c>
      <c r="H4609" s="509">
        <v>0</v>
      </c>
    </row>
    <row r="4610" spans="1:8">
      <c r="A4610" s="508" t="s">
        <v>575</v>
      </c>
      <c r="B4610" s="509" t="s">
        <v>1441</v>
      </c>
      <c r="C4610" s="509">
        <v>63</v>
      </c>
      <c r="H4610" s="509">
        <v>0</v>
      </c>
    </row>
    <row r="4611" spans="1:8">
      <c r="A4611" s="508" t="s">
        <v>575</v>
      </c>
      <c r="B4611" s="509" t="s">
        <v>1441</v>
      </c>
      <c r="C4611" s="509" t="s">
        <v>1033</v>
      </c>
      <c r="H4611" s="509">
        <v>0</v>
      </c>
    </row>
    <row r="4612" spans="1:8">
      <c r="A4612" s="508" t="s">
        <v>575</v>
      </c>
      <c r="B4612" s="509" t="s">
        <v>1441</v>
      </c>
      <c r="C4612" s="509" t="s">
        <v>1034</v>
      </c>
      <c r="H4612" s="509">
        <v>0</v>
      </c>
    </row>
    <row r="4613" spans="1:8">
      <c r="A4613" s="508" t="s">
        <v>575</v>
      </c>
      <c r="B4613" s="509" t="s">
        <v>1441</v>
      </c>
      <c r="C4613" s="509">
        <v>64</v>
      </c>
      <c r="H4613" s="509">
        <v>0</v>
      </c>
    </row>
    <row r="4614" spans="1:8">
      <c r="A4614" s="508" t="s">
        <v>575</v>
      </c>
      <c r="B4614" s="509" t="s">
        <v>1441</v>
      </c>
      <c r="C4614" s="509" t="s">
        <v>1035</v>
      </c>
      <c r="H4614" s="509">
        <v>0</v>
      </c>
    </row>
    <row r="4615" spans="1:8">
      <c r="A4615" s="508" t="s">
        <v>575</v>
      </c>
      <c r="B4615" s="509" t="s">
        <v>1441</v>
      </c>
      <c r="C4615" s="509">
        <v>65</v>
      </c>
      <c r="H4615" s="509">
        <v>0</v>
      </c>
    </row>
    <row r="4616" spans="1:8">
      <c r="A4616" s="508" t="s">
        <v>575</v>
      </c>
      <c r="B4616" s="509" t="s">
        <v>1441</v>
      </c>
      <c r="C4616" s="509">
        <v>66</v>
      </c>
      <c r="H4616" s="509">
        <v>0</v>
      </c>
    </row>
    <row r="4617" spans="1:8">
      <c r="A4617" s="508" t="s">
        <v>575</v>
      </c>
      <c r="B4617" s="509" t="s">
        <v>1441</v>
      </c>
      <c r="C4617" s="509" t="s">
        <v>1036</v>
      </c>
      <c r="H4617" s="509">
        <v>0</v>
      </c>
    </row>
    <row r="4618" spans="1:8">
      <c r="A4618" s="508" t="s">
        <v>575</v>
      </c>
      <c r="B4618" s="509" t="s">
        <v>1441</v>
      </c>
      <c r="C4618" s="509" t="s">
        <v>1037</v>
      </c>
      <c r="H4618" s="509">
        <v>0</v>
      </c>
    </row>
    <row r="4619" spans="1:8">
      <c r="A4619" s="508" t="s">
        <v>575</v>
      </c>
      <c r="B4619" s="509" t="s">
        <v>1441</v>
      </c>
      <c r="C4619" s="509" t="s">
        <v>1038</v>
      </c>
      <c r="H4619" s="509">
        <v>0</v>
      </c>
    </row>
    <row r="4620" spans="1:8">
      <c r="A4620" s="508" t="s">
        <v>575</v>
      </c>
      <c r="B4620" s="509" t="s">
        <v>1441</v>
      </c>
      <c r="C4620" s="509" t="s">
        <v>1039</v>
      </c>
      <c r="H4620" s="509">
        <v>0</v>
      </c>
    </row>
    <row r="4621" spans="1:8">
      <c r="A4621" s="508" t="s">
        <v>575</v>
      </c>
      <c r="B4621" s="509" t="s">
        <v>1441</v>
      </c>
      <c r="C4621" s="509" t="s">
        <v>1040</v>
      </c>
      <c r="H4621" s="509">
        <v>0</v>
      </c>
    </row>
    <row r="4622" spans="1:8">
      <c r="A4622" s="508" t="s">
        <v>575</v>
      </c>
      <c r="B4622" s="509" t="s">
        <v>1441</v>
      </c>
      <c r="C4622" s="509" t="s">
        <v>1041</v>
      </c>
      <c r="H4622" s="509">
        <v>0</v>
      </c>
    </row>
    <row r="4623" spans="1:8">
      <c r="A4623" s="508" t="s">
        <v>575</v>
      </c>
      <c r="B4623" s="509" t="s">
        <v>1441</v>
      </c>
      <c r="C4623" s="509" t="s">
        <v>1042</v>
      </c>
    </row>
    <row r="4624" spans="1:8">
      <c r="A4624" s="508" t="s">
        <v>575</v>
      </c>
      <c r="B4624" s="509" t="s">
        <v>1441</v>
      </c>
      <c r="C4624" s="509">
        <v>67</v>
      </c>
      <c r="H4624" s="509">
        <v>0</v>
      </c>
    </row>
    <row r="4625" spans="1:8">
      <c r="A4625" s="508" t="s">
        <v>575</v>
      </c>
      <c r="B4625" s="509" t="s">
        <v>1441</v>
      </c>
      <c r="C4625" s="509">
        <v>68</v>
      </c>
      <c r="H4625" s="509">
        <v>0</v>
      </c>
    </row>
    <row r="4626" spans="1:8">
      <c r="A4626" s="508" t="s">
        <v>575</v>
      </c>
      <c r="B4626" s="509" t="s">
        <v>1441</v>
      </c>
      <c r="C4626" s="509" t="s">
        <v>1043</v>
      </c>
      <c r="H4626" s="509">
        <v>0</v>
      </c>
    </row>
    <row r="4627" spans="1:8">
      <c r="A4627" s="508" t="s">
        <v>575</v>
      </c>
      <c r="B4627" s="509" t="s">
        <v>1441</v>
      </c>
      <c r="C4627" s="509">
        <v>69</v>
      </c>
      <c r="H4627" s="509">
        <v>0</v>
      </c>
    </row>
    <row r="4628" spans="1:8">
      <c r="A4628" s="508" t="s">
        <v>575</v>
      </c>
      <c r="B4628" s="509" t="s">
        <v>1441</v>
      </c>
      <c r="C4628" s="509" t="s">
        <v>1044</v>
      </c>
      <c r="H4628" s="509">
        <v>0</v>
      </c>
    </row>
    <row r="4629" spans="1:8">
      <c r="A4629" s="508" t="s">
        <v>575</v>
      </c>
      <c r="B4629" s="509" t="s">
        <v>1441</v>
      </c>
      <c r="C4629" s="509" t="s">
        <v>1045</v>
      </c>
      <c r="H4629" s="509">
        <v>0</v>
      </c>
    </row>
    <row r="4630" spans="1:8">
      <c r="A4630" s="508" t="s">
        <v>575</v>
      </c>
      <c r="B4630" s="509" t="s">
        <v>1441</v>
      </c>
      <c r="C4630" s="509">
        <v>70</v>
      </c>
      <c r="H4630" s="509">
        <v>0</v>
      </c>
    </row>
    <row r="4631" spans="1:8">
      <c r="A4631" s="508" t="s">
        <v>575</v>
      </c>
      <c r="B4631" s="509" t="s">
        <v>1441</v>
      </c>
      <c r="C4631" s="509" t="s">
        <v>1046</v>
      </c>
      <c r="H4631" s="509">
        <v>0</v>
      </c>
    </row>
    <row r="4632" spans="1:8">
      <c r="A4632" s="508" t="s">
        <v>575</v>
      </c>
      <c r="B4632" s="509" t="s">
        <v>1441</v>
      </c>
      <c r="C4632" s="509">
        <v>71</v>
      </c>
      <c r="H4632" s="509">
        <v>0</v>
      </c>
    </row>
    <row r="4633" spans="1:8">
      <c r="A4633" s="508" t="s">
        <v>575</v>
      </c>
      <c r="B4633" s="509" t="s">
        <v>1441</v>
      </c>
      <c r="C4633" s="509" t="s">
        <v>1047</v>
      </c>
      <c r="H4633" s="509">
        <v>0</v>
      </c>
    </row>
    <row r="4634" spans="1:8">
      <c r="A4634" s="508" t="s">
        <v>575</v>
      </c>
      <c r="B4634" s="509" t="s">
        <v>1441</v>
      </c>
      <c r="C4634" s="509" t="s">
        <v>1048</v>
      </c>
      <c r="H4634" s="509">
        <v>0</v>
      </c>
    </row>
    <row r="4635" spans="1:8">
      <c r="A4635" s="508" t="s">
        <v>575</v>
      </c>
      <c r="B4635" s="509" t="s">
        <v>1441</v>
      </c>
      <c r="C4635" s="509" t="s">
        <v>1049</v>
      </c>
      <c r="H4635" s="509">
        <v>0</v>
      </c>
    </row>
    <row r="4636" spans="1:8">
      <c r="A4636" s="508" t="s">
        <v>575</v>
      </c>
      <c r="B4636" s="509" t="s">
        <v>1441</v>
      </c>
      <c r="C4636" s="509" t="s">
        <v>1050</v>
      </c>
      <c r="H4636" s="509">
        <v>0</v>
      </c>
    </row>
    <row r="4637" spans="1:8">
      <c r="A4637" s="508" t="s">
        <v>575</v>
      </c>
      <c r="B4637" s="509" t="s">
        <v>1441</v>
      </c>
      <c r="C4637" s="509" t="s">
        <v>1051</v>
      </c>
      <c r="H4637" s="509">
        <v>0</v>
      </c>
    </row>
    <row r="4638" spans="1:8">
      <c r="A4638" s="508" t="s">
        <v>575</v>
      </c>
      <c r="B4638" s="509" t="s">
        <v>1441</v>
      </c>
      <c r="C4638" s="509">
        <v>72</v>
      </c>
      <c r="H4638" s="509">
        <v>0</v>
      </c>
    </row>
    <row r="4639" spans="1:8">
      <c r="A4639" s="508" t="s">
        <v>575</v>
      </c>
      <c r="B4639" s="509" t="s">
        <v>1441</v>
      </c>
      <c r="C4639" s="509">
        <v>74</v>
      </c>
      <c r="H4639" s="509">
        <v>0</v>
      </c>
    </row>
    <row r="4640" spans="1:8">
      <c r="A4640" s="508" t="s">
        <v>575</v>
      </c>
      <c r="B4640" s="509" t="s">
        <v>1441</v>
      </c>
      <c r="C4640" s="509" t="s">
        <v>4571</v>
      </c>
      <c r="D4640" s="509">
        <v>0</v>
      </c>
      <c r="E4640" s="509">
        <v>0</v>
      </c>
      <c r="F4640" s="509">
        <v>0</v>
      </c>
      <c r="G4640" s="509">
        <v>0</v>
      </c>
      <c r="H4640" s="509">
        <v>0</v>
      </c>
    </row>
    <row r="4641" spans="1:8">
      <c r="A4641" s="508" t="s">
        <v>576</v>
      </c>
      <c r="B4641" s="509" t="s">
        <v>350</v>
      </c>
      <c r="C4641" s="509">
        <v>1</v>
      </c>
      <c r="H4641" s="509">
        <v>0</v>
      </c>
    </row>
    <row r="4642" spans="1:8">
      <c r="A4642" s="508" t="s">
        <v>576</v>
      </c>
      <c r="B4642" s="509" t="s">
        <v>350</v>
      </c>
      <c r="C4642" s="509" t="s">
        <v>1023</v>
      </c>
      <c r="H4642" s="509">
        <v>0</v>
      </c>
    </row>
    <row r="4643" spans="1:8">
      <c r="A4643" s="508" t="s">
        <v>576</v>
      </c>
      <c r="B4643" s="509" t="s">
        <v>350</v>
      </c>
      <c r="C4643" s="509">
        <v>2</v>
      </c>
      <c r="H4643" s="509">
        <v>0</v>
      </c>
    </row>
    <row r="4644" spans="1:8">
      <c r="A4644" s="508" t="s">
        <v>576</v>
      </c>
      <c r="B4644" s="509" t="s">
        <v>350</v>
      </c>
      <c r="C4644" s="509">
        <v>3</v>
      </c>
      <c r="H4644" s="509">
        <v>0</v>
      </c>
    </row>
    <row r="4645" spans="1:8">
      <c r="A4645" s="508" t="s">
        <v>576</v>
      </c>
      <c r="B4645" s="509" t="s">
        <v>350</v>
      </c>
      <c r="C4645" s="509">
        <v>4</v>
      </c>
      <c r="H4645" s="509">
        <v>0</v>
      </c>
    </row>
    <row r="4646" spans="1:8">
      <c r="A4646" s="508" t="s">
        <v>576</v>
      </c>
      <c r="B4646" s="509" t="s">
        <v>350</v>
      </c>
      <c r="C4646" s="509">
        <v>5</v>
      </c>
      <c r="H4646" s="509">
        <v>0</v>
      </c>
    </row>
    <row r="4647" spans="1:8">
      <c r="A4647" s="508" t="s">
        <v>576</v>
      </c>
      <c r="B4647" s="509" t="s">
        <v>350</v>
      </c>
      <c r="C4647" s="509">
        <v>6</v>
      </c>
      <c r="H4647" s="509">
        <v>0</v>
      </c>
    </row>
    <row r="4648" spans="1:8">
      <c r="A4648" s="508" t="s">
        <v>576</v>
      </c>
      <c r="B4648" s="509" t="s">
        <v>350</v>
      </c>
      <c r="C4648" s="509">
        <v>7</v>
      </c>
      <c r="H4648" s="509">
        <v>0</v>
      </c>
    </row>
    <row r="4649" spans="1:8">
      <c r="A4649" s="508" t="s">
        <v>576</v>
      </c>
      <c r="B4649" s="509" t="s">
        <v>350</v>
      </c>
      <c r="C4649" s="509">
        <v>8</v>
      </c>
      <c r="H4649" s="509">
        <v>0</v>
      </c>
    </row>
    <row r="4650" spans="1:8">
      <c r="A4650" s="508" t="s">
        <v>576</v>
      </c>
      <c r="B4650" s="509" t="s">
        <v>350</v>
      </c>
      <c r="C4650" s="509">
        <v>9</v>
      </c>
      <c r="H4650" s="509">
        <v>0</v>
      </c>
    </row>
    <row r="4651" spans="1:8">
      <c r="A4651" s="508" t="s">
        <v>576</v>
      </c>
      <c r="B4651" s="509" t="s">
        <v>350</v>
      </c>
      <c r="C4651" s="509">
        <v>10</v>
      </c>
      <c r="H4651" s="509">
        <v>0</v>
      </c>
    </row>
    <row r="4652" spans="1:8">
      <c r="A4652" s="508" t="s">
        <v>576</v>
      </c>
      <c r="B4652" s="509" t="s">
        <v>350</v>
      </c>
      <c r="C4652" s="509">
        <v>11</v>
      </c>
      <c r="H4652" s="509">
        <v>0</v>
      </c>
    </row>
    <row r="4653" spans="1:8">
      <c r="A4653" s="508" t="s">
        <v>576</v>
      </c>
      <c r="B4653" s="509" t="s">
        <v>350</v>
      </c>
      <c r="C4653" s="509">
        <v>12</v>
      </c>
      <c r="H4653" s="509">
        <v>0</v>
      </c>
    </row>
    <row r="4654" spans="1:8">
      <c r="A4654" s="508" t="s">
        <v>576</v>
      </c>
      <c r="B4654" s="509" t="s">
        <v>350</v>
      </c>
      <c r="C4654" s="509">
        <v>13</v>
      </c>
      <c r="H4654" s="509">
        <v>0</v>
      </c>
    </row>
    <row r="4655" spans="1:8">
      <c r="A4655" s="508" t="s">
        <v>576</v>
      </c>
      <c r="B4655" s="509" t="s">
        <v>350</v>
      </c>
      <c r="C4655" s="509">
        <v>14</v>
      </c>
      <c r="H4655" s="509">
        <v>0</v>
      </c>
    </row>
    <row r="4656" spans="1:8">
      <c r="A4656" s="508" t="s">
        <v>576</v>
      </c>
      <c r="B4656" s="509" t="s">
        <v>350</v>
      </c>
      <c r="C4656" s="509">
        <v>15</v>
      </c>
      <c r="H4656" s="509">
        <v>0</v>
      </c>
    </row>
    <row r="4657" spans="1:8">
      <c r="A4657" s="508" t="s">
        <v>576</v>
      </c>
      <c r="B4657" s="509" t="s">
        <v>350</v>
      </c>
      <c r="C4657" s="509">
        <v>16</v>
      </c>
      <c r="H4657" s="509">
        <v>0</v>
      </c>
    </row>
    <row r="4658" spans="1:8">
      <c r="A4658" s="508" t="s">
        <v>576</v>
      </c>
      <c r="B4658" s="509" t="s">
        <v>350</v>
      </c>
      <c r="C4658" s="509">
        <v>17</v>
      </c>
      <c r="H4658" s="509">
        <v>0</v>
      </c>
    </row>
    <row r="4659" spans="1:8">
      <c r="A4659" s="508" t="s">
        <v>576</v>
      </c>
      <c r="B4659" s="509" t="s">
        <v>350</v>
      </c>
      <c r="C4659" s="509">
        <v>18</v>
      </c>
      <c r="H4659" s="509">
        <v>0</v>
      </c>
    </row>
    <row r="4660" spans="1:8">
      <c r="A4660" s="508" t="s">
        <v>576</v>
      </c>
      <c r="B4660" s="509" t="s">
        <v>350</v>
      </c>
      <c r="C4660" s="509" t="s">
        <v>1024</v>
      </c>
      <c r="H4660" s="509">
        <v>0</v>
      </c>
    </row>
    <row r="4661" spans="1:8">
      <c r="A4661" s="508" t="s">
        <v>576</v>
      </c>
      <c r="B4661" s="509" t="s">
        <v>350</v>
      </c>
      <c r="C4661" s="509" t="s">
        <v>1025</v>
      </c>
      <c r="H4661" s="509">
        <v>0</v>
      </c>
    </row>
    <row r="4662" spans="1:8">
      <c r="A4662" s="508" t="s">
        <v>576</v>
      </c>
      <c r="B4662" s="509" t="s">
        <v>350</v>
      </c>
      <c r="C4662" s="509">
        <v>19</v>
      </c>
      <c r="H4662" s="509">
        <v>0</v>
      </c>
    </row>
    <row r="4663" spans="1:8">
      <c r="A4663" s="508" t="s">
        <v>576</v>
      </c>
      <c r="B4663" s="509" t="s">
        <v>350</v>
      </c>
      <c r="C4663" s="509">
        <v>20</v>
      </c>
      <c r="H4663" s="509">
        <v>0</v>
      </c>
    </row>
    <row r="4664" spans="1:8">
      <c r="A4664" s="508" t="s">
        <v>576</v>
      </c>
      <c r="B4664" s="509" t="s">
        <v>350</v>
      </c>
      <c r="C4664" s="509">
        <v>21</v>
      </c>
      <c r="H4664" s="509">
        <v>0</v>
      </c>
    </row>
    <row r="4665" spans="1:8">
      <c r="A4665" s="508" t="s">
        <v>576</v>
      </c>
      <c r="B4665" s="509" t="s">
        <v>350</v>
      </c>
      <c r="C4665" s="509" t="s">
        <v>1026</v>
      </c>
      <c r="H4665" s="509">
        <v>0</v>
      </c>
    </row>
    <row r="4666" spans="1:8">
      <c r="A4666" s="508" t="s">
        <v>576</v>
      </c>
      <c r="B4666" s="509" t="s">
        <v>350</v>
      </c>
      <c r="C4666" s="509" t="s">
        <v>1027</v>
      </c>
      <c r="H4666" s="509">
        <v>0</v>
      </c>
    </row>
    <row r="4667" spans="1:8">
      <c r="A4667" s="508" t="s">
        <v>576</v>
      </c>
      <c r="B4667" s="509" t="s">
        <v>350</v>
      </c>
      <c r="C4667" s="509" t="s">
        <v>1028</v>
      </c>
      <c r="H4667" s="509">
        <v>0</v>
      </c>
    </row>
    <row r="4668" spans="1:8">
      <c r="A4668" s="508" t="s">
        <v>576</v>
      </c>
      <c r="B4668" s="509" t="s">
        <v>350</v>
      </c>
      <c r="C4668" s="509">
        <v>22</v>
      </c>
      <c r="H4668" s="509">
        <v>0</v>
      </c>
    </row>
    <row r="4669" spans="1:8">
      <c r="A4669" s="508" t="s">
        <v>576</v>
      </c>
      <c r="B4669" s="509" t="s">
        <v>350</v>
      </c>
      <c r="C4669" s="509">
        <v>23</v>
      </c>
      <c r="H4669" s="509">
        <v>0</v>
      </c>
    </row>
    <row r="4670" spans="1:8">
      <c r="A4670" s="508" t="s">
        <v>576</v>
      </c>
      <c r="B4670" s="509" t="s">
        <v>350</v>
      </c>
      <c r="C4670" s="509" t="s">
        <v>1029</v>
      </c>
      <c r="H4670" s="509">
        <v>0</v>
      </c>
    </row>
    <row r="4671" spans="1:8">
      <c r="A4671" s="508" t="s">
        <v>576</v>
      </c>
      <c r="B4671" s="509" t="s">
        <v>350</v>
      </c>
      <c r="C4671" s="509">
        <v>24</v>
      </c>
      <c r="H4671" s="509">
        <v>0</v>
      </c>
    </row>
    <row r="4672" spans="1:8">
      <c r="A4672" s="508" t="s">
        <v>576</v>
      </c>
      <c r="B4672" s="509" t="s">
        <v>350</v>
      </c>
      <c r="C4672" s="509">
        <v>25</v>
      </c>
    </row>
    <row r="4673" spans="1:8">
      <c r="A4673" s="508" t="s">
        <v>576</v>
      </c>
      <c r="B4673" s="509" t="s">
        <v>350</v>
      </c>
      <c r="C4673" s="509">
        <v>26</v>
      </c>
      <c r="H4673" s="509">
        <v>0</v>
      </c>
    </row>
    <row r="4674" spans="1:8">
      <c r="A4674" s="508" t="s">
        <v>576</v>
      </c>
      <c r="B4674" s="509" t="s">
        <v>350</v>
      </c>
      <c r="C4674" s="509">
        <v>27</v>
      </c>
      <c r="H4674" s="509">
        <v>0</v>
      </c>
    </row>
    <row r="4675" spans="1:8">
      <c r="A4675" s="508" t="s">
        <v>576</v>
      </c>
      <c r="B4675" s="509" t="s">
        <v>350</v>
      </c>
      <c r="C4675" s="509">
        <v>28</v>
      </c>
      <c r="H4675" s="509">
        <v>0</v>
      </c>
    </row>
    <row r="4676" spans="1:8">
      <c r="A4676" s="508" t="s">
        <v>576</v>
      </c>
      <c r="B4676" s="509" t="s">
        <v>350</v>
      </c>
      <c r="C4676" s="509">
        <v>29</v>
      </c>
      <c r="H4676" s="509">
        <v>0</v>
      </c>
    </row>
    <row r="4677" spans="1:8">
      <c r="A4677" s="508" t="s">
        <v>576</v>
      </c>
      <c r="B4677" s="509" t="s">
        <v>350</v>
      </c>
      <c r="C4677" s="509">
        <v>30</v>
      </c>
      <c r="H4677" s="509">
        <v>0</v>
      </c>
    </row>
    <row r="4678" spans="1:8">
      <c r="A4678" s="508" t="s">
        <v>576</v>
      </c>
      <c r="B4678" s="509" t="s">
        <v>350</v>
      </c>
      <c r="C4678" s="509">
        <v>31</v>
      </c>
      <c r="H4678" s="509">
        <v>0</v>
      </c>
    </row>
    <row r="4679" spans="1:8">
      <c r="A4679" s="508" t="s">
        <v>576</v>
      </c>
      <c r="B4679" s="509" t="s">
        <v>350</v>
      </c>
      <c r="C4679" s="509">
        <v>32</v>
      </c>
      <c r="H4679" s="509">
        <v>0</v>
      </c>
    </row>
    <row r="4680" spans="1:8">
      <c r="A4680" s="508" t="s">
        <v>576</v>
      </c>
      <c r="B4680" s="509" t="s">
        <v>350</v>
      </c>
      <c r="C4680" s="509">
        <v>33</v>
      </c>
      <c r="H4680" s="509">
        <v>0</v>
      </c>
    </row>
    <row r="4681" spans="1:8">
      <c r="A4681" s="508" t="s">
        <v>576</v>
      </c>
      <c r="B4681" s="509" t="s">
        <v>350</v>
      </c>
      <c r="C4681" s="509">
        <v>34</v>
      </c>
      <c r="H4681" s="509">
        <v>0</v>
      </c>
    </row>
    <row r="4682" spans="1:8">
      <c r="A4682" s="508" t="s">
        <v>576</v>
      </c>
      <c r="B4682" s="509" t="s">
        <v>350</v>
      </c>
      <c r="C4682" s="509">
        <v>35</v>
      </c>
      <c r="H4682" s="509">
        <v>0</v>
      </c>
    </row>
    <row r="4683" spans="1:8">
      <c r="A4683" s="508" t="s">
        <v>576</v>
      </c>
      <c r="B4683" s="509" t="s">
        <v>350</v>
      </c>
      <c r="C4683" s="509">
        <v>36</v>
      </c>
      <c r="H4683" s="509">
        <v>0</v>
      </c>
    </row>
    <row r="4684" spans="1:8">
      <c r="A4684" s="508" t="s">
        <v>576</v>
      </c>
      <c r="B4684" s="509" t="s">
        <v>350</v>
      </c>
      <c r="C4684" s="509">
        <v>37</v>
      </c>
      <c r="H4684" s="509">
        <v>0</v>
      </c>
    </row>
    <row r="4685" spans="1:8">
      <c r="A4685" s="508" t="s">
        <v>576</v>
      </c>
      <c r="B4685" s="509" t="s">
        <v>350</v>
      </c>
      <c r="C4685" s="509">
        <v>38</v>
      </c>
      <c r="H4685" s="509">
        <v>0</v>
      </c>
    </row>
    <row r="4686" spans="1:8">
      <c r="A4686" s="508" t="s">
        <v>576</v>
      </c>
      <c r="B4686" s="509" t="s">
        <v>350</v>
      </c>
      <c r="C4686" s="509" t="s">
        <v>1030</v>
      </c>
    </row>
    <row r="4687" spans="1:8">
      <c r="A4687" s="508" t="s">
        <v>576</v>
      </c>
      <c r="B4687" s="509" t="s">
        <v>350</v>
      </c>
      <c r="C4687" s="509">
        <v>39</v>
      </c>
      <c r="H4687" s="509">
        <v>0</v>
      </c>
    </row>
    <row r="4688" spans="1:8">
      <c r="A4688" s="508" t="s">
        <v>576</v>
      </c>
      <c r="B4688" s="509" t="s">
        <v>350</v>
      </c>
      <c r="C4688" s="509">
        <v>40</v>
      </c>
      <c r="H4688" s="509">
        <v>0</v>
      </c>
    </row>
    <row r="4689" spans="1:8">
      <c r="A4689" s="508" t="s">
        <v>576</v>
      </c>
      <c r="B4689" s="509" t="s">
        <v>350</v>
      </c>
      <c r="C4689" s="509">
        <v>41</v>
      </c>
      <c r="H4689" s="509">
        <v>0</v>
      </c>
    </row>
    <row r="4690" spans="1:8">
      <c r="A4690" s="508" t="s">
        <v>576</v>
      </c>
      <c r="B4690" s="509" t="s">
        <v>350</v>
      </c>
      <c r="C4690" s="509">
        <v>42</v>
      </c>
      <c r="H4690" s="509">
        <v>0</v>
      </c>
    </row>
    <row r="4691" spans="1:8">
      <c r="A4691" s="508" t="s">
        <v>576</v>
      </c>
      <c r="B4691" s="509" t="s">
        <v>350</v>
      </c>
      <c r="C4691" s="509">
        <v>43</v>
      </c>
      <c r="H4691" s="509">
        <v>0</v>
      </c>
    </row>
    <row r="4692" spans="1:8">
      <c r="A4692" s="508" t="s">
        <v>576</v>
      </c>
      <c r="B4692" s="509" t="s">
        <v>350</v>
      </c>
      <c r="C4692" s="509">
        <v>44</v>
      </c>
      <c r="H4692" s="509">
        <v>0</v>
      </c>
    </row>
    <row r="4693" spans="1:8">
      <c r="A4693" s="508" t="s">
        <v>576</v>
      </c>
      <c r="B4693" s="509" t="s">
        <v>350</v>
      </c>
      <c r="C4693" s="509">
        <v>45</v>
      </c>
      <c r="H4693" s="509">
        <v>0</v>
      </c>
    </row>
    <row r="4694" spans="1:8">
      <c r="A4694" s="508" t="s">
        <v>576</v>
      </c>
      <c r="B4694" s="509" t="s">
        <v>350</v>
      </c>
      <c r="C4694" s="509">
        <v>46</v>
      </c>
      <c r="H4694" s="509">
        <v>0</v>
      </c>
    </row>
    <row r="4695" spans="1:8">
      <c r="A4695" s="508" t="s">
        <v>576</v>
      </c>
      <c r="B4695" s="509" t="s">
        <v>350</v>
      </c>
      <c r="C4695" s="509">
        <v>47</v>
      </c>
      <c r="H4695" s="509">
        <v>0</v>
      </c>
    </row>
    <row r="4696" spans="1:8">
      <c r="A4696" s="508" t="s">
        <v>576</v>
      </c>
      <c r="B4696" s="509" t="s">
        <v>350</v>
      </c>
      <c r="C4696" s="509">
        <v>48</v>
      </c>
      <c r="H4696" s="509">
        <v>0</v>
      </c>
    </row>
    <row r="4697" spans="1:8">
      <c r="A4697" s="508" t="s">
        <v>576</v>
      </c>
      <c r="B4697" s="509" t="s">
        <v>350</v>
      </c>
      <c r="C4697" s="509">
        <v>49</v>
      </c>
      <c r="H4697" s="509">
        <v>0</v>
      </c>
    </row>
    <row r="4698" spans="1:8">
      <c r="A4698" s="508" t="s">
        <v>576</v>
      </c>
      <c r="B4698" s="509" t="s">
        <v>350</v>
      </c>
      <c r="C4698" s="509">
        <v>50</v>
      </c>
      <c r="H4698" s="509">
        <v>0</v>
      </c>
    </row>
    <row r="4699" spans="1:8">
      <c r="A4699" s="508" t="s">
        <v>576</v>
      </c>
      <c r="B4699" s="509" t="s">
        <v>350</v>
      </c>
      <c r="C4699" s="509">
        <v>51</v>
      </c>
      <c r="H4699" s="509">
        <v>0</v>
      </c>
    </row>
    <row r="4700" spans="1:8">
      <c r="A4700" s="508" t="s">
        <v>576</v>
      </c>
      <c r="B4700" s="509" t="s">
        <v>350</v>
      </c>
      <c r="C4700" s="509" t="s">
        <v>1031</v>
      </c>
      <c r="H4700" s="509">
        <v>0</v>
      </c>
    </row>
    <row r="4701" spans="1:8">
      <c r="A4701" s="508" t="s">
        <v>576</v>
      </c>
      <c r="B4701" s="509" t="s">
        <v>350</v>
      </c>
      <c r="C4701" s="509" t="s">
        <v>1032</v>
      </c>
      <c r="H4701" s="509">
        <v>0</v>
      </c>
    </row>
    <row r="4702" spans="1:8">
      <c r="A4702" s="508" t="s">
        <v>576</v>
      </c>
      <c r="B4702" s="509" t="s">
        <v>350</v>
      </c>
      <c r="C4702" s="509">
        <v>52</v>
      </c>
      <c r="H4702" s="509">
        <v>0</v>
      </c>
    </row>
    <row r="4703" spans="1:8">
      <c r="A4703" s="508" t="s">
        <v>576</v>
      </c>
      <c r="B4703" s="509" t="s">
        <v>350</v>
      </c>
      <c r="C4703" s="509">
        <v>53</v>
      </c>
      <c r="H4703" s="509">
        <v>0</v>
      </c>
    </row>
    <row r="4704" spans="1:8">
      <c r="A4704" s="508" t="s">
        <v>576</v>
      </c>
      <c r="B4704" s="509" t="s">
        <v>350</v>
      </c>
      <c r="C4704" s="509">
        <v>54</v>
      </c>
      <c r="H4704" s="509">
        <v>0</v>
      </c>
    </row>
    <row r="4705" spans="1:8">
      <c r="A4705" s="508" t="s">
        <v>576</v>
      </c>
      <c r="B4705" s="509" t="s">
        <v>350</v>
      </c>
      <c r="C4705" s="509">
        <v>55</v>
      </c>
      <c r="H4705" s="509">
        <v>0</v>
      </c>
    </row>
    <row r="4706" spans="1:8">
      <c r="A4706" s="508" t="s">
        <v>576</v>
      </c>
      <c r="B4706" s="509" t="s">
        <v>350</v>
      </c>
      <c r="C4706" s="509">
        <v>56</v>
      </c>
      <c r="H4706" s="509">
        <v>0</v>
      </c>
    </row>
    <row r="4707" spans="1:8">
      <c r="A4707" s="508" t="s">
        <v>576</v>
      </c>
      <c r="B4707" s="509" t="s">
        <v>350</v>
      </c>
      <c r="C4707" s="509">
        <v>57</v>
      </c>
      <c r="H4707" s="509">
        <v>0</v>
      </c>
    </row>
    <row r="4708" spans="1:8">
      <c r="A4708" s="508" t="s">
        <v>576</v>
      </c>
      <c r="B4708" s="509" t="s">
        <v>350</v>
      </c>
      <c r="C4708" s="509">
        <v>58</v>
      </c>
      <c r="H4708" s="509">
        <v>0</v>
      </c>
    </row>
    <row r="4709" spans="1:8">
      <c r="A4709" s="508" t="s">
        <v>576</v>
      </c>
      <c r="B4709" s="509" t="s">
        <v>350</v>
      </c>
      <c r="C4709" s="509">
        <v>59</v>
      </c>
      <c r="H4709" s="509">
        <v>0</v>
      </c>
    </row>
    <row r="4710" spans="1:8">
      <c r="A4710" s="508" t="s">
        <v>576</v>
      </c>
      <c r="B4710" s="509" t="s">
        <v>350</v>
      </c>
      <c r="C4710" s="509">
        <v>60</v>
      </c>
      <c r="H4710" s="509">
        <v>0</v>
      </c>
    </row>
    <row r="4711" spans="1:8">
      <c r="A4711" s="508" t="s">
        <v>576</v>
      </c>
      <c r="B4711" s="509" t="s">
        <v>350</v>
      </c>
      <c r="C4711" s="509">
        <v>61</v>
      </c>
      <c r="H4711" s="509">
        <v>0</v>
      </c>
    </row>
    <row r="4712" spans="1:8">
      <c r="A4712" s="508" t="s">
        <v>576</v>
      </c>
      <c r="B4712" s="509" t="s">
        <v>350</v>
      </c>
      <c r="C4712" s="509">
        <v>62</v>
      </c>
      <c r="H4712" s="509">
        <v>0</v>
      </c>
    </row>
    <row r="4713" spans="1:8">
      <c r="A4713" s="508" t="s">
        <v>576</v>
      </c>
      <c r="B4713" s="509" t="s">
        <v>350</v>
      </c>
      <c r="C4713" s="509">
        <v>63</v>
      </c>
      <c r="H4713" s="509">
        <v>0</v>
      </c>
    </row>
    <row r="4714" spans="1:8">
      <c r="A4714" s="508" t="s">
        <v>576</v>
      </c>
      <c r="B4714" s="509" t="s">
        <v>350</v>
      </c>
      <c r="C4714" s="509" t="s">
        <v>1033</v>
      </c>
      <c r="H4714" s="509">
        <v>0</v>
      </c>
    </row>
    <row r="4715" spans="1:8">
      <c r="A4715" s="508" t="s">
        <v>576</v>
      </c>
      <c r="B4715" s="509" t="s">
        <v>350</v>
      </c>
      <c r="C4715" s="509" t="s">
        <v>1034</v>
      </c>
      <c r="H4715" s="509">
        <v>0</v>
      </c>
    </row>
    <row r="4716" spans="1:8">
      <c r="A4716" s="508" t="s">
        <v>576</v>
      </c>
      <c r="B4716" s="509" t="s">
        <v>350</v>
      </c>
      <c r="C4716" s="509">
        <v>64</v>
      </c>
      <c r="H4716" s="509">
        <v>0</v>
      </c>
    </row>
    <row r="4717" spans="1:8">
      <c r="A4717" s="508" t="s">
        <v>576</v>
      </c>
      <c r="B4717" s="509" t="s">
        <v>350</v>
      </c>
      <c r="C4717" s="509" t="s">
        <v>1035</v>
      </c>
      <c r="H4717" s="509">
        <v>0</v>
      </c>
    </row>
    <row r="4718" spans="1:8">
      <c r="A4718" s="508" t="s">
        <v>576</v>
      </c>
      <c r="B4718" s="509" t="s">
        <v>350</v>
      </c>
      <c r="C4718" s="509">
        <v>65</v>
      </c>
      <c r="H4718" s="509">
        <v>0</v>
      </c>
    </row>
    <row r="4719" spans="1:8">
      <c r="A4719" s="508" t="s">
        <v>576</v>
      </c>
      <c r="B4719" s="509" t="s">
        <v>350</v>
      </c>
      <c r="C4719" s="509">
        <v>66</v>
      </c>
      <c r="H4719" s="509">
        <v>0</v>
      </c>
    </row>
    <row r="4720" spans="1:8">
      <c r="A4720" s="508" t="s">
        <v>576</v>
      </c>
      <c r="B4720" s="509" t="s">
        <v>350</v>
      </c>
      <c r="C4720" s="509" t="s">
        <v>1036</v>
      </c>
      <c r="H4720" s="509">
        <v>0</v>
      </c>
    </row>
    <row r="4721" spans="1:8">
      <c r="A4721" s="508" t="s">
        <v>576</v>
      </c>
      <c r="B4721" s="509" t="s">
        <v>350</v>
      </c>
      <c r="C4721" s="509" t="s">
        <v>1037</v>
      </c>
      <c r="H4721" s="509">
        <v>0</v>
      </c>
    </row>
    <row r="4722" spans="1:8">
      <c r="A4722" s="508" t="s">
        <v>576</v>
      </c>
      <c r="B4722" s="509" t="s">
        <v>350</v>
      </c>
      <c r="C4722" s="509" t="s">
        <v>1038</v>
      </c>
      <c r="H4722" s="509">
        <v>0</v>
      </c>
    </row>
    <row r="4723" spans="1:8">
      <c r="A4723" s="508" t="s">
        <v>576</v>
      </c>
      <c r="B4723" s="509" t="s">
        <v>350</v>
      </c>
      <c r="C4723" s="509" t="s">
        <v>1039</v>
      </c>
      <c r="H4723" s="509">
        <v>0</v>
      </c>
    </row>
    <row r="4724" spans="1:8">
      <c r="A4724" s="508" t="s">
        <v>576</v>
      </c>
      <c r="B4724" s="509" t="s">
        <v>350</v>
      </c>
      <c r="C4724" s="509" t="s">
        <v>1040</v>
      </c>
      <c r="H4724" s="509">
        <v>0</v>
      </c>
    </row>
    <row r="4725" spans="1:8">
      <c r="A4725" s="508" t="s">
        <v>576</v>
      </c>
      <c r="B4725" s="509" t="s">
        <v>350</v>
      </c>
      <c r="C4725" s="509" t="s">
        <v>1041</v>
      </c>
      <c r="H4725" s="509">
        <v>0</v>
      </c>
    </row>
    <row r="4726" spans="1:8">
      <c r="A4726" s="508" t="s">
        <v>576</v>
      </c>
      <c r="B4726" s="509" t="s">
        <v>350</v>
      </c>
      <c r="C4726" s="509" t="s">
        <v>1042</v>
      </c>
    </row>
    <row r="4727" spans="1:8">
      <c r="A4727" s="508" t="s">
        <v>576</v>
      </c>
      <c r="B4727" s="509" t="s">
        <v>350</v>
      </c>
      <c r="C4727" s="509">
        <v>67</v>
      </c>
      <c r="H4727" s="509">
        <v>0</v>
      </c>
    </row>
    <row r="4728" spans="1:8">
      <c r="A4728" s="508" t="s">
        <v>576</v>
      </c>
      <c r="B4728" s="509" t="s">
        <v>350</v>
      </c>
      <c r="C4728" s="509">
        <v>68</v>
      </c>
      <c r="H4728" s="509">
        <v>0</v>
      </c>
    </row>
    <row r="4729" spans="1:8">
      <c r="A4729" s="508" t="s">
        <v>576</v>
      </c>
      <c r="B4729" s="509" t="s">
        <v>350</v>
      </c>
      <c r="C4729" s="509" t="s">
        <v>1043</v>
      </c>
      <c r="H4729" s="509">
        <v>0</v>
      </c>
    </row>
    <row r="4730" spans="1:8">
      <c r="A4730" s="508" t="s">
        <v>576</v>
      </c>
      <c r="B4730" s="509" t="s">
        <v>350</v>
      </c>
      <c r="C4730" s="509">
        <v>69</v>
      </c>
      <c r="H4730" s="509">
        <v>0</v>
      </c>
    </row>
    <row r="4731" spans="1:8">
      <c r="A4731" s="508" t="s">
        <v>576</v>
      </c>
      <c r="B4731" s="509" t="s">
        <v>350</v>
      </c>
      <c r="C4731" s="509" t="s">
        <v>1044</v>
      </c>
      <c r="H4731" s="509">
        <v>0</v>
      </c>
    </row>
    <row r="4732" spans="1:8">
      <c r="A4732" s="508" t="s">
        <v>576</v>
      </c>
      <c r="B4732" s="509" t="s">
        <v>350</v>
      </c>
      <c r="C4732" s="509" t="s">
        <v>1045</v>
      </c>
      <c r="H4732" s="509">
        <v>0</v>
      </c>
    </row>
    <row r="4733" spans="1:8">
      <c r="A4733" s="508" t="s">
        <v>576</v>
      </c>
      <c r="B4733" s="509" t="s">
        <v>350</v>
      </c>
      <c r="C4733" s="509">
        <v>70</v>
      </c>
      <c r="H4733" s="509">
        <v>0</v>
      </c>
    </row>
    <row r="4734" spans="1:8">
      <c r="A4734" s="508" t="s">
        <v>576</v>
      </c>
      <c r="B4734" s="509" t="s">
        <v>350</v>
      </c>
      <c r="C4734" s="509" t="s">
        <v>1046</v>
      </c>
      <c r="H4734" s="509">
        <v>0</v>
      </c>
    </row>
    <row r="4735" spans="1:8">
      <c r="A4735" s="508" t="s">
        <v>576</v>
      </c>
      <c r="B4735" s="509" t="s">
        <v>350</v>
      </c>
      <c r="C4735" s="509">
        <v>71</v>
      </c>
      <c r="H4735" s="509">
        <v>0</v>
      </c>
    </row>
    <row r="4736" spans="1:8">
      <c r="A4736" s="508" t="s">
        <v>576</v>
      </c>
      <c r="B4736" s="509" t="s">
        <v>350</v>
      </c>
      <c r="C4736" s="509" t="s">
        <v>1047</v>
      </c>
      <c r="H4736" s="509">
        <v>0</v>
      </c>
    </row>
    <row r="4737" spans="1:8">
      <c r="A4737" s="508" t="s">
        <v>576</v>
      </c>
      <c r="B4737" s="509" t="s">
        <v>350</v>
      </c>
      <c r="C4737" s="509" t="s">
        <v>1048</v>
      </c>
      <c r="H4737" s="509">
        <v>0</v>
      </c>
    </row>
    <row r="4738" spans="1:8">
      <c r="A4738" s="508" t="s">
        <v>576</v>
      </c>
      <c r="B4738" s="509" t="s">
        <v>350</v>
      </c>
      <c r="C4738" s="509" t="s">
        <v>1049</v>
      </c>
      <c r="H4738" s="509">
        <v>0</v>
      </c>
    </row>
    <row r="4739" spans="1:8">
      <c r="A4739" s="508" t="s">
        <v>576</v>
      </c>
      <c r="B4739" s="509" t="s">
        <v>350</v>
      </c>
      <c r="C4739" s="509" t="s">
        <v>1050</v>
      </c>
      <c r="H4739" s="509">
        <v>0</v>
      </c>
    </row>
    <row r="4740" spans="1:8">
      <c r="A4740" s="508" t="s">
        <v>576</v>
      </c>
      <c r="B4740" s="509" t="s">
        <v>350</v>
      </c>
      <c r="C4740" s="509" t="s">
        <v>1051</v>
      </c>
      <c r="H4740" s="509">
        <v>0</v>
      </c>
    </row>
    <row r="4741" spans="1:8">
      <c r="A4741" s="508" t="s">
        <v>576</v>
      </c>
      <c r="B4741" s="509" t="s">
        <v>350</v>
      </c>
      <c r="C4741" s="509">
        <v>72</v>
      </c>
      <c r="H4741" s="509">
        <v>0</v>
      </c>
    </row>
    <row r="4742" spans="1:8">
      <c r="A4742" s="508" t="s">
        <v>576</v>
      </c>
      <c r="B4742" s="509" t="s">
        <v>350</v>
      </c>
      <c r="C4742" s="509">
        <v>74</v>
      </c>
      <c r="H4742" s="509">
        <v>0</v>
      </c>
    </row>
    <row r="4743" spans="1:8">
      <c r="A4743" s="508" t="s">
        <v>576</v>
      </c>
      <c r="B4743" s="509" t="s">
        <v>350</v>
      </c>
      <c r="C4743" s="509" t="s">
        <v>4571</v>
      </c>
      <c r="D4743" s="509">
        <v>0</v>
      </c>
      <c r="E4743" s="509">
        <v>0</v>
      </c>
      <c r="F4743" s="509">
        <v>0</v>
      </c>
      <c r="G4743" s="509">
        <v>0</v>
      </c>
      <c r="H4743" s="509">
        <v>0</v>
      </c>
    </row>
    <row r="4744" spans="1:8">
      <c r="A4744" s="508" t="s">
        <v>577</v>
      </c>
      <c r="B4744" s="509" t="s">
        <v>351</v>
      </c>
      <c r="C4744" s="509">
        <v>1</v>
      </c>
      <c r="H4744" s="509">
        <v>0</v>
      </c>
    </row>
    <row r="4745" spans="1:8">
      <c r="A4745" s="508" t="s">
        <v>577</v>
      </c>
      <c r="B4745" s="509" t="s">
        <v>351</v>
      </c>
      <c r="C4745" s="509" t="s">
        <v>1023</v>
      </c>
      <c r="H4745" s="509">
        <v>0</v>
      </c>
    </row>
    <row r="4746" spans="1:8">
      <c r="A4746" s="508" t="s">
        <v>577</v>
      </c>
      <c r="B4746" s="509" t="s">
        <v>351</v>
      </c>
      <c r="C4746" s="509">
        <v>2</v>
      </c>
      <c r="H4746" s="509">
        <v>0</v>
      </c>
    </row>
    <row r="4747" spans="1:8">
      <c r="A4747" s="508" t="s">
        <v>577</v>
      </c>
      <c r="B4747" s="509" t="s">
        <v>351</v>
      </c>
      <c r="C4747" s="509">
        <v>3</v>
      </c>
      <c r="H4747" s="509">
        <v>0</v>
      </c>
    </row>
    <row r="4748" spans="1:8">
      <c r="A4748" s="508" t="s">
        <v>577</v>
      </c>
      <c r="B4748" s="509" t="s">
        <v>351</v>
      </c>
      <c r="C4748" s="509">
        <v>4</v>
      </c>
      <c r="H4748" s="509">
        <v>0</v>
      </c>
    </row>
    <row r="4749" spans="1:8">
      <c r="A4749" s="508" t="s">
        <v>577</v>
      </c>
      <c r="B4749" s="509" t="s">
        <v>351</v>
      </c>
      <c r="C4749" s="509">
        <v>5</v>
      </c>
      <c r="H4749" s="509">
        <v>0</v>
      </c>
    </row>
    <row r="4750" spans="1:8">
      <c r="A4750" s="508" t="s">
        <v>577</v>
      </c>
      <c r="B4750" s="509" t="s">
        <v>351</v>
      </c>
      <c r="C4750" s="509">
        <v>6</v>
      </c>
      <c r="H4750" s="509">
        <v>0</v>
      </c>
    </row>
    <row r="4751" spans="1:8">
      <c r="A4751" s="508" t="s">
        <v>577</v>
      </c>
      <c r="B4751" s="509" t="s">
        <v>351</v>
      </c>
      <c r="C4751" s="509">
        <v>7</v>
      </c>
      <c r="H4751" s="509">
        <v>0</v>
      </c>
    </row>
    <row r="4752" spans="1:8">
      <c r="A4752" s="508" t="s">
        <v>577</v>
      </c>
      <c r="B4752" s="509" t="s">
        <v>351</v>
      </c>
      <c r="C4752" s="509">
        <v>8</v>
      </c>
      <c r="H4752" s="509">
        <v>0</v>
      </c>
    </row>
    <row r="4753" spans="1:8">
      <c r="A4753" s="508" t="s">
        <v>577</v>
      </c>
      <c r="B4753" s="509" t="s">
        <v>351</v>
      </c>
      <c r="C4753" s="509">
        <v>9</v>
      </c>
      <c r="H4753" s="509">
        <v>0</v>
      </c>
    </row>
    <row r="4754" spans="1:8">
      <c r="A4754" s="508" t="s">
        <v>577</v>
      </c>
      <c r="B4754" s="509" t="s">
        <v>351</v>
      </c>
      <c r="C4754" s="509">
        <v>10</v>
      </c>
      <c r="H4754" s="509">
        <v>0</v>
      </c>
    </row>
    <row r="4755" spans="1:8">
      <c r="A4755" s="508" t="s">
        <v>577</v>
      </c>
      <c r="B4755" s="509" t="s">
        <v>351</v>
      </c>
      <c r="C4755" s="509">
        <v>11</v>
      </c>
      <c r="H4755" s="509">
        <v>0</v>
      </c>
    </row>
    <row r="4756" spans="1:8">
      <c r="A4756" s="508" t="s">
        <v>577</v>
      </c>
      <c r="B4756" s="509" t="s">
        <v>351</v>
      </c>
      <c r="C4756" s="509">
        <v>12</v>
      </c>
      <c r="H4756" s="509">
        <v>0</v>
      </c>
    </row>
    <row r="4757" spans="1:8">
      <c r="A4757" s="508" t="s">
        <v>577</v>
      </c>
      <c r="B4757" s="509" t="s">
        <v>351</v>
      </c>
      <c r="C4757" s="509">
        <v>13</v>
      </c>
      <c r="H4757" s="509">
        <v>0</v>
      </c>
    </row>
    <row r="4758" spans="1:8">
      <c r="A4758" s="508" t="s">
        <v>577</v>
      </c>
      <c r="B4758" s="509" t="s">
        <v>351</v>
      </c>
      <c r="C4758" s="509">
        <v>14</v>
      </c>
      <c r="H4758" s="509">
        <v>0</v>
      </c>
    </row>
    <row r="4759" spans="1:8">
      <c r="A4759" s="508" t="s">
        <v>577</v>
      </c>
      <c r="B4759" s="509" t="s">
        <v>351</v>
      </c>
      <c r="C4759" s="509">
        <v>15</v>
      </c>
      <c r="H4759" s="509">
        <v>0</v>
      </c>
    </row>
    <row r="4760" spans="1:8">
      <c r="A4760" s="508" t="s">
        <v>577</v>
      </c>
      <c r="B4760" s="509" t="s">
        <v>351</v>
      </c>
      <c r="C4760" s="509">
        <v>16</v>
      </c>
      <c r="H4760" s="509">
        <v>0</v>
      </c>
    </row>
    <row r="4761" spans="1:8">
      <c r="A4761" s="508" t="s">
        <v>577</v>
      </c>
      <c r="B4761" s="509" t="s">
        <v>351</v>
      </c>
      <c r="C4761" s="509">
        <v>17</v>
      </c>
      <c r="H4761" s="509">
        <v>0</v>
      </c>
    </row>
    <row r="4762" spans="1:8">
      <c r="A4762" s="508" t="s">
        <v>577</v>
      </c>
      <c r="B4762" s="509" t="s">
        <v>351</v>
      </c>
      <c r="C4762" s="509">
        <v>18</v>
      </c>
      <c r="H4762" s="509">
        <v>0</v>
      </c>
    </row>
    <row r="4763" spans="1:8">
      <c r="A4763" s="508" t="s">
        <v>577</v>
      </c>
      <c r="B4763" s="509" t="s">
        <v>351</v>
      </c>
      <c r="C4763" s="509" t="s">
        <v>1024</v>
      </c>
      <c r="H4763" s="509">
        <v>0</v>
      </c>
    </row>
    <row r="4764" spans="1:8">
      <c r="A4764" s="508" t="s">
        <v>577</v>
      </c>
      <c r="B4764" s="509" t="s">
        <v>351</v>
      </c>
      <c r="C4764" s="509" t="s">
        <v>1025</v>
      </c>
      <c r="H4764" s="509">
        <v>0</v>
      </c>
    </row>
    <row r="4765" spans="1:8">
      <c r="A4765" s="508" t="s">
        <v>577</v>
      </c>
      <c r="B4765" s="509" t="s">
        <v>351</v>
      </c>
      <c r="C4765" s="509">
        <v>19</v>
      </c>
      <c r="H4765" s="509">
        <v>0</v>
      </c>
    </row>
    <row r="4766" spans="1:8">
      <c r="A4766" s="508" t="s">
        <v>577</v>
      </c>
      <c r="B4766" s="509" t="s">
        <v>351</v>
      </c>
      <c r="C4766" s="509">
        <v>20</v>
      </c>
      <c r="H4766" s="509">
        <v>0</v>
      </c>
    </row>
    <row r="4767" spans="1:8">
      <c r="A4767" s="508" t="s">
        <v>577</v>
      </c>
      <c r="B4767" s="509" t="s">
        <v>351</v>
      </c>
      <c r="C4767" s="509">
        <v>21</v>
      </c>
      <c r="H4767" s="509">
        <v>0</v>
      </c>
    </row>
    <row r="4768" spans="1:8">
      <c r="A4768" s="508" t="s">
        <v>577</v>
      </c>
      <c r="B4768" s="509" t="s">
        <v>351</v>
      </c>
      <c r="C4768" s="509" t="s">
        <v>1026</v>
      </c>
      <c r="H4768" s="509">
        <v>0</v>
      </c>
    </row>
    <row r="4769" spans="1:8">
      <c r="A4769" s="508" t="s">
        <v>577</v>
      </c>
      <c r="B4769" s="509" t="s">
        <v>351</v>
      </c>
      <c r="C4769" s="509" t="s">
        <v>1027</v>
      </c>
      <c r="H4769" s="509">
        <v>0</v>
      </c>
    </row>
    <row r="4770" spans="1:8">
      <c r="A4770" s="508" t="s">
        <v>577</v>
      </c>
      <c r="B4770" s="509" t="s">
        <v>351</v>
      </c>
      <c r="C4770" s="509" t="s">
        <v>1028</v>
      </c>
      <c r="H4770" s="509">
        <v>0</v>
      </c>
    </row>
    <row r="4771" spans="1:8">
      <c r="A4771" s="508" t="s">
        <v>577</v>
      </c>
      <c r="B4771" s="509" t="s">
        <v>351</v>
      </c>
      <c r="C4771" s="509">
        <v>22</v>
      </c>
      <c r="H4771" s="509">
        <v>0</v>
      </c>
    </row>
    <row r="4772" spans="1:8">
      <c r="A4772" s="508" t="s">
        <v>577</v>
      </c>
      <c r="B4772" s="509" t="s">
        <v>351</v>
      </c>
      <c r="C4772" s="509">
        <v>23</v>
      </c>
      <c r="H4772" s="509">
        <v>0</v>
      </c>
    </row>
    <row r="4773" spans="1:8">
      <c r="A4773" s="508" t="s">
        <v>577</v>
      </c>
      <c r="B4773" s="509" t="s">
        <v>351</v>
      </c>
      <c r="C4773" s="509" t="s">
        <v>1029</v>
      </c>
      <c r="H4773" s="509">
        <v>0</v>
      </c>
    </row>
    <row r="4774" spans="1:8">
      <c r="A4774" s="508" t="s">
        <v>577</v>
      </c>
      <c r="B4774" s="509" t="s">
        <v>351</v>
      </c>
      <c r="C4774" s="509">
        <v>24</v>
      </c>
      <c r="H4774" s="509">
        <v>0</v>
      </c>
    </row>
    <row r="4775" spans="1:8">
      <c r="A4775" s="508" t="s">
        <v>577</v>
      </c>
      <c r="B4775" s="509" t="s">
        <v>351</v>
      </c>
      <c r="C4775" s="509">
        <v>25</v>
      </c>
    </row>
    <row r="4776" spans="1:8">
      <c r="A4776" s="508" t="s">
        <v>577</v>
      </c>
      <c r="B4776" s="509" t="s">
        <v>351</v>
      </c>
      <c r="C4776" s="509">
        <v>26</v>
      </c>
      <c r="H4776" s="509">
        <v>0</v>
      </c>
    </row>
    <row r="4777" spans="1:8">
      <c r="A4777" s="508" t="s">
        <v>577</v>
      </c>
      <c r="B4777" s="509" t="s">
        <v>351</v>
      </c>
      <c r="C4777" s="509">
        <v>27</v>
      </c>
      <c r="H4777" s="509">
        <v>0</v>
      </c>
    </row>
    <row r="4778" spans="1:8">
      <c r="A4778" s="508" t="s">
        <v>577</v>
      </c>
      <c r="B4778" s="509" t="s">
        <v>351</v>
      </c>
      <c r="C4778" s="509">
        <v>28</v>
      </c>
      <c r="H4778" s="509">
        <v>0</v>
      </c>
    </row>
    <row r="4779" spans="1:8">
      <c r="A4779" s="508" t="s">
        <v>577</v>
      </c>
      <c r="B4779" s="509" t="s">
        <v>351</v>
      </c>
      <c r="C4779" s="509">
        <v>29</v>
      </c>
      <c r="H4779" s="509">
        <v>0</v>
      </c>
    </row>
    <row r="4780" spans="1:8">
      <c r="A4780" s="508" t="s">
        <v>577</v>
      </c>
      <c r="B4780" s="509" t="s">
        <v>351</v>
      </c>
      <c r="C4780" s="509">
        <v>30</v>
      </c>
      <c r="H4780" s="509">
        <v>0</v>
      </c>
    </row>
    <row r="4781" spans="1:8">
      <c r="A4781" s="508" t="s">
        <v>577</v>
      </c>
      <c r="B4781" s="509" t="s">
        <v>351</v>
      </c>
      <c r="C4781" s="509">
        <v>31</v>
      </c>
      <c r="H4781" s="509">
        <v>0</v>
      </c>
    </row>
    <row r="4782" spans="1:8">
      <c r="A4782" s="508" t="s">
        <v>577</v>
      </c>
      <c r="B4782" s="509" t="s">
        <v>351</v>
      </c>
      <c r="C4782" s="509">
        <v>32</v>
      </c>
      <c r="H4782" s="509">
        <v>0</v>
      </c>
    </row>
    <row r="4783" spans="1:8">
      <c r="A4783" s="508" t="s">
        <v>577</v>
      </c>
      <c r="B4783" s="509" t="s">
        <v>351</v>
      </c>
      <c r="C4783" s="509">
        <v>33</v>
      </c>
      <c r="H4783" s="509">
        <v>0</v>
      </c>
    </row>
    <row r="4784" spans="1:8">
      <c r="A4784" s="508" t="s">
        <v>577</v>
      </c>
      <c r="B4784" s="509" t="s">
        <v>351</v>
      </c>
      <c r="C4784" s="509">
        <v>34</v>
      </c>
      <c r="H4784" s="509">
        <v>0</v>
      </c>
    </row>
    <row r="4785" spans="1:8">
      <c r="A4785" s="508" t="s">
        <v>577</v>
      </c>
      <c r="B4785" s="509" t="s">
        <v>351</v>
      </c>
      <c r="C4785" s="509">
        <v>35</v>
      </c>
      <c r="H4785" s="509">
        <v>0</v>
      </c>
    </row>
    <row r="4786" spans="1:8">
      <c r="A4786" s="508" t="s">
        <v>577</v>
      </c>
      <c r="B4786" s="509" t="s">
        <v>351</v>
      </c>
      <c r="C4786" s="509">
        <v>36</v>
      </c>
      <c r="H4786" s="509">
        <v>0</v>
      </c>
    </row>
    <row r="4787" spans="1:8">
      <c r="A4787" s="508" t="s">
        <v>577</v>
      </c>
      <c r="B4787" s="509" t="s">
        <v>351</v>
      </c>
      <c r="C4787" s="509">
        <v>37</v>
      </c>
      <c r="H4787" s="509">
        <v>0</v>
      </c>
    </row>
    <row r="4788" spans="1:8">
      <c r="A4788" s="508" t="s">
        <v>577</v>
      </c>
      <c r="B4788" s="509" t="s">
        <v>351</v>
      </c>
      <c r="C4788" s="509">
        <v>38</v>
      </c>
      <c r="H4788" s="509">
        <v>0</v>
      </c>
    </row>
    <row r="4789" spans="1:8">
      <c r="A4789" s="508" t="s">
        <v>577</v>
      </c>
      <c r="B4789" s="509" t="s">
        <v>351</v>
      </c>
      <c r="C4789" s="509" t="s">
        <v>1030</v>
      </c>
    </row>
    <row r="4790" spans="1:8">
      <c r="A4790" s="508" t="s">
        <v>577</v>
      </c>
      <c r="B4790" s="509" t="s">
        <v>351</v>
      </c>
      <c r="C4790" s="509">
        <v>39</v>
      </c>
      <c r="H4790" s="509">
        <v>0</v>
      </c>
    </row>
    <row r="4791" spans="1:8">
      <c r="A4791" s="508" t="s">
        <v>577</v>
      </c>
      <c r="B4791" s="509" t="s">
        <v>351</v>
      </c>
      <c r="C4791" s="509">
        <v>40</v>
      </c>
      <c r="H4791" s="509">
        <v>0</v>
      </c>
    </row>
    <row r="4792" spans="1:8">
      <c r="A4792" s="508" t="s">
        <v>577</v>
      </c>
      <c r="B4792" s="509" t="s">
        <v>351</v>
      </c>
      <c r="C4792" s="509">
        <v>41</v>
      </c>
      <c r="H4792" s="509">
        <v>0</v>
      </c>
    </row>
    <row r="4793" spans="1:8">
      <c r="A4793" s="508" t="s">
        <v>577</v>
      </c>
      <c r="B4793" s="509" t="s">
        <v>351</v>
      </c>
      <c r="C4793" s="509">
        <v>42</v>
      </c>
      <c r="H4793" s="509">
        <v>0</v>
      </c>
    </row>
    <row r="4794" spans="1:8">
      <c r="A4794" s="508" t="s">
        <v>577</v>
      </c>
      <c r="B4794" s="509" t="s">
        <v>351</v>
      </c>
      <c r="C4794" s="509">
        <v>43</v>
      </c>
      <c r="H4794" s="509">
        <v>0</v>
      </c>
    </row>
    <row r="4795" spans="1:8">
      <c r="A4795" s="508" t="s">
        <v>577</v>
      </c>
      <c r="B4795" s="509" t="s">
        <v>351</v>
      </c>
      <c r="C4795" s="509">
        <v>44</v>
      </c>
      <c r="H4795" s="509">
        <v>0</v>
      </c>
    </row>
    <row r="4796" spans="1:8">
      <c r="A4796" s="508" t="s">
        <v>577</v>
      </c>
      <c r="B4796" s="509" t="s">
        <v>351</v>
      </c>
      <c r="C4796" s="509">
        <v>45</v>
      </c>
      <c r="H4796" s="509">
        <v>0</v>
      </c>
    </row>
    <row r="4797" spans="1:8">
      <c r="A4797" s="508" t="s">
        <v>577</v>
      </c>
      <c r="B4797" s="509" t="s">
        <v>351</v>
      </c>
      <c r="C4797" s="509">
        <v>46</v>
      </c>
      <c r="H4797" s="509">
        <v>0</v>
      </c>
    </row>
    <row r="4798" spans="1:8">
      <c r="A4798" s="508" t="s">
        <v>577</v>
      </c>
      <c r="B4798" s="509" t="s">
        <v>351</v>
      </c>
      <c r="C4798" s="509">
        <v>47</v>
      </c>
      <c r="H4798" s="509">
        <v>0</v>
      </c>
    </row>
    <row r="4799" spans="1:8">
      <c r="A4799" s="508" t="s">
        <v>577</v>
      </c>
      <c r="B4799" s="509" t="s">
        <v>351</v>
      </c>
      <c r="C4799" s="509">
        <v>48</v>
      </c>
      <c r="H4799" s="509">
        <v>0</v>
      </c>
    </row>
    <row r="4800" spans="1:8">
      <c r="A4800" s="508" t="s">
        <v>577</v>
      </c>
      <c r="B4800" s="509" t="s">
        <v>351</v>
      </c>
      <c r="C4800" s="509">
        <v>49</v>
      </c>
      <c r="H4800" s="509">
        <v>0</v>
      </c>
    </row>
    <row r="4801" spans="1:8">
      <c r="A4801" s="508" t="s">
        <v>577</v>
      </c>
      <c r="B4801" s="509" t="s">
        <v>351</v>
      </c>
      <c r="C4801" s="509">
        <v>50</v>
      </c>
      <c r="H4801" s="509">
        <v>0</v>
      </c>
    </row>
    <row r="4802" spans="1:8">
      <c r="A4802" s="508" t="s">
        <v>577</v>
      </c>
      <c r="B4802" s="509" t="s">
        <v>351</v>
      </c>
      <c r="C4802" s="509">
        <v>51</v>
      </c>
      <c r="H4802" s="509">
        <v>0</v>
      </c>
    </row>
    <row r="4803" spans="1:8">
      <c r="A4803" s="508" t="s">
        <v>577</v>
      </c>
      <c r="B4803" s="509" t="s">
        <v>351</v>
      </c>
      <c r="C4803" s="509" t="s">
        <v>1031</v>
      </c>
      <c r="H4803" s="509">
        <v>0</v>
      </c>
    </row>
    <row r="4804" spans="1:8">
      <c r="A4804" s="508" t="s">
        <v>577</v>
      </c>
      <c r="B4804" s="509" t="s">
        <v>351</v>
      </c>
      <c r="C4804" s="509" t="s">
        <v>1032</v>
      </c>
      <c r="H4804" s="509">
        <v>0</v>
      </c>
    </row>
    <row r="4805" spans="1:8">
      <c r="A4805" s="508" t="s">
        <v>577</v>
      </c>
      <c r="B4805" s="509" t="s">
        <v>351</v>
      </c>
      <c r="C4805" s="509">
        <v>52</v>
      </c>
      <c r="H4805" s="509">
        <v>0</v>
      </c>
    </row>
    <row r="4806" spans="1:8">
      <c r="A4806" s="508" t="s">
        <v>577</v>
      </c>
      <c r="B4806" s="509" t="s">
        <v>351</v>
      </c>
      <c r="C4806" s="509">
        <v>53</v>
      </c>
      <c r="H4806" s="509">
        <v>0</v>
      </c>
    </row>
    <row r="4807" spans="1:8">
      <c r="A4807" s="508" t="s">
        <v>577</v>
      </c>
      <c r="B4807" s="509" t="s">
        <v>351</v>
      </c>
      <c r="C4807" s="509">
        <v>54</v>
      </c>
      <c r="H4807" s="509">
        <v>0</v>
      </c>
    </row>
    <row r="4808" spans="1:8">
      <c r="A4808" s="508" t="s">
        <v>577</v>
      </c>
      <c r="B4808" s="509" t="s">
        <v>351</v>
      </c>
      <c r="C4808" s="509">
        <v>55</v>
      </c>
      <c r="H4808" s="509">
        <v>0</v>
      </c>
    </row>
    <row r="4809" spans="1:8">
      <c r="A4809" s="508" t="s">
        <v>577</v>
      </c>
      <c r="B4809" s="509" t="s">
        <v>351</v>
      </c>
      <c r="C4809" s="509">
        <v>56</v>
      </c>
      <c r="H4809" s="509">
        <v>0</v>
      </c>
    </row>
    <row r="4810" spans="1:8">
      <c r="A4810" s="508" t="s">
        <v>577</v>
      </c>
      <c r="B4810" s="509" t="s">
        <v>351</v>
      </c>
      <c r="C4810" s="509">
        <v>57</v>
      </c>
      <c r="H4810" s="509">
        <v>0</v>
      </c>
    </row>
    <row r="4811" spans="1:8">
      <c r="A4811" s="508" t="s">
        <v>577</v>
      </c>
      <c r="B4811" s="509" t="s">
        <v>351</v>
      </c>
      <c r="C4811" s="509">
        <v>58</v>
      </c>
      <c r="H4811" s="509">
        <v>0</v>
      </c>
    </row>
    <row r="4812" spans="1:8">
      <c r="A4812" s="508" t="s">
        <v>577</v>
      </c>
      <c r="B4812" s="509" t="s">
        <v>351</v>
      </c>
      <c r="C4812" s="509">
        <v>59</v>
      </c>
      <c r="H4812" s="509">
        <v>0</v>
      </c>
    </row>
    <row r="4813" spans="1:8">
      <c r="A4813" s="508" t="s">
        <v>577</v>
      </c>
      <c r="B4813" s="509" t="s">
        <v>351</v>
      </c>
      <c r="C4813" s="509">
        <v>60</v>
      </c>
      <c r="H4813" s="509">
        <v>0</v>
      </c>
    </row>
    <row r="4814" spans="1:8">
      <c r="A4814" s="508" t="s">
        <v>577</v>
      </c>
      <c r="B4814" s="509" t="s">
        <v>351</v>
      </c>
      <c r="C4814" s="509">
        <v>61</v>
      </c>
      <c r="H4814" s="509">
        <v>0</v>
      </c>
    </row>
    <row r="4815" spans="1:8">
      <c r="A4815" s="508" t="s">
        <v>577</v>
      </c>
      <c r="B4815" s="509" t="s">
        <v>351</v>
      </c>
      <c r="C4815" s="509">
        <v>62</v>
      </c>
      <c r="H4815" s="509">
        <v>0</v>
      </c>
    </row>
    <row r="4816" spans="1:8">
      <c r="A4816" s="508" t="s">
        <v>577</v>
      </c>
      <c r="B4816" s="509" t="s">
        <v>351</v>
      </c>
      <c r="C4816" s="509">
        <v>63</v>
      </c>
      <c r="H4816" s="509">
        <v>0</v>
      </c>
    </row>
    <row r="4817" spans="1:8">
      <c r="A4817" s="508" t="s">
        <v>577</v>
      </c>
      <c r="B4817" s="509" t="s">
        <v>351</v>
      </c>
      <c r="C4817" s="509" t="s">
        <v>1033</v>
      </c>
      <c r="H4817" s="509">
        <v>0</v>
      </c>
    </row>
    <row r="4818" spans="1:8">
      <c r="A4818" s="508" t="s">
        <v>577</v>
      </c>
      <c r="B4818" s="509" t="s">
        <v>351</v>
      </c>
      <c r="C4818" s="509" t="s">
        <v>1034</v>
      </c>
      <c r="H4818" s="509">
        <v>0</v>
      </c>
    </row>
    <row r="4819" spans="1:8">
      <c r="A4819" s="508" t="s">
        <v>577</v>
      </c>
      <c r="B4819" s="509" t="s">
        <v>351</v>
      </c>
      <c r="C4819" s="509">
        <v>64</v>
      </c>
      <c r="H4819" s="509">
        <v>0</v>
      </c>
    </row>
    <row r="4820" spans="1:8">
      <c r="A4820" s="508" t="s">
        <v>577</v>
      </c>
      <c r="B4820" s="509" t="s">
        <v>351</v>
      </c>
      <c r="C4820" s="509" t="s">
        <v>1035</v>
      </c>
      <c r="H4820" s="509">
        <v>0</v>
      </c>
    </row>
    <row r="4821" spans="1:8">
      <c r="A4821" s="508" t="s">
        <v>577</v>
      </c>
      <c r="B4821" s="509" t="s">
        <v>351</v>
      </c>
      <c r="C4821" s="509">
        <v>65</v>
      </c>
      <c r="H4821" s="509">
        <v>0</v>
      </c>
    </row>
    <row r="4822" spans="1:8">
      <c r="A4822" s="508" t="s">
        <v>577</v>
      </c>
      <c r="B4822" s="509" t="s">
        <v>351</v>
      </c>
      <c r="C4822" s="509">
        <v>66</v>
      </c>
      <c r="H4822" s="509">
        <v>0</v>
      </c>
    </row>
    <row r="4823" spans="1:8">
      <c r="A4823" s="508" t="s">
        <v>577</v>
      </c>
      <c r="B4823" s="509" t="s">
        <v>351</v>
      </c>
      <c r="C4823" s="509" t="s">
        <v>1036</v>
      </c>
      <c r="H4823" s="509">
        <v>0</v>
      </c>
    </row>
    <row r="4824" spans="1:8">
      <c r="A4824" s="508" t="s">
        <v>577</v>
      </c>
      <c r="B4824" s="509" t="s">
        <v>351</v>
      </c>
      <c r="C4824" s="509" t="s">
        <v>1037</v>
      </c>
      <c r="H4824" s="509">
        <v>0</v>
      </c>
    </row>
    <row r="4825" spans="1:8">
      <c r="A4825" s="508" t="s">
        <v>577</v>
      </c>
      <c r="B4825" s="509" t="s">
        <v>351</v>
      </c>
      <c r="C4825" s="509" t="s">
        <v>1038</v>
      </c>
      <c r="H4825" s="509">
        <v>0</v>
      </c>
    </row>
    <row r="4826" spans="1:8">
      <c r="A4826" s="508" t="s">
        <v>577</v>
      </c>
      <c r="B4826" s="509" t="s">
        <v>351</v>
      </c>
      <c r="C4826" s="509" t="s">
        <v>1039</v>
      </c>
      <c r="H4826" s="509">
        <v>0</v>
      </c>
    </row>
    <row r="4827" spans="1:8">
      <c r="A4827" s="508" t="s">
        <v>577</v>
      </c>
      <c r="B4827" s="509" t="s">
        <v>351</v>
      </c>
      <c r="C4827" s="509" t="s">
        <v>1040</v>
      </c>
      <c r="H4827" s="509">
        <v>0</v>
      </c>
    </row>
    <row r="4828" spans="1:8">
      <c r="A4828" s="508" t="s">
        <v>577</v>
      </c>
      <c r="B4828" s="509" t="s">
        <v>351</v>
      </c>
      <c r="C4828" s="509" t="s">
        <v>1041</v>
      </c>
      <c r="H4828" s="509">
        <v>0</v>
      </c>
    </row>
    <row r="4829" spans="1:8">
      <c r="A4829" s="508" t="s">
        <v>577</v>
      </c>
      <c r="B4829" s="509" t="s">
        <v>351</v>
      </c>
      <c r="C4829" s="509" t="s">
        <v>1042</v>
      </c>
    </row>
    <row r="4830" spans="1:8">
      <c r="A4830" s="508" t="s">
        <v>577</v>
      </c>
      <c r="B4830" s="509" t="s">
        <v>351</v>
      </c>
      <c r="C4830" s="509">
        <v>67</v>
      </c>
      <c r="H4830" s="509">
        <v>0</v>
      </c>
    </row>
    <row r="4831" spans="1:8">
      <c r="A4831" s="508" t="s">
        <v>577</v>
      </c>
      <c r="B4831" s="509" t="s">
        <v>351</v>
      </c>
      <c r="C4831" s="509">
        <v>68</v>
      </c>
      <c r="H4831" s="509">
        <v>0</v>
      </c>
    </row>
    <row r="4832" spans="1:8">
      <c r="A4832" s="508" t="s">
        <v>577</v>
      </c>
      <c r="B4832" s="509" t="s">
        <v>351</v>
      </c>
      <c r="C4832" s="509" t="s">
        <v>1043</v>
      </c>
      <c r="H4832" s="509">
        <v>0</v>
      </c>
    </row>
    <row r="4833" spans="1:8">
      <c r="A4833" s="508" t="s">
        <v>577</v>
      </c>
      <c r="B4833" s="509" t="s">
        <v>351</v>
      </c>
      <c r="C4833" s="509">
        <v>69</v>
      </c>
      <c r="H4833" s="509">
        <v>0</v>
      </c>
    </row>
    <row r="4834" spans="1:8">
      <c r="A4834" s="508" t="s">
        <v>577</v>
      </c>
      <c r="B4834" s="509" t="s">
        <v>351</v>
      </c>
      <c r="C4834" s="509" t="s">
        <v>1044</v>
      </c>
      <c r="H4834" s="509">
        <v>0</v>
      </c>
    </row>
    <row r="4835" spans="1:8">
      <c r="A4835" s="508" t="s">
        <v>577</v>
      </c>
      <c r="B4835" s="509" t="s">
        <v>351</v>
      </c>
      <c r="C4835" s="509" t="s">
        <v>1045</v>
      </c>
      <c r="H4835" s="509">
        <v>0</v>
      </c>
    </row>
    <row r="4836" spans="1:8">
      <c r="A4836" s="508" t="s">
        <v>577</v>
      </c>
      <c r="B4836" s="509" t="s">
        <v>351</v>
      </c>
      <c r="C4836" s="509">
        <v>70</v>
      </c>
      <c r="H4836" s="509">
        <v>0</v>
      </c>
    </row>
    <row r="4837" spans="1:8">
      <c r="A4837" s="508" t="s">
        <v>577</v>
      </c>
      <c r="B4837" s="509" t="s">
        <v>351</v>
      </c>
      <c r="C4837" s="509" t="s">
        <v>1046</v>
      </c>
      <c r="H4837" s="509">
        <v>0</v>
      </c>
    </row>
    <row r="4838" spans="1:8">
      <c r="A4838" s="508" t="s">
        <v>577</v>
      </c>
      <c r="B4838" s="509" t="s">
        <v>351</v>
      </c>
      <c r="C4838" s="509">
        <v>71</v>
      </c>
      <c r="H4838" s="509">
        <v>0</v>
      </c>
    </row>
    <row r="4839" spans="1:8">
      <c r="A4839" s="508" t="s">
        <v>577</v>
      </c>
      <c r="B4839" s="509" t="s">
        <v>351</v>
      </c>
      <c r="C4839" s="509" t="s">
        <v>1047</v>
      </c>
      <c r="H4839" s="509">
        <v>0</v>
      </c>
    </row>
    <row r="4840" spans="1:8">
      <c r="A4840" s="508" t="s">
        <v>577</v>
      </c>
      <c r="B4840" s="509" t="s">
        <v>351</v>
      </c>
      <c r="C4840" s="509" t="s">
        <v>1048</v>
      </c>
      <c r="H4840" s="509">
        <v>0</v>
      </c>
    </row>
    <row r="4841" spans="1:8">
      <c r="A4841" s="508" t="s">
        <v>577</v>
      </c>
      <c r="B4841" s="509" t="s">
        <v>351</v>
      </c>
      <c r="C4841" s="509" t="s">
        <v>1049</v>
      </c>
      <c r="H4841" s="509">
        <v>0</v>
      </c>
    </row>
    <row r="4842" spans="1:8">
      <c r="A4842" s="508" t="s">
        <v>577</v>
      </c>
      <c r="B4842" s="509" t="s">
        <v>351</v>
      </c>
      <c r="C4842" s="509" t="s">
        <v>1050</v>
      </c>
      <c r="H4842" s="509">
        <v>0</v>
      </c>
    </row>
    <row r="4843" spans="1:8">
      <c r="A4843" s="508" t="s">
        <v>577</v>
      </c>
      <c r="B4843" s="509" t="s">
        <v>351</v>
      </c>
      <c r="C4843" s="509" t="s">
        <v>1051</v>
      </c>
      <c r="H4843" s="509">
        <v>0</v>
      </c>
    </row>
    <row r="4844" spans="1:8">
      <c r="A4844" s="508" t="s">
        <v>577</v>
      </c>
      <c r="B4844" s="509" t="s">
        <v>351</v>
      </c>
      <c r="C4844" s="509">
        <v>72</v>
      </c>
      <c r="H4844" s="509">
        <v>0</v>
      </c>
    </row>
    <row r="4845" spans="1:8">
      <c r="A4845" s="508" t="s">
        <v>577</v>
      </c>
      <c r="B4845" s="509" t="s">
        <v>351</v>
      </c>
      <c r="C4845" s="509">
        <v>74</v>
      </c>
      <c r="H4845" s="509">
        <v>0</v>
      </c>
    </row>
    <row r="4846" spans="1:8">
      <c r="A4846" s="508" t="s">
        <v>577</v>
      </c>
      <c r="B4846" s="509" t="s">
        <v>351</v>
      </c>
      <c r="C4846" s="509" t="s">
        <v>4571</v>
      </c>
      <c r="D4846" s="509">
        <v>0</v>
      </c>
      <c r="E4846" s="509">
        <v>0</v>
      </c>
      <c r="F4846" s="509">
        <v>0</v>
      </c>
      <c r="G4846" s="509">
        <v>0</v>
      </c>
      <c r="H4846" s="509">
        <v>0</v>
      </c>
    </row>
    <row r="4847" spans="1:8">
      <c r="A4847" s="508" t="s">
        <v>578</v>
      </c>
      <c r="B4847" s="509" t="s">
        <v>352</v>
      </c>
      <c r="C4847" s="509">
        <v>1</v>
      </c>
      <c r="H4847" s="509">
        <v>0</v>
      </c>
    </row>
    <row r="4848" spans="1:8">
      <c r="A4848" s="508" t="s">
        <v>578</v>
      </c>
      <c r="B4848" s="509" t="s">
        <v>352</v>
      </c>
      <c r="C4848" s="509" t="s">
        <v>1023</v>
      </c>
      <c r="H4848" s="509">
        <v>0</v>
      </c>
    </row>
    <row r="4849" spans="1:8">
      <c r="A4849" s="508" t="s">
        <v>578</v>
      </c>
      <c r="B4849" s="509" t="s">
        <v>352</v>
      </c>
      <c r="C4849" s="509">
        <v>2</v>
      </c>
      <c r="H4849" s="509">
        <v>0</v>
      </c>
    </row>
    <row r="4850" spans="1:8">
      <c r="A4850" s="508" t="s">
        <v>578</v>
      </c>
      <c r="B4850" s="509" t="s">
        <v>352</v>
      </c>
      <c r="C4850" s="509">
        <v>3</v>
      </c>
      <c r="H4850" s="509">
        <v>0</v>
      </c>
    </row>
    <row r="4851" spans="1:8">
      <c r="A4851" s="508" t="s">
        <v>578</v>
      </c>
      <c r="B4851" s="509" t="s">
        <v>352</v>
      </c>
      <c r="C4851" s="509">
        <v>4</v>
      </c>
      <c r="H4851" s="509">
        <v>0</v>
      </c>
    </row>
    <row r="4852" spans="1:8">
      <c r="A4852" s="508" t="s">
        <v>578</v>
      </c>
      <c r="B4852" s="509" t="s">
        <v>352</v>
      </c>
      <c r="C4852" s="509">
        <v>5</v>
      </c>
      <c r="H4852" s="509">
        <v>0</v>
      </c>
    </row>
    <row r="4853" spans="1:8">
      <c r="A4853" s="508" t="s">
        <v>578</v>
      </c>
      <c r="B4853" s="509" t="s">
        <v>352</v>
      </c>
      <c r="C4853" s="509">
        <v>6</v>
      </c>
      <c r="H4853" s="509">
        <v>0</v>
      </c>
    </row>
    <row r="4854" spans="1:8">
      <c r="A4854" s="508" t="s">
        <v>578</v>
      </c>
      <c r="B4854" s="509" t="s">
        <v>352</v>
      </c>
      <c r="C4854" s="509">
        <v>7</v>
      </c>
      <c r="H4854" s="509">
        <v>0</v>
      </c>
    </row>
    <row r="4855" spans="1:8">
      <c r="A4855" s="508" t="s">
        <v>578</v>
      </c>
      <c r="B4855" s="509" t="s">
        <v>352</v>
      </c>
      <c r="C4855" s="509">
        <v>8</v>
      </c>
      <c r="H4855" s="509">
        <v>0</v>
      </c>
    </row>
    <row r="4856" spans="1:8">
      <c r="A4856" s="508" t="s">
        <v>578</v>
      </c>
      <c r="B4856" s="509" t="s">
        <v>352</v>
      </c>
      <c r="C4856" s="509">
        <v>9</v>
      </c>
      <c r="H4856" s="509">
        <v>0</v>
      </c>
    </row>
    <row r="4857" spans="1:8">
      <c r="A4857" s="508" t="s">
        <v>578</v>
      </c>
      <c r="B4857" s="509" t="s">
        <v>352</v>
      </c>
      <c r="C4857" s="509">
        <v>10</v>
      </c>
      <c r="H4857" s="509">
        <v>0</v>
      </c>
    </row>
    <row r="4858" spans="1:8">
      <c r="A4858" s="508" t="s">
        <v>578</v>
      </c>
      <c r="B4858" s="509" t="s">
        <v>352</v>
      </c>
      <c r="C4858" s="509">
        <v>11</v>
      </c>
      <c r="H4858" s="509">
        <v>0</v>
      </c>
    </row>
    <row r="4859" spans="1:8">
      <c r="A4859" s="508" t="s">
        <v>578</v>
      </c>
      <c r="B4859" s="509" t="s">
        <v>352</v>
      </c>
      <c r="C4859" s="509">
        <v>12</v>
      </c>
      <c r="H4859" s="509">
        <v>0</v>
      </c>
    </row>
    <row r="4860" spans="1:8">
      <c r="A4860" s="508" t="s">
        <v>578</v>
      </c>
      <c r="B4860" s="509" t="s">
        <v>352</v>
      </c>
      <c r="C4860" s="509">
        <v>13</v>
      </c>
      <c r="H4860" s="509">
        <v>0</v>
      </c>
    </row>
    <row r="4861" spans="1:8">
      <c r="A4861" s="508" t="s">
        <v>578</v>
      </c>
      <c r="B4861" s="509" t="s">
        <v>352</v>
      </c>
      <c r="C4861" s="509">
        <v>14</v>
      </c>
      <c r="H4861" s="509">
        <v>0</v>
      </c>
    </row>
    <row r="4862" spans="1:8">
      <c r="A4862" s="508" t="s">
        <v>578</v>
      </c>
      <c r="B4862" s="509" t="s">
        <v>352</v>
      </c>
      <c r="C4862" s="509">
        <v>15</v>
      </c>
      <c r="H4862" s="509">
        <v>0</v>
      </c>
    </row>
    <row r="4863" spans="1:8">
      <c r="A4863" s="508" t="s">
        <v>578</v>
      </c>
      <c r="B4863" s="509" t="s">
        <v>352</v>
      </c>
      <c r="C4863" s="509">
        <v>16</v>
      </c>
      <c r="H4863" s="509">
        <v>0</v>
      </c>
    </row>
    <row r="4864" spans="1:8">
      <c r="A4864" s="508" t="s">
        <v>578</v>
      </c>
      <c r="B4864" s="509" t="s">
        <v>352</v>
      </c>
      <c r="C4864" s="509">
        <v>17</v>
      </c>
      <c r="H4864" s="509">
        <v>0</v>
      </c>
    </row>
    <row r="4865" spans="1:8">
      <c r="A4865" s="508" t="s">
        <v>578</v>
      </c>
      <c r="B4865" s="509" t="s">
        <v>352</v>
      </c>
      <c r="C4865" s="509">
        <v>18</v>
      </c>
      <c r="H4865" s="509">
        <v>0</v>
      </c>
    </row>
    <row r="4866" spans="1:8">
      <c r="A4866" s="508" t="s">
        <v>578</v>
      </c>
      <c r="B4866" s="509" t="s">
        <v>352</v>
      </c>
      <c r="C4866" s="509" t="s">
        <v>1024</v>
      </c>
      <c r="H4866" s="509">
        <v>0</v>
      </c>
    </row>
    <row r="4867" spans="1:8">
      <c r="A4867" s="508" t="s">
        <v>578</v>
      </c>
      <c r="B4867" s="509" t="s">
        <v>352</v>
      </c>
      <c r="C4867" s="509" t="s">
        <v>1025</v>
      </c>
      <c r="H4867" s="509">
        <v>0</v>
      </c>
    </row>
    <row r="4868" spans="1:8">
      <c r="A4868" s="508" t="s">
        <v>578</v>
      </c>
      <c r="B4868" s="509" t="s">
        <v>352</v>
      </c>
      <c r="C4868" s="509">
        <v>19</v>
      </c>
      <c r="H4868" s="509">
        <v>0</v>
      </c>
    </row>
    <row r="4869" spans="1:8">
      <c r="A4869" s="508" t="s">
        <v>578</v>
      </c>
      <c r="B4869" s="509" t="s">
        <v>352</v>
      </c>
      <c r="C4869" s="509">
        <v>20</v>
      </c>
      <c r="H4869" s="509">
        <v>0</v>
      </c>
    </row>
    <row r="4870" spans="1:8">
      <c r="A4870" s="508" t="s">
        <v>578</v>
      </c>
      <c r="B4870" s="509" t="s">
        <v>352</v>
      </c>
      <c r="C4870" s="509">
        <v>21</v>
      </c>
      <c r="H4870" s="509">
        <v>0</v>
      </c>
    </row>
    <row r="4871" spans="1:8">
      <c r="A4871" s="508" t="s">
        <v>578</v>
      </c>
      <c r="B4871" s="509" t="s">
        <v>352</v>
      </c>
      <c r="C4871" s="509" t="s">
        <v>1026</v>
      </c>
      <c r="H4871" s="509">
        <v>0</v>
      </c>
    </row>
    <row r="4872" spans="1:8">
      <c r="A4872" s="508" t="s">
        <v>578</v>
      </c>
      <c r="B4872" s="509" t="s">
        <v>352</v>
      </c>
      <c r="C4872" s="509" t="s">
        <v>1027</v>
      </c>
      <c r="H4872" s="509">
        <v>0</v>
      </c>
    </row>
    <row r="4873" spans="1:8">
      <c r="A4873" s="508" t="s">
        <v>578</v>
      </c>
      <c r="B4873" s="509" t="s">
        <v>352</v>
      </c>
      <c r="C4873" s="509" t="s">
        <v>1028</v>
      </c>
      <c r="H4873" s="509">
        <v>0</v>
      </c>
    </row>
    <row r="4874" spans="1:8">
      <c r="A4874" s="508" t="s">
        <v>578</v>
      </c>
      <c r="B4874" s="509" t="s">
        <v>352</v>
      </c>
      <c r="C4874" s="509">
        <v>22</v>
      </c>
      <c r="H4874" s="509">
        <v>0</v>
      </c>
    </row>
    <row r="4875" spans="1:8">
      <c r="A4875" s="508" t="s">
        <v>578</v>
      </c>
      <c r="B4875" s="509" t="s">
        <v>352</v>
      </c>
      <c r="C4875" s="509">
        <v>23</v>
      </c>
      <c r="H4875" s="509">
        <v>0</v>
      </c>
    </row>
    <row r="4876" spans="1:8">
      <c r="A4876" s="508" t="s">
        <v>578</v>
      </c>
      <c r="B4876" s="509" t="s">
        <v>352</v>
      </c>
      <c r="C4876" s="509" t="s">
        <v>1029</v>
      </c>
      <c r="H4876" s="509">
        <v>0</v>
      </c>
    </row>
    <row r="4877" spans="1:8">
      <c r="A4877" s="508" t="s">
        <v>578</v>
      </c>
      <c r="B4877" s="509" t="s">
        <v>352</v>
      </c>
      <c r="C4877" s="509">
        <v>24</v>
      </c>
      <c r="H4877" s="509">
        <v>0</v>
      </c>
    </row>
    <row r="4878" spans="1:8">
      <c r="A4878" s="508" t="s">
        <v>578</v>
      </c>
      <c r="B4878" s="509" t="s">
        <v>352</v>
      </c>
      <c r="C4878" s="509">
        <v>25</v>
      </c>
    </row>
    <row r="4879" spans="1:8">
      <c r="A4879" s="508" t="s">
        <v>578</v>
      </c>
      <c r="B4879" s="509" t="s">
        <v>352</v>
      </c>
      <c r="C4879" s="509">
        <v>26</v>
      </c>
      <c r="H4879" s="509">
        <v>0</v>
      </c>
    </row>
    <row r="4880" spans="1:8">
      <c r="A4880" s="508" t="s">
        <v>578</v>
      </c>
      <c r="B4880" s="509" t="s">
        <v>352</v>
      </c>
      <c r="C4880" s="509">
        <v>27</v>
      </c>
      <c r="H4880" s="509">
        <v>0</v>
      </c>
    </row>
    <row r="4881" spans="1:8">
      <c r="A4881" s="508" t="s">
        <v>578</v>
      </c>
      <c r="B4881" s="509" t="s">
        <v>352</v>
      </c>
      <c r="C4881" s="509">
        <v>28</v>
      </c>
      <c r="H4881" s="509">
        <v>0</v>
      </c>
    </row>
    <row r="4882" spans="1:8">
      <c r="A4882" s="508" t="s">
        <v>578</v>
      </c>
      <c r="B4882" s="509" t="s">
        <v>352</v>
      </c>
      <c r="C4882" s="509">
        <v>29</v>
      </c>
      <c r="H4882" s="509">
        <v>0</v>
      </c>
    </row>
    <row r="4883" spans="1:8">
      <c r="A4883" s="508" t="s">
        <v>578</v>
      </c>
      <c r="B4883" s="509" t="s">
        <v>352</v>
      </c>
      <c r="C4883" s="509">
        <v>30</v>
      </c>
      <c r="H4883" s="509">
        <v>0</v>
      </c>
    </row>
    <row r="4884" spans="1:8">
      <c r="A4884" s="508" t="s">
        <v>578</v>
      </c>
      <c r="B4884" s="509" t="s">
        <v>352</v>
      </c>
      <c r="C4884" s="509">
        <v>31</v>
      </c>
      <c r="H4884" s="509">
        <v>0</v>
      </c>
    </row>
    <row r="4885" spans="1:8">
      <c r="A4885" s="508" t="s">
        <v>578</v>
      </c>
      <c r="B4885" s="509" t="s">
        <v>352</v>
      </c>
      <c r="C4885" s="509">
        <v>32</v>
      </c>
      <c r="H4885" s="509">
        <v>0</v>
      </c>
    </row>
    <row r="4886" spans="1:8">
      <c r="A4886" s="508" t="s">
        <v>578</v>
      </c>
      <c r="B4886" s="509" t="s">
        <v>352</v>
      </c>
      <c r="C4886" s="509">
        <v>33</v>
      </c>
      <c r="H4886" s="509">
        <v>0</v>
      </c>
    </row>
    <row r="4887" spans="1:8">
      <c r="A4887" s="508" t="s">
        <v>578</v>
      </c>
      <c r="B4887" s="509" t="s">
        <v>352</v>
      </c>
      <c r="C4887" s="509">
        <v>34</v>
      </c>
      <c r="H4887" s="509">
        <v>0</v>
      </c>
    </row>
    <row r="4888" spans="1:8">
      <c r="A4888" s="508" t="s">
        <v>578</v>
      </c>
      <c r="B4888" s="509" t="s">
        <v>352</v>
      </c>
      <c r="C4888" s="509">
        <v>35</v>
      </c>
      <c r="H4888" s="509">
        <v>0</v>
      </c>
    </row>
    <row r="4889" spans="1:8">
      <c r="A4889" s="508" t="s">
        <v>578</v>
      </c>
      <c r="B4889" s="509" t="s">
        <v>352</v>
      </c>
      <c r="C4889" s="509">
        <v>36</v>
      </c>
      <c r="H4889" s="509">
        <v>0</v>
      </c>
    </row>
    <row r="4890" spans="1:8">
      <c r="A4890" s="508" t="s">
        <v>578</v>
      </c>
      <c r="B4890" s="509" t="s">
        <v>352</v>
      </c>
      <c r="C4890" s="509">
        <v>37</v>
      </c>
      <c r="H4890" s="509">
        <v>0</v>
      </c>
    </row>
    <row r="4891" spans="1:8">
      <c r="A4891" s="508" t="s">
        <v>578</v>
      </c>
      <c r="B4891" s="509" t="s">
        <v>352</v>
      </c>
      <c r="C4891" s="509">
        <v>38</v>
      </c>
      <c r="H4891" s="509">
        <v>0</v>
      </c>
    </row>
    <row r="4892" spans="1:8">
      <c r="A4892" s="508" t="s">
        <v>578</v>
      </c>
      <c r="B4892" s="509" t="s">
        <v>352</v>
      </c>
      <c r="C4892" s="509" t="s">
        <v>1030</v>
      </c>
    </row>
    <row r="4893" spans="1:8">
      <c r="A4893" s="508" t="s">
        <v>578</v>
      </c>
      <c r="B4893" s="509" t="s">
        <v>352</v>
      </c>
      <c r="C4893" s="509">
        <v>39</v>
      </c>
      <c r="H4893" s="509">
        <v>0</v>
      </c>
    </row>
    <row r="4894" spans="1:8">
      <c r="A4894" s="508" t="s">
        <v>578</v>
      </c>
      <c r="B4894" s="509" t="s">
        <v>352</v>
      </c>
      <c r="C4894" s="509">
        <v>40</v>
      </c>
      <c r="H4894" s="509">
        <v>0</v>
      </c>
    </row>
    <row r="4895" spans="1:8">
      <c r="A4895" s="508" t="s">
        <v>578</v>
      </c>
      <c r="B4895" s="509" t="s">
        <v>352</v>
      </c>
      <c r="C4895" s="509">
        <v>41</v>
      </c>
      <c r="H4895" s="509">
        <v>0</v>
      </c>
    </row>
    <row r="4896" spans="1:8">
      <c r="A4896" s="508" t="s">
        <v>578</v>
      </c>
      <c r="B4896" s="509" t="s">
        <v>352</v>
      </c>
      <c r="C4896" s="509">
        <v>42</v>
      </c>
      <c r="H4896" s="509">
        <v>0</v>
      </c>
    </row>
    <row r="4897" spans="1:8">
      <c r="A4897" s="508" t="s">
        <v>578</v>
      </c>
      <c r="B4897" s="509" t="s">
        <v>352</v>
      </c>
      <c r="C4897" s="509">
        <v>43</v>
      </c>
      <c r="H4897" s="509">
        <v>0</v>
      </c>
    </row>
    <row r="4898" spans="1:8">
      <c r="A4898" s="508" t="s">
        <v>578</v>
      </c>
      <c r="B4898" s="509" t="s">
        <v>352</v>
      </c>
      <c r="C4898" s="509">
        <v>44</v>
      </c>
      <c r="H4898" s="509">
        <v>0</v>
      </c>
    </row>
    <row r="4899" spans="1:8">
      <c r="A4899" s="508" t="s">
        <v>578</v>
      </c>
      <c r="B4899" s="509" t="s">
        <v>352</v>
      </c>
      <c r="C4899" s="509">
        <v>45</v>
      </c>
      <c r="H4899" s="509">
        <v>0</v>
      </c>
    </row>
    <row r="4900" spans="1:8">
      <c r="A4900" s="508" t="s">
        <v>578</v>
      </c>
      <c r="B4900" s="509" t="s">
        <v>352</v>
      </c>
      <c r="C4900" s="509">
        <v>46</v>
      </c>
      <c r="H4900" s="509">
        <v>0</v>
      </c>
    </row>
    <row r="4901" spans="1:8">
      <c r="A4901" s="508" t="s">
        <v>578</v>
      </c>
      <c r="B4901" s="509" t="s">
        <v>352</v>
      </c>
      <c r="C4901" s="509">
        <v>47</v>
      </c>
      <c r="H4901" s="509">
        <v>0</v>
      </c>
    </row>
    <row r="4902" spans="1:8">
      <c r="A4902" s="508" t="s">
        <v>578</v>
      </c>
      <c r="B4902" s="509" t="s">
        <v>352</v>
      </c>
      <c r="C4902" s="509">
        <v>48</v>
      </c>
      <c r="H4902" s="509">
        <v>0</v>
      </c>
    </row>
    <row r="4903" spans="1:8">
      <c r="A4903" s="508" t="s">
        <v>578</v>
      </c>
      <c r="B4903" s="509" t="s">
        <v>352</v>
      </c>
      <c r="C4903" s="509">
        <v>49</v>
      </c>
      <c r="H4903" s="509">
        <v>0</v>
      </c>
    </row>
    <row r="4904" spans="1:8">
      <c r="A4904" s="508" t="s">
        <v>578</v>
      </c>
      <c r="B4904" s="509" t="s">
        <v>352</v>
      </c>
      <c r="C4904" s="509">
        <v>50</v>
      </c>
      <c r="H4904" s="509">
        <v>0</v>
      </c>
    </row>
    <row r="4905" spans="1:8">
      <c r="A4905" s="508" t="s">
        <v>578</v>
      </c>
      <c r="B4905" s="509" t="s">
        <v>352</v>
      </c>
      <c r="C4905" s="509">
        <v>51</v>
      </c>
      <c r="H4905" s="509">
        <v>0</v>
      </c>
    </row>
    <row r="4906" spans="1:8">
      <c r="A4906" s="508" t="s">
        <v>578</v>
      </c>
      <c r="B4906" s="509" t="s">
        <v>352</v>
      </c>
      <c r="C4906" s="509" t="s">
        <v>1031</v>
      </c>
      <c r="H4906" s="509">
        <v>0</v>
      </c>
    </row>
    <row r="4907" spans="1:8">
      <c r="A4907" s="508" t="s">
        <v>578</v>
      </c>
      <c r="B4907" s="509" t="s">
        <v>352</v>
      </c>
      <c r="C4907" s="509" t="s">
        <v>1032</v>
      </c>
      <c r="H4907" s="509">
        <v>0</v>
      </c>
    </row>
    <row r="4908" spans="1:8">
      <c r="A4908" s="508" t="s">
        <v>578</v>
      </c>
      <c r="B4908" s="509" t="s">
        <v>352</v>
      </c>
      <c r="C4908" s="509">
        <v>52</v>
      </c>
      <c r="H4908" s="509">
        <v>0</v>
      </c>
    </row>
    <row r="4909" spans="1:8">
      <c r="A4909" s="508" t="s">
        <v>578</v>
      </c>
      <c r="B4909" s="509" t="s">
        <v>352</v>
      </c>
      <c r="C4909" s="509">
        <v>53</v>
      </c>
      <c r="H4909" s="509">
        <v>0</v>
      </c>
    </row>
    <row r="4910" spans="1:8">
      <c r="A4910" s="508" t="s">
        <v>578</v>
      </c>
      <c r="B4910" s="509" t="s">
        <v>352</v>
      </c>
      <c r="C4910" s="509">
        <v>54</v>
      </c>
      <c r="H4910" s="509">
        <v>0</v>
      </c>
    </row>
    <row r="4911" spans="1:8">
      <c r="A4911" s="508" t="s">
        <v>578</v>
      </c>
      <c r="B4911" s="509" t="s">
        <v>352</v>
      </c>
      <c r="C4911" s="509">
        <v>55</v>
      </c>
      <c r="H4911" s="509">
        <v>0</v>
      </c>
    </row>
    <row r="4912" spans="1:8">
      <c r="A4912" s="508" t="s">
        <v>578</v>
      </c>
      <c r="B4912" s="509" t="s">
        <v>352</v>
      </c>
      <c r="C4912" s="509">
        <v>56</v>
      </c>
      <c r="H4912" s="509">
        <v>0</v>
      </c>
    </row>
    <row r="4913" spans="1:8">
      <c r="A4913" s="508" t="s">
        <v>578</v>
      </c>
      <c r="B4913" s="509" t="s">
        <v>352</v>
      </c>
      <c r="C4913" s="509">
        <v>57</v>
      </c>
      <c r="H4913" s="509">
        <v>0</v>
      </c>
    </row>
    <row r="4914" spans="1:8">
      <c r="A4914" s="508" t="s">
        <v>578</v>
      </c>
      <c r="B4914" s="509" t="s">
        <v>352</v>
      </c>
      <c r="C4914" s="509">
        <v>58</v>
      </c>
      <c r="H4914" s="509">
        <v>0</v>
      </c>
    </row>
    <row r="4915" spans="1:8">
      <c r="A4915" s="508" t="s">
        <v>578</v>
      </c>
      <c r="B4915" s="509" t="s">
        <v>352</v>
      </c>
      <c r="C4915" s="509">
        <v>59</v>
      </c>
      <c r="H4915" s="509">
        <v>0</v>
      </c>
    </row>
    <row r="4916" spans="1:8">
      <c r="A4916" s="508" t="s">
        <v>578</v>
      </c>
      <c r="B4916" s="509" t="s">
        <v>352</v>
      </c>
      <c r="C4916" s="509">
        <v>60</v>
      </c>
      <c r="H4916" s="509">
        <v>0</v>
      </c>
    </row>
    <row r="4917" spans="1:8">
      <c r="A4917" s="508" t="s">
        <v>578</v>
      </c>
      <c r="B4917" s="509" t="s">
        <v>352</v>
      </c>
      <c r="C4917" s="509">
        <v>61</v>
      </c>
      <c r="H4917" s="509">
        <v>0</v>
      </c>
    </row>
    <row r="4918" spans="1:8">
      <c r="A4918" s="508" t="s">
        <v>578</v>
      </c>
      <c r="B4918" s="509" t="s">
        <v>352</v>
      </c>
      <c r="C4918" s="509">
        <v>62</v>
      </c>
      <c r="H4918" s="509">
        <v>0</v>
      </c>
    </row>
    <row r="4919" spans="1:8">
      <c r="A4919" s="508" t="s">
        <v>578</v>
      </c>
      <c r="B4919" s="509" t="s">
        <v>352</v>
      </c>
      <c r="C4919" s="509">
        <v>63</v>
      </c>
      <c r="H4919" s="509">
        <v>0</v>
      </c>
    </row>
    <row r="4920" spans="1:8">
      <c r="A4920" s="508" t="s">
        <v>578</v>
      </c>
      <c r="B4920" s="509" t="s">
        <v>352</v>
      </c>
      <c r="C4920" s="509" t="s">
        <v>1033</v>
      </c>
      <c r="H4920" s="509">
        <v>0</v>
      </c>
    </row>
    <row r="4921" spans="1:8">
      <c r="A4921" s="508" t="s">
        <v>578</v>
      </c>
      <c r="B4921" s="509" t="s">
        <v>352</v>
      </c>
      <c r="C4921" s="509" t="s">
        <v>1034</v>
      </c>
      <c r="H4921" s="509">
        <v>0</v>
      </c>
    </row>
    <row r="4922" spans="1:8">
      <c r="A4922" s="508" t="s">
        <v>578</v>
      </c>
      <c r="B4922" s="509" t="s">
        <v>352</v>
      </c>
      <c r="C4922" s="509">
        <v>64</v>
      </c>
      <c r="H4922" s="509">
        <v>0</v>
      </c>
    </row>
    <row r="4923" spans="1:8">
      <c r="A4923" s="508" t="s">
        <v>578</v>
      </c>
      <c r="B4923" s="509" t="s">
        <v>352</v>
      </c>
      <c r="C4923" s="509" t="s">
        <v>1035</v>
      </c>
      <c r="H4923" s="509">
        <v>0</v>
      </c>
    </row>
    <row r="4924" spans="1:8">
      <c r="A4924" s="508" t="s">
        <v>578</v>
      </c>
      <c r="B4924" s="509" t="s">
        <v>352</v>
      </c>
      <c r="C4924" s="509">
        <v>65</v>
      </c>
      <c r="H4924" s="509">
        <v>0</v>
      </c>
    </row>
    <row r="4925" spans="1:8">
      <c r="A4925" s="508" t="s">
        <v>578</v>
      </c>
      <c r="B4925" s="509" t="s">
        <v>352</v>
      </c>
      <c r="C4925" s="509">
        <v>66</v>
      </c>
      <c r="H4925" s="509">
        <v>0</v>
      </c>
    </row>
    <row r="4926" spans="1:8">
      <c r="A4926" s="508" t="s">
        <v>578</v>
      </c>
      <c r="B4926" s="509" t="s">
        <v>352</v>
      </c>
      <c r="C4926" s="509" t="s">
        <v>1036</v>
      </c>
      <c r="H4926" s="509">
        <v>0</v>
      </c>
    </row>
    <row r="4927" spans="1:8">
      <c r="A4927" s="508" t="s">
        <v>578</v>
      </c>
      <c r="B4927" s="509" t="s">
        <v>352</v>
      </c>
      <c r="C4927" s="509" t="s">
        <v>1037</v>
      </c>
      <c r="H4927" s="509">
        <v>0</v>
      </c>
    </row>
    <row r="4928" spans="1:8">
      <c r="A4928" s="508" t="s">
        <v>578</v>
      </c>
      <c r="B4928" s="509" t="s">
        <v>352</v>
      </c>
      <c r="C4928" s="509" t="s">
        <v>1038</v>
      </c>
      <c r="H4928" s="509">
        <v>0</v>
      </c>
    </row>
    <row r="4929" spans="1:8">
      <c r="A4929" s="508" t="s">
        <v>578</v>
      </c>
      <c r="B4929" s="509" t="s">
        <v>352</v>
      </c>
      <c r="C4929" s="509" t="s">
        <v>1039</v>
      </c>
      <c r="H4929" s="509">
        <v>0</v>
      </c>
    </row>
    <row r="4930" spans="1:8">
      <c r="A4930" s="508" t="s">
        <v>578</v>
      </c>
      <c r="B4930" s="509" t="s">
        <v>352</v>
      </c>
      <c r="C4930" s="509" t="s">
        <v>1040</v>
      </c>
      <c r="H4930" s="509">
        <v>0</v>
      </c>
    </row>
    <row r="4931" spans="1:8">
      <c r="A4931" s="508" t="s">
        <v>578</v>
      </c>
      <c r="B4931" s="509" t="s">
        <v>352</v>
      </c>
      <c r="C4931" s="509" t="s">
        <v>1041</v>
      </c>
      <c r="H4931" s="509">
        <v>0</v>
      </c>
    </row>
    <row r="4932" spans="1:8">
      <c r="A4932" s="508" t="s">
        <v>578</v>
      </c>
      <c r="B4932" s="509" t="s">
        <v>352</v>
      </c>
      <c r="C4932" s="509" t="s">
        <v>1042</v>
      </c>
    </row>
    <row r="4933" spans="1:8">
      <c r="A4933" s="508" t="s">
        <v>578</v>
      </c>
      <c r="B4933" s="509" t="s">
        <v>352</v>
      </c>
      <c r="C4933" s="509">
        <v>67</v>
      </c>
      <c r="H4933" s="509">
        <v>0</v>
      </c>
    </row>
    <row r="4934" spans="1:8">
      <c r="A4934" s="508" t="s">
        <v>578</v>
      </c>
      <c r="B4934" s="509" t="s">
        <v>352</v>
      </c>
      <c r="C4934" s="509">
        <v>68</v>
      </c>
      <c r="H4934" s="509">
        <v>0</v>
      </c>
    </row>
    <row r="4935" spans="1:8">
      <c r="A4935" s="508" t="s">
        <v>578</v>
      </c>
      <c r="B4935" s="509" t="s">
        <v>352</v>
      </c>
      <c r="C4935" s="509" t="s">
        <v>1043</v>
      </c>
      <c r="H4935" s="509">
        <v>0</v>
      </c>
    </row>
    <row r="4936" spans="1:8">
      <c r="A4936" s="508" t="s">
        <v>578</v>
      </c>
      <c r="B4936" s="509" t="s">
        <v>352</v>
      </c>
      <c r="C4936" s="509">
        <v>69</v>
      </c>
      <c r="H4936" s="509">
        <v>0</v>
      </c>
    </row>
    <row r="4937" spans="1:8">
      <c r="A4937" s="508" t="s">
        <v>578</v>
      </c>
      <c r="B4937" s="509" t="s">
        <v>352</v>
      </c>
      <c r="C4937" s="509" t="s">
        <v>1044</v>
      </c>
      <c r="H4937" s="509">
        <v>0</v>
      </c>
    </row>
    <row r="4938" spans="1:8">
      <c r="A4938" s="508" t="s">
        <v>578</v>
      </c>
      <c r="B4938" s="509" t="s">
        <v>352</v>
      </c>
      <c r="C4938" s="509" t="s">
        <v>1045</v>
      </c>
      <c r="H4938" s="509">
        <v>0</v>
      </c>
    </row>
    <row r="4939" spans="1:8">
      <c r="A4939" s="508" t="s">
        <v>578</v>
      </c>
      <c r="B4939" s="509" t="s">
        <v>352</v>
      </c>
      <c r="C4939" s="509">
        <v>70</v>
      </c>
      <c r="H4939" s="509">
        <v>0</v>
      </c>
    </row>
    <row r="4940" spans="1:8">
      <c r="A4940" s="508" t="s">
        <v>578</v>
      </c>
      <c r="B4940" s="509" t="s">
        <v>352</v>
      </c>
      <c r="C4940" s="509" t="s">
        <v>1046</v>
      </c>
      <c r="H4940" s="509">
        <v>0</v>
      </c>
    </row>
    <row r="4941" spans="1:8">
      <c r="A4941" s="508" t="s">
        <v>578</v>
      </c>
      <c r="B4941" s="509" t="s">
        <v>352</v>
      </c>
      <c r="C4941" s="509">
        <v>71</v>
      </c>
      <c r="H4941" s="509">
        <v>0</v>
      </c>
    </row>
    <row r="4942" spans="1:8">
      <c r="A4942" s="508" t="s">
        <v>578</v>
      </c>
      <c r="B4942" s="509" t="s">
        <v>352</v>
      </c>
      <c r="C4942" s="509" t="s">
        <v>1047</v>
      </c>
      <c r="H4942" s="509">
        <v>0</v>
      </c>
    </row>
    <row r="4943" spans="1:8">
      <c r="A4943" s="508" t="s">
        <v>578</v>
      </c>
      <c r="B4943" s="509" t="s">
        <v>352</v>
      </c>
      <c r="C4943" s="509" t="s">
        <v>1048</v>
      </c>
      <c r="H4943" s="509">
        <v>0</v>
      </c>
    </row>
    <row r="4944" spans="1:8">
      <c r="A4944" s="508" t="s">
        <v>578</v>
      </c>
      <c r="B4944" s="509" t="s">
        <v>352</v>
      </c>
      <c r="C4944" s="509" t="s">
        <v>1049</v>
      </c>
      <c r="H4944" s="509">
        <v>0</v>
      </c>
    </row>
    <row r="4945" spans="1:8">
      <c r="A4945" s="508" t="s">
        <v>578</v>
      </c>
      <c r="B4945" s="509" t="s">
        <v>352</v>
      </c>
      <c r="C4945" s="509" t="s">
        <v>1050</v>
      </c>
      <c r="H4945" s="509">
        <v>0</v>
      </c>
    </row>
    <row r="4946" spans="1:8">
      <c r="A4946" s="508" t="s">
        <v>578</v>
      </c>
      <c r="B4946" s="509" t="s">
        <v>352</v>
      </c>
      <c r="C4946" s="509" t="s">
        <v>1051</v>
      </c>
      <c r="H4946" s="509">
        <v>0</v>
      </c>
    </row>
    <row r="4947" spans="1:8">
      <c r="A4947" s="508" t="s">
        <v>578</v>
      </c>
      <c r="B4947" s="509" t="s">
        <v>352</v>
      </c>
      <c r="C4947" s="509">
        <v>72</v>
      </c>
      <c r="H4947" s="509">
        <v>0</v>
      </c>
    </row>
    <row r="4948" spans="1:8">
      <c r="A4948" s="508" t="s">
        <v>578</v>
      </c>
      <c r="B4948" s="509" t="s">
        <v>352</v>
      </c>
      <c r="C4948" s="509">
        <v>74</v>
      </c>
      <c r="H4948" s="509">
        <v>0</v>
      </c>
    </row>
    <row r="4949" spans="1:8">
      <c r="A4949" s="508" t="s">
        <v>578</v>
      </c>
      <c r="B4949" s="509" t="s">
        <v>352</v>
      </c>
      <c r="C4949" s="509" t="s">
        <v>4571</v>
      </c>
      <c r="D4949" s="509">
        <v>0</v>
      </c>
      <c r="E4949" s="509">
        <v>0</v>
      </c>
      <c r="F4949" s="509">
        <v>0</v>
      </c>
      <c r="G4949" s="509">
        <v>0</v>
      </c>
      <c r="H4949" s="509">
        <v>0</v>
      </c>
    </row>
    <row r="4950" spans="1:8">
      <c r="A4950" s="508" t="s">
        <v>579</v>
      </c>
      <c r="B4950" s="509" t="s">
        <v>353</v>
      </c>
      <c r="C4950" s="509">
        <v>1</v>
      </c>
      <c r="H4950" s="509">
        <v>0</v>
      </c>
    </row>
    <row r="4951" spans="1:8">
      <c r="A4951" s="508" t="s">
        <v>579</v>
      </c>
      <c r="B4951" s="509" t="s">
        <v>353</v>
      </c>
      <c r="C4951" s="509" t="s">
        <v>1023</v>
      </c>
      <c r="H4951" s="509">
        <v>0</v>
      </c>
    </row>
    <row r="4952" spans="1:8">
      <c r="A4952" s="508" t="s">
        <v>579</v>
      </c>
      <c r="B4952" s="509" t="s">
        <v>353</v>
      </c>
      <c r="C4952" s="509">
        <v>2</v>
      </c>
      <c r="H4952" s="509">
        <v>0</v>
      </c>
    </row>
    <row r="4953" spans="1:8">
      <c r="A4953" s="508" t="s">
        <v>579</v>
      </c>
      <c r="B4953" s="509" t="s">
        <v>353</v>
      </c>
      <c r="C4953" s="509">
        <v>3</v>
      </c>
      <c r="H4953" s="509">
        <v>0</v>
      </c>
    </row>
    <row r="4954" spans="1:8">
      <c r="A4954" s="508" t="s">
        <v>579</v>
      </c>
      <c r="B4954" s="509" t="s">
        <v>353</v>
      </c>
      <c r="C4954" s="509">
        <v>4</v>
      </c>
      <c r="H4954" s="509">
        <v>0</v>
      </c>
    </row>
    <row r="4955" spans="1:8">
      <c r="A4955" s="508" t="s">
        <v>579</v>
      </c>
      <c r="B4955" s="509" t="s">
        <v>353</v>
      </c>
      <c r="C4955" s="509">
        <v>5</v>
      </c>
      <c r="H4955" s="509">
        <v>0</v>
      </c>
    </row>
    <row r="4956" spans="1:8">
      <c r="A4956" s="508" t="s">
        <v>579</v>
      </c>
      <c r="B4956" s="509" t="s">
        <v>353</v>
      </c>
      <c r="C4956" s="509">
        <v>6</v>
      </c>
      <c r="H4956" s="509">
        <v>0</v>
      </c>
    </row>
    <row r="4957" spans="1:8">
      <c r="A4957" s="508" t="s">
        <v>579</v>
      </c>
      <c r="B4957" s="509" t="s">
        <v>353</v>
      </c>
      <c r="C4957" s="509">
        <v>7</v>
      </c>
      <c r="H4957" s="509">
        <v>0</v>
      </c>
    </row>
    <row r="4958" spans="1:8">
      <c r="A4958" s="508" t="s">
        <v>579</v>
      </c>
      <c r="B4958" s="509" t="s">
        <v>353</v>
      </c>
      <c r="C4958" s="509">
        <v>8</v>
      </c>
      <c r="H4958" s="509">
        <v>0</v>
      </c>
    </row>
    <row r="4959" spans="1:8">
      <c r="A4959" s="508" t="s">
        <v>579</v>
      </c>
      <c r="B4959" s="509" t="s">
        <v>353</v>
      </c>
      <c r="C4959" s="509">
        <v>9</v>
      </c>
      <c r="H4959" s="509">
        <v>0</v>
      </c>
    </row>
    <row r="4960" spans="1:8">
      <c r="A4960" s="508" t="s">
        <v>579</v>
      </c>
      <c r="B4960" s="509" t="s">
        <v>353</v>
      </c>
      <c r="C4960" s="509">
        <v>10</v>
      </c>
      <c r="H4960" s="509">
        <v>0</v>
      </c>
    </row>
    <row r="4961" spans="1:8">
      <c r="A4961" s="508" t="s">
        <v>579</v>
      </c>
      <c r="B4961" s="509" t="s">
        <v>353</v>
      </c>
      <c r="C4961" s="509">
        <v>11</v>
      </c>
      <c r="H4961" s="509">
        <v>0</v>
      </c>
    </row>
    <row r="4962" spans="1:8">
      <c r="A4962" s="508" t="s">
        <v>579</v>
      </c>
      <c r="B4962" s="509" t="s">
        <v>353</v>
      </c>
      <c r="C4962" s="509">
        <v>12</v>
      </c>
      <c r="H4962" s="509">
        <v>0</v>
      </c>
    </row>
    <row r="4963" spans="1:8">
      <c r="A4963" s="508" t="s">
        <v>579</v>
      </c>
      <c r="B4963" s="509" t="s">
        <v>353</v>
      </c>
      <c r="C4963" s="509">
        <v>13</v>
      </c>
      <c r="H4963" s="509">
        <v>0</v>
      </c>
    </row>
    <row r="4964" spans="1:8">
      <c r="A4964" s="508" t="s">
        <v>579</v>
      </c>
      <c r="B4964" s="509" t="s">
        <v>353</v>
      </c>
      <c r="C4964" s="509">
        <v>14</v>
      </c>
      <c r="H4964" s="509">
        <v>0</v>
      </c>
    </row>
    <row r="4965" spans="1:8">
      <c r="A4965" s="508" t="s">
        <v>579</v>
      </c>
      <c r="B4965" s="509" t="s">
        <v>353</v>
      </c>
      <c r="C4965" s="509">
        <v>15</v>
      </c>
      <c r="H4965" s="509">
        <v>0</v>
      </c>
    </row>
    <row r="4966" spans="1:8">
      <c r="A4966" s="508" t="s">
        <v>579</v>
      </c>
      <c r="B4966" s="509" t="s">
        <v>353</v>
      </c>
      <c r="C4966" s="509">
        <v>16</v>
      </c>
      <c r="H4966" s="509">
        <v>0</v>
      </c>
    </row>
    <row r="4967" spans="1:8">
      <c r="A4967" s="508" t="s">
        <v>579</v>
      </c>
      <c r="B4967" s="509" t="s">
        <v>353</v>
      </c>
      <c r="C4967" s="509">
        <v>17</v>
      </c>
      <c r="H4967" s="509">
        <v>0</v>
      </c>
    </row>
    <row r="4968" spans="1:8">
      <c r="A4968" s="508" t="s">
        <v>579</v>
      </c>
      <c r="B4968" s="509" t="s">
        <v>353</v>
      </c>
      <c r="C4968" s="509">
        <v>18</v>
      </c>
      <c r="H4968" s="509">
        <v>0</v>
      </c>
    </row>
    <row r="4969" spans="1:8">
      <c r="A4969" s="508" t="s">
        <v>579</v>
      </c>
      <c r="B4969" s="509" t="s">
        <v>353</v>
      </c>
      <c r="C4969" s="509" t="s">
        <v>1024</v>
      </c>
      <c r="H4969" s="509">
        <v>0</v>
      </c>
    </row>
    <row r="4970" spans="1:8">
      <c r="A4970" s="508" t="s">
        <v>579</v>
      </c>
      <c r="B4970" s="509" t="s">
        <v>353</v>
      </c>
      <c r="C4970" s="509" t="s">
        <v>1025</v>
      </c>
      <c r="H4970" s="509">
        <v>0</v>
      </c>
    </row>
    <row r="4971" spans="1:8">
      <c r="A4971" s="508" t="s">
        <v>579</v>
      </c>
      <c r="B4971" s="509" t="s">
        <v>353</v>
      </c>
      <c r="C4971" s="509">
        <v>19</v>
      </c>
      <c r="H4971" s="509">
        <v>0</v>
      </c>
    </row>
    <row r="4972" spans="1:8">
      <c r="A4972" s="508" t="s">
        <v>579</v>
      </c>
      <c r="B4972" s="509" t="s">
        <v>353</v>
      </c>
      <c r="C4972" s="509">
        <v>20</v>
      </c>
      <c r="H4972" s="509">
        <v>0</v>
      </c>
    </row>
    <row r="4973" spans="1:8">
      <c r="A4973" s="508" t="s">
        <v>579</v>
      </c>
      <c r="B4973" s="509" t="s">
        <v>353</v>
      </c>
      <c r="C4973" s="509">
        <v>21</v>
      </c>
      <c r="H4973" s="509">
        <v>0</v>
      </c>
    </row>
    <row r="4974" spans="1:8">
      <c r="A4974" s="508" t="s">
        <v>579</v>
      </c>
      <c r="B4974" s="509" t="s">
        <v>353</v>
      </c>
      <c r="C4974" s="509" t="s">
        <v>1026</v>
      </c>
      <c r="H4974" s="509">
        <v>0</v>
      </c>
    </row>
    <row r="4975" spans="1:8">
      <c r="A4975" s="508" t="s">
        <v>579</v>
      </c>
      <c r="B4975" s="509" t="s">
        <v>353</v>
      </c>
      <c r="C4975" s="509" t="s">
        <v>1027</v>
      </c>
      <c r="H4975" s="509">
        <v>0</v>
      </c>
    </row>
    <row r="4976" spans="1:8">
      <c r="A4976" s="508" t="s">
        <v>579</v>
      </c>
      <c r="B4976" s="509" t="s">
        <v>353</v>
      </c>
      <c r="C4976" s="509" t="s">
        <v>1028</v>
      </c>
      <c r="H4976" s="509">
        <v>0</v>
      </c>
    </row>
    <row r="4977" spans="1:8">
      <c r="A4977" s="508" t="s">
        <v>579</v>
      </c>
      <c r="B4977" s="509" t="s">
        <v>353</v>
      </c>
      <c r="C4977" s="509">
        <v>22</v>
      </c>
      <c r="H4977" s="509">
        <v>0</v>
      </c>
    </row>
    <row r="4978" spans="1:8">
      <c r="A4978" s="508" t="s">
        <v>579</v>
      </c>
      <c r="B4978" s="509" t="s">
        <v>353</v>
      </c>
      <c r="C4978" s="509">
        <v>23</v>
      </c>
      <c r="H4978" s="509">
        <v>0</v>
      </c>
    </row>
    <row r="4979" spans="1:8">
      <c r="A4979" s="508" t="s">
        <v>579</v>
      </c>
      <c r="B4979" s="509" t="s">
        <v>353</v>
      </c>
      <c r="C4979" s="509" t="s">
        <v>1029</v>
      </c>
      <c r="H4979" s="509">
        <v>0</v>
      </c>
    </row>
    <row r="4980" spans="1:8">
      <c r="A4980" s="508" t="s">
        <v>579</v>
      </c>
      <c r="B4980" s="509" t="s">
        <v>353</v>
      </c>
      <c r="C4980" s="509">
        <v>24</v>
      </c>
      <c r="H4980" s="509">
        <v>0</v>
      </c>
    </row>
    <row r="4981" spans="1:8">
      <c r="A4981" s="508" t="s">
        <v>579</v>
      </c>
      <c r="B4981" s="509" t="s">
        <v>353</v>
      </c>
      <c r="C4981" s="509">
        <v>25</v>
      </c>
    </row>
    <row r="4982" spans="1:8">
      <c r="A4982" s="508" t="s">
        <v>579</v>
      </c>
      <c r="B4982" s="509" t="s">
        <v>353</v>
      </c>
      <c r="C4982" s="509">
        <v>26</v>
      </c>
      <c r="H4982" s="509">
        <v>0</v>
      </c>
    </row>
    <row r="4983" spans="1:8">
      <c r="A4983" s="508" t="s">
        <v>579</v>
      </c>
      <c r="B4983" s="509" t="s">
        <v>353</v>
      </c>
      <c r="C4983" s="509">
        <v>27</v>
      </c>
      <c r="H4983" s="509">
        <v>0</v>
      </c>
    </row>
    <row r="4984" spans="1:8">
      <c r="A4984" s="508" t="s">
        <v>579</v>
      </c>
      <c r="B4984" s="509" t="s">
        <v>353</v>
      </c>
      <c r="C4984" s="509">
        <v>28</v>
      </c>
      <c r="H4984" s="509">
        <v>0</v>
      </c>
    </row>
    <row r="4985" spans="1:8">
      <c r="A4985" s="508" t="s">
        <v>579</v>
      </c>
      <c r="B4985" s="509" t="s">
        <v>353</v>
      </c>
      <c r="C4985" s="509">
        <v>29</v>
      </c>
      <c r="H4985" s="509">
        <v>0</v>
      </c>
    </row>
    <row r="4986" spans="1:8">
      <c r="A4986" s="508" t="s">
        <v>579</v>
      </c>
      <c r="B4986" s="509" t="s">
        <v>353</v>
      </c>
      <c r="C4986" s="509">
        <v>30</v>
      </c>
      <c r="H4986" s="509">
        <v>0</v>
      </c>
    </row>
    <row r="4987" spans="1:8">
      <c r="A4987" s="508" t="s">
        <v>579</v>
      </c>
      <c r="B4987" s="509" t="s">
        <v>353</v>
      </c>
      <c r="C4987" s="509">
        <v>31</v>
      </c>
      <c r="H4987" s="509">
        <v>0</v>
      </c>
    </row>
    <row r="4988" spans="1:8">
      <c r="A4988" s="508" t="s">
        <v>579</v>
      </c>
      <c r="B4988" s="509" t="s">
        <v>353</v>
      </c>
      <c r="C4988" s="509">
        <v>32</v>
      </c>
      <c r="H4988" s="509">
        <v>0</v>
      </c>
    </row>
    <row r="4989" spans="1:8">
      <c r="A4989" s="508" t="s">
        <v>579</v>
      </c>
      <c r="B4989" s="509" t="s">
        <v>353</v>
      </c>
      <c r="C4989" s="509">
        <v>33</v>
      </c>
      <c r="H4989" s="509">
        <v>0</v>
      </c>
    </row>
    <row r="4990" spans="1:8">
      <c r="A4990" s="508" t="s">
        <v>579</v>
      </c>
      <c r="B4990" s="509" t="s">
        <v>353</v>
      </c>
      <c r="C4990" s="509">
        <v>34</v>
      </c>
      <c r="H4990" s="509">
        <v>0</v>
      </c>
    </row>
    <row r="4991" spans="1:8">
      <c r="A4991" s="508" t="s">
        <v>579</v>
      </c>
      <c r="B4991" s="509" t="s">
        <v>353</v>
      </c>
      <c r="C4991" s="509">
        <v>35</v>
      </c>
      <c r="H4991" s="509">
        <v>0</v>
      </c>
    </row>
    <row r="4992" spans="1:8">
      <c r="A4992" s="508" t="s">
        <v>579</v>
      </c>
      <c r="B4992" s="509" t="s">
        <v>353</v>
      </c>
      <c r="C4992" s="509">
        <v>36</v>
      </c>
      <c r="H4992" s="509">
        <v>0</v>
      </c>
    </row>
    <row r="4993" spans="1:8">
      <c r="A4993" s="508" t="s">
        <v>579</v>
      </c>
      <c r="B4993" s="509" t="s">
        <v>353</v>
      </c>
      <c r="C4993" s="509">
        <v>37</v>
      </c>
      <c r="H4993" s="509">
        <v>0</v>
      </c>
    </row>
    <row r="4994" spans="1:8">
      <c r="A4994" s="508" t="s">
        <v>579</v>
      </c>
      <c r="B4994" s="509" t="s">
        <v>353</v>
      </c>
      <c r="C4994" s="509">
        <v>38</v>
      </c>
      <c r="H4994" s="509">
        <v>0</v>
      </c>
    </row>
    <row r="4995" spans="1:8">
      <c r="A4995" s="508" t="s">
        <v>579</v>
      </c>
      <c r="B4995" s="509" t="s">
        <v>353</v>
      </c>
      <c r="C4995" s="509" t="s">
        <v>1030</v>
      </c>
    </row>
    <row r="4996" spans="1:8">
      <c r="A4996" s="508" t="s">
        <v>579</v>
      </c>
      <c r="B4996" s="509" t="s">
        <v>353</v>
      </c>
      <c r="C4996" s="509">
        <v>39</v>
      </c>
      <c r="H4996" s="509">
        <v>0</v>
      </c>
    </row>
    <row r="4997" spans="1:8">
      <c r="A4997" s="508" t="s">
        <v>579</v>
      </c>
      <c r="B4997" s="509" t="s">
        <v>353</v>
      </c>
      <c r="C4997" s="509">
        <v>40</v>
      </c>
      <c r="H4997" s="509">
        <v>0</v>
      </c>
    </row>
    <row r="4998" spans="1:8">
      <c r="A4998" s="508" t="s">
        <v>579</v>
      </c>
      <c r="B4998" s="509" t="s">
        <v>353</v>
      </c>
      <c r="C4998" s="509">
        <v>41</v>
      </c>
      <c r="H4998" s="509">
        <v>0</v>
      </c>
    </row>
    <row r="4999" spans="1:8">
      <c r="A4999" s="508" t="s">
        <v>579</v>
      </c>
      <c r="B4999" s="509" t="s">
        <v>353</v>
      </c>
      <c r="C4999" s="509">
        <v>42</v>
      </c>
      <c r="H4999" s="509">
        <v>0</v>
      </c>
    </row>
    <row r="5000" spans="1:8">
      <c r="A5000" s="508" t="s">
        <v>579</v>
      </c>
      <c r="B5000" s="509" t="s">
        <v>353</v>
      </c>
      <c r="C5000" s="509">
        <v>43</v>
      </c>
      <c r="H5000" s="509">
        <v>0</v>
      </c>
    </row>
    <row r="5001" spans="1:8">
      <c r="A5001" s="508" t="s">
        <v>579</v>
      </c>
      <c r="B5001" s="509" t="s">
        <v>353</v>
      </c>
      <c r="C5001" s="509">
        <v>44</v>
      </c>
      <c r="H5001" s="509">
        <v>0</v>
      </c>
    </row>
    <row r="5002" spans="1:8">
      <c r="A5002" s="508" t="s">
        <v>579</v>
      </c>
      <c r="B5002" s="509" t="s">
        <v>353</v>
      </c>
      <c r="C5002" s="509">
        <v>45</v>
      </c>
      <c r="H5002" s="509">
        <v>0</v>
      </c>
    </row>
    <row r="5003" spans="1:8">
      <c r="A5003" s="508" t="s">
        <v>579</v>
      </c>
      <c r="B5003" s="509" t="s">
        <v>353</v>
      </c>
      <c r="C5003" s="509">
        <v>46</v>
      </c>
      <c r="H5003" s="509">
        <v>0</v>
      </c>
    </row>
    <row r="5004" spans="1:8">
      <c r="A5004" s="508" t="s">
        <v>579</v>
      </c>
      <c r="B5004" s="509" t="s">
        <v>353</v>
      </c>
      <c r="C5004" s="509">
        <v>47</v>
      </c>
      <c r="H5004" s="509">
        <v>0</v>
      </c>
    </row>
    <row r="5005" spans="1:8">
      <c r="A5005" s="508" t="s">
        <v>579</v>
      </c>
      <c r="B5005" s="509" t="s">
        <v>353</v>
      </c>
      <c r="C5005" s="509">
        <v>48</v>
      </c>
      <c r="H5005" s="509">
        <v>0</v>
      </c>
    </row>
    <row r="5006" spans="1:8">
      <c r="A5006" s="508" t="s">
        <v>579</v>
      </c>
      <c r="B5006" s="509" t="s">
        <v>353</v>
      </c>
      <c r="C5006" s="509">
        <v>49</v>
      </c>
      <c r="H5006" s="509">
        <v>0</v>
      </c>
    </row>
    <row r="5007" spans="1:8">
      <c r="A5007" s="508" t="s">
        <v>579</v>
      </c>
      <c r="B5007" s="509" t="s">
        <v>353</v>
      </c>
      <c r="C5007" s="509">
        <v>50</v>
      </c>
      <c r="H5007" s="509">
        <v>0</v>
      </c>
    </row>
    <row r="5008" spans="1:8">
      <c r="A5008" s="508" t="s">
        <v>579</v>
      </c>
      <c r="B5008" s="509" t="s">
        <v>353</v>
      </c>
      <c r="C5008" s="509">
        <v>51</v>
      </c>
      <c r="H5008" s="509">
        <v>0</v>
      </c>
    </row>
    <row r="5009" spans="1:8">
      <c r="A5009" s="508" t="s">
        <v>579</v>
      </c>
      <c r="B5009" s="509" t="s">
        <v>353</v>
      </c>
      <c r="C5009" s="509" t="s">
        <v>1031</v>
      </c>
      <c r="H5009" s="509">
        <v>0</v>
      </c>
    </row>
    <row r="5010" spans="1:8">
      <c r="A5010" s="508" t="s">
        <v>579</v>
      </c>
      <c r="B5010" s="509" t="s">
        <v>353</v>
      </c>
      <c r="C5010" s="509" t="s">
        <v>1032</v>
      </c>
      <c r="H5010" s="509">
        <v>0</v>
      </c>
    </row>
    <row r="5011" spans="1:8">
      <c r="A5011" s="508" t="s">
        <v>579</v>
      </c>
      <c r="B5011" s="509" t="s">
        <v>353</v>
      </c>
      <c r="C5011" s="509">
        <v>52</v>
      </c>
      <c r="H5011" s="509">
        <v>0</v>
      </c>
    </row>
    <row r="5012" spans="1:8">
      <c r="A5012" s="508" t="s">
        <v>579</v>
      </c>
      <c r="B5012" s="509" t="s">
        <v>353</v>
      </c>
      <c r="C5012" s="509">
        <v>53</v>
      </c>
      <c r="H5012" s="509">
        <v>0</v>
      </c>
    </row>
    <row r="5013" spans="1:8">
      <c r="A5013" s="508" t="s">
        <v>579</v>
      </c>
      <c r="B5013" s="509" t="s">
        <v>353</v>
      </c>
      <c r="C5013" s="509">
        <v>54</v>
      </c>
      <c r="H5013" s="509">
        <v>0</v>
      </c>
    </row>
    <row r="5014" spans="1:8">
      <c r="A5014" s="508" t="s">
        <v>579</v>
      </c>
      <c r="B5014" s="509" t="s">
        <v>353</v>
      </c>
      <c r="C5014" s="509">
        <v>55</v>
      </c>
      <c r="H5014" s="509">
        <v>0</v>
      </c>
    </row>
    <row r="5015" spans="1:8">
      <c r="A5015" s="508" t="s">
        <v>579</v>
      </c>
      <c r="B5015" s="509" t="s">
        <v>353</v>
      </c>
      <c r="C5015" s="509">
        <v>56</v>
      </c>
      <c r="H5015" s="509">
        <v>0</v>
      </c>
    </row>
    <row r="5016" spans="1:8">
      <c r="A5016" s="508" t="s">
        <v>579</v>
      </c>
      <c r="B5016" s="509" t="s">
        <v>353</v>
      </c>
      <c r="C5016" s="509">
        <v>57</v>
      </c>
      <c r="H5016" s="509">
        <v>0</v>
      </c>
    </row>
    <row r="5017" spans="1:8">
      <c r="A5017" s="508" t="s">
        <v>579</v>
      </c>
      <c r="B5017" s="509" t="s">
        <v>353</v>
      </c>
      <c r="C5017" s="509">
        <v>58</v>
      </c>
      <c r="H5017" s="509">
        <v>0</v>
      </c>
    </row>
    <row r="5018" spans="1:8">
      <c r="A5018" s="508" t="s">
        <v>579</v>
      </c>
      <c r="B5018" s="509" t="s">
        <v>353</v>
      </c>
      <c r="C5018" s="509">
        <v>59</v>
      </c>
      <c r="H5018" s="509">
        <v>0</v>
      </c>
    </row>
    <row r="5019" spans="1:8">
      <c r="A5019" s="508" t="s">
        <v>579</v>
      </c>
      <c r="B5019" s="509" t="s">
        <v>353</v>
      </c>
      <c r="C5019" s="509">
        <v>60</v>
      </c>
      <c r="H5019" s="509">
        <v>0</v>
      </c>
    </row>
    <row r="5020" spans="1:8">
      <c r="A5020" s="508" t="s">
        <v>579</v>
      </c>
      <c r="B5020" s="509" t="s">
        <v>353</v>
      </c>
      <c r="C5020" s="509">
        <v>61</v>
      </c>
      <c r="H5020" s="509">
        <v>0</v>
      </c>
    </row>
    <row r="5021" spans="1:8">
      <c r="A5021" s="508" t="s">
        <v>579</v>
      </c>
      <c r="B5021" s="509" t="s">
        <v>353</v>
      </c>
      <c r="C5021" s="509">
        <v>62</v>
      </c>
      <c r="H5021" s="509">
        <v>0</v>
      </c>
    </row>
    <row r="5022" spans="1:8">
      <c r="A5022" s="508" t="s">
        <v>579</v>
      </c>
      <c r="B5022" s="509" t="s">
        <v>353</v>
      </c>
      <c r="C5022" s="509">
        <v>63</v>
      </c>
      <c r="H5022" s="509">
        <v>0</v>
      </c>
    </row>
    <row r="5023" spans="1:8">
      <c r="A5023" s="508" t="s">
        <v>579</v>
      </c>
      <c r="B5023" s="509" t="s">
        <v>353</v>
      </c>
      <c r="C5023" s="509" t="s">
        <v>1033</v>
      </c>
      <c r="H5023" s="509">
        <v>0</v>
      </c>
    </row>
    <row r="5024" spans="1:8">
      <c r="A5024" s="508" t="s">
        <v>579</v>
      </c>
      <c r="B5024" s="509" t="s">
        <v>353</v>
      </c>
      <c r="C5024" s="509" t="s">
        <v>1034</v>
      </c>
      <c r="H5024" s="509">
        <v>0</v>
      </c>
    </row>
    <row r="5025" spans="1:8">
      <c r="A5025" s="508" t="s">
        <v>579</v>
      </c>
      <c r="B5025" s="509" t="s">
        <v>353</v>
      </c>
      <c r="C5025" s="509">
        <v>64</v>
      </c>
      <c r="H5025" s="509">
        <v>0</v>
      </c>
    </row>
    <row r="5026" spans="1:8">
      <c r="A5026" s="508" t="s">
        <v>579</v>
      </c>
      <c r="B5026" s="509" t="s">
        <v>353</v>
      </c>
      <c r="C5026" s="509" t="s">
        <v>1035</v>
      </c>
      <c r="H5026" s="509">
        <v>0</v>
      </c>
    </row>
    <row r="5027" spans="1:8">
      <c r="A5027" s="508" t="s">
        <v>579</v>
      </c>
      <c r="B5027" s="509" t="s">
        <v>353</v>
      </c>
      <c r="C5027" s="509">
        <v>65</v>
      </c>
      <c r="H5027" s="509">
        <v>0</v>
      </c>
    </row>
    <row r="5028" spans="1:8">
      <c r="A5028" s="508" t="s">
        <v>579</v>
      </c>
      <c r="B5028" s="509" t="s">
        <v>353</v>
      </c>
      <c r="C5028" s="509">
        <v>66</v>
      </c>
      <c r="H5028" s="509">
        <v>0</v>
      </c>
    </row>
    <row r="5029" spans="1:8">
      <c r="A5029" s="508" t="s">
        <v>579</v>
      </c>
      <c r="B5029" s="509" t="s">
        <v>353</v>
      </c>
      <c r="C5029" s="509" t="s">
        <v>1036</v>
      </c>
      <c r="H5029" s="509">
        <v>0</v>
      </c>
    </row>
    <row r="5030" spans="1:8">
      <c r="A5030" s="508" t="s">
        <v>579</v>
      </c>
      <c r="B5030" s="509" t="s">
        <v>353</v>
      </c>
      <c r="C5030" s="509" t="s">
        <v>1037</v>
      </c>
      <c r="H5030" s="509">
        <v>0</v>
      </c>
    </row>
    <row r="5031" spans="1:8">
      <c r="A5031" s="508" t="s">
        <v>579</v>
      </c>
      <c r="B5031" s="509" t="s">
        <v>353</v>
      </c>
      <c r="C5031" s="509" t="s">
        <v>1038</v>
      </c>
      <c r="H5031" s="509">
        <v>0</v>
      </c>
    </row>
    <row r="5032" spans="1:8">
      <c r="A5032" s="508" t="s">
        <v>579</v>
      </c>
      <c r="B5032" s="509" t="s">
        <v>353</v>
      </c>
      <c r="C5032" s="509" t="s">
        <v>1039</v>
      </c>
      <c r="H5032" s="509">
        <v>0</v>
      </c>
    </row>
    <row r="5033" spans="1:8">
      <c r="A5033" s="508" t="s">
        <v>579</v>
      </c>
      <c r="B5033" s="509" t="s">
        <v>353</v>
      </c>
      <c r="C5033" s="509" t="s">
        <v>1040</v>
      </c>
      <c r="H5033" s="509">
        <v>0</v>
      </c>
    </row>
    <row r="5034" spans="1:8">
      <c r="A5034" s="508" t="s">
        <v>579</v>
      </c>
      <c r="B5034" s="509" t="s">
        <v>353</v>
      </c>
      <c r="C5034" s="509" t="s">
        <v>1041</v>
      </c>
      <c r="H5034" s="509">
        <v>0</v>
      </c>
    </row>
    <row r="5035" spans="1:8">
      <c r="A5035" s="508" t="s">
        <v>579</v>
      </c>
      <c r="B5035" s="509" t="s">
        <v>353</v>
      </c>
      <c r="C5035" s="509" t="s">
        <v>1042</v>
      </c>
    </row>
    <row r="5036" spans="1:8">
      <c r="A5036" s="508" t="s">
        <v>579</v>
      </c>
      <c r="B5036" s="509" t="s">
        <v>353</v>
      </c>
      <c r="C5036" s="509">
        <v>67</v>
      </c>
      <c r="H5036" s="509">
        <v>0</v>
      </c>
    </row>
    <row r="5037" spans="1:8">
      <c r="A5037" s="508" t="s">
        <v>579</v>
      </c>
      <c r="B5037" s="509" t="s">
        <v>353</v>
      </c>
      <c r="C5037" s="509">
        <v>68</v>
      </c>
      <c r="H5037" s="509">
        <v>0</v>
      </c>
    </row>
    <row r="5038" spans="1:8">
      <c r="A5038" s="508" t="s">
        <v>579</v>
      </c>
      <c r="B5038" s="509" t="s">
        <v>353</v>
      </c>
      <c r="C5038" s="509" t="s">
        <v>1043</v>
      </c>
      <c r="H5038" s="509">
        <v>0</v>
      </c>
    </row>
    <row r="5039" spans="1:8">
      <c r="A5039" s="508" t="s">
        <v>579</v>
      </c>
      <c r="B5039" s="509" t="s">
        <v>353</v>
      </c>
      <c r="C5039" s="509">
        <v>69</v>
      </c>
      <c r="H5039" s="509">
        <v>0</v>
      </c>
    </row>
    <row r="5040" spans="1:8">
      <c r="A5040" s="508" t="s">
        <v>579</v>
      </c>
      <c r="B5040" s="509" t="s">
        <v>353</v>
      </c>
      <c r="C5040" s="509" t="s">
        <v>1044</v>
      </c>
      <c r="H5040" s="509">
        <v>0</v>
      </c>
    </row>
    <row r="5041" spans="1:8">
      <c r="A5041" s="508" t="s">
        <v>579</v>
      </c>
      <c r="B5041" s="509" t="s">
        <v>353</v>
      </c>
      <c r="C5041" s="509" t="s">
        <v>1045</v>
      </c>
      <c r="H5041" s="509">
        <v>0</v>
      </c>
    </row>
    <row r="5042" spans="1:8">
      <c r="A5042" s="508" t="s">
        <v>579</v>
      </c>
      <c r="B5042" s="509" t="s">
        <v>353</v>
      </c>
      <c r="C5042" s="509">
        <v>70</v>
      </c>
      <c r="H5042" s="509">
        <v>0</v>
      </c>
    </row>
    <row r="5043" spans="1:8">
      <c r="A5043" s="508" t="s">
        <v>579</v>
      </c>
      <c r="B5043" s="509" t="s">
        <v>353</v>
      </c>
      <c r="C5043" s="509" t="s">
        <v>1046</v>
      </c>
      <c r="H5043" s="509">
        <v>0</v>
      </c>
    </row>
    <row r="5044" spans="1:8">
      <c r="A5044" s="508" t="s">
        <v>579</v>
      </c>
      <c r="B5044" s="509" t="s">
        <v>353</v>
      </c>
      <c r="C5044" s="509">
        <v>71</v>
      </c>
      <c r="H5044" s="509">
        <v>0</v>
      </c>
    </row>
    <row r="5045" spans="1:8">
      <c r="A5045" s="508" t="s">
        <v>579</v>
      </c>
      <c r="B5045" s="509" t="s">
        <v>353</v>
      </c>
      <c r="C5045" s="509" t="s">
        <v>1047</v>
      </c>
      <c r="H5045" s="509">
        <v>0</v>
      </c>
    </row>
    <row r="5046" spans="1:8">
      <c r="A5046" s="508" t="s">
        <v>579</v>
      </c>
      <c r="B5046" s="509" t="s">
        <v>353</v>
      </c>
      <c r="C5046" s="509" t="s">
        <v>1048</v>
      </c>
      <c r="H5046" s="509">
        <v>0</v>
      </c>
    </row>
    <row r="5047" spans="1:8">
      <c r="A5047" s="508" t="s">
        <v>579</v>
      </c>
      <c r="B5047" s="509" t="s">
        <v>353</v>
      </c>
      <c r="C5047" s="509" t="s">
        <v>1049</v>
      </c>
      <c r="H5047" s="509">
        <v>0</v>
      </c>
    </row>
    <row r="5048" spans="1:8">
      <c r="A5048" s="508" t="s">
        <v>579</v>
      </c>
      <c r="B5048" s="509" t="s">
        <v>353</v>
      </c>
      <c r="C5048" s="509" t="s">
        <v>1050</v>
      </c>
      <c r="H5048" s="509">
        <v>0</v>
      </c>
    </row>
    <row r="5049" spans="1:8">
      <c r="A5049" s="508" t="s">
        <v>579</v>
      </c>
      <c r="B5049" s="509" t="s">
        <v>353</v>
      </c>
      <c r="C5049" s="509" t="s">
        <v>1051</v>
      </c>
      <c r="H5049" s="509">
        <v>0</v>
      </c>
    </row>
    <row r="5050" spans="1:8">
      <c r="A5050" s="508" t="s">
        <v>579</v>
      </c>
      <c r="B5050" s="509" t="s">
        <v>353</v>
      </c>
      <c r="C5050" s="509">
        <v>72</v>
      </c>
      <c r="H5050" s="509">
        <v>0</v>
      </c>
    </row>
    <row r="5051" spans="1:8">
      <c r="A5051" s="508" t="s">
        <v>579</v>
      </c>
      <c r="B5051" s="509" t="s">
        <v>353</v>
      </c>
      <c r="C5051" s="509">
        <v>74</v>
      </c>
      <c r="H5051" s="509">
        <v>0</v>
      </c>
    </row>
    <row r="5052" spans="1:8">
      <c r="A5052" s="508" t="s">
        <v>579</v>
      </c>
      <c r="B5052" s="509" t="s">
        <v>353</v>
      </c>
      <c r="C5052" s="509" t="s">
        <v>4571</v>
      </c>
      <c r="D5052" s="509">
        <v>0</v>
      </c>
      <c r="E5052" s="509">
        <v>0</v>
      </c>
      <c r="F5052" s="509">
        <v>0</v>
      </c>
      <c r="G5052" s="509">
        <v>0</v>
      </c>
      <c r="H5052" s="509">
        <v>0</v>
      </c>
    </row>
    <row r="5053" spans="1:8">
      <c r="A5053" s="508" t="s">
        <v>580</v>
      </c>
      <c r="B5053" s="509" t="s">
        <v>355</v>
      </c>
      <c r="C5053" s="509">
        <v>1</v>
      </c>
      <c r="H5053" s="509">
        <v>0</v>
      </c>
    </row>
    <row r="5054" spans="1:8">
      <c r="A5054" s="508" t="s">
        <v>580</v>
      </c>
      <c r="B5054" s="509" t="s">
        <v>355</v>
      </c>
      <c r="C5054" s="509" t="s">
        <v>1023</v>
      </c>
      <c r="H5054" s="509">
        <v>0</v>
      </c>
    </row>
    <row r="5055" spans="1:8">
      <c r="A5055" s="508" t="s">
        <v>580</v>
      </c>
      <c r="B5055" s="509" t="s">
        <v>355</v>
      </c>
      <c r="C5055" s="509">
        <v>2</v>
      </c>
      <c r="H5055" s="509">
        <v>0</v>
      </c>
    </row>
    <row r="5056" spans="1:8">
      <c r="A5056" s="508" t="s">
        <v>580</v>
      </c>
      <c r="B5056" s="509" t="s">
        <v>355</v>
      </c>
      <c r="C5056" s="509">
        <v>3</v>
      </c>
      <c r="H5056" s="509">
        <v>0</v>
      </c>
    </row>
    <row r="5057" spans="1:8">
      <c r="A5057" s="508" t="s">
        <v>580</v>
      </c>
      <c r="B5057" s="509" t="s">
        <v>355</v>
      </c>
      <c r="C5057" s="509">
        <v>4</v>
      </c>
      <c r="H5057" s="509">
        <v>0</v>
      </c>
    </row>
    <row r="5058" spans="1:8">
      <c r="A5058" s="508" t="s">
        <v>580</v>
      </c>
      <c r="B5058" s="509" t="s">
        <v>355</v>
      </c>
      <c r="C5058" s="509">
        <v>5</v>
      </c>
      <c r="H5058" s="509">
        <v>0</v>
      </c>
    </row>
    <row r="5059" spans="1:8">
      <c r="A5059" s="508" t="s">
        <v>580</v>
      </c>
      <c r="B5059" s="509" t="s">
        <v>355</v>
      </c>
      <c r="C5059" s="509">
        <v>6</v>
      </c>
      <c r="H5059" s="509">
        <v>0</v>
      </c>
    </row>
    <row r="5060" spans="1:8">
      <c r="A5060" s="508" t="s">
        <v>580</v>
      </c>
      <c r="B5060" s="509" t="s">
        <v>355</v>
      </c>
      <c r="C5060" s="509">
        <v>7</v>
      </c>
      <c r="H5060" s="509">
        <v>0</v>
      </c>
    </row>
    <row r="5061" spans="1:8">
      <c r="A5061" s="508" t="s">
        <v>580</v>
      </c>
      <c r="B5061" s="509" t="s">
        <v>355</v>
      </c>
      <c r="C5061" s="509">
        <v>8</v>
      </c>
      <c r="H5061" s="509">
        <v>0</v>
      </c>
    </row>
    <row r="5062" spans="1:8">
      <c r="A5062" s="508" t="s">
        <v>580</v>
      </c>
      <c r="B5062" s="509" t="s">
        <v>355</v>
      </c>
      <c r="C5062" s="509">
        <v>9</v>
      </c>
      <c r="H5062" s="509">
        <v>0</v>
      </c>
    </row>
    <row r="5063" spans="1:8">
      <c r="A5063" s="508" t="s">
        <v>580</v>
      </c>
      <c r="B5063" s="509" t="s">
        <v>355</v>
      </c>
      <c r="C5063" s="509">
        <v>10</v>
      </c>
      <c r="H5063" s="509">
        <v>0</v>
      </c>
    </row>
    <row r="5064" spans="1:8">
      <c r="A5064" s="508" t="s">
        <v>580</v>
      </c>
      <c r="B5064" s="509" t="s">
        <v>355</v>
      </c>
      <c r="C5064" s="509">
        <v>11</v>
      </c>
      <c r="H5064" s="509">
        <v>0</v>
      </c>
    </row>
    <row r="5065" spans="1:8">
      <c r="A5065" s="508" t="s">
        <v>580</v>
      </c>
      <c r="B5065" s="509" t="s">
        <v>355</v>
      </c>
      <c r="C5065" s="509">
        <v>12</v>
      </c>
      <c r="H5065" s="509">
        <v>0</v>
      </c>
    </row>
    <row r="5066" spans="1:8">
      <c r="A5066" s="508" t="s">
        <v>580</v>
      </c>
      <c r="B5066" s="509" t="s">
        <v>355</v>
      </c>
      <c r="C5066" s="509">
        <v>13</v>
      </c>
      <c r="H5066" s="509">
        <v>0</v>
      </c>
    </row>
    <row r="5067" spans="1:8">
      <c r="A5067" s="508" t="s">
        <v>580</v>
      </c>
      <c r="B5067" s="509" t="s">
        <v>355</v>
      </c>
      <c r="C5067" s="509">
        <v>14</v>
      </c>
      <c r="H5067" s="509">
        <v>0</v>
      </c>
    </row>
    <row r="5068" spans="1:8">
      <c r="A5068" s="508" t="s">
        <v>580</v>
      </c>
      <c r="B5068" s="509" t="s">
        <v>355</v>
      </c>
      <c r="C5068" s="509">
        <v>15</v>
      </c>
      <c r="H5068" s="509">
        <v>0</v>
      </c>
    </row>
    <row r="5069" spans="1:8">
      <c r="A5069" s="508" t="s">
        <v>580</v>
      </c>
      <c r="B5069" s="509" t="s">
        <v>355</v>
      </c>
      <c r="C5069" s="509">
        <v>16</v>
      </c>
      <c r="H5069" s="509">
        <v>0</v>
      </c>
    </row>
    <row r="5070" spans="1:8">
      <c r="A5070" s="508" t="s">
        <v>580</v>
      </c>
      <c r="B5070" s="509" t="s">
        <v>355</v>
      </c>
      <c r="C5070" s="509">
        <v>17</v>
      </c>
      <c r="H5070" s="509">
        <v>0</v>
      </c>
    </row>
    <row r="5071" spans="1:8">
      <c r="A5071" s="508" t="s">
        <v>580</v>
      </c>
      <c r="B5071" s="509" t="s">
        <v>355</v>
      </c>
      <c r="C5071" s="509">
        <v>18</v>
      </c>
      <c r="H5071" s="509">
        <v>0</v>
      </c>
    </row>
    <row r="5072" spans="1:8">
      <c r="A5072" s="508" t="s">
        <v>580</v>
      </c>
      <c r="B5072" s="509" t="s">
        <v>355</v>
      </c>
      <c r="C5072" s="509" t="s">
        <v>1024</v>
      </c>
      <c r="H5072" s="509">
        <v>0</v>
      </c>
    </row>
    <row r="5073" spans="1:8">
      <c r="A5073" s="508" t="s">
        <v>580</v>
      </c>
      <c r="B5073" s="509" t="s">
        <v>355</v>
      </c>
      <c r="C5073" s="509" t="s">
        <v>1025</v>
      </c>
      <c r="H5073" s="509">
        <v>0</v>
      </c>
    </row>
    <row r="5074" spans="1:8">
      <c r="A5074" s="508" t="s">
        <v>580</v>
      </c>
      <c r="B5074" s="509" t="s">
        <v>355</v>
      </c>
      <c r="C5074" s="509">
        <v>19</v>
      </c>
      <c r="H5074" s="509">
        <v>0</v>
      </c>
    </row>
    <row r="5075" spans="1:8">
      <c r="A5075" s="508" t="s">
        <v>580</v>
      </c>
      <c r="B5075" s="509" t="s">
        <v>355</v>
      </c>
      <c r="C5075" s="509">
        <v>20</v>
      </c>
      <c r="H5075" s="509">
        <v>0</v>
      </c>
    </row>
    <row r="5076" spans="1:8">
      <c r="A5076" s="508" t="s">
        <v>580</v>
      </c>
      <c r="B5076" s="509" t="s">
        <v>355</v>
      </c>
      <c r="C5076" s="509">
        <v>21</v>
      </c>
      <c r="H5076" s="509">
        <v>0</v>
      </c>
    </row>
    <row r="5077" spans="1:8">
      <c r="A5077" s="508" t="s">
        <v>580</v>
      </c>
      <c r="B5077" s="509" t="s">
        <v>355</v>
      </c>
      <c r="C5077" s="509" t="s">
        <v>1026</v>
      </c>
      <c r="H5077" s="509">
        <v>0</v>
      </c>
    </row>
    <row r="5078" spans="1:8">
      <c r="A5078" s="508" t="s">
        <v>580</v>
      </c>
      <c r="B5078" s="509" t="s">
        <v>355</v>
      </c>
      <c r="C5078" s="509" t="s">
        <v>1027</v>
      </c>
      <c r="H5078" s="509">
        <v>0</v>
      </c>
    </row>
    <row r="5079" spans="1:8">
      <c r="A5079" s="508" t="s">
        <v>580</v>
      </c>
      <c r="B5079" s="509" t="s">
        <v>355</v>
      </c>
      <c r="C5079" s="509" t="s">
        <v>1028</v>
      </c>
      <c r="H5079" s="509">
        <v>0</v>
      </c>
    </row>
    <row r="5080" spans="1:8">
      <c r="A5080" s="508" t="s">
        <v>580</v>
      </c>
      <c r="B5080" s="509" t="s">
        <v>355</v>
      </c>
      <c r="C5080" s="509">
        <v>22</v>
      </c>
      <c r="H5080" s="509">
        <v>0</v>
      </c>
    </row>
    <row r="5081" spans="1:8">
      <c r="A5081" s="508" t="s">
        <v>580</v>
      </c>
      <c r="B5081" s="509" t="s">
        <v>355</v>
      </c>
      <c r="C5081" s="509">
        <v>23</v>
      </c>
      <c r="H5081" s="509">
        <v>0</v>
      </c>
    </row>
    <row r="5082" spans="1:8">
      <c r="A5082" s="508" t="s">
        <v>580</v>
      </c>
      <c r="B5082" s="509" t="s">
        <v>355</v>
      </c>
      <c r="C5082" s="509" t="s">
        <v>1029</v>
      </c>
      <c r="H5082" s="509">
        <v>0</v>
      </c>
    </row>
    <row r="5083" spans="1:8">
      <c r="A5083" s="508" t="s">
        <v>580</v>
      </c>
      <c r="B5083" s="509" t="s">
        <v>355</v>
      </c>
      <c r="C5083" s="509">
        <v>24</v>
      </c>
      <c r="H5083" s="509">
        <v>0</v>
      </c>
    </row>
    <row r="5084" spans="1:8">
      <c r="A5084" s="508" t="s">
        <v>580</v>
      </c>
      <c r="B5084" s="509" t="s">
        <v>355</v>
      </c>
      <c r="C5084" s="509">
        <v>25</v>
      </c>
    </row>
    <row r="5085" spans="1:8">
      <c r="A5085" s="508" t="s">
        <v>580</v>
      </c>
      <c r="B5085" s="509" t="s">
        <v>355</v>
      </c>
      <c r="C5085" s="509">
        <v>26</v>
      </c>
      <c r="H5085" s="509">
        <v>0</v>
      </c>
    </row>
    <row r="5086" spans="1:8">
      <c r="A5086" s="508" t="s">
        <v>580</v>
      </c>
      <c r="B5086" s="509" t="s">
        <v>355</v>
      </c>
      <c r="C5086" s="509">
        <v>27</v>
      </c>
      <c r="H5086" s="509">
        <v>0</v>
      </c>
    </row>
    <row r="5087" spans="1:8">
      <c r="A5087" s="508" t="s">
        <v>580</v>
      </c>
      <c r="B5087" s="509" t="s">
        <v>355</v>
      </c>
      <c r="C5087" s="509">
        <v>28</v>
      </c>
      <c r="H5087" s="509">
        <v>0</v>
      </c>
    </row>
    <row r="5088" spans="1:8">
      <c r="A5088" s="508" t="s">
        <v>580</v>
      </c>
      <c r="B5088" s="509" t="s">
        <v>355</v>
      </c>
      <c r="C5088" s="509">
        <v>29</v>
      </c>
      <c r="H5088" s="509">
        <v>0</v>
      </c>
    </row>
    <row r="5089" spans="1:8">
      <c r="A5089" s="508" t="s">
        <v>580</v>
      </c>
      <c r="B5089" s="509" t="s">
        <v>355</v>
      </c>
      <c r="C5089" s="509">
        <v>30</v>
      </c>
      <c r="H5089" s="509">
        <v>0</v>
      </c>
    </row>
    <row r="5090" spans="1:8">
      <c r="A5090" s="508" t="s">
        <v>580</v>
      </c>
      <c r="B5090" s="509" t="s">
        <v>355</v>
      </c>
      <c r="C5090" s="509">
        <v>31</v>
      </c>
      <c r="H5090" s="509">
        <v>0</v>
      </c>
    </row>
    <row r="5091" spans="1:8">
      <c r="A5091" s="508" t="s">
        <v>580</v>
      </c>
      <c r="B5091" s="509" t="s">
        <v>355</v>
      </c>
      <c r="C5091" s="509">
        <v>32</v>
      </c>
      <c r="H5091" s="509">
        <v>0</v>
      </c>
    </row>
    <row r="5092" spans="1:8">
      <c r="A5092" s="508" t="s">
        <v>580</v>
      </c>
      <c r="B5092" s="509" t="s">
        <v>355</v>
      </c>
      <c r="C5092" s="509">
        <v>33</v>
      </c>
      <c r="H5092" s="509">
        <v>0</v>
      </c>
    </row>
    <row r="5093" spans="1:8">
      <c r="A5093" s="508" t="s">
        <v>580</v>
      </c>
      <c r="B5093" s="509" t="s">
        <v>355</v>
      </c>
      <c r="C5093" s="509">
        <v>34</v>
      </c>
      <c r="H5093" s="509">
        <v>0</v>
      </c>
    </row>
    <row r="5094" spans="1:8">
      <c r="A5094" s="508" t="s">
        <v>580</v>
      </c>
      <c r="B5094" s="509" t="s">
        <v>355</v>
      </c>
      <c r="C5094" s="509">
        <v>35</v>
      </c>
      <c r="H5094" s="509">
        <v>0</v>
      </c>
    </row>
    <row r="5095" spans="1:8">
      <c r="A5095" s="508" t="s">
        <v>580</v>
      </c>
      <c r="B5095" s="509" t="s">
        <v>355</v>
      </c>
      <c r="C5095" s="509">
        <v>36</v>
      </c>
      <c r="H5095" s="509">
        <v>0</v>
      </c>
    </row>
    <row r="5096" spans="1:8">
      <c r="A5096" s="508" t="s">
        <v>580</v>
      </c>
      <c r="B5096" s="509" t="s">
        <v>355</v>
      </c>
      <c r="C5096" s="509">
        <v>37</v>
      </c>
      <c r="H5096" s="509">
        <v>0</v>
      </c>
    </row>
    <row r="5097" spans="1:8">
      <c r="A5097" s="508" t="s">
        <v>580</v>
      </c>
      <c r="B5097" s="509" t="s">
        <v>355</v>
      </c>
      <c r="C5097" s="509">
        <v>38</v>
      </c>
      <c r="H5097" s="509">
        <v>0</v>
      </c>
    </row>
    <row r="5098" spans="1:8">
      <c r="A5098" s="508" t="s">
        <v>580</v>
      </c>
      <c r="B5098" s="509" t="s">
        <v>355</v>
      </c>
      <c r="C5098" s="509" t="s">
        <v>1030</v>
      </c>
    </row>
    <row r="5099" spans="1:8">
      <c r="A5099" s="508" t="s">
        <v>580</v>
      </c>
      <c r="B5099" s="509" t="s">
        <v>355</v>
      </c>
      <c r="C5099" s="509">
        <v>39</v>
      </c>
      <c r="H5099" s="509">
        <v>0</v>
      </c>
    </row>
    <row r="5100" spans="1:8">
      <c r="A5100" s="508" t="s">
        <v>580</v>
      </c>
      <c r="B5100" s="509" t="s">
        <v>355</v>
      </c>
      <c r="C5100" s="509">
        <v>40</v>
      </c>
      <c r="H5100" s="509">
        <v>0</v>
      </c>
    </row>
    <row r="5101" spans="1:8">
      <c r="A5101" s="508" t="s">
        <v>580</v>
      </c>
      <c r="B5101" s="509" t="s">
        <v>355</v>
      </c>
      <c r="C5101" s="509">
        <v>41</v>
      </c>
      <c r="H5101" s="509">
        <v>0</v>
      </c>
    </row>
    <row r="5102" spans="1:8">
      <c r="A5102" s="508" t="s">
        <v>580</v>
      </c>
      <c r="B5102" s="509" t="s">
        <v>355</v>
      </c>
      <c r="C5102" s="509">
        <v>42</v>
      </c>
      <c r="H5102" s="509">
        <v>0</v>
      </c>
    </row>
    <row r="5103" spans="1:8">
      <c r="A5103" s="508" t="s">
        <v>580</v>
      </c>
      <c r="B5103" s="509" t="s">
        <v>355</v>
      </c>
      <c r="C5103" s="509">
        <v>43</v>
      </c>
      <c r="H5103" s="509">
        <v>0</v>
      </c>
    </row>
    <row r="5104" spans="1:8">
      <c r="A5104" s="508" t="s">
        <v>580</v>
      </c>
      <c r="B5104" s="509" t="s">
        <v>355</v>
      </c>
      <c r="C5104" s="509">
        <v>44</v>
      </c>
      <c r="H5104" s="509">
        <v>0</v>
      </c>
    </row>
    <row r="5105" spans="1:8">
      <c r="A5105" s="508" t="s">
        <v>580</v>
      </c>
      <c r="B5105" s="509" t="s">
        <v>355</v>
      </c>
      <c r="C5105" s="509">
        <v>45</v>
      </c>
      <c r="H5105" s="509">
        <v>0</v>
      </c>
    </row>
    <row r="5106" spans="1:8">
      <c r="A5106" s="508" t="s">
        <v>580</v>
      </c>
      <c r="B5106" s="509" t="s">
        <v>355</v>
      </c>
      <c r="C5106" s="509">
        <v>46</v>
      </c>
      <c r="H5106" s="509">
        <v>0</v>
      </c>
    </row>
    <row r="5107" spans="1:8">
      <c r="A5107" s="508" t="s">
        <v>580</v>
      </c>
      <c r="B5107" s="509" t="s">
        <v>355</v>
      </c>
      <c r="C5107" s="509">
        <v>47</v>
      </c>
      <c r="H5107" s="509">
        <v>0</v>
      </c>
    </row>
    <row r="5108" spans="1:8">
      <c r="A5108" s="508" t="s">
        <v>580</v>
      </c>
      <c r="B5108" s="509" t="s">
        <v>355</v>
      </c>
      <c r="C5108" s="509">
        <v>48</v>
      </c>
      <c r="H5108" s="509">
        <v>0</v>
      </c>
    </row>
    <row r="5109" spans="1:8">
      <c r="A5109" s="508" t="s">
        <v>580</v>
      </c>
      <c r="B5109" s="509" t="s">
        <v>355</v>
      </c>
      <c r="C5109" s="509">
        <v>49</v>
      </c>
      <c r="H5109" s="509">
        <v>0</v>
      </c>
    </row>
    <row r="5110" spans="1:8">
      <c r="A5110" s="508" t="s">
        <v>580</v>
      </c>
      <c r="B5110" s="509" t="s">
        <v>355</v>
      </c>
      <c r="C5110" s="509">
        <v>50</v>
      </c>
      <c r="H5110" s="509">
        <v>0</v>
      </c>
    </row>
    <row r="5111" spans="1:8">
      <c r="A5111" s="508" t="s">
        <v>580</v>
      </c>
      <c r="B5111" s="509" t="s">
        <v>355</v>
      </c>
      <c r="C5111" s="509">
        <v>51</v>
      </c>
      <c r="H5111" s="509">
        <v>0</v>
      </c>
    </row>
    <row r="5112" spans="1:8">
      <c r="A5112" s="508" t="s">
        <v>580</v>
      </c>
      <c r="B5112" s="509" t="s">
        <v>355</v>
      </c>
      <c r="C5112" s="509" t="s">
        <v>1031</v>
      </c>
      <c r="H5112" s="509">
        <v>0</v>
      </c>
    </row>
    <row r="5113" spans="1:8">
      <c r="A5113" s="508" t="s">
        <v>580</v>
      </c>
      <c r="B5113" s="509" t="s">
        <v>355</v>
      </c>
      <c r="C5113" s="509" t="s">
        <v>1032</v>
      </c>
      <c r="H5113" s="509">
        <v>0</v>
      </c>
    </row>
    <row r="5114" spans="1:8">
      <c r="A5114" s="508" t="s">
        <v>580</v>
      </c>
      <c r="B5114" s="509" t="s">
        <v>355</v>
      </c>
      <c r="C5114" s="509">
        <v>52</v>
      </c>
      <c r="H5114" s="509">
        <v>0</v>
      </c>
    </row>
    <row r="5115" spans="1:8">
      <c r="A5115" s="508" t="s">
        <v>580</v>
      </c>
      <c r="B5115" s="509" t="s">
        <v>355</v>
      </c>
      <c r="C5115" s="509">
        <v>53</v>
      </c>
      <c r="H5115" s="509">
        <v>0</v>
      </c>
    </row>
    <row r="5116" spans="1:8">
      <c r="A5116" s="508" t="s">
        <v>580</v>
      </c>
      <c r="B5116" s="509" t="s">
        <v>355</v>
      </c>
      <c r="C5116" s="509">
        <v>54</v>
      </c>
      <c r="H5116" s="509">
        <v>0</v>
      </c>
    </row>
    <row r="5117" spans="1:8">
      <c r="A5117" s="508" t="s">
        <v>580</v>
      </c>
      <c r="B5117" s="509" t="s">
        <v>355</v>
      </c>
      <c r="C5117" s="509">
        <v>55</v>
      </c>
      <c r="H5117" s="509">
        <v>0</v>
      </c>
    </row>
    <row r="5118" spans="1:8">
      <c r="A5118" s="508" t="s">
        <v>580</v>
      </c>
      <c r="B5118" s="509" t="s">
        <v>355</v>
      </c>
      <c r="C5118" s="509">
        <v>56</v>
      </c>
      <c r="H5118" s="509">
        <v>0</v>
      </c>
    </row>
    <row r="5119" spans="1:8">
      <c r="A5119" s="508" t="s">
        <v>580</v>
      </c>
      <c r="B5119" s="509" t="s">
        <v>355</v>
      </c>
      <c r="C5119" s="509">
        <v>57</v>
      </c>
      <c r="H5119" s="509">
        <v>0</v>
      </c>
    </row>
    <row r="5120" spans="1:8">
      <c r="A5120" s="508" t="s">
        <v>580</v>
      </c>
      <c r="B5120" s="509" t="s">
        <v>355</v>
      </c>
      <c r="C5120" s="509">
        <v>58</v>
      </c>
      <c r="H5120" s="509">
        <v>0</v>
      </c>
    </row>
    <row r="5121" spans="1:8">
      <c r="A5121" s="508" t="s">
        <v>580</v>
      </c>
      <c r="B5121" s="509" t="s">
        <v>355</v>
      </c>
      <c r="C5121" s="509">
        <v>59</v>
      </c>
      <c r="H5121" s="509">
        <v>0</v>
      </c>
    </row>
    <row r="5122" spans="1:8">
      <c r="A5122" s="508" t="s">
        <v>580</v>
      </c>
      <c r="B5122" s="509" t="s">
        <v>355</v>
      </c>
      <c r="C5122" s="509">
        <v>60</v>
      </c>
      <c r="H5122" s="509">
        <v>0</v>
      </c>
    </row>
    <row r="5123" spans="1:8">
      <c r="A5123" s="508" t="s">
        <v>580</v>
      </c>
      <c r="B5123" s="509" t="s">
        <v>355</v>
      </c>
      <c r="C5123" s="509">
        <v>61</v>
      </c>
      <c r="H5123" s="509">
        <v>0</v>
      </c>
    </row>
    <row r="5124" spans="1:8">
      <c r="A5124" s="508" t="s">
        <v>580</v>
      </c>
      <c r="B5124" s="509" t="s">
        <v>355</v>
      </c>
      <c r="C5124" s="509">
        <v>62</v>
      </c>
      <c r="H5124" s="509">
        <v>0</v>
      </c>
    </row>
    <row r="5125" spans="1:8">
      <c r="A5125" s="508" t="s">
        <v>580</v>
      </c>
      <c r="B5125" s="509" t="s">
        <v>355</v>
      </c>
      <c r="C5125" s="509">
        <v>63</v>
      </c>
      <c r="H5125" s="509">
        <v>0</v>
      </c>
    </row>
    <row r="5126" spans="1:8">
      <c r="A5126" s="508" t="s">
        <v>580</v>
      </c>
      <c r="B5126" s="509" t="s">
        <v>355</v>
      </c>
      <c r="C5126" s="509" t="s">
        <v>1033</v>
      </c>
      <c r="H5126" s="509">
        <v>0</v>
      </c>
    </row>
    <row r="5127" spans="1:8">
      <c r="A5127" s="508" t="s">
        <v>580</v>
      </c>
      <c r="B5127" s="509" t="s">
        <v>355</v>
      </c>
      <c r="C5127" s="509" t="s">
        <v>1034</v>
      </c>
      <c r="H5127" s="509">
        <v>0</v>
      </c>
    </row>
    <row r="5128" spans="1:8">
      <c r="A5128" s="508" t="s">
        <v>580</v>
      </c>
      <c r="B5128" s="509" t="s">
        <v>355</v>
      </c>
      <c r="C5128" s="509">
        <v>64</v>
      </c>
      <c r="H5128" s="509">
        <v>0</v>
      </c>
    </row>
    <row r="5129" spans="1:8">
      <c r="A5129" s="508" t="s">
        <v>580</v>
      </c>
      <c r="B5129" s="509" t="s">
        <v>355</v>
      </c>
      <c r="C5129" s="509" t="s">
        <v>1035</v>
      </c>
      <c r="H5129" s="509">
        <v>0</v>
      </c>
    </row>
    <row r="5130" spans="1:8">
      <c r="A5130" s="508" t="s">
        <v>580</v>
      </c>
      <c r="B5130" s="509" t="s">
        <v>355</v>
      </c>
      <c r="C5130" s="509">
        <v>65</v>
      </c>
      <c r="H5130" s="509">
        <v>0</v>
      </c>
    </row>
    <row r="5131" spans="1:8">
      <c r="A5131" s="508" t="s">
        <v>580</v>
      </c>
      <c r="B5131" s="509" t="s">
        <v>355</v>
      </c>
      <c r="C5131" s="509">
        <v>66</v>
      </c>
      <c r="H5131" s="509">
        <v>0</v>
      </c>
    </row>
    <row r="5132" spans="1:8">
      <c r="A5132" s="508" t="s">
        <v>580</v>
      </c>
      <c r="B5132" s="509" t="s">
        <v>355</v>
      </c>
      <c r="C5132" s="509" t="s">
        <v>1036</v>
      </c>
      <c r="H5132" s="509">
        <v>0</v>
      </c>
    </row>
    <row r="5133" spans="1:8">
      <c r="A5133" s="508" t="s">
        <v>580</v>
      </c>
      <c r="B5133" s="509" t="s">
        <v>355</v>
      </c>
      <c r="C5133" s="509" t="s">
        <v>1037</v>
      </c>
      <c r="H5133" s="509">
        <v>0</v>
      </c>
    </row>
    <row r="5134" spans="1:8">
      <c r="A5134" s="508" t="s">
        <v>580</v>
      </c>
      <c r="B5134" s="509" t="s">
        <v>355</v>
      </c>
      <c r="C5134" s="509" t="s">
        <v>1038</v>
      </c>
      <c r="H5134" s="509">
        <v>0</v>
      </c>
    </row>
    <row r="5135" spans="1:8">
      <c r="A5135" s="508" t="s">
        <v>580</v>
      </c>
      <c r="B5135" s="509" t="s">
        <v>355</v>
      </c>
      <c r="C5135" s="509" t="s">
        <v>1039</v>
      </c>
      <c r="H5135" s="509">
        <v>0</v>
      </c>
    </row>
    <row r="5136" spans="1:8">
      <c r="A5136" s="508" t="s">
        <v>580</v>
      </c>
      <c r="B5136" s="509" t="s">
        <v>355</v>
      </c>
      <c r="C5136" s="509" t="s">
        <v>1040</v>
      </c>
      <c r="H5136" s="509">
        <v>0</v>
      </c>
    </row>
    <row r="5137" spans="1:8">
      <c r="A5137" s="508" t="s">
        <v>580</v>
      </c>
      <c r="B5137" s="509" t="s">
        <v>355</v>
      </c>
      <c r="C5137" s="509" t="s">
        <v>1041</v>
      </c>
      <c r="H5137" s="509">
        <v>0</v>
      </c>
    </row>
    <row r="5138" spans="1:8">
      <c r="A5138" s="508" t="s">
        <v>580</v>
      </c>
      <c r="B5138" s="509" t="s">
        <v>355</v>
      </c>
      <c r="C5138" s="509" t="s">
        <v>1042</v>
      </c>
    </row>
    <row r="5139" spans="1:8">
      <c r="A5139" s="508" t="s">
        <v>580</v>
      </c>
      <c r="B5139" s="509" t="s">
        <v>355</v>
      </c>
      <c r="C5139" s="509">
        <v>67</v>
      </c>
      <c r="H5139" s="509">
        <v>0</v>
      </c>
    </row>
    <row r="5140" spans="1:8">
      <c r="A5140" s="508" t="s">
        <v>580</v>
      </c>
      <c r="B5140" s="509" t="s">
        <v>355</v>
      </c>
      <c r="C5140" s="509">
        <v>68</v>
      </c>
      <c r="H5140" s="509">
        <v>0</v>
      </c>
    </row>
    <row r="5141" spans="1:8">
      <c r="A5141" s="508" t="s">
        <v>580</v>
      </c>
      <c r="B5141" s="509" t="s">
        <v>355</v>
      </c>
      <c r="C5141" s="509" t="s">
        <v>1043</v>
      </c>
      <c r="H5141" s="509">
        <v>0</v>
      </c>
    </row>
    <row r="5142" spans="1:8">
      <c r="A5142" s="508" t="s">
        <v>580</v>
      </c>
      <c r="B5142" s="509" t="s">
        <v>355</v>
      </c>
      <c r="C5142" s="509">
        <v>69</v>
      </c>
      <c r="H5142" s="509">
        <v>0</v>
      </c>
    </row>
    <row r="5143" spans="1:8">
      <c r="A5143" s="508" t="s">
        <v>580</v>
      </c>
      <c r="B5143" s="509" t="s">
        <v>355</v>
      </c>
      <c r="C5143" s="509" t="s">
        <v>1044</v>
      </c>
      <c r="H5143" s="509">
        <v>0</v>
      </c>
    </row>
    <row r="5144" spans="1:8">
      <c r="A5144" s="508" t="s">
        <v>580</v>
      </c>
      <c r="B5144" s="509" t="s">
        <v>355</v>
      </c>
      <c r="C5144" s="509" t="s">
        <v>1045</v>
      </c>
      <c r="H5144" s="509">
        <v>0</v>
      </c>
    </row>
    <row r="5145" spans="1:8">
      <c r="A5145" s="508" t="s">
        <v>580</v>
      </c>
      <c r="B5145" s="509" t="s">
        <v>355</v>
      </c>
      <c r="C5145" s="509">
        <v>70</v>
      </c>
      <c r="H5145" s="509">
        <v>0</v>
      </c>
    </row>
    <row r="5146" spans="1:8">
      <c r="A5146" s="508" t="s">
        <v>580</v>
      </c>
      <c r="B5146" s="509" t="s">
        <v>355</v>
      </c>
      <c r="C5146" s="509" t="s">
        <v>1046</v>
      </c>
      <c r="H5146" s="509">
        <v>0</v>
      </c>
    </row>
    <row r="5147" spans="1:8">
      <c r="A5147" s="508" t="s">
        <v>580</v>
      </c>
      <c r="B5147" s="509" t="s">
        <v>355</v>
      </c>
      <c r="C5147" s="509">
        <v>71</v>
      </c>
      <c r="H5147" s="509">
        <v>0</v>
      </c>
    </row>
    <row r="5148" spans="1:8">
      <c r="A5148" s="508" t="s">
        <v>580</v>
      </c>
      <c r="B5148" s="509" t="s">
        <v>355</v>
      </c>
      <c r="C5148" s="509" t="s">
        <v>1047</v>
      </c>
      <c r="H5148" s="509">
        <v>0</v>
      </c>
    </row>
    <row r="5149" spans="1:8">
      <c r="A5149" s="508" t="s">
        <v>580</v>
      </c>
      <c r="B5149" s="509" t="s">
        <v>355</v>
      </c>
      <c r="C5149" s="509" t="s">
        <v>1048</v>
      </c>
      <c r="H5149" s="509">
        <v>0</v>
      </c>
    </row>
    <row r="5150" spans="1:8">
      <c r="A5150" s="508" t="s">
        <v>580</v>
      </c>
      <c r="B5150" s="509" t="s">
        <v>355</v>
      </c>
      <c r="C5150" s="509" t="s">
        <v>1049</v>
      </c>
      <c r="H5150" s="509">
        <v>0</v>
      </c>
    </row>
    <row r="5151" spans="1:8">
      <c r="A5151" s="508" t="s">
        <v>580</v>
      </c>
      <c r="B5151" s="509" t="s">
        <v>355</v>
      </c>
      <c r="C5151" s="509" t="s">
        <v>1050</v>
      </c>
      <c r="H5151" s="509">
        <v>0</v>
      </c>
    </row>
    <row r="5152" spans="1:8">
      <c r="A5152" s="508" t="s">
        <v>580</v>
      </c>
      <c r="B5152" s="509" t="s">
        <v>355</v>
      </c>
      <c r="C5152" s="509" t="s">
        <v>1051</v>
      </c>
      <c r="H5152" s="509">
        <v>0</v>
      </c>
    </row>
    <row r="5153" spans="1:8">
      <c r="A5153" s="508" t="s">
        <v>580</v>
      </c>
      <c r="B5153" s="509" t="s">
        <v>355</v>
      </c>
      <c r="C5153" s="509">
        <v>72</v>
      </c>
      <c r="H5153" s="509">
        <v>0</v>
      </c>
    </row>
    <row r="5154" spans="1:8">
      <c r="A5154" s="508" t="s">
        <v>580</v>
      </c>
      <c r="B5154" s="509" t="s">
        <v>355</v>
      </c>
      <c r="C5154" s="509">
        <v>74</v>
      </c>
      <c r="H5154" s="509">
        <v>0</v>
      </c>
    </row>
    <row r="5155" spans="1:8">
      <c r="A5155" s="508" t="s">
        <v>580</v>
      </c>
      <c r="B5155" s="509" t="s">
        <v>355</v>
      </c>
      <c r="C5155" s="509" t="s">
        <v>4571</v>
      </c>
      <c r="D5155" s="509">
        <v>0</v>
      </c>
      <c r="E5155" s="509">
        <v>0</v>
      </c>
      <c r="F5155" s="509">
        <v>0</v>
      </c>
      <c r="G5155" s="509">
        <v>0</v>
      </c>
      <c r="H5155" s="509">
        <v>0</v>
      </c>
    </row>
    <row r="5156" spans="1:8">
      <c r="A5156" s="508" t="s">
        <v>581</v>
      </c>
      <c r="B5156" s="509" t="s">
        <v>356</v>
      </c>
      <c r="C5156" s="509">
        <v>1</v>
      </c>
      <c r="H5156" s="509">
        <v>0</v>
      </c>
    </row>
    <row r="5157" spans="1:8">
      <c r="A5157" s="508" t="s">
        <v>581</v>
      </c>
      <c r="B5157" s="509" t="s">
        <v>356</v>
      </c>
      <c r="C5157" s="509" t="s">
        <v>1023</v>
      </c>
      <c r="H5157" s="509">
        <v>0</v>
      </c>
    </row>
    <row r="5158" spans="1:8">
      <c r="A5158" s="508" t="s">
        <v>581</v>
      </c>
      <c r="B5158" s="509" t="s">
        <v>356</v>
      </c>
      <c r="C5158" s="509">
        <v>2</v>
      </c>
      <c r="H5158" s="509">
        <v>0</v>
      </c>
    </row>
    <row r="5159" spans="1:8">
      <c r="A5159" s="508" t="s">
        <v>581</v>
      </c>
      <c r="B5159" s="509" t="s">
        <v>356</v>
      </c>
      <c r="C5159" s="509">
        <v>3</v>
      </c>
      <c r="H5159" s="509">
        <v>0</v>
      </c>
    </row>
    <row r="5160" spans="1:8">
      <c r="A5160" s="508" t="s">
        <v>581</v>
      </c>
      <c r="B5160" s="509" t="s">
        <v>356</v>
      </c>
      <c r="C5160" s="509">
        <v>4</v>
      </c>
      <c r="H5160" s="509">
        <v>0</v>
      </c>
    </row>
    <row r="5161" spans="1:8">
      <c r="A5161" s="508" t="s">
        <v>581</v>
      </c>
      <c r="B5161" s="509" t="s">
        <v>356</v>
      </c>
      <c r="C5161" s="509">
        <v>5</v>
      </c>
      <c r="H5161" s="509">
        <v>0</v>
      </c>
    </row>
    <row r="5162" spans="1:8">
      <c r="A5162" s="508" t="s">
        <v>581</v>
      </c>
      <c r="B5162" s="509" t="s">
        <v>356</v>
      </c>
      <c r="C5162" s="509">
        <v>6</v>
      </c>
      <c r="H5162" s="509">
        <v>0</v>
      </c>
    </row>
    <row r="5163" spans="1:8">
      <c r="A5163" s="508" t="s">
        <v>581</v>
      </c>
      <c r="B5163" s="509" t="s">
        <v>356</v>
      </c>
      <c r="C5163" s="509">
        <v>7</v>
      </c>
      <c r="H5163" s="509">
        <v>0</v>
      </c>
    </row>
    <row r="5164" spans="1:8">
      <c r="A5164" s="508" t="s">
        <v>581</v>
      </c>
      <c r="B5164" s="509" t="s">
        <v>356</v>
      </c>
      <c r="C5164" s="509">
        <v>8</v>
      </c>
      <c r="H5164" s="509">
        <v>0</v>
      </c>
    </row>
    <row r="5165" spans="1:8">
      <c r="A5165" s="508" t="s">
        <v>581</v>
      </c>
      <c r="B5165" s="509" t="s">
        <v>356</v>
      </c>
      <c r="C5165" s="509">
        <v>9</v>
      </c>
      <c r="H5165" s="509">
        <v>0</v>
      </c>
    </row>
    <row r="5166" spans="1:8">
      <c r="A5166" s="508" t="s">
        <v>581</v>
      </c>
      <c r="B5166" s="509" t="s">
        <v>356</v>
      </c>
      <c r="C5166" s="509">
        <v>10</v>
      </c>
      <c r="H5166" s="509">
        <v>0</v>
      </c>
    </row>
    <row r="5167" spans="1:8">
      <c r="A5167" s="508" t="s">
        <v>581</v>
      </c>
      <c r="B5167" s="509" t="s">
        <v>356</v>
      </c>
      <c r="C5167" s="509">
        <v>11</v>
      </c>
      <c r="H5167" s="509">
        <v>0</v>
      </c>
    </row>
    <row r="5168" spans="1:8">
      <c r="A5168" s="508" t="s">
        <v>581</v>
      </c>
      <c r="B5168" s="509" t="s">
        <v>356</v>
      </c>
      <c r="C5168" s="509">
        <v>12</v>
      </c>
      <c r="H5168" s="509">
        <v>0</v>
      </c>
    </row>
    <row r="5169" spans="1:8">
      <c r="A5169" s="508" t="s">
        <v>581</v>
      </c>
      <c r="B5169" s="509" t="s">
        <v>356</v>
      </c>
      <c r="C5169" s="509">
        <v>13</v>
      </c>
      <c r="H5169" s="509">
        <v>0</v>
      </c>
    </row>
    <row r="5170" spans="1:8">
      <c r="A5170" s="508" t="s">
        <v>581</v>
      </c>
      <c r="B5170" s="509" t="s">
        <v>356</v>
      </c>
      <c r="C5170" s="509">
        <v>14</v>
      </c>
      <c r="H5170" s="509">
        <v>0</v>
      </c>
    </row>
    <row r="5171" spans="1:8">
      <c r="A5171" s="508" t="s">
        <v>581</v>
      </c>
      <c r="B5171" s="509" t="s">
        <v>356</v>
      </c>
      <c r="C5171" s="509">
        <v>15</v>
      </c>
      <c r="H5171" s="509">
        <v>0</v>
      </c>
    </row>
    <row r="5172" spans="1:8">
      <c r="A5172" s="508" t="s">
        <v>581</v>
      </c>
      <c r="B5172" s="509" t="s">
        <v>356</v>
      </c>
      <c r="C5172" s="509">
        <v>16</v>
      </c>
      <c r="H5172" s="509">
        <v>0</v>
      </c>
    </row>
    <row r="5173" spans="1:8">
      <c r="A5173" s="508" t="s">
        <v>581</v>
      </c>
      <c r="B5173" s="509" t="s">
        <v>356</v>
      </c>
      <c r="C5173" s="509">
        <v>17</v>
      </c>
      <c r="H5173" s="509">
        <v>0</v>
      </c>
    </row>
    <row r="5174" spans="1:8">
      <c r="A5174" s="508" t="s">
        <v>581</v>
      </c>
      <c r="B5174" s="509" t="s">
        <v>356</v>
      </c>
      <c r="C5174" s="509">
        <v>18</v>
      </c>
      <c r="H5174" s="509">
        <v>0</v>
      </c>
    </row>
    <row r="5175" spans="1:8">
      <c r="A5175" s="508" t="s">
        <v>581</v>
      </c>
      <c r="B5175" s="509" t="s">
        <v>356</v>
      </c>
      <c r="C5175" s="509" t="s">
        <v>1024</v>
      </c>
      <c r="H5175" s="509">
        <v>0</v>
      </c>
    </row>
    <row r="5176" spans="1:8">
      <c r="A5176" s="508" t="s">
        <v>581</v>
      </c>
      <c r="B5176" s="509" t="s">
        <v>356</v>
      </c>
      <c r="C5176" s="509" t="s">
        <v>1025</v>
      </c>
      <c r="H5176" s="509">
        <v>0</v>
      </c>
    </row>
    <row r="5177" spans="1:8">
      <c r="A5177" s="508" t="s">
        <v>581</v>
      </c>
      <c r="B5177" s="509" t="s">
        <v>356</v>
      </c>
      <c r="C5177" s="509">
        <v>19</v>
      </c>
      <c r="H5177" s="509">
        <v>0</v>
      </c>
    </row>
    <row r="5178" spans="1:8">
      <c r="A5178" s="508" t="s">
        <v>581</v>
      </c>
      <c r="B5178" s="509" t="s">
        <v>356</v>
      </c>
      <c r="C5178" s="509">
        <v>20</v>
      </c>
      <c r="H5178" s="509">
        <v>0</v>
      </c>
    </row>
    <row r="5179" spans="1:8">
      <c r="A5179" s="508" t="s">
        <v>581</v>
      </c>
      <c r="B5179" s="509" t="s">
        <v>356</v>
      </c>
      <c r="C5179" s="509">
        <v>21</v>
      </c>
      <c r="H5179" s="509">
        <v>0</v>
      </c>
    </row>
    <row r="5180" spans="1:8">
      <c r="A5180" s="508" t="s">
        <v>581</v>
      </c>
      <c r="B5180" s="509" t="s">
        <v>356</v>
      </c>
      <c r="C5180" s="509" t="s">
        <v>1026</v>
      </c>
      <c r="H5180" s="509">
        <v>0</v>
      </c>
    </row>
    <row r="5181" spans="1:8">
      <c r="A5181" s="508" t="s">
        <v>581</v>
      </c>
      <c r="B5181" s="509" t="s">
        <v>356</v>
      </c>
      <c r="C5181" s="509" t="s">
        <v>1027</v>
      </c>
      <c r="H5181" s="509">
        <v>0</v>
      </c>
    </row>
    <row r="5182" spans="1:8">
      <c r="A5182" s="508" t="s">
        <v>581</v>
      </c>
      <c r="B5182" s="509" t="s">
        <v>356</v>
      </c>
      <c r="C5182" s="509" t="s">
        <v>1028</v>
      </c>
      <c r="H5182" s="509">
        <v>0</v>
      </c>
    </row>
    <row r="5183" spans="1:8">
      <c r="A5183" s="508" t="s">
        <v>581</v>
      </c>
      <c r="B5183" s="509" t="s">
        <v>356</v>
      </c>
      <c r="C5183" s="509">
        <v>22</v>
      </c>
      <c r="H5183" s="509">
        <v>0</v>
      </c>
    </row>
    <row r="5184" spans="1:8">
      <c r="A5184" s="508" t="s">
        <v>581</v>
      </c>
      <c r="B5184" s="509" t="s">
        <v>356</v>
      </c>
      <c r="C5184" s="509">
        <v>23</v>
      </c>
      <c r="H5184" s="509">
        <v>0</v>
      </c>
    </row>
    <row r="5185" spans="1:8">
      <c r="A5185" s="508" t="s">
        <v>581</v>
      </c>
      <c r="B5185" s="509" t="s">
        <v>356</v>
      </c>
      <c r="C5185" s="509" t="s">
        <v>1029</v>
      </c>
      <c r="H5185" s="509">
        <v>0</v>
      </c>
    </row>
    <row r="5186" spans="1:8">
      <c r="A5186" s="508" t="s">
        <v>581</v>
      </c>
      <c r="B5186" s="509" t="s">
        <v>356</v>
      </c>
      <c r="C5186" s="509">
        <v>24</v>
      </c>
      <c r="H5186" s="509">
        <v>0</v>
      </c>
    </row>
    <row r="5187" spans="1:8">
      <c r="A5187" s="508" t="s">
        <v>581</v>
      </c>
      <c r="B5187" s="509" t="s">
        <v>356</v>
      </c>
      <c r="C5187" s="509">
        <v>25</v>
      </c>
    </row>
    <row r="5188" spans="1:8">
      <c r="A5188" s="508" t="s">
        <v>581</v>
      </c>
      <c r="B5188" s="509" t="s">
        <v>356</v>
      </c>
      <c r="C5188" s="509">
        <v>26</v>
      </c>
      <c r="H5188" s="509">
        <v>0</v>
      </c>
    </row>
    <row r="5189" spans="1:8">
      <c r="A5189" s="508" t="s">
        <v>581</v>
      </c>
      <c r="B5189" s="509" t="s">
        <v>356</v>
      </c>
      <c r="C5189" s="509">
        <v>27</v>
      </c>
      <c r="H5189" s="509">
        <v>0</v>
      </c>
    </row>
    <row r="5190" spans="1:8">
      <c r="A5190" s="508" t="s">
        <v>581</v>
      </c>
      <c r="B5190" s="509" t="s">
        <v>356</v>
      </c>
      <c r="C5190" s="509">
        <v>28</v>
      </c>
      <c r="H5190" s="509">
        <v>0</v>
      </c>
    </row>
    <row r="5191" spans="1:8">
      <c r="A5191" s="508" t="s">
        <v>581</v>
      </c>
      <c r="B5191" s="509" t="s">
        <v>356</v>
      </c>
      <c r="C5191" s="509">
        <v>29</v>
      </c>
      <c r="H5191" s="509">
        <v>0</v>
      </c>
    </row>
    <row r="5192" spans="1:8">
      <c r="A5192" s="508" t="s">
        <v>581</v>
      </c>
      <c r="B5192" s="509" t="s">
        <v>356</v>
      </c>
      <c r="C5192" s="509">
        <v>30</v>
      </c>
      <c r="H5192" s="509">
        <v>0</v>
      </c>
    </row>
    <row r="5193" spans="1:8">
      <c r="A5193" s="508" t="s">
        <v>581</v>
      </c>
      <c r="B5193" s="509" t="s">
        <v>356</v>
      </c>
      <c r="C5193" s="509">
        <v>31</v>
      </c>
      <c r="H5193" s="509">
        <v>0</v>
      </c>
    </row>
    <row r="5194" spans="1:8">
      <c r="A5194" s="508" t="s">
        <v>581</v>
      </c>
      <c r="B5194" s="509" t="s">
        <v>356</v>
      </c>
      <c r="C5194" s="509">
        <v>32</v>
      </c>
      <c r="H5194" s="509">
        <v>0</v>
      </c>
    </row>
    <row r="5195" spans="1:8">
      <c r="A5195" s="508" t="s">
        <v>581</v>
      </c>
      <c r="B5195" s="509" t="s">
        <v>356</v>
      </c>
      <c r="C5195" s="509">
        <v>33</v>
      </c>
      <c r="H5195" s="509">
        <v>0</v>
      </c>
    </row>
    <row r="5196" spans="1:8">
      <c r="A5196" s="508" t="s">
        <v>581</v>
      </c>
      <c r="B5196" s="509" t="s">
        <v>356</v>
      </c>
      <c r="C5196" s="509">
        <v>34</v>
      </c>
      <c r="H5196" s="509">
        <v>0</v>
      </c>
    </row>
    <row r="5197" spans="1:8">
      <c r="A5197" s="508" t="s">
        <v>581</v>
      </c>
      <c r="B5197" s="509" t="s">
        <v>356</v>
      </c>
      <c r="C5197" s="509">
        <v>35</v>
      </c>
      <c r="H5197" s="509">
        <v>0</v>
      </c>
    </row>
    <row r="5198" spans="1:8">
      <c r="A5198" s="508" t="s">
        <v>581</v>
      </c>
      <c r="B5198" s="509" t="s">
        <v>356</v>
      </c>
      <c r="C5198" s="509">
        <v>36</v>
      </c>
      <c r="H5198" s="509">
        <v>0</v>
      </c>
    </row>
    <row r="5199" spans="1:8">
      <c r="A5199" s="508" t="s">
        <v>581</v>
      </c>
      <c r="B5199" s="509" t="s">
        <v>356</v>
      </c>
      <c r="C5199" s="509">
        <v>37</v>
      </c>
      <c r="H5199" s="509">
        <v>0</v>
      </c>
    </row>
    <row r="5200" spans="1:8">
      <c r="A5200" s="508" t="s">
        <v>581</v>
      </c>
      <c r="B5200" s="509" t="s">
        <v>356</v>
      </c>
      <c r="C5200" s="509">
        <v>38</v>
      </c>
      <c r="H5200" s="509">
        <v>0</v>
      </c>
    </row>
    <row r="5201" spans="1:8">
      <c r="A5201" s="508" t="s">
        <v>581</v>
      </c>
      <c r="B5201" s="509" t="s">
        <v>356</v>
      </c>
      <c r="C5201" s="509" t="s">
        <v>1030</v>
      </c>
    </row>
    <row r="5202" spans="1:8">
      <c r="A5202" s="508" t="s">
        <v>581</v>
      </c>
      <c r="B5202" s="509" t="s">
        <v>356</v>
      </c>
      <c r="C5202" s="509">
        <v>39</v>
      </c>
      <c r="H5202" s="509">
        <v>0</v>
      </c>
    </row>
    <row r="5203" spans="1:8">
      <c r="A5203" s="508" t="s">
        <v>581</v>
      </c>
      <c r="B5203" s="509" t="s">
        <v>356</v>
      </c>
      <c r="C5203" s="509">
        <v>40</v>
      </c>
      <c r="H5203" s="509">
        <v>0</v>
      </c>
    </row>
    <row r="5204" spans="1:8">
      <c r="A5204" s="508" t="s">
        <v>581</v>
      </c>
      <c r="B5204" s="509" t="s">
        <v>356</v>
      </c>
      <c r="C5204" s="509">
        <v>41</v>
      </c>
      <c r="H5204" s="509">
        <v>0</v>
      </c>
    </row>
    <row r="5205" spans="1:8">
      <c r="A5205" s="508" t="s">
        <v>581</v>
      </c>
      <c r="B5205" s="509" t="s">
        <v>356</v>
      </c>
      <c r="C5205" s="509">
        <v>42</v>
      </c>
      <c r="H5205" s="509">
        <v>0</v>
      </c>
    </row>
    <row r="5206" spans="1:8">
      <c r="A5206" s="508" t="s">
        <v>581</v>
      </c>
      <c r="B5206" s="509" t="s">
        <v>356</v>
      </c>
      <c r="C5206" s="509">
        <v>43</v>
      </c>
      <c r="H5206" s="509">
        <v>0</v>
      </c>
    </row>
    <row r="5207" spans="1:8">
      <c r="A5207" s="508" t="s">
        <v>581</v>
      </c>
      <c r="B5207" s="509" t="s">
        <v>356</v>
      </c>
      <c r="C5207" s="509">
        <v>44</v>
      </c>
      <c r="H5207" s="509">
        <v>0</v>
      </c>
    </row>
    <row r="5208" spans="1:8">
      <c r="A5208" s="508" t="s">
        <v>581</v>
      </c>
      <c r="B5208" s="509" t="s">
        <v>356</v>
      </c>
      <c r="C5208" s="509">
        <v>45</v>
      </c>
      <c r="H5208" s="509">
        <v>0</v>
      </c>
    </row>
    <row r="5209" spans="1:8">
      <c r="A5209" s="508" t="s">
        <v>581</v>
      </c>
      <c r="B5209" s="509" t="s">
        <v>356</v>
      </c>
      <c r="C5209" s="509">
        <v>46</v>
      </c>
      <c r="H5209" s="509">
        <v>0</v>
      </c>
    </row>
    <row r="5210" spans="1:8">
      <c r="A5210" s="508" t="s">
        <v>581</v>
      </c>
      <c r="B5210" s="509" t="s">
        <v>356</v>
      </c>
      <c r="C5210" s="509">
        <v>47</v>
      </c>
      <c r="H5210" s="509">
        <v>0</v>
      </c>
    </row>
    <row r="5211" spans="1:8">
      <c r="A5211" s="508" t="s">
        <v>581</v>
      </c>
      <c r="B5211" s="509" t="s">
        <v>356</v>
      </c>
      <c r="C5211" s="509">
        <v>48</v>
      </c>
      <c r="H5211" s="509">
        <v>0</v>
      </c>
    </row>
    <row r="5212" spans="1:8">
      <c r="A5212" s="508" t="s">
        <v>581</v>
      </c>
      <c r="B5212" s="509" t="s">
        <v>356</v>
      </c>
      <c r="C5212" s="509">
        <v>49</v>
      </c>
      <c r="H5212" s="509">
        <v>0</v>
      </c>
    </row>
    <row r="5213" spans="1:8">
      <c r="A5213" s="508" t="s">
        <v>581</v>
      </c>
      <c r="B5213" s="509" t="s">
        <v>356</v>
      </c>
      <c r="C5213" s="509">
        <v>50</v>
      </c>
      <c r="H5213" s="509">
        <v>0</v>
      </c>
    </row>
    <row r="5214" spans="1:8">
      <c r="A5214" s="508" t="s">
        <v>581</v>
      </c>
      <c r="B5214" s="509" t="s">
        <v>356</v>
      </c>
      <c r="C5214" s="509">
        <v>51</v>
      </c>
      <c r="H5214" s="509">
        <v>0</v>
      </c>
    </row>
    <row r="5215" spans="1:8">
      <c r="A5215" s="508" t="s">
        <v>581</v>
      </c>
      <c r="B5215" s="509" t="s">
        <v>356</v>
      </c>
      <c r="C5215" s="509" t="s">
        <v>1031</v>
      </c>
      <c r="H5215" s="509">
        <v>0</v>
      </c>
    </row>
    <row r="5216" spans="1:8">
      <c r="A5216" s="508" t="s">
        <v>581</v>
      </c>
      <c r="B5216" s="509" t="s">
        <v>356</v>
      </c>
      <c r="C5216" s="509" t="s">
        <v>1032</v>
      </c>
      <c r="H5216" s="509">
        <v>0</v>
      </c>
    </row>
    <row r="5217" spans="1:8">
      <c r="A5217" s="508" t="s">
        <v>581</v>
      </c>
      <c r="B5217" s="509" t="s">
        <v>356</v>
      </c>
      <c r="C5217" s="509">
        <v>52</v>
      </c>
      <c r="H5217" s="509">
        <v>0</v>
      </c>
    </row>
    <row r="5218" spans="1:8">
      <c r="A5218" s="508" t="s">
        <v>581</v>
      </c>
      <c r="B5218" s="509" t="s">
        <v>356</v>
      </c>
      <c r="C5218" s="509">
        <v>53</v>
      </c>
      <c r="H5218" s="509">
        <v>0</v>
      </c>
    </row>
    <row r="5219" spans="1:8">
      <c r="A5219" s="508" t="s">
        <v>581</v>
      </c>
      <c r="B5219" s="509" t="s">
        <v>356</v>
      </c>
      <c r="C5219" s="509">
        <v>54</v>
      </c>
      <c r="H5219" s="509">
        <v>0</v>
      </c>
    </row>
    <row r="5220" spans="1:8">
      <c r="A5220" s="508" t="s">
        <v>581</v>
      </c>
      <c r="B5220" s="509" t="s">
        <v>356</v>
      </c>
      <c r="C5220" s="509">
        <v>55</v>
      </c>
      <c r="H5220" s="509">
        <v>0</v>
      </c>
    </row>
    <row r="5221" spans="1:8">
      <c r="A5221" s="508" t="s">
        <v>581</v>
      </c>
      <c r="B5221" s="509" t="s">
        <v>356</v>
      </c>
      <c r="C5221" s="509">
        <v>56</v>
      </c>
      <c r="H5221" s="509">
        <v>0</v>
      </c>
    </row>
    <row r="5222" spans="1:8">
      <c r="A5222" s="508" t="s">
        <v>581</v>
      </c>
      <c r="B5222" s="509" t="s">
        <v>356</v>
      </c>
      <c r="C5222" s="509">
        <v>57</v>
      </c>
      <c r="H5222" s="509">
        <v>0</v>
      </c>
    </row>
    <row r="5223" spans="1:8">
      <c r="A5223" s="508" t="s">
        <v>581</v>
      </c>
      <c r="B5223" s="509" t="s">
        <v>356</v>
      </c>
      <c r="C5223" s="509">
        <v>58</v>
      </c>
      <c r="H5223" s="509">
        <v>0</v>
      </c>
    </row>
    <row r="5224" spans="1:8">
      <c r="A5224" s="508" t="s">
        <v>581</v>
      </c>
      <c r="B5224" s="509" t="s">
        <v>356</v>
      </c>
      <c r="C5224" s="509">
        <v>59</v>
      </c>
      <c r="H5224" s="509">
        <v>0</v>
      </c>
    </row>
    <row r="5225" spans="1:8">
      <c r="A5225" s="508" t="s">
        <v>581</v>
      </c>
      <c r="B5225" s="509" t="s">
        <v>356</v>
      </c>
      <c r="C5225" s="509">
        <v>60</v>
      </c>
      <c r="H5225" s="509">
        <v>0</v>
      </c>
    </row>
    <row r="5226" spans="1:8">
      <c r="A5226" s="508" t="s">
        <v>581</v>
      </c>
      <c r="B5226" s="509" t="s">
        <v>356</v>
      </c>
      <c r="C5226" s="509">
        <v>61</v>
      </c>
      <c r="H5226" s="509">
        <v>0</v>
      </c>
    </row>
    <row r="5227" spans="1:8">
      <c r="A5227" s="508" t="s">
        <v>581</v>
      </c>
      <c r="B5227" s="509" t="s">
        <v>356</v>
      </c>
      <c r="C5227" s="509">
        <v>62</v>
      </c>
      <c r="H5227" s="509">
        <v>0</v>
      </c>
    </row>
    <row r="5228" spans="1:8">
      <c r="A5228" s="508" t="s">
        <v>581</v>
      </c>
      <c r="B5228" s="509" t="s">
        <v>356</v>
      </c>
      <c r="C5228" s="509">
        <v>63</v>
      </c>
      <c r="H5228" s="509">
        <v>0</v>
      </c>
    </row>
    <row r="5229" spans="1:8">
      <c r="A5229" s="508" t="s">
        <v>581</v>
      </c>
      <c r="B5229" s="509" t="s">
        <v>356</v>
      </c>
      <c r="C5229" s="509" t="s">
        <v>1033</v>
      </c>
      <c r="H5229" s="509">
        <v>0</v>
      </c>
    </row>
    <row r="5230" spans="1:8">
      <c r="A5230" s="508" t="s">
        <v>581</v>
      </c>
      <c r="B5230" s="509" t="s">
        <v>356</v>
      </c>
      <c r="C5230" s="509" t="s">
        <v>1034</v>
      </c>
      <c r="H5230" s="509">
        <v>0</v>
      </c>
    </row>
    <row r="5231" spans="1:8">
      <c r="A5231" s="508" t="s">
        <v>581</v>
      </c>
      <c r="B5231" s="509" t="s">
        <v>356</v>
      </c>
      <c r="C5231" s="509">
        <v>64</v>
      </c>
      <c r="H5231" s="509">
        <v>0</v>
      </c>
    </row>
    <row r="5232" spans="1:8">
      <c r="A5232" s="508" t="s">
        <v>581</v>
      </c>
      <c r="B5232" s="509" t="s">
        <v>356</v>
      </c>
      <c r="C5232" s="509" t="s">
        <v>1035</v>
      </c>
      <c r="H5232" s="509">
        <v>0</v>
      </c>
    </row>
    <row r="5233" spans="1:8">
      <c r="A5233" s="508" t="s">
        <v>581</v>
      </c>
      <c r="B5233" s="509" t="s">
        <v>356</v>
      </c>
      <c r="C5233" s="509">
        <v>65</v>
      </c>
      <c r="H5233" s="509">
        <v>0</v>
      </c>
    </row>
    <row r="5234" spans="1:8">
      <c r="A5234" s="508" t="s">
        <v>581</v>
      </c>
      <c r="B5234" s="509" t="s">
        <v>356</v>
      </c>
      <c r="C5234" s="509">
        <v>66</v>
      </c>
      <c r="H5234" s="509">
        <v>0</v>
      </c>
    </row>
    <row r="5235" spans="1:8">
      <c r="A5235" s="508" t="s">
        <v>581</v>
      </c>
      <c r="B5235" s="509" t="s">
        <v>356</v>
      </c>
      <c r="C5235" s="509" t="s">
        <v>1036</v>
      </c>
      <c r="H5235" s="509">
        <v>0</v>
      </c>
    </row>
    <row r="5236" spans="1:8">
      <c r="A5236" s="508" t="s">
        <v>581</v>
      </c>
      <c r="B5236" s="509" t="s">
        <v>356</v>
      </c>
      <c r="C5236" s="509" t="s">
        <v>1037</v>
      </c>
      <c r="H5236" s="509">
        <v>0</v>
      </c>
    </row>
    <row r="5237" spans="1:8">
      <c r="A5237" s="508" t="s">
        <v>581</v>
      </c>
      <c r="B5237" s="509" t="s">
        <v>356</v>
      </c>
      <c r="C5237" s="509" t="s">
        <v>1038</v>
      </c>
      <c r="H5237" s="509">
        <v>0</v>
      </c>
    </row>
    <row r="5238" spans="1:8">
      <c r="A5238" s="508" t="s">
        <v>581</v>
      </c>
      <c r="B5238" s="509" t="s">
        <v>356</v>
      </c>
      <c r="C5238" s="509" t="s">
        <v>1039</v>
      </c>
      <c r="H5238" s="509">
        <v>0</v>
      </c>
    </row>
    <row r="5239" spans="1:8">
      <c r="A5239" s="508" t="s">
        <v>581</v>
      </c>
      <c r="B5239" s="509" t="s">
        <v>356</v>
      </c>
      <c r="C5239" s="509" t="s">
        <v>1040</v>
      </c>
      <c r="H5239" s="509">
        <v>0</v>
      </c>
    </row>
    <row r="5240" spans="1:8">
      <c r="A5240" s="508" t="s">
        <v>581</v>
      </c>
      <c r="B5240" s="509" t="s">
        <v>356</v>
      </c>
      <c r="C5240" s="509" t="s">
        <v>1041</v>
      </c>
      <c r="H5240" s="509">
        <v>0</v>
      </c>
    </row>
    <row r="5241" spans="1:8">
      <c r="A5241" s="508" t="s">
        <v>581</v>
      </c>
      <c r="B5241" s="509" t="s">
        <v>356</v>
      </c>
      <c r="C5241" s="509" t="s">
        <v>1042</v>
      </c>
    </row>
    <row r="5242" spans="1:8">
      <c r="A5242" s="508" t="s">
        <v>581</v>
      </c>
      <c r="B5242" s="509" t="s">
        <v>356</v>
      </c>
      <c r="C5242" s="509">
        <v>67</v>
      </c>
      <c r="H5242" s="509">
        <v>0</v>
      </c>
    </row>
    <row r="5243" spans="1:8">
      <c r="A5243" s="508" t="s">
        <v>581</v>
      </c>
      <c r="B5243" s="509" t="s">
        <v>356</v>
      </c>
      <c r="C5243" s="509">
        <v>68</v>
      </c>
      <c r="H5243" s="509">
        <v>0</v>
      </c>
    </row>
    <row r="5244" spans="1:8">
      <c r="A5244" s="508" t="s">
        <v>581</v>
      </c>
      <c r="B5244" s="509" t="s">
        <v>356</v>
      </c>
      <c r="C5244" s="509" t="s">
        <v>1043</v>
      </c>
      <c r="H5244" s="509">
        <v>0</v>
      </c>
    </row>
    <row r="5245" spans="1:8">
      <c r="A5245" s="508" t="s">
        <v>581</v>
      </c>
      <c r="B5245" s="509" t="s">
        <v>356</v>
      </c>
      <c r="C5245" s="509">
        <v>69</v>
      </c>
      <c r="H5245" s="509">
        <v>0</v>
      </c>
    </row>
    <row r="5246" spans="1:8">
      <c r="A5246" s="508" t="s">
        <v>581</v>
      </c>
      <c r="B5246" s="509" t="s">
        <v>356</v>
      </c>
      <c r="C5246" s="509" t="s">
        <v>1044</v>
      </c>
      <c r="H5246" s="509">
        <v>0</v>
      </c>
    </row>
    <row r="5247" spans="1:8">
      <c r="A5247" s="508" t="s">
        <v>581</v>
      </c>
      <c r="B5247" s="509" t="s">
        <v>356</v>
      </c>
      <c r="C5247" s="509" t="s">
        <v>1045</v>
      </c>
      <c r="H5247" s="509">
        <v>0</v>
      </c>
    </row>
    <row r="5248" spans="1:8">
      <c r="A5248" s="508" t="s">
        <v>581</v>
      </c>
      <c r="B5248" s="509" t="s">
        <v>356</v>
      </c>
      <c r="C5248" s="509">
        <v>70</v>
      </c>
      <c r="H5248" s="509">
        <v>0</v>
      </c>
    </row>
    <row r="5249" spans="1:8">
      <c r="A5249" s="508" t="s">
        <v>581</v>
      </c>
      <c r="B5249" s="509" t="s">
        <v>356</v>
      </c>
      <c r="C5249" s="509" t="s">
        <v>1046</v>
      </c>
      <c r="H5249" s="509">
        <v>0</v>
      </c>
    </row>
    <row r="5250" spans="1:8">
      <c r="A5250" s="508" t="s">
        <v>581</v>
      </c>
      <c r="B5250" s="509" t="s">
        <v>356</v>
      </c>
      <c r="C5250" s="509">
        <v>71</v>
      </c>
      <c r="H5250" s="509">
        <v>0</v>
      </c>
    </row>
    <row r="5251" spans="1:8">
      <c r="A5251" s="508" t="s">
        <v>581</v>
      </c>
      <c r="B5251" s="509" t="s">
        <v>356</v>
      </c>
      <c r="C5251" s="509" t="s">
        <v>1047</v>
      </c>
      <c r="H5251" s="509">
        <v>0</v>
      </c>
    </row>
    <row r="5252" spans="1:8">
      <c r="A5252" s="508" t="s">
        <v>581</v>
      </c>
      <c r="B5252" s="509" t="s">
        <v>356</v>
      </c>
      <c r="C5252" s="509" t="s">
        <v>1048</v>
      </c>
      <c r="H5252" s="509">
        <v>0</v>
      </c>
    </row>
    <row r="5253" spans="1:8">
      <c r="A5253" s="508" t="s">
        <v>581</v>
      </c>
      <c r="B5253" s="509" t="s">
        <v>356</v>
      </c>
      <c r="C5253" s="509" t="s">
        <v>1049</v>
      </c>
      <c r="H5253" s="509">
        <v>0</v>
      </c>
    </row>
    <row r="5254" spans="1:8">
      <c r="A5254" s="508" t="s">
        <v>581</v>
      </c>
      <c r="B5254" s="509" t="s">
        <v>356</v>
      </c>
      <c r="C5254" s="509" t="s">
        <v>1050</v>
      </c>
      <c r="H5254" s="509">
        <v>0</v>
      </c>
    </row>
    <row r="5255" spans="1:8">
      <c r="A5255" s="508" t="s">
        <v>581</v>
      </c>
      <c r="B5255" s="509" t="s">
        <v>356</v>
      </c>
      <c r="C5255" s="509" t="s">
        <v>1051</v>
      </c>
      <c r="H5255" s="509">
        <v>0</v>
      </c>
    </row>
    <row r="5256" spans="1:8">
      <c r="A5256" s="508" t="s">
        <v>581</v>
      </c>
      <c r="B5256" s="509" t="s">
        <v>356</v>
      </c>
      <c r="C5256" s="509">
        <v>72</v>
      </c>
      <c r="H5256" s="509">
        <v>0</v>
      </c>
    </row>
    <row r="5257" spans="1:8">
      <c r="A5257" s="508" t="s">
        <v>581</v>
      </c>
      <c r="B5257" s="509" t="s">
        <v>356</v>
      </c>
      <c r="C5257" s="509">
        <v>74</v>
      </c>
      <c r="H5257" s="509">
        <v>0</v>
      </c>
    </row>
    <row r="5258" spans="1:8">
      <c r="A5258" s="508" t="s">
        <v>581</v>
      </c>
      <c r="B5258" s="509" t="s">
        <v>356</v>
      </c>
      <c r="C5258" s="509" t="s">
        <v>4571</v>
      </c>
      <c r="D5258" s="509">
        <v>0</v>
      </c>
      <c r="E5258" s="509">
        <v>0</v>
      </c>
      <c r="F5258" s="509">
        <v>0</v>
      </c>
      <c r="G5258" s="509">
        <v>0</v>
      </c>
      <c r="H5258" s="509">
        <v>0</v>
      </c>
    </row>
    <row r="5259" spans="1:8">
      <c r="A5259" s="508" t="s">
        <v>582</v>
      </c>
      <c r="B5259" s="509" t="s">
        <v>357</v>
      </c>
      <c r="C5259" s="509">
        <v>1</v>
      </c>
      <c r="H5259" s="509">
        <v>0</v>
      </c>
    </row>
    <row r="5260" spans="1:8">
      <c r="A5260" s="508" t="s">
        <v>582</v>
      </c>
      <c r="B5260" s="509" t="s">
        <v>357</v>
      </c>
      <c r="C5260" s="509" t="s">
        <v>1023</v>
      </c>
      <c r="H5260" s="509">
        <v>0</v>
      </c>
    </row>
    <row r="5261" spans="1:8">
      <c r="A5261" s="508" t="s">
        <v>582</v>
      </c>
      <c r="B5261" s="509" t="s">
        <v>357</v>
      </c>
      <c r="C5261" s="509">
        <v>2</v>
      </c>
      <c r="H5261" s="509">
        <v>0</v>
      </c>
    </row>
    <row r="5262" spans="1:8">
      <c r="A5262" s="508" t="s">
        <v>582</v>
      </c>
      <c r="B5262" s="509" t="s">
        <v>357</v>
      </c>
      <c r="C5262" s="509">
        <v>3</v>
      </c>
      <c r="H5262" s="509">
        <v>0</v>
      </c>
    </row>
    <row r="5263" spans="1:8">
      <c r="A5263" s="508" t="s">
        <v>582</v>
      </c>
      <c r="B5263" s="509" t="s">
        <v>357</v>
      </c>
      <c r="C5263" s="509">
        <v>4</v>
      </c>
      <c r="H5263" s="509">
        <v>0</v>
      </c>
    </row>
    <row r="5264" spans="1:8">
      <c r="A5264" s="508" t="s">
        <v>582</v>
      </c>
      <c r="B5264" s="509" t="s">
        <v>357</v>
      </c>
      <c r="C5264" s="509">
        <v>5</v>
      </c>
      <c r="H5264" s="509">
        <v>0</v>
      </c>
    </row>
    <row r="5265" spans="1:8">
      <c r="A5265" s="508" t="s">
        <v>582</v>
      </c>
      <c r="B5265" s="509" t="s">
        <v>357</v>
      </c>
      <c r="C5265" s="509">
        <v>6</v>
      </c>
      <c r="H5265" s="509">
        <v>0</v>
      </c>
    </row>
    <row r="5266" spans="1:8">
      <c r="A5266" s="508" t="s">
        <v>582</v>
      </c>
      <c r="B5266" s="509" t="s">
        <v>357</v>
      </c>
      <c r="C5266" s="509">
        <v>7</v>
      </c>
      <c r="H5266" s="509">
        <v>0</v>
      </c>
    </row>
    <row r="5267" spans="1:8">
      <c r="A5267" s="508" t="s">
        <v>582</v>
      </c>
      <c r="B5267" s="509" t="s">
        <v>357</v>
      </c>
      <c r="C5267" s="509">
        <v>8</v>
      </c>
      <c r="H5267" s="509">
        <v>0</v>
      </c>
    </row>
    <row r="5268" spans="1:8">
      <c r="A5268" s="508" t="s">
        <v>582</v>
      </c>
      <c r="B5268" s="509" t="s">
        <v>357</v>
      </c>
      <c r="C5268" s="509">
        <v>9</v>
      </c>
      <c r="H5268" s="509">
        <v>0</v>
      </c>
    </row>
    <row r="5269" spans="1:8">
      <c r="A5269" s="508" t="s">
        <v>582</v>
      </c>
      <c r="B5269" s="509" t="s">
        <v>357</v>
      </c>
      <c r="C5269" s="509">
        <v>10</v>
      </c>
      <c r="H5269" s="509">
        <v>0</v>
      </c>
    </row>
    <row r="5270" spans="1:8">
      <c r="A5270" s="508" t="s">
        <v>582</v>
      </c>
      <c r="B5270" s="509" t="s">
        <v>357</v>
      </c>
      <c r="C5270" s="509">
        <v>11</v>
      </c>
      <c r="H5270" s="509">
        <v>0</v>
      </c>
    </row>
    <row r="5271" spans="1:8">
      <c r="A5271" s="508" t="s">
        <v>582</v>
      </c>
      <c r="B5271" s="509" t="s">
        <v>357</v>
      </c>
      <c r="C5271" s="509">
        <v>12</v>
      </c>
      <c r="H5271" s="509">
        <v>0</v>
      </c>
    </row>
    <row r="5272" spans="1:8">
      <c r="A5272" s="508" t="s">
        <v>582</v>
      </c>
      <c r="B5272" s="509" t="s">
        <v>357</v>
      </c>
      <c r="C5272" s="509">
        <v>13</v>
      </c>
      <c r="H5272" s="509">
        <v>0</v>
      </c>
    </row>
    <row r="5273" spans="1:8">
      <c r="A5273" s="508" t="s">
        <v>582</v>
      </c>
      <c r="B5273" s="509" t="s">
        <v>357</v>
      </c>
      <c r="C5273" s="509">
        <v>14</v>
      </c>
      <c r="H5273" s="509">
        <v>0</v>
      </c>
    </row>
    <row r="5274" spans="1:8">
      <c r="A5274" s="508" t="s">
        <v>582</v>
      </c>
      <c r="B5274" s="509" t="s">
        <v>357</v>
      </c>
      <c r="C5274" s="509">
        <v>15</v>
      </c>
      <c r="H5274" s="509">
        <v>0</v>
      </c>
    </row>
    <row r="5275" spans="1:8">
      <c r="A5275" s="508" t="s">
        <v>582</v>
      </c>
      <c r="B5275" s="509" t="s">
        <v>357</v>
      </c>
      <c r="C5275" s="509">
        <v>16</v>
      </c>
      <c r="H5275" s="509">
        <v>0</v>
      </c>
    </row>
    <row r="5276" spans="1:8">
      <c r="A5276" s="508" t="s">
        <v>582</v>
      </c>
      <c r="B5276" s="509" t="s">
        <v>357</v>
      </c>
      <c r="C5276" s="509">
        <v>17</v>
      </c>
      <c r="H5276" s="509">
        <v>0</v>
      </c>
    </row>
    <row r="5277" spans="1:8">
      <c r="A5277" s="508" t="s">
        <v>582</v>
      </c>
      <c r="B5277" s="509" t="s">
        <v>357</v>
      </c>
      <c r="C5277" s="509">
        <v>18</v>
      </c>
      <c r="H5277" s="509">
        <v>0</v>
      </c>
    </row>
    <row r="5278" spans="1:8">
      <c r="A5278" s="508" t="s">
        <v>582</v>
      </c>
      <c r="B5278" s="509" t="s">
        <v>357</v>
      </c>
      <c r="C5278" s="509" t="s">
        <v>1024</v>
      </c>
      <c r="H5278" s="509">
        <v>0</v>
      </c>
    </row>
    <row r="5279" spans="1:8">
      <c r="A5279" s="508" t="s">
        <v>582</v>
      </c>
      <c r="B5279" s="509" t="s">
        <v>357</v>
      </c>
      <c r="C5279" s="509" t="s">
        <v>1025</v>
      </c>
      <c r="H5279" s="509">
        <v>0</v>
      </c>
    </row>
    <row r="5280" spans="1:8">
      <c r="A5280" s="508" t="s">
        <v>582</v>
      </c>
      <c r="B5280" s="509" t="s">
        <v>357</v>
      </c>
      <c r="C5280" s="509">
        <v>19</v>
      </c>
      <c r="H5280" s="509">
        <v>0</v>
      </c>
    </row>
    <row r="5281" spans="1:8">
      <c r="A5281" s="508" t="s">
        <v>582</v>
      </c>
      <c r="B5281" s="509" t="s">
        <v>357</v>
      </c>
      <c r="C5281" s="509">
        <v>20</v>
      </c>
      <c r="H5281" s="509">
        <v>0</v>
      </c>
    </row>
    <row r="5282" spans="1:8">
      <c r="A5282" s="508" t="s">
        <v>582</v>
      </c>
      <c r="B5282" s="509" t="s">
        <v>357</v>
      </c>
      <c r="C5282" s="509">
        <v>21</v>
      </c>
      <c r="H5282" s="509">
        <v>0</v>
      </c>
    </row>
    <row r="5283" spans="1:8">
      <c r="A5283" s="508" t="s">
        <v>582</v>
      </c>
      <c r="B5283" s="509" t="s">
        <v>357</v>
      </c>
      <c r="C5283" s="509" t="s">
        <v>1026</v>
      </c>
      <c r="H5283" s="509">
        <v>0</v>
      </c>
    </row>
    <row r="5284" spans="1:8">
      <c r="A5284" s="508" t="s">
        <v>582</v>
      </c>
      <c r="B5284" s="509" t="s">
        <v>357</v>
      </c>
      <c r="C5284" s="509" t="s">
        <v>1027</v>
      </c>
      <c r="H5284" s="509">
        <v>0</v>
      </c>
    </row>
    <row r="5285" spans="1:8">
      <c r="A5285" s="508" t="s">
        <v>582</v>
      </c>
      <c r="B5285" s="509" t="s">
        <v>357</v>
      </c>
      <c r="C5285" s="509" t="s">
        <v>1028</v>
      </c>
      <c r="H5285" s="509">
        <v>0</v>
      </c>
    </row>
    <row r="5286" spans="1:8">
      <c r="A5286" s="508" t="s">
        <v>582</v>
      </c>
      <c r="B5286" s="509" t="s">
        <v>357</v>
      </c>
      <c r="C5286" s="509">
        <v>22</v>
      </c>
      <c r="H5286" s="509">
        <v>0</v>
      </c>
    </row>
    <row r="5287" spans="1:8">
      <c r="A5287" s="508" t="s">
        <v>582</v>
      </c>
      <c r="B5287" s="509" t="s">
        <v>357</v>
      </c>
      <c r="C5287" s="509">
        <v>23</v>
      </c>
      <c r="H5287" s="509">
        <v>0</v>
      </c>
    </row>
    <row r="5288" spans="1:8">
      <c r="A5288" s="508" t="s">
        <v>582</v>
      </c>
      <c r="B5288" s="509" t="s">
        <v>357</v>
      </c>
      <c r="C5288" s="509" t="s">
        <v>1029</v>
      </c>
      <c r="H5288" s="509">
        <v>0</v>
      </c>
    </row>
    <row r="5289" spans="1:8">
      <c r="A5289" s="508" t="s">
        <v>582</v>
      </c>
      <c r="B5289" s="509" t="s">
        <v>357</v>
      </c>
      <c r="C5289" s="509">
        <v>24</v>
      </c>
      <c r="H5289" s="509">
        <v>0</v>
      </c>
    </row>
    <row r="5290" spans="1:8">
      <c r="A5290" s="508" t="s">
        <v>582</v>
      </c>
      <c r="B5290" s="509" t="s">
        <v>357</v>
      </c>
      <c r="C5290" s="509">
        <v>25</v>
      </c>
    </row>
    <row r="5291" spans="1:8">
      <c r="A5291" s="508" t="s">
        <v>582</v>
      </c>
      <c r="B5291" s="509" t="s">
        <v>357</v>
      </c>
      <c r="C5291" s="509">
        <v>26</v>
      </c>
      <c r="H5291" s="509">
        <v>0</v>
      </c>
    </row>
    <row r="5292" spans="1:8">
      <c r="A5292" s="508" t="s">
        <v>582</v>
      </c>
      <c r="B5292" s="509" t="s">
        <v>357</v>
      </c>
      <c r="C5292" s="509">
        <v>27</v>
      </c>
      <c r="H5292" s="509">
        <v>0</v>
      </c>
    </row>
    <row r="5293" spans="1:8">
      <c r="A5293" s="508" t="s">
        <v>582</v>
      </c>
      <c r="B5293" s="509" t="s">
        <v>357</v>
      </c>
      <c r="C5293" s="509">
        <v>28</v>
      </c>
      <c r="H5293" s="509">
        <v>0</v>
      </c>
    </row>
    <row r="5294" spans="1:8">
      <c r="A5294" s="508" t="s">
        <v>582</v>
      </c>
      <c r="B5294" s="509" t="s">
        <v>357</v>
      </c>
      <c r="C5294" s="509">
        <v>29</v>
      </c>
      <c r="H5294" s="509">
        <v>0</v>
      </c>
    </row>
    <row r="5295" spans="1:8">
      <c r="A5295" s="508" t="s">
        <v>582</v>
      </c>
      <c r="B5295" s="509" t="s">
        <v>357</v>
      </c>
      <c r="C5295" s="509">
        <v>30</v>
      </c>
      <c r="H5295" s="509">
        <v>0</v>
      </c>
    </row>
    <row r="5296" spans="1:8">
      <c r="A5296" s="508" t="s">
        <v>582</v>
      </c>
      <c r="B5296" s="509" t="s">
        <v>357</v>
      </c>
      <c r="C5296" s="509">
        <v>31</v>
      </c>
      <c r="H5296" s="509">
        <v>0</v>
      </c>
    </row>
    <row r="5297" spans="1:8">
      <c r="A5297" s="508" t="s">
        <v>582</v>
      </c>
      <c r="B5297" s="509" t="s">
        <v>357</v>
      </c>
      <c r="C5297" s="509">
        <v>32</v>
      </c>
      <c r="H5297" s="509">
        <v>0</v>
      </c>
    </row>
    <row r="5298" spans="1:8">
      <c r="A5298" s="508" t="s">
        <v>582</v>
      </c>
      <c r="B5298" s="509" t="s">
        <v>357</v>
      </c>
      <c r="C5298" s="509">
        <v>33</v>
      </c>
      <c r="H5298" s="509">
        <v>0</v>
      </c>
    </row>
    <row r="5299" spans="1:8">
      <c r="A5299" s="508" t="s">
        <v>582</v>
      </c>
      <c r="B5299" s="509" t="s">
        <v>357</v>
      </c>
      <c r="C5299" s="509">
        <v>34</v>
      </c>
      <c r="H5299" s="509">
        <v>0</v>
      </c>
    </row>
    <row r="5300" spans="1:8">
      <c r="A5300" s="508" t="s">
        <v>582</v>
      </c>
      <c r="B5300" s="509" t="s">
        <v>357</v>
      </c>
      <c r="C5300" s="509">
        <v>35</v>
      </c>
      <c r="H5300" s="509">
        <v>0</v>
      </c>
    </row>
    <row r="5301" spans="1:8">
      <c r="A5301" s="508" t="s">
        <v>582</v>
      </c>
      <c r="B5301" s="509" t="s">
        <v>357</v>
      </c>
      <c r="C5301" s="509">
        <v>36</v>
      </c>
      <c r="H5301" s="509">
        <v>0</v>
      </c>
    </row>
    <row r="5302" spans="1:8">
      <c r="A5302" s="508" t="s">
        <v>582</v>
      </c>
      <c r="B5302" s="509" t="s">
        <v>357</v>
      </c>
      <c r="C5302" s="509">
        <v>37</v>
      </c>
      <c r="H5302" s="509">
        <v>0</v>
      </c>
    </row>
    <row r="5303" spans="1:8">
      <c r="A5303" s="508" t="s">
        <v>582</v>
      </c>
      <c r="B5303" s="509" t="s">
        <v>357</v>
      </c>
      <c r="C5303" s="509">
        <v>38</v>
      </c>
      <c r="H5303" s="509">
        <v>0</v>
      </c>
    </row>
    <row r="5304" spans="1:8">
      <c r="A5304" s="508" t="s">
        <v>582</v>
      </c>
      <c r="B5304" s="509" t="s">
        <v>357</v>
      </c>
      <c r="C5304" s="509" t="s">
        <v>1030</v>
      </c>
    </row>
    <row r="5305" spans="1:8">
      <c r="A5305" s="508" t="s">
        <v>582</v>
      </c>
      <c r="B5305" s="509" t="s">
        <v>357</v>
      </c>
      <c r="C5305" s="509">
        <v>39</v>
      </c>
      <c r="H5305" s="509">
        <v>0</v>
      </c>
    </row>
    <row r="5306" spans="1:8">
      <c r="A5306" s="508" t="s">
        <v>582</v>
      </c>
      <c r="B5306" s="509" t="s">
        <v>357</v>
      </c>
      <c r="C5306" s="509">
        <v>40</v>
      </c>
      <c r="H5306" s="509">
        <v>0</v>
      </c>
    </row>
    <row r="5307" spans="1:8">
      <c r="A5307" s="508" t="s">
        <v>582</v>
      </c>
      <c r="B5307" s="509" t="s">
        <v>357</v>
      </c>
      <c r="C5307" s="509">
        <v>41</v>
      </c>
      <c r="H5307" s="509">
        <v>0</v>
      </c>
    </row>
    <row r="5308" spans="1:8">
      <c r="A5308" s="508" t="s">
        <v>582</v>
      </c>
      <c r="B5308" s="509" t="s">
        <v>357</v>
      </c>
      <c r="C5308" s="509">
        <v>42</v>
      </c>
      <c r="H5308" s="509">
        <v>0</v>
      </c>
    </row>
    <row r="5309" spans="1:8">
      <c r="A5309" s="508" t="s">
        <v>582</v>
      </c>
      <c r="B5309" s="509" t="s">
        <v>357</v>
      </c>
      <c r="C5309" s="509">
        <v>43</v>
      </c>
      <c r="H5309" s="509">
        <v>0</v>
      </c>
    </row>
    <row r="5310" spans="1:8">
      <c r="A5310" s="508" t="s">
        <v>582</v>
      </c>
      <c r="B5310" s="509" t="s">
        <v>357</v>
      </c>
      <c r="C5310" s="509">
        <v>44</v>
      </c>
      <c r="H5310" s="509">
        <v>0</v>
      </c>
    </row>
    <row r="5311" spans="1:8">
      <c r="A5311" s="508" t="s">
        <v>582</v>
      </c>
      <c r="B5311" s="509" t="s">
        <v>357</v>
      </c>
      <c r="C5311" s="509">
        <v>45</v>
      </c>
      <c r="H5311" s="509">
        <v>0</v>
      </c>
    </row>
    <row r="5312" spans="1:8">
      <c r="A5312" s="508" t="s">
        <v>582</v>
      </c>
      <c r="B5312" s="509" t="s">
        <v>357</v>
      </c>
      <c r="C5312" s="509">
        <v>46</v>
      </c>
      <c r="H5312" s="509">
        <v>0</v>
      </c>
    </row>
    <row r="5313" spans="1:8">
      <c r="A5313" s="508" t="s">
        <v>582</v>
      </c>
      <c r="B5313" s="509" t="s">
        <v>357</v>
      </c>
      <c r="C5313" s="509">
        <v>47</v>
      </c>
      <c r="H5313" s="509">
        <v>0</v>
      </c>
    </row>
    <row r="5314" spans="1:8">
      <c r="A5314" s="508" t="s">
        <v>582</v>
      </c>
      <c r="B5314" s="509" t="s">
        <v>357</v>
      </c>
      <c r="C5314" s="509">
        <v>48</v>
      </c>
      <c r="H5314" s="509">
        <v>0</v>
      </c>
    </row>
    <row r="5315" spans="1:8">
      <c r="A5315" s="508" t="s">
        <v>582</v>
      </c>
      <c r="B5315" s="509" t="s">
        <v>357</v>
      </c>
      <c r="C5315" s="509">
        <v>49</v>
      </c>
      <c r="H5315" s="509">
        <v>0</v>
      </c>
    </row>
    <row r="5316" spans="1:8">
      <c r="A5316" s="508" t="s">
        <v>582</v>
      </c>
      <c r="B5316" s="509" t="s">
        <v>357</v>
      </c>
      <c r="C5316" s="509">
        <v>50</v>
      </c>
      <c r="H5316" s="509">
        <v>0</v>
      </c>
    </row>
    <row r="5317" spans="1:8">
      <c r="A5317" s="508" t="s">
        <v>582</v>
      </c>
      <c r="B5317" s="509" t="s">
        <v>357</v>
      </c>
      <c r="C5317" s="509">
        <v>51</v>
      </c>
      <c r="H5317" s="509">
        <v>0</v>
      </c>
    </row>
    <row r="5318" spans="1:8">
      <c r="A5318" s="508" t="s">
        <v>582</v>
      </c>
      <c r="B5318" s="509" t="s">
        <v>357</v>
      </c>
      <c r="C5318" s="509" t="s">
        <v>1031</v>
      </c>
      <c r="H5318" s="509">
        <v>0</v>
      </c>
    </row>
    <row r="5319" spans="1:8">
      <c r="A5319" s="508" t="s">
        <v>582</v>
      </c>
      <c r="B5319" s="509" t="s">
        <v>357</v>
      </c>
      <c r="C5319" s="509" t="s">
        <v>1032</v>
      </c>
      <c r="H5319" s="509">
        <v>0</v>
      </c>
    </row>
    <row r="5320" spans="1:8">
      <c r="A5320" s="508" t="s">
        <v>582</v>
      </c>
      <c r="B5320" s="509" t="s">
        <v>357</v>
      </c>
      <c r="C5320" s="509">
        <v>52</v>
      </c>
      <c r="H5320" s="509">
        <v>0</v>
      </c>
    </row>
    <row r="5321" spans="1:8">
      <c r="A5321" s="508" t="s">
        <v>582</v>
      </c>
      <c r="B5321" s="509" t="s">
        <v>357</v>
      </c>
      <c r="C5321" s="509">
        <v>53</v>
      </c>
      <c r="H5321" s="509">
        <v>0</v>
      </c>
    </row>
    <row r="5322" spans="1:8">
      <c r="A5322" s="508" t="s">
        <v>582</v>
      </c>
      <c r="B5322" s="509" t="s">
        <v>357</v>
      </c>
      <c r="C5322" s="509">
        <v>54</v>
      </c>
      <c r="H5322" s="509">
        <v>0</v>
      </c>
    </row>
    <row r="5323" spans="1:8">
      <c r="A5323" s="508" t="s">
        <v>582</v>
      </c>
      <c r="B5323" s="509" t="s">
        <v>357</v>
      </c>
      <c r="C5323" s="509">
        <v>55</v>
      </c>
      <c r="H5323" s="509">
        <v>0</v>
      </c>
    </row>
    <row r="5324" spans="1:8">
      <c r="A5324" s="508" t="s">
        <v>582</v>
      </c>
      <c r="B5324" s="509" t="s">
        <v>357</v>
      </c>
      <c r="C5324" s="509">
        <v>56</v>
      </c>
      <c r="H5324" s="509">
        <v>0</v>
      </c>
    </row>
    <row r="5325" spans="1:8">
      <c r="A5325" s="508" t="s">
        <v>582</v>
      </c>
      <c r="B5325" s="509" t="s">
        <v>357</v>
      </c>
      <c r="C5325" s="509">
        <v>57</v>
      </c>
      <c r="H5325" s="509">
        <v>0</v>
      </c>
    </row>
    <row r="5326" spans="1:8">
      <c r="A5326" s="508" t="s">
        <v>582</v>
      </c>
      <c r="B5326" s="509" t="s">
        <v>357</v>
      </c>
      <c r="C5326" s="509">
        <v>58</v>
      </c>
      <c r="H5326" s="509">
        <v>0</v>
      </c>
    </row>
    <row r="5327" spans="1:8">
      <c r="A5327" s="508" t="s">
        <v>582</v>
      </c>
      <c r="B5327" s="509" t="s">
        <v>357</v>
      </c>
      <c r="C5327" s="509">
        <v>59</v>
      </c>
      <c r="H5327" s="509">
        <v>0</v>
      </c>
    </row>
    <row r="5328" spans="1:8">
      <c r="A5328" s="508" t="s">
        <v>582</v>
      </c>
      <c r="B5328" s="509" t="s">
        <v>357</v>
      </c>
      <c r="C5328" s="509">
        <v>60</v>
      </c>
      <c r="H5328" s="509">
        <v>0</v>
      </c>
    </row>
    <row r="5329" spans="1:8">
      <c r="A5329" s="508" t="s">
        <v>582</v>
      </c>
      <c r="B5329" s="509" t="s">
        <v>357</v>
      </c>
      <c r="C5329" s="509">
        <v>61</v>
      </c>
      <c r="H5329" s="509">
        <v>0</v>
      </c>
    </row>
    <row r="5330" spans="1:8">
      <c r="A5330" s="508" t="s">
        <v>582</v>
      </c>
      <c r="B5330" s="509" t="s">
        <v>357</v>
      </c>
      <c r="C5330" s="509">
        <v>62</v>
      </c>
      <c r="H5330" s="509">
        <v>0</v>
      </c>
    </row>
    <row r="5331" spans="1:8">
      <c r="A5331" s="508" t="s">
        <v>582</v>
      </c>
      <c r="B5331" s="509" t="s">
        <v>357</v>
      </c>
      <c r="C5331" s="509">
        <v>63</v>
      </c>
      <c r="H5331" s="509">
        <v>0</v>
      </c>
    </row>
    <row r="5332" spans="1:8">
      <c r="A5332" s="508" t="s">
        <v>582</v>
      </c>
      <c r="B5332" s="509" t="s">
        <v>357</v>
      </c>
      <c r="C5332" s="509" t="s">
        <v>1033</v>
      </c>
      <c r="H5332" s="509">
        <v>0</v>
      </c>
    </row>
    <row r="5333" spans="1:8">
      <c r="A5333" s="508" t="s">
        <v>582</v>
      </c>
      <c r="B5333" s="509" t="s">
        <v>357</v>
      </c>
      <c r="C5333" s="509" t="s">
        <v>1034</v>
      </c>
      <c r="H5333" s="509">
        <v>0</v>
      </c>
    </row>
    <row r="5334" spans="1:8">
      <c r="A5334" s="508" t="s">
        <v>582</v>
      </c>
      <c r="B5334" s="509" t="s">
        <v>357</v>
      </c>
      <c r="C5334" s="509">
        <v>64</v>
      </c>
      <c r="H5334" s="509">
        <v>0</v>
      </c>
    </row>
    <row r="5335" spans="1:8">
      <c r="A5335" s="508" t="s">
        <v>582</v>
      </c>
      <c r="B5335" s="509" t="s">
        <v>357</v>
      </c>
      <c r="C5335" s="509" t="s">
        <v>1035</v>
      </c>
      <c r="H5335" s="509">
        <v>0</v>
      </c>
    </row>
    <row r="5336" spans="1:8">
      <c r="A5336" s="508" t="s">
        <v>582</v>
      </c>
      <c r="B5336" s="509" t="s">
        <v>357</v>
      </c>
      <c r="C5336" s="509">
        <v>65</v>
      </c>
      <c r="H5336" s="509">
        <v>0</v>
      </c>
    </row>
    <row r="5337" spans="1:8">
      <c r="A5337" s="508" t="s">
        <v>582</v>
      </c>
      <c r="B5337" s="509" t="s">
        <v>357</v>
      </c>
      <c r="C5337" s="509">
        <v>66</v>
      </c>
      <c r="H5337" s="509">
        <v>0</v>
      </c>
    </row>
    <row r="5338" spans="1:8">
      <c r="A5338" s="508" t="s">
        <v>582</v>
      </c>
      <c r="B5338" s="509" t="s">
        <v>357</v>
      </c>
      <c r="C5338" s="509" t="s">
        <v>1036</v>
      </c>
      <c r="H5338" s="509">
        <v>0</v>
      </c>
    </row>
    <row r="5339" spans="1:8">
      <c r="A5339" s="508" t="s">
        <v>582</v>
      </c>
      <c r="B5339" s="509" t="s">
        <v>357</v>
      </c>
      <c r="C5339" s="509" t="s">
        <v>1037</v>
      </c>
      <c r="H5339" s="509">
        <v>0</v>
      </c>
    </row>
    <row r="5340" spans="1:8">
      <c r="A5340" s="508" t="s">
        <v>582</v>
      </c>
      <c r="B5340" s="509" t="s">
        <v>357</v>
      </c>
      <c r="C5340" s="509" t="s">
        <v>1038</v>
      </c>
      <c r="H5340" s="509">
        <v>0</v>
      </c>
    </row>
    <row r="5341" spans="1:8">
      <c r="A5341" s="508" t="s">
        <v>582</v>
      </c>
      <c r="B5341" s="509" t="s">
        <v>357</v>
      </c>
      <c r="C5341" s="509" t="s">
        <v>1039</v>
      </c>
      <c r="H5341" s="509">
        <v>0</v>
      </c>
    </row>
    <row r="5342" spans="1:8">
      <c r="A5342" s="508" t="s">
        <v>582</v>
      </c>
      <c r="B5342" s="509" t="s">
        <v>357</v>
      </c>
      <c r="C5342" s="509" t="s">
        <v>1040</v>
      </c>
      <c r="H5342" s="509">
        <v>0</v>
      </c>
    </row>
    <row r="5343" spans="1:8">
      <c r="A5343" s="508" t="s">
        <v>582</v>
      </c>
      <c r="B5343" s="509" t="s">
        <v>357</v>
      </c>
      <c r="C5343" s="509" t="s">
        <v>1041</v>
      </c>
      <c r="H5343" s="509">
        <v>0</v>
      </c>
    </row>
    <row r="5344" spans="1:8">
      <c r="A5344" s="508" t="s">
        <v>582</v>
      </c>
      <c r="B5344" s="509" t="s">
        <v>357</v>
      </c>
      <c r="C5344" s="509" t="s">
        <v>1042</v>
      </c>
    </row>
    <row r="5345" spans="1:8">
      <c r="A5345" s="508" t="s">
        <v>582</v>
      </c>
      <c r="B5345" s="509" t="s">
        <v>357</v>
      </c>
      <c r="C5345" s="509">
        <v>67</v>
      </c>
      <c r="H5345" s="509">
        <v>0</v>
      </c>
    </row>
    <row r="5346" spans="1:8">
      <c r="A5346" s="508" t="s">
        <v>582</v>
      </c>
      <c r="B5346" s="509" t="s">
        <v>357</v>
      </c>
      <c r="C5346" s="509">
        <v>68</v>
      </c>
      <c r="H5346" s="509">
        <v>0</v>
      </c>
    </row>
    <row r="5347" spans="1:8">
      <c r="A5347" s="508" t="s">
        <v>582</v>
      </c>
      <c r="B5347" s="509" t="s">
        <v>357</v>
      </c>
      <c r="C5347" s="509" t="s">
        <v>1043</v>
      </c>
      <c r="H5347" s="509">
        <v>0</v>
      </c>
    </row>
    <row r="5348" spans="1:8">
      <c r="A5348" s="508" t="s">
        <v>582</v>
      </c>
      <c r="B5348" s="509" t="s">
        <v>357</v>
      </c>
      <c r="C5348" s="509">
        <v>69</v>
      </c>
      <c r="H5348" s="509">
        <v>0</v>
      </c>
    </row>
    <row r="5349" spans="1:8">
      <c r="A5349" s="508" t="s">
        <v>582</v>
      </c>
      <c r="B5349" s="509" t="s">
        <v>357</v>
      </c>
      <c r="C5349" s="509" t="s">
        <v>1044</v>
      </c>
      <c r="H5349" s="509">
        <v>0</v>
      </c>
    </row>
    <row r="5350" spans="1:8">
      <c r="A5350" s="508" t="s">
        <v>582</v>
      </c>
      <c r="B5350" s="509" t="s">
        <v>357</v>
      </c>
      <c r="C5350" s="509" t="s">
        <v>1045</v>
      </c>
      <c r="H5350" s="509">
        <v>0</v>
      </c>
    </row>
    <row r="5351" spans="1:8">
      <c r="A5351" s="508" t="s">
        <v>582</v>
      </c>
      <c r="B5351" s="509" t="s">
        <v>357</v>
      </c>
      <c r="C5351" s="509">
        <v>70</v>
      </c>
      <c r="H5351" s="509">
        <v>0</v>
      </c>
    </row>
    <row r="5352" spans="1:8">
      <c r="A5352" s="508" t="s">
        <v>582</v>
      </c>
      <c r="B5352" s="509" t="s">
        <v>357</v>
      </c>
      <c r="C5352" s="509" t="s">
        <v>1046</v>
      </c>
      <c r="H5352" s="509">
        <v>0</v>
      </c>
    </row>
    <row r="5353" spans="1:8">
      <c r="A5353" s="508" t="s">
        <v>582</v>
      </c>
      <c r="B5353" s="509" t="s">
        <v>357</v>
      </c>
      <c r="C5353" s="509">
        <v>71</v>
      </c>
      <c r="H5353" s="509">
        <v>0</v>
      </c>
    </row>
    <row r="5354" spans="1:8">
      <c r="A5354" s="508" t="s">
        <v>582</v>
      </c>
      <c r="B5354" s="509" t="s">
        <v>357</v>
      </c>
      <c r="C5354" s="509" t="s">
        <v>1047</v>
      </c>
      <c r="H5354" s="509">
        <v>0</v>
      </c>
    </row>
    <row r="5355" spans="1:8">
      <c r="A5355" s="508" t="s">
        <v>582</v>
      </c>
      <c r="B5355" s="509" t="s">
        <v>357</v>
      </c>
      <c r="C5355" s="509" t="s">
        <v>1048</v>
      </c>
      <c r="H5355" s="509">
        <v>0</v>
      </c>
    </row>
    <row r="5356" spans="1:8">
      <c r="A5356" s="508" t="s">
        <v>582</v>
      </c>
      <c r="B5356" s="509" t="s">
        <v>357</v>
      </c>
      <c r="C5356" s="509" t="s">
        <v>1049</v>
      </c>
      <c r="H5356" s="509">
        <v>0</v>
      </c>
    </row>
    <row r="5357" spans="1:8">
      <c r="A5357" s="508" t="s">
        <v>582</v>
      </c>
      <c r="B5357" s="509" t="s">
        <v>357</v>
      </c>
      <c r="C5357" s="509" t="s">
        <v>1050</v>
      </c>
      <c r="H5357" s="509">
        <v>0</v>
      </c>
    </row>
    <row r="5358" spans="1:8">
      <c r="A5358" s="508" t="s">
        <v>582</v>
      </c>
      <c r="B5358" s="509" t="s">
        <v>357</v>
      </c>
      <c r="C5358" s="509" t="s">
        <v>1051</v>
      </c>
      <c r="H5358" s="509">
        <v>0</v>
      </c>
    </row>
    <row r="5359" spans="1:8">
      <c r="A5359" s="508" t="s">
        <v>582</v>
      </c>
      <c r="B5359" s="509" t="s">
        <v>357</v>
      </c>
      <c r="C5359" s="509">
        <v>72</v>
      </c>
      <c r="H5359" s="509">
        <v>0</v>
      </c>
    </row>
    <row r="5360" spans="1:8">
      <c r="A5360" s="508" t="s">
        <v>582</v>
      </c>
      <c r="B5360" s="509" t="s">
        <v>357</v>
      </c>
      <c r="C5360" s="509">
        <v>74</v>
      </c>
      <c r="H5360" s="509">
        <v>0</v>
      </c>
    </row>
    <row r="5361" spans="1:8">
      <c r="A5361" s="508" t="s">
        <v>582</v>
      </c>
      <c r="B5361" s="509" t="s">
        <v>357</v>
      </c>
      <c r="C5361" s="509" t="s">
        <v>4571</v>
      </c>
      <c r="D5361" s="509">
        <v>0</v>
      </c>
      <c r="E5361" s="509">
        <v>0</v>
      </c>
      <c r="F5361" s="509">
        <v>0</v>
      </c>
      <c r="G5361" s="509">
        <v>0</v>
      </c>
      <c r="H5361" s="509">
        <v>0</v>
      </c>
    </row>
    <row r="5362" spans="1:8">
      <c r="A5362" s="508" t="s">
        <v>583</v>
      </c>
      <c r="B5362" s="509" t="s">
        <v>358</v>
      </c>
      <c r="C5362" s="509">
        <v>1</v>
      </c>
      <c r="H5362" s="509">
        <v>0</v>
      </c>
    </row>
    <row r="5363" spans="1:8">
      <c r="A5363" s="508" t="s">
        <v>583</v>
      </c>
      <c r="B5363" s="509" t="s">
        <v>358</v>
      </c>
      <c r="C5363" s="509" t="s">
        <v>1023</v>
      </c>
      <c r="H5363" s="509">
        <v>0</v>
      </c>
    </row>
    <row r="5364" spans="1:8">
      <c r="A5364" s="508" t="s">
        <v>583</v>
      </c>
      <c r="B5364" s="509" t="s">
        <v>358</v>
      </c>
      <c r="C5364" s="509">
        <v>2</v>
      </c>
      <c r="H5364" s="509">
        <v>0</v>
      </c>
    </row>
    <row r="5365" spans="1:8">
      <c r="A5365" s="508" t="s">
        <v>583</v>
      </c>
      <c r="B5365" s="509" t="s">
        <v>358</v>
      </c>
      <c r="C5365" s="509">
        <v>3</v>
      </c>
      <c r="H5365" s="509">
        <v>0</v>
      </c>
    </row>
    <row r="5366" spans="1:8">
      <c r="A5366" s="508" t="s">
        <v>583</v>
      </c>
      <c r="B5366" s="509" t="s">
        <v>358</v>
      </c>
      <c r="C5366" s="509">
        <v>4</v>
      </c>
      <c r="H5366" s="509">
        <v>0</v>
      </c>
    </row>
    <row r="5367" spans="1:8">
      <c r="A5367" s="508" t="s">
        <v>583</v>
      </c>
      <c r="B5367" s="509" t="s">
        <v>358</v>
      </c>
      <c r="C5367" s="509">
        <v>5</v>
      </c>
      <c r="H5367" s="509">
        <v>0</v>
      </c>
    </row>
    <row r="5368" spans="1:8">
      <c r="A5368" s="508" t="s">
        <v>583</v>
      </c>
      <c r="B5368" s="509" t="s">
        <v>358</v>
      </c>
      <c r="C5368" s="509">
        <v>6</v>
      </c>
      <c r="H5368" s="509">
        <v>0</v>
      </c>
    </row>
    <row r="5369" spans="1:8">
      <c r="A5369" s="508" t="s">
        <v>583</v>
      </c>
      <c r="B5369" s="509" t="s">
        <v>358</v>
      </c>
      <c r="C5369" s="509">
        <v>7</v>
      </c>
      <c r="H5369" s="509">
        <v>0</v>
      </c>
    </row>
    <row r="5370" spans="1:8">
      <c r="A5370" s="508" t="s">
        <v>583</v>
      </c>
      <c r="B5370" s="509" t="s">
        <v>358</v>
      </c>
      <c r="C5370" s="509">
        <v>8</v>
      </c>
      <c r="H5370" s="509">
        <v>0</v>
      </c>
    </row>
    <row r="5371" spans="1:8">
      <c r="A5371" s="508" t="s">
        <v>583</v>
      </c>
      <c r="B5371" s="509" t="s">
        <v>358</v>
      </c>
      <c r="C5371" s="509">
        <v>9</v>
      </c>
      <c r="H5371" s="509">
        <v>0</v>
      </c>
    </row>
    <row r="5372" spans="1:8">
      <c r="A5372" s="508" t="s">
        <v>583</v>
      </c>
      <c r="B5372" s="509" t="s">
        <v>358</v>
      </c>
      <c r="C5372" s="509">
        <v>10</v>
      </c>
      <c r="H5372" s="509">
        <v>0</v>
      </c>
    </row>
    <row r="5373" spans="1:8">
      <c r="A5373" s="508" t="s">
        <v>583</v>
      </c>
      <c r="B5373" s="509" t="s">
        <v>358</v>
      </c>
      <c r="C5373" s="509">
        <v>11</v>
      </c>
      <c r="H5373" s="509">
        <v>0</v>
      </c>
    </row>
    <row r="5374" spans="1:8">
      <c r="A5374" s="508" t="s">
        <v>583</v>
      </c>
      <c r="B5374" s="509" t="s">
        <v>358</v>
      </c>
      <c r="C5374" s="509">
        <v>12</v>
      </c>
      <c r="H5374" s="509">
        <v>0</v>
      </c>
    </row>
    <row r="5375" spans="1:8">
      <c r="A5375" s="508" t="s">
        <v>583</v>
      </c>
      <c r="B5375" s="509" t="s">
        <v>358</v>
      </c>
      <c r="C5375" s="509">
        <v>13</v>
      </c>
      <c r="H5375" s="509">
        <v>0</v>
      </c>
    </row>
    <row r="5376" spans="1:8">
      <c r="A5376" s="508" t="s">
        <v>583</v>
      </c>
      <c r="B5376" s="509" t="s">
        <v>358</v>
      </c>
      <c r="C5376" s="509">
        <v>14</v>
      </c>
      <c r="H5376" s="509">
        <v>0</v>
      </c>
    </row>
    <row r="5377" spans="1:8">
      <c r="A5377" s="508" t="s">
        <v>583</v>
      </c>
      <c r="B5377" s="509" t="s">
        <v>358</v>
      </c>
      <c r="C5377" s="509">
        <v>15</v>
      </c>
      <c r="H5377" s="509">
        <v>0</v>
      </c>
    </row>
    <row r="5378" spans="1:8">
      <c r="A5378" s="508" t="s">
        <v>583</v>
      </c>
      <c r="B5378" s="509" t="s">
        <v>358</v>
      </c>
      <c r="C5378" s="509">
        <v>16</v>
      </c>
      <c r="H5378" s="509">
        <v>0</v>
      </c>
    </row>
    <row r="5379" spans="1:8">
      <c r="A5379" s="508" t="s">
        <v>583</v>
      </c>
      <c r="B5379" s="509" t="s">
        <v>358</v>
      </c>
      <c r="C5379" s="509">
        <v>17</v>
      </c>
      <c r="H5379" s="509">
        <v>0</v>
      </c>
    </row>
    <row r="5380" spans="1:8">
      <c r="A5380" s="508" t="s">
        <v>583</v>
      </c>
      <c r="B5380" s="509" t="s">
        <v>358</v>
      </c>
      <c r="C5380" s="509">
        <v>18</v>
      </c>
      <c r="H5380" s="509">
        <v>0</v>
      </c>
    </row>
    <row r="5381" spans="1:8">
      <c r="A5381" s="508" t="s">
        <v>583</v>
      </c>
      <c r="B5381" s="509" t="s">
        <v>358</v>
      </c>
      <c r="C5381" s="509" t="s">
        <v>1024</v>
      </c>
      <c r="H5381" s="509">
        <v>0</v>
      </c>
    </row>
    <row r="5382" spans="1:8">
      <c r="A5382" s="508" t="s">
        <v>583</v>
      </c>
      <c r="B5382" s="509" t="s">
        <v>358</v>
      </c>
      <c r="C5382" s="509" t="s">
        <v>1025</v>
      </c>
      <c r="H5382" s="509">
        <v>0</v>
      </c>
    </row>
    <row r="5383" spans="1:8">
      <c r="A5383" s="508" t="s">
        <v>583</v>
      </c>
      <c r="B5383" s="509" t="s">
        <v>358</v>
      </c>
      <c r="C5383" s="509">
        <v>19</v>
      </c>
      <c r="H5383" s="509">
        <v>0</v>
      </c>
    </row>
    <row r="5384" spans="1:8">
      <c r="A5384" s="508" t="s">
        <v>583</v>
      </c>
      <c r="B5384" s="509" t="s">
        <v>358</v>
      </c>
      <c r="C5384" s="509">
        <v>20</v>
      </c>
      <c r="H5384" s="509">
        <v>0</v>
      </c>
    </row>
    <row r="5385" spans="1:8">
      <c r="A5385" s="508" t="s">
        <v>583</v>
      </c>
      <c r="B5385" s="509" t="s">
        <v>358</v>
      </c>
      <c r="C5385" s="509">
        <v>21</v>
      </c>
      <c r="H5385" s="509">
        <v>0</v>
      </c>
    </row>
    <row r="5386" spans="1:8">
      <c r="A5386" s="508" t="s">
        <v>583</v>
      </c>
      <c r="B5386" s="509" t="s">
        <v>358</v>
      </c>
      <c r="C5386" s="509" t="s">
        <v>1026</v>
      </c>
      <c r="H5386" s="509">
        <v>0</v>
      </c>
    </row>
    <row r="5387" spans="1:8">
      <c r="A5387" s="508" t="s">
        <v>583</v>
      </c>
      <c r="B5387" s="509" t="s">
        <v>358</v>
      </c>
      <c r="C5387" s="509" t="s">
        <v>1027</v>
      </c>
      <c r="H5387" s="509">
        <v>0</v>
      </c>
    </row>
    <row r="5388" spans="1:8">
      <c r="A5388" s="508" t="s">
        <v>583</v>
      </c>
      <c r="B5388" s="509" t="s">
        <v>358</v>
      </c>
      <c r="C5388" s="509" t="s">
        <v>1028</v>
      </c>
      <c r="H5388" s="509">
        <v>0</v>
      </c>
    </row>
    <row r="5389" spans="1:8">
      <c r="A5389" s="508" t="s">
        <v>583</v>
      </c>
      <c r="B5389" s="509" t="s">
        <v>358</v>
      </c>
      <c r="C5389" s="509">
        <v>22</v>
      </c>
      <c r="H5389" s="509">
        <v>0</v>
      </c>
    </row>
    <row r="5390" spans="1:8">
      <c r="A5390" s="508" t="s">
        <v>583</v>
      </c>
      <c r="B5390" s="509" t="s">
        <v>358</v>
      </c>
      <c r="C5390" s="509">
        <v>23</v>
      </c>
      <c r="H5390" s="509">
        <v>0</v>
      </c>
    </row>
    <row r="5391" spans="1:8">
      <c r="A5391" s="508" t="s">
        <v>583</v>
      </c>
      <c r="B5391" s="509" t="s">
        <v>358</v>
      </c>
      <c r="C5391" s="509" t="s">
        <v>1029</v>
      </c>
      <c r="H5391" s="509">
        <v>0</v>
      </c>
    </row>
    <row r="5392" spans="1:8">
      <c r="A5392" s="508" t="s">
        <v>583</v>
      </c>
      <c r="B5392" s="509" t="s">
        <v>358</v>
      </c>
      <c r="C5392" s="509">
        <v>24</v>
      </c>
      <c r="H5392" s="509">
        <v>0</v>
      </c>
    </row>
    <row r="5393" spans="1:8">
      <c r="A5393" s="508" t="s">
        <v>583</v>
      </c>
      <c r="B5393" s="509" t="s">
        <v>358</v>
      </c>
      <c r="C5393" s="509">
        <v>25</v>
      </c>
    </row>
    <row r="5394" spans="1:8">
      <c r="A5394" s="508" t="s">
        <v>583</v>
      </c>
      <c r="B5394" s="509" t="s">
        <v>358</v>
      </c>
      <c r="C5394" s="509">
        <v>26</v>
      </c>
      <c r="H5394" s="509">
        <v>0</v>
      </c>
    </row>
    <row r="5395" spans="1:8">
      <c r="A5395" s="508" t="s">
        <v>583</v>
      </c>
      <c r="B5395" s="509" t="s">
        <v>358</v>
      </c>
      <c r="C5395" s="509">
        <v>27</v>
      </c>
      <c r="H5395" s="509">
        <v>0</v>
      </c>
    </row>
    <row r="5396" spans="1:8">
      <c r="A5396" s="508" t="s">
        <v>583</v>
      </c>
      <c r="B5396" s="509" t="s">
        <v>358</v>
      </c>
      <c r="C5396" s="509">
        <v>28</v>
      </c>
      <c r="H5396" s="509">
        <v>0</v>
      </c>
    </row>
    <row r="5397" spans="1:8">
      <c r="A5397" s="508" t="s">
        <v>583</v>
      </c>
      <c r="B5397" s="509" t="s">
        <v>358</v>
      </c>
      <c r="C5397" s="509">
        <v>29</v>
      </c>
      <c r="H5397" s="509">
        <v>0</v>
      </c>
    </row>
    <row r="5398" spans="1:8">
      <c r="A5398" s="508" t="s">
        <v>583</v>
      </c>
      <c r="B5398" s="509" t="s">
        <v>358</v>
      </c>
      <c r="C5398" s="509">
        <v>30</v>
      </c>
      <c r="H5398" s="509">
        <v>0</v>
      </c>
    </row>
    <row r="5399" spans="1:8">
      <c r="A5399" s="508" t="s">
        <v>583</v>
      </c>
      <c r="B5399" s="509" t="s">
        <v>358</v>
      </c>
      <c r="C5399" s="509">
        <v>31</v>
      </c>
      <c r="H5399" s="509">
        <v>0</v>
      </c>
    </row>
    <row r="5400" spans="1:8">
      <c r="A5400" s="508" t="s">
        <v>583</v>
      </c>
      <c r="B5400" s="509" t="s">
        <v>358</v>
      </c>
      <c r="C5400" s="509">
        <v>32</v>
      </c>
      <c r="H5400" s="509">
        <v>0</v>
      </c>
    </row>
    <row r="5401" spans="1:8">
      <c r="A5401" s="508" t="s">
        <v>583</v>
      </c>
      <c r="B5401" s="509" t="s">
        <v>358</v>
      </c>
      <c r="C5401" s="509">
        <v>33</v>
      </c>
      <c r="H5401" s="509">
        <v>0</v>
      </c>
    </row>
    <row r="5402" spans="1:8">
      <c r="A5402" s="508" t="s">
        <v>583</v>
      </c>
      <c r="B5402" s="509" t="s">
        <v>358</v>
      </c>
      <c r="C5402" s="509">
        <v>34</v>
      </c>
      <c r="H5402" s="509">
        <v>0</v>
      </c>
    </row>
    <row r="5403" spans="1:8">
      <c r="A5403" s="508" t="s">
        <v>583</v>
      </c>
      <c r="B5403" s="509" t="s">
        <v>358</v>
      </c>
      <c r="C5403" s="509">
        <v>35</v>
      </c>
      <c r="H5403" s="509">
        <v>0</v>
      </c>
    </row>
    <row r="5404" spans="1:8">
      <c r="A5404" s="508" t="s">
        <v>583</v>
      </c>
      <c r="B5404" s="509" t="s">
        <v>358</v>
      </c>
      <c r="C5404" s="509">
        <v>36</v>
      </c>
      <c r="H5404" s="509">
        <v>0</v>
      </c>
    </row>
    <row r="5405" spans="1:8">
      <c r="A5405" s="508" t="s">
        <v>583</v>
      </c>
      <c r="B5405" s="509" t="s">
        <v>358</v>
      </c>
      <c r="C5405" s="509">
        <v>37</v>
      </c>
      <c r="H5405" s="509">
        <v>0</v>
      </c>
    </row>
    <row r="5406" spans="1:8">
      <c r="A5406" s="508" t="s">
        <v>583</v>
      </c>
      <c r="B5406" s="509" t="s">
        <v>358</v>
      </c>
      <c r="C5406" s="509">
        <v>38</v>
      </c>
      <c r="H5406" s="509">
        <v>0</v>
      </c>
    </row>
    <row r="5407" spans="1:8">
      <c r="A5407" s="508" t="s">
        <v>583</v>
      </c>
      <c r="B5407" s="509" t="s">
        <v>358</v>
      </c>
      <c r="C5407" s="509" t="s">
        <v>1030</v>
      </c>
    </row>
    <row r="5408" spans="1:8">
      <c r="A5408" s="508" t="s">
        <v>583</v>
      </c>
      <c r="B5408" s="509" t="s">
        <v>358</v>
      </c>
      <c r="C5408" s="509">
        <v>39</v>
      </c>
      <c r="H5408" s="509">
        <v>0</v>
      </c>
    </row>
    <row r="5409" spans="1:8">
      <c r="A5409" s="508" t="s">
        <v>583</v>
      </c>
      <c r="B5409" s="509" t="s">
        <v>358</v>
      </c>
      <c r="C5409" s="509">
        <v>40</v>
      </c>
      <c r="H5409" s="509">
        <v>0</v>
      </c>
    </row>
    <row r="5410" spans="1:8">
      <c r="A5410" s="508" t="s">
        <v>583</v>
      </c>
      <c r="B5410" s="509" t="s">
        <v>358</v>
      </c>
      <c r="C5410" s="509">
        <v>41</v>
      </c>
      <c r="H5410" s="509">
        <v>0</v>
      </c>
    </row>
    <row r="5411" spans="1:8">
      <c r="A5411" s="508" t="s">
        <v>583</v>
      </c>
      <c r="B5411" s="509" t="s">
        <v>358</v>
      </c>
      <c r="C5411" s="509">
        <v>42</v>
      </c>
      <c r="H5411" s="509">
        <v>0</v>
      </c>
    </row>
    <row r="5412" spans="1:8">
      <c r="A5412" s="508" t="s">
        <v>583</v>
      </c>
      <c r="B5412" s="509" t="s">
        <v>358</v>
      </c>
      <c r="C5412" s="509">
        <v>43</v>
      </c>
      <c r="H5412" s="509">
        <v>0</v>
      </c>
    </row>
    <row r="5413" spans="1:8">
      <c r="A5413" s="508" t="s">
        <v>583</v>
      </c>
      <c r="B5413" s="509" t="s">
        <v>358</v>
      </c>
      <c r="C5413" s="509">
        <v>44</v>
      </c>
      <c r="H5413" s="509">
        <v>0</v>
      </c>
    </row>
    <row r="5414" spans="1:8">
      <c r="A5414" s="508" t="s">
        <v>583</v>
      </c>
      <c r="B5414" s="509" t="s">
        <v>358</v>
      </c>
      <c r="C5414" s="509">
        <v>45</v>
      </c>
      <c r="H5414" s="509">
        <v>0</v>
      </c>
    </row>
    <row r="5415" spans="1:8">
      <c r="A5415" s="508" t="s">
        <v>583</v>
      </c>
      <c r="B5415" s="509" t="s">
        <v>358</v>
      </c>
      <c r="C5415" s="509">
        <v>46</v>
      </c>
      <c r="H5415" s="509">
        <v>0</v>
      </c>
    </row>
    <row r="5416" spans="1:8">
      <c r="A5416" s="508" t="s">
        <v>583</v>
      </c>
      <c r="B5416" s="509" t="s">
        <v>358</v>
      </c>
      <c r="C5416" s="509">
        <v>47</v>
      </c>
      <c r="H5416" s="509">
        <v>0</v>
      </c>
    </row>
    <row r="5417" spans="1:8">
      <c r="A5417" s="508" t="s">
        <v>583</v>
      </c>
      <c r="B5417" s="509" t="s">
        <v>358</v>
      </c>
      <c r="C5417" s="509">
        <v>48</v>
      </c>
      <c r="H5417" s="509">
        <v>0</v>
      </c>
    </row>
    <row r="5418" spans="1:8">
      <c r="A5418" s="508" t="s">
        <v>583</v>
      </c>
      <c r="B5418" s="509" t="s">
        <v>358</v>
      </c>
      <c r="C5418" s="509">
        <v>49</v>
      </c>
      <c r="H5418" s="509">
        <v>0</v>
      </c>
    </row>
    <row r="5419" spans="1:8">
      <c r="A5419" s="508" t="s">
        <v>583</v>
      </c>
      <c r="B5419" s="509" t="s">
        <v>358</v>
      </c>
      <c r="C5419" s="509">
        <v>50</v>
      </c>
      <c r="H5419" s="509">
        <v>0</v>
      </c>
    </row>
    <row r="5420" spans="1:8">
      <c r="A5420" s="508" t="s">
        <v>583</v>
      </c>
      <c r="B5420" s="509" t="s">
        <v>358</v>
      </c>
      <c r="C5420" s="509">
        <v>51</v>
      </c>
      <c r="H5420" s="509">
        <v>0</v>
      </c>
    </row>
    <row r="5421" spans="1:8">
      <c r="A5421" s="508" t="s">
        <v>583</v>
      </c>
      <c r="B5421" s="509" t="s">
        <v>358</v>
      </c>
      <c r="C5421" s="509" t="s">
        <v>1031</v>
      </c>
      <c r="H5421" s="509">
        <v>0</v>
      </c>
    </row>
    <row r="5422" spans="1:8">
      <c r="A5422" s="508" t="s">
        <v>583</v>
      </c>
      <c r="B5422" s="509" t="s">
        <v>358</v>
      </c>
      <c r="C5422" s="509" t="s">
        <v>1032</v>
      </c>
      <c r="H5422" s="509">
        <v>0</v>
      </c>
    </row>
    <row r="5423" spans="1:8">
      <c r="A5423" s="508" t="s">
        <v>583</v>
      </c>
      <c r="B5423" s="509" t="s">
        <v>358</v>
      </c>
      <c r="C5423" s="509">
        <v>52</v>
      </c>
      <c r="H5423" s="509">
        <v>0</v>
      </c>
    </row>
    <row r="5424" spans="1:8">
      <c r="A5424" s="508" t="s">
        <v>583</v>
      </c>
      <c r="B5424" s="509" t="s">
        <v>358</v>
      </c>
      <c r="C5424" s="509">
        <v>53</v>
      </c>
      <c r="H5424" s="509">
        <v>0</v>
      </c>
    </row>
    <row r="5425" spans="1:8">
      <c r="A5425" s="508" t="s">
        <v>583</v>
      </c>
      <c r="B5425" s="509" t="s">
        <v>358</v>
      </c>
      <c r="C5425" s="509">
        <v>54</v>
      </c>
      <c r="H5425" s="509">
        <v>0</v>
      </c>
    </row>
    <row r="5426" spans="1:8">
      <c r="A5426" s="508" t="s">
        <v>583</v>
      </c>
      <c r="B5426" s="509" t="s">
        <v>358</v>
      </c>
      <c r="C5426" s="509">
        <v>55</v>
      </c>
      <c r="H5426" s="509">
        <v>0</v>
      </c>
    </row>
    <row r="5427" spans="1:8">
      <c r="A5427" s="508" t="s">
        <v>583</v>
      </c>
      <c r="B5427" s="509" t="s">
        <v>358</v>
      </c>
      <c r="C5427" s="509">
        <v>56</v>
      </c>
      <c r="H5427" s="509">
        <v>0</v>
      </c>
    </row>
    <row r="5428" spans="1:8">
      <c r="A5428" s="508" t="s">
        <v>583</v>
      </c>
      <c r="B5428" s="509" t="s">
        <v>358</v>
      </c>
      <c r="C5428" s="509">
        <v>57</v>
      </c>
      <c r="H5428" s="509">
        <v>0</v>
      </c>
    </row>
    <row r="5429" spans="1:8">
      <c r="A5429" s="508" t="s">
        <v>583</v>
      </c>
      <c r="B5429" s="509" t="s">
        <v>358</v>
      </c>
      <c r="C5429" s="509">
        <v>58</v>
      </c>
      <c r="H5429" s="509">
        <v>0</v>
      </c>
    </row>
    <row r="5430" spans="1:8">
      <c r="A5430" s="508" t="s">
        <v>583</v>
      </c>
      <c r="B5430" s="509" t="s">
        <v>358</v>
      </c>
      <c r="C5430" s="509">
        <v>59</v>
      </c>
      <c r="H5430" s="509">
        <v>0</v>
      </c>
    </row>
    <row r="5431" spans="1:8">
      <c r="A5431" s="508" t="s">
        <v>583</v>
      </c>
      <c r="B5431" s="509" t="s">
        <v>358</v>
      </c>
      <c r="C5431" s="509">
        <v>60</v>
      </c>
      <c r="H5431" s="509">
        <v>0</v>
      </c>
    </row>
    <row r="5432" spans="1:8">
      <c r="A5432" s="508" t="s">
        <v>583</v>
      </c>
      <c r="B5432" s="509" t="s">
        <v>358</v>
      </c>
      <c r="C5432" s="509">
        <v>61</v>
      </c>
      <c r="H5432" s="509">
        <v>0</v>
      </c>
    </row>
    <row r="5433" spans="1:8">
      <c r="A5433" s="508" t="s">
        <v>583</v>
      </c>
      <c r="B5433" s="509" t="s">
        <v>358</v>
      </c>
      <c r="C5433" s="509">
        <v>62</v>
      </c>
      <c r="H5433" s="509">
        <v>0</v>
      </c>
    </row>
    <row r="5434" spans="1:8">
      <c r="A5434" s="508" t="s">
        <v>583</v>
      </c>
      <c r="B5434" s="509" t="s">
        <v>358</v>
      </c>
      <c r="C5434" s="509">
        <v>63</v>
      </c>
      <c r="H5434" s="509">
        <v>0</v>
      </c>
    </row>
    <row r="5435" spans="1:8">
      <c r="A5435" s="508" t="s">
        <v>583</v>
      </c>
      <c r="B5435" s="509" t="s">
        <v>358</v>
      </c>
      <c r="C5435" s="509" t="s">
        <v>1033</v>
      </c>
      <c r="H5435" s="509">
        <v>0</v>
      </c>
    </row>
    <row r="5436" spans="1:8">
      <c r="A5436" s="508" t="s">
        <v>583</v>
      </c>
      <c r="B5436" s="509" t="s">
        <v>358</v>
      </c>
      <c r="C5436" s="509" t="s">
        <v>1034</v>
      </c>
      <c r="H5436" s="509">
        <v>0</v>
      </c>
    </row>
    <row r="5437" spans="1:8">
      <c r="A5437" s="508" t="s">
        <v>583</v>
      </c>
      <c r="B5437" s="509" t="s">
        <v>358</v>
      </c>
      <c r="C5437" s="509">
        <v>64</v>
      </c>
      <c r="H5437" s="509">
        <v>0</v>
      </c>
    </row>
    <row r="5438" spans="1:8">
      <c r="A5438" s="508" t="s">
        <v>583</v>
      </c>
      <c r="B5438" s="509" t="s">
        <v>358</v>
      </c>
      <c r="C5438" s="509" t="s">
        <v>1035</v>
      </c>
      <c r="H5438" s="509">
        <v>0</v>
      </c>
    </row>
    <row r="5439" spans="1:8">
      <c r="A5439" s="508" t="s">
        <v>583</v>
      </c>
      <c r="B5439" s="509" t="s">
        <v>358</v>
      </c>
      <c r="C5439" s="509">
        <v>65</v>
      </c>
      <c r="H5439" s="509">
        <v>0</v>
      </c>
    </row>
    <row r="5440" spans="1:8">
      <c r="A5440" s="508" t="s">
        <v>583</v>
      </c>
      <c r="B5440" s="509" t="s">
        <v>358</v>
      </c>
      <c r="C5440" s="509">
        <v>66</v>
      </c>
      <c r="H5440" s="509">
        <v>0</v>
      </c>
    </row>
    <row r="5441" spans="1:8">
      <c r="A5441" s="508" t="s">
        <v>583</v>
      </c>
      <c r="B5441" s="509" t="s">
        <v>358</v>
      </c>
      <c r="C5441" s="509" t="s">
        <v>1036</v>
      </c>
      <c r="H5441" s="509">
        <v>0</v>
      </c>
    </row>
    <row r="5442" spans="1:8">
      <c r="A5442" s="508" t="s">
        <v>583</v>
      </c>
      <c r="B5442" s="509" t="s">
        <v>358</v>
      </c>
      <c r="C5442" s="509" t="s">
        <v>1037</v>
      </c>
      <c r="H5442" s="509">
        <v>0</v>
      </c>
    </row>
    <row r="5443" spans="1:8">
      <c r="A5443" s="508" t="s">
        <v>583</v>
      </c>
      <c r="B5443" s="509" t="s">
        <v>358</v>
      </c>
      <c r="C5443" s="509" t="s">
        <v>1038</v>
      </c>
      <c r="H5443" s="509">
        <v>0</v>
      </c>
    </row>
    <row r="5444" spans="1:8">
      <c r="A5444" s="508" t="s">
        <v>583</v>
      </c>
      <c r="B5444" s="509" t="s">
        <v>358</v>
      </c>
      <c r="C5444" s="509" t="s">
        <v>1039</v>
      </c>
      <c r="H5444" s="509">
        <v>0</v>
      </c>
    </row>
    <row r="5445" spans="1:8">
      <c r="A5445" s="508" t="s">
        <v>583</v>
      </c>
      <c r="B5445" s="509" t="s">
        <v>358</v>
      </c>
      <c r="C5445" s="509" t="s">
        <v>1040</v>
      </c>
      <c r="H5445" s="509">
        <v>0</v>
      </c>
    </row>
    <row r="5446" spans="1:8">
      <c r="A5446" s="508" t="s">
        <v>583</v>
      </c>
      <c r="B5446" s="509" t="s">
        <v>358</v>
      </c>
      <c r="C5446" s="509" t="s">
        <v>1041</v>
      </c>
      <c r="H5446" s="509">
        <v>0</v>
      </c>
    </row>
    <row r="5447" spans="1:8">
      <c r="A5447" s="508" t="s">
        <v>583</v>
      </c>
      <c r="B5447" s="509" t="s">
        <v>358</v>
      </c>
      <c r="C5447" s="509" t="s">
        <v>1042</v>
      </c>
    </row>
    <row r="5448" spans="1:8">
      <c r="A5448" s="508" t="s">
        <v>583</v>
      </c>
      <c r="B5448" s="509" t="s">
        <v>358</v>
      </c>
      <c r="C5448" s="509">
        <v>67</v>
      </c>
      <c r="H5448" s="509">
        <v>0</v>
      </c>
    </row>
    <row r="5449" spans="1:8">
      <c r="A5449" s="508" t="s">
        <v>583</v>
      </c>
      <c r="B5449" s="509" t="s">
        <v>358</v>
      </c>
      <c r="C5449" s="509">
        <v>68</v>
      </c>
      <c r="H5449" s="509">
        <v>0</v>
      </c>
    </row>
    <row r="5450" spans="1:8">
      <c r="A5450" s="508" t="s">
        <v>583</v>
      </c>
      <c r="B5450" s="509" t="s">
        <v>358</v>
      </c>
      <c r="C5450" s="509" t="s">
        <v>1043</v>
      </c>
      <c r="H5450" s="509">
        <v>0</v>
      </c>
    </row>
    <row r="5451" spans="1:8">
      <c r="A5451" s="508" t="s">
        <v>583</v>
      </c>
      <c r="B5451" s="509" t="s">
        <v>358</v>
      </c>
      <c r="C5451" s="509">
        <v>69</v>
      </c>
      <c r="H5451" s="509">
        <v>0</v>
      </c>
    </row>
    <row r="5452" spans="1:8">
      <c r="A5452" s="508" t="s">
        <v>583</v>
      </c>
      <c r="B5452" s="509" t="s">
        <v>358</v>
      </c>
      <c r="C5452" s="509" t="s">
        <v>1044</v>
      </c>
      <c r="H5452" s="509">
        <v>0</v>
      </c>
    </row>
    <row r="5453" spans="1:8">
      <c r="A5453" s="508" t="s">
        <v>583</v>
      </c>
      <c r="B5453" s="509" t="s">
        <v>358</v>
      </c>
      <c r="C5453" s="509" t="s">
        <v>1045</v>
      </c>
      <c r="H5453" s="509">
        <v>0</v>
      </c>
    </row>
    <row r="5454" spans="1:8">
      <c r="A5454" s="508" t="s">
        <v>583</v>
      </c>
      <c r="B5454" s="509" t="s">
        <v>358</v>
      </c>
      <c r="C5454" s="509">
        <v>70</v>
      </c>
      <c r="H5454" s="509">
        <v>0</v>
      </c>
    </row>
    <row r="5455" spans="1:8">
      <c r="A5455" s="508" t="s">
        <v>583</v>
      </c>
      <c r="B5455" s="509" t="s">
        <v>358</v>
      </c>
      <c r="C5455" s="509" t="s">
        <v>1046</v>
      </c>
      <c r="H5455" s="509">
        <v>0</v>
      </c>
    </row>
    <row r="5456" spans="1:8">
      <c r="A5456" s="508" t="s">
        <v>583</v>
      </c>
      <c r="B5456" s="509" t="s">
        <v>358</v>
      </c>
      <c r="C5456" s="509">
        <v>71</v>
      </c>
      <c r="H5456" s="509">
        <v>0</v>
      </c>
    </row>
    <row r="5457" spans="1:8">
      <c r="A5457" s="508" t="s">
        <v>583</v>
      </c>
      <c r="B5457" s="509" t="s">
        <v>358</v>
      </c>
      <c r="C5457" s="509" t="s">
        <v>1047</v>
      </c>
      <c r="H5457" s="509">
        <v>0</v>
      </c>
    </row>
    <row r="5458" spans="1:8">
      <c r="A5458" s="508" t="s">
        <v>583</v>
      </c>
      <c r="B5458" s="509" t="s">
        <v>358</v>
      </c>
      <c r="C5458" s="509" t="s">
        <v>1048</v>
      </c>
      <c r="H5458" s="509">
        <v>0</v>
      </c>
    </row>
    <row r="5459" spans="1:8">
      <c r="A5459" s="508" t="s">
        <v>583</v>
      </c>
      <c r="B5459" s="509" t="s">
        <v>358</v>
      </c>
      <c r="C5459" s="509" t="s">
        <v>1049</v>
      </c>
      <c r="H5459" s="509">
        <v>0</v>
      </c>
    </row>
    <row r="5460" spans="1:8">
      <c r="A5460" s="508" t="s">
        <v>583</v>
      </c>
      <c r="B5460" s="509" t="s">
        <v>358</v>
      </c>
      <c r="C5460" s="509" t="s">
        <v>1050</v>
      </c>
      <c r="H5460" s="509">
        <v>0</v>
      </c>
    </row>
    <row r="5461" spans="1:8">
      <c r="A5461" s="508" t="s">
        <v>583</v>
      </c>
      <c r="B5461" s="509" t="s">
        <v>358</v>
      </c>
      <c r="C5461" s="509" t="s">
        <v>1051</v>
      </c>
      <c r="H5461" s="509">
        <v>0</v>
      </c>
    </row>
    <row r="5462" spans="1:8">
      <c r="A5462" s="508" t="s">
        <v>583</v>
      </c>
      <c r="B5462" s="509" t="s">
        <v>358</v>
      </c>
      <c r="C5462" s="509">
        <v>72</v>
      </c>
      <c r="H5462" s="509">
        <v>0</v>
      </c>
    </row>
    <row r="5463" spans="1:8">
      <c r="A5463" s="508" t="s">
        <v>583</v>
      </c>
      <c r="B5463" s="509" t="s">
        <v>358</v>
      </c>
      <c r="C5463" s="509">
        <v>74</v>
      </c>
      <c r="H5463" s="509">
        <v>0</v>
      </c>
    </row>
    <row r="5464" spans="1:8">
      <c r="A5464" s="508" t="s">
        <v>583</v>
      </c>
      <c r="B5464" s="509" t="s">
        <v>358</v>
      </c>
      <c r="C5464" s="509" t="s">
        <v>4571</v>
      </c>
      <c r="D5464" s="509">
        <v>0</v>
      </c>
      <c r="E5464" s="509">
        <v>0</v>
      </c>
      <c r="F5464" s="509">
        <v>0</v>
      </c>
      <c r="G5464" s="509">
        <v>0</v>
      </c>
      <c r="H5464" s="509">
        <v>0</v>
      </c>
    </row>
    <row r="5465" spans="1:8">
      <c r="A5465" s="508" t="s">
        <v>584</v>
      </c>
      <c r="B5465" s="509" t="s">
        <v>359</v>
      </c>
      <c r="C5465" s="509">
        <v>1</v>
      </c>
      <c r="H5465" s="509">
        <v>0</v>
      </c>
    </row>
    <row r="5466" spans="1:8">
      <c r="A5466" s="508" t="s">
        <v>584</v>
      </c>
      <c r="B5466" s="509" t="s">
        <v>359</v>
      </c>
      <c r="C5466" s="509" t="s">
        <v>1023</v>
      </c>
      <c r="H5466" s="509">
        <v>0</v>
      </c>
    </row>
    <row r="5467" spans="1:8">
      <c r="A5467" s="508" t="s">
        <v>584</v>
      </c>
      <c r="B5467" s="509" t="s">
        <v>359</v>
      </c>
      <c r="C5467" s="509">
        <v>2</v>
      </c>
      <c r="H5467" s="509">
        <v>0</v>
      </c>
    </row>
    <row r="5468" spans="1:8">
      <c r="A5468" s="508" t="s">
        <v>584</v>
      </c>
      <c r="B5468" s="509" t="s">
        <v>359</v>
      </c>
      <c r="C5468" s="509">
        <v>3</v>
      </c>
      <c r="H5468" s="509">
        <v>0</v>
      </c>
    </row>
    <row r="5469" spans="1:8">
      <c r="A5469" s="508" t="s">
        <v>584</v>
      </c>
      <c r="B5469" s="509" t="s">
        <v>359</v>
      </c>
      <c r="C5469" s="509">
        <v>4</v>
      </c>
      <c r="H5469" s="509">
        <v>0</v>
      </c>
    </row>
    <row r="5470" spans="1:8">
      <c r="A5470" s="508" t="s">
        <v>584</v>
      </c>
      <c r="B5470" s="509" t="s">
        <v>359</v>
      </c>
      <c r="C5470" s="509">
        <v>5</v>
      </c>
      <c r="H5470" s="509">
        <v>0</v>
      </c>
    </row>
    <row r="5471" spans="1:8">
      <c r="A5471" s="508" t="s">
        <v>584</v>
      </c>
      <c r="B5471" s="509" t="s">
        <v>359</v>
      </c>
      <c r="C5471" s="509">
        <v>6</v>
      </c>
      <c r="H5471" s="509">
        <v>0</v>
      </c>
    </row>
    <row r="5472" spans="1:8">
      <c r="A5472" s="508" t="s">
        <v>584</v>
      </c>
      <c r="B5472" s="509" t="s">
        <v>359</v>
      </c>
      <c r="C5472" s="509">
        <v>7</v>
      </c>
      <c r="H5472" s="509">
        <v>0</v>
      </c>
    </row>
    <row r="5473" spans="1:8">
      <c r="A5473" s="508" t="s">
        <v>584</v>
      </c>
      <c r="B5473" s="509" t="s">
        <v>359</v>
      </c>
      <c r="C5473" s="509">
        <v>8</v>
      </c>
      <c r="H5473" s="509">
        <v>0</v>
      </c>
    </row>
    <row r="5474" spans="1:8">
      <c r="A5474" s="508" t="s">
        <v>584</v>
      </c>
      <c r="B5474" s="509" t="s">
        <v>359</v>
      </c>
      <c r="C5474" s="509">
        <v>9</v>
      </c>
      <c r="H5474" s="509">
        <v>0</v>
      </c>
    </row>
    <row r="5475" spans="1:8">
      <c r="A5475" s="508" t="s">
        <v>584</v>
      </c>
      <c r="B5475" s="509" t="s">
        <v>359</v>
      </c>
      <c r="C5475" s="509">
        <v>10</v>
      </c>
      <c r="H5475" s="509">
        <v>0</v>
      </c>
    </row>
    <row r="5476" spans="1:8">
      <c r="A5476" s="508" t="s">
        <v>584</v>
      </c>
      <c r="B5476" s="509" t="s">
        <v>359</v>
      </c>
      <c r="C5476" s="509">
        <v>11</v>
      </c>
      <c r="H5476" s="509">
        <v>0</v>
      </c>
    </row>
    <row r="5477" spans="1:8">
      <c r="A5477" s="508" t="s">
        <v>584</v>
      </c>
      <c r="B5477" s="509" t="s">
        <v>359</v>
      </c>
      <c r="C5477" s="509">
        <v>12</v>
      </c>
      <c r="H5477" s="509">
        <v>0</v>
      </c>
    </row>
    <row r="5478" spans="1:8">
      <c r="A5478" s="508" t="s">
        <v>584</v>
      </c>
      <c r="B5478" s="509" t="s">
        <v>359</v>
      </c>
      <c r="C5478" s="509">
        <v>13</v>
      </c>
      <c r="H5478" s="509">
        <v>0</v>
      </c>
    </row>
    <row r="5479" spans="1:8">
      <c r="A5479" s="508" t="s">
        <v>584</v>
      </c>
      <c r="B5479" s="509" t="s">
        <v>359</v>
      </c>
      <c r="C5479" s="509">
        <v>14</v>
      </c>
      <c r="H5479" s="509">
        <v>0</v>
      </c>
    </row>
    <row r="5480" spans="1:8">
      <c r="A5480" s="508" t="s">
        <v>584</v>
      </c>
      <c r="B5480" s="509" t="s">
        <v>359</v>
      </c>
      <c r="C5480" s="509">
        <v>15</v>
      </c>
      <c r="H5480" s="509">
        <v>0</v>
      </c>
    </row>
    <row r="5481" spans="1:8">
      <c r="A5481" s="508" t="s">
        <v>584</v>
      </c>
      <c r="B5481" s="509" t="s">
        <v>359</v>
      </c>
      <c r="C5481" s="509">
        <v>16</v>
      </c>
      <c r="H5481" s="509">
        <v>0</v>
      </c>
    </row>
    <row r="5482" spans="1:8">
      <c r="A5482" s="508" t="s">
        <v>584</v>
      </c>
      <c r="B5482" s="509" t="s">
        <v>359</v>
      </c>
      <c r="C5482" s="509">
        <v>17</v>
      </c>
      <c r="H5482" s="509">
        <v>0</v>
      </c>
    </row>
    <row r="5483" spans="1:8">
      <c r="A5483" s="508" t="s">
        <v>584</v>
      </c>
      <c r="B5483" s="509" t="s">
        <v>359</v>
      </c>
      <c r="C5483" s="509">
        <v>18</v>
      </c>
      <c r="H5483" s="509">
        <v>0</v>
      </c>
    </row>
    <row r="5484" spans="1:8">
      <c r="A5484" s="508" t="s">
        <v>584</v>
      </c>
      <c r="B5484" s="509" t="s">
        <v>359</v>
      </c>
      <c r="C5484" s="509" t="s">
        <v>1024</v>
      </c>
      <c r="H5484" s="509">
        <v>0</v>
      </c>
    </row>
    <row r="5485" spans="1:8">
      <c r="A5485" s="508" t="s">
        <v>584</v>
      </c>
      <c r="B5485" s="509" t="s">
        <v>359</v>
      </c>
      <c r="C5485" s="509" t="s">
        <v>1025</v>
      </c>
      <c r="H5485" s="509">
        <v>0</v>
      </c>
    </row>
    <row r="5486" spans="1:8">
      <c r="A5486" s="508" t="s">
        <v>584</v>
      </c>
      <c r="B5486" s="509" t="s">
        <v>359</v>
      </c>
      <c r="C5486" s="509">
        <v>19</v>
      </c>
      <c r="H5486" s="509">
        <v>0</v>
      </c>
    </row>
    <row r="5487" spans="1:8">
      <c r="A5487" s="508" t="s">
        <v>584</v>
      </c>
      <c r="B5487" s="509" t="s">
        <v>359</v>
      </c>
      <c r="C5487" s="509">
        <v>20</v>
      </c>
      <c r="H5487" s="509">
        <v>0</v>
      </c>
    </row>
    <row r="5488" spans="1:8">
      <c r="A5488" s="508" t="s">
        <v>584</v>
      </c>
      <c r="B5488" s="509" t="s">
        <v>359</v>
      </c>
      <c r="C5488" s="509">
        <v>21</v>
      </c>
      <c r="H5488" s="509">
        <v>0</v>
      </c>
    </row>
    <row r="5489" spans="1:8">
      <c r="A5489" s="508" t="s">
        <v>584</v>
      </c>
      <c r="B5489" s="509" t="s">
        <v>359</v>
      </c>
      <c r="C5489" s="509" t="s">
        <v>1026</v>
      </c>
      <c r="H5489" s="509">
        <v>0</v>
      </c>
    </row>
    <row r="5490" spans="1:8">
      <c r="A5490" s="508" t="s">
        <v>584</v>
      </c>
      <c r="B5490" s="509" t="s">
        <v>359</v>
      </c>
      <c r="C5490" s="509" t="s">
        <v>1027</v>
      </c>
      <c r="H5490" s="509">
        <v>0</v>
      </c>
    </row>
    <row r="5491" spans="1:8">
      <c r="A5491" s="508" t="s">
        <v>584</v>
      </c>
      <c r="B5491" s="509" t="s">
        <v>359</v>
      </c>
      <c r="C5491" s="509" t="s">
        <v>1028</v>
      </c>
      <c r="H5491" s="509">
        <v>0</v>
      </c>
    </row>
    <row r="5492" spans="1:8">
      <c r="A5492" s="508" t="s">
        <v>584</v>
      </c>
      <c r="B5492" s="509" t="s">
        <v>359</v>
      </c>
      <c r="C5492" s="509">
        <v>22</v>
      </c>
      <c r="H5492" s="509">
        <v>0</v>
      </c>
    </row>
    <row r="5493" spans="1:8">
      <c r="A5493" s="508" t="s">
        <v>584</v>
      </c>
      <c r="B5493" s="509" t="s">
        <v>359</v>
      </c>
      <c r="C5493" s="509">
        <v>23</v>
      </c>
      <c r="H5493" s="509">
        <v>0</v>
      </c>
    </row>
    <row r="5494" spans="1:8">
      <c r="A5494" s="508" t="s">
        <v>584</v>
      </c>
      <c r="B5494" s="509" t="s">
        <v>359</v>
      </c>
      <c r="C5494" s="509" t="s">
        <v>1029</v>
      </c>
      <c r="H5494" s="509">
        <v>0</v>
      </c>
    </row>
    <row r="5495" spans="1:8">
      <c r="A5495" s="508" t="s">
        <v>584</v>
      </c>
      <c r="B5495" s="509" t="s">
        <v>359</v>
      </c>
      <c r="C5495" s="509">
        <v>24</v>
      </c>
      <c r="H5495" s="509">
        <v>0</v>
      </c>
    </row>
    <row r="5496" spans="1:8">
      <c r="A5496" s="508" t="s">
        <v>584</v>
      </c>
      <c r="B5496" s="509" t="s">
        <v>359</v>
      </c>
      <c r="C5496" s="509">
        <v>25</v>
      </c>
    </row>
    <row r="5497" spans="1:8">
      <c r="A5497" s="508" t="s">
        <v>584</v>
      </c>
      <c r="B5497" s="509" t="s">
        <v>359</v>
      </c>
      <c r="C5497" s="509">
        <v>26</v>
      </c>
      <c r="H5497" s="509">
        <v>0</v>
      </c>
    </row>
    <row r="5498" spans="1:8">
      <c r="A5498" s="508" t="s">
        <v>584</v>
      </c>
      <c r="B5498" s="509" t="s">
        <v>359</v>
      </c>
      <c r="C5498" s="509">
        <v>27</v>
      </c>
      <c r="H5498" s="509">
        <v>0</v>
      </c>
    </row>
    <row r="5499" spans="1:8">
      <c r="A5499" s="508" t="s">
        <v>584</v>
      </c>
      <c r="B5499" s="509" t="s">
        <v>359</v>
      </c>
      <c r="C5499" s="509">
        <v>28</v>
      </c>
      <c r="H5499" s="509">
        <v>0</v>
      </c>
    </row>
    <row r="5500" spans="1:8">
      <c r="A5500" s="508" t="s">
        <v>584</v>
      </c>
      <c r="B5500" s="509" t="s">
        <v>359</v>
      </c>
      <c r="C5500" s="509">
        <v>29</v>
      </c>
      <c r="H5500" s="509">
        <v>0</v>
      </c>
    </row>
    <row r="5501" spans="1:8">
      <c r="A5501" s="508" t="s">
        <v>584</v>
      </c>
      <c r="B5501" s="509" t="s">
        <v>359</v>
      </c>
      <c r="C5501" s="509">
        <v>30</v>
      </c>
      <c r="H5501" s="509">
        <v>0</v>
      </c>
    </row>
    <row r="5502" spans="1:8">
      <c r="A5502" s="508" t="s">
        <v>584</v>
      </c>
      <c r="B5502" s="509" t="s">
        <v>359</v>
      </c>
      <c r="C5502" s="509">
        <v>31</v>
      </c>
      <c r="H5502" s="509">
        <v>0</v>
      </c>
    </row>
    <row r="5503" spans="1:8">
      <c r="A5503" s="508" t="s">
        <v>584</v>
      </c>
      <c r="B5503" s="509" t="s">
        <v>359</v>
      </c>
      <c r="C5503" s="509">
        <v>32</v>
      </c>
      <c r="H5503" s="509">
        <v>0</v>
      </c>
    </row>
    <row r="5504" spans="1:8">
      <c r="A5504" s="508" t="s">
        <v>584</v>
      </c>
      <c r="B5504" s="509" t="s">
        <v>359</v>
      </c>
      <c r="C5504" s="509">
        <v>33</v>
      </c>
      <c r="H5504" s="509">
        <v>0</v>
      </c>
    </row>
    <row r="5505" spans="1:8">
      <c r="A5505" s="508" t="s">
        <v>584</v>
      </c>
      <c r="B5505" s="509" t="s">
        <v>359</v>
      </c>
      <c r="C5505" s="509">
        <v>34</v>
      </c>
      <c r="H5505" s="509">
        <v>0</v>
      </c>
    </row>
    <row r="5506" spans="1:8">
      <c r="A5506" s="508" t="s">
        <v>584</v>
      </c>
      <c r="B5506" s="509" t="s">
        <v>359</v>
      </c>
      <c r="C5506" s="509">
        <v>35</v>
      </c>
      <c r="H5506" s="509">
        <v>0</v>
      </c>
    </row>
    <row r="5507" spans="1:8">
      <c r="A5507" s="508" t="s">
        <v>584</v>
      </c>
      <c r="B5507" s="509" t="s">
        <v>359</v>
      </c>
      <c r="C5507" s="509">
        <v>36</v>
      </c>
      <c r="H5507" s="509">
        <v>0</v>
      </c>
    </row>
    <row r="5508" spans="1:8">
      <c r="A5508" s="508" t="s">
        <v>584</v>
      </c>
      <c r="B5508" s="509" t="s">
        <v>359</v>
      </c>
      <c r="C5508" s="509">
        <v>37</v>
      </c>
      <c r="H5508" s="509">
        <v>0</v>
      </c>
    </row>
    <row r="5509" spans="1:8">
      <c r="A5509" s="508" t="s">
        <v>584</v>
      </c>
      <c r="B5509" s="509" t="s">
        <v>359</v>
      </c>
      <c r="C5509" s="509">
        <v>38</v>
      </c>
      <c r="H5509" s="509">
        <v>0</v>
      </c>
    </row>
    <row r="5510" spans="1:8">
      <c r="A5510" s="508" t="s">
        <v>584</v>
      </c>
      <c r="B5510" s="509" t="s">
        <v>359</v>
      </c>
      <c r="C5510" s="509" t="s">
        <v>1030</v>
      </c>
    </row>
    <row r="5511" spans="1:8">
      <c r="A5511" s="508" t="s">
        <v>584</v>
      </c>
      <c r="B5511" s="509" t="s">
        <v>359</v>
      </c>
      <c r="C5511" s="509">
        <v>39</v>
      </c>
      <c r="H5511" s="509">
        <v>0</v>
      </c>
    </row>
    <row r="5512" spans="1:8">
      <c r="A5512" s="508" t="s">
        <v>584</v>
      </c>
      <c r="B5512" s="509" t="s">
        <v>359</v>
      </c>
      <c r="C5512" s="509">
        <v>40</v>
      </c>
      <c r="H5512" s="509">
        <v>0</v>
      </c>
    </row>
    <row r="5513" spans="1:8">
      <c r="A5513" s="508" t="s">
        <v>584</v>
      </c>
      <c r="B5513" s="509" t="s">
        <v>359</v>
      </c>
      <c r="C5513" s="509">
        <v>41</v>
      </c>
      <c r="H5513" s="509">
        <v>0</v>
      </c>
    </row>
    <row r="5514" spans="1:8">
      <c r="A5514" s="508" t="s">
        <v>584</v>
      </c>
      <c r="B5514" s="509" t="s">
        <v>359</v>
      </c>
      <c r="C5514" s="509">
        <v>42</v>
      </c>
      <c r="H5514" s="509">
        <v>0</v>
      </c>
    </row>
    <row r="5515" spans="1:8">
      <c r="A5515" s="508" t="s">
        <v>584</v>
      </c>
      <c r="B5515" s="509" t="s">
        <v>359</v>
      </c>
      <c r="C5515" s="509">
        <v>43</v>
      </c>
      <c r="H5515" s="509">
        <v>0</v>
      </c>
    </row>
    <row r="5516" spans="1:8">
      <c r="A5516" s="508" t="s">
        <v>584</v>
      </c>
      <c r="B5516" s="509" t="s">
        <v>359</v>
      </c>
      <c r="C5516" s="509">
        <v>44</v>
      </c>
      <c r="H5516" s="509">
        <v>0</v>
      </c>
    </row>
    <row r="5517" spans="1:8">
      <c r="A5517" s="508" t="s">
        <v>584</v>
      </c>
      <c r="B5517" s="509" t="s">
        <v>359</v>
      </c>
      <c r="C5517" s="509">
        <v>45</v>
      </c>
      <c r="H5517" s="509">
        <v>0</v>
      </c>
    </row>
    <row r="5518" spans="1:8">
      <c r="A5518" s="508" t="s">
        <v>584</v>
      </c>
      <c r="B5518" s="509" t="s">
        <v>359</v>
      </c>
      <c r="C5518" s="509">
        <v>46</v>
      </c>
      <c r="H5518" s="509">
        <v>0</v>
      </c>
    </row>
    <row r="5519" spans="1:8">
      <c r="A5519" s="508" t="s">
        <v>584</v>
      </c>
      <c r="B5519" s="509" t="s">
        <v>359</v>
      </c>
      <c r="C5519" s="509">
        <v>47</v>
      </c>
      <c r="H5519" s="509">
        <v>0</v>
      </c>
    </row>
    <row r="5520" spans="1:8">
      <c r="A5520" s="508" t="s">
        <v>584</v>
      </c>
      <c r="B5520" s="509" t="s">
        <v>359</v>
      </c>
      <c r="C5520" s="509">
        <v>48</v>
      </c>
      <c r="H5520" s="509">
        <v>0</v>
      </c>
    </row>
    <row r="5521" spans="1:8">
      <c r="A5521" s="508" t="s">
        <v>584</v>
      </c>
      <c r="B5521" s="509" t="s">
        <v>359</v>
      </c>
      <c r="C5521" s="509">
        <v>49</v>
      </c>
      <c r="H5521" s="509">
        <v>0</v>
      </c>
    </row>
    <row r="5522" spans="1:8">
      <c r="A5522" s="508" t="s">
        <v>584</v>
      </c>
      <c r="B5522" s="509" t="s">
        <v>359</v>
      </c>
      <c r="C5522" s="509">
        <v>50</v>
      </c>
      <c r="H5522" s="509">
        <v>0</v>
      </c>
    </row>
    <row r="5523" spans="1:8">
      <c r="A5523" s="508" t="s">
        <v>584</v>
      </c>
      <c r="B5523" s="509" t="s">
        <v>359</v>
      </c>
      <c r="C5523" s="509">
        <v>51</v>
      </c>
      <c r="H5523" s="509">
        <v>0</v>
      </c>
    </row>
    <row r="5524" spans="1:8">
      <c r="A5524" s="508" t="s">
        <v>584</v>
      </c>
      <c r="B5524" s="509" t="s">
        <v>359</v>
      </c>
      <c r="C5524" s="509" t="s">
        <v>1031</v>
      </c>
      <c r="H5524" s="509">
        <v>0</v>
      </c>
    </row>
    <row r="5525" spans="1:8">
      <c r="A5525" s="508" t="s">
        <v>584</v>
      </c>
      <c r="B5525" s="509" t="s">
        <v>359</v>
      </c>
      <c r="C5525" s="509" t="s">
        <v>1032</v>
      </c>
      <c r="H5525" s="509">
        <v>0</v>
      </c>
    </row>
    <row r="5526" spans="1:8">
      <c r="A5526" s="508" t="s">
        <v>584</v>
      </c>
      <c r="B5526" s="509" t="s">
        <v>359</v>
      </c>
      <c r="C5526" s="509">
        <v>52</v>
      </c>
      <c r="H5526" s="509">
        <v>0</v>
      </c>
    </row>
    <row r="5527" spans="1:8">
      <c r="A5527" s="508" t="s">
        <v>584</v>
      </c>
      <c r="B5527" s="509" t="s">
        <v>359</v>
      </c>
      <c r="C5527" s="509">
        <v>53</v>
      </c>
      <c r="H5527" s="509">
        <v>0</v>
      </c>
    </row>
    <row r="5528" spans="1:8">
      <c r="A5528" s="508" t="s">
        <v>584</v>
      </c>
      <c r="B5528" s="509" t="s">
        <v>359</v>
      </c>
      <c r="C5528" s="509">
        <v>54</v>
      </c>
      <c r="H5528" s="509">
        <v>0</v>
      </c>
    </row>
    <row r="5529" spans="1:8">
      <c r="A5529" s="508" t="s">
        <v>584</v>
      </c>
      <c r="B5529" s="509" t="s">
        <v>359</v>
      </c>
      <c r="C5529" s="509">
        <v>55</v>
      </c>
      <c r="H5529" s="509">
        <v>0</v>
      </c>
    </row>
    <row r="5530" spans="1:8">
      <c r="A5530" s="508" t="s">
        <v>584</v>
      </c>
      <c r="B5530" s="509" t="s">
        <v>359</v>
      </c>
      <c r="C5530" s="509">
        <v>56</v>
      </c>
      <c r="H5530" s="509">
        <v>0</v>
      </c>
    </row>
    <row r="5531" spans="1:8">
      <c r="A5531" s="508" t="s">
        <v>584</v>
      </c>
      <c r="B5531" s="509" t="s">
        <v>359</v>
      </c>
      <c r="C5531" s="509">
        <v>57</v>
      </c>
      <c r="H5531" s="509">
        <v>0</v>
      </c>
    </row>
    <row r="5532" spans="1:8">
      <c r="A5532" s="508" t="s">
        <v>584</v>
      </c>
      <c r="B5532" s="509" t="s">
        <v>359</v>
      </c>
      <c r="C5532" s="509">
        <v>58</v>
      </c>
      <c r="H5532" s="509">
        <v>0</v>
      </c>
    </row>
    <row r="5533" spans="1:8">
      <c r="A5533" s="508" t="s">
        <v>584</v>
      </c>
      <c r="B5533" s="509" t="s">
        <v>359</v>
      </c>
      <c r="C5533" s="509">
        <v>59</v>
      </c>
      <c r="H5533" s="509">
        <v>0</v>
      </c>
    </row>
    <row r="5534" spans="1:8">
      <c r="A5534" s="508" t="s">
        <v>584</v>
      </c>
      <c r="B5534" s="509" t="s">
        <v>359</v>
      </c>
      <c r="C5534" s="509">
        <v>60</v>
      </c>
      <c r="H5534" s="509">
        <v>0</v>
      </c>
    </row>
    <row r="5535" spans="1:8">
      <c r="A5535" s="508" t="s">
        <v>584</v>
      </c>
      <c r="B5535" s="509" t="s">
        <v>359</v>
      </c>
      <c r="C5535" s="509">
        <v>61</v>
      </c>
      <c r="H5535" s="509">
        <v>0</v>
      </c>
    </row>
    <row r="5536" spans="1:8">
      <c r="A5536" s="508" t="s">
        <v>584</v>
      </c>
      <c r="B5536" s="509" t="s">
        <v>359</v>
      </c>
      <c r="C5536" s="509">
        <v>62</v>
      </c>
      <c r="H5536" s="509">
        <v>0</v>
      </c>
    </row>
    <row r="5537" spans="1:8">
      <c r="A5537" s="508" t="s">
        <v>584</v>
      </c>
      <c r="B5537" s="509" t="s">
        <v>359</v>
      </c>
      <c r="C5537" s="509">
        <v>63</v>
      </c>
      <c r="H5537" s="509">
        <v>0</v>
      </c>
    </row>
    <row r="5538" spans="1:8">
      <c r="A5538" s="508" t="s">
        <v>584</v>
      </c>
      <c r="B5538" s="509" t="s">
        <v>359</v>
      </c>
      <c r="C5538" s="509" t="s">
        <v>1033</v>
      </c>
      <c r="H5538" s="509">
        <v>0</v>
      </c>
    </row>
    <row r="5539" spans="1:8">
      <c r="A5539" s="508" t="s">
        <v>584</v>
      </c>
      <c r="B5539" s="509" t="s">
        <v>359</v>
      </c>
      <c r="C5539" s="509" t="s">
        <v>1034</v>
      </c>
      <c r="H5539" s="509">
        <v>0</v>
      </c>
    </row>
    <row r="5540" spans="1:8">
      <c r="A5540" s="508" t="s">
        <v>584</v>
      </c>
      <c r="B5540" s="509" t="s">
        <v>359</v>
      </c>
      <c r="C5540" s="509">
        <v>64</v>
      </c>
      <c r="H5540" s="509">
        <v>0</v>
      </c>
    </row>
    <row r="5541" spans="1:8">
      <c r="A5541" s="508" t="s">
        <v>584</v>
      </c>
      <c r="B5541" s="509" t="s">
        <v>359</v>
      </c>
      <c r="C5541" s="509" t="s">
        <v>1035</v>
      </c>
      <c r="H5541" s="509">
        <v>0</v>
      </c>
    </row>
    <row r="5542" spans="1:8">
      <c r="A5542" s="508" t="s">
        <v>584</v>
      </c>
      <c r="B5542" s="509" t="s">
        <v>359</v>
      </c>
      <c r="C5542" s="509">
        <v>65</v>
      </c>
      <c r="H5542" s="509">
        <v>0</v>
      </c>
    </row>
    <row r="5543" spans="1:8">
      <c r="A5543" s="508" t="s">
        <v>584</v>
      </c>
      <c r="B5543" s="509" t="s">
        <v>359</v>
      </c>
      <c r="C5543" s="509">
        <v>66</v>
      </c>
      <c r="H5543" s="509">
        <v>0</v>
      </c>
    </row>
    <row r="5544" spans="1:8">
      <c r="A5544" s="508" t="s">
        <v>584</v>
      </c>
      <c r="B5544" s="509" t="s">
        <v>359</v>
      </c>
      <c r="C5544" s="509" t="s">
        <v>1036</v>
      </c>
      <c r="H5544" s="509">
        <v>0</v>
      </c>
    </row>
    <row r="5545" spans="1:8">
      <c r="A5545" s="508" t="s">
        <v>584</v>
      </c>
      <c r="B5545" s="509" t="s">
        <v>359</v>
      </c>
      <c r="C5545" s="509" t="s">
        <v>1037</v>
      </c>
      <c r="H5545" s="509">
        <v>0</v>
      </c>
    </row>
    <row r="5546" spans="1:8">
      <c r="A5546" s="508" t="s">
        <v>584</v>
      </c>
      <c r="B5546" s="509" t="s">
        <v>359</v>
      </c>
      <c r="C5546" s="509" t="s">
        <v>1038</v>
      </c>
      <c r="H5546" s="509">
        <v>0</v>
      </c>
    </row>
    <row r="5547" spans="1:8">
      <c r="A5547" s="508" t="s">
        <v>584</v>
      </c>
      <c r="B5547" s="509" t="s">
        <v>359</v>
      </c>
      <c r="C5547" s="509" t="s">
        <v>1039</v>
      </c>
      <c r="H5547" s="509">
        <v>0</v>
      </c>
    </row>
    <row r="5548" spans="1:8">
      <c r="A5548" s="508" t="s">
        <v>584</v>
      </c>
      <c r="B5548" s="509" t="s">
        <v>359</v>
      </c>
      <c r="C5548" s="509" t="s">
        <v>1040</v>
      </c>
      <c r="H5548" s="509">
        <v>0</v>
      </c>
    </row>
    <row r="5549" spans="1:8">
      <c r="A5549" s="508" t="s">
        <v>584</v>
      </c>
      <c r="B5549" s="509" t="s">
        <v>359</v>
      </c>
      <c r="C5549" s="509" t="s">
        <v>1041</v>
      </c>
      <c r="H5549" s="509">
        <v>0</v>
      </c>
    </row>
    <row r="5550" spans="1:8">
      <c r="A5550" s="508" t="s">
        <v>584</v>
      </c>
      <c r="B5550" s="509" t="s">
        <v>359</v>
      </c>
      <c r="C5550" s="509" t="s">
        <v>1042</v>
      </c>
    </row>
    <row r="5551" spans="1:8">
      <c r="A5551" s="508" t="s">
        <v>584</v>
      </c>
      <c r="B5551" s="509" t="s">
        <v>359</v>
      </c>
      <c r="C5551" s="509">
        <v>67</v>
      </c>
      <c r="H5551" s="509">
        <v>0</v>
      </c>
    </row>
    <row r="5552" spans="1:8">
      <c r="A5552" s="508" t="s">
        <v>584</v>
      </c>
      <c r="B5552" s="509" t="s">
        <v>359</v>
      </c>
      <c r="C5552" s="509">
        <v>68</v>
      </c>
      <c r="H5552" s="509">
        <v>0</v>
      </c>
    </row>
    <row r="5553" spans="1:8">
      <c r="A5553" s="508" t="s">
        <v>584</v>
      </c>
      <c r="B5553" s="509" t="s">
        <v>359</v>
      </c>
      <c r="C5553" s="509" t="s">
        <v>1043</v>
      </c>
      <c r="H5553" s="509">
        <v>0</v>
      </c>
    </row>
    <row r="5554" spans="1:8">
      <c r="A5554" s="508" t="s">
        <v>584</v>
      </c>
      <c r="B5554" s="509" t="s">
        <v>359</v>
      </c>
      <c r="C5554" s="509">
        <v>69</v>
      </c>
      <c r="H5554" s="509">
        <v>0</v>
      </c>
    </row>
    <row r="5555" spans="1:8">
      <c r="A5555" s="508" t="s">
        <v>584</v>
      </c>
      <c r="B5555" s="509" t="s">
        <v>359</v>
      </c>
      <c r="C5555" s="509" t="s">
        <v>1044</v>
      </c>
      <c r="H5555" s="509">
        <v>0</v>
      </c>
    </row>
    <row r="5556" spans="1:8">
      <c r="A5556" s="508" t="s">
        <v>584</v>
      </c>
      <c r="B5556" s="509" t="s">
        <v>359</v>
      </c>
      <c r="C5556" s="509" t="s">
        <v>1045</v>
      </c>
      <c r="H5556" s="509">
        <v>0</v>
      </c>
    </row>
    <row r="5557" spans="1:8">
      <c r="A5557" s="508" t="s">
        <v>584</v>
      </c>
      <c r="B5557" s="509" t="s">
        <v>359</v>
      </c>
      <c r="C5557" s="509">
        <v>70</v>
      </c>
      <c r="H5557" s="509">
        <v>0</v>
      </c>
    </row>
    <row r="5558" spans="1:8">
      <c r="A5558" s="508" t="s">
        <v>584</v>
      </c>
      <c r="B5558" s="509" t="s">
        <v>359</v>
      </c>
      <c r="C5558" s="509" t="s">
        <v>1046</v>
      </c>
      <c r="H5558" s="509">
        <v>0</v>
      </c>
    </row>
    <row r="5559" spans="1:8">
      <c r="A5559" s="508" t="s">
        <v>584</v>
      </c>
      <c r="B5559" s="509" t="s">
        <v>359</v>
      </c>
      <c r="C5559" s="509">
        <v>71</v>
      </c>
      <c r="H5559" s="509">
        <v>0</v>
      </c>
    </row>
    <row r="5560" spans="1:8">
      <c r="A5560" s="508" t="s">
        <v>584</v>
      </c>
      <c r="B5560" s="509" t="s">
        <v>359</v>
      </c>
      <c r="C5560" s="509" t="s">
        <v>1047</v>
      </c>
      <c r="H5560" s="509">
        <v>0</v>
      </c>
    </row>
    <row r="5561" spans="1:8">
      <c r="A5561" s="508" t="s">
        <v>584</v>
      </c>
      <c r="B5561" s="509" t="s">
        <v>359</v>
      </c>
      <c r="C5561" s="509" t="s">
        <v>1048</v>
      </c>
      <c r="H5561" s="509">
        <v>0</v>
      </c>
    </row>
    <row r="5562" spans="1:8">
      <c r="A5562" s="508" t="s">
        <v>584</v>
      </c>
      <c r="B5562" s="509" t="s">
        <v>359</v>
      </c>
      <c r="C5562" s="509" t="s">
        <v>1049</v>
      </c>
      <c r="H5562" s="509">
        <v>0</v>
      </c>
    </row>
    <row r="5563" spans="1:8">
      <c r="A5563" s="508" t="s">
        <v>584</v>
      </c>
      <c r="B5563" s="509" t="s">
        <v>359</v>
      </c>
      <c r="C5563" s="509" t="s">
        <v>1050</v>
      </c>
      <c r="H5563" s="509">
        <v>0</v>
      </c>
    </row>
    <row r="5564" spans="1:8">
      <c r="A5564" s="508" t="s">
        <v>584</v>
      </c>
      <c r="B5564" s="509" t="s">
        <v>359</v>
      </c>
      <c r="C5564" s="509" t="s">
        <v>1051</v>
      </c>
      <c r="H5564" s="509">
        <v>0</v>
      </c>
    </row>
    <row r="5565" spans="1:8">
      <c r="A5565" s="508" t="s">
        <v>584</v>
      </c>
      <c r="B5565" s="509" t="s">
        <v>359</v>
      </c>
      <c r="C5565" s="509">
        <v>72</v>
      </c>
      <c r="H5565" s="509">
        <v>0</v>
      </c>
    </row>
    <row r="5566" spans="1:8">
      <c r="A5566" s="508" t="s">
        <v>584</v>
      </c>
      <c r="B5566" s="509" t="s">
        <v>359</v>
      </c>
      <c r="C5566" s="509">
        <v>74</v>
      </c>
      <c r="H5566" s="509">
        <v>0</v>
      </c>
    </row>
    <row r="5567" spans="1:8">
      <c r="A5567" s="508" t="s">
        <v>584</v>
      </c>
      <c r="B5567" s="509" t="s">
        <v>359</v>
      </c>
      <c r="C5567" s="509" t="s">
        <v>1406</v>
      </c>
      <c r="D5567" s="509">
        <v>0</v>
      </c>
      <c r="E5567" s="509">
        <v>0</v>
      </c>
      <c r="F5567" s="509">
        <v>0</v>
      </c>
      <c r="G5567" s="509">
        <v>0</v>
      </c>
      <c r="H5567" s="509">
        <v>0</v>
      </c>
    </row>
    <row r="5568" spans="1:8">
      <c r="A5568" s="508" t="s">
        <v>585</v>
      </c>
      <c r="B5568" s="509" t="s">
        <v>360</v>
      </c>
      <c r="C5568" s="509">
        <v>1</v>
      </c>
      <c r="H5568" s="509">
        <v>0</v>
      </c>
    </row>
    <row r="5569" spans="1:8">
      <c r="A5569" s="508" t="s">
        <v>585</v>
      </c>
      <c r="B5569" s="509" t="s">
        <v>360</v>
      </c>
      <c r="C5569" s="509" t="s">
        <v>1023</v>
      </c>
      <c r="H5569" s="509">
        <v>0</v>
      </c>
    </row>
    <row r="5570" spans="1:8">
      <c r="A5570" s="508" t="s">
        <v>585</v>
      </c>
      <c r="B5570" s="509" t="s">
        <v>360</v>
      </c>
      <c r="C5570" s="509">
        <v>2</v>
      </c>
      <c r="H5570" s="509">
        <v>0</v>
      </c>
    </row>
    <row r="5571" spans="1:8">
      <c r="A5571" s="508" t="s">
        <v>585</v>
      </c>
      <c r="B5571" s="509" t="s">
        <v>360</v>
      </c>
      <c r="C5571" s="509">
        <v>3</v>
      </c>
      <c r="H5571" s="509">
        <v>0</v>
      </c>
    </row>
    <row r="5572" spans="1:8">
      <c r="A5572" s="508" t="s">
        <v>585</v>
      </c>
      <c r="B5572" s="509" t="s">
        <v>360</v>
      </c>
      <c r="C5572" s="509">
        <v>4</v>
      </c>
      <c r="H5572" s="509">
        <v>0</v>
      </c>
    </row>
    <row r="5573" spans="1:8">
      <c r="A5573" s="508" t="s">
        <v>585</v>
      </c>
      <c r="B5573" s="509" t="s">
        <v>360</v>
      </c>
      <c r="C5573" s="509">
        <v>5</v>
      </c>
      <c r="H5573" s="509">
        <v>0</v>
      </c>
    </row>
    <row r="5574" spans="1:8">
      <c r="A5574" s="508" t="s">
        <v>585</v>
      </c>
      <c r="B5574" s="509" t="s">
        <v>360</v>
      </c>
      <c r="C5574" s="509">
        <v>6</v>
      </c>
      <c r="H5574" s="509">
        <v>0</v>
      </c>
    </row>
    <row r="5575" spans="1:8">
      <c r="A5575" s="508" t="s">
        <v>585</v>
      </c>
      <c r="B5575" s="509" t="s">
        <v>360</v>
      </c>
      <c r="C5575" s="509">
        <v>7</v>
      </c>
      <c r="H5575" s="509">
        <v>0</v>
      </c>
    </row>
    <row r="5576" spans="1:8">
      <c r="A5576" s="508" t="s">
        <v>585</v>
      </c>
      <c r="B5576" s="509" t="s">
        <v>360</v>
      </c>
      <c r="C5576" s="509">
        <v>8</v>
      </c>
      <c r="H5576" s="509">
        <v>0</v>
      </c>
    </row>
    <row r="5577" spans="1:8">
      <c r="A5577" s="508" t="s">
        <v>585</v>
      </c>
      <c r="B5577" s="509" t="s">
        <v>360</v>
      </c>
      <c r="C5577" s="509">
        <v>9</v>
      </c>
      <c r="H5577" s="509">
        <v>0</v>
      </c>
    </row>
    <row r="5578" spans="1:8">
      <c r="A5578" s="508" t="s">
        <v>585</v>
      </c>
      <c r="B5578" s="509" t="s">
        <v>360</v>
      </c>
      <c r="C5578" s="509">
        <v>10</v>
      </c>
      <c r="H5578" s="509">
        <v>0</v>
      </c>
    </row>
    <row r="5579" spans="1:8">
      <c r="A5579" s="508" t="s">
        <v>585</v>
      </c>
      <c r="B5579" s="509" t="s">
        <v>360</v>
      </c>
      <c r="C5579" s="509">
        <v>11</v>
      </c>
      <c r="H5579" s="509">
        <v>0</v>
      </c>
    </row>
    <row r="5580" spans="1:8">
      <c r="A5580" s="508" t="s">
        <v>585</v>
      </c>
      <c r="B5580" s="509" t="s">
        <v>360</v>
      </c>
      <c r="C5580" s="509">
        <v>12</v>
      </c>
      <c r="H5580" s="509">
        <v>0</v>
      </c>
    </row>
    <row r="5581" spans="1:8">
      <c r="A5581" s="508" t="s">
        <v>585</v>
      </c>
      <c r="B5581" s="509" t="s">
        <v>360</v>
      </c>
      <c r="C5581" s="509">
        <v>13</v>
      </c>
      <c r="H5581" s="509">
        <v>0</v>
      </c>
    </row>
    <row r="5582" spans="1:8">
      <c r="A5582" s="508" t="s">
        <v>585</v>
      </c>
      <c r="B5582" s="509" t="s">
        <v>360</v>
      </c>
      <c r="C5582" s="509">
        <v>14</v>
      </c>
      <c r="H5582" s="509">
        <v>0</v>
      </c>
    </row>
    <row r="5583" spans="1:8">
      <c r="A5583" s="508" t="s">
        <v>585</v>
      </c>
      <c r="B5583" s="509" t="s">
        <v>360</v>
      </c>
      <c r="C5583" s="509">
        <v>15</v>
      </c>
      <c r="H5583" s="509">
        <v>0</v>
      </c>
    </row>
    <row r="5584" spans="1:8">
      <c r="A5584" s="508" t="s">
        <v>585</v>
      </c>
      <c r="B5584" s="509" t="s">
        <v>360</v>
      </c>
      <c r="C5584" s="509">
        <v>16</v>
      </c>
      <c r="H5584" s="509">
        <v>0</v>
      </c>
    </row>
    <row r="5585" spans="1:8">
      <c r="A5585" s="508" t="s">
        <v>585</v>
      </c>
      <c r="B5585" s="509" t="s">
        <v>360</v>
      </c>
      <c r="C5585" s="509">
        <v>17</v>
      </c>
      <c r="H5585" s="509">
        <v>0</v>
      </c>
    </row>
    <row r="5586" spans="1:8">
      <c r="A5586" s="508" t="s">
        <v>585</v>
      </c>
      <c r="B5586" s="509" t="s">
        <v>360</v>
      </c>
      <c r="C5586" s="509">
        <v>18</v>
      </c>
      <c r="H5586" s="509">
        <v>0</v>
      </c>
    </row>
    <row r="5587" spans="1:8">
      <c r="A5587" s="508" t="s">
        <v>585</v>
      </c>
      <c r="B5587" s="509" t="s">
        <v>360</v>
      </c>
      <c r="C5587" s="509" t="s">
        <v>1024</v>
      </c>
      <c r="H5587" s="509">
        <v>0</v>
      </c>
    </row>
    <row r="5588" spans="1:8">
      <c r="A5588" s="508" t="s">
        <v>585</v>
      </c>
      <c r="B5588" s="509" t="s">
        <v>360</v>
      </c>
      <c r="C5588" s="509" t="s">
        <v>1025</v>
      </c>
      <c r="H5588" s="509">
        <v>0</v>
      </c>
    </row>
    <row r="5589" spans="1:8">
      <c r="A5589" s="508" t="s">
        <v>585</v>
      </c>
      <c r="B5589" s="509" t="s">
        <v>360</v>
      </c>
      <c r="C5589" s="509">
        <v>19</v>
      </c>
      <c r="H5589" s="509">
        <v>0</v>
      </c>
    </row>
    <row r="5590" spans="1:8">
      <c r="A5590" s="508" t="s">
        <v>585</v>
      </c>
      <c r="B5590" s="509" t="s">
        <v>360</v>
      </c>
      <c r="C5590" s="509">
        <v>20</v>
      </c>
      <c r="H5590" s="509">
        <v>0</v>
      </c>
    </row>
    <row r="5591" spans="1:8">
      <c r="A5591" s="508" t="s">
        <v>585</v>
      </c>
      <c r="B5591" s="509" t="s">
        <v>360</v>
      </c>
      <c r="C5591" s="509">
        <v>21</v>
      </c>
      <c r="H5591" s="509">
        <v>0</v>
      </c>
    </row>
    <row r="5592" spans="1:8">
      <c r="A5592" s="508" t="s">
        <v>585</v>
      </c>
      <c r="B5592" s="509" t="s">
        <v>360</v>
      </c>
      <c r="C5592" s="509" t="s">
        <v>1026</v>
      </c>
      <c r="H5592" s="509">
        <v>0</v>
      </c>
    </row>
    <row r="5593" spans="1:8">
      <c r="A5593" s="508" t="s">
        <v>585</v>
      </c>
      <c r="B5593" s="509" t="s">
        <v>360</v>
      </c>
      <c r="C5593" s="509" t="s">
        <v>1027</v>
      </c>
      <c r="H5593" s="509">
        <v>0</v>
      </c>
    </row>
    <row r="5594" spans="1:8">
      <c r="A5594" s="508" t="s">
        <v>585</v>
      </c>
      <c r="B5594" s="509" t="s">
        <v>360</v>
      </c>
      <c r="C5594" s="509" t="s">
        <v>1028</v>
      </c>
      <c r="H5594" s="509">
        <v>0</v>
      </c>
    </row>
    <row r="5595" spans="1:8">
      <c r="A5595" s="508" t="s">
        <v>585</v>
      </c>
      <c r="B5595" s="509" t="s">
        <v>360</v>
      </c>
      <c r="C5595" s="509">
        <v>22</v>
      </c>
      <c r="H5595" s="509">
        <v>0</v>
      </c>
    </row>
    <row r="5596" spans="1:8">
      <c r="A5596" s="508" t="s">
        <v>585</v>
      </c>
      <c r="B5596" s="509" t="s">
        <v>360</v>
      </c>
      <c r="C5596" s="509">
        <v>23</v>
      </c>
      <c r="H5596" s="509">
        <v>0</v>
      </c>
    </row>
    <row r="5597" spans="1:8">
      <c r="A5597" s="508" t="s">
        <v>585</v>
      </c>
      <c r="B5597" s="509" t="s">
        <v>360</v>
      </c>
      <c r="C5597" s="509" t="s">
        <v>1029</v>
      </c>
      <c r="H5597" s="509">
        <v>0</v>
      </c>
    </row>
    <row r="5598" spans="1:8">
      <c r="A5598" s="508" t="s">
        <v>585</v>
      </c>
      <c r="B5598" s="509" t="s">
        <v>360</v>
      </c>
      <c r="C5598" s="509">
        <v>24</v>
      </c>
      <c r="H5598" s="509">
        <v>0</v>
      </c>
    </row>
    <row r="5599" spans="1:8">
      <c r="A5599" s="508" t="s">
        <v>585</v>
      </c>
      <c r="B5599" s="509" t="s">
        <v>360</v>
      </c>
      <c r="C5599" s="509">
        <v>25</v>
      </c>
    </row>
    <row r="5600" spans="1:8">
      <c r="A5600" s="508" t="s">
        <v>585</v>
      </c>
      <c r="B5600" s="509" t="s">
        <v>360</v>
      </c>
      <c r="C5600" s="509">
        <v>26</v>
      </c>
      <c r="H5600" s="509">
        <v>0</v>
      </c>
    </row>
    <row r="5601" spans="1:8">
      <c r="A5601" s="508" t="s">
        <v>585</v>
      </c>
      <c r="B5601" s="509" t="s">
        <v>360</v>
      </c>
      <c r="C5601" s="509">
        <v>27</v>
      </c>
      <c r="H5601" s="509">
        <v>0</v>
      </c>
    </row>
    <row r="5602" spans="1:8">
      <c r="A5602" s="508" t="s">
        <v>585</v>
      </c>
      <c r="B5602" s="509" t="s">
        <v>360</v>
      </c>
      <c r="C5602" s="509">
        <v>28</v>
      </c>
      <c r="H5602" s="509">
        <v>0</v>
      </c>
    </row>
    <row r="5603" spans="1:8">
      <c r="A5603" s="508" t="s">
        <v>585</v>
      </c>
      <c r="B5603" s="509" t="s">
        <v>360</v>
      </c>
      <c r="C5603" s="509">
        <v>29</v>
      </c>
      <c r="H5603" s="509">
        <v>0</v>
      </c>
    </row>
    <row r="5604" spans="1:8">
      <c r="A5604" s="508" t="s">
        <v>585</v>
      </c>
      <c r="B5604" s="509" t="s">
        <v>360</v>
      </c>
      <c r="C5604" s="509">
        <v>30</v>
      </c>
      <c r="H5604" s="509">
        <v>0</v>
      </c>
    </row>
    <row r="5605" spans="1:8">
      <c r="A5605" s="508" t="s">
        <v>585</v>
      </c>
      <c r="B5605" s="509" t="s">
        <v>360</v>
      </c>
      <c r="C5605" s="509">
        <v>31</v>
      </c>
      <c r="H5605" s="509">
        <v>0</v>
      </c>
    </row>
    <row r="5606" spans="1:8">
      <c r="A5606" s="508" t="s">
        <v>585</v>
      </c>
      <c r="B5606" s="509" t="s">
        <v>360</v>
      </c>
      <c r="C5606" s="509">
        <v>32</v>
      </c>
      <c r="H5606" s="509">
        <v>0</v>
      </c>
    </row>
    <row r="5607" spans="1:8">
      <c r="A5607" s="508" t="s">
        <v>585</v>
      </c>
      <c r="B5607" s="509" t="s">
        <v>360</v>
      </c>
      <c r="C5607" s="509">
        <v>33</v>
      </c>
      <c r="H5607" s="509">
        <v>0</v>
      </c>
    </row>
    <row r="5608" spans="1:8">
      <c r="A5608" s="508" t="s">
        <v>585</v>
      </c>
      <c r="B5608" s="509" t="s">
        <v>360</v>
      </c>
      <c r="C5608" s="509">
        <v>34</v>
      </c>
      <c r="H5608" s="509">
        <v>0</v>
      </c>
    </row>
    <row r="5609" spans="1:8">
      <c r="A5609" s="508" t="s">
        <v>585</v>
      </c>
      <c r="B5609" s="509" t="s">
        <v>360</v>
      </c>
      <c r="C5609" s="509">
        <v>35</v>
      </c>
      <c r="H5609" s="509">
        <v>0</v>
      </c>
    </row>
    <row r="5610" spans="1:8">
      <c r="A5610" s="508" t="s">
        <v>585</v>
      </c>
      <c r="B5610" s="509" t="s">
        <v>360</v>
      </c>
      <c r="C5610" s="509">
        <v>36</v>
      </c>
      <c r="H5610" s="509">
        <v>0</v>
      </c>
    </row>
    <row r="5611" spans="1:8">
      <c r="A5611" s="508" t="s">
        <v>585</v>
      </c>
      <c r="B5611" s="509" t="s">
        <v>360</v>
      </c>
      <c r="C5611" s="509">
        <v>37</v>
      </c>
      <c r="H5611" s="509">
        <v>0</v>
      </c>
    </row>
    <row r="5612" spans="1:8">
      <c r="A5612" s="508" t="s">
        <v>585</v>
      </c>
      <c r="B5612" s="509" t="s">
        <v>360</v>
      </c>
      <c r="C5612" s="509">
        <v>38</v>
      </c>
      <c r="H5612" s="509">
        <v>0</v>
      </c>
    </row>
    <row r="5613" spans="1:8">
      <c r="A5613" s="508" t="s">
        <v>585</v>
      </c>
      <c r="B5613" s="509" t="s">
        <v>360</v>
      </c>
      <c r="C5613" s="509" t="s">
        <v>1030</v>
      </c>
    </row>
    <row r="5614" spans="1:8">
      <c r="A5614" s="508" t="s">
        <v>585</v>
      </c>
      <c r="B5614" s="509" t="s">
        <v>360</v>
      </c>
      <c r="C5614" s="509">
        <v>39</v>
      </c>
      <c r="H5614" s="509">
        <v>0</v>
      </c>
    </row>
    <row r="5615" spans="1:8">
      <c r="A5615" s="508" t="s">
        <v>585</v>
      </c>
      <c r="B5615" s="509" t="s">
        <v>360</v>
      </c>
      <c r="C5615" s="509">
        <v>40</v>
      </c>
      <c r="H5615" s="509">
        <v>0</v>
      </c>
    </row>
    <row r="5616" spans="1:8">
      <c r="A5616" s="508" t="s">
        <v>585</v>
      </c>
      <c r="B5616" s="509" t="s">
        <v>360</v>
      </c>
      <c r="C5616" s="509">
        <v>41</v>
      </c>
      <c r="H5616" s="509">
        <v>0</v>
      </c>
    </row>
    <row r="5617" spans="1:8">
      <c r="A5617" s="508" t="s">
        <v>585</v>
      </c>
      <c r="B5617" s="509" t="s">
        <v>360</v>
      </c>
      <c r="C5617" s="509">
        <v>42</v>
      </c>
      <c r="H5617" s="509">
        <v>0</v>
      </c>
    </row>
    <row r="5618" spans="1:8">
      <c r="A5618" s="508" t="s">
        <v>585</v>
      </c>
      <c r="B5618" s="509" t="s">
        <v>360</v>
      </c>
      <c r="C5618" s="509">
        <v>43</v>
      </c>
      <c r="H5618" s="509">
        <v>0</v>
      </c>
    </row>
    <row r="5619" spans="1:8">
      <c r="A5619" s="508" t="s">
        <v>585</v>
      </c>
      <c r="B5619" s="509" t="s">
        <v>360</v>
      </c>
      <c r="C5619" s="509">
        <v>44</v>
      </c>
      <c r="H5619" s="509">
        <v>0</v>
      </c>
    </row>
    <row r="5620" spans="1:8">
      <c r="A5620" s="508" t="s">
        <v>585</v>
      </c>
      <c r="B5620" s="509" t="s">
        <v>360</v>
      </c>
      <c r="C5620" s="509">
        <v>45</v>
      </c>
      <c r="H5620" s="509">
        <v>0</v>
      </c>
    </row>
    <row r="5621" spans="1:8">
      <c r="A5621" s="508" t="s">
        <v>585</v>
      </c>
      <c r="B5621" s="509" t="s">
        <v>360</v>
      </c>
      <c r="C5621" s="509">
        <v>46</v>
      </c>
      <c r="H5621" s="509">
        <v>0</v>
      </c>
    </row>
    <row r="5622" spans="1:8">
      <c r="A5622" s="508" t="s">
        <v>585</v>
      </c>
      <c r="B5622" s="509" t="s">
        <v>360</v>
      </c>
      <c r="C5622" s="509">
        <v>47</v>
      </c>
      <c r="H5622" s="509">
        <v>0</v>
      </c>
    </row>
    <row r="5623" spans="1:8">
      <c r="A5623" s="508" t="s">
        <v>585</v>
      </c>
      <c r="B5623" s="509" t="s">
        <v>360</v>
      </c>
      <c r="C5623" s="509">
        <v>48</v>
      </c>
      <c r="H5623" s="509">
        <v>0</v>
      </c>
    </row>
    <row r="5624" spans="1:8">
      <c r="A5624" s="508" t="s">
        <v>585</v>
      </c>
      <c r="B5624" s="509" t="s">
        <v>360</v>
      </c>
      <c r="C5624" s="509">
        <v>49</v>
      </c>
      <c r="H5624" s="509">
        <v>0</v>
      </c>
    </row>
    <row r="5625" spans="1:8">
      <c r="A5625" s="508" t="s">
        <v>585</v>
      </c>
      <c r="B5625" s="509" t="s">
        <v>360</v>
      </c>
      <c r="C5625" s="509">
        <v>50</v>
      </c>
      <c r="H5625" s="509">
        <v>0</v>
      </c>
    </row>
    <row r="5626" spans="1:8">
      <c r="A5626" s="508" t="s">
        <v>585</v>
      </c>
      <c r="B5626" s="509" t="s">
        <v>360</v>
      </c>
      <c r="C5626" s="509">
        <v>51</v>
      </c>
      <c r="H5626" s="509">
        <v>0</v>
      </c>
    </row>
    <row r="5627" spans="1:8">
      <c r="A5627" s="508" t="s">
        <v>585</v>
      </c>
      <c r="B5627" s="509" t="s">
        <v>360</v>
      </c>
      <c r="C5627" s="509" t="s">
        <v>1031</v>
      </c>
      <c r="H5627" s="509">
        <v>0</v>
      </c>
    </row>
    <row r="5628" spans="1:8">
      <c r="A5628" s="508" t="s">
        <v>585</v>
      </c>
      <c r="B5628" s="509" t="s">
        <v>360</v>
      </c>
      <c r="C5628" s="509" t="s">
        <v>1032</v>
      </c>
      <c r="H5628" s="509">
        <v>0</v>
      </c>
    </row>
    <row r="5629" spans="1:8">
      <c r="A5629" s="508" t="s">
        <v>585</v>
      </c>
      <c r="B5629" s="509" t="s">
        <v>360</v>
      </c>
      <c r="C5629" s="509">
        <v>52</v>
      </c>
      <c r="H5629" s="509">
        <v>0</v>
      </c>
    </row>
    <row r="5630" spans="1:8">
      <c r="A5630" s="508" t="s">
        <v>585</v>
      </c>
      <c r="B5630" s="509" t="s">
        <v>360</v>
      </c>
      <c r="C5630" s="509">
        <v>53</v>
      </c>
      <c r="H5630" s="509">
        <v>0</v>
      </c>
    </row>
    <row r="5631" spans="1:8">
      <c r="A5631" s="508" t="s">
        <v>585</v>
      </c>
      <c r="B5631" s="509" t="s">
        <v>360</v>
      </c>
      <c r="C5631" s="509">
        <v>54</v>
      </c>
      <c r="H5631" s="509">
        <v>0</v>
      </c>
    </row>
    <row r="5632" spans="1:8">
      <c r="A5632" s="508" t="s">
        <v>585</v>
      </c>
      <c r="B5632" s="509" t="s">
        <v>360</v>
      </c>
      <c r="C5632" s="509">
        <v>55</v>
      </c>
      <c r="H5632" s="509">
        <v>0</v>
      </c>
    </row>
    <row r="5633" spans="1:8">
      <c r="A5633" s="508" t="s">
        <v>585</v>
      </c>
      <c r="B5633" s="509" t="s">
        <v>360</v>
      </c>
      <c r="C5633" s="509">
        <v>56</v>
      </c>
      <c r="H5633" s="509">
        <v>0</v>
      </c>
    </row>
    <row r="5634" spans="1:8">
      <c r="A5634" s="508" t="s">
        <v>585</v>
      </c>
      <c r="B5634" s="509" t="s">
        <v>360</v>
      </c>
      <c r="C5634" s="509">
        <v>57</v>
      </c>
      <c r="H5634" s="509">
        <v>0</v>
      </c>
    </row>
    <row r="5635" spans="1:8">
      <c r="A5635" s="508" t="s">
        <v>585</v>
      </c>
      <c r="B5635" s="509" t="s">
        <v>360</v>
      </c>
      <c r="C5635" s="509">
        <v>58</v>
      </c>
      <c r="H5635" s="509">
        <v>0</v>
      </c>
    </row>
    <row r="5636" spans="1:8">
      <c r="A5636" s="508" t="s">
        <v>585</v>
      </c>
      <c r="B5636" s="509" t="s">
        <v>360</v>
      </c>
      <c r="C5636" s="509">
        <v>59</v>
      </c>
      <c r="H5636" s="509">
        <v>0</v>
      </c>
    </row>
    <row r="5637" spans="1:8">
      <c r="A5637" s="508" t="s">
        <v>585</v>
      </c>
      <c r="B5637" s="509" t="s">
        <v>360</v>
      </c>
      <c r="C5637" s="509">
        <v>60</v>
      </c>
      <c r="H5637" s="509">
        <v>0</v>
      </c>
    </row>
    <row r="5638" spans="1:8">
      <c r="A5638" s="508" t="s">
        <v>585</v>
      </c>
      <c r="B5638" s="509" t="s">
        <v>360</v>
      </c>
      <c r="C5638" s="509">
        <v>61</v>
      </c>
      <c r="H5638" s="509">
        <v>0</v>
      </c>
    </row>
    <row r="5639" spans="1:8">
      <c r="A5639" s="508" t="s">
        <v>585</v>
      </c>
      <c r="B5639" s="509" t="s">
        <v>360</v>
      </c>
      <c r="C5639" s="509">
        <v>62</v>
      </c>
      <c r="H5639" s="509">
        <v>0</v>
      </c>
    </row>
    <row r="5640" spans="1:8">
      <c r="A5640" s="508" t="s">
        <v>585</v>
      </c>
      <c r="B5640" s="509" t="s">
        <v>360</v>
      </c>
      <c r="C5640" s="509">
        <v>63</v>
      </c>
      <c r="H5640" s="509">
        <v>0</v>
      </c>
    </row>
    <row r="5641" spans="1:8">
      <c r="A5641" s="508" t="s">
        <v>585</v>
      </c>
      <c r="B5641" s="509" t="s">
        <v>360</v>
      </c>
      <c r="C5641" s="509" t="s">
        <v>1033</v>
      </c>
      <c r="H5641" s="509">
        <v>0</v>
      </c>
    </row>
    <row r="5642" spans="1:8">
      <c r="A5642" s="508" t="s">
        <v>585</v>
      </c>
      <c r="B5642" s="509" t="s">
        <v>360</v>
      </c>
      <c r="C5642" s="509" t="s">
        <v>1034</v>
      </c>
      <c r="H5642" s="509">
        <v>0</v>
      </c>
    </row>
    <row r="5643" spans="1:8">
      <c r="A5643" s="508" t="s">
        <v>585</v>
      </c>
      <c r="B5643" s="509" t="s">
        <v>360</v>
      </c>
      <c r="C5643" s="509">
        <v>64</v>
      </c>
      <c r="H5643" s="509">
        <v>0</v>
      </c>
    </row>
    <row r="5644" spans="1:8">
      <c r="A5644" s="508" t="s">
        <v>585</v>
      </c>
      <c r="B5644" s="509" t="s">
        <v>360</v>
      </c>
      <c r="C5644" s="509" t="s">
        <v>1035</v>
      </c>
      <c r="H5644" s="509">
        <v>0</v>
      </c>
    </row>
    <row r="5645" spans="1:8">
      <c r="A5645" s="508" t="s">
        <v>585</v>
      </c>
      <c r="B5645" s="509" t="s">
        <v>360</v>
      </c>
      <c r="C5645" s="509">
        <v>65</v>
      </c>
      <c r="H5645" s="509">
        <v>0</v>
      </c>
    </row>
    <row r="5646" spans="1:8">
      <c r="A5646" s="508" t="s">
        <v>585</v>
      </c>
      <c r="B5646" s="509" t="s">
        <v>360</v>
      </c>
      <c r="C5646" s="509">
        <v>66</v>
      </c>
      <c r="H5646" s="509">
        <v>0</v>
      </c>
    </row>
    <row r="5647" spans="1:8">
      <c r="A5647" s="508" t="s">
        <v>585</v>
      </c>
      <c r="B5647" s="509" t="s">
        <v>360</v>
      </c>
      <c r="C5647" s="509" t="s">
        <v>1036</v>
      </c>
      <c r="H5647" s="509">
        <v>0</v>
      </c>
    </row>
    <row r="5648" spans="1:8">
      <c r="A5648" s="508" t="s">
        <v>585</v>
      </c>
      <c r="B5648" s="509" t="s">
        <v>360</v>
      </c>
      <c r="C5648" s="509" t="s">
        <v>1037</v>
      </c>
      <c r="H5648" s="509">
        <v>0</v>
      </c>
    </row>
    <row r="5649" spans="1:8">
      <c r="A5649" s="508" t="s">
        <v>585</v>
      </c>
      <c r="B5649" s="509" t="s">
        <v>360</v>
      </c>
      <c r="C5649" s="509" t="s">
        <v>1038</v>
      </c>
      <c r="H5649" s="509">
        <v>0</v>
      </c>
    </row>
    <row r="5650" spans="1:8">
      <c r="A5650" s="508" t="s">
        <v>585</v>
      </c>
      <c r="B5650" s="509" t="s">
        <v>360</v>
      </c>
      <c r="C5650" s="509" t="s">
        <v>1039</v>
      </c>
      <c r="H5650" s="509">
        <v>0</v>
      </c>
    </row>
    <row r="5651" spans="1:8">
      <c r="A5651" s="508" t="s">
        <v>585</v>
      </c>
      <c r="B5651" s="509" t="s">
        <v>360</v>
      </c>
      <c r="C5651" s="509" t="s">
        <v>1040</v>
      </c>
      <c r="H5651" s="509">
        <v>0</v>
      </c>
    </row>
    <row r="5652" spans="1:8">
      <c r="A5652" s="508" t="s">
        <v>585</v>
      </c>
      <c r="B5652" s="509" t="s">
        <v>360</v>
      </c>
      <c r="C5652" s="509" t="s">
        <v>1041</v>
      </c>
      <c r="H5652" s="509">
        <v>0</v>
      </c>
    </row>
    <row r="5653" spans="1:8">
      <c r="A5653" s="508" t="s">
        <v>585</v>
      </c>
      <c r="B5653" s="509" t="s">
        <v>360</v>
      </c>
      <c r="C5653" s="509" t="s">
        <v>1042</v>
      </c>
    </row>
    <row r="5654" spans="1:8">
      <c r="A5654" s="508" t="s">
        <v>585</v>
      </c>
      <c r="B5654" s="509" t="s">
        <v>360</v>
      </c>
      <c r="C5654" s="509">
        <v>67</v>
      </c>
      <c r="H5654" s="509">
        <v>0</v>
      </c>
    </row>
    <row r="5655" spans="1:8">
      <c r="A5655" s="508" t="s">
        <v>585</v>
      </c>
      <c r="B5655" s="509" t="s">
        <v>360</v>
      </c>
      <c r="C5655" s="509">
        <v>68</v>
      </c>
      <c r="H5655" s="509">
        <v>0</v>
      </c>
    </row>
    <row r="5656" spans="1:8">
      <c r="A5656" s="508" t="s">
        <v>585</v>
      </c>
      <c r="B5656" s="509" t="s">
        <v>360</v>
      </c>
      <c r="C5656" s="509" t="s">
        <v>1043</v>
      </c>
      <c r="H5656" s="509">
        <v>0</v>
      </c>
    </row>
    <row r="5657" spans="1:8">
      <c r="A5657" s="508" t="s">
        <v>585</v>
      </c>
      <c r="B5657" s="509" t="s">
        <v>360</v>
      </c>
      <c r="C5657" s="509">
        <v>69</v>
      </c>
      <c r="H5657" s="509">
        <v>0</v>
      </c>
    </row>
    <row r="5658" spans="1:8">
      <c r="A5658" s="508" t="s">
        <v>585</v>
      </c>
      <c r="B5658" s="509" t="s">
        <v>360</v>
      </c>
      <c r="C5658" s="509" t="s">
        <v>1044</v>
      </c>
      <c r="H5658" s="509">
        <v>0</v>
      </c>
    </row>
    <row r="5659" spans="1:8">
      <c r="A5659" s="508" t="s">
        <v>585</v>
      </c>
      <c r="B5659" s="509" t="s">
        <v>360</v>
      </c>
      <c r="C5659" s="509" t="s">
        <v>1045</v>
      </c>
      <c r="H5659" s="509">
        <v>0</v>
      </c>
    </row>
    <row r="5660" spans="1:8">
      <c r="A5660" s="508" t="s">
        <v>585</v>
      </c>
      <c r="B5660" s="509" t="s">
        <v>360</v>
      </c>
      <c r="C5660" s="509">
        <v>70</v>
      </c>
      <c r="H5660" s="509">
        <v>0</v>
      </c>
    </row>
    <row r="5661" spans="1:8">
      <c r="A5661" s="508" t="s">
        <v>585</v>
      </c>
      <c r="B5661" s="509" t="s">
        <v>360</v>
      </c>
      <c r="C5661" s="509" t="s">
        <v>1046</v>
      </c>
      <c r="H5661" s="509">
        <v>0</v>
      </c>
    </row>
    <row r="5662" spans="1:8">
      <c r="A5662" s="508" t="s">
        <v>585</v>
      </c>
      <c r="B5662" s="509" t="s">
        <v>360</v>
      </c>
      <c r="C5662" s="509">
        <v>71</v>
      </c>
      <c r="H5662" s="509">
        <v>0</v>
      </c>
    </row>
    <row r="5663" spans="1:8">
      <c r="A5663" s="508" t="s">
        <v>585</v>
      </c>
      <c r="B5663" s="509" t="s">
        <v>360</v>
      </c>
      <c r="C5663" s="509" t="s">
        <v>1047</v>
      </c>
      <c r="H5663" s="509">
        <v>0</v>
      </c>
    </row>
    <row r="5664" spans="1:8">
      <c r="A5664" s="508" t="s">
        <v>585</v>
      </c>
      <c r="B5664" s="509" t="s">
        <v>360</v>
      </c>
      <c r="C5664" s="509" t="s">
        <v>1048</v>
      </c>
      <c r="H5664" s="509">
        <v>0</v>
      </c>
    </row>
    <row r="5665" spans="1:8">
      <c r="A5665" s="508" t="s">
        <v>585</v>
      </c>
      <c r="B5665" s="509" t="s">
        <v>360</v>
      </c>
      <c r="C5665" s="509" t="s">
        <v>1049</v>
      </c>
      <c r="H5665" s="509">
        <v>0</v>
      </c>
    </row>
    <row r="5666" spans="1:8">
      <c r="A5666" s="508" t="s">
        <v>585</v>
      </c>
      <c r="B5666" s="509" t="s">
        <v>360</v>
      </c>
      <c r="C5666" s="509" t="s">
        <v>1050</v>
      </c>
      <c r="H5666" s="509">
        <v>0</v>
      </c>
    </row>
    <row r="5667" spans="1:8">
      <c r="A5667" s="508" t="s">
        <v>585</v>
      </c>
      <c r="B5667" s="509" t="s">
        <v>360</v>
      </c>
      <c r="C5667" s="509" t="s">
        <v>1051</v>
      </c>
      <c r="H5667" s="509">
        <v>0</v>
      </c>
    </row>
    <row r="5668" spans="1:8">
      <c r="A5668" s="508" t="s">
        <v>585</v>
      </c>
      <c r="B5668" s="509" t="s">
        <v>360</v>
      </c>
      <c r="C5668" s="509">
        <v>72</v>
      </c>
      <c r="H5668" s="509">
        <v>0</v>
      </c>
    </row>
    <row r="5669" spans="1:8">
      <c r="A5669" s="508" t="s">
        <v>585</v>
      </c>
      <c r="B5669" s="509" t="s">
        <v>360</v>
      </c>
      <c r="C5669" s="509">
        <v>74</v>
      </c>
      <c r="H5669" s="509">
        <v>0</v>
      </c>
    </row>
    <row r="5670" spans="1:8">
      <c r="A5670" s="508" t="s">
        <v>585</v>
      </c>
      <c r="B5670" s="509" t="s">
        <v>360</v>
      </c>
      <c r="C5670" s="509" t="s">
        <v>4571</v>
      </c>
      <c r="D5670" s="509">
        <v>0</v>
      </c>
      <c r="E5670" s="509">
        <v>0</v>
      </c>
      <c r="F5670" s="509">
        <v>0</v>
      </c>
      <c r="G5670" s="509">
        <v>0</v>
      </c>
      <c r="H5670" s="509">
        <v>0</v>
      </c>
    </row>
    <row r="5671" spans="1:8">
      <c r="A5671" s="508" t="s">
        <v>586</v>
      </c>
      <c r="B5671" s="509" t="s">
        <v>361</v>
      </c>
      <c r="C5671" s="509">
        <v>1</v>
      </c>
      <c r="H5671" s="509">
        <v>0</v>
      </c>
    </row>
    <row r="5672" spans="1:8">
      <c r="A5672" s="508" t="s">
        <v>586</v>
      </c>
      <c r="B5672" s="509" t="s">
        <v>361</v>
      </c>
      <c r="C5672" s="509" t="s">
        <v>1023</v>
      </c>
      <c r="H5672" s="509">
        <v>0</v>
      </c>
    </row>
    <row r="5673" spans="1:8">
      <c r="A5673" s="508" t="s">
        <v>586</v>
      </c>
      <c r="B5673" s="509" t="s">
        <v>361</v>
      </c>
      <c r="C5673" s="509">
        <v>2</v>
      </c>
      <c r="H5673" s="509">
        <v>0</v>
      </c>
    </row>
    <row r="5674" spans="1:8">
      <c r="A5674" s="508" t="s">
        <v>586</v>
      </c>
      <c r="B5674" s="509" t="s">
        <v>361</v>
      </c>
      <c r="C5674" s="509">
        <v>3</v>
      </c>
      <c r="H5674" s="509">
        <v>0</v>
      </c>
    </row>
    <row r="5675" spans="1:8">
      <c r="A5675" s="508" t="s">
        <v>586</v>
      </c>
      <c r="B5675" s="509" t="s">
        <v>361</v>
      </c>
      <c r="C5675" s="509">
        <v>4</v>
      </c>
      <c r="H5675" s="509">
        <v>0</v>
      </c>
    </row>
    <row r="5676" spans="1:8">
      <c r="A5676" s="508" t="s">
        <v>586</v>
      </c>
      <c r="B5676" s="509" t="s">
        <v>361</v>
      </c>
      <c r="C5676" s="509">
        <v>5</v>
      </c>
      <c r="H5676" s="509">
        <v>0</v>
      </c>
    </row>
    <row r="5677" spans="1:8">
      <c r="A5677" s="508" t="s">
        <v>586</v>
      </c>
      <c r="B5677" s="509" t="s">
        <v>361</v>
      </c>
      <c r="C5677" s="509">
        <v>6</v>
      </c>
      <c r="H5677" s="509">
        <v>0</v>
      </c>
    </row>
    <row r="5678" spans="1:8">
      <c r="A5678" s="508" t="s">
        <v>586</v>
      </c>
      <c r="B5678" s="509" t="s">
        <v>361</v>
      </c>
      <c r="C5678" s="509">
        <v>7</v>
      </c>
      <c r="H5678" s="509">
        <v>0</v>
      </c>
    </row>
    <row r="5679" spans="1:8">
      <c r="A5679" s="508" t="s">
        <v>586</v>
      </c>
      <c r="B5679" s="509" t="s">
        <v>361</v>
      </c>
      <c r="C5679" s="509">
        <v>8</v>
      </c>
      <c r="H5679" s="509">
        <v>0</v>
      </c>
    </row>
    <row r="5680" spans="1:8">
      <c r="A5680" s="508" t="s">
        <v>586</v>
      </c>
      <c r="B5680" s="509" t="s">
        <v>361</v>
      </c>
      <c r="C5680" s="509">
        <v>9</v>
      </c>
      <c r="H5680" s="509">
        <v>0</v>
      </c>
    </row>
    <row r="5681" spans="1:8">
      <c r="A5681" s="508" t="s">
        <v>586</v>
      </c>
      <c r="B5681" s="509" t="s">
        <v>361</v>
      </c>
      <c r="C5681" s="509">
        <v>10</v>
      </c>
      <c r="H5681" s="509">
        <v>0</v>
      </c>
    </row>
    <row r="5682" spans="1:8">
      <c r="A5682" s="508" t="s">
        <v>586</v>
      </c>
      <c r="B5682" s="509" t="s">
        <v>361</v>
      </c>
      <c r="C5682" s="509">
        <v>11</v>
      </c>
      <c r="H5682" s="509">
        <v>0</v>
      </c>
    </row>
    <row r="5683" spans="1:8">
      <c r="A5683" s="508" t="s">
        <v>586</v>
      </c>
      <c r="B5683" s="509" t="s">
        <v>361</v>
      </c>
      <c r="C5683" s="509">
        <v>12</v>
      </c>
      <c r="H5683" s="509">
        <v>0</v>
      </c>
    </row>
    <row r="5684" spans="1:8">
      <c r="A5684" s="508" t="s">
        <v>586</v>
      </c>
      <c r="B5684" s="509" t="s">
        <v>361</v>
      </c>
      <c r="C5684" s="509">
        <v>13</v>
      </c>
      <c r="H5684" s="509">
        <v>0</v>
      </c>
    </row>
    <row r="5685" spans="1:8">
      <c r="A5685" s="508" t="s">
        <v>586</v>
      </c>
      <c r="B5685" s="509" t="s">
        <v>361</v>
      </c>
      <c r="C5685" s="509">
        <v>14</v>
      </c>
      <c r="H5685" s="509">
        <v>0</v>
      </c>
    </row>
    <row r="5686" spans="1:8">
      <c r="A5686" s="508" t="s">
        <v>586</v>
      </c>
      <c r="B5686" s="509" t="s">
        <v>361</v>
      </c>
      <c r="C5686" s="509">
        <v>15</v>
      </c>
      <c r="H5686" s="509">
        <v>0</v>
      </c>
    </row>
    <row r="5687" spans="1:8">
      <c r="A5687" s="508" t="s">
        <v>586</v>
      </c>
      <c r="B5687" s="509" t="s">
        <v>361</v>
      </c>
      <c r="C5687" s="509">
        <v>16</v>
      </c>
      <c r="H5687" s="509">
        <v>0</v>
      </c>
    </row>
    <row r="5688" spans="1:8">
      <c r="A5688" s="508" t="s">
        <v>586</v>
      </c>
      <c r="B5688" s="509" t="s">
        <v>361</v>
      </c>
      <c r="C5688" s="509">
        <v>17</v>
      </c>
      <c r="H5688" s="509">
        <v>0</v>
      </c>
    </row>
    <row r="5689" spans="1:8">
      <c r="A5689" s="508" t="s">
        <v>586</v>
      </c>
      <c r="B5689" s="509" t="s">
        <v>361</v>
      </c>
      <c r="C5689" s="509">
        <v>18</v>
      </c>
      <c r="H5689" s="509">
        <v>0</v>
      </c>
    </row>
    <row r="5690" spans="1:8">
      <c r="A5690" s="508" t="s">
        <v>586</v>
      </c>
      <c r="B5690" s="509" t="s">
        <v>361</v>
      </c>
      <c r="C5690" s="509" t="s">
        <v>1024</v>
      </c>
      <c r="H5690" s="509">
        <v>0</v>
      </c>
    </row>
    <row r="5691" spans="1:8">
      <c r="A5691" s="508" t="s">
        <v>586</v>
      </c>
      <c r="B5691" s="509" t="s">
        <v>361</v>
      </c>
      <c r="C5691" s="509" t="s">
        <v>1025</v>
      </c>
      <c r="H5691" s="509">
        <v>0</v>
      </c>
    </row>
    <row r="5692" spans="1:8">
      <c r="A5692" s="508" t="s">
        <v>586</v>
      </c>
      <c r="B5692" s="509" t="s">
        <v>361</v>
      </c>
      <c r="C5692" s="509">
        <v>19</v>
      </c>
      <c r="H5692" s="509">
        <v>0</v>
      </c>
    </row>
    <row r="5693" spans="1:8">
      <c r="A5693" s="508" t="s">
        <v>586</v>
      </c>
      <c r="B5693" s="509" t="s">
        <v>361</v>
      </c>
      <c r="C5693" s="509">
        <v>20</v>
      </c>
      <c r="H5693" s="509">
        <v>0</v>
      </c>
    </row>
    <row r="5694" spans="1:8">
      <c r="A5694" s="508" t="s">
        <v>586</v>
      </c>
      <c r="B5694" s="509" t="s">
        <v>361</v>
      </c>
      <c r="C5694" s="509">
        <v>21</v>
      </c>
      <c r="H5694" s="509">
        <v>0</v>
      </c>
    </row>
    <row r="5695" spans="1:8">
      <c r="A5695" s="508" t="s">
        <v>586</v>
      </c>
      <c r="B5695" s="509" t="s">
        <v>361</v>
      </c>
      <c r="C5695" s="509" t="s">
        <v>1026</v>
      </c>
      <c r="H5695" s="509">
        <v>0</v>
      </c>
    </row>
    <row r="5696" spans="1:8">
      <c r="A5696" s="508" t="s">
        <v>586</v>
      </c>
      <c r="B5696" s="509" t="s">
        <v>361</v>
      </c>
      <c r="C5696" s="509" t="s">
        <v>1027</v>
      </c>
      <c r="H5696" s="509">
        <v>0</v>
      </c>
    </row>
    <row r="5697" spans="1:8">
      <c r="A5697" s="508" t="s">
        <v>586</v>
      </c>
      <c r="B5697" s="509" t="s">
        <v>361</v>
      </c>
      <c r="C5697" s="509" t="s">
        <v>1028</v>
      </c>
      <c r="H5697" s="509">
        <v>0</v>
      </c>
    </row>
    <row r="5698" spans="1:8">
      <c r="A5698" s="508" t="s">
        <v>586</v>
      </c>
      <c r="B5698" s="509" t="s">
        <v>361</v>
      </c>
      <c r="C5698" s="509">
        <v>22</v>
      </c>
      <c r="H5698" s="509">
        <v>0</v>
      </c>
    </row>
    <row r="5699" spans="1:8">
      <c r="A5699" s="508" t="s">
        <v>586</v>
      </c>
      <c r="B5699" s="509" t="s">
        <v>361</v>
      </c>
      <c r="C5699" s="509">
        <v>23</v>
      </c>
      <c r="H5699" s="509">
        <v>0</v>
      </c>
    </row>
    <row r="5700" spans="1:8">
      <c r="A5700" s="508" t="s">
        <v>586</v>
      </c>
      <c r="B5700" s="509" t="s">
        <v>361</v>
      </c>
      <c r="C5700" s="509" t="s">
        <v>1029</v>
      </c>
      <c r="H5700" s="509">
        <v>0</v>
      </c>
    </row>
    <row r="5701" spans="1:8">
      <c r="A5701" s="508" t="s">
        <v>586</v>
      </c>
      <c r="B5701" s="509" t="s">
        <v>361</v>
      </c>
      <c r="C5701" s="509">
        <v>24</v>
      </c>
      <c r="H5701" s="509">
        <v>0</v>
      </c>
    </row>
    <row r="5702" spans="1:8">
      <c r="A5702" s="508" t="s">
        <v>586</v>
      </c>
      <c r="B5702" s="509" t="s">
        <v>361</v>
      </c>
      <c r="C5702" s="509">
        <v>25</v>
      </c>
    </row>
    <row r="5703" spans="1:8">
      <c r="A5703" s="508" t="s">
        <v>586</v>
      </c>
      <c r="B5703" s="509" t="s">
        <v>361</v>
      </c>
      <c r="C5703" s="509">
        <v>26</v>
      </c>
      <c r="H5703" s="509">
        <v>0</v>
      </c>
    </row>
    <row r="5704" spans="1:8">
      <c r="A5704" s="508" t="s">
        <v>586</v>
      </c>
      <c r="B5704" s="509" t="s">
        <v>361</v>
      </c>
      <c r="C5704" s="509">
        <v>27</v>
      </c>
      <c r="H5704" s="509">
        <v>0</v>
      </c>
    </row>
    <row r="5705" spans="1:8">
      <c r="A5705" s="508" t="s">
        <v>586</v>
      </c>
      <c r="B5705" s="509" t="s">
        <v>361</v>
      </c>
      <c r="C5705" s="509">
        <v>28</v>
      </c>
      <c r="H5705" s="509">
        <v>0</v>
      </c>
    </row>
    <row r="5706" spans="1:8">
      <c r="A5706" s="508" t="s">
        <v>586</v>
      </c>
      <c r="B5706" s="509" t="s">
        <v>361</v>
      </c>
      <c r="C5706" s="509">
        <v>29</v>
      </c>
      <c r="H5706" s="509">
        <v>0</v>
      </c>
    </row>
    <row r="5707" spans="1:8">
      <c r="A5707" s="508" t="s">
        <v>586</v>
      </c>
      <c r="B5707" s="509" t="s">
        <v>361</v>
      </c>
      <c r="C5707" s="509">
        <v>30</v>
      </c>
      <c r="H5707" s="509">
        <v>0</v>
      </c>
    </row>
    <row r="5708" spans="1:8">
      <c r="A5708" s="508" t="s">
        <v>586</v>
      </c>
      <c r="B5708" s="509" t="s">
        <v>361</v>
      </c>
      <c r="C5708" s="509">
        <v>31</v>
      </c>
      <c r="H5708" s="509">
        <v>0</v>
      </c>
    </row>
    <row r="5709" spans="1:8">
      <c r="A5709" s="508" t="s">
        <v>586</v>
      </c>
      <c r="B5709" s="509" t="s">
        <v>361</v>
      </c>
      <c r="C5709" s="509">
        <v>32</v>
      </c>
      <c r="H5709" s="509">
        <v>0</v>
      </c>
    </row>
    <row r="5710" spans="1:8">
      <c r="A5710" s="508" t="s">
        <v>586</v>
      </c>
      <c r="B5710" s="509" t="s">
        <v>361</v>
      </c>
      <c r="C5710" s="509">
        <v>33</v>
      </c>
      <c r="H5710" s="509">
        <v>0</v>
      </c>
    </row>
    <row r="5711" spans="1:8">
      <c r="A5711" s="508" t="s">
        <v>586</v>
      </c>
      <c r="B5711" s="509" t="s">
        <v>361</v>
      </c>
      <c r="C5711" s="509">
        <v>34</v>
      </c>
      <c r="H5711" s="509">
        <v>0</v>
      </c>
    </row>
    <row r="5712" spans="1:8">
      <c r="A5712" s="508" t="s">
        <v>586</v>
      </c>
      <c r="B5712" s="509" t="s">
        <v>361</v>
      </c>
      <c r="C5712" s="509">
        <v>35</v>
      </c>
      <c r="H5712" s="509">
        <v>0</v>
      </c>
    </row>
    <row r="5713" spans="1:8">
      <c r="A5713" s="508" t="s">
        <v>586</v>
      </c>
      <c r="B5713" s="509" t="s">
        <v>361</v>
      </c>
      <c r="C5713" s="509">
        <v>36</v>
      </c>
      <c r="H5713" s="509">
        <v>0</v>
      </c>
    </row>
    <row r="5714" spans="1:8">
      <c r="A5714" s="508" t="s">
        <v>586</v>
      </c>
      <c r="B5714" s="509" t="s">
        <v>361</v>
      </c>
      <c r="C5714" s="509">
        <v>37</v>
      </c>
      <c r="H5714" s="509">
        <v>0</v>
      </c>
    </row>
    <row r="5715" spans="1:8">
      <c r="A5715" s="508" t="s">
        <v>586</v>
      </c>
      <c r="B5715" s="509" t="s">
        <v>361</v>
      </c>
      <c r="C5715" s="509">
        <v>38</v>
      </c>
      <c r="H5715" s="509">
        <v>0</v>
      </c>
    </row>
    <row r="5716" spans="1:8">
      <c r="A5716" s="508" t="s">
        <v>586</v>
      </c>
      <c r="B5716" s="509" t="s">
        <v>361</v>
      </c>
      <c r="C5716" s="509" t="s">
        <v>1030</v>
      </c>
    </row>
    <row r="5717" spans="1:8">
      <c r="A5717" s="508" t="s">
        <v>586</v>
      </c>
      <c r="B5717" s="509" t="s">
        <v>361</v>
      </c>
      <c r="C5717" s="509">
        <v>39</v>
      </c>
      <c r="H5717" s="509">
        <v>0</v>
      </c>
    </row>
    <row r="5718" spans="1:8">
      <c r="A5718" s="508" t="s">
        <v>586</v>
      </c>
      <c r="B5718" s="509" t="s">
        <v>361</v>
      </c>
      <c r="C5718" s="509">
        <v>40</v>
      </c>
      <c r="H5718" s="509">
        <v>0</v>
      </c>
    </row>
    <row r="5719" spans="1:8">
      <c r="A5719" s="508" t="s">
        <v>586</v>
      </c>
      <c r="B5719" s="509" t="s">
        <v>361</v>
      </c>
      <c r="C5719" s="509">
        <v>41</v>
      </c>
      <c r="H5719" s="509">
        <v>0</v>
      </c>
    </row>
    <row r="5720" spans="1:8">
      <c r="A5720" s="508" t="s">
        <v>586</v>
      </c>
      <c r="B5720" s="509" t="s">
        <v>361</v>
      </c>
      <c r="C5720" s="509">
        <v>42</v>
      </c>
      <c r="H5720" s="509">
        <v>0</v>
      </c>
    </row>
    <row r="5721" spans="1:8">
      <c r="A5721" s="508" t="s">
        <v>586</v>
      </c>
      <c r="B5721" s="509" t="s">
        <v>361</v>
      </c>
      <c r="C5721" s="509">
        <v>43</v>
      </c>
      <c r="H5721" s="509">
        <v>0</v>
      </c>
    </row>
    <row r="5722" spans="1:8">
      <c r="A5722" s="508" t="s">
        <v>586</v>
      </c>
      <c r="B5722" s="509" t="s">
        <v>361</v>
      </c>
      <c r="C5722" s="509">
        <v>44</v>
      </c>
      <c r="H5722" s="509">
        <v>0</v>
      </c>
    </row>
    <row r="5723" spans="1:8">
      <c r="A5723" s="508" t="s">
        <v>586</v>
      </c>
      <c r="B5723" s="509" t="s">
        <v>361</v>
      </c>
      <c r="C5723" s="509">
        <v>45</v>
      </c>
      <c r="H5723" s="509">
        <v>0</v>
      </c>
    </row>
    <row r="5724" spans="1:8">
      <c r="A5724" s="508" t="s">
        <v>586</v>
      </c>
      <c r="B5724" s="509" t="s">
        <v>361</v>
      </c>
      <c r="C5724" s="509">
        <v>46</v>
      </c>
      <c r="H5724" s="509">
        <v>0</v>
      </c>
    </row>
    <row r="5725" spans="1:8">
      <c r="A5725" s="508" t="s">
        <v>586</v>
      </c>
      <c r="B5725" s="509" t="s">
        <v>361</v>
      </c>
      <c r="C5725" s="509">
        <v>47</v>
      </c>
      <c r="H5725" s="509">
        <v>0</v>
      </c>
    </row>
    <row r="5726" spans="1:8">
      <c r="A5726" s="508" t="s">
        <v>586</v>
      </c>
      <c r="B5726" s="509" t="s">
        <v>361</v>
      </c>
      <c r="C5726" s="509">
        <v>48</v>
      </c>
      <c r="H5726" s="509">
        <v>0</v>
      </c>
    </row>
    <row r="5727" spans="1:8">
      <c r="A5727" s="508" t="s">
        <v>586</v>
      </c>
      <c r="B5727" s="509" t="s">
        <v>361</v>
      </c>
      <c r="C5727" s="509">
        <v>49</v>
      </c>
      <c r="H5727" s="509">
        <v>0</v>
      </c>
    </row>
    <row r="5728" spans="1:8">
      <c r="A5728" s="508" t="s">
        <v>586</v>
      </c>
      <c r="B5728" s="509" t="s">
        <v>361</v>
      </c>
      <c r="C5728" s="509">
        <v>50</v>
      </c>
      <c r="H5728" s="509">
        <v>0</v>
      </c>
    </row>
    <row r="5729" spans="1:8">
      <c r="A5729" s="508" t="s">
        <v>586</v>
      </c>
      <c r="B5729" s="509" t="s">
        <v>361</v>
      </c>
      <c r="C5729" s="509">
        <v>51</v>
      </c>
      <c r="H5729" s="509">
        <v>0</v>
      </c>
    </row>
    <row r="5730" spans="1:8">
      <c r="A5730" s="508" t="s">
        <v>586</v>
      </c>
      <c r="B5730" s="509" t="s">
        <v>361</v>
      </c>
      <c r="C5730" s="509" t="s">
        <v>1031</v>
      </c>
      <c r="H5730" s="509">
        <v>0</v>
      </c>
    </row>
    <row r="5731" spans="1:8">
      <c r="A5731" s="508" t="s">
        <v>586</v>
      </c>
      <c r="B5731" s="509" t="s">
        <v>361</v>
      </c>
      <c r="C5731" s="509" t="s">
        <v>1032</v>
      </c>
      <c r="H5731" s="509">
        <v>0</v>
      </c>
    </row>
    <row r="5732" spans="1:8">
      <c r="A5732" s="508" t="s">
        <v>586</v>
      </c>
      <c r="B5732" s="509" t="s">
        <v>361</v>
      </c>
      <c r="C5732" s="509">
        <v>52</v>
      </c>
      <c r="H5732" s="509">
        <v>0</v>
      </c>
    </row>
    <row r="5733" spans="1:8">
      <c r="A5733" s="508" t="s">
        <v>586</v>
      </c>
      <c r="B5733" s="509" t="s">
        <v>361</v>
      </c>
      <c r="C5733" s="509">
        <v>53</v>
      </c>
      <c r="H5733" s="509">
        <v>0</v>
      </c>
    </row>
    <row r="5734" spans="1:8">
      <c r="A5734" s="508" t="s">
        <v>586</v>
      </c>
      <c r="B5734" s="509" t="s">
        <v>361</v>
      </c>
      <c r="C5734" s="509">
        <v>54</v>
      </c>
      <c r="H5734" s="509">
        <v>0</v>
      </c>
    </row>
    <row r="5735" spans="1:8">
      <c r="A5735" s="508" t="s">
        <v>586</v>
      </c>
      <c r="B5735" s="509" t="s">
        <v>361</v>
      </c>
      <c r="C5735" s="509">
        <v>55</v>
      </c>
      <c r="H5735" s="509">
        <v>0</v>
      </c>
    </row>
    <row r="5736" spans="1:8">
      <c r="A5736" s="508" t="s">
        <v>586</v>
      </c>
      <c r="B5736" s="509" t="s">
        <v>361</v>
      </c>
      <c r="C5736" s="509">
        <v>56</v>
      </c>
      <c r="H5736" s="509">
        <v>0</v>
      </c>
    </row>
    <row r="5737" spans="1:8">
      <c r="A5737" s="508" t="s">
        <v>586</v>
      </c>
      <c r="B5737" s="509" t="s">
        <v>361</v>
      </c>
      <c r="C5737" s="509">
        <v>57</v>
      </c>
      <c r="H5737" s="509">
        <v>0</v>
      </c>
    </row>
    <row r="5738" spans="1:8">
      <c r="A5738" s="508" t="s">
        <v>586</v>
      </c>
      <c r="B5738" s="509" t="s">
        <v>361</v>
      </c>
      <c r="C5738" s="509">
        <v>58</v>
      </c>
      <c r="H5738" s="509">
        <v>0</v>
      </c>
    </row>
    <row r="5739" spans="1:8">
      <c r="A5739" s="508" t="s">
        <v>586</v>
      </c>
      <c r="B5739" s="509" t="s">
        <v>361</v>
      </c>
      <c r="C5739" s="509">
        <v>59</v>
      </c>
      <c r="H5739" s="509">
        <v>0</v>
      </c>
    </row>
    <row r="5740" spans="1:8">
      <c r="A5740" s="508" t="s">
        <v>586</v>
      </c>
      <c r="B5740" s="509" t="s">
        <v>361</v>
      </c>
      <c r="C5740" s="509">
        <v>60</v>
      </c>
      <c r="H5740" s="509">
        <v>0</v>
      </c>
    </row>
    <row r="5741" spans="1:8">
      <c r="A5741" s="508" t="s">
        <v>586</v>
      </c>
      <c r="B5741" s="509" t="s">
        <v>361</v>
      </c>
      <c r="C5741" s="509">
        <v>61</v>
      </c>
      <c r="H5741" s="509">
        <v>0</v>
      </c>
    </row>
    <row r="5742" spans="1:8">
      <c r="A5742" s="508" t="s">
        <v>586</v>
      </c>
      <c r="B5742" s="509" t="s">
        <v>361</v>
      </c>
      <c r="C5742" s="509">
        <v>62</v>
      </c>
      <c r="H5742" s="509">
        <v>0</v>
      </c>
    </row>
    <row r="5743" spans="1:8">
      <c r="A5743" s="508" t="s">
        <v>586</v>
      </c>
      <c r="B5743" s="509" t="s">
        <v>361</v>
      </c>
      <c r="C5743" s="509">
        <v>63</v>
      </c>
      <c r="H5743" s="509">
        <v>0</v>
      </c>
    </row>
    <row r="5744" spans="1:8">
      <c r="A5744" s="508" t="s">
        <v>586</v>
      </c>
      <c r="B5744" s="509" t="s">
        <v>361</v>
      </c>
      <c r="C5744" s="509" t="s">
        <v>1033</v>
      </c>
      <c r="H5744" s="509">
        <v>0</v>
      </c>
    </row>
    <row r="5745" spans="1:8">
      <c r="A5745" s="508" t="s">
        <v>586</v>
      </c>
      <c r="B5745" s="509" t="s">
        <v>361</v>
      </c>
      <c r="C5745" s="509" t="s">
        <v>1034</v>
      </c>
      <c r="H5745" s="509">
        <v>0</v>
      </c>
    </row>
    <row r="5746" spans="1:8">
      <c r="A5746" s="508" t="s">
        <v>586</v>
      </c>
      <c r="B5746" s="509" t="s">
        <v>361</v>
      </c>
      <c r="C5746" s="509">
        <v>64</v>
      </c>
      <c r="H5746" s="509">
        <v>0</v>
      </c>
    </row>
    <row r="5747" spans="1:8">
      <c r="A5747" s="508" t="s">
        <v>586</v>
      </c>
      <c r="B5747" s="509" t="s">
        <v>361</v>
      </c>
      <c r="C5747" s="509" t="s">
        <v>1035</v>
      </c>
      <c r="H5747" s="509">
        <v>0</v>
      </c>
    </row>
    <row r="5748" spans="1:8">
      <c r="A5748" s="508" t="s">
        <v>586</v>
      </c>
      <c r="B5748" s="509" t="s">
        <v>361</v>
      </c>
      <c r="C5748" s="509">
        <v>65</v>
      </c>
      <c r="H5748" s="509">
        <v>0</v>
      </c>
    </row>
    <row r="5749" spans="1:8">
      <c r="A5749" s="508" t="s">
        <v>586</v>
      </c>
      <c r="B5749" s="509" t="s">
        <v>361</v>
      </c>
      <c r="C5749" s="509">
        <v>66</v>
      </c>
      <c r="H5749" s="509">
        <v>0</v>
      </c>
    </row>
    <row r="5750" spans="1:8">
      <c r="A5750" s="508" t="s">
        <v>586</v>
      </c>
      <c r="B5750" s="509" t="s">
        <v>361</v>
      </c>
      <c r="C5750" s="509" t="s">
        <v>1036</v>
      </c>
      <c r="H5750" s="509">
        <v>0</v>
      </c>
    </row>
    <row r="5751" spans="1:8">
      <c r="A5751" s="508" t="s">
        <v>586</v>
      </c>
      <c r="B5751" s="509" t="s">
        <v>361</v>
      </c>
      <c r="C5751" s="509" t="s">
        <v>1037</v>
      </c>
      <c r="H5751" s="509">
        <v>0</v>
      </c>
    </row>
    <row r="5752" spans="1:8">
      <c r="A5752" s="508" t="s">
        <v>586</v>
      </c>
      <c r="B5752" s="509" t="s">
        <v>361</v>
      </c>
      <c r="C5752" s="509" t="s">
        <v>1038</v>
      </c>
      <c r="H5752" s="509">
        <v>0</v>
      </c>
    </row>
    <row r="5753" spans="1:8">
      <c r="A5753" s="508" t="s">
        <v>586</v>
      </c>
      <c r="B5753" s="509" t="s">
        <v>361</v>
      </c>
      <c r="C5753" s="509" t="s">
        <v>1039</v>
      </c>
      <c r="H5753" s="509">
        <v>0</v>
      </c>
    </row>
    <row r="5754" spans="1:8">
      <c r="A5754" s="508" t="s">
        <v>586</v>
      </c>
      <c r="B5754" s="509" t="s">
        <v>361</v>
      </c>
      <c r="C5754" s="509" t="s">
        <v>1040</v>
      </c>
      <c r="H5754" s="509">
        <v>0</v>
      </c>
    </row>
    <row r="5755" spans="1:8">
      <c r="A5755" s="508" t="s">
        <v>586</v>
      </c>
      <c r="B5755" s="509" t="s">
        <v>361</v>
      </c>
      <c r="C5755" s="509" t="s">
        <v>1041</v>
      </c>
      <c r="H5755" s="509">
        <v>0</v>
      </c>
    </row>
    <row r="5756" spans="1:8">
      <c r="A5756" s="508" t="s">
        <v>586</v>
      </c>
      <c r="B5756" s="509" t="s">
        <v>361</v>
      </c>
      <c r="C5756" s="509" t="s">
        <v>1042</v>
      </c>
    </row>
    <row r="5757" spans="1:8">
      <c r="A5757" s="508" t="s">
        <v>586</v>
      </c>
      <c r="B5757" s="509" t="s">
        <v>361</v>
      </c>
      <c r="C5757" s="509">
        <v>67</v>
      </c>
      <c r="H5757" s="509">
        <v>0</v>
      </c>
    </row>
    <row r="5758" spans="1:8">
      <c r="A5758" s="508" t="s">
        <v>586</v>
      </c>
      <c r="B5758" s="509" t="s">
        <v>361</v>
      </c>
      <c r="C5758" s="509">
        <v>68</v>
      </c>
      <c r="H5758" s="509">
        <v>0</v>
      </c>
    </row>
    <row r="5759" spans="1:8">
      <c r="A5759" s="508" t="s">
        <v>586</v>
      </c>
      <c r="B5759" s="509" t="s">
        <v>361</v>
      </c>
      <c r="C5759" s="509" t="s">
        <v>1043</v>
      </c>
      <c r="H5759" s="509">
        <v>0</v>
      </c>
    </row>
    <row r="5760" spans="1:8">
      <c r="A5760" s="508" t="s">
        <v>586</v>
      </c>
      <c r="B5760" s="509" t="s">
        <v>361</v>
      </c>
      <c r="C5760" s="509">
        <v>69</v>
      </c>
      <c r="H5760" s="509">
        <v>0</v>
      </c>
    </row>
    <row r="5761" spans="1:8">
      <c r="A5761" s="508" t="s">
        <v>586</v>
      </c>
      <c r="B5761" s="509" t="s">
        <v>361</v>
      </c>
      <c r="C5761" s="509" t="s">
        <v>1044</v>
      </c>
      <c r="H5761" s="509">
        <v>0</v>
      </c>
    </row>
    <row r="5762" spans="1:8">
      <c r="A5762" s="508" t="s">
        <v>586</v>
      </c>
      <c r="B5762" s="509" t="s">
        <v>361</v>
      </c>
      <c r="C5762" s="509" t="s">
        <v>1045</v>
      </c>
      <c r="H5762" s="509">
        <v>0</v>
      </c>
    </row>
    <row r="5763" spans="1:8">
      <c r="A5763" s="508" t="s">
        <v>586</v>
      </c>
      <c r="B5763" s="509" t="s">
        <v>361</v>
      </c>
      <c r="C5763" s="509">
        <v>70</v>
      </c>
      <c r="H5763" s="509">
        <v>0</v>
      </c>
    </row>
    <row r="5764" spans="1:8">
      <c r="A5764" s="508" t="s">
        <v>586</v>
      </c>
      <c r="B5764" s="509" t="s">
        <v>361</v>
      </c>
      <c r="C5764" s="509" t="s">
        <v>1046</v>
      </c>
      <c r="H5764" s="509">
        <v>0</v>
      </c>
    </row>
    <row r="5765" spans="1:8">
      <c r="A5765" s="508" t="s">
        <v>586</v>
      </c>
      <c r="B5765" s="509" t="s">
        <v>361</v>
      </c>
      <c r="C5765" s="509">
        <v>71</v>
      </c>
      <c r="H5765" s="509">
        <v>0</v>
      </c>
    </row>
    <row r="5766" spans="1:8">
      <c r="A5766" s="508" t="s">
        <v>586</v>
      </c>
      <c r="B5766" s="509" t="s">
        <v>361</v>
      </c>
      <c r="C5766" s="509" t="s">
        <v>1047</v>
      </c>
      <c r="H5766" s="509">
        <v>0</v>
      </c>
    </row>
    <row r="5767" spans="1:8">
      <c r="A5767" s="508" t="s">
        <v>586</v>
      </c>
      <c r="B5767" s="509" t="s">
        <v>361</v>
      </c>
      <c r="C5767" s="509" t="s">
        <v>1048</v>
      </c>
      <c r="H5767" s="509">
        <v>0</v>
      </c>
    </row>
    <row r="5768" spans="1:8">
      <c r="A5768" s="508" t="s">
        <v>586</v>
      </c>
      <c r="B5768" s="509" t="s">
        <v>361</v>
      </c>
      <c r="C5768" s="509" t="s">
        <v>1049</v>
      </c>
      <c r="H5768" s="509">
        <v>0</v>
      </c>
    </row>
    <row r="5769" spans="1:8">
      <c r="A5769" s="508" t="s">
        <v>586</v>
      </c>
      <c r="B5769" s="509" t="s">
        <v>361</v>
      </c>
      <c r="C5769" s="509" t="s">
        <v>1050</v>
      </c>
      <c r="H5769" s="509">
        <v>0</v>
      </c>
    </row>
    <row r="5770" spans="1:8">
      <c r="A5770" s="508" t="s">
        <v>586</v>
      </c>
      <c r="B5770" s="509" t="s">
        <v>361</v>
      </c>
      <c r="C5770" s="509" t="s">
        <v>1051</v>
      </c>
      <c r="H5770" s="509">
        <v>0</v>
      </c>
    </row>
    <row r="5771" spans="1:8">
      <c r="A5771" s="508" t="s">
        <v>586</v>
      </c>
      <c r="B5771" s="509" t="s">
        <v>361</v>
      </c>
      <c r="C5771" s="509">
        <v>72</v>
      </c>
      <c r="H5771" s="509">
        <v>0</v>
      </c>
    </row>
    <row r="5772" spans="1:8">
      <c r="A5772" s="508" t="s">
        <v>586</v>
      </c>
      <c r="B5772" s="509" t="s">
        <v>361</v>
      </c>
      <c r="C5772" s="509">
        <v>74</v>
      </c>
      <c r="H5772" s="509">
        <v>0</v>
      </c>
    </row>
    <row r="5773" spans="1:8">
      <c r="A5773" s="508" t="s">
        <v>586</v>
      </c>
      <c r="B5773" s="509" t="s">
        <v>361</v>
      </c>
      <c r="C5773" s="509" t="s">
        <v>4571</v>
      </c>
      <c r="D5773" s="509">
        <v>0</v>
      </c>
      <c r="E5773" s="509">
        <v>0</v>
      </c>
      <c r="F5773" s="509">
        <v>0</v>
      </c>
      <c r="G5773" s="509">
        <v>0</v>
      </c>
      <c r="H5773" s="509">
        <v>0</v>
      </c>
    </row>
    <row r="5774" spans="1:8">
      <c r="A5774" s="508" t="s">
        <v>587</v>
      </c>
      <c r="B5774" s="509" t="s">
        <v>362</v>
      </c>
      <c r="C5774" s="509">
        <v>1</v>
      </c>
      <c r="H5774" s="509">
        <v>0</v>
      </c>
    </row>
    <row r="5775" spans="1:8">
      <c r="A5775" s="508" t="s">
        <v>587</v>
      </c>
      <c r="B5775" s="509" t="s">
        <v>362</v>
      </c>
      <c r="C5775" s="509" t="s">
        <v>1023</v>
      </c>
      <c r="H5775" s="509">
        <v>0</v>
      </c>
    </row>
    <row r="5776" spans="1:8">
      <c r="A5776" s="508" t="s">
        <v>587</v>
      </c>
      <c r="B5776" s="509" t="s">
        <v>362</v>
      </c>
      <c r="C5776" s="509">
        <v>2</v>
      </c>
      <c r="H5776" s="509">
        <v>0</v>
      </c>
    </row>
    <row r="5777" spans="1:8">
      <c r="A5777" s="508" t="s">
        <v>587</v>
      </c>
      <c r="B5777" s="509" t="s">
        <v>362</v>
      </c>
      <c r="C5777" s="509">
        <v>3</v>
      </c>
      <c r="H5777" s="509">
        <v>0</v>
      </c>
    </row>
    <row r="5778" spans="1:8">
      <c r="A5778" s="508" t="s">
        <v>587</v>
      </c>
      <c r="B5778" s="509" t="s">
        <v>362</v>
      </c>
      <c r="C5778" s="509">
        <v>4</v>
      </c>
      <c r="H5778" s="509">
        <v>0</v>
      </c>
    </row>
    <row r="5779" spans="1:8">
      <c r="A5779" s="508" t="s">
        <v>587</v>
      </c>
      <c r="B5779" s="509" t="s">
        <v>362</v>
      </c>
      <c r="C5779" s="509">
        <v>5</v>
      </c>
      <c r="H5779" s="509">
        <v>0</v>
      </c>
    </row>
    <row r="5780" spans="1:8">
      <c r="A5780" s="508" t="s">
        <v>587</v>
      </c>
      <c r="B5780" s="509" t="s">
        <v>362</v>
      </c>
      <c r="C5780" s="509">
        <v>6</v>
      </c>
      <c r="H5780" s="509">
        <v>0</v>
      </c>
    </row>
    <row r="5781" spans="1:8">
      <c r="A5781" s="508" t="s">
        <v>587</v>
      </c>
      <c r="B5781" s="509" t="s">
        <v>362</v>
      </c>
      <c r="C5781" s="509">
        <v>7</v>
      </c>
      <c r="H5781" s="509">
        <v>0</v>
      </c>
    </row>
    <row r="5782" spans="1:8">
      <c r="A5782" s="508" t="s">
        <v>587</v>
      </c>
      <c r="B5782" s="509" t="s">
        <v>362</v>
      </c>
      <c r="C5782" s="509">
        <v>8</v>
      </c>
      <c r="H5782" s="509">
        <v>0</v>
      </c>
    </row>
    <row r="5783" spans="1:8">
      <c r="A5783" s="508" t="s">
        <v>587</v>
      </c>
      <c r="B5783" s="509" t="s">
        <v>362</v>
      </c>
      <c r="C5783" s="509">
        <v>9</v>
      </c>
      <c r="H5783" s="509">
        <v>0</v>
      </c>
    </row>
    <row r="5784" spans="1:8">
      <c r="A5784" s="508" t="s">
        <v>587</v>
      </c>
      <c r="B5784" s="509" t="s">
        <v>362</v>
      </c>
      <c r="C5784" s="509">
        <v>10</v>
      </c>
      <c r="H5784" s="509">
        <v>0</v>
      </c>
    </row>
    <row r="5785" spans="1:8">
      <c r="A5785" s="508" t="s">
        <v>587</v>
      </c>
      <c r="B5785" s="509" t="s">
        <v>362</v>
      </c>
      <c r="C5785" s="509">
        <v>11</v>
      </c>
      <c r="H5785" s="509">
        <v>0</v>
      </c>
    </row>
    <row r="5786" spans="1:8">
      <c r="A5786" s="508" t="s">
        <v>587</v>
      </c>
      <c r="B5786" s="509" t="s">
        <v>362</v>
      </c>
      <c r="C5786" s="509">
        <v>12</v>
      </c>
      <c r="H5786" s="509">
        <v>0</v>
      </c>
    </row>
    <row r="5787" spans="1:8">
      <c r="A5787" s="508" t="s">
        <v>587</v>
      </c>
      <c r="B5787" s="509" t="s">
        <v>362</v>
      </c>
      <c r="C5787" s="509">
        <v>13</v>
      </c>
      <c r="H5787" s="509">
        <v>0</v>
      </c>
    </row>
    <row r="5788" spans="1:8">
      <c r="A5788" s="508" t="s">
        <v>587</v>
      </c>
      <c r="B5788" s="509" t="s">
        <v>362</v>
      </c>
      <c r="C5788" s="509">
        <v>14</v>
      </c>
      <c r="H5788" s="509">
        <v>0</v>
      </c>
    </row>
    <row r="5789" spans="1:8">
      <c r="A5789" s="508" t="s">
        <v>587</v>
      </c>
      <c r="B5789" s="509" t="s">
        <v>362</v>
      </c>
      <c r="C5789" s="509">
        <v>15</v>
      </c>
      <c r="H5789" s="509">
        <v>0</v>
      </c>
    </row>
    <row r="5790" spans="1:8">
      <c r="A5790" s="508" t="s">
        <v>587</v>
      </c>
      <c r="B5790" s="509" t="s">
        <v>362</v>
      </c>
      <c r="C5790" s="509">
        <v>16</v>
      </c>
      <c r="H5790" s="509">
        <v>0</v>
      </c>
    </row>
    <row r="5791" spans="1:8">
      <c r="A5791" s="508" t="s">
        <v>587</v>
      </c>
      <c r="B5791" s="509" t="s">
        <v>362</v>
      </c>
      <c r="C5791" s="509">
        <v>17</v>
      </c>
      <c r="H5791" s="509">
        <v>0</v>
      </c>
    </row>
    <row r="5792" spans="1:8">
      <c r="A5792" s="508" t="s">
        <v>587</v>
      </c>
      <c r="B5792" s="509" t="s">
        <v>362</v>
      </c>
      <c r="C5792" s="509">
        <v>18</v>
      </c>
      <c r="H5792" s="509">
        <v>0</v>
      </c>
    </row>
    <row r="5793" spans="1:8">
      <c r="A5793" s="508" t="s">
        <v>587</v>
      </c>
      <c r="B5793" s="509" t="s">
        <v>362</v>
      </c>
      <c r="C5793" s="509" t="s">
        <v>1024</v>
      </c>
      <c r="H5793" s="509">
        <v>0</v>
      </c>
    </row>
    <row r="5794" spans="1:8">
      <c r="A5794" s="508" t="s">
        <v>587</v>
      </c>
      <c r="B5794" s="509" t="s">
        <v>362</v>
      </c>
      <c r="C5794" s="509" t="s">
        <v>1025</v>
      </c>
      <c r="H5794" s="509">
        <v>0</v>
      </c>
    </row>
    <row r="5795" spans="1:8">
      <c r="A5795" s="508" t="s">
        <v>587</v>
      </c>
      <c r="B5795" s="509" t="s">
        <v>362</v>
      </c>
      <c r="C5795" s="509">
        <v>19</v>
      </c>
      <c r="H5795" s="509">
        <v>0</v>
      </c>
    </row>
    <row r="5796" spans="1:8">
      <c r="A5796" s="508" t="s">
        <v>587</v>
      </c>
      <c r="B5796" s="509" t="s">
        <v>362</v>
      </c>
      <c r="C5796" s="509">
        <v>20</v>
      </c>
      <c r="H5796" s="509">
        <v>0</v>
      </c>
    </row>
    <row r="5797" spans="1:8">
      <c r="A5797" s="508" t="s">
        <v>587</v>
      </c>
      <c r="B5797" s="509" t="s">
        <v>362</v>
      </c>
      <c r="C5797" s="509">
        <v>21</v>
      </c>
      <c r="H5797" s="509">
        <v>0</v>
      </c>
    </row>
    <row r="5798" spans="1:8">
      <c r="A5798" s="508" t="s">
        <v>587</v>
      </c>
      <c r="B5798" s="509" t="s">
        <v>362</v>
      </c>
      <c r="C5798" s="509" t="s">
        <v>1026</v>
      </c>
      <c r="H5798" s="509">
        <v>0</v>
      </c>
    </row>
    <row r="5799" spans="1:8">
      <c r="A5799" s="508" t="s">
        <v>587</v>
      </c>
      <c r="B5799" s="509" t="s">
        <v>362</v>
      </c>
      <c r="C5799" s="509" t="s">
        <v>1027</v>
      </c>
      <c r="H5799" s="509">
        <v>0</v>
      </c>
    </row>
    <row r="5800" spans="1:8">
      <c r="A5800" s="508" t="s">
        <v>587</v>
      </c>
      <c r="B5800" s="509" t="s">
        <v>362</v>
      </c>
      <c r="C5800" s="509" t="s">
        <v>1028</v>
      </c>
      <c r="H5800" s="509">
        <v>0</v>
      </c>
    </row>
    <row r="5801" spans="1:8">
      <c r="A5801" s="508" t="s">
        <v>587</v>
      </c>
      <c r="B5801" s="509" t="s">
        <v>362</v>
      </c>
      <c r="C5801" s="509">
        <v>22</v>
      </c>
      <c r="H5801" s="509">
        <v>0</v>
      </c>
    </row>
    <row r="5802" spans="1:8">
      <c r="A5802" s="508" t="s">
        <v>587</v>
      </c>
      <c r="B5802" s="509" t="s">
        <v>362</v>
      </c>
      <c r="C5802" s="509">
        <v>23</v>
      </c>
      <c r="H5802" s="509">
        <v>0</v>
      </c>
    </row>
    <row r="5803" spans="1:8">
      <c r="A5803" s="508" t="s">
        <v>587</v>
      </c>
      <c r="B5803" s="509" t="s">
        <v>362</v>
      </c>
      <c r="C5803" s="509" t="s">
        <v>1029</v>
      </c>
      <c r="H5803" s="509">
        <v>0</v>
      </c>
    </row>
    <row r="5804" spans="1:8">
      <c r="A5804" s="508" t="s">
        <v>587</v>
      </c>
      <c r="B5804" s="509" t="s">
        <v>362</v>
      </c>
      <c r="C5804" s="509">
        <v>24</v>
      </c>
      <c r="H5804" s="509">
        <v>0</v>
      </c>
    </row>
    <row r="5805" spans="1:8">
      <c r="A5805" s="508" t="s">
        <v>587</v>
      </c>
      <c r="B5805" s="509" t="s">
        <v>362</v>
      </c>
      <c r="C5805" s="509">
        <v>25</v>
      </c>
    </row>
    <row r="5806" spans="1:8">
      <c r="A5806" s="508" t="s">
        <v>587</v>
      </c>
      <c r="B5806" s="509" t="s">
        <v>362</v>
      </c>
      <c r="C5806" s="509">
        <v>26</v>
      </c>
      <c r="H5806" s="509">
        <v>0</v>
      </c>
    </row>
    <row r="5807" spans="1:8">
      <c r="A5807" s="508" t="s">
        <v>587</v>
      </c>
      <c r="B5807" s="509" t="s">
        <v>362</v>
      </c>
      <c r="C5807" s="509">
        <v>27</v>
      </c>
      <c r="H5807" s="509">
        <v>0</v>
      </c>
    </row>
    <row r="5808" spans="1:8">
      <c r="A5808" s="508" t="s">
        <v>587</v>
      </c>
      <c r="B5808" s="509" t="s">
        <v>362</v>
      </c>
      <c r="C5808" s="509">
        <v>28</v>
      </c>
      <c r="H5808" s="509">
        <v>0</v>
      </c>
    </row>
    <row r="5809" spans="1:8">
      <c r="A5809" s="508" t="s">
        <v>587</v>
      </c>
      <c r="B5809" s="509" t="s">
        <v>362</v>
      </c>
      <c r="C5809" s="509">
        <v>29</v>
      </c>
      <c r="H5809" s="509">
        <v>0</v>
      </c>
    </row>
    <row r="5810" spans="1:8">
      <c r="A5810" s="508" t="s">
        <v>587</v>
      </c>
      <c r="B5810" s="509" t="s">
        <v>362</v>
      </c>
      <c r="C5810" s="509">
        <v>30</v>
      </c>
      <c r="H5810" s="509">
        <v>0</v>
      </c>
    </row>
    <row r="5811" spans="1:8">
      <c r="A5811" s="508" t="s">
        <v>587</v>
      </c>
      <c r="B5811" s="509" t="s">
        <v>362</v>
      </c>
      <c r="C5811" s="509">
        <v>31</v>
      </c>
      <c r="H5811" s="509">
        <v>0</v>
      </c>
    </row>
    <row r="5812" spans="1:8">
      <c r="A5812" s="508" t="s">
        <v>587</v>
      </c>
      <c r="B5812" s="509" t="s">
        <v>362</v>
      </c>
      <c r="C5812" s="509">
        <v>32</v>
      </c>
      <c r="H5812" s="509">
        <v>0</v>
      </c>
    </row>
    <row r="5813" spans="1:8">
      <c r="A5813" s="508" t="s">
        <v>587</v>
      </c>
      <c r="B5813" s="509" t="s">
        <v>362</v>
      </c>
      <c r="C5813" s="509">
        <v>33</v>
      </c>
      <c r="H5813" s="509">
        <v>0</v>
      </c>
    </row>
    <row r="5814" spans="1:8">
      <c r="A5814" s="508" t="s">
        <v>587</v>
      </c>
      <c r="B5814" s="509" t="s">
        <v>362</v>
      </c>
      <c r="C5814" s="509">
        <v>34</v>
      </c>
      <c r="H5814" s="509">
        <v>0</v>
      </c>
    </row>
    <row r="5815" spans="1:8">
      <c r="A5815" s="508" t="s">
        <v>587</v>
      </c>
      <c r="B5815" s="509" t="s">
        <v>362</v>
      </c>
      <c r="C5815" s="509">
        <v>35</v>
      </c>
      <c r="H5815" s="509">
        <v>0</v>
      </c>
    </row>
    <row r="5816" spans="1:8">
      <c r="A5816" s="508" t="s">
        <v>587</v>
      </c>
      <c r="B5816" s="509" t="s">
        <v>362</v>
      </c>
      <c r="C5816" s="509">
        <v>36</v>
      </c>
      <c r="H5816" s="509">
        <v>0</v>
      </c>
    </row>
    <row r="5817" spans="1:8">
      <c r="A5817" s="508" t="s">
        <v>587</v>
      </c>
      <c r="B5817" s="509" t="s">
        <v>362</v>
      </c>
      <c r="C5817" s="509">
        <v>37</v>
      </c>
      <c r="H5817" s="509">
        <v>0</v>
      </c>
    </row>
    <row r="5818" spans="1:8">
      <c r="A5818" s="508" t="s">
        <v>587</v>
      </c>
      <c r="B5818" s="509" t="s">
        <v>362</v>
      </c>
      <c r="C5818" s="509">
        <v>38</v>
      </c>
      <c r="H5818" s="509">
        <v>0</v>
      </c>
    </row>
    <row r="5819" spans="1:8">
      <c r="A5819" s="508" t="s">
        <v>587</v>
      </c>
      <c r="B5819" s="509" t="s">
        <v>362</v>
      </c>
      <c r="C5819" s="509" t="s">
        <v>1030</v>
      </c>
    </row>
    <row r="5820" spans="1:8">
      <c r="A5820" s="508" t="s">
        <v>587</v>
      </c>
      <c r="B5820" s="509" t="s">
        <v>362</v>
      </c>
      <c r="C5820" s="509">
        <v>39</v>
      </c>
      <c r="H5820" s="509">
        <v>0</v>
      </c>
    </row>
    <row r="5821" spans="1:8">
      <c r="A5821" s="508" t="s">
        <v>587</v>
      </c>
      <c r="B5821" s="509" t="s">
        <v>362</v>
      </c>
      <c r="C5821" s="509">
        <v>40</v>
      </c>
      <c r="H5821" s="509">
        <v>0</v>
      </c>
    </row>
    <row r="5822" spans="1:8">
      <c r="A5822" s="508" t="s">
        <v>587</v>
      </c>
      <c r="B5822" s="509" t="s">
        <v>362</v>
      </c>
      <c r="C5822" s="509">
        <v>41</v>
      </c>
      <c r="H5822" s="509">
        <v>0</v>
      </c>
    </row>
    <row r="5823" spans="1:8">
      <c r="A5823" s="508" t="s">
        <v>587</v>
      </c>
      <c r="B5823" s="509" t="s">
        <v>362</v>
      </c>
      <c r="C5823" s="509">
        <v>42</v>
      </c>
      <c r="H5823" s="509">
        <v>0</v>
      </c>
    </row>
    <row r="5824" spans="1:8">
      <c r="A5824" s="508" t="s">
        <v>587</v>
      </c>
      <c r="B5824" s="509" t="s">
        <v>362</v>
      </c>
      <c r="C5824" s="509">
        <v>43</v>
      </c>
      <c r="H5824" s="509">
        <v>0</v>
      </c>
    </row>
    <row r="5825" spans="1:8">
      <c r="A5825" s="508" t="s">
        <v>587</v>
      </c>
      <c r="B5825" s="509" t="s">
        <v>362</v>
      </c>
      <c r="C5825" s="509">
        <v>44</v>
      </c>
      <c r="H5825" s="509">
        <v>0</v>
      </c>
    </row>
    <row r="5826" spans="1:8">
      <c r="A5826" s="508" t="s">
        <v>587</v>
      </c>
      <c r="B5826" s="509" t="s">
        <v>362</v>
      </c>
      <c r="C5826" s="509">
        <v>45</v>
      </c>
      <c r="H5826" s="509">
        <v>0</v>
      </c>
    </row>
    <row r="5827" spans="1:8">
      <c r="A5827" s="508" t="s">
        <v>587</v>
      </c>
      <c r="B5827" s="509" t="s">
        <v>362</v>
      </c>
      <c r="C5827" s="509">
        <v>46</v>
      </c>
      <c r="H5827" s="509">
        <v>0</v>
      </c>
    </row>
    <row r="5828" spans="1:8">
      <c r="A5828" s="508" t="s">
        <v>587</v>
      </c>
      <c r="B5828" s="509" t="s">
        <v>362</v>
      </c>
      <c r="C5828" s="509">
        <v>47</v>
      </c>
      <c r="H5828" s="509">
        <v>0</v>
      </c>
    </row>
    <row r="5829" spans="1:8">
      <c r="A5829" s="508" t="s">
        <v>587</v>
      </c>
      <c r="B5829" s="509" t="s">
        <v>362</v>
      </c>
      <c r="C5829" s="509">
        <v>48</v>
      </c>
      <c r="H5829" s="509">
        <v>0</v>
      </c>
    </row>
    <row r="5830" spans="1:8">
      <c r="A5830" s="508" t="s">
        <v>587</v>
      </c>
      <c r="B5830" s="509" t="s">
        <v>362</v>
      </c>
      <c r="C5830" s="509">
        <v>49</v>
      </c>
      <c r="H5830" s="509">
        <v>0</v>
      </c>
    </row>
    <row r="5831" spans="1:8">
      <c r="A5831" s="508" t="s">
        <v>587</v>
      </c>
      <c r="B5831" s="509" t="s">
        <v>362</v>
      </c>
      <c r="C5831" s="509">
        <v>50</v>
      </c>
      <c r="H5831" s="509">
        <v>0</v>
      </c>
    </row>
    <row r="5832" spans="1:8">
      <c r="A5832" s="508" t="s">
        <v>587</v>
      </c>
      <c r="B5832" s="509" t="s">
        <v>362</v>
      </c>
      <c r="C5832" s="509">
        <v>51</v>
      </c>
      <c r="H5832" s="509">
        <v>0</v>
      </c>
    </row>
    <row r="5833" spans="1:8">
      <c r="A5833" s="508" t="s">
        <v>587</v>
      </c>
      <c r="B5833" s="509" t="s">
        <v>362</v>
      </c>
      <c r="C5833" s="509" t="s">
        <v>1031</v>
      </c>
      <c r="H5833" s="509">
        <v>0</v>
      </c>
    </row>
    <row r="5834" spans="1:8">
      <c r="A5834" s="508" t="s">
        <v>587</v>
      </c>
      <c r="B5834" s="509" t="s">
        <v>362</v>
      </c>
      <c r="C5834" s="509" t="s">
        <v>1032</v>
      </c>
      <c r="H5834" s="509">
        <v>0</v>
      </c>
    </row>
    <row r="5835" spans="1:8">
      <c r="A5835" s="508" t="s">
        <v>587</v>
      </c>
      <c r="B5835" s="509" t="s">
        <v>362</v>
      </c>
      <c r="C5835" s="509">
        <v>52</v>
      </c>
      <c r="H5835" s="509">
        <v>0</v>
      </c>
    </row>
    <row r="5836" spans="1:8">
      <c r="A5836" s="508" t="s">
        <v>587</v>
      </c>
      <c r="B5836" s="509" t="s">
        <v>362</v>
      </c>
      <c r="C5836" s="509">
        <v>53</v>
      </c>
      <c r="H5836" s="509">
        <v>0</v>
      </c>
    </row>
    <row r="5837" spans="1:8">
      <c r="A5837" s="508" t="s">
        <v>587</v>
      </c>
      <c r="B5837" s="509" t="s">
        <v>362</v>
      </c>
      <c r="C5837" s="509">
        <v>54</v>
      </c>
      <c r="H5837" s="509">
        <v>0</v>
      </c>
    </row>
    <row r="5838" spans="1:8">
      <c r="A5838" s="508" t="s">
        <v>587</v>
      </c>
      <c r="B5838" s="509" t="s">
        <v>362</v>
      </c>
      <c r="C5838" s="509">
        <v>55</v>
      </c>
      <c r="H5838" s="509">
        <v>0</v>
      </c>
    </row>
    <row r="5839" spans="1:8">
      <c r="A5839" s="508" t="s">
        <v>587</v>
      </c>
      <c r="B5839" s="509" t="s">
        <v>362</v>
      </c>
      <c r="C5839" s="509">
        <v>56</v>
      </c>
      <c r="H5839" s="509">
        <v>0</v>
      </c>
    </row>
    <row r="5840" spans="1:8">
      <c r="A5840" s="508" t="s">
        <v>587</v>
      </c>
      <c r="B5840" s="509" t="s">
        <v>362</v>
      </c>
      <c r="C5840" s="509">
        <v>57</v>
      </c>
      <c r="H5840" s="509">
        <v>0</v>
      </c>
    </row>
    <row r="5841" spans="1:8">
      <c r="A5841" s="508" t="s">
        <v>587</v>
      </c>
      <c r="B5841" s="509" t="s">
        <v>362</v>
      </c>
      <c r="C5841" s="509">
        <v>58</v>
      </c>
      <c r="H5841" s="509">
        <v>0</v>
      </c>
    </row>
    <row r="5842" spans="1:8">
      <c r="A5842" s="508" t="s">
        <v>587</v>
      </c>
      <c r="B5842" s="509" t="s">
        <v>362</v>
      </c>
      <c r="C5842" s="509">
        <v>59</v>
      </c>
      <c r="H5842" s="509">
        <v>0</v>
      </c>
    </row>
    <row r="5843" spans="1:8">
      <c r="A5843" s="508" t="s">
        <v>587</v>
      </c>
      <c r="B5843" s="509" t="s">
        <v>362</v>
      </c>
      <c r="C5843" s="509">
        <v>60</v>
      </c>
      <c r="H5843" s="509">
        <v>0</v>
      </c>
    </row>
    <row r="5844" spans="1:8">
      <c r="A5844" s="508" t="s">
        <v>587</v>
      </c>
      <c r="B5844" s="509" t="s">
        <v>362</v>
      </c>
      <c r="C5844" s="509">
        <v>61</v>
      </c>
      <c r="H5844" s="509">
        <v>0</v>
      </c>
    </row>
    <row r="5845" spans="1:8">
      <c r="A5845" s="508" t="s">
        <v>587</v>
      </c>
      <c r="B5845" s="509" t="s">
        <v>362</v>
      </c>
      <c r="C5845" s="509">
        <v>62</v>
      </c>
      <c r="H5845" s="509">
        <v>0</v>
      </c>
    </row>
    <row r="5846" spans="1:8">
      <c r="A5846" s="508" t="s">
        <v>587</v>
      </c>
      <c r="B5846" s="509" t="s">
        <v>362</v>
      </c>
      <c r="C5846" s="509">
        <v>63</v>
      </c>
      <c r="H5846" s="509">
        <v>0</v>
      </c>
    </row>
    <row r="5847" spans="1:8">
      <c r="A5847" s="508" t="s">
        <v>587</v>
      </c>
      <c r="B5847" s="509" t="s">
        <v>362</v>
      </c>
      <c r="C5847" s="509" t="s">
        <v>1033</v>
      </c>
      <c r="H5847" s="509">
        <v>0</v>
      </c>
    </row>
    <row r="5848" spans="1:8">
      <c r="A5848" s="508" t="s">
        <v>587</v>
      </c>
      <c r="B5848" s="509" t="s">
        <v>362</v>
      </c>
      <c r="C5848" s="509" t="s">
        <v>1034</v>
      </c>
      <c r="H5848" s="509">
        <v>0</v>
      </c>
    </row>
    <row r="5849" spans="1:8">
      <c r="A5849" s="508" t="s">
        <v>587</v>
      </c>
      <c r="B5849" s="509" t="s">
        <v>362</v>
      </c>
      <c r="C5849" s="509">
        <v>64</v>
      </c>
      <c r="H5849" s="509">
        <v>0</v>
      </c>
    </row>
    <row r="5850" spans="1:8">
      <c r="A5850" s="508" t="s">
        <v>587</v>
      </c>
      <c r="B5850" s="509" t="s">
        <v>362</v>
      </c>
      <c r="C5850" s="509" t="s">
        <v>1035</v>
      </c>
      <c r="H5850" s="509">
        <v>0</v>
      </c>
    </row>
    <row r="5851" spans="1:8">
      <c r="A5851" s="508" t="s">
        <v>587</v>
      </c>
      <c r="B5851" s="509" t="s">
        <v>362</v>
      </c>
      <c r="C5851" s="509">
        <v>65</v>
      </c>
      <c r="H5851" s="509">
        <v>0</v>
      </c>
    </row>
    <row r="5852" spans="1:8">
      <c r="A5852" s="508" t="s">
        <v>587</v>
      </c>
      <c r="B5852" s="509" t="s">
        <v>362</v>
      </c>
      <c r="C5852" s="509">
        <v>66</v>
      </c>
      <c r="H5852" s="509">
        <v>0</v>
      </c>
    </row>
    <row r="5853" spans="1:8">
      <c r="A5853" s="508" t="s">
        <v>587</v>
      </c>
      <c r="B5853" s="509" t="s">
        <v>362</v>
      </c>
      <c r="C5853" s="509" t="s">
        <v>1036</v>
      </c>
      <c r="H5853" s="509">
        <v>0</v>
      </c>
    </row>
    <row r="5854" spans="1:8">
      <c r="A5854" s="508" t="s">
        <v>587</v>
      </c>
      <c r="B5854" s="509" t="s">
        <v>362</v>
      </c>
      <c r="C5854" s="509" t="s">
        <v>1037</v>
      </c>
      <c r="H5854" s="509">
        <v>0</v>
      </c>
    </row>
    <row r="5855" spans="1:8">
      <c r="A5855" s="508" t="s">
        <v>587</v>
      </c>
      <c r="B5855" s="509" t="s">
        <v>362</v>
      </c>
      <c r="C5855" s="509" t="s">
        <v>1038</v>
      </c>
      <c r="H5855" s="509">
        <v>0</v>
      </c>
    </row>
    <row r="5856" spans="1:8">
      <c r="A5856" s="508" t="s">
        <v>587</v>
      </c>
      <c r="B5856" s="509" t="s">
        <v>362</v>
      </c>
      <c r="C5856" s="509" t="s">
        <v>1039</v>
      </c>
      <c r="H5856" s="509">
        <v>0</v>
      </c>
    </row>
    <row r="5857" spans="1:8">
      <c r="A5857" s="508" t="s">
        <v>587</v>
      </c>
      <c r="B5857" s="509" t="s">
        <v>362</v>
      </c>
      <c r="C5857" s="509" t="s">
        <v>1040</v>
      </c>
      <c r="H5857" s="509">
        <v>0</v>
      </c>
    </row>
    <row r="5858" spans="1:8">
      <c r="A5858" s="508" t="s">
        <v>587</v>
      </c>
      <c r="B5858" s="509" t="s">
        <v>362</v>
      </c>
      <c r="C5858" s="509" t="s">
        <v>1041</v>
      </c>
      <c r="H5858" s="509">
        <v>0</v>
      </c>
    </row>
    <row r="5859" spans="1:8">
      <c r="A5859" s="508" t="s">
        <v>587</v>
      </c>
      <c r="B5859" s="509" t="s">
        <v>362</v>
      </c>
      <c r="C5859" s="509" t="s">
        <v>1042</v>
      </c>
    </row>
    <row r="5860" spans="1:8">
      <c r="A5860" s="508" t="s">
        <v>587</v>
      </c>
      <c r="B5860" s="509" t="s">
        <v>362</v>
      </c>
      <c r="C5860" s="509">
        <v>67</v>
      </c>
      <c r="H5860" s="509">
        <v>0</v>
      </c>
    </row>
    <row r="5861" spans="1:8">
      <c r="A5861" s="508" t="s">
        <v>587</v>
      </c>
      <c r="B5861" s="509" t="s">
        <v>362</v>
      </c>
      <c r="C5861" s="509">
        <v>68</v>
      </c>
      <c r="H5861" s="509">
        <v>0</v>
      </c>
    </row>
    <row r="5862" spans="1:8">
      <c r="A5862" s="508" t="s">
        <v>587</v>
      </c>
      <c r="B5862" s="509" t="s">
        <v>362</v>
      </c>
      <c r="C5862" s="509" t="s">
        <v>1043</v>
      </c>
      <c r="H5862" s="509">
        <v>0</v>
      </c>
    </row>
    <row r="5863" spans="1:8">
      <c r="A5863" s="508" t="s">
        <v>587</v>
      </c>
      <c r="B5863" s="509" t="s">
        <v>362</v>
      </c>
      <c r="C5863" s="509">
        <v>69</v>
      </c>
      <c r="H5863" s="509">
        <v>0</v>
      </c>
    </row>
    <row r="5864" spans="1:8">
      <c r="A5864" s="508" t="s">
        <v>587</v>
      </c>
      <c r="B5864" s="509" t="s">
        <v>362</v>
      </c>
      <c r="C5864" s="509" t="s">
        <v>1044</v>
      </c>
      <c r="H5864" s="509">
        <v>0</v>
      </c>
    </row>
    <row r="5865" spans="1:8">
      <c r="A5865" s="508" t="s">
        <v>587</v>
      </c>
      <c r="B5865" s="509" t="s">
        <v>362</v>
      </c>
      <c r="C5865" s="509" t="s">
        <v>1045</v>
      </c>
      <c r="H5865" s="509">
        <v>0</v>
      </c>
    </row>
    <row r="5866" spans="1:8">
      <c r="A5866" s="508" t="s">
        <v>587</v>
      </c>
      <c r="B5866" s="509" t="s">
        <v>362</v>
      </c>
      <c r="C5866" s="509">
        <v>70</v>
      </c>
      <c r="H5866" s="509">
        <v>0</v>
      </c>
    </row>
    <row r="5867" spans="1:8">
      <c r="A5867" s="508" t="s">
        <v>587</v>
      </c>
      <c r="B5867" s="509" t="s">
        <v>362</v>
      </c>
      <c r="C5867" s="509" t="s">
        <v>1046</v>
      </c>
      <c r="H5867" s="509">
        <v>0</v>
      </c>
    </row>
    <row r="5868" spans="1:8">
      <c r="A5868" s="508" t="s">
        <v>587</v>
      </c>
      <c r="B5868" s="509" t="s">
        <v>362</v>
      </c>
      <c r="C5868" s="509">
        <v>71</v>
      </c>
      <c r="H5868" s="509">
        <v>0</v>
      </c>
    </row>
    <row r="5869" spans="1:8">
      <c r="A5869" s="508" t="s">
        <v>587</v>
      </c>
      <c r="B5869" s="509" t="s">
        <v>362</v>
      </c>
      <c r="C5869" s="509" t="s">
        <v>1047</v>
      </c>
      <c r="H5869" s="509">
        <v>0</v>
      </c>
    </row>
    <row r="5870" spans="1:8">
      <c r="A5870" s="508" t="s">
        <v>587</v>
      </c>
      <c r="B5870" s="509" t="s">
        <v>362</v>
      </c>
      <c r="C5870" s="509" t="s">
        <v>1048</v>
      </c>
      <c r="H5870" s="509">
        <v>0</v>
      </c>
    </row>
    <row r="5871" spans="1:8">
      <c r="A5871" s="508" t="s">
        <v>587</v>
      </c>
      <c r="B5871" s="509" t="s">
        <v>362</v>
      </c>
      <c r="C5871" s="509" t="s">
        <v>1049</v>
      </c>
      <c r="H5871" s="509">
        <v>0</v>
      </c>
    </row>
    <row r="5872" spans="1:8">
      <c r="A5872" s="508" t="s">
        <v>587</v>
      </c>
      <c r="B5872" s="509" t="s">
        <v>362</v>
      </c>
      <c r="C5872" s="509" t="s">
        <v>1050</v>
      </c>
      <c r="H5872" s="509">
        <v>0</v>
      </c>
    </row>
    <row r="5873" spans="1:8">
      <c r="A5873" s="508" t="s">
        <v>587</v>
      </c>
      <c r="B5873" s="509" t="s">
        <v>362</v>
      </c>
      <c r="C5873" s="509" t="s">
        <v>1051</v>
      </c>
      <c r="H5873" s="509">
        <v>0</v>
      </c>
    </row>
    <row r="5874" spans="1:8">
      <c r="A5874" s="508" t="s">
        <v>587</v>
      </c>
      <c r="B5874" s="509" t="s">
        <v>362</v>
      </c>
      <c r="C5874" s="509">
        <v>72</v>
      </c>
      <c r="H5874" s="509">
        <v>0</v>
      </c>
    </row>
    <row r="5875" spans="1:8">
      <c r="A5875" s="508" t="s">
        <v>587</v>
      </c>
      <c r="B5875" s="509" t="s">
        <v>362</v>
      </c>
      <c r="C5875" s="509">
        <v>74</v>
      </c>
      <c r="H5875" s="509">
        <v>0</v>
      </c>
    </row>
    <row r="5876" spans="1:8">
      <c r="A5876" s="508" t="s">
        <v>587</v>
      </c>
      <c r="B5876" s="509" t="s">
        <v>362</v>
      </c>
      <c r="C5876" s="509" t="s">
        <v>4571</v>
      </c>
      <c r="D5876" s="509">
        <v>0</v>
      </c>
      <c r="E5876" s="509">
        <v>0</v>
      </c>
      <c r="F5876" s="509">
        <v>0</v>
      </c>
      <c r="G5876" s="509">
        <v>0</v>
      </c>
      <c r="H5876" s="509">
        <v>0</v>
      </c>
    </row>
    <row r="5877" spans="1:8">
      <c r="A5877" s="508" t="s">
        <v>588</v>
      </c>
      <c r="B5877" s="509" t="s">
        <v>363</v>
      </c>
      <c r="C5877" s="509">
        <v>1</v>
      </c>
      <c r="H5877" s="509">
        <v>0</v>
      </c>
    </row>
    <row r="5878" spans="1:8">
      <c r="A5878" s="508" t="s">
        <v>588</v>
      </c>
      <c r="B5878" s="509" t="s">
        <v>363</v>
      </c>
      <c r="C5878" s="509" t="s">
        <v>1023</v>
      </c>
      <c r="H5878" s="509">
        <v>0</v>
      </c>
    </row>
    <row r="5879" spans="1:8">
      <c r="A5879" s="508" t="s">
        <v>588</v>
      </c>
      <c r="B5879" s="509" t="s">
        <v>363</v>
      </c>
      <c r="C5879" s="509">
        <v>2</v>
      </c>
      <c r="H5879" s="509">
        <v>0</v>
      </c>
    </row>
    <row r="5880" spans="1:8">
      <c r="A5880" s="508" t="s">
        <v>588</v>
      </c>
      <c r="B5880" s="509" t="s">
        <v>363</v>
      </c>
      <c r="C5880" s="509">
        <v>3</v>
      </c>
      <c r="H5880" s="509">
        <v>0</v>
      </c>
    </row>
    <row r="5881" spans="1:8">
      <c r="A5881" s="508" t="s">
        <v>588</v>
      </c>
      <c r="B5881" s="509" t="s">
        <v>363</v>
      </c>
      <c r="C5881" s="509">
        <v>4</v>
      </c>
      <c r="H5881" s="509">
        <v>0</v>
      </c>
    </row>
    <row r="5882" spans="1:8">
      <c r="A5882" s="508" t="s">
        <v>588</v>
      </c>
      <c r="B5882" s="509" t="s">
        <v>363</v>
      </c>
      <c r="C5882" s="509">
        <v>5</v>
      </c>
      <c r="H5882" s="509">
        <v>0</v>
      </c>
    </row>
    <row r="5883" spans="1:8">
      <c r="A5883" s="508" t="s">
        <v>588</v>
      </c>
      <c r="B5883" s="509" t="s">
        <v>363</v>
      </c>
      <c r="C5883" s="509">
        <v>6</v>
      </c>
      <c r="H5883" s="509">
        <v>0</v>
      </c>
    </row>
    <row r="5884" spans="1:8">
      <c r="A5884" s="508" t="s">
        <v>588</v>
      </c>
      <c r="B5884" s="509" t="s">
        <v>363</v>
      </c>
      <c r="C5884" s="509">
        <v>7</v>
      </c>
      <c r="H5884" s="509">
        <v>0</v>
      </c>
    </row>
    <row r="5885" spans="1:8">
      <c r="A5885" s="508" t="s">
        <v>588</v>
      </c>
      <c r="B5885" s="509" t="s">
        <v>363</v>
      </c>
      <c r="C5885" s="509">
        <v>8</v>
      </c>
      <c r="H5885" s="509">
        <v>0</v>
      </c>
    </row>
    <row r="5886" spans="1:8">
      <c r="A5886" s="508" t="s">
        <v>588</v>
      </c>
      <c r="B5886" s="509" t="s">
        <v>363</v>
      </c>
      <c r="C5886" s="509">
        <v>9</v>
      </c>
      <c r="H5886" s="509">
        <v>0</v>
      </c>
    </row>
    <row r="5887" spans="1:8">
      <c r="A5887" s="508" t="s">
        <v>588</v>
      </c>
      <c r="B5887" s="509" t="s">
        <v>363</v>
      </c>
      <c r="C5887" s="509">
        <v>10</v>
      </c>
      <c r="H5887" s="509">
        <v>0</v>
      </c>
    </row>
    <row r="5888" spans="1:8">
      <c r="A5888" s="508" t="s">
        <v>588</v>
      </c>
      <c r="B5888" s="509" t="s">
        <v>363</v>
      </c>
      <c r="C5888" s="509">
        <v>11</v>
      </c>
      <c r="H5888" s="509">
        <v>0</v>
      </c>
    </row>
    <row r="5889" spans="1:8">
      <c r="A5889" s="508" t="s">
        <v>588</v>
      </c>
      <c r="B5889" s="509" t="s">
        <v>363</v>
      </c>
      <c r="C5889" s="509">
        <v>12</v>
      </c>
      <c r="H5889" s="509">
        <v>0</v>
      </c>
    </row>
    <row r="5890" spans="1:8">
      <c r="A5890" s="508" t="s">
        <v>588</v>
      </c>
      <c r="B5890" s="509" t="s">
        <v>363</v>
      </c>
      <c r="C5890" s="509">
        <v>13</v>
      </c>
      <c r="H5890" s="509">
        <v>0</v>
      </c>
    </row>
    <row r="5891" spans="1:8">
      <c r="A5891" s="508" t="s">
        <v>588</v>
      </c>
      <c r="B5891" s="509" t="s">
        <v>363</v>
      </c>
      <c r="C5891" s="509">
        <v>14</v>
      </c>
      <c r="H5891" s="509">
        <v>0</v>
      </c>
    </row>
    <row r="5892" spans="1:8">
      <c r="A5892" s="508" t="s">
        <v>588</v>
      </c>
      <c r="B5892" s="509" t="s">
        <v>363</v>
      </c>
      <c r="C5892" s="509">
        <v>15</v>
      </c>
      <c r="H5892" s="509">
        <v>0</v>
      </c>
    </row>
    <row r="5893" spans="1:8">
      <c r="A5893" s="508" t="s">
        <v>588</v>
      </c>
      <c r="B5893" s="509" t="s">
        <v>363</v>
      </c>
      <c r="C5893" s="509">
        <v>16</v>
      </c>
      <c r="H5893" s="509">
        <v>0</v>
      </c>
    </row>
    <row r="5894" spans="1:8">
      <c r="A5894" s="508" t="s">
        <v>588</v>
      </c>
      <c r="B5894" s="509" t="s">
        <v>363</v>
      </c>
      <c r="C5894" s="509">
        <v>17</v>
      </c>
      <c r="H5894" s="509">
        <v>0</v>
      </c>
    </row>
    <row r="5895" spans="1:8">
      <c r="A5895" s="508" t="s">
        <v>588</v>
      </c>
      <c r="B5895" s="509" t="s">
        <v>363</v>
      </c>
      <c r="C5895" s="509">
        <v>18</v>
      </c>
      <c r="H5895" s="509">
        <v>0</v>
      </c>
    </row>
    <row r="5896" spans="1:8">
      <c r="A5896" s="508" t="s">
        <v>588</v>
      </c>
      <c r="B5896" s="509" t="s">
        <v>363</v>
      </c>
      <c r="C5896" s="509" t="s">
        <v>1024</v>
      </c>
      <c r="H5896" s="509">
        <v>0</v>
      </c>
    </row>
    <row r="5897" spans="1:8">
      <c r="A5897" s="508" t="s">
        <v>588</v>
      </c>
      <c r="B5897" s="509" t="s">
        <v>363</v>
      </c>
      <c r="C5897" s="509" t="s">
        <v>1025</v>
      </c>
      <c r="H5897" s="509">
        <v>0</v>
      </c>
    </row>
    <row r="5898" spans="1:8">
      <c r="A5898" s="508" t="s">
        <v>588</v>
      </c>
      <c r="B5898" s="509" t="s">
        <v>363</v>
      </c>
      <c r="C5898" s="509">
        <v>19</v>
      </c>
      <c r="H5898" s="509">
        <v>0</v>
      </c>
    </row>
    <row r="5899" spans="1:8">
      <c r="A5899" s="508" t="s">
        <v>588</v>
      </c>
      <c r="B5899" s="509" t="s">
        <v>363</v>
      </c>
      <c r="C5899" s="509">
        <v>20</v>
      </c>
      <c r="H5899" s="509">
        <v>0</v>
      </c>
    </row>
    <row r="5900" spans="1:8">
      <c r="A5900" s="508" t="s">
        <v>588</v>
      </c>
      <c r="B5900" s="509" t="s">
        <v>363</v>
      </c>
      <c r="C5900" s="509">
        <v>21</v>
      </c>
      <c r="H5900" s="509">
        <v>0</v>
      </c>
    </row>
    <row r="5901" spans="1:8">
      <c r="A5901" s="508" t="s">
        <v>588</v>
      </c>
      <c r="B5901" s="509" t="s">
        <v>363</v>
      </c>
      <c r="C5901" s="509" t="s">
        <v>1026</v>
      </c>
      <c r="H5901" s="509">
        <v>0</v>
      </c>
    </row>
    <row r="5902" spans="1:8">
      <c r="A5902" s="508" t="s">
        <v>588</v>
      </c>
      <c r="B5902" s="509" t="s">
        <v>363</v>
      </c>
      <c r="C5902" s="509" t="s">
        <v>1027</v>
      </c>
      <c r="H5902" s="509">
        <v>0</v>
      </c>
    </row>
    <row r="5903" spans="1:8">
      <c r="A5903" s="508" t="s">
        <v>588</v>
      </c>
      <c r="B5903" s="509" t="s">
        <v>363</v>
      </c>
      <c r="C5903" s="509" t="s">
        <v>1028</v>
      </c>
      <c r="H5903" s="509">
        <v>0</v>
      </c>
    </row>
    <row r="5904" spans="1:8">
      <c r="A5904" s="508" t="s">
        <v>588</v>
      </c>
      <c r="B5904" s="509" t="s">
        <v>363</v>
      </c>
      <c r="C5904" s="509">
        <v>22</v>
      </c>
      <c r="H5904" s="509">
        <v>0</v>
      </c>
    </row>
    <row r="5905" spans="1:8">
      <c r="A5905" s="508" t="s">
        <v>588</v>
      </c>
      <c r="B5905" s="509" t="s">
        <v>363</v>
      </c>
      <c r="C5905" s="509">
        <v>23</v>
      </c>
      <c r="H5905" s="509">
        <v>0</v>
      </c>
    </row>
    <row r="5906" spans="1:8">
      <c r="A5906" s="508" t="s">
        <v>588</v>
      </c>
      <c r="B5906" s="509" t="s">
        <v>363</v>
      </c>
      <c r="C5906" s="509" t="s">
        <v>1029</v>
      </c>
      <c r="H5906" s="509">
        <v>0</v>
      </c>
    </row>
    <row r="5907" spans="1:8">
      <c r="A5907" s="508" t="s">
        <v>588</v>
      </c>
      <c r="B5907" s="509" t="s">
        <v>363</v>
      </c>
      <c r="C5907" s="509">
        <v>24</v>
      </c>
      <c r="H5907" s="509">
        <v>0</v>
      </c>
    </row>
    <row r="5908" spans="1:8">
      <c r="A5908" s="508" t="s">
        <v>588</v>
      </c>
      <c r="B5908" s="509" t="s">
        <v>363</v>
      </c>
      <c r="C5908" s="509">
        <v>25</v>
      </c>
    </row>
    <row r="5909" spans="1:8">
      <c r="A5909" s="508" t="s">
        <v>588</v>
      </c>
      <c r="B5909" s="509" t="s">
        <v>363</v>
      </c>
      <c r="C5909" s="509">
        <v>26</v>
      </c>
      <c r="H5909" s="509">
        <v>0</v>
      </c>
    </row>
    <row r="5910" spans="1:8">
      <c r="A5910" s="508" t="s">
        <v>588</v>
      </c>
      <c r="B5910" s="509" t="s">
        <v>363</v>
      </c>
      <c r="C5910" s="509">
        <v>27</v>
      </c>
      <c r="H5910" s="509">
        <v>0</v>
      </c>
    </row>
    <row r="5911" spans="1:8">
      <c r="A5911" s="508" t="s">
        <v>588</v>
      </c>
      <c r="B5911" s="509" t="s">
        <v>363</v>
      </c>
      <c r="C5911" s="509">
        <v>28</v>
      </c>
      <c r="H5911" s="509">
        <v>0</v>
      </c>
    </row>
    <row r="5912" spans="1:8">
      <c r="A5912" s="508" t="s">
        <v>588</v>
      </c>
      <c r="B5912" s="509" t="s">
        <v>363</v>
      </c>
      <c r="C5912" s="509">
        <v>29</v>
      </c>
      <c r="H5912" s="509">
        <v>0</v>
      </c>
    </row>
    <row r="5913" spans="1:8">
      <c r="A5913" s="508" t="s">
        <v>588</v>
      </c>
      <c r="B5913" s="509" t="s">
        <v>363</v>
      </c>
      <c r="C5913" s="509">
        <v>30</v>
      </c>
      <c r="H5913" s="509">
        <v>0</v>
      </c>
    </row>
    <row r="5914" spans="1:8">
      <c r="A5914" s="508" t="s">
        <v>588</v>
      </c>
      <c r="B5914" s="509" t="s">
        <v>363</v>
      </c>
      <c r="C5914" s="509">
        <v>31</v>
      </c>
      <c r="H5914" s="509">
        <v>0</v>
      </c>
    </row>
    <row r="5915" spans="1:8">
      <c r="A5915" s="508" t="s">
        <v>588</v>
      </c>
      <c r="B5915" s="509" t="s">
        <v>363</v>
      </c>
      <c r="C5915" s="509">
        <v>32</v>
      </c>
      <c r="H5915" s="509">
        <v>0</v>
      </c>
    </row>
    <row r="5916" spans="1:8">
      <c r="A5916" s="508" t="s">
        <v>588</v>
      </c>
      <c r="B5916" s="509" t="s">
        <v>363</v>
      </c>
      <c r="C5916" s="509">
        <v>33</v>
      </c>
      <c r="H5916" s="509">
        <v>0</v>
      </c>
    </row>
    <row r="5917" spans="1:8">
      <c r="A5917" s="508" t="s">
        <v>588</v>
      </c>
      <c r="B5917" s="509" t="s">
        <v>363</v>
      </c>
      <c r="C5917" s="509">
        <v>34</v>
      </c>
      <c r="H5917" s="509">
        <v>0</v>
      </c>
    </row>
    <row r="5918" spans="1:8">
      <c r="A5918" s="508" t="s">
        <v>588</v>
      </c>
      <c r="B5918" s="509" t="s">
        <v>363</v>
      </c>
      <c r="C5918" s="509">
        <v>35</v>
      </c>
      <c r="H5918" s="509">
        <v>0</v>
      </c>
    </row>
    <row r="5919" spans="1:8">
      <c r="A5919" s="508" t="s">
        <v>588</v>
      </c>
      <c r="B5919" s="509" t="s">
        <v>363</v>
      </c>
      <c r="C5919" s="509">
        <v>36</v>
      </c>
      <c r="H5919" s="509">
        <v>0</v>
      </c>
    </row>
    <row r="5920" spans="1:8">
      <c r="A5920" s="508" t="s">
        <v>588</v>
      </c>
      <c r="B5920" s="509" t="s">
        <v>363</v>
      </c>
      <c r="C5920" s="509">
        <v>37</v>
      </c>
      <c r="H5920" s="509">
        <v>0</v>
      </c>
    </row>
    <row r="5921" spans="1:8">
      <c r="A5921" s="508" t="s">
        <v>588</v>
      </c>
      <c r="B5921" s="509" t="s">
        <v>363</v>
      </c>
      <c r="C5921" s="509">
        <v>38</v>
      </c>
      <c r="H5921" s="509">
        <v>0</v>
      </c>
    </row>
    <row r="5922" spans="1:8">
      <c r="A5922" s="508" t="s">
        <v>588</v>
      </c>
      <c r="B5922" s="509" t="s">
        <v>363</v>
      </c>
      <c r="C5922" s="509" t="s">
        <v>1030</v>
      </c>
    </row>
    <row r="5923" spans="1:8">
      <c r="A5923" s="508" t="s">
        <v>588</v>
      </c>
      <c r="B5923" s="509" t="s">
        <v>363</v>
      </c>
      <c r="C5923" s="509">
        <v>39</v>
      </c>
      <c r="H5923" s="509">
        <v>0</v>
      </c>
    </row>
    <row r="5924" spans="1:8">
      <c r="A5924" s="508" t="s">
        <v>588</v>
      </c>
      <c r="B5924" s="509" t="s">
        <v>363</v>
      </c>
      <c r="C5924" s="509">
        <v>40</v>
      </c>
      <c r="H5924" s="509">
        <v>0</v>
      </c>
    </row>
    <row r="5925" spans="1:8">
      <c r="A5925" s="508" t="s">
        <v>588</v>
      </c>
      <c r="B5925" s="509" t="s">
        <v>363</v>
      </c>
      <c r="C5925" s="509">
        <v>41</v>
      </c>
      <c r="H5925" s="509">
        <v>0</v>
      </c>
    </row>
    <row r="5926" spans="1:8">
      <c r="A5926" s="508" t="s">
        <v>588</v>
      </c>
      <c r="B5926" s="509" t="s">
        <v>363</v>
      </c>
      <c r="C5926" s="509">
        <v>42</v>
      </c>
      <c r="H5926" s="509">
        <v>0</v>
      </c>
    </row>
    <row r="5927" spans="1:8">
      <c r="A5927" s="508" t="s">
        <v>588</v>
      </c>
      <c r="B5927" s="509" t="s">
        <v>363</v>
      </c>
      <c r="C5927" s="509">
        <v>43</v>
      </c>
      <c r="H5927" s="509">
        <v>0</v>
      </c>
    </row>
    <row r="5928" spans="1:8">
      <c r="A5928" s="508" t="s">
        <v>588</v>
      </c>
      <c r="B5928" s="509" t="s">
        <v>363</v>
      </c>
      <c r="C5928" s="509">
        <v>44</v>
      </c>
      <c r="H5928" s="509">
        <v>0</v>
      </c>
    </row>
    <row r="5929" spans="1:8">
      <c r="A5929" s="508" t="s">
        <v>588</v>
      </c>
      <c r="B5929" s="509" t="s">
        <v>363</v>
      </c>
      <c r="C5929" s="509">
        <v>45</v>
      </c>
      <c r="H5929" s="509">
        <v>0</v>
      </c>
    </row>
    <row r="5930" spans="1:8">
      <c r="A5930" s="508" t="s">
        <v>588</v>
      </c>
      <c r="B5930" s="509" t="s">
        <v>363</v>
      </c>
      <c r="C5930" s="509">
        <v>46</v>
      </c>
      <c r="H5930" s="509">
        <v>0</v>
      </c>
    </row>
    <row r="5931" spans="1:8">
      <c r="A5931" s="508" t="s">
        <v>588</v>
      </c>
      <c r="B5931" s="509" t="s">
        <v>363</v>
      </c>
      <c r="C5931" s="509">
        <v>47</v>
      </c>
      <c r="H5931" s="509">
        <v>0</v>
      </c>
    </row>
    <row r="5932" spans="1:8">
      <c r="A5932" s="508" t="s">
        <v>588</v>
      </c>
      <c r="B5932" s="509" t="s">
        <v>363</v>
      </c>
      <c r="C5932" s="509">
        <v>48</v>
      </c>
      <c r="H5932" s="509">
        <v>0</v>
      </c>
    </row>
    <row r="5933" spans="1:8">
      <c r="A5933" s="508" t="s">
        <v>588</v>
      </c>
      <c r="B5933" s="509" t="s">
        <v>363</v>
      </c>
      <c r="C5933" s="509">
        <v>49</v>
      </c>
      <c r="H5933" s="509">
        <v>0</v>
      </c>
    </row>
    <row r="5934" spans="1:8">
      <c r="A5934" s="508" t="s">
        <v>588</v>
      </c>
      <c r="B5934" s="509" t="s">
        <v>363</v>
      </c>
      <c r="C5934" s="509">
        <v>50</v>
      </c>
      <c r="H5934" s="509">
        <v>0</v>
      </c>
    </row>
    <row r="5935" spans="1:8">
      <c r="A5935" s="508" t="s">
        <v>588</v>
      </c>
      <c r="B5935" s="509" t="s">
        <v>363</v>
      </c>
      <c r="C5935" s="509">
        <v>51</v>
      </c>
      <c r="H5935" s="509">
        <v>0</v>
      </c>
    </row>
    <row r="5936" spans="1:8">
      <c r="A5936" s="508" t="s">
        <v>588</v>
      </c>
      <c r="B5936" s="509" t="s">
        <v>363</v>
      </c>
      <c r="C5936" s="509" t="s">
        <v>1031</v>
      </c>
      <c r="H5936" s="509">
        <v>0</v>
      </c>
    </row>
    <row r="5937" spans="1:8">
      <c r="A5937" s="508" t="s">
        <v>588</v>
      </c>
      <c r="B5937" s="509" t="s">
        <v>363</v>
      </c>
      <c r="C5937" s="509" t="s">
        <v>1032</v>
      </c>
      <c r="H5937" s="509">
        <v>0</v>
      </c>
    </row>
    <row r="5938" spans="1:8">
      <c r="A5938" s="508" t="s">
        <v>588</v>
      </c>
      <c r="B5938" s="509" t="s">
        <v>363</v>
      </c>
      <c r="C5938" s="509">
        <v>52</v>
      </c>
      <c r="H5938" s="509">
        <v>0</v>
      </c>
    </row>
    <row r="5939" spans="1:8">
      <c r="A5939" s="508" t="s">
        <v>588</v>
      </c>
      <c r="B5939" s="509" t="s">
        <v>363</v>
      </c>
      <c r="C5939" s="509">
        <v>53</v>
      </c>
      <c r="H5939" s="509">
        <v>0</v>
      </c>
    </row>
    <row r="5940" spans="1:8">
      <c r="A5940" s="508" t="s">
        <v>588</v>
      </c>
      <c r="B5940" s="509" t="s">
        <v>363</v>
      </c>
      <c r="C5940" s="509">
        <v>54</v>
      </c>
      <c r="H5940" s="509">
        <v>0</v>
      </c>
    </row>
    <row r="5941" spans="1:8">
      <c r="A5941" s="508" t="s">
        <v>588</v>
      </c>
      <c r="B5941" s="509" t="s">
        <v>363</v>
      </c>
      <c r="C5941" s="509">
        <v>55</v>
      </c>
      <c r="H5941" s="509">
        <v>0</v>
      </c>
    </row>
    <row r="5942" spans="1:8">
      <c r="A5942" s="508" t="s">
        <v>588</v>
      </c>
      <c r="B5942" s="509" t="s">
        <v>363</v>
      </c>
      <c r="C5942" s="509">
        <v>56</v>
      </c>
      <c r="H5942" s="509">
        <v>0</v>
      </c>
    </row>
    <row r="5943" spans="1:8">
      <c r="A5943" s="508" t="s">
        <v>588</v>
      </c>
      <c r="B5943" s="509" t="s">
        <v>363</v>
      </c>
      <c r="C5943" s="509">
        <v>57</v>
      </c>
      <c r="H5943" s="509">
        <v>0</v>
      </c>
    </row>
    <row r="5944" spans="1:8">
      <c r="A5944" s="508" t="s">
        <v>588</v>
      </c>
      <c r="B5944" s="509" t="s">
        <v>363</v>
      </c>
      <c r="C5944" s="509">
        <v>58</v>
      </c>
      <c r="H5944" s="509">
        <v>0</v>
      </c>
    </row>
    <row r="5945" spans="1:8">
      <c r="A5945" s="508" t="s">
        <v>588</v>
      </c>
      <c r="B5945" s="509" t="s">
        <v>363</v>
      </c>
      <c r="C5945" s="509">
        <v>59</v>
      </c>
      <c r="H5945" s="509">
        <v>0</v>
      </c>
    </row>
    <row r="5946" spans="1:8">
      <c r="A5946" s="508" t="s">
        <v>588</v>
      </c>
      <c r="B5946" s="509" t="s">
        <v>363</v>
      </c>
      <c r="C5946" s="509">
        <v>60</v>
      </c>
      <c r="H5946" s="509">
        <v>0</v>
      </c>
    </row>
    <row r="5947" spans="1:8">
      <c r="A5947" s="508" t="s">
        <v>588</v>
      </c>
      <c r="B5947" s="509" t="s">
        <v>363</v>
      </c>
      <c r="C5947" s="509">
        <v>61</v>
      </c>
      <c r="H5947" s="509">
        <v>0</v>
      </c>
    </row>
    <row r="5948" spans="1:8">
      <c r="A5948" s="508" t="s">
        <v>588</v>
      </c>
      <c r="B5948" s="509" t="s">
        <v>363</v>
      </c>
      <c r="C5948" s="509">
        <v>62</v>
      </c>
      <c r="H5948" s="509">
        <v>0</v>
      </c>
    </row>
    <row r="5949" spans="1:8">
      <c r="A5949" s="508" t="s">
        <v>588</v>
      </c>
      <c r="B5949" s="509" t="s">
        <v>363</v>
      </c>
      <c r="C5949" s="509">
        <v>63</v>
      </c>
      <c r="H5949" s="509">
        <v>0</v>
      </c>
    </row>
    <row r="5950" spans="1:8">
      <c r="A5950" s="508" t="s">
        <v>588</v>
      </c>
      <c r="B5950" s="509" t="s">
        <v>363</v>
      </c>
      <c r="C5950" s="509" t="s">
        <v>1033</v>
      </c>
      <c r="H5950" s="509">
        <v>0</v>
      </c>
    </row>
    <row r="5951" spans="1:8">
      <c r="A5951" s="508" t="s">
        <v>588</v>
      </c>
      <c r="B5951" s="509" t="s">
        <v>363</v>
      </c>
      <c r="C5951" s="509" t="s">
        <v>1034</v>
      </c>
      <c r="H5951" s="509">
        <v>0</v>
      </c>
    </row>
    <row r="5952" spans="1:8">
      <c r="A5952" s="508" t="s">
        <v>588</v>
      </c>
      <c r="B5952" s="509" t="s">
        <v>363</v>
      </c>
      <c r="C5952" s="509">
        <v>64</v>
      </c>
      <c r="H5952" s="509">
        <v>0</v>
      </c>
    </row>
    <row r="5953" spans="1:8">
      <c r="A5953" s="508" t="s">
        <v>588</v>
      </c>
      <c r="B5953" s="509" t="s">
        <v>363</v>
      </c>
      <c r="C5953" s="509" t="s">
        <v>1035</v>
      </c>
      <c r="H5953" s="509">
        <v>0</v>
      </c>
    </row>
    <row r="5954" spans="1:8">
      <c r="A5954" s="508" t="s">
        <v>588</v>
      </c>
      <c r="B5954" s="509" t="s">
        <v>363</v>
      </c>
      <c r="C5954" s="509">
        <v>65</v>
      </c>
      <c r="H5954" s="509">
        <v>0</v>
      </c>
    </row>
    <row r="5955" spans="1:8">
      <c r="A5955" s="508" t="s">
        <v>588</v>
      </c>
      <c r="B5955" s="509" t="s">
        <v>363</v>
      </c>
      <c r="C5955" s="509">
        <v>66</v>
      </c>
      <c r="H5955" s="509">
        <v>0</v>
      </c>
    </row>
    <row r="5956" spans="1:8">
      <c r="A5956" s="508" t="s">
        <v>588</v>
      </c>
      <c r="B5956" s="509" t="s">
        <v>363</v>
      </c>
      <c r="C5956" s="509" t="s">
        <v>1036</v>
      </c>
      <c r="H5956" s="509">
        <v>0</v>
      </c>
    </row>
    <row r="5957" spans="1:8">
      <c r="A5957" s="508" t="s">
        <v>588</v>
      </c>
      <c r="B5957" s="509" t="s">
        <v>363</v>
      </c>
      <c r="C5957" s="509" t="s">
        <v>1037</v>
      </c>
      <c r="H5957" s="509">
        <v>0</v>
      </c>
    </row>
    <row r="5958" spans="1:8">
      <c r="A5958" s="508" t="s">
        <v>588</v>
      </c>
      <c r="B5958" s="509" t="s">
        <v>363</v>
      </c>
      <c r="C5958" s="509" t="s">
        <v>1038</v>
      </c>
      <c r="H5958" s="509">
        <v>0</v>
      </c>
    </row>
    <row r="5959" spans="1:8">
      <c r="A5959" s="508" t="s">
        <v>588</v>
      </c>
      <c r="B5959" s="509" t="s">
        <v>363</v>
      </c>
      <c r="C5959" s="509" t="s">
        <v>1039</v>
      </c>
      <c r="H5959" s="509">
        <v>0</v>
      </c>
    </row>
    <row r="5960" spans="1:8">
      <c r="A5960" s="508" t="s">
        <v>588</v>
      </c>
      <c r="B5960" s="509" t="s">
        <v>363</v>
      </c>
      <c r="C5960" s="509" t="s">
        <v>1040</v>
      </c>
      <c r="H5960" s="509">
        <v>0</v>
      </c>
    </row>
    <row r="5961" spans="1:8">
      <c r="A5961" s="508" t="s">
        <v>588</v>
      </c>
      <c r="B5961" s="509" t="s">
        <v>363</v>
      </c>
      <c r="C5961" s="509" t="s">
        <v>1041</v>
      </c>
      <c r="H5961" s="509">
        <v>0</v>
      </c>
    </row>
    <row r="5962" spans="1:8">
      <c r="A5962" s="508" t="s">
        <v>588</v>
      </c>
      <c r="B5962" s="509" t="s">
        <v>363</v>
      </c>
      <c r="C5962" s="509" t="s">
        <v>1042</v>
      </c>
    </row>
    <row r="5963" spans="1:8">
      <c r="A5963" s="508" t="s">
        <v>588</v>
      </c>
      <c r="B5963" s="509" t="s">
        <v>363</v>
      </c>
      <c r="C5963" s="509">
        <v>67</v>
      </c>
      <c r="H5963" s="509">
        <v>0</v>
      </c>
    </row>
    <row r="5964" spans="1:8">
      <c r="A5964" s="508" t="s">
        <v>588</v>
      </c>
      <c r="B5964" s="509" t="s">
        <v>363</v>
      </c>
      <c r="C5964" s="509">
        <v>68</v>
      </c>
      <c r="H5964" s="509">
        <v>0</v>
      </c>
    </row>
    <row r="5965" spans="1:8">
      <c r="A5965" s="508" t="s">
        <v>588</v>
      </c>
      <c r="B5965" s="509" t="s">
        <v>363</v>
      </c>
      <c r="C5965" s="509" t="s">
        <v>1043</v>
      </c>
      <c r="H5965" s="509">
        <v>0</v>
      </c>
    </row>
    <row r="5966" spans="1:8">
      <c r="A5966" s="508" t="s">
        <v>588</v>
      </c>
      <c r="B5966" s="509" t="s">
        <v>363</v>
      </c>
      <c r="C5966" s="509">
        <v>69</v>
      </c>
      <c r="H5966" s="509">
        <v>0</v>
      </c>
    </row>
    <row r="5967" spans="1:8">
      <c r="A5967" s="508" t="s">
        <v>588</v>
      </c>
      <c r="B5967" s="509" t="s">
        <v>363</v>
      </c>
      <c r="C5967" s="509" t="s">
        <v>1044</v>
      </c>
      <c r="H5967" s="509">
        <v>0</v>
      </c>
    </row>
    <row r="5968" spans="1:8">
      <c r="A5968" s="508" t="s">
        <v>588</v>
      </c>
      <c r="B5968" s="509" t="s">
        <v>363</v>
      </c>
      <c r="C5968" s="509" t="s">
        <v>1045</v>
      </c>
      <c r="H5968" s="509">
        <v>0</v>
      </c>
    </row>
    <row r="5969" spans="1:8">
      <c r="A5969" s="508" t="s">
        <v>588</v>
      </c>
      <c r="B5969" s="509" t="s">
        <v>363</v>
      </c>
      <c r="C5969" s="509">
        <v>70</v>
      </c>
      <c r="H5969" s="509">
        <v>0</v>
      </c>
    </row>
    <row r="5970" spans="1:8">
      <c r="A5970" s="508" t="s">
        <v>588</v>
      </c>
      <c r="B5970" s="509" t="s">
        <v>363</v>
      </c>
      <c r="C5970" s="509" t="s">
        <v>1046</v>
      </c>
      <c r="H5970" s="509">
        <v>0</v>
      </c>
    </row>
    <row r="5971" spans="1:8">
      <c r="A5971" s="508" t="s">
        <v>588</v>
      </c>
      <c r="B5971" s="509" t="s">
        <v>363</v>
      </c>
      <c r="C5971" s="509">
        <v>71</v>
      </c>
      <c r="H5971" s="509">
        <v>0</v>
      </c>
    </row>
    <row r="5972" spans="1:8">
      <c r="A5972" s="508" t="s">
        <v>588</v>
      </c>
      <c r="B5972" s="509" t="s">
        <v>363</v>
      </c>
      <c r="C5972" s="509" t="s">
        <v>1047</v>
      </c>
      <c r="H5972" s="509">
        <v>0</v>
      </c>
    </row>
    <row r="5973" spans="1:8">
      <c r="A5973" s="508" t="s">
        <v>588</v>
      </c>
      <c r="B5973" s="509" t="s">
        <v>363</v>
      </c>
      <c r="C5973" s="509" t="s">
        <v>1048</v>
      </c>
      <c r="H5973" s="509">
        <v>0</v>
      </c>
    </row>
    <row r="5974" spans="1:8">
      <c r="A5974" s="508" t="s">
        <v>588</v>
      </c>
      <c r="B5974" s="509" t="s">
        <v>363</v>
      </c>
      <c r="C5974" s="509" t="s">
        <v>1049</v>
      </c>
      <c r="H5974" s="509">
        <v>0</v>
      </c>
    </row>
    <row r="5975" spans="1:8">
      <c r="A5975" s="508" t="s">
        <v>588</v>
      </c>
      <c r="B5975" s="509" t="s">
        <v>363</v>
      </c>
      <c r="C5975" s="509" t="s">
        <v>1050</v>
      </c>
      <c r="H5975" s="509">
        <v>0</v>
      </c>
    </row>
    <row r="5976" spans="1:8">
      <c r="A5976" s="508" t="s">
        <v>588</v>
      </c>
      <c r="B5976" s="509" t="s">
        <v>363</v>
      </c>
      <c r="C5976" s="509" t="s">
        <v>1051</v>
      </c>
      <c r="H5976" s="509">
        <v>0</v>
      </c>
    </row>
    <row r="5977" spans="1:8">
      <c r="A5977" s="508" t="s">
        <v>588</v>
      </c>
      <c r="B5977" s="509" t="s">
        <v>363</v>
      </c>
      <c r="C5977" s="509">
        <v>72</v>
      </c>
      <c r="H5977" s="509">
        <v>0</v>
      </c>
    </row>
    <row r="5978" spans="1:8">
      <c r="A5978" s="508" t="s">
        <v>588</v>
      </c>
      <c r="B5978" s="509" t="s">
        <v>363</v>
      </c>
      <c r="C5978" s="509">
        <v>74</v>
      </c>
      <c r="H5978" s="509">
        <v>0</v>
      </c>
    </row>
    <row r="5979" spans="1:8">
      <c r="A5979" s="508" t="s">
        <v>588</v>
      </c>
      <c r="B5979" s="509" t="s">
        <v>363</v>
      </c>
      <c r="C5979" s="509" t="s">
        <v>4571</v>
      </c>
      <c r="D5979" s="509">
        <v>0</v>
      </c>
      <c r="E5979" s="509">
        <v>0</v>
      </c>
      <c r="F5979" s="509">
        <v>0</v>
      </c>
      <c r="G5979" s="509">
        <v>0</v>
      </c>
      <c r="H5979" s="509">
        <v>0</v>
      </c>
    </row>
    <row r="5980" spans="1:8">
      <c r="A5980" s="508" t="s">
        <v>589</v>
      </c>
      <c r="B5980" s="509" t="s">
        <v>364</v>
      </c>
      <c r="C5980" s="509">
        <v>1</v>
      </c>
      <c r="H5980" s="509">
        <v>0</v>
      </c>
    </row>
    <row r="5981" spans="1:8">
      <c r="A5981" s="508" t="s">
        <v>589</v>
      </c>
      <c r="B5981" s="509" t="s">
        <v>364</v>
      </c>
      <c r="C5981" s="509" t="s">
        <v>1023</v>
      </c>
      <c r="H5981" s="509">
        <v>0</v>
      </c>
    </row>
    <row r="5982" spans="1:8">
      <c r="A5982" s="508" t="s">
        <v>589</v>
      </c>
      <c r="B5982" s="509" t="s">
        <v>364</v>
      </c>
      <c r="C5982" s="509">
        <v>2</v>
      </c>
      <c r="H5982" s="509">
        <v>0</v>
      </c>
    </row>
    <row r="5983" spans="1:8">
      <c r="A5983" s="508" t="s">
        <v>589</v>
      </c>
      <c r="B5983" s="509" t="s">
        <v>364</v>
      </c>
      <c r="C5983" s="509">
        <v>3</v>
      </c>
      <c r="H5983" s="509">
        <v>0</v>
      </c>
    </row>
    <row r="5984" spans="1:8">
      <c r="A5984" s="508" t="s">
        <v>589</v>
      </c>
      <c r="B5984" s="509" t="s">
        <v>364</v>
      </c>
      <c r="C5984" s="509">
        <v>4</v>
      </c>
      <c r="H5984" s="509">
        <v>0</v>
      </c>
    </row>
    <row r="5985" spans="1:8">
      <c r="A5985" s="508" t="s">
        <v>589</v>
      </c>
      <c r="B5985" s="509" t="s">
        <v>364</v>
      </c>
      <c r="C5985" s="509">
        <v>5</v>
      </c>
      <c r="H5985" s="509">
        <v>0</v>
      </c>
    </row>
    <row r="5986" spans="1:8">
      <c r="A5986" s="508" t="s">
        <v>589</v>
      </c>
      <c r="B5986" s="509" t="s">
        <v>364</v>
      </c>
      <c r="C5986" s="509">
        <v>6</v>
      </c>
      <c r="H5986" s="509">
        <v>0</v>
      </c>
    </row>
    <row r="5987" spans="1:8">
      <c r="A5987" s="508" t="s">
        <v>589</v>
      </c>
      <c r="B5987" s="509" t="s">
        <v>364</v>
      </c>
      <c r="C5987" s="509">
        <v>7</v>
      </c>
      <c r="H5987" s="509">
        <v>0</v>
      </c>
    </row>
    <row r="5988" spans="1:8">
      <c r="A5988" s="508" t="s">
        <v>589</v>
      </c>
      <c r="B5988" s="509" t="s">
        <v>364</v>
      </c>
      <c r="C5988" s="509">
        <v>8</v>
      </c>
      <c r="H5988" s="509">
        <v>0</v>
      </c>
    </row>
    <row r="5989" spans="1:8">
      <c r="A5989" s="508" t="s">
        <v>589</v>
      </c>
      <c r="B5989" s="509" t="s">
        <v>364</v>
      </c>
      <c r="C5989" s="509">
        <v>9</v>
      </c>
      <c r="H5989" s="509">
        <v>0</v>
      </c>
    </row>
    <row r="5990" spans="1:8">
      <c r="A5990" s="508" t="s">
        <v>589</v>
      </c>
      <c r="B5990" s="509" t="s">
        <v>364</v>
      </c>
      <c r="C5990" s="509">
        <v>10</v>
      </c>
      <c r="H5990" s="509">
        <v>0</v>
      </c>
    </row>
    <row r="5991" spans="1:8">
      <c r="A5991" s="508" t="s">
        <v>589</v>
      </c>
      <c r="B5991" s="509" t="s">
        <v>364</v>
      </c>
      <c r="C5991" s="509">
        <v>11</v>
      </c>
      <c r="H5991" s="509">
        <v>0</v>
      </c>
    </row>
    <row r="5992" spans="1:8">
      <c r="A5992" s="508" t="s">
        <v>589</v>
      </c>
      <c r="B5992" s="509" t="s">
        <v>364</v>
      </c>
      <c r="C5992" s="509">
        <v>12</v>
      </c>
      <c r="H5992" s="509">
        <v>0</v>
      </c>
    </row>
    <row r="5993" spans="1:8">
      <c r="A5993" s="508" t="s">
        <v>589</v>
      </c>
      <c r="B5993" s="509" t="s">
        <v>364</v>
      </c>
      <c r="C5993" s="509">
        <v>13</v>
      </c>
      <c r="H5993" s="509">
        <v>0</v>
      </c>
    </row>
    <row r="5994" spans="1:8">
      <c r="A5994" s="508" t="s">
        <v>589</v>
      </c>
      <c r="B5994" s="509" t="s">
        <v>364</v>
      </c>
      <c r="C5994" s="509">
        <v>14</v>
      </c>
      <c r="H5994" s="509">
        <v>0</v>
      </c>
    </row>
    <row r="5995" spans="1:8">
      <c r="A5995" s="508" t="s">
        <v>589</v>
      </c>
      <c r="B5995" s="509" t="s">
        <v>364</v>
      </c>
      <c r="C5995" s="509">
        <v>15</v>
      </c>
      <c r="H5995" s="509">
        <v>0</v>
      </c>
    </row>
    <row r="5996" spans="1:8">
      <c r="A5996" s="508" t="s">
        <v>589</v>
      </c>
      <c r="B5996" s="509" t="s">
        <v>364</v>
      </c>
      <c r="C5996" s="509">
        <v>16</v>
      </c>
      <c r="H5996" s="509">
        <v>0</v>
      </c>
    </row>
    <row r="5997" spans="1:8">
      <c r="A5997" s="508" t="s">
        <v>589</v>
      </c>
      <c r="B5997" s="509" t="s">
        <v>364</v>
      </c>
      <c r="C5997" s="509">
        <v>17</v>
      </c>
      <c r="H5997" s="509">
        <v>0</v>
      </c>
    </row>
    <row r="5998" spans="1:8">
      <c r="A5998" s="508" t="s">
        <v>589</v>
      </c>
      <c r="B5998" s="509" t="s">
        <v>364</v>
      </c>
      <c r="C5998" s="509">
        <v>18</v>
      </c>
      <c r="H5998" s="509">
        <v>0</v>
      </c>
    </row>
    <row r="5999" spans="1:8">
      <c r="A5999" s="508" t="s">
        <v>589</v>
      </c>
      <c r="B5999" s="509" t="s">
        <v>364</v>
      </c>
      <c r="C5999" s="509" t="s">
        <v>1024</v>
      </c>
      <c r="H5999" s="509">
        <v>0</v>
      </c>
    </row>
    <row r="6000" spans="1:8">
      <c r="A6000" s="508" t="s">
        <v>589</v>
      </c>
      <c r="B6000" s="509" t="s">
        <v>364</v>
      </c>
      <c r="C6000" s="509" t="s">
        <v>1025</v>
      </c>
      <c r="H6000" s="509">
        <v>0</v>
      </c>
    </row>
    <row r="6001" spans="1:8">
      <c r="A6001" s="508" t="s">
        <v>589</v>
      </c>
      <c r="B6001" s="509" t="s">
        <v>364</v>
      </c>
      <c r="C6001" s="509">
        <v>19</v>
      </c>
      <c r="H6001" s="509">
        <v>0</v>
      </c>
    </row>
    <row r="6002" spans="1:8">
      <c r="A6002" s="508" t="s">
        <v>589</v>
      </c>
      <c r="B6002" s="509" t="s">
        <v>364</v>
      </c>
      <c r="C6002" s="509">
        <v>20</v>
      </c>
      <c r="H6002" s="509">
        <v>0</v>
      </c>
    </row>
    <row r="6003" spans="1:8">
      <c r="A6003" s="508" t="s">
        <v>589</v>
      </c>
      <c r="B6003" s="509" t="s">
        <v>364</v>
      </c>
      <c r="C6003" s="509">
        <v>21</v>
      </c>
      <c r="H6003" s="509">
        <v>0</v>
      </c>
    </row>
    <row r="6004" spans="1:8">
      <c r="A6004" s="508" t="s">
        <v>589</v>
      </c>
      <c r="B6004" s="509" t="s">
        <v>364</v>
      </c>
      <c r="C6004" s="509" t="s">
        <v>1026</v>
      </c>
      <c r="H6004" s="509">
        <v>0</v>
      </c>
    </row>
    <row r="6005" spans="1:8">
      <c r="A6005" s="508" t="s">
        <v>589</v>
      </c>
      <c r="B6005" s="509" t="s">
        <v>364</v>
      </c>
      <c r="C6005" s="509" t="s">
        <v>1027</v>
      </c>
      <c r="H6005" s="509">
        <v>0</v>
      </c>
    </row>
    <row r="6006" spans="1:8">
      <c r="A6006" s="508" t="s">
        <v>589</v>
      </c>
      <c r="B6006" s="509" t="s">
        <v>364</v>
      </c>
      <c r="C6006" s="509" t="s">
        <v>1028</v>
      </c>
      <c r="H6006" s="509">
        <v>0</v>
      </c>
    </row>
    <row r="6007" spans="1:8">
      <c r="A6007" s="508" t="s">
        <v>589</v>
      </c>
      <c r="B6007" s="509" t="s">
        <v>364</v>
      </c>
      <c r="C6007" s="509">
        <v>22</v>
      </c>
      <c r="H6007" s="509">
        <v>0</v>
      </c>
    </row>
    <row r="6008" spans="1:8">
      <c r="A6008" s="508" t="s">
        <v>589</v>
      </c>
      <c r="B6008" s="509" t="s">
        <v>364</v>
      </c>
      <c r="C6008" s="509">
        <v>23</v>
      </c>
      <c r="H6008" s="509">
        <v>0</v>
      </c>
    </row>
    <row r="6009" spans="1:8">
      <c r="A6009" s="508" t="s">
        <v>589</v>
      </c>
      <c r="B6009" s="509" t="s">
        <v>364</v>
      </c>
      <c r="C6009" s="509" t="s">
        <v>1029</v>
      </c>
      <c r="H6009" s="509">
        <v>0</v>
      </c>
    </row>
    <row r="6010" spans="1:8">
      <c r="A6010" s="508" t="s">
        <v>589</v>
      </c>
      <c r="B6010" s="509" t="s">
        <v>364</v>
      </c>
      <c r="C6010" s="509">
        <v>24</v>
      </c>
      <c r="H6010" s="509">
        <v>0</v>
      </c>
    </row>
    <row r="6011" spans="1:8">
      <c r="A6011" s="508" t="s">
        <v>589</v>
      </c>
      <c r="B6011" s="509" t="s">
        <v>364</v>
      </c>
      <c r="C6011" s="509">
        <v>25</v>
      </c>
    </row>
    <row r="6012" spans="1:8">
      <c r="A6012" s="508" t="s">
        <v>589</v>
      </c>
      <c r="B6012" s="509" t="s">
        <v>364</v>
      </c>
      <c r="C6012" s="509">
        <v>26</v>
      </c>
      <c r="H6012" s="509">
        <v>0</v>
      </c>
    </row>
    <row r="6013" spans="1:8">
      <c r="A6013" s="508" t="s">
        <v>589</v>
      </c>
      <c r="B6013" s="509" t="s">
        <v>364</v>
      </c>
      <c r="C6013" s="509">
        <v>27</v>
      </c>
      <c r="H6013" s="509">
        <v>0</v>
      </c>
    </row>
    <row r="6014" spans="1:8">
      <c r="A6014" s="508" t="s">
        <v>589</v>
      </c>
      <c r="B6014" s="509" t="s">
        <v>364</v>
      </c>
      <c r="C6014" s="509">
        <v>28</v>
      </c>
      <c r="H6014" s="509">
        <v>0</v>
      </c>
    </row>
    <row r="6015" spans="1:8">
      <c r="A6015" s="508" t="s">
        <v>589</v>
      </c>
      <c r="B6015" s="509" t="s">
        <v>364</v>
      </c>
      <c r="C6015" s="509">
        <v>29</v>
      </c>
      <c r="H6015" s="509">
        <v>0</v>
      </c>
    </row>
    <row r="6016" spans="1:8">
      <c r="A6016" s="508" t="s">
        <v>589</v>
      </c>
      <c r="B6016" s="509" t="s">
        <v>364</v>
      </c>
      <c r="C6016" s="509">
        <v>30</v>
      </c>
      <c r="H6016" s="509">
        <v>0</v>
      </c>
    </row>
    <row r="6017" spans="1:8">
      <c r="A6017" s="508" t="s">
        <v>589</v>
      </c>
      <c r="B6017" s="509" t="s">
        <v>364</v>
      </c>
      <c r="C6017" s="509">
        <v>31</v>
      </c>
      <c r="H6017" s="509">
        <v>0</v>
      </c>
    </row>
    <row r="6018" spans="1:8">
      <c r="A6018" s="508" t="s">
        <v>589</v>
      </c>
      <c r="B6018" s="509" t="s">
        <v>364</v>
      </c>
      <c r="C6018" s="509">
        <v>32</v>
      </c>
      <c r="H6018" s="509">
        <v>0</v>
      </c>
    </row>
    <row r="6019" spans="1:8">
      <c r="A6019" s="508" t="s">
        <v>589</v>
      </c>
      <c r="B6019" s="509" t="s">
        <v>364</v>
      </c>
      <c r="C6019" s="509">
        <v>33</v>
      </c>
      <c r="H6019" s="509">
        <v>0</v>
      </c>
    </row>
    <row r="6020" spans="1:8">
      <c r="A6020" s="508" t="s">
        <v>589</v>
      </c>
      <c r="B6020" s="509" t="s">
        <v>364</v>
      </c>
      <c r="C6020" s="509">
        <v>34</v>
      </c>
      <c r="H6020" s="509">
        <v>0</v>
      </c>
    </row>
    <row r="6021" spans="1:8">
      <c r="A6021" s="508" t="s">
        <v>589</v>
      </c>
      <c r="B6021" s="509" t="s">
        <v>364</v>
      </c>
      <c r="C6021" s="509">
        <v>35</v>
      </c>
      <c r="H6021" s="509">
        <v>0</v>
      </c>
    </row>
    <row r="6022" spans="1:8">
      <c r="A6022" s="508" t="s">
        <v>589</v>
      </c>
      <c r="B6022" s="509" t="s">
        <v>364</v>
      </c>
      <c r="C6022" s="509">
        <v>36</v>
      </c>
      <c r="H6022" s="509">
        <v>0</v>
      </c>
    </row>
    <row r="6023" spans="1:8">
      <c r="A6023" s="508" t="s">
        <v>589</v>
      </c>
      <c r="B6023" s="509" t="s">
        <v>364</v>
      </c>
      <c r="C6023" s="509">
        <v>37</v>
      </c>
      <c r="H6023" s="509">
        <v>0</v>
      </c>
    </row>
    <row r="6024" spans="1:8">
      <c r="A6024" s="508" t="s">
        <v>589</v>
      </c>
      <c r="B6024" s="509" t="s">
        <v>364</v>
      </c>
      <c r="C6024" s="509">
        <v>38</v>
      </c>
      <c r="H6024" s="509">
        <v>0</v>
      </c>
    </row>
    <row r="6025" spans="1:8">
      <c r="A6025" s="508" t="s">
        <v>589</v>
      </c>
      <c r="B6025" s="509" t="s">
        <v>364</v>
      </c>
      <c r="C6025" s="509" t="s">
        <v>1030</v>
      </c>
    </row>
    <row r="6026" spans="1:8">
      <c r="A6026" s="508" t="s">
        <v>589</v>
      </c>
      <c r="B6026" s="509" t="s">
        <v>364</v>
      </c>
      <c r="C6026" s="509">
        <v>39</v>
      </c>
      <c r="H6026" s="509">
        <v>0</v>
      </c>
    </row>
    <row r="6027" spans="1:8">
      <c r="A6027" s="508" t="s">
        <v>589</v>
      </c>
      <c r="B6027" s="509" t="s">
        <v>364</v>
      </c>
      <c r="C6027" s="509">
        <v>40</v>
      </c>
      <c r="H6027" s="509">
        <v>0</v>
      </c>
    </row>
    <row r="6028" spans="1:8">
      <c r="A6028" s="508" t="s">
        <v>589</v>
      </c>
      <c r="B6028" s="509" t="s">
        <v>364</v>
      </c>
      <c r="C6028" s="509">
        <v>41</v>
      </c>
      <c r="H6028" s="509">
        <v>0</v>
      </c>
    </row>
    <row r="6029" spans="1:8">
      <c r="A6029" s="508" t="s">
        <v>589</v>
      </c>
      <c r="B6029" s="509" t="s">
        <v>364</v>
      </c>
      <c r="C6029" s="509">
        <v>42</v>
      </c>
      <c r="H6029" s="509">
        <v>0</v>
      </c>
    </row>
    <row r="6030" spans="1:8">
      <c r="A6030" s="508" t="s">
        <v>589</v>
      </c>
      <c r="B6030" s="509" t="s">
        <v>364</v>
      </c>
      <c r="C6030" s="509">
        <v>43</v>
      </c>
      <c r="H6030" s="509">
        <v>0</v>
      </c>
    </row>
    <row r="6031" spans="1:8">
      <c r="A6031" s="508" t="s">
        <v>589</v>
      </c>
      <c r="B6031" s="509" t="s">
        <v>364</v>
      </c>
      <c r="C6031" s="509">
        <v>44</v>
      </c>
      <c r="H6031" s="509">
        <v>0</v>
      </c>
    </row>
    <row r="6032" spans="1:8">
      <c r="A6032" s="508" t="s">
        <v>589</v>
      </c>
      <c r="B6032" s="509" t="s">
        <v>364</v>
      </c>
      <c r="C6032" s="509">
        <v>45</v>
      </c>
      <c r="H6032" s="509">
        <v>0</v>
      </c>
    </row>
    <row r="6033" spans="1:8">
      <c r="A6033" s="508" t="s">
        <v>589</v>
      </c>
      <c r="B6033" s="509" t="s">
        <v>364</v>
      </c>
      <c r="C6033" s="509">
        <v>46</v>
      </c>
      <c r="H6033" s="509">
        <v>0</v>
      </c>
    </row>
    <row r="6034" spans="1:8">
      <c r="A6034" s="508" t="s">
        <v>589</v>
      </c>
      <c r="B6034" s="509" t="s">
        <v>364</v>
      </c>
      <c r="C6034" s="509">
        <v>47</v>
      </c>
      <c r="H6034" s="509">
        <v>0</v>
      </c>
    </row>
    <row r="6035" spans="1:8">
      <c r="A6035" s="508" t="s">
        <v>589</v>
      </c>
      <c r="B6035" s="509" t="s">
        <v>364</v>
      </c>
      <c r="C6035" s="509">
        <v>48</v>
      </c>
      <c r="H6035" s="509">
        <v>0</v>
      </c>
    </row>
    <row r="6036" spans="1:8">
      <c r="A6036" s="508" t="s">
        <v>589</v>
      </c>
      <c r="B6036" s="509" t="s">
        <v>364</v>
      </c>
      <c r="C6036" s="509">
        <v>49</v>
      </c>
      <c r="H6036" s="509">
        <v>0</v>
      </c>
    </row>
    <row r="6037" spans="1:8">
      <c r="A6037" s="508" t="s">
        <v>589</v>
      </c>
      <c r="B6037" s="509" t="s">
        <v>364</v>
      </c>
      <c r="C6037" s="509">
        <v>50</v>
      </c>
      <c r="H6037" s="509">
        <v>0</v>
      </c>
    </row>
    <row r="6038" spans="1:8">
      <c r="A6038" s="508" t="s">
        <v>589</v>
      </c>
      <c r="B6038" s="509" t="s">
        <v>364</v>
      </c>
      <c r="C6038" s="509">
        <v>51</v>
      </c>
      <c r="H6038" s="509">
        <v>0</v>
      </c>
    </row>
    <row r="6039" spans="1:8">
      <c r="A6039" s="508" t="s">
        <v>589</v>
      </c>
      <c r="B6039" s="509" t="s">
        <v>364</v>
      </c>
      <c r="C6039" s="509" t="s">
        <v>1031</v>
      </c>
      <c r="H6039" s="509">
        <v>0</v>
      </c>
    </row>
    <row r="6040" spans="1:8">
      <c r="A6040" s="508" t="s">
        <v>589</v>
      </c>
      <c r="B6040" s="509" t="s">
        <v>364</v>
      </c>
      <c r="C6040" s="509" t="s">
        <v>1032</v>
      </c>
      <c r="H6040" s="509">
        <v>0</v>
      </c>
    </row>
    <row r="6041" spans="1:8">
      <c r="A6041" s="508" t="s">
        <v>589</v>
      </c>
      <c r="B6041" s="509" t="s">
        <v>364</v>
      </c>
      <c r="C6041" s="509">
        <v>52</v>
      </c>
      <c r="H6041" s="509">
        <v>0</v>
      </c>
    </row>
    <row r="6042" spans="1:8">
      <c r="A6042" s="508" t="s">
        <v>589</v>
      </c>
      <c r="B6042" s="509" t="s">
        <v>364</v>
      </c>
      <c r="C6042" s="509">
        <v>53</v>
      </c>
      <c r="H6042" s="509">
        <v>0</v>
      </c>
    </row>
    <row r="6043" spans="1:8">
      <c r="A6043" s="508" t="s">
        <v>589</v>
      </c>
      <c r="B6043" s="509" t="s">
        <v>364</v>
      </c>
      <c r="C6043" s="509">
        <v>54</v>
      </c>
      <c r="H6043" s="509">
        <v>0</v>
      </c>
    </row>
    <row r="6044" spans="1:8">
      <c r="A6044" s="508" t="s">
        <v>589</v>
      </c>
      <c r="B6044" s="509" t="s">
        <v>364</v>
      </c>
      <c r="C6044" s="509">
        <v>55</v>
      </c>
      <c r="H6044" s="509">
        <v>0</v>
      </c>
    </row>
    <row r="6045" spans="1:8">
      <c r="A6045" s="508" t="s">
        <v>589</v>
      </c>
      <c r="B6045" s="509" t="s">
        <v>364</v>
      </c>
      <c r="C6045" s="509">
        <v>56</v>
      </c>
      <c r="H6045" s="509">
        <v>0</v>
      </c>
    </row>
    <row r="6046" spans="1:8">
      <c r="A6046" s="508" t="s">
        <v>589</v>
      </c>
      <c r="B6046" s="509" t="s">
        <v>364</v>
      </c>
      <c r="C6046" s="509">
        <v>57</v>
      </c>
      <c r="H6046" s="509">
        <v>0</v>
      </c>
    </row>
    <row r="6047" spans="1:8">
      <c r="A6047" s="508" t="s">
        <v>589</v>
      </c>
      <c r="B6047" s="509" t="s">
        <v>364</v>
      </c>
      <c r="C6047" s="509">
        <v>58</v>
      </c>
      <c r="H6047" s="509">
        <v>0</v>
      </c>
    </row>
    <row r="6048" spans="1:8">
      <c r="A6048" s="508" t="s">
        <v>589</v>
      </c>
      <c r="B6048" s="509" t="s">
        <v>364</v>
      </c>
      <c r="C6048" s="509">
        <v>59</v>
      </c>
      <c r="H6048" s="509">
        <v>0</v>
      </c>
    </row>
    <row r="6049" spans="1:8">
      <c r="A6049" s="508" t="s">
        <v>589</v>
      </c>
      <c r="B6049" s="509" t="s">
        <v>364</v>
      </c>
      <c r="C6049" s="509">
        <v>60</v>
      </c>
      <c r="H6049" s="509">
        <v>0</v>
      </c>
    </row>
    <row r="6050" spans="1:8">
      <c r="A6050" s="508" t="s">
        <v>589</v>
      </c>
      <c r="B6050" s="509" t="s">
        <v>364</v>
      </c>
      <c r="C6050" s="509">
        <v>61</v>
      </c>
      <c r="H6050" s="509">
        <v>0</v>
      </c>
    </row>
    <row r="6051" spans="1:8">
      <c r="A6051" s="508" t="s">
        <v>589</v>
      </c>
      <c r="B6051" s="509" t="s">
        <v>364</v>
      </c>
      <c r="C6051" s="509">
        <v>62</v>
      </c>
      <c r="H6051" s="509">
        <v>0</v>
      </c>
    </row>
    <row r="6052" spans="1:8">
      <c r="A6052" s="508" t="s">
        <v>589</v>
      </c>
      <c r="B6052" s="509" t="s">
        <v>364</v>
      </c>
      <c r="C6052" s="509">
        <v>63</v>
      </c>
      <c r="H6052" s="509">
        <v>0</v>
      </c>
    </row>
    <row r="6053" spans="1:8">
      <c r="A6053" s="508" t="s">
        <v>589</v>
      </c>
      <c r="B6053" s="509" t="s">
        <v>364</v>
      </c>
      <c r="C6053" s="509" t="s">
        <v>1033</v>
      </c>
      <c r="H6053" s="509">
        <v>0</v>
      </c>
    </row>
    <row r="6054" spans="1:8">
      <c r="A6054" s="508" t="s">
        <v>589</v>
      </c>
      <c r="B6054" s="509" t="s">
        <v>364</v>
      </c>
      <c r="C6054" s="509" t="s">
        <v>1034</v>
      </c>
      <c r="H6054" s="509">
        <v>0</v>
      </c>
    </row>
    <row r="6055" spans="1:8">
      <c r="A6055" s="508" t="s">
        <v>589</v>
      </c>
      <c r="B6055" s="509" t="s">
        <v>364</v>
      </c>
      <c r="C6055" s="509">
        <v>64</v>
      </c>
      <c r="H6055" s="509">
        <v>0</v>
      </c>
    </row>
    <row r="6056" spans="1:8">
      <c r="A6056" s="508" t="s">
        <v>589</v>
      </c>
      <c r="B6056" s="509" t="s">
        <v>364</v>
      </c>
      <c r="C6056" s="509" t="s">
        <v>1035</v>
      </c>
      <c r="H6056" s="509">
        <v>0</v>
      </c>
    </row>
    <row r="6057" spans="1:8">
      <c r="A6057" s="508" t="s">
        <v>589</v>
      </c>
      <c r="B6057" s="509" t="s">
        <v>364</v>
      </c>
      <c r="C6057" s="509">
        <v>65</v>
      </c>
      <c r="H6057" s="509">
        <v>0</v>
      </c>
    </row>
    <row r="6058" spans="1:8">
      <c r="A6058" s="508" t="s">
        <v>589</v>
      </c>
      <c r="B6058" s="509" t="s">
        <v>364</v>
      </c>
      <c r="C6058" s="509">
        <v>66</v>
      </c>
      <c r="H6058" s="509">
        <v>0</v>
      </c>
    </row>
    <row r="6059" spans="1:8">
      <c r="A6059" s="508" t="s">
        <v>589</v>
      </c>
      <c r="B6059" s="509" t="s">
        <v>364</v>
      </c>
      <c r="C6059" s="509" t="s">
        <v>1036</v>
      </c>
      <c r="H6059" s="509">
        <v>0</v>
      </c>
    </row>
    <row r="6060" spans="1:8">
      <c r="A6060" s="508" t="s">
        <v>589</v>
      </c>
      <c r="B6060" s="509" t="s">
        <v>364</v>
      </c>
      <c r="C6060" s="509" t="s">
        <v>1037</v>
      </c>
      <c r="H6060" s="509">
        <v>0</v>
      </c>
    </row>
    <row r="6061" spans="1:8">
      <c r="A6061" s="508" t="s">
        <v>589</v>
      </c>
      <c r="B6061" s="509" t="s">
        <v>364</v>
      </c>
      <c r="C6061" s="509" t="s">
        <v>1038</v>
      </c>
      <c r="H6061" s="509">
        <v>0</v>
      </c>
    </row>
    <row r="6062" spans="1:8">
      <c r="A6062" s="508" t="s">
        <v>589</v>
      </c>
      <c r="B6062" s="509" t="s">
        <v>364</v>
      </c>
      <c r="C6062" s="509" t="s">
        <v>1039</v>
      </c>
      <c r="H6062" s="509">
        <v>0</v>
      </c>
    </row>
    <row r="6063" spans="1:8">
      <c r="A6063" s="508" t="s">
        <v>589</v>
      </c>
      <c r="B6063" s="509" t="s">
        <v>364</v>
      </c>
      <c r="C6063" s="509" t="s">
        <v>1040</v>
      </c>
      <c r="H6063" s="509">
        <v>0</v>
      </c>
    </row>
    <row r="6064" spans="1:8">
      <c r="A6064" s="508" t="s">
        <v>589</v>
      </c>
      <c r="B6064" s="509" t="s">
        <v>364</v>
      </c>
      <c r="C6064" s="509" t="s">
        <v>1041</v>
      </c>
      <c r="H6064" s="509">
        <v>0</v>
      </c>
    </row>
    <row r="6065" spans="1:8">
      <c r="A6065" s="508" t="s">
        <v>589</v>
      </c>
      <c r="B6065" s="509" t="s">
        <v>364</v>
      </c>
      <c r="C6065" s="509" t="s">
        <v>1042</v>
      </c>
    </row>
    <row r="6066" spans="1:8">
      <c r="A6066" s="508" t="s">
        <v>589</v>
      </c>
      <c r="B6066" s="509" t="s">
        <v>364</v>
      </c>
      <c r="C6066" s="509">
        <v>67</v>
      </c>
      <c r="H6066" s="509">
        <v>0</v>
      </c>
    </row>
    <row r="6067" spans="1:8">
      <c r="A6067" s="508" t="s">
        <v>589</v>
      </c>
      <c r="B6067" s="509" t="s">
        <v>364</v>
      </c>
      <c r="C6067" s="509">
        <v>68</v>
      </c>
      <c r="H6067" s="509">
        <v>0</v>
      </c>
    </row>
    <row r="6068" spans="1:8">
      <c r="A6068" s="508" t="s">
        <v>589</v>
      </c>
      <c r="B6068" s="509" t="s">
        <v>364</v>
      </c>
      <c r="C6068" s="509" t="s">
        <v>1043</v>
      </c>
      <c r="H6068" s="509">
        <v>0</v>
      </c>
    </row>
    <row r="6069" spans="1:8">
      <c r="A6069" s="508" t="s">
        <v>589</v>
      </c>
      <c r="B6069" s="509" t="s">
        <v>364</v>
      </c>
      <c r="C6069" s="509">
        <v>69</v>
      </c>
      <c r="H6069" s="509">
        <v>0</v>
      </c>
    </row>
    <row r="6070" spans="1:8">
      <c r="A6070" s="508" t="s">
        <v>589</v>
      </c>
      <c r="B6070" s="509" t="s">
        <v>364</v>
      </c>
      <c r="C6070" s="509" t="s">
        <v>1044</v>
      </c>
      <c r="H6070" s="509">
        <v>0</v>
      </c>
    </row>
    <row r="6071" spans="1:8">
      <c r="A6071" s="508" t="s">
        <v>589</v>
      </c>
      <c r="B6071" s="509" t="s">
        <v>364</v>
      </c>
      <c r="C6071" s="509" t="s">
        <v>1045</v>
      </c>
      <c r="H6071" s="509">
        <v>0</v>
      </c>
    </row>
    <row r="6072" spans="1:8">
      <c r="A6072" s="508" t="s">
        <v>589</v>
      </c>
      <c r="B6072" s="509" t="s">
        <v>364</v>
      </c>
      <c r="C6072" s="509">
        <v>70</v>
      </c>
      <c r="H6072" s="509">
        <v>0</v>
      </c>
    </row>
    <row r="6073" spans="1:8">
      <c r="A6073" s="508" t="s">
        <v>589</v>
      </c>
      <c r="B6073" s="509" t="s">
        <v>364</v>
      </c>
      <c r="C6073" s="509" t="s">
        <v>1046</v>
      </c>
      <c r="H6073" s="509">
        <v>0</v>
      </c>
    </row>
    <row r="6074" spans="1:8">
      <c r="A6074" s="508" t="s">
        <v>589</v>
      </c>
      <c r="B6074" s="509" t="s">
        <v>364</v>
      </c>
      <c r="C6074" s="509">
        <v>71</v>
      </c>
      <c r="H6074" s="509">
        <v>0</v>
      </c>
    </row>
    <row r="6075" spans="1:8">
      <c r="A6075" s="508" t="s">
        <v>589</v>
      </c>
      <c r="B6075" s="509" t="s">
        <v>364</v>
      </c>
      <c r="C6075" s="509" t="s">
        <v>1047</v>
      </c>
      <c r="H6075" s="509">
        <v>0</v>
      </c>
    </row>
    <row r="6076" spans="1:8">
      <c r="A6076" s="508" t="s">
        <v>589</v>
      </c>
      <c r="B6076" s="509" t="s">
        <v>364</v>
      </c>
      <c r="C6076" s="509" t="s">
        <v>1048</v>
      </c>
      <c r="H6076" s="509">
        <v>0</v>
      </c>
    </row>
    <row r="6077" spans="1:8">
      <c r="A6077" s="508" t="s">
        <v>589</v>
      </c>
      <c r="B6077" s="509" t="s">
        <v>364</v>
      </c>
      <c r="C6077" s="509" t="s">
        <v>1049</v>
      </c>
      <c r="H6077" s="509">
        <v>0</v>
      </c>
    </row>
    <row r="6078" spans="1:8">
      <c r="A6078" s="508" t="s">
        <v>589</v>
      </c>
      <c r="B6078" s="509" t="s">
        <v>364</v>
      </c>
      <c r="C6078" s="509" t="s">
        <v>1050</v>
      </c>
      <c r="H6078" s="509">
        <v>0</v>
      </c>
    </row>
    <row r="6079" spans="1:8">
      <c r="A6079" s="508" t="s">
        <v>589</v>
      </c>
      <c r="B6079" s="509" t="s">
        <v>364</v>
      </c>
      <c r="C6079" s="509" t="s">
        <v>1051</v>
      </c>
      <c r="H6079" s="509">
        <v>0</v>
      </c>
    </row>
    <row r="6080" spans="1:8">
      <c r="A6080" s="508" t="s">
        <v>589</v>
      </c>
      <c r="B6080" s="509" t="s">
        <v>364</v>
      </c>
      <c r="C6080" s="509">
        <v>72</v>
      </c>
      <c r="H6080" s="509">
        <v>0</v>
      </c>
    </row>
    <row r="6081" spans="1:8">
      <c r="A6081" s="508" t="s">
        <v>589</v>
      </c>
      <c r="B6081" s="509" t="s">
        <v>364</v>
      </c>
      <c r="C6081" s="509">
        <v>74</v>
      </c>
      <c r="H6081" s="509">
        <v>0</v>
      </c>
    </row>
    <row r="6082" spans="1:8">
      <c r="A6082" s="508" t="s">
        <v>589</v>
      </c>
      <c r="B6082" s="509" t="s">
        <v>364</v>
      </c>
      <c r="C6082" s="509" t="s">
        <v>4571</v>
      </c>
      <c r="D6082" s="509">
        <v>0</v>
      </c>
      <c r="E6082" s="509">
        <v>0</v>
      </c>
      <c r="F6082" s="509">
        <v>0</v>
      </c>
      <c r="G6082" s="509">
        <v>0</v>
      </c>
      <c r="H6082" s="509">
        <v>0</v>
      </c>
    </row>
    <row r="6083" spans="1:8">
      <c r="A6083" s="508" t="s">
        <v>590</v>
      </c>
      <c r="B6083" s="509" t="s">
        <v>365</v>
      </c>
      <c r="C6083" s="509">
        <v>1</v>
      </c>
      <c r="H6083" s="509">
        <v>0</v>
      </c>
    </row>
    <row r="6084" spans="1:8">
      <c r="A6084" s="508" t="s">
        <v>590</v>
      </c>
      <c r="B6084" s="509" t="s">
        <v>365</v>
      </c>
      <c r="C6084" s="509" t="s">
        <v>1023</v>
      </c>
      <c r="H6084" s="509">
        <v>0</v>
      </c>
    </row>
    <row r="6085" spans="1:8">
      <c r="A6085" s="508" t="s">
        <v>590</v>
      </c>
      <c r="B6085" s="509" t="s">
        <v>365</v>
      </c>
      <c r="C6085" s="509">
        <v>2</v>
      </c>
      <c r="H6085" s="509">
        <v>0</v>
      </c>
    </row>
    <row r="6086" spans="1:8">
      <c r="A6086" s="508" t="s">
        <v>590</v>
      </c>
      <c r="B6086" s="509" t="s">
        <v>365</v>
      </c>
      <c r="C6086" s="509">
        <v>3</v>
      </c>
      <c r="H6086" s="509">
        <v>0</v>
      </c>
    </row>
    <row r="6087" spans="1:8">
      <c r="A6087" s="508" t="s">
        <v>590</v>
      </c>
      <c r="B6087" s="509" t="s">
        <v>365</v>
      </c>
      <c r="C6087" s="509">
        <v>4</v>
      </c>
      <c r="H6087" s="509">
        <v>0</v>
      </c>
    </row>
    <row r="6088" spans="1:8">
      <c r="A6088" s="508" t="s">
        <v>590</v>
      </c>
      <c r="B6088" s="509" t="s">
        <v>365</v>
      </c>
      <c r="C6088" s="509">
        <v>5</v>
      </c>
      <c r="H6088" s="509">
        <v>0</v>
      </c>
    </row>
    <row r="6089" spans="1:8">
      <c r="A6089" s="508" t="s">
        <v>590</v>
      </c>
      <c r="B6089" s="509" t="s">
        <v>365</v>
      </c>
      <c r="C6089" s="509">
        <v>6</v>
      </c>
      <c r="H6089" s="509">
        <v>0</v>
      </c>
    </row>
    <row r="6090" spans="1:8">
      <c r="A6090" s="508" t="s">
        <v>590</v>
      </c>
      <c r="B6090" s="509" t="s">
        <v>365</v>
      </c>
      <c r="C6090" s="509">
        <v>7</v>
      </c>
      <c r="H6090" s="509">
        <v>0</v>
      </c>
    </row>
    <row r="6091" spans="1:8">
      <c r="A6091" s="508" t="s">
        <v>590</v>
      </c>
      <c r="B6091" s="509" t="s">
        <v>365</v>
      </c>
      <c r="C6091" s="509">
        <v>8</v>
      </c>
      <c r="H6091" s="509">
        <v>0</v>
      </c>
    </row>
    <row r="6092" spans="1:8">
      <c r="A6092" s="508" t="s">
        <v>590</v>
      </c>
      <c r="B6092" s="509" t="s">
        <v>365</v>
      </c>
      <c r="C6092" s="509">
        <v>9</v>
      </c>
      <c r="H6092" s="509">
        <v>0</v>
      </c>
    </row>
    <row r="6093" spans="1:8">
      <c r="A6093" s="508" t="s">
        <v>590</v>
      </c>
      <c r="B6093" s="509" t="s">
        <v>365</v>
      </c>
      <c r="C6093" s="509">
        <v>10</v>
      </c>
      <c r="H6093" s="509">
        <v>0</v>
      </c>
    </row>
    <row r="6094" spans="1:8">
      <c r="A6094" s="508" t="s">
        <v>590</v>
      </c>
      <c r="B6094" s="509" t="s">
        <v>365</v>
      </c>
      <c r="C6094" s="509">
        <v>11</v>
      </c>
      <c r="H6094" s="509">
        <v>0</v>
      </c>
    </row>
    <row r="6095" spans="1:8">
      <c r="A6095" s="508" t="s">
        <v>590</v>
      </c>
      <c r="B6095" s="509" t="s">
        <v>365</v>
      </c>
      <c r="C6095" s="509">
        <v>12</v>
      </c>
      <c r="H6095" s="509">
        <v>0</v>
      </c>
    </row>
    <row r="6096" spans="1:8">
      <c r="A6096" s="508" t="s">
        <v>590</v>
      </c>
      <c r="B6096" s="509" t="s">
        <v>365</v>
      </c>
      <c r="C6096" s="509">
        <v>13</v>
      </c>
      <c r="H6096" s="509">
        <v>0</v>
      </c>
    </row>
    <row r="6097" spans="1:8">
      <c r="A6097" s="508" t="s">
        <v>590</v>
      </c>
      <c r="B6097" s="509" t="s">
        <v>365</v>
      </c>
      <c r="C6097" s="509">
        <v>14</v>
      </c>
      <c r="H6097" s="509">
        <v>0</v>
      </c>
    </row>
    <row r="6098" spans="1:8">
      <c r="A6098" s="508" t="s">
        <v>590</v>
      </c>
      <c r="B6098" s="509" t="s">
        <v>365</v>
      </c>
      <c r="C6098" s="509">
        <v>15</v>
      </c>
      <c r="H6098" s="509">
        <v>0</v>
      </c>
    </row>
    <row r="6099" spans="1:8">
      <c r="A6099" s="508" t="s">
        <v>590</v>
      </c>
      <c r="B6099" s="509" t="s">
        <v>365</v>
      </c>
      <c r="C6099" s="509">
        <v>16</v>
      </c>
      <c r="H6099" s="509">
        <v>0</v>
      </c>
    </row>
    <row r="6100" spans="1:8">
      <c r="A6100" s="508" t="s">
        <v>590</v>
      </c>
      <c r="B6100" s="509" t="s">
        <v>365</v>
      </c>
      <c r="C6100" s="509">
        <v>17</v>
      </c>
      <c r="H6100" s="509">
        <v>0</v>
      </c>
    </row>
    <row r="6101" spans="1:8">
      <c r="A6101" s="508" t="s">
        <v>590</v>
      </c>
      <c r="B6101" s="509" t="s">
        <v>365</v>
      </c>
      <c r="C6101" s="509">
        <v>18</v>
      </c>
      <c r="H6101" s="509">
        <v>0</v>
      </c>
    </row>
    <row r="6102" spans="1:8">
      <c r="A6102" s="508" t="s">
        <v>590</v>
      </c>
      <c r="B6102" s="509" t="s">
        <v>365</v>
      </c>
      <c r="C6102" s="509" t="s">
        <v>1024</v>
      </c>
      <c r="H6102" s="509">
        <v>0</v>
      </c>
    </row>
    <row r="6103" spans="1:8">
      <c r="A6103" s="508" t="s">
        <v>590</v>
      </c>
      <c r="B6103" s="509" t="s">
        <v>365</v>
      </c>
      <c r="C6103" s="509" t="s">
        <v>1025</v>
      </c>
      <c r="H6103" s="509">
        <v>0</v>
      </c>
    </row>
    <row r="6104" spans="1:8">
      <c r="A6104" s="508" t="s">
        <v>590</v>
      </c>
      <c r="B6104" s="509" t="s">
        <v>365</v>
      </c>
      <c r="C6104" s="509">
        <v>19</v>
      </c>
      <c r="H6104" s="509">
        <v>0</v>
      </c>
    </row>
    <row r="6105" spans="1:8">
      <c r="A6105" s="508" t="s">
        <v>590</v>
      </c>
      <c r="B6105" s="509" t="s">
        <v>365</v>
      </c>
      <c r="C6105" s="509">
        <v>20</v>
      </c>
      <c r="H6105" s="509">
        <v>0</v>
      </c>
    </row>
    <row r="6106" spans="1:8">
      <c r="A6106" s="508" t="s">
        <v>590</v>
      </c>
      <c r="B6106" s="509" t="s">
        <v>365</v>
      </c>
      <c r="C6106" s="509">
        <v>21</v>
      </c>
      <c r="H6106" s="509">
        <v>0</v>
      </c>
    </row>
    <row r="6107" spans="1:8">
      <c r="A6107" s="508" t="s">
        <v>590</v>
      </c>
      <c r="B6107" s="509" t="s">
        <v>365</v>
      </c>
      <c r="C6107" s="509" t="s">
        <v>1026</v>
      </c>
      <c r="H6107" s="509">
        <v>0</v>
      </c>
    </row>
    <row r="6108" spans="1:8">
      <c r="A6108" s="508" t="s">
        <v>590</v>
      </c>
      <c r="B6108" s="509" t="s">
        <v>365</v>
      </c>
      <c r="C6108" s="509" t="s">
        <v>1027</v>
      </c>
      <c r="H6108" s="509">
        <v>0</v>
      </c>
    </row>
    <row r="6109" spans="1:8">
      <c r="A6109" s="508" t="s">
        <v>590</v>
      </c>
      <c r="B6109" s="509" t="s">
        <v>365</v>
      </c>
      <c r="C6109" s="509" t="s">
        <v>1028</v>
      </c>
      <c r="H6109" s="509">
        <v>0</v>
      </c>
    </row>
    <row r="6110" spans="1:8">
      <c r="A6110" s="508" t="s">
        <v>590</v>
      </c>
      <c r="B6110" s="509" t="s">
        <v>365</v>
      </c>
      <c r="C6110" s="509">
        <v>22</v>
      </c>
      <c r="H6110" s="509">
        <v>0</v>
      </c>
    </row>
    <row r="6111" spans="1:8">
      <c r="A6111" s="508" t="s">
        <v>590</v>
      </c>
      <c r="B6111" s="509" t="s">
        <v>365</v>
      </c>
      <c r="C6111" s="509">
        <v>23</v>
      </c>
      <c r="H6111" s="509">
        <v>0</v>
      </c>
    </row>
    <row r="6112" spans="1:8">
      <c r="A6112" s="508" t="s">
        <v>590</v>
      </c>
      <c r="B6112" s="509" t="s">
        <v>365</v>
      </c>
      <c r="C6112" s="509" t="s">
        <v>1029</v>
      </c>
      <c r="H6112" s="509">
        <v>0</v>
      </c>
    </row>
    <row r="6113" spans="1:8">
      <c r="A6113" s="508" t="s">
        <v>590</v>
      </c>
      <c r="B6113" s="509" t="s">
        <v>365</v>
      </c>
      <c r="C6113" s="509">
        <v>24</v>
      </c>
      <c r="H6113" s="509">
        <v>0</v>
      </c>
    </row>
    <row r="6114" spans="1:8">
      <c r="A6114" s="508" t="s">
        <v>590</v>
      </c>
      <c r="B6114" s="509" t="s">
        <v>365</v>
      </c>
      <c r="C6114" s="509">
        <v>25</v>
      </c>
    </row>
    <row r="6115" spans="1:8">
      <c r="A6115" s="508" t="s">
        <v>590</v>
      </c>
      <c r="B6115" s="509" t="s">
        <v>365</v>
      </c>
      <c r="C6115" s="509">
        <v>26</v>
      </c>
      <c r="H6115" s="509">
        <v>0</v>
      </c>
    </row>
    <row r="6116" spans="1:8">
      <c r="A6116" s="508" t="s">
        <v>590</v>
      </c>
      <c r="B6116" s="509" t="s">
        <v>365</v>
      </c>
      <c r="C6116" s="509">
        <v>27</v>
      </c>
      <c r="H6116" s="509">
        <v>0</v>
      </c>
    </row>
    <row r="6117" spans="1:8">
      <c r="A6117" s="508" t="s">
        <v>590</v>
      </c>
      <c r="B6117" s="509" t="s">
        <v>365</v>
      </c>
      <c r="C6117" s="509">
        <v>28</v>
      </c>
      <c r="H6117" s="509">
        <v>0</v>
      </c>
    </row>
    <row r="6118" spans="1:8">
      <c r="A6118" s="508" t="s">
        <v>590</v>
      </c>
      <c r="B6118" s="509" t="s">
        <v>365</v>
      </c>
      <c r="C6118" s="509">
        <v>29</v>
      </c>
      <c r="H6118" s="509">
        <v>0</v>
      </c>
    </row>
    <row r="6119" spans="1:8">
      <c r="A6119" s="508" t="s">
        <v>590</v>
      </c>
      <c r="B6119" s="509" t="s">
        <v>365</v>
      </c>
      <c r="C6119" s="509">
        <v>30</v>
      </c>
      <c r="H6119" s="509">
        <v>0</v>
      </c>
    </row>
    <row r="6120" spans="1:8">
      <c r="A6120" s="508" t="s">
        <v>590</v>
      </c>
      <c r="B6120" s="509" t="s">
        <v>365</v>
      </c>
      <c r="C6120" s="509">
        <v>31</v>
      </c>
      <c r="H6120" s="509">
        <v>0</v>
      </c>
    </row>
    <row r="6121" spans="1:8">
      <c r="A6121" s="508" t="s">
        <v>590</v>
      </c>
      <c r="B6121" s="509" t="s">
        <v>365</v>
      </c>
      <c r="C6121" s="509">
        <v>32</v>
      </c>
      <c r="H6121" s="509">
        <v>0</v>
      </c>
    </row>
    <row r="6122" spans="1:8">
      <c r="A6122" s="508" t="s">
        <v>590</v>
      </c>
      <c r="B6122" s="509" t="s">
        <v>365</v>
      </c>
      <c r="C6122" s="509">
        <v>33</v>
      </c>
      <c r="H6122" s="509">
        <v>0</v>
      </c>
    </row>
    <row r="6123" spans="1:8">
      <c r="A6123" s="508" t="s">
        <v>590</v>
      </c>
      <c r="B6123" s="509" t="s">
        <v>365</v>
      </c>
      <c r="C6123" s="509">
        <v>34</v>
      </c>
      <c r="H6123" s="509">
        <v>0</v>
      </c>
    </row>
    <row r="6124" spans="1:8">
      <c r="A6124" s="508" t="s">
        <v>590</v>
      </c>
      <c r="B6124" s="509" t="s">
        <v>365</v>
      </c>
      <c r="C6124" s="509">
        <v>35</v>
      </c>
      <c r="H6124" s="509">
        <v>0</v>
      </c>
    </row>
    <row r="6125" spans="1:8">
      <c r="A6125" s="508" t="s">
        <v>590</v>
      </c>
      <c r="B6125" s="509" t="s">
        <v>365</v>
      </c>
      <c r="C6125" s="509">
        <v>36</v>
      </c>
      <c r="H6125" s="509">
        <v>0</v>
      </c>
    </row>
    <row r="6126" spans="1:8">
      <c r="A6126" s="508" t="s">
        <v>590</v>
      </c>
      <c r="B6126" s="509" t="s">
        <v>365</v>
      </c>
      <c r="C6126" s="509">
        <v>37</v>
      </c>
      <c r="H6126" s="509">
        <v>0</v>
      </c>
    </row>
    <row r="6127" spans="1:8">
      <c r="A6127" s="508" t="s">
        <v>590</v>
      </c>
      <c r="B6127" s="509" t="s">
        <v>365</v>
      </c>
      <c r="C6127" s="509">
        <v>38</v>
      </c>
      <c r="H6127" s="509">
        <v>0</v>
      </c>
    </row>
    <row r="6128" spans="1:8">
      <c r="A6128" s="508" t="s">
        <v>590</v>
      </c>
      <c r="B6128" s="509" t="s">
        <v>365</v>
      </c>
      <c r="C6128" s="509" t="s">
        <v>1030</v>
      </c>
    </row>
    <row r="6129" spans="1:8">
      <c r="A6129" s="508" t="s">
        <v>590</v>
      </c>
      <c r="B6129" s="509" t="s">
        <v>365</v>
      </c>
      <c r="C6129" s="509">
        <v>39</v>
      </c>
      <c r="H6129" s="509">
        <v>0</v>
      </c>
    </row>
    <row r="6130" spans="1:8">
      <c r="A6130" s="508" t="s">
        <v>590</v>
      </c>
      <c r="B6130" s="509" t="s">
        <v>365</v>
      </c>
      <c r="C6130" s="509">
        <v>40</v>
      </c>
      <c r="H6130" s="509">
        <v>0</v>
      </c>
    </row>
    <row r="6131" spans="1:8">
      <c r="A6131" s="508" t="s">
        <v>590</v>
      </c>
      <c r="B6131" s="509" t="s">
        <v>365</v>
      </c>
      <c r="C6131" s="509">
        <v>41</v>
      </c>
      <c r="H6131" s="509">
        <v>0</v>
      </c>
    </row>
    <row r="6132" spans="1:8">
      <c r="A6132" s="508" t="s">
        <v>590</v>
      </c>
      <c r="B6132" s="509" t="s">
        <v>365</v>
      </c>
      <c r="C6132" s="509">
        <v>42</v>
      </c>
      <c r="H6132" s="509">
        <v>0</v>
      </c>
    </row>
    <row r="6133" spans="1:8">
      <c r="A6133" s="508" t="s">
        <v>590</v>
      </c>
      <c r="B6133" s="509" t="s">
        <v>365</v>
      </c>
      <c r="C6133" s="509">
        <v>43</v>
      </c>
      <c r="H6133" s="509">
        <v>0</v>
      </c>
    </row>
    <row r="6134" spans="1:8">
      <c r="A6134" s="508" t="s">
        <v>590</v>
      </c>
      <c r="B6134" s="509" t="s">
        <v>365</v>
      </c>
      <c r="C6134" s="509">
        <v>44</v>
      </c>
      <c r="H6134" s="509">
        <v>0</v>
      </c>
    </row>
    <row r="6135" spans="1:8">
      <c r="A6135" s="508" t="s">
        <v>590</v>
      </c>
      <c r="B6135" s="509" t="s">
        <v>365</v>
      </c>
      <c r="C6135" s="509">
        <v>45</v>
      </c>
      <c r="H6135" s="509">
        <v>0</v>
      </c>
    </row>
    <row r="6136" spans="1:8">
      <c r="A6136" s="508" t="s">
        <v>590</v>
      </c>
      <c r="B6136" s="509" t="s">
        <v>365</v>
      </c>
      <c r="C6136" s="509">
        <v>46</v>
      </c>
      <c r="H6136" s="509">
        <v>0</v>
      </c>
    </row>
    <row r="6137" spans="1:8">
      <c r="A6137" s="508" t="s">
        <v>590</v>
      </c>
      <c r="B6137" s="509" t="s">
        <v>365</v>
      </c>
      <c r="C6137" s="509">
        <v>47</v>
      </c>
      <c r="H6137" s="509">
        <v>0</v>
      </c>
    </row>
    <row r="6138" spans="1:8">
      <c r="A6138" s="508" t="s">
        <v>590</v>
      </c>
      <c r="B6138" s="509" t="s">
        <v>365</v>
      </c>
      <c r="C6138" s="509">
        <v>48</v>
      </c>
      <c r="H6138" s="509">
        <v>0</v>
      </c>
    </row>
    <row r="6139" spans="1:8">
      <c r="A6139" s="508" t="s">
        <v>590</v>
      </c>
      <c r="B6139" s="509" t="s">
        <v>365</v>
      </c>
      <c r="C6139" s="509">
        <v>49</v>
      </c>
      <c r="H6139" s="509">
        <v>0</v>
      </c>
    </row>
    <row r="6140" spans="1:8">
      <c r="A6140" s="508" t="s">
        <v>590</v>
      </c>
      <c r="B6140" s="509" t="s">
        <v>365</v>
      </c>
      <c r="C6140" s="509">
        <v>50</v>
      </c>
      <c r="H6140" s="509">
        <v>0</v>
      </c>
    </row>
    <row r="6141" spans="1:8">
      <c r="A6141" s="508" t="s">
        <v>590</v>
      </c>
      <c r="B6141" s="509" t="s">
        <v>365</v>
      </c>
      <c r="C6141" s="509">
        <v>51</v>
      </c>
      <c r="H6141" s="509">
        <v>0</v>
      </c>
    </row>
    <row r="6142" spans="1:8">
      <c r="A6142" s="508" t="s">
        <v>590</v>
      </c>
      <c r="B6142" s="509" t="s">
        <v>365</v>
      </c>
      <c r="C6142" s="509" t="s">
        <v>1031</v>
      </c>
      <c r="H6142" s="509">
        <v>0</v>
      </c>
    </row>
    <row r="6143" spans="1:8">
      <c r="A6143" s="508" t="s">
        <v>590</v>
      </c>
      <c r="B6143" s="509" t="s">
        <v>365</v>
      </c>
      <c r="C6143" s="509" t="s">
        <v>1032</v>
      </c>
      <c r="H6143" s="509">
        <v>0</v>
      </c>
    </row>
    <row r="6144" spans="1:8">
      <c r="A6144" s="508" t="s">
        <v>590</v>
      </c>
      <c r="B6144" s="509" t="s">
        <v>365</v>
      </c>
      <c r="C6144" s="509">
        <v>52</v>
      </c>
      <c r="H6144" s="509">
        <v>0</v>
      </c>
    </row>
    <row r="6145" spans="1:8">
      <c r="A6145" s="508" t="s">
        <v>590</v>
      </c>
      <c r="B6145" s="509" t="s">
        <v>365</v>
      </c>
      <c r="C6145" s="509">
        <v>53</v>
      </c>
      <c r="H6145" s="509">
        <v>0</v>
      </c>
    </row>
    <row r="6146" spans="1:8">
      <c r="A6146" s="508" t="s">
        <v>590</v>
      </c>
      <c r="B6146" s="509" t="s">
        <v>365</v>
      </c>
      <c r="C6146" s="509">
        <v>54</v>
      </c>
      <c r="H6146" s="509">
        <v>0</v>
      </c>
    </row>
    <row r="6147" spans="1:8">
      <c r="A6147" s="508" t="s">
        <v>590</v>
      </c>
      <c r="B6147" s="509" t="s">
        <v>365</v>
      </c>
      <c r="C6147" s="509">
        <v>55</v>
      </c>
      <c r="H6147" s="509">
        <v>0</v>
      </c>
    </row>
    <row r="6148" spans="1:8">
      <c r="A6148" s="508" t="s">
        <v>590</v>
      </c>
      <c r="B6148" s="509" t="s">
        <v>365</v>
      </c>
      <c r="C6148" s="509">
        <v>56</v>
      </c>
      <c r="H6148" s="509">
        <v>0</v>
      </c>
    </row>
    <row r="6149" spans="1:8">
      <c r="A6149" s="508" t="s">
        <v>590</v>
      </c>
      <c r="B6149" s="509" t="s">
        <v>365</v>
      </c>
      <c r="C6149" s="509">
        <v>57</v>
      </c>
      <c r="H6149" s="509">
        <v>0</v>
      </c>
    </row>
    <row r="6150" spans="1:8">
      <c r="A6150" s="508" t="s">
        <v>590</v>
      </c>
      <c r="B6150" s="509" t="s">
        <v>365</v>
      </c>
      <c r="C6150" s="509">
        <v>58</v>
      </c>
      <c r="H6150" s="509">
        <v>0</v>
      </c>
    </row>
    <row r="6151" spans="1:8">
      <c r="A6151" s="508" t="s">
        <v>590</v>
      </c>
      <c r="B6151" s="509" t="s">
        <v>365</v>
      </c>
      <c r="C6151" s="509">
        <v>59</v>
      </c>
      <c r="H6151" s="509">
        <v>0</v>
      </c>
    </row>
    <row r="6152" spans="1:8">
      <c r="A6152" s="508" t="s">
        <v>590</v>
      </c>
      <c r="B6152" s="509" t="s">
        <v>365</v>
      </c>
      <c r="C6152" s="509">
        <v>60</v>
      </c>
      <c r="H6152" s="509">
        <v>0</v>
      </c>
    </row>
    <row r="6153" spans="1:8">
      <c r="A6153" s="508" t="s">
        <v>590</v>
      </c>
      <c r="B6153" s="509" t="s">
        <v>365</v>
      </c>
      <c r="C6153" s="509">
        <v>61</v>
      </c>
      <c r="H6153" s="509">
        <v>0</v>
      </c>
    </row>
    <row r="6154" spans="1:8">
      <c r="A6154" s="508" t="s">
        <v>590</v>
      </c>
      <c r="B6154" s="509" t="s">
        <v>365</v>
      </c>
      <c r="C6154" s="509">
        <v>62</v>
      </c>
      <c r="H6154" s="509">
        <v>0</v>
      </c>
    </row>
    <row r="6155" spans="1:8">
      <c r="A6155" s="508" t="s">
        <v>590</v>
      </c>
      <c r="B6155" s="509" t="s">
        <v>365</v>
      </c>
      <c r="C6155" s="509">
        <v>63</v>
      </c>
      <c r="H6155" s="509">
        <v>0</v>
      </c>
    </row>
    <row r="6156" spans="1:8">
      <c r="A6156" s="508" t="s">
        <v>590</v>
      </c>
      <c r="B6156" s="509" t="s">
        <v>365</v>
      </c>
      <c r="C6156" s="509" t="s">
        <v>1033</v>
      </c>
      <c r="H6156" s="509">
        <v>0</v>
      </c>
    </row>
    <row r="6157" spans="1:8">
      <c r="A6157" s="508" t="s">
        <v>590</v>
      </c>
      <c r="B6157" s="509" t="s">
        <v>365</v>
      </c>
      <c r="C6157" s="509" t="s">
        <v>1034</v>
      </c>
      <c r="H6157" s="509">
        <v>0</v>
      </c>
    </row>
    <row r="6158" spans="1:8">
      <c r="A6158" s="508" t="s">
        <v>590</v>
      </c>
      <c r="B6158" s="509" t="s">
        <v>365</v>
      </c>
      <c r="C6158" s="509">
        <v>64</v>
      </c>
      <c r="H6158" s="509">
        <v>0</v>
      </c>
    </row>
    <row r="6159" spans="1:8">
      <c r="A6159" s="508" t="s">
        <v>590</v>
      </c>
      <c r="B6159" s="509" t="s">
        <v>365</v>
      </c>
      <c r="C6159" s="509" t="s">
        <v>1035</v>
      </c>
      <c r="H6159" s="509">
        <v>0</v>
      </c>
    </row>
    <row r="6160" spans="1:8">
      <c r="A6160" s="508" t="s">
        <v>590</v>
      </c>
      <c r="B6160" s="509" t="s">
        <v>365</v>
      </c>
      <c r="C6160" s="509">
        <v>65</v>
      </c>
      <c r="H6160" s="509">
        <v>0</v>
      </c>
    </row>
    <row r="6161" spans="1:8">
      <c r="A6161" s="508" t="s">
        <v>590</v>
      </c>
      <c r="B6161" s="509" t="s">
        <v>365</v>
      </c>
      <c r="C6161" s="509">
        <v>66</v>
      </c>
      <c r="H6161" s="509">
        <v>0</v>
      </c>
    </row>
    <row r="6162" spans="1:8">
      <c r="A6162" s="508" t="s">
        <v>590</v>
      </c>
      <c r="B6162" s="509" t="s">
        <v>365</v>
      </c>
      <c r="C6162" s="509" t="s">
        <v>1036</v>
      </c>
      <c r="H6162" s="509">
        <v>0</v>
      </c>
    </row>
    <row r="6163" spans="1:8">
      <c r="A6163" s="508" t="s">
        <v>590</v>
      </c>
      <c r="B6163" s="509" t="s">
        <v>365</v>
      </c>
      <c r="C6163" s="509" t="s">
        <v>1037</v>
      </c>
      <c r="H6163" s="509">
        <v>0</v>
      </c>
    </row>
    <row r="6164" spans="1:8">
      <c r="A6164" s="508" t="s">
        <v>590</v>
      </c>
      <c r="B6164" s="509" t="s">
        <v>365</v>
      </c>
      <c r="C6164" s="509" t="s">
        <v>1038</v>
      </c>
      <c r="H6164" s="509">
        <v>0</v>
      </c>
    </row>
    <row r="6165" spans="1:8">
      <c r="A6165" s="508" t="s">
        <v>590</v>
      </c>
      <c r="B6165" s="509" t="s">
        <v>365</v>
      </c>
      <c r="C6165" s="509" t="s">
        <v>1039</v>
      </c>
      <c r="H6165" s="509">
        <v>0</v>
      </c>
    </row>
    <row r="6166" spans="1:8">
      <c r="A6166" s="508" t="s">
        <v>590</v>
      </c>
      <c r="B6166" s="509" t="s">
        <v>365</v>
      </c>
      <c r="C6166" s="509" t="s">
        <v>1040</v>
      </c>
      <c r="H6166" s="509">
        <v>0</v>
      </c>
    </row>
    <row r="6167" spans="1:8">
      <c r="A6167" s="508" t="s">
        <v>590</v>
      </c>
      <c r="B6167" s="509" t="s">
        <v>365</v>
      </c>
      <c r="C6167" s="509" t="s">
        <v>1041</v>
      </c>
      <c r="H6167" s="509">
        <v>0</v>
      </c>
    </row>
    <row r="6168" spans="1:8">
      <c r="A6168" s="508" t="s">
        <v>590</v>
      </c>
      <c r="B6168" s="509" t="s">
        <v>365</v>
      </c>
      <c r="C6168" s="509" t="s">
        <v>1042</v>
      </c>
    </row>
    <row r="6169" spans="1:8">
      <c r="A6169" s="508" t="s">
        <v>590</v>
      </c>
      <c r="B6169" s="509" t="s">
        <v>365</v>
      </c>
      <c r="C6169" s="509">
        <v>67</v>
      </c>
      <c r="H6169" s="509">
        <v>0</v>
      </c>
    </row>
    <row r="6170" spans="1:8">
      <c r="A6170" s="508" t="s">
        <v>590</v>
      </c>
      <c r="B6170" s="509" t="s">
        <v>365</v>
      </c>
      <c r="C6170" s="509">
        <v>68</v>
      </c>
      <c r="H6170" s="509">
        <v>0</v>
      </c>
    </row>
    <row r="6171" spans="1:8">
      <c r="A6171" s="508" t="s">
        <v>590</v>
      </c>
      <c r="B6171" s="509" t="s">
        <v>365</v>
      </c>
      <c r="C6171" s="509" t="s">
        <v>1043</v>
      </c>
      <c r="H6171" s="509">
        <v>0</v>
      </c>
    </row>
    <row r="6172" spans="1:8">
      <c r="A6172" s="508" t="s">
        <v>590</v>
      </c>
      <c r="B6172" s="509" t="s">
        <v>365</v>
      </c>
      <c r="C6172" s="509">
        <v>69</v>
      </c>
      <c r="H6172" s="509">
        <v>0</v>
      </c>
    </row>
    <row r="6173" spans="1:8">
      <c r="A6173" s="508" t="s">
        <v>590</v>
      </c>
      <c r="B6173" s="509" t="s">
        <v>365</v>
      </c>
      <c r="C6173" s="509" t="s">
        <v>1044</v>
      </c>
      <c r="H6173" s="509">
        <v>0</v>
      </c>
    </row>
    <row r="6174" spans="1:8">
      <c r="A6174" s="508" t="s">
        <v>590</v>
      </c>
      <c r="B6174" s="509" t="s">
        <v>365</v>
      </c>
      <c r="C6174" s="509" t="s">
        <v>1045</v>
      </c>
      <c r="H6174" s="509">
        <v>0</v>
      </c>
    </row>
    <row r="6175" spans="1:8">
      <c r="A6175" s="508" t="s">
        <v>590</v>
      </c>
      <c r="B6175" s="509" t="s">
        <v>365</v>
      </c>
      <c r="C6175" s="509">
        <v>70</v>
      </c>
      <c r="H6175" s="509">
        <v>0</v>
      </c>
    </row>
    <row r="6176" spans="1:8">
      <c r="A6176" s="508" t="s">
        <v>590</v>
      </c>
      <c r="B6176" s="509" t="s">
        <v>365</v>
      </c>
      <c r="C6176" s="509" t="s">
        <v>1046</v>
      </c>
      <c r="H6176" s="509">
        <v>0</v>
      </c>
    </row>
    <row r="6177" spans="1:8">
      <c r="A6177" s="508" t="s">
        <v>590</v>
      </c>
      <c r="B6177" s="509" t="s">
        <v>365</v>
      </c>
      <c r="C6177" s="509">
        <v>71</v>
      </c>
      <c r="H6177" s="509">
        <v>0</v>
      </c>
    </row>
    <row r="6178" spans="1:8">
      <c r="A6178" s="508" t="s">
        <v>590</v>
      </c>
      <c r="B6178" s="509" t="s">
        <v>365</v>
      </c>
      <c r="C6178" s="509" t="s">
        <v>1047</v>
      </c>
      <c r="H6178" s="509">
        <v>0</v>
      </c>
    </row>
    <row r="6179" spans="1:8">
      <c r="A6179" s="508" t="s">
        <v>590</v>
      </c>
      <c r="B6179" s="509" t="s">
        <v>365</v>
      </c>
      <c r="C6179" s="509" t="s">
        <v>1048</v>
      </c>
      <c r="H6179" s="509">
        <v>0</v>
      </c>
    </row>
    <row r="6180" spans="1:8">
      <c r="A6180" s="508" t="s">
        <v>590</v>
      </c>
      <c r="B6180" s="509" t="s">
        <v>365</v>
      </c>
      <c r="C6180" s="509" t="s">
        <v>1049</v>
      </c>
      <c r="H6180" s="509">
        <v>0</v>
      </c>
    </row>
    <row r="6181" spans="1:8">
      <c r="A6181" s="508" t="s">
        <v>590</v>
      </c>
      <c r="B6181" s="509" t="s">
        <v>365</v>
      </c>
      <c r="C6181" s="509" t="s">
        <v>1050</v>
      </c>
      <c r="H6181" s="509">
        <v>0</v>
      </c>
    </row>
    <row r="6182" spans="1:8">
      <c r="A6182" s="508" t="s">
        <v>590</v>
      </c>
      <c r="B6182" s="509" t="s">
        <v>365</v>
      </c>
      <c r="C6182" s="509" t="s">
        <v>1051</v>
      </c>
      <c r="H6182" s="509">
        <v>0</v>
      </c>
    </row>
    <row r="6183" spans="1:8">
      <c r="A6183" s="508" t="s">
        <v>590</v>
      </c>
      <c r="B6183" s="509" t="s">
        <v>365</v>
      </c>
      <c r="C6183" s="509">
        <v>72</v>
      </c>
      <c r="H6183" s="509">
        <v>0</v>
      </c>
    </row>
    <row r="6184" spans="1:8">
      <c r="A6184" s="508" t="s">
        <v>590</v>
      </c>
      <c r="B6184" s="509" t="s">
        <v>365</v>
      </c>
      <c r="C6184" s="509">
        <v>74</v>
      </c>
      <c r="H6184" s="509">
        <v>0</v>
      </c>
    </row>
    <row r="6185" spans="1:8">
      <c r="A6185" s="508" t="s">
        <v>590</v>
      </c>
      <c r="B6185" s="509" t="s">
        <v>365</v>
      </c>
      <c r="C6185" s="509" t="s">
        <v>4571</v>
      </c>
      <c r="D6185" s="509">
        <v>0</v>
      </c>
      <c r="E6185" s="509">
        <v>0</v>
      </c>
      <c r="F6185" s="509">
        <v>0</v>
      </c>
      <c r="G6185" s="509">
        <v>0</v>
      </c>
      <c r="H6185" s="509">
        <v>0</v>
      </c>
    </row>
    <row r="6186" spans="1:8">
      <c r="A6186" s="508" t="s">
        <v>591</v>
      </c>
      <c r="B6186" s="509" t="s">
        <v>366</v>
      </c>
      <c r="C6186" s="509">
        <v>1</v>
      </c>
      <c r="H6186" s="509">
        <v>0</v>
      </c>
    </row>
    <row r="6187" spans="1:8">
      <c r="A6187" s="508" t="s">
        <v>591</v>
      </c>
      <c r="B6187" s="509" t="s">
        <v>366</v>
      </c>
      <c r="C6187" s="509" t="s">
        <v>1023</v>
      </c>
      <c r="H6187" s="509">
        <v>0</v>
      </c>
    </row>
    <row r="6188" spans="1:8">
      <c r="A6188" s="508" t="s">
        <v>591</v>
      </c>
      <c r="B6188" s="509" t="s">
        <v>366</v>
      </c>
      <c r="C6188" s="509">
        <v>2</v>
      </c>
      <c r="H6188" s="509">
        <v>0</v>
      </c>
    </row>
    <row r="6189" spans="1:8">
      <c r="A6189" s="508" t="s">
        <v>591</v>
      </c>
      <c r="B6189" s="509" t="s">
        <v>366</v>
      </c>
      <c r="C6189" s="509">
        <v>3</v>
      </c>
      <c r="H6189" s="509">
        <v>0</v>
      </c>
    </row>
    <row r="6190" spans="1:8">
      <c r="A6190" s="508" t="s">
        <v>591</v>
      </c>
      <c r="B6190" s="509" t="s">
        <v>366</v>
      </c>
      <c r="C6190" s="509">
        <v>4</v>
      </c>
      <c r="H6190" s="509">
        <v>0</v>
      </c>
    </row>
    <row r="6191" spans="1:8">
      <c r="A6191" s="508" t="s">
        <v>591</v>
      </c>
      <c r="B6191" s="509" t="s">
        <v>366</v>
      </c>
      <c r="C6191" s="509">
        <v>5</v>
      </c>
      <c r="H6191" s="509">
        <v>0</v>
      </c>
    </row>
    <row r="6192" spans="1:8">
      <c r="A6192" s="508" t="s">
        <v>591</v>
      </c>
      <c r="B6192" s="509" t="s">
        <v>366</v>
      </c>
      <c r="C6192" s="509">
        <v>6</v>
      </c>
      <c r="H6192" s="509">
        <v>0</v>
      </c>
    </row>
    <row r="6193" spans="1:8">
      <c r="A6193" s="508" t="s">
        <v>591</v>
      </c>
      <c r="B6193" s="509" t="s">
        <v>366</v>
      </c>
      <c r="C6193" s="509">
        <v>7</v>
      </c>
      <c r="H6193" s="509">
        <v>0</v>
      </c>
    </row>
    <row r="6194" spans="1:8">
      <c r="A6194" s="508" t="s">
        <v>591</v>
      </c>
      <c r="B6194" s="509" t="s">
        <v>366</v>
      </c>
      <c r="C6194" s="509">
        <v>8</v>
      </c>
      <c r="H6194" s="509">
        <v>0</v>
      </c>
    </row>
    <row r="6195" spans="1:8">
      <c r="A6195" s="508" t="s">
        <v>591</v>
      </c>
      <c r="B6195" s="509" t="s">
        <v>366</v>
      </c>
      <c r="C6195" s="509">
        <v>9</v>
      </c>
      <c r="H6195" s="509">
        <v>0</v>
      </c>
    </row>
    <row r="6196" spans="1:8">
      <c r="A6196" s="508" t="s">
        <v>591</v>
      </c>
      <c r="B6196" s="509" t="s">
        <v>366</v>
      </c>
      <c r="C6196" s="509">
        <v>10</v>
      </c>
      <c r="H6196" s="509">
        <v>0</v>
      </c>
    </row>
    <row r="6197" spans="1:8">
      <c r="A6197" s="508" t="s">
        <v>591</v>
      </c>
      <c r="B6197" s="509" t="s">
        <v>366</v>
      </c>
      <c r="C6197" s="509">
        <v>11</v>
      </c>
      <c r="H6197" s="509">
        <v>0</v>
      </c>
    </row>
    <row r="6198" spans="1:8">
      <c r="A6198" s="508" t="s">
        <v>591</v>
      </c>
      <c r="B6198" s="509" t="s">
        <v>366</v>
      </c>
      <c r="C6198" s="509">
        <v>12</v>
      </c>
      <c r="H6198" s="509">
        <v>0</v>
      </c>
    </row>
    <row r="6199" spans="1:8">
      <c r="A6199" s="508" t="s">
        <v>591</v>
      </c>
      <c r="B6199" s="509" t="s">
        <v>366</v>
      </c>
      <c r="C6199" s="509">
        <v>13</v>
      </c>
      <c r="H6199" s="509">
        <v>0</v>
      </c>
    </row>
    <row r="6200" spans="1:8">
      <c r="A6200" s="508" t="s">
        <v>591</v>
      </c>
      <c r="B6200" s="509" t="s">
        <v>366</v>
      </c>
      <c r="C6200" s="509">
        <v>14</v>
      </c>
      <c r="H6200" s="509">
        <v>0</v>
      </c>
    </row>
    <row r="6201" spans="1:8">
      <c r="A6201" s="508" t="s">
        <v>591</v>
      </c>
      <c r="B6201" s="509" t="s">
        <v>366</v>
      </c>
      <c r="C6201" s="509">
        <v>15</v>
      </c>
      <c r="H6201" s="509">
        <v>0</v>
      </c>
    </row>
    <row r="6202" spans="1:8">
      <c r="A6202" s="508" t="s">
        <v>591</v>
      </c>
      <c r="B6202" s="509" t="s">
        <v>366</v>
      </c>
      <c r="C6202" s="509">
        <v>16</v>
      </c>
      <c r="H6202" s="509">
        <v>0</v>
      </c>
    </row>
    <row r="6203" spans="1:8">
      <c r="A6203" s="508" t="s">
        <v>591</v>
      </c>
      <c r="B6203" s="509" t="s">
        <v>366</v>
      </c>
      <c r="C6203" s="509">
        <v>17</v>
      </c>
      <c r="H6203" s="509">
        <v>0</v>
      </c>
    </row>
    <row r="6204" spans="1:8">
      <c r="A6204" s="508" t="s">
        <v>591</v>
      </c>
      <c r="B6204" s="509" t="s">
        <v>366</v>
      </c>
      <c r="C6204" s="509">
        <v>18</v>
      </c>
      <c r="H6204" s="509">
        <v>0</v>
      </c>
    </row>
    <row r="6205" spans="1:8">
      <c r="A6205" s="508" t="s">
        <v>591</v>
      </c>
      <c r="B6205" s="509" t="s">
        <v>366</v>
      </c>
      <c r="C6205" s="509" t="s">
        <v>1024</v>
      </c>
      <c r="H6205" s="509">
        <v>0</v>
      </c>
    </row>
    <row r="6206" spans="1:8">
      <c r="A6206" s="508" t="s">
        <v>591</v>
      </c>
      <c r="B6206" s="509" t="s">
        <v>366</v>
      </c>
      <c r="C6206" s="509" t="s">
        <v>1025</v>
      </c>
      <c r="H6206" s="509">
        <v>0</v>
      </c>
    </row>
    <row r="6207" spans="1:8">
      <c r="A6207" s="508" t="s">
        <v>591</v>
      </c>
      <c r="B6207" s="509" t="s">
        <v>366</v>
      </c>
      <c r="C6207" s="509">
        <v>19</v>
      </c>
      <c r="H6207" s="509">
        <v>0</v>
      </c>
    </row>
    <row r="6208" spans="1:8">
      <c r="A6208" s="508" t="s">
        <v>591</v>
      </c>
      <c r="B6208" s="509" t="s">
        <v>366</v>
      </c>
      <c r="C6208" s="509">
        <v>20</v>
      </c>
      <c r="H6208" s="509">
        <v>0</v>
      </c>
    </row>
    <row r="6209" spans="1:8">
      <c r="A6209" s="508" t="s">
        <v>591</v>
      </c>
      <c r="B6209" s="509" t="s">
        <v>366</v>
      </c>
      <c r="C6209" s="509">
        <v>21</v>
      </c>
      <c r="H6209" s="509">
        <v>0</v>
      </c>
    </row>
    <row r="6210" spans="1:8">
      <c r="A6210" s="508" t="s">
        <v>591</v>
      </c>
      <c r="B6210" s="509" t="s">
        <v>366</v>
      </c>
      <c r="C6210" s="509" t="s">
        <v>1026</v>
      </c>
      <c r="H6210" s="509">
        <v>0</v>
      </c>
    </row>
    <row r="6211" spans="1:8">
      <c r="A6211" s="508" t="s">
        <v>591</v>
      </c>
      <c r="B6211" s="509" t="s">
        <v>366</v>
      </c>
      <c r="C6211" s="509" t="s">
        <v>1027</v>
      </c>
      <c r="H6211" s="509">
        <v>0</v>
      </c>
    </row>
    <row r="6212" spans="1:8">
      <c r="A6212" s="508" t="s">
        <v>591</v>
      </c>
      <c r="B6212" s="509" t="s">
        <v>366</v>
      </c>
      <c r="C6212" s="509" t="s">
        <v>1028</v>
      </c>
      <c r="H6212" s="509">
        <v>0</v>
      </c>
    </row>
    <row r="6213" spans="1:8">
      <c r="A6213" s="508" t="s">
        <v>591</v>
      </c>
      <c r="B6213" s="509" t="s">
        <v>366</v>
      </c>
      <c r="C6213" s="509">
        <v>22</v>
      </c>
      <c r="H6213" s="509">
        <v>0</v>
      </c>
    </row>
    <row r="6214" spans="1:8">
      <c r="A6214" s="508" t="s">
        <v>591</v>
      </c>
      <c r="B6214" s="509" t="s">
        <v>366</v>
      </c>
      <c r="C6214" s="509">
        <v>23</v>
      </c>
      <c r="H6214" s="509">
        <v>0</v>
      </c>
    </row>
    <row r="6215" spans="1:8">
      <c r="A6215" s="508" t="s">
        <v>591</v>
      </c>
      <c r="B6215" s="509" t="s">
        <v>366</v>
      </c>
      <c r="C6215" s="509" t="s">
        <v>1029</v>
      </c>
      <c r="H6215" s="509">
        <v>0</v>
      </c>
    </row>
    <row r="6216" spans="1:8">
      <c r="A6216" s="508" t="s">
        <v>591</v>
      </c>
      <c r="B6216" s="509" t="s">
        <v>366</v>
      </c>
      <c r="C6216" s="509">
        <v>24</v>
      </c>
      <c r="H6216" s="509">
        <v>0</v>
      </c>
    </row>
    <row r="6217" spans="1:8">
      <c r="A6217" s="508" t="s">
        <v>591</v>
      </c>
      <c r="B6217" s="509" t="s">
        <v>366</v>
      </c>
      <c r="C6217" s="509">
        <v>25</v>
      </c>
    </row>
    <row r="6218" spans="1:8">
      <c r="A6218" s="508" t="s">
        <v>591</v>
      </c>
      <c r="B6218" s="509" t="s">
        <v>366</v>
      </c>
      <c r="C6218" s="509">
        <v>26</v>
      </c>
      <c r="H6218" s="509">
        <v>0</v>
      </c>
    </row>
    <row r="6219" spans="1:8">
      <c r="A6219" s="508" t="s">
        <v>591</v>
      </c>
      <c r="B6219" s="509" t="s">
        <v>366</v>
      </c>
      <c r="C6219" s="509">
        <v>27</v>
      </c>
      <c r="H6219" s="509">
        <v>0</v>
      </c>
    </row>
    <row r="6220" spans="1:8">
      <c r="A6220" s="508" t="s">
        <v>591</v>
      </c>
      <c r="B6220" s="509" t="s">
        <v>366</v>
      </c>
      <c r="C6220" s="509">
        <v>28</v>
      </c>
      <c r="H6220" s="509">
        <v>0</v>
      </c>
    </row>
    <row r="6221" spans="1:8">
      <c r="A6221" s="508" t="s">
        <v>591</v>
      </c>
      <c r="B6221" s="509" t="s">
        <v>366</v>
      </c>
      <c r="C6221" s="509">
        <v>29</v>
      </c>
      <c r="H6221" s="509">
        <v>0</v>
      </c>
    </row>
    <row r="6222" spans="1:8">
      <c r="A6222" s="508" t="s">
        <v>591</v>
      </c>
      <c r="B6222" s="509" t="s">
        <v>366</v>
      </c>
      <c r="C6222" s="509">
        <v>30</v>
      </c>
      <c r="H6222" s="509">
        <v>0</v>
      </c>
    </row>
    <row r="6223" spans="1:8">
      <c r="A6223" s="508" t="s">
        <v>591</v>
      </c>
      <c r="B6223" s="509" t="s">
        <v>366</v>
      </c>
      <c r="C6223" s="509">
        <v>31</v>
      </c>
      <c r="H6223" s="509">
        <v>0</v>
      </c>
    </row>
    <row r="6224" spans="1:8">
      <c r="A6224" s="508" t="s">
        <v>591</v>
      </c>
      <c r="B6224" s="509" t="s">
        <v>366</v>
      </c>
      <c r="C6224" s="509">
        <v>32</v>
      </c>
      <c r="H6224" s="509">
        <v>0</v>
      </c>
    </row>
    <row r="6225" spans="1:8">
      <c r="A6225" s="508" t="s">
        <v>591</v>
      </c>
      <c r="B6225" s="509" t="s">
        <v>366</v>
      </c>
      <c r="C6225" s="509">
        <v>33</v>
      </c>
      <c r="H6225" s="509">
        <v>0</v>
      </c>
    </row>
    <row r="6226" spans="1:8">
      <c r="A6226" s="508" t="s">
        <v>591</v>
      </c>
      <c r="B6226" s="509" t="s">
        <v>366</v>
      </c>
      <c r="C6226" s="509">
        <v>34</v>
      </c>
      <c r="H6226" s="509">
        <v>0</v>
      </c>
    </row>
    <row r="6227" spans="1:8">
      <c r="A6227" s="508" t="s">
        <v>591</v>
      </c>
      <c r="B6227" s="509" t="s">
        <v>366</v>
      </c>
      <c r="C6227" s="509">
        <v>35</v>
      </c>
      <c r="H6227" s="509">
        <v>0</v>
      </c>
    </row>
    <row r="6228" spans="1:8">
      <c r="A6228" s="508" t="s">
        <v>591</v>
      </c>
      <c r="B6228" s="509" t="s">
        <v>366</v>
      </c>
      <c r="C6228" s="509">
        <v>36</v>
      </c>
      <c r="H6228" s="509">
        <v>0</v>
      </c>
    </row>
    <row r="6229" spans="1:8">
      <c r="A6229" s="508" t="s">
        <v>591</v>
      </c>
      <c r="B6229" s="509" t="s">
        <v>366</v>
      </c>
      <c r="C6229" s="509">
        <v>37</v>
      </c>
      <c r="H6229" s="509">
        <v>0</v>
      </c>
    </row>
    <row r="6230" spans="1:8">
      <c r="A6230" s="508" t="s">
        <v>591</v>
      </c>
      <c r="B6230" s="509" t="s">
        <v>366</v>
      </c>
      <c r="C6230" s="509">
        <v>38</v>
      </c>
      <c r="H6230" s="509">
        <v>0</v>
      </c>
    </row>
    <row r="6231" spans="1:8">
      <c r="A6231" s="508" t="s">
        <v>591</v>
      </c>
      <c r="B6231" s="509" t="s">
        <v>366</v>
      </c>
      <c r="C6231" s="509" t="s">
        <v>1030</v>
      </c>
    </row>
    <row r="6232" spans="1:8">
      <c r="A6232" s="508" t="s">
        <v>591</v>
      </c>
      <c r="B6232" s="509" t="s">
        <v>366</v>
      </c>
      <c r="C6232" s="509">
        <v>39</v>
      </c>
      <c r="H6232" s="509">
        <v>0</v>
      </c>
    </row>
    <row r="6233" spans="1:8">
      <c r="A6233" s="508" t="s">
        <v>591</v>
      </c>
      <c r="B6233" s="509" t="s">
        <v>366</v>
      </c>
      <c r="C6233" s="509">
        <v>40</v>
      </c>
      <c r="H6233" s="509">
        <v>0</v>
      </c>
    </row>
    <row r="6234" spans="1:8">
      <c r="A6234" s="508" t="s">
        <v>591</v>
      </c>
      <c r="B6234" s="509" t="s">
        <v>366</v>
      </c>
      <c r="C6234" s="509">
        <v>41</v>
      </c>
      <c r="H6234" s="509">
        <v>0</v>
      </c>
    </row>
    <row r="6235" spans="1:8">
      <c r="A6235" s="508" t="s">
        <v>591</v>
      </c>
      <c r="B6235" s="509" t="s">
        <v>366</v>
      </c>
      <c r="C6235" s="509">
        <v>42</v>
      </c>
      <c r="H6235" s="509">
        <v>0</v>
      </c>
    </row>
    <row r="6236" spans="1:8">
      <c r="A6236" s="508" t="s">
        <v>591</v>
      </c>
      <c r="B6236" s="509" t="s">
        <v>366</v>
      </c>
      <c r="C6236" s="509">
        <v>43</v>
      </c>
      <c r="H6236" s="509">
        <v>0</v>
      </c>
    </row>
    <row r="6237" spans="1:8">
      <c r="A6237" s="508" t="s">
        <v>591</v>
      </c>
      <c r="B6237" s="509" t="s">
        <v>366</v>
      </c>
      <c r="C6237" s="509">
        <v>44</v>
      </c>
      <c r="H6237" s="509">
        <v>0</v>
      </c>
    </row>
    <row r="6238" spans="1:8">
      <c r="A6238" s="508" t="s">
        <v>591</v>
      </c>
      <c r="B6238" s="509" t="s">
        <v>366</v>
      </c>
      <c r="C6238" s="509">
        <v>45</v>
      </c>
      <c r="H6238" s="509">
        <v>0</v>
      </c>
    </row>
    <row r="6239" spans="1:8">
      <c r="A6239" s="508" t="s">
        <v>591</v>
      </c>
      <c r="B6239" s="509" t="s">
        <v>366</v>
      </c>
      <c r="C6239" s="509">
        <v>46</v>
      </c>
      <c r="H6239" s="509">
        <v>0</v>
      </c>
    </row>
    <row r="6240" spans="1:8">
      <c r="A6240" s="508" t="s">
        <v>591</v>
      </c>
      <c r="B6240" s="509" t="s">
        <v>366</v>
      </c>
      <c r="C6240" s="509">
        <v>47</v>
      </c>
      <c r="H6240" s="509">
        <v>0</v>
      </c>
    </row>
    <row r="6241" spans="1:8">
      <c r="A6241" s="508" t="s">
        <v>591</v>
      </c>
      <c r="B6241" s="509" t="s">
        <v>366</v>
      </c>
      <c r="C6241" s="509">
        <v>48</v>
      </c>
      <c r="H6241" s="509">
        <v>0</v>
      </c>
    </row>
    <row r="6242" spans="1:8">
      <c r="A6242" s="508" t="s">
        <v>591</v>
      </c>
      <c r="B6242" s="509" t="s">
        <v>366</v>
      </c>
      <c r="C6242" s="509">
        <v>49</v>
      </c>
      <c r="H6242" s="509">
        <v>0</v>
      </c>
    </row>
    <row r="6243" spans="1:8">
      <c r="A6243" s="508" t="s">
        <v>591</v>
      </c>
      <c r="B6243" s="509" t="s">
        <v>366</v>
      </c>
      <c r="C6243" s="509">
        <v>50</v>
      </c>
      <c r="H6243" s="509">
        <v>0</v>
      </c>
    </row>
    <row r="6244" spans="1:8">
      <c r="A6244" s="508" t="s">
        <v>591</v>
      </c>
      <c r="B6244" s="509" t="s">
        <v>366</v>
      </c>
      <c r="C6244" s="509">
        <v>51</v>
      </c>
      <c r="H6244" s="509">
        <v>0</v>
      </c>
    </row>
    <row r="6245" spans="1:8">
      <c r="A6245" s="508" t="s">
        <v>591</v>
      </c>
      <c r="B6245" s="509" t="s">
        <v>366</v>
      </c>
      <c r="C6245" s="509" t="s">
        <v>1031</v>
      </c>
      <c r="H6245" s="509">
        <v>0</v>
      </c>
    </row>
    <row r="6246" spans="1:8">
      <c r="A6246" s="508" t="s">
        <v>591</v>
      </c>
      <c r="B6246" s="509" t="s">
        <v>366</v>
      </c>
      <c r="C6246" s="509" t="s">
        <v>1032</v>
      </c>
      <c r="H6246" s="509">
        <v>0</v>
      </c>
    </row>
    <row r="6247" spans="1:8">
      <c r="A6247" s="508" t="s">
        <v>591</v>
      </c>
      <c r="B6247" s="509" t="s">
        <v>366</v>
      </c>
      <c r="C6247" s="509">
        <v>52</v>
      </c>
      <c r="H6247" s="509">
        <v>0</v>
      </c>
    </row>
    <row r="6248" spans="1:8">
      <c r="A6248" s="508" t="s">
        <v>591</v>
      </c>
      <c r="B6248" s="509" t="s">
        <v>366</v>
      </c>
      <c r="C6248" s="509">
        <v>53</v>
      </c>
      <c r="H6248" s="509">
        <v>0</v>
      </c>
    </row>
    <row r="6249" spans="1:8">
      <c r="A6249" s="508" t="s">
        <v>591</v>
      </c>
      <c r="B6249" s="509" t="s">
        <v>366</v>
      </c>
      <c r="C6249" s="509">
        <v>54</v>
      </c>
      <c r="H6249" s="509">
        <v>0</v>
      </c>
    </row>
    <row r="6250" spans="1:8">
      <c r="A6250" s="508" t="s">
        <v>591</v>
      </c>
      <c r="B6250" s="509" t="s">
        <v>366</v>
      </c>
      <c r="C6250" s="509">
        <v>55</v>
      </c>
      <c r="H6250" s="509">
        <v>0</v>
      </c>
    </row>
    <row r="6251" spans="1:8">
      <c r="A6251" s="508" t="s">
        <v>591</v>
      </c>
      <c r="B6251" s="509" t="s">
        <v>366</v>
      </c>
      <c r="C6251" s="509">
        <v>56</v>
      </c>
      <c r="H6251" s="509">
        <v>0</v>
      </c>
    </row>
    <row r="6252" spans="1:8">
      <c r="A6252" s="508" t="s">
        <v>591</v>
      </c>
      <c r="B6252" s="509" t="s">
        <v>366</v>
      </c>
      <c r="C6252" s="509">
        <v>57</v>
      </c>
      <c r="H6252" s="509">
        <v>0</v>
      </c>
    </row>
    <row r="6253" spans="1:8">
      <c r="A6253" s="508" t="s">
        <v>591</v>
      </c>
      <c r="B6253" s="509" t="s">
        <v>366</v>
      </c>
      <c r="C6253" s="509">
        <v>58</v>
      </c>
      <c r="H6253" s="509">
        <v>0</v>
      </c>
    </row>
    <row r="6254" spans="1:8">
      <c r="A6254" s="508" t="s">
        <v>591</v>
      </c>
      <c r="B6254" s="509" t="s">
        <v>366</v>
      </c>
      <c r="C6254" s="509">
        <v>59</v>
      </c>
      <c r="H6254" s="509">
        <v>0</v>
      </c>
    </row>
    <row r="6255" spans="1:8">
      <c r="A6255" s="508" t="s">
        <v>591</v>
      </c>
      <c r="B6255" s="509" t="s">
        <v>366</v>
      </c>
      <c r="C6255" s="509">
        <v>60</v>
      </c>
      <c r="H6255" s="509">
        <v>0</v>
      </c>
    </row>
    <row r="6256" spans="1:8">
      <c r="A6256" s="508" t="s">
        <v>591</v>
      </c>
      <c r="B6256" s="509" t="s">
        <v>366</v>
      </c>
      <c r="C6256" s="509">
        <v>61</v>
      </c>
      <c r="H6256" s="509">
        <v>0</v>
      </c>
    </row>
    <row r="6257" spans="1:8">
      <c r="A6257" s="508" t="s">
        <v>591</v>
      </c>
      <c r="B6257" s="509" t="s">
        <v>366</v>
      </c>
      <c r="C6257" s="509">
        <v>62</v>
      </c>
      <c r="H6257" s="509">
        <v>0</v>
      </c>
    </row>
    <row r="6258" spans="1:8">
      <c r="A6258" s="508" t="s">
        <v>591</v>
      </c>
      <c r="B6258" s="509" t="s">
        <v>366</v>
      </c>
      <c r="C6258" s="509">
        <v>63</v>
      </c>
      <c r="H6258" s="509">
        <v>0</v>
      </c>
    </row>
    <row r="6259" spans="1:8">
      <c r="A6259" s="508" t="s">
        <v>591</v>
      </c>
      <c r="B6259" s="509" t="s">
        <v>366</v>
      </c>
      <c r="C6259" s="509" t="s">
        <v>1033</v>
      </c>
      <c r="H6259" s="509">
        <v>0</v>
      </c>
    </row>
    <row r="6260" spans="1:8">
      <c r="A6260" s="508" t="s">
        <v>591</v>
      </c>
      <c r="B6260" s="509" t="s">
        <v>366</v>
      </c>
      <c r="C6260" s="509" t="s">
        <v>1034</v>
      </c>
      <c r="H6260" s="509">
        <v>0</v>
      </c>
    </row>
    <row r="6261" spans="1:8">
      <c r="A6261" s="508" t="s">
        <v>591</v>
      </c>
      <c r="B6261" s="509" t="s">
        <v>366</v>
      </c>
      <c r="C6261" s="509">
        <v>64</v>
      </c>
      <c r="H6261" s="509">
        <v>0</v>
      </c>
    </row>
    <row r="6262" spans="1:8">
      <c r="A6262" s="508" t="s">
        <v>591</v>
      </c>
      <c r="B6262" s="509" t="s">
        <v>366</v>
      </c>
      <c r="C6262" s="509" t="s">
        <v>1035</v>
      </c>
      <c r="H6262" s="509">
        <v>0</v>
      </c>
    </row>
    <row r="6263" spans="1:8">
      <c r="A6263" s="508" t="s">
        <v>591</v>
      </c>
      <c r="B6263" s="509" t="s">
        <v>366</v>
      </c>
      <c r="C6263" s="509">
        <v>65</v>
      </c>
      <c r="H6263" s="509">
        <v>0</v>
      </c>
    </row>
    <row r="6264" spans="1:8">
      <c r="A6264" s="508" t="s">
        <v>591</v>
      </c>
      <c r="B6264" s="509" t="s">
        <v>366</v>
      </c>
      <c r="C6264" s="509">
        <v>66</v>
      </c>
      <c r="H6264" s="509">
        <v>0</v>
      </c>
    </row>
    <row r="6265" spans="1:8">
      <c r="A6265" s="508" t="s">
        <v>591</v>
      </c>
      <c r="B6265" s="509" t="s">
        <v>366</v>
      </c>
      <c r="C6265" s="509" t="s">
        <v>1036</v>
      </c>
      <c r="H6265" s="509">
        <v>0</v>
      </c>
    </row>
    <row r="6266" spans="1:8">
      <c r="A6266" s="508" t="s">
        <v>591</v>
      </c>
      <c r="B6266" s="509" t="s">
        <v>366</v>
      </c>
      <c r="C6266" s="509" t="s">
        <v>1037</v>
      </c>
      <c r="H6266" s="509">
        <v>0</v>
      </c>
    </row>
    <row r="6267" spans="1:8">
      <c r="A6267" s="508" t="s">
        <v>591</v>
      </c>
      <c r="B6267" s="509" t="s">
        <v>366</v>
      </c>
      <c r="C6267" s="509" t="s">
        <v>1038</v>
      </c>
      <c r="H6267" s="509">
        <v>0</v>
      </c>
    </row>
    <row r="6268" spans="1:8">
      <c r="A6268" s="508" t="s">
        <v>591</v>
      </c>
      <c r="B6268" s="509" t="s">
        <v>366</v>
      </c>
      <c r="C6268" s="509" t="s">
        <v>1039</v>
      </c>
      <c r="H6268" s="509">
        <v>0</v>
      </c>
    </row>
    <row r="6269" spans="1:8">
      <c r="A6269" s="508" t="s">
        <v>591</v>
      </c>
      <c r="B6269" s="509" t="s">
        <v>366</v>
      </c>
      <c r="C6269" s="509" t="s">
        <v>1040</v>
      </c>
      <c r="H6269" s="509">
        <v>0</v>
      </c>
    </row>
    <row r="6270" spans="1:8">
      <c r="A6270" s="508" t="s">
        <v>591</v>
      </c>
      <c r="B6270" s="509" t="s">
        <v>366</v>
      </c>
      <c r="C6270" s="509" t="s">
        <v>1041</v>
      </c>
      <c r="H6270" s="509">
        <v>0</v>
      </c>
    </row>
    <row r="6271" spans="1:8">
      <c r="A6271" s="508" t="s">
        <v>591</v>
      </c>
      <c r="B6271" s="509" t="s">
        <v>366</v>
      </c>
      <c r="C6271" s="509" t="s">
        <v>1042</v>
      </c>
    </row>
    <row r="6272" spans="1:8">
      <c r="A6272" s="508" t="s">
        <v>591</v>
      </c>
      <c r="B6272" s="509" t="s">
        <v>366</v>
      </c>
      <c r="C6272" s="509">
        <v>67</v>
      </c>
      <c r="H6272" s="509">
        <v>0</v>
      </c>
    </row>
    <row r="6273" spans="1:8">
      <c r="A6273" s="508" t="s">
        <v>591</v>
      </c>
      <c r="B6273" s="509" t="s">
        <v>366</v>
      </c>
      <c r="C6273" s="509">
        <v>68</v>
      </c>
      <c r="H6273" s="509">
        <v>0</v>
      </c>
    </row>
    <row r="6274" spans="1:8">
      <c r="A6274" s="508" t="s">
        <v>591</v>
      </c>
      <c r="B6274" s="509" t="s">
        <v>366</v>
      </c>
      <c r="C6274" s="509" t="s">
        <v>1043</v>
      </c>
      <c r="H6274" s="509">
        <v>0</v>
      </c>
    </row>
    <row r="6275" spans="1:8">
      <c r="A6275" s="508" t="s">
        <v>591</v>
      </c>
      <c r="B6275" s="509" t="s">
        <v>366</v>
      </c>
      <c r="C6275" s="509">
        <v>69</v>
      </c>
      <c r="H6275" s="509">
        <v>0</v>
      </c>
    </row>
    <row r="6276" spans="1:8">
      <c r="A6276" s="508" t="s">
        <v>591</v>
      </c>
      <c r="B6276" s="509" t="s">
        <v>366</v>
      </c>
      <c r="C6276" s="509" t="s">
        <v>1044</v>
      </c>
      <c r="H6276" s="509">
        <v>0</v>
      </c>
    </row>
    <row r="6277" spans="1:8">
      <c r="A6277" s="508" t="s">
        <v>591</v>
      </c>
      <c r="B6277" s="509" t="s">
        <v>366</v>
      </c>
      <c r="C6277" s="509" t="s">
        <v>1045</v>
      </c>
      <c r="H6277" s="509">
        <v>0</v>
      </c>
    </row>
    <row r="6278" spans="1:8">
      <c r="A6278" s="508" t="s">
        <v>591</v>
      </c>
      <c r="B6278" s="509" t="s">
        <v>366</v>
      </c>
      <c r="C6278" s="509">
        <v>70</v>
      </c>
      <c r="H6278" s="509">
        <v>0</v>
      </c>
    </row>
    <row r="6279" spans="1:8">
      <c r="A6279" s="508" t="s">
        <v>591</v>
      </c>
      <c r="B6279" s="509" t="s">
        <v>366</v>
      </c>
      <c r="C6279" s="509" t="s">
        <v>1046</v>
      </c>
      <c r="H6279" s="509">
        <v>0</v>
      </c>
    </row>
    <row r="6280" spans="1:8">
      <c r="A6280" s="508" t="s">
        <v>591</v>
      </c>
      <c r="B6280" s="509" t="s">
        <v>366</v>
      </c>
      <c r="C6280" s="509">
        <v>71</v>
      </c>
      <c r="H6280" s="509">
        <v>0</v>
      </c>
    </row>
    <row r="6281" spans="1:8">
      <c r="A6281" s="508" t="s">
        <v>591</v>
      </c>
      <c r="B6281" s="509" t="s">
        <v>366</v>
      </c>
      <c r="C6281" s="509" t="s">
        <v>1047</v>
      </c>
      <c r="H6281" s="509">
        <v>0</v>
      </c>
    </row>
    <row r="6282" spans="1:8">
      <c r="A6282" s="508" t="s">
        <v>591</v>
      </c>
      <c r="B6282" s="509" t="s">
        <v>366</v>
      </c>
      <c r="C6282" s="509" t="s">
        <v>1048</v>
      </c>
      <c r="H6282" s="509">
        <v>0</v>
      </c>
    </row>
    <row r="6283" spans="1:8">
      <c r="A6283" s="508" t="s">
        <v>591</v>
      </c>
      <c r="B6283" s="509" t="s">
        <v>366</v>
      </c>
      <c r="C6283" s="509" t="s">
        <v>1049</v>
      </c>
      <c r="H6283" s="509">
        <v>0</v>
      </c>
    </row>
    <row r="6284" spans="1:8">
      <c r="A6284" s="508" t="s">
        <v>591</v>
      </c>
      <c r="B6284" s="509" t="s">
        <v>366</v>
      </c>
      <c r="C6284" s="509" t="s">
        <v>1050</v>
      </c>
      <c r="H6284" s="509">
        <v>0</v>
      </c>
    </row>
    <row r="6285" spans="1:8">
      <c r="A6285" s="508" t="s">
        <v>591</v>
      </c>
      <c r="B6285" s="509" t="s">
        <v>366</v>
      </c>
      <c r="C6285" s="509" t="s">
        <v>1051</v>
      </c>
      <c r="H6285" s="509">
        <v>0</v>
      </c>
    </row>
    <row r="6286" spans="1:8">
      <c r="A6286" s="508" t="s">
        <v>591</v>
      </c>
      <c r="B6286" s="509" t="s">
        <v>366</v>
      </c>
      <c r="C6286" s="509">
        <v>72</v>
      </c>
      <c r="H6286" s="509">
        <v>0</v>
      </c>
    </row>
    <row r="6287" spans="1:8">
      <c r="A6287" s="508" t="s">
        <v>591</v>
      </c>
      <c r="B6287" s="509" t="s">
        <v>366</v>
      </c>
      <c r="C6287" s="509">
        <v>74</v>
      </c>
      <c r="H6287" s="509">
        <v>0</v>
      </c>
    </row>
    <row r="6288" spans="1:8">
      <c r="A6288" s="508" t="s">
        <v>591</v>
      </c>
      <c r="B6288" s="509" t="s">
        <v>366</v>
      </c>
      <c r="C6288" s="509" t="s">
        <v>4571</v>
      </c>
      <c r="D6288" s="509">
        <v>0</v>
      </c>
      <c r="E6288" s="509">
        <v>0</v>
      </c>
      <c r="F6288" s="509">
        <v>0</v>
      </c>
      <c r="G6288" s="509">
        <v>0</v>
      </c>
      <c r="H6288" s="509">
        <v>0</v>
      </c>
    </row>
    <row r="6289" spans="1:8">
      <c r="A6289" s="508" t="s">
        <v>592</v>
      </c>
      <c r="B6289" s="509" t="s">
        <v>367</v>
      </c>
      <c r="C6289" s="509">
        <v>1</v>
      </c>
      <c r="H6289" s="509">
        <v>0</v>
      </c>
    </row>
    <row r="6290" spans="1:8">
      <c r="A6290" s="508" t="s">
        <v>592</v>
      </c>
      <c r="B6290" s="509" t="s">
        <v>367</v>
      </c>
      <c r="C6290" s="509" t="s">
        <v>1023</v>
      </c>
      <c r="H6290" s="509">
        <v>0</v>
      </c>
    </row>
    <row r="6291" spans="1:8">
      <c r="A6291" s="508" t="s">
        <v>592</v>
      </c>
      <c r="B6291" s="509" t="s">
        <v>367</v>
      </c>
      <c r="C6291" s="509">
        <v>2</v>
      </c>
      <c r="H6291" s="509">
        <v>0</v>
      </c>
    </row>
    <row r="6292" spans="1:8">
      <c r="A6292" s="508" t="s">
        <v>592</v>
      </c>
      <c r="B6292" s="509" t="s">
        <v>367</v>
      </c>
      <c r="C6292" s="509">
        <v>3</v>
      </c>
      <c r="H6292" s="509">
        <v>0</v>
      </c>
    </row>
    <row r="6293" spans="1:8">
      <c r="A6293" s="508" t="s">
        <v>592</v>
      </c>
      <c r="B6293" s="509" t="s">
        <v>367</v>
      </c>
      <c r="C6293" s="509">
        <v>4</v>
      </c>
      <c r="H6293" s="509">
        <v>0</v>
      </c>
    </row>
    <row r="6294" spans="1:8">
      <c r="A6294" s="508" t="s">
        <v>592</v>
      </c>
      <c r="B6294" s="509" t="s">
        <v>367</v>
      </c>
      <c r="C6294" s="509">
        <v>5</v>
      </c>
      <c r="H6294" s="509">
        <v>0</v>
      </c>
    </row>
    <row r="6295" spans="1:8">
      <c r="A6295" s="508" t="s">
        <v>592</v>
      </c>
      <c r="B6295" s="509" t="s">
        <v>367</v>
      </c>
      <c r="C6295" s="509">
        <v>6</v>
      </c>
      <c r="H6295" s="509">
        <v>0</v>
      </c>
    </row>
    <row r="6296" spans="1:8">
      <c r="A6296" s="508" t="s">
        <v>592</v>
      </c>
      <c r="B6296" s="509" t="s">
        <v>367</v>
      </c>
      <c r="C6296" s="509">
        <v>7</v>
      </c>
      <c r="H6296" s="509">
        <v>0</v>
      </c>
    </row>
    <row r="6297" spans="1:8">
      <c r="A6297" s="508" t="s">
        <v>592</v>
      </c>
      <c r="B6297" s="509" t="s">
        <v>367</v>
      </c>
      <c r="C6297" s="509">
        <v>8</v>
      </c>
      <c r="H6297" s="509">
        <v>0</v>
      </c>
    </row>
    <row r="6298" spans="1:8">
      <c r="A6298" s="508" t="s">
        <v>592</v>
      </c>
      <c r="B6298" s="509" t="s">
        <v>367</v>
      </c>
      <c r="C6298" s="509">
        <v>9</v>
      </c>
      <c r="H6298" s="509">
        <v>0</v>
      </c>
    </row>
    <row r="6299" spans="1:8">
      <c r="A6299" s="508" t="s">
        <v>592</v>
      </c>
      <c r="B6299" s="509" t="s">
        <v>367</v>
      </c>
      <c r="C6299" s="509">
        <v>10</v>
      </c>
      <c r="H6299" s="509">
        <v>0</v>
      </c>
    </row>
    <row r="6300" spans="1:8">
      <c r="A6300" s="508" t="s">
        <v>592</v>
      </c>
      <c r="B6300" s="509" t="s">
        <v>367</v>
      </c>
      <c r="C6300" s="509">
        <v>11</v>
      </c>
      <c r="H6300" s="509">
        <v>0</v>
      </c>
    </row>
    <row r="6301" spans="1:8">
      <c r="A6301" s="508" t="s">
        <v>592</v>
      </c>
      <c r="B6301" s="509" t="s">
        <v>367</v>
      </c>
      <c r="C6301" s="509">
        <v>12</v>
      </c>
      <c r="H6301" s="509">
        <v>0</v>
      </c>
    </row>
    <row r="6302" spans="1:8">
      <c r="A6302" s="508" t="s">
        <v>592</v>
      </c>
      <c r="B6302" s="509" t="s">
        <v>367</v>
      </c>
      <c r="C6302" s="509">
        <v>13</v>
      </c>
      <c r="H6302" s="509">
        <v>0</v>
      </c>
    </row>
    <row r="6303" spans="1:8">
      <c r="A6303" s="508" t="s">
        <v>592</v>
      </c>
      <c r="B6303" s="509" t="s">
        <v>367</v>
      </c>
      <c r="C6303" s="509">
        <v>14</v>
      </c>
      <c r="H6303" s="509">
        <v>0</v>
      </c>
    </row>
    <row r="6304" spans="1:8">
      <c r="A6304" s="508" t="s">
        <v>592</v>
      </c>
      <c r="B6304" s="509" t="s">
        <v>367</v>
      </c>
      <c r="C6304" s="509">
        <v>15</v>
      </c>
      <c r="H6304" s="509">
        <v>0</v>
      </c>
    </row>
    <row r="6305" spans="1:8">
      <c r="A6305" s="508" t="s">
        <v>592</v>
      </c>
      <c r="B6305" s="509" t="s">
        <v>367</v>
      </c>
      <c r="C6305" s="509">
        <v>16</v>
      </c>
      <c r="H6305" s="509">
        <v>0</v>
      </c>
    </row>
    <row r="6306" spans="1:8">
      <c r="A6306" s="508" t="s">
        <v>592</v>
      </c>
      <c r="B6306" s="509" t="s">
        <v>367</v>
      </c>
      <c r="C6306" s="509">
        <v>17</v>
      </c>
      <c r="H6306" s="509">
        <v>0</v>
      </c>
    </row>
    <row r="6307" spans="1:8">
      <c r="A6307" s="508" t="s">
        <v>592</v>
      </c>
      <c r="B6307" s="509" t="s">
        <v>367</v>
      </c>
      <c r="C6307" s="509">
        <v>18</v>
      </c>
      <c r="H6307" s="509">
        <v>0</v>
      </c>
    </row>
    <row r="6308" spans="1:8">
      <c r="A6308" s="508" t="s">
        <v>592</v>
      </c>
      <c r="B6308" s="509" t="s">
        <v>367</v>
      </c>
      <c r="C6308" s="509" t="s">
        <v>1024</v>
      </c>
      <c r="H6308" s="509">
        <v>0</v>
      </c>
    </row>
    <row r="6309" spans="1:8">
      <c r="A6309" s="508" t="s">
        <v>592</v>
      </c>
      <c r="B6309" s="509" t="s">
        <v>367</v>
      </c>
      <c r="C6309" s="509" t="s">
        <v>1025</v>
      </c>
      <c r="H6309" s="509">
        <v>0</v>
      </c>
    </row>
    <row r="6310" spans="1:8">
      <c r="A6310" s="508" t="s">
        <v>592</v>
      </c>
      <c r="B6310" s="509" t="s">
        <v>367</v>
      </c>
      <c r="C6310" s="509">
        <v>19</v>
      </c>
      <c r="H6310" s="509">
        <v>0</v>
      </c>
    </row>
    <row r="6311" spans="1:8">
      <c r="A6311" s="508" t="s">
        <v>592</v>
      </c>
      <c r="B6311" s="509" t="s">
        <v>367</v>
      </c>
      <c r="C6311" s="509">
        <v>20</v>
      </c>
      <c r="H6311" s="509">
        <v>0</v>
      </c>
    </row>
    <row r="6312" spans="1:8">
      <c r="A6312" s="508" t="s">
        <v>592</v>
      </c>
      <c r="B6312" s="509" t="s">
        <v>367</v>
      </c>
      <c r="C6312" s="509">
        <v>21</v>
      </c>
      <c r="H6312" s="509">
        <v>0</v>
      </c>
    </row>
    <row r="6313" spans="1:8">
      <c r="A6313" s="508" t="s">
        <v>592</v>
      </c>
      <c r="B6313" s="509" t="s">
        <v>367</v>
      </c>
      <c r="C6313" s="509" t="s">
        <v>1026</v>
      </c>
      <c r="H6313" s="509">
        <v>0</v>
      </c>
    </row>
    <row r="6314" spans="1:8">
      <c r="A6314" s="508" t="s">
        <v>592</v>
      </c>
      <c r="B6314" s="509" t="s">
        <v>367</v>
      </c>
      <c r="C6314" s="509" t="s">
        <v>1027</v>
      </c>
      <c r="H6314" s="509">
        <v>0</v>
      </c>
    </row>
    <row r="6315" spans="1:8">
      <c r="A6315" s="508" t="s">
        <v>592</v>
      </c>
      <c r="B6315" s="509" t="s">
        <v>367</v>
      </c>
      <c r="C6315" s="509" t="s">
        <v>1028</v>
      </c>
      <c r="H6315" s="509">
        <v>0</v>
      </c>
    </row>
    <row r="6316" spans="1:8">
      <c r="A6316" s="508" t="s">
        <v>592</v>
      </c>
      <c r="B6316" s="509" t="s">
        <v>367</v>
      </c>
      <c r="C6316" s="509">
        <v>22</v>
      </c>
      <c r="H6316" s="509">
        <v>0</v>
      </c>
    </row>
    <row r="6317" spans="1:8">
      <c r="A6317" s="508" t="s">
        <v>592</v>
      </c>
      <c r="B6317" s="509" t="s">
        <v>367</v>
      </c>
      <c r="C6317" s="509">
        <v>23</v>
      </c>
      <c r="H6317" s="509">
        <v>0</v>
      </c>
    </row>
    <row r="6318" spans="1:8">
      <c r="A6318" s="508" t="s">
        <v>592</v>
      </c>
      <c r="B6318" s="509" t="s">
        <v>367</v>
      </c>
      <c r="C6318" s="509" t="s">
        <v>1029</v>
      </c>
      <c r="H6318" s="509">
        <v>0</v>
      </c>
    </row>
    <row r="6319" spans="1:8">
      <c r="A6319" s="508" t="s">
        <v>592</v>
      </c>
      <c r="B6319" s="509" t="s">
        <v>367</v>
      </c>
      <c r="C6319" s="509">
        <v>24</v>
      </c>
      <c r="H6319" s="509">
        <v>0</v>
      </c>
    </row>
    <row r="6320" spans="1:8">
      <c r="A6320" s="508" t="s">
        <v>592</v>
      </c>
      <c r="B6320" s="509" t="s">
        <v>367</v>
      </c>
      <c r="C6320" s="509">
        <v>25</v>
      </c>
    </row>
    <row r="6321" spans="1:8">
      <c r="A6321" s="508" t="s">
        <v>592</v>
      </c>
      <c r="B6321" s="509" t="s">
        <v>367</v>
      </c>
      <c r="C6321" s="509">
        <v>26</v>
      </c>
      <c r="H6321" s="509">
        <v>0</v>
      </c>
    </row>
    <row r="6322" spans="1:8">
      <c r="A6322" s="508" t="s">
        <v>592</v>
      </c>
      <c r="B6322" s="509" t="s">
        <v>367</v>
      </c>
      <c r="C6322" s="509">
        <v>27</v>
      </c>
      <c r="H6322" s="509">
        <v>0</v>
      </c>
    </row>
    <row r="6323" spans="1:8">
      <c r="A6323" s="508" t="s">
        <v>592</v>
      </c>
      <c r="B6323" s="509" t="s">
        <v>367</v>
      </c>
      <c r="C6323" s="509">
        <v>28</v>
      </c>
      <c r="H6323" s="509">
        <v>0</v>
      </c>
    </row>
    <row r="6324" spans="1:8">
      <c r="A6324" s="508" t="s">
        <v>592</v>
      </c>
      <c r="B6324" s="509" t="s">
        <v>367</v>
      </c>
      <c r="C6324" s="509">
        <v>29</v>
      </c>
      <c r="H6324" s="509">
        <v>0</v>
      </c>
    </row>
    <row r="6325" spans="1:8">
      <c r="A6325" s="508" t="s">
        <v>592</v>
      </c>
      <c r="B6325" s="509" t="s">
        <v>367</v>
      </c>
      <c r="C6325" s="509">
        <v>30</v>
      </c>
      <c r="H6325" s="509">
        <v>0</v>
      </c>
    </row>
    <row r="6326" spans="1:8">
      <c r="A6326" s="508" t="s">
        <v>592</v>
      </c>
      <c r="B6326" s="509" t="s">
        <v>367</v>
      </c>
      <c r="C6326" s="509">
        <v>31</v>
      </c>
      <c r="H6326" s="509">
        <v>0</v>
      </c>
    </row>
    <row r="6327" spans="1:8">
      <c r="A6327" s="508" t="s">
        <v>592</v>
      </c>
      <c r="B6327" s="509" t="s">
        <v>367</v>
      </c>
      <c r="C6327" s="509">
        <v>32</v>
      </c>
      <c r="H6327" s="509">
        <v>0</v>
      </c>
    </row>
    <row r="6328" spans="1:8">
      <c r="A6328" s="508" t="s">
        <v>592</v>
      </c>
      <c r="B6328" s="509" t="s">
        <v>367</v>
      </c>
      <c r="C6328" s="509">
        <v>33</v>
      </c>
      <c r="H6328" s="509">
        <v>0</v>
      </c>
    </row>
    <row r="6329" spans="1:8">
      <c r="A6329" s="508" t="s">
        <v>592</v>
      </c>
      <c r="B6329" s="509" t="s">
        <v>367</v>
      </c>
      <c r="C6329" s="509">
        <v>34</v>
      </c>
      <c r="H6329" s="509">
        <v>0</v>
      </c>
    </row>
    <row r="6330" spans="1:8">
      <c r="A6330" s="508" t="s">
        <v>592</v>
      </c>
      <c r="B6330" s="509" t="s">
        <v>367</v>
      </c>
      <c r="C6330" s="509">
        <v>35</v>
      </c>
      <c r="H6330" s="509">
        <v>0</v>
      </c>
    </row>
    <row r="6331" spans="1:8">
      <c r="A6331" s="508" t="s">
        <v>592</v>
      </c>
      <c r="B6331" s="509" t="s">
        <v>367</v>
      </c>
      <c r="C6331" s="509">
        <v>36</v>
      </c>
      <c r="H6331" s="509">
        <v>0</v>
      </c>
    </row>
    <row r="6332" spans="1:8">
      <c r="A6332" s="508" t="s">
        <v>592</v>
      </c>
      <c r="B6332" s="509" t="s">
        <v>367</v>
      </c>
      <c r="C6332" s="509">
        <v>37</v>
      </c>
      <c r="H6332" s="509">
        <v>0</v>
      </c>
    </row>
    <row r="6333" spans="1:8">
      <c r="A6333" s="508" t="s">
        <v>592</v>
      </c>
      <c r="B6333" s="509" t="s">
        <v>367</v>
      </c>
      <c r="C6333" s="509">
        <v>38</v>
      </c>
      <c r="H6333" s="509">
        <v>0</v>
      </c>
    </row>
    <row r="6334" spans="1:8">
      <c r="A6334" s="508" t="s">
        <v>592</v>
      </c>
      <c r="B6334" s="509" t="s">
        <v>367</v>
      </c>
      <c r="C6334" s="509" t="s">
        <v>1030</v>
      </c>
    </row>
    <row r="6335" spans="1:8">
      <c r="A6335" s="508" t="s">
        <v>592</v>
      </c>
      <c r="B6335" s="509" t="s">
        <v>367</v>
      </c>
      <c r="C6335" s="509">
        <v>39</v>
      </c>
      <c r="H6335" s="509">
        <v>0</v>
      </c>
    </row>
    <row r="6336" spans="1:8">
      <c r="A6336" s="508" t="s">
        <v>592</v>
      </c>
      <c r="B6336" s="509" t="s">
        <v>367</v>
      </c>
      <c r="C6336" s="509">
        <v>40</v>
      </c>
      <c r="H6336" s="509">
        <v>0</v>
      </c>
    </row>
    <row r="6337" spans="1:8">
      <c r="A6337" s="508" t="s">
        <v>592</v>
      </c>
      <c r="B6337" s="509" t="s">
        <v>367</v>
      </c>
      <c r="C6337" s="509">
        <v>41</v>
      </c>
      <c r="H6337" s="509">
        <v>0</v>
      </c>
    </row>
    <row r="6338" spans="1:8">
      <c r="A6338" s="508" t="s">
        <v>592</v>
      </c>
      <c r="B6338" s="509" t="s">
        <v>367</v>
      </c>
      <c r="C6338" s="509">
        <v>42</v>
      </c>
      <c r="H6338" s="509">
        <v>0</v>
      </c>
    </row>
    <row r="6339" spans="1:8">
      <c r="A6339" s="508" t="s">
        <v>592</v>
      </c>
      <c r="B6339" s="509" t="s">
        <v>367</v>
      </c>
      <c r="C6339" s="509">
        <v>43</v>
      </c>
      <c r="H6339" s="509">
        <v>0</v>
      </c>
    </row>
    <row r="6340" spans="1:8">
      <c r="A6340" s="508" t="s">
        <v>592</v>
      </c>
      <c r="B6340" s="509" t="s">
        <v>367</v>
      </c>
      <c r="C6340" s="509">
        <v>44</v>
      </c>
      <c r="H6340" s="509">
        <v>0</v>
      </c>
    </row>
    <row r="6341" spans="1:8">
      <c r="A6341" s="508" t="s">
        <v>592</v>
      </c>
      <c r="B6341" s="509" t="s">
        <v>367</v>
      </c>
      <c r="C6341" s="509">
        <v>45</v>
      </c>
      <c r="H6341" s="509">
        <v>0</v>
      </c>
    </row>
    <row r="6342" spans="1:8">
      <c r="A6342" s="508" t="s">
        <v>592</v>
      </c>
      <c r="B6342" s="509" t="s">
        <v>367</v>
      </c>
      <c r="C6342" s="509">
        <v>46</v>
      </c>
      <c r="H6342" s="509">
        <v>0</v>
      </c>
    </row>
    <row r="6343" spans="1:8">
      <c r="A6343" s="508" t="s">
        <v>592</v>
      </c>
      <c r="B6343" s="509" t="s">
        <v>367</v>
      </c>
      <c r="C6343" s="509">
        <v>47</v>
      </c>
      <c r="H6343" s="509">
        <v>0</v>
      </c>
    </row>
    <row r="6344" spans="1:8">
      <c r="A6344" s="508" t="s">
        <v>592</v>
      </c>
      <c r="B6344" s="509" t="s">
        <v>367</v>
      </c>
      <c r="C6344" s="509">
        <v>48</v>
      </c>
      <c r="H6344" s="509">
        <v>0</v>
      </c>
    </row>
    <row r="6345" spans="1:8">
      <c r="A6345" s="508" t="s">
        <v>592</v>
      </c>
      <c r="B6345" s="509" t="s">
        <v>367</v>
      </c>
      <c r="C6345" s="509">
        <v>49</v>
      </c>
      <c r="H6345" s="509">
        <v>0</v>
      </c>
    </row>
    <row r="6346" spans="1:8">
      <c r="A6346" s="508" t="s">
        <v>592</v>
      </c>
      <c r="B6346" s="509" t="s">
        <v>367</v>
      </c>
      <c r="C6346" s="509">
        <v>50</v>
      </c>
      <c r="H6346" s="509">
        <v>0</v>
      </c>
    </row>
    <row r="6347" spans="1:8">
      <c r="A6347" s="508" t="s">
        <v>592</v>
      </c>
      <c r="B6347" s="509" t="s">
        <v>367</v>
      </c>
      <c r="C6347" s="509">
        <v>51</v>
      </c>
      <c r="H6347" s="509">
        <v>0</v>
      </c>
    </row>
    <row r="6348" spans="1:8">
      <c r="A6348" s="508" t="s">
        <v>592</v>
      </c>
      <c r="B6348" s="509" t="s">
        <v>367</v>
      </c>
      <c r="C6348" s="509" t="s">
        <v>1031</v>
      </c>
      <c r="H6348" s="509">
        <v>0</v>
      </c>
    </row>
    <row r="6349" spans="1:8">
      <c r="A6349" s="508" t="s">
        <v>592</v>
      </c>
      <c r="B6349" s="509" t="s">
        <v>367</v>
      </c>
      <c r="C6349" s="509" t="s">
        <v>1032</v>
      </c>
      <c r="H6349" s="509">
        <v>0</v>
      </c>
    </row>
    <row r="6350" spans="1:8">
      <c r="A6350" s="508" t="s">
        <v>592</v>
      </c>
      <c r="B6350" s="509" t="s">
        <v>367</v>
      </c>
      <c r="C6350" s="509">
        <v>52</v>
      </c>
      <c r="H6350" s="509">
        <v>0</v>
      </c>
    </row>
    <row r="6351" spans="1:8">
      <c r="A6351" s="508" t="s">
        <v>592</v>
      </c>
      <c r="B6351" s="509" t="s">
        <v>367</v>
      </c>
      <c r="C6351" s="509">
        <v>53</v>
      </c>
      <c r="H6351" s="509">
        <v>0</v>
      </c>
    </row>
    <row r="6352" spans="1:8">
      <c r="A6352" s="508" t="s">
        <v>592</v>
      </c>
      <c r="B6352" s="509" t="s">
        <v>367</v>
      </c>
      <c r="C6352" s="509">
        <v>54</v>
      </c>
      <c r="H6352" s="509">
        <v>0</v>
      </c>
    </row>
    <row r="6353" spans="1:8">
      <c r="A6353" s="508" t="s">
        <v>592</v>
      </c>
      <c r="B6353" s="509" t="s">
        <v>367</v>
      </c>
      <c r="C6353" s="509">
        <v>55</v>
      </c>
      <c r="H6353" s="509">
        <v>0</v>
      </c>
    </row>
    <row r="6354" spans="1:8">
      <c r="A6354" s="508" t="s">
        <v>592</v>
      </c>
      <c r="B6354" s="509" t="s">
        <v>367</v>
      </c>
      <c r="C6354" s="509">
        <v>56</v>
      </c>
      <c r="H6354" s="509">
        <v>0</v>
      </c>
    </row>
    <row r="6355" spans="1:8">
      <c r="A6355" s="508" t="s">
        <v>592</v>
      </c>
      <c r="B6355" s="509" t="s">
        <v>367</v>
      </c>
      <c r="C6355" s="509">
        <v>57</v>
      </c>
      <c r="H6355" s="509">
        <v>0</v>
      </c>
    </row>
    <row r="6356" spans="1:8">
      <c r="A6356" s="508" t="s">
        <v>592</v>
      </c>
      <c r="B6356" s="509" t="s">
        <v>367</v>
      </c>
      <c r="C6356" s="509">
        <v>58</v>
      </c>
      <c r="H6356" s="509">
        <v>0</v>
      </c>
    </row>
    <row r="6357" spans="1:8">
      <c r="A6357" s="508" t="s">
        <v>592</v>
      </c>
      <c r="B6357" s="509" t="s">
        <v>367</v>
      </c>
      <c r="C6357" s="509">
        <v>59</v>
      </c>
      <c r="H6357" s="509">
        <v>0</v>
      </c>
    </row>
    <row r="6358" spans="1:8">
      <c r="A6358" s="508" t="s">
        <v>592</v>
      </c>
      <c r="B6358" s="509" t="s">
        <v>367</v>
      </c>
      <c r="C6358" s="509">
        <v>60</v>
      </c>
      <c r="H6358" s="509">
        <v>0</v>
      </c>
    </row>
    <row r="6359" spans="1:8">
      <c r="A6359" s="508" t="s">
        <v>592</v>
      </c>
      <c r="B6359" s="509" t="s">
        <v>367</v>
      </c>
      <c r="C6359" s="509">
        <v>61</v>
      </c>
      <c r="H6359" s="509">
        <v>0</v>
      </c>
    </row>
    <row r="6360" spans="1:8">
      <c r="A6360" s="508" t="s">
        <v>592</v>
      </c>
      <c r="B6360" s="509" t="s">
        <v>367</v>
      </c>
      <c r="C6360" s="509">
        <v>62</v>
      </c>
      <c r="H6360" s="509">
        <v>0</v>
      </c>
    </row>
    <row r="6361" spans="1:8">
      <c r="A6361" s="508" t="s">
        <v>592</v>
      </c>
      <c r="B6361" s="509" t="s">
        <v>367</v>
      </c>
      <c r="C6361" s="509">
        <v>63</v>
      </c>
      <c r="H6361" s="509">
        <v>0</v>
      </c>
    </row>
    <row r="6362" spans="1:8">
      <c r="A6362" s="508" t="s">
        <v>592</v>
      </c>
      <c r="B6362" s="509" t="s">
        <v>367</v>
      </c>
      <c r="C6362" s="509" t="s">
        <v>1033</v>
      </c>
      <c r="H6362" s="509">
        <v>0</v>
      </c>
    </row>
    <row r="6363" spans="1:8">
      <c r="A6363" s="508" t="s">
        <v>592</v>
      </c>
      <c r="B6363" s="509" t="s">
        <v>367</v>
      </c>
      <c r="C6363" s="509" t="s">
        <v>1034</v>
      </c>
      <c r="H6363" s="509">
        <v>0</v>
      </c>
    </row>
    <row r="6364" spans="1:8">
      <c r="A6364" s="508" t="s">
        <v>592</v>
      </c>
      <c r="B6364" s="509" t="s">
        <v>367</v>
      </c>
      <c r="C6364" s="509">
        <v>64</v>
      </c>
      <c r="H6364" s="509">
        <v>0</v>
      </c>
    </row>
    <row r="6365" spans="1:8">
      <c r="A6365" s="508" t="s">
        <v>592</v>
      </c>
      <c r="B6365" s="509" t="s">
        <v>367</v>
      </c>
      <c r="C6365" s="509" t="s">
        <v>1035</v>
      </c>
      <c r="H6365" s="509">
        <v>0</v>
      </c>
    </row>
    <row r="6366" spans="1:8">
      <c r="A6366" s="508" t="s">
        <v>592</v>
      </c>
      <c r="B6366" s="509" t="s">
        <v>367</v>
      </c>
      <c r="C6366" s="509">
        <v>65</v>
      </c>
      <c r="H6366" s="509">
        <v>0</v>
      </c>
    </row>
    <row r="6367" spans="1:8">
      <c r="A6367" s="508" t="s">
        <v>592</v>
      </c>
      <c r="B6367" s="509" t="s">
        <v>367</v>
      </c>
      <c r="C6367" s="509">
        <v>66</v>
      </c>
      <c r="H6367" s="509">
        <v>0</v>
      </c>
    </row>
    <row r="6368" spans="1:8">
      <c r="A6368" s="508" t="s">
        <v>592</v>
      </c>
      <c r="B6368" s="509" t="s">
        <v>367</v>
      </c>
      <c r="C6368" s="509" t="s">
        <v>1036</v>
      </c>
      <c r="H6368" s="509">
        <v>0</v>
      </c>
    </row>
    <row r="6369" spans="1:8">
      <c r="A6369" s="508" t="s">
        <v>592</v>
      </c>
      <c r="B6369" s="509" t="s">
        <v>367</v>
      </c>
      <c r="C6369" s="509" t="s">
        <v>1037</v>
      </c>
      <c r="H6369" s="509">
        <v>0</v>
      </c>
    </row>
    <row r="6370" spans="1:8">
      <c r="A6370" s="508" t="s">
        <v>592</v>
      </c>
      <c r="B6370" s="509" t="s">
        <v>367</v>
      </c>
      <c r="C6370" s="509" t="s">
        <v>1038</v>
      </c>
      <c r="H6370" s="509">
        <v>0</v>
      </c>
    </row>
    <row r="6371" spans="1:8">
      <c r="A6371" s="508" t="s">
        <v>592</v>
      </c>
      <c r="B6371" s="509" t="s">
        <v>367</v>
      </c>
      <c r="C6371" s="509" t="s">
        <v>1039</v>
      </c>
      <c r="H6371" s="509">
        <v>0</v>
      </c>
    </row>
    <row r="6372" spans="1:8">
      <c r="A6372" s="508" t="s">
        <v>592</v>
      </c>
      <c r="B6372" s="509" t="s">
        <v>367</v>
      </c>
      <c r="C6372" s="509" t="s">
        <v>1040</v>
      </c>
      <c r="H6372" s="509">
        <v>0</v>
      </c>
    </row>
    <row r="6373" spans="1:8">
      <c r="A6373" s="508" t="s">
        <v>592</v>
      </c>
      <c r="B6373" s="509" t="s">
        <v>367</v>
      </c>
      <c r="C6373" s="509" t="s">
        <v>1041</v>
      </c>
      <c r="H6373" s="509">
        <v>0</v>
      </c>
    </row>
    <row r="6374" spans="1:8">
      <c r="A6374" s="508" t="s">
        <v>592</v>
      </c>
      <c r="B6374" s="509" t="s">
        <v>367</v>
      </c>
      <c r="C6374" s="509" t="s">
        <v>1042</v>
      </c>
    </row>
    <row r="6375" spans="1:8">
      <c r="A6375" s="508" t="s">
        <v>592</v>
      </c>
      <c r="B6375" s="509" t="s">
        <v>367</v>
      </c>
      <c r="C6375" s="509">
        <v>67</v>
      </c>
      <c r="H6375" s="509">
        <v>0</v>
      </c>
    </row>
    <row r="6376" spans="1:8">
      <c r="A6376" s="508" t="s">
        <v>592</v>
      </c>
      <c r="B6376" s="509" t="s">
        <v>367</v>
      </c>
      <c r="C6376" s="509">
        <v>68</v>
      </c>
      <c r="H6376" s="509">
        <v>0</v>
      </c>
    </row>
    <row r="6377" spans="1:8">
      <c r="A6377" s="508" t="s">
        <v>592</v>
      </c>
      <c r="B6377" s="509" t="s">
        <v>367</v>
      </c>
      <c r="C6377" s="509" t="s">
        <v>1043</v>
      </c>
      <c r="H6377" s="509">
        <v>0</v>
      </c>
    </row>
    <row r="6378" spans="1:8">
      <c r="A6378" s="508" t="s">
        <v>592</v>
      </c>
      <c r="B6378" s="509" t="s">
        <v>367</v>
      </c>
      <c r="C6378" s="509">
        <v>69</v>
      </c>
      <c r="H6378" s="509">
        <v>0</v>
      </c>
    </row>
    <row r="6379" spans="1:8">
      <c r="A6379" s="508" t="s">
        <v>592</v>
      </c>
      <c r="B6379" s="509" t="s">
        <v>367</v>
      </c>
      <c r="C6379" s="509" t="s">
        <v>1044</v>
      </c>
      <c r="H6379" s="509">
        <v>0</v>
      </c>
    </row>
    <row r="6380" spans="1:8">
      <c r="A6380" s="508" t="s">
        <v>592</v>
      </c>
      <c r="B6380" s="509" t="s">
        <v>367</v>
      </c>
      <c r="C6380" s="509" t="s">
        <v>1045</v>
      </c>
      <c r="H6380" s="509">
        <v>0</v>
      </c>
    </row>
    <row r="6381" spans="1:8">
      <c r="A6381" s="508" t="s">
        <v>592</v>
      </c>
      <c r="B6381" s="509" t="s">
        <v>367</v>
      </c>
      <c r="C6381" s="509">
        <v>70</v>
      </c>
      <c r="H6381" s="509">
        <v>0</v>
      </c>
    </row>
    <row r="6382" spans="1:8">
      <c r="A6382" s="508" t="s">
        <v>592</v>
      </c>
      <c r="B6382" s="509" t="s">
        <v>367</v>
      </c>
      <c r="C6382" s="509" t="s">
        <v>1046</v>
      </c>
      <c r="H6382" s="509">
        <v>0</v>
      </c>
    </row>
    <row r="6383" spans="1:8">
      <c r="A6383" s="508" t="s">
        <v>592</v>
      </c>
      <c r="B6383" s="509" t="s">
        <v>367</v>
      </c>
      <c r="C6383" s="509">
        <v>71</v>
      </c>
      <c r="H6383" s="509">
        <v>0</v>
      </c>
    </row>
    <row r="6384" spans="1:8">
      <c r="A6384" s="508" t="s">
        <v>592</v>
      </c>
      <c r="B6384" s="509" t="s">
        <v>367</v>
      </c>
      <c r="C6384" s="509" t="s">
        <v>1047</v>
      </c>
      <c r="H6384" s="509">
        <v>0</v>
      </c>
    </row>
    <row r="6385" spans="1:8">
      <c r="A6385" s="508" t="s">
        <v>592</v>
      </c>
      <c r="B6385" s="509" t="s">
        <v>367</v>
      </c>
      <c r="C6385" s="509" t="s">
        <v>1048</v>
      </c>
      <c r="H6385" s="509">
        <v>0</v>
      </c>
    </row>
    <row r="6386" spans="1:8">
      <c r="A6386" s="508" t="s">
        <v>592</v>
      </c>
      <c r="B6386" s="509" t="s">
        <v>367</v>
      </c>
      <c r="C6386" s="509" t="s">
        <v>1049</v>
      </c>
      <c r="H6386" s="509">
        <v>0</v>
      </c>
    </row>
    <row r="6387" spans="1:8">
      <c r="A6387" s="508" t="s">
        <v>592</v>
      </c>
      <c r="B6387" s="509" t="s">
        <v>367</v>
      </c>
      <c r="C6387" s="509" t="s">
        <v>1050</v>
      </c>
      <c r="H6387" s="509">
        <v>0</v>
      </c>
    </row>
    <row r="6388" spans="1:8">
      <c r="A6388" s="508" t="s">
        <v>592</v>
      </c>
      <c r="B6388" s="509" t="s">
        <v>367</v>
      </c>
      <c r="C6388" s="509" t="s">
        <v>1051</v>
      </c>
      <c r="H6388" s="509">
        <v>0</v>
      </c>
    </row>
    <row r="6389" spans="1:8">
      <c r="A6389" s="508" t="s">
        <v>592</v>
      </c>
      <c r="B6389" s="509" t="s">
        <v>367</v>
      </c>
      <c r="C6389" s="509">
        <v>72</v>
      </c>
      <c r="H6389" s="509">
        <v>0</v>
      </c>
    </row>
    <row r="6390" spans="1:8">
      <c r="A6390" s="508" t="s">
        <v>592</v>
      </c>
      <c r="B6390" s="509" t="s">
        <v>367</v>
      </c>
      <c r="C6390" s="509">
        <v>74</v>
      </c>
      <c r="H6390" s="509">
        <v>0</v>
      </c>
    </row>
    <row r="6391" spans="1:8">
      <c r="A6391" s="508" t="s">
        <v>592</v>
      </c>
      <c r="B6391" s="509" t="s">
        <v>367</v>
      </c>
      <c r="C6391" s="509" t="s">
        <v>4571</v>
      </c>
      <c r="D6391" s="509">
        <v>0</v>
      </c>
      <c r="E6391" s="509">
        <v>0</v>
      </c>
      <c r="F6391" s="509">
        <v>0</v>
      </c>
      <c r="G6391" s="509">
        <v>0</v>
      </c>
      <c r="H6391" s="509">
        <v>0</v>
      </c>
    </row>
    <row r="6392" spans="1:8">
      <c r="A6392" s="508" t="s">
        <v>593</v>
      </c>
      <c r="B6392" s="509" t="s">
        <v>368</v>
      </c>
      <c r="C6392" s="509">
        <v>1</v>
      </c>
      <c r="H6392" s="509">
        <v>0</v>
      </c>
    </row>
    <row r="6393" spans="1:8">
      <c r="A6393" s="508" t="s">
        <v>593</v>
      </c>
      <c r="B6393" s="509" t="s">
        <v>368</v>
      </c>
      <c r="C6393" s="509" t="s">
        <v>1023</v>
      </c>
      <c r="H6393" s="509">
        <v>0</v>
      </c>
    </row>
    <row r="6394" spans="1:8">
      <c r="A6394" s="508" t="s">
        <v>593</v>
      </c>
      <c r="B6394" s="509" t="s">
        <v>368</v>
      </c>
      <c r="C6394" s="509">
        <v>2</v>
      </c>
      <c r="H6394" s="509">
        <v>0</v>
      </c>
    </row>
    <row r="6395" spans="1:8">
      <c r="A6395" s="508" t="s">
        <v>593</v>
      </c>
      <c r="B6395" s="509" t="s">
        <v>368</v>
      </c>
      <c r="C6395" s="509">
        <v>3</v>
      </c>
      <c r="H6395" s="509">
        <v>0</v>
      </c>
    </row>
    <row r="6396" spans="1:8">
      <c r="A6396" s="508" t="s">
        <v>593</v>
      </c>
      <c r="B6396" s="509" t="s">
        <v>368</v>
      </c>
      <c r="C6396" s="509">
        <v>4</v>
      </c>
      <c r="H6396" s="509">
        <v>0</v>
      </c>
    </row>
    <row r="6397" spans="1:8">
      <c r="A6397" s="508" t="s">
        <v>593</v>
      </c>
      <c r="B6397" s="509" t="s">
        <v>368</v>
      </c>
      <c r="C6397" s="509">
        <v>5</v>
      </c>
      <c r="H6397" s="509">
        <v>0</v>
      </c>
    </row>
    <row r="6398" spans="1:8">
      <c r="A6398" s="508" t="s">
        <v>593</v>
      </c>
      <c r="B6398" s="509" t="s">
        <v>368</v>
      </c>
      <c r="C6398" s="509">
        <v>6</v>
      </c>
      <c r="H6398" s="509">
        <v>0</v>
      </c>
    </row>
    <row r="6399" spans="1:8">
      <c r="A6399" s="508" t="s">
        <v>593</v>
      </c>
      <c r="B6399" s="509" t="s">
        <v>368</v>
      </c>
      <c r="C6399" s="509">
        <v>7</v>
      </c>
      <c r="H6399" s="509">
        <v>0</v>
      </c>
    </row>
    <row r="6400" spans="1:8">
      <c r="A6400" s="508" t="s">
        <v>593</v>
      </c>
      <c r="B6400" s="509" t="s">
        <v>368</v>
      </c>
      <c r="C6400" s="509">
        <v>8</v>
      </c>
      <c r="H6400" s="509">
        <v>0</v>
      </c>
    </row>
    <row r="6401" spans="1:8">
      <c r="A6401" s="508" t="s">
        <v>593</v>
      </c>
      <c r="B6401" s="509" t="s">
        <v>368</v>
      </c>
      <c r="C6401" s="509">
        <v>9</v>
      </c>
      <c r="H6401" s="509">
        <v>0</v>
      </c>
    </row>
    <row r="6402" spans="1:8">
      <c r="A6402" s="508" t="s">
        <v>593</v>
      </c>
      <c r="B6402" s="509" t="s">
        <v>368</v>
      </c>
      <c r="C6402" s="509">
        <v>10</v>
      </c>
      <c r="H6402" s="509">
        <v>0</v>
      </c>
    </row>
    <row r="6403" spans="1:8">
      <c r="A6403" s="508" t="s">
        <v>593</v>
      </c>
      <c r="B6403" s="509" t="s">
        <v>368</v>
      </c>
      <c r="C6403" s="509">
        <v>11</v>
      </c>
      <c r="H6403" s="509">
        <v>0</v>
      </c>
    </row>
    <row r="6404" spans="1:8">
      <c r="A6404" s="508" t="s">
        <v>593</v>
      </c>
      <c r="B6404" s="509" t="s">
        <v>368</v>
      </c>
      <c r="C6404" s="509">
        <v>12</v>
      </c>
      <c r="H6404" s="509">
        <v>0</v>
      </c>
    </row>
    <row r="6405" spans="1:8">
      <c r="A6405" s="508" t="s">
        <v>593</v>
      </c>
      <c r="B6405" s="509" t="s">
        <v>368</v>
      </c>
      <c r="C6405" s="509">
        <v>13</v>
      </c>
      <c r="H6405" s="509">
        <v>0</v>
      </c>
    </row>
    <row r="6406" spans="1:8">
      <c r="A6406" s="508" t="s">
        <v>593</v>
      </c>
      <c r="B6406" s="509" t="s">
        <v>368</v>
      </c>
      <c r="C6406" s="509">
        <v>14</v>
      </c>
      <c r="H6406" s="509">
        <v>0</v>
      </c>
    </row>
    <row r="6407" spans="1:8">
      <c r="A6407" s="508" t="s">
        <v>593</v>
      </c>
      <c r="B6407" s="509" t="s">
        <v>368</v>
      </c>
      <c r="C6407" s="509">
        <v>15</v>
      </c>
      <c r="H6407" s="509">
        <v>0</v>
      </c>
    </row>
    <row r="6408" spans="1:8">
      <c r="A6408" s="508" t="s">
        <v>593</v>
      </c>
      <c r="B6408" s="509" t="s">
        <v>368</v>
      </c>
      <c r="C6408" s="509">
        <v>16</v>
      </c>
      <c r="H6408" s="509">
        <v>0</v>
      </c>
    </row>
    <row r="6409" spans="1:8">
      <c r="A6409" s="508" t="s">
        <v>593</v>
      </c>
      <c r="B6409" s="509" t="s">
        <v>368</v>
      </c>
      <c r="C6409" s="509">
        <v>17</v>
      </c>
      <c r="H6409" s="509">
        <v>0</v>
      </c>
    </row>
    <row r="6410" spans="1:8">
      <c r="A6410" s="508" t="s">
        <v>593</v>
      </c>
      <c r="B6410" s="509" t="s">
        <v>368</v>
      </c>
      <c r="C6410" s="509">
        <v>18</v>
      </c>
      <c r="H6410" s="509">
        <v>0</v>
      </c>
    </row>
    <row r="6411" spans="1:8">
      <c r="A6411" s="508" t="s">
        <v>593</v>
      </c>
      <c r="B6411" s="509" t="s">
        <v>368</v>
      </c>
      <c r="C6411" s="509" t="s">
        <v>1024</v>
      </c>
      <c r="H6411" s="509">
        <v>0</v>
      </c>
    </row>
    <row r="6412" spans="1:8">
      <c r="A6412" s="508" t="s">
        <v>593</v>
      </c>
      <c r="B6412" s="509" t="s">
        <v>368</v>
      </c>
      <c r="C6412" s="509" t="s">
        <v>1025</v>
      </c>
      <c r="H6412" s="509">
        <v>0</v>
      </c>
    </row>
    <row r="6413" spans="1:8">
      <c r="A6413" s="508" t="s">
        <v>593</v>
      </c>
      <c r="B6413" s="509" t="s">
        <v>368</v>
      </c>
      <c r="C6413" s="509">
        <v>19</v>
      </c>
      <c r="H6413" s="509">
        <v>0</v>
      </c>
    </row>
    <row r="6414" spans="1:8">
      <c r="A6414" s="508" t="s">
        <v>593</v>
      </c>
      <c r="B6414" s="509" t="s">
        <v>368</v>
      </c>
      <c r="C6414" s="509">
        <v>20</v>
      </c>
      <c r="H6414" s="509">
        <v>0</v>
      </c>
    </row>
    <row r="6415" spans="1:8">
      <c r="A6415" s="508" t="s">
        <v>593</v>
      </c>
      <c r="B6415" s="509" t="s">
        <v>368</v>
      </c>
      <c r="C6415" s="509">
        <v>21</v>
      </c>
      <c r="H6415" s="509">
        <v>0</v>
      </c>
    </row>
    <row r="6416" spans="1:8">
      <c r="A6416" s="508" t="s">
        <v>593</v>
      </c>
      <c r="B6416" s="509" t="s">
        <v>368</v>
      </c>
      <c r="C6416" s="509" t="s">
        <v>1026</v>
      </c>
      <c r="H6416" s="509">
        <v>0</v>
      </c>
    </row>
    <row r="6417" spans="1:8">
      <c r="A6417" s="508" t="s">
        <v>593</v>
      </c>
      <c r="B6417" s="509" t="s">
        <v>368</v>
      </c>
      <c r="C6417" s="509" t="s">
        <v>1027</v>
      </c>
      <c r="H6417" s="509">
        <v>0</v>
      </c>
    </row>
    <row r="6418" spans="1:8">
      <c r="A6418" s="508" t="s">
        <v>593</v>
      </c>
      <c r="B6418" s="509" t="s">
        <v>368</v>
      </c>
      <c r="C6418" s="509" t="s">
        <v>1028</v>
      </c>
      <c r="H6418" s="509">
        <v>0</v>
      </c>
    </row>
    <row r="6419" spans="1:8">
      <c r="A6419" s="508" t="s">
        <v>593</v>
      </c>
      <c r="B6419" s="509" t="s">
        <v>368</v>
      </c>
      <c r="C6419" s="509">
        <v>22</v>
      </c>
      <c r="H6419" s="509">
        <v>0</v>
      </c>
    </row>
    <row r="6420" spans="1:8">
      <c r="A6420" s="508" t="s">
        <v>593</v>
      </c>
      <c r="B6420" s="509" t="s">
        <v>368</v>
      </c>
      <c r="C6420" s="509">
        <v>23</v>
      </c>
      <c r="H6420" s="509">
        <v>0</v>
      </c>
    </row>
    <row r="6421" spans="1:8">
      <c r="A6421" s="508" t="s">
        <v>593</v>
      </c>
      <c r="B6421" s="509" t="s">
        <v>368</v>
      </c>
      <c r="C6421" s="509" t="s">
        <v>1029</v>
      </c>
      <c r="H6421" s="509">
        <v>0</v>
      </c>
    </row>
    <row r="6422" spans="1:8">
      <c r="A6422" s="508" t="s">
        <v>593</v>
      </c>
      <c r="B6422" s="509" t="s">
        <v>368</v>
      </c>
      <c r="C6422" s="509">
        <v>24</v>
      </c>
      <c r="H6422" s="509">
        <v>0</v>
      </c>
    </row>
    <row r="6423" spans="1:8">
      <c r="A6423" s="508" t="s">
        <v>593</v>
      </c>
      <c r="B6423" s="509" t="s">
        <v>368</v>
      </c>
      <c r="C6423" s="509">
        <v>25</v>
      </c>
    </row>
    <row r="6424" spans="1:8">
      <c r="A6424" s="508" t="s">
        <v>593</v>
      </c>
      <c r="B6424" s="509" t="s">
        <v>368</v>
      </c>
      <c r="C6424" s="509">
        <v>26</v>
      </c>
      <c r="H6424" s="509">
        <v>0</v>
      </c>
    </row>
    <row r="6425" spans="1:8">
      <c r="A6425" s="508" t="s">
        <v>593</v>
      </c>
      <c r="B6425" s="509" t="s">
        <v>368</v>
      </c>
      <c r="C6425" s="509">
        <v>27</v>
      </c>
      <c r="H6425" s="509">
        <v>0</v>
      </c>
    </row>
    <row r="6426" spans="1:8">
      <c r="A6426" s="508" t="s">
        <v>593</v>
      </c>
      <c r="B6426" s="509" t="s">
        <v>368</v>
      </c>
      <c r="C6426" s="509">
        <v>28</v>
      </c>
      <c r="H6426" s="509">
        <v>0</v>
      </c>
    </row>
    <row r="6427" spans="1:8">
      <c r="A6427" s="508" t="s">
        <v>593</v>
      </c>
      <c r="B6427" s="509" t="s">
        <v>368</v>
      </c>
      <c r="C6427" s="509">
        <v>29</v>
      </c>
      <c r="H6427" s="509">
        <v>0</v>
      </c>
    </row>
    <row r="6428" spans="1:8">
      <c r="A6428" s="508" t="s">
        <v>593</v>
      </c>
      <c r="B6428" s="509" t="s">
        <v>368</v>
      </c>
      <c r="C6428" s="509">
        <v>30</v>
      </c>
      <c r="H6428" s="509">
        <v>0</v>
      </c>
    </row>
    <row r="6429" spans="1:8">
      <c r="A6429" s="508" t="s">
        <v>593</v>
      </c>
      <c r="B6429" s="509" t="s">
        <v>368</v>
      </c>
      <c r="C6429" s="509">
        <v>31</v>
      </c>
      <c r="H6429" s="509">
        <v>0</v>
      </c>
    </row>
    <row r="6430" spans="1:8">
      <c r="A6430" s="508" t="s">
        <v>593</v>
      </c>
      <c r="B6430" s="509" t="s">
        <v>368</v>
      </c>
      <c r="C6430" s="509">
        <v>32</v>
      </c>
      <c r="H6430" s="509">
        <v>0</v>
      </c>
    </row>
    <row r="6431" spans="1:8">
      <c r="A6431" s="508" t="s">
        <v>593</v>
      </c>
      <c r="B6431" s="509" t="s">
        <v>368</v>
      </c>
      <c r="C6431" s="509">
        <v>33</v>
      </c>
      <c r="H6431" s="509">
        <v>0</v>
      </c>
    </row>
    <row r="6432" spans="1:8">
      <c r="A6432" s="508" t="s">
        <v>593</v>
      </c>
      <c r="B6432" s="509" t="s">
        <v>368</v>
      </c>
      <c r="C6432" s="509">
        <v>34</v>
      </c>
      <c r="H6432" s="509">
        <v>0</v>
      </c>
    </row>
    <row r="6433" spans="1:8">
      <c r="A6433" s="508" t="s">
        <v>593</v>
      </c>
      <c r="B6433" s="509" t="s">
        <v>368</v>
      </c>
      <c r="C6433" s="509">
        <v>35</v>
      </c>
      <c r="H6433" s="509">
        <v>0</v>
      </c>
    </row>
    <row r="6434" spans="1:8">
      <c r="A6434" s="508" t="s">
        <v>593</v>
      </c>
      <c r="B6434" s="509" t="s">
        <v>368</v>
      </c>
      <c r="C6434" s="509">
        <v>36</v>
      </c>
      <c r="H6434" s="509">
        <v>0</v>
      </c>
    </row>
    <row r="6435" spans="1:8">
      <c r="A6435" s="508" t="s">
        <v>593</v>
      </c>
      <c r="B6435" s="509" t="s">
        <v>368</v>
      </c>
      <c r="C6435" s="509">
        <v>37</v>
      </c>
      <c r="H6435" s="509">
        <v>0</v>
      </c>
    </row>
    <row r="6436" spans="1:8">
      <c r="A6436" s="508" t="s">
        <v>593</v>
      </c>
      <c r="B6436" s="509" t="s">
        <v>368</v>
      </c>
      <c r="C6436" s="509">
        <v>38</v>
      </c>
      <c r="H6436" s="509">
        <v>0</v>
      </c>
    </row>
    <row r="6437" spans="1:8">
      <c r="A6437" s="508" t="s">
        <v>593</v>
      </c>
      <c r="B6437" s="509" t="s">
        <v>368</v>
      </c>
      <c r="C6437" s="509" t="s">
        <v>1030</v>
      </c>
    </row>
    <row r="6438" spans="1:8">
      <c r="A6438" s="508" t="s">
        <v>593</v>
      </c>
      <c r="B6438" s="509" t="s">
        <v>368</v>
      </c>
      <c r="C6438" s="509">
        <v>39</v>
      </c>
      <c r="H6438" s="509">
        <v>0</v>
      </c>
    </row>
    <row r="6439" spans="1:8">
      <c r="A6439" s="508" t="s">
        <v>593</v>
      </c>
      <c r="B6439" s="509" t="s">
        <v>368</v>
      </c>
      <c r="C6439" s="509">
        <v>40</v>
      </c>
      <c r="H6439" s="509">
        <v>0</v>
      </c>
    </row>
    <row r="6440" spans="1:8">
      <c r="A6440" s="508" t="s">
        <v>593</v>
      </c>
      <c r="B6440" s="509" t="s">
        <v>368</v>
      </c>
      <c r="C6440" s="509">
        <v>41</v>
      </c>
      <c r="H6440" s="509">
        <v>0</v>
      </c>
    </row>
    <row r="6441" spans="1:8">
      <c r="A6441" s="508" t="s">
        <v>593</v>
      </c>
      <c r="B6441" s="509" t="s">
        <v>368</v>
      </c>
      <c r="C6441" s="509">
        <v>42</v>
      </c>
      <c r="H6441" s="509">
        <v>0</v>
      </c>
    </row>
    <row r="6442" spans="1:8">
      <c r="A6442" s="508" t="s">
        <v>593</v>
      </c>
      <c r="B6442" s="509" t="s">
        <v>368</v>
      </c>
      <c r="C6442" s="509">
        <v>43</v>
      </c>
      <c r="H6442" s="509">
        <v>0</v>
      </c>
    </row>
    <row r="6443" spans="1:8">
      <c r="A6443" s="508" t="s">
        <v>593</v>
      </c>
      <c r="B6443" s="509" t="s">
        <v>368</v>
      </c>
      <c r="C6443" s="509">
        <v>44</v>
      </c>
      <c r="H6443" s="509">
        <v>0</v>
      </c>
    </row>
    <row r="6444" spans="1:8">
      <c r="A6444" s="508" t="s">
        <v>593</v>
      </c>
      <c r="B6444" s="509" t="s">
        <v>368</v>
      </c>
      <c r="C6444" s="509">
        <v>45</v>
      </c>
      <c r="H6444" s="509">
        <v>0</v>
      </c>
    </row>
    <row r="6445" spans="1:8">
      <c r="A6445" s="508" t="s">
        <v>593</v>
      </c>
      <c r="B6445" s="509" t="s">
        <v>368</v>
      </c>
      <c r="C6445" s="509">
        <v>46</v>
      </c>
      <c r="H6445" s="509">
        <v>0</v>
      </c>
    </row>
    <row r="6446" spans="1:8">
      <c r="A6446" s="508" t="s">
        <v>593</v>
      </c>
      <c r="B6446" s="509" t="s">
        <v>368</v>
      </c>
      <c r="C6446" s="509">
        <v>47</v>
      </c>
      <c r="H6446" s="509">
        <v>0</v>
      </c>
    </row>
    <row r="6447" spans="1:8">
      <c r="A6447" s="508" t="s">
        <v>593</v>
      </c>
      <c r="B6447" s="509" t="s">
        <v>368</v>
      </c>
      <c r="C6447" s="509">
        <v>48</v>
      </c>
      <c r="H6447" s="509">
        <v>0</v>
      </c>
    </row>
    <row r="6448" spans="1:8">
      <c r="A6448" s="508" t="s">
        <v>593</v>
      </c>
      <c r="B6448" s="509" t="s">
        <v>368</v>
      </c>
      <c r="C6448" s="509">
        <v>49</v>
      </c>
      <c r="H6448" s="509">
        <v>0</v>
      </c>
    </row>
    <row r="6449" spans="1:8">
      <c r="A6449" s="508" t="s">
        <v>593</v>
      </c>
      <c r="B6449" s="509" t="s">
        <v>368</v>
      </c>
      <c r="C6449" s="509">
        <v>50</v>
      </c>
      <c r="H6449" s="509">
        <v>0</v>
      </c>
    </row>
    <row r="6450" spans="1:8">
      <c r="A6450" s="508" t="s">
        <v>593</v>
      </c>
      <c r="B6450" s="509" t="s">
        <v>368</v>
      </c>
      <c r="C6450" s="509">
        <v>51</v>
      </c>
      <c r="H6450" s="509">
        <v>0</v>
      </c>
    </row>
    <row r="6451" spans="1:8">
      <c r="A6451" s="508" t="s">
        <v>593</v>
      </c>
      <c r="B6451" s="509" t="s">
        <v>368</v>
      </c>
      <c r="C6451" s="509" t="s">
        <v>1031</v>
      </c>
      <c r="H6451" s="509">
        <v>0</v>
      </c>
    </row>
    <row r="6452" spans="1:8">
      <c r="A6452" s="508" t="s">
        <v>593</v>
      </c>
      <c r="B6452" s="509" t="s">
        <v>368</v>
      </c>
      <c r="C6452" s="509" t="s">
        <v>1032</v>
      </c>
      <c r="H6452" s="509">
        <v>0</v>
      </c>
    </row>
    <row r="6453" spans="1:8">
      <c r="A6453" s="508" t="s">
        <v>593</v>
      </c>
      <c r="B6453" s="509" t="s">
        <v>368</v>
      </c>
      <c r="C6453" s="509">
        <v>52</v>
      </c>
      <c r="H6453" s="509">
        <v>0</v>
      </c>
    </row>
    <row r="6454" spans="1:8">
      <c r="A6454" s="508" t="s">
        <v>593</v>
      </c>
      <c r="B6454" s="509" t="s">
        <v>368</v>
      </c>
      <c r="C6454" s="509">
        <v>53</v>
      </c>
      <c r="H6454" s="509">
        <v>0</v>
      </c>
    </row>
    <row r="6455" spans="1:8">
      <c r="A6455" s="508" t="s">
        <v>593</v>
      </c>
      <c r="B6455" s="509" t="s">
        <v>368</v>
      </c>
      <c r="C6455" s="509">
        <v>54</v>
      </c>
      <c r="H6455" s="509">
        <v>0</v>
      </c>
    </row>
    <row r="6456" spans="1:8">
      <c r="A6456" s="508" t="s">
        <v>593</v>
      </c>
      <c r="B6456" s="509" t="s">
        <v>368</v>
      </c>
      <c r="C6456" s="509">
        <v>55</v>
      </c>
      <c r="H6456" s="509">
        <v>0</v>
      </c>
    </row>
    <row r="6457" spans="1:8">
      <c r="A6457" s="508" t="s">
        <v>593</v>
      </c>
      <c r="B6457" s="509" t="s">
        <v>368</v>
      </c>
      <c r="C6457" s="509">
        <v>56</v>
      </c>
      <c r="H6457" s="509">
        <v>0</v>
      </c>
    </row>
    <row r="6458" spans="1:8">
      <c r="A6458" s="508" t="s">
        <v>593</v>
      </c>
      <c r="B6458" s="509" t="s">
        <v>368</v>
      </c>
      <c r="C6458" s="509">
        <v>57</v>
      </c>
      <c r="H6458" s="509">
        <v>0</v>
      </c>
    </row>
    <row r="6459" spans="1:8">
      <c r="A6459" s="508" t="s">
        <v>593</v>
      </c>
      <c r="B6459" s="509" t="s">
        <v>368</v>
      </c>
      <c r="C6459" s="509">
        <v>58</v>
      </c>
      <c r="H6459" s="509">
        <v>0</v>
      </c>
    </row>
    <row r="6460" spans="1:8">
      <c r="A6460" s="508" t="s">
        <v>593</v>
      </c>
      <c r="B6460" s="509" t="s">
        <v>368</v>
      </c>
      <c r="C6460" s="509">
        <v>59</v>
      </c>
      <c r="H6460" s="509">
        <v>0</v>
      </c>
    </row>
    <row r="6461" spans="1:8">
      <c r="A6461" s="508" t="s">
        <v>593</v>
      </c>
      <c r="B6461" s="509" t="s">
        <v>368</v>
      </c>
      <c r="C6461" s="509">
        <v>60</v>
      </c>
      <c r="H6461" s="509">
        <v>0</v>
      </c>
    </row>
    <row r="6462" spans="1:8">
      <c r="A6462" s="508" t="s">
        <v>593</v>
      </c>
      <c r="B6462" s="509" t="s">
        <v>368</v>
      </c>
      <c r="C6462" s="509">
        <v>61</v>
      </c>
      <c r="H6462" s="509">
        <v>0</v>
      </c>
    </row>
    <row r="6463" spans="1:8">
      <c r="A6463" s="508" t="s">
        <v>593</v>
      </c>
      <c r="B6463" s="509" t="s">
        <v>368</v>
      </c>
      <c r="C6463" s="509">
        <v>62</v>
      </c>
      <c r="H6463" s="509">
        <v>0</v>
      </c>
    </row>
    <row r="6464" spans="1:8">
      <c r="A6464" s="508" t="s">
        <v>593</v>
      </c>
      <c r="B6464" s="509" t="s">
        <v>368</v>
      </c>
      <c r="C6464" s="509">
        <v>63</v>
      </c>
      <c r="H6464" s="509">
        <v>0</v>
      </c>
    </row>
    <row r="6465" spans="1:8">
      <c r="A6465" s="508" t="s">
        <v>593</v>
      </c>
      <c r="B6465" s="509" t="s">
        <v>368</v>
      </c>
      <c r="C6465" s="509" t="s">
        <v>1033</v>
      </c>
      <c r="H6465" s="509">
        <v>0</v>
      </c>
    </row>
    <row r="6466" spans="1:8">
      <c r="A6466" s="508" t="s">
        <v>593</v>
      </c>
      <c r="B6466" s="509" t="s">
        <v>368</v>
      </c>
      <c r="C6466" s="509" t="s">
        <v>1034</v>
      </c>
      <c r="H6466" s="509">
        <v>0</v>
      </c>
    </row>
    <row r="6467" spans="1:8">
      <c r="A6467" s="508" t="s">
        <v>593</v>
      </c>
      <c r="B6467" s="509" t="s">
        <v>368</v>
      </c>
      <c r="C6467" s="509">
        <v>64</v>
      </c>
      <c r="H6467" s="509">
        <v>0</v>
      </c>
    </row>
    <row r="6468" spans="1:8">
      <c r="A6468" s="508" t="s">
        <v>593</v>
      </c>
      <c r="B6468" s="509" t="s">
        <v>368</v>
      </c>
      <c r="C6468" s="509" t="s">
        <v>1035</v>
      </c>
      <c r="H6468" s="509">
        <v>0</v>
      </c>
    </row>
    <row r="6469" spans="1:8">
      <c r="A6469" s="508" t="s">
        <v>593</v>
      </c>
      <c r="B6469" s="509" t="s">
        <v>368</v>
      </c>
      <c r="C6469" s="509">
        <v>65</v>
      </c>
      <c r="H6469" s="509">
        <v>0</v>
      </c>
    </row>
    <row r="6470" spans="1:8">
      <c r="A6470" s="508" t="s">
        <v>593</v>
      </c>
      <c r="B6470" s="509" t="s">
        <v>368</v>
      </c>
      <c r="C6470" s="509">
        <v>66</v>
      </c>
      <c r="H6470" s="509">
        <v>0</v>
      </c>
    </row>
    <row r="6471" spans="1:8">
      <c r="A6471" s="508" t="s">
        <v>593</v>
      </c>
      <c r="B6471" s="509" t="s">
        <v>368</v>
      </c>
      <c r="C6471" s="509" t="s">
        <v>1036</v>
      </c>
      <c r="H6471" s="509">
        <v>0</v>
      </c>
    </row>
    <row r="6472" spans="1:8">
      <c r="A6472" s="508" t="s">
        <v>593</v>
      </c>
      <c r="B6472" s="509" t="s">
        <v>368</v>
      </c>
      <c r="C6472" s="509" t="s">
        <v>1037</v>
      </c>
      <c r="H6472" s="509">
        <v>0</v>
      </c>
    </row>
    <row r="6473" spans="1:8">
      <c r="A6473" s="508" t="s">
        <v>593</v>
      </c>
      <c r="B6473" s="509" t="s">
        <v>368</v>
      </c>
      <c r="C6473" s="509" t="s">
        <v>1038</v>
      </c>
      <c r="H6473" s="509">
        <v>0</v>
      </c>
    </row>
    <row r="6474" spans="1:8">
      <c r="A6474" s="508" t="s">
        <v>593</v>
      </c>
      <c r="B6474" s="509" t="s">
        <v>368</v>
      </c>
      <c r="C6474" s="509" t="s">
        <v>1039</v>
      </c>
      <c r="H6474" s="509">
        <v>0</v>
      </c>
    </row>
    <row r="6475" spans="1:8">
      <c r="A6475" s="508" t="s">
        <v>593</v>
      </c>
      <c r="B6475" s="509" t="s">
        <v>368</v>
      </c>
      <c r="C6475" s="509" t="s">
        <v>1040</v>
      </c>
      <c r="H6475" s="509">
        <v>0</v>
      </c>
    </row>
    <row r="6476" spans="1:8">
      <c r="A6476" s="508" t="s">
        <v>593</v>
      </c>
      <c r="B6476" s="509" t="s">
        <v>368</v>
      </c>
      <c r="C6476" s="509" t="s">
        <v>1041</v>
      </c>
      <c r="H6476" s="509">
        <v>0</v>
      </c>
    </row>
    <row r="6477" spans="1:8">
      <c r="A6477" s="508" t="s">
        <v>593</v>
      </c>
      <c r="B6477" s="509" t="s">
        <v>368</v>
      </c>
      <c r="C6477" s="509" t="s">
        <v>1042</v>
      </c>
    </row>
    <row r="6478" spans="1:8">
      <c r="A6478" s="508" t="s">
        <v>593</v>
      </c>
      <c r="B6478" s="509" t="s">
        <v>368</v>
      </c>
      <c r="C6478" s="509">
        <v>67</v>
      </c>
      <c r="H6478" s="509">
        <v>0</v>
      </c>
    </row>
    <row r="6479" spans="1:8">
      <c r="A6479" s="508" t="s">
        <v>593</v>
      </c>
      <c r="B6479" s="509" t="s">
        <v>368</v>
      </c>
      <c r="C6479" s="509">
        <v>68</v>
      </c>
      <c r="H6479" s="509">
        <v>0</v>
      </c>
    </row>
    <row r="6480" spans="1:8">
      <c r="A6480" s="508" t="s">
        <v>593</v>
      </c>
      <c r="B6480" s="509" t="s">
        <v>368</v>
      </c>
      <c r="C6480" s="509" t="s">
        <v>1043</v>
      </c>
      <c r="H6480" s="509">
        <v>0</v>
      </c>
    </row>
    <row r="6481" spans="1:8">
      <c r="A6481" s="508" t="s">
        <v>593</v>
      </c>
      <c r="B6481" s="509" t="s">
        <v>368</v>
      </c>
      <c r="C6481" s="509">
        <v>69</v>
      </c>
      <c r="H6481" s="509">
        <v>0</v>
      </c>
    </row>
    <row r="6482" spans="1:8">
      <c r="A6482" s="508" t="s">
        <v>593</v>
      </c>
      <c r="B6482" s="509" t="s">
        <v>368</v>
      </c>
      <c r="C6482" s="509" t="s">
        <v>1044</v>
      </c>
      <c r="H6482" s="509">
        <v>0</v>
      </c>
    </row>
    <row r="6483" spans="1:8">
      <c r="A6483" s="508" t="s">
        <v>593</v>
      </c>
      <c r="B6483" s="509" t="s">
        <v>368</v>
      </c>
      <c r="C6483" s="509" t="s">
        <v>1045</v>
      </c>
      <c r="H6483" s="509">
        <v>0</v>
      </c>
    </row>
    <row r="6484" spans="1:8">
      <c r="A6484" s="508" t="s">
        <v>593</v>
      </c>
      <c r="B6484" s="509" t="s">
        <v>368</v>
      </c>
      <c r="C6484" s="509">
        <v>70</v>
      </c>
      <c r="H6484" s="509">
        <v>0</v>
      </c>
    </row>
    <row r="6485" spans="1:8">
      <c r="A6485" s="508" t="s">
        <v>593</v>
      </c>
      <c r="B6485" s="509" t="s">
        <v>368</v>
      </c>
      <c r="C6485" s="509" t="s">
        <v>1046</v>
      </c>
      <c r="H6485" s="509">
        <v>0</v>
      </c>
    </row>
    <row r="6486" spans="1:8">
      <c r="A6486" s="508" t="s">
        <v>593</v>
      </c>
      <c r="B6486" s="509" t="s">
        <v>368</v>
      </c>
      <c r="C6486" s="509">
        <v>71</v>
      </c>
      <c r="H6486" s="509">
        <v>0</v>
      </c>
    </row>
    <row r="6487" spans="1:8">
      <c r="A6487" s="508" t="s">
        <v>593</v>
      </c>
      <c r="B6487" s="509" t="s">
        <v>368</v>
      </c>
      <c r="C6487" s="509" t="s">
        <v>1047</v>
      </c>
      <c r="H6487" s="509">
        <v>0</v>
      </c>
    </row>
    <row r="6488" spans="1:8">
      <c r="A6488" s="508" t="s">
        <v>593</v>
      </c>
      <c r="B6488" s="509" t="s">
        <v>368</v>
      </c>
      <c r="C6488" s="509" t="s">
        <v>1048</v>
      </c>
      <c r="H6488" s="509">
        <v>0</v>
      </c>
    </row>
    <row r="6489" spans="1:8">
      <c r="A6489" s="508" t="s">
        <v>593</v>
      </c>
      <c r="B6489" s="509" t="s">
        <v>368</v>
      </c>
      <c r="C6489" s="509" t="s">
        <v>1049</v>
      </c>
      <c r="H6489" s="509">
        <v>0</v>
      </c>
    </row>
    <row r="6490" spans="1:8">
      <c r="A6490" s="508" t="s">
        <v>593</v>
      </c>
      <c r="B6490" s="509" t="s">
        <v>368</v>
      </c>
      <c r="C6490" s="509" t="s">
        <v>1050</v>
      </c>
      <c r="H6490" s="509">
        <v>0</v>
      </c>
    </row>
    <row r="6491" spans="1:8">
      <c r="A6491" s="508" t="s">
        <v>593</v>
      </c>
      <c r="B6491" s="509" t="s">
        <v>368</v>
      </c>
      <c r="C6491" s="509" t="s">
        <v>1051</v>
      </c>
      <c r="H6491" s="509">
        <v>0</v>
      </c>
    </row>
    <row r="6492" spans="1:8">
      <c r="A6492" s="508" t="s">
        <v>593</v>
      </c>
      <c r="B6492" s="509" t="s">
        <v>368</v>
      </c>
      <c r="C6492" s="509">
        <v>72</v>
      </c>
      <c r="H6492" s="509">
        <v>0</v>
      </c>
    </row>
    <row r="6493" spans="1:8">
      <c r="A6493" s="508" t="s">
        <v>593</v>
      </c>
      <c r="B6493" s="509" t="s">
        <v>368</v>
      </c>
      <c r="C6493" s="509">
        <v>74</v>
      </c>
      <c r="H6493" s="509">
        <v>0</v>
      </c>
    </row>
    <row r="6494" spans="1:8">
      <c r="A6494" s="508" t="s">
        <v>593</v>
      </c>
      <c r="B6494" s="509" t="s">
        <v>368</v>
      </c>
      <c r="C6494" s="509" t="s">
        <v>4571</v>
      </c>
      <c r="D6494" s="509">
        <v>0</v>
      </c>
      <c r="E6494" s="509">
        <v>0</v>
      </c>
      <c r="F6494" s="509">
        <v>0</v>
      </c>
      <c r="G6494" s="509">
        <v>0</v>
      </c>
      <c r="H6494" s="509">
        <v>0</v>
      </c>
    </row>
    <row r="6495" spans="1:8">
      <c r="A6495" s="508" t="s">
        <v>594</v>
      </c>
      <c r="B6495" s="509" t="s">
        <v>369</v>
      </c>
      <c r="C6495" s="509">
        <v>1</v>
      </c>
      <c r="H6495" s="509">
        <v>0</v>
      </c>
    </row>
    <row r="6496" spans="1:8">
      <c r="A6496" s="508" t="s">
        <v>594</v>
      </c>
      <c r="B6496" s="509" t="s">
        <v>369</v>
      </c>
      <c r="C6496" s="509" t="s">
        <v>1023</v>
      </c>
      <c r="H6496" s="509">
        <v>0</v>
      </c>
    </row>
    <row r="6497" spans="1:8">
      <c r="A6497" s="508" t="s">
        <v>594</v>
      </c>
      <c r="B6497" s="509" t="s">
        <v>369</v>
      </c>
      <c r="C6497" s="509">
        <v>2</v>
      </c>
      <c r="H6497" s="509">
        <v>0</v>
      </c>
    </row>
    <row r="6498" spans="1:8">
      <c r="A6498" s="508" t="s">
        <v>594</v>
      </c>
      <c r="B6498" s="509" t="s">
        <v>369</v>
      </c>
      <c r="C6498" s="509">
        <v>3</v>
      </c>
      <c r="H6498" s="509">
        <v>0</v>
      </c>
    </row>
    <row r="6499" spans="1:8">
      <c r="A6499" s="508" t="s">
        <v>594</v>
      </c>
      <c r="B6499" s="509" t="s">
        <v>369</v>
      </c>
      <c r="C6499" s="509">
        <v>4</v>
      </c>
      <c r="H6499" s="509">
        <v>0</v>
      </c>
    </row>
    <row r="6500" spans="1:8">
      <c r="A6500" s="508" t="s">
        <v>594</v>
      </c>
      <c r="B6500" s="509" t="s">
        <v>369</v>
      </c>
      <c r="C6500" s="509">
        <v>5</v>
      </c>
      <c r="H6500" s="509">
        <v>0</v>
      </c>
    </row>
    <row r="6501" spans="1:8">
      <c r="A6501" s="508" t="s">
        <v>594</v>
      </c>
      <c r="B6501" s="509" t="s">
        <v>369</v>
      </c>
      <c r="C6501" s="509">
        <v>6</v>
      </c>
      <c r="H6501" s="509">
        <v>0</v>
      </c>
    </row>
    <row r="6502" spans="1:8">
      <c r="A6502" s="508" t="s">
        <v>594</v>
      </c>
      <c r="B6502" s="509" t="s">
        <v>369</v>
      </c>
      <c r="C6502" s="509">
        <v>7</v>
      </c>
      <c r="H6502" s="509">
        <v>0</v>
      </c>
    </row>
    <row r="6503" spans="1:8">
      <c r="A6503" s="508" t="s">
        <v>594</v>
      </c>
      <c r="B6503" s="509" t="s">
        <v>369</v>
      </c>
      <c r="C6503" s="509">
        <v>8</v>
      </c>
      <c r="H6503" s="509">
        <v>0</v>
      </c>
    </row>
    <row r="6504" spans="1:8">
      <c r="A6504" s="508" t="s">
        <v>594</v>
      </c>
      <c r="B6504" s="509" t="s">
        <v>369</v>
      </c>
      <c r="C6504" s="509">
        <v>9</v>
      </c>
      <c r="H6504" s="509">
        <v>0</v>
      </c>
    </row>
    <row r="6505" spans="1:8">
      <c r="A6505" s="508" t="s">
        <v>594</v>
      </c>
      <c r="B6505" s="509" t="s">
        <v>369</v>
      </c>
      <c r="C6505" s="509">
        <v>10</v>
      </c>
      <c r="H6505" s="509">
        <v>0</v>
      </c>
    </row>
    <row r="6506" spans="1:8">
      <c r="A6506" s="508" t="s">
        <v>594</v>
      </c>
      <c r="B6506" s="509" t="s">
        <v>369</v>
      </c>
      <c r="C6506" s="509">
        <v>11</v>
      </c>
      <c r="H6506" s="509">
        <v>0</v>
      </c>
    </row>
    <row r="6507" spans="1:8">
      <c r="A6507" s="508" t="s">
        <v>594</v>
      </c>
      <c r="B6507" s="509" t="s">
        <v>369</v>
      </c>
      <c r="C6507" s="509">
        <v>12</v>
      </c>
      <c r="H6507" s="509">
        <v>0</v>
      </c>
    </row>
    <row r="6508" spans="1:8">
      <c r="A6508" s="508" t="s">
        <v>594</v>
      </c>
      <c r="B6508" s="509" t="s">
        <v>369</v>
      </c>
      <c r="C6508" s="509">
        <v>13</v>
      </c>
      <c r="H6508" s="509">
        <v>0</v>
      </c>
    </row>
    <row r="6509" spans="1:8">
      <c r="A6509" s="508" t="s">
        <v>594</v>
      </c>
      <c r="B6509" s="509" t="s">
        <v>369</v>
      </c>
      <c r="C6509" s="509">
        <v>14</v>
      </c>
      <c r="H6509" s="509">
        <v>0</v>
      </c>
    </row>
    <row r="6510" spans="1:8">
      <c r="A6510" s="508" t="s">
        <v>594</v>
      </c>
      <c r="B6510" s="509" t="s">
        <v>369</v>
      </c>
      <c r="C6510" s="509">
        <v>15</v>
      </c>
      <c r="H6510" s="509">
        <v>0</v>
      </c>
    </row>
    <row r="6511" spans="1:8">
      <c r="A6511" s="508" t="s">
        <v>594</v>
      </c>
      <c r="B6511" s="509" t="s">
        <v>369</v>
      </c>
      <c r="C6511" s="509">
        <v>16</v>
      </c>
      <c r="H6511" s="509">
        <v>0</v>
      </c>
    </row>
    <row r="6512" spans="1:8">
      <c r="A6512" s="508" t="s">
        <v>594</v>
      </c>
      <c r="B6512" s="509" t="s">
        <v>369</v>
      </c>
      <c r="C6512" s="509">
        <v>17</v>
      </c>
      <c r="H6512" s="509">
        <v>0</v>
      </c>
    </row>
    <row r="6513" spans="1:8">
      <c r="A6513" s="508" t="s">
        <v>594</v>
      </c>
      <c r="B6513" s="509" t="s">
        <v>369</v>
      </c>
      <c r="C6513" s="509">
        <v>18</v>
      </c>
      <c r="H6513" s="509">
        <v>0</v>
      </c>
    </row>
    <row r="6514" spans="1:8">
      <c r="A6514" s="508" t="s">
        <v>594</v>
      </c>
      <c r="B6514" s="509" t="s">
        <v>369</v>
      </c>
      <c r="C6514" s="509" t="s">
        <v>1024</v>
      </c>
      <c r="H6514" s="509">
        <v>0</v>
      </c>
    </row>
    <row r="6515" spans="1:8">
      <c r="A6515" s="508" t="s">
        <v>594</v>
      </c>
      <c r="B6515" s="509" t="s">
        <v>369</v>
      </c>
      <c r="C6515" s="509" t="s">
        <v>1025</v>
      </c>
      <c r="H6515" s="509">
        <v>0</v>
      </c>
    </row>
    <row r="6516" spans="1:8">
      <c r="A6516" s="508" t="s">
        <v>594</v>
      </c>
      <c r="B6516" s="509" t="s">
        <v>369</v>
      </c>
      <c r="C6516" s="509">
        <v>19</v>
      </c>
      <c r="H6516" s="509">
        <v>0</v>
      </c>
    </row>
    <row r="6517" spans="1:8">
      <c r="A6517" s="508" t="s">
        <v>594</v>
      </c>
      <c r="B6517" s="509" t="s">
        <v>369</v>
      </c>
      <c r="C6517" s="509">
        <v>20</v>
      </c>
      <c r="H6517" s="509">
        <v>0</v>
      </c>
    </row>
    <row r="6518" spans="1:8">
      <c r="A6518" s="508" t="s">
        <v>594</v>
      </c>
      <c r="B6518" s="509" t="s">
        <v>369</v>
      </c>
      <c r="C6518" s="509">
        <v>21</v>
      </c>
      <c r="H6518" s="509">
        <v>0</v>
      </c>
    </row>
    <row r="6519" spans="1:8">
      <c r="A6519" s="508" t="s">
        <v>594</v>
      </c>
      <c r="B6519" s="509" t="s">
        <v>369</v>
      </c>
      <c r="C6519" s="509" t="s">
        <v>1026</v>
      </c>
      <c r="H6519" s="509">
        <v>0</v>
      </c>
    </row>
    <row r="6520" spans="1:8">
      <c r="A6520" s="508" t="s">
        <v>594</v>
      </c>
      <c r="B6520" s="509" t="s">
        <v>369</v>
      </c>
      <c r="C6520" s="509" t="s">
        <v>1027</v>
      </c>
      <c r="H6520" s="509">
        <v>0</v>
      </c>
    </row>
    <row r="6521" spans="1:8">
      <c r="A6521" s="508" t="s">
        <v>594</v>
      </c>
      <c r="B6521" s="509" t="s">
        <v>369</v>
      </c>
      <c r="C6521" s="509" t="s">
        <v>1028</v>
      </c>
      <c r="H6521" s="509">
        <v>0</v>
      </c>
    </row>
    <row r="6522" spans="1:8">
      <c r="A6522" s="508" t="s">
        <v>594</v>
      </c>
      <c r="B6522" s="509" t="s">
        <v>369</v>
      </c>
      <c r="C6522" s="509">
        <v>22</v>
      </c>
      <c r="H6522" s="509">
        <v>0</v>
      </c>
    </row>
    <row r="6523" spans="1:8">
      <c r="A6523" s="508" t="s">
        <v>594</v>
      </c>
      <c r="B6523" s="509" t="s">
        <v>369</v>
      </c>
      <c r="C6523" s="509">
        <v>23</v>
      </c>
      <c r="H6523" s="509">
        <v>0</v>
      </c>
    </row>
    <row r="6524" spans="1:8">
      <c r="A6524" s="508" t="s">
        <v>594</v>
      </c>
      <c r="B6524" s="509" t="s">
        <v>369</v>
      </c>
      <c r="C6524" s="509" t="s">
        <v>1029</v>
      </c>
      <c r="H6524" s="509">
        <v>0</v>
      </c>
    </row>
    <row r="6525" spans="1:8">
      <c r="A6525" s="508" t="s">
        <v>594</v>
      </c>
      <c r="B6525" s="509" t="s">
        <v>369</v>
      </c>
      <c r="C6525" s="509">
        <v>24</v>
      </c>
      <c r="H6525" s="509">
        <v>0</v>
      </c>
    </row>
    <row r="6526" spans="1:8">
      <c r="A6526" s="508" t="s">
        <v>594</v>
      </c>
      <c r="B6526" s="509" t="s">
        <v>369</v>
      </c>
      <c r="C6526" s="509">
        <v>25</v>
      </c>
    </row>
    <row r="6527" spans="1:8">
      <c r="A6527" s="508" t="s">
        <v>594</v>
      </c>
      <c r="B6527" s="509" t="s">
        <v>369</v>
      </c>
      <c r="C6527" s="509">
        <v>26</v>
      </c>
      <c r="H6527" s="509">
        <v>0</v>
      </c>
    </row>
    <row r="6528" spans="1:8">
      <c r="A6528" s="508" t="s">
        <v>594</v>
      </c>
      <c r="B6528" s="509" t="s">
        <v>369</v>
      </c>
      <c r="C6528" s="509">
        <v>27</v>
      </c>
      <c r="H6528" s="509">
        <v>0</v>
      </c>
    </row>
    <row r="6529" spans="1:8">
      <c r="A6529" s="508" t="s">
        <v>594</v>
      </c>
      <c r="B6529" s="509" t="s">
        <v>369</v>
      </c>
      <c r="C6529" s="509">
        <v>28</v>
      </c>
      <c r="H6529" s="509">
        <v>0</v>
      </c>
    </row>
    <row r="6530" spans="1:8">
      <c r="A6530" s="508" t="s">
        <v>594</v>
      </c>
      <c r="B6530" s="509" t="s">
        <v>369</v>
      </c>
      <c r="C6530" s="509">
        <v>29</v>
      </c>
      <c r="H6530" s="509">
        <v>0</v>
      </c>
    </row>
    <row r="6531" spans="1:8">
      <c r="A6531" s="508" t="s">
        <v>594</v>
      </c>
      <c r="B6531" s="509" t="s">
        <v>369</v>
      </c>
      <c r="C6531" s="509">
        <v>30</v>
      </c>
      <c r="H6531" s="509">
        <v>0</v>
      </c>
    </row>
    <row r="6532" spans="1:8">
      <c r="A6532" s="508" t="s">
        <v>594</v>
      </c>
      <c r="B6532" s="509" t="s">
        <v>369</v>
      </c>
      <c r="C6532" s="509">
        <v>31</v>
      </c>
      <c r="H6532" s="509">
        <v>0</v>
      </c>
    </row>
    <row r="6533" spans="1:8">
      <c r="A6533" s="508" t="s">
        <v>594</v>
      </c>
      <c r="B6533" s="509" t="s">
        <v>369</v>
      </c>
      <c r="C6533" s="509">
        <v>32</v>
      </c>
      <c r="H6533" s="509">
        <v>0</v>
      </c>
    </row>
    <row r="6534" spans="1:8">
      <c r="A6534" s="508" t="s">
        <v>594</v>
      </c>
      <c r="B6534" s="509" t="s">
        <v>369</v>
      </c>
      <c r="C6534" s="509">
        <v>33</v>
      </c>
      <c r="H6534" s="509">
        <v>0</v>
      </c>
    </row>
    <row r="6535" spans="1:8">
      <c r="A6535" s="508" t="s">
        <v>594</v>
      </c>
      <c r="B6535" s="509" t="s">
        <v>369</v>
      </c>
      <c r="C6535" s="509">
        <v>34</v>
      </c>
      <c r="H6535" s="509">
        <v>0</v>
      </c>
    </row>
    <row r="6536" spans="1:8">
      <c r="A6536" s="508" t="s">
        <v>594</v>
      </c>
      <c r="B6536" s="509" t="s">
        <v>369</v>
      </c>
      <c r="C6536" s="509">
        <v>35</v>
      </c>
      <c r="H6536" s="509">
        <v>0</v>
      </c>
    </row>
    <row r="6537" spans="1:8">
      <c r="A6537" s="508" t="s">
        <v>594</v>
      </c>
      <c r="B6537" s="509" t="s">
        <v>369</v>
      </c>
      <c r="C6537" s="509">
        <v>36</v>
      </c>
      <c r="H6537" s="509">
        <v>0</v>
      </c>
    </row>
    <row r="6538" spans="1:8">
      <c r="A6538" s="508" t="s">
        <v>594</v>
      </c>
      <c r="B6538" s="509" t="s">
        <v>369</v>
      </c>
      <c r="C6538" s="509">
        <v>37</v>
      </c>
      <c r="H6538" s="509">
        <v>0</v>
      </c>
    </row>
    <row r="6539" spans="1:8">
      <c r="A6539" s="508" t="s">
        <v>594</v>
      </c>
      <c r="B6539" s="509" t="s">
        <v>369</v>
      </c>
      <c r="C6539" s="509">
        <v>38</v>
      </c>
      <c r="H6539" s="509">
        <v>0</v>
      </c>
    </row>
    <row r="6540" spans="1:8">
      <c r="A6540" s="508" t="s">
        <v>594</v>
      </c>
      <c r="B6540" s="509" t="s">
        <v>369</v>
      </c>
      <c r="C6540" s="509" t="s">
        <v>1030</v>
      </c>
    </row>
    <row r="6541" spans="1:8">
      <c r="A6541" s="508" t="s">
        <v>594</v>
      </c>
      <c r="B6541" s="509" t="s">
        <v>369</v>
      </c>
      <c r="C6541" s="509">
        <v>39</v>
      </c>
      <c r="H6541" s="509">
        <v>0</v>
      </c>
    </row>
    <row r="6542" spans="1:8">
      <c r="A6542" s="508" t="s">
        <v>594</v>
      </c>
      <c r="B6542" s="509" t="s">
        <v>369</v>
      </c>
      <c r="C6542" s="509">
        <v>40</v>
      </c>
      <c r="H6542" s="509">
        <v>0</v>
      </c>
    </row>
    <row r="6543" spans="1:8">
      <c r="A6543" s="508" t="s">
        <v>594</v>
      </c>
      <c r="B6543" s="509" t="s">
        <v>369</v>
      </c>
      <c r="C6543" s="509">
        <v>41</v>
      </c>
      <c r="H6543" s="509">
        <v>0</v>
      </c>
    </row>
    <row r="6544" spans="1:8">
      <c r="A6544" s="508" t="s">
        <v>594</v>
      </c>
      <c r="B6544" s="509" t="s">
        <v>369</v>
      </c>
      <c r="C6544" s="509">
        <v>42</v>
      </c>
      <c r="H6544" s="509">
        <v>0</v>
      </c>
    </row>
    <row r="6545" spans="1:8">
      <c r="A6545" s="508" t="s">
        <v>594</v>
      </c>
      <c r="B6545" s="509" t="s">
        <v>369</v>
      </c>
      <c r="C6545" s="509">
        <v>43</v>
      </c>
      <c r="H6545" s="509">
        <v>0</v>
      </c>
    </row>
    <row r="6546" spans="1:8">
      <c r="A6546" s="508" t="s">
        <v>594</v>
      </c>
      <c r="B6546" s="509" t="s">
        <v>369</v>
      </c>
      <c r="C6546" s="509">
        <v>44</v>
      </c>
      <c r="H6546" s="509">
        <v>0</v>
      </c>
    </row>
    <row r="6547" spans="1:8">
      <c r="A6547" s="508" t="s">
        <v>594</v>
      </c>
      <c r="B6547" s="509" t="s">
        <v>369</v>
      </c>
      <c r="C6547" s="509">
        <v>45</v>
      </c>
      <c r="H6547" s="509">
        <v>0</v>
      </c>
    </row>
    <row r="6548" spans="1:8">
      <c r="A6548" s="508" t="s">
        <v>594</v>
      </c>
      <c r="B6548" s="509" t="s">
        <v>369</v>
      </c>
      <c r="C6548" s="509">
        <v>46</v>
      </c>
      <c r="H6548" s="509">
        <v>0</v>
      </c>
    </row>
    <row r="6549" spans="1:8">
      <c r="A6549" s="508" t="s">
        <v>594</v>
      </c>
      <c r="B6549" s="509" t="s">
        <v>369</v>
      </c>
      <c r="C6549" s="509">
        <v>47</v>
      </c>
      <c r="H6549" s="509">
        <v>0</v>
      </c>
    </row>
    <row r="6550" spans="1:8">
      <c r="A6550" s="508" t="s">
        <v>594</v>
      </c>
      <c r="B6550" s="509" t="s">
        <v>369</v>
      </c>
      <c r="C6550" s="509">
        <v>48</v>
      </c>
      <c r="H6550" s="509">
        <v>0</v>
      </c>
    </row>
    <row r="6551" spans="1:8">
      <c r="A6551" s="508" t="s">
        <v>594</v>
      </c>
      <c r="B6551" s="509" t="s">
        <v>369</v>
      </c>
      <c r="C6551" s="509">
        <v>49</v>
      </c>
      <c r="H6551" s="509">
        <v>0</v>
      </c>
    </row>
    <row r="6552" spans="1:8">
      <c r="A6552" s="508" t="s">
        <v>594</v>
      </c>
      <c r="B6552" s="509" t="s">
        <v>369</v>
      </c>
      <c r="C6552" s="509">
        <v>50</v>
      </c>
      <c r="H6552" s="509">
        <v>0</v>
      </c>
    </row>
    <row r="6553" spans="1:8">
      <c r="A6553" s="508" t="s">
        <v>594</v>
      </c>
      <c r="B6553" s="509" t="s">
        <v>369</v>
      </c>
      <c r="C6553" s="509">
        <v>51</v>
      </c>
      <c r="H6553" s="509">
        <v>0</v>
      </c>
    </row>
    <row r="6554" spans="1:8">
      <c r="A6554" s="508" t="s">
        <v>594</v>
      </c>
      <c r="B6554" s="509" t="s">
        <v>369</v>
      </c>
      <c r="C6554" s="509" t="s">
        <v>1031</v>
      </c>
      <c r="H6554" s="509">
        <v>0</v>
      </c>
    </row>
    <row r="6555" spans="1:8">
      <c r="A6555" s="508" t="s">
        <v>594</v>
      </c>
      <c r="B6555" s="509" t="s">
        <v>369</v>
      </c>
      <c r="C6555" s="509" t="s">
        <v>1032</v>
      </c>
      <c r="H6555" s="509">
        <v>0</v>
      </c>
    </row>
    <row r="6556" spans="1:8">
      <c r="A6556" s="508" t="s">
        <v>594</v>
      </c>
      <c r="B6556" s="509" t="s">
        <v>369</v>
      </c>
      <c r="C6556" s="509">
        <v>52</v>
      </c>
      <c r="H6556" s="509">
        <v>0</v>
      </c>
    </row>
    <row r="6557" spans="1:8">
      <c r="A6557" s="508" t="s">
        <v>594</v>
      </c>
      <c r="B6557" s="509" t="s">
        <v>369</v>
      </c>
      <c r="C6557" s="509">
        <v>53</v>
      </c>
      <c r="H6557" s="509">
        <v>0</v>
      </c>
    </row>
    <row r="6558" spans="1:8">
      <c r="A6558" s="508" t="s">
        <v>594</v>
      </c>
      <c r="B6558" s="509" t="s">
        <v>369</v>
      </c>
      <c r="C6558" s="509">
        <v>54</v>
      </c>
      <c r="H6558" s="509">
        <v>0</v>
      </c>
    </row>
    <row r="6559" spans="1:8">
      <c r="A6559" s="508" t="s">
        <v>594</v>
      </c>
      <c r="B6559" s="509" t="s">
        <v>369</v>
      </c>
      <c r="C6559" s="509">
        <v>55</v>
      </c>
      <c r="H6559" s="509">
        <v>0</v>
      </c>
    </row>
    <row r="6560" spans="1:8">
      <c r="A6560" s="508" t="s">
        <v>594</v>
      </c>
      <c r="B6560" s="509" t="s">
        <v>369</v>
      </c>
      <c r="C6560" s="509">
        <v>56</v>
      </c>
      <c r="H6560" s="509">
        <v>0</v>
      </c>
    </row>
    <row r="6561" spans="1:8">
      <c r="A6561" s="508" t="s">
        <v>594</v>
      </c>
      <c r="B6561" s="509" t="s">
        <v>369</v>
      </c>
      <c r="C6561" s="509">
        <v>57</v>
      </c>
      <c r="H6561" s="509">
        <v>0</v>
      </c>
    </row>
    <row r="6562" spans="1:8">
      <c r="A6562" s="508" t="s">
        <v>594</v>
      </c>
      <c r="B6562" s="509" t="s">
        <v>369</v>
      </c>
      <c r="C6562" s="509">
        <v>58</v>
      </c>
      <c r="H6562" s="509">
        <v>0</v>
      </c>
    </row>
    <row r="6563" spans="1:8">
      <c r="A6563" s="508" t="s">
        <v>594</v>
      </c>
      <c r="B6563" s="509" t="s">
        <v>369</v>
      </c>
      <c r="C6563" s="509">
        <v>59</v>
      </c>
      <c r="H6563" s="509">
        <v>0</v>
      </c>
    </row>
    <row r="6564" spans="1:8">
      <c r="A6564" s="508" t="s">
        <v>594</v>
      </c>
      <c r="B6564" s="509" t="s">
        <v>369</v>
      </c>
      <c r="C6564" s="509">
        <v>60</v>
      </c>
      <c r="H6564" s="509">
        <v>0</v>
      </c>
    </row>
    <row r="6565" spans="1:8">
      <c r="A6565" s="508" t="s">
        <v>594</v>
      </c>
      <c r="B6565" s="509" t="s">
        <v>369</v>
      </c>
      <c r="C6565" s="509">
        <v>61</v>
      </c>
      <c r="H6565" s="509">
        <v>0</v>
      </c>
    </row>
    <row r="6566" spans="1:8">
      <c r="A6566" s="508" t="s">
        <v>594</v>
      </c>
      <c r="B6566" s="509" t="s">
        <v>369</v>
      </c>
      <c r="C6566" s="509">
        <v>62</v>
      </c>
      <c r="H6566" s="509">
        <v>0</v>
      </c>
    </row>
    <row r="6567" spans="1:8">
      <c r="A6567" s="508" t="s">
        <v>594</v>
      </c>
      <c r="B6567" s="509" t="s">
        <v>369</v>
      </c>
      <c r="C6567" s="509">
        <v>63</v>
      </c>
      <c r="H6567" s="509">
        <v>0</v>
      </c>
    </row>
    <row r="6568" spans="1:8">
      <c r="A6568" s="508" t="s">
        <v>594</v>
      </c>
      <c r="B6568" s="509" t="s">
        <v>369</v>
      </c>
      <c r="C6568" s="509" t="s">
        <v>1033</v>
      </c>
      <c r="H6568" s="509">
        <v>0</v>
      </c>
    </row>
    <row r="6569" spans="1:8">
      <c r="A6569" s="508" t="s">
        <v>594</v>
      </c>
      <c r="B6569" s="509" t="s">
        <v>369</v>
      </c>
      <c r="C6569" s="509" t="s">
        <v>1034</v>
      </c>
      <c r="H6569" s="509">
        <v>0</v>
      </c>
    </row>
    <row r="6570" spans="1:8">
      <c r="A6570" s="508" t="s">
        <v>594</v>
      </c>
      <c r="B6570" s="509" t="s">
        <v>369</v>
      </c>
      <c r="C6570" s="509">
        <v>64</v>
      </c>
      <c r="H6570" s="509">
        <v>0</v>
      </c>
    </row>
    <row r="6571" spans="1:8">
      <c r="A6571" s="508" t="s">
        <v>594</v>
      </c>
      <c r="B6571" s="509" t="s">
        <v>369</v>
      </c>
      <c r="C6571" s="509" t="s">
        <v>1035</v>
      </c>
      <c r="H6571" s="509">
        <v>0</v>
      </c>
    </row>
    <row r="6572" spans="1:8">
      <c r="A6572" s="508" t="s">
        <v>594</v>
      </c>
      <c r="B6572" s="509" t="s">
        <v>369</v>
      </c>
      <c r="C6572" s="509">
        <v>65</v>
      </c>
      <c r="H6572" s="509">
        <v>0</v>
      </c>
    </row>
    <row r="6573" spans="1:8">
      <c r="A6573" s="508" t="s">
        <v>594</v>
      </c>
      <c r="B6573" s="509" t="s">
        <v>369</v>
      </c>
      <c r="C6573" s="509">
        <v>66</v>
      </c>
      <c r="H6573" s="509">
        <v>0</v>
      </c>
    </row>
    <row r="6574" spans="1:8">
      <c r="A6574" s="508" t="s">
        <v>594</v>
      </c>
      <c r="B6574" s="509" t="s">
        <v>369</v>
      </c>
      <c r="C6574" s="509" t="s">
        <v>1036</v>
      </c>
      <c r="H6574" s="509">
        <v>0</v>
      </c>
    </row>
    <row r="6575" spans="1:8">
      <c r="A6575" s="508" t="s">
        <v>594</v>
      </c>
      <c r="B6575" s="509" t="s">
        <v>369</v>
      </c>
      <c r="C6575" s="509" t="s">
        <v>1037</v>
      </c>
      <c r="H6575" s="509">
        <v>0</v>
      </c>
    </row>
    <row r="6576" spans="1:8">
      <c r="A6576" s="508" t="s">
        <v>594</v>
      </c>
      <c r="B6576" s="509" t="s">
        <v>369</v>
      </c>
      <c r="C6576" s="509" t="s">
        <v>1038</v>
      </c>
      <c r="H6576" s="509">
        <v>0</v>
      </c>
    </row>
    <row r="6577" spans="1:8">
      <c r="A6577" s="508" t="s">
        <v>594</v>
      </c>
      <c r="B6577" s="509" t="s">
        <v>369</v>
      </c>
      <c r="C6577" s="509" t="s">
        <v>1039</v>
      </c>
      <c r="H6577" s="509">
        <v>0</v>
      </c>
    </row>
    <row r="6578" spans="1:8">
      <c r="A6578" s="508" t="s">
        <v>594</v>
      </c>
      <c r="B6578" s="509" t="s">
        <v>369</v>
      </c>
      <c r="C6578" s="509" t="s">
        <v>1040</v>
      </c>
      <c r="H6578" s="509">
        <v>0</v>
      </c>
    </row>
    <row r="6579" spans="1:8">
      <c r="A6579" s="508" t="s">
        <v>594</v>
      </c>
      <c r="B6579" s="509" t="s">
        <v>369</v>
      </c>
      <c r="C6579" s="509" t="s">
        <v>1041</v>
      </c>
      <c r="H6579" s="509">
        <v>0</v>
      </c>
    </row>
    <row r="6580" spans="1:8">
      <c r="A6580" s="508" t="s">
        <v>594</v>
      </c>
      <c r="B6580" s="509" t="s">
        <v>369</v>
      </c>
      <c r="C6580" s="509" t="s">
        <v>1042</v>
      </c>
    </row>
    <row r="6581" spans="1:8">
      <c r="A6581" s="508" t="s">
        <v>594</v>
      </c>
      <c r="B6581" s="509" t="s">
        <v>369</v>
      </c>
      <c r="C6581" s="509">
        <v>67</v>
      </c>
      <c r="H6581" s="509">
        <v>0</v>
      </c>
    </row>
    <row r="6582" spans="1:8">
      <c r="A6582" s="508" t="s">
        <v>594</v>
      </c>
      <c r="B6582" s="509" t="s">
        <v>369</v>
      </c>
      <c r="C6582" s="509">
        <v>68</v>
      </c>
      <c r="H6582" s="509">
        <v>0</v>
      </c>
    </row>
    <row r="6583" spans="1:8">
      <c r="A6583" s="508" t="s">
        <v>594</v>
      </c>
      <c r="B6583" s="509" t="s">
        <v>369</v>
      </c>
      <c r="C6583" s="509" t="s">
        <v>1043</v>
      </c>
      <c r="H6583" s="509">
        <v>0</v>
      </c>
    </row>
    <row r="6584" spans="1:8">
      <c r="A6584" s="508" t="s">
        <v>594</v>
      </c>
      <c r="B6584" s="509" t="s">
        <v>369</v>
      </c>
      <c r="C6584" s="509">
        <v>69</v>
      </c>
      <c r="H6584" s="509">
        <v>0</v>
      </c>
    </row>
    <row r="6585" spans="1:8">
      <c r="A6585" s="508" t="s">
        <v>594</v>
      </c>
      <c r="B6585" s="509" t="s">
        <v>369</v>
      </c>
      <c r="C6585" s="509" t="s">
        <v>1044</v>
      </c>
      <c r="H6585" s="509">
        <v>0</v>
      </c>
    </row>
    <row r="6586" spans="1:8">
      <c r="A6586" s="508" t="s">
        <v>594</v>
      </c>
      <c r="B6586" s="509" t="s">
        <v>369</v>
      </c>
      <c r="C6586" s="509" t="s">
        <v>1045</v>
      </c>
      <c r="H6586" s="509">
        <v>0</v>
      </c>
    </row>
    <row r="6587" spans="1:8">
      <c r="A6587" s="508" t="s">
        <v>594</v>
      </c>
      <c r="B6587" s="509" t="s">
        <v>369</v>
      </c>
      <c r="C6587" s="509">
        <v>70</v>
      </c>
      <c r="H6587" s="509">
        <v>0</v>
      </c>
    </row>
    <row r="6588" spans="1:8">
      <c r="A6588" s="508" t="s">
        <v>594</v>
      </c>
      <c r="B6588" s="509" t="s">
        <v>369</v>
      </c>
      <c r="C6588" s="509" t="s">
        <v>1046</v>
      </c>
      <c r="H6588" s="509">
        <v>0</v>
      </c>
    </row>
    <row r="6589" spans="1:8">
      <c r="A6589" s="508" t="s">
        <v>594</v>
      </c>
      <c r="B6589" s="509" t="s">
        <v>369</v>
      </c>
      <c r="C6589" s="509">
        <v>71</v>
      </c>
      <c r="H6589" s="509">
        <v>0</v>
      </c>
    </row>
    <row r="6590" spans="1:8">
      <c r="A6590" s="508" t="s">
        <v>594</v>
      </c>
      <c r="B6590" s="509" t="s">
        <v>369</v>
      </c>
      <c r="C6590" s="509" t="s">
        <v>1047</v>
      </c>
      <c r="H6590" s="509">
        <v>0</v>
      </c>
    </row>
    <row r="6591" spans="1:8">
      <c r="A6591" s="508" t="s">
        <v>594</v>
      </c>
      <c r="B6591" s="509" t="s">
        <v>369</v>
      </c>
      <c r="C6591" s="509" t="s">
        <v>1048</v>
      </c>
      <c r="H6591" s="509">
        <v>0</v>
      </c>
    </row>
    <row r="6592" spans="1:8">
      <c r="A6592" s="508" t="s">
        <v>594</v>
      </c>
      <c r="B6592" s="509" t="s">
        <v>369</v>
      </c>
      <c r="C6592" s="509" t="s">
        <v>1049</v>
      </c>
      <c r="H6592" s="509">
        <v>0</v>
      </c>
    </row>
    <row r="6593" spans="1:8">
      <c r="A6593" s="508" t="s">
        <v>594</v>
      </c>
      <c r="B6593" s="509" t="s">
        <v>369</v>
      </c>
      <c r="C6593" s="509" t="s">
        <v>1050</v>
      </c>
      <c r="H6593" s="509">
        <v>0</v>
      </c>
    </row>
    <row r="6594" spans="1:8">
      <c r="A6594" s="508" t="s">
        <v>594</v>
      </c>
      <c r="B6594" s="509" t="s">
        <v>369</v>
      </c>
      <c r="C6594" s="509" t="s">
        <v>1051</v>
      </c>
      <c r="H6594" s="509">
        <v>0</v>
      </c>
    </row>
    <row r="6595" spans="1:8">
      <c r="A6595" s="508" t="s">
        <v>594</v>
      </c>
      <c r="B6595" s="509" t="s">
        <v>369</v>
      </c>
      <c r="C6595" s="509">
        <v>72</v>
      </c>
      <c r="H6595" s="509">
        <v>0</v>
      </c>
    </row>
    <row r="6596" spans="1:8">
      <c r="A6596" s="508" t="s">
        <v>594</v>
      </c>
      <c r="B6596" s="509" t="s">
        <v>369</v>
      </c>
      <c r="C6596" s="509">
        <v>74</v>
      </c>
      <c r="H6596" s="509">
        <v>0</v>
      </c>
    </row>
    <row r="6597" spans="1:8">
      <c r="A6597" s="508" t="s">
        <v>594</v>
      </c>
      <c r="B6597" s="509" t="s">
        <v>369</v>
      </c>
      <c r="C6597" s="509" t="s">
        <v>1406</v>
      </c>
      <c r="D6597" s="509">
        <v>0</v>
      </c>
      <c r="E6597" s="509">
        <v>0</v>
      </c>
      <c r="F6597" s="509">
        <v>0</v>
      </c>
      <c r="G6597" s="509">
        <v>0</v>
      </c>
      <c r="H6597" s="509">
        <v>0</v>
      </c>
    </row>
    <row r="6598" spans="1:8">
      <c r="A6598" s="508" t="s">
        <v>595</v>
      </c>
      <c r="B6598" s="509" t="s">
        <v>370</v>
      </c>
      <c r="C6598" s="509">
        <v>1</v>
      </c>
      <c r="H6598" s="509">
        <v>0</v>
      </c>
    </row>
    <row r="6599" spans="1:8">
      <c r="A6599" s="508" t="s">
        <v>595</v>
      </c>
      <c r="B6599" s="509" t="s">
        <v>370</v>
      </c>
      <c r="C6599" s="509" t="s">
        <v>1023</v>
      </c>
      <c r="H6599" s="509">
        <v>0</v>
      </c>
    </row>
    <row r="6600" spans="1:8">
      <c r="A6600" s="508" t="s">
        <v>595</v>
      </c>
      <c r="B6600" s="509" t="s">
        <v>370</v>
      </c>
      <c r="C6600" s="509">
        <v>2</v>
      </c>
      <c r="H6600" s="509">
        <v>0</v>
      </c>
    </row>
    <row r="6601" spans="1:8">
      <c r="A6601" s="508" t="s">
        <v>595</v>
      </c>
      <c r="B6601" s="509" t="s">
        <v>370</v>
      </c>
      <c r="C6601" s="509">
        <v>3</v>
      </c>
      <c r="H6601" s="509">
        <v>0</v>
      </c>
    </row>
    <row r="6602" spans="1:8">
      <c r="A6602" s="508" t="s">
        <v>595</v>
      </c>
      <c r="B6602" s="509" t="s">
        <v>370</v>
      </c>
      <c r="C6602" s="509">
        <v>4</v>
      </c>
      <c r="H6602" s="509">
        <v>0</v>
      </c>
    </row>
    <row r="6603" spans="1:8">
      <c r="A6603" s="508" t="s">
        <v>595</v>
      </c>
      <c r="B6603" s="509" t="s">
        <v>370</v>
      </c>
      <c r="C6603" s="509">
        <v>5</v>
      </c>
      <c r="H6603" s="509">
        <v>0</v>
      </c>
    </row>
    <row r="6604" spans="1:8">
      <c r="A6604" s="508" t="s">
        <v>595</v>
      </c>
      <c r="B6604" s="509" t="s">
        <v>370</v>
      </c>
      <c r="C6604" s="509">
        <v>6</v>
      </c>
      <c r="H6604" s="509">
        <v>0</v>
      </c>
    </row>
    <row r="6605" spans="1:8">
      <c r="A6605" s="508" t="s">
        <v>595</v>
      </c>
      <c r="B6605" s="509" t="s">
        <v>370</v>
      </c>
      <c r="C6605" s="509">
        <v>7</v>
      </c>
      <c r="H6605" s="509">
        <v>0</v>
      </c>
    </row>
    <row r="6606" spans="1:8">
      <c r="A6606" s="508" t="s">
        <v>595</v>
      </c>
      <c r="B6606" s="509" t="s">
        <v>370</v>
      </c>
      <c r="C6606" s="509">
        <v>8</v>
      </c>
      <c r="H6606" s="509">
        <v>0</v>
      </c>
    </row>
    <row r="6607" spans="1:8">
      <c r="A6607" s="508" t="s">
        <v>595</v>
      </c>
      <c r="B6607" s="509" t="s">
        <v>370</v>
      </c>
      <c r="C6607" s="509">
        <v>9</v>
      </c>
      <c r="H6607" s="509">
        <v>0</v>
      </c>
    </row>
    <row r="6608" spans="1:8">
      <c r="A6608" s="508" t="s">
        <v>595</v>
      </c>
      <c r="B6608" s="509" t="s">
        <v>370</v>
      </c>
      <c r="C6608" s="509">
        <v>10</v>
      </c>
      <c r="H6608" s="509">
        <v>0</v>
      </c>
    </row>
    <row r="6609" spans="1:8">
      <c r="A6609" s="508" t="s">
        <v>595</v>
      </c>
      <c r="B6609" s="509" t="s">
        <v>370</v>
      </c>
      <c r="C6609" s="509">
        <v>11</v>
      </c>
      <c r="H6609" s="509">
        <v>0</v>
      </c>
    </row>
    <row r="6610" spans="1:8">
      <c r="A6610" s="508" t="s">
        <v>595</v>
      </c>
      <c r="B6610" s="509" t="s">
        <v>370</v>
      </c>
      <c r="C6610" s="509">
        <v>12</v>
      </c>
      <c r="H6610" s="509">
        <v>0</v>
      </c>
    </row>
    <row r="6611" spans="1:8">
      <c r="A6611" s="508" t="s">
        <v>595</v>
      </c>
      <c r="B6611" s="509" t="s">
        <v>370</v>
      </c>
      <c r="C6611" s="509">
        <v>13</v>
      </c>
      <c r="H6611" s="509">
        <v>0</v>
      </c>
    </row>
    <row r="6612" spans="1:8">
      <c r="A6612" s="508" t="s">
        <v>595</v>
      </c>
      <c r="B6612" s="509" t="s">
        <v>370</v>
      </c>
      <c r="C6612" s="509">
        <v>14</v>
      </c>
      <c r="H6612" s="509">
        <v>0</v>
      </c>
    </row>
    <row r="6613" spans="1:8">
      <c r="A6613" s="508" t="s">
        <v>595</v>
      </c>
      <c r="B6613" s="509" t="s">
        <v>370</v>
      </c>
      <c r="C6613" s="509">
        <v>15</v>
      </c>
      <c r="H6613" s="509">
        <v>0</v>
      </c>
    </row>
    <row r="6614" spans="1:8">
      <c r="A6614" s="508" t="s">
        <v>595</v>
      </c>
      <c r="B6614" s="509" t="s">
        <v>370</v>
      </c>
      <c r="C6614" s="509">
        <v>16</v>
      </c>
      <c r="H6614" s="509">
        <v>0</v>
      </c>
    </row>
    <row r="6615" spans="1:8">
      <c r="A6615" s="508" t="s">
        <v>595</v>
      </c>
      <c r="B6615" s="509" t="s">
        <v>370</v>
      </c>
      <c r="C6615" s="509">
        <v>17</v>
      </c>
      <c r="H6615" s="509">
        <v>0</v>
      </c>
    </row>
    <row r="6616" spans="1:8">
      <c r="A6616" s="508" t="s">
        <v>595</v>
      </c>
      <c r="B6616" s="509" t="s">
        <v>370</v>
      </c>
      <c r="C6616" s="509">
        <v>18</v>
      </c>
      <c r="H6616" s="509">
        <v>0</v>
      </c>
    </row>
    <row r="6617" spans="1:8">
      <c r="A6617" s="508" t="s">
        <v>595</v>
      </c>
      <c r="B6617" s="509" t="s">
        <v>370</v>
      </c>
      <c r="C6617" s="509" t="s">
        <v>1024</v>
      </c>
      <c r="H6617" s="509">
        <v>0</v>
      </c>
    </row>
    <row r="6618" spans="1:8">
      <c r="A6618" s="508" t="s">
        <v>595</v>
      </c>
      <c r="B6618" s="509" t="s">
        <v>370</v>
      </c>
      <c r="C6618" s="509" t="s">
        <v>1025</v>
      </c>
      <c r="H6618" s="509">
        <v>0</v>
      </c>
    </row>
    <row r="6619" spans="1:8">
      <c r="A6619" s="508" t="s">
        <v>595</v>
      </c>
      <c r="B6619" s="509" t="s">
        <v>370</v>
      </c>
      <c r="C6619" s="509">
        <v>19</v>
      </c>
      <c r="H6619" s="509">
        <v>0</v>
      </c>
    </row>
    <row r="6620" spans="1:8">
      <c r="A6620" s="508" t="s">
        <v>595</v>
      </c>
      <c r="B6620" s="509" t="s">
        <v>370</v>
      </c>
      <c r="C6620" s="509">
        <v>20</v>
      </c>
      <c r="H6620" s="509">
        <v>0</v>
      </c>
    </row>
    <row r="6621" spans="1:8">
      <c r="A6621" s="508" t="s">
        <v>595</v>
      </c>
      <c r="B6621" s="509" t="s">
        <v>370</v>
      </c>
      <c r="C6621" s="509">
        <v>21</v>
      </c>
      <c r="H6621" s="509">
        <v>0</v>
      </c>
    </row>
    <row r="6622" spans="1:8">
      <c r="A6622" s="508" t="s">
        <v>595</v>
      </c>
      <c r="B6622" s="509" t="s">
        <v>370</v>
      </c>
      <c r="C6622" s="509" t="s">
        <v>1026</v>
      </c>
      <c r="H6622" s="509">
        <v>0</v>
      </c>
    </row>
    <row r="6623" spans="1:8">
      <c r="A6623" s="508" t="s">
        <v>595</v>
      </c>
      <c r="B6623" s="509" t="s">
        <v>370</v>
      </c>
      <c r="C6623" s="509" t="s">
        <v>1027</v>
      </c>
      <c r="H6623" s="509">
        <v>0</v>
      </c>
    </row>
    <row r="6624" spans="1:8">
      <c r="A6624" s="508" t="s">
        <v>595</v>
      </c>
      <c r="B6624" s="509" t="s">
        <v>370</v>
      </c>
      <c r="C6624" s="509" t="s">
        <v>1028</v>
      </c>
      <c r="H6624" s="509">
        <v>0</v>
      </c>
    </row>
    <row r="6625" spans="1:8">
      <c r="A6625" s="508" t="s">
        <v>595</v>
      </c>
      <c r="B6625" s="509" t="s">
        <v>370</v>
      </c>
      <c r="C6625" s="509">
        <v>22</v>
      </c>
      <c r="H6625" s="509">
        <v>0</v>
      </c>
    </row>
    <row r="6626" spans="1:8">
      <c r="A6626" s="508" t="s">
        <v>595</v>
      </c>
      <c r="B6626" s="509" t="s">
        <v>370</v>
      </c>
      <c r="C6626" s="509">
        <v>23</v>
      </c>
      <c r="H6626" s="509">
        <v>0</v>
      </c>
    </row>
    <row r="6627" spans="1:8">
      <c r="A6627" s="508" t="s">
        <v>595</v>
      </c>
      <c r="B6627" s="509" t="s">
        <v>370</v>
      </c>
      <c r="C6627" s="509" t="s">
        <v>1029</v>
      </c>
      <c r="H6627" s="509">
        <v>0</v>
      </c>
    </row>
    <row r="6628" spans="1:8">
      <c r="A6628" s="508" t="s">
        <v>595</v>
      </c>
      <c r="B6628" s="509" t="s">
        <v>370</v>
      </c>
      <c r="C6628" s="509">
        <v>24</v>
      </c>
      <c r="H6628" s="509">
        <v>0</v>
      </c>
    </row>
    <row r="6629" spans="1:8">
      <c r="A6629" s="508" t="s">
        <v>595</v>
      </c>
      <c r="B6629" s="509" t="s">
        <v>370</v>
      </c>
      <c r="C6629" s="509">
        <v>25</v>
      </c>
    </row>
    <row r="6630" spans="1:8">
      <c r="A6630" s="508" t="s">
        <v>595</v>
      </c>
      <c r="B6630" s="509" t="s">
        <v>370</v>
      </c>
      <c r="C6630" s="509">
        <v>26</v>
      </c>
      <c r="H6630" s="509">
        <v>0</v>
      </c>
    </row>
    <row r="6631" spans="1:8">
      <c r="A6631" s="508" t="s">
        <v>595</v>
      </c>
      <c r="B6631" s="509" t="s">
        <v>370</v>
      </c>
      <c r="C6631" s="509">
        <v>27</v>
      </c>
      <c r="H6631" s="509">
        <v>0</v>
      </c>
    </row>
    <row r="6632" spans="1:8">
      <c r="A6632" s="508" t="s">
        <v>595</v>
      </c>
      <c r="B6632" s="509" t="s">
        <v>370</v>
      </c>
      <c r="C6632" s="509">
        <v>28</v>
      </c>
      <c r="H6632" s="509">
        <v>0</v>
      </c>
    </row>
    <row r="6633" spans="1:8">
      <c r="A6633" s="508" t="s">
        <v>595</v>
      </c>
      <c r="B6633" s="509" t="s">
        <v>370</v>
      </c>
      <c r="C6633" s="509">
        <v>29</v>
      </c>
      <c r="H6633" s="509">
        <v>0</v>
      </c>
    </row>
    <row r="6634" spans="1:8">
      <c r="A6634" s="508" t="s">
        <v>595</v>
      </c>
      <c r="B6634" s="509" t="s">
        <v>370</v>
      </c>
      <c r="C6634" s="509">
        <v>30</v>
      </c>
      <c r="H6634" s="509">
        <v>0</v>
      </c>
    </row>
    <row r="6635" spans="1:8">
      <c r="A6635" s="508" t="s">
        <v>595</v>
      </c>
      <c r="B6635" s="509" t="s">
        <v>370</v>
      </c>
      <c r="C6635" s="509">
        <v>31</v>
      </c>
      <c r="H6635" s="509">
        <v>0</v>
      </c>
    </row>
    <row r="6636" spans="1:8">
      <c r="A6636" s="508" t="s">
        <v>595</v>
      </c>
      <c r="B6636" s="509" t="s">
        <v>370</v>
      </c>
      <c r="C6636" s="509">
        <v>32</v>
      </c>
      <c r="H6636" s="509">
        <v>0</v>
      </c>
    </row>
    <row r="6637" spans="1:8">
      <c r="A6637" s="508" t="s">
        <v>595</v>
      </c>
      <c r="B6637" s="509" t="s">
        <v>370</v>
      </c>
      <c r="C6637" s="509">
        <v>33</v>
      </c>
      <c r="H6637" s="509">
        <v>0</v>
      </c>
    </row>
    <row r="6638" spans="1:8">
      <c r="A6638" s="508" t="s">
        <v>595</v>
      </c>
      <c r="B6638" s="509" t="s">
        <v>370</v>
      </c>
      <c r="C6638" s="509">
        <v>34</v>
      </c>
      <c r="H6638" s="509">
        <v>0</v>
      </c>
    </row>
    <row r="6639" spans="1:8">
      <c r="A6639" s="508" t="s">
        <v>595</v>
      </c>
      <c r="B6639" s="509" t="s">
        <v>370</v>
      </c>
      <c r="C6639" s="509">
        <v>35</v>
      </c>
      <c r="H6639" s="509">
        <v>0</v>
      </c>
    </row>
    <row r="6640" spans="1:8">
      <c r="A6640" s="508" t="s">
        <v>595</v>
      </c>
      <c r="B6640" s="509" t="s">
        <v>370</v>
      </c>
      <c r="C6640" s="509">
        <v>36</v>
      </c>
      <c r="H6640" s="509">
        <v>0</v>
      </c>
    </row>
    <row r="6641" spans="1:8">
      <c r="A6641" s="508" t="s">
        <v>595</v>
      </c>
      <c r="B6641" s="509" t="s">
        <v>370</v>
      </c>
      <c r="C6641" s="509">
        <v>37</v>
      </c>
      <c r="H6641" s="509">
        <v>0</v>
      </c>
    </row>
    <row r="6642" spans="1:8">
      <c r="A6642" s="508" t="s">
        <v>595</v>
      </c>
      <c r="B6642" s="509" t="s">
        <v>370</v>
      </c>
      <c r="C6642" s="509">
        <v>38</v>
      </c>
      <c r="H6642" s="509">
        <v>0</v>
      </c>
    </row>
    <row r="6643" spans="1:8">
      <c r="A6643" s="508" t="s">
        <v>595</v>
      </c>
      <c r="B6643" s="509" t="s">
        <v>370</v>
      </c>
      <c r="C6643" s="509" t="s">
        <v>1030</v>
      </c>
    </row>
    <row r="6644" spans="1:8">
      <c r="A6644" s="508" t="s">
        <v>595</v>
      </c>
      <c r="B6644" s="509" t="s">
        <v>370</v>
      </c>
      <c r="C6644" s="509">
        <v>39</v>
      </c>
      <c r="H6644" s="509">
        <v>0</v>
      </c>
    </row>
    <row r="6645" spans="1:8">
      <c r="A6645" s="508" t="s">
        <v>595</v>
      </c>
      <c r="B6645" s="509" t="s">
        <v>370</v>
      </c>
      <c r="C6645" s="509">
        <v>40</v>
      </c>
      <c r="H6645" s="509">
        <v>0</v>
      </c>
    </row>
    <row r="6646" spans="1:8">
      <c r="A6646" s="508" t="s">
        <v>595</v>
      </c>
      <c r="B6646" s="509" t="s">
        <v>370</v>
      </c>
      <c r="C6646" s="509">
        <v>41</v>
      </c>
      <c r="H6646" s="509">
        <v>0</v>
      </c>
    </row>
    <row r="6647" spans="1:8">
      <c r="A6647" s="508" t="s">
        <v>595</v>
      </c>
      <c r="B6647" s="509" t="s">
        <v>370</v>
      </c>
      <c r="C6647" s="509">
        <v>42</v>
      </c>
      <c r="H6647" s="509">
        <v>0</v>
      </c>
    </row>
    <row r="6648" spans="1:8">
      <c r="A6648" s="508" t="s">
        <v>595</v>
      </c>
      <c r="B6648" s="509" t="s">
        <v>370</v>
      </c>
      <c r="C6648" s="509">
        <v>43</v>
      </c>
      <c r="H6648" s="509">
        <v>0</v>
      </c>
    </row>
    <row r="6649" spans="1:8">
      <c r="A6649" s="508" t="s">
        <v>595</v>
      </c>
      <c r="B6649" s="509" t="s">
        <v>370</v>
      </c>
      <c r="C6649" s="509">
        <v>44</v>
      </c>
      <c r="H6649" s="509">
        <v>0</v>
      </c>
    </row>
    <row r="6650" spans="1:8">
      <c r="A6650" s="508" t="s">
        <v>595</v>
      </c>
      <c r="B6650" s="509" t="s">
        <v>370</v>
      </c>
      <c r="C6650" s="509">
        <v>45</v>
      </c>
      <c r="H6650" s="509">
        <v>0</v>
      </c>
    </row>
    <row r="6651" spans="1:8">
      <c r="A6651" s="508" t="s">
        <v>595</v>
      </c>
      <c r="B6651" s="509" t="s">
        <v>370</v>
      </c>
      <c r="C6651" s="509">
        <v>46</v>
      </c>
      <c r="H6651" s="509">
        <v>0</v>
      </c>
    </row>
    <row r="6652" spans="1:8">
      <c r="A6652" s="508" t="s">
        <v>595</v>
      </c>
      <c r="B6652" s="509" t="s">
        <v>370</v>
      </c>
      <c r="C6652" s="509">
        <v>47</v>
      </c>
      <c r="H6652" s="509">
        <v>0</v>
      </c>
    </row>
    <row r="6653" spans="1:8">
      <c r="A6653" s="508" t="s">
        <v>595</v>
      </c>
      <c r="B6653" s="509" t="s">
        <v>370</v>
      </c>
      <c r="C6653" s="509">
        <v>48</v>
      </c>
      <c r="H6653" s="509">
        <v>0</v>
      </c>
    </row>
    <row r="6654" spans="1:8">
      <c r="A6654" s="508" t="s">
        <v>595</v>
      </c>
      <c r="B6654" s="509" t="s">
        <v>370</v>
      </c>
      <c r="C6654" s="509">
        <v>49</v>
      </c>
      <c r="H6654" s="509">
        <v>0</v>
      </c>
    </row>
    <row r="6655" spans="1:8">
      <c r="A6655" s="508" t="s">
        <v>595</v>
      </c>
      <c r="B6655" s="509" t="s">
        <v>370</v>
      </c>
      <c r="C6655" s="509">
        <v>50</v>
      </c>
      <c r="H6655" s="509">
        <v>0</v>
      </c>
    </row>
    <row r="6656" spans="1:8">
      <c r="A6656" s="508" t="s">
        <v>595</v>
      </c>
      <c r="B6656" s="509" t="s">
        <v>370</v>
      </c>
      <c r="C6656" s="509">
        <v>51</v>
      </c>
      <c r="H6656" s="509">
        <v>0</v>
      </c>
    </row>
    <row r="6657" spans="1:8">
      <c r="A6657" s="508" t="s">
        <v>595</v>
      </c>
      <c r="B6657" s="509" t="s">
        <v>370</v>
      </c>
      <c r="C6657" s="509" t="s">
        <v>1031</v>
      </c>
      <c r="H6657" s="509">
        <v>0</v>
      </c>
    </row>
    <row r="6658" spans="1:8">
      <c r="A6658" s="508" t="s">
        <v>595</v>
      </c>
      <c r="B6658" s="509" t="s">
        <v>370</v>
      </c>
      <c r="C6658" s="509" t="s">
        <v>1032</v>
      </c>
      <c r="H6658" s="509">
        <v>0</v>
      </c>
    </row>
    <row r="6659" spans="1:8">
      <c r="A6659" s="508" t="s">
        <v>595</v>
      </c>
      <c r="B6659" s="509" t="s">
        <v>370</v>
      </c>
      <c r="C6659" s="509">
        <v>52</v>
      </c>
      <c r="H6659" s="509">
        <v>0</v>
      </c>
    </row>
    <row r="6660" spans="1:8">
      <c r="A6660" s="508" t="s">
        <v>595</v>
      </c>
      <c r="B6660" s="509" t="s">
        <v>370</v>
      </c>
      <c r="C6660" s="509">
        <v>53</v>
      </c>
      <c r="H6660" s="509">
        <v>0</v>
      </c>
    </row>
    <row r="6661" spans="1:8">
      <c r="A6661" s="508" t="s">
        <v>595</v>
      </c>
      <c r="B6661" s="509" t="s">
        <v>370</v>
      </c>
      <c r="C6661" s="509">
        <v>54</v>
      </c>
      <c r="H6661" s="509">
        <v>0</v>
      </c>
    </row>
    <row r="6662" spans="1:8">
      <c r="A6662" s="508" t="s">
        <v>595</v>
      </c>
      <c r="B6662" s="509" t="s">
        <v>370</v>
      </c>
      <c r="C6662" s="509">
        <v>55</v>
      </c>
      <c r="H6662" s="509">
        <v>0</v>
      </c>
    </row>
    <row r="6663" spans="1:8">
      <c r="A6663" s="508" t="s">
        <v>595</v>
      </c>
      <c r="B6663" s="509" t="s">
        <v>370</v>
      </c>
      <c r="C6663" s="509">
        <v>56</v>
      </c>
      <c r="H6663" s="509">
        <v>0</v>
      </c>
    </row>
    <row r="6664" spans="1:8">
      <c r="A6664" s="508" t="s">
        <v>595</v>
      </c>
      <c r="B6664" s="509" t="s">
        <v>370</v>
      </c>
      <c r="C6664" s="509">
        <v>57</v>
      </c>
      <c r="H6664" s="509">
        <v>0</v>
      </c>
    </row>
    <row r="6665" spans="1:8">
      <c r="A6665" s="508" t="s">
        <v>595</v>
      </c>
      <c r="B6665" s="509" t="s">
        <v>370</v>
      </c>
      <c r="C6665" s="509">
        <v>58</v>
      </c>
      <c r="H6665" s="509">
        <v>0</v>
      </c>
    </row>
    <row r="6666" spans="1:8">
      <c r="A6666" s="508" t="s">
        <v>595</v>
      </c>
      <c r="B6666" s="509" t="s">
        <v>370</v>
      </c>
      <c r="C6666" s="509">
        <v>59</v>
      </c>
      <c r="H6666" s="509">
        <v>0</v>
      </c>
    </row>
    <row r="6667" spans="1:8">
      <c r="A6667" s="508" t="s">
        <v>595</v>
      </c>
      <c r="B6667" s="509" t="s">
        <v>370</v>
      </c>
      <c r="C6667" s="509">
        <v>60</v>
      </c>
      <c r="H6667" s="509">
        <v>0</v>
      </c>
    </row>
    <row r="6668" spans="1:8">
      <c r="A6668" s="508" t="s">
        <v>595</v>
      </c>
      <c r="B6668" s="509" t="s">
        <v>370</v>
      </c>
      <c r="C6668" s="509">
        <v>61</v>
      </c>
      <c r="H6668" s="509">
        <v>0</v>
      </c>
    </row>
    <row r="6669" spans="1:8">
      <c r="A6669" s="508" t="s">
        <v>595</v>
      </c>
      <c r="B6669" s="509" t="s">
        <v>370</v>
      </c>
      <c r="C6669" s="509">
        <v>62</v>
      </c>
      <c r="H6669" s="509">
        <v>0</v>
      </c>
    </row>
    <row r="6670" spans="1:8">
      <c r="A6670" s="508" t="s">
        <v>595</v>
      </c>
      <c r="B6670" s="509" t="s">
        <v>370</v>
      </c>
      <c r="C6670" s="509">
        <v>63</v>
      </c>
      <c r="H6670" s="509">
        <v>0</v>
      </c>
    </row>
    <row r="6671" spans="1:8">
      <c r="A6671" s="508" t="s">
        <v>595</v>
      </c>
      <c r="B6671" s="509" t="s">
        <v>370</v>
      </c>
      <c r="C6671" s="509" t="s">
        <v>1033</v>
      </c>
      <c r="H6671" s="509">
        <v>0</v>
      </c>
    </row>
    <row r="6672" spans="1:8">
      <c r="A6672" s="508" t="s">
        <v>595</v>
      </c>
      <c r="B6672" s="509" t="s">
        <v>370</v>
      </c>
      <c r="C6672" s="509" t="s">
        <v>1034</v>
      </c>
      <c r="H6672" s="509">
        <v>0</v>
      </c>
    </row>
    <row r="6673" spans="1:8">
      <c r="A6673" s="508" t="s">
        <v>595</v>
      </c>
      <c r="B6673" s="509" t="s">
        <v>370</v>
      </c>
      <c r="C6673" s="509">
        <v>64</v>
      </c>
      <c r="H6673" s="509">
        <v>0</v>
      </c>
    </row>
    <row r="6674" spans="1:8">
      <c r="A6674" s="508" t="s">
        <v>595</v>
      </c>
      <c r="B6674" s="509" t="s">
        <v>370</v>
      </c>
      <c r="C6674" s="509" t="s">
        <v>1035</v>
      </c>
      <c r="H6674" s="509">
        <v>0</v>
      </c>
    </row>
    <row r="6675" spans="1:8">
      <c r="A6675" s="508" t="s">
        <v>595</v>
      </c>
      <c r="B6675" s="509" t="s">
        <v>370</v>
      </c>
      <c r="C6675" s="509">
        <v>65</v>
      </c>
      <c r="H6675" s="509">
        <v>0</v>
      </c>
    </row>
    <row r="6676" spans="1:8">
      <c r="A6676" s="508" t="s">
        <v>595</v>
      </c>
      <c r="B6676" s="509" t="s">
        <v>370</v>
      </c>
      <c r="C6676" s="509">
        <v>66</v>
      </c>
      <c r="H6676" s="509">
        <v>0</v>
      </c>
    </row>
    <row r="6677" spans="1:8">
      <c r="A6677" s="508" t="s">
        <v>595</v>
      </c>
      <c r="B6677" s="509" t="s">
        <v>370</v>
      </c>
      <c r="C6677" s="509" t="s">
        <v>1036</v>
      </c>
      <c r="H6677" s="509">
        <v>0</v>
      </c>
    </row>
    <row r="6678" spans="1:8">
      <c r="A6678" s="508" t="s">
        <v>595</v>
      </c>
      <c r="B6678" s="509" t="s">
        <v>370</v>
      </c>
      <c r="C6678" s="509" t="s">
        <v>1037</v>
      </c>
      <c r="H6678" s="509">
        <v>0</v>
      </c>
    </row>
    <row r="6679" spans="1:8">
      <c r="A6679" s="508" t="s">
        <v>595</v>
      </c>
      <c r="B6679" s="509" t="s">
        <v>370</v>
      </c>
      <c r="C6679" s="509" t="s">
        <v>1038</v>
      </c>
      <c r="H6679" s="509">
        <v>0</v>
      </c>
    </row>
    <row r="6680" spans="1:8">
      <c r="A6680" s="508" t="s">
        <v>595</v>
      </c>
      <c r="B6680" s="509" t="s">
        <v>370</v>
      </c>
      <c r="C6680" s="509" t="s">
        <v>1039</v>
      </c>
      <c r="H6680" s="509">
        <v>0</v>
      </c>
    </row>
    <row r="6681" spans="1:8">
      <c r="A6681" s="508" t="s">
        <v>595</v>
      </c>
      <c r="B6681" s="509" t="s">
        <v>370</v>
      </c>
      <c r="C6681" s="509" t="s">
        <v>1040</v>
      </c>
      <c r="H6681" s="509">
        <v>0</v>
      </c>
    </row>
    <row r="6682" spans="1:8">
      <c r="A6682" s="508" t="s">
        <v>595</v>
      </c>
      <c r="B6682" s="509" t="s">
        <v>370</v>
      </c>
      <c r="C6682" s="509" t="s">
        <v>1041</v>
      </c>
      <c r="H6682" s="509">
        <v>0</v>
      </c>
    </row>
    <row r="6683" spans="1:8">
      <c r="A6683" s="508" t="s">
        <v>595</v>
      </c>
      <c r="B6683" s="509" t="s">
        <v>370</v>
      </c>
      <c r="C6683" s="509" t="s">
        <v>1042</v>
      </c>
    </row>
    <row r="6684" spans="1:8">
      <c r="A6684" s="508" t="s">
        <v>595</v>
      </c>
      <c r="B6684" s="509" t="s">
        <v>370</v>
      </c>
      <c r="C6684" s="509">
        <v>67</v>
      </c>
      <c r="H6684" s="509">
        <v>0</v>
      </c>
    </row>
    <row r="6685" spans="1:8">
      <c r="A6685" s="508" t="s">
        <v>595</v>
      </c>
      <c r="B6685" s="509" t="s">
        <v>370</v>
      </c>
      <c r="C6685" s="509">
        <v>68</v>
      </c>
      <c r="H6685" s="509">
        <v>0</v>
      </c>
    </row>
    <row r="6686" spans="1:8">
      <c r="A6686" s="508" t="s">
        <v>595</v>
      </c>
      <c r="B6686" s="509" t="s">
        <v>370</v>
      </c>
      <c r="C6686" s="509" t="s">
        <v>1043</v>
      </c>
      <c r="H6686" s="509">
        <v>0</v>
      </c>
    </row>
    <row r="6687" spans="1:8">
      <c r="A6687" s="508" t="s">
        <v>595</v>
      </c>
      <c r="B6687" s="509" t="s">
        <v>370</v>
      </c>
      <c r="C6687" s="509">
        <v>69</v>
      </c>
      <c r="H6687" s="509">
        <v>0</v>
      </c>
    </row>
    <row r="6688" spans="1:8">
      <c r="A6688" s="508" t="s">
        <v>595</v>
      </c>
      <c r="B6688" s="509" t="s">
        <v>370</v>
      </c>
      <c r="C6688" s="509" t="s">
        <v>1044</v>
      </c>
      <c r="H6688" s="509">
        <v>0</v>
      </c>
    </row>
    <row r="6689" spans="1:8">
      <c r="A6689" s="508" t="s">
        <v>595</v>
      </c>
      <c r="B6689" s="509" t="s">
        <v>370</v>
      </c>
      <c r="C6689" s="509" t="s">
        <v>1045</v>
      </c>
      <c r="H6689" s="509">
        <v>0</v>
      </c>
    </row>
    <row r="6690" spans="1:8">
      <c r="A6690" s="508" t="s">
        <v>595</v>
      </c>
      <c r="B6690" s="509" t="s">
        <v>370</v>
      </c>
      <c r="C6690" s="509">
        <v>70</v>
      </c>
      <c r="H6690" s="509">
        <v>0</v>
      </c>
    </row>
    <row r="6691" spans="1:8">
      <c r="A6691" s="508" t="s">
        <v>595</v>
      </c>
      <c r="B6691" s="509" t="s">
        <v>370</v>
      </c>
      <c r="C6691" s="509" t="s">
        <v>1046</v>
      </c>
      <c r="H6691" s="509">
        <v>0</v>
      </c>
    </row>
    <row r="6692" spans="1:8">
      <c r="A6692" s="508" t="s">
        <v>595</v>
      </c>
      <c r="B6692" s="509" t="s">
        <v>370</v>
      </c>
      <c r="C6692" s="509">
        <v>71</v>
      </c>
      <c r="H6692" s="509">
        <v>0</v>
      </c>
    </row>
    <row r="6693" spans="1:8">
      <c r="A6693" s="508" t="s">
        <v>595</v>
      </c>
      <c r="B6693" s="509" t="s">
        <v>370</v>
      </c>
      <c r="C6693" s="509" t="s">
        <v>1047</v>
      </c>
      <c r="H6693" s="509">
        <v>0</v>
      </c>
    </row>
    <row r="6694" spans="1:8">
      <c r="A6694" s="508" t="s">
        <v>595</v>
      </c>
      <c r="B6694" s="509" t="s">
        <v>370</v>
      </c>
      <c r="C6694" s="509" t="s">
        <v>1048</v>
      </c>
      <c r="H6694" s="509">
        <v>0</v>
      </c>
    </row>
    <row r="6695" spans="1:8">
      <c r="A6695" s="508" t="s">
        <v>595</v>
      </c>
      <c r="B6695" s="509" t="s">
        <v>370</v>
      </c>
      <c r="C6695" s="509" t="s">
        <v>1049</v>
      </c>
      <c r="H6695" s="509">
        <v>0</v>
      </c>
    </row>
    <row r="6696" spans="1:8">
      <c r="A6696" s="508" t="s">
        <v>595</v>
      </c>
      <c r="B6696" s="509" t="s">
        <v>370</v>
      </c>
      <c r="C6696" s="509" t="s">
        <v>1050</v>
      </c>
      <c r="H6696" s="509">
        <v>0</v>
      </c>
    </row>
    <row r="6697" spans="1:8">
      <c r="A6697" s="508" t="s">
        <v>595</v>
      </c>
      <c r="B6697" s="509" t="s">
        <v>370</v>
      </c>
      <c r="C6697" s="509" t="s">
        <v>1051</v>
      </c>
      <c r="H6697" s="509">
        <v>0</v>
      </c>
    </row>
    <row r="6698" spans="1:8">
      <c r="A6698" s="508" t="s">
        <v>595</v>
      </c>
      <c r="B6698" s="509" t="s">
        <v>370</v>
      </c>
      <c r="C6698" s="509">
        <v>72</v>
      </c>
      <c r="H6698" s="509">
        <v>0</v>
      </c>
    </row>
    <row r="6699" spans="1:8">
      <c r="A6699" s="508" t="s">
        <v>595</v>
      </c>
      <c r="B6699" s="509" t="s">
        <v>370</v>
      </c>
      <c r="C6699" s="509">
        <v>74</v>
      </c>
      <c r="H6699" s="509">
        <v>0</v>
      </c>
    </row>
    <row r="6700" spans="1:8">
      <c r="A6700" s="508" t="s">
        <v>595</v>
      </c>
      <c r="B6700" s="509" t="s">
        <v>370</v>
      </c>
      <c r="C6700" s="509" t="s">
        <v>4571</v>
      </c>
      <c r="D6700" s="509">
        <v>0</v>
      </c>
      <c r="E6700" s="509">
        <v>0</v>
      </c>
      <c r="F6700" s="509">
        <v>0</v>
      </c>
      <c r="G6700" s="509">
        <v>0</v>
      </c>
      <c r="H6700" s="509">
        <v>0</v>
      </c>
    </row>
    <row r="6701" spans="1:8">
      <c r="A6701" s="508" t="s">
        <v>596</v>
      </c>
      <c r="B6701" s="509" t="s">
        <v>1392</v>
      </c>
      <c r="C6701" s="509">
        <v>1</v>
      </c>
      <c r="H6701" s="509">
        <v>0</v>
      </c>
    </row>
    <row r="6702" spans="1:8">
      <c r="A6702" s="508" t="s">
        <v>596</v>
      </c>
      <c r="B6702" s="509" t="s">
        <v>1392</v>
      </c>
      <c r="C6702" s="509" t="s">
        <v>1023</v>
      </c>
      <c r="H6702" s="509">
        <v>0</v>
      </c>
    </row>
    <row r="6703" spans="1:8">
      <c r="A6703" s="508" t="s">
        <v>596</v>
      </c>
      <c r="B6703" s="509" t="s">
        <v>1392</v>
      </c>
      <c r="C6703" s="509">
        <v>2</v>
      </c>
      <c r="H6703" s="509">
        <v>0</v>
      </c>
    </row>
    <row r="6704" spans="1:8">
      <c r="A6704" s="508" t="s">
        <v>596</v>
      </c>
      <c r="B6704" s="509" t="s">
        <v>1392</v>
      </c>
      <c r="C6704" s="509">
        <v>3</v>
      </c>
      <c r="H6704" s="509">
        <v>0</v>
      </c>
    </row>
    <row r="6705" spans="1:8">
      <c r="A6705" s="508" t="s">
        <v>596</v>
      </c>
      <c r="B6705" s="509" t="s">
        <v>1392</v>
      </c>
      <c r="C6705" s="509">
        <v>4</v>
      </c>
      <c r="H6705" s="509">
        <v>0</v>
      </c>
    </row>
    <row r="6706" spans="1:8">
      <c r="A6706" s="508" t="s">
        <v>596</v>
      </c>
      <c r="B6706" s="509" t="s">
        <v>1392</v>
      </c>
      <c r="C6706" s="509">
        <v>5</v>
      </c>
      <c r="H6706" s="509">
        <v>0</v>
      </c>
    </row>
    <row r="6707" spans="1:8">
      <c r="A6707" s="508" t="s">
        <v>596</v>
      </c>
      <c r="B6707" s="509" t="s">
        <v>1392</v>
      </c>
      <c r="C6707" s="509">
        <v>6</v>
      </c>
      <c r="H6707" s="509">
        <v>0</v>
      </c>
    </row>
    <row r="6708" spans="1:8">
      <c r="A6708" s="508" t="s">
        <v>596</v>
      </c>
      <c r="B6708" s="509" t="s">
        <v>1392</v>
      </c>
      <c r="C6708" s="509">
        <v>7</v>
      </c>
      <c r="H6708" s="509">
        <v>0</v>
      </c>
    </row>
    <row r="6709" spans="1:8">
      <c r="A6709" s="508" t="s">
        <v>596</v>
      </c>
      <c r="B6709" s="509" t="s">
        <v>1392</v>
      </c>
      <c r="C6709" s="509">
        <v>8</v>
      </c>
      <c r="H6709" s="509">
        <v>0</v>
      </c>
    </row>
    <row r="6710" spans="1:8">
      <c r="A6710" s="508" t="s">
        <v>596</v>
      </c>
      <c r="B6710" s="509" t="s">
        <v>1392</v>
      </c>
      <c r="C6710" s="509">
        <v>9</v>
      </c>
      <c r="H6710" s="509">
        <v>0</v>
      </c>
    </row>
    <row r="6711" spans="1:8">
      <c r="A6711" s="508" t="s">
        <v>596</v>
      </c>
      <c r="B6711" s="509" t="s">
        <v>1392</v>
      </c>
      <c r="C6711" s="509">
        <v>10</v>
      </c>
      <c r="H6711" s="509">
        <v>0</v>
      </c>
    </row>
    <row r="6712" spans="1:8">
      <c r="A6712" s="508" t="s">
        <v>596</v>
      </c>
      <c r="B6712" s="509" t="s">
        <v>1392</v>
      </c>
      <c r="C6712" s="509">
        <v>11</v>
      </c>
      <c r="H6712" s="509">
        <v>0</v>
      </c>
    </row>
    <row r="6713" spans="1:8">
      <c r="A6713" s="508" t="s">
        <v>596</v>
      </c>
      <c r="B6713" s="509" t="s">
        <v>1392</v>
      </c>
      <c r="C6713" s="509">
        <v>12</v>
      </c>
      <c r="H6713" s="509">
        <v>0</v>
      </c>
    </row>
    <row r="6714" spans="1:8">
      <c r="A6714" s="508" t="s">
        <v>596</v>
      </c>
      <c r="B6714" s="509" t="s">
        <v>1392</v>
      </c>
      <c r="C6714" s="509">
        <v>13</v>
      </c>
      <c r="H6714" s="509">
        <v>0</v>
      </c>
    </row>
    <row r="6715" spans="1:8">
      <c r="A6715" s="508" t="s">
        <v>596</v>
      </c>
      <c r="B6715" s="509" t="s">
        <v>1392</v>
      </c>
      <c r="C6715" s="509">
        <v>14</v>
      </c>
      <c r="H6715" s="509">
        <v>0</v>
      </c>
    </row>
    <row r="6716" spans="1:8">
      <c r="A6716" s="508" t="s">
        <v>596</v>
      </c>
      <c r="B6716" s="509" t="s">
        <v>1392</v>
      </c>
      <c r="C6716" s="509">
        <v>15</v>
      </c>
      <c r="H6716" s="509">
        <v>0</v>
      </c>
    </row>
    <row r="6717" spans="1:8">
      <c r="A6717" s="508" t="s">
        <v>596</v>
      </c>
      <c r="B6717" s="509" t="s">
        <v>1392</v>
      </c>
      <c r="C6717" s="509">
        <v>16</v>
      </c>
      <c r="H6717" s="509">
        <v>0</v>
      </c>
    </row>
    <row r="6718" spans="1:8">
      <c r="A6718" s="508" t="s">
        <v>596</v>
      </c>
      <c r="B6718" s="509" t="s">
        <v>1392</v>
      </c>
      <c r="C6718" s="509">
        <v>17</v>
      </c>
      <c r="H6718" s="509">
        <v>0</v>
      </c>
    </row>
    <row r="6719" spans="1:8">
      <c r="A6719" s="508" t="s">
        <v>596</v>
      </c>
      <c r="B6719" s="509" t="s">
        <v>1392</v>
      </c>
      <c r="C6719" s="509">
        <v>18</v>
      </c>
      <c r="H6719" s="509">
        <v>0</v>
      </c>
    </row>
    <row r="6720" spans="1:8">
      <c r="A6720" s="508" t="s">
        <v>596</v>
      </c>
      <c r="B6720" s="509" t="s">
        <v>1392</v>
      </c>
      <c r="C6720" s="509" t="s">
        <v>1024</v>
      </c>
      <c r="H6720" s="509">
        <v>0</v>
      </c>
    </row>
    <row r="6721" spans="1:8">
      <c r="A6721" s="508" t="s">
        <v>596</v>
      </c>
      <c r="B6721" s="509" t="s">
        <v>1392</v>
      </c>
      <c r="C6721" s="509" t="s">
        <v>1025</v>
      </c>
      <c r="H6721" s="509">
        <v>0</v>
      </c>
    </row>
    <row r="6722" spans="1:8">
      <c r="A6722" s="508" t="s">
        <v>596</v>
      </c>
      <c r="B6722" s="509" t="s">
        <v>1392</v>
      </c>
      <c r="C6722" s="509">
        <v>19</v>
      </c>
      <c r="H6722" s="509">
        <v>0</v>
      </c>
    </row>
    <row r="6723" spans="1:8">
      <c r="A6723" s="508" t="s">
        <v>596</v>
      </c>
      <c r="B6723" s="509" t="s">
        <v>1392</v>
      </c>
      <c r="C6723" s="509">
        <v>20</v>
      </c>
      <c r="H6723" s="509">
        <v>0</v>
      </c>
    </row>
    <row r="6724" spans="1:8">
      <c r="A6724" s="508" t="s">
        <v>596</v>
      </c>
      <c r="B6724" s="509" t="s">
        <v>1392</v>
      </c>
      <c r="C6724" s="509">
        <v>21</v>
      </c>
      <c r="H6724" s="509">
        <v>0</v>
      </c>
    </row>
    <row r="6725" spans="1:8">
      <c r="A6725" s="508" t="s">
        <v>596</v>
      </c>
      <c r="B6725" s="509" t="s">
        <v>1392</v>
      </c>
      <c r="C6725" s="509" t="s">
        <v>1026</v>
      </c>
      <c r="H6725" s="509">
        <v>0</v>
      </c>
    </row>
    <row r="6726" spans="1:8">
      <c r="A6726" s="508" t="s">
        <v>596</v>
      </c>
      <c r="B6726" s="509" t="s">
        <v>1392</v>
      </c>
      <c r="C6726" s="509" t="s">
        <v>1027</v>
      </c>
      <c r="H6726" s="509">
        <v>0</v>
      </c>
    </row>
    <row r="6727" spans="1:8">
      <c r="A6727" s="508" t="s">
        <v>596</v>
      </c>
      <c r="B6727" s="509" t="s">
        <v>1392</v>
      </c>
      <c r="C6727" s="509" t="s">
        <v>1028</v>
      </c>
      <c r="H6727" s="509">
        <v>0</v>
      </c>
    </row>
    <row r="6728" spans="1:8">
      <c r="A6728" s="508" t="s">
        <v>596</v>
      </c>
      <c r="B6728" s="509" t="s">
        <v>1392</v>
      </c>
      <c r="C6728" s="509">
        <v>22</v>
      </c>
      <c r="H6728" s="509">
        <v>0</v>
      </c>
    </row>
    <row r="6729" spans="1:8">
      <c r="A6729" s="508" t="s">
        <v>596</v>
      </c>
      <c r="B6729" s="509" t="s">
        <v>1392</v>
      </c>
      <c r="C6729" s="509">
        <v>23</v>
      </c>
      <c r="H6729" s="509">
        <v>0</v>
      </c>
    </row>
    <row r="6730" spans="1:8">
      <c r="A6730" s="508" t="s">
        <v>596</v>
      </c>
      <c r="B6730" s="509" t="s">
        <v>1392</v>
      </c>
      <c r="C6730" s="509" t="s">
        <v>1029</v>
      </c>
      <c r="H6730" s="509">
        <v>0</v>
      </c>
    </row>
    <row r="6731" spans="1:8">
      <c r="A6731" s="508" t="s">
        <v>596</v>
      </c>
      <c r="B6731" s="509" t="s">
        <v>1392</v>
      </c>
      <c r="C6731" s="509">
        <v>24</v>
      </c>
      <c r="H6731" s="509">
        <v>0</v>
      </c>
    </row>
    <row r="6732" spans="1:8">
      <c r="A6732" s="508" t="s">
        <v>596</v>
      </c>
      <c r="B6732" s="509" t="s">
        <v>1392</v>
      </c>
      <c r="C6732" s="509">
        <v>25</v>
      </c>
    </row>
    <row r="6733" spans="1:8">
      <c r="A6733" s="508" t="s">
        <v>596</v>
      </c>
      <c r="B6733" s="509" t="s">
        <v>1392</v>
      </c>
      <c r="C6733" s="509">
        <v>26</v>
      </c>
      <c r="H6733" s="509">
        <v>0</v>
      </c>
    </row>
    <row r="6734" spans="1:8">
      <c r="A6734" s="508" t="s">
        <v>596</v>
      </c>
      <c r="B6734" s="509" t="s">
        <v>1392</v>
      </c>
      <c r="C6734" s="509">
        <v>27</v>
      </c>
      <c r="H6734" s="509">
        <v>0</v>
      </c>
    </row>
    <row r="6735" spans="1:8">
      <c r="A6735" s="508" t="s">
        <v>596</v>
      </c>
      <c r="B6735" s="509" t="s">
        <v>1392</v>
      </c>
      <c r="C6735" s="509">
        <v>28</v>
      </c>
      <c r="H6735" s="509">
        <v>0</v>
      </c>
    </row>
    <row r="6736" spans="1:8">
      <c r="A6736" s="508" t="s">
        <v>596</v>
      </c>
      <c r="B6736" s="509" t="s">
        <v>1392</v>
      </c>
      <c r="C6736" s="509">
        <v>29</v>
      </c>
      <c r="H6736" s="509">
        <v>0</v>
      </c>
    </row>
    <row r="6737" spans="1:8">
      <c r="A6737" s="508" t="s">
        <v>596</v>
      </c>
      <c r="B6737" s="509" t="s">
        <v>1392</v>
      </c>
      <c r="C6737" s="509">
        <v>30</v>
      </c>
      <c r="H6737" s="509">
        <v>0</v>
      </c>
    </row>
    <row r="6738" spans="1:8">
      <c r="A6738" s="508" t="s">
        <v>596</v>
      </c>
      <c r="B6738" s="509" t="s">
        <v>1392</v>
      </c>
      <c r="C6738" s="509">
        <v>31</v>
      </c>
      <c r="H6738" s="509">
        <v>0</v>
      </c>
    </row>
    <row r="6739" spans="1:8">
      <c r="A6739" s="508" t="s">
        <v>596</v>
      </c>
      <c r="B6739" s="509" t="s">
        <v>1392</v>
      </c>
      <c r="C6739" s="509">
        <v>32</v>
      </c>
      <c r="H6739" s="509">
        <v>0</v>
      </c>
    </row>
    <row r="6740" spans="1:8">
      <c r="A6740" s="508" t="s">
        <v>596</v>
      </c>
      <c r="B6740" s="509" t="s">
        <v>1392</v>
      </c>
      <c r="C6740" s="509">
        <v>33</v>
      </c>
      <c r="H6740" s="509">
        <v>0</v>
      </c>
    </row>
    <row r="6741" spans="1:8">
      <c r="A6741" s="508" t="s">
        <v>596</v>
      </c>
      <c r="B6741" s="509" t="s">
        <v>1392</v>
      </c>
      <c r="C6741" s="509">
        <v>34</v>
      </c>
      <c r="H6741" s="509">
        <v>0</v>
      </c>
    </row>
    <row r="6742" spans="1:8">
      <c r="A6742" s="508" t="s">
        <v>596</v>
      </c>
      <c r="B6742" s="509" t="s">
        <v>1392</v>
      </c>
      <c r="C6742" s="509">
        <v>35</v>
      </c>
      <c r="H6742" s="509">
        <v>0</v>
      </c>
    </row>
    <row r="6743" spans="1:8">
      <c r="A6743" s="508" t="s">
        <v>596</v>
      </c>
      <c r="B6743" s="509" t="s">
        <v>1392</v>
      </c>
      <c r="C6743" s="509">
        <v>36</v>
      </c>
      <c r="H6743" s="509">
        <v>0</v>
      </c>
    </row>
    <row r="6744" spans="1:8">
      <c r="A6744" s="508" t="s">
        <v>596</v>
      </c>
      <c r="B6744" s="509" t="s">
        <v>1392</v>
      </c>
      <c r="C6744" s="509">
        <v>37</v>
      </c>
      <c r="H6744" s="509">
        <v>0</v>
      </c>
    </row>
    <row r="6745" spans="1:8">
      <c r="A6745" s="508" t="s">
        <v>596</v>
      </c>
      <c r="B6745" s="509" t="s">
        <v>1392</v>
      </c>
      <c r="C6745" s="509">
        <v>38</v>
      </c>
      <c r="H6745" s="509">
        <v>0</v>
      </c>
    </row>
    <row r="6746" spans="1:8">
      <c r="A6746" s="508" t="s">
        <v>596</v>
      </c>
      <c r="B6746" s="509" t="s">
        <v>1392</v>
      </c>
      <c r="C6746" s="509" t="s">
        <v>1030</v>
      </c>
    </row>
    <row r="6747" spans="1:8">
      <c r="A6747" s="508" t="s">
        <v>596</v>
      </c>
      <c r="B6747" s="509" t="s">
        <v>1392</v>
      </c>
      <c r="C6747" s="509">
        <v>39</v>
      </c>
      <c r="H6747" s="509">
        <v>0</v>
      </c>
    </row>
    <row r="6748" spans="1:8">
      <c r="A6748" s="508" t="s">
        <v>596</v>
      </c>
      <c r="B6748" s="509" t="s">
        <v>1392</v>
      </c>
      <c r="C6748" s="509">
        <v>40</v>
      </c>
      <c r="H6748" s="509">
        <v>0</v>
      </c>
    </row>
    <row r="6749" spans="1:8">
      <c r="A6749" s="508" t="s">
        <v>596</v>
      </c>
      <c r="B6749" s="509" t="s">
        <v>1392</v>
      </c>
      <c r="C6749" s="509">
        <v>41</v>
      </c>
      <c r="H6749" s="509">
        <v>0</v>
      </c>
    </row>
    <row r="6750" spans="1:8">
      <c r="A6750" s="508" t="s">
        <v>596</v>
      </c>
      <c r="B6750" s="509" t="s">
        <v>1392</v>
      </c>
      <c r="C6750" s="509">
        <v>42</v>
      </c>
      <c r="H6750" s="509">
        <v>0</v>
      </c>
    </row>
    <row r="6751" spans="1:8">
      <c r="A6751" s="508" t="s">
        <v>596</v>
      </c>
      <c r="B6751" s="509" t="s">
        <v>1392</v>
      </c>
      <c r="C6751" s="509">
        <v>43</v>
      </c>
      <c r="H6751" s="509">
        <v>0</v>
      </c>
    </row>
    <row r="6752" spans="1:8">
      <c r="A6752" s="508" t="s">
        <v>596</v>
      </c>
      <c r="B6752" s="509" t="s">
        <v>1392</v>
      </c>
      <c r="C6752" s="509">
        <v>44</v>
      </c>
      <c r="H6752" s="509">
        <v>0</v>
      </c>
    </row>
    <row r="6753" spans="1:8">
      <c r="A6753" s="508" t="s">
        <v>596</v>
      </c>
      <c r="B6753" s="509" t="s">
        <v>1392</v>
      </c>
      <c r="C6753" s="509">
        <v>45</v>
      </c>
      <c r="H6753" s="509">
        <v>0</v>
      </c>
    </row>
    <row r="6754" spans="1:8">
      <c r="A6754" s="508" t="s">
        <v>596</v>
      </c>
      <c r="B6754" s="509" t="s">
        <v>1392</v>
      </c>
      <c r="C6754" s="509">
        <v>46</v>
      </c>
      <c r="H6754" s="509">
        <v>0</v>
      </c>
    </row>
    <row r="6755" spans="1:8">
      <c r="A6755" s="508" t="s">
        <v>596</v>
      </c>
      <c r="B6755" s="509" t="s">
        <v>1392</v>
      </c>
      <c r="C6755" s="509">
        <v>47</v>
      </c>
      <c r="H6755" s="509">
        <v>0</v>
      </c>
    </row>
    <row r="6756" spans="1:8">
      <c r="A6756" s="508" t="s">
        <v>596</v>
      </c>
      <c r="B6756" s="509" t="s">
        <v>1392</v>
      </c>
      <c r="C6756" s="509">
        <v>48</v>
      </c>
      <c r="H6756" s="509">
        <v>0</v>
      </c>
    </row>
    <row r="6757" spans="1:8">
      <c r="A6757" s="508" t="s">
        <v>596</v>
      </c>
      <c r="B6757" s="509" t="s">
        <v>1392</v>
      </c>
      <c r="C6757" s="509">
        <v>49</v>
      </c>
      <c r="H6757" s="509">
        <v>0</v>
      </c>
    </row>
    <row r="6758" spans="1:8">
      <c r="A6758" s="508" t="s">
        <v>596</v>
      </c>
      <c r="B6758" s="509" t="s">
        <v>1392</v>
      </c>
      <c r="C6758" s="509">
        <v>50</v>
      </c>
      <c r="H6758" s="509">
        <v>0</v>
      </c>
    </row>
    <row r="6759" spans="1:8">
      <c r="A6759" s="508" t="s">
        <v>596</v>
      </c>
      <c r="B6759" s="509" t="s">
        <v>1392</v>
      </c>
      <c r="C6759" s="509">
        <v>51</v>
      </c>
      <c r="H6759" s="509">
        <v>0</v>
      </c>
    </row>
    <row r="6760" spans="1:8">
      <c r="A6760" s="508" t="s">
        <v>596</v>
      </c>
      <c r="B6760" s="509" t="s">
        <v>1392</v>
      </c>
      <c r="C6760" s="509" t="s">
        <v>1031</v>
      </c>
      <c r="H6760" s="509">
        <v>0</v>
      </c>
    </row>
    <row r="6761" spans="1:8">
      <c r="A6761" s="508" t="s">
        <v>596</v>
      </c>
      <c r="B6761" s="509" t="s">
        <v>1392</v>
      </c>
      <c r="C6761" s="509" t="s">
        <v>1032</v>
      </c>
      <c r="H6761" s="509">
        <v>0</v>
      </c>
    </row>
    <row r="6762" spans="1:8">
      <c r="A6762" s="508" t="s">
        <v>596</v>
      </c>
      <c r="B6762" s="509" t="s">
        <v>1392</v>
      </c>
      <c r="C6762" s="509">
        <v>52</v>
      </c>
      <c r="H6762" s="509">
        <v>0</v>
      </c>
    </row>
    <row r="6763" spans="1:8">
      <c r="A6763" s="508" t="s">
        <v>596</v>
      </c>
      <c r="B6763" s="509" t="s">
        <v>1392</v>
      </c>
      <c r="C6763" s="509">
        <v>53</v>
      </c>
      <c r="H6763" s="509">
        <v>0</v>
      </c>
    </row>
    <row r="6764" spans="1:8">
      <c r="A6764" s="508" t="s">
        <v>596</v>
      </c>
      <c r="B6764" s="509" t="s">
        <v>1392</v>
      </c>
      <c r="C6764" s="509">
        <v>54</v>
      </c>
      <c r="H6764" s="509">
        <v>0</v>
      </c>
    </row>
    <row r="6765" spans="1:8">
      <c r="A6765" s="508" t="s">
        <v>596</v>
      </c>
      <c r="B6765" s="509" t="s">
        <v>1392</v>
      </c>
      <c r="C6765" s="509">
        <v>55</v>
      </c>
      <c r="H6765" s="509">
        <v>0</v>
      </c>
    </row>
    <row r="6766" spans="1:8">
      <c r="A6766" s="508" t="s">
        <v>596</v>
      </c>
      <c r="B6766" s="509" t="s">
        <v>1392</v>
      </c>
      <c r="C6766" s="509">
        <v>56</v>
      </c>
      <c r="H6766" s="509">
        <v>0</v>
      </c>
    </row>
    <row r="6767" spans="1:8">
      <c r="A6767" s="508" t="s">
        <v>596</v>
      </c>
      <c r="B6767" s="509" t="s">
        <v>1392</v>
      </c>
      <c r="C6767" s="509">
        <v>57</v>
      </c>
      <c r="H6767" s="509">
        <v>0</v>
      </c>
    </row>
    <row r="6768" spans="1:8">
      <c r="A6768" s="508" t="s">
        <v>596</v>
      </c>
      <c r="B6768" s="509" t="s">
        <v>1392</v>
      </c>
      <c r="C6768" s="509">
        <v>58</v>
      </c>
      <c r="H6768" s="509">
        <v>0</v>
      </c>
    </row>
    <row r="6769" spans="1:8">
      <c r="A6769" s="508" t="s">
        <v>596</v>
      </c>
      <c r="B6769" s="509" t="s">
        <v>1392</v>
      </c>
      <c r="C6769" s="509">
        <v>59</v>
      </c>
      <c r="H6769" s="509">
        <v>0</v>
      </c>
    </row>
    <row r="6770" spans="1:8">
      <c r="A6770" s="508" t="s">
        <v>596</v>
      </c>
      <c r="B6770" s="509" t="s">
        <v>1392</v>
      </c>
      <c r="C6770" s="509">
        <v>60</v>
      </c>
      <c r="H6770" s="509">
        <v>0</v>
      </c>
    </row>
    <row r="6771" spans="1:8">
      <c r="A6771" s="508" t="s">
        <v>596</v>
      </c>
      <c r="B6771" s="509" t="s">
        <v>1392</v>
      </c>
      <c r="C6771" s="509">
        <v>61</v>
      </c>
      <c r="H6771" s="509">
        <v>0</v>
      </c>
    </row>
    <row r="6772" spans="1:8">
      <c r="A6772" s="508" t="s">
        <v>596</v>
      </c>
      <c r="B6772" s="509" t="s">
        <v>1392</v>
      </c>
      <c r="C6772" s="509">
        <v>62</v>
      </c>
      <c r="H6772" s="509">
        <v>0</v>
      </c>
    </row>
    <row r="6773" spans="1:8">
      <c r="A6773" s="508" t="s">
        <v>596</v>
      </c>
      <c r="B6773" s="509" t="s">
        <v>1392</v>
      </c>
      <c r="C6773" s="509">
        <v>63</v>
      </c>
      <c r="H6773" s="509">
        <v>0</v>
      </c>
    </row>
    <row r="6774" spans="1:8">
      <c r="A6774" s="508" t="s">
        <v>596</v>
      </c>
      <c r="B6774" s="509" t="s">
        <v>1392</v>
      </c>
      <c r="C6774" s="509" t="s">
        <v>1033</v>
      </c>
      <c r="H6774" s="509">
        <v>0</v>
      </c>
    </row>
    <row r="6775" spans="1:8">
      <c r="A6775" s="508" t="s">
        <v>596</v>
      </c>
      <c r="B6775" s="509" t="s">
        <v>1392</v>
      </c>
      <c r="C6775" s="509" t="s">
        <v>1034</v>
      </c>
      <c r="H6775" s="509">
        <v>0</v>
      </c>
    </row>
    <row r="6776" spans="1:8">
      <c r="A6776" s="508" t="s">
        <v>596</v>
      </c>
      <c r="B6776" s="509" t="s">
        <v>1392</v>
      </c>
      <c r="C6776" s="509">
        <v>64</v>
      </c>
      <c r="H6776" s="509">
        <v>0</v>
      </c>
    </row>
    <row r="6777" spans="1:8">
      <c r="A6777" s="508" t="s">
        <v>596</v>
      </c>
      <c r="B6777" s="509" t="s">
        <v>1392</v>
      </c>
      <c r="C6777" s="509" t="s">
        <v>1035</v>
      </c>
      <c r="H6777" s="509">
        <v>0</v>
      </c>
    </row>
    <row r="6778" spans="1:8">
      <c r="A6778" s="508" t="s">
        <v>596</v>
      </c>
      <c r="B6778" s="509" t="s">
        <v>1392</v>
      </c>
      <c r="C6778" s="509">
        <v>65</v>
      </c>
      <c r="H6778" s="509">
        <v>0</v>
      </c>
    </row>
    <row r="6779" spans="1:8">
      <c r="A6779" s="508" t="s">
        <v>596</v>
      </c>
      <c r="B6779" s="509" t="s">
        <v>1392</v>
      </c>
      <c r="C6779" s="509">
        <v>66</v>
      </c>
      <c r="H6779" s="509">
        <v>0</v>
      </c>
    </row>
    <row r="6780" spans="1:8">
      <c r="A6780" s="508" t="s">
        <v>596</v>
      </c>
      <c r="B6780" s="509" t="s">
        <v>1392</v>
      </c>
      <c r="C6780" s="509" t="s">
        <v>1036</v>
      </c>
      <c r="H6780" s="509">
        <v>0</v>
      </c>
    </row>
    <row r="6781" spans="1:8">
      <c r="A6781" s="508" t="s">
        <v>596</v>
      </c>
      <c r="B6781" s="509" t="s">
        <v>1392</v>
      </c>
      <c r="C6781" s="509" t="s">
        <v>1037</v>
      </c>
      <c r="H6781" s="509">
        <v>0</v>
      </c>
    </row>
    <row r="6782" spans="1:8">
      <c r="A6782" s="508" t="s">
        <v>596</v>
      </c>
      <c r="B6782" s="509" t="s">
        <v>1392</v>
      </c>
      <c r="C6782" s="509" t="s">
        <v>1038</v>
      </c>
      <c r="H6782" s="509">
        <v>0</v>
      </c>
    </row>
    <row r="6783" spans="1:8">
      <c r="A6783" s="508" t="s">
        <v>596</v>
      </c>
      <c r="B6783" s="509" t="s">
        <v>1392</v>
      </c>
      <c r="C6783" s="509" t="s">
        <v>1039</v>
      </c>
      <c r="H6783" s="509">
        <v>0</v>
      </c>
    </row>
    <row r="6784" spans="1:8">
      <c r="A6784" s="508" t="s">
        <v>596</v>
      </c>
      <c r="B6784" s="509" t="s">
        <v>1392</v>
      </c>
      <c r="C6784" s="509" t="s">
        <v>1040</v>
      </c>
      <c r="H6784" s="509">
        <v>0</v>
      </c>
    </row>
    <row r="6785" spans="1:8">
      <c r="A6785" s="508" t="s">
        <v>596</v>
      </c>
      <c r="B6785" s="509" t="s">
        <v>1392</v>
      </c>
      <c r="C6785" s="509" t="s">
        <v>1041</v>
      </c>
      <c r="H6785" s="509">
        <v>0</v>
      </c>
    </row>
    <row r="6786" spans="1:8">
      <c r="A6786" s="508" t="s">
        <v>596</v>
      </c>
      <c r="B6786" s="509" t="s">
        <v>1392</v>
      </c>
      <c r="C6786" s="509" t="s">
        <v>1042</v>
      </c>
    </row>
    <row r="6787" spans="1:8">
      <c r="A6787" s="508" t="s">
        <v>596</v>
      </c>
      <c r="B6787" s="509" t="s">
        <v>1392</v>
      </c>
      <c r="C6787" s="509">
        <v>67</v>
      </c>
      <c r="H6787" s="509">
        <v>0</v>
      </c>
    </row>
    <row r="6788" spans="1:8">
      <c r="A6788" s="508" t="s">
        <v>596</v>
      </c>
      <c r="B6788" s="509" t="s">
        <v>1392</v>
      </c>
      <c r="C6788" s="509">
        <v>68</v>
      </c>
      <c r="H6788" s="509">
        <v>0</v>
      </c>
    </row>
    <row r="6789" spans="1:8">
      <c r="A6789" s="508" t="s">
        <v>596</v>
      </c>
      <c r="B6789" s="509" t="s">
        <v>1392</v>
      </c>
      <c r="C6789" s="509" t="s">
        <v>1043</v>
      </c>
      <c r="H6789" s="509">
        <v>0</v>
      </c>
    </row>
    <row r="6790" spans="1:8">
      <c r="A6790" s="508" t="s">
        <v>596</v>
      </c>
      <c r="B6790" s="509" t="s">
        <v>1392</v>
      </c>
      <c r="C6790" s="509">
        <v>69</v>
      </c>
      <c r="H6790" s="509">
        <v>0</v>
      </c>
    </row>
    <row r="6791" spans="1:8">
      <c r="A6791" s="508" t="s">
        <v>596</v>
      </c>
      <c r="B6791" s="509" t="s">
        <v>1392</v>
      </c>
      <c r="C6791" s="509" t="s">
        <v>1044</v>
      </c>
      <c r="H6791" s="509">
        <v>0</v>
      </c>
    </row>
    <row r="6792" spans="1:8">
      <c r="A6792" s="508" t="s">
        <v>596</v>
      </c>
      <c r="B6792" s="509" t="s">
        <v>1392</v>
      </c>
      <c r="C6792" s="509" t="s">
        <v>1045</v>
      </c>
      <c r="H6792" s="509">
        <v>0</v>
      </c>
    </row>
    <row r="6793" spans="1:8">
      <c r="A6793" s="508" t="s">
        <v>596</v>
      </c>
      <c r="B6793" s="509" t="s">
        <v>1392</v>
      </c>
      <c r="C6793" s="509">
        <v>70</v>
      </c>
      <c r="H6793" s="509">
        <v>0</v>
      </c>
    </row>
    <row r="6794" spans="1:8">
      <c r="A6794" s="508" t="s">
        <v>596</v>
      </c>
      <c r="B6794" s="509" t="s">
        <v>1392</v>
      </c>
      <c r="C6794" s="509" t="s">
        <v>1046</v>
      </c>
      <c r="H6794" s="509">
        <v>0</v>
      </c>
    </row>
    <row r="6795" spans="1:8">
      <c r="A6795" s="508" t="s">
        <v>596</v>
      </c>
      <c r="B6795" s="509" t="s">
        <v>1392</v>
      </c>
      <c r="C6795" s="509">
        <v>71</v>
      </c>
      <c r="H6795" s="509">
        <v>0</v>
      </c>
    </row>
    <row r="6796" spans="1:8">
      <c r="A6796" s="508" t="s">
        <v>596</v>
      </c>
      <c r="B6796" s="509" t="s">
        <v>1392</v>
      </c>
      <c r="C6796" s="509" t="s">
        <v>1047</v>
      </c>
      <c r="H6796" s="509">
        <v>0</v>
      </c>
    </row>
    <row r="6797" spans="1:8">
      <c r="A6797" s="508" t="s">
        <v>596</v>
      </c>
      <c r="B6797" s="509" t="s">
        <v>1392</v>
      </c>
      <c r="C6797" s="509" t="s">
        <v>1048</v>
      </c>
      <c r="H6797" s="509">
        <v>0</v>
      </c>
    </row>
    <row r="6798" spans="1:8">
      <c r="A6798" s="508" t="s">
        <v>596</v>
      </c>
      <c r="B6798" s="509" t="s">
        <v>1392</v>
      </c>
      <c r="C6798" s="509" t="s">
        <v>1049</v>
      </c>
      <c r="H6798" s="509">
        <v>0</v>
      </c>
    </row>
    <row r="6799" spans="1:8">
      <c r="A6799" s="508" t="s">
        <v>596</v>
      </c>
      <c r="B6799" s="509" t="s">
        <v>1392</v>
      </c>
      <c r="C6799" s="509" t="s">
        <v>1050</v>
      </c>
      <c r="H6799" s="509">
        <v>0</v>
      </c>
    </row>
    <row r="6800" spans="1:8">
      <c r="A6800" s="508" t="s">
        <v>596</v>
      </c>
      <c r="B6800" s="509" t="s">
        <v>1392</v>
      </c>
      <c r="C6800" s="509" t="s">
        <v>1051</v>
      </c>
      <c r="H6800" s="509">
        <v>0</v>
      </c>
    </row>
    <row r="6801" spans="1:8">
      <c r="A6801" s="508" t="s">
        <v>596</v>
      </c>
      <c r="B6801" s="509" t="s">
        <v>1392</v>
      </c>
      <c r="C6801" s="509">
        <v>72</v>
      </c>
      <c r="H6801" s="509">
        <v>0</v>
      </c>
    </row>
    <row r="6802" spans="1:8">
      <c r="A6802" s="508" t="s">
        <v>596</v>
      </c>
      <c r="B6802" s="509" t="s">
        <v>1392</v>
      </c>
      <c r="C6802" s="509">
        <v>74</v>
      </c>
      <c r="H6802" s="509">
        <v>0</v>
      </c>
    </row>
    <row r="6803" spans="1:8">
      <c r="A6803" s="508" t="s">
        <v>596</v>
      </c>
      <c r="B6803" s="509" t="s">
        <v>1392</v>
      </c>
      <c r="C6803" s="509" t="s">
        <v>4571</v>
      </c>
      <c r="D6803" s="509">
        <v>0</v>
      </c>
      <c r="E6803" s="509">
        <v>0</v>
      </c>
      <c r="F6803" s="509">
        <v>0</v>
      </c>
      <c r="G6803" s="509">
        <v>0</v>
      </c>
      <c r="H6803" s="509">
        <v>0</v>
      </c>
    </row>
    <row r="6804" spans="1:8">
      <c r="A6804" s="508" t="s">
        <v>597</v>
      </c>
      <c r="B6804" s="509" t="s">
        <v>371</v>
      </c>
      <c r="C6804" s="509">
        <v>1</v>
      </c>
      <c r="H6804" s="509">
        <v>0</v>
      </c>
    </row>
    <row r="6805" spans="1:8">
      <c r="A6805" s="508" t="s">
        <v>597</v>
      </c>
      <c r="B6805" s="509" t="s">
        <v>371</v>
      </c>
      <c r="C6805" s="509" t="s">
        <v>1023</v>
      </c>
      <c r="H6805" s="509">
        <v>0</v>
      </c>
    </row>
    <row r="6806" spans="1:8">
      <c r="A6806" s="508" t="s">
        <v>597</v>
      </c>
      <c r="B6806" s="509" t="s">
        <v>371</v>
      </c>
      <c r="C6806" s="509">
        <v>2</v>
      </c>
      <c r="H6806" s="509">
        <v>0</v>
      </c>
    </row>
    <row r="6807" spans="1:8">
      <c r="A6807" s="508" t="s">
        <v>597</v>
      </c>
      <c r="B6807" s="509" t="s">
        <v>371</v>
      </c>
      <c r="C6807" s="509">
        <v>3</v>
      </c>
      <c r="H6807" s="509">
        <v>0</v>
      </c>
    </row>
    <row r="6808" spans="1:8">
      <c r="A6808" s="508" t="s">
        <v>597</v>
      </c>
      <c r="B6808" s="509" t="s">
        <v>371</v>
      </c>
      <c r="C6808" s="509">
        <v>4</v>
      </c>
      <c r="H6808" s="509">
        <v>0</v>
      </c>
    </row>
    <row r="6809" spans="1:8">
      <c r="A6809" s="508" t="s">
        <v>597</v>
      </c>
      <c r="B6809" s="509" t="s">
        <v>371</v>
      </c>
      <c r="C6809" s="509">
        <v>5</v>
      </c>
      <c r="H6809" s="509">
        <v>0</v>
      </c>
    </row>
    <row r="6810" spans="1:8">
      <c r="A6810" s="508" t="s">
        <v>597</v>
      </c>
      <c r="B6810" s="509" t="s">
        <v>371</v>
      </c>
      <c r="C6810" s="509">
        <v>6</v>
      </c>
      <c r="H6810" s="509">
        <v>0</v>
      </c>
    </row>
    <row r="6811" spans="1:8">
      <c r="A6811" s="508" t="s">
        <v>597</v>
      </c>
      <c r="B6811" s="509" t="s">
        <v>371</v>
      </c>
      <c r="C6811" s="509">
        <v>7</v>
      </c>
      <c r="H6811" s="509">
        <v>0</v>
      </c>
    </row>
    <row r="6812" spans="1:8">
      <c r="A6812" s="508" t="s">
        <v>597</v>
      </c>
      <c r="B6812" s="509" t="s">
        <v>371</v>
      </c>
      <c r="C6812" s="509">
        <v>8</v>
      </c>
      <c r="H6812" s="509">
        <v>0</v>
      </c>
    </row>
    <row r="6813" spans="1:8">
      <c r="A6813" s="508" t="s">
        <v>597</v>
      </c>
      <c r="B6813" s="509" t="s">
        <v>371</v>
      </c>
      <c r="C6813" s="509">
        <v>9</v>
      </c>
      <c r="H6813" s="509">
        <v>0</v>
      </c>
    </row>
    <row r="6814" spans="1:8">
      <c r="A6814" s="508" t="s">
        <v>597</v>
      </c>
      <c r="B6814" s="509" t="s">
        <v>371</v>
      </c>
      <c r="C6814" s="509">
        <v>10</v>
      </c>
      <c r="H6814" s="509">
        <v>0</v>
      </c>
    </row>
    <row r="6815" spans="1:8">
      <c r="A6815" s="508" t="s">
        <v>597</v>
      </c>
      <c r="B6815" s="509" t="s">
        <v>371</v>
      </c>
      <c r="C6815" s="509">
        <v>11</v>
      </c>
      <c r="H6815" s="509">
        <v>0</v>
      </c>
    </row>
    <row r="6816" spans="1:8">
      <c r="A6816" s="508" t="s">
        <v>597</v>
      </c>
      <c r="B6816" s="509" t="s">
        <v>371</v>
      </c>
      <c r="C6816" s="509">
        <v>12</v>
      </c>
      <c r="H6816" s="509">
        <v>0</v>
      </c>
    </row>
    <row r="6817" spans="1:8">
      <c r="A6817" s="508" t="s">
        <v>597</v>
      </c>
      <c r="B6817" s="509" t="s">
        <v>371</v>
      </c>
      <c r="C6817" s="509">
        <v>13</v>
      </c>
      <c r="H6817" s="509">
        <v>0</v>
      </c>
    </row>
    <row r="6818" spans="1:8">
      <c r="A6818" s="508" t="s">
        <v>597</v>
      </c>
      <c r="B6818" s="509" t="s">
        <v>371</v>
      </c>
      <c r="C6818" s="509">
        <v>14</v>
      </c>
      <c r="H6818" s="509">
        <v>0</v>
      </c>
    </row>
    <row r="6819" spans="1:8">
      <c r="A6819" s="508" t="s">
        <v>597</v>
      </c>
      <c r="B6819" s="509" t="s">
        <v>371</v>
      </c>
      <c r="C6819" s="509">
        <v>15</v>
      </c>
      <c r="H6819" s="509">
        <v>0</v>
      </c>
    </row>
    <row r="6820" spans="1:8">
      <c r="A6820" s="508" t="s">
        <v>597</v>
      </c>
      <c r="B6820" s="509" t="s">
        <v>371</v>
      </c>
      <c r="C6820" s="509">
        <v>16</v>
      </c>
      <c r="H6820" s="509">
        <v>0</v>
      </c>
    </row>
    <row r="6821" spans="1:8">
      <c r="A6821" s="508" t="s">
        <v>597</v>
      </c>
      <c r="B6821" s="509" t="s">
        <v>371</v>
      </c>
      <c r="C6821" s="509">
        <v>17</v>
      </c>
      <c r="H6821" s="509">
        <v>0</v>
      </c>
    </row>
    <row r="6822" spans="1:8">
      <c r="A6822" s="508" t="s">
        <v>597</v>
      </c>
      <c r="B6822" s="509" t="s">
        <v>371</v>
      </c>
      <c r="C6822" s="509">
        <v>18</v>
      </c>
      <c r="H6822" s="509">
        <v>0</v>
      </c>
    </row>
    <row r="6823" spans="1:8">
      <c r="A6823" s="508" t="s">
        <v>597</v>
      </c>
      <c r="B6823" s="509" t="s">
        <v>371</v>
      </c>
      <c r="C6823" s="509" t="s">
        <v>1024</v>
      </c>
      <c r="H6823" s="509">
        <v>0</v>
      </c>
    </row>
    <row r="6824" spans="1:8">
      <c r="A6824" s="508" t="s">
        <v>597</v>
      </c>
      <c r="B6824" s="509" t="s">
        <v>371</v>
      </c>
      <c r="C6824" s="509" t="s">
        <v>1025</v>
      </c>
      <c r="H6824" s="509">
        <v>0</v>
      </c>
    </row>
    <row r="6825" spans="1:8">
      <c r="A6825" s="508" t="s">
        <v>597</v>
      </c>
      <c r="B6825" s="509" t="s">
        <v>371</v>
      </c>
      <c r="C6825" s="509">
        <v>19</v>
      </c>
      <c r="H6825" s="509">
        <v>0</v>
      </c>
    </row>
    <row r="6826" spans="1:8">
      <c r="A6826" s="508" t="s">
        <v>597</v>
      </c>
      <c r="B6826" s="509" t="s">
        <v>371</v>
      </c>
      <c r="C6826" s="509">
        <v>20</v>
      </c>
      <c r="H6826" s="509">
        <v>0</v>
      </c>
    </row>
    <row r="6827" spans="1:8">
      <c r="A6827" s="508" t="s">
        <v>597</v>
      </c>
      <c r="B6827" s="509" t="s">
        <v>371</v>
      </c>
      <c r="C6827" s="509">
        <v>21</v>
      </c>
      <c r="H6827" s="509">
        <v>0</v>
      </c>
    </row>
    <row r="6828" spans="1:8">
      <c r="A6828" s="508" t="s">
        <v>597</v>
      </c>
      <c r="B6828" s="509" t="s">
        <v>371</v>
      </c>
      <c r="C6828" s="509" t="s">
        <v>1026</v>
      </c>
      <c r="H6828" s="509">
        <v>0</v>
      </c>
    </row>
    <row r="6829" spans="1:8">
      <c r="A6829" s="508" t="s">
        <v>597</v>
      </c>
      <c r="B6829" s="509" t="s">
        <v>371</v>
      </c>
      <c r="C6829" s="509" t="s">
        <v>1027</v>
      </c>
      <c r="H6829" s="509">
        <v>0</v>
      </c>
    </row>
    <row r="6830" spans="1:8">
      <c r="A6830" s="508" t="s">
        <v>597</v>
      </c>
      <c r="B6830" s="509" t="s">
        <v>371</v>
      </c>
      <c r="C6830" s="509" t="s">
        <v>1028</v>
      </c>
      <c r="H6830" s="509">
        <v>0</v>
      </c>
    </row>
    <row r="6831" spans="1:8">
      <c r="A6831" s="508" t="s">
        <v>597</v>
      </c>
      <c r="B6831" s="509" t="s">
        <v>371</v>
      </c>
      <c r="C6831" s="509">
        <v>22</v>
      </c>
      <c r="H6831" s="509">
        <v>0</v>
      </c>
    </row>
    <row r="6832" spans="1:8">
      <c r="A6832" s="508" t="s">
        <v>597</v>
      </c>
      <c r="B6832" s="509" t="s">
        <v>371</v>
      </c>
      <c r="C6832" s="509">
        <v>23</v>
      </c>
      <c r="H6832" s="509">
        <v>0</v>
      </c>
    </row>
    <row r="6833" spans="1:8">
      <c r="A6833" s="508" t="s">
        <v>597</v>
      </c>
      <c r="B6833" s="509" t="s">
        <v>371</v>
      </c>
      <c r="C6833" s="509" t="s">
        <v>1029</v>
      </c>
      <c r="H6833" s="509">
        <v>0</v>
      </c>
    </row>
    <row r="6834" spans="1:8">
      <c r="A6834" s="508" t="s">
        <v>597</v>
      </c>
      <c r="B6834" s="509" t="s">
        <v>371</v>
      </c>
      <c r="C6834" s="509">
        <v>24</v>
      </c>
      <c r="H6834" s="509">
        <v>0</v>
      </c>
    </row>
    <row r="6835" spans="1:8">
      <c r="A6835" s="508" t="s">
        <v>597</v>
      </c>
      <c r="B6835" s="509" t="s">
        <v>371</v>
      </c>
      <c r="C6835" s="509">
        <v>25</v>
      </c>
    </row>
    <row r="6836" spans="1:8">
      <c r="A6836" s="508" t="s">
        <v>597</v>
      </c>
      <c r="B6836" s="509" t="s">
        <v>371</v>
      </c>
      <c r="C6836" s="509">
        <v>26</v>
      </c>
      <c r="H6836" s="509">
        <v>0</v>
      </c>
    </row>
    <row r="6837" spans="1:8">
      <c r="A6837" s="508" t="s">
        <v>597</v>
      </c>
      <c r="B6837" s="509" t="s">
        <v>371</v>
      </c>
      <c r="C6837" s="509">
        <v>27</v>
      </c>
      <c r="H6837" s="509">
        <v>0</v>
      </c>
    </row>
    <row r="6838" spans="1:8">
      <c r="A6838" s="508" t="s">
        <v>597</v>
      </c>
      <c r="B6838" s="509" t="s">
        <v>371</v>
      </c>
      <c r="C6838" s="509">
        <v>28</v>
      </c>
      <c r="H6838" s="509">
        <v>0</v>
      </c>
    </row>
    <row r="6839" spans="1:8">
      <c r="A6839" s="508" t="s">
        <v>597</v>
      </c>
      <c r="B6839" s="509" t="s">
        <v>371</v>
      </c>
      <c r="C6839" s="509">
        <v>29</v>
      </c>
      <c r="H6839" s="509">
        <v>0</v>
      </c>
    </row>
    <row r="6840" spans="1:8">
      <c r="A6840" s="508" t="s">
        <v>597</v>
      </c>
      <c r="B6840" s="509" t="s">
        <v>371</v>
      </c>
      <c r="C6840" s="509">
        <v>30</v>
      </c>
      <c r="H6840" s="509">
        <v>0</v>
      </c>
    </row>
    <row r="6841" spans="1:8">
      <c r="A6841" s="508" t="s">
        <v>597</v>
      </c>
      <c r="B6841" s="509" t="s">
        <v>371</v>
      </c>
      <c r="C6841" s="509">
        <v>31</v>
      </c>
      <c r="H6841" s="509">
        <v>0</v>
      </c>
    </row>
    <row r="6842" spans="1:8">
      <c r="A6842" s="508" t="s">
        <v>597</v>
      </c>
      <c r="B6842" s="509" t="s">
        <v>371</v>
      </c>
      <c r="C6842" s="509">
        <v>32</v>
      </c>
      <c r="H6842" s="509">
        <v>0</v>
      </c>
    </row>
    <row r="6843" spans="1:8">
      <c r="A6843" s="508" t="s">
        <v>597</v>
      </c>
      <c r="B6843" s="509" t="s">
        <v>371</v>
      </c>
      <c r="C6843" s="509">
        <v>33</v>
      </c>
      <c r="H6843" s="509">
        <v>0</v>
      </c>
    </row>
    <row r="6844" spans="1:8">
      <c r="A6844" s="508" t="s">
        <v>597</v>
      </c>
      <c r="B6844" s="509" t="s">
        <v>371</v>
      </c>
      <c r="C6844" s="509">
        <v>34</v>
      </c>
      <c r="H6844" s="509">
        <v>0</v>
      </c>
    </row>
    <row r="6845" spans="1:8">
      <c r="A6845" s="508" t="s">
        <v>597</v>
      </c>
      <c r="B6845" s="509" t="s">
        <v>371</v>
      </c>
      <c r="C6845" s="509">
        <v>35</v>
      </c>
      <c r="H6845" s="509">
        <v>0</v>
      </c>
    </row>
    <row r="6846" spans="1:8">
      <c r="A6846" s="508" t="s">
        <v>597</v>
      </c>
      <c r="B6846" s="509" t="s">
        <v>371</v>
      </c>
      <c r="C6846" s="509">
        <v>36</v>
      </c>
      <c r="H6846" s="509">
        <v>0</v>
      </c>
    </row>
    <row r="6847" spans="1:8">
      <c r="A6847" s="508" t="s">
        <v>597</v>
      </c>
      <c r="B6847" s="509" t="s">
        <v>371</v>
      </c>
      <c r="C6847" s="509">
        <v>37</v>
      </c>
      <c r="H6847" s="509">
        <v>0</v>
      </c>
    </row>
    <row r="6848" spans="1:8">
      <c r="A6848" s="508" t="s">
        <v>597</v>
      </c>
      <c r="B6848" s="509" t="s">
        <v>371</v>
      </c>
      <c r="C6848" s="509">
        <v>38</v>
      </c>
      <c r="H6848" s="509">
        <v>0</v>
      </c>
    </row>
    <row r="6849" spans="1:8">
      <c r="A6849" s="508" t="s">
        <v>597</v>
      </c>
      <c r="B6849" s="509" t="s">
        <v>371</v>
      </c>
      <c r="C6849" s="509" t="s">
        <v>1030</v>
      </c>
    </row>
    <row r="6850" spans="1:8">
      <c r="A6850" s="508" t="s">
        <v>597</v>
      </c>
      <c r="B6850" s="509" t="s">
        <v>371</v>
      </c>
      <c r="C6850" s="509">
        <v>39</v>
      </c>
      <c r="H6850" s="509">
        <v>0</v>
      </c>
    </row>
    <row r="6851" spans="1:8">
      <c r="A6851" s="508" t="s">
        <v>597</v>
      </c>
      <c r="B6851" s="509" t="s">
        <v>371</v>
      </c>
      <c r="C6851" s="509">
        <v>40</v>
      </c>
      <c r="H6851" s="509">
        <v>0</v>
      </c>
    </row>
    <row r="6852" spans="1:8">
      <c r="A6852" s="508" t="s">
        <v>597</v>
      </c>
      <c r="B6852" s="509" t="s">
        <v>371</v>
      </c>
      <c r="C6852" s="509">
        <v>41</v>
      </c>
      <c r="H6852" s="509">
        <v>0</v>
      </c>
    </row>
    <row r="6853" spans="1:8">
      <c r="A6853" s="508" t="s">
        <v>597</v>
      </c>
      <c r="B6853" s="509" t="s">
        <v>371</v>
      </c>
      <c r="C6853" s="509">
        <v>42</v>
      </c>
      <c r="H6853" s="509">
        <v>0</v>
      </c>
    </row>
    <row r="6854" spans="1:8">
      <c r="A6854" s="508" t="s">
        <v>597</v>
      </c>
      <c r="B6854" s="509" t="s">
        <v>371</v>
      </c>
      <c r="C6854" s="509">
        <v>43</v>
      </c>
      <c r="H6854" s="509">
        <v>0</v>
      </c>
    </row>
    <row r="6855" spans="1:8">
      <c r="A6855" s="508" t="s">
        <v>597</v>
      </c>
      <c r="B6855" s="509" t="s">
        <v>371</v>
      </c>
      <c r="C6855" s="509">
        <v>44</v>
      </c>
      <c r="H6855" s="509">
        <v>0</v>
      </c>
    </row>
    <row r="6856" spans="1:8">
      <c r="A6856" s="508" t="s">
        <v>597</v>
      </c>
      <c r="B6856" s="509" t="s">
        <v>371</v>
      </c>
      <c r="C6856" s="509">
        <v>45</v>
      </c>
      <c r="H6856" s="509">
        <v>0</v>
      </c>
    </row>
    <row r="6857" spans="1:8">
      <c r="A6857" s="508" t="s">
        <v>597</v>
      </c>
      <c r="B6857" s="509" t="s">
        <v>371</v>
      </c>
      <c r="C6857" s="509">
        <v>46</v>
      </c>
      <c r="H6857" s="509">
        <v>0</v>
      </c>
    </row>
    <row r="6858" spans="1:8">
      <c r="A6858" s="508" t="s">
        <v>597</v>
      </c>
      <c r="B6858" s="509" t="s">
        <v>371</v>
      </c>
      <c r="C6858" s="509">
        <v>47</v>
      </c>
      <c r="H6858" s="509">
        <v>0</v>
      </c>
    </row>
    <row r="6859" spans="1:8">
      <c r="A6859" s="508" t="s">
        <v>597</v>
      </c>
      <c r="B6859" s="509" t="s">
        <v>371</v>
      </c>
      <c r="C6859" s="509">
        <v>48</v>
      </c>
      <c r="H6859" s="509">
        <v>0</v>
      </c>
    </row>
    <row r="6860" spans="1:8">
      <c r="A6860" s="508" t="s">
        <v>597</v>
      </c>
      <c r="B6860" s="509" t="s">
        <v>371</v>
      </c>
      <c r="C6860" s="509">
        <v>49</v>
      </c>
      <c r="H6860" s="509">
        <v>0</v>
      </c>
    </row>
    <row r="6861" spans="1:8">
      <c r="A6861" s="508" t="s">
        <v>597</v>
      </c>
      <c r="B6861" s="509" t="s">
        <v>371</v>
      </c>
      <c r="C6861" s="509">
        <v>50</v>
      </c>
      <c r="H6861" s="509">
        <v>0</v>
      </c>
    </row>
    <row r="6862" spans="1:8">
      <c r="A6862" s="508" t="s">
        <v>597</v>
      </c>
      <c r="B6862" s="509" t="s">
        <v>371</v>
      </c>
      <c r="C6862" s="509">
        <v>51</v>
      </c>
      <c r="H6862" s="509">
        <v>0</v>
      </c>
    </row>
    <row r="6863" spans="1:8">
      <c r="A6863" s="508" t="s">
        <v>597</v>
      </c>
      <c r="B6863" s="509" t="s">
        <v>371</v>
      </c>
      <c r="C6863" s="509" t="s">
        <v>1031</v>
      </c>
      <c r="H6863" s="509">
        <v>0</v>
      </c>
    </row>
    <row r="6864" spans="1:8">
      <c r="A6864" s="508" t="s">
        <v>597</v>
      </c>
      <c r="B6864" s="509" t="s">
        <v>371</v>
      </c>
      <c r="C6864" s="509" t="s">
        <v>1032</v>
      </c>
      <c r="H6864" s="509">
        <v>0</v>
      </c>
    </row>
    <row r="6865" spans="1:8">
      <c r="A6865" s="508" t="s">
        <v>597</v>
      </c>
      <c r="B6865" s="509" t="s">
        <v>371</v>
      </c>
      <c r="C6865" s="509">
        <v>52</v>
      </c>
      <c r="H6865" s="509">
        <v>0</v>
      </c>
    </row>
    <row r="6866" spans="1:8">
      <c r="A6866" s="508" t="s">
        <v>597</v>
      </c>
      <c r="B6866" s="509" t="s">
        <v>371</v>
      </c>
      <c r="C6866" s="509">
        <v>53</v>
      </c>
      <c r="H6866" s="509">
        <v>0</v>
      </c>
    </row>
    <row r="6867" spans="1:8">
      <c r="A6867" s="508" t="s">
        <v>597</v>
      </c>
      <c r="B6867" s="509" t="s">
        <v>371</v>
      </c>
      <c r="C6867" s="509">
        <v>54</v>
      </c>
      <c r="H6867" s="509">
        <v>0</v>
      </c>
    </row>
    <row r="6868" spans="1:8">
      <c r="A6868" s="508" t="s">
        <v>597</v>
      </c>
      <c r="B6868" s="509" t="s">
        <v>371</v>
      </c>
      <c r="C6868" s="509">
        <v>55</v>
      </c>
      <c r="H6868" s="509">
        <v>0</v>
      </c>
    </row>
    <row r="6869" spans="1:8">
      <c r="A6869" s="508" t="s">
        <v>597</v>
      </c>
      <c r="B6869" s="509" t="s">
        <v>371</v>
      </c>
      <c r="C6869" s="509">
        <v>56</v>
      </c>
      <c r="H6869" s="509">
        <v>0</v>
      </c>
    </row>
    <row r="6870" spans="1:8">
      <c r="A6870" s="508" t="s">
        <v>597</v>
      </c>
      <c r="B6870" s="509" t="s">
        <v>371</v>
      </c>
      <c r="C6870" s="509">
        <v>57</v>
      </c>
      <c r="H6870" s="509">
        <v>0</v>
      </c>
    </row>
    <row r="6871" spans="1:8">
      <c r="A6871" s="508" t="s">
        <v>597</v>
      </c>
      <c r="B6871" s="509" t="s">
        <v>371</v>
      </c>
      <c r="C6871" s="509">
        <v>58</v>
      </c>
      <c r="H6871" s="509">
        <v>0</v>
      </c>
    </row>
    <row r="6872" spans="1:8">
      <c r="A6872" s="508" t="s">
        <v>597</v>
      </c>
      <c r="B6872" s="509" t="s">
        <v>371</v>
      </c>
      <c r="C6872" s="509">
        <v>59</v>
      </c>
      <c r="H6872" s="509">
        <v>0</v>
      </c>
    </row>
    <row r="6873" spans="1:8">
      <c r="A6873" s="508" t="s">
        <v>597</v>
      </c>
      <c r="B6873" s="509" t="s">
        <v>371</v>
      </c>
      <c r="C6873" s="509">
        <v>60</v>
      </c>
      <c r="H6873" s="509">
        <v>0</v>
      </c>
    </row>
    <row r="6874" spans="1:8">
      <c r="A6874" s="508" t="s">
        <v>597</v>
      </c>
      <c r="B6874" s="509" t="s">
        <v>371</v>
      </c>
      <c r="C6874" s="509">
        <v>61</v>
      </c>
      <c r="H6874" s="509">
        <v>0</v>
      </c>
    </row>
    <row r="6875" spans="1:8">
      <c r="A6875" s="508" t="s">
        <v>597</v>
      </c>
      <c r="B6875" s="509" t="s">
        <v>371</v>
      </c>
      <c r="C6875" s="509">
        <v>62</v>
      </c>
      <c r="H6875" s="509">
        <v>0</v>
      </c>
    </row>
    <row r="6876" spans="1:8">
      <c r="A6876" s="508" t="s">
        <v>597</v>
      </c>
      <c r="B6876" s="509" t="s">
        <v>371</v>
      </c>
      <c r="C6876" s="509">
        <v>63</v>
      </c>
      <c r="H6876" s="509">
        <v>0</v>
      </c>
    </row>
    <row r="6877" spans="1:8">
      <c r="A6877" s="508" t="s">
        <v>597</v>
      </c>
      <c r="B6877" s="509" t="s">
        <v>371</v>
      </c>
      <c r="C6877" s="509" t="s">
        <v>1033</v>
      </c>
      <c r="H6877" s="509">
        <v>0</v>
      </c>
    </row>
    <row r="6878" spans="1:8">
      <c r="A6878" s="508" t="s">
        <v>597</v>
      </c>
      <c r="B6878" s="509" t="s">
        <v>371</v>
      </c>
      <c r="C6878" s="509" t="s">
        <v>1034</v>
      </c>
      <c r="H6878" s="509">
        <v>0</v>
      </c>
    </row>
    <row r="6879" spans="1:8">
      <c r="A6879" s="508" t="s">
        <v>597</v>
      </c>
      <c r="B6879" s="509" t="s">
        <v>371</v>
      </c>
      <c r="C6879" s="509">
        <v>64</v>
      </c>
      <c r="H6879" s="509">
        <v>0</v>
      </c>
    </row>
    <row r="6880" spans="1:8">
      <c r="A6880" s="508" t="s">
        <v>597</v>
      </c>
      <c r="B6880" s="509" t="s">
        <v>371</v>
      </c>
      <c r="C6880" s="509" t="s">
        <v>1035</v>
      </c>
      <c r="H6880" s="509">
        <v>0</v>
      </c>
    </row>
    <row r="6881" spans="1:8">
      <c r="A6881" s="508" t="s">
        <v>597</v>
      </c>
      <c r="B6881" s="509" t="s">
        <v>371</v>
      </c>
      <c r="C6881" s="509">
        <v>65</v>
      </c>
      <c r="H6881" s="509">
        <v>0</v>
      </c>
    </row>
    <row r="6882" spans="1:8">
      <c r="A6882" s="508" t="s">
        <v>597</v>
      </c>
      <c r="B6882" s="509" t="s">
        <v>371</v>
      </c>
      <c r="C6882" s="509">
        <v>66</v>
      </c>
      <c r="H6882" s="509">
        <v>0</v>
      </c>
    </row>
    <row r="6883" spans="1:8">
      <c r="A6883" s="508" t="s">
        <v>597</v>
      </c>
      <c r="B6883" s="509" t="s">
        <v>371</v>
      </c>
      <c r="C6883" s="509" t="s">
        <v>1036</v>
      </c>
      <c r="H6883" s="509">
        <v>0</v>
      </c>
    </row>
    <row r="6884" spans="1:8">
      <c r="A6884" s="508" t="s">
        <v>597</v>
      </c>
      <c r="B6884" s="509" t="s">
        <v>371</v>
      </c>
      <c r="C6884" s="509" t="s">
        <v>1037</v>
      </c>
      <c r="H6884" s="509">
        <v>0</v>
      </c>
    </row>
    <row r="6885" spans="1:8">
      <c r="A6885" s="508" t="s">
        <v>597</v>
      </c>
      <c r="B6885" s="509" t="s">
        <v>371</v>
      </c>
      <c r="C6885" s="509" t="s">
        <v>1038</v>
      </c>
      <c r="H6885" s="509">
        <v>0</v>
      </c>
    </row>
    <row r="6886" spans="1:8">
      <c r="A6886" s="508" t="s">
        <v>597</v>
      </c>
      <c r="B6886" s="509" t="s">
        <v>371</v>
      </c>
      <c r="C6886" s="509" t="s">
        <v>1039</v>
      </c>
      <c r="H6886" s="509">
        <v>0</v>
      </c>
    </row>
    <row r="6887" spans="1:8">
      <c r="A6887" s="508" t="s">
        <v>597</v>
      </c>
      <c r="B6887" s="509" t="s">
        <v>371</v>
      </c>
      <c r="C6887" s="509" t="s">
        <v>1040</v>
      </c>
      <c r="H6887" s="509">
        <v>0</v>
      </c>
    </row>
    <row r="6888" spans="1:8">
      <c r="A6888" s="508" t="s">
        <v>597</v>
      </c>
      <c r="B6888" s="509" t="s">
        <v>371</v>
      </c>
      <c r="C6888" s="509" t="s">
        <v>1041</v>
      </c>
      <c r="H6888" s="509">
        <v>0</v>
      </c>
    </row>
    <row r="6889" spans="1:8">
      <c r="A6889" s="508" t="s">
        <v>597</v>
      </c>
      <c r="B6889" s="509" t="s">
        <v>371</v>
      </c>
      <c r="C6889" s="509" t="s">
        <v>1042</v>
      </c>
    </row>
    <row r="6890" spans="1:8">
      <c r="A6890" s="508" t="s">
        <v>597</v>
      </c>
      <c r="B6890" s="509" t="s">
        <v>371</v>
      </c>
      <c r="C6890" s="509">
        <v>67</v>
      </c>
      <c r="H6890" s="509">
        <v>0</v>
      </c>
    </row>
    <row r="6891" spans="1:8">
      <c r="A6891" s="508" t="s">
        <v>597</v>
      </c>
      <c r="B6891" s="509" t="s">
        <v>371</v>
      </c>
      <c r="C6891" s="509">
        <v>68</v>
      </c>
      <c r="H6891" s="509">
        <v>0</v>
      </c>
    </row>
    <row r="6892" spans="1:8">
      <c r="A6892" s="508" t="s">
        <v>597</v>
      </c>
      <c r="B6892" s="509" t="s">
        <v>371</v>
      </c>
      <c r="C6892" s="509" t="s">
        <v>1043</v>
      </c>
      <c r="H6892" s="509">
        <v>0</v>
      </c>
    </row>
    <row r="6893" spans="1:8">
      <c r="A6893" s="508" t="s">
        <v>597</v>
      </c>
      <c r="B6893" s="509" t="s">
        <v>371</v>
      </c>
      <c r="C6893" s="509">
        <v>69</v>
      </c>
      <c r="H6893" s="509">
        <v>0</v>
      </c>
    </row>
    <row r="6894" spans="1:8">
      <c r="A6894" s="508" t="s">
        <v>597</v>
      </c>
      <c r="B6894" s="509" t="s">
        <v>371</v>
      </c>
      <c r="C6894" s="509" t="s">
        <v>1044</v>
      </c>
      <c r="H6894" s="509">
        <v>0</v>
      </c>
    </row>
    <row r="6895" spans="1:8">
      <c r="A6895" s="508" t="s">
        <v>597</v>
      </c>
      <c r="B6895" s="509" t="s">
        <v>371</v>
      </c>
      <c r="C6895" s="509" t="s">
        <v>1045</v>
      </c>
      <c r="H6895" s="509">
        <v>0</v>
      </c>
    </row>
    <row r="6896" spans="1:8">
      <c r="A6896" s="508" t="s">
        <v>597</v>
      </c>
      <c r="B6896" s="509" t="s">
        <v>371</v>
      </c>
      <c r="C6896" s="509">
        <v>70</v>
      </c>
      <c r="H6896" s="509">
        <v>0</v>
      </c>
    </row>
    <row r="6897" spans="1:8">
      <c r="A6897" s="508" t="s">
        <v>597</v>
      </c>
      <c r="B6897" s="509" t="s">
        <v>371</v>
      </c>
      <c r="C6897" s="509" t="s">
        <v>1046</v>
      </c>
      <c r="H6897" s="509">
        <v>0</v>
      </c>
    </row>
    <row r="6898" spans="1:8">
      <c r="A6898" s="508" t="s">
        <v>597</v>
      </c>
      <c r="B6898" s="509" t="s">
        <v>371</v>
      </c>
      <c r="C6898" s="509">
        <v>71</v>
      </c>
      <c r="H6898" s="509">
        <v>0</v>
      </c>
    </row>
    <row r="6899" spans="1:8">
      <c r="A6899" s="508" t="s">
        <v>597</v>
      </c>
      <c r="B6899" s="509" t="s">
        <v>371</v>
      </c>
      <c r="C6899" s="509" t="s">
        <v>1047</v>
      </c>
      <c r="H6899" s="509">
        <v>0</v>
      </c>
    </row>
    <row r="6900" spans="1:8">
      <c r="A6900" s="508" t="s">
        <v>597</v>
      </c>
      <c r="B6900" s="509" t="s">
        <v>371</v>
      </c>
      <c r="C6900" s="509" t="s">
        <v>1048</v>
      </c>
      <c r="H6900" s="509">
        <v>0</v>
      </c>
    </row>
    <row r="6901" spans="1:8">
      <c r="A6901" s="508" t="s">
        <v>597</v>
      </c>
      <c r="B6901" s="509" t="s">
        <v>371</v>
      </c>
      <c r="C6901" s="509" t="s">
        <v>1049</v>
      </c>
      <c r="H6901" s="509">
        <v>0</v>
      </c>
    </row>
    <row r="6902" spans="1:8">
      <c r="A6902" s="508" t="s">
        <v>597</v>
      </c>
      <c r="B6902" s="509" t="s">
        <v>371</v>
      </c>
      <c r="C6902" s="509" t="s">
        <v>1050</v>
      </c>
      <c r="H6902" s="509">
        <v>0</v>
      </c>
    </row>
    <row r="6903" spans="1:8">
      <c r="A6903" s="508" t="s">
        <v>597</v>
      </c>
      <c r="B6903" s="509" t="s">
        <v>371</v>
      </c>
      <c r="C6903" s="509" t="s">
        <v>1051</v>
      </c>
      <c r="H6903" s="509">
        <v>0</v>
      </c>
    </row>
    <row r="6904" spans="1:8">
      <c r="A6904" s="508" t="s">
        <v>597</v>
      </c>
      <c r="B6904" s="509" t="s">
        <v>371</v>
      </c>
      <c r="C6904" s="509">
        <v>72</v>
      </c>
      <c r="H6904" s="509">
        <v>0</v>
      </c>
    </row>
    <row r="6905" spans="1:8">
      <c r="A6905" s="508" t="s">
        <v>597</v>
      </c>
      <c r="B6905" s="509" t="s">
        <v>371</v>
      </c>
      <c r="C6905" s="509">
        <v>74</v>
      </c>
      <c r="H6905" s="509">
        <v>0</v>
      </c>
    </row>
    <row r="6906" spans="1:8">
      <c r="A6906" s="508" t="s">
        <v>597</v>
      </c>
      <c r="B6906" s="509" t="s">
        <v>371</v>
      </c>
      <c r="C6906" s="509" t="s">
        <v>4571</v>
      </c>
      <c r="D6906" s="509">
        <v>0</v>
      </c>
      <c r="E6906" s="509">
        <v>0</v>
      </c>
      <c r="F6906" s="509">
        <v>0</v>
      </c>
      <c r="G6906" s="509">
        <v>0</v>
      </c>
      <c r="H6906" s="509">
        <v>0</v>
      </c>
    </row>
    <row r="6907" spans="1:8">
      <c r="A6907" s="508" t="s">
        <v>598</v>
      </c>
      <c r="B6907" s="509" t="s">
        <v>372</v>
      </c>
      <c r="C6907" s="509">
        <v>1</v>
      </c>
      <c r="H6907" s="509">
        <v>0</v>
      </c>
    </row>
    <row r="6908" spans="1:8">
      <c r="A6908" s="508" t="s">
        <v>598</v>
      </c>
      <c r="B6908" s="509" t="s">
        <v>372</v>
      </c>
      <c r="C6908" s="509" t="s">
        <v>1023</v>
      </c>
      <c r="H6908" s="509">
        <v>0</v>
      </c>
    </row>
    <row r="6909" spans="1:8">
      <c r="A6909" s="508" t="s">
        <v>598</v>
      </c>
      <c r="B6909" s="509" t="s">
        <v>372</v>
      </c>
      <c r="C6909" s="509">
        <v>2</v>
      </c>
      <c r="H6909" s="509">
        <v>0</v>
      </c>
    </row>
    <row r="6910" spans="1:8">
      <c r="A6910" s="508" t="s">
        <v>598</v>
      </c>
      <c r="B6910" s="509" t="s">
        <v>372</v>
      </c>
      <c r="C6910" s="509">
        <v>3</v>
      </c>
      <c r="H6910" s="509">
        <v>0</v>
      </c>
    </row>
    <row r="6911" spans="1:8">
      <c r="A6911" s="508" t="s">
        <v>598</v>
      </c>
      <c r="B6911" s="509" t="s">
        <v>372</v>
      </c>
      <c r="C6911" s="509">
        <v>4</v>
      </c>
      <c r="H6911" s="509">
        <v>0</v>
      </c>
    </row>
    <row r="6912" spans="1:8">
      <c r="A6912" s="508" t="s">
        <v>598</v>
      </c>
      <c r="B6912" s="509" t="s">
        <v>372</v>
      </c>
      <c r="C6912" s="509">
        <v>5</v>
      </c>
      <c r="H6912" s="509">
        <v>0</v>
      </c>
    </row>
    <row r="6913" spans="1:8">
      <c r="A6913" s="508" t="s">
        <v>598</v>
      </c>
      <c r="B6913" s="509" t="s">
        <v>372</v>
      </c>
      <c r="C6913" s="509">
        <v>6</v>
      </c>
      <c r="H6913" s="509">
        <v>0</v>
      </c>
    </row>
    <row r="6914" spans="1:8">
      <c r="A6914" s="508" t="s">
        <v>598</v>
      </c>
      <c r="B6914" s="509" t="s">
        <v>372</v>
      </c>
      <c r="C6914" s="509">
        <v>7</v>
      </c>
      <c r="H6914" s="509">
        <v>0</v>
      </c>
    </row>
    <row r="6915" spans="1:8">
      <c r="A6915" s="508" t="s">
        <v>598</v>
      </c>
      <c r="B6915" s="509" t="s">
        <v>372</v>
      </c>
      <c r="C6915" s="509">
        <v>8</v>
      </c>
      <c r="H6915" s="509">
        <v>0</v>
      </c>
    </row>
    <row r="6916" spans="1:8">
      <c r="A6916" s="508" t="s">
        <v>598</v>
      </c>
      <c r="B6916" s="509" t="s">
        <v>372</v>
      </c>
      <c r="C6916" s="509">
        <v>9</v>
      </c>
      <c r="H6916" s="509">
        <v>0</v>
      </c>
    </row>
    <row r="6917" spans="1:8">
      <c r="A6917" s="508" t="s">
        <v>598</v>
      </c>
      <c r="B6917" s="509" t="s">
        <v>372</v>
      </c>
      <c r="C6917" s="509">
        <v>10</v>
      </c>
      <c r="H6917" s="509">
        <v>0</v>
      </c>
    </row>
    <row r="6918" spans="1:8">
      <c r="A6918" s="508" t="s">
        <v>598</v>
      </c>
      <c r="B6918" s="509" t="s">
        <v>372</v>
      </c>
      <c r="C6918" s="509">
        <v>11</v>
      </c>
      <c r="H6918" s="509">
        <v>0</v>
      </c>
    </row>
    <row r="6919" spans="1:8">
      <c r="A6919" s="508" t="s">
        <v>598</v>
      </c>
      <c r="B6919" s="509" t="s">
        <v>372</v>
      </c>
      <c r="C6919" s="509">
        <v>12</v>
      </c>
      <c r="H6919" s="509">
        <v>0</v>
      </c>
    </row>
    <row r="6920" spans="1:8">
      <c r="A6920" s="508" t="s">
        <v>598</v>
      </c>
      <c r="B6920" s="509" t="s">
        <v>372</v>
      </c>
      <c r="C6920" s="509">
        <v>13</v>
      </c>
      <c r="H6920" s="509">
        <v>0</v>
      </c>
    </row>
    <row r="6921" spans="1:8">
      <c r="A6921" s="508" t="s">
        <v>598</v>
      </c>
      <c r="B6921" s="509" t="s">
        <v>372</v>
      </c>
      <c r="C6921" s="509">
        <v>14</v>
      </c>
      <c r="H6921" s="509">
        <v>0</v>
      </c>
    </row>
    <row r="6922" spans="1:8">
      <c r="A6922" s="508" t="s">
        <v>598</v>
      </c>
      <c r="B6922" s="509" t="s">
        <v>372</v>
      </c>
      <c r="C6922" s="509">
        <v>15</v>
      </c>
      <c r="H6922" s="509">
        <v>0</v>
      </c>
    </row>
    <row r="6923" spans="1:8">
      <c r="A6923" s="508" t="s">
        <v>598</v>
      </c>
      <c r="B6923" s="509" t="s">
        <v>372</v>
      </c>
      <c r="C6923" s="509">
        <v>16</v>
      </c>
      <c r="H6923" s="509">
        <v>0</v>
      </c>
    </row>
    <row r="6924" spans="1:8">
      <c r="A6924" s="508" t="s">
        <v>598</v>
      </c>
      <c r="B6924" s="509" t="s">
        <v>372</v>
      </c>
      <c r="C6924" s="509">
        <v>17</v>
      </c>
      <c r="H6924" s="509">
        <v>0</v>
      </c>
    </row>
    <row r="6925" spans="1:8">
      <c r="A6925" s="508" t="s">
        <v>598</v>
      </c>
      <c r="B6925" s="509" t="s">
        <v>372</v>
      </c>
      <c r="C6925" s="509">
        <v>18</v>
      </c>
      <c r="H6925" s="509">
        <v>0</v>
      </c>
    </row>
    <row r="6926" spans="1:8">
      <c r="A6926" s="508" t="s">
        <v>598</v>
      </c>
      <c r="B6926" s="509" t="s">
        <v>372</v>
      </c>
      <c r="C6926" s="509" t="s">
        <v>1024</v>
      </c>
      <c r="H6926" s="509">
        <v>0</v>
      </c>
    </row>
    <row r="6927" spans="1:8">
      <c r="A6927" s="508" t="s">
        <v>598</v>
      </c>
      <c r="B6927" s="509" t="s">
        <v>372</v>
      </c>
      <c r="C6927" s="509" t="s">
        <v>1025</v>
      </c>
      <c r="H6927" s="509">
        <v>0</v>
      </c>
    </row>
    <row r="6928" spans="1:8">
      <c r="A6928" s="508" t="s">
        <v>598</v>
      </c>
      <c r="B6928" s="509" t="s">
        <v>372</v>
      </c>
      <c r="C6928" s="509">
        <v>19</v>
      </c>
      <c r="H6928" s="509">
        <v>0</v>
      </c>
    </row>
    <row r="6929" spans="1:8">
      <c r="A6929" s="508" t="s">
        <v>598</v>
      </c>
      <c r="B6929" s="509" t="s">
        <v>372</v>
      </c>
      <c r="C6929" s="509">
        <v>20</v>
      </c>
      <c r="H6929" s="509">
        <v>0</v>
      </c>
    </row>
    <row r="6930" spans="1:8">
      <c r="A6930" s="508" t="s">
        <v>598</v>
      </c>
      <c r="B6930" s="509" t="s">
        <v>372</v>
      </c>
      <c r="C6930" s="509">
        <v>21</v>
      </c>
      <c r="H6930" s="509">
        <v>0</v>
      </c>
    </row>
    <row r="6931" spans="1:8">
      <c r="A6931" s="508" t="s">
        <v>598</v>
      </c>
      <c r="B6931" s="509" t="s">
        <v>372</v>
      </c>
      <c r="C6931" s="509" t="s">
        <v>1026</v>
      </c>
      <c r="H6931" s="509">
        <v>0</v>
      </c>
    </row>
    <row r="6932" spans="1:8">
      <c r="A6932" s="508" t="s">
        <v>598</v>
      </c>
      <c r="B6932" s="509" t="s">
        <v>372</v>
      </c>
      <c r="C6932" s="509" t="s">
        <v>1027</v>
      </c>
      <c r="H6932" s="509">
        <v>0</v>
      </c>
    </row>
    <row r="6933" spans="1:8">
      <c r="A6933" s="508" t="s">
        <v>598</v>
      </c>
      <c r="B6933" s="509" t="s">
        <v>372</v>
      </c>
      <c r="C6933" s="509" t="s">
        <v>1028</v>
      </c>
      <c r="H6933" s="509">
        <v>0</v>
      </c>
    </row>
    <row r="6934" spans="1:8">
      <c r="A6934" s="508" t="s">
        <v>598</v>
      </c>
      <c r="B6934" s="509" t="s">
        <v>372</v>
      </c>
      <c r="C6934" s="509">
        <v>22</v>
      </c>
      <c r="H6934" s="509">
        <v>0</v>
      </c>
    </row>
    <row r="6935" spans="1:8">
      <c r="A6935" s="508" t="s">
        <v>598</v>
      </c>
      <c r="B6935" s="509" t="s">
        <v>372</v>
      </c>
      <c r="C6935" s="509">
        <v>23</v>
      </c>
      <c r="H6935" s="509">
        <v>0</v>
      </c>
    </row>
    <row r="6936" spans="1:8">
      <c r="A6936" s="508" t="s">
        <v>598</v>
      </c>
      <c r="B6936" s="509" t="s">
        <v>372</v>
      </c>
      <c r="C6936" s="509" t="s">
        <v>1029</v>
      </c>
      <c r="H6936" s="509">
        <v>0</v>
      </c>
    </row>
    <row r="6937" spans="1:8">
      <c r="A6937" s="508" t="s">
        <v>598</v>
      </c>
      <c r="B6937" s="509" t="s">
        <v>372</v>
      </c>
      <c r="C6937" s="509">
        <v>24</v>
      </c>
      <c r="H6937" s="509">
        <v>0</v>
      </c>
    </row>
    <row r="6938" spans="1:8">
      <c r="A6938" s="508" t="s">
        <v>598</v>
      </c>
      <c r="B6938" s="509" t="s">
        <v>372</v>
      </c>
      <c r="C6938" s="509">
        <v>25</v>
      </c>
    </row>
    <row r="6939" spans="1:8">
      <c r="A6939" s="508" t="s">
        <v>598</v>
      </c>
      <c r="B6939" s="509" t="s">
        <v>372</v>
      </c>
      <c r="C6939" s="509">
        <v>26</v>
      </c>
      <c r="H6939" s="509">
        <v>0</v>
      </c>
    </row>
    <row r="6940" spans="1:8">
      <c r="A6940" s="508" t="s">
        <v>598</v>
      </c>
      <c r="B6940" s="509" t="s">
        <v>372</v>
      </c>
      <c r="C6940" s="509">
        <v>27</v>
      </c>
      <c r="H6940" s="509">
        <v>0</v>
      </c>
    </row>
    <row r="6941" spans="1:8">
      <c r="A6941" s="508" t="s">
        <v>598</v>
      </c>
      <c r="B6941" s="509" t="s">
        <v>372</v>
      </c>
      <c r="C6941" s="509">
        <v>28</v>
      </c>
      <c r="H6941" s="509">
        <v>0</v>
      </c>
    </row>
    <row r="6942" spans="1:8">
      <c r="A6942" s="508" t="s">
        <v>598</v>
      </c>
      <c r="B6942" s="509" t="s">
        <v>372</v>
      </c>
      <c r="C6942" s="509">
        <v>29</v>
      </c>
      <c r="H6942" s="509">
        <v>0</v>
      </c>
    </row>
    <row r="6943" spans="1:8">
      <c r="A6943" s="508" t="s">
        <v>598</v>
      </c>
      <c r="B6943" s="509" t="s">
        <v>372</v>
      </c>
      <c r="C6943" s="509">
        <v>30</v>
      </c>
      <c r="H6943" s="509">
        <v>0</v>
      </c>
    </row>
    <row r="6944" spans="1:8">
      <c r="A6944" s="508" t="s">
        <v>598</v>
      </c>
      <c r="B6944" s="509" t="s">
        <v>372</v>
      </c>
      <c r="C6944" s="509">
        <v>31</v>
      </c>
      <c r="H6944" s="509">
        <v>0</v>
      </c>
    </row>
    <row r="6945" spans="1:8">
      <c r="A6945" s="508" t="s">
        <v>598</v>
      </c>
      <c r="B6945" s="509" t="s">
        <v>372</v>
      </c>
      <c r="C6945" s="509">
        <v>32</v>
      </c>
      <c r="H6945" s="509">
        <v>0</v>
      </c>
    </row>
    <row r="6946" spans="1:8">
      <c r="A6946" s="508" t="s">
        <v>598</v>
      </c>
      <c r="B6946" s="509" t="s">
        <v>372</v>
      </c>
      <c r="C6946" s="509">
        <v>33</v>
      </c>
      <c r="H6946" s="509">
        <v>0</v>
      </c>
    </row>
    <row r="6947" spans="1:8">
      <c r="A6947" s="508" t="s">
        <v>598</v>
      </c>
      <c r="B6947" s="509" t="s">
        <v>372</v>
      </c>
      <c r="C6947" s="509">
        <v>34</v>
      </c>
      <c r="H6947" s="509">
        <v>0</v>
      </c>
    </row>
    <row r="6948" spans="1:8">
      <c r="A6948" s="508" t="s">
        <v>598</v>
      </c>
      <c r="B6948" s="509" t="s">
        <v>372</v>
      </c>
      <c r="C6948" s="509">
        <v>35</v>
      </c>
      <c r="H6948" s="509">
        <v>0</v>
      </c>
    </row>
    <row r="6949" spans="1:8">
      <c r="A6949" s="508" t="s">
        <v>598</v>
      </c>
      <c r="B6949" s="509" t="s">
        <v>372</v>
      </c>
      <c r="C6949" s="509">
        <v>36</v>
      </c>
      <c r="H6949" s="509">
        <v>0</v>
      </c>
    </row>
    <row r="6950" spans="1:8">
      <c r="A6950" s="508" t="s">
        <v>598</v>
      </c>
      <c r="B6950" s="509" t="s">
        <v>372</v>
      </c>
      <c r="C6950" s="509">
        <v>37</v>
      </c>
      <c r="H6950" s="509">
        <v>0</v>
      </c>
    </row>
    <row r="6951" spans="1:8">
      <c r="A6951" s="508" t="s">
        <v>598</v>
      </c>
      <c r="B6951" s="509" t="s">
        <v>372</v>
      </c>
      <c r="C6951" s="509">
        <v>38</v>
      </c>
      <c r="H6951" s="509">
        <v>0</v>
      </c>
    </row>
    <row r="6952" spans="1:8">
      <c r="A6952" s="508" t="s">
        <v>598</v>
      </c>
      <c r="B6952" s="509" t="s">
        <v>372</v>
      </c>
      <c r="C6952" s="509" t="s">
        <v>1030</v>
      </c>
    </row>
    <row r="6953" spans="1:8">
      <c r="A6953" s="508" t="s">
        <v>598</v>
      </c>
      <c r="B6953" s="509" t="s">
        <v>372</v>
      </c>
      <c r="C6953" s="509">
        <v>39</v>
      </c>
      <c r="H6953" s="509">
        <v>0</v>
      </c>
    </row>
    <row r="6954" spans="1:8">
      <c r="A6954" s="508" t="s">
        <v>598</v>
      </c>
      <c r="B6954" s="509" t="s">
        <v>372</v>
      </c>
      <c r="C6954" s="509">
        <v>40</v>
      </c>
      <c r="H6954" s="509">
        <v>0</v>
      </c>
    </row>
    <row r="6955" spans="1:8">
      <c r="A6955" s="508" t="s">
        <v>598</v>
      </c>
      <c r="B6955" s="509" t="s">
        <v>372</v>
      </c>
      <c r="C6955" s="509">
        <v>41</v>
      </c>
      <c r="H6955" s="509">
        <v>0</v>
      </c>
    </row>
    <row r="6956" spans="1:8">
      <c r="A6956" s="508" t="s">
        <v>598</v>
      </c>
      <c r="B6956" s="509" t="s">
        <v>372</v>
      </c>
      <c r="C6956" s="509">
        <v>42</v>
      </c>
      <c r="H6956" s="509">
        <v>0</v>
      </c>
    </row>
    <row r="6957" spans="1:8">
      <c r="A6957" s="508" t="s">
        <v>598</v>
      </c>
      <c r="B6957" s="509" t="s">
        <v>372</v>
      </c>
      <c r="C6957" s="509">
        <v>43</v>
      </c>
      <c r="H6957" s="509">
        <v>0</v>
      </c>
    </row>
    <row r="6958" spans="1:8">
      <c r="A6958" s="508" t="s">
        <v>598</v>
      </c>
      <c r="B6958" s="509" t="s">
        <v>372</v>
      </c>
      <c r="C6958" s="509">
        <v>44</v>
      </c>
      <c r="H6958" s="509">
        <v>0</v>
      </c>
    </row>
    <row r="6959" spans="1:8">
      <c r="A6959" s="508" t="s">
        <v>598</v>
      </c>
      <c r="B6959" s="509" t="s">
        <v>372</v>
      </c>
      <c r="C6959" s="509">
        <v>45</v>
      </c>
      <c r="H6959" s="509">
        <v>0</v>
      </c>
    </row>
    <row r="6960" spans="1:8">
      <c r="A6960" s="508" t="s">
        <v>598</v>
      </c>
      <c r="B6960" s="509" t="s">
        <v>372</v>
      </c>
      <c r="C6960" s="509">
        <v>46</v>
      </c>
      <c r="H6960" s="509">
        <v>0</v>
      </c>
    </row>
    <row r="6961" spans="1:8">
      <c r="A6961" s="508" t="s">
        <v>598</v>
      </c>
      <c r="B6961" s="509" t="s">
        <v>372</v>
      </c>
      <c r="C6961" s="509">
        <v>47</v>
      </c>
      <c r="H6961" s="509">
        <v>0</v>
      </c>
    </row>
    <row r="6962" spans="1:8">
      <c r="A6962" s="508" t="s">
        <v>598</v>
      </c>
      <c r="B6962" s="509" t="s">
        <v>372</v>
      </c>
      <c r="C6962" s="509">
        <v>48</v>
      </c>
      <c r="H6962" s="509">
        <v>0</v>
      </c>
    </row>
    <row r="6963" spans="1:8">
      <c r="A6963" s="508" t="s">
        <v>598</v>
      </c>
      <c r="B6963" s="509" t="s">
        <v>372</v>
      </c>
      <c r="C6963" s="509">
        <v>49</v>
      </c>
      <c r="H6963" s="509">
        <v>0</v>
      </c>
    </row>
    <row r="6964" spans="1:8">
      <c r="A6964" s="508" t="s">
        <v>598</v>
      </c>
      <c r="B6964" s="509" t="s">
        <v>372</v>
      </c>
      <c r="C6964" s="509">
        <v>50</v>
      </c>
      <c r="H6964" s="509">
        <v>0</v>
      </c>
    </row>
    <row r="6965" spans="1:8">
      <c r="A6965" s="508" t="s">
        <v>598</v>
      </c>
      <c r="B6965" s="509" t="s">
        <v>372</v>
      </c>
      <c r="C6965" s="509">
        <v>51</v>
      </c>
      <c r="H6965" s="509">
        <v>0</v>
      </c>
    </row>
    <row r="6966" spans="1:8">
      <c r="A6966" s="508" t="s">
        <v>598</v>
      </c>
      <c r="B6966" s="509" t="s">
        <v>372</v>
      </c>
      <c r="C6966" s="509" t="s">
        <v>1031</v>
      </c>
      <c r="H6966" s="509">
        <v>0</v>
      </c>
    </row>
    <row r="6967" spans="1:8">
      <c r="A6967" s="508" t="s">
        <v>598</v>
      </c>
      <c r="B6967" s="509" t="s">
        <v>372</v>
      </c>
      <c r="C6967" s="509" t="s">
        <v>1032</v>
      </c>
      <c r="H6967" s="509">
        <v>0</v>
      </c>
    </row>
    <row r="6968" spans="1:8">
      <c r="A6968" s="508" t="s">
        <v>598</v>
      </c>
      <c r="B6968" s="509" t="s">
        <v>372</v>
      </c>
      <c r="C6968" s="509">
        <v>52</v>
      </c>
      <c r="H6968" s="509">
        <v>0</v>
      </c>
    </row>
    <row r="6969" spans="1:8">
      <c r="A6969" s="508" t="s">
        <v>598</v>
      </c>
      <c r="B6969" s="509" t="s">
        <v>372</v>
      </c>
      <c r="C6969" s="509">
        <v>53</v>
      </c>
      <c r="H6969" s="509">
        <v>0</v>
      </c>
    </row>
    <row r="6970" spans="1:8">
      <c r="A6970" s="508" t="s">
        <v>598</v>
      </c>
      <c r="B6970" s="509" t="s">
        <v>372</v>
      </c>
      <c r="C6970" s="509">
        <v>54</v>
      </c>
      <c r="H6970" s="509">
        <v>0</v>
      </c>
    </row>
    <row r="6971" spans="1:8">
      <c r="A6971" s="508" t="s">
        <v>598</v>
      </c>
      <c r="B6971" s="509" t="s">
        <v>372</v>
      </c>
      <c r="C6971" s="509">
        <v>55</v>
      </c>
      <c r="H6971" s="509">
        <v>0</v>
      </c>
    </row>
    <row r="6972" spans="1:8">
      <c r="A6972" s="508" t="s">
        <v>598</v>
      </c>
      <c r="B6972" s="509" t="s">
        <v>372</v>
      </c>
      <c r="C6972" s="509">
        <v>56</v>
      </c>
      <c r="H6972" s="509">
        <v>0</v>
      </c>
    </row>
    <row r="6973" spans="1:8">
      <c r="A6973" s="508" t="s">
        <v>598</v>
      </c>
      <c r="B6973" s="509" t="s">
        <v>372</v>
      </c>
      <c r="C6973" s="509">
        <v>57</v>
      </c>
      <c r="H6973" s="509">
        <v>0</v>
      </c>
    </row>
    <row r="6974" spans="1:8">
      <c r="A6974" s="508" t="s">
        <v>598</v>
      </c>
      <c r="B6974" s="509" t="s">
        <v>372</v>
      </c>
      <c r="C6974" s="509">
        <v>58</v>
      </c>
      <c r="H6974" s="509">
        <v>0</v>
      </c>
    </row>
    <row r="6975" spans="1:8">
      <c r="A6975" s="508" t="s">
        <v>598</v>
      </c>
      <c r="B6975" s="509" t="s">
        <v>372</v>
      </c>
      <c r="C6975" s="509">
        <v>59</v>
      </c>
      <c r="H6975" s="509">
        <v>0</v>
      </c>
    </row>
    <row r="6976" spans="1:8">
      <c r="A6976" s="508" t="s">
        <v>598</v>
      </c>
      <c r="B6976" s="509" t="s">
        <v>372</v>
      </c>
      <c r="C6976" s="509">
        <v>60</v>
      </c>
      <c r="H6976" s="509">
        <v>0</v>
      </c>
    </row>
    <row r="6977" spans="1:8">
      <c r="A6977" s="508" t="s">
        <v>598</v>
      </c>
      <c r="B6977" s="509" t="s">
        <v>372</v>
      </c>
      <c r="C6977" s="509">
        <v>61</v>
      </c>
      <c r="H6977" s="509">
        <v>0</v>
      </c>
    </row>
    <row r="6978" spans="1:8">
      <c r="A6978" s="508" t="s">
        <v>598</v>
      </c>
      <c r="B6978" s="509" t="s">
        <v>372</v>
      </c>
      <c r="C6978" s="509">
        <v>62</v>
      </c>
      <c r="H6978" s="509">
        <v>0</v>
      </c>
    </row>
    <row r="6979" spans="1:8">
      <c r="A6979" s="508" t="s">
        <v>598</v>
      </c>
      <c r="B6979" s="509" t="s">
        <v>372</v>
      </c>
      <c r="C6979" s="509">
        <v>63</v>
      </c>
      <c r="H6979" s="509">
        <v>0</v>
      </c>
    </row>
    <row r="6980" spans="1:8">
      <c r="A6980" s="508" t="s">
        <v>598</v>
      </c>
      <c r="B6980" s="509" t="s">
        <v>372</v>
      </c>
      <c r="C6980" s="509" t="s">
        <v>1033</v>
      </c>
      <c r="H6980" s="509">
        <v>0</v>
      </c>
    </row>
    <row r="6981" spans="1:8">
      <c r="A6981" s="508" t="s">
        <v>598</v>
      </c>
      <c r="B6981" s="509" t="s">
        <v>372</v>
      </c>
      <c r="C6981" s="509" t="s">
        <v>1034</v>
      </c>
      <c r="H6981" s="509">
        <v>0</v>
      </c>
    </row>
    <row r="6982" spans="1:8">
      <c r="A6982" s="508" t="s">
        <v>598</v>
      </c>
      <c r="B6982" s="509" t="s">
        <v>372</v>
      </c>
      <c r="C6982" s="509">
        <v>64</v>
      </c>
      <c r="H6982" s="509">
        <v>0</v>
      </c>
    </row>
    <row r="6983" spans="1:8">
      <c r="A6983" s="508" t="s">
        <v>598</v>
      </c>
      <c r="B6983" s="509" t="s">
        <v>372</v>
      </c>
      <c r="C6983" s="509" t="s">
        <v>1035</v>
      </c>
      <c r="H6983" s="509">
        <v>0</v>
      </c>
    </row>
    <row r="6984" spans="1:8">
      <c r="A6984" s="508" t="s">
        <v>598</v>
      </c>
      <c r="B6984" s="509" t="s">
        <v>372</v>
      </c>
      <c r="C6984" s="509">
        <v>65</v>
      </c>
      <c r="H6984" s="509">
        <v>0</v>
      </c>
    </row>
    <row r="6985" spans="1:8">
      <c r="A6985" s="508" t="s">
        <v>598</v>
      </c>
      <c r="B6985" s="509" t="s">
        <v>372</v>
      </c>
      <c r="C6985" s="509">
        <v>66</v>
      </c>
      <c r="H6985" s="509">
        <v>0</v>
      </c>
    </row>
    <row r="6986" spans="1:8">
      <c r="A6986" s="508" t="s">
        <v>598</v>
      </c>
      <c r="B6986" s="509" t="s">
        <v>372</v>
      </c>
      <c r="C6986" s="509" t="s">
        <v>1036</v>
      </c>
      <c r="H6986" s="509">
        <v>0</v>
      </c>
    </row>
    <row r="6987" spans="1:8">
      <c r="A6987" s="508" t="s">
        <v>598</v>
      </c>
      <c r="B6987" s="509" t="s">
        <v>372</v>
      </c>
      <c r="C6987" s="509" t="s">
        <v>1037</v>
      </c>
      <c r="H6987" s="509">
        <v>0</v>
      </c>
    </row>
    <row r="6988" spans="1:8">
      <c r="A6988" s="508" t="s">
        <v>598</v>
      </c>
      <c r="B6988" s="509" t="s">
        <v>372</v>
      </c>
      <c r="C6988" s="509" t="s">
        <v>1038</v>
      </c>
      <c r="H6988" s="509">
        <v>0</v>
      </c>
    </row>
    <row r="6989" spans="1:8">
      <c r="A6989" s="508" t="s">
        <v>598</v>
      </c>
      <c r="B6989" s="509" t="s">
        <v>372</v>
      </c>
      <c r="C6989" s="509" t="s">
        <v>1039</v>
      </c>
      <c r="H6989" s="509">
        <v>0</v>
      </c>
    </row>
    <row r="6990" spans="1:8">
      <c r="A6990" s="508" t="s">
        <v>598</v>
      </c>
      <c r="B6990" s="509" t="s">
        <v>372</v>
      </c>
      <c r="C6990" s="509" t="s">
        <v>1040</v>
      </c>
      <c r="H6990" s="509">
        <v>0</v>
      </c>
    </row>
    <row r="6991" spans="1:8">
      <c r="A6991" s="508" t="s">
        <v>598</v>
      </c>
      <c r="B6991" s="509" t="s">
        <v>372</v>
      </c>
      <c r="C6991" s="509" t="s">
        <v>1041</v>
      </c>
      <c r="H6991" s="509">
        <v>0</v>
      </c>
    </row>
    <row r="6992" spans="1:8">
      <c r="A6992" s="508" t="s">
        <v>598</v>
      </c>
      <c r="B6992" s="509" t="s">
        <v>372</v>
      </c>
      <c r="C6992" s="509" t="s">
        <v>1042</v>
      </c>
    </row>
    <row r="6993" spans="1:8">
      <c r="A6993" s="508" t="s">
        <v>598</v>
      </c>
      <c r="B6993" s="509" t="s">
        <v>372</v>
      </c>
      <c r="C6993" s="509">
        <v>67</v>
      </c>
      <c r="H6993" s="509">
        <v>0</v>
      </c>
    </row>
    <row r="6994" spans="1:8">
      <c r="A6994" s="508" t="s">
        <v>598</v>
      </c>
      <c r="B6994" s="509" t="s">
        <v>372</v>
      </c>
      <c r="C6994" s="509">
        <v>68</v>
      </c>
      <c r="H6994" s="509">
        <v>0</v>
      </c>
    </row>
    <row r="6995" spans="1:8">
      <c r="A6995" s="508" t="s">
        <v>598</v>
      </c>
      <c r="B6995" s="509" t="s">
        <v>372</v>
      </c>
      <c r="C6995" s="509" t="s">
        <v>1043</v>
      </c>
      <c r="H6995" s="509">
        <v>0</v>
      </c>
    </row>
    <row r="6996" spans="1:8">
      <c r="A6996" s="508" t="s">
        <v>598</v>
      </c>
      <c r="B6996" s="509" t="s">
        <v>372</v>
      </c>
      <c r="C6996" s="509">
        <v>69</v>
      </c>
      <c r="H6996" s="509">
        <v>0</v>
      </c>
    </row>
    <row r="6997" spans="1:8">
      <c r="A6997" s="508" t="s">
        <v>598</v>
      </c>
      <c r="B6997" s="509" t="s">
        <v>372</v>
      </c>
      <c r="C6997" s="509" t="s">
        <v>1044</v>
      </c>
      <c r="H6997" s="509">
        <v>0</v>
      </c>
    </row>
    <row r="6998" spans="1:8">
      <c r="A6998" s="508" t="s">
        <v>598</v>
      </c>
      <c r="B6998" s="509" t="s">
        <v>372</v>
      </c>
      <c r="C6998" s="509" t="s">
        <v>1045</v>
      </c>
      <c r="H6998" s="509">
        <v>0</v>
      </c>
    </row>
    <row r="6999" spans="1:8">
      <c r="A6999" s="508" t="s">
        <v>598</v>
      </c>
      <c r="B6999" s="509" t="s">
        <v>372</v>
      </c>
      <c r="C6999" s="509">
        <v>70</v>
      </c>
      <c r="H6999" s="509">
        <v>0</v>
      </c>
    </row>
    <row r="7000" spans="1:8">
      <c r="A7000" s="508" t="s">
        <v>598</v>
      </c>
      <c r="B7000" s="509" t="s">
        <v>372</v>
      </c>
      <c r="C7000" s="509" t="s">
        <v>1046</v>
      </c>
      <c r="H7000" s="509">
        <v>0</v>
      </c>
    </row>
    <row r="7001" spans="1:8">
      <c r="A7001" s="508" t="s">
        <v>598</v>
      </c>
      <c r="B7001" s="509" t="s">
        <v>372</v>
      </c>
      <c r="C7001" s="509">
        <v>71</v>
      </c>
      <c r="H7001" s="509">
        <v>0</v>
      </c>
    </row>
    <row r="7002" spans="1:8">
      <c r="A7002" s="508" t="s">
        <v>598</v>
      </c>
      <c r="B7002" s="509" t="s">
        <v>372</v>
      </c>
      <c r="C7002" s="509" t="s">
        <v>1047</v>
      </c>
      <c r="H7002" s="509">
        <v>0</v>
      </c>
    </row>
    <row r="7003" spans="1:8">
      <c r="A7003" s="508" t="s">
        <v>598</v>
      </c>
      <c r="B7003" s="509" t="s">
        <v>372</v>
      </c>
      <c r="C7003" s="509" t="s">
        <v>1048</v>
      </c>
      <c r="H7003" s="509">
        <v>0</v>
      </c>
    </row>
    <row r="7004" spans="1:8">
      <c r="A7004" s="508" t="s">
        <v>598</v>
      </c>
      <c r="B7004" s="509" t="s">
        <v>372</v>
      </c>
      <c r="C7004" s="509" t="s">
        <v>1049</v>
      </c>
      <c r="H7004" s="509">
        <v>0</v>
      </c>
    </row>
    <row r="7005" spans="1:8">
      <c r="A7005" s="508" t="s">
        <v>598</v>
      </c>
      <c r="B7005" s="509" t="s">
        <v>372</v>
      </c>
      <c r="C7005" s="509" t="s">
        <v>1050</v>
      </c>
      <c r="H7005" s="509">
        <v>0</v>
      </c>
    </row>
    <row r="7006" spans="1:8">
      <c r="A7006" s="508" t="s">
        <v>598</v>
      </c>
      <c r="B7006" s="509" t="s">
        <v>372</v>
      </c>
      <c r="C7006" s="509" t="s">
        <v>1051</v>
      </c>
      <c r="H7006" s="509">
        <v>0</v>
      </c>
    </row>
    <row r="7007" spans="1:8">
      <c r="A7007" s="508" t="s">
        <v>598</v>
      </c>
      <c r="B7007" s="509" t="s">
        <v>372</v>
      </c>
      <c r="C7007" s="509">
        <v>72</v>
      </c>
      <c r="H7007" s="509">
        <v>0</v>
      </c>
    </row>
    <row r="7008" spans="1:8">
      <c r="A7008" s="508" t="s">
        <v>598</v>
      </c>
      <c r="B7008" s="509" t="s">
        <v>372</v>
      </c>
      <c r="C7008" s="509">
        <v>74</v>
      </c>
      <c r="H7008" s="509">
        <v>0</v>
      </c>
    </row>
    <row r="7009" spans="1:8">
      <c r="A7009" s="508" t="s">
        <v>598</v>
      </c>
      <c r="B7009" s="509" t="s">
        <v>372</v>
      </c>
      <c r="C7009" s="509" t="s">
        <v>4571</v>
      </c>
      <c r="D7009" s="509">
        <v>0</v>
      </c>
      <c r="E7009" s="509">
        <v>0</v>
      </c>
      <c r="F7009" s="509">
        <v>0</v>
      </c>
      <c r="G7009" s="509">
        <v>0</v>
      </c>
      <c r="H7009" s="509">
        <v>0</v>
      </c>
    </row>
    <row r="7010" spans="1:8">
      <c r="A7010" s="508" t="s">
        <v>599</v>
      </c>
      <c r="B7010" s="509" t="s">
        <v>373</v>
      </c>
      <c r="C7010" s="509">
        <v>1</v>
      </c>
      <c r="H7010" s="509">
        <v>0</v>
      </c>
    </row>
    <row r="7011" spans="1:8">
      <c r="A7011" s="508" t="s">
        <v>599</v>
      </c>
      <c r="B7011" s="509" t="s">
        <v>373</v>
      </c>
      <c r="C7011" s="509" t="s">
        <v>1023</v>
      </c>
      <c r="H7011" s="509">
        <v>0</v>
      </c>
    </row>
    <row r="7012" spans="1:8">
      <c r="A7012" s="508" t="s">
        <v>599</v>
      </c>
      <c r="B7012" s="509" t="s">
        <v>373</v>
      </c>
      <c r="C7012" s="509">
        <v>2</v>
      </c>
      <c r="H7012" s="509">
        <v>0</v>
      </c>
    </row>
    <row r="7013" spans="1:8">
      <c r="A7013" s="508" t="s">
        <v>599</v>
      </c>
      <c r="B7013" s="509" t="s">
        <v>373</v>
      </c>
      <c r="C7013" s="509">
        <v>3</v>
      </c>
      <c r="H7013" s="509">
        <v>0</v>
      </c>
    </row>
    <row r="7014" spans="1:8">
      <c r="A7014" s="508" t="s">
        <v>599</v>
      </c>
      <c r="B7014" s="509" t="s">
        <v>373</v>
      </c>
      <c r="C7014" s="509">
        <v>4</v>
      </c>
      <c r="H7014" s="509">
        <v>0</v>
      </c>
    </row>
    <row r="7015" spans="1:8">
      <c r="A7015" s="508" t="s">
        <v>599</v>
      </c>
      <c r="B7015" s="509" t="s">
        <v>373</v>
      </c>
      <c r="C7015" s="509">
        <v>5</v>
      </c>
      <c r="H7015" s="509">
        <v>0</v>
      </c>
    </row>
    <row r="7016" spans="1:8">
      <c r="A7016" s="508" t="s">
        <v>599</v>
      </c>
      <c r="B7016" s="509" t="s">
        <v>373</v>
      </c>
      <c r="C7016" s="509">
        <v>6</v>
      </c>
      <c r="H7016" s="509">
        <v>0</v>
      </c>
    </row>
    <row r="7017" spans="1:8">
      <c r="A7017" s="508" t="s">
        <v>599</v>
      </c>
      <c r="B7017" s="509" t="s">
        <v>373</v>
      </c>
      <c r="C7017" s="509">
        <v>7</v>
      </c>
      <c r="H7017" s="509">
        <v>0</v>
      </c>
    </row>
    <row r="7018" spans="1:8">
      <c r="A7018" s="508" t="s">
        <v>599</v>
      </c>
      <c r="B7018" s="509" t="s">
        <v>373</v>
      </c>
      <c r="C7018" s="509">
        <v>8</v>
      </c>
      <c r="H7018" s="509">
        <v>0</v>
      </c>
    </row>
    <row r="7019" spans="1:8">
      <c r="A7019" s="508" t="s">
        <v>599</v>
      </c>
      <c r="B7019" s="509" t="s">
        <v>373</v>
      </c>
      <c r="C7019" s="509">
        <v>9</v>
      </c>
      <c r="H7019" s="509">
        <v>0</v>
      </c>
    </row>
    <row r="7020" spans="1:8">
      <c r="A7020" s="508" t="s">
        <v>599</v>
      </c>
      <c r="B7020" s="509" t="s">
        <v>373</v>
      </c>
      <c r="C7020" s="509">
        <v>10</v>
      </c>
      <c r="H7020" s="509">
        <v>0</v>
      </c>
    </row>
    <row r="7021" spans="1:8">
      <c r="A7021" s="508" t="s">
        <v>599</v>
      </c>
      <c r="B7021" s="509" t="s">
        <v>373</v>
      </c>
      <c r="C7021" s="509">
        <v>11</v>
      </c>
      <c r="H7021" s="509">
        <v>0</v>
      </c>
    </row>
    <row r="7022" spans="1:8">
      <c r="A7022" s="508" t="s">
        <v>599</v>
      </c>
      <c r="B7022" s="509" t="s">
        <v>373</v>
      </c>
      <c r="C7022" s="509">
        <v>12</v>
      </c>
      <c r="H7022" s="509">
        <v>0</v>
      </c>
    </row>
    <row r="7023" spans="1:8">
      <c r="A7023" s="508" t="s">
        <v>599</v>
      </c>
      <c r="B7023" s="509" t="s">
        <v>373</v>
      </c>
      <c r="C7023" s="509">
        <v>13</v>
      </c>
      <c r="H7023" s="509">
        <v>0</v>
      </c>
    </row>
    <row r="7024" spans="1:8">
      <c r="A7024" s="508" t="s">
        <v>599</v>
      </c>
      <c r="B7024" s="509" t="s">
        <v>373</v>
      </c>
      <c r="C7024" s="509">
        <v>14</v>
      </c>
      <c r="H7024" s="509">
        <v>0</v>
      </c>
    </row>
    <row r="7025" spans="1:8">
      <c r="A7025" s="508" t="s">
        <v>599</v>
      </c>
      <c r="B7025" s="509" t="s">
        <v>373</v>
      </c>
      <c r="C7025" s="509">
        <v>15</v>
      </c>
      <c r="H7025" s="509">
        <v>0</v>
      </c>
    </row>
    <row r="7026" spans="1:8">
      <c r="A7026" s="508" t="s">
        <v>599</v>
      </c>
      <c r="B7026" s="509" t="s">
        <v>373</v>
      </c>
      <c r="C7026" s="509">
        <v>16</v>
      </c>
      <c r="H7026" s="509">
        <v>0</v>
      </c>
    </row>
    <row r="7027" spans="1:8">
      <c r="A7027" s="508" t="s">
        <v>599</v>
      </c>
      <c r="B7027" s="509" t="s">
        <v>373</v>
      </c>
      <c r="C7027" s="509">
        <v>17</v>
      </c>
      <c r="H7027" s="509">
        <v>0</v>
      </c>
    </row>
    <row r="7028" spans="1:8">
      <c r="A7028" s="508" t="s">
        <v>599</v>
      </c>
      <c r="B7028" s="509" t="s">
        <v>373</v>
      </c>
      <c r="C7028" s="509">
        <v>18</v>
      </c>
      <c r="H7028" s="509">
        <v>0</v>
      </c>
    </row>
    <row r="7029" spans="1:8">
      <c r="A7029" s="508" t="s">
        <v>599</v>
      </c>
      <c r="B7029" s="509" t="s">
        <v>373</v>
      </c>
      <c r="C7029" s="509" t="s">
        <v>1024</v>
      </c>
      <c r="H7029" s="509">
        <v>0</v>
      </c>
    </row>
    <row r="7030" spans="1:8">
      <c r="A7030" s="508" t="s">
        <v>599</v>
      </c>
      <c r="B7030" s="509" t="s">
        <v>373</v>
      </c>
      <c r="C7030" s="509" t="s">
        <v>1025</v>
      </c>
      <c r="H7030" s="509">
        <v>0</v>
      </c>
    </row>
    <row r="7031" spans="1:8">
      <c r="A7031" s="508" t="s">
        <v>599</v>
      </c>
      <c r="B7031" s="509" t="s">
        <v>373</v>
      </c>
      <c r="C7031" s="509">
        <v>19</v>
      </c>
      <c r="H7031" s="509">
        <v>0</v>
      </c>
    </row>
    <row r="7032" spans="1:8">
      <c r="A7032" s="508" t="s">
        <v>599</v>
      </c>
      <c r="B7032" s="509" t="s">
        <v>373</v>
      </c>
      <c r="C7032" s="509">
        <v>20</v>
      </c>
      <c r="H7032" s="509">
        <v>0</v>
      </c>
    </row>
    <row r="7033" spans="1:8">
      <c r="A7033" s="508" t="s">
        <v>599</v>
      </c>
      <c r="B7033" s="509" t="s">
        <v>373</v>
      </c>
      <c r="C7033" s="509">
        <v>21</v>
      </c>
      <c r="H7033" s="509">
        <v>0</v>
      </c>
    </row>
    <row r="7034" spans="1:8">
      <c r="A7034" s="508" t="s">
        <v>599</v>
      </c>
      <c r="B7034" s="509" t="s">
        <v>373</v>
      </c>
      <c r="C7034" s="509" t="s">
        <v>1026</v>
      </c>
      <c r="H7034" s="509">
        <v>0</v>
      </c>
    </row>
    <row r="7035" spans="1:8">
      <c r="A7035" s="508" t="s">
        <v>599</v>
      </c>
      <c r="B7035" s="509" t="s">
        <v>373</v>
      </c>
      <c r="C7035" s="509" t="s">
        <v>1027</v>
      </c>
      <c r="H7035" s="509">
        <v>0</v>
      </c>
    </row>
    <row r="7036" spans="1:8">
      <c r="A7036" s="508" t="s">
        <v>599</v>
      </c>
      <c r="B7036" s="509" t="s">
        <v>373</v>
      </c>
      <c r="C7036" s="509" t="s">
        <v>1028</v>
      </c>
      <c r="H7036" s="509">
        <v>0</v>
      </c>
    </row>
    <row r="7037" spans="1:8">
      <c r="A7037" s="508" t="s">
        <v>599</v>
      </c>
      <c r="B7037" s="509" t="s">
        <v>373</v>
      </c>
      <c r="C7037" s="509">
        <v>22</v>
      </c>
      <c r="H7037" s="509">
        <v>0</v>
      </c>
    </row>
    <row r="7038" spans="1:8">
      <c r="A7038" s="508" t="s">
        <v>599</v>
      </c>
      <c r="B7038" s="509" t="s">
        <v>373</v>
      </c>
      <c r="C7038" s="509">
        <v>23</v>
      </c>
      <c r="H7038" s="509">
        <v>0</v>
      </c>
    </row>
    <row r="7039" spans="1:8">
      <c r="A7039" s="508" t="s">
        <v>599</v>
      </c>
      <c r="B7039" s="509" t="s">
        <v>373</v>
      </c>
      <c r="C7039" s="509" t="s">
        <v>1029</v>
      </c>
      <c r="H7039" s="509">
        <v>0</v>
      </c>
    </row>
    <row r="7040" spans="1:8">
      <c r="A7040" s="508" t="s">
        <v>599</v>
      </c>
      <c r="B7040" s="509" t="s">
        <v>373</v>
      </c>
      <c r="C7040" s="509">
        <v>24</v>
      </c>
      <c r="H7040" s="509">
        <v>0</v>
      </c>
    </row>
    <row r="7041" spans="1:8">
      <c r="A7041" s="508" t="s">
        <v>599</v>
      </c>
      <c r="B7041" s="509" t="s">
        <v>373</v>
      </c>
      <c r="C7041" s="509">
        <v>25</v>
      </c>
    </row>
    <row r="7042" spans="1:8">
      <c r="A7042" s="508" t="s">
        <v>599</v>
      </c>
      <c r="B7042" s="509" t="s">
        <v>373</v>
      </c>
      <c r="C7042" s="509">
        <v>26</v>
      </c>
      <c r="H7042" s="509">
        <v>0</v>
      </c>
    </row>
    <row r="7043" spans="1:8">
      <c r="A7043" s="508" t="s">
        <v>599</v>
      </c>
      <c r="B7043" s="509" t="s">
        <v>373</v>
      </c>
      <c r="C7043" s="509">
        <v>27</v>
      </c>
      <c r="H7043" s="509">
        <v>0</v>
      </c>
    </row>
    <row r="7044" spans="1:8">
      <c r="A7044" s="508" t="s">
        <v>599</v>
      </c>
      <c r="B7044" s="509" t="s">
        <v>373</v>
      </c>
      <c r="C7044" s="509">
        <v>28</v>
      </c>
      <c r="H7044" s="509">
        <v>0</v>
      </c>
    </row>
    <row r="7045" spans="1:8">
      <c r="A7045" s="508" t="s">
        <v>599</v>
      </c>
      <c r="B7045" s="509" t="s">
        <v>373</v>
      </c>
      <c r="C7045" s="509">
        <v>29</v>
      </c>
      <c r="H7045" s="509">
        <v>0</v>
      </c>
    </row>
    <row r="7046" spans="1:8">
      <c r="A7046" s="508" t="s">
        <v>599</v>
      </c>
      <c r="B7046" s="509" t="s">
        <v>373</v>
      </c>
      <c r="C7046" s="509">
        <v>30</v>
      </c>
      <c r="H7046" s="509">
        <v>0</v>
      </c>
    </row>
    <row r="7047" spans="1:8">
      <c r="A7047" s="508" t="s">
        <v>599</v>
      </c>
      <c r="B7047" s="509" t="s">
        <v>373</v>
      </c>
      <c r="C7047" s="509">
        <v>31</v>
      </c>
      <c r="H7047" s="509">
        <v>0</v>
      </c>
    </row>
    <row r="7048" spans="1:8">
      <c r="A7048" s="508" t="s">
        <v>599</v>
      </c>
      <c r="B7048" s="509" t="s">
        <v>373</v>
      </c>
      <c r="C7048" s="509">
        <v>32</v>
      </c>
      <c r="H7048" s="509">
        <v>0</v>
      </c>
    </row>
    <row r="7049" spans="1:8">
      <c r="A7049" s="508" t="s">
        <v>599</v>
      </c>
      <c r="B7049" s="509" t="s">
        <v>373</v>
      </c>
      <c r="C7049" s="509">
        <v>33</v>
      </c>
      <c r="H7049" s="509">
        <v>0</v>
      </c>
    </row>
    <row r="7050" spans="1:8">
      <c r="A7050" s="508" t="s">
        <v>599</v>
      </c>
      <c r="B7050" s="509" t="s">
        <v>373</v>
      </c>
      <c r="C7050" s="509">
        <v>34</v>
      </c>
      <c r="H7050" s="509">
        <v>0</v>
      </c>
    </row>
    <row r="7051" spans="1:8">
      <c r="A7051" s="508" t="s">
        <v>599</v>
      </c>
      <c r="B7051" s="509" t="s">
        <v>373</v>
      </c>
      <c r="C7051" s="509">
        <v>35</v>
      </c>
      <c r="H7051" s="509">
        <v>0</v>
      </c>
    </row>
    <row r="7052" spans="1:8">
      <c r="A7052" s="508" t="s">
        <v>599</v>
      </c>
      <c r="B7052" s="509" t="s">
        <v>373</v>
      </c>
      <c r="C7052" s="509">
        <v>36</v>
      </c>
      <c r="H7052" s="509">
        <v>0</v>
      </c>
    </row>
    <row r="7053" spans="1:8">
      <c r="A7053" s="508" t="s">
        <v>599</v>
      </c>
      <c r="B7053" s="509" t="s">
        <v>373</v>
      </c>
      <c r="C7053" s="509">
        <v>37</v>
      </c>
      <c r="H7053" s="509">
        <v>0</v>
      </c>
    </row>
    <row r="7054" spans="1:8">
      <c r="A7054" s="508" t="s">
        <v>599</v>
      </c>
      <c r="B7054" s="509" t="s">
        <v>373</v>
      </c>
      <c r="C7054" s="509">
        <v>38</v>
      </c>
      <c r="H7054" s="509">
        <v>0</v>
      </c>
    </row>
    <row r="7055" spans="1:8">
      <c r="A7055" s="508" t="s">
        <v>599</v>
      </c>
      <c r="B7055" s="509" t="s">
        <v>373</v>
      </c>
      <c r="C7055" s="509" t="s">
        <v>1030</v>
      </c>
    </row>
    <row r="7056" spans="1:8">
      <c r="A7056" s="508" t="s">
        <v>599</v>
      </c>
      <c r="B7056" s="509" t="s">
        <v>373</v>
      </c>
      <c r="C7056" s="509">
        <v>39</v>
      </c>
      <c r="H7056" s="509">
        <v>0</v>
      </c>
    </row>
    <row r="7057" spans="1:8">
      <c r="A7057" s="508" t="s">
        <v>599</v>
      </c>
      <c r="B7057" s="509" t="s">
        <v>373</v>
      </c>
      <c r="C7057" s="509">
        <v>40</v>
      </c>
      <c r="H7057" s="509">
        <v>0</v>
      </c>
    </row>
    <row r="7058" spans="1:8">
      <c r="A7058" s="508" t="s">
        <v>599</v>
      </c>
      <c r="B7058" s="509" t="s">
        <v>373</v>
      </c>
      <c r="C7058" s="509">
        <v>41</v>
      </c>
      <c r="H7058" s="509">
        <v>0</v>
      </c>
    </row>
    <row r="7059" spans="1:8">
      <c r="A7059" s="508" t="s">
        <v>599</v>
      </c>
      <c r="B7059" s="509" t="s">
        <v>373</v>
      </c>
      <c r="C7059" s="509">
        <v>42</v>
      </c>
      <c r="H7059" s="509">
        <v>0</v>
      </c>
    </row>
    <row r="7060" spans="1:8">
      <c r="A7060" s="508" t="s">
        <v>599</v>
      </c>
      <c r="B7060" s="509" t="s">
        <v>373</v>
      </c>
      <c r="C7060" s="509">
        <v>43</v>
      </c>
      <c r="H7060" s="509">
        <v>0</v>
      </c>
    </row>
    <row r="7061" spans="1:8">
      <c r="A7061" s="508" t="s">
        <v>599</v>
      </c>
      <c r="B7061" s="509" t="s">
        <v>373</v>
      </c>
      <c r="C7061" s="509">
        <v>44</v>
      </c>
      <c r="H7061" s="509">
        <v>0</v>
      </c>
    </row>
    <row r="7062" spans="1:8">
      <c r="A7062" s="508" t="s">
        <v>599</v>
      </c>
      <c r="B7062" s="509" t="s">
        <v>373</v>
      </c>
      <c r="C7062" s="509">
        <v>45</v>
      </c>
      <c r="H7062" s="509">
        <v>0</v>
      </c>
    </row>
    <row r="7063" spans="1:8">
      <c r="A7063" s="508" t="s">
        <v>599</v>
      </c>
      <c r="B7063" s="509" t="s">
        <v>373</v>
      </c>
      <c r="C7063" s="509">
        <v>46</v>
      </c>
      <c r="H7063" s="509">
        <v>0</v>
      </c>
    </row>
    <row r="7064" spans="1:8">
      <c r="A7064" s="508" t="s">
        <v>599</v>
      </c>
      <c r="B7064" s="509" t="s">
        <v>373</v>
      </c>
      <c r="C7064" s="509">
        <v>47</v>
      </c>
      <c r="H7064" s="509">
        <v>0</v>
      </c>
    </row>
    <row r="7065" spans="1:8">
      <c r="A7065" s="508" t="s">
        <v>599</v>
      </c>
      <c r="B7065" s="509" t="s">
        <v>373</v>
      </c>
      <c r="C7065" s="509">
        <v>48</v>
      </c>
      <c r="H7065" s="509">
        <v>0</v>
      </c>
    </row>
    <row r="7066" spans="1:8">
      <c r="A7066" s="508" t="s">
        <v>599</v>
      </c>
      <c r="B7066" s="509" t="s">
        <v>373</v>
      </c>
      <c r="C7066" s="509">
        <v>49</v>
      </c>
      <c r="H7066" s="509">
        <v>0</v>
      </c>
    </row>
    <row r="7067" spans="1:8">
      <c r="A7067" s="508" t="s">
        <v>599</v>
      </c>
      <c r="B7067" s="509" t="s">
        <v>373</v>
      </c>
      <c r="C7067" s="509">
        <v>50</v>
      </c>
      <c r="H7067" s="509">
        <v>0</v>
      </c>
    </row>
    <row r="7068" spans="1:8">
      <c r="A7068" s="508" t="s">
        <v>599</v>
      </c>
      <c r="B7068" s="509" t="s">
        <v>373</v>
      </c>
      <c r="C7068" s="509">
        <v>51</v>
      </c>
      <c r="H7068" s="509">
        <v>0</v>
      </c>
    </row>
    <row r="7069" spans="1:8">
      <c r="A7069" s="508" t="s">
        <v>599</v>
      </c>
      <c r="B7069" s="509" t="s">
        <v>373</v>
      </c>
      <c r="C7069" s="509" t="s">
        <v>1031</v>
      </c>
      <c r="H7069" s="509">
        <v>0</v>
      </c>
    </row>
    <row r="7070" spans="1:8">
      <c r="A7070" s="508" t="s">
        <v>599</v>
      </c>
      <c r="B7070" s="509" t="s">
        <v>373</v>
      </c>
      <c r="C7070" s="509" t="s">
        <v>1032</v>
      </c>
      <c r="H7070" s="509">
        <v>0</v>
      </c>
    </row>
    <row r="7071" spans="1:8">
      <c r="A7071" s="508" t="s">
        <v>599</v>
      </c>
      <c r="B7071" s="509" t="s">
        <v>373</v>
      </c>
      <c r="C7071" s="509">
        <v>52</v>
      </c>
      <c r="H7071" s="509">
        <v>0</v>
      </c>
    </row>
    <row r="7072" spans="1:8">
      <c r="A7072" s="508" t="s">
        <v>599</v>
      </c>
      <c r="B7072" s="509" t="s">
        <v>373</v>
      </c>
      <c r="C7072" s="509">
        <v>53</v>
      </c>
      <c r="H7072" s="509">
        <v>0</v>
      </c>
    </row>
    <row r="7073" spans="1:8">
      <c r="A7073" s="508" t="s">
        <v>599</v>
      </c>
      <c r="B7073" s="509" t="s">
        <v>373</v>
      </c>
      <c r="C7073" s="509">
        <v>54</v>
      </c>
      <c r="H7073" s="509">
        <v>0</v>
      </c>
    </row>
    <row r="7074" spans="1:8">
      <c r="A7074" s="508" t="s">
        <v>599</v>
      </c>
      <c r="B7074" s="509" t="s">
        <v>373</v>
      </c>
      <c r="C7074" s="509">
        <v>55</v>
      </c>
      <c r="H7074" s="509">
        <v>0</v>
      </c>
    </row>
    <row r="7075" spans="1:8">
      <c r="A7075" s="508" t="s">
        <v>599</v>
      </c>
      <c r="B7075" s="509" t="s">
        <v>373</v>
      </c>
      <c r="C7075" s="509">
        <v>56</v>
      </c>
      <c r="H7075" s="509">
        <v>0</v>
      </c>
    </row>
    <row r="7076" spans="1:8">
      <c r="A7076" s="508" t="s">
        <v>599</v>
      </c>
      <c r="B7076" s="509" t="s">
        <v>373</v>
      </c>
      <c r="C7076" s="509">
        <v>57</v>
      </c>
      <c r="H7076" s="509">
        <v>0</v>
      </c>
    </row>
    <row r="7077" spans="1:8">
      <c r="A7077" s="508" t="s">
        <v>599</v>
      </c>
      <c r="B7077" s="509" t="s">
        <v>373</v>
      </c>
      <c r="C7077" s="509">
        <v>58</v>
      </c>
      <c r="H7077" s="509">
        <v>0</v>
      </c>
    </row>
    <row r="7078" spans="1:8">
      <c r="A7078" s="508" t="s">
        <v>599</v>
      </c>
      <c r="B7078" s="509" t="s">
        <v>373</v>
      </c>
      <c r="C7078" s="509">
        <v>59</v>
      </c>
      <c r="H7078" s="509">
        <v>0</v>
      </c>
    </row>
    <row r="7079" spans="1:8">
      <c r="A7079" s="508" t="s">
        <v>599</v>
      </c>
      <c r="B7079" s="509" t="s">
        <v>373</v>
      </c>
      <c r="C7079" s="509">
        <v>60</v>
      </c>
      <c r="H7079" s="509">
        <v>0</v>
      </c>
    </row>
    <row r="7080" spans="1:8">
      <c r="A7080" s="508" t="s">
        <v>599</v>
      </c>
      <c r="B7080" s="509" t="s">
        <v>373</v>
      </c>
      <c r="C7080" s="509">
        <v>61</v>
      </c>
      <c r="H7080" s="509">
        <v>0</v>
      </c>
    </row>
    <row r="7081" spans="1:8">
      <c r="A7081" s="508" t="s">
        <v>599</v>
      </c>
      <c r="B7081" s="509" t="s">
        <v>373</v>
      </c>
      <c r="C7081" s="509">
        <v>62</v>
      </c>
      <c r="H7081" s="509">
        <v>0</v>
      </c>
    </row>
    <row r="7082" spans="1:8">
      <c r="A7082" s="508" t="s">
        <v>599</v>
      </c>
      <c r="B7082" s="509" t="s">
        <v>373</v>
      </c>
      <c r="C7082" s="509">
        <v>63</v>
      </c>
      <c r="H7082" s="509">
        <v>0</v>
      </c>
    </row>
    <row r="7083" spans="1:8">
      <c r="A7083" s="508" t="s">
        <v>599</v>
      </c>
      <c r="B7083" s="509" t="s">
        <v>373</v>
      </c>
      <c r="C7083" s="509" t="s">
        <v>1033</v>
      </c>
      <c r="H7083" s="509">
        <v>0</v>
      </c>
    </row>
    <row r="7084" spans="1:8">
      <c r="A7084" s="508" t="s">
        <v>599</v>
      </c>
      <c r="B7084" s="509" t="s">
        <v>373</v>
      </c>
      <c r="C7084" s="509" t="s">
        <v>1034</v>
      </c>
      <c r="H7084" s="509">
        <v>0</v>
      </c>
    </row>
    <row r="7085" spans="1:8">
      <c r="A7085" s="508" t="s">
        <v>599</v>
      </c>
      <c r="B7085" s="509" t="s">
        <v>373</v>
      </c>
      <c r="C7085" s="509">
        <v>64</v>
      </c>
      <c r="H7085" s="509">
        <v>0</v>
      </c>
    </row>
    <row r="7086" spans="1:8">
      <c r="A7086" s="508" t="s">
        <v>599</v>
      </c>
      <c r="B7086" s="509" t="s">
        <v>373</v>
      </c>
      <c r="C7086" s="509" t="s">
        <v>1035</v>
      </c>
      <c r="H7086" s="509">
        <v>0</v>
      </c>
    </row>
    <row r="7087" spans="1:8">
      <c r="A7087" s="508" t="s">
        <v>599</v>
      </c>
      <c r="B7087" s="509" t="s">
        <v>373</v>
      </c>
      <c r="C7087" s="509">
        <v>65</v>
      </c>
      <c r="H7087" s="509">
        <v>0</v>
      </c>
    </row>
    <row r="7088" spans="1:8">
      <c r="A7088" s="508" t="s">
        <v>599</v>
      </c>
      <c r="B7088" s="509" t="s">
        <v>373</v>
      </c>
      <c r="C7088" s="509">
        <v>66</v>
      </c>
      <c r="H7088" s="509">
        <v>0</v>
      </c>
    </row>
    <row r="7089" spans="1:8">
      <c r="A7089" s="508" t="s">
        <v>599</v>
      </c>
      <c r="B7089" s="509" t="s">
        <v>373</v>
      </c>
      <c r="C7089" s="509" t="s">
        <v>1036</v>
      </c>
      <c r="H7089" s="509">
        <v>0</v>
      </c>
    </row>
    <row r="7090" spans="1:8">
      <c r="A7090" s="508" t="s">
        <v>599</v>
      </c>
      <c r="B7090" s="509" t="s">
        <v>373</v>
      </c>
      <c r="C7090" s="509" t="s">
        <v>1037</v>
      </c>
      <c r="H7090" s="509">
        <v>0</v>
      </c>
    </row>
    <row r="7091" spans="1:8">
      <c r="A7091" s="508" t="s">
        <v>599</v>
      </c>
      <c r="B7091" s="509" t="s">
        <v>373</v>
      </c>
      <c r="C7091" s="509" t="s">
        <v>1038</v>
      </c>
      <c r="H7091" s="509">
        <v>0</v>
      </c>
    </row>
    <row r="7092" spans="1:8">
      <c r="A7092" s="508" t="s">
        <v>599</v>
      </c>
      <c r="B7092" s="509" t="s">
        <v>373</v>
      </c>
      <c r="C7092" s="509" t="s">
        <v>1039</v>
      </c>
      <c r="H7092" s="509">
        <v>0</v>
      </c>
    </row>
    <row r="7093" spans="1:8">
      <c r="A7093" s="508" t="s">
        <v>599</v>
      </c>
      <c r="B7093" s="509" t="s">
        <v>373</v>
      </c>
      <c r="C7093" s="509" t="s">
        <v>1040</v>
      </c>
      <c r="H7093" s="509">
        <v>0</v>
      </c>
    </row>
    <row r="7094" spans="1:8">
      <c r="A7094" s="508" t="s">
        <v>599</v>
      </c>
      <c r="B7094" s="509" t="s">
        <v>373</v>
      </c>
      <c r="C7094" s="509" t="s">
        <v>1041</v>
      </c>
      <c r="H7094" s="509">
        <v>0</v>
      </c>
    </row>
    <row r="7095" spans="1:8">
      <c r="A7095" s="508" t="s">
        <v>599</v>
      </c>
      <c r="B7095" s="509" t="s">
        <v>373</v>
      </c>
      <c r="C7095" s="509" t="s">
        <v>1042</v>
      </c>
    </row>
    <row r="7096" spans="1:8">
      <c r="A7096" s="508" t="s">
        <v>599</v>
      </c>
      <c r="B7096" s="509" t="s">
        <v>373</v>
      </c>
      <c r="C7096" s="509">
        <v>67</v>
      </c>
      <c r="H7096" s="509">
        <v>0</v>
      </c>
    </row>
    <row r="7097" spans="1:8">
      <c r="A7097" s="508" t="s">
        <v>599</v>
      </c>
      <c r="B7097" s="509" t="s">
        <v>373</v>
      </c>
      <c r="C7097" s="509">
        <v>68</v>
      </c>
      <c r="H7097" s="509">
        <v>0</v>
      </c>
    </row>
    <row r="7098" spans="1:8">
      <c r="A7098" s="508" t="s">
        <v>599</v>
      </c>
      <c r="B7098" s="509" t="s">
        <v>373</v>
      </c>
      <c r="C7098" s="509" t="s">
        <v>1043</v>
      </c>
      <c r="H7098" s="509">
        <v>0</v>
      </c>
    </row>
    <row r="7099" spans="1:8">
      <c r="A7099" s="508" t="s">
        <v>599</v>
      </c>
      <c r="B7099" s="509" t="s">
        <v>373</v>
      </c>
      <c r="C7099" s="509">
        <v>69</v>
      </c>
      <c r="H7099" s="509">
        <v>0</v>
      </c>
    </row>
    <row r="7100" spans="1:8">
      <c r="A7100" s="508" t="s">
        <v>599</v>
      </c>
      <c r="B7100" s="509" t="s">
        <v>373</v>
      </c>
      <c r="C7100" s="509" t="s">
        <v>1044</v>
      </c>
      <c r="H7100" s="509">
        <v>0</v>
      </c>
    </row>
    <row r="7101" spans="1:8">
      <c r="A7101" s="508" t="s">
        <v>599</v>
      </c>
      <c r="B7101" s="509" t="s">
        <v>373</v>
      </c>
      <c r="C7101" s="509" t="s">
        <v>1045</v>
      </c>
      <c r="H7101" s="509">
        <v>0</v>
      </c>
    </row>
    <row r="7102" spans="1:8">
      <c r="A7102" s="508" t="s">
        <v>599</v>
      </c>
      <c r="B7102" s="509" t="s">
        <v>373</v>
      </c>
      <c r="C7102" s="509">
        <v>70</v>
      </c>
      <c r="H7102" s="509">
        <v>0</v>
      </c>
    </row>
    <row r="7103" spans="1:8">
      <c r="A7103" s="508" t="s">
        <v>599</v>
      </c>
      <c r="B7103" s="509" t="s">
        <v>373</v>
      </c>
      <c r="C7103" s="509" t="s">
        <v>1046</v>
      </c>
      <c r="H7103" s="509">
        <v>0</v>
      </c>
    </row>
    <row r="7104" spans="1:8">
      <c r="A7104" s="508" t="s">
        <v>599</v>
      </c>
      <c r="B7104" s="509" t="s">
        <v>373</v>
      </c>
      <c r="C7104" s="509">
        <v>71</v>
      </c>
      <c r="H7104" s="509">
        <v>0</v>
      </c>
    </row>
    <row r="7105" spans="1:8">
      <c r="A7105" s="508" t="s">
        <v>599</v>
      </c>
      <c r="B7105" s="509" t="s">
        <v>373</v>
      </c>
      <c r="C7105" s="509" t="s">
        <v>1047</v>
      </c>
      <c r="H7105" s="509">
        <v>0</v>
      </c>
    </row>
    <row r="7106" spans="1:8">
      <c r="A7106" s="508" t="s">
        <v>599</v>
      </c>
      <c r="B7106" s="509" t="s">
        <v>373</v>
      </c>
      <c r="C7106" s="509" t="s">
        <v>1048</v>
      </c>
      <c r="H7106" s="509">
        <v>0</v>
      </c>
    </row>
    <row r="7107" spans="1:8">
      <c r="A7107" s="508" t="s">
        <v>599</v>
      </c>
      <c r="B7107" s="509" t="s">
        <v>373</v>
      </c>
      <c r="C7107" s="509" t="s">
        <v>1049</v>
      </c>
      <c r="H7107" s="509">
        <v>0</v>
      </c>
    </row>
    <row r="7108" spans="1:8">
      <c r="A7108" s="508" t="s">
        <v>599</v>
      </c>
      <c r="B7108" s="509" t="s">
        <v>373</v>
      </c>
      <c r="C7108" s="509" t="s">
        <v>1050</v>
      </c>
      <c r="H7108" s="509">
        <v>0</v>
      </c>
    </row>
    <row r="7109" spans="1:8">
      <c r="A7109" s="508" t="s">
        <v>599</v>
      </c>
      <c r="B7109" s="509" t="s">
        <v>373</v>
      </c>
      <c r="C7109" s="509" t="s">
        <v>1051</v>
      </c>
      <c r="H7109" s="509">
        <v>0</v>
      </c>
    </row>
    <row r="7110" spans="1:8">
      <c r="A7110" s="508" t="s">
        <v>599</v>
      </c>
      <c r="B7110" s="509" t="s">
        <v>373</v>
      </c>
      <c r="C7110" s="509">
        <v>72</v>
      </c>
      <c r="H7110" s="509">
        <v>0</v>
      </c>
    </row>
    <row r="7111" spans="1:8">
      <c r="A7111" s="508" t="s">
        <v>599</v>
      </c>
      <c r="B7111" s="509" t="s">
        <v>373</v>
      </c>
      <c r="C7111" s="509">
        <v>74</v>
      </c>
      <c r="H7111" s="509">
        <v>0</v>
      </c>
    </row>
    <row r="7112" spans="1:8">
      <c r="A7112" s="508" t="s">
        <v>599</v>
      </c>
      <c r="B7112" s="509" t="s">
        <v>373</v>
      </c>
      <c r="C7112" s="509" t="s">
        <v>4571</v>
      </c>
      <c r="D7112" s="509">
        <v>0</v>
      </c>
      <c r="E7112" s="509">
        <v>0</v>
      </c>
      <c r="F7112" s="509">
        <v>0</v>
      </c>
      <c r="G7112" s="509">
        <v>0</v>
      </c>
      <c r="H7112" s="509">
        <v>0</v>
      </c>
    </row>
    <row r="7113" spans="1:8">
      <c r="A7113" s="508" t="s">
        <v>600</v>
      </c>
      <c r="B7113" s="509" t="s">
        <v>374</v>
      </c>
      <c r="C7113" s="509">
        <v>1</v>
      </c>
      <c r="H7113" s="509">
        <v>0</v>
      </c>
    </row>
    <row r="7114" spans="1:8">
      <c r="A7114" s="508" t="s">
        <v>600</v>
      </c>
      <c r="B7114" s="509" t="s">
        <v>374</v>
      </c>
      <c r="C7114" s="509" t="s">
        <v>1023</v>
      </c>
      <c r="H7114" s="509">
        <v>0</v>
      </c>
    </row>
    <row r="7115" spans="1:8">
      <c r="A7115" s="508" t="s">
        <v>600</v>
      </c>
      <c r="B7115" s="509" t="s">
        <v>374</v>
      </c>
      <c r="C7115" s="509">
        <v>2</v>
      </c>
      <c r="H7115" s="509">
        <v>0</v>
      </c>
    </row>
    <row r="7116" spans="1:8">
      <c r="A7116" s="508" t="s">
        <v>600</v>
      </c>
      <c r="B7116" s="509" t="s">
        <v>374</v>
      </c>
      <c r="C7116" s="509">
        <v>3</v>
      </c>
      <c r="H7116" s="509">
        <v>0</v>
      </c>
    </row>
    <row r="7117" spans="1:8">
      <c r="A7117" s="508" t="s">
        <v>600</v>
      </c>
      <c r="B7117" s="509" t="s">
        <v>374</v>
      </c>
      <c r="C7117" s="509">
        <v>4</v>
      </c>
      <c r="H7117" s="509">
        <v>0</v>
      </c>
    </row>
    <row r="7118" spans="1:8">
      <c r="A7118" s="508" t="s">
        <v>600</v>
      </c>
      <c r="B7118" s="509" t="s">
        <v>374</v>
      </c>
      <c r="C7118" s="509">
        <v>5</v>
      </c>
      <c r="H7118" s="509">
        <v>0</v>
      </c>
    </row>
    <row r="7119" spans="1:8">
      <c r="A7119" s="508" t="s">
        <v>600</v>
      </c>
      <c r="B7119" s="509" t="s">
        <v>374</v>
      </c>
      <c r="C7119" s="509">
        <v>6</v>
      </c>
      <c r="H7119" s="509">
        <v>0</v>
      </c>
    </row>
    <row r="7120" spans="1:8">
      <c r="A7120" s="508" t="s">
        <v>600</v>
      </c>
      <c r="B7120" s="509" t="s">
        <v>374</v>
      </c>
      <c r="C7120" s="509">
        <v>7</v>
      </c>
      <c r="H7120" s="509">
        <v>0</v>
      </c>
    </row>
    <row r="7121" spans="1:8">
      <c r="A7121" s="508" t="s">
        <v>600</v>
      </c>
      <c r="B7121" s="509" t="s">
        <v>374</v>
      </c>
      <c r="C7121" s="509">
        <v>8</v>
      </c>
      <c r="H7121" s="509">
        <v>0</v>
      </c>
    </row>
    <row r="7122" spans="1:8">
      <c r="A7122" s="508" t="s">
        <v>600</v>
      </c>
      <c r="B7122" s="509" t="s">
        <v>374</v>
      </c>
      <c r="C7122" s="509">
        <v>9</v>
      </c>
      <c r="H7122" s="509">
        <v>0</v>
      </c>
    </row>
    <row r="7123" spans="1:8">
      <c r="A7123" s="508" t="s">
        <v>600</v>
      </c>
      <c r="B7123" s="509" t="s">
        <v>374</v>
      </c>
      <c r="C7123" s="509">
        <v>10</v>
      </c>
      <c r="H7123" s="509">
        <v>0</v>
      </c>
    </row>
    <row r="7124" spans="1:8">
      <c r="A7124" s="508" t="s">
        <v>600</v>
      </c>
      <c r="B7124" s="509" t="s">
        <v>374</v>
      </c>
      <c r="C7124" s="509">
        <v>11</v>
      </c>
      <c r="H7124" s="509">
        <v>0</v>
      </c>
    </row>
    <row r="7125" spans="1:8">
      <c r="A7125" s="508" t="s">
        <v>600</v>
      </c>
      <c r="B7125" s="509" t="s">
        <v>374</v>
      </c>
      <c r="C7125" s="509">
        <v>12</v>
      </c>
      <c r="H7125" s="509">
        <v>0</v>
      </c>
    </row>
    <row r="7126" spans="1:8">
      <c r="A7126" s="508" t="s">
        <v>600</v>
      </c>
      <c r="B7126" s="509" t="s">
        <v>374</v>
      </c>
      <c r="C7126" s="509">
        <v>13</v>
      </c>
      <c r="H7126" s="509">
        <v>0</v>
      </c>
    </row>
    <row r="7127" spans="1:8">
      <c r="A7127" s="508" t="s">
        <v>600</v>
      </c>
      <c r="B7127" s="509" t="s">
        <v>374</v>
      </c>
      <c r="C7127" s="509">
        <v>14</v>
      </c>
      <c r="H7127" s="509">
        <v>0</v>
      </c>
    </row>
    <row r="7128" spans="1:8">
      <c r="A7128" s="508" t="s">
        <v>600</v>
      </c>
      <c r="B7128" s="509" t="s">
        <v>374</v>
      </c>
      <c r="C7128" s="509">
        <v>15</v>
      </c>
      <c r="H7128" s="509">
        <v>0</v>
      </c>
    </row>
    <row r="7129" spans="1:8">
      <c r="A7129" s="508" t="s">
        <v>600</v>
      </c>
      <c r="B7129" s="509" t="s">
        <v>374</v>
      </c>
      <c r="C7129" s="509">
        <v>16</v>
      </c>
      <c r="H7129" s="509">
        <v>0</v>
      </c>
    </row>
    <row r="7130" spans="1:8">
      <c r="A7130" s="508" t="s">
        <v>600</v>
      </c>
      <c r="B7130" s="509" t="s">
        <v>374</v>
      </c>
      <c r="C7130" s="509">
        <v>17</v>
      </c>
      <c r="H7130" s="509">
        <v>0</v>
      </c>
    </row>
    <row r="7131" spans="1:8">
      <c r="A7131" s="508" t="s">
        <v>600</v>
      </c>
      <c r="B7131" s="509" t="s">
        <v>374</v>
      </c>
      <c r="C7131" s="509">
        <v>18</v>
      </c>
      <c r="H7131" s="509">
        <v>0</v>
      </c>
    </row>
    <row r="7132" spans="1:8">
      <c r="A7132" s="508" t="s">
        <v>600</v>
      </c>
      <c r="B7132" s="509" t="s">
        <v>374</v>
      </c>
      <c r="C7132" s="509" t="s">
        <v>1024</v>
      </c>
      <c r="H7132" s="509">
        <v>0</v>
      </c>
    </row>
    <row r="7133" spans="1:8">
      <c r="A7133" s="508" t="s">
        <v>600</v>
      </c>
      <c r="B7133" s="509" t="s">
        <v>374</v>
      </c>
      <c r="C7133" s="509" t="s">
        <v>1025</v>
      </c>
      <c r="H7133" s="509">
        <v>0</v>
      </c>
    </row>
    <row r="7134" spans="1:8">
      <c r="A7134" s="508" t="s">
        <v>600</v>
      </c>
      <c r="B7134" s="509" t="s">
        <v>374</v>
      </c>
      <c r="C7134" s="509">
        <v>19</v>
      </c>
      <c r="H7134" s="509">
        <v>0</v>
      </c>
    </row>
    <row r="7135" spans="1:8">
      <c r="A7135" s="508" t="s">
        <v>600</v>
      </c>
      <c r="B7135" s="509" t="s">
        <v>374</v>
      </c>
      <c r="C7135" s="509">
        <v>20</v>
      </c>
      <c r="H7135" s="509">
        <v>0</v>
      </c>
    </row>
    <row r="7136" spans="1:8">
      <c r="A7136" s="508" t="s">
        <v>600</v>
      </c>
      <c r="B7136" s="509" t="s">
        <v>374</v>
      </c>
      <c r="C7136" s="509">
        <v>21</v>
      </c>
      <c r="H7136" s="509">
        <v>0</v>
      </c>
    </row>
    <row r="7137" spans="1:8">
      <c r="A7137" s="508" t="s">
        <v>600</v>
      </c>
      <c r="B7137" s="509" t="s">
        <v>374</v>
      </c>
      <c r="C7137" s="509" t="s">
        <v>1026</v>
      </c>
      <c r="H7137" s="509">
        <v>0</v>
      </c>
    </row>
    <row r="7138" spans="1:8">
      <c r="A7138" s="508" t="s">
        <v>600</v>
      </c>
      <c r="B7138" s="509" t="s">
        <v>374</v>
      </c>
      <c r="C7138" s="509" t="s">
        <v>1027</v>
      </c>
      <c r="H7138" s="509">
        <v>0</v>
      </c>
    </row>
    <row r="7139" spans="1:8">
      <c r="A7139" s="508" t="s">
        <v>600</v>
      </c>
      <c r="B7139" s="509" t="s">
        <v>374</v>
      </c>
      <c r="C7139" s="509" t="s">
        <v>1028</v>
      </c>
      <c r="H7139" s="509">
        <v>0</v>
      </c>
    </row>
    <row r="7140" spans="1:8">
      <c r="A7140" s="508" t="s">
        <v>600</v>
      </c>
      <c r="B7140" s="509" t="s">
        <v>374</v>
      </c>
      <c r="C7140" s="509">
        <v>22</v>
      </c>
      <c r="H7140" s="509">
        <v>0</v>
      </c>
    </row>
    <row r="7141" spans="1:8">
      <c r="A7141" s="508" t="s">
        <v>600</v>
      </c>
      <c r="B7141" s="509" t="s">
        <v>374</v>
      </c>
      <c r="C7141" s="509">
        <v>23</v>
      </c>
      <c r="H7141" s="509">
        <v>0</v>
      </c>
    </row>
    <row r="7142" spans="1:8">
      <c r="A7142" s="508" t="s">
        <v>600</v>
      </c>
      <c r="B7142" s="509" t="s">
        <v>374</v>
      </c>
      <c r="C7142" s="509" t="s">
        <v>1029</v>
      </c>
      <c r="H7142" s="509">
        <v>0</v>
      </c>
    </row>
    <row r="7143" spans="1:8">
      <c r="A7143" s="508" t="s">
        <v>600</v>
      </c>
      <c r="B7143" s="509" t="s">
        <v>374</v>
      </c>
      <c r="C7143" s="509">
        <v>24</v>
      </c>
      <c r="H7143" s="509">
        <v>0</v>
      </c>
    </row>
    <row r="7144" spans="1:8">
      <c r="A7144" s="508" t="s">
        <v>600</v>
      </c>
      <c r="B7144" s="509" t="s">
        <v>374</v>
      </c>
      <c r="C7144" s="509">
        <v>25</v>
      </c>
    </row>
    <row r="7145" spans="1:8">
      <c r="A7145" s="508" t="s">
        <v>600</v>
      </c>
      <c r="B7145" s="509" t="s">
        <v>374</v>
      </c>
      <c r="C7145" s="509">
        <v>26</v>
      </c>
      <c r="H7145" s="509">
        <v>0</v>
      </c>
    </row>
    <row r="7146" spans="1:8">
      <c r="A7146" s="508" t="s">
        <v>600</v>
      </c>
      <c r="B7146" s="509" t="s">
        <v>374</v>
      </c>
      <c r="C7146" s="509">
        <v>27</v>
      </c>
      <c r="H7146" s="509">
        <v>0</v>
      </c>
    </row>
    <row r="7147" spans="1:8">
      <c r="A7147" s="508" t="s">
        <v>600</v>
      </c>
      <c r="B7147" s="509" t="s">
        <v>374</v>
      </c>
      <c r="C7147" s="509">
        <v>28</v>
      </c>
      <c r="H7147" s="509">
        <v>0</v>
      </c>
    </row>
    <row r="7148" spans="1:8">
      <c r="A7148" s="508" t="s">
        <v>600</v>
      </c>
      <c r="B7148" s="509" t="s">
        <v>374</v>
      </c>
      <c r="C7148" s="509">
        <v>29</v>
      </c>
      <c r="H7148" s="509">
        <v>0</v>
      </c>
    </row>
    <row r="7149" spans="1:8">
      <c r="A7149" s="508" t="s">
        <v>600</v>
      </c>
      <c r="B7149" s="509" t="s">
        <v>374</v>
      </c>
      <c r="C7149" s="509">
        <v>30</v>
      </c>
      <c r="H7149" s="509">
        <v>0</v>
      </c>
    </row>
    <row r="7150" spans="1:8">
      <c r="A7150" s="508" t="s">
        <v>600</v>
      </c>
      <c r="B7150" s="509" t="s">
        <v>374</v>
      </c>
      <c r="C7150" s="509">
        <v>31</v>
      </c>
      <c r="H7150" s="509">
        <v>0</v>
      </c>
    </row>
    <row r="7151" spans="1:8">
      <c r="A7151" s="508" t="s">
        <v>600</v>
      </c>
      <c r="B7151" s="509" t="s">
        <v>374</v>
      </c>
      <c r="C7151" s="509">
        <v>32</v>
      </c>
      <c r="H7151" s="509">
        <v>0</v>
      </c>
    </row>
    <row r="7152" spans="1:8">
      <c r="A7152" s="508" t="s">
        <v>600</v>
      </c>
      <c r="B7152" s="509" t="s">
        <v>374</v>
      </c>
      <c r="C7152" s="509">
        <v>33</v>
      </c>
      <c r="H7152" s="509">
        <v>0</v>
      </c>
    </row>
    <row r="7153" spans="1:8">
      <c r="A7153" s="508" t="s">
        <v>600</v>
      </c>
      <c r="B7153" s="509" t="s">
        <v>374</v>
      </c>
      <c r="C7153" s="509">
        <v>34</v>
      </c>
      <c r="H7153" s="509">
        <v>0</v>
      </c>
    </row>
    <row r="7154" spans="1:8">
      <c r="A7154" s="508" t="s">
        <v>600</v>
      </c>
      <c r="B7154" s="509" t="s">
        <v>374</v>
      </c>
      <c r="C7154" s="509">
        <v>35</v>
      </c>
      <c r="H7154" s="509">
        <v>0</v>
      </c>
    </row>
    <row r="7155" spans="1:8">
      <c r="A7155" s="508" t="s">
        <v>600</v>
      </c>
      <c r="B7155" s="509" t="s">
        <v>374</v>
      </c>
      <c r="C7155" s="509">
        <v>36</v>
      </c>
      <c r="H7155" s="509">
        <v>0</v>
      </c>
    </row>
    <row r="7156" spans="1:8">
      <c r="A7156" s="508" t="s">
        <v>600</v>
      </c>
      <c r="B7156" s="509" t="s">
        <v>374</v>
      </c>
      <c r="C7156" s="509">
        <v>37</v>
      </c>
      <c r="H7156" s="509">
        <v>0</v>
      </c>
    </row>
    <row r="7157" spans="1:8">
      <c r="A7157" s="508" t="s">
        <v>600</v>
      </c>
      <c r="B7157" s="509" t="s">
        <v>374</v>
      </c>
      <c r="C7157" s="509">
        <v>38</v>
      </c>
      <c r="H7157" s="509">
        <v>0</v>
      </c>
    </row>
    <row r="7158" spans="1:8">
      <c r="A7158" s="508" t="s">
        <v>600</v>
      </c>
      <c r="B7158" s="509" t="s">
        <v>374</v>
      </c>
      <c r="C7158" s="509" t="s">
        <v>1030</v>
      </c>
    </row>
    <row r="7159" spans="1:8">
      <c r="A7159" s="508" t="s">
        <v>600</v>
      </c>
      <c r="B7159" s="509" t="s">
        <v>374</v>
      </c>
      <c r="C7159" s="509">
        <v>39</v>
      </c>
      <c r="H7159" s="509">
        <v>0</v>
      </c>
    </row>
    <row r="7160" spans="1:8">
      <c r="A7160" s="508" t="s">
        <v>600</v>
      </c>
      <c r="B7160" s="509" t="s">
        <v>374</v>
      </c>
      <c r="C7160" s="509">
        <v>40</v>
      </c>
      <c r="H7160" s="509">
        <v>0</v>
      </c>
    </row>
    <row r="7161" spans="1:8">
      <c r="A7161" s="508" t="s">
        <v>600</v>
      </c>
      <c r="B7161" s="509" t="s">
        <v>374</v>
      </c>
      <c r="C7161" s="509">
        <v>41</v>
      </c>
      <c r="H7161" s="509">
        <v>0</v>
      </c>
    </row>
    <row r="7162" spans="1:8">
      <c r="A7162" s="508" t="s">
        <v>600</v>
      </c>
      <c r="B7162" s="509" t="s">
        <v>374</v>
      </c>
      <c r="C7162" s="509">
        <v>42</v>
      </c>
      <c r="H7162" s="509">
        <v>0</v>
      </c>
    </row>
    <row r="7163" spans="1:8">
      <c r="A7163" s="508" t="s">
        <v>600</v>
      </c>
      <c r="B7163" s="509" t="s">
        <v>374</v>
      </c>
      <c r="C7163" s="509">
        <v>43</v>
      </c>
      <c r="H7163" s="509">
        <v>0</v>
      </c>
    </row>
    <row r="7164" spans="1:8">
      <c r="A7164" s="508" t="s">
        <v>600</v>
      </c>
      <c r="B7164" s="509" t="s">
        <v>374</v>
      </c>
      <c r="C7164" s="509">
        <v>44</v>
      </c>
      <c r="H7164" s="509">
        <v>0</v>
      </c>
    </row>
    <row r="7165" spans="1:8">
      <c r="A7165" s="508" t="s">
        <v>600</v>
      </c>
      <c r="B7165" s="509" t="s">
        <v>374</v>
      </c>
      <c r="C7165" s="509">
        <v>45</v>
      </c>
      <c r="H7165" s="509">
        <v>0</v>
      </c>
    </row>
    <row r="7166" spans="1:8">
      <c r="A7166" s="508" t="s">
        <v>600</v>
      </c>
      <c r="B7166" s="509" t="s">
        <v>374</v>
      </c>
      <c r="C7166" s="509">
        <v>46</v>
      </c>
      <c r="H7166" s="509">
        <v>0</v>
      </c>
    </row>
    <row r="7167" spans="1:8">
      <c r="A7167" s="508" t="s">
        <v>600</v>
      </c>
      <c r="B7167" s="509" t="s">
        <v>374</v>
      </c>
      <c r="C7167" s="509">
        <v>47</v>
      </c>
      <c r="H7167" s="509">
        <v>0</v>
      </c>
    </row>
    <row r="7168" spans="1:8">
      <c r="A7168" s="508" t="s">
        <v>600</v>
      </c>
      <c r="B7168" s="509" t="s">
        <v>374</v>
      </c>
      <c r="C7168" s="509">
        <v>48</v>
      </c>
      <c r="H7168" s="509">
        <v>0</v>
      </c>
    </row>
    <row r="7169" spans="1:8">
      <c r="A7169" s="508" t="s">
        <v>600</v>
      </c>
      <c r="B7169" s="509" t="s">
        <v>374</v>
      </c>
      <c r="C7169" s="509">
        <v>49</v>
      </c>
      <c r="H7169" s="509">
        <v>0</v>
      </c>
    </row>
    <row r="7170" spans="1:8">
      <c r="A7170" s="508" t="s">
        <v>600</v>
      </c>
      <c r="B7170" s="509" t="s">
        <v>374</v>
      </c>
      <c r="C7170" s="509">
        <v>50</v>
      </c>
      <c r="H7170" s="509">
        <v>0</v>
      </c>
    </row>
    <row r="7171" spans="1:8">
      <c r="A7171" s="508" t="s">
        <v>600</v>
      </c>
      <c r="B7171" s="509" t="s">
        <v>374</v>
      </c>
      <c r="C7171" s="509">
        <v>51</v>
      </c>
      <c r="H7171" s="509">
        <v>0</v>
      </c>
    </row>
    <row r="7172" spans="1:8">
      <c r="A7172" s="508" t="s">
        <v>600</v>
      </c>
      <c r="B7172" s="509" t="s">
        <v>374</v>
      </c>
      <c r="C7172" s="509" t="s">
        <v>1031</v>
      </c>
      <c r="H7172" s="509">
        <v>0</v>
      </c>
    </row>
    <row r="7173" spans="1:8">
      <c r="A7173" s="508" t="s">
        <v>600</v>
      </c>
      <c r="B7173" s="509" t="s">
        <v>374</v>
      </c>
      <c r="C7173" s="509" t="s">
        <v>1032</v>
      </c>
      <c r="H7173" s="509">
        <v>0</v>
      </c>
    </row>
    <row r="7174" spans="1:8">
      <c r="A7174" s="508" t="s">
        <v>600</v>
      </c>
      <c r="B7174" s="509" t="s">
        <v>374</v>
      </c>
      <c r="C7174" s="509">
        <v>52</v>
      </c>
      <c r="H7174" s="509">
        <v>0</v>
      </c>
    </row>
    <row r="7175" spans="1:8">
      <c r="A7175" s="508" t="s">
        <v>600</v>
      </c>
      <c r="B7175" s="509" t="s">
        <v>374</v>
      </c>
      <c r="C7175" s="509">
        <v>53</v>
      </c>
      <c r="H7175" s="509">
        <v>0</v>
      </c>
    </row>
    <row r="7176" spans="1:8">
      <c r="A7176" s="508" t="s">
        <v>600</v>
      </c>
      <c r="B7176" s="509" t="s">
        <v>374</v>
      </c>
      <c r="C7176" s="509">
        <v>54</v>
      </c>
      <c r="H7176" s="509">
        <v>0</v>
      </c>
    </row>
    <row r="7177" spans="1:8">
      <c r="A7177" s="508" t="s">
        <v>600</v>
      </c>
      <c r="B7177" s="509" t="s">
        <v>374</v>
      </c>
      <c r="C7177" s="509">
        <v>55</v>
      </c>
      <c r="H7177" s="509">
        <v>0</v>
      </c>
    </row>
    <row r="7178" spans="1:8">
      <c r="A7178" s="508" t="s">
        <v>600</v>
      </c>
      <c r="B7178" s="509" t="s">
        <v>374</v>
      </c>
      <c r="C7178" s="509">
        <v>56</v>
      </c>
      <c r="H7178" s="509">
        <v>0</v>
      </c>
    </row>
    <row r="7179" spans="1:8">
      <c r="A7179" s="508" t="s">
        <v>600</v>
      </c>
      <c r="B7179" s="509" t="s">
        <v>374</v>
      </c>
      <c r="C7179" s="509">
        <v>57</v>
      </c>
      <c r="H7179" s="509">
        <v>0</v>
      </c>
    </row>
    <row r="7180" spans="1:8">
      <c r="A7180" s="508" t="s">
        <v>600</v>
      </c>
      <c r="B7180" s="509" t="s">
        <v>374</v>
      </c>
      <c r="C7180" s="509">
        <v>58</v>
      </c>
      <c r="H7180" s="509">
        <v>0</v>
      </c>
    </row>
    <row r="7181" spans="1:8">
      <c r="A7181" s="508" t="s">
        <v>600</v>
      </c>
      <c r="B7181" s="509" t="s">
        <v>374</v>
      </c>
      <c r="C7181" s="509">
        <v>59</v>
      </c>
      <c r="H7181" s="509">
        <v>0</v>
      </c>
    </row>
    <row r="7182" spans="1:8">
      <c r="A7182" s="508" t="s">
        <v>600</v>
      </c>
      <c r="B7182" s="509" t="s">
        <v>374</v>
      </c>
      <c r="C7182" s="509">
        <v>60</v>
      </c>
      <c r="H7182" s="509">
        <v>0</v>
      </c>
    </row>
    <row r="7183" spans="1:8">
      <c r="A7183" s="508" t="s">
        <v>600</v>
      </c>
      <c r="B7183" s="509" t="s">
        <v>374</v>
      </c>
      <c r="C7183" s="509">
        <v>61</v>
      </c>
      <c r="H7183" s="509">
        <v>0</v>
      </c>
    </row>
    <row r="7184" spans="1:8">
      <c r="A7184" s="508" t="s">
        <v>600</v>
      </c>
      <c r="B7184" s="509" t="s">
        <v>374</v>
      </c>
      <c r="C7184" s="509">
        <v>62</v>
      </c>
      <c r="H7184" s="509">
        <v>0</v>
      </c>
    </row>
    <row r="7185" spans="1:8">
      <c r="A7185" s="508" t="s">
        <v>600</v>
      </c>
      <c r="B7185" s="509" t="s">
        <v>374</v>
      </c>
      <c r="C7185" s="509">
        <v>63</v>
      </c>
      <c r="H7185" s="509">
        <v>0</v>
      </c>
    </row>
    <row r="7186" spans="1:8">
      <c r="A7186" s="508" t="s">
        <v>600</v>
      </c>
      <c r="B7186" s="509" t="s">
        <v>374</v>
      </c>
      <c r="C7186" s="509" t="s">
        <v>1033</v>
      </c>
      <c r="H7186" s="509">
        <v>0</v>
      </c>
    </row>
    <row r="7187" spans="1:8">
      <c r="A7187" s="508" t="s">
        <v>600</v>
      </c>
      <c r="B7187" s="509" t="s">
        <v>374</v>
      </c>
      <c r="C7187" s="509" t="s">
        <v>1034</v>
      </c>
      <c r="H7187" s="509">
        <v>0</v>
      </c>
    </row>
    <row r="7188" spans="1:8">
      <c r="A7188" s="508" t="s">
        <v>600</v>
      </c>
      <c r="B7188" s="509" t="s">
        <v>374</v>
      </c>
      <c r="C7188" s="509">
        <v>64</v>
      </c>
      <c r="H7188" s="509">
        <v>0</v>
      </c>
    </row>
    <row r="7189" spans="1:8">
      <c r="A7189" s="508" t="s">
        <v>600</v>
      </c>
      <c r="B7189" s="509" t="s">
        <v>374</v>
      </c>
      <c r="C7189" s="509" t="s">
        <v>1035</v>
      </c>
      <c r="H7189" s="509">
        <v>0</v>
      </c>
    </row>
    <row r="7190" spans="1:8">
      <c r="A7190" s="508" t="s">
        <v>600</v>
      </c>
      <c r="B7190" s="509" t="s">
        <v>374</v>
      </c>
      <c r="C7190" s="509">
        <v>65</v>
      </c>
      <c r="H7190" s="509">
        <v>0</v>
      </c>
    </row>
    <row r="7191" spans="1:8">
      <c r="A7191" s="508" t="s">
        <v>600</v>
      </c>
      <c r="B7191" s="509" t="s">
        <v>374</v>
      </c>
      <c r="C7191" s="509">
        <v>66</v>
      </c>
      <c r="H7191" s="509">
        <v>0</v>
      </c>
    </row>
    <row r="7192" spans="1:8">
      <c r="A7192" s="508" t="s">
        <v>600</v>
      </c>
      <c r="B7192" s="509" t="s">
        <v>374</v>
      </c>
      <c r="C7192" s="509" t="s">
        <v>1036</v>
      </c>
      <c r="H7192" s="509">
        <v>0</v>
      </c>
    </row>
    <row r="7193" spans="1:8">
      <c r="A7193" s="508" t="s">
        <v>600</v>
      </c>
      <c r="B7193" s="509" t="s">
        <v>374</v>
      </c>
      <c r="C7193" s="509" t="s">
        <v>1037</v>
      </c>
      <c r="H7193" s="509">
        <v>0</v>
      </c>
    </row>
    <row r="7194" spans="1:8">
      <c r="A7194" s="508" t="s">
        <v>600</v>
      </c>
      <c r="B7194" s="509" t="s">
        <v>374</v>
      </c>
      <c r="C7194" s="509" t="s">
        <v>1038</v>
      </c>
      <c r="H7194" s="509">
        <v>0</v>
      </c>
    </row>
    <row r="7195" spans="1:8">
      <c r="A7195" s="508" t="s">
        <v>600</v>
      </c>
      <c r="B7195" s="509" t="s">
        <v>374</v>
      </c>
      <c r="C7195" s="509" t="s">
        <v>1039</v>
      </c>
      <c r="H7195" s="509">
        <v>0</v>
      </c>
    </row>
    <row r="7196" spans="1:8">
      <c r="A7196" s="508" t="s">
        <v>600</v>
      </c>
      <c r="B7196" s="509" t="s">
        <v>374</v>
      </c>
      <c r="C7196" s="509" t="s">
        <v>1040</v>
      </c>
      <c r="H7196" s="509">
        <v>0</v>
      </c>
    </row>
    <row r="7197" spans="1:8">
      <c r="A7197" s="508" t="s">
        <v>600</v>
      </c>
      <c r="B7197" s="509" t="s">
        <v>374</v>
      </c>
      <c r="C7197" s="509" t="s">
        <v>1041</v>
      </c>
      <c r="H7197" s="509">
        <v>0</v>
      </c>
    </row>
    <row r="7198" spans="1:8">
      <c r="A7198" s="508" t="s">
        <v>600</v>
      </c>
      <c r="B7198" s="509" t="s">
        <v>374</v>
      </c>
      <c r="C7198" s="509" t="s">
        <v>1042</v>
      </c>
    </row>
    <row r="7199" spans="1:8">
      <c r="A7199" s="508" t="s">
        <v>600</v>
      </c>
      <c r="B7199" s="509" t="s">
        <v>374</v>
      </c>
      <c r="C7199" s="509">
        <v>67</v>
      </c>
      <c r="H7199" s="509">
        <v>0</v>
      </c>
    </row>
    <row r="7200" spans="1:8">
      <c r="A7200" s="508" t="s">
        <v>600</v>
      </c>
      <c r="B7200" s="509" t="s">
        <v>374</v>
      </c>
      <c r="C7200" s="509">
        <v>68</v>
      </c>
      <c r="H7200" s="509">
        <v>0</v>
      </c>
    </row>
    <row r="7201" spans="1:8">
      <c r="A7201" s="508" t="s">
        <v>600</v>
      </c>
      <c r="B7201" s="509" t="s">
        <v>374</v>
      </c>
      <c r="C7201" s="509" t="s">
        <v>1043</v>
      </c>
      <c r="H7201" s="509">
        <v>0</v>
      </c>
    </row>
    <row r="7202" spans="1:8">
      <c r="A7202" s="508" t="s">
        <v>600</v>
      </c>
      <c r="B7202" s="509" t="s">
        <v>374</v>
      </c>
      <c r="C7202" s="509">
        <v>69</v>
      </c>
      <c r="H7202" s="509">
        <v>0</v>
      </c>
    </row>
    <row r="7203" spans="1:8">
      <c r="A7203" s="508" t="s">
        <v>600</v>
      </c>
      <c r="B7203" s="509" t="s">
        <v>374</v>
      </c>
      <c r="C7203" s="509" t="s">
        <v>1044</v>
      </c>
      <c r="H7203" s="509">
        <v>0</v>
      </c>
    </row>
    <row r="7204" spans="1:8">
      <c r="A7204" s="508" t="s">
        <v>600</v>
      </c>
      <c r="B7204" s="509" t="s">
        <v>374</v>
      </c>
      <c r="C7204" s="509" t="s">
        <v>1045</v>
      </c>
      <c r="H7204" s="509">
        <v>0</v>
      </c>
    </row>
    <row r="7205" spans="1:8">
      <c r="A7205" s="508" t="s">
        <v>600</v>
      </c>
      <c r="B7205" s="509" t="s">
        <v>374</v>
      </c>
      <c r="C7205" s="509">
        <v>70</v>
      </c>
      <c r="H7205" s="509">
        <v>0</v>
      </c>
    </row>
    <row r="7206" spans="1:8">
      <c r="A7206" s="508" t="s">
        <v>600</v>
      </c>
      <c r="B7206" s="509" t="s">
        <v>374</v>
      </c>
      <c r="C7206" s="509" t="s">
        <v>1046</v>
      </c>
      <c r="H7206" s="509">
        <v>0</v>
      </c>
    </row>
    <row r="7207" spans="1:8">
      <c r="A7207" s="508" t="s">
        <v>600</v>
      </c>
      <c r="B7207" s="509" t="s">
        <v>374</v>
      </c>
      <c r="C7207" s="509">
        <v>71</v>
      </c>
      <c r="H7207" s="509">
        <v>0</v>
      </c>
    </row>
    <row r="7208" spans="1:8">
      <c r="A7208" s="508" t="s">
        <v>600</v>
      </c>
      <c r="B7208" s="509" t="s">
        <v>374</v>
      </c>
      <c r="C7208" s="509" t="s">
        <v>1047</v>
      </c>
      <c r="H7208" s="509">
        <v>0</v>
      </c>
    </row>
    <row r="7209" spans="1:8">
      <c r="A7209" s="508" t="s">
        <v>600</v>
      </c>
      <c r="B7209" s="509" t="s">
        <v>374</v>
      </c>
      <c r="C7209" s="509" t="s">
        <v>1048</v>
      </c>
      <c r="H7209" s="509">
        <v>0</v>
      </c>
    </row>
    <row r="7210" spans="1:8">
      <c r="A7210" s="508" t="s">
        <v>600</v>
      </c>
      <c r="B7210" s="509" t="s">
        <v>374</v>
      </c>
      <c r="C7210" s="509" t="s">
        <v>1049</v>
      </c>
      <c r="H7210" s="509">
        <v>0</v>
      </c>
    </row>
    <row r="7211" spans="1:8">
      <c r="A7211" s="508" t="s">
        <v>600</v>
      </c>
      <c r="B7211" s="509" t="s">
        <v>374</v>
      </c>
      <c r="C7211" s="509" t="s">
        <v>1050</v>
      </c>
      <c r="H7211" s="509">
        <v>0</v>
      </c>
    </row>
    <row r="7212" spans="1:8">
      <c r="A7212" s="508" t="s">
        <v>600</v>
      </c>
      <c r="B7212" s="509" t="s">
        <v>374</v>
      </c>
      <c r="C7212" s="509" t="s">
        <v>1051</v>
      </c>
      <c r="H7212" s="509">
        <v>0</v>
      </c>
    </row>
    <row r="7213" spans="1:8">
      <c r="A7213" s="508" t="s">
        <v>600</v>
      </c>
      <c r="B7213" s="509" t="s">
        <v>374</v>
      </c>
      <c r="C7213" s="509">
        <v>72</v>
      </c>
      <c r="H7213" s="509">
        <v>0</v>
      </c>
    </row>
    <row r="7214" spans="1:8">
      <c r="A7214" s="508" t="s">
        <v>600</v>
      </c>
      <c r="B7214" s="509" t="s">
        <v>374</v>
      </c>
      <c r="C7214" s="509">
        <v>74</v>
      </c>
      <c r="H7214" s="509">
        <v>0</v>
      </c>
    </row>
    <row r="7215" spans="1:8">
      <c r="A7215" s="508" t="s">
        <v>600</v>
      </c>
      <c r="B7215" s="509" t="s">
        <v>374</v>
      </c>
      <c r="C7215" s="509" t="s">
        <v>4571</v>
      </c>
      <c r="D7215" s="509">
        <v>0</v>
      </c>
      <c r="E7215" s="509">
        <v>0</v>
      </c>
      <c r="F7215" s="509">
        <v>0</v>
      </c>
      <c r="G7215" s="509">
        <v>0</v>
      </c>
      <c r="H7215" s="509">
        <v>0</v>
      </c>
    </row>
    <row r="7216" spans="1:8">
      <c r="A7216" s="508" t="s">
        <v>601</v>
      </c>
      <c r="B7216" s="509" t="s">
        <v>375</v>
      </c>
      <c r="C7216" s="509">
        <v>1</v>
      </c>
      <c r="H7216" s="509">
        <v>0</v>
      </c>
    </row>
    <row r="7217" spans="1:8">
      <c r="A7217" s="508" t="s">
        <v>601</v>
      </c>
      <c r="B7217" s="509" t="s">
        <v>375</v>
      </c>
      <c r="C7217" s="509" t="s">
        <v>1023</v>
      </c>
      <c r="H7217" s="509">
        <v>0</v>
      </c>
    </row>
    <row r="7218" spans="1:8">
      <c r="A7218" s="508" t="s">
        <v>601</v>
      </c>
      <c r="B7218" s="509" t="s">
        <v>375</v>
      </c>
      <c r="C7218" s="509">
        <v>2</v>
      </c>
      <c r="H7218" s="509">
        <v>0</v>
      </c>
    </row>
    <row r="7219" spans="1:8">
      <c r="A7219" s="508" t="s">
        <v>601</v>
      </c>
      <c r="B7219" s="509" t="s">
        <v>375</v>
      </c>
      <c r="C7219" s="509">
        <v>3</v>
      </c>
      <c r="H7219" s="509">
        <v>0</v>
      </c>
    </row>
    <row r="7220" spans="1:8">
      <c r="A7220" s="508" t="s">
        <v>601</v>
      </c>
      <c r="B7220" s="509" t="s">
        <v>375</v>
      </c>
      <c r="C7220" s="509">
        <v>4</v>
      </c>
      <c r="H7220" s="509">
        <v>0</v>
      </c>
    </row>
    <row r="7221" spans="1:8">
      <c r="A7221" s="508" t="s">
        <v>601</v>
      </c>
      <c r="B7221" s="509" t="s">
        <v>375</v>
      </c>
      <c r="C7221" s="509">
        <v>5</v>
      </c>
      <c r="H7221" s="509">
        <v>0</v>
      </c>
    </row>
    <row r="7222" spans="1:8">
      <c r="A7222" s="508" t="s">
        <v>601</v>
      </c>
      <c r="B7222" s="509" t="s">
        <v>375</v>
      </c>
      <c r="C7222" s="509">
        <v>6</v>
      </c>
      <c r="H7222" s="509">
        <v>0</v>
      </c>
    </row>
    <row r="7223" spans="1:8">
      <c r="A7223" s="508" t="s">
        <v>601</v>
      </c>
      <c r="B7223" s="509" t="s">
        <v>375</v>
      </c>
      <c r="C7223" s="509">
        <v>7</v>
      </c>
      <c r="H7223" s="509">
        <v>0</v>
      </c>
    </row>
    <row r="7224" spans="1:8">
      <c r="A7224" s="508" t="s">
        <v>601</v>
      </c>
      <c r="B7224" s="509" t="s">
        <v>375</v>
      </c>
      <c r="C7224" s="509">
        <v>8</v>
      </c>
      <c r="H7224" s="509">
        <v>0</v>
      </c>
    </row>
    <row r="7225" spans="1:8">
      <c r="A7225" s="508" t="s">
        <v>601</v>
      </c>
      <c r="B7225" s="509" t="s">
        <v>375</v>
      </c>
      <c r="C7225" s="509">
        <v>9</v>
      </c>
      <c r="H7225" s="509">
        <v>0</v>
      </c>
    </row>
    <row r="7226" spans="1:8">
      <c r="A7226" s="508" t="s">
        <v>601</v>
      </c>
      <c r="B7226" s="509" t="s">
        <v>375</v>
      </c>
      <c r="C7226" s="509">
        <v>10</v>
      </c>
      <c r="H7226" s="509">
        <v>0</v>
      </c>
    </row>
    <row r="7227" spans="1:8">
      <c r="A7227" s="508" t="s">
        <v>601</v>
      </c>
      <c r="B7227" s="509" t="s">
        <v>375</v>
      </c>
      <c r="C7227" s="509">
        <v>11</v>
      </c>
      <c r="H7227" s="509">
        <v>0</v>
      </c>
    </row>
    <row r="7228" spans="1:8">
      <c r="A7228" s="508" t="s">
        <v>601</v>
      </c>
      <c r="B7228" s="509" t="s">
        <v>375</v>
      </c>
      <c r="C7228" s="509">
        <v>12</v>
      </c>
      <c r="H7228" s="509">
        <v>0</v>
      </c>
    </row>
    <row r="7229" spans="1:8">
      <c r="A7229" s="508" t="s">
        <v>601</v>
      </c>
      <c r="B7229" s="509" t="s">
        <v>375</v>
      </c>
      <c r="C7229" s="509">
        <v>13</v>
      </c>
      <c r="H7229" s="509">
        <v>0</v>
      </c>
    </row>
    <row r="7230" spans="1:8">
      <c r="A7230" s="508" t="s">
        <v>601</v>
      </c>
      <c r="B7230" s="509" t="s">
        <v>375</v>
      </c>
      <c r="C7230" s="509">
        <v>14</v>
      </c>
      <c r="H7230" s="509">
        <v>0</v>
      </c>
    </row>
    <row r="7231" spans="1:8">
      <c r="A7231" s="508" t="s">
        <v>601</v>
      </c>
      <c r="B7231" s="509" t="s">
        <v>375</v>
      </c>
      <c r="C7231" s="509">
        <v>15</v>
      </c>
      <c r="H7231" s="509">
        <v>0</v>
      </c>
    </row>
    <row r="7232" spans="1:8">
      <c r="A7232" s="508" t="s">
        <v>601</v>
      </c>
      <c r="B7232" s="509" t="s">
        <v>375</v>
      </c>
      <c r="C7232" s="509">
        <v>16</v>
      </c>
      <c r="H7232" s="509">
        <v>0</v>
      </c>
    </row>
    <row r="7233" spans="1:8">
      <c r="A7233" s="508" t="s">
        <v>601</v>
      </c>
      <c r="B7233" s="509" t="s">
        <v>375</v>
      </c>
      <c r="C7233" s="509">
        <v>17</v>
      </c>
      <c r="H7233" s="509">
        <v>0</v>
      </c>
    </row>
    <row r="7234" spans="1:8">
      <c r="A7234" s="508" t="s">
        <v>601</v>
      </c>
      <c r="B7234" s="509" t="s">
        <v>375</v>
      </c>
      <c r="C7234" s="509">
        <v>18</v>
      </c>
      <c r="H7234" s="509">
        <v>0</v>
      </c>
    </row>
    <row r="7235" spans="1:8">
      <c r="A7235" s="508" t="s">
        <v>601</v>
      </c>
      <c r="B7235" s="509" t="s">
        <v>375</v>
      </c>
      <c r="C7235" s="509" t="s">
        <v>1024</v>
      </c>
      <c r="H7235" s="509">
        <v>0</v>
      </c>
    </row>
    <row r="7236" spans="1:8">
      <c r="A7236" s="508" t="s">
        <v>601</v>
      </c>
      <c r="B7236" s="509" t="s">
        <v>375</v>
      </c>
      <c r="C7236" s="509" t="s">
        <v>1025</v>
      </c>
      <c r="H7236" s="509">
        <v>0</v>
      </c>
    </row>
    <row r="7237" spans="1:8">
      <c r="A7237" s="508" t="s">
        <v>601</v>
      </c>
      <c r="B7237" s="509" t="s">
        <v>375</v>
      </c>
      <c r="C7237" s="509">
        <v>19</v>
      </c>
      <c r="H7237" s="509">
        <v>0</v>
      </c>
    </row>
    <row r="7238" spans="1:8">
      <c r="A7238" s="508" t="s">
        <v>601</v>
      </c>
      <c r="B7238" s="509" t="s">
        <v>375</v>
      </c>
      <c r="C7238" s="509">
        <v>20</v>
      </c>
      <c r="H7238" s="509">
        <v>0</v>
      </c>
    </row>
    <row r="7239" spans="1:8">
      <c r="A7239" s="508" t="s">
        <v>601</v>
      </c>
      <c r="B7239" s="509" t="s">
        <v>375</v>
      </c>
      <c r="C7239" s="509">
        <v>21</v>
      </c>
      <c r="H7239" s="509">
        <v>0</v>
      </c>
    </row>
    <row r="7240" spans="1:8">
      <c r="A7240" s="508" t="s">
        <v>601</v>
      </c>
      <c r="B7240" s="509" t="s">
        <v>375</v>
      </c>
      <c r="C7240" s="509" t="s">
        <v>1026</v>
      </c>
      <c r="H7240" s="509">
        <v>0</v>
      </c>
    </row>
    <row r="7241" spans="1:8">
      <c r="A7241" s="508" t="s">
        <v>601</v>
      </c>
      <c r="B7241" s="509" t="s">
        <v>375</v>
      </c>
      <c r="C7241" s="509" t="s">
        <v>1027</v>
      </c>
      <c r="H7241" s="509">
        <v>0</v>
      </c>
    </row>
    <row r="7242" spans="1:8">
      <c r="A7242" s="508" t="s">
        <v>601</v>
      </c>
      <c r="B7242" s="509" t="s">
        <v>375</v>
      </c>
      <c r="C7242" s="509" t="s">
        <v>1028</v>
      </c>
      <c r="H7242" s="509">
        <v>0</v>
      </c>
    </row>
    <row r="7243" spans="1:8">
      <c r="A7243" s="508" t="s">
        <v>601</v>
      </c>
      <c r="B7243" s="509" t="s">
        <v>375</v>
      </c>
      <c r="C7243" s="509">
        <v>22</v>
      </c>
      <c r="H7243" s="509">
        <v>0</v>
      </c>
    </row>
    <row r="7244" spans="1:8">
      <c r="A7244" s="508" t="s">
        <v>601</v>
      </c>
      <c r="B7244" s="509" t="s">
        <v>375</v>
      </c>
      <c r="C7244" s="509">
        <v>23</v>
      </c>
      <c r="H7244" s="509">
        <v>0</v>
      </c>
    </row>
    <row r="7245" spans="1:8">
      <c r="A7245" s="508" t="s">
        <v>601</v>
      </c>
      <c r="B7245" s="509" t="s">
        <v>375</v>
      </c>
      <c r="C7245" s="509" t="s">
        <v>1029</v>
      </c>
      <c r="H7245" s="509">
        <v>0</v>
      </c>
    </row>
    <row r="7246" spans="1:8">
      <c r="A7246" s="508" t="s">
        <v>601</v>
      </c>
      <c r="B7246" s="509" t="s">
        <v>375</v>
      </c>
      <c r="C7246" s="509">
        <v>24</v>
      </c>
      <c r="H7246" s="509">
        <v>0</v>
      </c>
    </row>
    <row r="7247" spans="1:8">
      <c r="A7247" s="508" t="s">
        <v>601</v>
      </c>
      <c r="B7247" s="509" t="s">
        <v>375</v>
      </c>
      <c r="C7247" s="509">
        <v>25</v>
      </c>
    </row>
    <row r="7248" spans="1:8">
      <c r="A7248" s="508" t="s">
        <v>601</v>
      </c>
      <c r="B7248" s="509" t="s">
        <v>375</v>
      </c>
      <c r="C7248" s="509">
        <v>26</v>
      </c>
      <c r="H7248" s="509">
        <v>0</v>
      </c>
    </row>
    <row r="7249" spans="1:8">
      <c r="A7249" s="508" t="s">
        <v>601</v>
      </c>
      <c r="B7249" s="509" t="s">
        <v>375</v>
      </c>
      <c r="C7249" s="509">
        <v>27</v>
      </c>
      <c r="H7249" s="509">
        <v>0</v>
      </c>
    </row>
    <row r="7250" spans="1:8">
      <c r="A7250" s="508" t="s">
        <v>601</v>
      </c>
      <c r="B7250" s="509" t="s">
        <v>375</v>
      </c>
      <c r="C7250" s="509">
        <v>28</v>
      </c>
      <c r="H7250" s="509">
        <v>0</v>
      </c>
    </row>
    <row r="7251" spans="1:8">
      <c r="A7251" s="508" t="s">
        <v>601</v>
      </c>
      <c r="B7251" s="509" t="s">
        <v>375</v>
      </c>
      <c r="C7251" s="509">
        <v>29</v>
      </c>
      <c r="H7251" s="509">
        <v>0</v>
      </c>
    </row>
    <row r="7252" spans="1:8">
      <c r="A7252" s="508" t="s">
        <v>601</v>
      </c>
      <c r="B7252" s="509" t="s">
        <v>375</v>
      </c>
      <c r="C7252" s="509">
        <v>30</v>
      </c>
      <c r="H7252" s="509">
        <v>0</v>
      </c>
    </row>
    <row r="7253" spans="1:8">
      <c r="A7253" s="508" t="s">
        <v>601</v>
      </c>
      <c r="B7253" s="509" t="s">
        <v>375</v>
      </c>
      <c r="C7253" s="509">
        <v>31</v>
      </c>
      <c r="H7253" s="509">
        <v>0</v>
      </c>
    </row>
    <row r="7254" spans="1:8">
      <c r="A7254" s="508" t="s">
        <v>601</v>
      </c>
      <c r="B7254" s="509" t="s">
        <v>375</v>
      </c>
      <c r="C7254" s="509">
        <v>32</v>
      </c>
      <c r="H7254" s="509">
        <v>0</v>
      </c>
    </row>
    <row r="7255" spans="1:8">
      <c r="A7255" s="508" t="s">
        <v>601</v>
      </c>
      <c r="B7255" s="509" t="s">
        <v>375</v>
      </c>
      <c r="C7255" s="509">
        <v>33</v>
      </c>
      <c r="H7255" s="509">
        <v>0</v>
      </c>
    </row>
    <row r="7256" spans="1:8">
      <c r="A7256" s="508" t="s">
        <v>601</v>
      </c>
      <c r="B7256" s="509" t="s">
        <v>375</v>
      </c>
      <c r="C7256" s="509">
        <v>34</v>
      </c>
      <c r="H7256" s="509">
        <v>0</v>
      </c>
    </row>
    <row r="7257" spans="1:8">
      <c r="A7257" s="508" t="s">
        <v>601</v>
      </c>
      <c r="B7257" s="509" t="s">
        <v>375</v>
      </c>
      <c r="C7257" s="509">
        <v>35</v>
      </c>
      <c r="H7257" s="509">
        <v>0</v>
      </c>
    </row>
    <row r="7258" spans="1:8">
      <c r="A7258" s="508" t="s">
        <v>601</v>
      </c>
      <c r="B7258" s="509" t="s">
        <v>375</v>
      </c>
      <c r="C7258" s="509">
        <v>36</v>
      </c>
      <c r="H7258" s="509">
        <v>0</v>
      </c>
    </row>
    <row r="7259" spans="1:8">
      <c r="A7259" s="508" t="s">
        <v>601</v>
      </c>
      <c r="B7259" s="509" t="s">
        <v>375</v>
      </c>
      <c r="C7259" s="509">
        <v>37</v>
      </c>
      <c r="H7259" s="509">
        <v>0</v>
      </c>
    </row>
    <row r="7260" spans="1:8">
      <c r="A7260" s="508" t="s">
        <v>601</v>
      </c>
      <c r="B7260" s="509" t="s">
        <v>375</v>
      </c>
      <c r="C7260" s="509">
        <v>38</v>
      </c>
      <c r="H7260" s="509">
        <v>0</v>
      </c>
    </row>
    <row r="7261" spans="1:8">
      <c r="A7261" s="508" t="s">
        <v>601</v>
      </c>
      <c r="B7261" s="509" t="s">
        <v>375</v>
      </c>
      <c r="C7261" s="509" t="s">
        <v>1030</v>
      </c>
    </row>
    <row r="7262" spans="1:8">
      <c r="A7262" s="508" t="s">
        <v>601</v>
      </c>
      <c r="B7262" s="509" t="s">
        <v>375</v>
      </c>
      <c r="C7262" s="509">
        <v>39</v>
      </c>
      <c r="H7262" s="509">
        <v>0</v>
      </c>
    </row>
    <row r="7263" spans="1:8">
      <c r="A7263" s="508" t="s">
        <v>601</v>
      </c>
      <c r="B7263" s="509" t="s">
        <v>375</v>
      </c>
      <c r="C7263" s="509">
        <v>40</v>
      </c>
      <c r="H7263" s="509">
        <v>0</v>
      </c>
    </row>
    <row r="7264" spans="1:8">
      <c r="A7264" s="508" t="s">
        <v>601</v>
      </c>
      <c r="B7264" s="509" t="s">
        <v>375</v>
      </c>
      <c r="C7264" s="509">
        <v>41</v>
      </c>
      <c r="H7264" s="509">
        <v>0</v>
      </c>
    </row>
    <row r="7265" spans="1:8">
      <c r="A7265" s="508" t="s">
        <v>601</v>
      </c>
      <c r="B7265" s="509" t="s">
        <v>375</v>
      </c>
      <c r="C7265" s="509">
        <v>42</v>
      </c>
      <c r="H7265" s="509">
        <v>0</v>
      </c>
    </row>
    <row r="7266" spans="1:8">
      <c r="A7266" s="508" t="s">
        <v>601</v>
      </c>
      <c r="B7266" s="509" t="s">
        <v>375</v>
      </c>
      <c r="C7266" s="509">
        <v>43</v>
      </c>
      <c r="H7266" s="509">
        <v>0</v>
      </c>
    </row>
    <row r="7267" spans="1:8">
      <c r="A7267" s="508" t="s">
        <v>601</v>
      </c>
      <c r="B7267" s="509" t="s">
        <v>375</v>
      </c>
      <c r="C7267" s="509">
        <v>44</v>
      </c>
      <c r="H7267" s="509">
        <v>0</v>
      </c>
    </row>
    <row r="7268" spans="1:8">
      <c r="A7268" s="508" t="s">
        <v>601</v>
      </c>
      <c r="B7268" s="509" t="s">
        <v>375</v>
      </c>
      <c r="C7268" s="509">
        <v>45</v>
      </c>
      <c r="H7268" s="509">
        <v>0</v>
      </c>
    </row>
    <row r="7269" spans="1:8">
      <c r="A7269" s="508" t="s">
        <v>601</v>
      </c>
      <c r="B7269" s="509" t="s">
        <v>375</v>
      </c>
      <c r="C7269" s="509">
        <v>46</v>
      </c>
      <c r="H7269" s="509">
        <v>0</v>
      </c>
    </row>
    <row r="7270" spans="1:8">
      <c r="A7270" s="508" t="s">
        <v>601</v>
      </c>
      <c r="B7270" s="509" t="s">
        <v>375</v>
      </c>
      <c r="C7270" s="509">
        <v>47</v>
      </c>
      <c r="H7270" s="509">
        <v>0</v>
      </c>
    </row>
    <row r="7271" spans="1:8">
      <c r="A7271" s="508" t="s">
        <v>601</v>
      </c>
      <c r="B7271" s="509" t="s">
        <v>375</v>
      </c>
      <c r="C7271" s="509">
        <v>48</v>
      </c>
      <c r="H7271" s="509">
        <v>0</v>
      </c>
    </row>
    <row r="7272" spans="1:8">
      <c r="A7272" s="508" t="s">
        <v>601</v>
      </c>
      <c r="B7272" s="509" t="s">
        <v>375</v>
      </c>
      <c r="C7272" s="509">
        <v>49</v>
      </c>
      <c r="H7272" s="509">
        <v>0</v>
      </c>
    </row>
    <row r="7273" spans="1:8">
      <c r="A7273" s="508" t="s">
        <v>601</v>
      </c>
      <c r="B7273" s="509" t="s">
        <v>375</v>
      </c>
      <c r="C7273" s="509">
        <v>50</v>
      </c>
      <c r="H7273" s="509">
        <v>0</v>
      </c>
    </row>
    <row r="7274" spans="1:8">
      <c r="A7274" s="508" t="s">
        <v>601</v>
      </c>
      <c r="B7274" s="509" t="s">
        <v>375</v>
      </c>
      <c r="C7274" s="509">
        <v>51</v>
      </c>
      <c r="H7274" s="509">
        <v>0</v>
      </c>
    </row>
    <row r="7275" spans="1:8">
      <c r="A7275" s="508" t="s">
        <v>601</v>
      </c>
      <c r="B7275" s="509" t="s">
        <v>375</v>
      </c>
      <c r="C7275" s="509" t="s">
        <v>1031</v>
      </c>
      <c r="H7275" s="509">
        <v>0</v>
      </c>
    </row>
    <row r="7276" spans="1:8">
      <c r="A7276" s="508" t="s">
        <v>601</v>
      </c>
      <c r="B7276" s="509" t="s">
        <v>375</v>
      </c>
      <c r="C7276" s="509" t="s">
        <v>1032</v>
      </c>
      <c r="H7276" s="509">
        <v>0</v>
      </c>
    </row>
    <row r="7277" spans="1:8">
      <c r="A7277" s="508" t="s">
        <v>601</v>
      </c>
      <c r="B7277" s="509" t="s">
        <v>375</v>
      </c>
      <c r="C7277" s="509">
        <v>52</v>
      </c>
      <c r="H7277" s="509">
        <v>0</v>
      </c>
    </row>
    <row r="7278" spans="1:8">
      <c r="A7278" s="508" t="s">
        <v>601</v>
      </c>
      <c r="B7278" s="509" t="s">
        <v>375</v>
      </c>
      <c r="C7278" s="509">
        <v>53</v>
      </c>
      <c r="H7278" s="509">
        <v>0</v>
      </c>
    </row>
    <row r="7279" spans="1:8">
      <c r="A7279" s="508" t="s">
        <v>601</v>
      </c>
      <c r="B7279" s="509" t="s">
        <v>375</v>
      </c>
      <c r="C7279" s="509">
        <v>54</v>
      </c>
      <c r="H7279" s="509">
        <v>0</v>
      </c>
    </row>
    <row r="7280" spans="1:8">
      <c r="A7280" s="508" t="s">
        <v>601</v>
      </c>
      <c r="B7280" s="509" t="s">
        <v>375</v>
      </c>
      <c r="C7280" s="509">
        <v>55</v>
      </c>
      <c r="H7280" s="509">
        <v>0</v>
      </c>
    </row>
    <row r="7281" spans="1:8">
      <c r="A7281" s="508" t="s">
        <v>601</v>
      </c>
      <c r="B7281" s="509" t="s">
        <v>375</v>
      </c>
      <c r="C7281" s="509">
        <v>56</v>
      </c>
      <c r="H7281" s="509">
        <v>0</v>
      </c>
    </row>
    <row r="7282" spans="1:8">
      <c r="A7282" s="508" t="s">
        <v>601</v>
      </c>
      <c r="B7282" s="509" t="s">
        <v>375</v>
      </c>
      <c r="C7282" s="509">
        <v>57</v>
      </c>
      <c r="H7282" s="509">
        <v>0</v>
      </c>
    </row>
    <row r="7283" spans="1:8">
      <c r="A7283" s="508" t="s">
        <v>601</v>
      </c>
      <c r="B7283" s="509" t="s">
        <v>375</v>
      </c>
      <c r="C7283" s="509">
        <v>58</v>
      </c>
      <c r="H7283" s="509">
        <v>0</v>
      </c>
    </row>
    <row r="7284" spans="1:8">
      <c r="A7284" s="508" t="s">
        <v>601</v>
      </c>
      <c r="B7284" s="509" t="s">
        <v>375</v>
      </c>
      <c r="C7284" s="509">
        <v>59</v>
      </c>
      <c r="H7284" s="509">
        <v>0</v>
      </c>
    </row>
    <row r="7285" spans="1:8">
      <c r="A7285" s="508" t="s">
        <v>601</v>
      </c>
      <c r="B7285" s="509" t="s">
        <v>375</v>
      </c>
      <c r="C7285" s="509">
        <v>60</v>
      </c>
      <c r="H7285" s="509">
        <v>0</v>
      </c>
    </row>
    <row r="7286" spans="1:8">
      <c r="A7286" s="508" t="s">
        <v>601</v>
      </c>
      <c r="B7286" s="509" t="s">
        <v>375</v>
      </c>
      <c r="C7286" s="509">
        <v>61</v>
      </c>
      <c r="H7286" s="509">
        <v>0</v>
      </c>
    </row>
    <row r="7287" spans="1:8">
      <c r="A7287" s="508" t="s">
        <v>601</v>
      </c>
      <c r="B7287" s="509" t="s">
        <v>375</v>
      </c>
      <c r="C7287" s="509">
        <v>62</v>
      </c>
      <c r="H7287" s="509">
        <v>0</v>
      </c>
    </row>
    <row r="7288" spans="1:8">
      <c r="A7288" s="508" t="s">
        <v>601</v>
      </c>
      <c r="B7288" s="509" t="s">
        <v>375</v>
      </c>
      <c r="C7288" s="509">
        <v>63</v>
      </c>
      <c r="H7288" s="509">
        <v>0</v>
      </c>
    </row>
    <row r="7289" spans="1:8">
      <c r="A7289" s="508" t="s">
        <v>601</v>
      </c>
      <c r="B7289" s="509" t="s">
        <v>375</v>
      </c>
      <c r="C7289" s="509" t="s">
        <v>1033</v>
      </c>
      <c r="H7289" s="509">
        <v>0</v>
      </c>
    </row>
    <row r="7290" spans="1:8">
      <c r="A7290" s="508" t="s">
        <v>601</v>
      </c>
      <c r="B7290" s="509" t="s">
        <v>375</v>
      </c>
      <c r="C7290" s="509" t="s">
        <v>1034</v>
      </c>
      <c r="H7290" s="509">
        <v>0</v>
      </c>
    </row>
    <row r="7291" spans="1:8">
      <c r="A7291" s="508" t="s">
        <v>601</v>
      </c>
      <c r="B7291" s="509" t="s">
        <v>375</v>
      </c>
      <c r="C7291" s="509">
        <v>64</v>
      </c>
      <c r="H7291" s="509">
        <v>0</v>
      </c>
    </row>
    <row r="7292" spans="1:8">
      <c r="A7292" s="508" t="s">
        <v>601</v>
      </c>
      <c r="B7292" s="509" t="s">
        <v>375</v>
      </c>
      <c r="C7292" s="509" t="s">
        <v>1035</v>
      </c>
      <c r="H7292" s="509">
        <v>0</v>
      </c>
    </row>
    <row r="7293" spans="1:8">
      <c r="A7293" s="508" t="s">
        <v>601</v>
      </c>
      <c r="B7293" s="509" t="s">
        <v>375</v>
      </c>
      <c r="C7293" s="509">
        <v>65</v>
      </c>
      <c r="H7293" s="509">
        <v>0</v>
      </c>
    </row>
    <row r="7294" spans="1:8">
      <c r="A7294" s="508" t="s">
        <v>601</v>
      </c>
      <c r="B7294" s="509" t="s">
        <v>375</v>
      </c>
      <c r="C7294" s="509">
        <v>66</v>
      </c>
      <c r="H7294" s="509">
        <v>0</v>
      </c>
    </row>
    <row r="7295" spans="1:8">
      <c r="A7295" s="508" t="s">
        <v>601</v>
      </c>
      <c r="B7295" s="509" t="s">
        <v>375</v>
      </c>
      <c r="C7295" s="509" t="s">
        <v>1036</v>
      </c>
      <c r="H7295" s="509">
        <v>0</v>
      </c>
    </row>
    <row r="7296" spans="1:8">
      <c r="A7296" s="508" t="s">
        <v>601</v>
      </c>
      <c r="B7296" s="509" t="s">
        <v>375</v>
      </c>
      <c r="C7296" s="509" t="s">
        <v>1037</v>
      </c>
      <c r="H7296" s="509">
        <v>0</v>
      </c>
    </row>
    <row r="7297" spans="1:8">
      <c r="A7297" s="508" t="s">
        <v>601</v>
      </c>
      <c r="B7297" s="509" t="s">
        <v>375</v>
      </c>
      <c r="C7297" s="509" t="s">
        <v>1038</v>
      </c>
      <c r="H7297" s="509">
        <v>0</v>
      </c>
    </row>
    <row r="7298" spans="1:8">
      <c r="A7298" s="508" t="s">
        <v>601</v>
      </c>
      <c r="B7298" s="509" t="s">
        <v>375</v>
      </c>
      <c r="C7298" s="509" t="s">
        <v>1039</v>
      </c>
      <c r="H7298" s="509">
        <v>0</v>
      </c>
    </row>
    <row r="7299" spans="1:8">
      <c r="A7299" s="508" t="s">
        <v>601</v>
      </c>
      <c r="B7299" s="509" t="s">
        <v>375</v>
      </c>
      <c r="C7299" s="509" t="s">
        <v>1040</v>
      </c>
      <c r="H7299" s="509">
        <v>0</v>
      </c>
    </row>
    <row r="7300" spans="1:8">
      <c r="A7300" s="508" t="s">
        <v>601</v>
      </c>
      <c r="B7300" s="509" t="s">
        <v>375</v>
      </c>
      <c r="C7300" s="509" t="s">
        <v>1041</v>
      </c>
      <c r="H7300" s="509">
        <v>0</v>
      </c>
    </row>
    <row r="7301" spans="1:8">
      <c r="A7301" s="508" t="s">
        <v>601</v>
      </c>
      <c r="B7301" s="509" t="s">
        <v>375</v>
      </c>
      <c r="C7301" s="509" t="s">
        <v>1042</v>
      </c>
    </row>
    <row r="7302" spans="1:8">
      <c r="A7302" s="508" t="s">
        <v>601</v>
      </c>
      <c r="B7302" s="509" t="s">
        <v>375</v>
      </c>
      <c r="C7302" s="509">
        <v>67</v>
      </c>
      <c r="H7302" s="509">
        <v>0</v>
      </c>
    </row>
    <row r="7303" spans="1:8">
      <c r="A7303" s="508" t="s">
        <v>601</v>
      </c>
      <c r="B7303" s="509" t="s">
        <v>375</v>
      </c>
      <c r="C7303" s="509">
        <v>68</v>
      </c>
      <c r="H7303" s="509">
        <v>0</v>
      </c>
    </row>
    <row r="7304" spans="1:8">
      <c r="A7304" s="508" t="s">
        <v>601</v>
      </c>
      <c r="B7304" s="509" t="s">
        <v>375</v>
      </c>
      <c r="C7304" s="509" t="s">
        <v>1043</v>
      </c>
      <c r="H7304" s="509">
        <v>0</v>
      </c>
    </row>
    <row r="7305" spans="1:8">
      <c r="A7305" s="508" t="s">
        <v>601</v>
      </c>
      <c r="B7305" s="509" t="s">
        <v>375</v>
      </c>
      <c r="C7305" s="509">
        <v>69</v>
      </c>
      <c r="H7305" s="509">
        <v>0</v>
      </c>
    </row>
    <row r="7306" spans="1:8">
      <c r="A7306" s="508" t="s">
        <v>601</v>
      </c>
      <c r="B7306" s="509" t="s">
        <v>375</v>
      </c>
      <c r="C7306" s="509" t="s">
        <v>1044</v>
      </c>
      <c r="H7306" s="509">
        <v>0</v>
      </c>
    </row>
    <row r="7307" spans="1:8">
      <c r="A7307" s="508" t="s">
        <v>601</v>
      </c>
      <c r="B7307" s="509" t="s">
        <v>375</v>
      </c>
      <c r="C7307" s="509" t="s">
        <v>1045</v>
      </c>
      <c r="H7307" s="509">
        <v>0</v>
      </c>
    </row>
    <row r="7308" spans="1:8">
      <c r="A7308" s="508" t="s">
        <v>601</v>
      </c>
      <c r="B7308" s="509" t="s">
        <v>375</v>
      </c>
      <c r="C7308" s="509">
        <v>70</v>
      </c>
      <c r="H7308" s="509">
        <v>0</v>
      </c>
    </row>
    <row r="7309" spans="1:8">
      <c r="A7309" s="508" t="s">
        <v>601</v>
      </c>
      <c r="B7309" s="509" t="s">
        <v>375</v>
      </c>
      <c r="C7309" s="509" t="s">
        <v>1046</v>
      </c>
      <c r="H7309" s="509">
        <v>0</v>
      </c>
    </row>
    <row r="7310" spans="1:8">
      <c r="A7310" s="508" t="s">
        <v>601</v>
      </c>
      <c r="B7310" s="509" t="s">
        <v>375</v>
      </c>
      <c r="C7310" s="509">
        <v>71</v>
      </c>
      <c r="H7310" s="509">
        <v>0</v>
      </c>
    </row>
    <row r="7311" spans="1:8">
      <c r="A7311" s="508" t="s">
        <v>601</v>
      </c>
      <c r="B7311" s="509" t="s">
        <v>375</v>
      </c>
      <c r="C7311" s="509" t="s">
        <v>1047</v>
      </c>
      <c r="H7311" s="509">
        <v>0</v>
      </c>
    </row>
    <row r="7312" spans="1:8">
      <c r="A7312" s="508" t="s">
        <v>601</v>
      </c>
      <c r="B7312" s="509" t="s">
        <v>375</v>
      </c>
      <c r="C7312" s="509" t="s">
        <v>1048</v>
      </c>
      <c r="H7312" s="509">
        <v>0</v>
      </c>
    </row>
    <row r="7313" spans="1:8">
      <c r="A7313" s="508" t="s">
        <v>601</v>
      </c>
      <c r="B7313" s="509" t="s">
        <v>375</v>
      </c>
      <c r="C7313" s="509" t="s">
        <v>1049</v>
      </c>
      <c r="H7313" s="509">
        <v>0</v>
      </c>
    </row>
    <row r="7314" spans="1:8">
      <c r="A7314" s="508" t="s">
        <v>601</v>
      </c>
      <c r="B7314" s="509" t="s">
        <v>375</v>
      </c>
      <c r="C7314" s="509" t="s">
        <v>1050</v>
      </c>
      <c r="H7314" s="509">
        <v>0</v>
      </c>
    </row>
    <row r="7315" spans="1:8">
      <c r="A7315" s="508" t="s">
        <v>601</v>
      </c>
      <c r="B7315" s="509" t="s">
        <v>375</v>
      </c>
      <c r="C7315" s="509" t="s">
        <v>1051</v>
      </c>
      <c r="H7315" s="509">
        <v>0</v>
      </c>
    </row>
    <row r="7316" spans="1:8">
      <c r="A7316" s="508" t="s">
        <v>601</v>
      </c>
      <c r="B7316" s="509" t="s">
        <v>375</v>
      </c>
      <c r="C7316" s="509">
        <v>72</v>
      </c>
      <c r="H7316" s="509">
        <v>0</v>
      </c>
    </row>
    <row r="7317" spans="1:8">
      <c r="A7317" s="508" t="s">
        <v>601</v>
      </c>
      <c r="B7317" s="509" t="s">
        <v>375</v>
      </c>
      <c r="C7317" s="509">
        <v>74</v>
      </c>
      <c r="H7317" s="509">
        <v>0</v>
      </c>
    </row>
    <row r="7318" spans="1:8">
      <c r="A7318" s="508" t="s">
        <v>601</v>
      </c>
      <c r="B7318" s="509" t="s">
        <v>375</v>
      </c>
      <c r="C7318" s="509" t="s">
        <v>4571</v>
      </c>
      <c r="D7318" s="509">
        <v>0</v>
      </c>
      <c r="E7318" s="509">
        <v>0</v>
      </c>
      <c r="F7318" s="509">
        <v>0</v>
      </c>
      <c r="G7318" s="509">
        <v>0</v>
      </c>
      <c r="H7318" s="509">
        <v>0</v>
      </c>
    </row>
    <row r="7319" spans="1:8">
      <c r="A7319" s="508" t="s">
        <v>602</v>
      </c>
      <c r="B7319" s="509" t="s">
        <v>376</v>
      </c>
      <c r="C7319" s="509">
        <v>1</v>
      </c>
      <c r="H7319" s="509">
        <v>0</v>
      </c>
    </row>
    <row r="7320" spans="1:8">
      <c r="A7320" s="508" t="s">
        <v>602</v>
      </c>
      <c r="B7320" s="509" t="s">
        <v>376</v>
      </c>
      <c r="C7320" s="509" t="s">
        <v>1023</v>
      </c>
      <c r="H7320" s="509">
        <v>0</v>
      </c>
    </row>
    <row r="7321" spans="1:8">
      <c r="A7321" s="508" t="s">
        <v>602</v>
      </c>
      <c r="B7321" s="509" t="s">
        <v>376</v>
      </c>
      <c r="C7321" s="509">
        <v>2</v>
      </c>
      <c r="H7321" s="509">
        <v>0</v>
      </c>
    </row>
    <row r="7322" spans="1:8">
      <c r="A7322" s="508" t="s">
        <v>602</v>
      </c>
      <c r="B7322" s="509" t="s">
        <v>376</v>
      </c>
      <c r="C7322" s="509">
        <v>3</v>
      </c>
      <c r="H7322" s="509">
        <v>0</v>
      </c>
    </row>
    <row r="7323" spans="1:8">
      <c r="A7323" s="508" t="s">
        <v>602</v>
      </c>
      <c r="B7323" s="509" t="s">
        <v>376</v>
      </c>
      <c r="C7323" s="509">
        <v>4</v>
      </c>
      <c r="H7323" s="509">
        <v>0</v>
      </c>
    </row>
    <row r="7324" spans="1:8">
      <c r="A7324" s="508" t="s">
        <v>602</v>
      </c>
      <c r="B7324" s="509" t="s">
        <v>376</v>
      </c>
      <c r="C7324" s="509">
        <v>5</v>
      </c>
      <c r="H7324" s="509">
        <v>0</v>
      </c>
    </row>
    <row r="7325" spans="1:8">
      <c r="A7325" s="508" t="s">
        <v>602</v>
      </c>
      <c r="B7325" s="509" t="s">
        <v>376</v>
      </c>
      <c r="C7325" s="509">
        <v>6</v>
      </c>
      <c r="H7325" s="509">
        <v>0</v>
      </c>
    </row>
    <row r="7326" spans="1:8">
      <c r="A7326" s="508" t="s">
        <v>602</v>
      </c>
      <c r="B7326" s="509" t="s">
        <v>376</v>
      </c>
      <c r="C7326" s="509">
        <v>7</v>
      </c>
      <c r="H7326" s="509">
        <v>0</v>
      </c>
    </row>
    <row r="7327" spans="1:8">
      <c r="A7327" s="508" t="s">
        <v>602</v>
      </c>
      <c r="B7327" s="509" t="s">
        <v>376</v>
      </c>
      <c r="C7327" s="509">
        <v>8</v>
      </c>
      <c r="H7327" s="509">
        <v>0</v>
      </c>
    </row>
    <row r="7328" spans="1:8">
      <c r="A7328" s="508" t="s">
        <v>602</v>
      </c>
      <c r="B7328" s="509" t="s">
        <v>376</v>
      </c>
      <c r="C7328" s="509">
        <v>9</v>
      </c>
      <c r="H7328" s="509">
        <v>0</v>
      </c>
    </row>
    <row r="7329" spans="1:8">
      <c r="A7329" s="508" t="s">
        <v>602</v>
      </c>
      <c r="B7329" s="509" t="s">
        <v>376</v>
      </c>
      <c r="C7329" s="509">
        <v>10</v>
      </c>
      <c r="H7329" s="509">
        <v>0</v>
      </c>
    </row>
    <row r="7330" spans="1:8">
      <c r="A7330" s="508" t="s">
        <v>602</v>
      </c>
      <c r="B7330" s="509" t="s">
        <v>376</v>
      </c>
      <c r="C7330" s="509">
        <v>11</v>
      </c>
      <c r="H7330" s="509">
        <v>0</v>
      </c>
    </row>
    <row r="7331" spans="1:8">
      <c r="A7331" s="508" t="s">
        <v>602</v>
      </c>
      <c r="B7331" s="509" t="s">
        <v>376</v>
      </c>
      <c r="C7331" s="509">
        <v>12</v>
      </c>
      <c r="H7331" s="509">
        <v>0</v>
      </c>
    </row>
    <row r="7332" spans="1:8">
      <c r="A7332" s="508" t="s">
        <v>602</v>
      </c>
      <c r="B7332" s="509" t="s">
        <v>376</v>
      </c>
      <c r="C7332" s="509">
        <v>13</v>
      </c>
      <c r="H7332" s="509">
        <v>0</v>
      </c>
    </row>
    <row r="7333" spans="1:8">
      <c r="A7333" s="508" t="s">
        <v>602</v>
      </c>
      <c r="B7333" s="509" t="s">
        <v>376</v>
      </c>
      <c r="C7333" s="509">
        <v>14</v>
      </c>
      <c r="H7333" s="509">
        <v>0</v>
      </c>
    </row>
    <row r="7334" spans="1:8">
      <c r="A7334" s="508" t="s">
        <v>602</v>
      </c>
      <c r="B7334" s="509" t="s">
        <v>376</v>
      </c>
      <c r="C7334" s="509">
        <v>15</v>
      </c>
      <c r="H7334" s="509">
        <v>0</v>
      </c>
    </row>
    <row r="7335" spans="1:8">
      <c r="A7335" s="508" t="s">
        <v>602</v>
      </c>
      <c r="B7335" s="509" t="s">
        <v>376</v>
      </c>
      <c r="C7335" s="509">
        <v>16</v>
      </c>
      <c r="H7335" s="509">
        <v>0</v>
      </c>
    </row>
    <row r="7336" spans="1:8">
      <c r="A7336" s="508" t="s">
        <v>602</v>
      </c>
      <c r="B7336" s="509" t="s">
        <v>376</v>
      </c>
      <c r="C7336" s="509">
        <v>17</v>
      </c>
      <c r="H7336" s="509">
        <v>0</v>
      </c>
    </row>
    <row r="7337" spans="1:8">
      <c r="A7337" s="508" t="s">
        <v>602</v>
      </c>
      <c r="B7337" s="509" t="s">
        <v>376</v>
      </c>
      <c r="C7337" s="509">
        <v>18</v>
      </c>
      <c r="H7337" s="509">
        <v>0</v>
      </c>
    </row>
    <row r="7338" spans="1:8">
      <c r="A7338" s="508" t="s">
        <v>602</v>
      </c>
      <c r="B7338" s="509" t="s">
        <v>376</v>
      </c>
      <c r="C7338" s="509" t="s">
        <v>1024</v>
      </c>
      <c r="H7338" s="509">
        <v>0</v>
      </c>
    </row>
    <row r="7339" spans="1:8">
      <c r="A7339" s="508" t="s">
        <v>602</v>
      </c>
      <c r="B7339" s="509" t="s">
        <v>376</v>
      </c>
      <c r="C7339" s="509" t="s">
        <v>1025</v>
      </c>
      <c r="H7339" s="509">
        <v>0</v>
      </c>
    </row>
    <row r="7340" spans="1:8">
      <c r="A7340" s="508" t="s">
        <v>602</v>
      </c>
      <c r="B7340" s="509" t="s">
        <v>376</v>
      </c>
      <c r="C7340" s="509">
        <v>19</v>
      </c>
      <c r="H7340" s="509">
        <v>0</v>
      </c>
    </row>
    <row r="7341" spans="1:8">
      <c r="A7341" s="508" t="s">
        <v>602</v>
      </c>
      <c r="B7341" s="509" t="s">
        <v>376</v>
      </c>
      <c r="C7341" s="509">
        <v>20</v>
      </c>
      <c r="H7341" s="509">
        <v>0</v>
      </c>
    </row>
    <row r="7342" spans="1:8">
      <c r="A7342" s="508" t="s">
        <v>602</v>
      </c>
      <c r="B7342" s="509" t="s">
        <v>376</v>
      </c>
      <c r="C7342" s="509">
        <v>21</v>
      </c>
      <c r="H7342" s="509">
        <v>0</v>
      </c>
    </row>
    <row r="7343" spans="1:8">
      <c r="A7343" s="508" t="s">
        <v>602</v>
      </c>
      <c r="B7343" s="509" t="s">
        <v>376</v>
      </c>
      <c r="C7343" s="509" t="s">
        <v>1026</v>
      </c>
      <c r="H7343" s="509">
        <v>0</v>
      </c>
    </row>
    <row r="7344" spans="1:8">
      <c r="A7344" s="508" t="s">
        <v>602</v>
      </c>
      <c r="B7344" s="509" t="s">
        <v>376</v>
      </c>
      <c r="C7344" s="509" t="s">
        <v>1027</v>
      </c>
      <c r="H7344" s="509">
        <v>0</v>
      </c>
    </row>
    <row r="7345" spans="1:8">
      <c r="A7345" s="508" t="s">
        <v>602</v>
      </c>
      <c r="B7345" s="509" t="s">
        <v>376</v>
      </c>
      <c r="C7345" s="509" t="s">
        <v>1028</v>
      </c>
      <c r="H7345" s="509">
        <v>0</v>
      </c>
    </row>
    <row r="7346" spans="1:8">
      <c r="A7346" s="508" t="s">
        <v>602</v>
      </c>
      <c r="B7346" s="509" t="s">
        <v>376</v>
      </c>
      <c r="C7346" s="509">
        <v>22</v>
      </c>
      <c r="H7346" s="509">
        <v>0</v>
      </c>
    </row>
    <row r="7347" spans="1:8">
      <c r="A7347" s="508" t="s">
        <v>602</v>
      </c>
      <c r="B7347" s="509" t="s">
        <v>376</v>
      </c>
      <c r="C7347" s="509">
        <v>23</v>
      </c>
      <c r="H7347" s="509">
        <v>0</v>
      </c>
    </row>
    <row r="7348" spans="1:8">
      <c r="A7348" s="508" t="s">
        <v>602</v>
      </c>
      <c r="B7348" s="509" t="s">
        <v>376</v>
      </c>
      <c r="C7348" s="509" t="s">
        <v>1029</v>
      </c>
      <c r="H7348" s="509">
        <v>0</v>
      </c>
    </row>
    <row r="7349" spans="1:8">
      <c r="A7349" s="508" t="s">
        <v>602</v>
      </c>
      <c r="B7349" s="509" t="s">
        <v>376</v>
      </c>
      <c r="C7349" s="509">
        <v>24</v>
      </c>
      <c r="H7349" s="509">
        <v>0</v>
      </c>
    </row>
    <row r="7350" spans="1:8">
      <c r="A7350" s="508" t="s">
        <v>602</v>
      </c>
      <c r="B7350" s="509" t="s">
        <v>376</v>
      </c>
      <c r="C7350" s="509">
        <v>25</v>
      </c>
    </row>
    <row r="7351" spans="1:8">
      <c r="A7351" s="508" t="s">
        <v>602</v>
      </c>
      <c r="B7351" s="509" t="s">
        <v>376</v>
      </c>
      <c r="C7351" s="509">
        <v>26</v>
      </c>
      <c r="H7351" s="509">
        <v>0</v>
      </c>
    </row>
    <row r="7352" spans="1:8">
      <c r="A7352" s="508" t="s">
        <v>602</v>
      </c>
      <c r="B7352" s="509" t="s">
        <v>376</v>
      </c>
      <c r="C7352" s="509">
        <v>27</v>
      </c>
      <c r="H7352" s="509">
        <v>0</v>
      </c>
    </row>
    <row r="7353" spans="1:8">
      <c r="A7353" s="508" t="s">
        <v>602</v>
      </c>
      <c r="B7353" s="509" t="s">
        <v>376</v>
      </c>
      <c r="C7353" s="509">
        <v>28</v>
      </c>
      <c r="H7353" s="509">
        <v>0</v>
      </c>
    </row>
    <row r="7354" spans="1:8">
      <c r="A7354" s="508" t="s">
        <v>602</v>
      </c>
      <c r="B7354" s="509" t="s">
        <v>376</v>
      </c>
      <c r="C7354" s="509">
        <v>29</v>
      </c>
      <c r="H7354" s="509">
        <v>0</v>
      </c>
    </row>
    <row r="7355" spans="1:8">
      <c r="A7355" s="508" t="s">
        <v>602</v>
      </c>
      <c r="B7355" s="509" t="s">
        <v>376</v>
      </c>
      <c r="C7355" s="509">
        <v>30</v>
      </c>
      <c r="H7355" s="509">
        <v>0</v>
      </c>
    </row>
    <row r="7356" spans="1:8">
      <c r="A7356" s="508" t="s">
        <v>602</v>
      </c>
      <c r="B7356" s="509" t="s">
        <v>376</v>
      </c>
      <c r="C7356" s="509">
        <v>31</v>
      </c>
      <c r="H7356" s="509">
        <v>0</v>
      </c>
    </row>
    <row r="7357" spans="1:8">
      <c r="A7357" s="508" t="s">
        <v>602</v>
      </c>
      <c r="B7357" s="509" t="s">
        <v>376</v>
      </c>
      <c r="C7357" s="509">
        <v>32</v>
      </c>
      <c r="H7357" s="509">
        <v>0</v>
      </c>
    </row>
    <row r="7358" spans="1:8">
      <c r="A7358" s="508" t="s">
        <v>602</v>
      </c>
      <c r="B7358" s="509" t="s">
        <v>376</v>
      </c>
      <c r="C7358" s="509">
        <v>33</v>
      </c>
      <c r="H7358" s="509">
        <v>0</v>
      </c>
    </row>
    <row r="7359" spans="1:8">
      <c r="A7359" s="508" t="s">
        <v>602</v>
      </c>
      <c r="B7359" s="509" t="s">
        <v>376</v>
      </c>
      <c r="C7359" s="509">
        <v>34</v>
      </c>
      <c r="H7359" s="509">
        <v>0</v>
      </c>
    </row>
    <row r="7360" spans="1:8">
      <c r="A7360" s="508" t="s">
        <v>602</v>
      </c>
      <c r="B7360" s="509" t="s">
        <v>376</v>
      </c>
      <c r="C7360" s="509">
        <v>35</v>
      </c>
      <c r="H7360" s="509">
        <v>0</v>
      </c>
    </row>
    <row r="7361" spans="1:8">
      <c r="A7361" s="508" t="s">
        <v>602</v>
      </c>
      <c r="B7361" s="509" t="s">
        <v>376</v>
      </c>
      <c r="C7361" s="509">
        <v>36</v>
      </c>
      <c r="H7361" s="509">
        <v>0</v>
      </c>
    </row>
    <row r="7362" spans="1:8">
      <c r="A7362" s="508" t="s">
        <v>602</v>
      </c>
      <c r="B7362" s="509" t="s">
        <v>376</v>
      </c>
      <c r="C7362" s="509">
        <v>37</v>
      </c>
      <c r="H7362" s="509">
        <v>0</v>
      </c>
    </row>
    <row r="7363" spans="1:8">
      <c r="A7363" s="508" t="s">
        <v>602</v>
      </c>
      <c r="B7363" s="509" t="s">
        <v>376</v>
      </c>
      <c r="C7363" s="509">
        <v>38</v>
      </c>
      <c r="H7363" s="509">
        <v>0</v>
      </c>
    </row>
    <row r="7364" spans="1:8">
      <c r="A7364" s="508" t="s">
        <v>602</v>
      </c>
      <c r="B7364" s="509" t="s">
        <v>376</v>
      </c>
      <c r="C7364" s="509" t="s">
        <v>1030</v>
      </c>
    </row>
    <row r="7365" spans="1:8">
      <c r="A7365" s="508" t="s">
        <v>602</v>
      </c>
      <c r="B7365" s="509" t="s">
        <v>376</v>
      </c>
      <c r="C7365" s="509">
        <v>39</v>
      </c>
      <c r="H7365" s="509">
        <v>0</v>
      </c>
    </row>
    <row r="7366" spans="1:8">
      <c r="A7366" s="508" t="s">
        <v>602</v>
      </c>
      <c r="B7366" s="509" t="s">
        <v>376</v>
      </c>
      <c r="C7366" s="509">
        <v>40</v>
      </c>
      <c r="H7366" s="509">
        <v>0</v>
      </c>
    </row>
    <row r="7367" spans="1:8">
      <c r="A7367" s="508" t="s">
        <v>602</v>
      </c>
      <c r="B7367" s="509" t="s">
        <v>376</v>
      </c>
      <c r="C7367" s="509">
        <v>41</v>
      </c>
      <c r="H7367" s="509">
        <v>0</v>
      </c>
    </row>
    <row r="7368" spans="1:8">
      <c r="A7368" s="508" t="s">
        <v>602</v>
      </c>
      <c r="B7368" s="509" t="s">
        <v>376</v>
      </c>
      <c r="C7368" s="509">
        <v>42</v>
      </c>
      <c r="H7368" s="509">
        <v>0</v>
      </c>
    </row>
    <row r="7369" spans="1:8">
      <c r="A7369" s="508" t="s">
        <v>602</v>
      </c>
      <c r="B7369" s="509" t="s">
        <v>376</v>
      </c>
      <c r="C7369" s="509">
        <v>43</v>
      </c>
      <c r="H7369" s="509">
        <v>0</v>
      </c>
    </row>
    <row r="7370" spans="1:8">
      <c r="A7370" s="508" t="s">
        <v>602</v>
      </c>
      <c r="B7370" s="509" t="s">
        <v>376</v>
      </c>
      <c r="C7370" s="509">
        <v>44</v>
      </c>
      <c r="H7370" s="509">
        <v>0</v>
      </c>
    </row>
    <row r="7371" spans="1:8">
      <c r="A7371" s="508" t="s">
        <v>602</v>
      </c>
      <c r="B7371" s="509" t="s">
        <v>376</v>
      </c>
      <c r="C7371" s="509">
        <v>45</v>
      </c>
      <c r="H7371" s="509">
        <v>0</v>
      </c>
    </row>
    <row r="7372" spans="1:8">
      <c r="A7372" s="508" t="s">
        <v>602</v>
      </c>
      <c r="B7372" s="509" t="s">
        <v>376</v>
      </c>
      <c r="C7372" s="509">
        <v>46</v>
      </c>
      <c r="H7372" s="509">
        <v>0</v>
      </c>
    </row>
    <row r="7373" spans="1:8">
      <c r="A7373" s="508" t="s">
        <v>602</v>
      </c>
      <c r="B7373" s="509" t="s">
        <v>376</v>
      </c>
      <c r="C7373" s="509">
        <v>47</v>
      </c>
      <c r="H7373" s="509">
        <v>0</v>
      </c>
    </row>
    <row r="7374" spans="1:8">
      <c r="A7374" s="508" t="s">
        <v>602</v>
      </c>
      <c r="B7374" s="509" t="s">
        <v>376</v>
      </c>
      <c r="C7374" s="509">
        <v>48</v>
      </c>
      <c r="H7374" s="509">
        <v>0</v>
      </c>
    </row>
    <row r="7375" spans="1:8">
      <c r="A7375" s="508" t="s">
        <v>602</v>
      </c>
      <c r="B7375" s="509" t="s">
        <v>376</v>
      </c>
      <c r="C7375" s="509">
        <v>49</v>
      </c>
      <c r="H7375" s="509">
        <v>0</v>
      </c>
    </row>
    <row r="7376" spans="1:8">
      <c r="A7376" s="508" t="s">
        <v>602</v>
      </c>
      <c r="B7376" s="509" t="s">
        <v>376</v>
      </c>
      <c r="C7376" s="509">
        <v>50</v>
      </c>
      <c r="H7376" s="509">
        <v>0</v>
      </c>
    </row>
    <row r="7377" spans="1:8">
      <c r="A7377" s="508" t="s">
        <v>602</v>
      </c>
      <c r="B7377" s="509" t="s">
        <v>376</v>
      </c>
      <c r="C7377" s="509">
        <v>51</v>
      </c>
      <c r="H7377" s="509">
        <v>0</v>
      </c>
    </row>
    <row r="7378" spans="1:8">
      <c r="A7378" s="508" t="s">
        <v>602</v>
      </c>
      <c r="B7378" s="509" t="s">
        <v>376</v>
      </c>
      <c r="C7378" s="509" t="s">
        <v>1031</v>
      </c>
      <c r="H7378" s="509">
        <v>0</v>
      </c>
    </row>
    <row r="7379" spans="1:8">
      <c r="A7379" s="508" t="s">
        <v>602</v>
      </c>
      <c r="B7379" s="509" t="s">
        <v>376</v>
      </c>
      <c r="C7379" s="509" t="s">
        <v>1032</v>
      </c>
      <c r="H7379" s="509">
        <v>0</v>
      </c>
    </row>
    <row r="7380" spans="1:8">
      <c r="A7380" s="508" t="s">
        <v>602</v>
      </c>
      <c r="B7380" s="509" t="s">
        <v>376</v>
      </c>
      <c r="C7380" s="509">
        <v>52</v>
      </c>
      <c r="H7380" s="509">
        <v>0</v>
      </c>
    </row>
    <row r="7381" spans="1:8">
      <c r="A7381" s="508" t="s">
        <v>602</v>
      </c>
      <c r="B7381" s="509" t="s">
        <v>376</v>
      </c>
      <c r="C7381" s="509">
        <v>53</v>
      </c>
      <c r="H7381" s="509">
        <v>0</v>
      </c>
    </row>
    <row r="7382" spans="1:8">
      <c r="A7382" s="508" t="s">
        <v>602</v>
      </c>
      <c r="B7382" s="509" t="s">
        <v>376</v>
      </c>
      <c r="C7382" s="509">
        <v>54</v>
      </c>
      <c r="H7382" s="509">
        <v>0</v>
      </c>
    </row>
    <row r="7383" spans="1:8">
      <c r="A7383" s="508" t="s">
        <v>602</v>
      </c>
      <c r="B7383" s="509" t="s">
        <v>376</v>
      </c>
      <c r="C7383" s="509">
        <v>55</v>
      </c>
      <c r="H7383" s="509">
        <v>0</v>
      </c>
    </row>
    <row r="7384" spans="1:8">
      <c r="A7384" s="508" t="s">
        <v>602</v>
      </c>
      <c r="B7384" s="509" t="s">
        <v>376</v>
      </c>
      <c r="C7384" s="509">
        <v>56</v>
      </c>
      <c r="H7384" s="509">
        <v>0</v>
      </c>
    </row>
    <row r="7385" spans="1:8">
      <c r="A7385" s="508" t="s">
        <v>602</v>
      </c>
      <c r="B7385" s="509" t="s">
        <v>376</v>
      </c>
      <c r="C7385" s="509">
        <v>57</v>
      </c>
      <c r="H7385" s="509">
        <v>0</v>
      </c>
    </row>
    <row r="7386" spans="1:8">
      <c r="A7386" s="508" t="s">
        <v>602</v>
      </c>
      <c r="B7386" s="509" t="s">
        <v>376</v>
      </c>
      <c r="C7386" s="509">
        <v>58</v>
      </c>
      <c r="H7386" s="509">
        <v>0</v>
      </c>
    </row>
    <row r="7387" spans="1:8">
      <c r="A7387" s="508" t="s">
        <v>602</v>
      </c>
      <c r="B7387" s="509" t="s">
        <v>376</v>
      </c>
      <c r="C7387" s="509">
        <v>59</v>
      </c>
      <c r="H7387" s="509">
        <v>0</v>
      </c>
    </row>
    <row r="7388" spans="1:8">
      <c r="A7388" s="508" t="s">
        <v>602</v>
      </c>
      <c r="B7388" s="509" t="s">
        <v>376</v>
      </c>
      <c r="C7388" s="509">
        <v>60</v>
      </c>
      <c r="H7388" s="509">
        <v>0</v>
      </c>
    </row>
    <row r="7389" spans="1:8">
      <c r="A7389" s="508" t="s">
        <v>602</v>
      </c>
      <c r="B7389" s="509" t="s">
        <v>376</v>
      </c>
      <c r="C7389" s="509">
        <v>61</v>
      </c>
      <c r="H7389" s="509">
        <v>0</v>
      </c>
    </row>
    <row r="7390" spans="1:8">
      <c r="A7390" s="508" t="s">
        <v>602</v>
      </c>
      <c r="B7390" s="509" t="s">
        <v>376</v>
      </c>
      <c r="C7390" s="509">
        <v>62</v>
      </c>
      <c r="H7390" s="509">
        <v>0</v>
      </c>
    </row>
    <row r="7391" spans="1:8">
      <c r="A7391" s="508" t="s">
        <v>602</v>
      </c>
      <c r="B7391" s="509" t="s">
        <v>376</v>
      </c>
      <c r="C7391" s="509">
        <v>63</v>
      </c>
      <c r="H7391" s="509">
        <v>0</v>
      </c>
    </row>
    <row r="7392" spans="1:8">
      <c r="A7392" s="508" t="s">
        <v>602</v>
      </c>
      <c r="B7392" s="509" t="s">
        <v>376</v>
      </c>
      <c r="C7392" s="509" t="s">
        <v>1033</v>
      </c>
      <c r="H7392" s="509">
        <v>0</v>
      </c>
    </row>
    <row r="7393" spans="1:8">
      <c r="A7393" s="508" t="s">
        <v>602</v>
      </c>
      <c r="B7393" s="509" t="s">
        <v>376</v>
      </c>
      <c r="C7393" s="509" t="s">
        <v>1034</v>
      </c>
      <c r="H7393" s="509">
        <v>0</v>
      </c>
    </row>
    <row r="7394" spans="1:8">
      <c r="A7394" s="508" t="s">
        <v>602</v>
      </c>
      <c r="B7394" s="509" t="s">
        <v>376</v>
      </c>
      <c r="C7394" s="509">
        <v>64</v>
      </c>
      <c r="H7394" s="509">
        <v>0</v>
      </c>
    </row>
    <row r="7395" spans="1:8">
      <c r="A7395" s="508" t="s">
        <v>602</v>
      </c>
      <c r="B7395" s="509" t="s">
        <v>376</v>
      </c>
      <c r="C7395" s="509" t="s">
        <v>1035</v>
      </c>
      <c r="H7395" s="509">
        <v>0</v>
      </c>
    </row>
    <row r="7396" spans="1:8">
      <c r="A7396" s="508" t="s">
        <v>602</v>
      </c>
      <c r="B7396" s="509" t="s">
        <v>376</v>
      </c>
      <c r="C7396" s="509">
        <v>65</v>
      </c>
      <c r="H7396" s="509">
        <v>0</v>
      </c>
    </row>
    <row r="7397" spans="1:8">
      <c r="A7397" s="508" t="s">
        <v>602</v>
      </c>
      <c r="B7397" s="509" t="s">
        <v>376</v>
      </c>
      <c r="C7397" s="509">
        <v>66</v>
      </c>
      <c r="H7397" s="509">
        <v>0</v>
      </c>
    </row>
    <row r="7398" spans="1:8">
      <c r="A7398" s="508" t="s">
        <v>602</v>
      </c>
      <c r="B7398" s="509" t="s">
        <v>376</v>
      </c>
      <c r="C7398" s="509" t="s">
        <v>1036</v>
      </c>
      <c r="H7398" s="509">
        <v>0</v>
      </c>
    </row>
    <row r="7399" spans="1:8">
      <c r="A7399" s="508" t="s">
        <v>602</v>
      </c>
      <c r="B7399" s="509" t="s">
        <v>376</v>
      </c>
      <c r="C7399" s="509" t="s">
        <v>1037</v>
      </c>
      <c r="H7399" s="509">
        <v>0</v>
      </c>
    </row>
    <row r="7400" spans="1:8">
      <c r="A7400" s="508" t="s">
        <v>602</v>
      </c>
      <c r="B7400" s="509" t="s">
        <v>376</v>
      </c>
      <c r="C7400" s="509" t="s">
        <v>1038</v>
      </c>
      <c r="H7400" s="509">
        <v>0</v>
      </c>
    </row>
    <row r="7401" spans="1:8">
      <c r="A7401" s="508" t="s">
        <v>602</v>
      </c>
      <c r="B7401" s="509" t="s">
        <v>376</v>
      </c>
      <c r="C7401" s="509" t="s">
        <v>1039</v>
      </c>
      <c r="H7401" s="509">
        <v>0</v>
      </c>
    </row>
    <row r="7402" spans="1:8">
      <c r="A7402" s="508" t="s">
        <v>602</v>
      </c>
      <c r="B7402" s="509" t="s">
        <v>376</v>
      </c>
      <c r="C7402" s="509" t="s">
        <v>1040</v>
      </c>
      <c r="H7402" s="509">
        <v>0</v>
      </c>
    </row>
    <row r="7403" spans="1:8">
      <c r="A7403" s="508" t="s">
        <v>602</v>
      </c>
      <c r="B7403" s="509" t="s">
        <v>376</v>
      </c>
      <c r="C7403" s="509" t="s">
        <v>1041</v>
      </c>
      <c r="H7403" s="509">
        <v>0</v>
      </c>
    </row>
    <row r="7404" spans="1:8">
      <c r="A7404" s="508" t="s">
        <v>602</v>
      </c>
      <c r="B7404" s="509" t="s">
        <v>376</v>
      </c>
      <c r="C7404" s="509" t="s">
        <v>1042</v>
      </c>
    </row>
    <row r="7405" spans="1:8">
      <c r="A7405" s="508" t="s">
        <v>602</v>
      </c>
      <c r="B7405" s="509" t="s">
        <v>376</v>
      </c>
      <c r="C7405" s="509">
        <v>67</v>
      </c>
      <c r="H7405" s="509">
        <v>0</v>
      </c>
    </row>
    <row r="7406" spans="1:8">
      <c r="A7406" s="508" t="s">
        <v>602</v>
      </c>
      <c r="B7406" s="509" t="s">
        <v>376</v>
      </c>
      <c r="C7406" s="509">
        <v>68</v>
      </c>
      <c r="H7406" s="509">
        <v>0</v>
      </c>
    </row>
    <row r="7407" spans="1:8">
      <c r="A7407" s="508" t="s">
        <v>602</v>
      </c>
      <c r="B7407" s="509" t="s">
        <v>376</v>
      </c>
      <c r="C7407" s="509" t="s">
        <v>1043</v>
      </c>
      <c r="H7407" s="509">
        <v>0</v>
      </c>
    </row>
    <row r="7408" spans="1:8">
      <c r="A7408" s="508" t="s">
        <v>602</v>
      </c>
      <c r="B7408" s="509" t="s">
        <v>376</v>
      </c>
      <c r="C7408" s="509">
        <v>69</v>
      </c>
      <c r="H7408" s="509">
        <v>0</v>
      </c>
    </row>
    <row r="7409" spans="1:8">
      <c r="A7409" s="508" t="s">
        <v>602</v>
      </c>
      <c r="B7409" s="509" t="s">
        <v>376</v>
      </c>
      <c r="C7409" s="509" t="s">
        <v>1044</v>
      </c>
      <c r="H7409" s="509">
        <v>0</v>
      </c>
    </row>
    <row r="7410" spans="1:8">
      <c r="A7410" s="508" t="s">
        <v>602</v>
      </c>
      <c r="B7410" s="509" t="s">
        <v>376</v>
      </c>
      <c r="C7410" s="509" t="s">
        <v>1045</v>
      </c>
      <c r="H7410" s="509">
        <v>0</v>
      </c>
    </row>
    <row r="7411" spans="1:8">
      <c r="A7411" s="508" t="s">
        <v>602</v>
      </c>
      <c r="B7411" s="509" t="s">
        <v>376</v>
      </c>
      <c r="C7411" s="509">
        <v>70</v>
      </c>
      <c r="H7411" s="509">
        <v>0</v>
      </c>
    </row>
    <row r="7412" spans="1:8">
      <c r="A7412" s="508" t="s">
        <v>602</v>
      </c>
      <c r="B7412" s="509" t="s">
        <v>376</v>
      </c>
      <c r="C7412" s="509" t="s">
        <v>1046</v>
      </c>
      <c r="H7412" s="509">
        <v>0</v>
      </c>
    </row>
    <row r="7413" spans="1:8">
      <c r="A7413" s="508" t="s">
        <v>602</v>
      </c>
      <c r="B7413" s="509" t="s">
        <v>376</v>
      </c>
      <c r="C7413" s="509">
        <v>71</v>
      </c>
      <c r="H7413" s="509">
        <v>0</v>
      </c>
    </row>
    <row r="7414" spans="1:8">
      <c r="A7414" s="508" t="s">
        <v>602</v>
      </c>
      <c r="B7414" s="509" t="s">
        <v>376</v>
      </c>
      <c r="C7414" s="509" t="s">
        <v>1047</v>
      </c>
      <c r="H7414" s="509">
        <v>0</v>
      </c>
    </row>
    <row r="7415" spans="1:8">
      <c r="A7415" s="508" t="s">
        <v>602</v>
      </c>
      <c r="B7415" s="509" t="s">
        <v>376</v>
      </c>
      <c r="C7415" s="509" t="s">
        <v>1048</v>
      </c>
      <c r="H7415" s="509">
        <v>0</v>
      </c>
    </row>
    <row r="7416" spans="1:8">
      <c r="A7416" s="508" t="s">
        <v>602</v>
      </c>
      <c r="B7416" s="509" t="s">
        <v>376</v>
      </c>
      <c r="C7416" s="509" t="s">
        <v>1049</v>
      </c>
      <c r="H7416" s="509">
        <v>0</v>
      </c>
    </row>
    <row r="7417" spans="1:8">
      <c r="A7417" s="508" t="s">
        <v>602</v>
      </c>
      <c r="B7417" s="509" t="s">
        <v>376</v>
      </c>
      <c r="C7417" s="509" t="s">
        <v>1050</v>
      </c>
      <c r="H7417" s="509">
        <v>0</v>
      </c>
    </row>
    <row r="7418" spans="1:8">
      <c r="A7418" s="508" t="s">
        <v>602</v>
      </c>
      <c r="B7418" s="509" t="s">
        <v>376</v>
      </c>
      <c r="C7418" s="509" t="s">
        <v>1051</v>
      </c>
      <c r="H7418" s="509">
        <v>0</v>
      </c>
    </row>
    <row r="7419" spans="1:8">
      <c r="A7419" s="508" t="s">
        <v>602</v>
      </c>
      <c r="B7419" s="509" t="s">
        <v>376</v>
      </c>
      <c r="C7419" s="509">
        <v>72</v>
      </c>
      <c r="H7419" s="509">
        <v>0</v>
      </c>
    </row>
    <row r="7420" spans="1:8">
      <c r="A7420" s="508" t="s">
        <v>602</v>
      </c>
      <c r="B7420" s="509" t="s">
        <v>376</v>
      </c>
      <c r="C7420" s="509">
        <v>74</v>
      </c>
      <c r="H7420" s="509">
        <v>0</v>
      </c>
    </row>
    <row r="7421" spans="1:8">
      <c r="A7421" s="508" t="s">
        <v>602</v>
      </c>
      <c r="B7421" s="509" t="s">
        <v>376</v>
      </c>
      <c r="C7421" s="509" t="s">
        <v>4571</v>
      </c>
      <c r="D7421" s="509">
        <v>0</v>
      </c>
      <c r="E7421" s="509">
        <v>0</v>
      </c>
      <c r="F7421" s="509">
        <v>0</v>
      </c>
      <c r="G7421" s="509">
        <v>0</v>
      </c>
      <c r="H7421" s="509">
        <v>0</v>
      </c>
    </row>
    <row r="7422" spans="1:8">
      <c r="A7422" s="508" t="s">
        <v>603</v>
      </c>
      <c r="B7422" s="509" t="s">
        <v>377</v>
      </c>
      <c r="C7422" s="509">
        <v>1</v>
      </c>
      <c r="H7422" s="509">
        <v>0</v>
      </c>
    </row>
    <row r="7423" spans="1:8">
      <c r="A7423" s="508" t="s">
        <v>603</v>
      </c>
      <c r="B7423" s="509" t="s">
        <v>377</v>
      </c>
      <c r="C7423" s="509" t="s">
        <v>1023</v>
      </c>
      <c r="H7423" s="509">
        <v>0</v>
      </c>
    </row>
    <row r="7424" spans="1:8">
      <c r="A7424" s="508" t="s">
        <v>603</v>
      </c>
      <c r="B7424" s="509" t="s">
        <v>377</v>
      </c>
      <c r="C7424" s="509">
        <v>2</v>
      </c>
      <c r="H7424" s="509">
        <v>0</v>
      </c>
    </row>
    <row r="7425" spans="1:8">
      <c r="A7425" s="508" t="s">
        <v>603</v>
      </c>
      <c r="B7425" s="509" t="s">
        <v>377</v>
      </c>
      <c r="C7425" s="509">
        <v>3</v>
      </c>
      <c r="H7425" s="509">
        <v>0</v>
      </c>
    </row>
    <row r="7426" spans="1:8">
      <c r="A7426" s="508" t="s">
        <v>603</v>
      </c>
      <c r="B7426" s="509" t="s">
        <v>377</v>
      </c>
      <c r="C7426" s="509">
        <v>4</v>
      </c>
      <c r="H7426" s="509">
        <v>0</v>
      </c>
    </row>
    <row r="7427" spans="1:8">
      <c r="A7427" s="508" t="s">
        <v>603</v>
      </c>
      <c r="B7427" s="509" t="s">
        <v>377</v>
      </c>
      <c r="C7427" s="509">
        <v>5</v>
      </c>
      <c r="H7427" s="509">
        <v>0</v>
      </c>
    </row>
    <row r="7428" spans="1:8">
      <c r="A7428" s="508" t="s">
        <v>603</v>
      </c>
      <c r="B7428" s="509" t="s">
        <v>377</v>
      </c>
      <c r="C7428" s="509">
        <v>6</v>
      </c>
      <c r="H7428" s="509">
        <v>0</v>
      </c>
    </row>
    <row r="7429" spans="1:8">
      <c r="A7429" s="508" t="s">
        <v>603</v>
      </c>
      <c r="B7429" s="509" t="s">
        <v>377</v>
      </c>
      <c r="C7429" s="509">
        <v>7</v>
      </c>
      <c r="H7429" s="509">
        <v>0</v>
      </c>
    </row>
    <row r="7430" spans="1:8">
      <c r="A7430" s="508" t="s">
        <v>603</v>
      </c>
      <c r="B7430" s="509" t="s">
        <v>377</v>
      </c>
      <c r="C7430" s="509">
        <v>8</v>
      </c>
      <c r="H7430" s="509">
        <v>0</v>
      </c>
    </row>
    <row r="7431" spans="1:8">
      <c r="A7431" s="508" t="s">
        <v>603</v>
      </c>
      <c r="B7431" s="509" t="s">
        <v>377</v>
      </c>
      <c r="C7431" s="509">
        <v>9</v>
      </c>
      <c r="H7431" s="509">
        <v>0</v>
      </c>
    </row>
    <row r="7432" spans="1:8">
      <c r="A7432" s="508" t="s">
        <v>603</v>
      </c>
      <c r="B7432" s="509" t="s">
        <v>377</v>
      </c>
      <c r="C7432" s="509">
        <v>10</v>
      </c>
      <c r="H7432" s="509">
        <v>0</v>
      </c>
    </row>
    <row r="7433" spans="1:8">
      <c r="A7433" s="508" t="s">
        <v>603</v>
      </c>
      <c r="B7433" s="509" t="s">
        <v>377</v>
      </c>
      <c r="C7433" s="509">
        <v>11</v>
      </c>
      <c r="H7433" s="509">
        <v>0</v>
      </c>
    </row>
    <row r="7434" spans="1:8">
      <c r="A7434" s="508" t="s">
        <v>603</v>
      </c>
      <c r="B7434" s="509" t="s">
        <v>377</v>
      </c>
      <c r="C7434" s="509">
        <v>12</v>
      </c>
      <c r="H7434" s="509">
        <v>0</v>
      </c>
    </row>
    <row r="7435" spans="1:8">
      <c r="A7435" s="508" t="s">
        <v>603</v>
      </c>
      <c r="B7435" s="509" t="s">
        <v>377</v>
      </c>
      <c r="C7435" s="509">
        <v>13</v>
      </c>
      <c r="H7435" s="509">
        <v>0</v>
      </c>
    </row>
    <row r="7436" spans="1:8">
      <c r="A7436" s="508" t="s">
        <v>603</v>
      </c>
      <c r="B7436" s="509" t="s">
        <v>377</v>
      </c>
      <c r="C7436" s="509">
        <v>14</v>
      </c>
      <c r="H7436" s="509">
        <v>0</v>
      </c>
    </row>
    <row r="7437" spans="1:8">
      <c r="A7437" s="508" t="s">
        <v>603</v>
      </c>
      <c r="B7437" s="509" t="s">
        <v>377</v>
      </c>
      <c r="C7437" s="509">
        <v>15</v>
      </c>
      <c r="H7437" s="509">
        <v>0</v>
      </c>
    </row>
    <row r="7438" spans="1:8">
      <c r="A7438" s="508" t="s">
        <v>603</v>
      </c>
      <c r="B7438" s="509" t="s">
        <v>377</v>
      </c>
      <c r="C7438" s="509">
        <v>16</v>
      </c>
      <c r="H7438" s="509">
        <v>0</v>
      </c>
    </row>
    <row r="7439" spans="1:8">
      <c r="A7439" s="508" t="s">
        <v>603</v>
      </c>
      <c r="B7439" s="509" t="s">
        <v>377</v>
      </c>
      <c r="C7439" s="509">
        <v>17</v>
      </c>
      <c r="H7439" s="509">
        <v>0</v>
      </c>
    </row>
    <row r="7440" spans="1:8">
      <c r="A7440" s="508" t="s">
        <v>603</v>
      </c>
      <c r="B7440" s="509" t="s">
        <v>377</v>
      </c>
      <c r="C7440" s="509">
        <v>18</v>
      </c>
      <c r="H7440" s="509">
        <v>0</v>
      </c>
    </row>
    <row r="7441" spans="1:8">
      <c r="A7441" s="508" t="s">
        <v>603</v>
      </c>
      <c r="B7441" s="509" t="s">
        <v>377</v>
      </c>
      <c r="C7441" s="509" t="s">
        <v>1024</v>
      </c>
      <c r="H7441" s="509">
        <v>0</v>
      </c>
    </row>
    <row r="7442" spans="1:8">
      <c r="A7442" s="508" t="s">
        <v>603</v>
      </c>
      <c r="B7442" s="509" t="s">
        <v>377</v>
      </c>
      <c r="C7442" s="509" t="s">
        <v>1025</v>
      </c>
      <c r="H7442" s="509">
        <v>0</v>
      </c>
    </row>
    <row r="7443" spans="1:8">
      <c r="A7443" s="508" t="s">
        <v>603</v>
      </c>
      <c r="B7443" s="509" t="s">
        <v>377</v>
      </c>
      <c r="C7443" s="509">
        <v>19</v>
      </c>
      <c r="H7443" s="509">
        <v>0</v>
      </c>
    </row>
    <row r="7444" spans="1:8">
      <c r="A7444" s="508" t="s">
        <v>603</v>
      </c>
      <c r="B7444" s="509" t="s">
        <v>377</v>
      </c>
      <c r="C7444" s="509">
        <v>20</v>
      </c>
      <c r="H7444" s="509">
        <v>0</v>
      </c>
    </row>
    <row r="7445" spans="1:8">
      <c r="A7445" s="508" t="s">
        <v>603</v>
      </c>
      <c r="B7445" s="509" t="s">
        <v>377</v>
      </c>
      <c r="C7445" s="509">
        <v>21</v>
      </c>
      <c r="H7445" s="509">
        <v>0</v>
      </c>
    </row>
    <row r="7446" spans="1:8">
      <c r="A7446" s="508" t="s">
        <v>603</v>
      </c>
      <c r="B7446" s="509" t="s">
        <v>377</v>
      </c>
      <c r="C7446" s="509" t="s">
        <v>1026</v>
      </c>
      <c r="H7446" s="509">
        <v>0</v>
      </c>
    </row>
    <row r="7447" spans="1:8">
      <c r="A7447" s="508" t="s">
        <v>603</v>
      </c>
      <c r="B7447" s="509" t="s">
        <v>377</v>
      </c>
      <c r="C7447" s="509" t="s">
        <v>1027</v>
      </c>
      <c r="H7447" s="509">
        <v>0</v>
      </c>
    </row>
    <row r="7448" spans="1:8">
      <c r="A7448" s="508" t="s">
        <v>603</v>
      </c>
      <c r="B7448" s="509" t="s">
        <v>377</v>
      </c>
      <c r="C7448" s="509" t="s">
        <v>1028</v>
      </c>
      <c r="H7448" s="509">
        <v>0</v>
      </c>
    </row>
    <row r="7449" spans="1:8">
      <c r="A7449" s="508" t="s">
        <v>603</v>
      </c>
      <c r="B7449" s="509" t="s">
        <v>377</v>
      </c>
      <c r="C7449" s="509">
        <v>22</v>
      </c>
      <c r="H7449" s="509">
        <v>0</v>
      </c>
    </row>
    <row r="7450" spans="1:8">
      <c r="A7450" s="508" t="s">
        <v>603</v>
      </c>
      <c r="B7450" s="509" t="s">
        <v>377</v>
      </c>
      <c r="C7450" s="509">
        <v>23</v>
      </c>
      <c r="H7450" s="509">
        <v>0</v>
      </c>
    </row>
    <row r="7451" spans="1:8">
      <c r="A7451" s="508" t="s">
        <v>603</v>
      </c>
      <c r="B7451" s="509" t="s">
        <v>377</v>
      </c>
      <c r="C7451" s="509" t="s">
        <v>1029</v>
      </c>
      <c r="H7451" s="509">
        <v>0</v>
      </c>
    </row>
    <row r="7452" spans="1:8">
      <c r="A7452" s="508" t="s">
        <v>603</v>
      </c>
      <c r="B7452" s="509" t="s">
        <v>377</v>
      </c>
      <c r="C7452" s="509">
        <v>24</v>
      </c>
      <c r="H7452" s="509">
        <v>0</v>
      </c>
    </row>
    <row r="7453" spans="1:8">
      <c r="A7453" s="508" t="s">
        <v>603</v>
      </c>
      <c r="B7453" s="509" t="s">
        <v>377</v>
      </c>
      <c r="C7453" s="509">
        <v>25</v>
      </c>
    </row>
    <row r="7454" spans="1:8">
      <c r="A7454" s="508" t="s">
        <v>603</v>
      </c>
      <c r="B7454" s="509" t="s">
        <v>377</v>
      </c>
      <c r="C7454" s="509">
        <v>26</v>
      </c>
      <c r="H7454" s="509">
        <v>0</v>
      </c>
    </row>
    <row r="7455" spans="1:8">
      <c r="A7455" s="508" t="s">
        <v>603</v>
      </c>
      <c r="B7455" s="509" t="s">
        <v>377</v>
      </c>
      <c r="C7455" s="509">
        <v>27</v>
      </c>
      <c r="H7455" s="509">
        <v>0</v>
      </c>
    </row>
    <row r="7456" spans="1:8">
      <c r="A7456" s="508" t="s">
        <v>603</v>
      </c>
      <c r="B7456" s="509" t="s">
        <v>377</v>
      </c>
      <c r="C7456" s="509">
        <v>28</v>
      </c>
      <c r="H7456" s="509">
        <v>0</v>
      </c>
    </row>
    <row r="7457" spans="1:8">
      <c r="A7457" s="508" t="s">
        <v>603</v>
      </c>
      <c r="B7457" s="509" t="s">
        <v>377</v>
      </c>
      <c r="C7457" s="509">
        <v>29</v>
      </c>
      <c r="H7457" s="509">
        <v>0</v>
      </c>
    </row>
    <row r="7458" spans="1:8">
      <c r="A7458" s="508" t="s">
        <v>603</v>
      </c>
      <c r="B7458" s="509" t="s">
        <v>377</v>
      </c>
      <c r="C7458" s="509">
        <v>30</v>
      </c>
      <c r="H7458" s="509">
        <v>0</v>
      </c>
    </row>
    <row r="7459" spans="1:8">
      <c r="A7459" s="508" t="s">
        <v>603</v>
      </c>
      <c r="B7459" s="509" t="s">
        <v>377</v>
      </c>
      <c r="C7459" s="509">
        <v>31</v>
      </c>
      <c r="H7459" s="509">
        <v>0</v>
      </c>
    </row>
    <row r="7460" spans="1:8">
      <c r="A7460" s="508" t="s">
        <v>603</v>
      </c>
      <c r="B7460" s="509" t="s">
        <v>377</v>
      </c>
      <c r="C7460" s="509">
        <v>32</v>
      </c>
      <c r="H7460" s="509">
        <v>0</v>
      </c>
    </row>
    <row r="7461" spans="1:8">
      <c r="A7461" s="508" t="s">
        <v>603</v>
      </c>
      <c r="B7461" s="509" t="s">
        <v>377</v>
      </c>
      <c r="C7461" s="509">
        <v>33</v>
      </c>
      <c r="H7461" s="509">
        <v>0</v>
      </c>
    </row>
    <row r="7462" spans="1:8">
      <c r="A7462" s="508" t="s">
        <v>603</v>
      </c>
      <c r="B7462" s="509" t="s">
        <v>377</v>
      </c>
      <c r="C7462" s="509">
        <v>34</v>
      </c>
      <c r="H7462" s="509">
        <v>0</v>
      </c>
    </row>
    <row r="7463" spans="1:8">
      <c r="A7463" s="508" t="s">
        <v>603</v>
      </c>
      <c r="B7463" s="509" t="s">
        <v>377</v>
      </c>
      <c r="C7463" s="509">
        <v>35</v>
      </c>
      <c r="H7463" s="509">
        <v>0</v>
      </c>
    </row>
    <row r="7464" spans="1:8">
      <c r="A7464" s="508" t="s">
        <v>603</v>
      </c>
      <c r="B7464" s="509" t="s">
        <v>377</v>
      </c>
      <c r="C7464" s="509">
        <v>36</v>
      </c>
      <c r="H7464" s="509">
        <v>0</v>
      </c>
    </row>
    <row r="7465" spans="1:8">
      <c r="A7465" s="508" t="s">
        <v>603</v>
      </c>
      <c r="B7465" s="509" t="s">
        <v>377</v>
      </c>
      <c r="C7465" s="509">
        <v>37</v>
      </c>
      <c r="H7465" s="509">
        <v>0</v>
      </c>
    </row>
    <row r="7466" spans="1:8">
      <c r="A7466" s="508" t="s">
        <v>603</v>
      </c>
      <c r="B7466" s="509" t="s">
        <v>377</v>
      </c>
      <c r="C7466" s="509">
        <v>38</v>
      </c>
      <c r="H7466" s="509">
        <v>0</v>
      </c>
    </row>
    <row r="7467" spans="1:8">
      <c r="A7467" s="508" t="s">
        <v>603</v>
      </c>
      <c r="B7467" s="509" t="s">
        <v>377</v>
      </c>
      <c r="C7467" s="509" t="s">
        <v>1030</v>
      </c>
    </row>
    <row r="7468" spans="1:8">
      <c r="A7468" s="508" t="s">
        <v>603</v>
      </c>
      <c r="B7468" s="509" t="s">
        <v>377</v>
      </c>
      <c r="C7468" s="509">
        <v>39</v>
      </c>
      <c r="H7468" s="509">
        <v>0</v>
      </c>
    </row>
    <row r="7469" spans="1:8">
      <c r="A7469" s="508" t="s">
        <v>603</v>
      </c>
      <c r="B7469" s="509" t="s">
        <v>377</v>
      </c>
      <c r="C7469" s="509">
        <v>40</v>
      </c>
      <c r="H7469" s="509">
        <v>0</v>
      </c>
    </row>
    <row r="7470" spans="1:8">
      <c r="A7470" s="508" t="s">
        <v>603</v>
      </c>
      <c r="B7470" s="509" t="s">
        <v>377</v>
      </c>
      <c r="C7470" s="509">
        <v>41</v>
      </c>
      <c r="H7470" s="509">
        <v>0</v>
      </c>
    </row>
    <row r="7471" spans="1:8">
      <c r="A7471" s="508" t="s">
        <v>603</v>
      </c>
      <c r="B7471" s="509" t="s">
        <v>377</v>
      </c>
      <c r="C7471" s="509">
        <v>42</v>
      </c>
      <c r="H7471" s="509">
        <v>0</v>
      </c>
    </row>
    <row r="7472" spans="1:8">
      <c r="A7472" s="508" t="s">
        <v>603</v>
      </c>
      <c r="B7472" s="509" t="s">
        <v>377</v>
      </c>
      <c r="C7472" s="509">
        <v>43</v>
      </c>
      <c r="H7472" s="509">
        <v>0</v>
      </c>
    </row>
    <row r="7473" spans="1:8">
      <c r="A7473" s="508" t="s">
        <v>603</v>
      </c>
      <c r="B7473" s="509" t="s">
        <v>377</v>
      </c>
      <c r="C7473" s="509">
        <v>44</v>
      </c>
      <c r="H7473" s="509">
        <v>0</v>
      </c>
    </row>
    <row r="7474" spans="1:8">
      <c r="A7474" s="508" t="s">
        <v>603</v>
      </c>
      <c r="B7474" s="509" t="s">
        <v>377</v>
      </c>
      <c r="C7474" s="509">
        <v>45</v>
      </c>
      <c r="H7474" s="509">
        <v>0</v>
      </c>
    </row>
    <row r="7475" spans="1:8">
      <c r="A7475" s="508" t="s">
        <v>603</v>
      </c>
      <c r="B7475" s="509" t="s">
        <v>377</v>
      </c>
      <c r="C7475" s="509">
        <v>46</v>
      </c>
      <c r="H7475" s="509">
        <v>0</v>
      </c>
    </row>
    <row r="7476" spans="1:8">
      <c r="A7476" s="508" t="s">
        <v>603</v>
      </c>
      <c r="B7476" s="509" t="s">
        <v>377</v>
      </c>
      <c r="C7476" s="509">
        <v>47</v>
      </c>
      <c r="H7476" s="509">
        <v>0</v>
      </c>
    </row>
    <row r="7477" spans="1:8">
      <c r="A7477" s="508" t="s">
        <v>603</v>
      </c>
      <c r="B7477" s="509" t="s">
        <v>377</v>
      </c>
      <c r="C7477" s="509">
        <v>48</v>
      </c>
      <c r="H7477" s="509">
        <v>0</v>
      </c>
    </row>
    <row r="7478" spans="1:8">
      <c r="A7478" s="508" t="s">
        <v>603</v>
      </c>
      <c r="B7478" s="509" t="s">
        <v>377</v>
      </c>
      <c r="C7478" s="509">
        <v>49</v>
      </c>
      <c r="H7478" s="509">
        <v>0</v>
      </c>
    </row>
    <row r="7479" spans="1:8">
      <c r="A7479" s="508" t="s">
        <v>603</v>
      </c>
      <c r="B7479" s="509" t="s">
        <v>377</v>
      </c>
      <c r="C7479" s="509">
        <v>50</v>
      </c>
      <c r="H7479" s="509">
        <v>0</v>
      </c>
    </row>
    <row r="7480" spans="1:8">
      <c r="A7480" s="508" t="s">
        <v>603</v>
      </c>
      <c r="B7480" s="509" t="s">
        <v>377</v>
      </c>
      <c r="C7480" s="509">
        <v>51</v>
      </c>
      <c r="H7480" s="509">
        <v>0</v>
      </c>
    </row>
    <row r="7481" spans="1:8">
      <c r="A7481" s="508" t="s">
        <v>603</v>
      </c>
      <c r="B7481" s="509" t="s">
        <v>377</v>
      </c>
      <c r="C7481" s="509" t="s">
        <v>1031</v>
      </c>
      <c r="H7481" s="509">
        <v>0</v>
      </c>
    </row>
    <row r="7482" spans="1:8">
      <c r="A7482" s="508" t="s">
        <v>603</v>
      </c>
      <c r="B7482" s="509" t="s">
        <v>377</v>
      </c>
      <c r="C7482" s="509" t="s">
        <v>1032</v>
      </c>
      <c r="H7482" s="509">
        <v>0</v>
      </c>
    </row>
    <row r="7483" spans="1:8">
      <c r="A7483" s="508" t="s">
        <v>603</v>
      </c>
      <c r="B7483" s="509" t="s">
        <v>377</v>
      </c>
      <c r="C7483" s="509">
        <v>52</v>
      </c>
      <c r="H7483" s="509">
        <v>0</v>
      </c>
    </row>
    <row r="7484" spans="1:8">
      <c r="A7484" s="508" t="s">
        <v>603</v>
      </c>
      <c r="B7484" s="509" t="s">
        <v>377</v>
      </c>
      <c r="C7484" s="509">
        <v>53</v>
      </c>
      <c r="H7484" s="509">
        <v>0</v>
      </c>
    </row>
    <row r="7485" spans="1:8">
      <c r="A7485" s="508" t="s">
        <v>603</v>
      </c>
      <c r="B7485" s="509" t="s">
        <v>377</v>
      </c>
      <c r="C7485" s="509">
        <v>54</v>
      </c>
      <c r="H7485" s="509">
        <v>0</v>
      </c>
    </row>
    <row r="7486" spans="1:8">
      <c r="A7486" s="508" t="s">
        <v>603</v>
      </c>
      <c r="B7486" s="509" t="s">
        <v>377</v>
      </c>
      <c r="C7486" s="509">
        <v>55</v>
      </c>
      <c r="H7486" s="509">
        <v>0</v>
      </c>
    </row>
    <row r="7487" spans="1:8">
      <c r="A7487" s="508" t="s">
        <v>603</v>
      </c>
      <c r="B7487" s="509" t="s">
        <v>377</v>
      </c>
      <c r="C7487" s="509">
        <v>56</v>
      </c>
      <c r="H7487" s="509">
        <v>0</v>
      </c>
    </row>
    <row r="7488" spans="1:8">
      <c r="A7488" s="508" t="s">
        <v>603</v>
      </c>
      <c r="B7488" s="509" t="s">
        <v>377</v>
      </c>
      <c r="C7488" s="509">
        <v>57</v>
      </c>
      <c r="H7488" s="509">
        <v>0</v>
      </c>
    </row>
    <row r="7489" spans="1:8">
      <c r="A7489" s="508" t="s">
        <v>603</v>
      </c>
      <c r="B7489" s="509" t="s">
        <v>377</v>
      </c>
      <c r="C7489" s="509">
        <v>58</v>
      </c>
      <c r="H7489" s="509">
        <v>0</v>
      </c>
    </row>
    <row r="7490" spans="1:8">
      <c r="A7490" s="508" t="s">
        <v>603</v>
      </c>
      <c r="B7490" s="509" t="s">
        <v>377</v>
      </c>
      <c r="C7490" s="509">
        <v>59</v>
      </c>
      <c r="H7490" s="509">
        <v>0</v>
      </c>
    </row>
    <row r="7491" spans="1:8">
      <c r="A7491" s="508" t="s">
        <v>603</v>
      </c>
      <c r="B7491" s="509" t="s">
        <v>377</v>
      </c>
      <c r="C7491" s="509">
        <v>60</v>
      </c>
      <c r="H7491" s="509">
        <v>0</v>
      </c>
    </row>
    <row r="7492" spans="1:8">
      <c r="A7492" s="508" t="s">
        <v>603</v>
      </c>
      <c r="B7492" s="509" t="s">
        <v>377</v>
      </c>
      <c r="C7492" s="509">
        <v>61</v>
      </c>
      <c r="H7492" s="509">
        <v>0</v>
      </c>
    </row>
    <row r="7493" spans="1:8">
      <c r="A7493" s="508" t="s">
        <v>603</v>
      </c>
      <c r="B7493" s="509" t="s">
        <v>377</v>
      </c>
      <c r="C7493" s="509">
        <v>62</v>
      </c>
      <c r="H7493" s="509">
        <v>0</v>
      </c>
    </row>
    <row r="7494" spans="1:8">
      <c r="A7494" s="508" t="s">
        <v>603</v>
      </c>
      <c r="B7494" s="509" t="s">
        <v>377</v>
      </c>
      <c r="C7494" s="509">
        <v>63</v>
      </c>
      <c r="H7494" s="509">
        <v>0</v>
      </c>
    </row>
    <row r="7495" spans="1:8">
      <c r="A7495" s="508" t="s">
        <v>603</v>
      </c>
      <c r="B7495" s="509" t="s">
        <v>377</v>
      </c>
      <c r="C7495" s="509" t="s">
        <v>1033</v>
      </c>
      <c r="H7495" s="509">
        <v>0</v>
      </c>
    </row>
    <row r="7496" spans="1:8">
      <c r="A7496" s="508" t="s">
        <v>603</v>
      </c>
      <c r="B7496" s="509" t="s">
        <v>377</v>
      </c>
      <c r="C7496" s="509" t="s">
        <v>1034</v>
      </c>
      <c r="H7496" s="509">
        <v>0</v>
      </c>
    </row>
    <row r="7497" spans="1:8">
      <c r="A7497" s="508" t="s">
        <v>603</v>
      </c>
      <c r="B7497" s="509" t="s">
        <v>377</v>
      </c>
      <c r="C7497" s="509">
        <v>64</v>
      </c>
      <c r="H7497" s="509">
        <v>0</v>
      </c>
    </row>
    <row r="7498" spans="1:8">
      <c r="A7498" s="508" t="s">
        <v>603</v>
      </c>
      <c r="B7498" s="509" t="s">
        <v>377</v>
      </c>
      <c r="C7498" s="509" t="s">
        <v>1035</v>
      </c>
      <c r="H7498" s="509">
        <v>0</v>
      </c>
    </row>
    <row r="7499" spans="1:8">
      <c r="A7499" s="508" t="s">
        <v>603</v>
      </c>
      <c r="B7499" s="509" t="s">
        <v>377</v>
      </c>
      <c r="C7499" s="509">
        <v>65</v>
      </c>
      <c r="H7499" s="509">
        <v>0</v>
      </c>
    </row>
    <row r="7500" spans="1:8">
      <c r="A7500" s="508" t="s">
        <v>603</v>
      </c>
      <c r="B7500" s="509" t="s">
        <v>377</v>
      </c>
      <c r="C7500" s="509">
        <v>66</v>
      </c>
      <c r="H7500" s="509">
        <v>0</v>
      </c>
    </row>
    <row r="7501" spans="1:8">
      <c r="A7501" s="508" t="s">
        <v>603</v>
      </c>
      <c r="B7501" s="509" t="s">
        <v>377</v>
      </c>
      <c r="C7501" s="509" t="s">
        <v>1036</v>
      </c>
      <c r="H7501" s="509">
        <v>0</v>
      </c>
    </row>
    <row r="7502" spans="1:8">
      <c r="A7502" s="508" t="s">
        <v>603</v>
      </c>
      <c r="B7502" s="509" t="s">
        <v>377</v>
      </c>
      <c r="C7502" s="509" t="s">
        <v>1037</v>
      </c>
      <c r="H7502" s="509">
        <v>0</v>
      </c>
    </row>
    <row r="7503" spans="1:8">
      <c r="A7503" s="508" t="s">
        <v>603</v>
      </c>
      <c r="B7503" s="509" t="s">
        <v>377</v>
      </c>
      <c r="C7503" s="509" t="s">
        <v>1038</v>
      </c>
      <c r="H7503" s="509">
        <v>0</v>
      </c>
    </row>
    <row r="7504" spans="1:8">
      <c r="A7504" s="508" t="s">
        <v>603</v>
      </c>
      <c r="B7504" s="509" t="s">
        <v>377</v>
      </c>
      <c r="C7504" s="509" t="s">
        <v>1039</v>
      </c>
      <c r="H7504" s="509">
        <v>0</v>
      </c>
    </row>
    <row r="7505" spans="1:8">
      <c r="A7505" s="508" t="s">
        <v>603</v>
      </c>
      <c r="B7505" s="509" t="s">
        <v>377</v>
      </c>
      <c r="C7505" s="509" t="s">
        <v>1040</v>
      </c>
      <c r="H7505" s="509">
        <v>0</v>
      </c>
    </row>
    <row r="7506" spans="1:8">
      <c r="A7506" s="508" t="s">
        <v>603</v>
      </c>
      <c r="B7506" s="509" t="s">
        <v>377</v>
      </c>
      <c r="C7506" s="509" t="s">
        <v>1041</v>
      </c>
      <c r="H7506" s="509">
        <v>0</v>
      </c>
    </row>
    <row r="7507" spans="1:8">
      <c r="A7507" s="508" t="s">
        <v>603</v>
      </c>
      <c r="B7507" s="509" t="s">
        <v>377</v>
      </c>
      <c r="C7507" s="509" t="s">
        <v>1042</v>
      </c>
    </row>
    <row r="7508" spans="1:8">
      <c r="A7508" s="508" t="s">
        <v>603</v>
      </c>
      <c r="B7508" s="509" t="s">
        <v>377</v>
      </c>
      <c r="C7508" s="509">
        <v>67</v>
      </c>
      <c r="H7508" s="509">
        <v>0</v>
      </c>
    </row>
    <row r="7509" spans="1:8">
      <c r="A7509" s="508" t="s">
        <v>603</v>
      </c>
      <c r="B7509" s="509" t="s">
        <v>377</v>
      </c>
      <c r="C7509" s="509">
        <v>68</v>
      </c>
      <c r="H7509" s="509">
        <v>0</v>
      </c>
    </row>
    <row r="7510" spans="1:8">
      <c r="A7510" s="508" t="s">
        <v>603</v>
      </c>
      <c r="B7510" s="509" t="s">
        <v>377</v>
      </c>
      <c r="C7510" s="509" t="s">
        <v>1043</v>
      </c>
      <c r="H7510" s="509">
        <v>0</v>
      </c>
    </row>
    <row r="7511" spans="1:8">
      <c r="A7511" s="508" t="s">
        <v>603</v>
      </c>
      <c r="B7511" s="509" t="s">
        <v>377</v>
      </c>
      <c r="C7511" s="509">
        <v>69</v>
      </c>
      <c r="H7511" s="509">
        <v>0</v>
      </c>
    </row>
    <row r="7512" spans="1:8">
      <c r="A7512" s="508" t="s">
        <v>603</v>
      </c>
      <c r="B7512" s="509" t="s">
        <v>377</v>
      </c>
      <c r="C7512" s="509" t="s">
        <v>1044</v>
      </c>
      <c r="H7512" s="509">
        <v>0</v>
      </c>
    </row>
    <row r="7513" spans="1:8">
      <c r="A7513" s="508" t="s">
        <v>603</v>
      </c>
      <c r="B7513" s="509" t="s">
        <v>377</v>
      </c>
      <c r="C7513" s="509" t="s">
        <v>1045</v>
      </c>
      <c r="H7513" s="509">
        <v>0</v>
      </c>
    </row>
    <row r="7514" spans="1:8">
      <c r="A7514" s="508" t="s">
        <v>603</v>
      </c>
      <c r="B7514" s="509" t="s">
        <v>377</v>
      </c>
      <c r="C7514" s="509">
        <v>70</v>
      </c>
      <c r="H7514" s="509">
        <v>0</v>
      </c>
    </row>
    <row r="7515" spans="1:8">
      <c r="A7515" s="508" t="s">
        <v>603</v>
      </c>
      <c r="B7515" s="509" t="s">
        <v>377</v>
      </c>
      <c r="C7515" s="509" t="s">
        <v>1046</v>
      </c>
      <c r="H7515" s="509">
        <v>0</v>
      </c>
    </row>
    <row r="7516" spans="1:8">
      <c r="A7516" s="508" t="s">
        <v>603</v>
      </c>
      <c r="B7516" s="509" t="s">
        <v>377</v>
      </c>
      <c r="C7516" s="509">
        <v>71</v>
      </c>
      <c r="H7516" s="509">
        <v>0</v>
      </c>
    </row>
    <row r="7517" spans="1:8">
      <c r="A7517" s="508" t="s">
        <v>603</v>
      </c>
      <c r="B7517" s="509" t="s">
        <v>377</v>
      </c>
      <c r="C7517" s="509" t="s">
        <v>1047</v>
      </c>
      <c r="H7517" s="509">
        <v>0</v>
      </c>
    </row>
    <row r="7518" spans="1:8">
      <c r="A7518" s="508" t="s">
        <v>603</v>
      </c>
      <c r="B7518" s="509" t="s">
        <v>377</v>
      </c>
      <c r="C7518" s="509" t="s">
        <v>1048</v>
      </c>
      <c r="H7518" s="509">
        <v>0</v>
      </c>
    </row>
    <row r="7519" spans="1:8">
      <c r="A7519" s="508" t="s">
        <v>603</v>
      </c>
      <c r="B7519" s="509" t="s">
        <v>377</v>
      </c>
      <c r="C7519" s="509" t="s">
        <v>1049</v>
      </c>
      <c r="H7519" s="509">
        <v>0</v>
      </c>
    </row>
    <row r="7520" spans="1:8">
      <c r="A7520" s="508" t="s">
        <v>603</v>
      </c>
      <c r="B7520" s="509" t="s">
        <v>377</v>
      </c>
      <c r="C7520" s="509" t="s">
        <v>1050</v>
      </c>
      <c r="H7520" s="509">
        <v>0</v>
      </c>
    </row>
    <row r="7521" spans="1:8">
      <c r="A7521" s="508" t="s">
        <v>603</v>
      </c>
      <c r="B7521" s="509" t="s">
        <v>377</v>
      </c>
      <c r="C7521" s="509" t="s">
        <v>1051</v>
      </c>
      <c r="H7521" s="509">
        <v>0</v>
      </c>
    </row>
    <row r="7522" spans="1:8">
      <c r="A7522" s="508" t="s">
        <v>603</v>
      </c>
      <c r="B7522" s="509" t="s">
        <v>377</v>
      </c>
      <c r="C7522" s="509">
        <v>72</v>
      </c>
      <c r="H7522" s="509">
        <v>0</v>
      </c>
    </row>
    <row r="7523" spans="1:8">
      <c r="A7523" s="508" t="s">
        <v>603</v>
      </c>
      <c r="B7523" s="509" t="s">
        <v>377</v>
      </c>
      <c r="C7523" s="509">
        <v>74</v>
      </c>
      <c r="H7523" s="509">
        <v>0</v>
      </c>
    </row>
    <row r="7524" spans="1:8">
      <c r="A7524" s="508" t="s">
        <v>603</v>
      </c>
      <c r="B7524" s="509" t="s">
        <v>377</v>
      </c>
      <c r="C7524" s="509" t="s">
        <v>4571</v>
      </c>
      <c r="D7524" s="509">
        <v>0</v>
      </c>
      <c r="E7524" s="509">
        <v>0</v>
      </c>
      <c r="F7524" s="509">
        <v>0</v>
      </c>
      <c r="G7524" s="509">
        <v>0</v>
      </c>
      <c r="H7524" s="509">
        <v>0</v>
      </c>
    </row>
    <row r="7525" spans="1:8">
      <c r="A7525" s="508" t="s">
        <v>604</v>
      </c>
      <c r="B7525" s="509" t="s">
        <v>378</v>
      </c>
      <c r="C7525" s="509">
        <v>1</v>
      </c>
      <c r="H7525" s="509">
        <v>0</v>
      </c>
    </row>
    <row r="7526" spans="1:8">
      <c r="A7526" s="508" t="s">
        <v>604</v>
      </c>
      <c r="B7526" s="509" t="s">
        <v>378</v>
      </c>
      <c r="C7526" s="509" t="s">
        <v>1023</v>
      </c>
      <c r="H7526" s="509">
        <v>0</v>
      </c>
    </row>
    <row r="7527" spans="1:8">
      <c r="A7527" s="508" t="s">
        <v>604</v>
      </c>
      <c r="B7527" s="509" t="s">
        <v>378</v>
      </c>
      <c r="C7527" s="509">
        <v>2</v>
      </c>
      <c r="H7527" s="509">
        <v>0</v>
      </c>
    </row>
    <row r="7528" spans="1:8">
      <c r="A7528" s="508" t="s">
        <v>604</v>
      </c>
      <c r="B7528" s="509" t="s">
        <v>378</v>
      </c>
      <c r="C7528" s="509">
        <v>3</v>
      </c>
      <c r="H7528" s="509">
        <v>0</v>
      </c>
    </row>
    <row r="7529" spans="1:8">
      <c r="A7529" s="508" t="s">
        <v>604</v>
      </c>
      <c r="B7529" s="509" t="s">
        <v>378</v>
      </c>
      <c r="C7529" s="509">
        <v>4</v>
      </c>
      <c r="H7529" s="509">
        <v>0</v>
      </c>
    </row>
    <row r="7530" spans="1:8">
      <c r="A7530" s="508" t="s">
        <v>604</v>
      </c>
      <c r="B7530" s="509" t="s">
        <v>378</v>
      </c>
      <c r="C7530" s="509">
        <v>5</v>
      </c>
      <c r="H7530" s="509">
        <v>0</v>
      </c>
    </row>
    <row r="7531" spans="1:8">
      <c r="A7531" s="508" t="s">
        <v>604</v>
      </c>
      <c r="B7531" s="509" t="s">
        <v>378</v>
      </c>
      <c r="C7531" s="509">
        <v>6</v>
      </c>
      <c r="H7531" s="509">
        <v>0</v>
      </c>
    </row>
    <row r="7532" spans="1:8">
      <c r="A7532" s="508" t="s">
        <v>604</v>
      </c>
      <c r="B7532" s="509" t="s">
        <v>378</v>
      </c>
      <c r="C7532" s="509">
        <v>7</v>
      </c>
      <c r="H7532" s="509">
        <v>0</v>
      </c>
    </row>
    <row r="7533" spans="1:8">
      <c r="A7533" s="508" t="s">
        <v>604</v>
      </c>
      <c r="B7533" s="509" t="s">
        <v>378</v>
      </c>
      <c r="C7533" s="509">
        <v>8</v>
      </c>
      <c r="H7533" s="509">
        <v>0</v>
      </c>
    </row>
    <row r="7534" spans="1:8">
      <c r="A7534" s="508" t="s">
        <v>604</v>
      </c>
      <c r="B7534" s="509" t="s">
        <v>378</v>
      </c>
      <c r="C7534" s="509">
        <v>9</v>
      </c>
      <c r="H7534" s="509">
        <v>0</v>
      </c>
    </row>
    <row r="7535" spans="1:8">
      <c r="A7535" s="508" t="s">
        <v>604</v>
      </c>
      <c r="B7535" s="509" t="s">
        <v>378</v>
      </c>
      <c r="C7535" s="509">
        <v>10</v>
      </c>
      <c r="H7535" s="509">
        <v>0</v>
      </c>
    </row>
    <row r="7536" spans="1:8">
      <c r="A7536" s="508" t="s">
        <v>604</v>
      </c>
      <c r="B7536" s="509" t="s">
        <v>378</v>
      </c>
      <c r="C7536" s="509">
        <v>11</v>
      </c>
      <c r="H7536" s="509">
        <v>0</v>
      </c>
    </row>
    <row r="7537" spans="1:8">
      <c r="A7537" s="508" t="s">
        <v>604</v>
      </c>
      <c r="B7537" s="509" t="s">
        <v>378</v>
      </c>
      <c r="C7537" s="509">
        <v>12</v>
      </c>
      <c r="H7537" s="509">
        <v>0</v>
      </c>
    </row>
    <row r="7538" spans="1:8">
      <c r="A7538" s="508" t="s">
        <v>604</v>
      </c>
      <c r="B7538" s="509" t="s">
        <v>378</v>
      </c>
      <c r="C7538" s="509">
        <v>13</v>
      </c>
      <c r="H7538" s="509">
        <v>0</v>
      </c>
    </row>
    <row r="7539" spans="1:8">
      <c r="A7539" s="508" t="s">
        <v>604</v>
      </c>
      <c r="B7539" s="509" t="s">
        <v>378</v>
      </c>
      <c r="C7539" s="509">
        <v>14</v>
      </c>
      <c r="H7539" s="509">
        <v>0</v>
      </c>
    </row>
    <row r="7540" spans="1:8">
      <c r="A7540" s="508" t="s">
        <v>604</v>
      </c>
      <c r="B7540" s="509" t="s">
        <v>378</v>
      </c>
      <c r="C7540" s="509">
        <v>15</v>
      </c>
      <c r="H7540" s="509">
        <v>0</v>
      </c>
    </row>
    <row r="7541" spans="1:8">
      <c r="A7541" s="508" t="s">
        <v>604</v>
      </c>
      <c r="B7541" s="509" t="s">
        <v>378</v>
      </c>
      <c r="C7541" s="509">
        <v>16</v>
      </c>
      <c r="H7541" s="509">
        <v>0</v>
      </c>
    </row>
    <row r="7542" spans="1:8">
      <c r="A7542" s="508" t="s">
        <v>604</v>
      </c>
      <c r="B7542" s="509" t="s">
        <v>378</v>
      </c>
      <c r="C7542" s="509">
        <v>17</v>
      </c>
      <c r="H7542" s="509">
        <v>0</v>
      </c>
    </row>
    <row r="7543" spans="1:8">
      <c r="A7543" s="508" t="s">
        <v>604</v>
      </c>
      <c r="B7543" s="509" t="s">
        <v>378</v>
      </c>
      <c r="C7543" s="509">
        <v>18</v>
      </c>
      <c r="H7543" s="509">
        <v>0</v>
      </c>
    </row>
    <row r="7544" spans="1:8">
      <c r="A7544" s="508" t="s">
        <v>604</v>
      </c>
      <c r="B7544" s="509" t="s">
        <v>378</v>
      </c>
      <c r="C7544" s="509" t="s">
        <v>1024</v>
      </c>
      <c r="H7544" s="509">
        <v>0</v>
      </c>
    </row>
    <row r="7545" spans="1:8">
      <c r="A7545" s="508" t="s">
        <v>604</v>
      </c>
      <c r="B7545" s="509" t="s">
        <v>378</v>
      </c>
      <c r="C7545" s="509" t="s">
        <v>1025</v>
      </c>
      <c r="H7545" s="509">
        <v>0</v>
      </c>
    </row>
    <row r="7546" spans="1:8">
      <c r="A7546" s="508" t="s">
        <v>604</v>
      </c>
      <c r="B7546" s="509" t="s">
        <v>378</v>
      </c>
      <c r="C7546" s="509">
        <v>19</v>
      </c>
      <c r="H7546" s="509">
        <v>0</v>
      </c>
    </row>
    <row r="7547" spans="1:8">
      <c r="A7547" s="508" t="s">
        <v>604</v>
      </c>
      <c r="B7547" s="509" t="s">
        <v>378</v>
      </c>
      <c r="C7547" s="509">
        <v>20</v>
      </c>
      <c r="H7547" s="509">
        <v>0</v>
      </c>
    </row>
    <row r="7548" spans="1:8">
      <c r="A7548" s="508" t="s">
        <v>604</v>
      </c>
      <c r="B7548" s="509" t="s">
        <v>378</v>
      </c>
      <c r="C7548" s="509">
        <v>21</v>
      </c>
      <c r="H7548" s="509">
        <v>0</v>
      </c>
    </row>
    <row r="7549" spans="1:8">
      <c r="A7549" s="508" t="s">
        <v>604</v>
      </c>
      <c r="B7549" s="509" t="s">
        <v>378</v>
      </c>
      <c r="C7549" s="509" t="s">
        <v>1026</v>
      </c>
      <c r="H7549" s="509">
        <v>0</v>
      </c>
    </row>
    <row r="7550" spans="1:8">
      <c r="A7550" s="508" t="s">
        <v>604</v>
      </c>
      <c r="B7550" s="509" t="s">
        <v>378</v>
      </c>
      <c r="C7550" s="509" t="s">
        <v>1027</v>
      </c>
      <c r="H7550" s="509">
        <v>0</v>
      </c>
    </row>
    <row r="7551" spans="1:8">
      <c r="A7551" s="508" t="s">
        <v>604</v>
      </c>
      <c r="B7551" s="509" t="s">
        <v>378</v>
      </c>
      <c r="C7551" s="509" t="s">
        <v>1028</v>
      </c>
      <c r="H7551" s="509">
        <v>0</v>
      </c>
    </row>
    <row r="7552" spans="1:8">
      <c r="A7552" s="508" t="s">
        <v>604</v>
      </c>
      <c r="B7552" s="509" t="s">
        <v>378</v>
      </c>
      <c r="C7552" s="509">
        <v>22</v>
      </c>
      <c r="H7552" s="509">
        <v>0</v>
      </c>
    </row>
    <row r="7553" spans="1:8">
      <c r="A7553" s="508" t="s">
        <v>604</v>
      </c>
      <c r="B7553" s="509" t="s">
        <v>378</v>
      </c>
      <c r="C7553" s="509">
        <v>23</v>
      </c>
      <c r="H7553" s="509">
        <v>0</v>
      </c>
    </row>
    <row r="7554" spans="1:8">
      <c r="A7554" s="508" t="s">
        <v>604</v>
      </c>
      <c r="B7554" s="509" t="s">
        <v>378</v>
      </c>
      <c r="C7554" s="509" t="s">
        <v>1029</v>
      </c>
      <c r="H7554" s="509">
        <v>0</v>
      </c>
    </row>
    <row r="7555" spans="1:8">
      <c r="A7555" s="508" t="s">
        <v>604</v>
      </c>
      <c r="B7555" s="509" t="s">
        <v>378</v>
      </c>
      <c r="C7555" s="509">
        <v>24</v>
      </c>
      <c r="H7555" s="509">
        <v>0</v>
      </c>
    </row>
    <row r="7556" spans="1:8">
      <c r="A7556" s="508" t="s">
        <v>604</v>
      </c>
      <c r="B7556" s="509" t="s">
        <v>378</v>
      </c>
      <c r="C7556" s="509">
        <v>25</v>
      </c>
    </row>
    <row r="7557" spans="1:8">
      <c r="A7557" s="508" t="s">
        <v>604</v>
      </c>
      <c r="B7557" s="509" t="s">
        <v>378</v>
      </c>
      <c r="C7557" s="509">
        <v>26</v>
      </c>
      <c r="H7557" s="509">
        <v>0</v>
      </c>
    </row>
    <row r="7558" spans="1:8">
      <c r="A7558" s="508" t="s">
        <v>604</v>
      </c>
      <c r="B7558" s="509" t="s">
        <v>378</v>
      </c>
      <c r="C7558" s="509">
        <v>27</v>
      </c>
      <c r="H7558" s="509">
        <v>0</v>
      </c>
    </row>
    <row r="7559" spans="1:8">
      <c r="A7559" s="508" t="s">
        <v>604</v>
      </c>
      <c r="B7559" s="509" t="s">
        <v>378</v>
      </c>
      <c r="C7559" s="509">
        <v>28</v>
      </c>
      <c r="H7559" s="509">
        <v>0</v>
      </c>
    </row>
    <row r="7560" spans="1:8">
      <c r="A7560" s="508" t="s">
        <v>604</v>
      </c>
      <c r="B7560" s="509" t="s">
        <v>378</v>
      </c>
      <c r="C7560" s="509">
        <v>29</v>
      </c>
      <c r="H7560" s="509">
        <v>0</v>
      </c>
    </row>
    <row r="7561" spans="1:8">
      <c r="A7561" s="508" t="s">
        <v>604</v>
      </c>
      <c r="B7561" s="509" t="s">
        <v>378</v>
      </c>
      <c r="C7561" s="509">
        <v>30</v>
      </c>
      <c r="H7561" s="509">
        <v>0</v>
      </c>
    </row>
    <row r="7562" spans="1:8">
      <c r="A7562" s="508" t="s">
        <v>604</v>
      </c>
      <c r="B7562" s="509" t="s">
        <v>378</v>
      </c>
      <c r="C7562" s="509">
        <v>31</v>
      </c>
      <c r="H7562" s="509">
        <v>0</v>
      </c>
    </row>
    <row r="7563" spans="1:8">
      <c r="A7563" s="508" t="s">
        <v>604</v>
      </c>
      <c r="B7563" s="509" t="s">
        <v>378</v>
      </c>
      <c r="C7563" s="509">
        <v>32</v>
      </c>
      <c r="H7563" s="509">
        <v>0</v>
      </c>
    </row>
    <row r="7564" spans="1:8">
      <c r="A7564" s="508" t="s">
        <v>604</v>
      </c>
      <c r="B7564" s="509" t="s">
        <v>378</v>
      </c>
      <c r="C7564" s="509">
        <v>33</v>
      </c>
      <c r="H7564" s="509">
        <v>0</v>
      </c>
    </row>
    <row r="7565" spans="1:8">
      <c r="A7565" s="508" t="s">
        <v>604</v>
      </c>
      <c r="B7565" s="509" t="s">
        <v>378</v>
      </c>
      <c r="C7565" s="509">
        <v>34</v>
      </c>
      <c r="H7565" s="509">
        <v>0</v>
      </c>
    </row>
    <row r="7566" spans="1:8">
      <c r="A7566" s="508" t="s">
        <v>604</v>
      </c>
      <c r="B7566" s="509" t="s">
        <v>378</v>
      </c>
      <c r="C7566" s="509">
        <v>35</v>
      </c>
      <c r="H7566" s="509">
        <v>0</v>
      </c>
    </row>
    <row r="7567" spans="1:8">
      <c r="A7567" s="508" t="s">
        <v>604</v>
      </c>
      <c r="B7567" s="509" t="s">
        <v>378</v>
      </c>
      <c r="C7567" s="509">
        <v>36</v>
      </c>
      <c r="H7567" s="509">
        <v>0</v>
      </c>
    </row>
    <row r="7568" spans="1:8">
      <c r="A7568" s="508" t="s">
        <v>604</v>
      </c>
      <c r="B7568" s="509" t="s">
        <v>378</v>
      </c>
      <c r="C7568" s="509">
        <v>37</v>
      </c>
      <c r="H7568" s="509">
        <v>0</v>
      </c>
    </row>
    <row r="7569" spans="1:8">
      <c r="A7569" s="508" t="s">
        <v>604</v>
      </c>
      <c r="B7569" s="509" t="s">
        <v>378</v>
      </c>
      <c r="C7569" s="509">
        <v>38</v>
      </c>
      <c r="H7569" s="509">
        <v>0</v>
      </c>
    </row>
    <row r="7570" spans="1:8">
      <c r="A7570" s="508" t="s">
        <v>604</v>
      </c>
      <c r="B7570" s="509" t="s">
        <v>378</v>
      </c>
      <c r="C7570" s="509" t="s">
        <v>1030</v>
      </c>
    </row>
    <row r="7571" spans="1:8">
      <c r="A7571" s="508" t="s">
        <v>604</v>
      </c>
      <c r="B7571" s="509" t="s">
        <v>378</v>
      </c>
      <c r="C7571" s="509">
        <v>39</v>
      </c>
      <c r="H7571" s="509">
        <v>0</v>
      </c>
    </row>
    <row r="7572" spans="1:8">
      <c r="A7572" s="508" t="s">
        <v>604</v>
      </c>
      <c r="B7572" s="509" t="s">
        <v>378</v>
      </c>
      <c r="C7572" s="509">
        <v>40</v>
      </c>
      <c r="H7572" s="509">
        <v>0</v>
      </c>
    </row>
    <row r="7573" spans="1:8">
      <c r="A7573" s="508" t="s">
        <v>604</v>
      </c>
      <c r="B7573" s="509" t="s">
        <v>378</v>
      </c>
      <c r="C7573" s="509">
        <v>41</v>
      </c>
      <c r="H7573" s="509">
        <v>0</v>
      </c>
    </row>
    <row r="7574" spans="1:8">
      <c r="A7574" s="508" t="s">
        <v>604</v>
      </c>
      <c r="B7574" s="509" t="s">
        <v>378</v>
      </c>
      <c r="C7574" s="509">
        <v>42</v>
      </c>
      <c r="H7574" s="509">
        <v>0</v>
      </c>
    </row>
    <row r="7575" spans="1:8">
      <c r="A7575" s="508" t="s">
        <v>604</v>
      </c>
      <c r="B7575" s="509" t="s">
        <v>378</v>
      </c>
      <c r="C7575" s="509">
        <v>43</v>
      </c>
      <c r="H7575" s="509">
        <v>0</v>
      </c>
    </row>
    <row r="7576" spans="1:8">
      <c r="A7576" s="508" t="s">
        <v>604</v>
      </c>
      <c r="B7576" s="509" t="s">
        <v>378</v>
      </c>
      <c r="C7576" s="509">
        <v>44</v>
      </c>
      <c r="H7576" s="509">
        <v>0</v>
      </c>
    </row>
    <row r="7577" spans="1:8">
      <c r="A7577" s="508" t="s">
        <v>604</v>
      </c>
      <c r="B7577" s="509" t="s">
        <v>378</v>
      </c>
      <c r="C7577" s="509">
        <v>45</v>
      </c>
      <c r="H7577" s="509">
        <v>0</v>
      </c>
    </row>
    <row r="7578" spans="1:8">
      <c r="A7578" s="508" t="s">
        <v>604</v>
      </c>
      <c r="B7578" s="509" t="s">
        <v>378</v>
      </c>
      <c r="C7578" s="509">
        <v>46</v>
      </c>
      <c r="H7578" s="509">
        <v>0</v>
      </c>
    </row>
    <row r="7579" spans="1:8">
      <c r="A7579" s="508" t="s">
        <v>604</v>
      </c>
      <c r="B7579" s="509" t="s">
        <v>378</v>
      </c>
      <c r="C7579" s="509">
        <v>47</v>
      </c>
      <c r="H7579" s="509">
        <v>0</v>
      </c>
    </row>
    <row r="7580" spans="1:8">
      <c r="A7580" s="508" t="s">
        <v>604</v>
      </c>
      <c r="B7580" s="509" t="s">
        <v>378</v>
      </c>
      <c r="C7580" s="509">
        <v>48</v>
      </c>
      <c r="H7580" s="509">
        <v>0</v>
      </c>
    </row>
    <row r="7581" spans="1:8">
      <c r="A7581" s="508" t="s">
        <v>604</v>
      </c>
      <c r="B7581" s="509" t="s">
        <v>378</v>
      </c>
      <c r="C7581" s="509">
        <v>49</v>
      </c>
      <c r="H7581" s="509">
        <v>0</v>
      </c>
    </row>
    <row r="7582" spans="1:8">
      <c r="A7582" s="508" t="s">
        <v>604</v>
      </c>
      <c r="B7582" s="509" t="s">
        <v>378</v>
      </c>
      <c r="C7582" s="509">
        <v>50</v>
      </c>
      <c r="H7582" s="509">
        <v>0</v>
      </c>
    </row>
    <row r="7583" spans="1:8">
      <c r="A7583" s="508" t="s">
        <v>604</v>
      </c>
      <c r="B7583" s="509" t="s">
        <v>378</v>
      </c>
      <c r="C7583" s="509">
        <v>51</v>
      </c>
      <c r="H7583" s="509">
        <v>0</v>
      </c>
    </row>
    <row r="7584" spans="1:8">
      <c r="A7584" s="508" t="s">
        <v>604</v>
      </c>
      <c r="B7584" s="509" t="s">
        <v>378</v>
      </c>
      <c r="C7584" s="509" t="s">
        <v>1031</v>
      </c>
      <c r="H7584" s="509">
        <v>0</v>
      </c>
    </row>
    <row r="7585" spans="1:8">
      <c r="A7585" s="508" t="s">
        <v>604</v>
      </c>
      <c r="B7585" s="509" t="s">
        <v>378</v>
      </c>
      <c r="C7585" s="509" t="s">
        <v>1032</v>
      </c>
      <c r="H7585" s="509">
        <v>0</v>
      </c>
    </row>
    <row r="7586" spans="1:8">
      <c r="A7586" s="508" t="s">
        <v>604</v>
      </c>
      <c r="B7586" s="509" t="s">
        <v>378</v>
      </c>
      <c r="C7586" s="509">
        <v>52</v>
      </c>
      <c r="H7586" s="509">
        <v>0</v>
      </c>
    </row>
    <row r="7587" spans="1:8">
      <c r="A7587" s="508" t="s">
        <v>604</v>
      </c>
      <c r="B7587" s="509" t="s">
        <v>378</v>
      </c>
      <c r="C7587" s="509">
        <v>53</v>
      </c>
      <c r="H7587" s="509">
        <v>0</v>
      </c>
    </row>
    <row r="7588" spans="1:8">
      <c r="A7588" s="508" t="s">
        <v>604</v>
      </c>
      <c r="B7588" s="509" t="s">
        <v>378</v>
      </c>
      <c r="C7588" s="509">
        <v>54</v>
      </c>
      <c r="H7588" s="509">
        <v>0</v>
      </c>
    </row>
    <row r="7589" spans="1:8">
      <c r="A7589" s="508" t="s">
        <v>604</v>
      </c>
      <c r="B7589" s="509" t="s">
        <v>378</v>
      </c>
      <c r="C7589" s="509">
        <v>55</v>
      </c>
      <c r="H7589" s="509">
        <v>0</v>
      </c>
    </row>
    <row r="7590" spans="1:8">
      <c r="A7590" s="508" t="s">
        <v>604</v>
      </c>
      <c r="B7590" s="509" t="s">
        <v>378</v>
      </c>
      <c r="C7590" s="509">
        <v>56</v>
      </c>
      <c r="H7590" s="509">
        <v>0</v>
      </c>
    </row>
    <row r="7591" spans="1:8">
      <c r="A7591" s="508" t="s">
        <v>604</v>
      </c>
      <c r="B7591" s="509" t="s">
        <v>378</v>
      </c>
      <c r="C7591" s="509">
        <v>57</v>
      </c>
      <c r="H7591" s="509">
        <v>0</v>
      </c>
    </row>
    <row r="7592" spans="1:8">
      <c r="A7592" s="508" t="s">
        <v>604</v>
      </c>
      <c r="B7592" s="509" t="s">
        <v>378</v>
      </c>
      <c r="C7592" s="509">
        <v>58</v>
      </c>
      <c r="H7592" s="509">
        <v>0</v>
      </c>
    </row>
    <row r="7593" spans="1:8">
      <c r="A7593" s="508" t="s">
        <v>604</v>
      </c>
      <c r="B7593" s="509" t="s">
        <v>378</v>
      </c>
      <c r="C7593" s="509">
        <v>59</v>
      </c>
      <c r="H7593" s="509">
        <v>0</v>
      </c>
    </row>
    <row r="7594" spans="1:8">
      <c r="A7594" s="508" t="s">
        <v>604</v>
      </c>
      <c r="B7594" s="509" t="s">
        <v>378</v>
      </c>
      <c r="C7594" s="509">
        <v>60</v>
      </c>
      <c r="H7594" s="509">
        <v>0</v>
      </c>
    </row>
    <row r="7595" spans="1:8">
      <c r="A7595" s="508" t="s">
        <v>604</v>
      </c>
      <c r="B7595" s="509" t="s">
        <v>378</v>
      </c>
      <c r="C7595" s="509">
        <v>61</v>
      </c>
      <c r="H7595" s="509">
        <v>0</v>
      </c>
    </row>
    <row r="7596" spans="1:8">
      <c r="A7596" s="508" t="s">
        <v>604</v>
      </c>
      <c r="B7596" s="509" t="s">
        <v>378</v>
      </c>
      <c r="C7596" s="509">
        <v>62</v>
      </c>
      <c r="H7596" s="509">
        <v>0</v>
      </c>
    </row>
    <row r="7597" spans="1:8">
      <c r="A7597" s="508" t="s">
        <v>604</v>
      </c>
      <c r="B7597" s="509" t="s">
        <v>378</v>
      </c>
      <c r="C7597" s="509">
        <v>63</v>
      </c>
      <c r="H7597" s="509">
        <v>0</v>
      </c>
    </row>
    <row r="7598" spans="1:8">
      <c r="A7598" s="508" t="s">
        <v>604</v>
      </c>
      <c r="B7598" s="509" t="s">
        <v>378</v>
      </c>
      <c r="C7598" s="509" t="s">
        <v>1033</v>
      </c>
      <c r="H7598" s="509">
        <v>0</v>
      </c>
    </row>
    <row r="7599" spans="1:8">
      <c r="A7599" s="508" t="s">
        <v>604</v>
      </c>
      <c r="B7599" s="509" t="s">
        <v>378</v>
      </c>
      <c r="C7599" s="509" t="s">
        <v>1034</v>
      </c>
      <c r="H7599" s="509">
        <v>0</v>
      </c>
    </row>
    <row r="7600" spans="1:8">
      <c r="A7600" s="508" t="s">
        <v>604</v>
      </c>
      <c r="B7600" s="509" t="s">
        <v>378</v>
      </c>
      <c r="C7600" s="509">
        <v>64</v>
      </c>
      <c r="H7600" s="509">
        <v>0</v>
      </c>
    </row>
    <row r="7601" spans="1:8">
      <c r="A7601" s="508" t="s">
        <v>604</v>
      </c>
      <c r="B7601" s="509" t="s">
        <v>378</v>
      </c>
      <c r="C7601" s="509" t="s">
        <v>1035</v>
      </c>
      <c r="H7601" s="509">
        <v>0</v>
      </c>
    </row>
    <row r="7602" spans="1:8">
      <c r="A7602" s="508" t="s">
        <v>604</v>
      </c>
      <c r="B7602" s="509" t="s">
        <v>378</v>
      </c>
      <c r="C7602" s="509">
        <v>65</v>
      </c>
      <c r="H7602" s="509">
        <v>0</v>
      </c>
    </row>
    <row r="7603" spans="1:8">
      <c r="A7603" s="508" t="s">
        <v>604</v>
      </c>
      <c r="B7603" s="509" t="s">
        <v>378</v>
      </c>
      <c r="C7603" s="509">
        <v>66</v>
      </c>
      <c r="H7603" s="509">
        <v>0</v>
      </c>
    </row>
    <row r="7604" spans="1:8">
      <c r="A7604" s="508" t="s">
        <v>604</v>
      </c>
      <c r="B7604" s="509" t="s">
        <v>378</v>
      </c>
      <c r="C7604" s="509" t="s">
        <v>1036</v>
      </c>
      <c r="H7604" s="509">
        <v>0</v>
      </c>
    </row>
    <row r="7605" spans="1:8">
      <c r="A7605" s="508" t="s">
        <v>604</v>
      </c>
      <c r="B7605" s="509" t="s">
        <v>378</v>
      </c>
      <c r="C7605" s="509" t="s">
        <v>1037</v>
      </c>
      <c r="H7605" s="509">
        <v>0</v>
      </c>
    </row>
    <row r="7606" spans="1:8">
      <c r="A7606" s="508" t="s">
        <v>604</v>
      </c>
      <c r="B7606" s="509" t="s">
        <v>378</v>
      </c>
      <c r="C7606" s="509" t="s">
        <v>1038</v>
      </c>
      <c r="H7606" s="509">
        <v>0</v>
      </c>
    </row>
    <row r="7607" spans="1:8">
      <c r="A7607" s="508" t="s">
        <v>604</v>
      </c>
      <c r="B7607" s="509" t="s">
        <v>378</v>
      </c>
      <c r="C7607" s="509" t="s">
        <v>1039</v>
      </c>
      <c r="H7607" s="509">
        <v>0</v>
      </c>
    </row>
    <row r="7608" spans="1:8">
      <c r="A7608" s="508" t="s">
        <v>604</v>
      </c>
      <c r="B7608" s="509" t="s">
        <v>378</v>
      </c>
      <c r="C7608" s="509" t="s">
        <v>1040</v>
      </c>
      <c r="H7608" s="509">
        <v>0</v>
      </c>
    </row>
    <row r="7609" spans="1:8">
      <c r="A7609" s="508" t="s">
        <v>604</v>
      </c>
      <c r="B7609" s="509" t="s">
        <v>378</v>
      </c>
      <c r="C7609" s="509" t="s">
        <v>1041</v>
      </c>
      <c r="H7609" s="509">
        <v>0</v>
      </c>
    </row>
    <row r="7610" spans="1:8">
      <c r="A7610" s="508" t="s">
        <v>604</v>
      </c>
      <c r="B7610" s="509" t="s">
        <v>378</v>
      </c>
      <c r="C7610" s="509" t="s">
        <v>1042</v>
      </c>
    </row>
    <row r="7611" spans="1:8">
      <c r="A7611" s="508" t="s">
        <v>604</v>
      </c>
      <c r="B7611" s="509" t="s">
        <v>378</v>
      </c>
      <c r="C7611" s="509">
        <v>67</v>
      </c>
      <c r="H7611" s="509">
        <v>0</v>
      </c>
    </row>
    <row r="7612" spans="1:8">
      <c r="A7612" s="508" t="s">
        <v>604</v>
      </c>
      <c r="B7612" s="509" t="s">
        <v>378</v>
      </c>
      <c r="C7612" s="509">
        <v>68</v>
      </c>
      <c r="H7612" s="509">
        <v>0</v>
      </c>
    </row>
    <row r="7613" spans="1:8">
      <c r="A7613" s="508" t="s">
        <v>604</v>
      </c>
      <c r="B7613" s="509" t="s">
        <v>378</v>
      </c>
      <c r="C7613" s="509" t="s">
        <v>1043</v>
      </c>
      <c r="H7613" s="509">
        <v>0</v>
      </c>
    </row>
    <row r="7614" spans="1:8">
      <c r="A7614" s="508" t="s">
        <v>604</v>
      </c>
      <c r="B7614" s="509" t="s">
        <v>378</v>
      </c>
      <c r="C7614" s="509">
        <v>69</v>
      </c>
      <c r="H7614" s="509">
        <v>0</v>
      </c>
    </row>
    <row r="7615" spans="1:8">
      <c r="A7615" s="508" t="s">
        <v>604</v>
      </c>
      <c r="B7615" s="509" t="s">
        <v>378</v>
      </c>
      <c r="C7615" s="509" t="s">
        <v>1044</v>
      </c>
      <c r="H7615" s="509">
        <v>0</v>
      </c>
    </row>
    <row r="7616" spans="1:8">
      <c r="A7616" s="508" t="s">
        <v>604</v>
      </c>
      <c r="B7616" s="509" t="s">
        <v>378</v>
      </c>
      <c r="C7616" s="509" t="s">
        <v>1045</v>
      </c>
      <c r="H7616" s="509">
        <v>0</v>
      </c>
    </row>
    <row r="7617" spans="1:8">
      <c r="A7617" s="508" t="s">
        <v>604</v>
      </c>
      <c r="B7617" s="509" t="s">
        <v>378</v>
      </c>
      <c r="C7617" s="509">
        <v>70</v>
      </c>
      <c r="H7617" s="509">
        <v>0</v>
      </c>
    </row>
    <row r="7618" spans="1:8">
      <c r="A7618" s="508" t="s">
        <v>604</v>
      </c>
      <c r="B7618" s="509" t="s">
        <v>378</v>
      </c>
      <c r="C7618" s="509" t="s">
        <v>1046</v>
      </c>
      <c r="H7618" s="509">
        <v>0</v>
      </c>
    </row>
    <row r="7619" spans="1:8">
      <c r="A7619" s="508" t="s">
        <v>604</v>
      </c>
      <c r="B7619" s="509" t="s">
        <v>378</v>
      </c>
      <c r="C7619" s="509">
        <v>71</v>
      </c>
      <c r="H7619" s="509">
        <v>0</v>
      </c>
    </row>
    <row r="7620" spans="1:8">
      <c r="A7620" s="508" t="s">
        <v>604</v>
      </c>
      <c r="B7620" s="509" t="s">
        <v>378</v>
      </c>
      <c r="C7620" s="509" t="s">
        <v>1047</v>
      </c>
      <c r="H7620" s="509">
        <v>0</v>
      </c>
    </row>
    <row r="7621" spans="1:8">
      <c r="A7621" s="508" t="s">
        <v>604</v>
      </c>
      <c r="B7621" s="509" t="s">
        <v>378</v>
      </c>
      <c r="C7621" s="509" t="s">
        <v>1048</v>
      </c>
      <c r="H7621" s="509">
        <v>0</v>
      </c>
    </row>
    <row r="7622" spans="1:8">
      <c r="A7622" s="508" t="s">
        <v>604</v>
      </c>
      <c r="B7622" s="509" t="s">
        <v>378</v>
      </c>
      <c r="C7622" s="509" t="s">
        <v>1049</v>
      </c>
      <c r="H7622" s="509">
        <v>0</v>
      </c>
    </row>
    <row r="7623" spans="1:8">
      <c r="A7623" s="508" t="s">
        <v>604</v>
      </c>
      <c r="B7623" s="509" t="s">
        <v>378</v>
      </c>
      <c r="C7623" s="509" t="s">
        <v>1050</v>
      </c>
      <c r="H7623" s="509">
        <v>0</v>
      </c>
    </row>
    <row r="7624" spans="1:8">
      <c r="A7624" s="508" t="s">
        <v>604</v>
      </c>
      <c r="B7624" s="509" t="s">
        <v>378</v>
      </c>
      <c r="C7624" s="509" t="s">
        <v>1051</v>
      </c>
      <c r="H7624" s="509">
        <v>0</v>
      </c>
    </row>
    <row r="7625" spans="1:8">
      <c r="A7625" s="508" t="s">
        <v>604</v>
      </c>
      <c r="B7625" s="509" t="s">
        <v>378</v>
      </c>
      <c r="C7625" s="509">
        <v>72</v>
      </c>
      <c r="H7625" s="509">
        <v>0</v>
      </c>
    </row>
    <row r="7626" spans="1:8">
      <c r="A7626" s="508" t="s">
        <v>604</v>
      </c>
      <c r="B7626" s="509" t="s">
        <v>378</v>
      </c>
      <c r="C7626" s="509">
        <v>74</v>
      </c>
      <c r="H7626" s="509">
        <v>0</v>
      </c>
    </row>
    <row r="7627" spans="1:8">
      <c r="A7627" s="508" t="s">
        <v>604</v>
      </c>
      <c r="B7627" s="509" t="s">
        <v>378</v>
      </c>
      <c r="C7627" s="509" t="s">
        <v>4571</v>
      </c>
      <c r="D7627" s="509">
        <v>0</v>
      </c>
      <c r="E7627" s="509">
        <v>0</v>
      </c>
      <c r="F7627" s="509">
        <v>0</v>
      </c>
      <c r="G7627" s="509">
        <v>0</v>
      </c>
      <c r="H7627" s="509">
        <v>0</v>
      </c>
    </row>
    <row r="7628" spans="1:8">
      <c r="A7628" s="508" t="s">
        <v>605</v>
      </c>
      <c r="B7628" s="509" t="s">
        <v>379</v>
      </c>
      <c r="C7628" s="509">
        <v>1</v>
      </c>
      <c r="H7628" s="509">
        <v>0</v>
      </c>
    </row>
    <row r="7629" spans="1:8">
      <c r="A7629" s="508" t="s">
        <v>605</v>
      </c>
      <c r="B7629" s="509" t="s">
        <v>379</v>
      </c>
      <c r="C7629" s="509" t="s">
        <v>1023</v>
      </c>
      <c r="H7629" s="509">
        <v>0</v>
      </c>
    </row>
    <row r="7630" spans="1:8">
      <c r="A7630" s="508" t="s">
        <v>605</v>
      </c>
      <c r="B7630" s="509" t="s">
        <v>379</v>
      </c>
      <c r="C7630" s="509">
        <v>2</v>
      </c>
      <c r="H7630" s="509">
        <v>0</v>
      </c>
    </row>
    <row r="7631" spans="1:8">
      <c r="A7631" s="508" t="s">
        <v>605</v>
      </c>
      <c r="B7631" s="509" t="s">
        <v>379</v>
      </c>
      <c r="C7631" s="509">
        <v>3</v>
      </c>
      <c r="H7631" s="509">
        <v>0</v>
      </c>
    </row>
    <row r="7632" spans="1:8">
      <c r="A7632" s="508" t="s">
        <v>605</v>
      </c>
      <c r="B7632" s="509" t="s">
        <v>379</v>
      </c>
      <c r="C7632" s="509">
        <v>4</v>
      </c>
      <c r="H7632" s="509">
        <v>0</v>
      </c>
    </row>
    <row r="7633" spans="1:8">
      <c r="A7633" s="508" t="s">
        <v>605</v>
      </c>
      <c r="B7633" s="509" t="s">
        <v>379</v>
      </c>
      <c r="C7633" s="509">
        <v>5</v>
      </c>
      <c r="H7633" s="509">
        <v>0</v>
      </c>
    </row>
    <row r="7634" spans="1:8">
      <c r="A7634" s="508" t="s">
        <v>605</v>
      </c>
      <c r="B7634" s="509" t="s">
        <v>379</v>
      </c>
      <c r="C7634" s="509">
        <v>6</v>
      </c>
      <c r="H7634" s="509">
        <v>0</v>
      </c>
    </row>
    <row r="7635" spans="1:8">
      <c r="A7635" s="508" t="s">
        <v>605</v>
      </c>
      <c r="B7635" s="509" t="s">
        <v>379</v>
      </c>
      <c r="C7635" s="509">
        <v>7</v>
      </c>
      <c r="H7635" s="509">
        <v>0</v>
      </c>
    </row>
    <row r="7636" spans="1:8">
      <c r="A7636" s="508" t="s">
        <v>605</v>
      </c>
      <c r="B7636" s="509" t="s">
        <v>379</v>
      </c>
      <c r="C7636" s="509">
        <v>8</v>
      </c>
      <c r="H7636" s="509">
        <v>0</v>
      </c>
    </row>
    <row r="7637" spans="1:8">
      <c r="A7637" s="508" t="s">
        <v>605</v>
      </c>
      <c r="B7637" s="509" t="s">
        <v>379</v>
      </c>
      <c r="C7637" s="509">
        <v>9</v>
      </c>
      <c r="H7637" s="509">
        <v>0</v>
      </c>
    </row>
    <row r="7638" spans="1:8">
      <c r="A7638" s="508" t="s">
        <v>605</v>
      </c>
      <c r="B7638" s="509" t="s">
        <v>379</v>
      </c>
      <c r="C7638" s="509">
        <v>10</v>
      </c>
      <c r="H7638" s="509">
        <v>0</v>
      </c>
    </row>
    <row r="7639" spans="1:8">
      <c r="A7639" s="508" t="s">
        <v>605</v>
      </c>
      <c r="B7639" s="509" t="s">
        <v>379</v>
      </c>
      <c r="C7639" s="509">
        <v>11</v>
      </c>
      <c r="H7639" s="509">
        <v>0</v>
      </c>
    </row>
    <row r="7640" spans="1:8">
      <c r="A7640" s="508" t="s">
        <v>605</v>
      </c>
      <c r="B7640" s="509" t="s">
        <v>379</v>
      </c>
      <c r="C7640" s="509">
        <v>12</v>
      </c>
      <c r="H7640" s="509">
        <v>0</v>
      </c>
    </row>
    <row r="7641" spans="1:8">
      <c r="A7641" s="508" t="s">
        <v>605</v>
      </c>
      <c r="B7641" s="509" t="s">
        <v>379</v>
      </c>
      <c r="C7641" s="509">
        <v>13</v>
      </c>
      <c r="H7641" s="509">
        <v>0</v>
      </c>
    </row>
    <row r="7642" spans="1:8">
      <c r="A7642" s="508" t="s">
        <v>605</v>
      </c>
      <c r="B7642" s="509" t="s">
        <v>379</v>
      </c>
      <c r="C7642" s="509">
        <v>14</v>
      </c>
      <c r="H7642" s="509">
        <v>0</v>
      </c>
    </row>
    <row r="7643" spans="1:8">
      <c r="A7643" s="508" t="s">
        <v>605</v>
      </c>
      <c r="B7643" s="509" t="s">
        <v>379</v>
      </c>
      <c r="C7643" s="509">
        <v>15</v>
      </c>
      <c r="H7643" s="509">
        <v>0</v>
      </c>
    </row>
    <row r="7644" spans="1:8">
      <c r="A7644" s="508" t="s">
        <v>605</v>
      </c>
      <c r="B7644" s="509" t="s">
        <v>379</v>
      </c>
      <c r="C7644" s="509">
        <v>16</v>
      </c>
      <c r="H7644" s="509">
        <v>0</v>
      </c>
    </row>
    <row r="7645" spans="1:8">
      <c r="A7645" s="508" t="s">
        <v>605</v>
      </c>
      <c r="B7645" s="509" t="s">
        <v>379</v>
      </c>
      <c r="C7645" s="509">
        <v>17</v>
      </c>
      <c r="H7645" s="509">
        <v>0</v>
      </c>
    </row>
    <row r="7646" spans="1:8">
      <c r="A7646" s="508" t="s">
        <v>605</v>
      </c>
      <c r="B7646" s="509" t="s">
        <v>379</v>
      </c>
      <c r="C7646" s="509">
        <v>18</v>
      </c>
      <c r="H7646" s="509">
        <v>0</v>
      </c>
    </row>
    <row r="7647" spans="1:8">
      <c r="A7647" s="508" t="s">
        <v>605</v>
      </c>
      <c r="B7647" s="509" t="s">
        <v>379</v>
      </c>
      <c r="C7647" s="509" t="s">
        <v>1024</v>
      </c>
      <c r="H7647" s="509">
        <v>0</v>
      </c>
    </row>
    <row r="7648" spans="1:8">
      <c r="A7648" s="508" t="s">
        <v>605</v>
      </c>
      <c r="B7648" s="509" t="s">
        <v>379</v>
      </c>
      <c r="C7648" s="509" t="s">
        <v>1025</v>
      </c>
      <c r="H7648" s="509">
        <v>0</v>
      </c>
    </row>
    <row r="7649" spans="1:8">
      <c r="A7649" s="508" t="s">
        <v>605</v>
      </c>
      <c r="B7649" s="509" t="s">
        <v>379</v>
      </c>
      <c r="C7649" s="509">
        <v>19</v>
      </c>
      <c r="H7649" s="509">
        <v>0</v>
      </c>
    </row>
    <row r="7650" spans="1:8">
      <c r="A7650" s="508" t="s">
        <v>605</v>
      </c>
      <c r="B7650" s="509" t="s">
        <v>379</v>
      </c>
      <c r="C7650" s="509">
        <v>20</v>
      </c>
      <c r="H7650" s="509">
        <v>0</v>
      </c>
    </row>
    <row r="7651" spans="1:8">
      <c r="A7651" s="508" t="s">
        <v>605</v>
      </c>
      <c r="B7651" s="509" t="s">
        <v>379</v>
      </c>
      <c r="C7651" s="509">
        <v>21</v>
      </c>
      <c r="H7651" s="509">
        <v>0</v>
      </c>
    </row>
    <row r="7652" spans="1:8">
      <c r="A7652" s="508" t="s">
        <v>605</v>
      </c>
      <c r="B7652" s="509" t="s">
        <v>379</v>
      </c>
      <c r="C7652" s="509" t="s">
        <v>1026</v>
      </c>
      <c r="H7652" s="509">
        <v>0</v>
      </c>
    </row>
    <row r="7653" spans="1:8">
      <c r="A7653" s="508" t="s">
        <v>605</v>
      </c>
      <c r="B7653" s="509" t="s">
        <v>379</v>
      </c>
      <c r="C7653" s="509" t="s">
        <v>1027</v>
      </c>
      <c r="H7653" s="509">
        <v>0</v>
      </c>
    </row>
    <row r="7654" spans="1:8">
      <c r="A7654" s="508" t="s">
        <v>605</v>
      </c>
      <c r="B7654" s="509" t="s">
        <v>379</v>
      </c>
      <c r="C7654" s="509" t="s">
        <v>1028</v>
      </c>
      <c r="H7654" s="509">
        <v>0</v>
      </c>
    </row>
    <row r="7655" spans="1:8">
      <c r="A7655" s="508" t="s">
        <v>605</v>
      </c>
      <c r="B7655" s="509" t="s">
        <v>379</v>
      </c>
      <c r="C7655" s="509">
        <v>22</v>
      </c>
      <c r="H7655" s="509">
        <v>0</v>
      </c>
    </row>
    <row r="7656" spans="1:8">
      <c r="A7656" s="508" t="s">
        <v>605</v>
      </c>
      <c r="B7656" s="509" t="s">
        <v>379</v>
      </c>
      <c r="C7656" s="509">
        <v>23</v>
      </c>
      <c r="H7656" s="509">
        <v>0</v>
      </c>
    </row>
    <row r="7657" spans="1:8">
      <c r="A7657" s="508" t="s">
        <v>605</v>
      </c>
      <c r="B7657" s="509" t="s">
        <v>379</v>
      </c>
      <c r="C7657" s="509" t="s">
        <v>1029</v>
      </c>
      <c r="H7657" s="509">
        <v>0</v>
      </c>
    </row>
    <row r="7658" spans="1:8">
      <c r="A7658" s="508" t="s">
        <v>605</v>
      </c>
      <c r="B7658" s="509" t="s">
        <v>379</v>
      </c>
      <c r="C7658" s="509">
        <v>24</v>
      </c>
      <c r="H7658" s="509">
        <v>0</v>
      </c>
    </row>
    <row r="7659" spans="1:8">
      <c r="A7659" s="508" t="s">
        <v>605</v>
      </c>
      <c r="B7659" s="509" t="s">
        <v>379</v>
      </c>
      <c r="C7659" s="509">
        <v>25</v>
      </c>
    </row>
    <row r="7660" spans="1:8">
      <c r="A7660" s="508" t="s">
        <v>605</v>
      </c>
      <c r="B7660" s="509" t="s">
        <v>379</v>
      </c>
      <c r="C7660" s="509">
        <v>26</v>
      </c>
      <c r="H7660" s="509">
        <v>0</v>
      </c>
    </row>
    <row r="7661" spans="1:8">
      <c r="A7661" s="508" t="s">
        <v>605</v>
      </c>
      <c r="B7661" s="509" t="s">
        <v>379</v>
      </c>
      <c r="C7661" s="509">
        <v>27</v>
      </c>
      <c r="H7661" s="509">
        <v>0</v>
      </c>
    </row>
    <row r="7662" spans="1:8">
      <c r="A7662" s="508" t="s">
        <v>605</v>
      </c>
      <c r="B7662" s="509" t="s">
        <v>379</v>
      </c>
      <c r="C7662" s="509">
        <v>28</v>
      </c>
      <c r="H7662" s="509">
        <v>0</v>
      </c>
    </row>
    <row r="7663" spans="1:8">
      <c r="A7663" s="508" t="s">
        <v>605</v>
      </c>
      <c r="B7663" s="509" t="s">
        <v>379</v>
      </c>
      <c r="C7663" s="509">
        <v>29</v>
      </c>
      <c r="H7663" s="509">
        <v>0</v>
      </c>
    </row>
    <row r="7664" spans="1:8">
      <c r="A7664" s="508" t="s">
        <v>605</v>
      </c>
      <c r="B7664" s="509" t="s">
        <v>379</v>
      </c>
      <c r="C7664" s="509">
        <v>30</v>
      </c>
      <c r="H7664" s="509">
        <v>0</v>
      </c>
    </row>
    <row r="7665" spans="1:8">
      <c r="A7665" s="508" t="s">
        <v>605</v>
      </c>
      <c r="B7665" s="509" t="s">
        <v>379</v>
      </c>
      <c r="C7665" s="509">
        <v>31</v>
      </c>
      <c r="H7665" s="509">
        <v>0</v>
      </c>
    </row>
    <row r="7666" spans="1:8">
      <c r="A7666" s="508" t="s">
        <v>605</v>
      </c>
      <c r="B7666" s="509" t="s">
        <v>379</v>
      </c>
      <c r="C7666" s="509">
        <v>32</v>
      </c>
      <c r="H7666" s="509">
        <v>0</v>
      </c>
    </row>
    <row r="7667" spans="1:8">
      <c r="A7667" s="508" t="s">
        <v>605</v>
      </c>
      <c r="B7667" s="509" t="s">
        <v>379</v>
      </c>
      <c r="C7667" s="509">
        <v>33</v>
      </c>
      <c r="H7667" s="509">
        <v>0</v>
      </c>
    </row>
    <row r="7668" spans="1:8">
      <c r="A7668" s="508" t="s">
        <v>605</v>
      </c>
      <c r="B7668" s="509" t="s">
        <v>379</v>
      </c>
      <c r="C7668" s="509">
        <v>34</v>
      </c>
      <c r="H7668" s="509">
        <v>0</v>
      </c>
    </row>
    <row r="7669" spans="1:8">
      <c r="A7669" s="508" t="s">
        <v>605</v>
      </c>
      <c r="B7669" s="509" t="s">
        <v>379</v>
      </c>
      <c r="C7669" s="509">
        <v>35</v>
      </c>
      <c r="H7669" s="509">
        <v>0</v>
      </c>
    </row>
    <row r="7670" spans="1:8">
      <c r="A7670" s="508" t="s">
        <v>605</v>
      </c>
      <c r="B7670" s="509" t="s">
        <v>379</v>
      </c>
      <c r="C7670" s="509">
        <v>36</v>
      </c>
      <c r="H7670" s="509">
        <v>0</v>
      </c>
    </row>
    <row r="7671" spans="1:8">
      <c r="A7671" s="508" t="s">
        <v>605</v>
      </c>
      <c r="B7671" s="509" t="s">
        <v>379</v>
      </c>
      <c r="C7671" s="509">
        <v>37</v>
      </c>
      <c r="H7671" s="509">
        <v>0</v>
      </c>
    </row>
    <row r="7672" spans="1:8">
      <c r="A7672" s="508" t="s">
        <v>605</v>
      </c>
      <c r="B7672" s="509" t="s">
        <v>379</v>
      </c>
      <c r="C7672" s="509">
        <v>38</v>
      </c>
      <c r="H7672" s="509">
        <v>0</v>
      </c>
    </row>
    <row r="7673" spans="1:8">
      <c r="A7673" s="508" t="s">
        <v>605</v>
      </c>
      <c r="B7673" s="509" t="s">
        <v>379</v>
      </c>
      <c r="C7673" s="509" t="s">
        <v>1030</v>
      </c>
    </row>
    <row r="7674" spans="1:8">
      <c r="A7674" s="508" t="s">
        <v>605</v>
      </c>
      <c r="B7674" s="509" t="s">
        <v>379</v>
      </c>
      <c r="C7674" s="509">
        <v>39</v>
      </c>
      <c r="H7674" s="509">
        <v>0</v>
      </c>
    </row>
    <row r="7675" spans="1:8">
      <c r="A7675" s="508" t="s">
        <v>605</v>
      </c>
      <c r="B7675" s="509" t="s">
        <v>379</v>
      </c>
      <c r="C7675" s="509">
        <v>40</v>
      </c>
      <c r="H7675" s="509">
        <v>0</v>
      </c>
    </row>
    <row r="7676" spans="1:8">
      <c r="A7676" s="508" t="s">
        <v>605</v>
      </c>
      <c r="B7676" s="509" t="s">
        <v>379</v>
      </c>
      <c r="C7676" s="509">
        <v>41</v>
      </c>
      <c r="H7676" s="509">
        <v>0</v>
      </c>
    </row>
    <row r="7677" spans="1:8">
      <c r="A7677" s="508" t="s">
        <v>605</v>
      </c>
      <c r="B7677" s="509" t="s">
        <v>379</v>
      </c>
      <c r="C7677" s="509">
        <v>42</v>
      </c>
      <c r="H7677" s="509">
        <v>0</v>
      </c>
    </row>
    <row r="7678" spans="1:8">
      <c r="A7678" s="508" t="s">
        <v>605</v>
      </c>
      <c r="B7678" s="509" t="s">
        <v>379</v>
      </c>
      <c r="C7678" s="509">
        <v>43</v>
      </c>
      <c r="H7678" s="509">
        <v>0</v>
      </c>
    </row>
    <row r="7679" spans="1:8">
      <c r="A7679" s="508" t="s">
        <v>605</v>
      </c>
      <c r="B7679" s="509" t="s">
        <v>379</v>
      </c>
      <c r="C7679" s="509">
        <v>44</v>
      </c>
      <c r="H7679" s="509">
        <v>0</v>
      </c>
    </row>
    <row r="7680" spans="1:8">
      <c r="A7680" s="508" t="s">
        <v>605</v>
      </c>
      <c r="B7680" s="509" t="s">
        <v>379</v>
      </c>
      <c r="C7680" s="509">
        <v>45</v>
      </c>
      <c r="H7680" s="509">
        <v>0</v>
      </c>
    </row>
    <row r="7681" spans="1:8">
      <c r="A7681" s="508" t="s">
        <v>605</v>
      </c>
      <c r="B7681" s="509" t="s">
        <v>379</v>
      </c>
      <c r="C7681" s="509">
        <v>46</v>
      </c>
      <c r="H7681" s="509">
        <v>0</v>
      </c>
    </row>
    <row r="7682" spans="1:8">
      <c r="A7682" s="508" t="s">
        <v>605</v>
      </c>
      <c r="B7682" s="509" t="s">
        <v>379</v>
      </c>
      <c r="C7682" s="509">
        <v>47</v>
      </c>
      <c r="H7682" s="509">
        <v>0</v>
      </c>
    </row>
    <row r="7683" spans="1:8">
      <c r="A7683" s="508" t="s">
        <v>605</v>
      </c>
      <c r="B7683" s="509" t="s">
        <v>379</v>
      </c>
      <c r="C7683" s="509">
        <v>48</v>
      </c>
      <c r="H7683" s="509">
        <v>0</v>
      </c>
    </row>
    <row r="7684" spans="1:8">
      <c r="A7684" s="508" t="s">
        <v>605</v>
      </c>
      <c r="B7684" s="509" t="s">
        <v>379</v>
      </c>
      <c r="C7684" s="509">
        <v>49</v>
      </c>
      <c r="H7684" s="509">
        <v>0</v>
      </c>
    </row>
    <row r="7685" spans="1:8">
      <c r="A7685" s="508" t="s">
        <v>605</v>
      </c>
      <c r="B7685" s="509" t="s">
        <v>379</v>
      </c>
      <c r="C7685" s="509">
        <v>50</v>
      </c>
      <c r="H7685" s="509">
        <v>0</v>
      </c>
    </row>
    <row r="7686" spans="1:8">
      <c r="A7686" s="508" t="s">
        <v>605</v>
      </c>
      <c r="B7686" s="509" t="s">
        <v>379</v>
      </c>
      <c r="C7686" s="509">
        <v>51</v>
      </c>
      <c r="H7686" s="509">
        <v>0</v>
      </c>
    </row>
    <row r="7687" spans="1:8">
      <c r="A7687" s="508" t="s">
        <v>605</v>
      </c>
      <c r="B7687" s="509" t="s">
        <v>379</v>
      </c>
      <c r="C7687" s="509" t="s">
        <v>1031</v>
      </c>
      <c r="H7687" s="509">
        <v>0</v>
      </c>
    </row>
    <row r="7688" spans="1:8">
      <c r="A7688" s="508" t="s">
        <v>605</v>
      </c>
      <c r="B7688" s="509" t="s">
        <v>379</v>
      </c>
      <c r="C7688" s="509" t="s">
        <v>1032</v>
      </c>
      <c r="H7688" s="509">
        <v>0</v>
      </c>
    </row>
    <row r="7689" spans="1:8">
      <c r="A7689" s="508" t="s">
        <v>605</v>
      </c>
      <c r="B7689" s="509" t="s">
        <v>379</v>
      </c>
      <c r="C7689" s="509">
        <v>52</v>
      </c>
      <c r="H7689" s="509">
        <v>0</v>
      </c>
    </row>
    <row r="7690" spans="1:8">
      <c r="A7690" s="508" t="s">
        <v>605</v>
      </c>
      <c r="B7690" s="509" t="s">
        <v>379</v>
      </c>
      <c r="C7690" s="509">
        <v>53</v>
      </c>
      <c r="H7690" s="509">
        <v>0</v>
      </c>
    </row>
    <row r="7691" spans="1:8">
      <c r="A7691" s="508" t="s">
        <v>605</v>
      </c>
      <c r="B7691" s="509" t="s">
        <v>379</v>
      </c>
      <c r="C7691" s="509">
        <v>54</v>
      </c>
      <c r="H7691" s="509">
        <v>0</v>
      </c>
    </row>
    <row r="7692" spans="1:8">
      <c r="A7692" s="508" t="s">
        <v>605</v>
      </c>
      <c r="B7692" s="509" t="s">
        <v>379</v>
      </c>
      <c r="C7692" s="509">
        <v>55</v>
      </c>
      <c r="H7692" s="509">
        <v>0</v>
      </c>
    </row>
    <row r="7693" spans="1:8">
      <c r="A7693" s="508" t="s">
        <v>605</v>
      </c>
      <c r="B7693" s="509" t="s">
        <v>379</v>
      </c>
      <c r="C7693" s="509">
        <v>56</v>
      </c>
      <c r="H7693" s="509">
        <v>0</v>
      </c>
    </row>
    <row r="7694" spans="1:8">
      <c r="A7694" s="508" t="s">
        <v>605</v>
      </c>
      <c r="B7694" s="509" t="s">
        <v>379</v>
      </c>
      <c r="C7694" s="509">
        <v>57</v>
      </c>
      <c r="H7694" s="509">
        <v>0</v>
      </c>
    </row>
    <row r="7695" spans="1:8">
      <c r="A7695" s="508" t="s">
        <v>605</v>
      </c>
      <c r="B7695" s="509" t="s">
        <v>379</v>
      </c>
      <c r="C7695" s="509">
        <v>58</v>
      </c>
      <c r="H7695" s="509">
        <v>0</v>
      </c>
    </row>
    <row r="7696" spans="1:8">
      <c r="A7696" s="508" t="s">
        <v>605</v>
      </c>
      <c r="B7696" s="509" t="s">
        <v>379</v>
      </c>
      <c r="C7696" s="509">
        <v>59</v>
      </c>
      <c r="H7696" s="509">
        <v>0</v>
      </c>
    </row>
    <row r="7697" spans="1:8">
      <c r="A7697" s="508" t="s">
        <v>605</v>
      </c>
      <c r="B7697" s="509" t="s">
        <v>379</v>
      </c>
      <c r="C7697" s="509">
        <v>60</v>
      </c>
      <c r="H7697" s="509">
        <v>0</v>
      </c>
    </row>
    <row r="7698" spans="1:8">
      <c r="A7698" s="508" t="s">
        <v>605</v>
      </c>
      <c r="B7698" s="509" t="s">
        <v>379</v>
      </c>
      <c r="C7698" s="509">
        <v>61</v>
      </c>
      <c r="H7698" s="509">
        <v>0</v>
      </c>
    </row>
    <row r="7699" spans="1:8">
      <c r="A7699" s="508" t="s">
        <v>605</v>
      </c>
      <c r="B7699" s="509" t="s">
        <v>379</v>
      </c>
      <c r="C7699" s="509">
        <v>62</v>
      </c>
      <c r="H7699" s="509">
        <v>0</v>
      </c>
    </row>
    <row r="7700" spans="1:8">
      <c r="A7700" s="508" t="s">
        <v>605</v>
      </c>
      <c r="B7700" s="509" t="s">
        <v>379</v>
      </c>
      <c r="C7700" s="509">
        <v>63</v>
      </c>
      <c r="H7700" s="509">
        <v>0</v>
      </c>
    </row>
    <row r="7701" spans="1:8">
      <c r="A7701" s="508" t="s">
        <v>605</v>
      </c>
      <c r="B7701" s="509" t="s">
        <v>379</v>
      </c>
      <c r="C7701" s="509" t="s">
        <v>1033</v>
      </c>
      <c r="H7701" s="509">
        <v>0</v>
      </c>
    </row>
    <row r="7702" spans="1:8">
      <c r="A7702" s="508" t="s">
        <v>605</v>
      </c>
      <c r="B7702" s="509" t="s">
        <v>379</v>
      </c>
      <c r="C7702" s="509" t="s">
        <v>1034</v>
      </c>
      <c r="H7702" s="509">
        <v>0</v>
      </c>
    </row>
    <row r="7703" spans="1:8">
      <c r="A7703" s="508" t="s">
        <v>605</v>
      </c>
      <c r="B7703" s="509" t="s">
        <v>379</v>
      </c>
      <c r="C7703" s="509">
        <v>64</v>
      </c>
      <c r="H7703" s="509">
        <v>0</v>
      </c>
    </row>
    <row r="7704" spans="1:8">
      <c r="A7704" s="508" t="s">
        <v>605</v>
      </c>
      <c r="B7704" s="509" t="s">
        <v>379</v>
      </c>
      <c r="C7704" s="509" t="s">
        <v>1035</v>
      </c>
      <c r="H7704" s="509">
        <v>0</v>
      </c>
    </row>
    <row r="7705" spans="1:8">
      <c r="A7705" s="508" t="s">
        <v>605</v>
      </c>
      <c r="B7705" s="509" t="s">
        <v>379</v>
      </c>
      <c r="C7705" s="509">
        <v>65</v>
      </c>
      <c r="H7705" s="509">
        <v>0</v>
      </c>
    </row>
    <row r="7706" spans="1:8">
      <c r="A7706" s="508" t="s">
        <v>605</v>
      </c>
      <c r="B7706" s="509" t="s">
        <v>379</v>
      </c>
      <c r="C7706" s="509">
        <v>66</v>
      </c>
      <c r="H7706" s="509">
        <v>0</v>
      </c>
    </row>
    <row r="7707" spans="1:8">
      <c r="A7707" s="508" t="s">
        <v>605</v>
      </c>
      <c r="B7707" s="509" t="s">
        <v>379</v>
      </c>
      <c r="C7707" s="509" t="s">
        <v>1036</v>
      </c>
      <c r="H7707" s="509">
        <v>0</v>
      </c>
    </row>
    <row r="7708" spans="1:8">
      <c r="A7708" s="508" t="s">
        <v>605</v>
      </c>
      <c r="B7708" s="509" t="s">
        <v>379</v>
      </c>
      <c r="C7708" s="509" t="s">
        <v>1037</v>
      </c>
      <c r="H7708" s="509">
        <v>0</v>
      </c>
    </row>
    <row r="7709" spans="1:8">
      <c r="A7709" s="508" t="s">
        <v>605</v>
      </c>
      <c r="B7709" s="509" t="s">
        <v>379</v>
      </c>
      <c r="C7709" s="509" t="s">
        <v>1038</v>
      </c>
      <c r="H7709" s="509">
        <v>0</v>
      </c>
    </row>
    <row r="7710" spans="1:8">
      <c r="A7710" s="508" t="s">
        <v>605</v>
      </c>
      <c r="B7710" s="509" t="s">
        <v>379</v>
      </c>
      <c r="C7710" s="509" t="s">
        <v>1039</v>
      </c>
      <c r="H7710" s="509">
        <v>0</v>
      </c>
    </row>
    <row r="7711" spans="1:8">
      <c r="A7711" s="508" t="s">
        <v>605</v>
      </c>
      <c r="B7711" s="509" t="s">
        <v>379</v>
      </c>
      <c r="C7711" s="509" t="s">
        <v>1040</v>
      </c>
      <c r="H7711" s="509">
        <v>0</v>
      </c>
    </row>
    <row r="7712" spans="1:8">
      <c r="A7712" s="508" t="s">
        <v>605</v>
      </c>
      <c r="B7712" s="509" t="s">
        <v>379</v>
      </c>
      <c r="C7712" s="509" t="s">
        <v>1041</v>
      </c>
      <c r="H7712" s="509">
        <v>0</v>
      </c>
    </row>
    <row r="7713" spans="1:8">
      <c r="A7713" s="508" t="s">
        <v>605</v>
      </c>
      <c r="B7713" s="509" t="s">
        <v>379</v>
      </c>
      <c r="C7713" s="509" t="s">
        <v>1042</v>
      </c>
    </row>
    <row r="7714" spans="1:8">
      <c r="A7714" s="508" t="s">
        <v>605</v>
      </c>
      <c r="B7714" s="509" t="s">
        <v>379</v>
      </c>
      <c r="C7714" s="509">
        <v>67</v>
      </c>
      <c r="H7714" s="509">
        <v>0</v>
      </c>
    </row>
    <row r="7715" spans="1:8">
      <c r="A7715" s="508" t="s">
        <v>605</v>
      </c>
      <c r="B7715" s="509" t="s">
        <v>379</v>
      </c>
      <c r="C7715" s="509">
        <v>68</v>
      </c>
      <c r="H7715" s="509">
        <v>0</v>
      </c>
    </row>
    <row r="7716" spans="1:8">
      <c r="A7716" s="508" t="s">
        <v>605</v>
      </c>
      <c r="B7716" s="509" t="s">
        <v>379</v>
      </c>
      <c r="C7716" s="509" t="s">
        <v>1043</v>
      </c>
      <c r="H7716" s="509">
        <v>0</v>
      </c>
    </row>
    <row r="7717" spans="1:8">
      <c r="A7717" s="508" t="s">
        <v>605</v>
      </c>
      <c r="B7717" s="509" t="s">
        <v>379</v>
      </c>
      <c r="C7717" s="509">
        <v>69</v>
      </c>
      <c r="H7717" s="509">
        <v>0</v>
      </c>
    </row>
    <row r="7718" spans="1:8">
      <c r="A7718" s="508" t="s">
        <v>605</v>
      </c>
      <c r="B7718" s="509" t="s">
        <v>379</v>
      </c>
      <c r="C7718" s="509" t="s">
        <v>1044</v>
      </c>
      <c r="H7718" s="509">
        <v>0</v>
      </c>
    </row>
    <row r="7719" spans="1:8">
      <c r="A7719" s="508" t="s">
        <v>605</v>
      </c>
      <c r="B7719" s="509" t="s">
        <v>379</v>
      </c>
      <c r="C7719" s="509" t="s">
        <v>1045</v>
      </c>
      <c r="H7719" s="509">
        <v>0</v>
      </c>
    </row>
    <row r="7720" spans="1:8">
      <c r="A7720" s="508" t="s">
        <v>605</v>
      </c>
      <c r="B7720" s="509" t="s">
        <v>379</v>
      </c>
      <c r="C7720" s="509">
        <v>70</v>
      </c>
      <c r="H7720" s="509">
        <v>0</v>
      </c>
    </row>
    <row r="7721" spans="1:8">
      <c r="A7721" s="508" t="s">
        <v>605</v>
      </c>
      <c r="B7721" s="509" t="s">
        <v>379</v>
      </c>
      <c r="C7721" s="509" t="s">
        <v>1046</v>
      </c>
      <c r="H7721" s="509">
        <v>0</v>
      </c>
    </row>
    <row r="7722" spans="1:8">
      <c r="A7722" s="508" t="s">
        <v>605</v>
      </c>
      <c r="B7722" s="509" t="s">
        <v>379</v>
      </c>
      <c r="C7722" s="509">
        <v>71</v>
      </c>
      <c r="H7722" s="509">
        <v>0</v>
      </c>
    </row>
    <row r="7723" spans="1:8">
      <c r="A7723" s="508" t="s">
        <v>605</v>
      </c>
      <c r="B7723" s="509" t="s">
        <v>379</v>
      </c>
      <c r="C7723" s="509" t="s">
        <v>1047</v>
      </c>
      <c r="H7723" s="509">
        <v>0</v>
      </c>
    </row>
    <row r="7724" spans="1:8">
      <c r="A7724" s="508" t="s">
        <v>605</v>
      </c>
      <c r="B7724" s="509" t="s">
        <v>379</v>
      </c>
      <c r="C7724" s="509" t="s">
        <v>1048</v>
      </c>
      <c r="H7724" s="509">
        <v>0</v>
      </c>
    </row>
    <row r="7725" spans="1:8">
      <c r="A7725" s="508" t="s">
        <v>605</v>
      </c>
      <c r="B7725" s="509" t="s">
        <v>379</v>
      </c>
      <c r="C7725" s="509" t="s">
        <v>1049</v>
      </c>
      <c r="H7725" s="509">
        <v>0</v>
      </c>
    </row>
    <row r="7726" spans="1:8">
      <c r="A7726" s="508" t="s">
        <v>605</v>
      </c>
      <c r="B7726" s="509" t="s">
        <v>379</v>
      </c>
      <c r="C7726" s="509" t="s">
        <v>1050</v>
      </c>
      <c r="H7726" s="509">
        <v>0</v>
      </c>
    </row>
    <row r="7727" spans="1:8">
      <c r="A7727" s="508" t="s">
        <v>605</v>
      </c>
      <c r="B7727" s="509" t="s">
        <v>379</v>
      </c>
      <c r="C7727" s="509" t="s">
        <v>1051</v>
      </c>
      <c r="H7727" s="509">
        <v>0</v>
      </c>
    </row>
    <row r="7728" spans="1:8">
      <c r="A7728" s="508" t="s">
        <v>605</v>
      </c>
      <c r="B7728" s="509" t="s">
        <v>379</v>
      </c>
      <c r="C7728" s="509">
        <v>72</v>
      </c>
      <c r="H7728" s="509">
        <v>0</v>
      </c>
    </row>
    <row r="7729" spans="1:8">
      <c r="A7729" s="508" t="s">
        <v>605</v>
      </c>
      <c r="B7729" s="509" t="s">
        <v>379</v>
      </c>
      <c r="C7729" s="509">
        <v>74</v>
      </c>
      <c r="H7729" s="509">
        <v>0</v>
      </c>
    </row>
    <row r="7730" spans="1:8">
      <c r="A7730" s="508" t="s">
        <v>605</v>
      </c>
      <c r="B7730" s="509" t="s">
        <v>379</v>
      </c>
      <c r="C7730" s="509" t="s">
        <v>4571</v>
      </c>
      <c r="D7730" s="509">
        <v>0</v>
      </c>
      <c r="E7730" s="509">
        <v>0</v>
      </c>
      <c r="F7730" s="509">
        <v>0</v>
      </c>
      <c r="G7730" s="509">
        <v>0</v>
      </c>
      <c r="H7730" s="509">
        <v>0</v>
      </c>
    </row>
    <row r="7731" spans="1:8">
      <c r="A7731" s="508" t="s">
        <v>606</v>
      </c>
      <c r="B7731" s="509" t="s">
        <v>380</v>
      </c>
      <c r="C7731" s="509">
        <v>1</v>
      </c>
      <c r="H7731" s="509">
        <v>0</v>
      </c>
    </row>
    <row r="7732" spans="1:8">
      <c r="A7732" s="508" t="s">
        <v>606</v>
      </c>
      <c r="B7732" s="509" t="s">
        <v>380</v>
      </c>
      <c r="C7732" s="509" t="s">
        <v>1023</v>
      </c>
      <c r="H7732" s="509">
        <v>0</v>
      </c>
    </row>
    <row r="7733" spans="1:8">
      <c r="A7733" s="508" t="s">
        <v>606</v>
      </c>
      <c r="B7733" s="509" t="s">
        <v>380</v>
      </c>
      <c r="C7733" s="509">
        <v>2</v>
      </c>
      <c r="H7733" s="509">
        <v>0</v>
      </c>
    </row>
    <row r="7734" spans="1:8">
      <c r="A7734" s="508" t="s">
        <v>606</v>
      </c>
      <c r="B7734" s="509" t="s">
        <v>380</v>
      </c>
      <c r="C7734" s="509">
        <v>3</v>
      </c>
      <c r="H7734" s="509">
        <v>0</v>
      </c>
    </row>
    <row r="7735" spans="1:8">
      <c r="A7735" s="508" t="s">
        <v>606</v>
      </c>
      <c r="B7735" s="509" t="s">
        <v>380</v>
      </c>
      <c r="C7735" s="509">
        <v>4</v>
      </c>
      <c r="H7735" s="509">
        <v>0</v>
      </c>
    </row>
    <row r="7736" spans="1:8">
      <c r="A7736" s="508" t="s">
        <v>606</v>
      </c>
      <c r="B7736" s="509" t="s">
        <v>380</v>
      </c>
      <c r="C7736" s="509">
        <v>5</v>
      </c>
      <c r="H7736" s="509">
        <v>0</v>
      </c>
    </row>
    <row r="7737" spans="1:8">
      <c r="A7737" s="508" t="s">
        <v>606</v>
      </c>
      <c r="B7737" s="509" t="s">
        <v>380</v>
      </c>
      <c r="C7737" s="509">
        <v>6</v>
      </c>
      <c r="H7737" s="509">
        <v>0</v>
      </c>
    </row>
    <row r="7738" spans="1:8">
      <c r="A7738" s="508" t="s">
        <v>606</v>
      </c>
      <c r="B7738" s="509" t="s">
        <v>380</v>
      </c>
      <c r="C7738" s="509">
        <v>7</v>
      </c>
      <c r="H7738" s="509">
        <v>0</v>
      </c>
    </row>
    <row r="7739" spans="1:8">
      <c r="A7739" s="508" t="s">
        <v>606</v>
      </c>
      <c r="B7739" s="509" t="s">
        <v>380</v>
      </c>
      <c r="C7739" s="509">
        <v>8</v>
      </c>
      <c r="H7739" s="509">
        <v>0</v>
      </c>
    </row>
    <row r="7740" spans="1:8">
      <c r="A7740" s="508" t="s">
        <v>606</v>
      </c>
      <c r="B7740" s="509" t="s">
        <v>380</v>
      </c>
      <c r="C7740" s="509">
        <v>9</v>
      </c>
      <c r="H7740" s="509">
        <v>0</v>
      </c>
    </row>
    <row r="7741" spans="1:8">
      <c r="A7741" s="508" t="s">
        <v>606</v>
      </c>
      <c r="B7741" s="509" t="s">
        <v>380</v>
      </c>
      <c r="C7741" s="509">
        <v>10</v>
      </c>
      <c r="H7741" s="509">
        <v>0</v>
      </c>
    </row>
    <row r="7742" spans="1:8">
      <c r="A7742" s="508" t="s">
        <v>606</v>
      </c>
      <c r="B7742" s="509" t="s">
        <v>380</v>
      </c>
      <c r="C7742" s="509">
        <v>11</v>
      </c>
      <c r="H7742" s="509">
        <v>0</v>
      </c>
    </row>
    <row r="7743" spans="1:8">
      <c r="A7743" s="508" t="s">
        <v>606</v>
      </c>
      <c r="B7743" s="509" t="s">
        <v>380</v>
      </c>
      <c r="C7743" s="509">
        <v>12</v>
      </c>
      <c r="H7743" s="509">
        <v>0</v>
      </c>
    </row>
    <row r="7744" spans="1:8">
      <c r="A7744" s="508" t="s">
        <v>606</v>
      </c>
      <c r="B7744" s="509" t="s">
        <v>380</v>
      </c>
      <c r="C7744" s="509">
        <v>13</v>
      </c>
      <c r="H7744" s="509">
        <v>0</v>
      </c>
    </row>
    <row r="7745" spans="1:8">
      <c r="A7745" s="508" t="s">
        <v>606</v>
      </c>
      <c r="B7745" s="509" t="s">
        <v>380</v>
      </c>
      <c r="C7745" s="509">
        <v>14</v>
      </c>
      <c r="H7745" s="509">
        <v>0</v>
      </c>
    </row>
    <row r="7746" spans="1:8">
      <c r="A7746" s="508" t="s">
        <v>606</v>
      </c>
      <c r="B7746" s="509" t="s">
        <v>380</v>
      </c>
      <c r="C7746" s="509">
        <v>15</v>
      </c>
      <c r="H7746" s="509">
        <v>0</v>
      </c>
    </row>
    <row r="7747" spans="1:8">
      <c r="A7747" s="508" t="s">
        <v>606</v>
      </c>
      <c r="B7747" s="509" t="s">
        <v>380</v>
      </c>
      <c r="C7747" s="509">
        <v>16</v>
      </c>
      <c r="H7747" s="509">
        <v>0</v>
      </c>
    </row>
    <row r="7748" spans="1:8">
      <c r="A7748" s="508" t="s">
        <v>606</v>
      </c>
      <c r="B7748" s="509" t="s">
        <v>380</v>
      </c>
      <c r="C7748" s="509">
        <v>17</v>
      </c>
      <c r="H7748" s="509">
        <v>0</v>
      </c>
    </row>
    <row r="7749" spans="1:8">
      <c r="A7749" s="508" t="s">
        <v>606</v>
      </c>
      <c r="B7749" s="509" t="s">
        <v>380</v>
      </c>
      <c r="C7749" s="509">
        <v>18</v>
      </c>
      <c r="H7749" s="509">
        <v>0</v>
      </c>
    </row>
    <row r="7750" spans="1:8">
      <c r="A7750" s="508" t="s">
        <v>606</v>
      </c>
      <c r="B7750" s="509" t="s">
        <v>380</v>
      </c>
      <c r="C7750" s="509" t="s">
        <v>1024</v>
      </c>
      <c r="H7750" s="509">
        <v>0</v>
      </c>
    </row>
    <row r="7751" spans="1:8">
      <c r="A7751" s="508" t="s">
        <v>606</v>
      </c>
      <c r="B7751" s="509" t="s">
        <v>380</v>
      </c>
      <c r="C7751" s="509" t="s">
        <v>1025</v>
      </c>
      <c r="H7751" s="509">
        <v>0</v>
      </c>
    </row>
    <row r="7752" spans="1:8">
      <c r="A7752" s="508" t="s">
        <v>606</v>
      </c>
      <c r="B7752" s="509" t="s">
        <v>380</v>
      </c>
      <c r="C7752" s="509">
        <v>19</v>
      </c>
      <c r="H7752" s="509">
        <v>0</v>
      </c>
    </row>
    <row r="7753" spans="1:8">
      <c r="A7753" s="508" t="s">
        <v>606</v>
      </c>
      <c r="B7753" s="509" t="s">
        <v>380</v>
      </c>
      <c r="C7753" s="509">
        <v>20</v>
      </c>
      <c r="H7753" s="509">
        <v>0</v>
      </c>
    </row>
    <row r="7754" spans="1:8">
      <c r="A7754" s="508" t="s">
        <v>606</v>
      </c>
      <c r="B7754" s="509" t="s">
        <v>380</v>
      </c>
      <c r="C7754" s="509">
        <v>21</v>
      </c>
      <c r="H7754" s="509">
        <v>0</v>
      </c>
    </row>
    <row r="7755" spans="1:8">
      <c r="A7755" s="508" t="s">
        <v>606</v>
      </c>
      <c r="B7755" s="509" t="s">
        <v>380</v>
      </c>
      <c r="C7755" s="509" t="s">
        <v>1026</v>
      </c>
      <c r="H7755" s="509">
        <v>0</v>
      </c>
    </row>
    <row r="7756" spans="1:8">
      <c r="A7756" s="508" t="s">
        <v>606</v>
      </c>
      <c r="B7756" s="509" t="s">
        <v>380</v>
      </c>
      <c r="C7756" s="509" t="s">
        <v>1027</v>
      </c>
      <c r="H7756" s="509">
        <v>0</v>
      </c>
    </row>
    <row r="7757" spans="1:8">
      <c r="A7757" s="508" t="s">
        <v>606</v>
      </c>
      <c r="B7757" s="509" t="s">
        <v>380</v>
      </c>
      <c r="C7757" s="509" t="s">
        <v>1028</v>
      </c>
      <c r="H7757" s="509">
        <v>0</v>
      </c>
    </row>
    <row r="7758" spans="1:8">
      <c r="A7758" s="508" t="s">
        <v>606</v>
      </c>
      <c r="B7758" s="509" t="s">
        <v>380</v>
      </c>
      <c r="C7758" s="509">
        <v>22</v>
      </c>
      <c r="H7758" s="509">
        <v>0</v>
      </c>
    </row>
    <row r="7759" spans="1:8">
      <c r="A7759" s="508" t="s">
        <v>606</v>
      </c>
      <c r="B7759" s="509" t="s">
        <v>380</v>
      </c>
      <c r="C7759" s="509">
        <v>23</v>
      </c>
      <c r="H7759" s="509">
        <v>0</v>
      </c>
    </row>
    <row r="7760" spans="1:8">
      <c r="A7760" s="508" t="s">
        <v>606</v>
      </c>
      <c r="B7760" s="509" t="s">
        <v>380</v>
      </c>
      <c r="C7760" s="509" t="s">
        <v>1029</v>
      </c>
      <c r="H7760" s="509">
        <v>0</v>
      </c>
    </row>
    <row r="7761" spans="1:8">
      <c r="A7761" s="508" t="s">
        <v>606</v>
      </c>
      <c r="B7761" s="509" t="s">
        <v>380</v>
      </c>
      <c r="C7761" s="509">
        <v>24</v>
      </c>
      <c r="H7761" s="509">
        <v>0</v>
      </c>
    </row>
    <row r="7762" spans="1:8">
      <c r="A7762" s="508" t="s">
        <v>606</v>
      </c>
      <c r="B7762" s="509" t="s">
        <v>380</v>
      </c>
      <c r="C7762" s="509">
        <v>25</v>
      </c>
    </row>
    <row r="7763" spans="1:8">
      <c r="A7763" s="508" t="s">
        <v>606</v>
      </c>
      <c r="B7763" s="509" t="s">
        <v>380</v>
      </c>
      <c r="C7763" s="509">
        <v>26</v>
      </c>
      <c r="H7763" s="509">
        <v>0</v>
      </c>
    </row>
    <row r="7764" spans="1:8">
      <c r="A7764" s="508" t="s">
        <v>606</v>
      </c>
      <c r="B7764" s="509" t="s">
        <v>380</v>
      </c>
      <c r="C7764" s="509">
        <v>27</v>
      </c>
      <c r="H7764" s="509">
        <v>0</v>
      </c>
    </row>
    <row r="7765" spans="1:8">
      <c r="A7765" s="508" t="s">
        <v>606</v>
      </c>
      <c r="B7765" s="509" t="s">
        <v>380</v>
      </c>
      <c r="C7765" s="509">
        <v>28</v>
      </c>
      <c r="H7765" s="509">
        <v>0</v>
      </c>
    </row>
    <row r="7766" spans="1:8">
      <c r="A7766" s="508" t="s">
        <v>606</v>
      </c>
      <c r="B7766" s="509" t="s">
        <v>380</v>
      </c>
      <c r="C7766" s="509">
        <v>29</v>
      </c>
      <c r="H7766" s="509">
        <v>0</v>
      </c>
    </row>
    <row r="7767" spans="1:8">
      <c r="A7767" s="508" t="s">
        <v>606</v>
      </c>
      <c r="B7767" s="509" t="s">
        <v>380</v>
      </c>
      <c r="C7767" s="509">
        <v>30</v>
      </c>
      <c r="H7767" s="509">
        <v>0</v>
      </c>
    </row>
    <row r="7768" spans="1:8">
      <c r="A7768" s="508" t="s">
        <v>606</v>
      </c>
      <c r="B7768" s="509" t="s">
        <v>380</v>
      </c>
      <c r="C7768" s="509">
        <v>31</v>
      </c>
      <c r="H7768" s="509">
        <v>0</v>
      </c>
    </row>
    <row r="7769" spans="1:8">
      <c r="A7769" s="508" t="s">
        <v>606</v>
      </c>
      <c r="B7769" s="509" t="s">
        <v>380</v>
      </c>
      <c r="C7769" s="509">
        <v>32</v>
      </c>
      <c r="H7769" s="509">
        <v>0</v>
      </c>
    </row>
    <row r="7770" spans="1:8">
      <c r="A7770" s="508" t="s">
        <v>606</v>
      </c>
      <c r="B7770" s="509" t="s">
        <v>380</v>
      </c>
      <c r="C7770" s="509">
        <v>33</v>
      </c>
      <c r="H7770" s="509">
        <v>0</v>
      </c>
    </row>
    <row r="7771" spans="1:8">
      <c r="A7771" s="508" t="s">
        <v>606</v>
      </c>
      <c r="B7771" s="509" t="s">
        <v>380</v>
      </c>
      <c r="C7771" s="509">
        <v>34</v>
      </c>
      <c r="H7771" s="509">
        <v>0</v>
      </c>
    </row>
    <row r="7772" spans="1:8">
      <c r="A7772" s="508" t="s">
        <v>606</v>
      </c>
      <c r="B7772" s="509" t="s">
        <v>380</v>
      </c>
      <c r="C7772" s="509">
        <v>35</v>
      </c>
      <c r="H7772" s="509">
        <v>0</v>
      </c>
    </row>
    <row r="7773" spans="1:8">
      <c r="A7773" s="508" t="s">
        <v>606</v>
      </c>
      <c r="B7773" s="509" t="s">
        <v>380</v>
      </c>
      <c r="C7773" s="509">
        <v>36</v>
      </c>
      <c r="H7773" s="509">
        <v>0</v>
      </c>
    </row>
    <row r="7774" spans="1:8">
      <c r="A7774" s="508" t="s">
        <v>606</v>
      </c>
      <c r="B7774" s="509" t="s">
        <v>380</v>
      </c>
      <c r="C7774" s="509">
        <v>37</v>
      </c>
      <c r="H7774" s="509">
        <v>0</v>
      </c>
    </row>
    <row r="7775" spans="1:8">
      <c r="A7775" s="508" t="s">
        <v>606</v>
      </c>
      <c r="B7775" s="509" t="s">
        <v>380</v>
      </c>
      <c r="C7775" s="509">
        <v>38</v>
      </c>
      <c r="H7775" s="509">
        <v>0</v>
      </c>
    </row>
    <row r="7776" spans="1:8">
      <c r="A7776" s="508" t="s">
        <v>606</v>
      </c>
      <c r="B7776" s="509" t="s">
        <v>380</v>
      </c>
      <c r="C7776" s="509" t="s">
        <v>1030</v>
      </c>
    </row>
    <row r="7777" spans="1:8">
      <c r="A7777" s="508" t="s">
        <v>606</v>
      </c>
      <c r="B7777" s="509" t="s">
        <v>380</v>
      </c>
      <c r="C7777" s="509">
        <v>39</v>
      </c>
      <c r="H7777" s="509">
        <v>0</v>
      </c>
    </row>
    <row r="7778" spans="1:8">
      <c r="A7778" s="508" t="s">
        <v>606</v>
      </c>
      <c r="B7778" s="509" t="s">
        <v>380</v>
      </c>
      <c r="C7778" s="509">
        <v>40</v>
      </c>
      <c r="H7778" s="509">
        <v>0</v>
      </c>
    </row>
    <row r="7779" spans="1:8">
      <c r="A7779" s="508" t="s">
        <v>606</v>
      </c>
      <c r="B7779" s="509" t="s">
        <v>380</v>
      </c>
      <c r="C7779" s="509">
        <v>41</v>
      </c>
      <c r="H7779" s="509">
        <v>0</v>
      </c>
    </row>
    <row r="7780" spans="1:8">
      <c r="A7780" s="508" t="s">
        <v>606</v>
      </c>
      <c r="B7780" s="509" t="s">
        <v>380</v>
      </c>
      <c r="C7780" s="509">
        <v>42</v>
      </c>
      <c r="H7780" s="509">
        <v>0</v>
      </c>
    </row>
    <row r="7781" spans="1:8">
      <c r="A7781" s="508" t="s">
        <v>606</v>
      </c>
      <c r="B7781" s="509" t="s">
        <v>380</v>
      </c>
      <c r="C7781" s="509">
        <v>43</v>
      </c>
      <c r="H7781" s="509">
        <v>0</v>
      </c>
    </row>
    <row r="7782" spans="1:8">
      <c r="A7782" s="508" t="s">
        <v>606</v>
      </c>
      <c r="B7782" s="509" t="s">
        <v>380</v>
      </c>
      <c r="C7782" s="509">
        <v>44</v>
      </c>
      <c r="H7782" s="509">
        <v>0</v>
      </c>
    </row>
    <row r="7783" spans="1:8">
      <c r="A7783" s="508" t="s">
        <v>606</v>
      </c>
      <c r="B7783" s="509" t="s">
        <v>380</v>
      </c>
      <c r="C7783" s="509">
        <v>45</v>
      </c>
      <c r="H7783" s="509">
        <v>0</v>
      </c>
    </row>
    <row r="7784" spans="1:8">
      <c r="A7784" s="508" t="s">
        <v>606</v>
      </c>
      <c r="B7784" s="509" t="s">
        <v>380</v>
      </c>
      <c r="C7784" s="509">
        <v>46</v>
      </c>
      <c r="H7784" s="509">
        <v>0</v>
      </c>
    </row>
    <row r="7785" spans="1:8">
      <c r="A7785" s="508" t="s">
        <v>606</v>
      </c>
      <c r="B7785" s="509" t="s">
        <v>380</v>
      </c>
      <c r="C7785" s="509">
        <v>47</v>
      </c>
      <c r="H7785" s="509">
        <v>0</v>
      </c>
    </row>
    <row r="7786" spans="1:8">
      <c r="A7786" s="508" t="s">
        <v>606</v>
      </c>
      <c r="B7786" s="509" t="s">
        <v>380</v>
      </c>
      <c r="C7786" s="509">
        <v>48</v>
      </c>
      <c r="H7786" s="509">
        <v>0</v>
      </c>
    </row>
    <row r="7787" spans="1:8">
      <c r="A7787" s="508" t="s">
        <v>606</v>
      </c>
      <c r="B7787" s="509" t="s">
        <v>380</v>
      </c>
      <c r="C7787" s="509">
        <v>49</v>
      </c>
      <c r="H7787" s="509">
        <v>0</v>
      </c>
    </row>
    <row r="7788" spans="1:8">
      <c r="A7788" s="508" t="s">
        <v>606</v>
      </c>
      <c r="B7788" s="509" t="s">
        <v>380</v>
      </c>
      <c r="C7788" s="509">
        <v>50</v>
      </c>
      <c r="H7788" s="509">
        <v>0</v>
      </c>
    </row>
    <row r="7789" spans="1:8">
      <c r="A7789" s="508" t="s">
        <v>606</v>
      </c>
      <c r="B7789" s="509" t="s">
        <v>380</v>
      </c>
      <c r="C7789" s="509">
        <v>51</v>
      </c>
      <c r="H7789" s="509">
        <v>0</v>
      </c>
    </row>
    <row r="7790" spans="1:8">
      <c r="A7790" s="508" t="s">
        <v>606</v>
      </c>
      <c r="B7790" s="509" t="s">
        <v>380</v>
      </c>
      <c r="C7790" s="509" t="s">
        <v>1031</v>
      </c>
      <c r="H7790" s="509">
        <v>0</v>
      </c>
    </row>
    <row r="7791" spans="1:8">
      <c r="A7791" s="508" t="s">
        <v>606</v>
      </c>
      <c r="B7791" s="509" t="s">
        <v>380</v>
      </c>
      <c r="C7791" s="509" t="s">
        <v>1032</v>
      </c>
      <c r="H7791" s="509">
        <v>0</v>
      </c>
    </row>
    <row r="7792" spans="1:8">
      <c r="A7792" s="508" t="s">
        <v>606</v>
      </c>
      <c r="B7792" s="509" t="s">
        <v>380</v>
      </c>
      <c r="C7792" s="509">
        <v>52</v>
      </c>
      <c r="H7792" s="509">
        <v>0</v>
      </c>
    </row>
    <row r="7793" spans="1:8">
      <c r="A7793" s="508" t="s">
        <v>606</v>
      </c>
      <c r="B7793" s="509" t="s">
        <v>380</v>
      </c>
      <c r="C7793" s="509">
        <v>53</v>
      </c>
      <c r="H7793" s="509">
        <v>0</v>
      </c>
    </row>
    <row r="7794" spans="1:8">
      <c r="A7794" s="508" t="s">
        <v>606</v>
      </c>
      <c r="B7794" s="509" t="s">
        <v>380</v>
      </c>
      <c r="C7794" s="509">
        <v>54</v>
      </c>
      <c r="H7794" s="509">
        <v>0</v>
      </c>
    </row>
    <row r="7795" spans="1:8">
      <c r="A7795" s="508" t="s">
        <v>606</v>
      </c>
      <c r="B7795" s="509" t="s">
        <v>380</v>
      </c>
      <c r="C7795" s="509">
        <v>55</v>
      </c>
      <c r="H7795" s="509">
        <v>0</v>
      </c>
    </row>
    <row r="7796" spans="1:8">
      <c r="A7796" s="508" t="s">
        <v>606</v>
      </c>
      <c r="B7796" s="509" t="s">
        <v>380</v>
      </c>
      <c r="C7796" s="509">
        <v>56</v>
      </c>
      <c r="H7796" s="509">
        <v>0</v>
      </c>
    </row>
    <row r="7797" spans="1:8">
      <c r="A7797" s="508" t="s">
        <v>606</v>
      </c>
      <c r="B7797" s="509" t="s">
        <v>380</v>
      </c>
      <c r="C7797" s="509">
        <v>57</v>
      </c>
      <c r="H7797" s="509">
        <v>0</v>
      </c>
    </row>
    <row r="7798" spans="1:8">
      <c r="A7798" s="508" t="s">
        <v>606</v>
      </c>
      <c r="B7798" s="509" t="s">
        <v>380</v>
      </c>
      <c r="C7798" s="509">
        <v>58</v>
      </c>
      <c r="H7798" s="509">
        <v>0</v>
      </c>
    </row>
    <row r="7799" spans="1:8">
      <c r="A7799" s="508" t="s">
        <v>606</v>
      </c>
      <c r="B7799" s="509" t="s">
        <v>380</v>
      </c>
      <c r="C7799" s="509">
        <v>59</v>
      </c>
      <c r="H7799" s="509">
        <v>0</v>
      </c>
    </row>
    <row r="7800" spans="1:8">
      <c r="A7800" s="508" t="s">
        <v>606</v>
      </c>
      <c r="B7800" s="509" t="s">
        <v>380</v>
      </c>
      <c r="C7800" s="509">
        <v>60</v>
      </c>
      <c r="H7800" s="509">
        <v>0</v>
      </c>
    </row>
    <row r="7801" spans="1:8">
      <c r="A7801" s="508" t="s">
        <v>606</v>
      </c>
      <c r="B7801" s="509" t="s">
        <v>380</v>
      </c>
      <c r="C7801" s="509">
        <v>61</v>
      </c>
      <c r="H7801" s="509">
        <v>0</v>
      </c>
    </row>
    <row r="7802" spans="1:8">
      <c r="A7802" s="508" t="s">
        <v>606</v>
      </c>
      <c r="B7802" s="509" t="s">
        <v>380</v>
      </c>
      <c r="C7802" s="509">
        <v>62</v>
      </c>
      <c r="H7802" s="509">
        <v>0</v>
      </c>
    </row>
    <row r="7803" spans="1:8">
      <c r="A7803" s="508" t="s">
        <v>606</v>
      </c>
      <c r="B7803" s="509" t="s">
        <v>380</v>
      </c>
      <c r="C7803" s="509">
        <v>63</v>
      </c>
      <c r="H7803" s="509">
        <v>0</v>
      </c>
    </row>
    <row r="7804" spans="1:8">
      <c r="A7804" s="508" t="s">
        <v>606</v>
      </c>
      <c r="B7804" s="509" t="s">
        <v>380</v>
      </c>
      <c r="C7804" s="509" t="s">
        <v>1033</v>
      </c>
      <c r="H7804" s="509">
        <v>0</v>
      </c>
    </row>
    <row r="7805" spans="1:8">
      <c r="A7805" s="508" t="s">
        <v>606</v>
      </c>
      <c r="B7805" s="509" t="s">
        <v>380</v>
      </c>
      <c r="C7805" s="509" t="s">
        <v>1034</v>
      </c>
      <c r="H7805" s="509">
        <v>0</v>
      </c>
    </row>
    <row r="7806" spans="1:8">
      <c r="A7806" s="508" t="s">
        <v>606</v>
      </c>
      <c r="B7806" s="509" t="s">
        <v>380</v>
      </c>
      <c r="C7806" s="509">
        <v>64</v>
      </c>
      <c r="H7806" s="509">
        <v>0</v>
      </c>
    </row>
    <row r="7807" spans="1:8">
      <c r="A7807" s="508" t="s">
        <v>606</v>
      </c>
      <c r="B7807" s="509" t="s">
        <v>380</v>
      </c>
      <c r="C7807" s="509" t="s">
        <v>1035</v>
      </c>
      <c r="H7807" s="509">
        <v>0</v>
      </c>
    </row>
    <row r="7808" spans="1:8">
      <c r="A7808" s="508" t="s">
        <v>606</v>
      </c>
      <c r="B7808" s="509" t="s">
        <v>380</v>
      </c>
      <c r="C7808" s="509">
        <v>65</v>
      </c>
      <c r="H7808" s="509">
        <v>0</v>
      </c>
    </row>
    <row r="7809" spans="1:8">
      <c r="A7809" s="508" t="s">
        <v>606</v>
      </c>
      <c r="B7809" s="509" t="s">
        <v>380</v>
      </c>
      <c r="C7809" s="509">
        <v>66</v>
      </c>
      <c r="H7809" s="509">
        <v>0</v>
      </c>
    </row>
    <row r="7810" spans="1:8">
      <c r="A7810" s="508" t="s">
        <v>606</v>
      </c>
      <c r="B7810" s="509" t="s">
        <v>380</v>
      </c>
      <c r="C7810" s="509" t="s">
        <v>1036</v>
      </c>
      <c r="H7810" s="509">
        <v>0</v>
      </c>
    </row>
    <row r="7811" spans="1:8">
      <c r="A7811" s="508" t="s">
        <v>606</v>
      </c>
      <c r="B7811" s="509" t="s">
        <v>380</v>
      </c>
      <c r="C7811" s="509" t="s">
        <v>1037</v>
      </c>
      <c r="H7811" s="509">
        <v>0</v>
      </c>
    </row>
    <row r="7812" spans="1:8">
      <c r="A7812" s="508" t="s">
        <v>606</v>
      </c>
      <c r="B7812" s="509" t="s">
        <v>380</v>
      </c>
      <c r="C7812" s="509" t="s">
        <v>1038</v>
      </c>
      <c r="H7812" s="509">
        <v>0</v>
      </c>
    </row>
    <row r="7813" spans="1:8">
      <c r="A7813" s="508" t="s">
        <v>606</v>
      </c>
      <c r="B7813" s="509" t="s">
        <v>380</v>
      </c>
      <c r="C7813" s="509" t="s">
        <v>1039</v>
      </c>
      <c r="H7813" s="509">
        <v>0</v>
      </c>
    </row>
    <row r="7814" spans="1:8">
      <c r="A7814" s="508" t="s">
        <v>606</v>
      </c>
      <c r="B7814" s="509" t="s">
        <v>380</v>
      </c>
      <c r="C7814" s="509" t="s">
        <v>1040</v>
      </c>
      <c r="H7814" s="509">
        <v>0</v>
      </c>
    </row>
    <row r="7815" spans="1:8">
      <c r="A7815" s="508" t="s">
        <v>606</v>
      </c>
      <c r="B7815" s="509" t="s">
        <v>380</v>
      </c>
      <c r="C7815" s="509" t="s">
        <v>1041</v>
      </c>
      <c r="H7815" s="509">
        <v>0</v>
      </c>
    </row>
    <row r="7816" spans="1:8">
      <c r="A7816" s="508" t="s">
        <v>606</v>
      </c>
      <c r="B7816" s="509" t="s">
        <v>380</v>
      </c>
      <c r="C7816" s="509" t="s">
        <v>1042</v>
      </c>
    </row>
    <row r="7817" spans="1:8">
      <c r="A7817" s="508" t="s">
        <v>606</v>
      </c>
      <c r="B7817" s="509" t="s">
        <v>380</v>
      </c>
      <c r="C7817" s="509">
        <v>67</v>
      </c>
      <c r="H7817" s="509">
        <v>0</v>
      </c>
    </row>
    <row r="7818" spans="1:8">
      <c r="A7818" s="508" t="s">
        <v>606</v>
      </c>
      <c r="B7818" s="509" t="s">
        <v>380</v>
      </c>
      <c r="C7818" s="509">
        <v>68</v>
      </c>
      <c r="H7818" s="509">
        <v>0</v>
      </c>
    </row>
    <row r="7819" spans="1:8">
      <c r="A7819" s="508" t="s">
        <v>606</v>
      </c>
      <c r="B7819" s="509" t="s">
        <v>380</v>
      </c>
      <c r="C7819" s="509" t="s">
        <v>1043</v>
      </c>
      <c r="H7819" s="509">
        <v>0</v>
      </c>
    </row>
    <row r="7820" spans="1:8">
      <c r="A7820" s="508" t="s">
        <v>606</v>
      </c>
      <c r="B7820" s="509" t="s">
        <v>380</v>
      </c>
      <c r="C7820" s="509">
        <v>69</v>
      </c>
      <c r="H7820" s="509">
        <v>0</v>
      </c>
    </row>
    <row r="7821" spans="1:8">
      <c r="A7821" s="508" t="s">
        <v>606</v>
      </c>
      <c r="B7821" s="509" t="s">
        <v>380</v>
      </c>
      <c r="C7821" s="509" t="s">
        <v>1044</v>
      </c>
      <c r="H7821" s="509">
        <v>0</v>
      </c>
    </row>
    <row r="7822" spans="1:8">
      <c r="A7822" s="508" t="s">
        <v>606</v>
      </c>
      <c r="B7822" s="509" t="s">
        <v>380</v>
      </c>
      <c r="C7822" s="509" t="s">
        <v>1045</v>
      </c>
      <c r="H7822" s="509">
        <v>0</v>
      </c>
    </row>
    <row r="7823" spans="1:8">
      <c r="A7823" s="508" t="s">
        <v>606</v>
      </c>
      <c r="B7823" s="509" t="s">
        <v>380</v>
      </c>
      <c r="C7823" s="509">
        <v>70</v>
      </c>
      <c r="H7823" s="509">
        <v>0</v>
      </c>
    </row>
    <row r="7824" spans="1:8">
      <c r="A7824" s="508" t="s">
        <v>606</v>
      </c>
      <c r="B7824" s="509" t="s">
        <v>380</v>
      </c>
      <c r="C7824" s="509" t="s">
        <v>1046</v>
      </c>
      <c r="H7824" s="509">
        <v>0</v>
      </c>
    </row>
    <row r="7825" spans="1:8">
      <c r="A7825" s="508" t="s">
        <v>606</v>
      </c>
      <c r="B7825" s="509" t="s">
        <v>380</v>
      </c>
      <c r="C7825" s="509">
        <v>71</v>
      </c>
      <c r="H7825" s="509">
        <v>0</v>
      </c>
    </row>
    <row r="7826" spans="1:8">
      <c r="A7826" s="508" t="s">
        <v>606</v>
      </c>
      <c r="B7826" s="509" t="s">
        <v>380</v>
      </c>
      <c r="C7826" s="509" t="s">
        <v>1047</v>
      </c>
      <c r="H7826" s="509">
        <v>0</v>
      </c>
    </row>
    <row r="7827" spans="1:8">
      <c r="A7827" s="508" t="s">
        <v>606</v>
      </c>
      <c r="B7827" s="509" t="s">
        <v>380</v>
      </c>
      <c r="C7827" s="509" t="s">
        <v>1048</v>
      </c>
      <c r="H7827" s="509">
        <v>0</v>
      </c>
    </row>
    <row r="7828" spans="1:8">
      <c r="A7828" s="508" t="s">
        <v>606</v>
      </c>
      <c r="B7828" s="509" t="s">
        <v>380</v>
      </c>
      <c r="C7828" s="509" t="s">
        <v>1049</v>
      </c>
      <c r="H7828" s="509">
        <v>0</v>
      </c>
    </row>
    <row r="7829" spans="1:8">
      <c r="A7829" s="508" t="s">
        <v>606</v>
      </c>
      <c r="B7829" s="509" t="s">
        <v>380</v>
      </c>
      <c r="C7829" s="509" t="s">
        <v>1050</v>
      </c>
      <c r="H7829" s="509">
        <v>0</v>
      </c>
    </row>
    <row r="7830" spans="1:8">
      <c r="A7830" s="508" t="s">
        <v>606</v>
      </c>
      <c r="B7830" s="509" t="s">
        <v>380</v>
      </c>
      <c r="C7830" s="509" t="s">
        <v>1051</v>
      </c>
      <c r="H7830" s="509">
        <v>0</v>
      </c>
    </row>
    <row r="7831" spans="1:8">
      <c r="A7831" s="508" t="s">
        <v>606</v>
      </c>
      <c r="B7831" s="509" t="s">
        <v>380</v>
      </c>
      <c r="C7831" s="509">
        <v>72</v>
      </c>
      <c r="H7831" s="509">
        <v>0</v>
      </c>
    </row>
    <row r="7832" spans="1:8">
      <c r="A7832" s="508" t="s">
        <v>606</v>
      </c>
      <c r="B7832" s="509" t="s">
        <v>380</v>
      </c>
      <c r="C7832" s="509">
        <v>74</v>
      </c>
      <c r="H7832" s="509">
        <v>0</v>
      </c>
    </row>
    <row r="7833" spans="1:8">
      <c r="A7833" s="508" t="s">
        <v>606</v>
      </c>
      <c r="B7833" s="509" t="s">
        <v>380</v>
      </c>
      <c r="C7833" s="509" t="s">
        <v>4571</v>
      </c>
      <c r="D7833" s="509">
        <v>0</v>
      </c>
      <c r="E7833" s="509">
        <v>0</v>
      </c>
      <c r="F7833" s="509">
        <v>0</v>
      </c>
      <c r="G7833" s="509">
        <v>0</v>
      </c>
      <c r="H7833" s="509">
        <v>0</v>
      </c>
    </row>
    <row r="7834" spans="1:8">
      <c r="A7834" s="508" t="s">
        <v>607</v>
      </c>
      <c r="B7834" s="509" t="s">
        <v>381</v>
      </c>
      <c r="C7834" s="509">
        <v>1</v>
      </c>
      <c r="H7834" s="509">
        <v>0</v>
      </c>
    </row>
    <row r="7835" spans="1:8">
      <c r="A7835" s="508" t="s">
        <v>607</v>
      </c>
      <c r="B7835" s="509" t="s">
        <v>381</v>
      </c>
      <c r="C7835" s="509" t="s">
        <v>1023</v>
      </c>
      <c r="H7835" s="509">
        <v>0</v>
      </c>
    </row>
    <row r="7836" spans="1:8">
      <c r="A7836" s="508" t="s">
        <v>607</v>
      </c>
      <c r="B7836" s="509" t="s">
        <v>381</v>
      </c>
      <c r="C7836" s="509">
        <v>2</v>
      </c>
      <c r="H7836" s="509">
        <v>0</v>
      </c>
    </row>
    <row r="7837" spans="1:8">
      <c r="A7837" s="508" t="s">
        <v>607</v>
      </c>
      <c r="B7837" s="509" t="s">
        <v>381</v>
      </c>
      <c r="C7837" s="509">
        <v>3</v>
      </c>
      <c r="H7837" s="509">
        <v>0</v>
      </c>
    </row>
    <row r="7838" spans="1:8">
      <c r="A7838" s="508" t="s">
        <v>607</v>
      </c>
      <c r="B7838" s="509" t="s">
        <v>381</v>
      </c>
      <c r="C7838" s="509">
        <v>4</v>
      </c>
      <c r="H7838" s="509">
        <v>0</v>
      </c>
    </row>
    <row r="7839" spans="1:8">
      <c r="A7839" s="508" t="s">
        <v>607</v>
      </c>
      <c r="B7839" s="509" t="s">
        <v>381</v>
      </c>
      <c r="C7839" s="509">
        <v>5</v>
      </c>
      <c r="H7839" s="509">
        <v>0</v>
      </c>
    </row>
    <row r="7840" spans="1:8">
      <c r="A7840" s="508" t="s">
        <v>607</v>
      </c>
      <c r="B7840" s="509" t="s">
        <v>381</v>
      </c>
      <c r="C7840" s="509">
        <v>6</v>
      </c>
      <c r="H7840" s="509">
        <v>0</v>
      </c>
    </row>
    <row r="7841" spans="1:8">
      <c r="A7841" s="508" t="s">
        <v>607</v>
      </c>
      <c r="B7841" s="509" t="s">
        <v>381</v>
      </c>
      <c r="C7841" s="509">
        <v>7</v>
      </c>
      <c r="H7841" s="509">
        <v>0</v>
      </c>
    </row>
    <row r="7842" spans="1:8">
      <c r="A7842" s="508" t="s">
        <v>607</v>
      </c>
      <c r="B7842" s="509" t="s">
        <v>381</v>
      </c>
      <c r="C7842" s="509">
        <v>8</v>
      </c>
      <c r="H7842" s="509">
        <v>0</v>
      </c>
    </row>
    <row r="7843" spans="1:8">
      <c r="A7843" s="508" t="s">
        <v>607</v>
      </c>
      <c r="B7843" s="509" t="s">
        <v>381</v>
      </c>
      <c r="C7843" s="509">
        <v>9</v>
      </c>
      <c r="H7843" s="509">
        <v>0</v>
      </c>
    </row>
    <row r="7844" spans="1:8">
      <c r="A7844" s="508" t="s">
        <v>607</v>
      </c>
      <c r="B7844" s="509" t="s">
        <v>381</v>
      </c>
      <c r="C7844" s="509">
        <v>10</v>
      </c>
      <c r="H7844" s="509">
        <v>0</v>
      </c>
    </row>
    <row r="7845" spans="1:8">
      <c r="A7845" s="508" t="s">
        <v>607</v>
      </c>
      <c r="B7845" s="509" t="s">
        <v>381</v>
      </c>
      <c r="C7845" s="509">
        <v>11</v>
      </c>
      <c r="H7845" s="509">
        <v>0</v>
      </c>
    </row>
    <row r="7846" spans="1:8">
      <c r="A7846" s="508" t="s">
        <v>607</v>
      </c>
      <c r="B7846" s="509" t="s">
        <v>381</v>
      </c>
      <c r="C7846" s="509">
        <v>12</v>
      </c>
      <c r="H7846" s="509">
        <v>0</v>
      </c>
    </row>
    <row r="7847" spans="1:8">
      <c r="A7847" s="508" t="s">
        <v>607</v>
      </c>
      <c r="B7847" s="509" t="s">
        <v>381</v>
      </c>
      <c r="C7847" s="509">
        <v>13</v>
      </c>
      <c r="H7847" s="509">
        <v>0</v>
      </c>
    </row>
    <row r="7848" spans="1:8">
      <c r="A7848" s="508" t="s">
        <v>607</v>
      </c>
      <c r="B7848" s="509" t="s">
        <v>381</v>
      </c>
      <c r="C7848" s="509">
        <v>14</v>
      </c>
      <c r="H7848" s="509">
        <v>0</v>
      </c>
    </row>
    <row r="7849" spans="1:8">
      <c r="A7849" s="508" t="s">
        <v>607</v>
      </c>
      <c r="B7849" s="509" t="s">
        <v>381</v>
      </c>
      <c r="C7849" s="509">
        <v>15</v>
      </c>
      <c r="H7849" s="509">
        <v>0</v>
      </c>
    </row>
    <row r="7850" spans="1:8">
      <c r="A7850" s="508" t="s">
        <v>607</v>
      </c>
      <c r="B7850" s="509" t="s">
        <v>381</v>
      </c>
      <c r="C7850" s="509">
        <v>16</v>
      </c>
      <c r="H7850" s="509">
        <v>0</v>
      </c>
    </row>
    <row r="7851" spans="1:8">
      <c r="A7851" s="508" t="s">
        <v>607</v>
      </c>
      <c r="B7851" s="509" t="s">
        <v>381</v>
      </c>
      <c r="C7851" s="509">
        <v>17</v>
      </c>
      <c r="H7851" s="509">
        <v>0</v>
      </c>
    </row>
    <row r="7852" spans="1:8">
      <c r="A7852" s="508" t="s">
        <v>607</v>
      </c>
      <c r="B7852" s="509" t="s">
        <v>381</v>
      </c>
      <c r="C7852" s="509">
        <v>18</v>
      </c>
      <c r="H7852" s="509">
        <v>0</v>
      </c>
    </row>
    <row r="7853" spans="1:8">
      <c r="A7853" s="508" t="s">
        <v>607</v>
      </c>
      <c r="B7853" s="509" t="s">
        <v>381</v>
      </c>
      <c r="C7853" s="509" t="s">
        <v>1024</v>
      </c>
      <c r="H7853" s="509">
        <v>0</v>
      </c>
    </row>
    <row r="7854" spans="1:8">
      <c r="A7854" s="508" t="s">
        <v>607</v>
      </c>
      <c r="B7854" s="509" t="s">
        <v>381</v>
      </c>
      <c r="C7854" s="509" t="s">
        <v>1025</v>
      </c>
      <c r="H7854" s="509">
        <v>0</v>
      </c>
    </row>
    <row r="7855" spans="1:8">
      <c r="A7855" s="508" t="s">
        <v>607</v>
      </c>
      <c r="B7855" s="509" t="s">
        <v>381</v>
      </c>
      <c r="C7855" s="509">
        <v>19</v>
      </c>
      <c r="H7855" s="509">
        <v>0</v>
      </c>
    </row>
    <row r="7856" spans="1:8">
      <c r="A7856" s="508" t="s">
        <v>607</v>
      </c>
      <c r="B7856" s="509" t="s">
        <v>381</v>
      </c>
      <c r="C7856" s="509">
        <v>20</v>
      </c>
      <c r="H7856" s="509">
        <v>0</v>
      </c>
    </row>
    <row r="7857" spans="1:8">
      <c r="A7857" s="508" t="s">
        <v>607</v>
      </c>
      <c r="B7857" s="509" t="s">
        <v>381</v>
      </c>
      <c r="C7857" s="509">
        <v>21</v>
      </c>
      <c r="H7857" s="509">
        <v>0</v>
      </c>
    </row>
    <row r="7858" spans="1:8">
      <c r="A7858" s="508" t="s">
        <v>607</v>
      </c>
      <c r="B7858" s="509" t="s">
        <v>381</v>
      </c>
      <c r="C7858" s="509" t="s">
        <v>1026</v>
      </c>
      <c r="H7858" s="509">
        <v>0</v>
      </c>
    </row>
    <row r="7859" spans="1:8">
      <c r="A7859" s="508" t="s">
        <v>607</v>
      </c>
      <c r="B7859" s="509" t="s">
        <v>381</v>
      </c>
      <c r="C7859" s="509" t="s">
        <v>1027</v>
      </c>
      <c r="H7859" s="509">
        <v>0</v>
      </c>
    </row>
    <row r="7860" spans="1:8">
      <c r="A7860" s="508" t="s">
        <v>607</v>
      </c>
      <c r="B7860" s="509" t="s">
        <v>381</v>
      </c>
      <c r="C7860" s="509" t="s">
        <v>1028</v>
      </c>
      <c r="H7860" s="509">
        <v>0</v>
      </c>
    </row>
    <row r="7861" spans="1:8">
      <c r="A7861" s="508" t="s">
        <v>607</v>
      </c>
      <c r="B7861" s="509" t="s">
        <v>381</v>
      </c>
      <c r="C7861" s="509">
        <v>22</v>
      </c>
      <c r="H7861" s="509">
        <v>0</v>
      </c>
    </row>
    <row r="7862" spans="1:8">
      <c r="A7862" s="508" t="s">
        <v>607</v>
      </c>
      <c r="B7862" s="509" t="s">
        <v>381</v>
      </c>
      <c r="C7862" s="509">
        <v>23</v>
      </c>
      <c r="H7862" s="509">
        <v>0</v>
      </c>
    </row>
    <row r="7863" spans="1:8">
      <c r="A7863" s="508" t="s">
        <v>607</v>
      </c>
      <c r="B7863" s="509" t="s">
        <v>381</v>
      </c>
      <c r="C7863" s="509" t="s">
        <v>1029</v>
      </c>
      <c r="H7863" s="509">
        <v>0</v>
      </c>
    </row>
    <row r="7864" spans="1:8">
      <c r="A7864" s="508" t="s">
        <v>607</v>
      </c>
      <c r="B7864" s="509" t="s">
        <v>381</v>
      </c>
      <c r="C7864" s="509">
        <v>24</v>
      </c>
      <c r="H7864" s="509">
        <v>0</v>
      </c>
    </row>
    <row r="7865" spans="1:8">
      <c r="A7865" s="508" t="s">
        <v>607</v>
      </c>
      <c r="B7865" s="509" t="s">
        <v>381</v>
      </c>
      <c r="C7865" s="509">
        <v>25</v>
      </c>
    </row>
    <row r="7866" spans="1:8">
      <c r="A7866" s="508" t="s">
        <v>607</v>
      </c>
      <c r="B7866" s="509" t="s">
        <v>381</v>
      </c>
      <c r="C7866" s="509">
        <v>26</v>
      </c>
      <c r="H7866" s="509">
        <v>0</v>
      </c>
    </row>
    <row r="7867" spans="1:8">
      <c r="A7867" s="508" t="s">
        <v>607</v>
      </c>
      <c r="B7867" s="509" t="s">
        <v>381</v>
      </c>
      <c r="C7867" s="509">
        <v>27</v>
      </c>
      <c r="H7867" s="509">
        <v>0</v>
      </c>
    </row>
    <row r="7868" spans="1:8">
      <c r="A7868" s="508" t="s">
        <v>607</v>
      </c>
      <c r="B7868" s="509" t="s">
        <v>381</v>
      </c>
      <c r="C7868" s="509">
        <v>28</v>
      </c>
      <c r="H7868" s="509">
        <v>0</v>
      </c>
    </row>
    <row r="7869" spans="1:8">
      <c r="A7869" s="508" t="s">
        <v>607</v>
      </c>
      <c r="B7869" s="509" t="s">
        <v>381</v>
      </c>
      <c r="C7869" s="509">
        <v>29</v>
      </c>
      <c r="H7869" s="509">
        <v>0</v>
      </c>
    </row>
    <row r="7870" spans="1:8">
      <c r="A7870" s="508" t="s">
        <v>607</v>
      </c>
      <c r="B7870" s="509" t="s">
        <v>381</v>
      </c>
      <c r="C7870" s="509">
        <v>30</v>
      </c>
      <c r="H7870" s="509">
        <v>0</v>
      </c>
    </row>
    <row r="7871" spans="1:8">
      <c r="A7871" s="508" t="s">
        <v>607</v>
      </c>
      <c r="B7871" s="509" t="s">
        <v>381</v>
      </c>
      <c r="C7871" s="509">
        <v>31</v>
      </c>
      <c r="H7871" s="509">
        <v>0</v>
      </c>
    </row>
    <row r="7872" spans="1:8">
      <c r="A7872" s="508" t="s">
        <v>607</v>
      </c>
      <c r="B7872" s="509" t="s">
        <v>381</v>
      </c>
      <c r="C7872" s="509">
        <v>32</v>
      </c>
      <c r="H7872" s="509">
        <v>0</v>
      </c>
    </row>
    <row r="7873" spans="1:8">
      <c r="A7873" s="508" t="s">
        <v>607</v>
      </c>
      <c r="B7873" s="509" t="s">
        <v>381</v>
      </c>
      <c r="C7873" s="509">
        <v>33</v>
      </c>
      <c r="H7873" s="509">
        <v>0</v>
      </c>
    </row>
    <row r="7874" spans="1:8">
      <c r="A7874" s="508" t="s">
        <v>607</v>
      </c>
      <c r="B7874" s="509" t="s">
        <v>381</v>
      </c>
      <c r="C7874" s="509">
        <v>34</v>
      </c>
      <c r="H7874" s="509">
        <v>0</v>
      </c>
    </row>
    <row r="7875" spans="1:8">
      <c r="A7875" s="508" t="s">
        <v>607</v>
      </c>
      <c r="B7875" s="509" t="s">
        <v>381</v>
      </c>
      <c r="C7875" s="509">
        <v>35</v>
      </c>
      <c r="H7875" s="509">
        <v>0</v>
      </c>
    </row>
    <row r="7876" spans="1:8">
      <c r="A7876" s="508" t="s">
        <v>607</v>
      </c>
      <c r="B7876" s="509" t="s">
        <v>381</v>
      </c>
      <c r="C7876" s="509">
        <v>36</v>
      </c>
      <c r="H7876" s="509">
        <v>0</v>
      </c>
    </row>
    <row r="7877" spans="1:8">
      <c r="A7877" s="508" t="s">
        <v>607</v>
      </c>
      <c r="B7877" s="509" t="s">
        <v>381</v>
      </c>
      <c r="C7877" s="509">
        <v>37</v>
      </c>
      <c r="H7877" s="509">
        <v>0</v>
      </c>
    </row>
    <row r="7878" spans="1:8">
      <c r="A7878" s="508" t="s">
        <v>607</v>
      </c>
      <c r="B7878" s="509" t="s">
        <v>381</v>
      </c>
      <c r="C7878" s="509">
        <v>38</v>
      </c>
      <c r="H7878" s="509">
        <v>0</v>
      </c>
    </row>
    <row r="7879" spans="1:8">
      <c r="A7879" s="508" t="s">
        <v>607</v>
      </c>
      <c r="B7879" s="509" t="s">
        <v>381</v>
      </c>
      <c r="C7879" s="509" t="s">
        <v>1030</v>
      </c>
    </row>
    <row r="7880" spans="1:8">
      <c r="A7880" s="508" t="s">
        <v>607</v>
      </c>
      <c r="B7880" s="509" t="s">
        <v>381</v>
      </c>
      <c r="C7880" s="509">
        <v>39</v>
      </c>
      <c r="H7880" s="509">
        <v>0</v>
      </c>
    </row>
    <row r="7881" spans="1:8">
      <c r="A7881" s="508" t="s">
        <v>607</v>
      </c>
      <c r="B7881" s="509" t="s">
        <v>381</v>
      </c>
      <c r="C7881" s="509">
        <v>40</v>
      </c>
      <c r="H7881" s="509">
        <v>0</v>
      </c>
    </row>
    <row r="7882" spans="1:8">
      <c r="A7882" s="508" t="s">
        <v>607</v>
      </c>
      <c r="B7882" s="509" t="s">
        <v>381</v>
      </c>
      <c r="C7882" s="509">
        <v>41</v>
      </c>
      <c r="H7882" s="509">
        <v>0</v>
      </c>
    </row>
    <row r="7883" spans="1:8">
      <c r="A7883" s="508" t="s">
        <v>607</v>
      </c>
      <c r="B7883" s="509" t="s">
        <v>381</v>
      </c>
      <c r="C7883" s="509">
        <v>42</v>
      </c>
      <c r="H7883" s="509">
        <v>0</v>
      </c>
    </row>
    <row r="7884" spans="1:8">
      <c r="A7884" s="508" t="s">
        <v>607</v>
      </c>
      <c r="B7884" s="509" t="s">
        <v>381</v>
      </c>
      <c r="C7884" s="509">
        <v>43</v>
      </c>
      <c r="H7884" s="509">
        <v>0</v>
      </c>
    </row>
    <row r="7885" spans="1:8">
      <c r="A7885" s="508" t="s">
        <v>607</v>
      </c>
      <c r="B7885" s="509" t="s">
        <v>381</v>
      </c>
      <c r="C7885" s="509">
        <v>44</v>
      </c>
      <c r="H7885" s="509">
        <v>0</v>
      </c>
    </row>
    <row r="7886" spans="1:8">
      <c r="A7886" s="508" t="s">
        <v>607</v>
      </c>
      <c r="B7886" s="509" t="s">
        <v>381</v>
      </c>
      <c r="C7886" s="509">
        <v>45</v>
      </c>
      <c r="H7886" s="509">
        <v>0</v>
      </c>
    </row>
    <row r="7887" spans="1:8">
      <c r="A7887" s="508" t="s">
        <v>607</v>
      </c>
      <c r="B7887" s="509" t="s">
        <v>381</v>
      </c>
      <c r="C7887" s="509">
        <v>46</v>
      </c>
      <c r="H7887" s="509">
        <v>0</v>
      </c>
    </row>
    <row r="7888" spans="1:8">
      <c r="A7888" s="508" t="s">
        <v>607</v>
      </c>
      <c r="B7888" s="509" t="s">
        <v>381</v>
      </c>
      <c r="C7888" s="509">
        <v>47</v>
      </c>
      <c r="H7888" s="509">
        <v>0</v>
      </c>
    </row>
    <row r="7889" spans="1:8">
      <c r="A7889" s="508" t="s">
        <v>607</v>
      </c>
      <c r="B7889" s="509" t="s">
        <v>381</v>
      </c>
      <c r="C7889" s="509">
        <v>48</v>
      </c>
      <c r="H7889" s="509">
        <v>0</v>
      </c>
    </row>
    <row r="7890" spans="1:8">
      <c r="A7890" s="508" t="s">
        <v>607</v>
      </c>
      <c r="B7890" s="509" t="s">
        <v>381</v>
      </c>
      <c r="C7890" s="509">
        <v>49</v>
      </c>
      <c r="H7890" s="509">
        <v>0</v>
      </c>
    </row>
    <row r="7891" spans="1:8">
      <c r="A7891" s="508" t="s">
        <v>607</v>
      </c>
      <c r="B7891" s="509" t="s">
        <v>381</v>
      </c>
      <c r="C7891" s="509">
        <v>50</v>
      </c>
      <c r="H7891" s="509">
        <v>0</v>
      </c>
    </row>
    <row r="7892" spans="1:8">
      <c r="A7892" s="508" t="s">
        <v>607</v>
      </c>
      <c r="B7892" s="509" t="s">
        <v>381</v>
      </c>
      <c r="C7892" s="509">
        <v>51</v>
      </c>
      <c r="H7892" s="509">
        <v>0</v>
      </c>
    </row>
    <row r="7893" spans="1:8">
      <c r="A7893" s="508" t="s">
        <v>607</v>
      </c>
      <c r="B7893" s="509" t="s">
        <v>381</v>
      </c>
      <c r="C7893" s="509" t="s">
        <v>1031</v>
      </c>
      <c r="H7893" s="509">
        <v>0</v>
      </c>
    </row>
    <row r="7894" spans="1:8">
      <c r="A7894" s="508" t="s">
        <v>607</v>
      </c>
      <c r="B7894" s="509" t="s">
        <v>381</v>
      </c>
      <c r="C7894" s="509" t="s">
        <v>1032</v>
      </c>
      <c r="H7894" s="509">
        <v>0</v>
      </c>
    </row>
    <row r="7895" spans="1:8">
      <c r="A7895" s="508" t="s">
        <v>607</v>
      </c>
      <c r="B7895" s="509" t="s">
        <v>381</v>
      </c>
      <c r="C7895" s="509">
        <v>52</v>
      </c>
      <c r="H7895" s="509">
        <v>0</v>
      </c>
    </row>
    <row r="7896" spans="1:8">
      <c r="A7896" s="508" t="s">
        <v>607</v>
      </c>
      <c r="B7896" s="509" t="s">
        <v>381</v>
      </c>
      <c r="C7896" s="509">
        <v>53</v>
      </c>
      <c r="H7896" s="509">
        <v>0</v>
      </c>
    </row>
    <row r="7897" spans="1:8">
      <c r="A7897" s="508" t="s">
        <v>607</v>
      </c>
      <c r="B7897" s="509" t="s">
        <v>381</v>
      </c>
      <c r="C7897" s="509">
        <v>54</v>
      </c>
      <c r="H7897" s="509">
        <v>0</v>
      </c>
    </row>
    <row r="7898" spans="1:8">
      <c r="A7898" s="508" t="s">
        <v>607</v>
      </c>
      <c r="B7898" s="509" t="s">
        <v>381</v>
      </c>
      <c r="C7898" s="509">
        <v>55</v>
      </c>
      <c r="H7898" s="509">
        <v>0</v>
      </c>
    </row>
    <row r="7899" spans="1:8">
      <c r="A7899" s="508" t="s">
        <v>607</v>
      </c>
      <c r="B7899" s="509" t="s">
        <v>381</v>
      </c>
      <c r="C7899" s="509">
        <v>56</v>
      </c>
      <c r="H7899" s="509">
        <v>0</v>
      </c>
    </row>
    <row r="7900" spans="1:8">
      <c r="A7900" s="508" t="s">
        <v>607</v>
      </c>
      <c r="B7900" s="509" t="s">
        <v>381</v>
      </c>
      <c r="C7900" s="509">
        <v>57</v>
      </c>
      <c r="H7900" s="509">
        <v>0</v>
      </c>
    </row>
    <row r="7901" spans="1:8">
      <c r="A7901" s="508" t="s">
        <v>607</v>
      </c>
      <c r="B7901" s="509" t="s">
        <v>381</v>
      </c>
      <c r="C7901" s="509">
        <v>58</v>
      </c>
      <c r="H7901" s="509">
        <v>0</v>
      </c>
    </row>
    <row r="7902" spans="1:8">
      <c r="A7902" s="508" t="s">
        <v>607</v>
      </c>
      <c r="B7902" s="509" t="s">
        <v>381</v>
      </c>
      <c r="C7902" s="509">
        <v>59</v>
      </c>
      <c r="H7902" s="509">
        <v>0</v>
      </c>
    </row>
    <row r="7903" spans="1:8">
      <c r="A7903" s="508" t="s">
        <v>607</v>
      </c>
      <c r="B7903" s="509" t="s">
        <v>381</v>
      </c>
      <c r="C7903" s="509">
        <v>60</v>
      </c>
      <c r="H7903" s="509">
        <v>0</v>
      </c>
    </row>
    <row r="7904" spans="1:8">
      <c r="A7904" s="508" t="s">
        <v>607</v>
      </c>
      <c r="B7904" s="509" t="s">
        <v>381</v>
      </c>
      <c r="C7904" s="509">
        <v>61</v>
      </c>
      <c r="H7904" s="509">
        <v>0</v>
      </c>
    </row>
    <row r="7905" spans="1:8">
      <c r="A7905" s="508" t="s">
        <v>607</v>
      </c>
      <c r="B7905" s="509" t="s">
        <v>381</v>
      </c>
      <c r="C7905" s="509">
        <v>62</v>
      </c>
      <c r="H7905" s="509">
        <v>0</v>
      </c>
    </row>
    <row r="7906" spans="1:8">
      <c r="A7906" s="508" t="s">
        <v>607</v>
      </c>
      <c r="B7906" s="509" t="s">
        <v>381</v>
      </c>
      <c r="C7906" s="509">
        <v>63</v>
      </c>
      <c r="H7906" s="509">
        <v>0</v>
      </c>
    </row>
    <row r="7907" spans="1:8">
      <c r="A7907" s="508" t="s">
        <v>607</v>
      </c>
      <c r="B7907" s="509" t="s">
        <v>381</v>
      </c>
      <c r="C7907" s="509" t="s">
        <v>1033</v>
      </c>
      <c r="H7907" s="509">
        <v>0</v>
      </c>
    </row>
    <row r="7908" spans="1:8">
      <c r="A7908" s="508" t="s">
        <v>607</v>
      </c>
      <c r="B7908" s="509" t="s">
        <v>381</v>
      </c>
      <c r="C7908" s="509" t="s">
        <v>1034</v>
      </c>
      <c r="H7908" s="509">
        <v>0</v>
      </c>
    </row>
    <row r="7909" spans="1:8">
      <c r="A7909" s="508" t="s">
        <v>607</v>
      </c>
      <c r="B7909" s="509" t="s">
        <v>381</v>
      </c>
      <c r="C7909" s="509">
        <v>64</v>
      </c>
      <c r="H7909" s="509">
        <v>0</v>
      </c>
    </row>
    <row r="7910" spans="1:8">
      <c r="A7910" s="508" t="s">
        <v>607</v>
      </c>
      <c r="B7910" s="509" t="s">
        <v>381</v>
      </c>
      <c r="C7910" s="509" t="s">
        <v>1035</v>
      </c>
      <c r="H7910" s="509">
        <v>0</v>
      </c>
    </row>
    <row r="7911" spans="1:8">
      <c r="A7911" s="508" t="s">
        <v>607</v>
      </c>
      <c r="B7911" s="509" t="s">
        <v>381</v>
      </c>
      <c r="C7911" s="509">
        <v>65</v>
      </c>
      <c r="H7911" s="509">
        <v>0</v>
      </c>
    </row>
    <row r="7912" spans="1:8">
      <c r="A7912" s="508" t="s">
        <v>607</v>
      </c>
      <c r="B7912" s="509" t="s">
        <v>381</v>
      </c>
      <c r="C7912" s="509">
        <v>66</v>
      </c>
      <c r="H7912" s="509">
        <v>0</v>
      </c>
    </row>
    <row r="7913" spans="1:8">
      <c r="A7913" s="508" t="s">
        <v>607</v>
      </c>
      <c r="B7913" s="509" t="s">
        <v>381</v>
      </c>
      <c r="C7913" s="509" t="s">
        <v>1036</v>
      </c>
      <c r="H7913" s="509">
        <v>0</v>
      </c>
    </row>
    <row r="7914" spans="1:8">
      <c r="A7914" s="508" t="s">
        <v>607</v>
      </c>
      <c r="B7914" s="509" t="s">
        <v>381</v>
      </c>
      <c r="C7914" s="509" t="s">
        <v>1037</v>
      </c>
      <c r="H7914" s="509">
        <v>0</v>
      </c>
    </row>
    <row r="7915" spans="1:8">
      <c r="A7915" s="508" t="s">
        <v>607</v>
      </c>
      <c r="B7915" s="509" t="s">
        <v>381</v>
      </c>
      <c r="C7915" s="509" t="s">
        <v>1038</v>
      </c>
      <c r="H7915" s="509">
        <v>0</v>
      </c>
    </row>
    <row r="7916" spans="1:8">
      <c r="A7916" s="508" t="s">
        <v>607</v>
      </c>
      <c r="B7916" s="509" t="s">
        <v>381</v>
      </c>
      <c r="C7916" s="509" t="s">
        <v>1039</v>
      </c>
      <c r="H7916" s="509">
        <v>0</v>
      </c>
    </row>
    <row r="7917" spans="1:8">
      <c r="A7917" s="508" t="s">
        <v>607</v>
      </c>
      <c r="B7917" s="509" t="s">
        <v>381</v>
      </c>
      <c r="C7917" s="509" t="s">
        <v>1040</v>
      </c>
      <c r="H7917" s="509">
        <v>0</v>
      </c>
    </row>
    <row r="7918" spans="1:8">
      <c r="A7918" s="508" t="s">
        <v>607</v>
      </c>
      <c r="B7918" s="509" t="s">
        <v>381</v>
      </c>
      <c r="C7918" s="509" t="s">
        <v>1041</v>
      </c>
      <c r="H7918" s="509">
        <v>0</v>
      </c>
    </row>
    <row r="7919" spans="1:8">
      <c r="A7919" s="508" t="s">
        <v>607</v>
      </c>
      <c r="B7919" s="509" t="s">
        <v>381</v>
      </c>
      <c r="C7919" s="509" t="s">
        <v>1042</v>
      </c>
    </row>
    <row r="7920" spans="1:8">
      <c r="A7920" s="508" t="s">
        <v>607</v>
      </c>
      <c r="B7920" s="509" t="s">
        <v>381</v>
      </c>
      <c r="C7920" s="509">
        <v>67</v>
      </c>
      <c r="H7920" s="509">
        <v>0</v>
      </c>
    </row>
    <row r="7921" spans="1:8">
      <c r="A7921" s="508" t="s">
        <v>607</v>
      </c>
      <c r="B7921" s="509" t="s">
        <v>381</v>
      </c>
      <c r="C7921" s="509">
        <v>68</v>
      </c>
      <c r="H7921" s="509">
        <v>0</v>
      </c>
    </row>
    <row r="7922" spans="1:8">
      <c r="A7922" s="508" t="s">
        <v>607</v>
      </c>
      <c r="B7922" s="509" t="s">
        <v>381</v>
      </c>
      <c r="C7922" s="509" t="s">
        <v>1043</v>
      </c>
      <c r="H7922" s="509">
        <v>0</v>
      </c>
    </row>
    <row r="7923" spans="1:8">
      <c r="A7923" s="508" t="s">
        <v>607</v>
      </c>
      <c r="B7923" s="509" t="s">
        <v>381</v>
      </c>
      <c r="C7923" s="509">
        <v>69</v>
      </c>
      <c r="H7923" s="509">
        <v>0</v>
      </c>
    </row>
    <row r="7924" spans="1:8">
      <c r="A7924" s="508" t="s">
        <v>607</v>
      </c>
      <c r="B7924" s="509" t="s">
        <v>381</v>
      </c>
      <c r="C7924" s="509" t="s">
        <v>1044</v>
      </c>
      <c r="H7924" s="509">
        <v>0</v>
      </c>
    </row>
    <row r="7925" spans="1:8">
      <c r="A7925" s="508" t="s">
        <v>607</v>
      </c>
      <c r="B7925" s="509" t="s">
        <v>381</v>
      </c>
      <c r="C7925" s="509" t="s">
        <v>1045</v>
      </c>
      <c r="H7925" s="509">
        <v>0</v>
      </c>
    </row>
    <row r="7926" spans="1:8">
      <c r="A7926" s="508" t="s">
        <v>607</v>
      </c>
      <c r="B7926" s="509" t="s">
        <v>381</v>
      </c>
      <c r="C7926" s="509">
        <v>70</v>
      </c>
      <c r="H7926" s="509">
        <v>0</v>
      </c>
    </row>
    <row r="7927" spans="1:8">
      <c r="A7927" s="508" t="s">
        <v>607</v>
      </c>
      <c r="B7927" s="509" t="s">
        <v>381</v>
      </c>
      <c r="C7927" s="509" t="s">
        <v>1046</v>
      </c>
      <c r="H7927" s="509">
        <v>0</v>
      </c>
    </row>
    <row r="7928" spans="1:8">
      <c r="A7928" s="508" t="s">
        <v>607</v>
      </c>
      <c r="B7928" s="509" t="s">
        <v>381</v>
      </c>
      <c r="C7928" s="509">
        <v>71</v>
      </c>
      <c r="H7928" s="509">
        <v>0</v>
      </c>
    </row>
    <row r="7929" spans="1:8">
      <c r="A7929" s="508" t="s">
        <v>607</v>
      </c>
      <c r="B7929" s="509" t="s">
        <v>381</v>
      </c>
      <c r="C7929" s="509" t="s">
        <v>1047</v>
      </c>
      <c r="H7929" s="509">
        <v>0</v>
      </c>
    </row>
    <row r="7930" spans="1:8">
      <c r="A7930" s="508" t="s">
        <v>607</v>
      </c>
      <c r="B7930" s="509" t="s">
        <v>381</v>
      </c>
      <c r="C7930" s="509" t="s">
        <v>1048</v>
      </c>
      <c r="H7930" s="509">
        <v>0</v>
      </c>
    </row>
    <row r="7931" spans="1:8">
      <c r="A7931" s="508" t="s">
        <v>607</v>
      </c>
      <c r="B7931" s="509" t="s">
        <v>381</v>
      </c>
      <c r="C7931" s="509" t="s">
        <v>1049</v>
      </c>
      <c r="H7931" s="509">
        <v>0</v>
      </c>
    </row>
    <row r="7932" spans="1:8">
      <c r="A7932" s="508" t="s">
        <v>607</v>
      </c>
      <c r="B7932" s="509" t="s">
        <v>381</v>
      </c>
      <c r="C7932" s="509" t="s">
        <v>1050</v>
      </c>
      <c r="H7932" s="509">
        <v>0</v>
      </c>
    </row>
    <row r="7933" spans="1:8">
      <c r="A7933" s="508" t="s">
        <v>607</v>
      </c>
      <c r="B7933" s="509" t="s">
        <v>381</v>
      </c>
      <c r="C7933" s="509" t="s">
        <v>1051</v>
      </c>
      <c r="H7933" s="509">
        <v>0</v>
      </c>
    </row>
    <row r="7934" spans="1:8">
      <c r="A7934" s="508" t="s">
        <v>607</v>
      </c>
      <c r="B7934" s="509" t="s">
        <v>381</v>
      </c>
      <c r="C7934" s="509">
        <v>72</v>
      </c>
      <c r="H7934" s="509">
        <v>0</v>
      </c>
    </row>
    <row r="7935" spans="1:8">
      <c r="A7935" s="508" t="s">
        <v>607</v>
      </c>
      <c r="B7935" s="509" t="s">
        <v>381</v>
      </c>
      <c r="C7935" s="509">
        <v>74</v>
      </c>
      <c r="H7935" s="509">
        <v>0</v>
      </c>
    </row>
    <row r="7936" spans="1:8">
      <c r="A7936" s="508" t="s">
        <v>607</v>
      </c>
      <c r="B7936" s="509" t="s">
        <v>381</v>
      </c>
      <c r="C7936" s="509" t="s">
        <v>4573</v>
      </c>
      <c r="D7936" s="509">
        <v>0</v>
      </c>
      <c r="E7936" s="509">
        <v>0</v>
      </c>
      <c r="F7936" s="509">
        <v>0</v>
      </c>
      <c r="G7936" s="509">
        <v>0</v>
      </c>
      <c r="H7936" s="509">
        <v>0</v>
      </c>
    </row>
    <row r="7937" spans="1:8">
      <c r="A7937" s="508" t="s">
        <v>2184</v>
      </c>
      <c r="B7937" s="509" t="s">
        <v>1827</v>
      </c>
      <c r="C7937" s="509">
        <v>1</v>
      </c>
      <c r="H7937" s="509">
        <v>0</v>
      </c>
    </row>
    <row r="7938" spans="1:8">
      <c r="A7938" s="508" t="s">
        <v>2184</v>
      </c>
      <c r="B7938" s="509" t="s">
        <v>1827</v>
      </c>
      <c r="C7938" s="509" t="s">
        <v>1023</v>
      </c>
      <c r="H7938" s="509">
        <v>0</v>
      </c>
    </row>
    <row r="7939" spans="1:8">
      <c r="A7939" s="508" t="s">
        <v>2184</v>
      </c>
      <c r="B7939" s="509" t="s">
        <v>1827</v>
      </c>
      <c r="C7939" s="509">
        <v>2</v>
      </c>
      <c r="H7939" s="509">
        <v>0</v>
      </c>
    </row>
    <row r="7940" spans="1:8">
      <c r="A7940" s="508" t="s">
        <v>2184</v>
      </c>
      <c r="B7940" s="509" t="s">
        <v>1827</v>
      </c>
      <c r="C7940" s="509">
        <v>3</v>
      </c>
      <c r="H7940" s="509">
        <v>0</v>
      </c>
    </row>
    <row r="7941" spans="1:8">
      <c r="A7941" s="508" t="s">
        <v>2184</v>
      </c>
      <c r="B7941" s="509" t="s">
        <v>1827</v>
      </c>
      <c r="C7941" s="509">
        <v>4</v>
      </c>
      <c r="H7941" s="509">
        <v>0</v>
      </c>
    </row>
    <row r="7942" spans="1:8">
      <c r="A7942" s="508" t="s">
        <v>2184</v>
      </c>
      <c r="B7942" s="509" t="s">
        <v>1827</v>
      </c>
      <c r="C7942" s="509">
        <v>5</v>
      </c>
      <c r="H7942" s="509">
        <v>0</v>
      </c>
    </row>
    <row r="7943" spans="1:8">
      <c r="A7943" s="508" t="s">
        <v>2184</v>
      </c>
      <c r="B7943" s="509" t="s">
        <v>1827</v>
      </c>
      <c r="C7943" s="509">
        <v>6</v>
      </c>
      <c r="H7943" s="509">
        <v>0</v>
      </c>
    </row>
    <row r="7944" spans="1:8">
      <c r="A7944" s="508" t="s">
        <v>2184</v>
      </c>
      <c r="B7944" s="509" t="s">
        <v>1827</v>
      </c>
      <c r="C7944" s="509">
        <v>7</v>
      </c>
      <c r="H7944" s="509">
        <v>0</v>
      </c>
    </row>
    <row r="7945" spans="1:8">
      <c r="A7945" s="508" t="s">
        <v>2184</v>
      </c>
      <c r="B7945" s="509" t="s">
        <v>1827</v>
      </c>
      <c r="C7945" s="509">
        <v>8</v>
      </c>
      <c r="H7945" s="509">
        <v>0</v>
      </c>
    </row>
    <row r="7946" spans="1:8">
      <c r="A7946" s="508" t="s">
        <v>2184</v>
      </c>
      <c r="B7946" s="509" t="s">
        <v>1827</v>
      </c>
      <c r="C7946" s="509">
        <v>9</v>
      </c>
      <c r="H7946" s="509">
        <v>0</v>
      </c>
    </row>
    <row r="7947" spans="1:8">
      <c r="A7947" s="508" t="s">
        <v>2184</v>
      </c>
      <c r="B7947" s="509" t="s">
        <v>1827</v>
      </c>
      <c r="C7947" s="509">
        <v>10</v>
      </c>
      <c r="H7947" s="509">
        <v>0</v>
      </c>
    </row>
    <row r="7948" spans="1:8">
      <c r="A7948" s="508" t="s">
        <v>2184</v>
      </c>
      <c r="B7948" s="509" t="s">
        <v>1827</v>
      </c>
      <c r="C7948" s="509">
        <v>11</v>
      </c>
      <c r="H7948" s="509">
        <v>0</v>
      </c>
    </row>
    <row r="7949" spans="1:8">
      <c r="A7949" s="508" t="s">
        <v>2184</v>
      </c>
      <c r="B7949" s="509" t="s">
        <v>1827</v>
      </c>
      <c r="C7949" s="509">
        <v>12</v>
      </c>
      <c r="H7949" s="509">
        <v>0</v>
      </c>
    </row>
    <row r="7950" spans="1:8">
      <c r="A7950" s="508" t="s">
        <v>2184</v>
      </c>
      <c r="B7950" s="509" t="s">
        <v>1827</v>
      </c>
      <c r="C7950" s="509">
        <v>13</v>
      </c>
      <c r="H7950" s="509">
        <v>0</v>
      </c>
    </row>
    <row r="7951" spans="1:8">
      <c r="A7951" s="508" t="s">
        <v>2184</v>
      </c>
      <c r="B7951" s="509" t="s">
        <v>1827</v>
      </c>
      <c r="C7951" s="509">
        <v>14</v>
      </c>
      <c r="H7951" s="509">
        <v>0</v>
      </c>
    </row>
    <row r="7952" spans="1:8">
      <c r="A7952" s="508" t="s">
        <v>2184</v>
      </c>
      <c r="B7952" s="509" t="s">
        <v>1827</v>
      </c>
      <c r="C7952" s="509">
        <v>15</v>
      </c>
      <c r="H7952" s="509">
        <v>0</v>
      </c>
    </row>
    <row r="7953" spans="1:8">
      <c r="A7953" s="508" t="s">
        <v>2184</v>
      </c>
      <c r="B7953" s="509" t="s">
        <v>1827</v>
      </c>
      <c r="C7953" s="509">
        <v>16</v>
      </c>
      <c r="H7953" s="509">
        <v>0</v>
      </c>
    </row>
    <row r="7954" spans="1:8">
      <c r="A7954" s="508" t="s">
        <v>2184</v>
      </c>
      <c r="B7954" s="509" t="s">
        <v>1827</v>
      </c>
      <c r="C7954" s="509">
        <v>17</v>
      </c>
      <c r="H7954" s="509">
        <v>0</v>
      </c>
    </row>
    <row r="7955" spans="1:8">
      <c r="A7955" s="508" t="s">
        <v>2184</v>
      </c>
      <c r="B7955" s="509" t="s">
        <v>1827</v>
      </c>
      <c r="C7955" s="509">
        <v>18</v>
      </c>
      <c r="H7955" s="509">
        <v>0</v>
      </c>
    </row>
    <row r="7956" spans="1:8">
      <c r="A7956" s="508" t="s">
        <v>2184</v>
      </c>
      <c r="B7956" s="509" t="s">
        <v>1827</v>
      </c>
      <c r="C7956" s="509" t="s">
        <v>1024</v>
      </c>
      <c r="H7956" s="509">
        <v>0</v>
      </c>
    </row>
    <row r="7957" spans="1:8">
      <c r="A7957" s="508" t="s">
        <v>2184</v>
      </c>
      <c r="B7957" s="509" t="s">
        <v>1827</v>
      </c>
      <c r="C7957" s="509" t="s">
        <v>1025</v>
      </c>
      <c r="H7957" s="509">
        <v>0</v>
      </c>
    </row>
    <row r="7958" spans="1:8">
      <c r="A7958" s="508" t="s">
        <v>2184</v>
      </c>
      <c r="B7958" s="509" t="s">
        <v>1827</v>
      </c>
      <c r="C7958" s="509">
        <v>19</v>
      </c>
      <c r="H7958" s="509">
        <v>0</v>
      </c>
    </row>
    <row r="7959" spans="1:8">
      <c r="A7959" s="508" t="s">
        <v>2184</v>
      </c>
      <c r="B7959" s="509" t="s">
        <v>1827</v>
      </c>
      <c r="C7959" s="509">
        <v>20</v>
      </c>
      <c r="H7959" s="509">
        <v>0</v>
      </c>
    </row>
    <row r="7960" spans="1:8">
      <c r="A7960" s="508" t="s">
        <v>2184</v>
      </c>
      <c r="B7960" s="509" t="s">
        <v>1827</v>
      </c>
      <c r="C7960" s="509">
        <v>21</v>
      </c>
      <c r="H7960" s="509">
        <v>0</v>
      </c>
    </row>
    <row r="7961" spans="1:8">
      <c r="A7961" s="508" t="s">
        <v>2184</v>
      </c>
      <c r="B7961" s="509" t="s">
        <v>1827</v>
      </c>
      <c r="C7961" s="509" t="s">
        <v>1026</v>
      </c>
      <c r="H7961" s="509">
        <v>0</v>
      </c>
    </row>
    <row r="7962" spans="1:8">
      <c r="A7962" s="508" t="s">
        <v>2184</v>
      </c>
      <c r="B7962" s="509" t="s">
        <v>1827</v>
      </c>
      <c r="C7962" s="509" t="s">
        <v>1027</v>
      </c>
      <c r="H7962" s="509">
        <v>0</v>
      </c>
    </row>
    <row r="7963" spans="1:8">
      <c r="A7963" s="508" t="s">
        <v>2184</v>
      </c>
      <c r="B7963" s="509" t="s">
        <v>1827</v>
      </c>
      <c r="C7963" s="509" t="s">
        <v>1028</v>
      </c>
      <c r="H7963" s="509">
        <v>0</v>
      </c>
    </row>
    <row r="7964" spans="1:8">
      <c r="A7964" s="508" t="s">
        <v>2184</v>
      </c>
      <c r="B7964" s="509" t="s">
        <v>1827</v>
      </c>
      <c r="C7964" s="509">
        <v>22</v>
      </c>
      <c r="H7964" s="509">
        <v>0</v>
      </c>
    </row>
    <row r="7965" spans="1:8">
      <c r="A7965" s="508" t="s">
        <v>2184</v>
      </c>
      <c r="B7965" s="509" t="s">
        <v>1827</v>
      </c>
      <c r="C7965" s="509">
        <v>23</v>
      </c>
      <c r="H7965" s="509">
        <v>0</v>
      </c>
    </row>
    <row r="7966" spans="1:8">
      <c r="A7966" s="508" t="s">
        <v>2184</v>
      </c>
      <c r="B7966" s="509" t="s">
        <v>1827</v>
      </c>
      <c r="C7966" s="509" t="s">
        <v>1029</v>
      </c>
      <c r="H7966" s="509">
        <v>0</v>
      </c>
    </row>
    <row r="7967" spans="1:8">
      <c r="A7967" s="508" t="s">
        <v>2184</v>
      </c>
      <c r="B7967" s="509" t="s">
        <v>1827</v>
      </c>
      <c r="C7967" s="509">
        <v>24</v>
      </c>
      <c r="H7967" s="509">
        <v>0</v>
      </c>
    </row>
    <row r="7968" spans="1:8">
      <c r="A7968" s="508" t="s">
        <v>2184</v>
      </c>
      <c r="B7968" s="509" t="s">
        <v>1827</v>
      </c>
      <c r="C7968" s="509">
        <v>25</v>
      </c>
    </row>
    <row r="7969" spans="1:8">
      <c r="A7969" s="508" t="s">
        <v>2184</v>
      </c>
      <c r="B7969" s="509" t="s">
        <v>1827</v>
      </c>
      <c r="C7969" s="509">
        <v>26</v>
      </c>
      <c r="H7969" s="509">
        <v>0</v>
      </c>
    </row>
    <row r="7970" spans="1:8">
      <c r="A7970" s="508" t="s">
        <v>2184</v>
      </c>
      <c r="B7970" s="509" t="s">
        <v>1827</v>
      </c>
      <c r="C7970" s="509">
        <v>27</v>
      </c>
      <c r="H7970" s="509">
        <v>0</v>
      </c>
    </row>
    <row r="7971" spans="1:8">
      <c r="A7971" s="508" t="s">
        <v>2184</v>
      </c>
      <c r="B7971" s="509" t="s">
        <v>1827</v>
      </c>
      <c r="C7971" s="509">
        <v>28</v>
      </c>
      <c r="H7971" s="509">
        <v>0</v>
      </c>
    </row>
    <row r="7972" spans="1:8">
      <c r="A7972" s="508" t="s">
        <v>2184</v>
      </c>
      <c r="B7972" s="509" t="s">
        <v>1827</v>
      </c>
      <c r="C7972" s="509">
        <v>29</v>
      </c>
      <c r="H7972" s="509">
        <v>0</v>
      </c>
    </row>
    <row r="7973" spans="1:8">
      <c r="A7973" s="508" t="s">
        <v>2184</v>
      </c>
      <c r="B7973" s="509" t="s">
        <v>1827</v>
      </c>
      <c r="C7973" s="509">
        <v>30</v>
      </c>
      <c r="H7973" s="509">
        <v>0</v>
      </c>
    </row>
    <row r="7974" spans="1:8">
      <c r="A7974" s="508" t="s">
        <v>2184</v>
      </c>
      <c r="B7974" s="509" t="s">
        <v>1827</v>
      </c>
      <c r="C7974" s="509">
        <v>31</v>
      </c>
      <c r="H7974" s="509">
        <v>0</v>
      </c>
    </row>
    <row r="7975" spans="1:8">
      <c r="A7975" s="508" t="s">
        <v>2184</v>
      </c>
      <c r="B7975" s="509" t="s">
        <v>1827</v>
      </c>
      <c r="C7975" s="509">
        <v>32</v>
      </c>
      <c r="H7975" s="509">
        <v>0</v>
      </c>
    </row>
    <row r="7976" spans="1:8">
      <c r="A7976" s="508" t="s">
        <v>2184</v>
      </c>
      <c r="B7976" s="509" t="s">
        <v>1827</v>
      </c>
      <c r="C7976" s="509">
        <v>33</v>
      </c>
      <c r="H7976" s="509">
        <v>0</v>
      </c>
    </row>
    <row r="7977" spans="1:8">
      <c r="A7977" s="508" t="s">
        <v>2184</v>
      </c>
      <c r="B7977" s="509" t="s">
        <v>1827</v>
      </c>
      <c r="C7977" s="509">
        <v>34</v>
      </c>
      <c r="H7977" s="509">
        <v>0</v>
      </c>
    </row>
    <row r="7978" spans="1:8">
      <c r="A7978" s="508" t="s">
        <v>2184</v>
      </c>
      <c r="B7978" s="509" t="s">
        <v>1827</v>
      </c>
      <c r="C7978" s="509">
        <v>35</v>
      </c>
      <c r="H7978" s="509">
        <v>0</v>
      </c>
    </row>
    <row r="7979" spans="1:8">
      <c r="A7979" s="508" t="s">
        <v>2184</v>
      </c>
      <c r="B7979" s="509" t="s">
        <v>1827</v>
      </c>
      <c r="C7979" s="509">
        <v>36</v>
      </c>
      <c r="H7979" s="509">
        <v>0</v>
      </c>
    </row>
    <row r="7980" spans="1:8">
      <c r="A7980" s="508" t="s">
        <v>2184</v>
      </c>
      <c r="B7980" s="509" t="s">
        <v>1827</v>
      </c>
      <c r="C7980" s="509">
        <v>37</v>
      </c>
      <c r="H7980" s="509">
        <v>0</v>
      </c>
    </row>
    <row r="7981" spans="1:8">
      <c r="A7981" s="508" t="s">
        <v>2184</v>
      </c>
      <c r="B7981" s="509" t="s">
        <v>1827</v>
      </c>
      <c r="C7981" s="509">
        <v>38</v>
      </c>
      <c r="H7981" s="509">
        <v>0</v>
      </c>
    </row>
    <row r="7982" spans="1:8">
      <c r="A7982" s="508" t="s">
        <v>2184</v>
      </c>
      <c r="B7982" s="509" t="s">
        <v>1827</v>
      </c>
      <c r="C7982" s="509" t="s">
        <v>1030</v>
      </c>
    </row>
    <row r="7983" spans="1:8">
      <c r="A7983" s="508" t="s">
        <v>2184</v>
      </c>
      <c r="B7983" s="509" t="s">
        <v>1827</v>
      </c>
      <c r="C7983" s="509">
        <v>39</v>
      </c>
      <c r="H7983" s="509">
        <v>0</v>
      </c>
    </row>
    <row r="7984" spans="1:8">
      <c r="A7984" s="508" t="s">
        <v>2184</v>
      </c>
      <c r="B7984" s="509" t="s">
        <v>1827</v>
      </c>
      <c r="C7984" s="509">
        <v>40</v>
      </c>
      <c r="H7984" s="509">
        <v>0</v>
      </c>
    </row>
    <row r="7985" spans="1:8">
      <c r="A7985" s="508" t="s">
        <v>2184</v>
      </c>
      <c r="B7985" s="509" t="s">
        <v>1827</v>
      </c>
      <c r="C7985" s="509">
        <v>41</v>
      </c>
      <c r="H7985" s="509">
        <v>0</v>
      </c>
    </row>
    <row r="7986" spans="1:8">
      <c r="A7986" s="508" t="s">
        <v>2184</v>
      </c>
      <c r="B7986" s="509" t="s">
        <v>1827</v>
      </c>
      <c r="C7986" s="509">
        <v>42</v>
      </c>
      <c r="H7986" s="509">
        <v>0</v>
      </c>
    </row>
    <row r="7987" spans="1:8">
      <c r="A7987" s="508" t="s">
        <v>2184</v>
      </c>
      <c r="B7987" s="509" t="s">
        <v>1827</v>
      </c>
      <c r="C7987" s="509">
        <v>43</v>
      </c>
      <c r="H7987" s="509">
        <v>0</v>
      </c>
    </row>
    <row r="7988" spans="1:8">
      <c r="A7988" s="508" t="s">
        <v>2184</v>
      </c>
      <c r="B7988" s="509" t="s">
        <v>1827</v>
      </c>
      <c r="C7988" s="509">
        <v>44</v>
      </c>
      <c r="H7988" s="509">
        <v>0</v>
      </c>
    </row>
    <row r="7989" spans="1:8">
      <c r="A7989" s="508" t="s">
        <v>2184</v>
      </c>
      <c r="B7989" s="509" t="s">
        <v>1827</v>
      </c>
      <c r="C7989" s="509">
        <v>45</v>
      </c>
      <c r="H7989" s="509">
        <v>0</v>
      </c>
    </row>
    <row r="7990" spans="1:8">
      <c r="A7990" s="508" t="s">
        <v>2184</v>
      </c>
      <c r="B7990" s="509" t="s">
        <v>1827</v>
      </c>
      <c r="C7990" s="509">
        <v>46</v>
      </c>
      <c r="H7990" s="509">
        <v>0</v>
      </c>
    </row>
    <row r="7991" spans="1:8">
      <c r="A7991" s="508" t="s">
        <v>2184</v>
      </c>
      <c r="B7991" s="509" t="s">
        <v>1827</v>
      </c>
      <c r="C7991" s="509">
        <v>47</v>
      </c>
      <c r="H7991" s="509">
        <v>0</v>
      </c>
    </row>
    <row r="7992" spans="1:8">
      <c r="A7992" s="508" t="s">
        <v>2184</v>
      </c>
      <c r="B7992" s="509" t="s">
        <v>1827</v>
      </c>
      <c r="C7992" s="509">
        <v>48</v>
      </c>
      <c r="H7992" s="509">
        <v>0</v>
      </c>
    </row>
    <row r="7993" spans="1:8">
      <c r="A7993" s="508" t="s">
        <v>2184</v>
      </c>
      <c r="B7993" s="509" t="s">
        <v>1827</v>
      </c>
      <c r="C7993" s="509">
        <v>49</v>
      </c>
      <c r="H7993" s="509">
        <v>0</v>
      </c>
    </row>
    <row r="7994" spans="1:8">
      <c r="A7994" s="508" t="s">
        <v>2184</v>
      </c>
      <c r="B7994" s="509" t="s">
        <v>1827</v>
      </c>
      <c r="C7994" s="509">
        <v>50</v>
      </c>
      <c r="H7994" s="509">
        <v>0</v>
      </c>
    </row>
    <row r="7995" spans="1:8">
      <c r="A7995" s="508" t="s">
        <v>2184</v>
      </c>
      <c r="B7995" s="509" t="s">
        <v>1827</v>
      </c>
      <c r="C7995" s="509">
        <v>51</v>
      </c>
      <c r="H7995" s="509">
        <v>0</v>
      </c>
    </row>
    <row r="7996" spans="1:8">
      <c r="A7996" s="508" t="s">
        <v>2184</v>
      </c>
      <c r="B7996" s="509" t="s">
        <v>1827</v>
      </c>
      <c r="C7996" s="509" t="s">
        <v>1031</v>
      </c>
      <c r="H7996" s="509">
        <v>0</v>
      </c>
    </row>
    <row r="7997" spans="1:8">
      <c r="A7997" s="508" t="s">
        <v>2184</v>
      </c>
      <c r="B7997" s="509" t="s">
        <v>1827</v>
      </c>
      <c r="C7997" s="509" t="s">
        <v>1032</v>
      </c>
      <c r="H7997" s="509">
        <v>0</v>
      </c>
    </row>
    <row r="7998" spans="1:8">
      <c r="A7998" s="508" t="s">
        <v>2184</v>
      </c>
      <c r="B7998" s="509" t="s">
        <v>1827</v>
      </c>
      <c r="C7998" s="509">
        <v>52</v>
      </c>
      <c r="H7998" s="509">
        <v>0</v>
      </c>
    </row>
    <row r="7999" spans="1:8">
      <c r="A7999" s="508" t="s">
        <v>2184</v>
      </c>
      <c r="B7999" s="509" t="s">
        <v>1827</v>
      </c>
      <c r="C7999" s="509">
        <v>53</v>
      </c>
      <c r="H7999" s="509">
        <v>0</v>
      </c>
    </row>
    <row r="8000" spans="1:8">
      <c r="A8000" s="508" t="s">
        <v>2184</v>
      </c>
      <c r="B8000" s="509" t="s">
        <v>1827</v>
      </c>
      <c r="C8000" s="509">
        <v>54</v>
      </c>
      <c r="H8000" s="509">
        <v>0</v>
      </c>
    </row>
    <row r="8001" spans="1:8">
      <c r="A8001" s="508" t="s">
        <v>2184</v>
      </c>
      <c r="B8001" s="509" t="s">
        <v>1827</v>
      </c>
      <c r="C8001" s="509">
        <v>55</v>
      </c>
      <c r="H8001" s="509">
        <v>0</v>
      </c>
    </row>
    <row r="8002" spans="1:8">
      <c r="A8002" s="508" t="s">
        <v>2184</v>
      </c>
      <c r="B8002" s="509" t="s">
        <v>1827</v>
      </c>
      <c r="C8002" s="509">
        <v>56</v>
      </c>
      <c r="H8002" s="509">
        <v>0</v>
      </c>
    </row>
    <row r="8003" spans="1:8">
      <c r="A8003" s="508" t="s">
        <v>2184</v>
      </c>
      <c r="B8003" s="509" t="s">
        <v>1827</v>
      </c>
      <c r="C8003" s="509">
        <v>57</v>
      </c>
      <c r="H8003" s="509">
        <v>0</v>
      </c>
    </row>
    <row r="8004" spans="1:8">
      <c r="A8004" s="508" t="s">
        <v>2184</v>
      </c>
      <c r="B8004" s="509" t="s">
        <v>1827</v>
      </c>
      <c r="C8004" s="509">
        <v>58</v>
      </c>
      <c r="H8004" s="509">
        <v>0</v>
      </c>
    </row>
    <row r="8005" spans="1:8">
      <c r="A8005" s="508" t="s">
        <v>2184</v>
      </c>
      <c r="B8005" s="509" t="s">
        <v>1827</v>
      </c>
      <c r="C8005" s="509">
        <v>59</v>
      </c>
      <c r="H8005" s="509">
        <v>0</v>
      </c>
    </row>
    <row r="8006" spans="1:8">
      <c r="A8006" s="508" t="s">
        <v>2184</v>
      </c>
      <c r="B8006" s="509" t="s">
        <v>1827</v>
      </c>
      <c r="C8006" s="509">
        <v>60</v>
      </c>
      <c r="H8006" s="509">
        <v>0</v>
      </c>
    </row>
    <row r="8007" spans="1:8">
      <c r="A8007" s="508" t="s">
        <v>2184</v>
      </c>
      <c r="B8007" s="509" t="s">
        <v>1827</v>
      </c>
      <c r="C8007" s="509">
        <v>61</v>
      </c>
      <c r="H8007" s="509">
        <v>0</v>
      </c>
    </row>
    <row r="8008" spans="1:8">
      <c r="A8008" s="508" t="s">
        <v>2184</v>
      </c>
      <c r="B8008" s="509" t="s">
        <v>1827</v>
      </c>
      <c r="C8008" s="509">
        <v>62</v>
      </c>
      <c r="H8008" s="509">
        <v>0</v>
      </c>
    </row>
    <row r="8009" spans="1:8">
      <c r="A8009" s="508" t="s">
        <v>2184</v>
      </c>
      <c r="B8009" s="509" t="s">
        <v>1827</v>
      </c>
      <c r="C8009" s="509">
        <v>63</v>
      </c>
      <c r="H8009" s="509">
        <v>0</v>
      </c>
    </row>
    <row r="8010" spans="1:8">
      <c r="A8010" s="508" t="s">
        <v>2184</v>
      </c>
      <c r="B8010" s="509" t="s">
        <v>1827</v>
      </c>
      <c r="C8010" s="509" t="s">
        <v>1033</v>
      </c>
      <c r="H8010" s="509">
        <v>0</v>
      </c>
    </row>
    <row r="8011" spans="1:8">
      <c r="A8011" s="508" t="s">
        <v>2184</v>
      </c>
      <c r="B8011" s="509" t="s">
        <v>1827</v>
      </c>
      <c r="C8011" s="509" t="s">
        <v>1034</v>
      </c>
      <c r="H8011" s="509">
        <v>0</v>
      </c>
    </row>
    <row r="8012" spans="1:8">
      <c r="A8012" s="508" t="s">
        <v>2184</v>
      </c>
      <c r="B8012" s="509" t="s">
        <v>1827</v>
      </c>
      <c r="C8012" s="509">
        <v>64</v>
      </c>
      <c r="H8012" s="509">
        <v>0</v>
      </c>
    </row>
    <row r="8013" spans="1:8">
      <c r="A8013" s="508" t="s">
        <v>2184</v>
      </c>
      <c r="B8013" s="509" t="s">
        <v>1827</v>
      </c>
      <c r="C8013" s="509" t="s">
        <v>1035</v>
      </c>
      <c r="H8013" s="509">
        <v>0</v>
      </c>
    </row>
    <row r="8014" spans="1:8">
      <c r="A8014" s="508" t="s">
        <v>2184</v>
      </c>
      <c r="B8014" s="509" t="s">
        <v>1827</v>
      </c>
      <c r="C8014" s="509">
        <v>65</v>
      </c>
      <c r="H8014" s="509">
        <v>0</v>
      </c>
    </row>
    <row r="8015" spans="1:8">
      <c r="A8015" s="508" t="s">
        <v>2184</v>
      </c>
      <c r="B8015" s="509" t="s">
        <v>1827</v>
      </c>
      <c r="C8015" s="509">
        <v>66</v>
      </c>
      <c r="H8015" s="509">
        <v>0</v>
      </c>
    </row>
    <row r="8016" spans="1:8">
      <c r="A8016" s="508" t="s">
        <v>2184</v>
      </c>
      <c r="B8016" s="509" t="s">
        <v>1827</v>
      </c>
      <c r="C8016" s="509" t="s">
        <v>1036</v>
      </c>
      <c r="H8016" s="509">
        <v>0</v>
      </c>
    </row>
    <row r="8017" spans="1:8">
      <c r="A8017" s="508" t="s">
        <v>2184</v>
      </c>
      <c r="B8017" s="509" t="s">
        <v>1827</v>
      </c>
      <c r="C8017" s="509" t="s">
        <v>1037</v>
      </c>
      <c r="H8017" s="509">
        <v>0</v>
      </c>
    </row>
    <row r="8018" spans="1:8">
      <c r="A8018" s="508" t="s">
        <v>2184</v>
      </c>
      <c r="B8018" s="509" t="s">
        <v>1827</v>
      </c>
      <c r="C8018" s="509" t="s">
        <v>1038</v>
      </c>
      <c r="H8018" s="509">
        <v>0</v>
      </c>
    </row>
    <row r="8019" spans="1:8">
      <c r="A8019" s="508" t="s">
        <v>2184</v>
      </c>
      <c r="B8019" s="509" t="s">
        <v>1827</v>
      </c>
      <c r="C8019" s="509" t="s">
        <v>1039</v>
      </c>
      <c r="H8019" s="509">
        <v>0</v>
      </c>
    </row>
    <row r="8020" spans="1:8">
      <c r="A8020" s="508" t="s">
        <v>2184</v>
      </c>
      <c r="B8020" s="509" t="s">
        <v>1827</v>
      </c>
      <c r="C8020" s="509" t="s">
        <v>1040</v>
      </c>
      <c r="H8020" s="509">
        <v>0</v>
      </c>
    </row>
    <row r="8021" spans="1:8">
      <c r="A8021" s="508" t="s">
        <v>2184</v>
      </c>
      <c r="B8021" s="509" t="s">
        <v>1827</v>
      </c>
      <c r="C8021" s="509" t="s">
        <v>1041</v>
      </c>
      <c r="H8021" s="509">
        <v>0</v>
      </c>
    </row>
    <row r="8022" spans="1:8">
      <c r="A8022" s="508" t="s">
        <v>2184</v>
      </c>
      <c r="B8022" s="509" t="s">
        <v>1827</v>
      </c>
      <c r="C8022" s="509" t="s">
        <v>1042</v>
      </c>
    </row>
    <row r="8023" spans="1:8">
      <c r="A8023" s="508" t="s">
        <v>2184</v>
      </c>
      <c r="B8023" s="509" t="s">
        <v>1827</v>
      </c>
      <c r="C8023" s="509">
        <v>67</v>
      </c>
      <c r="H8023" s="509">
        <v>0</v>
      </c>
    </row>
    <row r="8024" spans="1:8">
      <c r="A8024" s="508" t="s">
        <v>2184</v>
      </c>
      <c r="B8024" s="509" t="s">
        <v>1827</v>
      </c>
      <c r="C8024" s="509">
        <v>68</v>
      </c>
      <c r="H8024" s="509">
        <v>0</v>
      </c>
    </row>
    <row r="8025" spans="1:8">
      <c r="A8025" s="508" t="s">
        <v>2184</v>
      </c>
      <c r="B8025" s="509" t="s">
        <v>1827</v>
      </c>
      <c r="C8025" s="509" t="s">
        <v>1043</v>
      </c>
      <c r="H8025" s="509">
        <v>0</v>
      </c>
    </row>
    <row r="8026" spans="1:8">
      <c r="A8026" s="508" t="s">
        <v>2184</v>
      </c>
      <c r="B8026" s="509" t="s">
        <v>1827</v>
      </c>
      <c r="C8026" s="509">
        <v>69</v>
      </c>
      <c r="H8026" s="509">
        <v>0</v>
      </c>
    </row>
    <row r="8027" spans="1:8">
      <c r="A8027" s="508" t="s">
        <v>2184</v>
      </c>
      <c r="B8027" s="509" t="s">
        <v>1827</v>
      </c>
      <c r="C8027" s="509" t="s">
        <v>1044</v>
      </c>
      <c r="H8027" s="509">
        <v>0</v>
      </c>
    </row>
    <row r="8028" spans="1:8">
      <c r="A8028" s="508" t="s">
        <v>2184</v>
      </c>
      <c r="B8028" s="509" t="s">
        <v>1827</v>
      </c>
      <c r="C8028" s="509" t="s">
        <v>1045</v>
      </c>
      <c r="H8028" s="509">
        <v>0</v>
      </c>
    </row>
    <row r="8029" spans="1:8">
      <c r="A8029" s="508" t="s">
        <v>2184</v>
      </c>
      <c r="B8029" s="509" t="s">
        <v>1827</v>
      </c>
      <c r="C8029" s="509">
        <v>70</v>
      </c>
      <c r="H8029" s="509">
        <v>0</v>
      </c>
    </row>
    <row r="8030" spans="1:8">
      <c r="A8030" s="508" t="s">
        <v>2184</v>
      </c>
      <c r="B8030" s="509" t="s">
        <v>1827</v>
      </c>
      <c r="C8030" s="509" t="s">
        <v>1046</v>
      </c>
      <c r="H8030" s="509">
        <v>0</v>
      </c>
    </row>
    <row r="8031" spans="1:8">
      <c r="A8031" s="508" t="s">
        <v>2184</v>
      </c>
      <c r="B8031" s="509" t="s">
        <v>1827</v>
      </c>
      <c r="C8031" s="509">
        <v>71</v>
      </c>
      <c r="H8031" s="509">
        <v>0</v>
      </c>
    </row>
    <row r="8032" spans="1:8">
      <c r="A8032" s="508" t="s">
        <v>2184</v>
      </c>
      <c r="B8032" s="509" t="s">
        <v>1827</v>
      </c>
      <c r="C8032" s="509" t="s">
        <v>1047</v>
      </c>
      <c r="H8032" s="509">
        <v>0</v>
      </c>
    </row>
    <row r="8033" spans="1:8">
      <c r="A8033" s="508" t="s">
        <v>2184</v>
      </c>
      <c r="B8033" s="509" t="s">
        <v>1827</v>
      </c>
      <c r="C8033" s="509" t="s">
        <v>1048</v>
      </c>
      <c r="H8033" s="509">
        <v>0</v>
      </c>
    </row>
    <row r="8034" spans="1:8">
      <c r="A8034" s="508" t="s">
        <v>2184</v>
      </c>
      <c r="B8034" s="509" t="s">
        <v>1827</v>
      </c>
      <c r="C8034" s="509" t="s">
        <v>1049</v>
      </c>
      <c r="H8034" s="509">
        <v>0</v>
      </c>
    </row>
    <row r="8035" spans="1:8">
      <c r="A8035" s="508" t="s">
        <v>2184</v>
      </c>
      <c r="B8035" s="509" t="s">
        <v>1827</v>
      </c>
      <c r="C8035" s="509" t="s">
        <v>1050</v>
      </c>
      <c r="H8035" s="509">
        <v>0</v>
      </c>
    </row>
    <row r="8036" spans="1:8">
      <c r="A8036" s="508" t="s">
        <v>2184</v>
      </c>
      <c r="B8036" s="509" t="s">
        <v>1827</v>
      </c>
      <c r="C8036" s="509" t="s">
        <v>1051</v>
      </c>
      <c r="H8036" s="509">
        <v>0</v>
      </c>
    </row>
    <row r="8037" spans="1:8">
      <c r="A8037" s="508" t="s">
        <v>2184</v>
      </c>
      <c r="B8037" s="509" t="s">
        <v>1827</v>
      </c>
      <c r="C8037" s="509">
        <v>72</v>
      </c>
      <c r="H8037" s="509">
        <v>0</v>
      </c>
    </row>
    <row r="8038" spans="1:8">
      <c r="A8038" s="508" t="s">
        <v>2184</v>
      </c>
      <c r="B8038" s="509" t="s">
        <v>1827</v>
      </c>
      <c r="C8038" s="509">
        <v>74</v>
      </c>
      <c r="H8038" s="509">
        <v>0</v>
      </c>
    </row>
    <row r="8039" spans="1:8">
      <c r="A8039" s="508" t="s">
        <v>2184</v>
      </c>
      <c r="B8039" s="509" t="s">
        <v>1827</v>
      </c>
      <c r="C8039" s="509" t="s">
        <v>4571</v>
      </c>
      <c r="D8039" s="509">
        <v>0</v>
      </c>
      <c r="E8039" s="509">
        <v>0</v>
      </c>
      <c r="F8039" s="509">
        <v>0</v>
      </c>
      <c r="G8039" s="509">
        <v>0</v>
      </c>
      <c r="H8039" s="509">
        <v>0</v>
      </c>
    </row>
    <row r="8040" spans="1:8">
      <c r="A8040" s="508" t="s">
        <v>608</v>
      </c>
      <c r="B8040" s="509" t="s">
        <v>382</v>
      </c>
      <c r="C8040" s="509">
        <v>1</v>
      </c>
      <c r="H8040" s="509">
        <v>0</v>
      </c>
    </row>
    <row r="8041" spans="1:8">
      <c r="A8041" s="508" t="s">
        <v>608</v>
      </c>
      <c r="B8041" s="509" t="s">
        <v>382</v>
      </c>
      <c r="C8041" s="509" t="s">
        <v>1023</v>
      </c>
      <c r="H8041" s="509">
        <v>0</v>
      </c>
    </row>
    <row r="8042" spans="1:8">
      <c r="A8042" s="508" t="s">
        <v>608</v>
      </c>
      <c r="B8042" s="509" t="s">
        <v>382</v>
      </c>
      <c r="C8042" s="509">
        <v>2</v>
      </c>
      <c r="H8042" s="509">
        <v>0</v>
      </c>
    </row>
    <row r="8043" spans="1:8">
      <c r="A8043" s="508" t="s">
        <v>608</v>
      </c>
      <c r="B8043" s="509" t="s">
        <v>382</v>
      </c>
      <c r="C8043" s="509">
        <v>3</v>
      </c>
      <c r="H8043" s="509">
        <v>0</v>
      </c>
    </row>
    <row r="8044" spans="1:8">
      <c r="A8044" s="508" t="s">
        <v>608</v>
      </c>
      <c r="B8044" s="509" t="s">
        <v>382</v>
      </c>
      <c r="C8044" s="509">
        <v>4</v>
      </c>
      <c r="H8044" s="509">
        <v>0</v>
      </c>
    </row>
    <row r="8045" spans="1:8">
      <c r="A8045" s="508" t="s">
        <v>608</v>
      </c>
      <c r="B8045" s="509" t="s">
        <v>382</v>
      </c>
      <c r="C8045" s="509">
        <v>5</v>
      </c>
      <c r="H8045" s="509">
        <v>0</v>
      </c>
    </row>
    <row r="8046" spans="1:8">
      <c r="A8046" s="508" t="s">
        <v>608</v>
      </c>
      <c r="B8046" s="509" t="s">
        <v>382</v>
      </c>
      <c r="C8046" s="509">
        <v>6</v>
      </c>
      <c r="H8046" s="509">
        <v>0</v>
      </c>
    </row>
    <row r="8047" spans="1:8">
      <c r="A8047" s="508" t="s">
        <v>608</v>
      </c>
      <c r="B8047" s="509" t="s">
        <v>382</v>
      </c>
      <c r="C8047" s="509">
        <v>7</v>
      </c>
      <c r="H8047" s="509">
        <v>0</v>
      </c>
    </row>
    <row r="8048" spans="1:8">
      <c r="A8048" s="508" t="s">
        <v>608</v>
      </c>
      <c r="B8048" s="509" t="s">
        <v>382</v>
      </c>
      <c r="C8048" s="509">
        <v>8</v>
      </c>
      <c r="H8048" s="509">
        <v>0</v>
      </c>
    </row>
    <row r="8049" spans="1:8">
      <c r="A8049" s="508" t="s">
        <v>608</v>
      </c>
      <c r="B8049" s="509" t="s">
        <v>382</v>
      </c>
      <c r="C8049" s="509">
        <v>9</v>
      </c>
      <c r="H8049" s="509">
        <v>0</v>
      </c>
    </row>
    <row r="8050" spans="1:8">
      <c r="A8050" s="508" t="s">
        <v>608</v>
      </c>
      <c r="B8050" s="509" t="s">
        <v>382</v>
      </c>
      <c r="C8050" s="509">
        <v>10</v>
      </c>
      <c r="H8050" s="509">
        <v>0</v>
      </c>
    </row>
    <row r="8051" spans="1:8">
      <c r="A8051" s="508" t="s">
        <v>608</v>
      </c>
      <c r="B8051" s="509" t="s">
        <v>382</v>
      </c>
      <c r="C8051" s="509">
        <v>11</v>
      </c>
      <c r="H8051" s="509">
        <v>0</v>
      </c>
    </row>
    <row r="8052" spans="1:8">
      <c r="A8052" s="508" t="s">
        <v>608</v>
      </c>
      <c r="B8052" s="509" t="s">
        <v>382</v>
      </c>
      <c r="C8052" s="509">
        <v>12</v>
      </c>
      <c r="H8052" s="509">
        <v>0</v>
      </c>
    </row>
    <row r="8053" spans="1:8">
      <c r="A8053" s="508" t="s">
        <v>608</v>
      </c>
      <c r="B8053" s="509" t="s">
        <v>382</v>
      </c>
      <c r="C8053" s="509">
        <v>13</v>
      </c>
      <c r="H8053" s="509">
        <v>0</v>
      </c>
    </row>
    <row r="8054" spans="1:8">
      <c r="A8054" s="508" t="s">
        <v>608</v>
      </c>
      <c r="B8054" s="509" t="s">
        <v>382</v>
      </c>
      <c r="C8054" s="509">
        <v>14</v>
      </c>
      <c r="H8054" s="509">
        <v>0</v>
      </c>
    </row>
    <row r="8055" spans="1:8">
      <c r="A8055" s="508" t="s">
        <v>608</v>
      </c>
      <c r="B8055" s="509" t="s">
        <v>382</v>
      </c>
      <c r="C8055" s="509">
        <v>15</v>
      </c>
      <c r="H8055" s="509">
        <v>0</v>
      </c>
    </row>
    <row r="8056" spans="1:8">
      <c r="A8056" s="508" t="s">
        <v>608</v>
      </c>
      <c r="B8056" s="509" t="s">
        <v>382</v>
      </c>
      <c r="C8056" s="509">
        <v>16</v>
      </c>
      <c r="H8056" s="509">
        <v>0</v>
      </c>
    </row>
    <row r="8057" spans="1:8">
      <c r="A8057" s="508" t="s">
        <v>608</v>
      </c>
      <c r="B8057" s="509" t="s">
        <v>382</v>
      </c>
      <c r="C8057" s="509">
        <v>17</v>
      </c>
      <c r="H8057" s="509">
        <v>0</v>
      </c>
    </row>
    <row r="8058" spans="1:8">
      <c r="A8058" s="508" t="s">
        <v>608</v>
      </c>
      <c r="B8058" s="509" t="s">
        <v>382</v>
      </c>
      <c r="C8058" s="509">
        <v>18</v>
      </c>
      <c r="H8058" s="509">
        <v>0</v>
      </c>
    </row>
    <row r="8059" spans="1:8">
      <c r="A8059" s="508" t="s">
        <v>608</v>
      </c>
      <c r="B8059" s="509" t="s">
        <v>382</v>
      </c>
      <c r="C8059" s="509" t="s">
        <v>1024</v>
      </c>
      <c r="H8059" s="509">
        <v>0</v>
      </c>
    </row>
    <row r="8060" spans="1:8">
      <c r="A8060" s="508" t="s">
        <v>608</v>
      </c>
      <c r="B8060" s="509" t="s">
        <v>382</v>
      </c>
      <c r="C8060" s="509" t="s">
        <v>1025</v>
      </c>
      <c r="H8060" s="509">
        <v>0</v>
      </c>
    </row>
    <row r="8061" spans="1:8">
      <c r="A8061" s="508" t="s">
        <v>608</v>
      </c>
      <c r="B8061" s="509" t="s">
        <v>382</v>
      </c>
      <c r="C8061" s="509">
        <v>19</v>
      </c>
      <c r="H8061" s="509">
        <v>0</v>
      </c>
    </row>
    <row r="8062" spans="1:8">
      <c r="A8062" s="508" t="s">
        <v>608</v>
      </c>
      <c r="B8062" s="509" t="s">
        <v>382</v>
      </c>
      <c r="C8062" s="509">
        <v>20</v>
      </c>
      <c r="H8062" s="509">
        <v>0</v>
      </c>
    </row>
    <row r="8063" spans="1:8">
      <c r="A8063" s="508" t="s">
        <v>608</v>
      </c>
      <c r="B8063" s="509" t="s">
        <v>382</v>
      </c>
      <c r="C8063" s="509">
        <v>21</v>
      </c>
      <c r="H8063" s="509">
        <v>0</v>
      </c>
    </row>
    <row r="8064" spans="1:8">
      <c r="A8064" s="508" t="s">
        <v>608</v>
      </c>
      <c r="B8064" s="509" t="s">
        <v>382</v>
      </c>
      <c r="C8064" s="509" t="s">
        <v>1026</v>
      </c>
      <c r="H8064" s="509">
        <v>0</v>
      </c>
    </row>
    <row r="8065" spans="1:8">
      <c r="A8065" s="508" t="s">
        <v>608</v>
      </c>
      <c r="B8065" s="509" t="s">
        <v>382</v>
      </c>
      <c r="C8065" s="509" t="s">
        <v>1027</v>
      </c>
      <c r="H8065" s="509">
        <v>0</v>
      </c>
    </row>
    <row r="8066" spans="1:8">
      <c r="A8066" s="508" t="s">
        <v>608</v>
      </c>
      <c r="B8066" s="509" t="s">
        <v>382</v>
      </c>
      <c r="C8066" s="509" t="s">
        <v>1028</v>
      </c>
      <c r="H8066" s="509">
        <v>0</v>
      </c>
    </row>
    <row r="8067" spans="1:8">
      <c r="A8067" s="508" t="s">
        <v>608</v>
      </c>
      <c r="B8067" s="509" t="s">
        <v>382</v>
      </c>
      <c r="C8067" s="509">
        <v>22</v>
      </c>
      <c r="H8067" s="509">
        <v>0</v>
      </c>
    </row>
    <row r="8068" spans="1:8">
      <c r="A8068" s="508" t="s">
        <v>608</v>
      </c>
      <c r="B8068" s="509" t="s">
        <v>382</v>
      </c>
      <c r="C8068" s="509">
        <v>23</v>
      </c>
      <c r="H8068" s="509">
        <v>0</v>
      </c>
    </row>
    <row r="8069" spans="1:8">
      <c r="A8069" s="508" t="s">
        <v>608</v>
      </c>
      <c r="B8069" s="509" t="s">
        <v>382</v>
      </c>
      <c r="C8069" s="509" t="s">
        <v>1029</v>
      </c>
      <c r="H8069" s="509">
        <v>0</v>
      </c>
    </row>
    <row r="8070" spans="1:8">
      <c r="A8070" s="508" t="s">
        <v>608</v>
      </c>
      <c r="B8070" s="509" t="s">
        <v>382</v>
      </c>
      <c r="C8070" s="509">
        <v>24</v>
      </c>
      <c r="H8070" s="509">
        <v>0</v>
      </c>
    </row>
    <row r="8071" spans="1:8">
      <c r="A8071" s="508" t="s">
        <v>608</v>
      </c>
      <c r="B8071" s="509" t="s">
        <v>382</v>
      </c>
      <c r="C8071" s="509">
        <v>25</v>
      </c>
    </row>
    <row r="8072" spans="1:8">
      <c r="A8072" s="508" t="s">
        <v>608</v>
      </c>
      <c r="B8072" s="509" t="s">
        <v>382</v>
      </c>
      <c r="C8072" s="509">
        <v>26</v>
      </c>
      <c r="H8072" s="509">
        <v>0</v>
      </c>
    </row>
    <row r="8073" spans="1:8">
      <c r="A8073" s="508" t="s">
        <v>608</v>
      </c>
      <c r="B8073" s="509" t="s">
        <v>382</v>
      </c>
      <c r="C8073" s="509">
        <v>27</v>
      </c>
      <c r="H8073" s="509">
        <v>0</v>
      </c>
    </row>
    <row r="8074" spans="1:8">
      <c r="A8074" s="508" t="s">
        <v>608</v>
      </c>
      <c r="B8074" s="509" t="s">
        <v>382</v>
      </c>
      <c r="C8074" s="509">
        <v>28</v>
      </c>
      <c r="H8074" s="509">
        <v>0</v>
      </c>
    </row>
    <row r="8075" spans="1:8">
      <c r="A8075" s="508" t="s">
        <v>608</v>
      </c>
      <c r="B8075" s="509" t="s">
        <v>382</v>
      </c>
      <c r="C8075" s="509">
        <v>29</v>
      </c>
      <c r="H8075" s="509">
        <v>0</v>
      </c>
    </row>
    <row r="8076" spans="1:8">
      <c r="A8076" s="508" t="s">
        <v>608</v>
      </c>
      <c r="B8076" s="509" t="s">
        <v>382</v>
      </c>
      <c r="C8076" s="509">
        <v>30</v>
      </c>
      <c r="H8076" s="509">
        <v>0</v>
      </c>
    </row>
    <row r="8077" spans="1:8">
      <c r="A8077" s="508" t="s">
        <v>608</v>
      </c>
      <c r="B8077" s="509" t="s">
        <v>382</v>
      </c>
      <c r="C8077" s="509">
        <v>31</v>
      </c>
      <c r="H8077" s="509">
        <v>0</v>
      </c>
    </row>
    <row r="8078" spans="1:8">
      <c r="A8078" s="508" t="s">
        <v>608</v>
      </c>
      <c r="B8078" s="509" t="s">
        <v>382</v>
      </c>
      <c r="C8078" s="509">
        <v>32</v>
      </c>
      <c r="H8078" s="509">
        <v>0</v>
      </c>
    </row>
    <row r="8079" spans="1:8">
      <c r="A8079" s="508" t="s">
        <v>608</v>
      </c>
      <c r="B8079" s="509" t="s">
        <v>382</v>
      </c>
      <c r="C8079" s="509">
        <v>33</v>
      </c>
      <c r="H8079" s="509">
        <v>0</v>
      </c>
    </row>
    <row r="8080" spans="1:8">
      <c r="A8080" s="508" t="s">
        <v>608</v>
      </c>
      <c r="B8080" s="509" t="s">
        <v>382</v>
      </c>
      <c r="C8080" s="509">
        <v>34</v>
      </c>
      <c r="H8080" s="509">
        <v>0</v>
      </c>
    </row>
    <row r="8081" spans="1:8">
      <c r="A8081" s="508" t="s">
        <v>608</v>
      </c>
      <c r="B8081" s="509" t="s">
        <v>382</v>
      </c>
      <c r="C8081" s="509">
        <v>35</v>
      </c>
      <c r="H8081" s="509">
        <v>0</v>
      </c>
    </row>
    <row r="8082" spans="1:8">
      <c r="A8082" s="508" t="s">
        <v>608</v>
      </c>
      <c r="B8082" s="509" t="s">
        <v>382</v>
      </c>
      <c r="C8082" s="509">
        <v>36</v>
      </c>
      <c r="H8082" s="509">
        <v>0</v>
      </c>
    </row>
    <row r="8083" spans="1:8">
      <c r="A8083" s="508" t="s">
        <v>608</v>
      </c>
      <c r="B8083" s="509" t="s">
        <v>382</v>
      </c>
      <c r="C8083" s="509">
        <v>37</v>
      </c>
      <c r="H8083" s="509">
        <v>0</v>
      </c>
    </row>
    <row r="8084" spans="1:8">
      <c r="A8084" s="508" t="s">
        <v>608</v>
      </c>
      <c r="B8084" s="509" t="s">
        <v>382</v>
      </c>
      <c r="C8084" s="509">
        <v>38</v>
      </c>
      <c r="H8084" s="509">
        <v>0</v>
      </c>
    </row>
    <row r="8085" spans="1:8">
      <c r="A8085" s="508" t="s">
        <v>608</v>
      </c>
      <c r="B8085" s="509" t="s">
        <v>382</v>
      </c>
      <c r="C8085" s="509" t="s">
        <v>1030</v>
      </c>
    </row>
    <row r="8086" spans="1:8">
      <c r="A8086" s="508" t="s">
        <v>608</v>
      </c>
      <c r="B8086" s="509" t="s">
        <v>382</v>
      </c>
      <c r="C8086" s="509">
        <v>39</v>
      </c>
      <c r="H8086" s="509">
        <v>0</v>
      </c>
    </row>
    <row r="8087" spans="1:8">
      <c r="A8087" s="508" t="s">
        <v>608</v>
      </c>
      <c r="B8087" s="509" t="s">
        <v>382</v>
      </c>
      <c r="C8087" s="509">
        <v>40</v>
      </c>
      <c r="H8087" s="509">
        <v>0</v>
      </c>
    </row>
    <row r="8088" spans="1:8">
      <c r="A8088" s="508" t="s">
        <v>608</v>
      </c>
      <c r="B8088" s="509" t="s">
        <v>382</v>
      </c>
      <c r="C8088" s="509">
        <v>41</v>
      </c>
      <c r="H8088" s="509">
        <v>0</v>
      </c>
    </row>
    <row r="8089" spans="1:8">
      <c r="A8089" s="508" t="s">
        <v>608</v>
      </c>
      <c r="B8089" s="509" t="s">
        <v>382</v>
      </c>
      <c r="C8089" s="509">
        <v>42</v>
      </c>
      <c r="H8089" s="509">
        <v>0</v>
      </c>
    </row>
    <row r="8090" spans="1:8">
      <c r="A8090" s="508" t="s">
        <v>608</v>
      </c>
      <c r="B8090" s="509" t="s">
        <v>382</v>
      </c>
      <c r="C8090" s="509">
        <v>43</v>
      </c>
      <c r="H8090" s="509">
        <v>0</v>
      </c>
    </row>
    <row r="8091" spans="1:8">
      <c r="A8091" s="508" t="s">
        <v>608</v>
      </c>
      <c r="B8091" s="509" t="s">
        <v>382</v>
      </c>
      <c r="C8091" s="509">
        <v>44</v>
      </c>
      <c r="H8091" s="509">
        <v>0</v>
      </c>
    </row>
    <row r="8092" spans="1:8">
      <c r="A8092" s="508" t="s">
        <v>608</v>
      </c>
      <c r="B8092" s="509" t="s">
        <v>382</v>
      </c>
      <c r="C8092" s="509">
        <v>45</v>
      </c>
      <c r="H8092" s="509">
        <v>0</v>
      </c>
    </row>
    <row r="8093" spans="1:8">
      <c r="A8093" s="508" t="s">
        <v>608</v>
      </c>
      <c r="B8093" s="509" t="s">
        <v>382</v>
      </c>
      <c r="C8093" s="509">
        <v>46</v>
      </c>
      <c r="H8093" s="509">
        <v>0</v>
      </c>
    </row>
    <row r="8094" spans="1:8">
      <c r="A8094" s="508" t="s">
        <v>608</v>
      </c>
      <c r="B8094" s="509" t="s">
        <v>382</v>
      </c>
      <c r="C8094" s="509">
        <v>47</v>
      </c>
      <c r="H8094" s="509">
        <v>0</v>
      </c>
    </row>
    <row r="8095" spans="1:8">
      <c r="A8095" s="508" t="s">
        <v>608</v>
      </c>
      <c r="B8095" s="509" t="s">
        <v>382</v>
      </c>
      <c r="C8095" s="509">
        <v>48</v>
      </c>
      <c r="H8095" s="509">
        <v>0</v>
      </c>
    </row>
    <row r="8096" spans="1:8">
      <c r="A8096" s="508" t="s">
        <v>608</v>
      </c>
      <c r="B8096" s="509" t="s">
        <v>382</v>
      </c>
      <c r="C8096" s="509">
        <v>49</v>
      </c>
      <c r="H8096" s="509">
        <v>0</v>
      </c>
    </row>
    <row r="8097" spans="1:8">
      <c r="A8097" s="508" t="s">
        <v>608</v>
      </c>
      <c r="B8097" s="509" t="s">
        <v>382</v>
      </c>
      <c r="C8097" s="509">
        <v>50</v>
      </c>
      <c r="H8097" s="509">
        <v>0</v>
      </c>
    </row>
    <row r="8098" spans="1:8">
      <c r="A8098" s="508" t="s">
        <v>608</v>
      </c>
      <c r="B8098" s="509" t="s">
        <v>382</v>
      </c>
      <c r="C8098" s="509">
        <v>51</v>
      </c>
      <c r="H8098" s="509">
        <v>0</v>
      </c>
    </row>
    <row r="8099" spans="1:8">
      <c r="A8099" s="508" t="s">
        <v>608</v>
      </c>
      <c r="B8099" s="509" t="s">
        <v>382</v>
      </c>
      <c r="C8099" s="509" t="s">
        <v>1031</v>
      </c>
      <c r="H8099" s="509">
        <v>0</v>
      </c>
    </row>
    <row r="8100" spans="1:8">
      <c r="A8100" s="508" t="s">
        <v>608</v>
      </c>
      <c r="B8100" s="509" t="s">
        <v>382</v>
      </c>
      <c r="C8100" s="509" t="s">
        <v>1032</v>
      </c>
      <c r="H8100" s="509">
        <v>0</v>
      </c>
    </row>
    <row r="8101" spans="1:8">
      <c r="A8101" s="508" t="s">
        <v>608</v>
      </c>
      <c r="B8101" s="509" t="s">
        <v>382</v>
      </c>
      <c r="C8101" s="509">
        <v>52</v>
      </c>
      <c r="H8101" s="509">
        <v>0</v>
      </c>
    </row>
    <row r="8102" spans="1:8">
      <c r="A8102" s="508" t="s">
        <v>608</v>
      </c>
      <c r="B8102" s="509" t="s">
        <v>382</v>
      </c>
      <c r="C8102" s="509">
        <v>53</v>
      </c>
      <c r="H8102" s="509">
        <v>0</v>
      </c>
    </row>
    <row r="8103" spans="1:8">
      <c r="A8103" s="508" t="s">
        <v>608</v>
      </c>
      <c r="B8103" s="509" t="s">
        <v>382</v>
      </c>
      <c r="C8103" s="509">
        <v>54</v>
      </c>
      <c r="H8103" s="509">
        <v>0</v>
      </c>
    </row>
    <row r="8104" spans="1:8">
      <c r="A8104" s="508" t="s">
        <v>608</v>
      </c>
      <c r="B8104" s="509" t="s">
        <v>382</v>
      </c>
      <c r="C8104" s="509">
        <v>55</v>
      </c>
      <c r="H8104" s="509">
        <v>0</v>
      </c>
    </row>
    <row r="8105" spans="1:8">
      <c r="A8105" s="508" t="s">
        <v>608</v>
      </c>
      <c r="B8105" s="509" t="s">
        <v>382</v>
      </c>
      <c r="C8105" s="509">
        <v>56</v>
      </c>
      <c r="H8105" s="509">
        <v>0</v>
      </c>
    </row>
    <row r="8106" spans="1:8">
      <c r="A8106" s="508" t="s">
        <v>608</v>
      </c>
      <c r="B8106" s="509" t="s">
        <v>382</v>
      </c>
      <c r="C8106" s="509">
        <v>57</v>
      </c>
      <c r="H8106" s="509">
        <v>0</v>
      </c>
    </row>
    <row r="8107" spans="1:8">
      <c r="A8107" s="508" t="s">
        <v>608</v>
      </c>
      <c r="B8107" s="509" t="s">
        <v>382</v>
      </c>
      <c r="C8107" s="509">
        <v>58</v>
      </c>
      <c r="H8107" s="509">
        <v>0</v>
      </c>
    </row>
    <row r="8108" spans="1:8">
      <c r="A8108" s="508" t="s">
        <v>608</v>
      </c>
      <c r="B8108" s="509" t="s">
        <v>382</v>
      </c>
      <c r="C8108" s="509">
        <v>59</v>
      </c>
      <c r="H8108" s="509">
        <v>0</v>
      </c>
    </row>
    <row r="8109" spans="1:8">
      <c r="A8109" s="508" t="s">
        <v>608</v>
      </c>
      <c r="B8109" s="509" t="s">
        <v>382</v>
      </c>
      <c r="C8109" s="509">
        <v>60</v>
      </c>
      <c r="H8109" s="509">
        <v>0</v>
      </c>
    </row>
    <row r="8110" spans="1:8">
      <c r="A8110" s="508" t="s">
        <v>608</v>
      </c>
      <c r="B8110" s="509" t="s">
        <v>382</v>
      </c>
      <c r="C8110" s="509">
        <v>61</v>
      </c>
      <c r="H8110" s="509">
        <v>0</v>
      </c>
    </row>
    <row r="8111" spans="1:8">
      <c r="A8111" s="508" t="s">
        <v>608</v>
      </c>
      <c r="B8111" s="509" t="s">
        <v>382</v>
      </c>
      <c r="C8111" s="509">
        <v>62</v>
      </c>
      <c r="H8111" s="509">
        <v>0</v>
      </c>
    </row>
    <row r="8112" spans="1:8">
      <c r="A8112" s="508" t="s">
        <v>608</v>
      </c>
      <c r="B8112" s="509" t="s">
        <v>382</v>
      </c>
      <c r="C8112" s="509">
        <v>63</v>
      </c>
      <c r="H8112" s="509">
        <v>0</v>
      </c>
    </row>
    <row r="8113" spans="1:8">
      <c r="A8113" s="508" t="s">
        <v>608</v>
      </c>
      <c r="B8113" s="509" t="s">
        <v>382</v>
      </c>
      <c r="C8113" s="509" t="s">
        <v>1033</v>
      </c>
      <c r="H8113" s="509">
        <v>0</v>
      </c>
    </row>
    <row r="8114" spans="1:8">
      <c r="A8114" s="508" t="s">
        <v>608</v>
      </c>
      <c r="B8114" s="509" t="s">
        <v>382</v>
      </c>
      <c r="C8114" s="509" t="s">
        <v>1034</v>
      </c>
      <c r="H8114" s="509">
        <v>0</v>
      </c>
    </row>
    <row r="8115" spans="1:8">
      <c r="A8115" s="508" t="s">
        <v>608</v>
      </c>
      <c r="B8115" s="509" t="s">
        <v>382</v>
      </c>
      <c r="C8115" s="509">
        <v>64</v>
      </c>
      <c r="H8115" s="509">
        <v>0</v>
      </c>
    </row>
    <row r="8116" spans="1:8">
      <c r="A8116" s="508" t="s">
        <v>608</v>
      </c>
      <c r="B8116" s="509" t="s">
        <v>382</v>
      </c>
      <c r="C8116" s="509" t="s">
        <v>1035</v>
      </c>
      <c r="H8116" s="509">
        <v>0</v>
      </c>
    </row>
    <row r="8117" spans="1:8">
      <c r="A8117" s="508" t="s">
        <v>608</v>
      </c>
      <c r="B8117" s="509" t="s">
        <v>382</v>
      </c>
      <c r="C8117" s="509">
        <v>65</v>
      </c>
      <c r="H8117" s="509">
        <v>0</v>
      </c>
    </row>
    <row r="8118" spans="1:8">
      <c r="A8118" s="508" t="s">
        <v>608</v>
      </c>
      <c r="B8118" s="509" t="s">
        <v>382</v>
      </c>
      <c r="C8118" s="509">
        <v>66</v>
      </c>
      <c r="H8118" s="509">
        <v>0</v>
      </c>
    </row>
    <row r="8119" spans="1:8">
      <c r="A8119" s="508" t="s">
        <v>608</v>
      </c>
      <c r="B8119" s="509" t="s">
        <v>382</v>
      </c>
      <c r="C8119" s="509" t="s">
        <v>1036</v>
      </c>
      <c r="H8119" s="509">
        <v>0</v>
      </c>
    </row>
    <row r="8120" spans="1:8">
      <c r="A8120" s="508" t="s">
        <v>608</v>
      </c>
      <c r="B8120" s="509" t="s">
        <v>382</v>
      </c>
      <c r="C8120" s="509" t="s">
        <v>1037</v>
      </c>
      <c r="H8120" s="509">
        <v>0</v>
      </c>
    </row>
    <row r="8121" spans="1:8">
      <c r="A8121" s="508" t="s">
        <v>608</v>
      </c>
      <c r="B8121" s="509" t="s">
        <v>382</v>
      </c>
      <c r="C8121" s="509" t="s">
        <v>1038</v>
      </c>
      <c r="H8121" s="509">
        <v>0</v>
      </c>
    </row>
    <row r="8122" spans="1:8">
      <c r="A8122" s="508" t="s">
        <v>608</v>
      </c>
      <c r="B8122" s="509" t="s">
        <v>382</v>
      </c>
      <c r="C8122" s="509" t="s">
        <v>1039</v>
      </c>
      <c r="H8122" s="509">
        <v>0</v>
      </c>
    </row>
    <row r="8123" spans="1:8">
      <c r="A8123" s="508" t="s">
        <v>608</v>
      </c>
      <c r="B8123" s="509" t="s">
        <v>382</v>
      </c>
      <c r="C8123" s="509" t="s">
        <v>1040</v>
      </c>
      <c r="H8123" s="509">
        <v>0</v>
      </c>
    </row>
    <row r="8124" spans="1:8">
      <c r="A8124" s="508" t="s">
        <v>608</v>
      </c>
      <c r="B8124" s="509" t="s">
        <v>382</v>
      </c>
      <c r="C8124" s="509" t="s">
        <v>1041</v>
      </c>
      <c r="H8124" s="509">
        <v>0</v>
      </c>
    </row>
    <row r="8125" spans="1:8">
      <c r="A8125" s="508" t="s">
        <v>608</v>
      </c>
      <c r="B8125" s="509" t="s">
        <v>382</v>
      </c>
      <c r="C8125" s="509" t="s">
        <v>1042</v>
      </c>
    </row>
    <row r="8126" spans="1:8">
      <c r="A8126" s="508" t="s">
        <v>608</v>
      </c>
      <c r="B8126" s="509" t="s">
        <v>382</v>
      </c>
      <c r="C8126" s="509">
        <v>67</v>
      </c>
      <c r="H8126" s="509">
        <v>0</v>
      </c>
    </row>
    <row r="8127" spans="1:8">
      <c r="A8127" s="508" t="s">
        <v>608</v>
      </c>
      <c r="B8127" s="509" t="s">
        <v>382</v>
      </c>
      <c r="C8127" s="509">
        <v>68</v>
      </c>
      <c r="H8127" s="509">
        <v>0</v>
      </c>
    </row>
    <row r="8128" spans="1:8">
      <c r="A8128" s="508" t="s">
        <v>608</v>
      </c>
      <c r="B8128" s="509" t="s">
        <v>382</v>
      </c>
      <c r="C8128" s="509" t="s">
        <v>1043</v>
      </c>
      <c r="H8128" s="509">
        <v>0</v>
      </c>
    </row>
    <row r="8129" spans="1:8">
      <c r="A8129" s="508" t="s">
        <v>608</v>
      </c>
      <c r="B8129" s="509" t="s">
        <v>382</v>
      </c>
      <c r="C8129" s="509">
        <v>69</v>
      </c>
      <c r="H8129" s="509">
        <v>0</v>
      </c>
    </row>
    <row r="8130" spans="1:8">
      <c r="A8130" s="508" t="s">
        <v>608</v>
      </c>
      <c r="B8130" s="509" t="s">
        <v>382</v>
      </c>
      <c r="C8130" s="509" t="s">
        <v>1044</v>
      </c>
      <c r="H8130" s="509">
        <v>0</v>
      </c>
    </row>
    <row r="8131" spans="1:8">
      <c r="A8131" s="508" t="s">
        <v>608</v>
      </c>
      <c r="B8131" s="509" t="s">
        <v>382</v>
      </c>
      <c r="C8131" s="509" t="s">
        <v>1045</v>
      </c>
      <c r="H8131" s="509">
        <v>0</v>
      </c>
    </row>
    <row r="8132" spans="1:8">
      <c r="A8132" s="508" t="s">
        <v>608</v>
      </c>
      <c r="B8132" s="509" t="s">
        <v>382</v>
      </c>
      <c r="C8132" s="509">
        <v>70</v>
      </c>
      <c r="H8132" s="509">
        <v>0</v>
      </c>
    </row>
    <row r="8133" spans="1:8">
      <c r="A8133" s="508" t="s">
        <v>608</v>
      </c>
      <c r="B8133" s="509" t="s">
        <v>382</v>
      </c>
      <c r="C8133" s="509" t="s">
        <v>1046</v>
      </c>
      <c r="H8133" s="509">
        <v>0</v>
      </c>
    </row>
    <row r="8134" spans="1:8">
      <c r="A8134" s="508" t="s">
        <v>608</v>
      </c>
      <c r="B8134" s="509" t="s">
        <v>382</v>
      </c>
      <c r="C8134" s="509">
        <v>71</v>
      </c>
      <c r="H8134" s="509">
        <v>0</v>
      </c>
    </row>
    <row r="8135" spans="1:8">
      <c r="A8135" s="508" t="s">
        <v>608</v>
      </c>
      <c r="B8135" s="509" t="s">
        <v>382</v>
      </c>
      <c r="C8135" s="509" t="s">
        <v>1047</v>
      </c>
      <c r="H8135" s="509">
        <v>0</v>
      </c>
    </row>
    <row r="8136" spans="1:8">
      <c r="A8136" s="508" t="s">
        <v>608</v>
      </c>
      <c r="B8136" s="509" t="s">
        <v>382</v>
      </c>
      <c r="C8136" s="509" t="s">
        <v>1048</v>
      </c>
      <c r="H8136" s="509">
        <v>0</v>
      </c>
    </row>
    <row r="8137" spans="1:8">
      <c r="A8137" s="508" t="s">
        <v>608</v>
      </c>
      <c r="B8137" s="509" t="s">
        <v>382</v>
      </c>
      <c r="C8137" s="509" t="s">
        <v>1049</v>
      </c>
      <c r="H8137" s="509">
        <v>0</v>
      </c>
    </row>
    <row r="8138" spans="1:8">
      <c r="A8138" s="508" t="s">
        <v>608</v>
      </c>
      <c r="B8138" s="509" t="s">
        <v>382</v>
      </c>
      <c r="C8138" s="509" t="s">
        <v>1050</v>
      </c>
      <c r="H8138" s="509">
        <v>0</v>
      </c>
    </row>
    <row r="8139" spans="1:8">
      <c r="A8139" s="508" t="s">
        <v>608</v>
      </c>
      <c r="B8139" s="509" t="s">
        <v>382</v>
      </c>
      <c r="C8139" s="509" t="s">
        <v>1051</v>
      </c>
      <c r="H8139" s="509">
        <v>0</v>
      </c>
    </row>
    <row r="8140" spans="1:8">
      <c r="A8140" s="508" t="s">
        <v>608</v>
      </c>
      <c r="B8140" s="509" t="s">
        <v>382</v>
      </c>
      <c r="C8140" s="509">
        <v>72</v>
      </c>
      <c r="H8140" s="509">
        <v>0</v>
      </c>
    </row>
    <row r="8141" spans="1:8">
      <c r="A8141" s="508" t="s">
        <v>608</v>
      </c>
      <c r="B8141" s="509" t="s">
        <v>382</v>
      </c>
      <c r="C8141" s="509">
        <v>74</v>
      </c>
      <c r="H8141" s="509">
        <v>0</v>
      </c>
    </row>
    <row r="8142" spans="1:8">
      <c r="A8142" s="508" t="s">
        <v>608</v>
      </c>
      <c r="B8142" s="509" t="s">
        <v>382</v>
      </c>
      <c r="C8142" s="509" t="s">
        <v>4571</v>
      </c>
      <c r="D8142" s="509">
        <v>0</v>
      </c>
      <c r="E8142" s="509">
        <v>0</v>
      </c>
      <c r="F8142" s="509">
        <v>0</v>
      </c>
      <c r="G8142" s="509">
        <v>0</v>
      </c>
      <c r="H8142" s="509">
        <v>0</v>
      </c>
    </row>
    <row r="8143" spans="1:8">
      <c r="A8143" s="508" t="s">
        <v>609</v>
      </c>
      <c r="B8143" s="509" t="s">
        <v>311</v>
      </c>
      <c r="C8143" s="509">
        <v>1</v>
      </c>
      <c r="H8143" s="509">
        <v>0</v>
      </c>
    </row>
    <row r="8144" spans="1:8">
      <c r="A8144" s="508" t="s">
        <v>609</v>
      </c>
      <c r="B8144" s="509" t="s">
        <v>311</v>
      </c>
      <c r="C8144" s="509" t="s">
        <v>1023</v>
      </c>
      <c r="H8144" s="509">
        <v>0</v>
      </c>
    </row>
    <row r="8145" spans="1:8">
      <c r="A8145" s="508" t="s">
        <v>609</v>
      </c>
      <c r="B8145" s="509" t="s">
        <v>311</v>
      </c>
      <c r="C8145" s="509">
        <v>2</v>
      </c>
      <c r="H8145" s="509">
        <v>0</v>
      </c>
    </row>
    <row r="8146" spans="1:8">
      <c r="A8146" s="508" t="s">
        <v>609</v>
      </c>
      <c r="B8146" s="509" t="s">
        <v>311</v>
      </c>
      <c r="C8146" s="509">
        <v>3</v>
      </c>
      <c r="H8146" s="509">
        <v>0</v>
      </c>
    </row>
    <row r="8147" spans="1:8">
      <c r="A8147" s="508" t="s">
        <v>609</v>
      </c>
      <c r="B8147" s="509" t="s">
        <v>311</v>
      </c>
      <c r="C8147" s="509">
        <v>4</v>
      </c>
      <c r="H8147" s="509">
        <v>0</v>
      </c>
    </row>
    <row r="8148" spans="1:8">
      <c r="A8148" s="508" t="s">
        <v>609</v>
      </c>
      <c r="B8148" s="509" t="s">
        <v>311</v>
      </c>
      <c r="C8148" s="509">
        <v>5</v>
      </c>
      <c r="H8148" s="509">
        <v>0</v>
      </c>
    </row>
    <row r="8149" spans="1:8">
      <c r="A8149" s="508" t="s">
        <v>609</v>
      </c>
      <c r="B8149" s="509" t="s">
        <v>311</v>
      </c>
      <c r="C8149" s="509">
        <v>6</v>
      </c>
      <c r="H8149" s="509">
        <v>0</v>
      </c>
    </row>
    <row r="8150" spans="1:8">
      <c r="A8150" s="508" t="s">
        <v>609</v>
      </c>
      <c r="B8150" s="509" t="s">
        <v>311</v>
      </c>
      <c r="C8150" s="509">
        <v>7</v>
      </c>
      <c r="H8150" s="509">
        <v>0</v>
      </c>
    </row>
    <row r="8151" spans="1:8">
      <c r="A8151" s="508" t="s">
        <v>609</v>
      </c>
      <c r="B8151" s="509" t="s">
        <v>311</v>
      </c>
      <c r="C8151" s="509">
        <v>8</v>
      </c>
      <c r="H8151" s="509">
        <v>0</v>
      </c>
    </row>
    <row r="8152" spans="1:8">
      <c r="A8152" s="508" t="s">
        <v>609</v>
      </c>
      <c r="B8152" s="509" t="s">
        <v>311</v>
      </c>
      <c r="C8152" s="509">
        <v>9</v>
      </c>
      <c r="H8152" s="509">
        <v>0</v>
      </c>
    </row>
    <row r="8153" spans="1:8">
      <c r="A8153" s="508" t="s">
        <v>609</v>
      </c>
      <c r="B8153" s="509" t="s">
        <v>311</v>
      </c>
      <c r="C8153" s="509">
        <v>10</v>
      </c>
      <c r="H8153" s="509">
        <v>0</v>
      </c>
    </row>
    <row r="8154" spans="1:8">
      <c r="A8154" s="508" t="s">
        <v>609</v>
      </c>
      <c r="B8154" s="509" t="s">
        <v>311</v>
      </c>
      <c r="C8154" s="509">
        <v>11</v>
      </c>
      <c r="H8154" s="509">
        <v>0</v>
      </c>
    </row>
    <row r="8155" spans="1:8">
      <c r="A8155" s="508" t="s">
        <v>609</v>
      </c>
      <c r="B8155" s="509" t="s">
        <v>311</v>
      </c>
      <c r="C8155" s="509">
        <v>12</v>
      </c>
      <c r="H8155" s="509">
        <v>0</v>
      </c>
    </row>
    <row r="8156" spans="1:8">
      <c r="A8156" s="508" t="s">
        <v>609</v>
      </c>
      <c r="B8156" s="509" t="s">
        <v>311</v>
      </c>
      <c r="C8156" s="509">
        <v>13</v>
      </c>
      <c r="H8156" s="509">
        <v>0</v>
      </c>
    </row>
    <row r="8157" spans="1:8">
      <c r="A8157" s="508" t="s">
        <v>609</v>
      </c>
      <c r="B8157" s="509" t="s">
        <v>311</v>
      </c>
      <c r="C8157" s="509">
        <v>14</v>
      </c>
      <c r="H8157" s="509">
        <v>0</v>
      </c>
    </row>
    <row r="8158" spans="1:8">
      <c r="A8158" s="508" t="s">
        <v>609</v>
      </c>
      <c r="B8158" s="509" t="s">
        <v>311</v>
      </c>
      <c r="C8158" s="509">
        <v>15</v>
      </c>
      <c r="H8158" s="509">
        <v>0</v>
      </c>
    </row>
    <row r="8159" spans="1:8">
      <c r="A8159" s="508" t="s">
        <v>609</v>
      </c>
      <c r="B8159" s="509" t="s">
        <v>311</v>
      </c>
      <c r="C8159" s="509">
        <v>16</v>
      </c>
      <c r="H8159" s="509">
        <v>0</v>
      </c>
    </row>
    <row r="8160" spans="1:8">
      <c r="A8160" s="508" t="s">
        <v>609</v>
      </c>
      <c r="B8160" s="509" t="s">
        <v>311</v>
      </c>
      <c r="C8160" s="509">
        <v>17</v>
      </c>
      <c r="H8160" s="509">
        <v>0</v>
      </c>
    </row>
    <row r="8161" spans="1:8">
      <c r="A8161" s="508" t="s">
        <v>609</v>
      </c>
      <c r="B8161" s="509" t="s">
        <v>311</v>
      </c>
      <c r="C8161" s="509">
        <v>18</v>
      </c>
      <c r="H8161" s="509">
        <v>0</v>
      </c>
    </row>
    <row r="8162" spans="1:8">
      <c r="A8162" s="508" t="s">
        <v>609</v>
      </c>
      <c r="B8162" s="509" t="s">
        <v>311</v>
      </c>
      <c r="C8162" s="509" t="s">
        <v>1024</v>
      </c>
      <c r="H8162" s="509">
        <v>0</v>
      </c>
    </row>
    <row r="8163" spans="1:8">
      <c r="A8163" s="508" t="s">
        <v>609</v>
      </c>
      <c r="B8163" s="509" t="s">
        <v>311</v>
      </c>
      <c r="C8163" s="509" t="s">
        <v>1025</v>
      </c>
      <c r="H8163" s="509">
        <v>0</v>
      </c>
    </row>
    <row r="8164" spans="1:8">
      <c r="A8164" s="508" t="s">
        <v>609</v>
      </c>
      <c r="B8164" s="509" t="s">
        <v>311</v>
      </c>
      <c r="C8164" s="509">
        <v>19</v>
      </c>
      <c r="H8164" s="509">
        <v>0</v>
      </c>
    </row>
    <row r="8165" spans="1:8">
      <c r="A8165" s="508" t="s">
        <v>609</v>
      </c>
      <c r="B8165" s="509" t="s">
        <v>311</v>
      </c>
      <c r="C8165" s="509">
        <v>20</v>
      </c>
      <c r="H8165" s="509">
        <v>0</v>
      </c>
    </row>
    <row r="8166" spans="1:8">
      <c r="A8166" s="508" t="s">
        <v>609</v>
      </c>
      <c r="B8166" s="509" t="s">
        <v>311</v>
      </c>
      <c r="C8166" s="509">
        <v>21</v>
      </c>
      <c r="H8166" s="509">
        <v>0</v>
      </c>
    </row>
    <row r="8167" spans="1:8">
      <c r="A8167" s="508" t="s">
        <v>609</v>
      </c>
      <c r="B8167" s="509" t="s">
        <v>311</v>
      </c>
      <c r="C8167" s="509" t="s">
        <v>1026</v>
      </c>
      <c r="H8167" s="509">
        <v>0</v>
      </c>
    </row>
    <row r="8168" spans="1:8">
      <c r="A8168" s="508" t="s">
        <v>609</v>
      </c>
      <c r="B8168" s="509" t="s">
        <v>311</v>
      </c>
      <c r="C8168" s="509" t="s">
        <v>1027</v>
      </c>
      <c r="H8168" s="509">
        <v>0</v>
      </c>
    </row>
    <row r="8169" spans="1:8">
      <c r="A8169" s="508" t="s">
        <v>609</v>
      </c>
      <c r="B8169" s="509" t="s">
        <v>311</v>
      </c>
      <c r="C8169" s="509" t="s">
        <v>1028</v>
      </c>
      <c r="H8169" s="509">
        <v>0</v>
      </c>
    </row>
    <row r="8170" spans="1:8">
      <c r="A8170" s="508" t="s">
        <v>609</v>
      </c>
      <c r="B8170" s="509" t="s">
        <v>311</v>
      </c>
      <c r="C8170" s="509">
        <v>22</v>
      </c>
      <c r="H8170" s="509">
        <v>0</v>
      </c>
    </row>
    <row r="8171" spans="1:8">
      <c r="A8171" s="508" t="s">
        <v>609</v>
      </c>
      <c r="B8171" s="509" t="s">
        <v>311</v>
      </c>
      <c r="C8171" s="509">
        <v>23</v>
      </c>
      <c r="H8171" s="509">
        <v>0</v>
      </c>
    </row>
    <row r="8172" spans="1:8">
      <c r="A8172" s="508" t="s">
        <v>609</v>
      </c>
      <c r="B8172" s="509" t="s">
        <v>311</v>
      </c>
      <c r="C8172" s="509" t="s">
        <v>1029</v>
      </c>
      <c r="H8172" s="509">
        <v>0</v>
      </c>
    </row>
    <row r="8173" spans="1:8">
      <c r="A8173" s="508" t="s">
        <v>609</v>
      </c>
      <c r="B8173" s="509" t="s">
        <v>311</v>
      </c>
      <c r="C8173" s="509">
        <v>24</v>
      </c>
      <c r="H8173" s="509">
        <v>0</v>
      </c>
    </row>
    <row r="8174" spans="1:8">
      <c r="A8174" s="508" t="s">
        <v>609</v>
      </c>
      <c r="B8174" s="509" t="s">
        <v>311</v>
      </c>
      <c r="C8174" s="509">
        <v>25</v>
      </c>
    </row>
    <row r="8175" spans="1:8">
      <c r="A8175" s="508" t="s">
        <v>609</v>
      </c>
      <c r="B8175" s="509" t="s">
        <v>311</v>
      </c>
      <c r="C8175" s="509">
        <v>26</v>
      </c>
      <c r="H8175" s="509">
        <v>0</v>
      </c>
    </row>
    <row r="8176" spans="1:8">
      <c r="A8176" s="508" t="s">
        <v>609</v>
      </c>
      <c r="B8176" s="509" t="s">
        <v>311</v>
      </c>
      <c r="C8176" s="509">
        <v>27</v>
      </c>
      <c r="H8176" s="509">
        <v>0</v>
      </c>
    </row>
    <row r="8177" spans="1:8">
      <c r="A8177" s="508" t="s">
        <v>609</v>
      </c>
      <c r="B8177" s="509" t="s">
        <v>311</v>
      </c>
      <c r="C8177" s="509">
        <v>28</v>
      </c>
      <c r="H8177" s="509">
        <v>0</v>
      </c>
    </row>
    <row r="8178" spans="1:8">
      <c r="A8178" s="508" t="s">
        <v>609</v>
      </c>
      <c r="B8178" s="509" t="s">
        <v>311</v>
      </c>
      <c r="C8178" s="509">
        <v>29</v>
      </c>
      <c r="H8178" s="509">
        <v>0</v>
      </c>
    </row>
    <row r="8179" spans="1:8">
      <c r="A8179" s="508" t="s">
        <v>609</v>
      </c>
      <c r="B8179" s="509" t="s">
        <v>311</v>
      </c>
      <c r="C8179" s="509">
        <v>30</v>
      </c>
      <c r="H8179" s="509">
        <v>0</v>
      </c>
    </row>
    <row r="8180" spans="1:8">
      <c r="A8180" s="508" t="s">
        <v>609</v>
      </c>
      <c r="B8180" s="509" t="s">
        <v>311</v>
      </c>
      <c r="C8180" s="509">
        <v>31</v>
      </c>
      <c r="H8180" s="509">
        <v>0</v>
      </c>
    </row>
    <row r="8181" spans="1:8">
      <c r="A8181" s="508" t="s">
        <v>609</v>
      </c>
      <c r="B8181" s="509" t="s">
        <v>311</v>
      </c>
      <c r="C8181" s="509">
        <v>32</v>
      </c>
      <c r="H8181" s="509">
        <v>0</v>
      </c>
    </row>
    <row r="8182" spans="1:8">
      <c r="A8182" s="508" t="s">
        <v>609</v>
      </c>
      <c r="B8182" s="509" t="s">
        <v>311</v>
      </c>
      <c r="C8182" s="509">
        <v>33</v>
      </c>
      <c r="H8182" s="509">
        <v>0</v>
      </c>
    </row>
    <row r="8183" spans="1:8">
      <c r="A8183" s="508" t="s">
        <v>609</v>
      </c>
      <c r="B8183" s="509" t="s">
        <v>311</v>
      </c>
      <c r="C8183" s="509">
        <v>34</v>
      </c>
      <c r="H8183" s="509">
        <v>0</v>
      </c>
    </row>
    <row r="8184" spans="1:8">
      <c r="A8184" s="508" t="s">
        <v>609</v>
      </c>
      <c r="B8184" s="509" t="s">
        <v>311</v>
      </c>
      <c r="C8184" s="509">
        <v>35</v>
      </c>
      <c r="H8184" s="509">
        <v>0</v>
      </c>
    </row>
    <row r="8185" spans="1:8">
      <c r="A8185" s="508" t="s">
        <v>609</v>
      </c>
      <c r="B8185" s="509" t="s">
        <v>311</v>
      </c>
      <c r="C8185" s="509">
        <v>36</v>
      </c>
      <c r="H8185" s="509">
        <v>0</v>
      </c>
    </row>
    <row r="8186" spans="1:8">
      <c r="A8186" s="508" t="s">
        <v>609</v>
      </c>
      <c r="B8186" s="509" t="s">
        <v>311</v>
      </c>
      <c r="C8186" s="509">
        <v>37</v>
      </c>
      <c r="H8186" s="509">
        <v>0</v>
      </c>
    </row>
    <row r="8187" spans="1:8">
      <c r="A8187" s="508" t="s">
        <v>609</v>
      </c>
      <c r="B8187" s="509" t="s">
        <v>311</v>
      </c>
      <c r="C8187" s="509">
        <v>38</v>
      </c>
      <c r="H8187" s="509">
        <v>0</v>
      </c>
    </row>
    <row r="8188" spans="1:8">
      <c r="A8188" s="508" t="s">
        <v>609</v>
      </c>
      <c r="B8188" s="509" t="s">
        <v>311</v>
      </c>
      <c r="C8188" s="509" t="s">
        <v>1030</v>
      </c>
    </row>
    <row r="8189" spans="1:8">
      <c r="A8189" s="508" t="s">
        <v>609</v>
      </c>
      <c r="B8189" s="509" t="s">
        <v>311</v>
      </c>
      <c r="C8189" s="509">
        <v>39</v>
      </c>
      <c r="H8189" s="509">
        <v>0</v>
      </c>
    </row>
    <row r="8190" spans="1:8">
      <c r="A8190" s="508" t="s">
        <v>609</v>
      </c>
      <c r="B8190" s="509" t="s">
        <v>311</v>
      </c>
      <c r="C8190" s="509">
        <v>40</v>
      </c>
      <c r="H8190" s="509">
        <v>0</v>
      </c>
    </row>
    <row r="8191" spans="1:8">
      <c r="A8191" s="508" t="s">
        <v>609</v>
      </c>
      <c r="B8191" s="509" t="s">
        <v>311</v>
      </c>
      <c r="C8191" s="509">
        <v>41</v>
      </c>
      <c r="H8191" s="509">
        <v>0</v>
      </c>
    </row>
    <row r="8192" spans="1:8">
      <c r="A8192" s="508" t="s">
        <v>609</v>
      </c>
      <c r="B8192" s="509" t="s">
        <v>311</v>
      </c>
      <c r="C8192" s="509">
        <v>42</v>
      </c>
      <c r="H8192" s="509">
        <v>0</v>
      </c>
    </row>
    <row r="8193" spans="1:8">
      <c r="A8193" s="508" t="s">
        <v>609</v>
      </c>
      <c r="B8193" s="509" t="s">
        <v>311</v>
      </c>
      <c r="C8193" s="509">
        <v>43</v>
      </c>
      <c r="H8193" s="509">
        <v>0</v>
      </c>
    </row>
    <row r="8194" spans="1:8">
      <c r="A8194" s="508" t="s">
        <v>609</v>
      </c>
      <c r="B8194" s="509" t="s">
        <v>311</v>
      </c>
      <c r="C8194" s="509">
        <v>44</v>
      </c>
      <c r="H8194" s="509">
        <v>0</v>
      </c>
    </row>
    <row r="8195" spans="1:8">
      <c r="A8195" s="508" t="s">
        <v>609</v>
      </c>
      <c r="B8195" s="509" t="s">
        <v>311</v>
      </c>
      <c r="C8195" s="509">
        <v>45</v>
      </c>
      <c r="H8195" s="509">
        <v>0</v>
      </c>
    </row>
    <row r="8196" spans="1:8">
      <c r="A8196" s="508" t="s">
        <v>609</v>
      </c>
      <c r="B8196" s="509" t="s">
        <v>311</v>
      </c>
      <c r="C8196" s="509">
        <v>46</v>
      </c>
      <c r="H8196" s="509">
        <v>0</v>
      </c>
    </row>
    <row r="8197" spans="1:8">
      <c r="A8197" s="508" t="s">
        <v>609</v>
      </c>
      <c r="B8197" s="509" t="s">
        <v>311</v>
      </c>
      <c r="C8197" s="509">
        <v>47</v>
      </c>
      <c r="H8197" s="509">
        <v>0</v>
      </c>
    </row>
    <row r="8198" spans="1:8">
      <c r="A8198" s="508" t="s">
        <v>609</v>
      </c>
      <c r="B8198" s="509" t="s">
        <v>311</v>
      </c>
      <c r="C8198" s="509">
        <v>48</v>
      </c>
      <c r="H8198" s="509">
        <v>0</v>
      </c>
    </row>
    <row r="8199" spans="1:8">
      <c r="A8199" s="508" t="s">
        <v>609</v>
      </c>
      <c r="B8199" s="509" t="s">
        <v>311</v>
      </c>
      <c r="C8199" s="509">
        <v>49</v>
      </c>
      <c r="H8199" s="509">
        <v>0</v>
      </c>
    </row>
    <row r="8200" spans="1:8">
      <c r="A8200" s="508" t="s">
        <v>609</v>
      </c>
      <c r="B8200" s="509" t="s">
        <v>311</v>
      </c>
      <c r="C8200" s="509">
        <v>50</v>
      </c>
      <c r="H8200" s="509">
        <v>0</v>
      </c>
    </row>
    <row r="8201" spans="1:8">
      <c r="A8201" s="508" t="s">
        <v>609</v>
      </c>
      <c r="B8201" s="509" t="s">
        <v>311</v>
      </c>
      <c r="C8201" s="509">
        <v>51</v>
      </c>
      <c r="H8201" s="509">
        <v>0</v>
      </c>
    </row>
    <row r="8202" spans="1:8">
      <c r="A8202" s="508" t="s">
        <v>609</v>
      </c>
      <c r="B8202" s="509" t="s">
        <v>311</v>
      </c>
      <c r="C8202" s="509" t="s">
        <v>1031</v>
      </c>
      <c r="H8202" s="509">
        <v>0</v>
      </c>
    </row>
    <row r="8203" spans="1:8">
      <c r="A8203" s="508" t="s">
        <v>609</v>
      </c>
      <c r="B8203" s="509" t="s">
        <v>311</v>
      </c>
      <c r="C8203" s="509" t="s">
        <v>1032</v>
      </c>
      <c r="H8203" s="509">
        <v>0</v>
      </c>
    </row>
    <row r="8204" spans="1:8">
      <c r="A8204" s="508" t="s">
        <v>609</v>
      </c>
      <c r="B8204" s="509" t="s">
        <v>311</v>
      </c>
      <c r="C8204" s="509">
        <v>52</v>
      </c>
      <c r="H8204" s="509">
        <v>0</v>
      </c>
    </row>
    <row r="8205" spans="1:8">
      <c r="A8205" s="508" t="s">
        <v>609</v>
      </c>
      <c r="B8205" s="509" t="s">
        <v>311</v>
      </c>
      <c r="C8205" s="509">
        <v>53</v>
      </c>
      <c r="H8205" s="509">
        <v>0</v>
      </c>
    </row>
    <row r="8206" spans="1:8">
      <c r="A8206" s="508" t="s">
        <v>609</v>
      </c>
      <c r="B8206" s="509" t="s">
        <v>311</v>
      </c>
      <c r="C8206" s="509">
        <v>54</v>
      </c>
      <c r="H8206" s="509">
        <v>0</v>
      </c>
    </row>
    <row r="8207" spans="1:8">
      <c r="A8207" s="508" t="s">
        <v>609</v>
      </c>
      <c r="B8207" s="509" t="s">
        <v>311</v>
      </c>
      <c r="C8207" s="509">
        <v>55</v>
      </c>
      <c r="H8207" s="509">
        <v>0</v>
      </c>
    </row>
    <row r="8208" spans="1:8">
      <c r="A8208" s="508" t="s">
        <v>609</v>
      </c>
      <c r="B8208" s="509" t="s">
        <v>311</v>
      </c>
      <c r="C8208" s="509">
        <v>56</v>
      </c>
      <c r="H8208" s="509">
        <v>0</v>
      </c>
    </row>
    <row r="8209" spans="1:8">
      <c r="A8209" s="508" t="s">
        <v>609</v>
      </c>
      <c r="B8209" s="509" t="s">
        <v>311</v>
      </c>
      <c r="C8209" s="509">
        <v>57</v>
      </c>
      <c r="H8209" s="509">
        <v>0</v>
      </c>
    </row>
    <row r="8210" spans="1:8">
      <c r="A8210" s="508" t="s">
        <v>609</v>
      </c>
      <c r="B8210" s="509" t="s">
        <v>311</v>
      </c>
      <c r="C8210" s="509">
        <v>58</v>
      </c>
      <c r="H8210" s="509">
        <v>0</v>
      </c>
    </row>
    <row r="8211" spans="1:8">
      <c r="A8211" s="508" t="s">
        <v>609</v>
      </c>
      <c r="B8211" s="509" t="s">
        <v>311</v>
      </c>
      <c r="C8211" s="509">
        <v>59</v>
      </c>
      <c r="H8211" s="509">
        <v>0</v>
      </c>
    </row>
    <row r="8212" spans="1:8">
      <c r="A8212" s="508" t="s">
        <v>609</v>
      </c>
      <c r="B8212" s="509" t="s">
        <v>311</v>
      </c>
      <c r="C8212" s="509">
        <v>60</v>
      </c>
      <c r="H8212" s="509">
        <v>0</v>
      </c>
    </row>
    <row r="8213" spans="1:8">
      <c r="A8213" s="508" t="s">
        <v>609</v>
      </c>
      <c r="B8213" s="509" t="s">
        <v>311</v>
      </c>
      <c r="C8213" s="509">
        <v>61</v>
      </c>
      <c r="H8213" s="509">
        <v>0</v>
      </c>
    </row>
    <row r="8214" spans="1:8">
      <c r="A8214" s="508" t="s">
        <v>609</v>
      </c>
      <c r="B8214" s="509" t="s">
        <v>311</v>
      </c>
      <c r="C8214" s="509">
        <v>62</v>
      </c>
      <c r="H8214" s="509">
        <v>0</v>
      </c>
    </row>
    <row r="8215" spans="1:8">
      <c r="A8215" s="508" t="s">
        <v>609</v>
      </c>
      <c r="B8215" s="509" t="s">
        <v>311</v>
      </c>
      <c r="C8215" s="509">
        <v>63</v>
      </c>
      <c r="H8215" s="509">
        <v>0</v>
      </c>
    </row>
    <row r="8216" spans="1:8">
      <c r="A8216" s="508" t="s">
        <v>609</v>
      </c>
      <c r="B8216" s="509" t="s">
        <v>311</v>
      </c>
      <c r="C8216" s="509" t="s">
        <v>1033</v>
      </c>
      <c r="H8216" s="509">
        <v>0</v>
      </c>
    </row>
    <row r="8217" spans="1:8">
      <c r="A8217" s="508" t="s">
        <v>609</v>
      </c>
      <c r="B8217" s="509" t="s">
        <v>311</v>
      </c>
      <c r="C8217" s="509" t="s">
        <v>1034</v>
      </c>
      <c r="H8217" s="509">
        <v>0</v>
      </c>
    </row>
    <row r="8218" spans="1:8">
      <c r="A8218" s="508" t="s">
        <v>609</v>
      </c>
      <c r="B8218" s="509" t="s">
        <v>311</v>
      </c>
      <c r="C8218" s="509">
        <v>64</v>
      </c>
      <c r="H8218" s="509">
        <v>0</v>
      </c>
    </row>
    <row r="8219" spans="1:8">
      <c r="A8219" s="508" t="s">
        <v>609</v>
      </c>
      <c r="B8219" s="509" t="s">
        <v>311</v>
      </c>
      <c r="C8219" s="509" t="s">
        <v>1035</v>
      </c>
      <c r="H8219" s="509">
        <v>0</v>
      </c>
    </row>
    <row r="8220" spans="1:8">
      <c r="A8220" s="508" t="s">
        <v>609</v>
      </c>
      <c r="B8220" s="509" t="s">
        <v>311</v>
      </c>
      <c r="C8220" s="509">
        <v>65</v>
      </c>
      <c r="H8220" s="509">
        <v>0</v>
      </c>
    </row>
    <row r="8221" spans="1:8">
      <c r="A8221" s="508" t="s">
        <v>609</v>
      </c>
      <c r="B8221" s="509" t="s">
        <v>311</v>
      </c>
      <c r="C8221" s="509">
        <v>66</v>
      </c>
      <c r="H8221" s="509">
        <v>0</v>
      </c>
    </row>
    <row r="8222" spans="1:8">
      <c r="A8222" s="508" t="s">
        <v>609</v>
      </c>
      <c r="B8222" s="509" t="s">
        <v>311</v>
      </c>
      <c r="C8222" s="509" t="s">
        <v>1036</v>
      </c>
      <c r="H8222" s="509">
        <v>0</v>
      </c>
    </row>
    <row r="8223" spans="1:8">
      <c r="A8223" s="508" t="s">
        <v>609</v>
      </c>
      <c r="B8223" s="509" t="s">
        <v>311</v>
      </c>
      <c r="C8223" s="509" t="s">
        <v>1037</v>
      </c>
      <c r="H8223" s="509">
        <v>0</v>
      </c>
    </row>
    <row r="8224" spans="1:8">
      <c r="A8224" s="508" t="s">
        <v>609</v>
      </c>
      <c r="B8224" s="509" t="s">
        <v>311</v>
      </c>
      <c r="C8224" s="509" t="s">
        <v>1038</v>
      </c>
      <c r="H8224" s="509">
        <v>0</v>
      </c>
    </row>
    <row r="8225" spans="1:8">
      <c r="A8225" s="508" t="s">
        <v>609</v>
      </c>
      <c r="B8225" s="509" t="s">
        <v>311</v>
      </c>
      <c r="C8225" s="509" t="s">
        <v>1039</v>
      </c>
      <c r="H8225" s="509">
        <v>0</v>
      </c>
    </row>
    <row r="8226" spans="1:8">
      <c r="A8226" s="508" t="s">
        <v>609</v>
      </c>
      <c r="B8226" s="509" t="s">
        <v>311</v>
      </c>
      <c r="C8226" s="509" t="s">
        <v>1040</v>
      </c>
      <c r="H8226" s="509">
        <v>0</v>
      </c>
    </row>
    <row r="8227" spans="1:8">
      <c r="A8227" s="508" t="s">
        <v>609</v>
      </c>
      <c r="B8227" s="509" t="s">
        <v>311</v>
      </c>
      <c r="C8227" s="509" t="s">
        <v>1041</v>
      </c>
      <c r="H8227" s="509">
        <v>0</v>
      </c>
    </row>
    <row r="8228" spans="1:8">
      <c r="A8228" s="508" t="s">
        <v>609</v>
      </c>
      <c r="B8228" s="509" t="s">
        <v>311</v>
      </c>
      <c r="C8228" s="509" t="s">
        <v>1042</v>
      </c>
    </row>
    <row r="8229" spans="1:8">
      <c r="A8229" s="508" t="s">
        <v>609</v>
      </c>
      <c r="B8229" s="509" t="s">
        <v>311</v>
      </c>
      <c r="C8229" s="509">
        <v>67</v>
      </c>
      <c r="H8229" s="509">
        <v>0</v>
      </c>
    </row>
    <row r="8230" spans="1:8">
      <c r="A8230" s="508" t="s">
        <v>609</v>
      </c>
      <c r="B8230" s="509" t="s">
        <v>311</v>
      </c>
      <c r="C8230" s="509">
        <v>68</v>
      </c>
      <c r="H8230" s="509">
        <v>0</v>
      </c>
    </row>
    <row r="8231" spans="1:8">
      <c r="A8231" s="508" t="s">
        <v>609</v>
      </c>
      <c r="B8231" s="509" t="s">
        <v>311</v>
      </c>
      <c r="C8231" s="509" t="s">
        <v>1043</v>
      </c>
      <c r="H8231" s="509">
        <v>0</v>
      </c>
    </row>
    <row r="8232" spans="1:8">
      <c r="A8232" s="508" t="s">
        <v>609</v>
      </c>
      <c r="B8232" s="509" t="s">
        <v>311</v>
      </c>
      <c r="C8232" s="509">
        <v>69</v>
      </c>
      <c r="H8232" s="509">
        <v>0</v>
      </c>
    </row>
    <row r="8233" spans="1:8">
      <c r="A8233" s="508" t="s">
        <v>609</v>
      </c>
      <c r="B8233" s="509" t="s">
        <v>311</v>
      </c>
      <c r="C8233" s="509" t="s">
        <v>1044</v>
      </c>
      <c r="H8233" s="509">
        <v>0</v>
      </c>
    </row>
    <row r="8234" spans="1:8">
      <c r="A8234" s="508" t="s">
        <v>609</v>
      </c>
      <c r="B8234" s="509" t="s">
        <v>311</v>
      </c>
      <c r="C8234" s="509" t="s">
        <v>1045</v>
      </c>
      <c r="H8234" s="509">
        <v>0</v>
      </c>
    </row>
    <row r="8235" spans="1:8">
      <c r="A8235" s="508" t="s">
        <v>609</v>
      </c>
      <c r="B8235" s="509" t="s">
        <v>311</v>
      </c>
      <c r="C8235" s="509">
        <v>70</v>
      </c>
      <c r="H8235" s="509">
        <v>0</v>
      </c>
    </row>
    <row r="8236" spans="1:8">
      <c r="A8236" s="508" t="s">
        <v>609</v>
      </c>
      <c r="B8236" s="509" t="s">
        <v>311</v>
      </c>
      <c r="C8236" s="509" t="s">
        <v>1046</v>
      </c>
      <c r="H8236" s="509">
        <v>0</v>
      </c>
    </row>
    <row r="8237" spans="1:8">
      <c r="A8237" s="508" t="s">
        <v>609</v>
      </c>
      <c r="B8237" s="509" t="s">
        <v>311</v>
      </c>
      <c r="C8237" s="509">
        <v>71</v>
      </c>
      <c r="H8237" s="509">
        <v>0</v>
      </c>
    </row>
    <row r="8238" spans="1:8">
      <c r="A8238" s="508" t="s">
        <v>609</v>
      </c>
      <c r="B8238" s="509" t="s">
        <v>311</v>
      </c>
      <c r="C8238" s="509" t="s">
        <v>1047</v>
      </c>
      <c r="H8238" s="509">
        <v>0</v>
      </c>
    </row>
    <row r="8239" spans="1:8">
      <c r="A8239" s="508" t="s">
        <v>609</v>
      </c>
      <c r="B8239" s="509" t="s">
        <v>311</v>
      </c>
      <c r="C8239" s="509" t="s">
        <v>1048</v>
      </c>
      <c r="H8239" s="509">
        <v>0</v>
      </c>
    </row>
    <row r="8240" spans="1:8">
      <c r="A8240" s="508" t="s">
        <v>609</v>
      </c>
      <c r="B8240" s="509" t="s">
        <v>311</v>
      </c>
      <c r="C8240" s="509" t="s">
        <v>1049</v>
      </c>
      <c r="H8240" s="509">
        <v>0</v>
      </c>
    </row>
    <row r="8241" spans="1:8">
      <c r="A8241" s="508" t="s">
        <v>609</v>
      </c>
      <c r="B8241" s="509" t="s">
        <v>311</v>
      </c>
      <c r="C8241" s="509" t="s">
        <v>1050</v>
      </c>
      <c r="H8241" s="509">
        <v>0</v>
      </c>
    </row>
    <row r="8242" spans="1:8">
      <c r="A8242" s="508" t="s">
        <v>609</v>
      </c>
      <c r="B8242" s="509" t="s">
        <v>311</v>
      </c>
      <c r="C8242" s="509" t="s">
        <v>1051</v>
      </c>
      <c r="H8242" s="509">
        <v>0</v>
      </c>
    </row>
    <row r="8243" spans="1:8">
      <c r="A8243" s="508" t="s">
        <v>609</v>
      </c>
      <c r="B8243" s="509" t="s">
        <v>311</v>
      </c>
      <c r="C8243" s="509">
        <v>72</v>
      </c>
      <c r="H8243" s="509">
        <v>0</v>
      </c>
    </row>
    <row r="8244" spans="1:8">
      <c r="A8244" s="508" t="s">
        <v>609</v>
      </c>
      <c r="B8244" s="509" t="s">
        <v>311</v>
      </c>
      <c r="C8244" s="509">
        <v>74</v>
      </c>
      <c r="H8244" s="509">
        <v>0</v>
      </c>
    </row>
    <row r="8245" spans="1:8">
      <c r="A8245" s="508" t="s">
        <v>609</v>
      </c>
      <c r="B8245" s="509" t="s">
        <v>311</v>
      </c>
      <c r="C8245" s="509" t="s">
        <v>4571</v>
      </c>
      <c r="D8245" s="509">
        <v>0</v>
      </c>
      <c r="E8245" s="509">
        <v>0</v>
      </c>
      <c r="F8245" s="509">
        <v>0</v>
      </c>
      <c r="G8245" s="509">
        <v>0</v>
      </c>
      <c r="H8245" s="509">
        <v>0</v>
      </c>
    </row>
    <row r="8246" spans="1:8">
      <c r="A8246" s="508" t="s">
        <v>610</v>
      </c>
      <c r="B8246" s="509" t="s">
        <v>383</v>
      </c>
      <c r="C8246" s="509">
        <v>1</v>
      </c>
      <c r="H8246" s="509">
        <v>0</v>
      </c>
    </row>
    <row r="8247" spans="1:8">
      <c r="A8247" s="508" t="s">
        <v>610</v>
      </c>
      <c r="B8247" s="509" t="s">
        <v>383</v>
      </c>
      <c r="C8247" s="509" t="s">
        <v>1023</v>
      </c>
      <c r="H8247" s="509">
        <v>0</v>
      </c>
    </row>
    <row r="8248" spans="1:8">
      <c r="A8248" s="508" t="s">
        <v>610</v>
      </c>
      <c r="B8248" s="509" t="s">
        <v>383</v>
      </c>
      <c r="C8248" s="509">
        <v>2</v>
      </c>
      <c r="H8248" s="509">
        <v>0</v>
      </c>
    </row>
    <row r="8249" spans="1:8">
      <c r="A8249" s="508" t="s">
        <v>610</v>
      </c>
      <c r="B8249" s="509" t="s">
        <v>383</v>
      </c>
      <c r="C8249" s="509">
        <v>3</v>
      </c>
      <c r="H8249" s="509">
        <v>0</v>
      </c>
    </row>
    <row r="8250" spans="1:8">
      <c r="A8250" s="508" t="s">
        <v>610</v>
      </c>
      <c r="B8250" s="509" t="s">
        <v>383</v>
      </c>
      <c r="C8250" s="509">
        <v>4</v>
      </c>
      <c r="H8250" s="509">
        <v>0</v>
      </c>
    </row>
    <row r="8251" spans="1:8">
      <c r="A8251" s="508" t="s">
        <v>610</v>
      </c>
      <c r="B8251" s="509" t="s">
        <v>383</v>
      </c>
      <c r="C8251" s="509">
        <v>5</v>
      </c>
      <c r="H8251" s="509">
        <v>0</v>
      </c>
    </row>
    <row r="8252" spans="1:8">
      <c r="A8252" s="508" t="s">
        <v>610</v>
      </c>
      <c r="B8252" s="509" t="s">
        <v>383</v>
      </c>
      <c r="C8252" s="509">
        <v>6</v>
      </c>
      <c r="H8252" s="509">
        <v>0</v>
      </c>
    </row>
    <row r="8253" spans="1:8">
      <c r="A8253" s="508" t="s">
        <v>610</v>
      </c>
      <c r="B8253" s="509" t="s">
        <v>383</v>
      </c>
      <c r="C8253" s="509">
        <v>7</v>
      </c>
      <c r="H8253" s="509">
        <v>0</v>
      </c>
    </row>
    <row r="8254" spans="1:8">
      <c r="A8254" s="508" t="s">
        <v>610</v>
      </c>
      <c r="B8254" s="509" t="s">
        <v>383</v>
      </c>
      <c r="C8254" s="509">
        <v>8</v>
      </c>
      <c r="H8254" s="509">
        <v>0</v>
      </c>
    </row>
    <row r="8255" spans="1:8">
      <c r="A8255" s="508" t="s">
        <v>610</v>
      </c>
      <c r="B8255" s="509" t="s">
        <v>383</v>
      </c>
      <c r="C8255" s="509">
        <v>9</v>
      </c>
      <c r="H8255" s="509">
        <v>0</v>
      </c>
    </row>
    <row r="8256" spans="1:8">
      <c r="A8256" s="508" t="s">
        <v>610</v>
      </c>
      <c r="B8256" s="509" t="s">
        <v>383</v>
      </c>
      <c r="C8256" s="509">
        <v>10</v>
      </c>
      <c r="H8256" s="509">
        <v>0</v>
      </c>
    </row>
    <row r="8257" spans="1:8">
      <c r="A8257" s="508" t="s">
        <v>610</v>
      </c>
      <c r="B8257" s="509" t="s">
        <v>383</v>
      </c>
      <c r="C8257" s="509">
        <v>11</v>
      </c>
      <c r="H8257" s="509">
        <v>0</v>
      </c>
    </row>
    <row r="8258" spans="1:8">
      <c r="A8258" s="508" t="s">
        <v>610</v>
      </c>
      <c r="B8258" s="509" t="s">
        <v>383</v>
      </c>
      <c r="C8258" s="509">
        <v>12</v>
      </c>
      <c r="H8258" s="509">
        <v>0</v>
      </c>
    </row>
    <row r="8259" spans="1:8">
      <c r="A8259" s="508" t="s">
        <v>610</v>
      </c>
      <c r="B8259" s="509" t="s">
        <v>383</v>
      </c>
      <c r="C8259" s="509">
        <v>13</v>
      </c>
      <c r="H8259" s="509">
        <v>0</v>
      </c>
    </row>
    <row r="8260" spans="1:8">
      <c r="A8260" s="508" t="s">
        <v>610</v>
      </c>
      <c r="B8260" s="509" t="s">
        <v>383</v>
      </c>
      <c r="C8260" s="509">
        <v>14</v>
      </c>
      <c r="H8260" s="509">
        <v>0</v>
      </c>
    </row>
    <row r="8261" spans="1:8">
      <c r="A8261" s="508" t="s">
        <v>610</v>
      </c>
      <c r="B8261" s="509" t="s">
        <v>383</v>
      </c>
      <c r="C8261" s="509">
        <v>15</v>
      </c>
      <c r="H8261" s="509">
        <v>0</v>
      </c>
    </row>
    <row r="8262" spans="1:8">
      <c r="A8262" s="508" t="s">
        <v>610</v>
      </c>
      <c r="B8262" s="509" t="s">
        <v>383</v>
      </c>
      <c r="C8262" s="509">
        <v>16</v>
      </c>
      <c r="H8262" s="509">
        <v>0</v>
      </c>
    </row>
    <row r="8263" spans="1:8">
      <c r="A8263" s="508" t="s">
        <v>610</v>
      </c>
      <c r="B8263" s="509" t="s">
        <v>383</v>
      </c>
      <c r="C8263" s="509">
        <v>17</v>
      </c>
      <c r="H8263" s="509">
        <v>0</v>
      </c>
    </row>
    <row r="8264" spans="1:8">
      <c r="A8264" s="508" t="s">
        <v>610</v>
      </c>
      <c r="B8264" s="509" t="s">
        <v>383</v>
      </c>
      <c r="C8264" s="509">
        <v>18</v>
      </c>
      <c r="H8264" s="509">
        <v>0</v>
      </c>
    </row>
    <row r="8265" spans="1:8">
      <c r="A8265" s="508" t="s">
        <v>610</v>
      </c>
      <c r="B8265" s="509" t="s">
        <v>383</v>
      </c>
      <c r="C8265" s="509" t="s">
        <v>1024</v>
      </c>
      <c r="H8265" s="509">
        <v>0</v>
      </c>
    </row>
    <row r="8266" spans="1:8">
      <c r="A8266" s="508" t="s">
        <v>610</v>
      </c>
      <c r="B8266" s="509" t="s">
        <v>383</v>
      </c>
      <c r="C8266" s="509" t="s">
        <v>1025</v>
      </c>
      <c r="H8266" s="509">
        <v>0</v>
      </c>
    </row>
    <row r="8267" spans="1:8">
      <c r="A8267" s="508" t="s">
        <v>610</v>
      </c>
      <c r="B8267" s="509" t="s">
        <v>383</v>
      </c>
      <c r="C8267" s="509">
        <v>19</v>
      </c>
      <c r="H8267" s="509">
        <v>0</v>
      </c>
    </row>
    <row r="8268" spans="1:8">
      <c r="A8268" s="508" t="s">
        <v>610</v>
      </c>
      <c r="B8268" s="509" t="s">
        <v>383</v>
      </c>
      <c r="C8268" s="509">
        <v>20</v>
      </c>
      <c r="H8268" s="509">
        <v>0</v>
      </c>
    </row>
    <row r="8269" spans="1:8">
      <c r="A8269" s="508" t="s">
        <v>610</v>
      </c>
      <c r="B8269" s="509" t="s">
        <v>383</v>
      </c>
      <c r="C8269" s="509">
        <v>21</v>
      </c>
      <c r="H8269" s="509">
        <v>0</v>
      </c>
    </row>
    <row r="8270" spans="1:8">
      <c r="A8270" s="508" t="s">
        <v>610</v>
      </c>
      <c r="B8270" s="509" t="s">
        <v>383</v>
      </c>
      <c r="C8270" s="509" t="s">
        <v>1026</v>
      </c>
      <c r="H8270" s="509">
        <v>0</v>
      </c>
    </row>
    <row r="8271" spans="1:8">
      <c r="A8271" s="508" t="s">
        <v>610</v>
      </c>
      <c r="B8271" s="509" t="s">
        <v>383</v>
      </c>
      <c r="C8271" s="509" t="s">
        <v>1027</v>
      </c>
      <c r="H8271" s="509">
        <v>0</v>
      </c>
    </row>
    <row r="8272" spans="1:8">
      <c r="A8272" s="508" t="s">
        <v>610</v>
      </c>
      <c r="B8272" s="509" t="s">
        <v>383</v>
      </c>
      <c r="C8272" s="509" t="s">
        <v>1028</v>
      </c>
      <c r="H8272" s="509">
        <v>0</v>
      </c>
    </row>
    <row r="8273" spans="1:8">
      <c r="A8273" s="508" t="s">
        <v>610</v>
      </c>
      <c r="B8273" s="509" t="s">
        <v>383</v>
      </c>
      <c r="C8273" s="509">
        <v>22</v>
      </c>
      <c r="H8273" s="509">
        <v>0</v>
      </c>
    </row>
    <row r="8274" spans="1:8">
      <c r="A8274" s="508" t="s">
        <v>610</v>
      </c>
      <c r="B8274" s="509" t="s">
        <v>383</v>
      </c>
      <c r="C8274" s="509">
        <v>23</v>
      </c>
      <c r="H8274" s="509">
        <v>0</v>
      </c>
    </row>
    <row r="8275" spans="1:8">
      <c r="A8275" s="508" t="s">
        <v>610</v>
      </c>
      <c r="B8275" s="509" t="s">
        <v>383</v>
      </c>
      <c r="C8275" s="509" t="s">
        <v>1029</v>
      </c>
      <c r="H8275" s="509">
        <v>0</v>
      </c>
    </row>
    <row r="8276" spans="1:8">
      <c r="A8276" s="508" t="s">
        <v>610</v>
      </c>
      <c r="B8276" s="509" t="s">
        <v>383</v>
      </c>
      <c r="C8276" s="509">
        <v>24</v>
      </c>
      <c r="H8276" s="509">
        <v>0</v>
      </c>
    </row>
    <row r="8277" spans="1:8">
      <c r="A8277" s="508" t="s">
        <v>610</v>
      </c>
      <c r="B8277" s="509" t="s">
        <v>383</v>
      </c>
      <c r="C8277" s="509">
        <v>25</v>
      </c>
    </row>
    <row r="8278" spans="1:8">
      <c r="A8278" s="508" t="s">
        <v>610</v>
      </c>
      <c r="B8278" s="509" t="s">
        <v>383</v>
      </c>
      <c r="C8278" s="509">
        <v>26</v>
      </c>
      <c r="H8278" s="509">
        <v>0</v>
      </c>
    </row>
    <row r="8279" spans="1:8">
      <c r="A8279" s="508" t="s">
        <v>610</v>
      </c>
      <c r="B8279" s="509" t="s">
        <v>383</v>
      </c>
      <c r="C8279" s="509">
        <v>27</v>
      </c>
      <c r="H8279" s="509">
        <v>0</v>
      </c>
    </row>
    <row r="8280" spans="1:8">
      <c r="A8280" s="508" t="s">
        <v>610</v>
      </c>
      <c r="B8280" s="509" t="s">
        <v>383</v>
      </c>
      <c r="C8280" s="509">
        <v>28</v>
      </c>
      <c r="H8280" s="509">
        <v>0</v>
      </c>
    </row>
    <row r="8281" spans="1:8">
      <c r="A8281" s="508" t="s">
        <v>610</v>
      </c>
      <c r="B8281" s="509" t="s">
        <v>383</v>
      </c>
      <c r="C8281" s="509">
        <v>29</v>
      </c>
      <c r="H8281" s="509">
        <v>0</v>
      </c>
    </row>
    <row r="8282" spans="1:8">
      <c r="A8282" s="508" t="s">
        <v>610</v>
      </c>
      <c r="B8282" s="509" t="s">
        <v>383</v>
      </c>
      <c r="C8282" s="509">
        <v>30</v>
      </c>
      <c r="H8282" s="509">
        <v>0</v>
      </c>
    </row>
    <row r="8283" spans="1:8">
      <c r="A8283" s="508" t="s">
        <v>610</v>
      </c>
      <c r="B8283" s="509" t="s">
        <v>383</v>
      </c>
      <c r="C8283" s="509">
        <v>31</v>
      </c>
      <c r="H8283" s="509">
        <v>0</v>
      </c>
    </row>
    <row r="8284" spans="1:8">
      <c r="A8284" s="508" t="s">
        <v>610</v>
      </c>
      <c r="B8284" s="509" t="s">
        <v>383</v>
      </c>
      <c r="C8284" s="509">
        <v>32</v>
      </c>
      <c r="H8284" s="509">
        <v>0</v>
      </c>
    </row>
    <row r="8285" spans="1:8">
      <c r="A8285" s="508" t="s">
        <v>610</v>
      </c>
      <c r="B8285" s="509" t="s">
        <v>383</v>
      </c>
      <c r="C8285" s="509">
        <v>33</v>
      </c>
      <c r="H8285" s="509">
        <v>0</v>
      </c>
    </row>
    <row r="8286" spans="1:8">
      <c r="A8286" s="508" t="s">
        <v>610</v>
      </c>
      <c r="B8286" s="509" t="s">
        <v>383</v>
      </c>
      <c r="C8286" s="509">
        <v>34</v>
      </c>
      <c r="H8286" s="509">
        <v>0</v>
      </c>
    </row>
    <row r="8287" spans="1:8">
      <c r="A8287" s="508" t="s">
        <v>610</v>
      </c>
      <c r="B8287" s="509" t="s">
        <v>383</v>
      </c>
      <c r="C8287" s="509">
        <v>35</v>
      </c>
      <c r="H8287" s="509">
        <v>0</v>
      </c>
    </row>
    <row r="8288" spans="1:8">
      <c r="A8288" s="508" t="s">
        <v>610</v>
      </c>
      <c r="B8288" s="509" t="s">
        <v>383</v>
      </c>
      <c r="C8288" s="509">
        <v>36</v>
      </c>
      <c r="H8288" s="509">
        <v>0</v>
      </c>
    </row>
    <row r="8289" spans="1:8">
      <c r="A8289" s="508" t="s">
        <v>610</v>
      </c>
      <c r="B8289" s="509" t="s">
        <v>383</v>
      </c>
      <c r="C8289" s="509">
        <v>37</v>
      </c>
      <c r="H8289" s="509">
        <v>0</v>
      </c>
    </row>
    <row r="8290" spans="1:8">
      <c r="A8290" s="508" t="s">
        <v>610</v>
      </c>
      <c r="B8290" s="509" t="s">
        <v>383</v>
      </c>
      <c r="C8290" s="509">
        <v>38</v>
      </c>
      <c r="H8290" s="509">
        <v>0</v>
      </c>
    </row>
    <row r="8291" spans="1:8">
      <c r="A8291" s="508" t="s">
        <v>610</v>
      </c>
      <c r="B8291" s="509" t="s">
        <v>383</v>
      </c>
      <c r="C8291" s="509" t="s">
        <v>1030</v>
      </c>
    </row>
    <row r="8292" spans="1:8">
      <c r="A8292" s="508" t="s">
        <v>610</v>
      </c>
      <c r="B8292" s="509" t="s">
        <v>383</v>
      </c>
      <c r="C8292" s="509">
        <v>39</v>
      </c>
      <c r="H8292" s="509">
        <v>0</v>
      </c>
    </row>
    <row r="8293" spans="1:8">
      <c r="A8293" s="508" t="s">
        <v>610</v>
      </c>
      <c r="B8293" s="509" t="s">
        <v>383</v>
      </c>
      <c r="C8293" s="509">
        <v>40</v>
      </c>
      <c r="H8293" s="509">
        <v>0</v>
      </c>
    </row>
    <row r="8294" spans="1:8">
      <c r="A8294" s="508" t="s">
        <v>610</v>
      </c>
      <c r="B8294" s="509" t="s">
        <v>383</v>
      </c>
      <c r="C8294" s="509">
        <v>41</v>
      </c>
      <c r="H8294" s="509">
        <v>0</v>
      </c>
    </row>
    <row r="8295" spans="1:8">
      <c r="A8295" s="508" t="s">
        <v>610</v>
      </c>
      <c r="B8295" s="509" t="s">
        <v>383</v>
      </c>
      <c r="C8295" s="509">
        <v>42</v>
      </c>
      <c r="H8295" s="509">
        <v>0</v>
      </c>
    </row>
    <row r="8296" spans="1:8">
      <c r="A8296" s="508" t="s">
        <v>610</v>
      </c>
      <c r="B8296" s="509" t="s">
        <v>383</v>
      </c>
      <c r="C8296" s="509">
        <v>43</v>
      </c>
      <c r="H8296" s="509">
        <v>0</v>
      </c>
    </row>
    <row r="8297" spans="1:8">
      <c r="A8297" s="508" t="s">
        <v>610</v>
      </c>
      <c r="B8297" s="509" t="s">
        <v>383</v>
      </c>
      <c r="C8297" s="509">
        <v>44</v>
      </c>
      <c r="H8297" s="509">
        <v>0</v>
      </c>
    </row>
    <row r="8298" spans="1:8">
      <c r="A8298" s="508" t="s">
        <v>610</v>
      </c>
      <c r="B8298" s="509" t="s">
        <v>383</v>
      </c>
      <c r="C8298" s="509">
        <v>45</v>
      </c>
      <c r="H8298" s="509">
        <v>0</v>
      </c>
    </row>
    <row r="8299" spans="1:8">
      <c r="A8299" s="508" t="s">
        <v>610</v>
      </c>
      <c r="B8299" s="509" t="s">
        <v>383</v>
      </c>
      <c r="C8299" s="509">
        <v>46</v>
      </c>
      <c r="H8299" s="509">
        <v>0</v>
      </c>
    </row>
    <row r="8300" spans="1:8">
      <c r="A8300" s="508" t="s">
        <v>610</v>
      </c>
      <c r="B8300" s="509" t="s">
        <v>383</v>
      </c>
      <c r="C8300" s="509">
        <v>47</v>
      </c>
      <c r="H8300" s="509">
        <v>0</v>
      </c>
    </row>
    <row r="8301" spans="1:8">
      <c r="A8301" s="508" t="s">
        <v>610</v>
      </c>
      <c r="B8301" s="509" t="s">
        <v>383</v>
      </c>
      <c r="C8301" s="509">
        <v>48</v>
      </c>
      <c r="H8301" s="509">
        <v>0</v>
      </c>
    </row>
    <row r="8302" spans="1:8">
      <c r="A8302" s="508" t="s">
        <v>610</v>
      </c>
      <c r="B8302" s="509" t="s">
        <v>383</v>
      </c>
      <c r="C8302" s="509">
        <v>49</v>
      </c>
      <c r="H8302" s="509">
        <v>0</v>
      </c>
    </row>
    <row r="8303" spans="1:8">
      <c r="A8303" s="508" t="s">
        <v>610</v>
      </c>
      <c r="B8303" s="509" t="s">
        <v>383</v>
      </c>
      <c r="C8303" s="509">
        <v>50</v>
      </c>
      <c r="H8303" s="509">
        <v>0</v>
      </c>
    </row>
    <row r="8304" spans="1:8">
      <c r="A8304" s="508" t="s">
        <v>610</v>
      </c>
      <c r="B8304" s="509" t="s">
        <v>383</v>
      </c>
      <c r="C8304" s="509">
        <v>51</v>
      </c>
      <c r="H8304" s="509">
        <v>0</v>
      </c>
    </row>
    <row r="8305" spans="1:8">
      <c r="A8305" s="508" t="s">
        <v>610</v>
      </c>
      <c r="B8305" s="509" t="s">
        <v>383</v>
      </c>
      <c r="C8305" s="509" t="s">
        <v>1031</v>
      </c>
      <c r="H8305" s="509">
        <v>0</v>
      </c>
    </row>
    <row r="8306" spans="1:8">
      <c r="A8306" s="508" t="s">
        <v>610</v>
      </c>
      <c r="B8306" s="509" t="s">
        <v>383</v>
      </c>
      <c r="C8306" s="509" t="s">
        <v>1032</v>
      </c>
      <c r="H8306" s="509">
        <v>0</v>
      </c>
    </row>
    <row r="8307" spans="1:8">
      <c r="A8307" s="508" t="s">
        <v>610</v>
      </c>
      <c r="B8307" s="509" t="s">
        <v>383</v>
      </c>
      <c r="C8307" s="509">
        <v>52</v>
      </c>
      <c r="H8307" s="509">
        <v>0</v>
      </c>
    </row>
    <row r="8308" spans="1:8">
      <c r="A8308" s="508" t="s">
        <v>610</v>
      </c>
      <c r="B8308" s="509" t="s">
        <v>383</v>
      </c>
      <c r="C8308" s="509">
        <v>53</v>
      </c>
      <c r="H8308" s="509">
        <v>0</v>
      </c>
    </row>
    <row r="8309" spans="1:8">
      <c r="A8309" s="508" t="s">
        <v>610</v>
      </c>
      <c r="B8309" s="509" t="s">
        <v>383</v>
      </c>
      <c r="C8309" s="509">
        <v>54</v>
      </c>
      <c r="H8309" s="509">
        <v>0</v>
      </c>
    </row>
    <row r="8310" spans="1:8">
      <c r="A8310" s="508" t="s">
        <v>610</v>
      </c>
      <c r="B8310" s="509" t="s">
        <v>383</v>
      </c>
      <c r="C8310" s="509">
        <v>55</v>
      </c>
      <c r="H8310" s="509">
        <v>0</v>
      </c>
    </row>
    <row r="8311" spans="1:8">
      <c r="A8311" s="508" t="s">
        <v>610</v>
      </c>
      <c r="B8311" s="509" t="s">
        <v>383</v>
      </c>
      <c r="C8311" s="509">
        <v>56</v>
      </c>
      <c r="H8311" s="509">
        <v>0</v>
      </c>
    </row>
    <row r="8312" spans="1:8">
      <c r="A8312" s="508" t="s">
        <v>610</v>
      </c>
      <c r="B8312" s="509" t="s">
        <v>383</v>
      </c>
      <c r="C8312" s="509">
        <v>57</v>
      </c>
      <c r="H8312" s="509">
        <v>0</v>
      </c>
    </row>
    <row r="8313" spans="1:8">
      <c r="A8313" s="508" t="s">
        <v>610</v>
      </c>
      <c r="B8313" s="509" t="s">
        <v>383</v>
      </c>
      <c r="C8313" s="509">
        <v>58</v>
      </c>
      <c r="H8313" s="509">
        <v>0</v>
      </c>
    </row>
    <row r="8314" spans="1:8">
      <c r="A8314" s="508" t="s">
        <v>610</v>
      </c>
      <c r="B8314" s="509" t="s">
        <v>383</v>
      </c>
      <c r="C8314" s="509">
        <v>59</v>
      </c>
      <c r="H8314" s="509">
        <v>0</v>
      </c>
    </row>
    <row r="8315" spans="1:8">
      <c r="A8315" s="508" t="s">
        <v>610</v>
      </c>
      <c r="B8315" s="509" t="s">
        <v>383</v>
      </c>
      <c r="C8315" s="509">
        <v>60</v>
      </c>
      <c r="H8315" s="509">
        <v>0</v>
      </c>
    </row>
    <row r="8316" spans="1:8">
      <c r="A8316" s="508" t="s">
        <v>610</v>
      </c>
      <c r="B8316" s="509" t="s">
        <v>383</v>
      </c>
      <c r="C8316" s="509">
        <v>61</v>
      </c>
      <c r="H8316" s="509">
        <v>0</v>
      </c>
    </row>
    <row r="8317" spans="1:8">
      <c r="A8317" s="508" t="s">
        <v>610</v>
      </c>
      <c r="B8317" s="509" t="s">
        <v>383</v>
      </c>
      <c r="C8317" s="509">
        <v>62</v>
      </c>
      <c r="H8317" s="509">
        <v>0</v>
      </c>
    </row>
    <row r="8318" spans="1:8">
      <c r="A8318" s="508" t="s">
        <v>610</v>
      </c>
      <c r="B8318" s="509" t="s">
        <v>383</v>
      </c>
      <c r="C8318" s="509">
        <v>63</v>
      </c>
      <c r="H8318" s="509">
        <v>0</v>
      </c>
    </row>
    <row r="8319" spans="1:8">
      <c r="A8319" s="508" t="s">
        <v>610</v>
      </c>
      <c r="B8319" s="509" t="s">
        <v>383</v>
      </c>
      <c r="C8319" s="509" t="s">
        <v>1033</v>
      </c>
      <c r="H8319" s="509">
        <v>0</v>
      </c>
    </row>
    <row r="8320" spans="1:8">
      <c r="A8320" s="508" t="s">
        <v>610</v>
      </c>
      <c r="B8320" s="509" t="s">
        <v>383</v>
      </c>
      <c r="C8320" s="509" t="s">
        <v>1034</v>
      </c>
      <c r="H8320" s="509">
        <v>0</v>
      </c>
    </row>
    <row r="8321" spans="1:8">
      <c r="A8321" s="508" t="s">
        <v>610</v>
      </c>
      <c r="B8321" s="509" t="s">
        <v>383</v>
      </c>
      <c r="C8321" s="509">
        <v>64</v>
      </c>
      <c r="H8321" s="509">
        <v>0</v>
      </c>
    </row>
    <row r="8322" spans="1:8">
      <c r="A8322" s="508" t="s">
        <v>610</v>
      </c>
      <c r="B8322" s="509" t="s">
        <v>383</v>
      </c>
      <c r="C8322" s="509" t="s">
        <v>1035</v>
      </c>
      <c r="H8322" s="509">
        <v>0</v>
      </c>
    </row>
    <row r="8323" spans="1:8">
      <c r="A8323" s="508" t="s">
        <v>610</v>
      </c>
      <c r="B8323" s="509" t="s">
        <v>383</v>
      </c>
      <c r="C8323" s="509">
        <v>65</v>
      </c>
      <c r="H8323" s="509">
        <v>0</v>
      </c>
    </row>
    <row r="8324" spans="1:8">
      <c r="A8324" s="508" t="s">
        <v>610</v>
      </c>
      <c r="B8324" s="509" t="s">
        <v>383</v>
      </c>
      <c r="C8324" s="509">
        <v>66</v>
      </c>
      <c r="H8324" s="509">
        <v>0</v>
      </c>
    </row>
    <row r="8325" spans="1:8">
      <c r="A8325" s="508" t="s">
        <v>610</v>
      </c>
      <c r="B8325" s="509" t="s">
        <v>383</v>
      </c>
      <c r="C8325" s="509" t="s">
        <v>1036</v>
      </c>
      <c r="H8325" s="509">
        <v>0</v>
      </c>
    </row>
    <row r="8326" spans="1:8">
      <c r="A8326" s="508" t="s">
        <v>610</v>
      </c>
      <c r="B8326" s="509" t="s">
        <v>383</v>
      </c>
      <c r="C8326" s="509" t="s">
        <v>1037</v>
      </c>
      <c r="H8326" s="509">
        <v>0</v>
      </c>
    </row>
    <row r="8327" spans="1:8">
      <c r="A8327" s="508" t="s">
        <v>610</v>
      </c>
      <c r="B8327" s="509" t="s">
        <v>383</v>
      </c>
      <c r="C8327" s="509" t="s">
        <v>1038</v>
      </c>
      <c r="H8327" s="509">
        <v>0</v>
      </c>
    </row>
    <row r="8328" spans="1:8">
      <c r="A8328" s="508" t="s">
        <v>610</v>
      </c>
      <c r="B8328" s="509" t="s">
        <v>383</v>
      </c>
      <c r="C8328" s="509" t="s">
        <v>1039</v>
      </c>
      <c r="H8328" s="509">
        <v>0</v>
      </c>
    </row>
    <row r="8329" spans="1:8">
      <c r="A8329" s="508" t="s">
        <v>610</v>
      </c>
      <c r="B8329" s="509" t="s">
        <v>383</v>
      </c>
      <c r="C8329" s="509" t="s">
        <v>1040</v>
      </c>
      <c r="H8329" s="509">
        <v>0</v>
      </c>
    </row>
    <row r="8330" spans="1:8">
      <c r="A8330" s="508" t="s">
        <v>610</v>
      </c>
      <c r="B8330" s="509" t="s">
        <v>383</v>
      </c>
      <c r="C8330" s="509" t="s">
        <v>1041</v>
      </c>
      <c r="H8330" s="509">
        <v>0</v>
      </c>
    </row>
    <row r="8331" spans="1:8">
      <c r="A8331" s="508" t="s">
        <v>610</v>
      </c>
      <c r="B8331" s="509" t="s">
        <v>383</v>
      </c>
      <c r="C8331" s="509" t="s">
        <v>1042</v>
      </c>
    </row>
    <row r="8332" spans="1:8">
      <c r="A8332" s="508" t="s">
        <v>610</v>
      </c>
      <c r="B8332" s="509" t="s">
        <v>383</v>
      </c>
      <c r="C8332" s="509">
        <v>67</v>
      </c>
      <c r="H8332" s="509">
        <v>0</v>
      </c>
    </row>
    <row r="8333" spans="1:8">
      <c r="A8333" s="508" t="s">
        <v>610</v>
      </c>
      <c r="B8333" s="509" t="s">
        <v>383</v>
      </c>
      <c r="C8333" s="509">
        <v>68</v>
      </c>
      <c r="H8333" s="509">
        <v>0</v>
      </c>
    </row>
    <row r="8334" spans="1:8">
      <c r="A8334" s="508" t="s">
        <v>610</v>
      </c>
      <c r="B8334" s="509" t="s">
        <v>383</v>
      </c>
      <c r="C8334" s="509" t="s">
        <v>1043</v>
      </c>
      <c r="H8334" s="509">
        <v>0</v>
      </c>
    </row>
    <row r="8335" spans="1:8">
      <c r="A8335" s="508" t="s">
        <v>610</v>
      </c>
      <c r="B8335" s="509" t="s">
        <v>383</v>
      </c>
      <c r="C8335" s="509">
        <v>69</v>
      </c>
      <c r="H8335" s="509">
        <v>0</v>
      </c>
    </row>
    <row r="8336" spans="1:8">
      <c r="A8336" s="508" t="s">
        <v>610</v>
      </c>
      <c r="B8336" s="509" t="s">
        <v>383</v>
      </c>
      <c r="C8336" s="509" t="s">
        <v>1044</v>
      </c>
      <c r="H8336" s="509">
        <v>0</v>
      </c>
    </row>
    <row r="8337" spans="1:8">
      <c r="A8337" s="508" t="s">
        <v>610</v>
      </c>
      <c r="B8337" s="509" t="s">
        <v>383</v>
      </c>
      <c r="C8337" s="509" t="s">
        <v>1045</v>
      </c>
      <c r="H8337" s="509">
        <v>0</v>
      </c>
    </row>
    <row r="8338" spans="1:8">
      <c r="A8338" s="508" t="s">
        <v>610</v>
      </c>
      <c r="B8338" s="509" t="s">
        <v>383</v>
      </c>
      <c r="C8338" s="509">
        <v>70</v>
      </c>
      <c r="H8338" s="509">
        <v>0</v>
      </c>
    </row>
    <row r="8339" spans="1:8">
      <c r="A8339" s="508" t="s">
        <v>610</v>
      </c>
      <c r="B8339" s="509" t="s">
        <v>383</v>
      </c>
      <c r="C8339" s="509" t="s">
        <v>1046</v>
      </c>
      <c r="H8339" s="509">
        <v>0</v>
      </c>
    </row>
    <row r="8340" spans="1:8">
      <c r="A8340" s="508" t="s">
        <v>610</v>
      </c>
      <c r="B8340" s="509" t="s">
        <v>383</v>
      </c>
      <c r="C8340" s="509">
        <v>71</v>
      </c>
      <c r="H8340" s="509">
        <v>0</v>
      </c>
    </row>
    <row r="8341" spans="1:8">
      <c r="A8341" s="508" t="s">
        <v>610</v>
      </c>
      <c r="B8341" s="509" t="s">
        <v>383</v>
      </c>
      <c r="C8341" s="509" t="s">
        <v>1047</v>
      </c>
      <c r="H8341" s="509">
        <v>0</v>
      </c>
    </row>
    <row r="8342" spans="1:8">
      <c r="A8342" s="508" t="s">
        <v>610</v>
      </c>
      <c r="B8342" s="509" t="s">
        <v>383</v>
      </c>
      <c r="C8342" s="509" t="s">
        <v>1048</v>
      </c>
      <c r="H8342" s="509">
        <v>0</v>
      </c>
    </row>
    <row r="8343" spans="1:8">
      <c r="A8343" s="508" t="s">
        <v>610</v>
      </c>
      <c r="B8343" s="509" t="s">
        <v>383</v>
      </c>
      <c r="C8343" s="509" t="s">
        <v>1049</v>
      </c>
      <c r="H8343" s="509">
        <v>0</v>
      </c>
    </row>
    <row r="8344" spans="1:8">
      <c r="A8344" s="508" t="s">
        <v>610</v>
      </c>
      <c r="B8344" s="509" t="s">
        <v>383</v>
      </c>
      <c r="C8344" s="509" t="s">
        <v>1050</v>
      </c>
      <c r="H8344" s="509">
        <v>0</v>
      </c>
    </row>
    <row r="8345" spans="1:8">
      <c r="A8345" s="508" t="s">
        <v>610</v>
      </c>
      <c r="B8345" s="509" t="s">
        <v>383</v>
      </c>
      <c r="C8345" s="509" t="s">
        <v>1051</v>
      </c>
      <c r="H8345" s="509">
        <v>0</v>
      </c>
    </row>
    <row r="8346" spans="1:8">
      <c r="A8346" s="508" t="s">
        <v>610</v>
      </c>
      <c r="B8346" s="509" t="s">
        <v>383</v>
      </c>
      <c r="C8346" s="509">
        <v>72</v>
      </c>
      <c r="H8346" s="509">
        <v>0</v>
      </c>
    </row>
    <row r="8347" spans="1:8">
      <c r="A8347" s="508" t="s">
        <v>610</v>
      </c>
      <c r="B8347" s="509" t="s">
        <v>383</v>
      </c>
      <c r="C8347" s="509">
        <v>74</v>
      </c>
      <c r="H8347" s="509">
        <v>0</v>
      </c>
    </row>
    <row r="8348" spans="1:8">
      <c r="A8348" s="508" t="s">
        <v>610</v>
      </c>
      <c r="B8348" s="509" t="s">
        <v>383</v>
      </c>
      <c r="C8348" s="509" t="s">
        <v>4571</v>
      </c>
      <c r="D8348" s="509">
        <v>0</v>
      </c>
      <c r="E8348" s="509">
        <v>0</v>
      </c>
      <c r="F8348" s="509">
        <v>0</v>
      </c>
      <c r="G8348" s="509">
        <v>0</v>
      </c>
      <c r="H8348" s="509">
        <v>0</v>
      </c>
    </row>
    <row r="8349" spans="1:8">
      <c r="A8349" s="508" t="s">
        <v>611</v>
      </c>
      <c r="B8349" s="509" t="s">
        <v>384</v>
      </c>
      <c r="C8349" s="509">
        <v>1</v>
      </c>
      <c r="H8349" s="509">
        <v>0</v>
      </c>
    </row>
    <row r="8350" spans="1:8">
      <c r="A8350" s="508" t="s">
        <v>611</v>
      </c>
      <c r="B8350" s="509" t="s">
        <v>384</v>
      </c>
      <c r="C8350" s="509" t="s">
        <v>1023</v>
      </c>
      <c r="H8350" s="509">
        <v>0</v>
      </c>
    </row>
    <row r="8351" spans="1:8">
      <c r="A8351" s="508" t="s">
        <v>611</v>
      </c>
      <c r="B8351" s="509" t="s">
        <v>384</v>
      </c>
      <c r="C8351" s="509">
        <v>2</v>
      </c>
      <c r="H8351" s="509">
        <v>0</v>
      </c>
    </row>
    <row r="8352" spans="1:8">
      <c r="A8352" s="508" t="s">
        <v>611</v>
      </c>
      <c r="B8352" s="509" t="s">
        <v>384</v>
      </c>
      <c r="C8352" s="509">
        <v>3</v>
      </c>
      <c r="H8352" s="509">
        <v>0</v>
      </c>
    </row>
    <row r="8353" spans="1:8">
      <c r="A8353" s="508" t="s">
        <v>611</v>
      </c>
      <c r="B8353" s="509" t="s">
        <v>384</v>
      </c>
      <c r="C8353" s="509">
        <v>4</v>
      </c>
      <c r="H8353" s="509">
        <v>0</v>
      </c>
    </row>
    <row r="8354" spans="1:8">
      <c r="A8354" s="508" t="s">
        <v>611</v>
      </c>
      <c r="B8354" s="509" t="s">
        <v>384</v>
      </c>
      <c r="C8354" s="509">
        <v>5</v>
      </c>
      <c r="H8354" s="509">
        <v>0</v>
      </c>
    </row>
    <row r="8355" spans="1:8">
      <c r="A8355" s="508" t="s">
        <v>611</v>
      </c>
      <c r="B8355" s="509" t="s">
        <v>384</v>
      </c>
      <c r="C8355" s="509">
        <v>6</v>
      </c>
      <c r="H8355" s="509">
        <v>0</v>
      </c>
    </row>
    <row r="8356" spans="1:8">
      <c r="A8356" s="508" t="s">
        <v>611</v>
      </c>
      <c r="B8356" s="509" t="s">
        <v>384</v>
      </c>
      <c r="C8356" s="509">
        <v>7</v>
      </c>
      <c r="H8356" s="509">
        <v>0</v>
      </c>
    </row>
    <row r="8357" spans="1:8">
      <c r="A8357" s="508" t="s">
        <v>611</v>
      </c>
      <c r="B8357" s="509" t="s">
        <v>384</v>
      </c>
      <c r="C8357" s="509">
        <v>8</v>
      </c>
      <c r="H8357" s="509">
        <v>0</v>
      </c>
    </row>
    <row r="8358" spans="1:8">
      <c r="A8358" s="508" t="s">
        <v>611</v>
      </c>
      <c r="B8358" s="509" t="s">
        <v>384</v>
      </c>
      <c r="C8358" s="509">
        <v>9</v>
      </c>
      <c r="H8358" s="509">
        <v>0</v>
      </c>
    </row>
    <row r="8359" spans="1:8">
      <c r="A8359" s="508" t="s">
        <v>611</v>
      </c>
      <c r="B8359" s="509" t="s">
        <v>384</v>
      </c>
      <c r="C8359" s="509">
        <v>10</v>
      </c>
      <c r="H8359" s="509">
        <v>0</v>
      </c>
    </row>
    <row r="8360" spans="1:8">
      <c r="A8360" s="508" t="s">
        <v>611</v>
      </c>
      <c r="B8360" s="509" t="s">
        <v>384</v>
      </c>
      <c r="C8360" s="509">
        <v>11</v>
      </c>
      <c r="H8360" s="509">
        <v>0</v>
      </c>
    </row>
    <row r="8361" spans="1:8">
      <c r="A8361" s="508" t="s">
        <v>611</v>
      </c>
      <c r="B8361" s="509" t="s">
        <v>384</v>
      </c>
      <c r="C8361" s="509">
        <v>12</v>
      </c>
      <c r="H8361" s="509">
        <v>0</v>
      </c>
    </row>
    <row r="8362" spans="1:8">
      <c r="A8362" s="508" t="s">
        <v>611</v>
      </c>
      <c r="B8362" s="509" t="s">
        <v>384</v>
      </c>
      <c r="C8362" s="509">
        <v>13</v>
      </c>
      <c r="H8362" s="509">
        <v>0</v>
      </c>
    </row>
    <row r="8363" spans="1:8">
      <c r="A8363" s="508" t="s">
        <v>611</v>
      </c>
      <c r="B8363" s="509" t="s">
        <v>384</v>
      </c>
      <c r="C8363" s="509">
        <v>14</v>
      </c>
      <c r="H8363" s="509">
        <v>0</v>
      </c>
    </row>
    <row r="8364" spans="1:8">
      <c r="A8364" s="508" t="s">
        <v>611</v>
      </c>
      <c r="B8364" s="509" t="s">
        <v>384</v>
      </c>
      <c r="C8364" s="509">
        <v>15</v>
      </c>
      <c r="H8364" s="509">
        <v>0</v>
      </c>
    </row>
    <row r="8365" spans="1:8">
      <c r="A8365" s="508" t="s">
        <v>611</v>
      </c>
      <c r="B8365" s="509" t="s">
        <v>384</v>
      </c>
      <c r="C8365" s="509">
        <v>16</v>
      </c>
      <c r="H8365" s="509">
        <v>0</v>
      </c>
    </row>
    <row r="8366" spans="1:8">
      <c r="A8366" s="508" t="s">
        <v>611</v>
      </c>
      <c r="B8366" s="509" t="s">
        <v>384</v>
      </c>
      <c r="C8366" s="509">
        <v>17</v>
      </c>
      <c r="H8366" s="509">
        <v>0</v>
      </c>
    </row>
    <row r="8367" spans="1:8">
      <c r="A8367" s="508" t="s">
        <v>611</v>
      </c>
      <c r="B8367" s="509" t="s">
        <v>384</v>
      </c>
      <c r="C8367" s="509">
        <v>18</v>
      </c>
      <c r="H8367" s="509">
        <v>0</v>
      </c>
    </row>
    <row r="8368" spans="1:8">
      <c r="A8368" s="508" t="s">
        <v>611</v>
      </c>
      <c r="B8368" s="509" t="s">
        <v>384</v>
      </c>
      <c r="C8368" s="509" t="s">
        <v>1024</v>
      </c>
      <c r="H8368" s="509">
        <v>0</v>
      </c>
    </row>
    <row r="8369" spans="1:8">
      <c r="A8369" s="508" t="s">
        <v>611</v>
      </c>
      <c r="B8369" s="509" t="s">
        <v>384</v>
      </c>
      <c r="C8369" s="509" t="s">
        <v>1025</v>
      </c>
      <c r="H8369" s="509">
        <v>0</v>
      </c>
    </row>
    <row r="8370" spans="1:8">
      <c r="A8370" s="508" t="s">
        <v>611</v>
      </c>
      <c r="B8370" s="509" t="s">
        <v>384</v>
      </c>
      <c r="C8370" s="509">
        <v>19</v>
      </c>
      <c r="H8370" s="509">
        <v>0</v>
      </c>
    </row>
    <row r="8371" spans="1:8">
      <c r="A8371" s="508" t="s">
        <v>611</v>
      </c>
      <c r="B8371" s="509" t="s">
        <v>384</v>
      </c>
      <c r="C8371" s="509">
        <v>20</v>
      </c>
      <c r="H8371" s="509">
        <v>0</v>
      </c>
    </row>
    <row r="8372" spans="1:8">
      <c r="A8372" s="508" t="s">
        <v>611</v>
      </c>
      <c r="B8372" s="509" t="s">
        <v>384</v>
      </c>
      <c r="C8372" s="509">
        <v>21</v>
      </c>
      <c r="H8372" s="509">
        <v>0</v>
      </c>
    </row>
    <row r="8373" spans="1:8">
      <c r="A8373" s="508" t="s">
        <v>611</v>
      </c>
      <c r="B8373" s="509" t="s">
        <v>384</v>
      </c>
      <c r="C8373" s="509" t="s">
        <v>1026</v>
      </c>
      <c r="H8373" s="509">
        <v>0</v>
      </c>
    </row>
    <row r="8374" spans="1:8">
      <c r="A8374" s="508" t="s">
        <v>611</v>
      </c>
      <c r="B8374" s="509" t="s">
        <v>384</v>
      </c>
      <c r="C8374" s="509" t="s">
        <v>1027</v>
      </c>
      <c r="H8374" s="509">
        <v>0</v>
      </c>
    </row>
    <row r="8375" spans="1:8">
      <c r="A8375" s="508" t="s">
        <v>611</v>
      </c>
      <c r="B8375" s="509" t="s">
        <v>384</v>
      </c>
      <c r="C8375" s="509" t="s">
        <v>1028</v>
      </c>
      <c r="H8375" s="509">
        <v>0</v>
      </c>
    </row>
    <row r="8376" spans="1:8">
      <c r="A8376" s="508" t="s">
        <v>611</v>
      </c>
      <c r="B8376" s="509" t="s">
        <v>384</v>
      </c>
      <c r="C8376" s="509">
        <v>22</v>
      </c>
      <c r="H8376" s="509">
        <v>0</v>
      </c>
    </row>
    <row r="8377" spans="1:8">
      <c r="A8377" s="508" t="s">
        <v>611</v>
      </c>
      <c r="B8377" s="509" t="s">
        <v>384</v>
      </c>
      <c r="C8377" s="509">
        <v>23</v>
      </c>
      <c r="H8377" s="509">
        <v>0</v>
      </c>
    </row>
    <row r="8378" spans="1:8">
      <c r="A8378" s="508" t="s">
        <v>611</v>
      </c>
      <c r="B8378" s="509" t="s">
        <v>384</v>
      </c>
      <c r="C8378" s="509" t="s">
        <v>1029</v>
      </c>
      <c r="H8378" s="509">
        <v>0</v>
      </c>
    </row>
    <row r="8379" spans="1:8">
      <c r="A8379" s="508" t="s">
        <v>611</v>
      </c>
      <c r="B8379" s="509" t="s">
        <v>384</v>
      </c>
      <c r="C8379" s="509">
        <v>24</v>
      </c>
      <c r="H8379" s="509">
        <v>0</v>
      </c>
    </row>
    <row r="8380" spans="1:8">
      <c r="A8380" s="508" t="s">
        <v>611</v>
      </c>
      <c r="B8380" s="509" t="s">
        <v>384</v>
      </c>
      <c r="C8380" s="509">
        <v>25</v>
      </c>
    </row>
    <row r="8381" spans="1:8">
      <c r="A8381" s="508" t="s">
        <v>611</v>
      </c>
      <c r="B8381" s="509" t="s">
        <v>384</v>
      </c>
      <c r="C8381" s="509">
        <v>26</v>
      </c>
      <c r="H8381" s="509">
        <v>0</v>
      </c>
    </row>
    <row r="8382" spans="1:8">
      <c r="A8382" s="508" t="s">
        <v>611</v>
      </c>
      <c r="B8382" s="509" t="s">
        <v>384</v>
      </c>
      <c r="C8382" s="509">
        <v>27</v>
      </c>
      <c r="H8382" s="509">
        <v>0</v>
      </c>
    </row>
    <row r="8383" spans="1:8">
      <c r="A8383" s="508" t="s">
        <v>611</v>
      </c>
      <c r="B8383" s="509" t="s">
        <v>384</v>
      </c>
      <c r="C8383" s="509">
        <v>28</v>
      </c>
      <c r="H8383" s="509">
        <v>0</v>
      </c>
    </row>
    <row r="8384" spans="1:8">
      <c r="A8384" s="508" t="s">
        <v>611</v>
      </c>
      <c r="B8384" s="509" t="s">
        <v>384</v>
      </c>
      <c r="C8384" s="509">
        <v>29</v>
      </c>
      <c r="H8384" s="509">
        <v>0</v>
      </c>
    </row>
    <row r="8385" spans="1:8">
      <c r="A8385" s="508" t="s">
        <v>611</v>
      </c>
      <c r="B8385" s="509" t="s">
        <v>384</v>
      </c>
      <c r="C8385" s="509">
        <v>30</v>
      </c>
      <c r="H8385" s="509">
        <v>0</v>
      </c>
    </row>
    <row r="8386" spans="1:8">
      <c r="A8386" s="508" t="s">
        <v>611</v>
      </c>
      <c r="B8386" s="509" t="s">
        <v>384</v>
      </c>
      <c r="C8386" s="509">
        <v>31</v>
      </c>
      <c r="H8386" s="509">
        <v>0</v>
      </c>
    </row>
    <row r="8387" spans="1:8">
      <c r="A8387" s="508" t="s">
        <v>611</v>
      </c>
      <c r="B8387" s="509" t="s">
        <v>384</v>
      </c>
      <c r="C8387" s="509">
        <v>32</v>
      </c>
      <c r="H8387" s="509">
        <v>0</v>
      </c>
    </row>
    <row r="8388" spans="1:8">
      <c r="A8388" s="508" t="s">
        <v>611</v>
      </c>
      <c r="B8388" s="509" t="s">
        <v>384</v>
      </c>
      <c r="C8388" s="509">
        <v>33</v>
      </c>
      <c r="H8388" s="509">
        <v>0</v>
      </c>
    </row>
    <row r="8389" spans="1:8">
      <c r="A8389" s="508" t="s">
        <v>611</v>
      </c>
      <c r="B8389" s="509" t="s">
        <v>384</v>
      </c>
      <c r="C8389" s="509">
        <v>34</v>
      </c>
      <c r="H8389" s="509">
        <v>0</v>
      </c>
    </row>
    <row r="8390" spans="1:8">
      <c r="A8390" s="508" t="s">
        <v>611</v>
      </c>
      <c r="B8390" s="509" t="s">
        <v>384</v>
      </c>
      <c r="C8390" s="509">
        <v>35</v>
      </c>
      <c r="H8390" s="509">
        <v>0</v>
      </c>
    </row>
    <row r="8391" spans="1:8">
      <c r="A8391" s="508" t="s">
        <v>611</v>
      </c>
      <c r="B8391" s="509" t="s">
        <v>384</v>
      </c>
      <c r="C8391" s="509">
        <v>36</v>
      </c>
      <c r="H8391" s="509">
        <v>0</v>
      </c>
    </row>
    <row r="8392" spans="1:8">
      <c r="A8392" s="508" t="s">
        <v>611</v>
      </c>
      <c r="B8392" s="509" t="s">
        <v>384</v>
      </c>
      <c r="C8392" s="509">
        <v>37</v>
      </c>
      <c r="H8392" s="509">
        <v>0</v>
      </c>
    </row>
    <row r="8393" spans="1:8">
      <c r="A8393" s="508" t="s">
        <v>611</v>
      </c>
      <c r="B8393" s="509" t="s">
        <v>384</v>
      </c>
      <c r="C8393" s="509">
        <v>38</v>
      </c>
      <c r="H8393" s="509">
        <v>0</v>
      </c>
    </row>
    <row r="8394" spans="1:8">
      <c r="A8394" s="508" t="s">
        <v>611</v>
      </c>
      <c r="B8394" s="509" t="s">
        <v>384</v>
      </c>
      <c r="C8394" s="509" t="s">
        <v>1030</v>
      </c>
    </row>
    <row r="8395" spans="1:8">
      <c r="A8395" s="508" t="s">
        <v>611</v>
      </c>
      <c r="B8395" s="509" t="s">
        <v>384</v>
      </c>
      <c r="C8395" s="509">
        <v>39</v>
      </c>
      <c r="H8395" s="509">
        <v>0</v>
      </c>
    </row>
    <row r="8396" spans="1:8">
      <c r="A8396" s="508" t="s">
        <v>611</v>
      </c>
      <c r="B8396" s="509" t="s">
        <v>384</v>
      </c>
      <c r="C8396" s="509">
        <v>40</v>
      </c>
      <c r="H8396" s="509">
        <v>0</v>
      </c>
    </row>
    <row r="8397" spans="1:8">
      <c r="A8397" s="508" t="s">
        <v>611</v>
      </c>
      <c r="B8397" s="509" t="s">
        <v>384</v>
      </c>
      <c r="C8397" s="509">
        <v>41</v>
      </c>
      <c r="H8397" s="509">
        <v>0</v>
      </c>
    </row>
    <row r="8398" spans="1:8">
      <c r="A8398" s="508" t="s">
        <v>611</v>
      </c>
      <c r="B8398" s="509" t="s">
        <v>384</v>
      </c>
      <c r="C8398" s="509">
        <v>42</v>
      </c>
      <c r="H8398" s="509">
        <v>0</v>
      </c>
    </row>
    <row r="8399" spans="1:8">
      <c r="A8399" s="508" t="s">
        <v>611</v>
      </c>
      <c r="B8399" s="509" t="s">
        <v>384</v>
      </c>
      <c r="C8399" s="509">
        <v>43</v>
      </c>
      <c r="H8399" s="509">
        <v>0</v>
      </c>
    </row>
    <row r="8400" spans="1:8">
      <c r="A8400" s="508" t="s">
        <v>611</v>
      </c>
      <c r="B8400" s="509" t="s">
        <v>384</v>
      </c>
      <c r="C8400" s="509">
        <v>44</v>
      </c>
      <c r="H8400" s="509">
        <v>0</v>
      </c>
    </row>
    <row r="8401" spans="1:8">
      <c r="A8401" s="508" t="s">
        <v>611</v>
      </c>
      <c r="B8401" s="509" t="s">
        <v>384</v>
      </c>
      <c r="C8401" s="509">
        <v>45</v>
      </c>
      <c r="H8401" s="509">
        <v>0</v>
      </c>
    </row>
    <row r="8402" spans="1:8">
      <c r="A8402" s="508" t="s">
        <v>611</v>
      </c>
      <c r="B8402" s="509" t="s">
        <v>384</v>
      </c>
      <c r="C8402" s="509">
        <v>46</v>
      </c>
      <c r="H8402" s="509">
        <v>0</v>
      </c>
    </row>
    <row r="8403" spans="1:8">
      <c r="A8403" s="508" t="s">
        <v>611</v>
      </c>
      <c r="B8403" s="509" t="s">
        <v>384</v>
      </c>
      <c r="C8403" s="509">
        <v>47</v>
      </c>
      <c r="H8403" s="509">
        <v>0</v>
      </c>
    </row>
    <row r="8404" spans="1:8">
      <c r="A8404" s="508" t="s">
        <v>611</v>
      </c>
      <c r="B8404" s="509" t="s">
        <v>384</v>
      </c>
      <c r="C8404" s="509">
        <v>48</v>
      </c>
      <c r="H8404" s="509">
        <v>0</v>
      </c>
    </row>
    <row r="8405" spans="1:8">
      <c r="A8405" s="508" t="s">
        <v>611</v>
      </c>
      <c r="B8405" s="509" t="s">
        <v>384</v>
      </c>
      <c r="C8405" s="509">
        <v>49</v>
      </c>
      <c r="H8405" s="509">
        <v>0</v>
      </c>
    </row>
    <row r="8406" spans="1:8">
      <c r="A8406" s="508" t="s">
        <v>611</v>
      </c>
      <c r="B8406" s="509" t="s">
        <v>384</v>
      </c>
      <c r="C8406" s="509">
        <v>50</v>
      </c>
      <c r="H8406" s="509">
        <v>0</v>
      </c>
    </row>
    <row r="8407" spans="1:8">
      <c r="A8407" s="508" t="s">
        <v>611</v>
      </c>
      <c r="B8407" s="509" t="s">
        <v>384</v>
      </c>
      <c r="C8407" s="509">
        <v>51</v>
      </c>
      <c r="H8407" s="509">
        <v>0</v>
      </c>
    </row>
    <row r="8408" spans="1:8">
      <c r="A8408" s="508" t="s">
        <v>611</v>
      </c>
      <c r="B8408" s="509" t="s">
        <v>384</v>
      </c>
      <c r="C8408" s="509" t="s">
        <v>1031</v>
      </c>
      <c r="H8408" s="509">
        <v>0</v>
      </c>
    </row>
    <row r="8409" spans="1:8">
      <c r="A8409" s="508" t="s">
        <v>611</v>
      </c>
      <c r="B8409" s="509" t="s">
        <v>384</v>
      </c>
      <c r="C8409" s="509" t="s">
        <v>1032</v>
      </c>
      <c r="H8409" s="509">
        <v>0</v>
      </c>
    </row>
    <row r="8410" spans="1:8">
      <c r="A8410" s="508" t="s">
        <v>611</v>
      </c>
      <c r="B8410" s="509" t="s">
        <v>384</v>
      </c>
      <c r="C8410" s="509">
        <v>52</v>
      </c>
      <c r="H8410" s="509">
        <v>0</v>
      </c>
    </row>
    <row r="8411" spans="1:8">
      <c r="A8411" s="508" t="s">
        <v>611</v>
      </c>
      <c r="B8411" s="509" t="s">
        <v>384</v>
      </c>
      <c r="C8411" s="509">
        <v>53</v>
      </c>
      <c r="H8411" s="509">
        <v>0</v>
      </c>
    </row>
    <row r="8412" spans="1:8">
      <c r="A8412" s="508" t="s">
        <v>611</v>
      </c>
      <c r="B8412" s="509" t="s">
        <v>384</v>
      </c>
      <c r="C8412" s="509">
        <v>54</v>
      </c>
      <c r="H8412" s="509">
        <v>0</v>
      </c>
    </row>
    <row r="8413" spans="1:8">
      <c r="A8413" s="508" t="s">
        <v>611</v>
      </c>
      <c r="B8413" s="509" t="s">
        <v>384</v>
      </c>
      <c r="C8413" s="509">
        <v>55</v>
      </c>
      <c r="H8413" s="509">
        <v>0</v>
      </c>
    </row>
    <row r="8414" spans="1:8">
      <c r="A8414" s="508" t="s">
        <v>611</v>
      </c>
      <c r="B8414" s="509" t="s">
        <v>384</v>
      </c>
      <c r="C8414" s="509">
        <v>56</v>
      </c>
      <c r="H8414" s="509">
        <v>0</v>
      </c>
    </row>
    <row r="8415" spans="1:8">
      <c r="A8415" s="508" t="s">
        <v>611</v>
      </c>
      <c r="B8415" s="509" t="s">
        <v>384</v>
      </c>
      <c r="C8415" s="509">
        <v>57</v>
      </c>
      <c r="H8415" s="509">
        <v>0</v>
      </c>
    </row>
    <row r="8416" spans="1:8">
      <c r="A8416" s="508" t="s">
        <v>611</v>
      </c>
      <c r="B8416" s="509" t="s">
        <v>384</v>
      </c>
      <c r="C8416" s="509">
        <v>58</v>
      </c>
      <c r="H8416" s="509">
        <v>0</v>
      </c>
    </row>
    <row r="8417" spans="1:8">
      <c r="A8417" s="508" t="s">
        <v>611</v>
      </c>
      <c r="B8417" s="509" t="s">
        <v>384</v>
      </c>
      <c r="C8417" s="509">
        <v>59</v>
      </c>
      <c r="H8417" s="509">
        <v>0</v>
      </c>
    </row>
    <row r="8418" spans="1:8">
      <c r="A8418" s="508" t="s">
        <v>611</v>
      </c>
      <c r="B8418" s="509" t="s">
        <v>384</v>
      </c>
      <c r="C8418" s="509">
        <v>60</v>
      </c>
      <c r="H8418" s="509">
        <v>0</v>
      </c>
    </row>
    <row r="8419" spans="1:8">
      <c r="A8419" s="508" t="s">
        <v>611</v>
      </c>
      <c r="B8419" s="509" t="s">
        <v>384</v>
      </c>
      <c r="C8419" s="509">
        <v>61</v>
      </c>
      <c r="H8419" s="509">
        <v>0</v>
      </c>
    </row>
    <row r="8420" spans="1:8">
      <c r="A8420" s="508" t="s">
        <v>611</v>
      </c>
      <c r="B8420" s="509" t="s">
        <v>384</v>
      </c>
      <c r="C8420" s="509">
        <v>62</v>
      </c>
      <c r="H8420" s="509">
        <v>0</v>
      </c>
    </row>
    <row r="8421" spans="1:8">
      <c r="A8421" s="508" t="s">
        <v>611</v>
      </c>
      <c r="B8421" s="509" t="s">
        <v>384</v>
      </c>
      <c r="C8421" s="509">
        <v>63</v>
      </c>
      <c r="H8421" s="509">
        <v>0</v>
      </c>
    </row>
    <row r="8422" spans="1:8">
      <c r="A8422" s="508" t="s">
        <v>611</v>
      </c>
      <c r="B8422" s="509" t="s">
        <v>384</v>
      </c>
      <c r="C8422" s="509" t="s">
        <v>1033</v>
      </c>
      <c r="H8422" s="509">
        <v>0</v>
      </c>
    </row>
    <row r="8423" spans="1:8">
      <c r="A8423" s="508" t="s">
        <v>611</v>
      </c>
      <c r="B8423" s="509" t="s">
        <v>384</v>
      </c>
      <c r="C8423" s="509" t="s">
        <v>1034</v>
      </c>
      <c r="H8423" s="509">
        <v>0</v>
      </c>
    </row>
    <row r="8424" spans="1:8">
      <c r="A8424" s="508" t="s">
        <v>611</v>
      </c>
      <c r="B8424" s="509" t="s">
        <v>384</v>
      </c>
      <c r="C8424" s="509">
        <v>64</v>
      </c>
      <c r="H8424" s="509">
        <v>0</v>
      </c>
    </row>
    <row r="8425" spans="1:8">
      <c r="A8425" s="508" t="s">
        <v>611</v>
      </c>
      <c r="B8425" s="509" t="s">
        <v>384</v>
      </c>
      <c r="C8425" s="509" t="s">
        <v>1035</v>
      </c>
      <c r="H8425" s="509">
        <v>0</v>
      </c>
    </row>
    <row r="8426" spans="1:8">
      <c r="A8426" s="508" t="s">
        <v>611</v>
      </c>
      <c r="B8426" s="509" t="s">
        <v>384</v>
      </c>
      <c r="C8426" s="509">
        <v>65</v>
      </c>
      <c r="H8426" s="509">
        <v>0</v>
      </c>
    </row>
    <row r="8427" spans="1:8">
      <c r="A8427" s="508" t="s">
        <v>611</v>
      </c>
      <c r="B8427" s="509" t="s">
        <v>384</v>
      </c>
      <c r="C8427" s="509">
        <v>66</v>
      </c>
      <c r="H8427" s="509">
        <v>0</v>
      </c>
    </row>
    <row r="8428" spans="1:8">
      <c r="A8428" s="508" t="s">
        <v>611</v>
      </c>
      <c r="B8428" s="509" t="s">
        <v>384</v>
      </c>
      <c r="C8428" s="509" t="s">
        <v>1036</v>
      </c>
      <c r="H8428" s="509">
        <v>0</v>
      </c>
    </row>
    <row r="8429" spans="1:8">
      <c r="A8429" s="508" t="s">
        <v>611</v>
      </c>
      <c r="B8429" s="509" t="s">
        <v>384</v>
      </c>
      <c r="C8429" s="509" t="s">
        <v>1037</v>
      </c>
      <c r="H8429" s="509">
        <v>0</v>
      </c>
    </row>
    <row r="8430" spans="1:8">
      <c r="A8430" s="508" t="s">
        <v>611</v>
      </c>
      <c r="B8430" s="509" t="s">
        <v>384</v>
      </c>
      <c r="C8430" s="509" t="s">
        <v>1038</v>
      </c>
      <c r="H8430" s="509">
        <v>0</v>
      </c>
    </row>
    <row r="8431" spans="1:8">
      <c r="A8431" s="508" t="s">
        <v>611</v>
      </c>
      <c r="B8431" s="509" t="s">
        <v>384</v>
      </c>
      <c r="C8431" s="509" t="s">
        <v>1039</v>
      </c>
      <c r="H8431" s="509">
        <v>0</v>
      </c>
    </row>
    <row r="8432" spans="1:8">
      <c r="A8432" s="508" t="s">
        <v>611</v>
      </c>
      <c r="B8432" s="509" t="s">
        <v>384</v>
      </c>
      <c r="C8432" s="509" t="s">
        <v>1040</v>
      </c>
      <c r="H8432" s="509">
        <v>0</v>
      </c>
    </row>
    <row r="8433" spans="1:8">
      <c r="A8433" s="508" t="s">
        <v>611</v>
      </c>
      <c r="B8433" s="509" t="s">
        <v>384</v>
      </c>
      <c r="C8433" s="509" t="s">
        <v>1041</v>
      </c>
      <c r="H8433" s="509">
        <v>0</v>
      </c>
    </row>
    <row r="8434" spans="1:8">
      <c r="A8434" s="508" t="s">
        <v>611</v>
      </c>
      <c r="B8434" s="509" t="s">
        <v>384</v>
      </c>
      <c r="C8434" s="509" t="s">
        <v>1042</v>
      </c>
    </row>
    <row r="8435" spans="1:8">
      <c r="A8435" s="508" t="s">
        <v>611</v>
      </c>
      <c r="B8435" s="509" t="s">
        <v>384</v>
      </c>
      <c r="C8435" s="509">
        <v>67</v>
      </c>
      <c r="H8435" s="509">
        <v>0</v>
      </c>
    </row>
    <row r="8436" spans="1:8">
      <c r="A8436" s="508" t="s">
        <v>611</v>
      </c>
      <c r="B8436" s="509" t="s">
        <v>384</v>
      </c>
      <c r="C8436" s="509">
        <v>68</v>
      </c>
      <c r="H8436" s="509">
        <v>0</v>
      </c>
    </row>
    <row r="8437" spans="1:8">
      <c r="A8437" s="508" t="s">
        <v>611</v>
      </c>
      <c r="B8437" s="509" t="s">
        <v>384</v>
      </c>
      <c r="C8437" s="509" t="s">
        <v>1043</v>
      </c>
      <c r="H8437" s="509">
        <v>0</v>
      </c>
    </row>
    <row r="8438" spans="1:8">
      <c r="A8438" s="508" t="s">
        <v>611</v>
      </c>
      <c r="B8438" s="509" t="s">
        <v>384</v>
      </c>
      <c r="C8438" s="509">
        <v>69</v>
      </c>
      <c r="H8438" s="509">
        <v>0</v>
      </c>
    </row>
    <row r="8439" spans="1:8">
      <c r="A8439" s="508" t="s">
        <v>611</v>
      </c>
      <c r="B8439" s="509" t="s">
        <v>384</v>
      </c>
      <c r="C8439" s="509" t="s">
        <v>1044</v>
      </c>
      <c r="H8439" s="509">
        <v>0</v>
      </c>
    </row>
    <row r="8440" spans="1:8">
      <c r="A8440" s="508" t="s">
        <v>611</v>
      </c>
      <c r="B8440" s="509" t="s">
        <v>384</v>
      </c>
      <c r="C8440" s="509" t="s">
        <v>1045</v>
      </c>
      <c r="H8440" s="509">
        <v>0</v>
      </c>
    </row>
    <row r="8441" spans="1:8">
      <c r="A8441" s="508" t="s">
        <v>611</v>
      </c>
      <c r="B8441" s="509" t="s">
        <v>384</v>
      </c>
      <c r="C8441" s="509">
        <v>70</v>
      </c>
      <c r="H8441" s="509">
        <v>0</v>
      </c>
    </row>
    <row r="8442" spans="1:8">
      <c r="A8442" s="508" t="s">
        <v>611</v>
      </c>
      <c r="B8442" s="509" t="s">
        <v>384</v>
      </c>
      <c r="C8442" s="509" t="s">
        <v>1046</v>
      </c>
      <c r="H8442" s="509">
        <v>0</v>
      </c>
    </row>
    <row r="8443" spans="1:8">
      <c r="A8443" s="508" t="s">
        <v>611</v>
      </c>
      <c r="B8443" s="509" t="s">
        <v>384</v>
      </c>
      <c r="C8443" s="509">
        <v>71</v>
      </c>
      <c r="H8443" s="509">
        <v>0</v>
      </c>
    </row>
    <row r="8444" spans="1:8">
      <c r="A8444" s="508" t="s">
        <v>611</v>
      </c>
      <c r="B8444" s="509" t="s">
        <v>384</v>
      </c>
      <c r="C8444" s="509" t="s">
        <v>1047</v>
      </c>
      <c r="H8444" s="509">
        <v>0</v>
      </c>
    </row>
    <row r="8445" spans="1:8">
      <c r="A8445" s="508" t="s">
        <v>611</v>
      </c>
      <c r="B8445" s="509" t="s">
        <v>384</v>
      </c>
      <c r="C8445" s="509" t="s">
        <v>1048</v>
      </c>
      <c r="H8445" s="509">
        <v>0</v>
      </c>
    </row>
    <row r="8446" spans="1:8">
      <c r="A8446" s="508" t="s">
        <v>611</v>
      </c>
      <c r="B8446" s="509" t="s">
        <v>384</v>
      </c>
      <c r="C8446" s="509" t="s">
        <v>1049</v>
      </c>
      <c r="H8446" s="509">
        <v>0</v>
      </c>
    </row>
    <row r="8447" spans="1:8">
      <c r="A8447" s="508" t="s">
        <v>611</v>
      </c>
      <c r="B8447" s="509" t="s">
        <v>384</v>
      </c>
      <c r="C8447" s="509" t="s">
        <v>1050</v>
      </c>
      <c r="H8447" s="509">
        <v>0</v>
      </c>
    </row>
    <row r="8448" spans="1:8">
      <c r="A8448" s="508" t="s">
        <v>611</v>
      </c>
      <c r="B8448" s="509" t="s">
        <v>384</v>
      </c>
      <c r="C8448" s="509" t="s">
        <v>1051</v>
      </c>
      <c r="H8448" s="509">
        <v>0</v>
      </c>
    </row>
    <row r="8449" spans="1:8">
      <c r="A8449" s="508" t="s">
        <v>611</v>
      </c>
      <c r="B8449" s="509" t="s">
        <v>384</v>
      </c>
      <c r="C8449" s="509">
        <v>72</v>
      </c>
      <c r="H8449" s="509">
        <v>0</v>
      </c>
    </row>
    <row r="8450" spans="1:8">
      <c r="A8450" s="508" t="s">
        <v>611</v>
      </c>
      <c r="B8450" s="509" t="s">
        <v>384</v>
      </c>
      <c r="C8450" s="509">
        <v>74</v>
      </c>
      <c r="H8450" s="509">
        <v>0</v>
      </c>
    </row>
    <row r="8451" spans="1:8">
      <c r="A8451" s="508" t="s">
        <v>611</v>
      </c>
      <c r="B8451" s="509" t="s">
        <v>384</v>
      </c>
      <c r="C8451" s="509" t="s">
        <v>4571</v>
      </c>
      <c r="D8451" s="509">
        <v>0</v>
      </c>
      <c r="E8451" s="509">
        <v>0</v>
      </c>
      <c r="F8451" s="509">
        <v>0</v>
      </c>
      <c r="G8451" s="509">
        <v>0</v>
      </c>
      <c r="H8451" s="509">
        <v>0</v>
      </c>
    </row>
    <row r="8452" spans="1:8">
      <c r="A8452" s="508" t="s">
        <v>612</v>
      </c>
      <c r="B8452" s="509" t="s">
        <v>385</v>
      </c>
      <c r="C8452" s="509">
        <v>1</v>
      </c>
      <c r="H8452" s="509">
        <v>0</v>
      </c>
    </row>
    <row r="8453" spans="1:8">
      <c r="A8453" s="508" t="s">
        <v>612</v>
      </c>
      <c r="B8453" s="509" t="s">
        <v>385</v>
      </c>
      <c r="C8453" s="509" t="s">
        <v>1023</v>
      </c>
      <c r="H8453" s="509">
        <v>0</v>
      </c>
    </row>
    <row r="8454" spans="1:8">
      <c r="A8454" s="508" t="s">
        <v>612</v>
      </c>
      <c r="B8454" s="509" t="s">
        <v>385</v>
      </c>
      <c r="C8454" s="509">
        <v>2</v>
      </c>
      <c r="H8454" s="509">
        <v>0</v>
      </c>
    </row>
    <row r="8455" spans="1:8">
      <c r="A8455" s="508" t="s">
        <v>612</v>
      </c>
      <c r="B8455" s="509" t="s">
        <v>385</v>
      </c>
      <c r="C8455" s="509">
        <v>3</v>
      </c>
      <c r="H8455" s="509">
        <v>0</v>
      </c>
    </row>
    <row r="8456" spans="1:8">
      <c r="A8456" s="508" t="s">
        <v>612</v>
      </c>
      <c r="B8456" s="509" t="s">
        <v>385</v>
      </c>
      <c r="C8456" s="509">
        <v>4</v>
      </c>
      <c r="H8456" s="509">
        <v>0</v>
      </c>
    </row>
    <row r="8457" spans="1:8">
      <c r="A8457" s="508" t="s">
        <v>612</v>
      </c>
      <c r="B8457" s="509" t="s">
        <v>385</v>
      </c>
      <c r="C8457" s="509">
        <v>5</v>
      </c>
      <c r="H8457" s="509">
        <v>0</v>
      </c>
    </row>
    <row r="8458" spans="1:8">
      <c r="A8458" s="508" t="s">
        <v>612</v>
      </c>
      <c r="B8458" s="509" t="s">
        <v>385</v>
      </c>
      <c r="C8458" s="509">
        <v>6</v>
      </c>
      <c r="H8458" s="509">
        <v>0</v>
      </c>
    </row>
    <row r="8459" spans="1:8">
      <c r="A8459" s="508" t="s">
        <v>612</v>
      </c>
      <c r="B8459" s="509" t="s">
        <v>385</v>
      </c>
      <c r="C8459" s="509">
        <v>7</v>
      </c>
      <c r="H8459" s="509">
        <v>0</v>
      </c>
    </row>
    <row r="8460" spans="1:8">
      <c r="A8460" s="508" t="s">
        <v>612</v>
      </c>
      <c r="B8460" s="509" t="s">
        <v>385</v>
      </c>
      <c r="C8460" s="509">
        <v>8</v>
      </c>
      <c r="H8460" s="509">
        <v>0</v>
      </c>
    </row>
    <row r="8461" spans="1:8">
      <c r="A8461" s="508" t="s">
        <v>612</v>
      </c>
      <c r="B8461" s="509" t="s">
        <v>385</v>
      </c>
      <c r="C8461" s="509">
        <v>9</v>
      </c>
      <c r="H8461" s="509">
        <v>0</v>
      </c>
    </row>
    <row r="8462" spans="1:8">
      <c r="A8462" s="508" t="s">
        <v>612</v>
      </c>
      <c r="B8462" s="509" t="s">
        <v>385</v>
      </c>
      <c r="C8462" s="509">
        <v>10</v>
      </c>
      <c r="H8462" s="509">
        <v>0</v>
      </c>
    </row>
    <row r="8463" spans="1:8">
      <c r="A8463" s="508" t="s">
        <v>612</v>
      </c>
      <c r="B8463" s="509" t="s">
        <v>385</v>
      </c>
      <c r="C8463" s="509">
        <v>11</v>
      </c>
      <c r="H8463" s="509">
        <v>0</v>
      </c>
    </row>
    <row r="8464" spans="1:8">
      <c r="A8464" s="508" t="s">
        <v>612</v>
      </c>
      <c r="B8464" s="509" t="s">
        <v>385</v>
      </c>
      <c r="C8464" s="509">
        <v>12</v>
      </c>
      <c r="H8464" s="509">
        <v>0</v>
      </c>
    </row>
    <row r="8465" spans="1:8">
      <c r="A8465" s="508" t="s">
        <v>612</v>
      </c>
      <c r="B8465" s="509" t="s">
        <v>385</v>
      </c>
      <c r="C8465" s="509">
        <v>13</v>
      </c>
      <c r="H8465" s="509">
        <v>0</v>
      </c>
    </row>
    <row r="8466" spans="1:8">
      <c r="A8466" s="508" t="s">
        <v>612</v>
      </c>
      <c r="B8466" s="509" t="s">
        <v>385</v>
      </c>
      <c r="C8466" s="509">
        <v>14</v>
      </c>
      <c r="H8466" s="509">
        <v>0</v>
      </c>
    </row>
    <row r="8467" spans="1:8">
      <c r="A8467" s="508" t="s">
        <v>612</v>
      </c>
      <c r="B8467" s="509" t="s">
        <v>385</v>
      </c>
      <c r="C8467" s="509">
        <v>15</v>
      </c>
      <c r="H8467" s="509">
        <v>0</v>
      </c>
    </row>
    <row r="8468" spans="1:8">
      <c r="A8468" s="508" t="s">
        <v>612</v>
      </c>
      <c r="B8468" s="509" t="s">
        <v>385</v>
      </c>
      <c r="C8468" s="509">
        <v>16</v>
      </c>
      <c r="H8468" s="509">
        <v>0</v>
      </c>
    </row>
    <row r="8469" spans="1:8">
      <c r="A8469" s="508" t="s">
        <v>612</v>
      </c>
      <c r="B8469" s="509" t="s">
        <v>385</v>
      </c>
      <c r="C8469" s="509">
        <v>17</v>
      </c>
      <c r="H8469" s="509">
        <v>0</v>
      </c>
    </row>
    <row r="8470" spans="1:8">
      <c r="A8470" s="508" t="s">
        <v>612</v>
      </c>
      <c r="B8470" s="509" t="s">
        <v>385</v>
      </c>
      <c r="C8470" s="509">
        <v>18</v>
      </c>
      <c r="H8470" s="509">
        <v>0</v>
      </c>
    </row>
    <row r="8471" spans="1:8">
      <c r="A8471" s="508" t="s">
        <v>612</v>
      </c>
      <c r="B8471" s="509" t="s">
        <v>385</v>
      </c>
      <c r="C8471" s="509" t="s">
        <v>1024</v>
      </c>
      <c r="H8471" s="509">
        <v>0</v>
      </c>
    </row>
    <row r="8472" spans="1:8">
      <c r="A8472" s="508" t="s">
        <v>612</v>
      </c>
      <c r="B8472" s="509" t="s">
        <v>385</v>
      </c>
      <c r="C8472" s="509" t="s">
        <v>1025</v>
      </c>
      <c r="H8472" s="509">
        <v>0</v>
      </c>
    </row>
    <row r="8473" spans="1:8">
      <c r="A8473" s="508" t="s">
        <v>612</v>
      </c>
      <c r="B8473" s="509" t="s">
        <v>385</v>
      </c>
      <c r="C8473" s="509">
        <v>19</v>
      </c>
      <c r="H8473" s="509">
        <v>0</v>
      </c>
    </row>
    <row r="8474" spans="1:8">
      <c r="A8474" s="508" t="s">
        <v>612</v>
      </c>
      <c r="B8474" s="509" t="s">
        <v>385</v>
      </c>
      <c r="C8474" s="509">
        <v>20</v>
      </c>
      <c r="H8474" s="509">
        <v>0</v>
      </c>
    </row>
    <row r="8475" spans="1:8">
      <c r="A8475" s="508" t="s">
        <v>612</v>
      </c>
      <c r="B8475" s="509" t="s">
        <v>385</v>
      </c>
      <c r="C8475" s="509">
        <v>21</v>
      </c>
      <c r="H8475" s="509">
        <v>0</v>
      </c>
    </row>
    <row r="8476" spans="1:8">
      <c r="A8476" s="508" t="s">
        <v>612</v>
      </c>
      <c r="B8476" s="509" t="s">
        <v>385</v>
      </c>
      <c r="C8476" s="509" t="s">
        <v>1026</v>
      </c>
      <c r="H8476" s="509">
        <v>0</v>
      </c>
    </row>
    <row r="8477" spans="1:8">
      <c r="A8477" s="508" t="s">
        <v>612</v>
      </c>
      <c r="B8477" s="509" t="s">
        <v>385</v>
      </c>
      <c r="C8477" s="509" t="s">
        <v>1027</v>
      </c>
      <c r="H8477" s="509">
        <v>0</v>
      </c>
    </row>
    <row r="8478" spans="1:8">
      <c r="A8478" s="508" t="s">
        <v>612</v>
      </c>
      <c r="B8478" s="509" t="s">
        <v>385</v>
      </c>
      <c r="C8478" s="509" t="s">
        <v>1028</v>
      </c>
      <c r="H8478" s="509">
        <v>0</v>
      </c>
    </row>
    <row r="8479" spans="1:8">
      <c r="A8479" s="508" t="s">
        <v>612</v>
      </c>
      <c r="B8479" s="509" t="s">
        <v>385</v>
      </c>
      <c r="C8479" s="509">
        <v>22</v>
      </c>
      <c r="H8479" s="509">
        <v>0</v>
      </c>
    </row>
    <row r="8480" spans="1:8">
      <c r="A8480" s="508" t="s">
        <v>612</v>
      </c>
      <c r="B8480" s="509" t="s">
        <v>385</v>
      </c>
      <c r="C8480" s="509">
        <v>23</v>
      </c>
      <c r="H8480" s="509">
        <v>0</v>
      </c>
    </row>
    <row r="8481" spans="1:8">
      <c r="A8481" s="508" t="s">
        <v>612</v>
      </c>
      <c r="B8481" s="509" t="s">
        <v>385</v>
      </c>
      <c r="C8481" s="509" t="s">
        <v>1029</v>
      </c>
      <c r="H8481" s="509">
        <v>0</v>
      </c>
    </row>
    <row r="8482" spans="1:8">
      <c r="A8482" s="508" t="s">
        <v>612</v>
      </c>
      <c r="B8482" s="509" t="s">
        <v>385</v>
      </c>
      <c r="C8482" s="509">
        <v>24</v>
      </c>
      <c r="H8482" s="509">
        <v>0</v>
      </c>
    </row>
    <row r="8483" spans="1:8">
      <c r="A8483" s="508" t="s">
        <v>612</v>
      </c>
      <c r="B8483" s="509" t="s">
        <v>385</v>
      </c>
      <c r="C8483" s="509">
        <v>25</v>
      </c>
    </row>
    <row r="8484" spans="1:8">
      <c r="A8484" s="508" t="s">
        <v>612</v>
      </c>
      <c r="B8484" s="509" t="s">
        <v>385</v>
      </c>
      <c r="C8484" s="509">
        <v>26</v>
      </c>
      <c r="H8484" s="509">
        <v>0</v>
      </c>
    </row>
    <row r="8485" spans="1:8">
      <c r="A8485" s="508" t="s">
        <v>612</v>
      </c>
      <c r="B8485" s="509" t="s">
        <v>385</v>
      </c>
      <c r="C8485" s="509">
        <v>27</v>
      </c>
      <c r="H8485" s="509">
        <v>0</v>
      </c>
    </row>
    <row r="8486" spans="1:8">
      <c r="A8486" s="508" t="s">
        <v>612</v>
      </c>
      <c r="B8486" s="509" t="s">
        <v>385</v>
      </c>
      <c r="C8486" s="509">
        <v>28</v>
      </c>
      <c r="H8486" s="509">
        <v>0</v>
      </c>
    </row>
    <row r="8487" spans="1:8">
      <c r="A8487" s="508" t="s">
        <v>612</v>
      </c>
      <c r="B8487" s="509" t="s">
        <v>385</v>
      </c>
      <c r="C8487" s="509">
        <v>29</v>
      </c>
      <c r="H8487" s="509">
        <v>0</v>
      </c>
    </row>
    <row r="8488" spans="1:8">
      <c r="A8488" s="508" t="s">
        <v>612</v>
      </c>
      <c r="B8488" s="509" t="s">
        <v>385</v>
      </c>
      <c r="C8488" s="509">
        <v>30</v>
      </c>
      <c r="H8488" s="509">
        <v>0</v>
      </c>
    </row>
    <row r="8489" spans="1:8">
      <c r="A8489" s="508" t="s">
        <v>612</v>
      </c>
      <c r="B8489" s="509" t="s">
        <v>385</v>
      </c>
      <c r="C8489" s="509">
        <v>31</v>
      </c>
      <c r="H8489" s="509">
        <v>0</v>
      </c>
    </row>
    <row r="8490" spans="1:8">
      <c r="A8490" s="508" t="s">
        <v>612</v>
      </c>
      <c r="B8490" s="509" t="s">
        <v>385</v>
      </c>
      <c r="C8490" s="509">
        <v>32</v>
      </c>
      <c r="H8490" s="509">
        <v>0</v>
      </c>
    </row>
    <row r="8491" spans="1:8">
      <c r="A8491" s="508" t="s">
        <v>612</v>
      </c>
      <c r="B8491" s="509" t="s">
        <v>385</v>
      </c>
      <c r="C8491" s="509">
        <v>33</v>
      </c>
      <c r="H8491" s="509">
        <v>0</v>
      </c>
    </row>
    <row r="8492" spans="1:8">
      <c r="A8492" s="508" t="s">
        <v>612</v>
      </c>
      <c r="B8492" s="509" t="s">
        <v>385</v>
      </c>
      <c r="C8492" s="509">
        <v>34</v>
      </c>
      <c r="H8492" s="509">
        <v>0</v>
      </c>
    </row>
    <row r="8493" spans="1:8">
      <c r="A8493" s="508" t="s">
        <v>612</v>
      </c>
      <c r="B8493" s="509" t="s">
        <v>385</v>
      </c>
      <c r="C8493" s="509">
        <v>35</v>
      </c>
      <c r="H8493" s="509">
        <v>0</v>
      </c>
    </row>
    <row r="8494" spans="1:8">
      <c r="A8494" s="508" t="s">
        <v>612</v>
      </c>
      <c r="B8494" s="509" t="s">
        <v>385</v>
      </c>
      <c r="C8494" s="509">
        <v>36</v>
      </c>
      <c r="H8494" s="509">
        <v>0</v>
      </c>
    </row>
    <row r="8495" spans="1:8">
      <c r="A8495" s="508" t="s">
        <v>612</v>
      </c>
      <c r="B8495" s="509" t="s">
        <v>385</v>
      </c>
      <c r="C8495" s="509">
        <v>37</v>
      </c>
      <c r="H8495" s="509">
        <v>0</v>
      </c>
    </row>
    <row r="8496" spans="1:8">
      <c r="A8496" s="508" t="s">
        <v>612</v>
      </c>
      <c r="B8496" s="509" t="s">
        <v>385</v>
      </c>
      <c r="C8496" s="509">
        <v>38</v>
      </c>
      <c r="H8496" s="509">
        <v>0</v>
      </c>
    </row>
    <row r="8497" spans="1:8">
      <c r="A8497" s="508" t="s">
        <v>612</v>
      </c>
      <c r="B8497" s="509" t="s">
        <v>385</v>
      </c>
      <c r="C8497" s="509" t="s">
        <v>1030</v>
      </c>
    </row>
    <row r="8498" spans="1:8">
      <c r="A8498" s="508" t="s">
        <v>612</v>
      </c>
      <c r="B8498" s="509" t="s">
        <v>385</v>
      </c>
      <c r="C8498" s="509">
        <v>39</v>
      </c>
      <c r="H8498" s="509">
        <v>0</v>
      </c>
    </row>
    <row r="8499" spans="1:8">
      <c r="A8499" s="508" t="s">
        <v>612</v>
      </c>
      <c r="B8499" s="509" t="s">
        <v>385</v>
      </c>
      <c r="C8499" s="509">
        <v>40</v>
      </c>
      <c r="H8499" s="509">
        <v>0</v>
      </c>
    </row>
    <row r="8500" spans="1:8">
      <c r="A8500" s="508" t="s">
        <v>612</v>
      </c>
      <c r="B8500" s="509" t="s">
        <v>385</v>
      </c>
      <c r="C8500" s="509">
        <v>41</v>
      </c>
      <c r="H8500" s="509">
        <v>0</v>
      </c>
    </row>
    <row r="8501" spans="1:8">
      <c r="A8501" s="508" t="s">
        <v>612</v>
      </c>
      <c r="B8501" s="509" t="s">
        <v>385</v>
      </c>
      <c r="C8501" s="509">
        <v>42</v>
      </c>
      <c r="H8501" s="509">
        <v>0</v>
      </c>
    </row>
    <row r="8502" spans="1:8">
      <c r="A8502" s="508" t="s">
        <v>612</v>
      </c>
      <c r="B8502" s="509" t="s">
        <v>385</v>
      </c>
      <c r="C8502" s="509">
        <v>43</v>
      </c>
      <c r="H8502" s="509">
        <v>0</v>
      </c>
    </row>
    <row r="8503" spans="1:8">
      <c r="A8503" s="508" t="s">
        <v>612</v>
      </c>
      <c r="B8503" s="509" t="s">
        <v>385</v>
      </c>
      <c r="C8503" s="509">
        <v>44</v>
      </c>
      <c r="H8503" s="509">
        <v>0</v>
      </c>
    </row>
    <row r="8504" spans="1:8">
      <c r="A8504" s="508" t="s">
        <v>612</v>
      </c>
      <c r="B8504" s="509" t="s">
        <v>385</v>
      </c>
      <c r="C8504" s="509">
        <v>45</v>
      </c>
      <c r="H8504" s="509">
        <v>0</v>
      </c>
    </row>
    <row r="8505" spans="1:8">
      <c r="A8505" s="508" t="s">
        <v>612</v>
      </c>
      <c r="B8505" s="509" t="s">
        <v>385</v>
      </c>
      <c r="C8505" s="509">
        <v>46</v>
      </c>
      <c r="H8505" s="509">
        <v>0</v>
      </c>
    </row>
    <row r="8506" spans="1:8">
      <c r="A8506" s="508" t="s">
        <v>612</v>
      </c>
      <c r="B8506" s="509" t="s">
        <v>385</v>
      </c>
      <c r="C8506" s="509">
        <v>47</v>
      </c>
      <c r="H8506" s="509">
        <v>0</v>
      </c>
    </row>
    <row r="8507" spans="1:8">
      <c r="A8507" s="508" t="s">
        <v>612</v>
      </c>
      <c r="B8507" s="509" t="s">
        <v>385</v>
      </c>
      <c r="C8507" s="509">
        <v>48</v>
      </c>
      <c r="H8507" s="509">
        <v>0</v>
      </c>
    </row>
    <row r="8508" spans="1:8">
      <c r="A8508" s="508" t="s">
        <v>612</v>
      </c>
      <c r="B8508" s="509" t="s">
        <v>385</v>
      </c>
      <c r="C8508" s="509">
        <v>49</v>
      </c>
      <c r="H8508" s="509">
        <v>0</v>
      </c>
    </row>
    <row r="8509" spans="1:8">
      <c r="A8509" s="508" t="s">
        <v>612</v>
      </c>
      <c r="B8509" s="509" t="s">
        <v>385</v>
      </c>
      <c r="C8509" s="509">
        <v>50</v>
      </c>
      <c r="H8509" s="509">
        <v>0</v>
      </c>
    </row>
    <row r="8510" spans="1:8">
      <c r="A8510" s="508" t="s">
        <v>612</v>
      </c>
      <c r="B8510" s="509" t="s">
        <v>385</v>
      </c>
      <c r="C8510" s="509">
        <v>51</v>
      </c>
      <c r="H8510" s="509">
        <v>0</v>
      </c>
    </row>
    <row r="8511" spans="1:8">
      <c r="A8511" s="508" t="s">
        <v>612</v>
      </c>
      <c r="B8511" s="509" t="s">
        <v>385</v>
      </c>
      <c r="C8511" s="509" t="s">
        <v>1031</v>
      </c>
      <c r="H8511" s="509">
        <v>0</v>
      </c>
    </row>
    <row r="8512" spans="1:8">
      <c r="A8512" s="508" t="s">
        <v>612</v>
      </c>
      <c r="B8512" s="509" t="s">
        <v>385</v>
      </c>
      <c r="C8512" s="509" t="s">
        <v>1032</v>
      </c>
      <c r="H8512" s="509">
        <v>0</v>
      </c>
    </row>
    <row r="8513" spans="1:8">
      <c r="A8513" s="508" t="s">
        <v>612</v>
      </c>
      <c r="B8513" s="509" t="s">
        <v>385</v>
      </c>
      <c r="C8513" s="509">
        <v>52</v>
      </c>
      <c r="H8513" s="509">
        <v>0</v>
      </c>
    </row>
    <row r="8514" spans="1:8">
      <c r="A8514" s="508" t="s">
        <v>612</v>
      </c>
      <c r="B8514" s="509" t="s">
        <v>385</v>
      </c>
      <c r="C8514" s="509">
        <v>53</v>
      </c>
      <c r="H8514" s="509">
        <v>0</v>
      </c>
    </row>
    <row r="8515" spans="1:8">
      <c r="A8515" s="508" t="s">
        <v>612</v>
      </c>
      <c r="B8515" s="509" t="s">
        <v>385</v>
      </c>
      <c r="C8515" s="509">
        <v>54</v>
      </c>
      <c r="H8515" s="509">
        <v>0</v>
      </c>
    </row>
    <row r="8516" spans="1:8">
      <c r="A8516" s="508" t="s">
        <v>612</v>
      </c>
      <c r="B8516" s="509" t="s">
        <v>385</v>
      </c>
      <c r="C8516" s="509">
        <v>55</v>
      </c>
      <c r="H8516" s="509">
        <v>0</v>
      </c>
    </row>
    <row r="8517" spans="1:8">
      <c r="A8517" s="508" t="s">
        <v>612</v>
      </c>
      <c r="B8517" s="509" t="s">
        <v>385</v>
      </c>
      <c r="C8517" s="509">
        <v>56</v>
      </c>
      <c r="H8517" s="509">
        <v>0</v>
      </c>
    </row>
    <row r="8518" spans="1:8">
      <c r="A8518" s="508" t="s">
        <v>612</v>
      </c>
      <c r="B8518" s="509" t="s">
        <v>385</v>
      </c>
      <c r="C8518" s="509">
        <v>57</v>
      </c>
      <c r="H8518" s="509">
        <v>0</v>
      </c>
    </row>
    <row r="8519" spans="1:8">
      <c r="A8519" s="508" t="s">
        <v>612</v>
      </c>
      <c r="B8519" s="509" t="s">
        <v>385</v>
      </c>
      <c r="C8519" s="509">
        <v>58</v>
      </c>
      <c r="H8519" s="509">
        <v>0</v>
      </c>
    </row>
    <row r="8520" spans="1:8">
      <c r="A8520" s="508" t="s">
        <v>612</v>
      </c>
      <c r="B8520" s="509" t="s">
        <v>385</v>
      </c>
      <c r="C8520" s="509">
        <v>59</v>
      </c>
      <c r="H8520" s="509">
        <v>0</v>
      </c>
    </row>
    <row r="8521" spans="1:8">
      <c r="A8521" s="508" t="s">
        <v>612</v>
      </c>
      <c r="B8521" s="509" t="s">
        <v>385</v>
      </c>
      <c r="C8521" s="509">
        <v>60</v>
      </c>
      <c r="H8521" s="509">
        <v>0</v>
      </c>
    </row>
    <row r="8522" spans="1:8">
      <c r="A8522" s="508" t="s">
        <v>612</v>
      </c>
      <c r="B8522" s="509" t="s">
        <v>385</v>
      </c>
      <c r="C8522" s="509">
        <v>61</v>
      </c>
      <c r="H8522" s="509">
        <v>0</v>
      </c>
    </row>
    <row r="8523" spans="1:8">
      <c r="A8523" s="508" t="s">
        <v>612</v>
      </c>
      <c r="B8523" s="509" t="s">
        <v>385</v>
      </c>
      <c r="C8523" s="509">
        <v>62</v>
      </c>
      <c r="H8523" s="509">
        <v>0</v>
      </c>
    </row>
    <row r="8524" spans="1:8">
      <c r="A8524" s="508" t="s">
        <v>612</v>
      </c>
      <c r="B8524" s="509" t="s">
        <v>385</v>
      </c>
      <c r="C8524" s="509">
        <v>63</v>
      </c>
      <c r="H8524" s="509">
        <v>0</v>
      </c>
    </row>
    <row r="8525" spans="1:8">
      <c r="A8525" s="508" t="s">
        <v>612</v>
      </c>
      <c r="B8525" s="509" t="s">
        <v>385</v>
      </c>
      <c r="C8525" s="509" t="s">
        <v>1033</v>
      </c>
      <c r="H8525" s="509">
        <v>0</v>
      </c>
    </row>
    <row r="8526" spans="1:8">
      <c r="A8526" s="508" t="s">
        <v>612</v>
      </c>
      <c r="B8526" s="509" t="s">
        <v>385</v>
      </c>
      <c r="C8526" s="509" t="s">
        <v>1034</v>
      </c>
      <c r="H8526" s="509">
        <v>0</v>
      </c>
    </row>
    <row r="8527" spans="1:8">
      <c r="A8527" s="508" t="s">
        <v>612</v>
      </c>
      <c r="B8527" s="509" t="s">
        <v>385</v>
      </c>
      <c r="C8527" s="509">
        <v>64</v>
      </c>
      <c r="H8527" s="509">
        <v>0</v>
      </c>
    </row>
    <row r="8528" spans="1:8">
      <c r="A8528" s="508" t="s">
        <v>612</v>
      </c>
      <c r="B8528" s="509" t="s">
        <v>385</v>
      </c>
      <c r="C8528" s="509" t="s">
        <v>1035</v>
      </c>
      <c r="H8528" s="509">
        <v>0</v>
      </c>
    </row>
    <row r="8529" spans="1:8">
      <c r="A8529" s="508" t="s">
        <v>612</v>
      </c>
      <c r="B8529" s="509" t="s">
        <v>385</v>
      </c>
      <c r="C8529" s="509">
        <v>65</v>
      </c>
      <c r="H8529" s="509">
        <v>0</v>
      </c>
    </row>
    <row r="8530" spans="1:8">
      <c r="A8530" s="508" t="s">
        <v>612</v>
      </c>
      <c r="B8530" s="509" t="s">
        <v>385</v>
      </c>
      <c r="C8530" s="509">
        <v>66</v>
      </c>
      <c r="H8530" s="509">
        <v>0</v>
      </c>
    </row>
    <row r="8531" spans="1:8">
      <c r="A8531" s="508" t="s">
        <v>612</v>
      </c>
      <c r="B8531" s="509" t="s">
        <v>385</v>
      </c>
      <c r="C8531" s="509" t="s">
        <v>1036</v>
      </c>
      <c r="H8531" s="509">
        <v>0</v>
      </c>
    </row>
    <row r="8532" spans="1:8">
      <c r="A8532" s="508" t="s">
        <v>612</v>
      </c>
      <c r="B8532" s="509" t="s">
        <v>385</v>
      </c>
      <c r="C8532" s="509" t="s">
        <v>1037</v>
      </c>
      <c r="H8532" s="509">
        <v>0</v>
      </c>
    </row>
    <row r="8533" spans="1:8">
      <c r="A8533" s="508" t="s">
        <v>612</v>
      </c>
      <c r="B8533" s="509" t="s">
        <v>385</v>
      </c>
      <c r="C8533" s="509" t="s">
        <v>1038</v>
      </c>
      <c r="H8533" s="509">
        <v>0</v>
      </c>
    </row>
    <row r="8534" spans="1:8">
      <c r="A8534" s="508" t="s">
        <v>612</v>
      </c>
      <c r="B8534" s="509" t="s">
        <v>385</v>
      </c>
      <c r="C8534" s="509" t="s">
        <v>1039</v>
      </c>
      <c r="H8534" s="509">
        <v>0</v>
      </c>
    </row>
    <row r="8535" spans="1:8">
      <c r="A8535" s="508" t="s">
        <v>612</v>
      </c>
      <c r="B8535" s="509" t="s">
        <v>385</v>
      </c>
      <c r="C8535" s="509" t="s">
        <v>1040</v>
      </c>
      <c r="H8535" s="509">
        <v>0</v>
      </c>
    </row>
    <row r="8536" spans="1:8">
      <c r="A8536" s="508" t="s">
        <v>612</v>
      </c>
      <c r="B8536" s="509" t="s">
        <v>385</v>
      </c>
      <c r="C8536" s="509" t="s">
        <v>1041</v>
      </c>
      <c r="H8536" s="509">
        <v>0</v>
      </c>
    </row>
    <row r="8537" spans="1:8">
      <c r="A8537" s="508" t="s">
        <v>612</v>
      </c>
      <c r="B8537" s="509" t="s">
        <v>385</v>
      </c>
      <c r="C8537" s="509" t="s">
        <v>1042</v>
      </c>
    </row>
    <row r="8538" spans="1:8">
      <c r="A8538" s="508" t="s">
        <v>612</v>
      </c>
      <c r="B8538" s="509" t="s">
        <v>385</v>
      </c>
      <c r="C8538" s="509">
        <v>67</v>
      </c>
      <c r="H8538" s="509">
        <v>0</v>
      </c>
    </row>
    <row r="8539" spans="1:8">
      <c r="A8539" s="508" t="s">
        <v>612</v>
      </c>
      <c r="B8539" s="509" t="s">
        <v>385</v>
      </c>
      <c r="C8539" s="509">
        <v>68</v>
      </c>
      <c r="H8539" s="509">
        <v>0</v>
      </c>
    </row>
    <row r="8540" spans="1:8">
      <c r="A8540" s="508" t="s">
        <v>612</v>
      </c>
      <c r="B8540" s="509" t="s">
        <v>385</v>
      </c>
      <c r="C8540" s="509" t="s">
        <v>1043</v>
      </c>
      <c r="H8540" s="509">
        <v>0</v>
      </c>
    </row>
    <row r="8541" spans="1:8">
      <c r="A8541" s="508" t="s">
        <v>612</v>
      </c>
      <c r="B8541" s="509" t="s">
        <v>385</v>
      </c>
      <c r="C8541" s="509">
        <v>69</v>
      </c>
      <c r="H8541" s="509">
        <v>0</v>
      </c>
    </row>
    <row r="8542" spans="1:8">
      <c r="A8542" s="508" t="s">
        <v>612</v>
      </c>
      <c r="B8542" s="509" t="s">
        <v>385</v>
      </c>
      <c r="C8542" s="509" t="s">
        <v>1044</v>
      </c>
      <c r="H8542" s="509">
        <v>0</v>
      </c>
    </row>
    <row r="8543" spans="1:8">
      <c r="A8543" s="508" t="s">
        <v>612</v>
      </c>
      <c r="B8543" s="509" t="s">
        <v>385</v>
      </c>
      <c r="C8543" s="509" t="s">
        <v>1045</v>
      </c>
      <c r="H8543" s="509">
        <v>0</v>
      </c>
    </row>
    <row r="8544" spans="1:8">
      <c r="A8544" s="508" t="s">
        <v>612</v>
      </c>
      <c r="B8544" s="509" t="s">
        <v>385</v>
      </c>
      <c r="C8544" s="509">
        <v>70</v>
      </c>
      <c r="H8544" s="509">
        <v>0</v>
      </c>
    </row>
    <row r="8545" spans="1:8">
      <c r="A8545" s="508" t="s">
        <v>612</v>
      </c>
      <c r="B8545" s="509" t="s">
        <v>385</v>
      </c>
      <c r="C8545" s="509" t="s">
        <v>1046</v>
      </c>
      <c r="H8545" s="509">
        <v>0</v>
      </c>
    </row>
    <row r="8546" spans="1:8">
      <c r="A8546" s="508" t="s">
        <v>612</v>
      </c>
      <c r="B8546" s="509" t="s">
        <v>385</v>
      </c>
      <c r="C8546" s="509">
        <v>71</v>
      </c>
      <c r="H8546" s="509">
        <v>0</v>
      </c>
    </row>
    <row r="8547" spans="1:8">
      <c r="A8547" s="508" t="s">
        <v>612</v>
      </c>
      <c r="B8547" s="509" t="s">
        <v>385</v>
      </c>
      <c r="C8547" s="509" t="s">
        <v>1047</v>
      </c>
      <c r="H8547" s="509">
        <v>0</v>
      </c>
    </row>
    <row r="8548" spans="1:8">
      <c r="A8548" s="508" t="s">
        <v>612</v>
      </c>
      <c r="B8548" s="509" t="s">
        <v>385</v>
      </c>
      <c r="C8548" s="509" t="s">
        <v>1048</v>
      </c>
      <c r="H8548" s="509">
        <v>0</v>
      </c>
    </row>
    <row r="8549" spans="1:8">
      <c r="A8549" s="508" t="s">
        <v>612</v>
      </c>
      <c r="B8549" s="509" t="s">
        <v>385</v>
      </c>
      <c r="C8549" s="509" t="s">
        <v>1049</v>
      </c>
      <c r="H8549" s="509">
        <v>0</v>
      </c>
    </row>
    <row r="8550" spans="1:8">
      <c r="A8550" s="508" t="s">
        <v>612</v>
      </c>
      <c r="B8550" s="509" t="s">
        <v>385</v>
      </c>
      <c r="C8550" s="509" t="s">
        <v>1050</v>
      </c>
      <c r="H8550" s="509">
        <v>0</v>
      </c>
    </row>
    <row r="8551" spans="1:8">
      <c r="A8551" s="508" t="s">
        <v>612</v>
      </c>
      <c r="B8551" s="509" t="s">
        <v>385</v>
      </c>
      <c r="C8551" s="509" t="s">
        <v>1051</v>
      </c>
      <c r="H8551" s="509">
        <v>0</v>
      </c>
    </row>
    <row r="8552" spans="1:8">
      <c r="A8552" s="508" t="s">
        <v>612</v>
      </c>
      <c r="B8552" s="509" t="s">
        <v>385</v>
      </c>
      <c r="C8552" s="509">
        <v>72</v>
      </c>
      <c r="H8552" s="509">
        <v>0</v>
      </c>
    </row>
    <row r="8553" spans="1:8">
      <c r="A8553" s="508" t="s">
        <v>612</v>
      </c>
      <c r="B8553" s="509" t="s">
        <v>385</v>
      </c>
      <c r="C8553" s="509">
        <v>74</v>
      </c>
      <c r="H8553" s="509">
        <v>0</v>
      </c>
    </row>
    <row r="8554" spans="1:8">
      <c r="A8554" s="508" t="s">
        <v>612</v>
      </c>
      <c r="B8554" s="509" t="s">
        <v>385</v>
      </c>
      <c r="C8554" s="509" t="s">
        <v>4571</v>
      </c>
      <c r="D8554" s="509">
        <v>0</v>
      </c>
      <c r="E8554" s="509">
        <v>0</v>
      </c>
      <c r="F8554" s="509">
        <v>0</v>
      </c>
      <c r="G8554" s="509">
        <v>0</v>
      </c>
      <c r="H8554" s="509">
        <v>0</v>
      </c>
    </row>
    <row r="8555" spans="1:8">
      <c r="A8555" s="508" t="s">
        <v>613</v>
      </c>
      <c r="B8555" s="509" t="s">
        <v>386</v>
      </c>
      <c r="C8555" s="509">
        <v>1</v>
      </c>
      <c r="H8555" s="509">
        <v>0</v>
      </c>
    </row>
    <row r="8556" spans="1:8">
      <c r="A8556" s="508" t="s">
        <v>613</v>
      </c>
      <c r="B8556" s="509" t="s">
        <v>386</v>
      </c>
      <c r="C8556" s="509" t="s">
        <v>1023</v>
      </c>
      <c r="H8556" s="509">
        <v>0</v>
      </c>
    </row>
    <row r="8557" spans="1:8">
      <c r="A8557" s="508" t="s">
        <v>613</v>
      </c>
      <c r="B8557" s="509" t="s">
        <v>386</v>
      </c>
      <c r="C8557" s="509">
        <v>2</v>
      </c>
      <c r="H8557" s="509">
        <v>0</v>
      </c>
    </row>
    <row r="8558" spans="1:8">
      <c r="A8558" s="508" t="s">
        <v>613</v>
      </c>
      <c r="B8558" s="509" t="s">
        <v>386</v>
      </c>
      <c r="C8558" s="509">
        <v>3</v>
      </c>
      <c r="H8558" s="509">
        <v>0</v>
      </c>
    </row>
    <row r="8559" spans="1:8">
      <c r="A8559" s="508" t="s">
        <v>613</v>
      </c>
      <c r="B8559" s="509" t="s">
        <v>386</v>
      </c>
      <c r="C8559" s="509">
        <v>4</v>
      </c>
      <c r="H8559" s="509">
        <v>0</v>
      </c>
    </row>
    <row r="8560" spans="1:8">
      <c r="A8560" s="508" t="s">
        <v>613</v>
      </c>
      <c r="B8560" s="509" t="s">
        <v>386</v>
      </c>
      <c r="C8560" s="509">
        <v>5</v>
      </c>
      <c r="H8560" s="509">
        <v>0</v>
      </c>
    </row>
    <row r="8561" spans="1:8">
      <c r="A8561" s="508" t="s">
        <v>613</v>
      </c>
      <c r="B8561" s="509" t="s">
        <v>386</v>
      </c>
      <c r="C8561" s="509">
        <v>6</v>
      </c>
      <c r="H8561" s="509">
        <v>0</v>
      </c>
    </row>
    <row r="8562" spans="1:8">
      <c r="A8562" s="508" t="s">
        <v>613</v>
      </c>
      <c r="B8562" s="509" t="s">
        <v>386</v>
      </c>
      <c r="C8562" s="509">
        <v>7</v>
      </c>
      <c r="H8562" s="509">
        <v>0</v>
      </c>
    </row>
    <row r="8563" spans="1:8">
      <c r="A8563" s="508" t="s">
        <v>613</v>
      </c>
      <c r="B8563" s="509" t="s">
        <v>386</v>
      </c>
      <c r="C8563" s="509">
        <v>8</v>
      </c>
      <c r="H8563" s="509">
        <v>0</v>
      </c>
    </row>
    <row r="8564" spans="1:8">
      <c r="A8564" s="508" t="s">
        <v>613</v>
      </c>
      <c r="B8564" s="509" t="s">
        <v>386</v>
      </c>
      <c r="C8564" s="509">
        <v>9</v>
      </c>
      <c r="H8564" s="509">
        <v>0</v>
      </c>
    </row>
    <row r="8565" spans="1:8">
      <c r="A8565" s="508" t="s">
        <v>613</v>
      </c>
      <c r="B8565" s="509" t="s">
        <v>386</v>
      </c>
      <c r="C8565" s="509">
        <v>10</v>
      </c>
      <c r="H8565" s="509">
        <v>0</v>
      </c>
    </row>
    <row r="8566" spans="1:8">
      <c r="A8566" s="508" t="s">
        <v>613</v>
      </c>
      <c r="B8566" s="509" t="s">
        <v>386</v>
      </c>
      <c r="C8566" s="509">
        <v>11</v>
      </c>
      <c r="H8566" s="509">
        <v>0</v>
      </c>
    </row>
    <row r="8567" spans="1:8">
      <c r="A8567" s="508" t="s">
        <v>613</v>
      </c>
      <c r="B8567" s="509" t="s">
        <v>386</v>
      </c>
      <c r="C8567" s="509">
        <v>12</v>
      </c>
      <c r="H8567" s="509">
        <v>0</v>
      </c>
    </row>
    <row r="8568" spans="1:8">
      <c r="A8568" s="508" t="s">
        <v>613</v>
      </c>
      <c r="B8568" s="509" t="s">
        <v>386</v>
      </c>
      <c r="C8568" s="509">
        <v>13</v>
      </c>
      <c r="H8568" s="509">
        <v>0</v>
      </c>
    </row>
    <row r="8569" spans="1:8">
      <c r="A8569" s="508" t="s">
        <v>613</v>
      </c>
      <c r="B8569" s="509" t="s">
        <v>386</v>
      </c>
      <c r="C8569" s="509">
        <v>14</v>
      </c>
      <c r="H8569" s="509">
        <v>0</v>
      </c>
    </row>
    <row r="8570" spans="1:8">
      <c r="A8570" s="508" t="s">
        <v>613</v>
      </c>
      <c r="B8570" s="509" t="s">
        <v>386</v>
      </c>
      <c r="C8570" s="509">
        <v>15</v>
      </c>
      <c r="H8570" s="509">
        <v>0</v>
      </c>
    </row>
    <row r="8571" spans="1:8">
      <c r="A8571" s="508" t="s">
        <v>613</v>
      </c>
      <c r="B8571" s="509" t="s">
        <v>386</v>
      </c>
      <c r="C8571" s="509">
        <v>16</v>
      </c>
      <c r="H8571" s="509">
        <v>0</v>
      </c>
    </row>
    <row r="8572" spans="1:8">
      <c r="A8572" s="508" t="s">
        <v>613</v>
      </c>
      <c r="B8572" s="509" t="s">
        <v>386</v>
      </c>
      <c r="C8572" s="509">
        <v>17</v>
      </c>
      <c r="H8572" s="509">
        <v>0</v>
      </c>
    </row>
    <row r="8573" spans="1:8">
      <c r="A8573" s="508" t="s">
        <v>613</v>
      </c>
      <c r="B8573" s="509" t="s">
        <v>386</v>
      </c>
      <c r="C8573" s="509">
        <v>18</v>
      </c>
      <c r="H8573" s="509">
        <v>0</v>
      </c>
    </row>
    <row r="8574" spans="1:8">
      <c r="A8574" s="508" t="s">
        <v>613</v>
      </c>
      <c r="B8574" s="509" t="s">
        <v>386</v>
      </c>
      <c r="C8574" s="509" t="s">
        <v>1024</v>
      </c>
      <c r="H8574" s="509">
        <v>0</v>
      </c>
    </row>
    <row r="8575" spans="1:8">
      <c r="A8575" s="508" t="s">
        <v>613</v>
      </c>
      <c r="B8575" s="509" t="s">
        <v>386</v>
      </c>
      <c r="C8575" s="509" t="s">
        <v>1025</v>
      </c>
      <c r="H8575" s="509">
        <v>0</v>
      </c>
    </row>
    <row r="8576" spans="1:8">
      <c r="A8576" s="508" t="s">
        <v>613</v>
      </c>
      <c r="B8576" s="509" t="s">
        <v>386</v>
      </c>
      <c r="C8576" s="509">
        <v>19</v>
      </c>
      <c r="H8576" s="509">
        <v>0</v>
      </c>
    </row>
    <row r="8577" spans="1:8">
      <c r="A8577" s="508" t="s">
        <v>613</v>
      </c>
      <c r="B8577" s="509" t="s">
        <v>386</v>
      </c>
      <c r="C8577" s="509">
        <v>20</v>
      </c>
      <c r="H8577" s="509">
        <v>0</v>
      </c>
    </row>
    <row r="8578" spans="1:8">
      <c r="A8578" s="508" t="s">
        <v>613</v>
      </c>
      <c r="B8578" s="509" t="s">
        <v>386</v>
      </c>
      <c r="C8578" s="509">
        <v>21</v>
      </c>
      <c r="H8578" s="509">
        <v>0</v>
      </c>
    </row>
    <row r="8579" spans="1:8">
      <c r="A8579" s="508" t="s">
        <v>613</v>
      </c>
      <c r="B8579" s="509" t="s">
        <v>386</v>
      </c>
      <c r="C8579" s="509" t="s">
        <v>1026</v>
      </c>
      <c r="H8579" s="509">
        <v>0</v>
      </c>
    </row>
    <row r="8580" spans="1:8">
      <c r="A8580" s="508" t="s">
        <v>613</v>
      </c>
      <c r="B8580" s="509" t="s">
        <v>386</v>
      </c>
      <c r="C8580" s="509" t="s">
        <v>1027</v>
      </c>
      <c r="H8580" s="509">
        <v>0</v>
      </c>
    </row>
    <row r="8581" spans="1:8">
      <c r="A8581" s="508" t="s">
        <v>613</v>
      </c>
      <c r="B8581" s="509" t="s">
        <v>386</v>
      </c>
      <c r="C8581" s="509" t="s">
        <v>1028</v>
      </c>
      <c r="H8581" s="509">
        <v>0</v>
      </c>
    </row>
    <row r="8582" spans="1:8">
      <c r="A8582" s="508" t="s">
        <v>613</v>
      </c>
      <c r="B8582" s="509" t="s">
        <v>386</v>
      </c>
      <c r="C8582" s="509">
        <v>22</v>
      </c>
      <c r="H8582" s="509">
        <v>0</v>
      </c>
    </row>
    <row r="8583" spans="1:8">
      <c r="A8583" s="508" t="s">
        <v>613</v>
      </c>
      <c r="B8583" s="509" t="s">
        <v>386</v>
      </c>
      <c r="C8583" s="509">
        <v>23</v>
      </c>
      <c r="H8583" s="509">
        <v>0</v>
      </c>
    </row>
    <row r="8584" spans="1:8">
      <c r="A8584" s="508" t="s">
        <v>613</v>
      </c>
      <c r="B8584" s="509" t="s">
        <v>386</v>
      </c>
      <c r="C8584" s="509" t="s">
        <v>1029</v>
      </c>
      <c r="H8584" s="509">
        <v>0</v>
      </c>
    </row>
    <row r="8585" spans="1:8">
      <c r="A8585" s="508" t="s">
        <v>613</v>
      </c>
      <c r="B8585" s="509" t="s">
        <v>386</v>
      </c>
      <c r="C8585" s="509">
        <v>24</v>
      </c>
      <c r="H8585" s="509">
        <v>0</v>
      </c>
    </row>
    <row r="8586" spans="1:8">
      <c r="A8586" s="508" t="s">
        <v>613</v>
      </c>
      <c r="B8586" s="509" t="s">
        <v>386</v>
      </c>
      <c r="C8586" s="509">
        <v>25</v>
      </c>
    </row>
    <row r="8587" spans="1:8">
      <c r="A8587" s="508" t="s">
        <v>613</v>
      </c>
      <c r="B8587" s="509" t="s">
        <v>386</v>
      </c>
      <c r="C8587" s="509">
        <v>26</v>
      </c>
      <c r="H8587" s="509">
        <v>0</v>
      </c>
    </row>
    <row r="8588" spans="1:8">
      <c r="A8588" s="508" t="s">
        <v>613</v>
      </c>
      <c r="B8588" s="509" t="s">
        <v>386</v>
      </c>
      <c r="C8588" s="509">
        <v>27</v>
      </c>
      <c r="H8588" s="509">
        <v>0</v>
      </c>
    </row>
    <row r="8589" spans="1:8">
      <c r="A8589" s="508" t="s">
        <v>613</v>
      </c>
      <c r="B8589" s="509" t="s">
        <v>386</v>
      </c>
      <c r="C8589" s="509">
        <v>28</v>
      </c>
      <c r="H8589" s="509">
        <v>0</v>
      </c>
    </row>
    <row r="8590" spans="1:8">
      <c r="A8590" s="508" t="s">
        <v>613</v>
      </c>
      <c r="B8590" s="509" t="s">
        <v>386</v>
      </c>
      <c r="C8590" s="509">
        <v>29</v>
      </c>
      <c r="H8590" s="509">
        <v>0</v>
      </c>
    </row>
    <row r="8591" spans="1:8">
      <c r="A8591" s="508" t="s">
        <v>613</v>
      </c>
      <c r="B8591" s="509" t="s">
        <v>386</v>
      </c>
      <c r="C8591" s="509">
        <v>30</v>
      </c>
      <c r="H8591" s="509">
        <v>0</v>
      </c>
    </row>
    <row r="8592" spans="1:8">
      <c r="A8592" s="508" t="s">
        <v>613</v>
      </c>
      <c r="B8592" s="509" t="s">
        <v>386</v>
      </c>
      <c r="C8592" s="509">
        <v>31</v>
      </c>
      <c r="H8592" s="509">
        <v>0</v>
      </c>
    </row>
    <row r="8593" spans="1:8">
      <c r="A8593" s="508" t="s">
        <v>613</v>
      </c>
      <c r="B8593" s="509" t="s">
        <v>386</v>
      </c>
      <c r="C8593" s="509">
        <v>32</v>
      </c>
      <c r="H8593" s="509">
        <v>0</v>
      </c>
    </row>
    <row r="8594" spans="1:8">
      <c r="A8594" s="508" t="s">
        <v>613</v>
      </c>
      <c r="B8594" s="509" t="s">
        <v>386</v>
      </c>
      <c r="C8594" s="509">
        <v>33</v>
      </c>
      <c r="H8594" s="509">
        <v>0</v>
      </c>
    </row>
    <row r="8595" spans="1:8">
      <c r="A8595" s="508" t="s">
        <v>613</v>
      </c>
      <c r="B8595" s="509" t="s">
        <v>386</v>
      </c>
      <c r="C8595" s="509">
        <v>34</v>
      </c>
      <c r="H8595" s="509">
        <v>0</v>
      </c>
    </row>
    <row r="8596" spans="1:8">
      <c r="A8596" s="508" t="s">
        <v>613</v>
      </c>
      <c r="B8596" s="509" t="s">
        <v>386</v>
      </c>
      <c r="C8596" s="509">
        <v>35</v>
      </c>
      <c r="H8596" s="509">
        <v>0</v>
      </c>
    </row>
    <row r="8597" spans="1:8">
      <c r="A8597" s="508" t="s">
        <v>613</v>
      </c>
      <c r="B8597" s="509" t="s">
        <v>386</v>
      </c>
      <c r="C8597" s="509">
        <v>36</v>
      </c>
      <c r="H8597" s="509">
        <v>0</v>
      </c>
    </row>
    <row r="8598" spans="1:8">
      <c r="A8598" s="508" t="s">
        <v>613</v>
      </c>
      <c r="B8598" s="509" t="s">
        <v>386</v>
      </c>
      <c r="C8598" s="509">
        <v>37</v>
      </c>
      <c r="H8598" s="509">
        <v>0</v>
      </c>
    </row>
    <row r="8599" spans="1:8">
      <c r="A8599" s="508" t="s">
        <v>613</v>
      </c>
      <c r="B8599" s="509" t="s">
        <v>386</v>
      </c>
      <c r="C8599" s="509">
        <v>38</v>
      </c>
      <c r="H8599" s="509">
        <v>0</v>
      </c>
    </row>
    <row r="8600" spans="1:8">
      <c r="A8600" s="508" t="s">
        <v>613</v>
      </c>
      <c r="B8600" s="509" t="s">
        <v>386</v>
      </c>
      <c r="C8600" s="509" t="s">
        <v>1030</v>
      </c>
    </row>
    <row r="8601" spans="1:8">
      <c r="A8601" s="508" t="s">
        <v>613</v>
      </c>
      <c r="B8601" s="509" t="s">
        <v>386</v>
      </c>
      <c r="C8601" s="509">
        <v>39</v>
      </c>
      <c r="H8601" s="509">
        <v>0</v>
      </c>
    </row>
    <row r="8602" spans="1:8">
      <c r="A8602" s="508" t="s">
        <v>613</v>
      </c>
      <c r="B8602" s="509" t="s">
        <v>386</v>
      </c>
      <c r="C8602" s="509">
        <v>40</v>
      </c>
      <c r="H8602" s="509">
        <v>0</v>
      </c>
    </row>
    <row r="8603" spans="1:8">
      <c r="A8603" s="508" t="s">
        <v>613</v>
      </c>
      <c r="B8603" s="509" t="s">
        <v>386</v>
      </c>
      <c r="C8603" s="509">
        <v>41</v>
      </c>
      <c r="H8603" s="509">
        <v>0</v>
      </c>
    </row>
    <row r="8604" spans="1:8">
      <c r="A8604" s="508" t="s">
        <v>613</v>
      </c>
      <c r="B8604" s="509" t="s">
        <v>386</v>
      </c>
      <c r="C8604" s="509">
        <v>42</v>
      </c>
      <c r="H8604" s="509">
        <v>0</v>
      </c>
    </row>
    <row r="8605" spans="1:8">
      <c r="A8605" s="508" t="s">
        <v>613</v>
      </c>
      <c r="B8605" s="509" t="s">
        <v>386</v>
      </c>
      <c r="C8605" s="509">
        <v>43</v>
      </c>
      <c r="H8605" s="509">
        <v>0</v>
      </c>
    </row>
    <row r="8606" spans="1:8">
      <c r="A8606" s="508" t="s">
        <v>613</v>
      </c>
      <c r="B8606" s="509" t="s">
        <v>386</v>
      </c>
      <c r="C8606" s="509">
        <v>44</v>
      </c>
      <c r="H8606" s="509">
        <v>0</v>
      </c>
    </row>
    <row r="8607" spans="1:8">
      <c r="A8607" s="508" t="s">
        <v>613</v>
      </c>
      <c r="B8607" s="509" t="s">
        <v>386</v>
      </c>
      <c r="C8607" s="509">
        <v>45</v>
      </c>
      <c r="H8607" s="509">
        <v>0</v>
      </c>
    </row>
    <row r="8608" spans="1:8">
      <c r="A8608" s="508" t="s">
        <v>613</v>
      </c>
      <c r="B8608" s="509" t="s">
        <v>386</v>
      </c>
      <c r="C8608" s="509">
        <v>46</v>
      </c>
      <c r="H8608" s="509">
        <v>0</v>
      </c>
    </row>
    <row r="8609" spans="1:8">
      <c r="A8609" s="508" t="s">
        <v>613</v>
      </c>
      <c r="B8609" s="509" t="s">
        <v>386</v>
      </c>
      <c r="C8609" s="509">
        <v>47</v>
      </c>
      <c r="H8609" s="509">
        <v>0</v>
      </c>
    </row>
    <row r="8610" spans="1:8">
      <c r="A8610" s="508" t="s">
        <v>613</v>
      </c>
      <c r="B8610" s="509" t="s">
        <v>386</v>
      </c>
      <c r="C8610" s="509">
        <v>48</v>
      </c>
      <c r="H8610" s="509">
        <v>0</v>
      </c>
    </row>
    <row r="8611" spans="1:8">
      <c r="A8611" s="508" t="s">
        <v>613</v>
      </c>
      <c r="B8611" s="509" t="s">
        <v>386</v>
      </c>
      <c r="C8611" s="509">
        <v>49</v>
      </c>
      <c r="H8611" s="509">
        <v>0</v>
      </c>
    </row>
    <row r="8612" spans="1:8">
      <c r="A8612" s="508" t="s">
        <v>613</v>
      </c>
      <c r="B8612" s="509" t="s">
        <v>386</v>
      </c>
      <c r="C8612" s="509">
        <v>50</v>
      </c>
      <c r="H8612" s="509">
        <v>0</v>
      </c>
    </row>
    <row r="8613" spans="1:8">
      <c r="A8613" s="508" t="s">
        <v>613</v>
      </c>
      <c r="B8613" s="509" t="s">
        <v>386</v>
      </c>
      <c r="C8613" s="509">
        <v>51</v>
      </c>
      <c r="H8613" s="509">
        <v>0</v>
      </c>
    </row>
    <row r="8614" spans="1:8">
      <c r="A8614" s="508" t="s">
        <v>613</v>
      </c>
      <c r="B8614" s="509" t="s">
        <v>386</v>
      </c>
      <c r="C8614" s="509" t="s">
        <v>1031</v>
      </c>
      <c r="H8614" s="509">
        <v>0</v>
      </c>
    </row>
    <row r="8615" spans="1:8">
      <c r="A8615" s="508" t="s">
        <v>613</v>
      </c>
      <c r="B8615" s="509" t="s">
        <v>386</v>
      </c>
      <c r="C8615" s="509" t="s">
        <v>1032</v>
      </c>
      <c r="H8615" s="509">
        <v>0</v>
      </c>
    </row>
    <row r="8616" spans="1:8">
      <c r="A8616" s="508" t="s">
        <v>613</v>
      </c>
      <c r="B8616" s="509" t="s">
        <v>386</v>
      </c>
      <c r="C8616" s="509">
        <v>52</v>
      </c>
      <c r="H8616" s="509">
        <v>0</v>
      </c>
    </row>
    <row r="8617" spans="1:8">
      <c r="A8617" s="508" t="s">
        <v>613</v>
      </c>
      <c r="B8617" s="509" t="s">
        <v>386</v>
      </c>
      <c r="C8617" s="509">
        <v>53</v>
      </c>
      <c r="H8617" s="509">
        <v>0</v>
      </c>
    </row>
    <row r="8618" spans="1:8">
      <c r="A8618" s="508" t="s">
        <v>613</v>
      </c>
      <c r="B8618" s="509" t="s">
        <v>386</v>
      </c>
      <c r="C8618" s="509">
        <v>54</v>
      </c>
      <c r="H8618" s="509">
        <v>0</v>
      </c>
    </row>
    <row r="8619" spans="1:8">
      <c r="A8619" s="508" t="s">
        <v>613</v>
      </c>
      <c r="B8619" s="509" t="s">
        <v>386</v>
      </c>
      <c r="C8619" s="509">
        <v>55</v>
      </c>
      <c r="H8619" s="509">
        <v>0</v>
      </c>
    </row>
    <row r="8620" spans="1:8">
      <c r="A8620" s="508" t="s">
        <v>613</v>
      </c>
      <c r="B8620" s="509" t="s">
        <v>386</v>
      </c>
      <c r="C8620" s="509">
        <v>56</v>
      </c>
      <c r="H8620" s="509">
        <v>0</v>
      </c>
    </row>
    <row r="8621" spans="1:8">
      <c r="A8621" s="508" t="s">
        <v>613</v>
      </c>
      <c r="B8621" s="509" t="s">
        <v>386</v>
      </c>
      <c r="C8621" s="509">
        <v>57</v>
      </c>
      <c r="H8621" s="509">
        <v>0</v>
      </c>
    </row>
    <row r="8622" spans="1:8">
      <c r="A8622" s="508" t="s">
        <v>613</v>
      </c>
      <c r="B8622" s="509" t="s">
        <v>386</v>
      </c>
      <c r="C8622" s="509">
        <v>58</v>
      </c>
      <c r="H8622" s="509">
        <v>0</v>
      </c>
    </row>
    <row r="8623" spans="1:8">
      <c r="A8623" s="508" t="s">
        <v>613</v>
      </c>
      <c r="B8623" s="509" t="s">
        <v>386</v>
      </c>
      <c r="C8623" s="509">
        <v>59</v>
      </c>
      <c r="H8623" s="509">
        <v>0</v>
      </c>
    </row>
    <row r="8624" spans="1:8">
      <c r="A8624" s="508" t="s">
        <v>613</v>
      </c>
      <c r="B8624" s="509" t="s">
        <v>386</v>
      </c>
      <c r="C8624" s="509">
        <v>60</v>
      </c>
      <c r="H8624" s="509">
        <v>0</v>
      </c>
    </row>
    <row r="8625" spans="1:8">
      <c r="A8625" s="508" t="s">
        <v>613</v>
      </c>
      <c r="B8625" s="509" t="s">
        <v>386</v>
      </c>
      <c r="C8625" s="509">
        <v>61</v>
      </c>
      <c r="H8625" s="509">
        <v>0</v>
      </c>
    </row>
    <row r="8626" spans="1:8">
      <c r="A8626" s="508" t="s">
        <v>613</v>
      </c>
      <c r="B8626" s="509" t="s">
        <v>386</v>
      </c>
      <c r="C8626" s="509">
        <v>62</v>
      </c>
      <c r="H8626" s="509">
        <v>0</v>
      </c>
    </row>
    <row r="8627" spans="1:8">
      <c r="A8627" s="508" t="s">
        <v>613</v>
      </c>
      <c r="B8627" s="509" t="s">
        <v>386</v>
      </c>
      <c r="C8627" s="509">
        <v>63</v>
      </c>
      <c r="H8627" s="509">
        <v>0</v>
      </c>
    </row>
    <row r="8628" spans="1:8">
      <c r="A8628" s="508" t="s">
        <v>613</v>
      </c>
      <c r="B8628" s="509" t="s">
        <v>386</v>
      </c>
      <c r="C8628" s="509" t="s">
        <v>1033</v>
      </c>
      <c r="H8628" s="509">
        <v>0</v>
      </c>
    </row>
    <row r="8629" spans="1:8">
      <c r="A8629" s="508" t="s">
        <v>613</v>
      </c>
      <c r="B8629" s="509" t="s">
        <v>386</v>
      </c>
      <c r="C8629" s="509" t="s">
        <v>1034</v>
      </c>
      <c r="H8629" s="509">
        <v>0</v>
      </c>
    </row>
    <row r="8630" spans="1:8">
      <c r="A8630" s="508" t="s">
        <v>613</v>
      </c>
      <c r="B8630" s="509" t="s">
        <v>386</v>
      </c>
      <c r="C8630" s="509">
        <v>64</v>
      </c>
      <c r="H8630" s="509">
        <v>0</v>
      </c>
    </row>
    <row r="8631" spans="1:8">
      <c r="A8631" s="508" t="s">
        <v>613</v>
      </c>
      <c r="B8631" s="509" t="s">
        <v>386</v>
      </c>
      <c r="C8631" s="509" t="s">
        <v>1035</v>
      </c>
      <c r="H8631" s="509">
        <v>0</v>
      </c>
    </row>
    <row r="8632" spans="1:8">
      <c r="A8632" s="508" t="s">
        <v>613</v>
      </c>
      <c r="B8632" s="509" t="s">
        <v>386</v>
      </c>
      <c r="C8632" s="509">
        <v>65</v>
      </c>
      <c r="H8632" s="509">
        <v>0</v>
      </c>
    </row>
    <row r="8633" spans="1:8">
      <c r="A8633" s="508" t="s">
        <v>613</v>
      </c>
      <c r="B8633" s="509" t="s">
        <v>386</v>
      </c>
      <c r="C8633" s="509">
        <v>66</v>
      </c>
      <c r="H8633" s="509">
        <v>0</v>
      </c>
    </row>
    <row r="8634" spans="1:8">
      <c r="A8634" s="508" t="s">
        <v>613</v>
      </c>
      <c r="B8634" s="509" t="s">
        <v>386</v>
      </c>
      <c r="C8634" s="509" t="s">
        <v>1036</v>
      </c>
      <c r="H8634" s="509">
        <v>0</v>
      </c>
    </row>
    <row r="8635" spans="1:8">
      <c r="A8635" s="508" t="s">
        <v>613</v>
      </c>
      <c r="B8635" s="509" t="s">
        <v>386</v>
      </c>
      <c r="C8635" s="509" t="s">
        <v>1037</v>
      </c>
      <c r="H8635" s="509">
        <v>0</v>
      </c>
    </row>
    <row r="8636" spans="1:8">
      <c r="A8636" s="508" t="s">
        <v>613</v>
      </c>
      <c r="B8636" s="509" t="s">
        <v>386</v>
      </c>
      <c r="C8636" s="509" t="s">
        <v>1038</v>
      </c>
      <c r="H8636" s="509">
        <v>0</v>
      </c>
    </row>
    <row r="8637" spans="1:8">
      <c r="A8637" s="508" t="s">
        <v>613</v>
      </c>
      <c r="B8637" s="509" t="s">
        <v>386</v>
      </c>
      <c r="C8637" s="509" t="s">
        <v>1039</v>
      </c>
      <c r="H8637" s="509">
        <v>0</v>
      </c>
    </row>
    <row r="8638" spans="1:8">
      <c r="A8638" s="508" t="s">
        <v>613</v>
      </c>
      <c r="B8638" s="509" t="s">
        <v>386</v>
      </c>
      <c r="C8638" s="509" t="s">
        <v>1040</v>
      </c>
      <c r="H8638" s="509">
        <v>0</v>
      </c>
    </row>
    <row r="8639" spans="1:8">
      <c r="A8639" s="508" t="s">
        <v>613</v>
      </c>
      <c r="B8639" s="509" t="s">
        <v>386</v>
      </c>
      <c r="C8639" s="509" t="s">
        <v>1041</v>
      </c>
      <c r="H8639" s="509">
        <v>0</v>
      </c>
    </row>
    <row r="8640" spans="1:8">
      <c r="A8640" s="508" t="s">
        <v>613</v>
      </c>
      <c r="B8640" s="509" t="s">
        <v>386</v>
      </c>
      <c r="C8640" s="509" t="s">
        <v>1042</v>
      </c>
    </row>
    <row r="8641" spans="1:8">
      <c r="A8641" s="508" t="s">
        <v>613</v>
      </c>
      <c r="B8641" s="509" t="s">
        <v>386</v>
      </c>
      <c r="C8641" s="509">
        <v>67</v>
      </c>
      <c r="H8641" s="509">
        <v>0</v>
      </c>
    </row>
    <row r="8642" spans="1:8">
      <c r="A8642" s="508" t="s">
        <v>613</v>
      </c>
      <c r="B8642" s="509" t="s">
        <v>386</v>
      </c>
      <c r="C8642" s="509">
        <v>68</v>
      </c>
      <c r="H8642" s="509">
        <v>0</v>
      </c>
    </row>
    <row r="8643" spans="1:8">
      <c r="A8643" s="508" t="s">
        <v>613</v>
      </c>
      <c r="B8643" s="509" t="s">
        <v>386</v>
      </c>
      <c r="C8643" s="509" t="s">
        <v>1043</v>
      </c>
      <c r="H8643" s="509">
        <v>0</v>
      </c>
    </row>
    <row r="8644" spans="1:8">
      <c r="A8644" s="508" t="s">
        <v>613</v>
      </c>
      <c r="B8644" s="509" t="s">
        <v>386</v>
      </c>
      <c r="C8644" s="509">
        <v>69</v>
      </c>
      <c r="H8644" s="509">
        <v>0</v>
      </c>
    </row>
    <row r="8645" spans="1:8">
      <c r="A8645" s="508" t="s">
        <v>613</v>
      </c>
      <c r="B8645" s="509" t="s">
        <v>386</v>
      </c>
      <c r="C8645" s="509" t="s">
        <v>1044</v>
      </c>
      <c r="H8645" s="509">
        <v>0</v>
      </c>
    </row>
    <row r="8646" spans="1:8">
      <c r="A8646" s="508" t="s">
        <v>613</v>
      </c>
      <c r="B8646" s="509" t="s">
        <v>386</v>
      </c>
      <c r="C8646" s="509" t="s">
        <v>1045</v>
      </c>
      <c r="H8646" s="509">
        <v>0</v>
      </c>
    </row>
    <row r="8647" spans="1:8">
      <c r="A8647" s="508" t="s">
        <v>613</v>
      </c>
      <c r="B8647" s="509" t="s">
        <v>386</v>
      </c>
      <c r="C8647" s="509">
        <v>70</v>
      </c>
      <c r="H8647" s="509">
        <v>0</v>
      </c>
    </row>
    <row r="8648" spans="1:8">
      <c r="A8648" s="508" t="s">
        <v>613</v>
      </c>
      <c r="B8648" s="509" t="s">
        <v>386</v>
      </c>
      <c r="C8648" s="509" t="s">
        <v>1046</v>
      </c>
      <c r="H8648" s="509">
        <v>0</v>
      </c>
    </row>
    <row r="8649" spans="1:8">
      <c r="A8649" s="508" t="s">
        <v>613</v>
      </c>
      <c r="B8649" s="509" t="s">
        <v>386</v>
      </c>
      <c r="C8649" s="509">
        <v>71</v>
      </c>
      <c r="H8649" s="509">
        <v>0</v>
      </c>
    </row>
    <row r="8650" spans="1:8">
      <c r="A8650" s="508" t="s">
        <v>613</v>
      </c>
      <c r="B8650" s="509" t="s">
        <v>386</v>
      </c>
      <c r="C8650" s="509" t="s">
        <v>1047</v>
      </c>
      <c r="H8650" s="509">
        <v>0</v>
      </c>
    </row>
    <row r="8651" spans="1:8">
      <c r="A8651" s="508" t="s">
        <v>613</v>
      </c>
      <c r="B8651" s="509" t="s">
        <v>386</v>
      </c>
      <c r="C8651" s="509" t="s">
        <v>1048</v>
      </c>
      <c r="H8651" s="509">
        <v>0</v>
      </c>
    </row>
    <row r="8652" spans="1:8">
      <c r="A8652" s="508" t="s">
        <v>613</v>
      </c>
      <c r="B8652" s="509" t="s">
        <v>386</v>
      </c>
      <c r="C8652" s="509" t="s">
        <v>1049</v>
      </c>
      <c r="H8652" s="509">
        <v>0</v>
      </c>
    </row>
    <row r="8653" spans="1:8">
      <c r="A8653" s="508" t="s">
        <v>613</v>
      </c>
      <c r="B8653" s="509" t="s">
        <v>386</v>
      </c>
      <c r="C8653" s="509" t="s">
        <v>1050</v>
      </c>
      <c r="H8653" s="509">
        <v>0</v>
      </c>
    </row>
    <row r="8654" spans="1:8">
      <c r="A8654" s="508" t="s">
        <v>613</v>
      </c>
      <c r="B8654" s="509" t="s">
        <v>386</v>
      </c>
      <c r="C8654" s="509" t="s">
        <v>1051</v>
      </c>
      <c r="H8654" s="509">
        <v>0</v>
      </c>
    </row>
    <row r="8655" spans="1:8">
      <c r="A8655" s="508" t="s">
        <v>613</v>
      </c>
      <c r="B8655" s="509" t="s">
        <v>386</v>
      </c>
      <c r="C8655" s="509">
        <v>72</v>
      </c>
      <c r="H8655" s="509">
        <v>0</v>
      </c>
    </row>
    <row r="8656" spans="1:8">
      <c r="A8656" s="508" t="s">
        <v>613</v>
      </c>
      <c r="B8656" s="509" t="s">
        <v>386</v>
      </c>
      <c r="C8656" s="509">
        <v>74</v>
      </c>
      <c r="H8656" s="509">
        <v>0</v>
      </c>
    </row>
    <row r="8657" spans="1:8">
      <c r="A8657" s="508" t="s">
        <v>613</v>
      </c>
      <c r="B8657" s="509" t="s">
        <v>386</v>
      </c>
      <c r="C8657" s="509" t="s">
        <v>1406</v>
      </c>
      <c r="D8657" s="509">
        <v>0</v>
      </c>
      <c r="E8657" s="509">
        <v>0</v>
      </c>
      <c r="F8657" s="509">
        <v>0</v>
      </c>
      <c r="G8657" s="509">
        <v>0</v>
      </c>
      <c r="H8657" s="509">
        <v>0</v>
      </c>
    </row>
    <row r="8658" spans="1:8">
      <c r="A8658" s="508" t="s">
        <v>614</v>
      </c>
      <c r="B8658" s="509" t="s">
        <v>1912</v>
      </c>
      <c r="C8658" s="509">
        <v>1</v>
      </c>
      <c r="H8658" s="509">
        <v>0</v>
      </c>
    </row>
    <row r="8659" spans="1:8">
      <c r="A8659" s="508" t="s">
        <v>614</v>
      </c>
      <c r="B8659" s="509" t="s">
        <v>1912</v>
      </c>
      <c r="C8659" s="509" t="s">
        <v>1023</v>
      </c>
      <c r="H8659" s="509">
        <v>0</v>
      </c>
    </row>
    <row r="8660" spans="1:8">
      <c r="A8660" s="508" t="s">
        <v>614</v>
      </c>
      <c r="B8660" s="509" t="s">
        <v>1912</v>
      </c>
      <c r="C8660" s="509">
        <v>2</v>
      </c>
      <c r="H8660" s="509">
        <v>0</v>
      </c>
    </row>
    <row r="8661" spans="1:8">
      <c r="A8661" s="508" t="s">
        <v>614</v>
      </c>
      <c r="B8661" s="509" t="s">
        <v>1912</v>
      </c>
      <c r="C8661" s="509">
        <v>3</v>
      </c>
      <c r="H8661" s="509">
        <v>0</v>
      </c>
    </row>
    <row r="8662" spans="1:8">
      <c r="A8662" s="508" t="s">
        <v>614</v>
      </c>
      <c r="B8662" s="509" t="s">
        <v>1912</v>
      </c>
      <c r="C8662" s="509">
        <v>4</v>
      </c>
      <c r="H8662" s="509">
        <v>0</v>
      </c>
    </row>
    <row r="8663" spans="1:8">
      <c r="A8663" s="508" t="s">
        <v>614</v>
      </c>
      <c r="B8663" s="509" t="s">
        <v>1912</v>
      </c>
      <c r="C8663" s="509">
        <v>5</v>
      </c>
      <c r="H8663" s="509">
        <v>0</v>
      </c>
    </row>
    <row r="8664" spans="1:8">
      <c r="A8664" s="508" t="s">
        <v>614</v>
      </c>
      <c r="B8664" s="509" t="s">
        <v>1912</v>
      </c>
      <c r="C8664" s="509">
        <v>6</v>
      </c>
      <c r="H8664" s="509">
        <v>0</v>
      </c>
    </row>
    <row r="8665" spans="1:8">
      <c r="A8665" s="508" t="s">
        <v>614</v>
      </c>
      <c r="B8665" s="509" t="s">
        <v>1912</v>
      </c>
      <c r="C8665" s="509">
        <v>7</v>
      </c>
      <c r="H8665" s="509">
        <v>0</v>
      </c>
    </row>
    <row r="8666" spans="1:8">
      <c r="A8666" s="508" t="s">
        <v>614</v>
      </c>
      <c r="B8666" s="509" t="s">
        <v>1912</v>
      </c>
      <c r="C8666" s="509">
        <v>8</v>
      </c>
      <c r="H8666" s="509">
        <v>0</v>
      </c>
    </row>
    <row r="8667" spans="1:8">
      <c r="A8667" s="508" t="s">
        <v>614</v>
      </c>
      <c r="B8667" s="509" t="s">
        <v>1912</v>
      </c>
      <c r="C8667" s="509">
        <v>9</v>
      </c>
      <c r="H8667" s="509">
        <v>0</v>
      </c>
    </row>
    <row r="8668" spans="1:8">
      <c r="A8668" s="508" t="s">
        <v>614</v>
      </c>
      <c r="B8668" s="509" t="s">
        <v>1912</v>
      </c>
      <c r="C8668" s="509">
        <v>10</v>
      </c>
      <c r="H8668" s="509">
        <v>0</v>
      </c>
    </row>
    <row r="8669" spans="1:8">
      <c r="A8669" s="508" t="s">
        <v>614</v>
      </c>
      <c r="B8669" s="509" t="s">
        <v>1912</v>
      </c>
      <c r="C8669" s="509">
        <v>11</v>
      </c>
      <c r="H8669" s="509">
        <v>0</v>
      </c>
    </row>
    <row r="8670" spans="1:8">
      <c r="A8670" s="508" t="s">
        <v>614</v>
      </c>
      <c r="B8670" s="509" t="s">
        <v>1912</v>
      </c>
      <c r="C8670" s="509">
        <v>12</v>
      </c>
      <c r="H8670" s="509">
        <v>0</v>
      </c>
    </row>
    <row r="8671" spans="1:8">
      <c r="A8671" s="508" t="s">
        <v>614</v>
      </c>
      <c r="B8671" s="509" t="s">
        <v>1912</v>
      </c>
      <c r="C8671" s="509">
        <v>13</v>
      </c>
      <c r="H8671" s="509">
        <v>0</v>
      </c>
    </row>
    <row r="8672" spans="1:8">
      <c r="A8672" s="508" t="s">
        <v>614</v>
      </c>
      <c r="B8672" s="509" t="s">
        <v>1912</v>
      </c>
      <c r="C8672" s="509">
        <v>14</v>
      </c>
      <c r="H8672" s="509">
        <v>0</v>
      </c>
    </row>
    <row r="8673" spans="1:8">
      <c r="A8673" s="508" t="s">
        <v>614</v>
      </c>
      <c r="B8673" s="509" t="s">
        <v>1912</v>
      </c>
      <c r="C8673" s="509">
        <v>15</v>
      </c>
      <c r="H8673" s="509">
        <v>0</v>
      </c>
    </row>
    <row r="8674" spans="1:8">
      <c r="A8674" s="508" t="s">
        <v>614</v>
      </c>
      <c r="B8674" s="509" t="s">
        <v>1912</v>
      </c>
      <c r="C8674" s="509">
        <v>16</v>
      </c>
      <c r="H8674" s="509">
        <v>0</v>
      </c>
    </row>
    <row r="8675" spans="1:8">
      <c r="A8675" s="508" t="s">
        <v>614</v>
      </c>
      <c r="B8675" s="509" t="s">
        <v>1912</v>
      </c>
      <c r="C8675" s="509">
        <v>17</v>
      </c>
      <c r="H8675" s="509">
        <v>0</v>
      </c>
    </row>
    <row r="8676" spans="1:8">
      <c r="A8676" s="508" t="s">
        <v>614</v>
      </c>
      <c r="B8676" s="509" t="s">
        <v>1912</v>
      </c>
      <c r="C8676" s="509">
        <v>18</v>
      </c>
      <c r="H8676" s="509">
        <v>0</v>
      </c>
    </row>
    <row r="8677" spans="1:8">
      <c r="A8677" s="508" t="s">
        <v>614</v>
      </c>
      <c r="B8677" s="509" t="s">
        <v>1912</v>
      </c>
      <c r="C8677" s="509" t="s">
        <v>1024</v>
      </c>
      <c r="H8677" s="509">
        <v>0</v>
      </c>
    </row>
    <row r="8678" spans="1:8">
      <c r="A8678" s="508" t="s">
        <v>614</v>
      </c>
      <c r="B8678" s="509" t="s">
        <v>1912</v>
      </c>
      <c r="C8678" s="509" t="s">
        <v>1025</v>
      </c>
      <c r="H8678" s="509">
        <v>0</v>
      </c>
    </row>
    <row r="8679" spans="1:8">
      <c r="A8679" s="508" t="s">
        <v>614</v>
      </c>
      <c r="B8679" s="509" t="s">
        <v>1912</v>
      </c>
      <c r="C8679" s="509">
        <v>19</v>
      </c>
      <c r="H8679" s="509">
        <v>0</v>
      </c>
    </row>
    <row r="8680" spans="1:8">
      <c r="A8680" s="508" t="s">
        <v>614</v>
      </c>
      <c r="B8680" s="509" t="s">
        <v>1912</v>
      </c>
      <c r="C8680" s="509">
        <v>20</v>
      </c>
      <c r="H8680" s="509">
        <v>0</v>
      </c>
    </row>
    <row r="8681" spans="1:8">
      <c r="A8681" s="508" t="s">
        <v>614</v>
      </c>
      <c r="B8681" s="509" t="s">
        <v>1912</v>
      </c>
      <c r="C8681" s="509">
        <v>21</v>
      </c>
      <c r="H8681" s="509">
        <v>0</v>
      </c>
    </row>
    <row r="8682" spans="1:8">
      <c r="A8682" s="508" t="s">
        <v>614</v>
      </c>
      <c r="B8682" s="509" t="s">
        <v>1912</v>
      </c>
      <c r="C8682" s="509" t="s">
        <v>1026</v>
      </c>
      <c r="H8682" s="509">
        <v>0</v>
      </c>
    </row>
    <row r="8683" spans="1:8">
      <c r="A8683" s="508" t="s">
        <v>614</v>
      </c>
      <c r="B8683" s="509" t="s">
        <v>1912</v>
      </c>
      <c r="C8683" s="509" t="s">
        <v>1027</v>
      </c>
      <c r="H8683" s="509">
        <v>0</v>
      </c>
    </row>
    <row r="8684" spans="1:8">
      <c r="A8684" s="508" t="s">
        <v>614</v>
      </c>
      <c r="B8684" s="509" t="s">
        <v>1912</v>
      </c>
      <c r="C8684" s="509" t="s">
        <v>1028</v>
      </c>
      <c r="H8684" s="509">
        <v>0</v>
      </c>
    </row>
    <row r="8685" spans="1:8">
      <c r="A8685" s="508" t="s">
        <v>614</v>
      </c>
      <c r="B8685" s="509" t="s">
        <v>1912</v>
      </c>
      <c r="C8685" s="509">
        <v>22</v>
      </c>
      <c r="H8685" s="509">
        <v>0</v>
      </c>
    </row>
    <row r="8686" spans="1:8">
      <c r="A8686" s="508" t="s">
        <v>614</v>
      </c>
      <c r="B8686" s="509" t="s">
        <v>1912</v>
      </c>
      <c r="C8686" s="509">
        <v>23</v>
      </c>
      <c r="H8686" s="509">
        <v>0</v>
      </c>
    </row>
    <row r="8687" spans="1:8">
      <c r="A8687" s="508" t="s">
        <v>614</v>
      </c>
      <c r="B8687" s="509" t="s">
        <v>1912</v>
      </c>
      <c r="C8687" s="509" t="s">
        <v>1029</v>
      </c>
      <c r="H8687" s="509">
        <v>0</v>
      </c>
    </row>
    <row r="8688" spans="1:8">
      <c r="A8688" s="508" t="s">
        <v>614</v>
      </c>
      <c r="B8688" s="509" t="s">
        <v>1912</v>
      </c>
      <c r="C8688" s="509">
        <v>24</v>
      </c>
      <c r="H8688" s="509">
        <v>0</v>
      </c>
    </row>
    <row r="8689" spans="1:8">
      <c r="A8689" s="508" t="s">
        <v>614</v>
      </c>
      <c r="B8689" s="509" t="s">
        <v>1912</v>
      </c>
      <c r="C8689" s="509">
        <v>25</v>
      </c>
    </row>
    <row r="8690" spans="1:8">
      <c r="A8690" s="508" t="s">
        <v>614</v>
      </c>
      <c r="B8690" s="509" t="s">
        <v>1912</v>
      </c>
      <c r="C8690" s="509">
        <v>26</v>
      </c>
      <c r="H8690" s="509">
        <v>0</v>
      </c>
    </row>
    <row r="8691" spans="1:8">
      <c r="A8691" s="508" t="s">
        <v>614</v>
      </c>
      <c r="B8691" s="509" t="s">
        <v>1912</v>
      </c>
      <c r="C8691" s="509">
        <v>27</v>
      </c>
      <c r="H8691" s="509">
        <v>0</v>
      </c>
    </row>
    <row r="8692" spans="1:8">
      <c r="A8692" s="508" t="s">
        <v>614</v>
      </c>
      <c r="B8692" s="509" t="s">
        <v>1912</v>
      </c>
      <c r="C8692" s="509">
        <v>28</v>
      </c>
      <c r="H8692" s="509">
        <v>0</v>
      </c>
    </row>
    <row r="8693" spans="1:8">
      <c r="A8693" s="508" t="s">
        <v>614</v>
      </c>
      <c r="B8693" s="509" t="s">
        <v>1912</v>
      </c>
      <c r="C8693" s="509">
        <v>29</v>
      </c>
      <c r="H8693" s="509">
        <v>0</v>
      </c>
    </row>
    <row r="8694" spans="1:8">
      <c r="A8694" s="508" t="s">
        <v>614</v>
      </c>
      <c r="B8694" s="509" t="s">
        <v>1912</v>
      </c>
      <c r="C8694" s="509">
        <v>30</v>
      </c>
      <c r="H8694" s="509">
        <v>0</v>
      </c>
    </row>
    <row r="8695" spans="1:8">
      <c r="A8695" s="508" t="s">
        <v>614</v>
      </c>
      <c r="B8695" s="509" t="s">
        <v>1912</v>
      </c>
      <c r="C8695" s="509">
        <v>31</v>
      </c>
      <c r="H8695" s="509">
        <v>0</v>
      </c>
    </row>
    <row r="8696" spans="1:8">
      <c r="A8696" s="508" t="s">
        <v>614</v>
      </c>
      <c r="B8696" s="509" t="s">
        <v>1912</v>
      </c>
      <c r="C8696" s="509">
        <v>32</v>
      </c>
      <c r="H8696" s="509">
        <v>0</v>
      </c>
    </row>
    <row r="8697" spans="1:8">
      <c r="A8697" s="508" t="s">
        <v>614</v>
      </c>
      <c r="B8697" s="509" t="s">
        <v>1912</v>
      </c>
      <c r="C8697" s="509">
        <v>33</v>
      </c>
      <c r="H8697" s="509">
        <v>0</v>
      </c>
    </row>
    <row r="8698" spans="1:8">
      <c r="A8698" s="508" t="s">
        <v>614</v>
      </c>
      <c r="B8698" s="509" t="s">
        <v>1912</v>
      </c>
      <c r="C8698" s="509">
        <v>34</v>
      </c>
      <c r="H8698" s="509">
        <v>0</v>
      </c>
    </row>
    <row r="8699" spans="1:8">
      <c r="A8699" s="508" t="s">
        <v>614</v>
      </c>
      <c r="B8699" s="509" t="s">
        <v>1912</v>
      </c>
      <c r="C8699" s="509">
        <v>35</v>
      </c>
      <c r="H8699" s="509">
        <v>0</v>
      </c>
    </row>
    <row r="8700" spans="1:8">
      <c r="A8700" s="508" t="s">
        <v>614</v>
      </c>
      <c r="B8700" s="509" t="s">
        <v>1912</v>
      </c>
      <c r="C8700" s="509">
        <v>36</v>
      </c>
      <c r="H8700" s="509">
        <v>0</v>
      </c>
    </row>
    <row r="8701" spans="1:8">
      <c r="A8701" s="508" t="s">
        <v>614</v>
      </c>
      <c r="B8701" s="509" t="s">
        <v>1912</v>
      </c>
      <c r="C8701" s="509">
        <v>37</v>
      </c>
      <c r="H8701" s="509">
        <v>0</v>
      </c>
    </row>
    <row r="8702" spans="1:8">
      <c r="A8702" s="508" t="s">
        <v>614</v>
      </c>
      <c r="B8702" s="509" t="s">
        <v>1912</v>
      </c>
      <c r="C8702" s="509">
        <v>38</v>
      </c>
      <c r="H8702" s="509">
        <v>0</v>
      </c>
    </row>
    <row r="8703" spans="1:8">
      <c r="A8703" s="508" t="s">
        <v>614</v>
      </c>
      <c r="B8703" s="509" t="s">
        <v>1912</v>
      </c>
      <c r="C8703" s="509" t="s">
        <v>1030</v>
      </c>
    </row>
    <row r="8704" spans="1:8">
      <c r="A8704" s="508" t="s">
        <v>614</v>
      </c>
      <c r="B8704" s="509" t="s">
        <v>1912</v>
      </c>
      <c r="C8704" s="509">
        <v>39</v>
      </c>
      <c r="H8704" s="509">
        <v>0</v>
      </c>
    </row>
    <row r="8705" spans="1:8">
      <c r="A8705" s="508" t="s">
        <v>614</v>
      </c>
      <c r="B8705" s="509" t="s">
        <v>1912</v>
      </c>
      <c r="C8705" s="509">
        <v>40</v>
      </c>
      <c r="H8705" s="509">
        <v>0</v>
      </c>
    </row>
    <row r="8706" spans="1:8">
      <c r="A8706" s="508" t="s">
        <v>614</v>
      </c>
      <c r="B8706" s="509" t="s">
        <v>1912</v>
      </c>
      <c r="C8706" s="509">
        <v>41</v>
      </c>
      <c r="H8706" s="509">
        <v>0</v>
      </c>
    </row>
    <row r="8707" spans="1:8">
      <c r="A8707" s="508" t="s">
        <v>614</v>
      </c>
      <c r="B8707" s="509" t="s">
        <v>1912</v>
      </c>
      <c r="C8707" s="509">
        <v>42</v>
      </c>
      <c r="H8707" s="509">
        <v>0</v>
      </c>
    </row>
    <row r="8708" spans="1:8">
      <c r="A8708" s="508" t="s">
        <v>614</v>
      </c>
      <c r="B8708" s="509" t="s">
        <v>1912</v>
      </c>
      <c r="C8708" s="509">
        <v>43</v>
      </c>
      <c r="H8708" s="509">
        <v>0</v>
      </c>
    </row>
    <row r="8709" spans="1:8">
      <c r="A8709" s="508" t="s">
        <v>614</v>
      </c>
      <c r="B8709" s="509" t="s">
        <v>1912</v>
      </c>
      <c r="C8709" s="509">
        <v>44</v>
      </c>
      <c r="H8709" s="509">
        <v>0</v>
      </c>
    </row>
    <row r="8710" spans="1:8">
      <c r="A8710" s="508" t="s">
        <v>614</v>
      </c>
      <c r="B8710" s="509" t="s">
        <v>1912</v>
      </c>
      <c r="C8710" s="509">
        <v>45</v>
      </c>
      <c r="H8710" s="509">
        <v>0</v>
      </c>
    </row>
    <row r="8711" spans="1:8">
      <c r="A8711" s="508" t="s">
        <v>614</v>
      </c>
      <c r="B8711" s="509" t="s">
        <v>1912</v>
      </c>
      <c r="C8711" s="509">
        <v>46</v>
      </c>
      <c r="H8711" s="509">
        <v>0</v>
      </c>
    </row>
    <row r="8712" spans="1:8">
      <c r="A8712" s="508" t="s">
        <v>614</v>
      </c>
      <c r="B8712" s="509" t="s">
        <v>1912</v>
      </c>
      <c r="C8712" s="509">
        <v>47</v>
      </c>
      <c r="H8712" s="509">
        <v>0</v>
      </c>
    </row>
    <row r="8713" spans="1:8">
      <c r="A8713" s="508" t="s">
        <v>614</v>
      </c>
      <c r="B8713" s="509" t="s">
        <v>1912</v>
      </c>
      <c r="C8713" s="509">
        <v>48</v>
      </c>
      <c r="H8713" s="509">
        <v>0</v>
      </c>
    </row>
    <row r="8714" spans="1:8">
      <c r="A8714" s="508" t="s">
        <v>614</v>
      </c>
      <c r="B8714" s="509" t="s">
        <v>1912</v>
      </c>
      <c r="C8714" s="509">
        <v>49</v>
      </c>
      <c r="H8714" s="509">
        <v>0</v>
      </c>
    </row>
    <row r="8715" spans="1:8">
      <c r="A8715" s="508" t="s">
        <v>614</v>
      </c>
      <c r="B8715" s="509" t="s">
        <v>1912</v>
      </c>
      <c r="C8715" s="509">
        <v>50</v>
      </c>
      <c r="H8715" s="509">
        <v>0</v>
      </c>
    </row>
    <row r="8716" spans="1:8">
      <c r="A8716" s="508" t="s">
        <v>614</v>
      </c>
      <c r="B8716" s="509" t="s">
        <v>1912</v>
      </c>
      <c r="C8716" s="509">
        <v>51</v>
      </c>
      <c r="H8716" s="509">
        <v>0</v>
      </c>
    </row>
    <row r="8717" spans="1:8">
      <c r="A8717" s="508" t="s">
        <v>614</v>
      </c>
      <c r="B8717" s="509" t="s">
        <v>1912</v>
      </c>
      <c r="C8717" s="509" t="s">
        <v>1031</v>
      </c>
      <c r="H8717" s="509">
        <v>0</v>
      </c>
    </row>
    <row r="8718" spans="1:8">
      <c r="A8718" s="508" t="s">
        <v>614</v>
      </c>
      <c r="B8718" s="509" t="s">
        <v>1912</v>
      </c>
      <c r="C8718" s="509" t="s">
        <v>1032</v>
      </c>
      <c r="H8718" s="509">
        <v>0</v>
      </c>
    </row>
    <row r="8719" spans="1:8">
      <c r="A8719" s="508" t="s">
        <v>614</v>
      </c>
      <c r="B8719" s="509" t="s">
        <v>1912</v>
      </c>
      <c r="C8719" s="509">
        <v>52</v>
      </c>
      <c r="H8719" s="509">
        <v>0</v>
      </c>
    </row>
    <row r="8720" spans="1:8">
      <c r="A8720" s="508" t="s">
        <v>614</v>
      </c>
      <c r="B8720" s="509" t="s">
        <v>1912</v>
      </c>
      <c r="C8720" s="509">
        <v>53</v>
      </c>
      <c r="H8720" s="509">
        <v>0</v>
      </c>
    </row>
    <row r="8721" spans="1:8">
      <c r="A8721" s="508" t="s">
        <v>614</v>
      </c>
      <c r="B8721" s="509" t="s">
        <v>1912</v>
      </c>
      <c r="C8721" s="509">
        <v>54</v>
      </c>
      <c r="H8721" s="509">
        <v>0</v>
      </c>
    </row>
    <row r="8722" spans="1:8">
      <c r="A8722" s="508" t="s">
        <v>614</v>
      </c>
      <c r="B8722" s="509" t="s">
        <v>1912</v>
      </c>
      <c r="C8722" s="509">
        <v>55</v>
      </c>
      <c r="H8722" s="509">
        <v>0</v>
      </c>
    </row>
    <row r="8723" spans="1:8">
      <c r="A8723" s="508" t="s">
        <v>614</v>
      </c>
      <c r="B8723" s="509" t="s">
        <v>1912</v>
      </c>
      <c r="C8723" s="509">
        <v>56</v>
      </c>
      <c r="H8723" s="509">
        <v>0</v>
      </c>
    </row>
    <row r="8724" spans="1:8">
      <c r="A8724" s="508" t="s">
        <v>614</v>
      </c>
      <c r="B8724" s="509" t="s">
        <v>1912</v>
      </c>
      <c r="C8724" s="509">
        <v>57</v>
      </c>
      <c r="H8724" s="509">
        <v>0</v>
      </c>
    </row>
    <row r="8725" spans="1:8">
      <c r="A8725" s="508" t="s">
        <v>614</v>
      </c>
      <c r="B8725" s="509" t="s">
        <v>1912</v>
      </c>
      <c r="C8725" s="509">
        <v>58</v>
      </c>
      <c r="H8725" s="509">
        <v>0</v>
      </c>
    </row>
    <row r="8726" spans="1:8">
      <c r="A8726" s="508" t="s">
        <v>614</v>
      </c>
      <c r="B8726" s="509" t="s">
        <v>1912</v>
      </c>
      <c r="C8726" s="509">
        <v>59</v>
      </c>
      <c r="H8726" s="509">
        <v>0</v>
      </c>
    </row>
    <row r="8727" spans="1:8">
      <c r="A8727" s="508" t="s">
        <v>614</v>
      </c>
      <c r="B8727" s="509" t="s">
        <v>1912</v>
      </c>
      <c r="C8727" s="509">
        <v>60</v>
      </c>
      <c r="H8727" s="509">
        <v>0</v>
      </c>
    </row>
    <row r="8728" spans="1:8">
      <c r="A8728" s="508" t="s">
        <v>614</v>
      </c>
      <c r="B8728" s="509" t="s">
        <v>1912</v>
      </c>
      <c r="C8728" s="509">
        <v>61</v>
      </c>
      <c r="H8728" s="509">
        <v>0</v>
      </c>
    </row>
    <row r="8729" spans="1:8">
      <c r="A8729" s="508" t="s">
        <v>614</v>
      </c>
      <c r="B8729" s="509" t="s">
        <v>1912</v>
      </c>
      <c r="C8729" s="509">
        <v>62</v>
      </c>
      <c r="H8729" s="509">
        <v>0</v>
      </c>
    </row>
    <row r="8730" spans="1:8">
      <c r="A8730" s="508" t="s">
        <v>614</v>
      </c>
      <c r="B8730" s="509" t="s">
        <v>1912</v>
      </c>
      <c r="C8730" s="509">
        <v>63</v>
      </c>
      <c r="H8730" s="509">
        <v>0</v>
      </c>
    </row>
    <row r="8731" spans="1:8">
      <c r="A8731" s="508" t="s">
        <v>614</v>
      </c>
      <c r="B8731" s="509" t="s">
        <v>1912</v>
      </c>
      <c r="C8731" s="509" t="s">
        <v>1033</v>
      </c>
      <c r="H8731" s="509">
        <v>0</v>
      </c>
    </row>
    <row r="8732" spans="1:8">
      <c r="A8732" s="508" t="s">
        <v>614</v>
      </c>
      <c r="B8732" s="509" t="s">
        <v>1912</v>
      </c>
      <c r="C8732" s="509" t="s">
        <v>1034</v>
      </c>
      <c r="H8732" s="509">
        <v>0</v>
      </c>
    </row>
    <row r="8733" spans="1:8">
      <c r="A8733" s="508" t="s">
        <v>614</v>
      </c>
      <c r="B8733" s="509" t="s">
        <v>1912</v>
      </c>
      <c r="C8733" s="509">
        <v>64</v>
      </c>
      <c r="H8733" s="509">
        <v>0</v>
      </c>
    </row>
    <row r="8734" spans="1:8">
      <c r="A8734" s="508" t="s">
        <v>614</v>
      </c>
      <c r="B8734" s="509" t="s">
        <v>1912</v>
      </c>
      <c r="C8734" s="509" t="s">
        <v>1035</v>
      </c>
      <c r="H8734" s="509">
        <v>0</v>
      </c>
    </row>
    <row r="8735" spans="1:8">
      <c r="A8735" s="508" t="s">
        <v>614</v>
      </c>
      <c r="B8735" s="509" t="s">
        <v>1912</v>
      </c>
      <c r="C8735" s="509">
        <v>65</v>
      </c>
      <c r="H8735" s="509">
        <v>0</v>
      </c>
    </row>
    <row r="8736" spans="1:8">
      <c r="A8736" s="508" t="s">
        <v>614</v>
      </c>
      <c r="B8736" s="509" t="s">
        <v>1912</v>
      </c>
      <c r="C8736" s="509">
        <v>66</v>
      </c>
      <c r="H8736" s="509">
        <v>0</v>
      </c>
    </row>
    <row r="8737" spans="1:8">
      <c r="A8737" s="508" t="s">
        <v>614</v>
      </c>
      <c r="B8737" s="509" t="s">
        <v>1912</v>
      </c>
      <c r="C8737" s="509" t="s">
        <v>1036</v>
      </c>
      <c r="H8737" s="509">
        <v>0</v>
      </c>
    </row>
    <row r="8738" spans="1:8">
      <c r="A8738" s="508" t="s">
        <v>614</v>
      </c>
      <c r="B8738" s="509" t="s">
        <v>1912</v>
      </c>
      <c r="C8738" s="509" t="s">
        <v>1037</v>
      </c>
      <c r="H8738" s="509">
        <v>0</v>
      </c>
    </row>
    <row r="8739" spans="1:8">
      <c r="A8739" s="508" t="s">
        <v>614</v>
      </c>
      <c r="B8739" s="509" t="s">
        <v>1912</v>
      </c>
      <c r="C8739" s="509" t="s">
        <v>1038</v>
      </c>
      <c r="H8739" s="509">
        <v>0</v>
      </c>
    </row>
    <row r="8740" spans="1:8">
      <c r="A8740" s="508" t="s">
        <v>614</v>
      </c>
      <c r="B8740" s="509" t="s">
        <v>1912</v>
      </c>
      <c r="C8740" s="509" t="s">
        <v>1039</v>
      </c>
      <c r="H8740" s="509">
        <v>0</v>
      </c>
    </row>
    <row r="8741" spans="1:8">
      <c r="A8741" s="508" t="s">
        <v>614</v>
      </c>
      <c r="B8741" s="509" t="s">
        <v>1912</v>
      </c>
      <c r="C8741" s="509" t="s">
        <v>1040</v>
      </c>
      <c r="H8741" s="509">
        <v>0</v>
      </c>
    </row>
    <row r="8742" spans="1:8">
      <c r="A8742" s="508" t="s">
        <v>614</v>
      </c>
      <c r="B8742" s="509" t="s">
        <v>1912</v>
      </c>
      <c r="C8742" s="509" t="s">
        <v>1041</v>
      </c>
      <c r="H8742" s="509">
        <v>0</v>
      </c>
    </row>
    <row r="8743" spans="1:8">
      <c r="A8743" s="508" t="s">
        <v>614</v>
      </c>
      <c r="B8743" s="509" t="s">
        <v>1912</v>
      </c>
      <c r="C8743" s="509" t="s">
        <v>1042</v>
      </c>
    </row>
    <row r="8744" spans="1:8">
      <c r="A8744" s="508" t="s">
        <v>614</v>
      </c>
      <c r="B8744" s="509" t="s">
        <v>1912</v>
      </c>
      <c r="C8744" s="509">
        <v>67</v>
      </c>
      <c r="H8744" s="509">
        <v>0</v>
      </c>
    </row>
    <row r="8745" spans="1:8">
      <c r="A8745" s="508" t="s">
        <v>614</v>
      </c>
      <c r="B8745" s="509" t="s">
        <v>1912</v>
      </c>
      <c r="C8745" s="509">
        <v>68</v>
      </c>
      <c r="H8745" s="509">
        <v>0</v>
      </c>
    </row>
    <row r="8746" spans="1:8">
      <c r="A8746" s="508" t="s">
        <v>614</v>
      </c>
      <c r="B8746" s="509" t="s">
        <v>1912</v>
      </c>
      <c r="C8746" s="509" t="s">
        <v>1043</v>
      </c>
      <c r="H8746" s="509">
        <v>0</v>
      </c>
    </row>
    <row r="8747" spans="1:8">
      <c r="A8747" s="508" t="s">
        <v>614</v>
      </c>
      <c r="B8747" s="509" t="s">
        <v>1912</v>
      </c>
      <c r="C8747" s="509">
        <v>69</v>
      </c>
      <c r="H8747" s="509">
        <v>0</v>
      </c>
    </row>
    <row r="8748" spans="1:8">
      <c r="A8748" s="508" t="s">
        <v>614</v>
      </c>
      <c r="B8748" s="509" t="s">
        <v>1912</v>
      </c>
      <c r="C8748" s="509" t="s">
        <v>1044</v>
      </c>
      <c r="H8748" s="509">
        <v>0</v>
      </c>
    </row>
    <row r="8749" spans="1:8">
      <c r="A8749" s="508" t="s">
        <v>614</v>
      </c>
      <c r="B8749" s="509" t="s">
        <v>1912</v>
      </c>
      <c r="C8749" s="509" t="s">
        <v>1045</v>
      </c>
      <c r="H8749" s="509">
        <v>0</v>
      </c>
    </row>
    <row r="8750" spans="1:8">
      <c r="A8750" s="508" t="s">
        <v>614</v>
      </c>
      <c r="B8750" s="509" t="s">
        <v>1912</v>
      </c>
      <c r="C8750" s="509">
        <v>70</v>
      </c>
      <c r="H8750" s="509">
        <v>0</v>
      </c>
    </row>
    <row r="8751" spans="1:8">
      <c r="A8751" s="508" t="s">
        <v>614</v>
      </c>
      <c r="B8751" s="509" t="s">
        <v>1912</v>
      </c>
      <c r="C8751" s="509" t="s">
        <v>1046</v>
      </c>
      <c r="H8751" s="509">
        <v>0</v>
      </c>
    </row>
    <row r="8752" spans="1:8">
      <c r="A8752" s="508" t="s">
        <v>614</v>
      </c>
      <c r="B8752" s="509" t="s">
        <v>1912</v>
      </c>
      <c r="C8752" s="509">
        <v>71</v>
      </c>
      <c r="H8752" s="509">
        <v>0</v>
      </c>
    </row>
    <row r="8753" spans="1:8">
      <c r="A8753" s="508" t="s">
        <v>614</v>
      </c>
      <c r="B8753" s="509" t="s">
        <v>1912</v>
      </c>
      <c r="C8753" s="509" t="s">
        <v>1047</v>
      </c>
      <c r="H8753" s="509">
        <v>0</v>
      </c>
    </row>
    <row r="8754" spans="1:8">
      <c r="A8754" s="508" t="s">
        <v>614</v>
      </c>
      <c r="B8754" s="509" t="s">
        <v>1912</v>
      </c>
      <c r="C8754" s="509" t="s">
        <v>1048</v>
      </c>
      <c r="H8754" s="509">
        <v>0</v>
      </c>
    </row>
    <row r="8755" spans="1:8">
      <c r="A8755" s="508" t="s">
        <v>614</v>
      </c>
      <c r="B8755" s="509" t="s">
        <v>1912</v>
      </c>
      <c r="C8755" s="509" t="s">
        <v>1049</v>
      </c>
      <c r="H8755" s="509">
        <v>0</v>
      </c>
    </row>
    <row r="8756" spans="1:8">
      <c r="A8756" s="508" t="s">
        <v>614</v>
      </c>
      <c r="B8756" s="509" t="s">
        <v>1912</v>
      </c>
      <c r="C8756" s="509" t="s">
        <v>1050</v>
      </c>
      <c r="H8756" s="509">
        <v>0</v>
      </c>
    </row>
    <row r="8757" spans="1:8">
      <c r="A8757" s="508" t="s">
        <v>614</v>
      </c>
      <c r="B8757" s="509" t="s">
        <v>1912</v>
      </c>
      <c r="C8757" s="509" t="s">
        <v>1051</v>
      </c>
      <c r="H8757" s="509">
        <v>0</v>
      </c>
    </row>
    <row r="8758" spans="1:8">
      <c r="A8758" s="508" t="s">
        <v>614</v>
      </c>
      <c r="B8758" s="509" t="s">
        <v>1912</v>
      </c>
      <c r="C8758" s="509">
        <v>72</v>
      </c>
      <c r="H8758" s="509">
        <v>0</v>
      </c>
    </row>
    <row r="8759" spans="1:8">
      <c r="A8759" s="508" t="s">
        <v>614</v>
      </c>
      <c r="B8759" s="509" t="s">
        <v>1912</v>
      </c>
      <c r="C8759" s="509">
        <v>74</v>
      </c>
      <c r="H8759" s="509">
        <v>0</v>
      </c>
    </row>
    <row r="8760" spans="1:8">
      <c r="A8760" s="508" t="s">
        <v>614</v>
      </c>
      <c r="B8760" s="509" t="s">
        <v>1912</v>
      </c>
      <c r="C8760" s="509" t="s">
        <v>4571</v>
      </c>
      <c r="D8760" s="509">
        <v>0</v>
      </c>
      <c r="E8760" s="509">
        <v>0</v>
      </c>
      <c r="F8760" s="509">
        <v>0</v>
      </c>
      <c r="G8760" s="509">
        <v>0</v>
      </c>
      <c r="H8760" s="509">
        <v>0</v>
      </c>
    </row>
    <row r="8761" spans="1:8">
      <c r="A8761" s="508" t="s">
        <v>615</v>
      </c>
      <c r="B8761" s="509" t="s">
        <v>388</v>
      </c>
      <c r="C8761" s="509">
        <v>1</v>
      </c>
      <c r="H8761" s="509">
        <v>0</v>
      </c>
    </row>
    <row r="8762" spans="1:8">
      <c r="A8762" s="508" t="s">
        <v>615</v>
      </c>
      <c r="B8762" s="509" t="s">
        <v>388</v>
      </c>
      <c r="C8762" s="509" t="s">
        <v>1023</v>
      </c>
      <c r="H8762" s="509">
        <v>0</v>
      </c>
    </row>
    <row r="8763" spans="1:8">
      <c r="A8763" s="508" t="s">
        <v>615</v>
      </c>
      <c r="B8763" s="509" t="s">
        <v>388</v>
      </c>
      <c r="C8763" s="509">
        <v>2</v>
      </c>
      <c r="H8763" s="509">
        <v>0</v>
      </c>
    </row>
    <row r="8764" spans="1:8">
      <c r="A8764" s="508" t="s">
        <v>615</v>
      </c>
      <c r="B8764" s="509" t="s">
        <v>388</v>
      </c>
      <c r="C8764" s="509">
        <v>3</v>
      </c>
      <c r="H8764" s="509">
        <v>0</v>
      </c>
    </row>
    <row r="8765" spans="1:8">
      <c r="A8765" s="508" t="s">
        <v>615</v>
      </c>
      <c r="B8765" s="509" t="s">
        <v>388</v>
      </c>
      <c r="C8765" s="509">
        <v>4</v>
      </c>
      <c r="H8765" s="509">
        <v>0</v>
      </c>
    </row>
    <row r="8766" spans="1:8">
      <c r="A8766" s="508" t="s">
        <v>615</v>
      </c>
      <c r="B8766" s="509" t="s">
        <v>388</v>
      </c>
      <c r="C8766" s="509">
        <v>5</v>
      </c>
      <c r="H8766" s="509">
        <v>0</v>
      </c>
    </row>
    <row r="8767" spans="1:8">
      <c r="A8767" s="508" t="s">
        <v>615</v>
      </c>
      <c r="B8767" s="509" t="s">
        <v>388</v>
      </c>
      <c r="C8767" s="509">
        <v>6</v>
      </c>
      <c r="H8767" s="509">
        <v>0</v>
      </c>
    </row>
    <row r="8768" spans="1:8">
      <c r="A8768" s="508" t="s">
        <v>615</v>
      </c>
      <c r="B8768" s="509" t="s">
        <v>388</v>
      </c>
      <c r="C8768" s="509">
        <v>7</v>
      </c>
      <c r="H8768" s="509">
        <v>0</v>
      </c>
    </row>
    <row r="8769" spans="1:8">
      <c r="A8769" s="508" t="s">
        <v>615</v>
      </c>
      <c r="B8769" s="509" t="s">
        <v>388</v>
      </c>
      <c r="C8769" s="509">
        <v>8</v>
      </c>
      <c r="H8769" s="509">
        <v>0</v>
      </c>
    </row>
    <row r="8770" spans="1:8">
      <c r="A8770" s="508" t="s">
        <v>615</v>
      </c>
      <c r="B8770" s="509" t="s">
        <v>388</v>
      </c>
      <c r="C8770" s="509">
        <v>9</v>
      </c>
      <c r="H8770" s="509">
        <v>0</v>
      </c>
    </row>
    <row r="8771" spans="1:8">
      <c r="A8771" s="508" t="s">
        <v>615</v>
      </c>
      <c r="B8771" s="509" t="s">
        <v>388</v>
      </c>
      <c r="C8771" s="509">
        <v>10</v>
      </c>
      <c r="H8771" s="509">
        <v>0</v>
      </c>
    </row>
    <row r="8772" spans="1:8">
      <c r="A8772" s="508" t="s">
        <v>615</v>
      </c>
      <c r="B8772" s="509" t="s">
        <v>388</v>
      </c>
      <c r="C8772" s="509">
        <v>11</v>
      </c>
      <c r="H8772" s="509">
        <v>0</v>
      </c>
    </row>
    <row r="8773" spans="1:8">
      <c r="A8773" s="508" t="s">
        <v>615</v>
      </c>
      <c r="B8773" s="509" t="s">
        <v>388</v>
      </c>
      <c r="C8773" s="509">
        <v>12</v>
      </c>
      <c r="H8773" s="509">
        <v>0</v>
      </c>
    </row>
    <row r="8774" spans="1:8">
      <c r="A8774" s="508" t="s">
        <v>615</v>
      </c>
      <c r="B8774" s="509" t="s">
        <v>388</v>
      </c>
      <c r="C8774" s="509">
        <v>13</v>
      </c>
      <c r="H8774" s="509">
        <v>0</v>
      </c>
    </row>
    <row r="8775" spans="1:8">
      <c r="A8775" s="508" t="s">
        <v>615</v>
      </c>
      <c r="B8775" s="509" t="s">
        <v>388</v>
      </c>
      <c r="C8775" s="509">
        <v>14</v>
      </c>
      <c r="H8775" s="509">
        <v>0</v>
      </c>
    </row>
    <row r="8776" spans="1:8">
      <c r="A8776" s="508" t="s">
        <v>615</v>
      </c>
      <c r="B8776" s="509" t="s">
        <v>388</v>
      </c>
      <c r="C8776" s="509">
        <v>15</v>
      </c>
      <c r="H8776" s="509">
        <v>0</v>
      </c>
    </row>
    <row r="8777" spans="1:8">
      <c r="A8777" s="508" t="s">
        <v>615</v>
      </c>
      <c r="B8777" s="509" t="s">
        <v>388</v>
      </c>
      <c r="C8777" s="509">
        <v>16</v>
      </c>
      <c r="H8777" s="509">
        <v>0</v>
      </c>
    </row>
    <row r="8778" spans="1:8">
      <c r="A8778" s="508" t="s">
        <v>615</v>
      </c>
      <c r="B8778" s="509" t="s">
        <v>388</v>
      </c>
      <c r="C8778" s="509">
        <v>17</v>
      </c>
      <c r="H8778" s="509">
        <v>0</v>
      </c>
    </row>
    <row r="8779" spans="1:8">
      <c r="A8779" s="508" t="s">
        <v>615</v>
      </c>
      <c r="B8779" s="509" t="s">
        <v>388</v>
      </c>
      <c r="C8779" s="509">
        <v>18</v>
      </c>
      <c r="H8779" s="509">
        <v>0</v>
      </c>
    </row>
    <row r="8780" spans="1:8">
      <c r="A8780" s="508" t="s">
        <v>615</v>
      </c>
      <c r="B8780" s="509" t="s">
        <v>388</v>
      </c>
      <c r="C8780" s="509" t="s">
        <v>1024</v>
      </c>
      <c r="H8780" s="509">
        <v>0</v>
      </c>
    </row>
    <row r="8781" spans="1:8">
      <c r="A8781" s="508" t="s">
        <v>615</v>
      </c>
      <c r="B8781" s="509" t="s">
        <v>388</v>
      </c>
      <c r="C8781" s="509" t="s">
        <v>1025</v>
      </c>
      <c r="H8781" s="509">
        <v>0</v>
      </c>
    </row>
    <row r="8782" spans="1:8">
      <c r="A8782" s="508" t="s">
        <v>615</v>
      </c>
      <c r="B8782" s="509" t="s">
        <v>388</v>
      </c>
      <c r="C8782" s="509">
        <v>19</v>
      </c>
      <c r="H8782" s="509">
        <v>0</v>
      </c>
    </row>
    <row r="8783" spans="1:8">
      <c r="A8783" s="508" t="s">
        <v>615</v>
      </c>
      <c r="B8783" s="509" t="s">
        <v>388</v>
      </c>
      <c r="C8783" s="509">
        <v>20</v>
      </c>
      <c r="H8783" s="509">
        <v>0</v>
      </c>
    </row>
    <row r="8784" spans="1:8">
      <c r="A8784" s="508" t="s">
        <v>615</v>
      </c>
      <c r="B8784" s="509" t="s">
        <v>388</v>
      </c>
      <c r="C8784" s="509">
        <v>21</v>
      </c>
      <c r="H8784" s="509">
        <v>0</v>
      </c>
    </row>
    <row r="8785" spans="1:8">
      <c r="A8785" s="508" t="s">
        <v>615</v>
      </c>
      <c r="B8785" s="509" t="s">
        <v>388</v>
      </c>
      <c r="C8785" s="509" t="s">
        <v>1026</v>
      </c>
      <c r="H8785" s="509">
        <v>0</v>
      </c>
    </row>
    <row r="8786" spans="1:8">
      <c r="A8786" s="508" t="s">
        <v>615</v>
      </c>
      <c r="B8786" s="509" t="s">
        <v>388</v>
      </c>
      <c r="C8786" s="509" t="s">
        <v>1027</v>
      </c>
      <c r="H8786" s="509">
        <v>0</v>
      </c>
    </row>
    <row r="8787" spans="1:8">
      <c r="A8787" s="508" t="s">
        <v>615</v>
      </c>
      <c r="B8787" s="509" t="s">
        <v>388</v>
      </c>
      <c r="C8787" s="509" t="s">
        <v>1028</v>
      </c>
      <c r="H8787" s="509">
        <v>0</v>
      </c>
    </row>
    <row r="8788" spans="1:8">
      <c r="A8788" s="508" t="s">
        <v>615</v>
      </c>
      <c r="B8788" s="509" t="s">
        <v>388</v>
      </c>
      <c r="C8788" s="509">
        <v>22</v>
      </c>
      <c r="H8788" s="509">
        <v>0</v>
      </c>
    </row>
    <row r="8789" spans="1:8">
      <c r="A8789" s="508" t="s">
        <v>615</v>
      </c>
      <c r="B8789" s="509" t="s">
        <v>388</v>
      </c>
      <c r="C8789" s="509">
        <v>23</v>
      </c>
      <c r="H8789" s="509">
        <v>0</v>
      </c>
    </row>
    <row r="8790" spans="1:8">
      <c r="A8790" s="508" t="s">
        <v>615</v>
      </c>
      <c r="B8790" s="509" t="s">
        <v>388</v>
      </c>
      <c r="C8790" s="509" t="s">
        <v>1029</v>
      </c>
      <c r="H8790" s="509">
        <v>0</v>
      </c>
    </row>
    <row r="8791" spans="1:8">
      <c r="A8791" s="508" t="s">
        <v>615</v>
      </c>
      <c r="B8791" s="509" t="s">
        <v>388</v>
      </c>
      <c r="C8791" s="509">
        <v>24</v>
      </c>
      <c r="H8791" s="509">
        <v>0</v>
      </c>
    </row>
    <row r="8792" spans="1:8">
      <c r="A8792" s="508" t="s">
        <v>615</v>
      </c>
      <c r="B8792" s="509" t="s">
        <v>388</v>
      </c>
      <c r="C8792" s="509">
        <v>25</v>
      </c>
    </row>
    <row r="8793" spans="1:8">
      <c r="A8793" s="508" t="s">
        <v>615</v>
      </c>
      <c r="B8793" s="509" t="s">
        <v>388</v>
      </c>
      <c r="C8793" s="509">
        <v>26</v>
      </c>
      <c r="H8793" s="509">
        <v>0</v>
      </c>
    </row>
    <row r="8794" spans="1:8">
      <c r="A8794" s="508" t="s">
        <v>615</v>
      </c>
      <c r="B8794" s="509" t="s">
        <v>388</v>
      </c>
      <c r="C8794" s="509">
        <v>27</v>
      </c>
      <c r="H8794" s="509">
        <v>0</v>
      </c>
    </row>
    <row r="8795" spans="1:8">
      <c r="A8795" s="508" t="s">
        <v>615</v>
      </c>
      <c r="B8795" s="509" t="s">
        <v>388</v>
      </c>
      <c r="C8795" s="509">
        <v>28</v>
      </c>
      <c r="H8795" s="509">
        <v>0</v>
      </c>
    </row>
    <row r="8796" spans="1:8">
      <c r="A8796" s="508" t="s">
        <v>615</v>
      </c>
      <c r="B8796" s="509" t="s">
        <v>388</v>
      </c>
      <c r="C8796" s="509">
        <v>29</v>
      </c>
      <c r="H8796" s="509">
        <v>0</v>
      </c>
    </row>
    <row r="8797" spans="1:8">
      <c r="A8797" s="508" t="s">
        <v>615</v>
      </c>
      <c r="B8797" s="509" t="s">
        <v>388</v>
      </c>
      <c r="C8797" s="509">
        <v>30</v>
      </c>
      <c r="H8797" s="509">
        <v>0</v>
      </c>
    </row>
    <row r="8798" spans="1:8">
      <c r="A8798" s="508" t="s">
        <v>615</v>
      </c>
      <c r="B8798" s="509" t="s">
        <v>388</v>
      </c>
      <c r="C8798" s="509">
        <v>31</v>
      </c>
      <c r="H8798" s="509">
        <v>0</v>
      </c>
    </row>
    <row r="8799" spans="1:8">
      <c r="A8799" s="508" t="s">
        <v>615</v>
      </c>
      <c r="B8799" s="509" t="s">
        <v>388</v>
      </c>
      <c r="C8799" s="509">
        <v>32</v>
      </c>
      <c r="H8799" s="509">
        <v>0</v>
      </c>
    </row>
    <row r="8800" spans="1:8">
      <c r="A8800" s="508" t="s">
        <v>615</v>
      </c>
      <c r="B8800" s="509" t="s">
        <v>388</v>
      </c>
      <c r="C8800" s="509">
        <v>33</v>
      </c>
      <c r="H8800" s="509">
        <v>0</v>
      </c>
    </row>
    <row r="8801" spans="1:8">
      <c r="A8801" s="508" t="s">
        <v>615</v>
      </c>
      <c r="B8801" s="509" t="s">
        <v>388</v>
      </c>
      <c r="C8801" s="509">
        <v>34</v>
      </c>
      <c r="H8801" s="509">
        <v>0</v>
      </c>
    </row>
    <row r="8802" spans="1:8">
      <c r="A8802" s="508" t="s">
        <v>615</v>
      </c>
      <c r="B8802" s="509" t="s">
        <v>388</v>
      </c>
      <c r="C8802" s="509">
        <v>35</v>
      </c>
      <c r="H8802" s="509">
        <v>0</v>
      </c>
    </row>
    <row r="8803" spans="1:8">
      <c r="A8803" s="508" t="s">
        <v>615</v>
      </c>
      <c r="B8803" s="509" t="s">
        <v>388</v>
      </c>
      <c r="C8803" s="509">
        <v>36</v>
      </c>
      <c r="H8803" s="509">
        <v>0</v>
      </c>
    </row>
    <row r="8804" spans="1:8">
      <c r="A8804" s="508" t="s">
        <v>615</v>
      </c>
      <c r="B8804" s="509" t="s">
        <v>388</v>
      </c>
      <c r="C8804" s="509">
        <v>37</v>
      </c>
      <c r="H8804" s="509">
        <v>0</v>
      </c>
    </row>
    <row r="8805" spans="1:8">
      <c r="A8805" s="508" t="s">
        <v>615</v>
      </c>
      <c r="B8805" s="509" t="s">
        <v>388</v>
      </c>
      <c r="C8805" s="509">
        <v>38</v>
      </c>
      <c r="H8805" s="509">
        <v>0</v>
      </c>
    </row>
    <row r="8806" spans="1:8">
      <c r="A8806" s="508" t="s">
        <v>615</v>
      </c>
      <c r="B8806" s="509" t="s">
        <v>388</v>
      </c>
      <c r="C8806" s="509" t="s">
        <v>1030</v>
      </c>
    </row>
    <row r="8807" spans="1:8">
      <c r="A8807" s="508" t="s">
        <v>615</v>
      </c>
      <c r="B8807" s="509" t="s">
        <v>388</v>
      </c>
      <c r="C8807" s="509">
        <v>39</v>
      </c>
      <c r="H8807" s="509">
        <v>0</v>
      </c>
    </row>
    <row r="8808" spans="1:8">
      <c r="A8808" s="508" t="s">
        <v>615</v>
      </c>
      <c r="B8808" s="509" t="s">
        <v>388</v>
      </c>
      <c r="C8808" s="509">
        <v>40</v>
      </c>
      <c r="H8808" s="509">
        <v>0</v>
      </c>
    </row>
    <row r="8809" spans="1:8">
      <c r="A8809" s="508" t="s">
        <v>615</v>
      </c>
      <c r="B8809" s="509" t="s">
        <v>388</v>
      </c>
      <c r="C8809" s="509">
        <v>41</v>
      </c>
      <c r="H8809" s="509">
        <v>0</v>
      </c>
    </row>
    <row r="8810" spans="1:8">
      <c r="A8810" s="508" t="s">
        <v>615</v>
      </c>
      <c r="B8810" s="509" t="s">
        <v>388</v>
      </c>
      <c r="C8810" s="509">
        <v>42</v>
      </c>
      <c r="H8810" s="509">
        <v>0</v>
      </c>
    </row>
    <row r="8811" spans="1:8">
      <c r="A8811" s="508" t="s">
        <v>615</v>
      </c>
      <c r="B8811" s="509" t="s">
        <v>388</v>
      </c>
      <c r="C8811" s="509">
        <v>43</v>
      </c>
      <c r="H8811" s="509">
        <v>0</v>
      </c>
    </row>
    <row r="8812" spans="1:8">
      <c r="A8812" s="508" t="s">
        <v>615</v>
      </c>
      <c r="B8812" s="509" t="s">
        <v>388</v>
      </c>
      <c r="C8812" s="509">
        <v>44</v>
      </c>
      <c r="H8812" s="509">
        <v>0</v>
      </c>
    </row>
    <row r="8813" spans="1:8">
      <c r="A8813" s="508" t="s">
        <v>615</v>
      </c>
      <c r="B8813" s="509" t="s">
        <v>388</v>
      </c>
      <c r="C8813" s="509">
        <v>45</v>
      </c>
      <c r="H8813" s="509">
        <v>0</v>
      </c>
    </row>
    <row r="8814" spans="1:8">
      <c r="A8814" s="508" t="s">
        <v>615</v>
      </c>
      <c r="B8814" s="509" t="s">
        <v>388</v>
      </c>
      <c r="C8814" s="509">
        <v>46</v>
      </c>
      <c r="H8814" s="509">
        <v>0</v>
      </c>
    </row>
    <row r="8815" spans="1:8">
      <c r="A8815" s="508" t="s">
        <v>615</v>
      </c>
      <c r="B8815" s="509" t="s">
        <v>388</v>
      </c>
      <c r="C8815" s="509">
        <v>47</v>
      </c>
      <c r="H8815" s="509">
        <v>0</v>
      </c>
    </row>
    <row r="8816" spans="1:8">
      <c r="A8816" s="508" t="s">
        <v>615</v>
      </c>
      <c r="B8816" s="509" t="s">
        <v>388</v>
      </c>
      <c r="C8816" s="509">
        <v>48</v>
      </c>
      <c r="H8816" s="509">
        <v>0</v>
      </c>
    </row>
    <row r="8817" spans="1:8">
      <c r="A8817" s="508" t="s">
        <v>615</v>
      </c>
      <c r="B8817" s="509" t="s">
        <v>388</v>
      </c>
      <c r="C8817" s="509">
        <v>49</v>
      </c>
      <c r="H8817" s="509">
        <v>0</v>
      </c>
    </row>
    <row r="8818" spans="1:8">
      <c r="A8818" s="508" t="s">
        <v>615</v>
      </c>
      <c r="B8818" s="509" t="s">
        <v>388</v>
      </c>
      <c r="C8818" s="509">
        <v>50</v>
      </c>
      <c r="H8818" s="509">
        <v>0</v>
      </c>
    </row>
    <row r="8819" spans="1:8">
      <c r="A8819" s="508" t="s">
        <v>615</v>
      </c>
      <c r="B8819" s="509" t="s">
        <v>388</v>
      </c>
      <c r="C8819" s="509">
        <v>51</v>
      </c>
      <c r="H8819" s="509">
        <v>0</v>
      </c>
    </row>
    <row r="8820" spans="1:8">
      <c r="A8820" s="508" t="s">
        <v>615</v>
      </c>
      <c r="B8820" s="509" t="s">
        <v>388</v>
      </c>
      <c r="C8820" s="509" t="s">
        <v>1031</v>
      </c>
      <c r="H8820" s="509">
        <v>0</v>
      </c>
    </row>
    <row r="8821" spans="1:8">
      <c r="A8821" s="508" t="s">
        <v>615</v>
      </c>
      <c r="B8821" s="509" t="s">
        <v>388</v>
      </c>
      <c r="C8821" s="509" t="s">
        <v>1032</v>
      </c>
      <c r="H8821" s="509">
        <v>0</v>
      </c>
    </row>
    <row r="8822" spans="1:8">
      <c r="A8822" s="508" t="s">
        <v>615</v>
      </c>
      <c r="B8822" s="509" t="s">
        <v>388</v>
      </c>
      <c r="C8822" s="509">
        <v>52</v>
      </c>
      <c r="H8822" s="509">
        <v>0</v>
      </c>
    </row>
    <row r="8823" spans="1:8">
      <c r="A8823" s="508" t="s">
        <v>615</v>
      </c>
      <c r="B8823" s="509" t="s">
        <v>388</v>
      </c>
      <c r="C8823" s="509">
        <v>53</v>
      </c>
      <c r="H8823" s="509">
        <v>0</v>
      </c>
    </row>
    <row r="8824" spans="1:8">
      <c r="A8824" s="508" t="s">
        <v>615</v>
      </c>
      <c r="B8824" s="509" t="s">
        <v>388</v>
      </c>
      <c r="C8824" s="509">
        <v>54</v>
      </c>
      <c r="H8824" s="509">
        <v>0</v>
      </c>
    </row>
    <row r="8825" spans="1:8">
      <c r="A8825" s="508" t="s">
        <v>615</v>
      </c>
      <c r="B8825" s="509" t="s">
        <v>388</v>
      </c>
      <c r="C8825" s="509">
        <v>55</v>
      </c>
      <c r="H8825" s="509">
        <v>0</v>
      </c>
    </row>
    <row r="8826" spans="1:8">
      <c r="A8826" s="508" t="s">
        <v>615</v>
      </c>
      <c r="B8826" s="509" t="s">
        <v>388</v>
      </c>
      <c r="C8826" s="509">
        <v>56</v>
      </c>
      <c r="H8826" s="509">
        <v>0</v>
      </c>
    </row>
    <row r="8827" spans="1:8">
      <c r="A8827" s="508" t="s">
        <v>615</v>
      </c>
      <c r="B8827" s="509" t="s">
        <v>388</v>
      </c>
      <c r="C8827" s="509">
        <v>57</v>
      </c>
      <c r="H8827" s="509">
        <v>0</v>
      </c>
    </row>
    <row r="8828" spans="1:8">
      <c r="A8828" s="508" t="s">
        <v>615</v>
      </c>
      <c r="B8828" s="509" t="s">
        <v>388</v>
      </c>
      <c r="C8828" s="509">
        <v>58</v>
      </c>
      <c r="H8828" s="509">
        <v>0</v>
      </c>
    </row>
    <row r="8829" spans="1:8">
      <c r="A8829" s="508" t="s">
        <v>615</v>
      </c>
      <c r="B8829" s="509" t="s">
        <v>388</v>
      </c>
      <c r="C8829" s="509">
        <v>59</v>
      </c>
      <c r="H8829" s="509">
        <v>0</v>
      </c>
    </row>
    <row r="8830" spans="1:8">
      <c r="A8830" s="508" t="s">
        <v>615</v>
      </c>
      <c r="B8830" s="509" t="s">
        <v>388</v>
      </c>
      <c r="C8830" s="509">
        <v>60</v>
      </c>
      <c r="H8830" s="509">
        <v>0</v>
      </c>
    </row>
    <row r="8831" spans="1:8">
      <c r="A8831" s="508" t="s">
        <v>615</v>
      </c>
      <c r="B8831" s="509" t="s">
        <v>388</v>
      </c>
      <c r="C8831" s="509">
        <v>61</v>
      </c>
      <c r="H8831" s="509">
        <v>0</v>
      </c>
    </row>
    <row r="8832" spans="1:8">
      <c r="A8832" s="508" t="s">
        <v>615</v>
      </c>
      <c r="B8832" s="509" t="s">
        <v>388</v>
      </c>
      <c r="C8832" s="509">
        <v>62</v>
      </c>
      <c r="H8832" s="509">
        <v>0</v>
      </c>
    </row>
    <row r="8833" spans="1:8">
      <c r="A8833" s="508" t="s">
        <v>615</v>
      </c>
      <c r="B8833" s="509" t="s">
        <v>388</v>
      </c>
      <c r="C8833" s="509">
        <v>63</v>
      </c>
      <c r="H8833" s="509">
        <v>0</v>
      </c>
    </row>
    <row r="8834" spans="1:8">
      <c r="A8834" s="508" t="s">
        <v>615</v>
      </c>
      <c r="B8834" s="509" t="s">
        <v>388</v>
      </c>
      <c r="C8834" s="509" t="s">
        <v>1033</v>
      </c>
      <c r="H8834" s="509">
        <v>0</v>
      </c>
    </row>
    <row r="8835" spans="1:8">
      <c r="A8835" s="508" t="s">
        <v>615</v>
      </c>
      <c r="B8835" s="509" t="s">
        <v>388</v>
      </c>
      <c r="C8835" s="509" t="s">
        <v>1034</v>
      </c>
      <c r="H8835" s="509">
        <v>0</v>
      </c>
    </row>
    <row r="8836" spans="1:8">
      <c r="A8836" s="508" t="s">
        <v>615</v>
      </c>
      <c r="B8836" s="509" t="s">
        <v>388</v>
      </c>
      <c r="C8836" s="509">
        <v>64</v>
      </c>
      <c r="H8836" s="509">
        <v>0</v>
      </c>
    </row>
    <row r="8837" spans="1:8">
      <c r="A8837" s="508" t="s">
        <v>615</v>
      </c>
      <c r="B8837" s="509" t="s">
        <v>388</v>
      </c>
      <c r="C8837" s="509" t="s">
        <v>1035</v>
      </c>
      <c r="H8837" s="509">
        <v>0</v>
      </c>
    </row>
    <row r="8838" spans="1:8">
      <c r="A8838" s="508" t="s">
        <v>615</v>
      </c>
      <c r="B8838" s="509" t="s">
        <v>388</v>
      </c>
      <c r="C8838" s="509">
        <v>65</v>
      </c>
      <c r="H8838" s="509">
        <v>0</v>
      </c>
    </row>
    <row r="8839" spans="1:8">
      <c r="A8839" s="508" t="s">
        <v>615</v>
      </c>
      <c r="B8839" s="509" t="s">
        <v>388</v>
      </c>
      <c r="C8839" s="509">
        <v>66</v>
      </c>
      <c r="H8839" s="509">
        <v>0</v>
      </c>
    </row>
    <row r="8840" spans="1:8">
      <c r="A8840" s="508" t="s">
        <v>615</v>
      </c>
      <c r="B8840" s="509" t="s">
        <v>388</v>
      </c>
      <c r="C8840" s="509" t="s">
        <v>1036</v>
      </c>
      <c r="H8840" s="509">
        <v>0</v>
      </c>
    </row>
    <row r="8841" spans="1:8">
      <c r="A8841" s="508" t="s">
        <v>615</v>
      </c>
      <c r="B8841" s="509" t="s">
        <v>388</v>
      </c>
      <c r="C8841" s="509" t="s">
        <v>1037</v>
      </c>
      <c r="H8841" s="509">
        <v>0</v>
      </c>
    </row>
    <row r="8842" spans="1:8">
      <c r="A8842" s="508" t="s">
        <v>615</v>
      </c>
      <c r="B8842" s="509" t="s">
        <v>388</v>
      </c>
      <c r="C8842" s="509" t="s">
        <v>1038</v>
      </c>
      <c r="H8842" s="509">
        <v>0</v>
      </c>
    </row>
    <row r="8843" spans="1:8">
      <c r="A8843" s="508" t="s">
        <v>615</v>
      </c>
      <c r="B8843" s="509" t="s">
        <v>388</v>
      </c>
      <c r="C8843" s="509" t="s">
        <v>1039</v>
      </c>
      <c r="H8843" s="509">
        <v>0</v>
      </c>
    </row>
    <row r="8844" spans="1:8">
      <c r="A8844" s="508" t="s">
        <v>615</v>
      </c>
      <c r="B8844" s="509" t="s">
        <v>388</v>
      </c>
      <c r="C8844" s="509" t="s">
        <v>1040</v>
      </c>
      <c r="H8844" s="509">
        <v>0</v>
      </c>
    </row>
    <row r="8845" spans="1:8">
      <c r="A8845" s="508" t="s">
        <v>615</v>
      </c>
      <c r="B8845" s="509" t="s">
        <v>388</v>
      </c>
      <c r="C8845" s="509" t="s">
        <v>1041</v>
      </c>
      <c r="H8845" s="509">
        <v>0</v>
      </c>
    </row>
    <row r="8846" spans="1:8">
      <c r="A8846" s="508" t="s">
        <v>615</v>
      </c>
      <c r="B8846" s="509" t="s">
        <v>388</v>
      </c>
      <c r="C8846" s="509" t="s">
        <v>1042</v>
      </c>
    </row>
    <row r="8847" spans="1:8">
      <c r="A8847" s="508" t="s">
        <v>615</v>
      </c>
      <c r="B8847" s="509" t="s">
        <v>388</v>
      </c>
      <c r="C8847" s="509">
        <v>67</v>
      </c>
      <c r="H8847" s="509">
        <v>0</v>
      </c>
    </row>
    <row r="8848" spans="1:8">
      <c r="A8848" s="508" t="s">
        <v>615</v>
      </c>
      <c r="B8848" s="509" t="s">
        <v>388</v>
      </c>
      <c r="C8848" s="509">
        <v>68</v>
      </c>
      <c r="H8848" s="509">
        <v>0</v>
      </c>
    </row>
    <row r="8849" spans="1:8">
      <c r="A8849" s="508" t="s">
        <v>615</v>
      </c>
      <c r="B8849" s="509" t="s">
        <v>388</v>
      </c>
      <c r="C8849" s="509" t="s">
        <v>1043</v>
      </c>
      <c r="H8849" s="509">
        <v>0</v>
      </c>
    </row>
    <row r="8850" spans="1:8">
      <c r="A8850" s="508" t="s">
        <v>615</v>
      </c>
      <c r="B8850" s="509" t="s">
        <v>388</v>
      </c>
      <c r="C8850" s="509">
        <v>69</v>
      </c>
      <c r="H8850" s="509">
        <v>0</v>
      </c>
    </row>
    <row r="8851" spans="1:8">
      <c r="A8851" s="508" t="s">
        <v>615</v>
      </c>
      <c r="B8851" s="509" t="s">
        <v>388</v>
      </c>
      <c r="C8851" s="509" t="s">
        <v>1044</v>
      </c>
      <c r="H8851" s="509">
        <v>0</v>
      </c>
    </row>
    <row r="8852" spans="1:8">
      <c r="A8852" s="508" t="s">
        <v>615</v>
      </c>
      <c r="B8852" s="509" t="s">
        <v>388</v>
      </c>
      <c r="C8852" s="509" t="s">
        <v>1045</v>
      </c>
      <c r="H8852" s="509">
        <v>0</v>
      </c>
    </row>
    <row r="8853" spans="1:8">
      <c r="A8853" s="508" t="s">
        <v>615</v>
      </c>
      <c r="B8853" s="509" t="s">
        <v>388</v>
      </c>
      <c r="C8853" s="509">
        <v>70</v>
      </c>
      <c r="H8853" s="509">
        <v>0</v>
      </c>
    </row>
    <row r="8854" spans="1:8">
      <c r="A8854" s="508" t="s">
        <v>615</v>
      </c>
      <c r="B8854" s="509" t="s">
        <v>388</v>
      </c>
      <c r="C8854" s="509" t="s">
        <v>1046</v>
      </c>
      <c r="H8854" s="509">
        <v>0</v>
      </c>
    </row>
    <row r="8855" spans="1:8">
      <c r="A8855" s="508" t="s">
        <v>615</v>
      </c>
      <c r="B8855" s="509" t="s">
        <v>388</v>
      </c>
      <c r="C8855" s="509">
        <v>71</v>
      </c>
      <c r="H8855" s="509">
        <v>0</v>
      </c>
    </row>
    <row r="8856" spans="1:8">
      <c r="A8856" s="508" t="s">
        <v>615</v>
      </c>
      <c r="B8856" s="509" t="s">
        <v>388</v>
      </c>
      <c r="C8856" s="509" t="s">
        <v>1047</v>
      </c>
      <c r="H8856" s="509">
        <v>0</v>
      </c>
    </row>
    <row r="8857" spans="1:8">
      <c r="A8857" s="508" t="s">
        <v>615</v>
      </c>
      <c r="B8857" s="509" t="s">
        <v>388</v>
      </c>
      <c r="C8857" s="509" t="s">
        <v>1048</v>
      </c>
      <c r="H8857" s="509">
        <v>0</v>
      </c>
    </row>
    <row r="8858" spans="1:8">
      <c r="A8858" s="508" t="s">
        <v>615</v>
      </c>
      <c r="B8858" s="509" t="s">
        <v>388</v>
      </c>
      <c r="C8858" s="509" t="s">
        <v>1049</v>
      </c>
      <c r="H8858" s="509">
        <v>0</v>
      </c>
    </row>
    <row r="8859" spans="1:8">
      <c r="A8859" s="508" t="s">
        <v>615</v>
      </c>
      <c r="B8859" s="509" t="s">
        <v>388</v>
      </c>
      <c r="C8859" s="509" t="s">
        <v>1050</v>
      </c>
      <c r="H8859" s="509">
        <v>0</v>
      </c>
    </row>
    <row r="8860" spans="1:8">
      <c r="A8860" s="508" t="s">
        <v>615</v>
      </c>
      <c r="B8860" s="509" t="s">
        <v>388</v>
      </c>
      <c r="C8860" s="509" t="s">
        <v>1051</v>
      </c>
      <c r="H8860" s="509">
        <v>0</v>
      </c>
    </row>
    <row r="8861" spans="1:8">
      <c r="A8861" s="508" t="s">
        <v>615</v>
      </c>
      <c r="B8861" s="509" t="s">
        <v>388</v>
      </c>
      <c r="C8861" s="509">
        <v>72</v>
      </c>
      <c r="H8861" s="509">
        <v>0</v>
      </c>
    </row>
    <row r="8862" spans="1:8">
      <c r="A8862" s="508" t="s">
        <v>615</v>
      </c>
      <c r="B8862" s="509" t="s">
        <v>388</v>
      </c>
      <c r="C8862" s="509">
        <v>74</v>
      </c>
      <c r="H8862" s="509">
        <v>0</v>
      </c>
    </row>
    <row r="8863" spans="1:8">
      <c r="A8863" s="508" t="s">
        <v>615</v>
      </c>
      <c r="B8863" s="509" t="s">
        <v>388</v>
      </c>
      <c r="C8863" s="509" t="s">
        <v>4571</v>
      </c>
      <c r="D8863" s="509">
        <v>0</v>
      </c>
      <c r="E8863" s="509">
        <v>0</v>
      </c>
      <c r="F8863" s="509">
        <v>0</v>
      </c>
      <c r="G8863" s="509">
        <v>0</v>
      </c>
      <c r="H8863" s="509">
        <v>0</v>
      </c>
    </row>
    <row r="8864" spans="1:8">
      <c r="A8864" s="508" t="s">
        <v>616</v>
      </c>
      <c r="B8864" s="509" t="s">
        <v>389</v>
      </c>
      <c r="C8864" s="509">
        <v>1</v>
      </c>
      <c r="H8864" s="509">
        <v>0</v>
      </c>
    </row>
    <row r="8865" spans="1:8">
      <c r="A8865" s="508" t="s">
        <v>616</v>
      </c>
      <c r="B8865" s="509" t="s">
        <v>389</v>
      </c>
      <c r="C8865" s="509" t="s">
        <v>1023</v>
      </c>
      <c r="H8865" s="509">
        <v>0</v>
      </c>
    </row>
    <row r="8866" spans="1:8">
      <c r="A8866" s="508" t="s">
        <v>616</v>
      </c>
      <c r="B8866" s="509" t="s">
        <v>389</v>
      </c>
      <c r="C8866" s="509">
        <v>2</v>
      </c>
      <c r="H8866" s="509">
        <v>0</v>
      </c>
    </row>
    <row r="8867" spans="1:8">
      <c r="A8867" s="508" t="s">
        <v>616</v>
      </c>
      <c r="B8867" s="509" t="s">
        <v>389</v>
      </c>
      <c r="C8867" s="509">
        <v>3</v>
      </c>
      <c r="H8867" s="509">
        <v>0</v>
      </c>
    </row>
    <row r="8868" spans="1:8">
      <c r="A8868" s="508" t="s">
        <v>616</v>
      </c>
      <c r="B8868" s="509" t="s">
        <v>389</v>
      </c>
      <c r="C8868" s="509">
        <v>4</v>
      </c>
      <c r="H8868" s="509">
        <v>0</v>
      </c>
    </row>
    <row r="8869" spans="1:8">
      <c r="A8869" s="508" t="s">
        <v>616</v>
      </c>
      <c r="B8869" s="509" t="s">
        <v>389</v>
      </c>
      <c r="C8869" s="509">
        <v>5</v>
      </c>
      <c r="H8869" s="509">
        <v>0</v>
      </c>
    </row>
    <row r="8870" spans="1:8">
      <c r="A8870" s="508" t="s">
        <v>616</v>
      </c>
      <c r="B8870" s="509" t="s">
        <v>389</v>
      </c>
      <c r="C8870" s="509">
        <v>6</v>
      </c>
      <c r="H8870" s="509">
        <v>0</v>
      </c>
    </row>
    <row r="8871" spans="1:8">
      <c r="A8871" s="508" t="s">
        <v>616</v>
      </c>
      <c r="B8871" s="509" t="s">
        <v>389</v>
      </c>
      <c r="C8871" s="509">
        <v>7</v>
      </c>
      <c r="H8871" s="509">
        <v>0</v>
      </c>
    </row>
    <row r="8872" spans="1:8">
      <c r="A8872" s="508" t="s">
        <v>616</v>
      </c>
      <c r="B8872" s="509" t="s">
        <v>389</v>
      </c>
      <c r="C8872" s="509">
        <v>8</v>
      </c>
      <c r="H8872" s="509">
        <v>0</v>
      </c>
    </row>
    <row r="8873" spans="1:8">
      <c r="A8873" s="508" t="s">
        <v>616</v>
      </c>
      <c r="B8873" s="509" t="s">
        <v>389</v>
      </c>
      <c r="C8873" s="509">
        <v>9</v>
      </c>
      <c r="H8873" s="509">
        <v>0</v>
      </c>
    </row>
    <row r="8874" spans="1:8">
      <c r="A8874" s="508" t="s">
        <v>616</v>
      </c>
      <c r="B8874" s="509" t="s">
        <v>389</v>
      </c>
      <c r="C8874" s="509">
        <v>10</v>
      </c>
      <c r="H8874" s="509">
        <v>0</v>
      </c>
    </row>
    <row r="8875" spans="1:8">
      <c r="A8875" s="508" t="s">
        <v>616</v>
      </c>
      <c r="B8875" s="509" t="s">
        <v>389</v>
      </c>
      <c r="C8875" s="509">
        <v>11</v>
      </c>
      <c r="H8875" s="509">
        <v>0</v>
      </c>
    </row>
    <row r="8876" spans="1:8">
      <c r="A8876" s="508" t="s">
        <v>616</v>
      </c>
      <c r="B8876" s="509" t="s">
        <v>389</v>
      </c>
      <c r="C8876" s="509">
        <v>12</v>
      </c>
      <c r="H8876" s="509">
        <v>0</v>
      </c>
    </row>
    <row r="8877" spans="1:8">
      <c r="A8877" s="508" t="s">
        <v>616</v>
      </c>
      <c r="B8877" s="509" t="s">
        <v>389</v>
      </c>
      <c r="C8877" s="509">
        <v>13</v>
      </c>
      <c r="H8877" s="509">
        <v>0</v>
      </c>
    </row>
    <row r="8878" spans="1:8">
      <c r="A8878" s="508" t="s">
        <v>616</v>
      </c>
      <c r="B8878" s="509" t="s">
        <v>389</v>
      </c>
      <c r="C8878" s="509">
        <v>14</v>
      </c>
      <c r="H8878" s="509">
        <v>0</v>
      </c>
    </row>
    <row r="8879" spans="1:8">
      <c r="A8879" s="508" t="s">
        <v>616</v>
      </c>
      <c r="B8879" s="509" t="s">
        <v>389</v>
      </c>
      <c r="C8879" s="509">
        <v>15</v>
      </c>
      <c r="H8879" s="509">
        <v>0</v>
      </c>
    </row>
    <row r="8880" spans="1:8">
      <c r="A8880" s="508" t="s">
        <v>616</v>
      </c>
      <c r="B8880" s="509" t="s">
        <v>389</v>
      </c>
      <c r="C8880" s="509">
        <v>16</v>
      </c>
      <c r="H8880" s="509">
        <v>0</v>
      </c>
    </row>
    <row r="8881" spans="1:8">
      <c r="A8881" s="508" t="s">
        <v>616</v>
      </c>
      <c r="B8881" s="509" t="s">
        <v>389</v>
      </c>
      <c r="C8881" s="509">
        <v>17</v>
      </c>
      <c r="H8881" s="509">
        <v>0</v>
      </c>
    </row>
    <row r="8882" spans="1:8">
      <c r="A8882" s="508" t="s">
        <v>616</v>
      </c>
      <c r="B8882" s="509" t="s">
        <v>389</v>
      </c>
      <c r="C8882" s="509">
        <v>18</v>
      </c>
      <c r="H8882" s="509">
        <v>0</v>
      </c>
    </row>
    <row r="8883" spans="1:8">
      <c r="A8883" s="508" t="s">
        <v>616</v>
      </c>
      <c r="B8883" s="509" t="s">
        <v>389</v>
      </c>
      <c r="C8883" s="509" t="s">
        <v>1024</v>
      </c>
      <c r="H8883" s="509">
        <v>0</v>
      </c>
    </row>
    <row r="8884" spans="1:8">
      <c r="A8884" s="508" t="s">
        <v>616</v>
      </c>
      <c r="B8884" s="509" t="s">
        <v>389</v>
      </c>
      <c r="C8884" s="509" t="s">
        <v>1025</v>
      </c>
      <c r="H8884" s="509">
        <v>0</v>
      </c>
    </row>
    <row r="8885" spans="1:8">
      <c r="A8885" s="508" t="s">
        <v>616</v>
      </c>
      <c r="B8885" s="509" t="s">
        <v>389</v>
      </c>
      <c r="C8885" s="509">
        <v>19</v>
      </c>
      <c r="H8885" s="509">
        <v>0</v>
      </c>
    </row>
    <row r="8886" spans="1:8">
      <c r="A8886" s="508" t="s">
        <v>616</v>
      </c>
      <c r="B8886" s="509" t="s">
        <v>389</v>
      </c>
      <c r="C8886" s="509">
        <v>20</v>
      </c>
      <c r="H8886" s="509">
        <v>0</v>
      </c>
    </row>
    <row r="8887" spans="1:8">
      <c r="A8887" s="508" t="s">
        <v>616</v>
      </c>
      <c r="B8887" s="509" t="s">
        <v>389</v>
      </c>
      <c r="C8887" s="509">
        <v>21</v>
      </c>
      <c r="H8887" s="509">
        <v>0</v>
      </c>
    </row>
    <row r="8888" spans="1:8">
      <c r="A8888" s="508" t="s">
        <v>616</v>
      </c>
      <c r="B8888" s="509" t="s">
        <v>389</v>
      </c>
      <c r="C8888" s="509" t="s">
        <v>1026</v>
      </c>
      <c r="H8888" s="509">
        <v>0</v>
      </c>
    </row>
    <row r="8889" spans="1:8">
      <c r="A8889" s="508" t="s">
        <v>616</v>
      </c>
      <c r="B8889" s="509" t="s">
        <v>389</v>
      </c>
      <c r="C8889" s="509" t="s">
        <v>1027</v>
      </c>
      <c r="H8889" s="509">
        <v>0</v>
      </c>
    </row>
    <row r="8890" spans="1:8">
      <c r="A8890" s="508" t="s">
        <v>616</v>
      </c>
      <c r="B8890" s="509" t="s">
        <v>389</v>
      </c>
      <c r="C8890" s="509" t="s">
        <v>1028</v>
      </c>
      <c r="H8890" s="509">
        <v>0</v>
      </c>
    </row>
    <row r="8891" spans="1:8">
      <c r="A8891" s="508" t="s">
        <v>616</v>
      </c>
      <c r="B8891" s="509" t="s">
        <v>389</v>
      </c>
      <c r="C8891" s="509">
        <v>22</v>
      </c>
      <c r="H8891" s="509">
        <v>0</v>
      </c>
    </row>
    <row r="8892" spans="1:8">
      <c r="A8892" s="508" t="s">
        <v>616</v>
      </c>
      <c r="B8892" s="509" t="s">
        <v>389</v>
      </c>
      <c r="C8892" s="509">
        <v>23</v>
      </c>
      <c r="H8892" s="509">
        <v>0</v>
      </c>
    </row>
    <row r="8893" spans="1:8">
      <c r="A8893" s="508" t="s">
        <v>616</v>
      </c>
      <c r="B8893" s="509" t="s">
        <v>389</v>
      </c>
      <c r="C8893" s="509" t="s">
        <v>1029</v>
      </c>
      <c r="H8893" s="509">
        <v>0</v>
      </c>
    </row>
    <row r="8894" spans="1:8">
      <c r="A8894" s="508" t="s">
        <v>616</v>
      </c>
      <c r="B8894" s="509" t="s">
        <v>389</v>
      </c>
      <c r="C8894" s="509">
        <v>24</v>
      </c>
      <c r="H8894" s="509">
        <v>0</v>
      </c>
    </row>
    <row r="8895" spans="1:8">
      <c r="A8895" s="508" t="s">
        <v>616</v>
      </c>
      <c r="B8895" s="509" t="s">
        <v>389</v>
      </c>
      <c r="C8895" s="509">
        <v>25</v>
      </c>
    </row>
    <row r="8896" spans="1:8">
      <c r="A8896" s="508" t="s">
        <v>616</v>
      </c>
      <c r="B8896" s="509" t="s">
        <v>389</v>
      </c>
      <c r="C8896" s="509">
        <v>26</v>
      </c>
      <c r="H8896" s="509">
        <v>0</v>
      </c>
    </row>
    <row r="8897" spans="1:8">
      <c r="A8897" s="508" t="s">
        <v>616</v>
      </c>
      <c r="B8897" s="509" t="s">
        <v>389</v>
      </c>
      <c r="C8897" s="509">
        <v>27</v>
      </c>
      <c r="H8897" s="509">
        <v>0</v>
      </c>
    </row>
    <row r="8898" spans="1:8">
      <c r="A8898" s="508" t="s">
        <v>616</v>
      </c>
      <c r="B8898" s="509" t="s">
        <v>389</v>
      </c>
      <c r="C8898" s="509">
        <v>28</v>
      </c>
      <c r="H8898" s="509">
        <v>0</v>
      </c>
    </row>
    <row r="8899" spans="1:8">
      <c r="A8899" s="508" t="s">
        <v>616</v>
      </c>
      <c r="B8899" s="509" t="s">
        <v>389</v>
      </c>
      <c r="C8899" s="509">
        <v>29</v>
      </c>
      <c r="H8899" s="509">
        <v>0</v>
      </c>
    </row>
    <row r="8900" spans="1:8">
      <c r="A8900" s="508" t="s">
        <v>616</v>
      </c>
      <c r="B8900" s="509" t="s">
        <v>389</v>
      </c>
      <c r="C8900" s="509">
        <v>30</v>
      </c>
      <c r="H8900" s="509">
        <v>0</v>
      </c>
    </row>
    <row r="8901" spans="1:8">
      <c r="A8901" s="508" t="s">
        <v>616</v>
      </c>
      <c r="B8901" s="509" t="s">
        <v>389</v>
      </c>
      <c r="C8901" s="509">
        <v>31</v>
      </c>
      <c r="H8901" s="509">
        <v>0</v>
      </c>
    </row>
    <row r="8902" spans="1:8">
      <c r="A8902" s="508" t="s">
        <v>616</v>
      </c>
      <c r="B8902" s="509" t="s">
        <v>389</v>
      </c>
      <c r="C8902" s="509">
        <v>32</v>
      </c>
      <c r="H8902" s="509">
        <v>0</v>
      </c>
    </row>
    <row r="8903" spans="1:8">
      <c r="A8903" s="508" t="s">
        <v>616</v>
      </c>
      <c r="B8903" s="509" t="s">
        <v>389</v>
      </c>
      <c r="C8903" s="509">
        <v>33</v>
      </c>
      <c r="H8903" s="509">
        <v>0</v>
      </c>
    </row>
    <row r="8904" spans="1:8">
      <c r="A8904" s="508" t="s">
        <v>616</v>
      </c>
      <c r="B8904" s="509" t="s">
        <v>389</v>
      </c>
      <c r="C8904" s="509">
        <v>34</v>
      </c>
      <c r="H8904" s="509">
        <v>0</v>
      </c>
    </row>
    <row r="8905" spans="1:8">
      <c r="A8905" s="508" t="s">
        <v>616</v>
      </c>
      <c r="B8905" s="509" t="s">
        <v>389</v>
      </c>
      <c r="C8905" s="509">
        <v>35</v>
      </c>
      <c r="H8905" s="509">
        <v>0</v>
      </c>
    </row>
    <row r="8906" spans="1:8">
      <c r="A8906" s="508" t="s">
        <v>616</v>
      </c>
      <c r="B8906" s="509" t="s">
        <v>389</v>
      </c>
      <c r="C8906" s="509">
        <v>36</v>
      </c>
      <c r="H8906" s="509">
        <v>0</v>
      </c>
    </row>
    <row r="8907" spans="1:8">
      <c r="A8907" s="508" t="s">
        <v>616</v>
      </c>
      <c r="B8907" s="509" t="s">
        <v>389</v>
      </c>
      <c r="C8907" s="509">
        <v>37</v>
      </c>
      <c r="H8907" s="509">
        <v>0</v>
      </c>
    </row>
    <row r="8908" spans="1:8">
      <c r="A8908" s="508" t="s">
        <v>616</v>
      </c>
      <c r="B8908" s="509" t="s">
        <v>389</v>
      </c>
      <c r="C8908" s="509">
        <v>38</v>
      </c>
      <c r="H8908" s="509">
        <v>0</v>
      </c>
    </row>
    <row r="8909" spans="1:8">
      <c r="A8909" s="508" t="s">
        <v>616</v>
      </c>
      <c r="B8909" s="509" t="s">
        <v>389</v>
      </c>
      <c r="C8909" s="509" t="s">
        <v>1030</v>
      </c>
    </row>
    <row r="8910" spans="1:8">
      <c r="A8910" s="508" t="s">
        <v>616</v>
      </c>
      <c r="B8910" s="509" t="s">
        <v>389</v>
      </c>
      <c r="C8910" s="509">
        <v>39</v>
      </c>
      <c r="H8910" s="509">
        <v>0</v>
      </c>
    </row>
    <row r="8911" spans="1:8">
      <c r="A8911" s="508" t="s">
        <v>616</v>
      </c>
      <c r="B8911" s="509" t="s">
        <v>389</v>
      </c>
      <c r="C8911" s="509">
        <v>40</v>
      </c>
      <c r="H8911" s="509">
        <v>0</v>
      </c>
    </row>
    <row r="8912" spans="1:8">
      <c r="A8912" s="508" t="s">
        <v>616</v>
      </c>
      <c r="B8912" s="509" t="s">
        <v>389</v>
      </c>
      <c r="C8912" s="509">
        <v>41</v>
      </c>
      <c r="H8912" s="509">
        <v>0</v>
      </c>
    </row>
    <row r="8913" spans="1:8">
      <c r="A8913" s="508" t="s">
        <v>616</v>
      </c>
      <c r="B8913" s="509" t="s">
        <v>389</v>
      </c>
      <c r="C8913" s="509">
        <v>42</v>
      </c>
      <c r="H8913" s="509">
        <v>0</v>
      </c>
    </row>
    <row r="8914" spans="1:8">
      <c r="A8914" s="508" t="s">
        <v>616</v>
      </c>
      <c r="B8914" s="509" t="s">
        <v>389</v>
      </c>
      <c r="C8914" s="509">
        <v>43</v>
      </c>
      <c r="H8914" s="509">
        <v>0</v>
      </c>
    </row>
    <row r="8915" spans="1:8">
      <c r="A8915" s="508" t="s">
        <v>616</v>
      </c>
      <c r="B8915" s="509" t="s">
        <v>389</v>
      </c>
      <c r="C8915" s="509">
        <v>44</v>
      </c>
      <c r="H8915" s="509">
        <v>0</v>
      </c>
    </row>
    <row r="8916" spans="1:8">
      <c r="A8916" s="508" t="s">
        <v>616</v>
      </c>
      <c r="B8916" s="509" t="s">
        <v>389</v>
      </c>
      <c r="C8916" s="509">
        <v>45</v>
      </c>
      <c r="H8916" s="509">
        <v>0</v>
      </c>
    </row>
    <row r="8917" spans="1:8">
      <c r="A8917" s="508" t="s">
        <v>616</v>
      </c>
      <c r="B8917" s="509" t="s">
        <v>389</v>
      </c>
      <c r="C8917" s="509">
        <v>46</v>
      </c>
      <c r="H8917" s="509">
        <v>0</v>
      </c>
    </row>
    <row r="8918" spans="1:8">
      <c r="A8918" s="508" t="s">
        <v>616</v>
      </c>
      <c r="B8918" s="509" t="s">
        <v>389</v>
      </c>
      <c r="C8918" s="509">
        <v>47</v>
      </c>
      <c r="H8918" s="509">
        <v>0</v>
      </c>
    </row>
    <row r="8919" spans="1:8">
      <c r="A8919" s="508" t="s">
        <v>616</v>
      </c>
      <c r="B8919" s="509" t="s">
        <v>389</v>
      </c>
      <c r="C8919" s="509">
        <v>48</v>
      </c>
      <c r="H8919" s="509">
        <v>0</v>
      </c>
    </row>
    <row r="8920" spans="1:8">
      <c r="A8920" s="508" t="s">
        <v>616</v>
      </c>
      <c r="B8920" s="509" t="s">
        <v>389</v>
      </c>
      <c r="C8920" s="509">
        <v>49</v>
      </c>
      <c r="H8920" s="509">
        <v>0</v>
      </c>
    </row>
    <row r="8921" spans="1:8">
      <c r="A8921" s="508" t="s">
        <v>616</v>
      </c>
      <c r="B8921" s="509" t="s">
        <v>389</v>
      </c>
      <c r="C8921" s="509">
        <v>50</v>
      </c>
      <c r="H8921" s="509">
        <v>0</v>
      </c>
    </row>
    <row r="8922" spans="1:8">
      <c r="A8922" s="508" t="s">
        <v>616</v>
      </c>
      <c r="B8922" s="509" t="s">
        <v>389</v>
      </c>
      <c r="C8922" s="509">
        <v>51</v>
      </c>
      <c r="H8922" s="509">
        <v>0</v>
      </c>
    </row>
    <row r="8923" spans="1:8">
      <c r="A8923" s="508" t="s">
        <v>616</v>
      </c>
      <c r="B8923" s="509" t="s">
        <v>389</v>
      </c>
      <c r="C8923" s="509" t="s">
        <v>1031</v>
      </c>
      <c r="H8923" s="509">
        <v>0</v>
      </c>
    </row>
    <row r="8924" spans="1:8">
      <c r="A8924" s="508" t="s">
        <v>616</v>
      </c>
      <c r="B8924" s="509" t="s">
        <v>389</v>
      </c>
      <c r="C8924" s="509" t="s">
        <v>1032</v>
      </c>
      <c r="H8924" s="509">
        <v>0</v>
      </c>
    </row>
    <row r="8925" spans="1:8">
      <c r="A8925" s="508" t="s">
        <v>616</v>
      </c>
      <c r="B8925" s="509" t="s">
        <v>389</v>
      </c>
      <c r="C8925" s="509">
        <v>52</v>
      </c>
      <c r="H8925" s="509">
        <v>0</v>
      </c>
    </row>
    <row r="8926" spans="1:8">
      <c r="A8926" s="508" t="s">
        <v>616</v>
      </c>
      <c r="B8926" s="509" t="s">
        <v>389</v>
      </c>
      <c r="C8926" s="509">
        <v>53</v>
      </c>
      <c r="H8926" s="509">
        <v>0</v>
      </c>
    </row>
    <row r="8927" spans="1:8">
      <c r="A8927" s="508" t="s">
        <v>616</v>
      </c>
      <c r="B8927" s="509" t="s">
        <v>389</v>
      </c>
      <c r="C8927" s="509">
        <v>54</v>
      </c>
      <c r="H8927" s="509">
        <v>0</v>
      </c>
    </row>
    <row r="8928" spans="1:8">
      <c r="A8928" s="508" t="s">
        <v>616</v>
      </c>
      <c r="B8928" s="509" t="s">
        <v>389</v>
      </c>
      <c r="C8928" s="509">
        <v>55</v>
      </c>
      <c r="H8928" s="509">
        <v>0</v>
      </c>
    </row>
    <row r="8929" spans="1:8">
      <c r="A8929" s="508" t="s">
        <v>616</v>
      </c>
      <c r="B8929" s="509" t="s">
        <v>389</v>
      </c>
      <c r="C8929" s="509">
        <v>56</v>
      </c>
      <c r="H8929" s="509">
        <v>0</v>
      </c>
    </row>
    <row r="8930" spans="1:8">
      <c r="A8930" s="508" t="s">
        <v>616</v>
      </c>
      <c r="B8930" s="509" t="s">
        <v>389</v>
      </c>
      <c r="C8930" s="509">
        <v>57</v>
      </c>
      <c r="H8930" s="509">
        <v>0</v>
      </c>
    </row>
    <row r="8931" spans="1:8">
      <c r="A8931" s="508" t="s">
        <v>616</v>
      </c>
      <c r="B8931" s="509" t="s">
        <v>389</v>
      </c>
      <c r="C8931" s="509">
        <v>58</v>
      </c>
      <c r="H8931" s="509">
        <v>0</v>
      </c>
    </row>
    <row r="8932" spans="1:8">
      <c r="A8932" s="508" t="s">
        <v>616</v>
      </c>
      <c r="B8932" s="509" t="s">
        <v>389</v>
      </c>
      <c r="C8932" s="509">
        <v>59</v>
      </c>
      <c r="H8932" s="509">
        <v>0</v>
      </c>
    </row>
    <row r="8933" spans="1:8">
      <c r="A8933" s="508" t="s">
        <v>616</v>
      </c>
      <c r="B8933" s="509" t="s">
        <v>389</v>
      </c>
      <c r="C8933" s="509">
        <v>60</v>
      </c>
      <c r="H8933" s="509">
        <v>0</v>
      </c>
    </row>
    <row r="8934" spans="1:8">
      <c r="A8934" s="508" t="s">
        <v>616</v>
      </c>
      <c r="B8934" s="509" t="s">
        <v>389</v>
      </c>
      <c r="C8934" s="509">
        <v>61</v>
      </c>
      <c r="H8934" s="509">
        <v>0</v>
      </c>
    </row>
    <row r="8935" spans="1:8">
      <c r="A8935" s="508" t="s">
        <v>616</v>
      </c>
      <c r="B8935" s="509" t="s">
        <v>389</v>
      </c>
      <c r="C8935" s="509">
        <v>62</v>
      </c>
      <c r="H8935" s="509">
        <v>0</v>
      </c>
    </row>
    <row r="8936" spans="1:8">
      <c r="A8936" s="508" t="s">
        <v>616</v>
      </c>
      <c r="B8936" s="509" t="s">
        <v>389</v>
      </c>
      <c r="C8936" s="509">
        <v>63</v>
      </c>
      <c r="H8936" s="509">
        <v>0</v>
      </c>
    </row>
    <row r="8937" spans="1:8">
      <c r="A8937" s="508" t="s">
        <v>616</v>
      </c>
      <c r="B8937" s="509" t="s">
        <v>389</v>
      </c>
      <c r="C8937" s="509" t="s">
        <v>1033</v>
      </c>
      <c r="H8937" s="509">
        <v>0</v>
      </c>
    </row>
    <row r="8938" spans="1:8">
      <c r="A8938" s="508" t="s">
        <v>616</v>
      </c>
      <c r="B8938" s="509" t="s">
        <v>389</v>
      </c>
      <c r="C8938" s="509" t="s">
        <v>1034</v>
      </c>
      <c r="H8938" s="509">
        <v>0</v>
      </c>
    </row>
    <row r="8939" spans="1:8">
      <c r="A8939" s="508" t="s">
        <v>616</v>
      </c>
      <c r="B8939" s="509" t="s">
        <v>389</v>
      </c>
      <c r="C8939" s="509">
        <v>64</v>
      </c>
      <c r="H8939" s="509">
        <v>0</v>
      </c>
    </row>
    <row r="8940" spans="1:8">
      <c r="A8940" s="508" t="s">
        <v>616</v>
      </c>
      <c r="B8940" s="509" t="s">
        <v>389</v>
      </c>
      <c r="C8940" s="509" t="s">
        <v>1035</v>
      </c>
      <c r="H8940" s="509">
        <v>0</v>
      </c>
    </row>
    <row r="8941" spans="1:8">
      <c r="A8941" s="508" t="s">
        <v>616</v>
      </c>
      <c r="B8941" s="509" t="s">
        <v>389</v>
      </c>
      <c r="C8941" s="509">
        <v>65</v>
      </c>
      <c r="H8941" s="509">
        <v>0</v>
      </c>
    </row>
    <row r="8942" spans="1:8">
      <c r="A8942" s="508" t="s">
        <v>616</v>
      </c>
      <c r="B8942" s="509" t="s">
        <v>389</v>
      </c>
      <c r="C8942" s="509">
        <v>66</v>
      </c>
      <c r="H8942" s="509">
        <v>0</v>
      </c>
    </row>
    <row r="8943" spans="1:8">
      <c r="A8943" s="508" t="s">
        <v>616</v>
      </c>
      <c r="B8943" s="509" t="s">
        <v>389</v>
      </c>
      <c r="C8943" s="509" t="s">
        <v>1036</v>
      </c>
      <c r="H8943" s="509">
        <v>0</v>
      </c>
    </row>
    <row r="8944" spans="1:8">
      <c r="A8944" s="508" t="s">
        <v>616</v>
      </c>
      <c r="B8944" s="509" t="s">
        <v>389</v>
      </c>
      <c r="C8944" s="509" t="s">
        <v>1037</v>
      </c>
      <c r="H8944" s="509">
        <v>0</v>
      </c>
    </row>
    <row r="8945" spans="1:8">
      <c r="A8945" s="508" t="s">
        <v>616</v>
      </c>
      <c r="B8945" s="509" t="s">
        <v>389</v>
      </c>
      <c r="C8945" s="509" t="s">
        <v>1038</v>
      </c>
      <c r="H8945" s="509">
        <v>0</v>
      </c>
    </row>
    <row r="8946" spans="1:8">
      <c r="A8946" s="508" t="s">
        <v>616</v>
      </c>
      <c r="B8946" s="509" t="s">
        <v>389</v>
      </c>
      <c r="C8946" s="509" t="s">
        <v>1039</v>
      </c>
      <c r="H8946" s="509">
        <v>0</v>
      </c>
    </row>
    <row r="8947" spans="1:8">
      <c r="A8947" s="508" t="s">
        <v>616</v>
      </c>
      <c r="B8947" s="509" t="s">
        <v>389</v>
      </c>
      <c r="C8947" s="509" t="s">
        <v>1040</v>
      </c>
      <c r="H8947" s="509">
        <v>0</v>
      </c>
    </row>
    <row r="8948" spans="1:8">
      <c r="A8948" s="508" t="s">
        <v>616</v>
      </c>
      <c r="B8948" s="509" t="s">
        <v>389</v>
      </c>
      <c r="C8948" s="509" t="s">
        <v>1041</v>
      </c>
      <c r="H8948" s="509">
        <v>0</v>
      </c>
    </row>
    <row r="8949" spans="1:8">
      <c r="A8949" s="508" t="s">
        <v>616</v>
      </c>
      <c r="B8949" s="509" t="s">
        <v>389</v>
      </c>
      <c r="C8949" s="509" t="s">
        <v>1042</v>
      </c>
    </row>
    <row r="8950" spans="1:8">
      <c r="A8950" s="508" t="s">
        <v>616</v>
      </c>
      <c r="B8950" s="509" t="s">
        <v>389</v>
      </c>
      <c r="C8950" s="509">
        <v>67</v>
      </c>
      <c r="H8950" s="509">
        <v>0</v>
      </c>
    </row>
    <row r="8951" spans="1:8">
      <c r="A8951" s="508" t="s">
        <v>616</v>
      </c>
      <c r="B8951" s="509" t="s">
        <v>389</v>
      </c>
      <c r="C8951" s="509">
        <v>68</v>
      </c>
      <c r="H8951" s="509">
        <v>0</v>
      </c>
    </row>
    <row r="8952" spans="1:8">
      <c r="A8952" s="508" t="s">
        <v>616</v>
      </c>
      <c r="B8952" s="509" t="s">
        <v>389</v>
      </c>
      <c r="C8952" s="509" t="s">
        <v>1043</v>
      </c>
      <c r="H8952" s="509">
        <v>0</v>
      </c>
    </row>
    <row r="8953" spans="1:8">
      <c r="A8953" s="508" t="s">
        <v>616</v>
      </c>
      <c r="B8953" s="509" t="s">
        <v>389</v>
      </c>
      <c r="C8953" s="509">
        <v>69</v>
      </c>
      <c r="H8953" s="509">
        <v>0</v>
      </c>
    </row>
    <row r="8954" spans="1:8">
      <c r="A8954" s="508" t="s">
        <v>616</v>
      </c>
      <c r="B8954" s="509" t="s">
        <v>389</v>
      </c>
      <c r="C8954" s="509" t="s">
        <v>1044</v>
      </c>
      <c r="H8954" s="509">
        <v>0</v>
      </c>
    </row>
    <row r="8955" spans="1:8">
      <c r="A8955" s="508" t="s">
        <v>616</v>
      </c>
      <c r="B8955" s="509" t="s">
        <v>389</v>
      </c>
      <c r="C8955" s="509" t="s">
        <v>1045</v>
      </c>
      <c r="H8955" s="509">
        <v>0</v>
      </c>
    </row>
    <row r="8956" spans="1:8">
      <c r="A8956" s="508" t="s">
        <v>616</v>
      </c>
      <c r="B8956" s="509" t="s">
        <v>389</v>
      </c>
      <c r="C8956" s="509">
        <v>70</v>
      </c>
      <c r="H8956" s="509">
        <v>0</v>
      </c>
    </row>
    <row r="8957" spans="1:8">
      <c r="A8957" s="508" t="s">
        <v>616</v>
      </c>
      <c r="B8957" s="509" t="s">
        <v>389</v>
      </c>
      <c r="C8957" s="509" t="s">
        <v>1046</v>
      </c>
      <c r="H8957" s="509">
        <v>0</v>
      </c>
    </row>
    <row r="8958" spans="1:8">
      <c r="A8958" s="508" t="s">
        <v>616</v>
      </c>
      <c r="B8958" s="509" t="s">
        <v>389</v>
      </c>
      <c r="C8958" s="509">
        <v>71</v>
      </c>
      <c r="H8958" s="509">
        <v>0</v>
      </c>
    </row>
    <row r="8959" spans="1:8">
      <c r="A8959" s="508" t="s">
        <v>616</v>
      </c>
      <c r="B8959" s="509" t="s">
        <v>389</v>
      </c>
      <c r="C8959" s="509" t="s">
        <v>1047</v>
      </c>
      <c r="H8959" s="509">
        <v>0</v>
      </c>
    </row>
    <row r="8960" spans="1:8">
      <c r="A8960" s="508" t="s">
        <v>616</v>
      </c>
      <c r="B8960" s="509" t="s">
        <v>389</v>
      </c>
      <c r="C8960" s="509" t="s">
        <v>1048</v>
      </c>
      <c r="H8960" s="509">
        <v>0</v>
      </c>
    </row>
    <row r="8961" spans="1:8">
      <c r="A8961" s="508" t="s">
        <v>616</v>
      </c>
      <c r="B8961" s="509" t="s">
        <v>389</v>
      </c>
      <c r="C8961" s="509" t="s">
        <v>1049</v>
      </c>
      <c r="H8961" s="509">
        <v>0</v>
      </c>
    </row>
    <row r="8962" spans="1:8">
      <c r="A8962" s="508" t="s">
        <v>616</v>
      </c>
      <c r="B8962" s="509" t="s">
        <v>389</v>
      </c>
      <c r="C8962" s="509" t="s">
        <v>1050</v>
      </c>
      <c r="H8962" s="509">
        <v>0</v>
      </c>
    </row>
    <row r="8963" spans="1:8">
      <c r="A8963" s="508" t="s">
        <v>616</v>
      </c>
      <c r="B8963" s="509" t="s">
        <v>389</v>
      </c>
      <c r="C8963" s="509" t="s">
        <v>1051</v>
      </c>
      <c r="H8963" s="509">
        <v>0</v>
      </c>
    </row>
    <row r="8964" spans="1:8">
      <c r="A8964" s="508" t="s">
        <v>616</v>
      </c>
      <c r="B8964" s="509" t="s">
        <v>389</v>
      </c>
      <c r="C8964" s="509">
        <v>72</v>
      </c>
      <c r="H8964" s="509">
        <v>0</v>
      </c>
    </row>
    <row r="8965" spans="1:8">
      <c r="A8965" s="508" t="s">
        <v>616</v>
      </c>
      <c r="B8965" s="509" t="s">
        <v>389</v>
      </c>
      <c r="C8965" s="509">
        <v>74</v>
      </c>
      <c r="H8965" s="509">
        <v>0</v>
      </c>
    </row>
    <row r="8966" spans="1:8">
      <c r="A8966" s="508" t="s">
        <v>616</v>
      </c>
      <c r="B8966" s="509" t="s">
        <v>389</v>
      </c>
      <c r="C8966" s="509" t="s">
        <v>4571</v>
      </c>
      <c r="D8966" s="509">
        <v>0</v>
      </c>
      <c r="E8966" s="509">
        <v>0</v>
      </c>
      <c r="F8966" s="509">
        <v>0</v>
      </c>
      <c r="G8966" s="509">
        <v>0</v>
      </c>
      <c r="H8966" s="509">
        <v>0</v>
      </c>
    </row>
    <row r="8967" spans="1:8">
      <c r="A8967" s="508" t="s">
        <v>617</v>
      </c>
      <c r="B8967" s="509" t="s">
        <v>390</v>
      </c>
      <c r="C8967" s="509">
        <v>1</v>
      </c>
      <c r="H8967" s="509">
        <v>0</v>
      </c>
    </row>
    <row r="8968" spans="1:8">
      <c r="A8968" s="508" t="s">
        <v>617</v>
      </c>
      <c r="B8968" s="509" t="s">
        <v>390</v>
      </c>
      <c r="C8968" s="509" t="s">
        <v>1023</v>
      </c>
      <c r="H8968" s="509">
        <v>0</v>
      </c>
    </row>
    <row r="8969" spans="1:8">
      <c r="A8969" s="508" t="s">
        <v>617</v>
      </c>
      <c r="B8969" s="509" t="s">
        <v>390</v>
      </c>
      <c r="C8969" s="509">
        <v>2</v>
      </c>
      <c r="H8969" s="509">
        <v>0</v>
      </c>
    </row>
    <row r="8970" spans="1:8">
      <c r="A8970" s="508" t="s">
        <v>617</v>
      </c>
      <c r="B8970" s="509" t="s">
        <v>390</v>
      </c>
      <c r="C8970" s="509">
        <v>3</v>
      </c>
      <c r="H8970" s="509">
        <v>0</v>
      </c>
    </row>
    <row r="8971" spans="1:8">
      <c r="A8971" s="508" t="s">
        <v>617</v>
      </c>
      <c r="B8971" s="509" t="s">
        <v>390</v>
      </c>
      <c r="C8971" s="509">
        <v>4</v>
      </c>
      <c r="H8971" s="509">
        <v>0</v>
      </c>
    </row>
    <row r="8972" spans="1:8">
      <c r="A8972" s="508" t="s">
        <v>617</v>
      </c>
      <c r="B8972" s="509" t="s">
        <v>390</v>
      </c>
      <c r="C8972" s="509">
        <v>5</v>
      </c>
      <c r="H8972" s="509">
        <v>0</v>
      </c>
    </row>
    <row r="8973" spans="1:8">
      <c r="A8973" s="508" t="s">
        <v>617</v>
      </c>
      <c r="B8973" s="509" t="s">
        <v>390</v>
      </c>
      <c r="C8973" s="509">
        <v>6</v>
      </c>
      <c r="H8973" s="509">
        <v>0</v>
      </c>
    </row>
    <row r="8974" spans="1:8">
      <c r="A8974" s="508" t="s">
        <v>617</v>
      </c>
      <c r="B8974" s="509" t="s">
        <v>390</v>
      </c>
      <c r="C8974" s="509">
        <v>7</v>
      </c>
      <c r="H8974" s="509">
        <v>0</v>
      </c>
    </row>
    <row r="8975" spans="1:8">
      <c r="A8975" s="508" t="s">
        <v>617</v>
      </c>
      <c r="B8975" s="509" t="s">
        <v>390</v>
      </c>
      <c r="C8975" s="509">
        <v>8</v>
      </c>
      <c r="H8975" s="509">
        <v>0</v>
      </c>
    </row>
    <row r="8976" spans="1:8">
      <c r="A8976" s="508" t="s">
        <v>617</v>
      </c>
      <c r="B8976" s="509" t="s">
        <v>390</v>
      </c>
      <c r="C8976" s="509">
        <v>9</v>
      </c>
      <c r="H8976" s="509">
        <v>0</v>
      </c>
    </row>
    <row r="8977" spans="1:8">
      <c r="A8977" s="508" t="s">
        <v>617</v>
      </c>
      <c r="B8977" s="509" t="s">
        <v>390</v>
      </c>
      <c r="C8977" s="509">
        <v>10</v>
      </c>
      <c r="H8977" s="509">
        <v>0</v>
      </c>
    </row>
    <row r="8978" spans="1:8">
      <c r="A8978" s="508" t="s">
        <v>617</v>
      </c>
      <c r="B8978" s="509" t="s">
        <v>390</v>
      </c>
      <c r="C8978" s="509">
        <v>11</v>
      </c>
      <c r="H8978" s="509">
        <v>0</v>
      </c>
    </row>
    <row r="8979" spans="1:8">
      <c r="A8979" s="508" t="s">
        <v>617</v>
      </c>
      <c r="B8979" s="509" t="s">
        <v>390</v>
      </c>
      <c r="C8979" s="509">
        <v>12</v>
      </c>
      <c r="H8979" s="509">
        <v>0</v>
      </c>
    </row>
    <row r="8980" spans="1:8">
      <c r="A8980" s="508" t="s">
        <v>617</v>
      </c>
      <c r="B8980" s="509" t="s">
        <v>390</v>
      </c>
      <c r="C8980" s="509">
        <v>13</v>
      </c>
      <c r="H8980" s="509">
        <v>0</v>
      </c>
    </row>
    <row r="8981" spans="1:8">
      <c r="A8981" s="508" t="s">
        <v>617</v>
      </c>
      <c r="B8981" s="509" t="s">
        <v>390</v>
      </c>
      <c r="C8981" s="509">
        <v>14</v>
      </c>
      <c r="H8981" s="509">
        <v>0</v>
      </c>
    </row>
    <row r="8982" spans="1:8">
      <c r="A8982" s="508" t="s">
        <v>617</v>
      </c>
      <c r="B8982" s="509" t="s">
        <v>390</v>
      </c>
      <c r="C8982" s="509">
        <v>15</v>
      </c>
      <c r="H8982" s="509">
        <v>0</v>
      </c>
    </row>
    <row r="8983" spans="1:8">
      <c r="A8983" s="508" t="s">
        <v>617</v>
      </c>
      <c r="B8983" s="509" t="s">
        <v>390</v>
      </c>
      <c r="C8983" s="509">
        <v>16</v>
      </c>
      <c r="H8983" s="509">
        <v>0</v>
      </c>
    </row>
    <row r="8984" spans="1:8">
      <c r="A8984" s="508" t="s">
        <v>617</v>
      </c>
      <c r="B8984" s="509" t="s">
        <v>390</v>
      </c>
      <c r="C8984" s="509">
        <v>17</v>
      </c>
      <c r="H8984" s="509">
        <v>0</v>
      </c>
    </row>
    <row r="8985" spans="1:8">
      <c r="A8985" s="508" t="s">
        <v>617</v>
      </c>
      <c r="B8985" s="509" t="s">
        <v>390</v>
      </c>
      <c r="C8985" s="509">
        <v>18</v>
      </c>
      <c r="H8985" s="509">
        <v>0</v>
      </c>
    </row>
    <row r="8986" spans="1:8">
      <c r="A8986" s="508" t="s">
        <v>617</v>
      </c>
      <c r="B8986" s="509" t="s">
        <v>390</v>
      </c>
      <c r="C8986" s="509" t="s">
        <v>1024</v>
      </c>
      <c r="H8986" s="509">
        <v>0</v>
      </c>
    </row>
    <row r="8987" spans="1:8">
      <c r="A8987" s="508" t="s">
        <v>617</v>
      </c>
      <c r="B8987" s="509" t="s">
        <v>390</v>
      </c>
      <c r="C8987" s="509" t="s">
        <v>1025</v>
      </c>
      <c r="H8987" s="509">
        <v>0</v>
      </c>
    </row>
    <row r="8988" spans="1:8">
      <c r="A8988" s="508" t="s">
        <v>617</v>
      </c>
      <c r="B8988" s="509" t="s">
        <v>390</v>
      </c>
      <c r="C8988" s="509">
        <v>19</v>
      </c>
      <c r="H8988" s="509">
        <v>0</v>
      </c>
    </row>
    <row r="8989" spans="1:8">
      <c r="A8989" s="508" t="s">
        <v>617</v>
      </c>
      <c r="B8989" s="509" t="s">
        <v>390</v>
      </c>
      <c r="C8989" s="509">
        <v>20</v>
      </c>
      <c r="H8989" s="509">
        <v>0</v>
      </c>
    </row>
    <row r="8990" spans="1:8">
      <c r="A8990" s="508" t="s">
        <v>617</v>
      </c>
      <c r="B8990" s="509" t="s">
        <v>390</v>
      </c>
      <c r="C8990" s="509">
        <v>21</v>
      </c>
      <c r="H8990" s="509">
        <v>0</v>
      </c>
    </row>
    <row r="8991" spans="1:8">
      <c r="A8991" s="508" t="s">
        <v>617</v>
      </c>
      <c r="B8991" s="509" t="s">
        <v>390</v>
      </c>
      <c r="C8991" s="509" t="s">
        <v>1026</v>
      </c>
      <c r="H8991" s="509">
        <v>0</v>
      </c>
    </row>
    <row r="8992" spans="1:8">
      <c r="A8992" s="508" t="s">
        <v>617</v>
      </c>
      <c r="B8992" s="509" t="s">
        <v>390</v>
      </c>
      <c r="C8992" s="509" t="s">
        <v>1027</v>
      </c>
      <c r="H8992" s="509">
        <v>0</v>
      </c>
    </row>
    <row r="8993" spans="1:8">
      <c r="A8993" s="508" t="s">
        <v>617</v>
      </c>
      <c r="B8993" s="509" t="s">
        <v>390</v>
      </c>
      <c r="C8993" s="509" t="s">
        <v>1028</v>
      </c>
      <c r="H8993" s="509">
        <v>0</v>
      </c>
    </row>
    <row r="8994" spans="1:8">
      <c r="A8994" s="508" t="s">
        <v>617</v>
      </c>
      <c r="B8994" s="509" t="s">
        <v>390</v>
      </c>
      <c r="C8994" s="509">
        <v>22</v>
      </c>
      <c r="H8994" s="509">
        <v>0</v>
      </c>
    </row>
    <row r="8995" spans="1:8">
      <c r="A8995" s="508" t="s">
        <v>617</v>
      </c>
      <c r="B8995" s="509" t="s">
        <v>390</v>
      </c>
      <c r="C8995" s="509">
        <v>23</v>
      </c>
      <c r="H8995" s="509">
        <v>0</v>
      </c>
    </row>
    <row r="8996" spans="1:8">
      <c r="A8996" s="508" t="s">
        <v>617</v>
      </c>
      <c r="B8996" s="509" t="s">
        <v>390</v>
      </c>
      <c r="C8996" s="509" t="s">
        <v>1029</v>
      </c>
      <c r="H8996" s="509">
        <v>0</v>
      </c>
    </row>
    <row r="8997" spans="1:8">
      <c r="A8997" s="508" t="s">
        <v>617</v>
      </c>
      <c r="B8997" s="509" t="s">
        <v>390</v>
      </c>
      <c r="C8997" s="509">
        <v>24</v>
      </c>
      <c r="H8997" s="509">
        <v>0</v>
      </c>
    </row>
    <row r="8998" spans="1:8">
      <c r="A8998" s="508" t="s">
        <v>617</v>
      </c>
      <c r="B8998" s="509" t="s">
        <v>390</v>
      </c>
      <c r="C8998" s="509">
        <v>25</v>
      </c>
    </row>
    <row r="8999" spans="1:8">
      <c r="A8999" s="508" t="s">
        <v>617</v>
      </c>
      <c r="B8999" s="509" t="s">
        <v>390</v>
      </c>
      <c r="C8999" s="509">
        <v>26</v>
      </c>
      <c r="H8999" s="509">
        <v>0</v>
      </c>
    </row>
    <row r="9000" spans="1:8">
      <c r="A9000" s="508" t="s">
        <v>617</v>
      </c>
      <c r="B9000" s="509" t="s">
        <v>390</v>
      </c>
      <c r="C9000" s="509">
        <v>27</v>
      </c>
      <c r="H9000" s="509">
        <v>0</v>
      </c>
    </row>
    <row r="9001" spans="1:8">
      <c r="A9001" s="508" t="s">
        <v>617</v>
      </c>
      <c r="B9001" s="509" t="s">
        <v>390</v>
      </c>
      <c r="C9001" s="509">
        <v>28</v>
      </c>
      <c r="H9001" s="509">
        <v>0</v>
      </c>
    </row>
    <row r="9002" spans="1:8">
      <c r="A9002" s="508" t="s">
        <v>617</v>
      </c>
      <c r="B9002" s="509" t="s">
        <v>390</v>
      </c>
      <c r="C9002" s="509">
        <v>29</v>
      </c>
      <c r="H9002" s="509">
        <v>0</v>
      </c>
    </row>
    <row r="9003" spans="1:8">
      <c r="A9003" s="508" t="s">
        <v>617</v>
      </c>
      <c r="B9003" s="509" t="s">
        <v>390</v>
      </c>
      <c r="C9003" s="509">
        <v>30</v>
      </c>
      <c r="H9003" s="509">
        <v>0</v>
      </c>
    </row>
    <row r="9004" spans="1:8">
      <c r="A9004" s="508" t="s">
        <v>617</v>
      </c>
      <c r="B9004" s="509" t="s">
        <v>390</v>
      </c>
      <c r="C9004" s="509">
        <v>31</v>
      </c>
      <c r="H9004" s="509">
        <v>0</v>
      </c>
    </row>
    <row r="9005" spans="1:8">
      <c r="A9005" s="508" t="s">
        <v>617</v>
      </c>
      <c r="B9005" s="509" t="s">
        <v>390</v>
      </c>
      <c r="C9005" s="509">
        <v>32</v>
      </c>
      <c r="H9005" s="509">
        <v>0</v>
      </c>
    </row>
    <row r="9006" spans="1:8">
      <c r="A9006" s="508" t="s">
        <v>617</v>
      </c>
      <c r="B9006" s="509" t="s">
        <v>390</v>
      </c>
      <c r="C9006" s="509">
        <v>33</v>
      </c>
      <c r="H9006" s="509">
        <v>0</v>
      </c>
    </row>
    <row r="9007" spans="1:8">
      <c r="A9007" s="508" t="s">
        <v>617</v>
      </c>
      <c r="B9007" s="509" t="s">
        <v>390</v>
      </c>
      <c r="C9007" s="509">
        <v>34</v>
      </c>
      <c r="H9007" s="509">
        <v>0</v>
      </c>
    </row>
    <row r="9008" spans="1:8">
      <c r="A9008" s="508" t="s">
        <v>617</v>
      </c>
      <c r="B9008" s="509" t="s">
        <v>390</v>
      </c>
      <c r="C9008" s="509">
        <v>35</v>
      </c>
      <c r="H9008" s="509">
        <v>0</v>
      </c>
    </row>
    <row r="9009" spans="1:8">
      <c r="A9009" s="508" t="s">
        <v>617</v>
      </c>
      <c r="B9009" s="509" t="s">
        <v>390</v>
      </c>
      <c r="C9009" s="509">
        <v>36</v>
      </c>
      <c r="H9009" s="509">
        <v>0</v>
      </c>
    </row>
    <row r="9010" spans="1:8">
      <c r="A9010" s="508" t="s">
        <v>617</v>
      </c>
      <c r="B9010" s="509" t="s">
        <v>390</v>
      </c>
      <c r="C9010" s="509">
        <v>37</v>
      </c>
      <c r="H9010" s="509">
        <v>0</v>
      </c>
    </row>
    <row r="9011" spans="1:8">
      <c r="A9011" s="508" t="s">
        <v>617</v>
      </c>
      <c r="B9011" s="509" t="s">
        <v>390</v>
      </c>
      <c r="C9011" s="509">
        <v>38</v>
      </c>
      <c r="H9011" s="509">
        <v>0</v>
      </c>
    </row>
    <row r="9012" spans="1:8">
      <c r="A9012" s="508" t="s">
        <v>617</v>
      </c>
      <c r="B9012" s="509" t="s">
        <v>390</v>
      </c>
      <c r="C9012" s="509" t="s">
        <v>1030</v>
      </c>
    </row>
    <row r="9013" spans="1:8">
      <c r="A9013" s="508" t="s">
        <v>617</v>
      </c>
      <c r="B9013" s="509" t="s">
        <v>390</v>
      </c>
      <c r="C9013" s="509">
        <v>39</v>
      </c>
      <c r="H9013" s="509">
        <v>0</v>
      </c>
    </row>
    <row r="9014" spans="1:8">
      <c r="A9014" s="508" t="s">
        <v>617</v>
      </c>
      <c r="B9014" s="509" t="s">
        <v>390</v>
      </c>
      <c r="C9014" s="509">
        <v>40</v>
      </c>
      <c r="H9014" s="509">
        <v>0</v>
      </c>
    </row>
    <row r="9015" spans="1:8">
      <c r="A9015" s="508" t="s">
        <v>617</v>
      </c>
      <c r="B9015" s="509" t="s">
        <v>390</v>
      </c>
      <c r="C9015" s="509">
        <v>41</v>
      </c>
      <c r="H9015" s="509">
        <v>0</v>
      </c>
    </row>
    <row r="9016" spans="1:8">
      <c r="A9016" s="508" t="s">
        <v>617</v>
      </c>
      <c r="B9016" s="509" t="s">
        <v>390</v>
      </c>
      <c r="C9016" s="509">
        <v>42</v>
      </c>
      <c r="H9016" s="509">
        <v>0</v>
      </c>
    </row>
    <row r="9017" spans="1:8">
      <c r="A9017" s="508" t="s">
        <v>617</v>
      </c>
      <c r="B9017" s="509" t="s">
        <v>390</v>
      </c>
      <c r="C9017" s="509">
        <v>43</v>
      </c>
      <c r="H9017" s="509">
        <v>0</v>
      </c>
    </row>
    <row r="9018" spans="1:8">
      <c r="A9018" s="508" t="s">
        <v>617</v>
      </c>
      <c r="B9018" s="509" t="s">
        <v>390</v>
      </c>
      <c r="C9018" s="509">
        <v>44</v>
      </c>
      <c r="H9018" s="509">
        <v>0</v>
      </c>
    </row>
    <row r="9019" spans="1:8">
      <c r="A9019" s="508" t="s">
        <v>617</v>
      </c>
      <c r="B9019" s="509" t="s">
        <v>390</v>
      </c>
      <c r="C9019" s="509">
        <v>45</v>
      </c>
      <c r="H9019" s="509">
        <v>0</v>
      </c>
    </row>
    <row r="9020" spans="1:8">
      <c r="A9020" s="508" t="s">
        <v>617</v>
      </c>
      <c r="B9020" s="509" t="s">
        <v>390</v>
      </c>
      <c r="C9020" s="509">
        <v>46</v>
      </c>
      <c r="H9020" s="509">
        <v>0</v>
      </c>
    </row>
    <row r="9021" spans="1:8">
      <c r="A9021" s="508" t="s">
        <v>617</v>
      </c>
      <c r="B9021" s="509" t="s">
        <v>390</v>
      </c>
      <c r="C9021" s="509">
        <v>47</v>
      </c>
      <c r="H9021" s="509">
        <v>0</v>
      </c>
    </row>
    <row r="9022" spans="1:8">
      <c r="A9022" s="508" t="s">
        <v>617</v>
      </c>
      <c r="B9022" s="509" t="s">
        <v>390</v>
      </c>
      <c r="C9022" s="509">
        <v>48</v>
      </c>
      <c r="H9022" s="509">
        <v>0</v>
      </c>
    </row>
    <row r="9023" spans="1:8">
      <c r="A9023" s="508" t="s">
        <v>617</v>
      </c>
      <c r="B9023" s="509" t="s">
        <v>390</v>
      </c>
      <c r="C9023" s="509">
        <v>49</v>
      </c>
      <c r="H9023" s="509">
        <v>0</v>
      </c>
    </row>
    <row r="9024" spans="1:8">
      <c r="A9024" s="508" t="s">
        <v>617</v>
      </c>
      <c r="B9024" s="509" t="s">
        <v>390</v>
      </c>
      <c r="C9024" s="509">
        <v>50</v>
      </c>
      <c r="H9024" s="509">
        <v>0</v>
      </c>
    </row>
    <row r="9025" spans="1:8">
      <c r="A9025" s="508" t="s">
        <v>617</v>
      </c>
      <c r="B9025" s="509" t="s">
        <v>390</v>
      </c>
      <c r="C9025" s="509">
        <v>51</v>
      </c>
      <c r="H9025" s="509">
        <v>0</v>
      </c>
    </row>
    <row r="9026" spans="1:8">
      <c r="A9026" s="508" t="s">
        <v>617</v>
      </c>
      <c r="B9026" s="509" t="s">
        <v>390</v>
      </c>
      <c r="C9026" s="509" t="s">
        <v>1031</v>
      </c>
      <c r="H9026" s="509">
        <v>0</v>
      </c>
    </row>
    <row r="9027" spans="1:8">
      <c r="A9027" s="508" t="s">
        <v>617</v>
      </c>
      <c r="B9027" s="509" t="s">
        <v>390</v>
      </c>
      <c r="C9027" s="509" t="s">
        <v>1032</v>
      </c>
      <c r="H9027" s="509">
        <v>0</v>
      </c>
    </row>
    <row r="9028" spans="1:8">
      <c r="A9028" s="508" t="s">
        <v>617</v>
      </c>
      <c r="B9028" s="509" t="s">
        <v>390</v>
      </c>
      <c r="C9028" s="509">
        <v>52</v>
      </c>
      <c r="H9028" s="509">
        <v>0</v>
      </c>
    </row>
    <row r="9029" spans="1:8">
      <c r="A9029" s="508" t="s">
        <v>617</v>
      </c>
      <c r="B9029" s="509" t="s">
        <v>390</v>
      </c>
      <c r="C9029" s="509">
        <v>53</v>
      </c>
      <c r="H9029" s="509">
        <v>0</v>
      </c>
    </row>
    <row r="9030" spans="1:8">
      <c r="A9030" s="508" t="s">
        <v>617</v>
      </c>
      <c r="B9030" s="509" t="s">
        <v>390</v>
      </c>
      <c r="C9030" s="509">
        <v>54</v>
      </c>
      <c r="H9030" s="509">
        <v>0</v>
      </c>
    </row>
    <row r="9031" spans="1:8">
      <c r="A9031" s="508" t="s">
        <v>617</v>
      </c>
      <c r="B9031" s="509" t="s">
        <v>390</v>
      </c>
      <c r="C9031" s="509">
        <v>55</v>
      </c>
      <c r="H9031" s="509">
        <v>0</v>
      </c>
    </row>
    <row r="9032" spans="1:8">
      <c r="A9032" s="508" t="s">
        <v>617</v>
      </c>
      <c r="B9032" s="509" t="s">
        <v>390</v>
      </c>
      <c r="C9032" s="509">
        <v>56</v>
      </c>
      <c r="H9032" s="509">
        <v>0</v>
      </c>
    </row>
    <row r="9033" spans="1:8">
      <c r="A9033" s="508" t="s">
        <v>617</v>
      </c>
      <c r="B9033" s="509" t="s">
        <v>390</v>
      </c>
      <c r="C9033" s="509">
        <v>57</v>
      </c>
      <c r="H9033" s="509">
        <v>0</v>
      </c>
    </row>
    <row r="9034" spans="1:8">
      <c r="A9034" s="508" t="s">
        <v>617</v>
      </c>
      <c r="B9034" s="509" t="s">
        <v>390</v>
      </c>
      <c r="C9034" s="509">
        <v>58</v>
      </c>
      <c r="H9034" s="509">
        <v>0</v>
      </c>
    </row>
    <row r="9035" spans="1:8">
      <c r="A9035" s="508" t="s">
        <v>617</v>
      </c>
      <c r="B9035" s="509" t="s">
        <v>390</v>
      </c>
      <c r="C9035" s="509">
        <v>59</v>
      </c>
      <c r="H9035" s="509">
        <v>0</v>
      </c>
    </row>
    <row r="9036" spans="1:8">
      <c r="A9036" s="508" t="s">
        <v>617</v>
      </c>
      <c r="B9036" s="509" t="s">
        <v>390</v>
      </c>
      <c r="C9036" s="509">
        <v>60</v>
      </c>
      <c r="H9036" s="509">
        <v>0</v>
      </c>
    </row>
    <row r="9037" spans="1:8">
      <c r="A9037" s="508" t="s">
        <v>617</v>
      </c>
      <c r="B9037" s="509" t="s">
        <v>390</v>
      </c>
      <c r="C9037" s="509">
        <v>61</v>
      </c>
      <c r="H9037" s="509">
        <v>0</v>
      </c>
    </row>
    <row r="9038" spans="1:8">
      <c r="A9038" s="508" t="s">
        <v>617</v>
      </c>
      <c r="B9038" s="509" t="s">
        <v>390</v>
      </c>
      <c r="C9038" s="509">
        <v>62</v>
      </c>
      <c r="H9038" s="509">
        <v>0</v>
      </c>
    </row>
    <row r="9039" spans="1:8">
      <c r="A9039" s="508" t="s">
        <v>617</v>
      </c>
      <c r="B9039" s="509" t="s">
        <v>390</v>
      </c>
      <c r="C9039" s="509">
        <v>63</v>
      </c>
      <c r="H9039" s="509">
        <v>0</v>
      </c>
    </row>
    <row r="9040" spans="1:8">
      <c r="A9040" s="508" t="s">
        <v>617</v>
      </c>
      <c r="B9040" s="509" t="s">
        <v>390</v>
      </c>
      <c r="C9040" s="509" t="s">
        <v>1033</v>
      </c>
      <c r="H9040" s="509">
        <v>0</v>
      </c>
    </row>
    <row r="9041" spans="1:8">
      <c r="A9041" s="508" t="s">
        <v>617</v>
      </c>
      <c r="B9041" s="509" t="s">
        <v>390</v>
      </c>
      <c r="C9041" s="509" t="s">
        <v>1034</v>
      </c>
      <c r="H9041" s="509">
        <v>0</v>
      </c>
    </row>
    <row r="9042" spans="1:8">
      <c r="A9042" s="508" t="s">
        <v>617</v>
      </c>
      <c r="B9042" s="509" t="s">
        <v>390</v>
      </c>
      <c r="C9042" s="509">
        <v>64</v>
      </c>
      <c r="H9042" s="509">
        <v>0</v>
      </c>
    </row>
    <row r="9043" spans="1:8">
      <c r="A9043" s="508" t="s">
        <v>617</v>
      </c>
      <c r="B9043" s="509" t="s">
        <v>390</v>
      </c>
      <c r="C9043" s="509" t="s">
        <v>1035</v>
      </c>
      <c r="H9043" s="509">
        <v>0</v>
      </c>
    </row>
    <row r="9044" spans="1:8">
      <c r="A9044" s="508" t="s">
        <v>617</v>
      </c>
      <c r="B9044" s="509" t="s">
        <v>390</v>
      </c>
      <c r="C9044" s="509">
        <v>65</v>
      </c>
      <c r="H9044" s="509">
        <v>0</v>
      </c>
    </row>
    <row r="9045" spans="1:8">
      <c r="A9045" s="508" t="s">
        <v>617</v>
      </c>
      <c r="B9045" s="509" t="s">
        <v>390</v>
      </c>
      <c r="C9045" s="509">
        <v>66</v>
      </c>
      <c r="H9045" s="509">
        <v>0</v>
      </c>
    </row>
    <row r="9046" spans="1:8">
      <c r="A9046" s="508" t="s">
        <v>617</v>
      </c>
      <c r="B9046" s="509" t="s">
        <v>390</v>
      </c>
      <c r="C9046" s="509" t="s">
        <v>1036</v>
      </c>
      <c r="H9046" s="509">
        <v>0</v>
      </c>
    </row>
    <row r="9047" spans="1:8">
      <c r="A9047" s="508" t="s">
        <v>617</v>
      </c>
      <c r="B9047" s="509" t="s">
        <v>390</v>
      </c>
      <c r="C9047" s="509" t="s">
        <v>1037</v>
      </c>
      <c r="H9047" s="509">
        <v>0</v>
      </c>
    </row>
    <row r="9048" spans="1:8">
      <c r="A9048" s="508" t="s">
        <v>617</v>
      </c>
      <c r="B9048" s="509" t="s">
        <v>390</v>
      </c>
      <c r="C9048" s="509" t="s">
        <v>1038</v>
      </c>
      <c r="H9048" s="509">
        <v>0</v>
      </c>
    </row>
    <row r="9049" spans="1:8">
      <c r="A9049" s="508" t="s">
        <v>617</v>
      </c>
      <c r="B9049" s="509" t="s">
        <v>390</v>
      </c>
      <c r="C9049" s="509" t="s">
        <v>1039</v>
      </c>
      <c r="H9049" s="509">
        <v>0</v>
      </c>
    </row>
    <row r="9050" spans="1:8">
      <c r="A9050" s="508" t="s">
        <v>617</v>
      </c>
      <c r="B9050" s="509" t="s">
        <v>390</v>
      </c>
      <c r="C9050" s="509" t="s">
        <v>1040</v>
      </c>
      <c r="H9050" s="509">
        <v>0</v>
      </c>
    </row>
    <row r="9051" spans="1:8">
      <c r="A9051" s="508" t="s">
        <v>617</v>
      </c>
      <c r="B9051" s="509" t="s">
        <v>390</v>
      </c>
      <c r="C9051" s="509" t="s">
        <v>1041</v>
      </c>
      <c r="H9051" s="509">
        <v>0</v>
      </c>
    </row>
    <row r="9052" spans="1:8">
      <c r="A9052" s="508" t="s">
        <v>617</v>
      </c>
      <c r="B9052" s="509" t="s">
        <v>390</v>
      </c>
      <c r="C9052" s="509" t="s">
        <v>1042</v>
      </c>
    </row>
    <row r="9053" spans="1:8">
      <c r="A9053" s="508" t="s">
        <v>617</v>
      </c>
      <c r="B9053" s="509" t="s">
        <v>390</v>
      </c>
      <c r="C9053" s="509">
        <v>67</v>
      </c>
      <c r="H9053" s="509">
        <v>0</v>
      </c>
    </row>
    <row r="9054" spans="1:8">
      <c r="A9054" s="508" t="s">
        <v>617</v>
      </c>
      <c r="B9054" s="509" t="s">
        <v>390</v>
      </c>
      <c r="C9054" s="509">
        <v>68</v>
      </c>
      <c r="H9054" s="509">
        <v>0</v>
      </c>
    </row>
    <row r="9055" spans="1:8">
      <c r="A9055" s="508" t="s">
        <v>617</v>
      </c>
      <c r="B9055" s="509" t="s">
        <v>390</v>
      </c>
      <c r="C9055" s="509" t="s">
        <v>1043</v>
      </c>
      <c r="H9055" s="509">
        <v>0</v>
      </c>
    </row>
    <row r="9056" spans="1:8">
      <c r="A9056" s="508" t="s">
        <v>617</v>
      </c>
      <c r="B9056" s="509" t="s">
        <v>390</v>
      </c>
      <c r="C9056" s="509">
        <v>69</v>
      </c>
      <c r="H9056" s="509">
        <v>0</v>
      </c>
    </row>
    <row r="9057" spans="1:8">
      <c r="A9057" s="508" t="s">
        <v>617</v>
      </c>
      <c r="B9057" s="509" t="s">
        <v>390</v>
      </c>
      <c r="C9057" s="509" t="s">
        <v>1044</v>
      </c>
      <c r="H9057" s="509">
        <v>0</v>
      </c>
    </row>
    <row r="9058" spans="1:8">
      <c r="A9058" s="508" t="s">
        <v>617</v>
      </c>
      <c r="B9058" s="509" t="s">
        <v>390</v>
      </c>
      <c r="C9058" s="509" t="s">
        <v>1045</v>
      </c>
      <c r="H9058" s="509">
        <v>0</v>
      </c>
    </row>
    <row r="9059" spans="1:8">
      <c r="A9059" s="508" t="s">
        <v>617</v>
      </c>
      <c r="B9059" s="509" t="s">
        <v>390</v>
      </c>
      <c r="C9059" s="509">
        <v>70</v>
      </c>
      <c r="H9059" s="509">
        <v>0</v>
      </c>
    </row>
    <row r="9060" spans="1:8">
      <c r="A9060" s="508" t="s">
        <v>617</v>
      </c>
      <c r="B9060" s="509" t="s">
        <v>390</v>
      </c>
      <c r="C9060" s="509" t="s">
        <v>1046</v>
      </c>
      <c r="H9060" s="509">
        <v>0</v>
      </c>
    </row>
    <row r="9061" spans="1:8">
      <c r="A9061" s="508" t="s">
        <v>617</v>
      </c>
      <c r="B9061" s="509" t="s">
        <v>390</v>
      </c>
      <c r="C9061" s="509">
        <v>71</v>
      </c>
      <c r="H9061" s="509">
        <v>0</v>
      </c>
    </row>
    <row r="9062" spans="1:8">
      <c r="A9062" s="508" t="s">
        <v>617</v>
      </c>
      <c r="B9062" s="509" t="s">
        <v>390</v>
      </c>
      <c r="C9062" s="509" t="s">
        <v>1047</v>
      </c>
      <c r="H9062" s="509">
        <v>0</v>
      </c>
    </row>
    <row r="9063" spans="1:8">
      <c r="A9063" s="508" t="s">
        <v>617</v>
      </c>
      <c r="B9063" s="509" t="s">
        <v>390</v>
      </c>
      <c r="C9063" s="509" t="s">
        <v>1048</v>
      </c>
      <c r="H9063" s="509">
        <v>0</v>
      </c>
    </row>
    <row r="9064" spans="1:8">
      <c r="A9064" s="508" t="s">
        <v>617</v>
      </c>
      <c r="B9064" s="509" t="s">
        <v>390</v>
      </c>
      <c r="C9064" s="509" t="s">
        <v>1049</v>
      </c>
      <c r="H9064" s="509">
        <v>0</v>
      </c>
    </row>
    <row r="9065" spans="1:8">
      <c r="A9065" s="508" t="s">
        <v>617</v>
      </c>
      <c r="B9065" s="509" t="s">
        <v>390</v>
      </c>
      <c r="C9065" s="509" t="s">
        <v>1050</v>
      </c>
      <c r="H9065" s="509">
        <v>0</v>
      </c>
    </row>
    <row r="9066" spans="1:8">
      <c r="A9066" s="508" t="s">
        <v>617</v>
      </c>
      <c r="B9066" s="509" t="s">
        <v>390</v>
      </c>
      <c r="C9066" s="509" t="s">
        <v>1051</v>
      </c>
      <c r="H9066" s="509">
        <v>0</v>
      </c>
    </row>
    <row r="9067" spans="1:8">
      <c r="A9067" s="508" t="s">
        <v>617</v>
      </c>
      <c r="B9067" s="509" t="s">
        <v>390</v>
      </c>
      <c r="C9067" s="509">
        <v>72</v>
      </c>
      <c r="H9067" s="509">
        <v>0</v>
      </c>
    </row>
    <row r="9068" spans="1:8">
      <c r="A9068" s="508" t="s">
        <v>617</v>
      </c>
      <c r="B9068" s="509" t="s">
        <v>390</v>
      </c>
      <c r="C9068" s="509">
        <v>74</v>
      </c>
      <c r="H9068" s="509">
        <v>0</v>
      </c>
    </row>
    <row r="9069" spans="1:8">
      <c r="A9069" s="508" t="s">
        <v>617</v>
      </c>
      <c r="B9069" s="509" t="s">
        <v>390</v>
      </c>
      <c r="C9069" s="509" t="s">
        <v>4571</v>
      </c>
      <c r="D9069" s="509">
        <v>0</v>
      </c>
      <c r="E9069" s="509">
        <v>0</v>
      </c>
      <c r="F9069" s="509">
        <v>0</v>
      </c>
      <c r="G9069" s="509">
        <v>0</v>
      </c>
      <c r="H9069" s="509">
        <v>0</v>
      </c>
    </row>
    <row r="9070" spans="1:8">
      <c r="A9070" s="508" t="s">
        <v>618</v>
      </c>
      <c r="B9070" s="509" t="s">
        <v>391</v>
      </c>
      <c r="C9070" s="509">
        <v>1</v>
      </c>
      <c r="H9070" s="509">
        <v>0</v>
      </c>
    </row>
    <row r="9071" spans="1:8">
      <c r="A9071" s="508" t="s">
        <v>618</v>
      </c>
      <c r="B9071" s="509" t="s">
        <v>391</v>
      </c>
      <c r="C9071" s="509" t="s">
        <v>1023</v>
      </c>
      <c r="H9071" s="509">
        <v>0</v>
      </c>
    </row>
    <row r="9072" spans="1:8">
      <c r="A9072" s="508" t="s">
        <v>618</v>
      </c>
      <c r="B9072" s="509" t="s">
        <v>391</v>
      </c>
      <c r="C9072" s="509">
        <v>2</v>
      </c>
      <c r="H9072" s="509">
        <v>0</v>
      </c>
    </row>
    <row r="9073" spans="1:8">
      <c r="A9073" s="508" t="s">
        <v>618</v>
      </c>
      <c r="B9073" s="509" t="s">
        <v>391</v>
      </c>
      <c r="C9073" s="509">
        <v>3</v>
      </c>
      <c r="H9073" s="509">
        <v>0</v>
      </c>
    </row>
    <row r="9074" spans="1:8">
      <c r="A9074" s="508" t="s">
        <v>618</v>
      </c>
      <c r="B9074" s="509" t="s">
        <v>391</v>
      </c>
      <c r="C9074" s="509">
        <v>4</v>
      </c>
      <c r="H9074" s="509">
        <v>0</v>
      </c>
    </row>
    <row r="9075" spans="1:8">
      <c r="A9075" s="508" t="s">
        <v>618</v>
      </c>
      <c r="B9075" s="509" t="s">
        <v>391</v>
      </c>
      <c r="C9075" s="509">
        <v>5</v>
      </c>
      <c r="H9075" s="509">
        <v>0</v>
      </c>
    </row>
    <row r="9076" spans="1:8">
      <c r="A9076" s="508" t="s">
        <v>618</v>
      </c>
      <c r="B9076" s="509" t="s">
        <v>391</v>
      </c>
      <c r="C9076" s="509">
        <v>6</v>
      </c>
      <c r="H9076" s="509">
        <v>0</v>
      </c>
    </row>
    <row r="9077" spans="1:8">
      <c r="A9077" s="508" t="s">
        <v>618</v>
      </c>
      <c r="B9077" s="509" t="s">
        <v>391</v>
      </c>
      <c r="C9077" s="509">
        <v>7</v>
      </c>
      <c r="H9077" s="509">
        <v>0</v>
      </c>
    </row>
    <row r="9078" spans="1:8">
      <c r="A9078" s="508" t="s">
        <v>618</v>
      </c>
      <c r="B9078" s="509" t="s">
        <v>391</v>
      </c>
      <c r="C9078" s="509">
        <v>8</v>
      </c>
      <c r="H9078" s="509">
        <v>0</v>
      </c>
    </row>
    <row r="9079" spans="1:8">
      <c r="A9079" s="508" t="s">
        <v>618</v>
      </c>
      <c r="B9079" s="509" t="s">
        <v>391</v>
      </c>
      <c r="C9079" s="509">
        <v>9</v>
      </c>
      <c r="H9079" s="509">
        <v>0</v>
      </c>
    </row>
    <row r="9080" spans="1:8">
      <c r="A9080" s="508" t="s">
        <v>618</v>
      </c>
      <c r="B9080" s="509" t="s">
        <v>391</v>
      </c>
      <c r="C9080" s="509">
        <v>10</v>
      </c>
      <c r="H9080" s="509">
        <v>0</v>
      </c>
    </row>
    <row r="9081" spans="1:8">
      <c r="A9081" s="508" t="s">
        <v>618</v>
      </c>
      <c r="B9081" s="509" t="s">
        <v>391</v>
      </c>
      <c r="C9081" s="509">
        <v>11</v>
      </c>
      <c r="H9081" s="509">
        <v>0</v>
      </c>
    </row>
    <row r="9082" spans="1:8">
      <c r="A9082" s="508" t="s">
        <v>618</v>
      </c>
      <c r="B9082" s="509" t="s">
        <v>391</v>
      </c>
      <c r="C9082" s="509">
        <v>12</v>
      </c>
      <c r="H9082" s="509">
        <v>0</v>
      </c>
    </row>
    <row r="9083" spans="1:8">
      <c r="A9083" s="508" t="s">
        <v>618</v>
      </c>
      <c r="B9083" s="509" t="s">
        <v>391</v>
      </c>
      <c r="C9083" s="509">
        <v>13</v>
      </c>
      <c r="H9083" s="509">
        <v>0</v>
      </c>
    </row>
    <row r="9084" spans="1:8">
      <c r="A9084" s="508" t="s">
        <v>618</v>
      </c>
      <c r="B9084" s="509" t="s">
        <v>391</v>
      </c>
      <c r="C9084" s="509">
        <v>14</v>
      </c>
      <c r="H9084" s="509">
        <v>0</v>
      </c>
    </row>
    <row r="9085" spans="1:8">
      <c r="A9085" s="508" t="s">
        <v>618</v>
      </c>
      <c r="B9085" s="509" t="s">
        <v>391</v>
      </c>
      <c r="C9085" s="509">
        <v>15</v>
      </c>
      <c r="H9085" s="509">
        <v>0</v>
      </c>
    </row>
    <row r="9086" spans="1:8">
      <c r="A9086" s="508" t="s">
        <v>618</v>
      </c>
      <c r="B9086" s="509" t="s">
        <v>391</v>
      </c>
      <c r="C9086" s="509">
        <v>16</v>
      </c>
      <c r="H9086" s="509">
        <v>0</v>
      </c>
    </row>
    <row r="9087" spans="1:8">
      <c r="A9087" s="508" t="s">
        <v>618</v>
      </c>
      <c r="B9087" s="509" t="s">
        <v>391</v>
      </c>
      <c r="C9087" s="509">
        <v>17</v>
      </c>
      <c r="H9087" s="509">
        <v>0</v>
      </c>
    </row>
    <row r="9088" spans="1:8">
      <c r="A9088" s="508" t="s">
        <v>618</v>
      </c>
      <c r="B9088" s="509" t="s">
        <v>391</v>
      </c>
      <c r="C9088" s="509">
        <v>18</v>
      </c>
      <c r="H9088" s="509">
        <v>0</v>
      </c>
    </row>
    <row r="9089" spans="1:8">
      <c r="A9089" s="508" t="s">
        <v>618</v>
      </c>
      <c r="B9089" s="509" t="s">
        <v>391</v>
      </c>
      <c r="C9089" s="509" t="s">
        <v>1024</v>
      </c>
      <c r="H9089" s="509">
        <v>0</v>
      </c>
    </row>
    <row r="9090" spans="1:8">
      <c r="A9090" s="508" t="s">
        <v>618</v>
      </c>
      <c r="B9090" s="509" t="s">
        <v>391</v>
      </c>
      <c r="C9090" s="509" t="s">
        <v>1025</v>
      </c>
      <c r="H9090" s="509">
        <v>0</v>
      </c>
    </row>
    <row r="9091" spans="1:8">
      <c r="A9091" s="508" t="s">
        <v>618</v>
      </c>
      <c r="B9091" s="509" t="s">
        <v>391</v>
      </c>
      <c r="C9091" s="509">
        <v>19</v>
      </c>
      <c r="H9091" s="509">
        <v>0</v>
      </c>
    </row>
    <row r="9092" spans="1:8">
      <c r="A9092" s="508" t="s">
        <v>618</v>
      </c>
      <c r="B9092" s="509" t="s">
        <v>391</v>
      </c>
      <c r="C9092" s="509">
        <v>20</v>
      </c>
      <c r="H9092" s="509">
        <v>0</v>
      </c>
    </row>
    <row r="9093" spans="1:8">
      <c r="A9093" s="508" t="s">
        <v>618</v>
      </c>
      <c r="B9093" s="509" t="s">
        <v>391</v>
      </c>
      <c r="C9093" s="509">
        <v>21</v>
      </c>
      <c r="H9093" s="509">
        <v>0</v>
      </c>
    </row>
    <row r="9094" spans="1:8">
      <c r="A9094" s="508" t="s">
        <v>618</v>
      </c>
      <c r="B9094" s="509" t="s">
        <v>391</v>
      </c>
      <c r="C9094" s="509" t="s">
        <v>1026</v>
      </c>
      <c r="H9094" s="509">
        <v>0</v>
      </c>
    </row>
    <row r="9095" spans="1:8">
      <c r="A9095" s="508" t="s">
        <v>618</v>
      </c>
      <c r="B9095" s="509" t="s">
        <v>391</v>
      </c>
      <c r="C9095" s="509" t="s">
        <v>1027</v>
      </c>
      <c r="H9095" s="509">
        <v>0</v>
      </c>
    </row>
    <row r="9096" spans="1:8">
      <c r="A9096" s="508" t="s">
        <v>618</v>
      </c>
      <c r="B9096" s="509" t="s">
        <v>391</v>
      </c>
      <c r="C9096" s="509" t="s">
        <v>1028</v>
      </c>
      <c r="H9096" s="509">
        <v>0</v>
      </c>
    </row>
    <row r="9097" spans="1:8">
      <c r="A9097" s="508" t="s">
        <v>618</v>
      </c>
      <c r="B9097" s="509" t="s">
        <v>391</v>
      </c>
      <c r="C9097" s="509">
        <v>22</v>
      </c>
      <c r="H9097" s="509">
        <v>0</v>
      </c>
    </row>
    <row r="9098" spans="1:8">
      <c r="A9098" s="508" t="s">
        <v>618</v>
      </c>
      <c r="B9098" s="509" t="s">
        <v>391</v>
      </c>
      <c r="C9098" s="509">
        <v>23</v>
      </c>
      <c r="H9098" s="509">
        <v>0</v>
      </c>
    </row>
    <row r="9099" spans="1:8">
      <c r="A9099" s="508" t="s">
        <v>618</v>
      </c>
      <c r="B9099" s="509" t="s">
        <v>391</v>
      </c>
      <c r="C9099" s="509" t="s">
        <v>1029</v>
      </c>
      <c r="H9099" s="509">
        <v>0</v>
      </c>
    </row>
    <row r="9100" spans="1:8">
      <c r="A9100" s="508" t="s">
        <v>618</v>
      </c>
      <c r="B9100" s="509" t="s">
        <v>391</v>
      </c>
      <c r="C9100" s="509">
        <v>24</v>
      </c>
      <c r="H9100" s="509">
        <v>0</v>
      </c>
    </row>
    <row r="9101" spans="1:8">
      <c r="A9101" s="508" t="s">
        <v>618</v>
      </c>
      <c r="B9101" s="509" t="s">
        <v>391</v>
      </c>
      <c r="C9101" s="509">
        <v>25</v>
      </c>
    </row>
    <row r="9102" spans="1:8">
      <c r="A9102" s="508" t="s">
        <v>618</v>
      </c>
      <c r="B9102" s="509" t="s">
        <v>391</v>
      </c>
      <c r="C9102" s="509">
        <v>26</v>
      </c>
      <c r="H9102" s="509">
        <v>0</v>
      </c>
    </row>
    <row r="9103" spans="1:8">
      <c r="A9103" s="508" t="s">
        <v>618</v>
      </c>
      <c r="B9103" s="509" t="s">
        <v>391</v>
      </c>
      <c r="C9103" s="509">
        <v>27</v>
      </c>
      <c r="H9103" s="509">
        <v>0</v>
      </c>
    </row>
    <row r="9104" spans="1:8">
      <c r="A9104" s="508" t="s">
        <v>618</v>
      </c>
      <c r="B9104" s="509" t="s">
        <v>391</v>
      </c>
      <c r="C9104" s="509">
        <v>28</v>
      </c>
      <c r="H9104" s="509">
        <v>0</v>
      </c>
    </row>
    <row r="9105" spans="1:8">
      <c r="A9105" s="508" t="s">
        <v>618</v>
      </c>
      <c r="B9105" s="509" t="s">
        <v>391</v>
      </c>
      <c r="C9105" s="509">
        <v>29</v>
      </c>
      <c r="H9105" s="509">
        <v>0</v>
      </c>
    </row>
    <row r="9106" spans="1:8">
      <c r="A9106" s="508" t="s">
        <v>618</v>
      </c>
      <c r="B9106" s="509" t="s">
        <v>391</v>
      </c>
      <c r="C9106" s="509">
        <v>30</v>
      </c>
      <c r="H9106" s="509">
        <v>0</v>
      </c>
    </row>
    <row r="9107" spans="1:8">
      <c r="A9107" s="508" t="s">
        <v>618</v>
      </c>
      <c r="B9107" s="509" t="s">
        <v>391</v>
      </c>
      <c r="C9107" s="509">
        <v>31</v>
      </c>
      <c r="H9107" s="509">
        <v>0</v>
      </c>
    </row>
    <row r="9108" spans="1:8">
      <c r="A9108" s="508" t="s">
        <v>618</v>
      </c>
      <c r="B9108" s="509" t="s">
        <v>391</v>
      </c>
      <c r="C9108" s="509">
        <v>32</v>
      </c>
      <c r="H9108" s="509">
        <v>0</v>
      </c>
    </row>
    <row r="9109" spans="1:8">
      <c r="A9109" s="508" t="s">
        <v>618</v>
      </c>
      <c r="B9109" s="509" t="s">
        <v>391</v>
      </c>
      <c r="C9109" s="509">
        <v>33</v>
      </c>
      <c r="H9109" s="509">
        <v>0</v>
      </c>
    </row>
    <row r="9110" spans="1:8">
      <c r="A9110" s="508" t="s">
        <v>618</v>
      </c>
      <c r="B9110" s="509" t="s">
        <v>391</v>
      </c>
      <c r="C9110" s="509">
        <v>34</v>
      </c>
      <c r="H9110" s="509">
        <v>0</v>
      </c>
    </row>
    <row r="9111" spans="1:8">
      <c r="A9111" s="508" t="s">
        <v>618</v>
      </c>
      <c r="B9111" s="509" t="s">
        <v>391</v>
      </c>
      <c r="C9111" s="509">
        <v>35</v>
      </c>
      <c r="H9111" s="509">
        <v>0</v>
      </c>
    </row>
    <row r="9112" spans="1:8">
      <c r="A9112" s="508" t="s">
        <v>618</v>
      </c>
      <c r="B9112" s="509" t="s">
        <v>391</v>
      </c>
      <c r="C9112" s="509">
        <v>36</v>
      </c>
      <c r="H9112" s="509">
        <v>0</v>
      </c>
    </row>
    <row r="9113" spans="1:8">
      <c r="A9113" s="508" t="s">
        <v>618</v>
      </c>
      <c r="B9113" s="509" t="s">
        <v>391</v>
      </c>
      <c r="C9113" s="509">
        <v>37</v>
      </c>
      <c r="H9113" s="509">
        <v>0</v>
      </c>
    </row>
    <row r="9114" spans="1:8">
      <c r="A9114" s="508" t="s">
        <v>618</v>
      </c>
      <c r="B9114" s="509" t="s">
        <v>391</v>
      </c>
      <c r="C9114" s="509">
        <v>38</v>
      </c>
      <c r="H9114" s="509">
        <v>0</v>
      </c>
    </row>
    <row r="9115" spans="1:8">
      <c r="A9115" s="508" t="s">
        <v>618</v>
      </c>
      <c r="B9115" s="509" t="s">
        <v>391</v>
      </c>
      <c r="C9115" s="509" t="s">
        <v>1030</v>
      </c>
    </row>
    <row r="9116" spans="1:8">
      <c r="A9116" s="508" t="s">
        <v>618</v>
      </c>
      <c r="B9116" s="509" t="s">
        <v>391</v>
      </c>
      <c r="C9116" s="509">
        <v>39</v>
      </c>
      <c r="H9116" s="509">
        <v>0</v>
      </c>
    </row>
    <row r="9117" spans="1:8">
      <c r="A9117" s="508" t="s">
        <v>618</v>
      </c>
      <c r="B9117" s="509" t="s">
        <v>391</v>
      </c>
      <c r="C9117" s="509">
        <v>40</v>
      </c>
      <c r="H9117" s="509">
        <v>0</v>
      </c>
    </row>
    <row r="9118" spans="1:8">
      <c r="A9118" s="508" t="s">
        <v>618</v>
      </c>
      <c r="B9118" s="509" t="s">
        <v>391</v>
      </c>
      <c r="C9118" s="509">
        <v>41</v>
      </c>
      <c r="H9118" s="509">
        <v>0</v>
      </c>
    </row>
    <row r="9119" spans="1:8">
      <c r="A9119" s="508" t="s">
        <v>618</v>
      </c>
      <c r="B9119" s="509" t="s">
        <v>391</v>
      </c>
      <c r="C9119" s="509">
        <v>42</v>
      </c>
      <c r="H9119" s="509">
        <v>0</v>
      </c>
    </row>
    <row r="9120" spans="1:8">
      <c r="A9120" s="508" t="s">
        <v>618</v>
      </c>
      <c r="B9120" s="509" t="s">
        <v>391</v>
      </c>
      <c r="C9120" s="509">
        <v>43</v>
      </c>
      <c r="H9120" s="509">
        <v>0</v>
      </c>
    </row>
    <row r="9121" spans="1:8">
      <c r="A9121" s="508" t="s">
        <v>618</v>
      </c>
      <c r="B9121" s="509" t="s">
        <v>391</v>
      </c>
      <c r="C9121" s="509">
        <v>44</v>
      </c>
      <c r="H9121" s="509">
        <v>0</v>
      </c>
    </row>
    <row r="9122" spans="1:8">
      <c r="A9122" s="508" t="s">
        <v>618</v>
      </c>
      <c r="B9122" s="509" t="s">
        <v>391</v>
      </c>
      <c r="C9122" s="509">
        <v>45</v>
      </c>
      <c r="H9122" s="509">
        <v>0</v>
      </c>
    </row>
    <row r="9123" spans="1:8">
      <c r="A9123" s="508" t="s">
        <v>618</v>
      </c>
      <c r="B9123" s="509" t="s">
        <v>391</v>
      </c>
      <c r="C9123" s="509">
        <v>46</v>
      </c>
      <c r="H9123" s="509">
        <v>0</v>
      </c>
    </row>
    <row r="9124" spans="1:8">
      <c r="A9124" s="508" t="s">
        <v>618</v>
      </c>
      <c r="B9124" s="509" t="s">
        <v>391</v>
      </c>
      <c r="C9124" s="509">
        <v>47</v>
      </c>
      <c r="H9124" s="509">
        <v>0</v>
      </c>
    </row>
    <row r="9125" spans="1:8">
      <c r="A9125" s="508" t="s">
        <v>618</v>
      </c>
      <c r="B9125" s="509" t="s">
        <v>391</v>
      </c>
      <c r="C9125" s="509">
        <v>48</v>
      </c>
      <c r="H9125" s="509">
        <v>0</v>
      </c>
    </row>
    <row r="9126" spans="1:8">
      <c r="A9126" s="508" t="s">
        <v>618</v>
      </c>
      <c r="B9126" s="509" t="s">
        <v>391</v>
      </c>
      <c r="C9126" s="509">
        <v>49</v>
      </c>
      <c r="H9126" s="509">
        <v>0</v>
      </c>
    </row>
    <row r="9127" spans="1:8">
      <c r="A9127" s="508" t="s">
        <v>618</v>
      </c>
      <c r="B9127" s="509" t="s">
        <v>391</v>
      </c>
      <c r="C9127" s="509">
        <v>50</v>
      </c>
      <c r="H9127" s="509">
        <v>0</v>
      </c>
    </row>
    <row r="9128" spans="1:8">
      <c r="A9128" s="508" t="s">
        <v>618</v>
      </c>
      <c r="B9128" s="509" t="s">
        <v>391</v>
      </c>
      <c r="C9128" s="509">
        <v>51</v>
      </c>
      <c r="H9128" s="509">
        <v>0</v>
      </c>
    </row>
    <row r="9129" spans="1:8">
      <c r="A9129" s="508" t="s">
        <v>618</v>
      </c>
      <c r="B9129" s="509" t="s">
        <v>391</v>
      </c>
      <c r="C9129" s="509" t="s">
        <v>1031</v>
      </c>
      <c r="H9129" s="509">
        <v>0</v>
      </c>
    </row>
    <row r="9130" spans="1:8">
      <c r="A9130" s="508" t="s">
        <v>618</v>
      </c>
      <c r="B9130" s="509" t="s">
        <v>391</v>
      </c>
      <c r="C9130" s="509" t="s">
        <v>1032</v>
      </c>
      <c r="H9130" s="509">
        <v>0</v>
      </c>
    </row>
    <row r="9131" spans="1:8">
      <c r="A9131" s="508" t="s">
        <v>618</v>
      </c>
      <c r="B9131" s="509" t="s">
        <v>391</v>
      </c>
      <c r="C9131" s="509">
        <v>52</v>
      </c>
      <c r="H9131" s="509">
        <v>0</v>
      </c>
    </row>
    <row r="9132" spans="1:8">
      <c r="A9132" s="508" t="s">
        <v>618</v>
      </c>
      <c r="B9132" s="509" t="s">
        <v>391</v>
      </c>
      <c r="C9132" s="509">
        <v>53</v>
      </c>
      <c r="H9132" s="509">
        <v>0</v>
      </c>
    </row>
    <row r="9133" spans="1:8">
      <c r="A9133" s="508" t="s">
        <v>618</v>
      </c>
      <c r="B9133" s="509" t="s">
        <v>391</v>
      </c>
      <c r="C9133" s="509">
        <v>54</v>
      </c>
      <c r="H9133" s="509">
        <v>0</v>
      </c>
    </row>
    <row r="9134" spans="1:8">
      <c r="A9134" s="508" t="s">
        <v>618</v>
      </c>
      <c r="B9134" s="509" t="s">
        <v>391</v>
      </c>
      <c r="C9134" s="509">
        <v>55</v>
      </c>
      <c r="H9134" s="509">
        <v>0</v>
      </c>
    </row>
    <row r="9135" spans="1:8">
      <c r="A9135" s="508" t="s">
        <v>618</v>
      </c>
      <c r="B9135" s="509" t="s">
        <v>391</v>
      </c>
      <c r="C9135" s="509">
        <v>56</v>
      </c>
      <c r="H9135" s="509">
        <v>0</v>
      </c>
    </row>
    <row r="9136" spans="1:8">
      <c r="A9136" s="508" t="s">
        <v>618</v>
      </c>
      <c r="B9136" s="509" t="s">
        <v>391</v>
      </c>
      <c r="C9136" s="509">
        <v>57</v>
      </c>
      <c r="H9136" s="509">
        <v>0</v>
      </c>
    </row>
    <row r="9137" spans="1:8">
      <c r="A9137" s="508" t="s">
        <v>618</v>
      </c>
      <c r="B9137" s="509" t="s">
        <v>391</v>
      </c>
      <c r="C9137" s="509">
        <v>58</v>
      </c>
      <c r="H9137" s="509">
        <v>0</v>
      </c>
    </row>
    <row r="9138" spans="1:8">
      <c r="A9138" s="508" t="s">
        <v>618</v>
      </c>
      <c r="B9138" s="509" t="s">
        <v>391</v>
      </c>
      <c r="C9138" s="509">
        <v>59</v>
      </c>
      <c r="H9138" s="509">
        <v>0</v>
      </c>
    </row>
    <row r="9139" spans="1:8">
      <c r="A9139" s="508" t="s">
        <v>618</v>
      </c>
      <c r="B9139" s="509" t="s">
        <v>391</v>
      </c>
      <c r="C9139" s="509">
        <v>60</v>
      </c>
      <c r="H9139" s="509">
        <v>0</v>
      </c>
    </row>
    <row r="9140" spans="1:8">
      <c r="A9140" s="508" t="s">
        <v>618</v>
      </c>
      <c r="B9140" s="509" t="s">
        <v>391</v>
      </c>
      <c r="C9140" s="509">
        <v>61</v>
      </c>
      <c r="H9140" s="509">
        <v>0</v>
      </c>
    </row>
    <row r="9141" spans="1:8">
      <c r="A9141" s="508" t="s">
        <v>618</v>
      </c>
      <c r="B9141" s="509" t="s">
        <v>391</v>
      </c>
      <c r="C9141" s="509">
        <v>62</v>
      </c>
      <c r="H9141" s="509">
        <v>0</v>
      </c>
    </row>
    <row r="9142" spans="1:8">
      <c r="A9142" s="508" t="s">
        <v>618</v>
      </c>
      <c r="B9142" s="509" t="s">
        <v>391</v>
      </c>
      <c r="C9142" s="509">
        <v>63</v>
      </c>
      <c r="H9142" s="509">
        <v>0</v>
      </c>
    </row>
    <row r="9143" spans="1:8">
      <c r="A9143" s="508" t="s">
        <v>618</v>
      </c>
      <c r="B9143" s="509" t="s">
        <v>391</v>
      </c>
      <c r="C9143" s="509" t="s">
        <v>1033</v>
      </c>
      <c r="H9143" s="509">
        <v>0</v>
      </c>
    </row>
    <row r="9144" spans="1:8">
      <c r="A9144" s="508" t="s">
        <v>618</v>
      </c>
      <c r="B9144" s="509" t="s">
        <v>391</v>
      </c>
      <c r="C9144" s="509" t="s">
        <v>1034</v>
      </c>
      <c r="H9144" s="509">
        <v>0</v>
      </c>
    </row>
    <row r="9145" spans="1:8">
      <c r="A9145" s="508" t="s">
        <v>618</v>
      </c>
      <c r="B9145" s="509" t="s">
        <v>391</v>
      </c>
      <c r="C9145" s="509">
        <v>64</v>
      </c>
      <c r="H9145" s="509">
        <v>0</v>
      </c>
    </row>
    <row r="9146" spans="1:8">
      <c r="A9146" s="508" t="s">
        <v>618</v>
      </c>
      <c r="B9146" s="509" t="s">
        <v>391</v>
      </c>
      <c r="C9146" s="509" t="s">
        <v>1035</v>
      </c>
      <c r="H9146" s="509">
        <v>0</v>
      </c>
    </row>
    <row r="9147" spans="1:8">
      <c r="A9147" s="508" t="s">
        <v>618</v>
      </c>
      <c r="B9147" s="509" t="s">
        <v>391</v>
      </c>
      <c r="C9147" s="509">
        <v>65</v>
      </c>
      <c r="H9147" s="509">
        <v>0</v>
      </c>
    </row>
    <row r="9148" spans="1:8">
      <c r="A9148" s="508" t="s">
        <v>618</v>
      </c>
      <c r="B9148" s="509" t="s">
        <v>391</v>
      </c>
      <c r="C9148" s="509">
        <v>66</v>
      </c>
      <c r="H9148" s="509">
        <v>0</v>
      </c>
    </row>
    <row r="9149" spans="1:8">
      <c r="A9149" s="508" t="s">
        <v>618</v>
      </c>
      <c r="B9149" s="509" t="s">
        <v>391</v>
      </c>
      <c r="C9149" s="509" t="s">
        <v>1036</v>
      </c>
      <c r="H9149" s="509">
        <v>0</v>
      </c>
    </row>
    <row r="9150" spans="1:8">
      <c r="A9150" s="508" t="s">
        <v>618</v>
      </c>
      <c r="B9150" s="509" t="s">
        <v>391</v>
      </c>
      <c r="C9150" s="509" t="s">
        <v>1037</v>
      </c>
      <c r="H9150" s="509">
        <v>0</v>
      </c>
    </row>
    <row r="9151" spans="1:8">
      <c r="A9151" s="508" t="s">
        <v>618</v>
      </c>
      <c r="B9151" s="509" t="s">
        <v>391</v>
      </c>
      <c r="C9151" s="509" t="s">
        <v>1038</v>
      </c>
      <c r="H9151" s="509">
        <v>0</v>
      </c>
    </row>
    <row r="9152" spans="1:8">
      <c r="A9152" s="508" t="s">
        <v>618</v>
      </c>
      <c r="B9152" s="509" t="s">
        <v>391</v>
      </c>
      <c r="C9152" s="509" t="s">
        <v>1039</v>
      </c>
      <c r="H9152" s="509">
        <v>0</v>
      </c>
    </row>
    <row r="9153" spans="1:8">
      <c r="A9153" s="508" t="s">
        <v>618</v>
      </c>
      <c r="B9153" s="509" t="s">
        <v>391</v>
      </c>
      <c r="C9153" s="509" t="s">
        <v>1040</v>
      </c>
      <c r="H9153" s="509">
        <v>0</v>
      </c>
    </row>
    <row r="9154" spans="1:8">
      <c r="A9154" s="508" t="s">
        <v>618</v>
      </c>
      <c r="B9154" s="509" t="s">
        <v>391</v>
      </c>
      <c r="C9154" s="509" t="s">
        <v>1041</v>
      </c>
      <c r="H9154" s="509">
        <v>0</v>
      </c>
    </row>
    <row r="9155" spans="1:8">
      <c r="A9155" s="508" t="s">
        <v>618</v>
      </c>
      <c r="B9155" s="509" t="s">
        <v>391</v>
      </c>
      <c r="C9155" s="509" t="s">
        <v>1042</v>
      </c>
    </row>
    <row r="9156" spans="1:8">
      <c r="A9156" s="508" t="s">
        <v>618</v>
      </c>
      <c r="B9156" s="509" t="s">
        <v>391</v>
      </c>
      <c r="C9156" s="509">
        <v>67</v>
      </c>
      <c r="H9156" s="509">
        <v>0</v>
      </c>
    </row>
    <row r="9157" spans="1:8">
      <c r="A9157" s="508" t="s">
        <v>618</v>
      </c>
      <c r="B9157" s="509" t="s">
        <v>391</v>
      </c>
      <c r="C9157" s="509">
        <v>68</v>
      </c>
      <c r="H9157" s="509">
        <v>0</v>
      </c>
    </row>
    <row r="9158" spans="1:8">
      <c r="A9158" s="508" t="s">
        <v>618</v>
      </c>
      <c r="B9158" s="509" t="s">
        <v>391</v>
      </c>
      <c r="C9158" s="509" t="s">
        <v>1043</v>
      </c>
      <c r="H9158" s="509">
        <v>0</v>
      </c>
    </row>
    <row r="9159" spans="1:8">
      <c r="A9159" s="508" t="s">
        <v>618</v>
      </c>
      <c r="B9159" s="509" t="s">
        <v>391</v>
      </c>
      <c r="C9159" s="509">
        <v>69</v>
      </c>
      <c r="H9159" s="509">
        <v>0</v>
      </c>
    </row>
    <row r="9160" spans="1:8">
      <c r="A9160" s="508" t="s">
        <v>618</v>
      </c>
      <c r="B9160" s="509" t="s">
        <v>391</v>
      </c>
      <c r="C9160" s="509" t="s">
        <v>1044</v>
      </c>
      <c r="H9160" s="509">
        <v>0</v>
      </c>
    </row>
    <row r="9161" spans="1:8">
      <c r="A9161" s="508" t="s">
        <v>618</v>
      </c>
      <c r="B9161" s="509" t="s">
        <v>391</v>
      </c>
      <c r="C9161" s="509" t="s">
        <v>1045</v>
      </c>
      <c r="H9161" s="509">
        <v>0</v>
      </c>
    </row>
    <row r="9162" spans="1:8">
      <c r="A9162" s="508" t="s">
        <v>618</v>
      </c>
      <c r="B9162" s="509" t="s">
        <v>391</v>
      </c>
      <c r="C9162" s="509">
        <v>70</v>
      </c>
      <c r="H9162" s="509">
        <v>0</v>
      </c>
    </row>
    <row r="9163" spans="1:8">
      <c r="A9163" s="508" t="s">
        <v>618</v>
      </c>
      <c r="B9163" s="509" t="s">
        <v>391</v>
      </c>
      <c r="C9163" s="509" t="s">
        <v>1046</v>
      </c>
      <c r="H9163" s="509">
        <v>0</v>
      </c>
    </row>
    <row r="9164" spans="1:8">
      <c r="A9164" s="508" t="s">
        <v>618</v>
      </c>
      <c r="B9164" s="509" t="s">
        <v>391</v>
      </c>
      <c r="C9164" s="509">
        <v>71</v>
      </c>
      <c r="H9164" s="509">
        <v>0</v>
      </c>
    </row>
    <row r="9165" spans="1:8">
      <c r="A9165" s="508" t="s">
        <v>618</v>
      </c>
      <c r="B9165" s="509" t="s">
        <v>391</v>
      </c>
      <c r="C9165" s="509" t="s">
        <v>1047</v>
      </c>
      <c r="H9165" s="509">
        <v>0</v>
      </c>
    </row>
    <row r="9166" spans="1:8">
      <c r="A9166" s="508" t="s">
        <v>618</v>
      </c>
      <c r="B9166" s="509" t="s">
        <v>391</v>
      </c>
      <c r="C9166" s="509" t="s">
        <v>1048</v>
      </c>
      <c r="H9166" s="509">
        <v>0</v>
      </c>
    </row>
    <row r="9167" spans="1:8">
      <c r="A9167" s="508" t="s">
        <v>618</v>
      </c>
      <c r="B9167" s="509" t="s">
        <v>391</v>
      </c>
      <c r="C9167" s="509" t="s">
        <v>1049</v>
      </c>
      <c r="H9167" s="509">
        <v>0</v>
      </c>
    </row>
    <row r="9168" spans="1:8">
      <c r="A9168" s="508" t="s">
        <v>618</v>
      </c>
      <c r="B9168" s="509" t="s">
        <v>391</v>
      </c>
      <c r="C9168" s="509" t="s">
        <v>1050</v>
      </c>
      <c r="H9168" s="509">
        <v>0</v>
      </c>
    </row>
    <row r="9169" spans="1:8">
      <c r="A9169" s="508" t="s">
        <v>618</v>
      </c>
      <c r="B9169" s="509" t="s">
        <v>391</v>
      </c>
      <c r="C9169" s="509" t="s">
        <v>1051</v>
      </c>
      <c r="H9169" s="509">
        <v>0</v>
      </c>
    </row>
    <row r="9170" spans="1:8">
      <c r="A9170" s="508" t="s">
        <v>618</v>
      </c>
      <c r="B9170" s="509" t="s">
        <v>391</v>
      </c>
      <c r="C9170" s="509">
        <v>72</v>
      </c>
      <c r="H9170" s="509">
        <v>0</v>
      </c>
    </row>
    <row r="9171" spans="1:8">
      <c r="A9171" s="508" t="s">
        <v>618</v>
      </c>
      <c r="B9171" s="509" t="s">
        <v>391</v>
      </c>
      <c r="C9171" s="509">
        <v>74</v>
      </c>
      <c r="H9171" s="509">
        <v>0</v>
      </c>
    </row>
    <row r="9172" spans="1:8">
      <c r="A9172" s="508" t="s">
        <v>618</v>
      </c>
      <c r="B9172" s="509" t="s">
        <v>391</v>
      </c>
      <c r="C9172" s="509" t="s">
        <v>4571</v>
      </c>
      <c r="D9172" s="509">
        <v>0</v>
      </c>
      <c r="E9172" s="509">
        <v>0</v>
      </c>
      <c r="F9172" s="509">
        <v>0</v>
      </c>
      <c r="G9172" s="509">
        <v>0</v>
      </c>
      <c r="H9172" s="509">
        <v>0</v>
      </c>
    </row>
    <row r="9173" spans="1:8">
      <c r="A9173" s="508" t="s">
        <v>619</v>
      </c>
      <c r="B9173" s="509" t="s">
        <v>392</v>
      </c>
      <c r="C9173" s="509">
        <v>1</v>
      </c>
      <c r="H9173" s="509">
        <v>0</v>
      </c>
    </row>
    <row r="9174" spans="1:8">
      <c r="A9174" s="508" t="s">
        <v>619</v>
      </c>
      <c r="B9174" s="509" t="s">
        <v>392</v>
      </c>
      <c r="C9174" s="509" t="s">
        <v>1023</v>
      </c>
      <c r="H9174" s="509">
        <v>0</v>
      </c>
    </row>
    <row r="9175" spans="1:8">
      <c r="A9175" s="508" t="s">
        <v>619</v>
      </c>
      <c r="B9175" s="509" t="s">
        <v>392</v>
      </c>
      <c r="C9175" s="509">
        <v>2</v>
      </c>
      <c r="H9175" s="509">
        <v>0</v>
      </c>
    </row>
    <row r="9176" spans="1:8">
      <c r="A9176" s="508" t="s">
        <v>619</v>
      </c>
      <c r="B9176" s="509" t="s">
        <v>392</v>
      </c>
      <c r="C9176" s="509">
        <v>3</v>
      </c>
      <c r="H9176" s="509">
        <v>0</v>
      </c>
    </row>
    <row r="9177" spans="1:8">
      <c r="A9177" s="508" t="s">
        <v>619</v>
      </c>
      <c r="B9177" s="509" t="s">
        <v>392</v>
      </c>
      <c r="C9177" s="509">
        <v>4</v>
      </c>
      <c r="H9177" s="509">
        <v>0</v>
      </c>
    </row>
    <row r="9178" spans="1:8">
      <c r="A9178" s="508" t="s">
        <v>619</v>
      </c>
      <c r="B9178" s="509" t="s">
        <v>392</v>
      </c>
      <c r="C9178" s="509">
        <v>5</v>
      </c>
      <c r="H9178" s="509">
        <v>0</v>
      </c>
    </row>
    <row r="9179" spans="1:8">
      <c r="A9179" s="508" t="s">
        <v>619</v>
      </c>
      <c r="B9179" s="509" t="s">
        <v>392</v>
      </c>
      <c r="C9179" s="509">
        <v>6</v>
      </c>
      <c r="H9179" s="509">
        <v>0</v>
      </c>
    </row>
    <row r="9180" spans="1:8">
      <c r="A9180" s="508" t="s">
        <v>619</v>
      </c>
      <c r="B9180" s="509" t="s">
        <v>392</v>
      </c>
      <c r="C9180" s="509">
        <v>7</v>
      </c>
      <c r="H9180" s="509">
        <v>0</v>
      </c>
    </row>
    <row r="9181" spans="1:8">
      <c r="A9181" s="508" t="s">
        <v>619</v>
      </c>
      <c r="B9181" s="509" t="s">
        <v>392</v>
      </c>
      <c r="C9181" s="509">
        <v>8</v>
      </c>
      <c r="H9181" s="509">
        <v>0</v>
      </c>
    </row>
    <row r="9182" spans="1:8">
      <c r="A9182" s="508" t="s">
        <v>619</v>
      </c>
      <c r="B9182" s="509" t="s">
        <v>392</v>
      </c>
      <c r="C9182" s="509">
        <v>9</v>
      </c>
      <c r="H9182" s="509">
        <v>0</v>
      </c>
    </row>
    <row r="9183" spans="1:8">
      <c r="A9183" s="508" t="s">
        <v>619</v>
      </c>
      <c r="B9183" s="509" t="s">
        <v>392</v>
      </c>
      <c r="C9183" s="509">
        <v>10</v>
      </c>
      <c r="H9183" s="509">
        <v>0</v>
      </c>
    </row>
    <row r="9184" spans="1:8">
      <c r="A9184" s="508" t="s">
        <v>619</v>
      </c>
      <c r="B9184" s="509" t="s">
        <v>392</v>
      </c>
      <c r="C9184" s="509">
        <v>11</v>
      </c>
      <c r="H9184" s="509">
        <v>0</v>
      </c>
    </row>
    <row r="9185" spans="1:8">
      <c r="A9185" s="508" t="s">
        <v>619</v>
      </c>
      <c r="B9185" s="509" t="s">
        <v>392</v>
      </c>
      <c r="C9185" s="509">
        <v>12</v>
      </c>
      <c r="H9185" s="509">
        <v>0</v>
      </c>
    </row>
    <row r="9186" spans="1:8">
      <c r="A9186" s="508" t="s">
        <v>619</v>
      </c>
      <c r="B9186" s="509" t="s">
        <v>392</v>
      </c>
      <c r="C9186" s="509">
        <v>13</v>
      </c>
      <c r="H9186" s="509">
        <v>0</v>
      </c>
    </row>
    <row r="9187" spans="1:8">
      <c r="A9187" s="508" t="s">
        <v>619</v>
      </c>
      <c r="B9187" s="509" t="s">
        <v>392</v>
      </c>
      <c r="C9187" s="509">
        <v>14</v>
      </c>
      <c r="H9187" s="509">
        <v>0</v>
      </c>
    </row>
    <row r="9188" spans="1:8">
      <c r="A9188" s="508" t="s">
        <v>619</v>
      </c>
      <c r="B9188" s="509" t="s">
        <v>392</v>
      </c>
      <c r="C9188" s="509">
        <v>15</v>
      </c>
      <c r="H9188" s="509">
        <v>0</v>
      </c>
    </row>
    <row r="9189" spans="1:8">
      <c r="A9189" s="508" t="s">
        <v>619</v>
      </c>
      <c r="B9189" s="509" t="s">
        <v>392</v>
      </c>
      <c r="C9189" s="509">
        <v>16</v>
      </c>
      <c r="H9189" s="509">
        <v>0</v>
      </c>
    </row>
    <row r="9190" spans="1:8">
      <c r="A9190" s="508" t="s">
        <v>619</v>
      </c>
      <c r="B9190" s="509" t="s">
        <v>392</v>
      </c>
      <c r="C9190" s="509">
        <v>17</v>
      </c>
      <c r="H9190" s="509">
        <v>0</v>
      </c>
    </row>
    <row r="9191" spans="1:8">
      <c r="A9191" s="508" t="s">
        <v>619</v>
      </c>
      <c r="B9191" s="509" t="s">
        <v>392</v>
      </c>
      <c r="C9191" s="509">
        <v>18</v>
      </c>
      <c r="H9191" s="509">
        <v>0</v>
      </c>
    </row>
    <row r="9192" spans="1:8">
      <c r="A9192" s="508" t="s">
        <v>619</v>
      </c>
      <c r="B9192" s="509" t="s">
        <v>392</v>
      </c>
      <c r="C9192" s="509" t="s">
        <v>1024</v>
      </c>
      <c r="H9192" s="509">
        <v>0</v>
      </c>
    </row>
    <row r="9193" spans="1:8">
      <c r="A9193" s="508" t="s">
        <v>619</v>
      </c>
      <c r="B9193" s="509" t="s">
        <v>392</v>
      </c>
      <c r="C9193" s="509" t="s">
        <v>1025</v>
      </c>
      <c r="H9193" s="509">
        <v>0</v>
      </c>
    </row>
    <row r="9194" spans="1:8">
      <c r="A9194" s="508" t="s">
        <v>619</v>
      </c>
      <c r="B9194" s="509" t="s">
        <v>392</v>
      </c>
      <c r="C9194" s="509">
        <v>19</v>
      </c>
      <c r="H9194" s="509">
        <v>0</v>
      </c>
    </row>
    <row r="9195" spans="1:8">
      <c r="A9195" s="508" t="s">
        <v>619</v>
      </c>
      <c r="B9195" s="509" t="s">
        <v>392</v>
      </c>
      <c r="C9195" s="509">
        <v>20</v>
      </c>
      <c r="H9195" s="509">
        <v>0</v>
      </c>
    </row>
    <row r="9196" spans="1:8">
      <c r="A9196" s="508" t="s">
        <v>619</v>
      </c>
      <c r="B9196" s="509" t="s">
        <v>392</v>
      </c>
      <c r="C9196" s="509">
        <v>21</v>
      </c>
      <c r="H9196" s="509">
        <v>0</v>
      </c>
    </row>
    <row r="9197" spans="1:8">
      <c r="A9197" s="508" t="s">
        <v>619</v>
      </c>
      <c r="B9197" s="509" t="s">
        <v>392</v>
      </c>
      <c r="C9197" s="509" t="s">
        <v>1026</v>
      </c>
      <c r="H9197" s="509">
        <v>0</v>
      </c>
    </row>
    <row r="9198" spans="1:8">
      <c r="A9198" s="508" t="s">
        <v>619</v>
      </c>
      <c r="B9198" s="509" t="s">
        <v>392</v>
      </c>
      <c r="C9198" s="509" t="s">
        <v>1027</v>
      </c>
      <c r="H9198" s="509">
        <v>0</v>
      </c>
    </row>
    <row r="9199" spans="1:8">
      <c r="A9199" s="508" t="s">
        <v>619</v>
      </c>
      <c r="B9199" s="509" t="s">
        <v>392</v>
      </c>
      <c r="C9199" s="509" t="s">
        <v>1028</v>
      </c>
      <c r="H9199" s="509">
        <v>0</v>
      </c>
    </row>
    <row r="9200" spans="1:8">
      <c r="A9200" s="508" t="s">
        <v>619</v>
      </c>
      <c r="B9200" s="509" t="s">
        <v>392</v>
      </c>
      <c r="C9200" s="509">
        <v>22</v>
      </c>
      <c r="H9200" s="509">
        <v>0</v>
      </c>
    </row>
    <row r="9201" spans="1:8">
      <c r="A9201" s="508" t="s">
        <v>619</v>
      </c>
      <c r="B9201" s="509" t="s">
        <v>392</v>
      </c>
      <c r="C9201" s="509">
        <v>23</v>
      </c>
      <c r="H9201" s="509">
        <v>0</v>
      </c>
    </row>
    <row r="9202" spans="1:8">
      <c r="A9202" s="508" t="s">
        <v>619</v>
      </c>
      <c r="B9202" s="509" t="s">
        <v>392</v>
      </c>
      <c r="C9202" s="509" t="s">
        <v>1029</v>
      </c>
      <c r="H9202" s="509">
        <v>0</v>
      </c>
    </row>
    <row r="9203" spans="1:8">
      <c r="A9203" s="508" t="s">
        <v>619</v>
      </c>
      <c r="B9203" s="509" t="s">
        <v>392</v>
      </c>
      <c r="C9203" s="509">
        <v>24</v>
      </c>
      <c r="H9203" s="509">
        <v>0</v>
      </c>
    </row>
    <row r="9204" spans="1:8">
      <c r="A9204" s="508" t="s">
        <v>619</v>
      </c>
      <c r="B9204" s="509" t="s">
        <v>392</v>
      </c>
      <c r="C9204" s="509">
        <v>25</v>
      </c>
    </row>
    <row r="9205" spans="1:8">
      <c r="A9205" s="508" t="s">
        <v>619</v>
      </c>
      <c r="B9205" s="509" t="s">
        <v>392</v>
      </c>
      <c r="C9205" s="509">
        <v>26</v>
      </c>
      <c r="H9205" s="509">
        <v>0</v>
      </c>
    </row>
    <row r="9206" spans="1:8">
      <c r="A9206" s="508" t="s">
        <v>619</v>
      </c>
      <c r="B9206" s="509" t="s">
        <v>392</v>
      </c>
      <c r="C9206" s="509">
        <v>27</v>
      </c>
      <c r="H9206" s="509">
        <v>0</v>
      </c>
    </row>
    <row r="9207" spans="1:8">
      <c r="A9207" s="508" t="s">
        <v>619</v>
      </c>
      <c r="B9207" s="509" t="s">
        <v>392</v>
      </c>
      <c r="C9207" s="509">
        <v>28</v>
      </c>
      <c r="H9207" s="509">
        <v>0</v>
      </c>
    </row>
    <row r="9208" spans="1:8">
      <c r="A9208" s="508" t="s">
        <v>619</v>
      </c>
      <c r="B9208" s="509" t="s">
        <v>392</v>
      </c>
      <c r="C9208" s="509">
        <v>29</v>
      </c>
      <c r="H9208" s="509">
        <v>0</v>
      </c>
    </row>
    <row r="9209" spans="1:8">
      <c r="A9209" s="508" t="s">
        <v>619</v>
      </c>
      <c r="B9209" s="509" t="s">
        <v>392</v>
      </c>
      <c r="C9209" s="509">
        <v>30</v>
      </c>
      <c r="H9209" s="509">
        <v>0</v>
      </c>
    </row>
    <row r="9210" spans="1:8">
      <c r="A9210" s="508" t="s">
        <v>619</v>
      </c>
      <c r="B9210" s="509" t="s">
        <v>392</v>
      </c>
      <c r="C9210" s="509">
        <v>31</v>
      </c>
      <c r="H9210" s="509">
        <v>0</v>
      </c>
    </row>
    <row r="9211" spans="1:8">
      <c r="A9211" s="508" t="s">
        <v>619</v>
      </c>
      <c r="B9211" s="509" t="s">
        <v>392</v>
      </c>
      <c r="C9211" s="509">
        <v>32</v>
      </c>
      <c r="H9211" s="509">
        <v>0</v>
      </c>
    </row>
    <row r="9212" spans="1:8">
      <c r="A9212" s="508" t="s">
        <v>619</v>
      </c>
      <c r="B9212" s="509" t="s">
        <v>392</v>
      </c>
      <c r="C9212" s="509">
        <v>33</v>
      </c>
      <c r="H9212" s="509">
        <v>0</v>
      </c>
    </row>
    <row r="9213" spans="1:8">
      <c r="A9213" s="508" t="s">
        <v>619</v>
      </c>
      <c r="B9213" s="509" t="s">
        <v>392</v>
      </c>
      <c r="C9213" s="509">
        <v>34</v>
      </c>
      <c r="H9213" s="509">
        <v>0</v>
      </c>
    </row>
    <row r="9214" spans="1:8">
      <c r="A9214" s="508" t="s">
        <v>619</v>
      </c>
      <c r="B9214" s="509" t="s">
        <v>392</v>
      </c>
      <c r="C9214" s="509">
        <v>35</v>
      </c>
      <c r="H9214" s="509">
        <v>0</v>
      </c>
    </row>
    <row r="9215" spans="1:8">
      <c r="A9215" s="508" t="s">
        <v>619</v>
      </c>
      <c r="B9215" s="509" t="s">
        <v>392</v>
      </c>
      <c r="C9215" s="509">
        <v>36</v>
      </c>
      <c r="H9215" s="509">
        <v>0</v>
      </c>
    </row>
    <row r="9216" spans="1:8">
      <c r="A9216" s="508" t="s">
        <v>619</v>
      </c>
      <c r="B9216" s="509" t="s">
        <v>392</v>
      </c>
      <c r="C9216" s="509">
        <v>37</v>
      </c>
      <c r="H9216" s="509">
        <v>0</v>
      </c>
    </row>
    <row r="9217" spans="1:8">
      <c r="A9217" s="508" t="s">
        <v>619</v>
      </c>
      <c r="B9217" s="509" t="s">
        <v>392</v>
      </c>
      <c r="C9217" s="509">
        <v>38</v>
      </c>
      <c r="H9217" s="509">
        <v>0</v>
      </c>
    </row>
    <row r="9218" spans="1:8">
      <c r="A9218" s="508" t="s">
        <v>619</v>
      </c>
      <c r="B9218" s="509" t="s">
        <v>392</v>
      </c>
      <c r="C9218" s="509" t="s">
        <v>1030</v>
      </c>
    </row>
    <row r="9219" spans="1:8">
      <c r="A9219" s="508" t="s">
        <v>619</v>
      </c>
      <c r="B9219" s="509" t="s">
        <v>392</v>
      </c>
      <c r="C9219" s="509">
        <v>39</v>
      </c>
      <c r="H9219" s="509">
        <v>0</v>
      </c>
    </row>
    <row r="9220" spans="1:8">
      <c r="A9220" s="508" t="s">
        <v>619</v>
      </c>
      <c r="B9220" s="509" t="s">
        <v>392</v>
      </c>
      <c r="C9220" s="509">
        <v>40</v>
      </c>
      <c r="H9220" s="509">
        <v>0</v>
      </c>
    </row>
    <row r="9221" spans="1:8">
      <c r="A9221" s="508" t="s">
        <v>619</v>
      </c>
      <c r="B9221" s="509" t="s">
        <v>392</v>
      </c>
      <c r="C9221" s="509">
        <v>41</v>
      </c>
      <c r="H9221" s="509">
        <v>0</v>
      </c>
    </row>
    <row r="9222" spans="1:8">
      <c r="A9222" s="508" t="s">
        <v>619</v>
      </c>
      <c r="B9222" s="509" t="s">
        <v>392</v>
      </c>
      <c r="C9222" s="509">
        <v>42</v>
      </c>
      <c r="H9222" s="509">
        <v>0</v>
      </c>
    </row>
    <row r="9223" spans="1:8">
      <c r="A9223" s="508" t="s">
        <v>619</v>
      </c>
      <c r="B9223" s="509" t="s">
        <v>392</v>
      </c>
      <c r="C9223" s="509">
        <v>43</v>
      </c>
      <c r="H9223" s="509">
        <v>0</v>
      </c>
    </row>
    <row r="9224" spans="1:8">
      <c r="A9224" s="508" t="s">
        <v>619</v>
      </c>
      <c r="B9224" s="509" t="s">
        <v>392</v>
      </c>
      <c r="C9224" s="509">
        <v>44</v>
      </c>
      <c r="H9224" s="509">
        <v>0</v>
      </c>
    </row>
    <row r="9225" spans="1:8">
      <c r="A9225" s="508" t="s">
        <v>619</v>
      </c>
      <c r="B9225" s="509" t="s">
        <v>392</v>
      </c>
      <c r="C9225" s="509">
        <v>45</v>
      </c>
      <c r="H9225" s="509">
        <v>0</v>
      </c>
    </row>
    <row r="9226" spans="1:8">
      <c r="A9226" s="508" t="s">
        <v>619</v>
      </c>
      <c r="B9226" s="509" t="s">
        <v>392</v>
      </c>
      <c r="C9226" s="509">
        <v>46</v>
      </c>
      <c r="H9226" s="509">
        <v>0</v>
      </c>
    </row>
    <row r="9227" spans="1:8">
      <c r="A9227" s="508" t="s">
        <v>619</v>
      </c>
      <c r="B9227" s="509" t="s">
        <v>392</v>
      </c>
      <c r="C9227" s="509">
        <v>47</v>
      </c>
      <c r="H9227" s="509">
        <v>0</v>
      </c>
    </row>
    <row r="9228" spans="1:8">
      <c r="A9228" s="508" t="s">
        <v>619</v>
      </c>
      <c r="B9228" s="509" t="s">
        <v>392</v>
      </c>
      <c r="C9228" s="509">
        <v>48</v>
      </c>
      <c r="H9228" s="509">
        <v>0</v>
      </c>
    </row>
    <row r="9229" spans="1:8">
      <c r="A9229" s="508" t="s">
        <v>619</v>
      </c>
      <c r="B9229" s="509" t="s">
        <v>392</v>
      </c>
      <c r="C9229" s="509">
        <v>49</v>
      </c>
      <c r="H9229" s="509">
        <v>0</v>
      </c>
    </row>
    <row r="9230" spans="1:8">
      <c r="A9230" s="508" t="s">
        <v>619</v>
      </c>
      <c r="B9230" s="509" t="s">
        <v>392</v>
      </c>
      <c r="C9230" s="509">
        <v>50</v>
      </c>
      <c r="H9230" s="509">
        <v>0</v>
      </c>
    </row>
    <row r="9231" spans="1:8">
      <c r="A9231" s="508" t="s">
        <v>619</v>
      </c>
      <c r="B9231" s="509" t="s">
        <v>392</v>
      </c>
      <c r="C9231" s="509">
        <v>51</v>
      </c>
      <c r="H9231" s="509">
        <v>0</v>
      </c>
    </row>
    <row r="9232" spans="1:8">
      <c r="A9232" s="508" t="s">
        <v>619</v>
      </c>
      <c r="B9232" s="509" t="s">
        <v>392</v>
      </c>
      <c r="C9232" s="509" t="s">
        <v>1031</v>
      </c>
      <c r="H9232" s="509">
        <v>0</v>
      </c>
    </row>
    <row r="9233" spans="1:8">
      <c r="A9233" s="508" t="s">
        <v>619</v>
      </c>
      <c r="B9233" s="509" t="s">
        <v>392</v>
      </c>
      <c r="C9233" s="509" t="s">
        <v>1032</v>
      </c>
      <c r="H9233" s="509">
        <v>0</v>
      </c>
    </row>
    <row r="9234" spans="1:8">
      <c r="A9234" s="508" t="s">
        <v>619</v>
      </c>
      <c r="B9234" s="509" t="s">
        <v>392</v>
      </c>
      <c r="C9234" s="509">
        <v>52</v>
      </c>
      <c r="H9234" s="509">
        <v>0</v>
      </c>
    </row>
    <row r="9235" spans="1:8">
      <c r="A9235" s="508" t="s">
        <v>619</v>
      </c>
      <c r="B9235" s="509" t="s">
        <v>392</v>
      </c>
      <c r="C9235" s="509">
        <v>53</v>
      </c>
      <c r="H9235" s="509">
        <v>0</v>
      </c>
    </row>
    <row r="9236" spans="1:8">
      <c r="A9236" s="508" t="s">
        <v>619</v>
      </c>
      <c r="B9236" s="509" t="s">
        <v>392</v>
      </c>
      <c r="C9236" s="509">
        <v>54</v>
      </c>
      <c r="H9236" s="509">
        <v>0</v>
      </c>
    </row>
    <row r="9237" spans="1:8">
      <c r="A9237" s="508" t="s">
        <v>619</v>
      </c>
      <c r="B9237" s="509" t="s">
        <v>392</v>
      </c>
      <c r="C9237" s="509">
        <v>55</v>
      </c>
      <c r="H9237" s="509">
        <v>0</v>
      </c>
    </row>
    <row r="9238" spans="1:8">
      <c r="A9238" s="508" t="s">
        <v>619</v>
      </c>
      <c r="B9238" s="509" t="s">
        <v>392</v>
      </c>
      <c r="C9238" s="509">
        <v>56</v>
      </c>
      <c r="H9238" s="509">
        <v>0</v>
      </c>
    </row>
    <row r="9239" spans="1:8">
      <c r="A9239" s="508" t="s">
        <v>619</v>
      </c>
      <c r="B9239" s="509" t="s">
        <v>392</v>
      </c>
      <c r="C9239" s="509">
        <v>57</v>
      </c>
      <c r="H9239" s="509">
        <v>0</v>
      </c>
    </row>
    <row r="9240" spans="1:8">
      <c r="A9240" s="508" t="s">
        <v>619</v>
      </c>
      <c r="B9240" s="509" t="s">
        <v>392</v>
      </c>
      <c r="C9240" s="509">
        <v>58</v>
      </c>
      <c r="H9240" s="509">
        <v>0</v>
      </c>
    </row>
    <row r="9241" spans="1:8">
      <c r="A9241" s="508" t="s">
        <v>619</v>
      </c>
      <c r="B9241" s="509" t="s">
        <v>392</v>
      </c>
      <c r="C9241" s="509">
        <v>59</v>
      </c>
      <c r="H9241" s="509">
        <v>0</v>
      </c>
    </row>
    <row r="9242" spans="1:8">
      <c r="A9242" s="508" t="s">
        <v>619</v>
      </c>
      <c r="B9242" s="509" t="s">
        <v>392</v>
      </c>
      <c r="C9242" s="509">
        <v>60</v>
      </c>
      <c r="H9242" s="509">
        <v>0</v>
      </c>
    </row>
    <row r="9243" spans="1:8">
      <c r="A9243" s="508" t="s">
        <v>619</v>
      </c>
      <c r="B9243" s="509" t="s">
        <v>392</v>
      </c>
      <c r="C9243" s="509">
        <v>61</v>
      </c>
      <c r="H9243" s="509">
        <v>0</v>
      </c>
    </row>
    <row r="9244" spans="1:8">
      <c r="A9244" s="508" t="s">
        <v>619</v>
      </c>
      <c r="B9244" s="509" t="s">
        <v>392</v>
      </c>
      <c r="C9244" s="509">
        <v>62</v>
      </c>
      <c r="H9244" s="509">
        <v>0</v>
      </c>
    </row>
    <row r="9245" spans="1:8">
      <c r="A9245" s="508" t="s">
        <v>619</v>
      </c>
      <c r="B9245" s="509" t="s">
        <v>392</v>
      </c>
      <c r="C9245" s="509">
        <v>63</v>
      </c>
      <c r="H9245" s="509">
        <v>0</v>
      </c>
    </row>
    <row r="9246" spans="1:8">
      <c r="A9246" s="508" t="s">
        <v>619</v>
      </c>
      <c r="B9246" s="509" t="s">
        <v>392</v>
      </c>
      <c r="C9246" s="509" t="s">
        <v>1033</v>
      </c>
      <c r="H9246" s="509">
        <v>0</v>
      </c>
    </row>
    <row r="9247" spans="1:8">
      <c r="A9247" s="508" t="s">
        <v>619</v>
      </c>
      <c r="B9247" s="509" t="s">
        <v>392</v>
      </c>
      <c r="C9247" s="509" t="s">
        <v>1034</v>
      </c>
      <c r="H9247" s="509">
        <v>0</v>
      </c>
    </row>
    <row r="9248" spans="1:8">
      <c r="A9248" s="508" t="s">
        <v>619</v>
      </c>
      <c r="B9248" s="509" t="s">
        <v>392</v>
      </c>
      <c r="C9248" s="509">
        <v>64</v>
      </c>
      <c r="H9248" s="509">
        <v>0</v>
      </c>
    </row>
    <row r="9249" spans="1:8">
      <c r="A9249" s="508" t="s">
        <v>619</v>
      </c>
      <c r="B9249" s="509" t="s">
        <v>392</v>
      </c>
      <c r="C9249" s="509" t="s">
        <v>1035</v>
      </c>
      <c r="H9249" s="509">
        <v>0</v>
      </c>
    </row>
    <row r="9250" spans="1:8">
      <c r="A9250" s="508" t="s">
        <v>619</v>
      </c>
      <c r="B9250" s="509" t="s">
        <v>392</v>
      </c>
      <c r="C9250" s="509">
        <v>65</v>
      </c>
      <c r="H9250" s="509">
        <v>0</v>
      </c>
    </row>
    <row r="9251" spans="1:8">
      <c r="A9251" s="508" t="s">
        <v>619</v>
      </c>
      <c r="B9251" s="509" t="s">
        <v>392</v>
      </c>
      <c r="C9251" s="509">
        <v>66</v>
      </c>
      <c r="H9251" s="509">
        <v>0</v>
      </c>
    </row>
    <row r="9252" spans="1:8">
      <c r="A9252" s="508" t="s">
        <v>619</v>
      </c>
      <c r="B9252" s="509" t="s">
        <v>392</v>
      </c>
      <c r="C9252" s="509" t="s">
        <v>1036</v>
      </c>
      <c r="H9252" s="509">
        <v>0</v>
      </c>
    </row>
    <row r="9253" spans="1:8">
      <c r="A9253" s="508" t="s">
        <v>619</v>
      </c>
      <c r="B9253" s="509" t="s">
        <v>392</v>
      </c>
      <c r="C9253" s="509" t="s">
        <v>1037</v>
      </c>
      <c r="H9253" s="509">
        <v>0</v>
      </c>
    </row>
    <row r="9254" spans="1:8">
      <c r="A9254" s="508" t="s">
        <v>619</v>
      </c>
      <c r="B9254" s="509" t="s">
        <v>392</v>
      </c>
      <c r="C9254" s="509" t="s">
        <v>1038</v>
      </c>
      <c r="H9254" s="509">
        <v>0</v>
      </c>
    </row>
    <row r="9255" spans="1:8">
      <c r="A9255" s="508" t="s">
        <v>619</v>
      </c>
      <c r="B9255" s="509" t="s">
        <v>392</v>
      </c>
      <c r="C9255" s="509" t="s">
        <v>1039</v>
      </c>
      <c r="H9255" s="509">
        <v>0</v>
      </c>
    </row>
    <row r="9256" spans="1:8">
      <c r="A9256" s="508" t="s">
        <v>619</v>
      </c>
      <c r="B9256" s="509" t="s">
        <v>392</v>
      </c>
      <c r="C9256" s="509" t="s">
        <v>1040</v>
      </c>
      <c r="H9256" s="509">
        <v>0</v>
      </c>
    </row>
    <row r="9257" spans="1:8">
      <c r="A9257" s="508" t="s">
        <v>619</v>
      </c>
      <c r="B9257" s="509" t="s">
        <v>392</v>
      </c>
      <c r="C9257" s="509" t="s">
        <v>1041</v>
      </c>
      <c r="H9257" s="509">
        <v>0</v>
      </c>
    </row>
    <row r="9258" spans="1:8">
      <c r="A9258" s="508" t="s">
        <v>619</v>
      </c>
      <c r="B9258" s="509" t="s">
        <v>392</v>
      </c>
      <c r="C9258" s="509" t="s">
        <v>1042</v>
      </c>
    </row>
    <row r="9259" spans="1:8">
      <c r="A9259" s="508" t="s">
        <v>619</v>
      </c>
      <c r="B9259" s="509" t="s">
        <v>392</v>
      </c>
      <c r="C9259" s="509">
        <v>67</v>
      </c>
      <c r="H9259" s="509">
        <v>0</v>
      </c>
    </row>
    <row r="9260" spans="1:8">
      <c r="A9260" s="508" t="s">
        <v>619</v>
      </c>
      <c r="B9260" s="509" t="s">
        <v>392</v>
      </c>
      <c r="C9260" s="509">
        <v>68</v>
      </c>
      <c r="H9260" s="509">
        <v>0</v>
      </c>
    </row>
    <row r="9261" spans="1:8">
      <c r="A9261" s="508" t="s">
        <v>619</v>
      </c>
      <c r="B9261" s="509" t="s">
        <v>392</v>
      </c>
      <c r="C9261" s="509" t="s">
        <v>1043</v>
      </c>
      <c r="H9261" s="509">
        <v>0</v>
      </c>
    </row>
    <row r="9262" spans="1:8">
      <c r="A9262" s="508" t="s">
        <v>619</v>
      </c>
      <c r="B9262" s="509" t="s">
        <v>392</v>
      </c>
      <c r="C9262" s="509">
        <v>69</v>
      </c>
      <c r="H9262" s="509">
        <v>0</v>
      </c>
    </row>
    <row r="9263" spans="1:8">
      <c r="A9263" s="508" t="s">
        <v>619</v>
      </c>
      <c r="B9263" s="509" t="s">
        <v>392</v>
      </c>
      <c r="C9263" s="509" t="s">
        <v>1044</v>
      </c>
      <c r="H9263" s="509">
        <v>0</v>
      </c>
    </row>
    <row r="9264" spans="1:8">
      <c r="A9264" s="508" t="s">
        <v>619</v>
      </c>
      <c r="B9264" s="509" t="s">
        <v>392</v>
      </c>
      <c r="C9264" s="509" t="s">
        <v>1045</v>
      </c>
      <c r="H9264" s="509">
        <v>0</v>
      </c>
    </row>
    <row r="9265" spans="1:8">
      <c r="A9265" s="508" t="s">
        <v>619</v>
      </c>
      <c r="B9265" s="509" t="s">
        <v>392</v>
      </c>
      <c r="C9265" s="509">
        <v>70</v>
      </c>
      <c r="H9265" s="509">
        <v>0</v>
      </c>
    </row>
    <row r="9266" spans="1:8">
      <c r="A9266" s="508" t="s">
        <v>619</v>
      </c>
      <c r="B9266" s="509" t="s">
        <v>392</v>
      </c>
      <c r="C9266" s="509" t="s">
        <v>1046</v>
      </c>
      <c r="H9266" s="509">
        <v>0</v>
      </c>
    </row>
    <row r="9267" spans="1:8">
      <c r="A9267" s="508" t="s">
        <v>619</v>
      </c>
      <c r="B9267" s="509" t="s">
        <v>392</v>
      </c>
      <c r="C9267" s="509">
        <v>71</v>
      </c>
      <c r="H9267" s="509">
        <v>0</v>
      </c>
    </row>
    <row r="9268" spans="1:8">
      <c r="A9268" s="508" t="s">
        <v>619</v>
      </c>
      <c r="B9268" s="509" t="s">
        <v>392</v>
      </c>
      <c r="C9268" s="509" t="s">
        <v>1047</v>
      </c>
      <c r="H9268" s="509">
        <v>0</v>
      </c>
    </row>
    <row r="9269" spans="1:8">
      <c r="A9269" s="508" t="s">
        <v>619</v>
      </c>
      <c r="B9269" s="509" t="s">
        <v>392</v>
      </c>
      <c r="C9269" s="509" t="s">
        <v>1048</v>
      </c>
      <c r="H9269" s="509">
        <v>0</v>
      </c>
    </row>
    <row r="9270" spans="1:8">
      <c r="A9270" s="508" t="s">
        <v>619</v>
      </c>
      <c r="B9270" s="509" t="s">
        <v>392</v>
      </c>
      <c r="C9270" s="509" t="s">
        <v>1049</v>
      </c>
      <c r="H9270" s="509">
        <v>0</v>
      </c>
    </row>
    <row r="9271" spans="1:8">
      <c r="A9271" s="508" t="s">
        <v>619</v>
      </c>
      <c r="B9271" s="509" t="s">
        <v>392</v>
      </c>
      <c r="C9271" s="509" t="s">
        <v>1050</v>
      </c>
      <c r="H9271" s="509">
        <v>0</v>
      </c>
    </row>
    <row r="9272" spans="1:8">
      <c r="A9272" s="508" t="s">
        <v>619</v>
      </c>
      <c r="B9272" s="509" t="s">
        <v>392</v>
      </c>
      <c r="C9272" s="509" t="s">
        <v>1051</v>
      </c>
      <c r="H9272" s="509">
        <v>0</v>
      </c>
    </row>
    <row r="9273" spans="1:8">
      <c r="A9273" s="508" t="s">
        <v>619</v>
      </c>
      <c r="B9273" s="509" t="s">
        <v>392</v>
      </c>
      <c r="C9273" s="509">
        <v>72</v>
      </c>
      <c r="H9273" s="509">
        <v>0</v>
      </c>
    </row>
    <row r="9274" spans="1:8">
      <c r="A9274" s="508" t="s">
        <v>619</v>
      </c>
      <c r="B9274" s="509" t="s">
        <v>392</v>
      </c>
      <c r="C9274" s="509">
        <v>74</v>
      </c>
      <c r="H9274" s="509">
        <v>0</v>
      </c>
    </row>
    <row r="9275" spans="1:8">
      <c r="A9275" s="508" t="s">
        <v>619</v>
      </c>
      <c r="B9275" s="509" t="s">
        <v>392</v>
      </c>
      <c r="C9275" s="509" t="s">
        <v>4571</v>
      </c>
      <c r="D9275" s="509">
        <v>0</v>
      </c>
      <c r="E9275" s="509">
        <v>0</v>
      </c>
      <c r="F9275" s="509">
        <v>0</v>
      </c>
      <c r="G9275" s="509">
        <v>0</v>
      </c>
      <c r="H9275" s="509">
        <v>0</v>
      </c>
    </row>
    <row r="9276" spans="1:8">
      <c r="A9276" s="508" t="s">
        <v>620</v>
      </c>
      <c r="B9276" s="509" t="s">
        <v>393</v>
      </c>
      <c r="C9276" s="509">
        <v>1</v>
      </c>
      <c r="H9276" s="509">
        <v>0</v>
      </c>
    </row>
    <row r="9277" spans="1:8">
      <c r="A9277" s="508" t="s">
        <v>620</v>
      </c>
      <c r="B9277" s="509" t="s">
        <v>393</v>
      </c>
      <c r="C9277" s="509" t="s">
        <v>1023</v>
      </c>
      <c r="H9277" s="509">
        <v>0</v>
      </c>
    </row>
    <row r="9278" spans="1:8">
      <c r="A9278" s="508" t="s">
        <v>620</v>
      </c>
      <c r="B9278" s="509" t="s">
        <v>393</v>
      </c>
      <c r="C9278" s="509">
        <v>2</v>
      </c>
      <c r="H9278" s="509">
        <v>0</v>
      </c>
    </row>
    <row r="9279" spans="1:8">
      <c r="A9279" s="508" t="s">
        <v>620</v>
      </c>
      <c r="B9279" s="509" t="s">
        <v>393</v>
      </c>
      <c r="C9279" s="509">
        <v>3</v>
      </c>
      <c r="H9279" s="509">
        <v>0</v>
      </c>
    </row>
    <row r="9280" spans="1:8">
      <c r="A9280" s="508" t="s">
        <v>620</v>
      </c>
      <c r="B9280" s="509" t="s">
        <v>393</v>
      </c>
      <c r="C9280" s="509">
        <v>4</v>
      </c>
      <c r="H9280" s="509">
        <v>0</v>
      </c>
    </row>
    <row r="9281" spans="1:8">
      <c r="A9281" s="508" t="s">
        <v>620</v>
      </c>
      <c r="B9281" s="509" t="s">
        <v>393</v>
      </c>
      <c r="C9281" s="509">
        <v>5</v>
      </c>
      <c r="H9281" s="509">
        <v>0</v>
      </c>
    </row>
    <row r="9282" spans="1:8">
      <c r="A9282" s="508" t="s">
        <v>620</v>
      </c>
      <c r="B9282" s="509" t="s">
        <v>393</v>
      </c>
      <c r="C9282" s="509">
        <v>6</v>
      </c>
      <c r="H9282" s="509">
        <v>0</v>
      </c>
    </row>
    <row r="9283" spans="1:8">
      <c r="A9283" s="508" t="s">
        <v>620</v>
      </c>
      <c r="B9283" s="509" t="s">
        <v>393</v>
      </c>
      <c r="C9283" s="509">
        <v>7</v>
      </c>
      <c r="H9283" s="509">
        <v>0</v>
      </c>
    </row>
    <row r="9284" spans="1:8">
      <c r="A9284" s="508" t="s">
        <v>620</v>
      </c>
      <c r="B9284" s="509" t="s">
        <v>393</v>
      </c>
      <c r="C9284" s="509">
        <v>8</v>
      </c>
      <c r="H9284" s="509">
        <v>0</v>
      </c>
    </row>
    <row r="9285" spans="1:8">
      <c r="A9285" s="508" t="s">
        <v>620</v>
      </c>
      <c r="B9285" s="509" t="s">
        <v>393</v>
      </c>
      <c r="C9285" s="509">
        <v>9</v>
      </c>
      <c r="H9285" s="509">
        <v>0</v>
      </c>
    </row>
    <row r="9286" spans="1:8">
      <c r="A9286" s="508" t="s">
        <v>620</v>
      </c>
      <c r="B9286" s="509" t="s">
        <v>393</v>
      </c>
      <c r="C9286" s="509">
        <v>10</v>
      </c>
      <c r="H9286" s="509">
        <v>0</v>
      </c>
    </row>
    <row r="9287" spans="1:8">
      <c r="A9287" s="508" t="s">
        <v>620</v>
      </c>
      <c r="B9287" s="509" t="s">
        <v>393</v>
      </c>
      <c r="C9287" s="509">
        <v>11</v>
      </c>
      <c r="H9287" s="509">
        <v>0</v>
      </c>
    </row>
    <row r="9288" spans="1:8">
      <c r="A9288" s="508" t="s">
        <v>620</v>
      </c>
      <c r="B9288" s="509" t="s">
        <v>393</v>
      </c>
      <c r="C9288" s="509">
        <v>12</v>
      </c>
      <c r="H9288" s="509">
        <v>0</v>
      </c>
    </row>
    <row r="9289" spans="1:8">
      <c r="A9289" s="508" t="s">
        <v>620</v>
      </c>
      <c r="B9289" s="509" t="s">
        <v>393</v>
      </c>
      <c r="C9289" s="509">
        <v>13</v>
      </c>
      <c r="H9289" s="509">
        <v>0</v>
      </c>
    </row>
    <row r="9290" spans="1:8">
      <c r="A9290" s="508" t="s">
        <v>620</v>
      </c>
      <c r="B9290" s="509" t="s">
        <v>393</v>
      </c>
      <c r="C9290" s="509">
        <v>14</v>
      </c>
      <c r="H9290" s="509">
        <v>0</v>
      </c>
    </row>
    <row r="9291" spans="1:8">
      <c r="A9291" s="508" t="s">
        <v>620</v>
      </c>
      <c r="B9291" s="509" t="s">
        <v>393</v>
      </c>
      <c r="C9291" s="509">
        <v>15</v>
      </c>
      <c r="H9291" s="509">
        <v>0</v>
      </c>
    </row>
    <row r="9292" spans="1:8">
      <c r="A9292" s="508" t="s">
        <v>620</v>
      </c>
      <c r="B9292" s="509" t="s">
        <v>393</v>
      </c>
      <c r="C9292" s="509">
        <v>16</v>
      </c>
      <c r="H9292" s="509">
        <v>0</v>
      </c>
    </row>
    <row r="9293" spans="1:8">
      <c r="A9293" s="508" t="s">
        <v>620</v>
      </c>
      <c r="B9293" s="509" t="s">
        <v>393</v>
      </c>
      <c r="C9293" s="509">
        <v>17</v>
      </c>
      <c r="H9293" s="509">
        <v>0</v>
      </c>
    </row>
    <row r="9294" spans="1:8">
      <c r="A9294" s="508" t="s">
        <v>620</v>
      </c>
      <c r="B9294" s="509" t="s">
        <v>393</v>
      </c>
      <c r="C9294" s="509">
        <v>18</v>
      </c>
      <c r="H9294" s="509">
        <v>0</v>
      </c>
    </row>
    <row r="9295" spans="1:8">
      <c r="A9295" s="508" t="s">
        <v>620</v>
      </c>
      <c r="B9295" s="509" t="s">
        <v>393</v>
      </c>
      <c r="C9295" s="509" t="s">
        <v>1024</v>
      </c>
      <c r="H9295" s="509">
        <v>0</v>
      </c>
    </row>
    <row r="9296" spans="1:8">
      <c r="A9296" s="508" t="s">
        <v>620</v>
      </c>
      <c r="B9296" s="509" t="s">
        <v>393</v>
      </c>
      <c r="C9296" s="509" t="s">
        <v>1025</v>
      </c>
      <c r="H9296" s="509">
        <v>0</v>
      </c>
    </row>
    <row r="9297" spans="1:8">
      <c r="A9297" s="508" t="s">
        <v>620</v>
      </c>
      <c r="B9297" s="509" t="s">
        <v>393</v>
      </c>
      <c r="C9297" s="509">
        <v>19</v>
      </c>
      <c r="H9297" s="509">
        <v>0</v>
      </c>
    </row>
    <row r="9298" spans="1:8">
      <c r="A9298" s="508" t="s">
        <v>620</v>
      </c>
      <c r="B9298" s="509" t="s">
        <v>393</v>
      </c>
      <c r="C9298" s="509">
        <v>20</v>
      </c>
      <c r="H9298" s="509">
        <v>0</v>
      </c>
    </row>
    <row r="9299" spans="1:8">
      <c r="A9299" s="508" t="s">
        <v>620</v>
      </c>
      <c r="B9299" s="509" t="s">
        <v>393</v>
      </c>
      <c r="C9299" s="509">
        <v>21</v>
      </c>
      <c r="H9299" s="509">
        <v>0</v>
      </c>
    </row>
    <row r="9300" spans="1:8">
      <c r="A9300" s="508" t="s">
        <v>620</v>
      </c>
      <c r="B9300" s="509" t="s">
        <v>393</v>
      </c>
      <c r="C9300" s="509" t="s">
        <v>1026</v>
      </c>
      <c r="H9300" s="509">
        <v>0</v>
      </c>
    </row>
    <row r="9301" spans="1:8">
      <c r="A9301" s="508" t="s">
        <v>620</v>
      </c>
      <c r="B9301" s="509" t="s">
        <v>393</v>
      </c>
      <c r="C9301" s="509" t="s">
        <v>1027</v>
      </c>
      <c r="H9301" s="509">
        <v>0</v>
      </c>
    </row>
    <row r="9302" spans="1:8">
      <c r="A9302" s="508" t="s">
        <v>620</v>
      </c>
      <c r="B9302" s="509" t="s">
        <v>393</v>
      </c>
      <c r="C9302" s="509" t="s">
        <v>1028</v>
      </c>
      <c r="H9302" s="509">
        <v>0</v>
      </c>
    </row>
    <row r="9303" spans="1:8">
      <c r="A9303" s="508" t="s">
        <v>620</v>
      </c>
      <c r="B9303" s="509" t="s">
        <v>393</v>
      </c>
      <c r="C9303" s="509">
        <v>22</v>
      </c>
      <c r="H9303" s="509">
        <v>0</v>
      </c>
    </row>
    <row r="9304" spans="1:8">
      <c r="A9304" s="508" t="s">
        <v>620</v>
      </c>
      <c r="B9304" s="509" t="s">
        <v>393</v>
      </c>
      <c r="C9304" s="509">
        <v>23</v>
      </c>
      <c r="H9304" s="509">
        <v>0</v>
      </c>
    </row>
    <row r="9305" spans="1:8">
      <c r="A9305" s="508" t="s">
        <v>620</v>
      </c>
      <c r="B9305" s="509" t="s">
        <v>393</v>
      </c>
      <c r="C9305" s="509" t="s">
        <v>1029</v>
      </c>
      <c r="H9305" s="509">
        <v>0</v>
      </c>
    </row>
    <row r="9306" spans="1:8">
      <c r="A9306" s="508" t="s">
        <v>620</v>
      </c>
      <c r="B9306" s="509" t="s">
        <v>393</v>
      </c>
      <c r="C9306" s="509">
        <v>24</v>
      </c>
      <c r="H9306" s="509">
        <v>0</v>
      </c>
    </row>
    <row r="9307" spans="1:8">
      <c r="A9307" s="508" t="s">
        <v>620</v>
      </c>
      <c r="B9307" s="509" t="s">
        <v>393</v>
      </c>
      <c r="C9307" s="509">
        <v>25</v>
      </c>
    </row>
    <row r="9308" spans="1:8">
      <c r="A9308" s="508" t="s">
        <v>620</v>
      </c>
      <c r="B9308" s="509" t="s">
        <v>393</v>
      </c>
      <c r="C9308" s="509">
        <v>26</v>
      </c>
      <c r="H9308" s="509">
        <v>0</v>
      </c>
    </row>
    <row r="9309" spans="1:8">
      <c r="A9309" s="508" t="s">
        <v>620</v>
      </c>
      <c r="B9309" s="509" t="s">
        <v>393</v>
      </c>
      <c r="C9309" s="509">
        <v>27</v>
      </c>
      <c r="H9309" s="509">
        <v>0</v>
      </c>
    </row>
    <row r="9310" spans="1:8">
      <c r="A9310" s="508" t="s">
        <v>620</v>
      </c>
      <c r="B9310" s="509" t="s">
        <v>393</v>
      </c>
      <c r="C9310" s="509">
        <v>28</v>
      </c>
      <c r="H9310" s="509">
        <v>0</v>
      </c>
    </row>
    <row r="9311" spans="1:8">
      <c r="A9311" s="508" t="s">
        <v>620</v>
      </c>
      <c r="B9311" s="509" t="s">
        <v>393</v>
      </c>
      <c r="C9311" s="509">
        <v>29</v>
      </c>
      <c r="H9311" s="509">
        <v>0</v>
      </c>
    </row>
    <row r="9312" spans="1:8">
      <c r="A9312" s="508" t="s">
        <v>620</v>
      </c>
      <c r="B9312" s="509" t="s">
        <v>393</v>
      </c>
      <c r="C9312" s="509">
        <v>30</v>
      </c>
      <c r="H9312" s="509">
        <v>0</v>
      </c>
    </row>
    <row r="9313" spans="1:8">
      <c r="A9313" s="508" t="s">
        <v>620</v>
      </c>
      <c r="B9313" s="509" t="s">
        <v>393</v>
      </c>
      <c r="C9313" s="509">
        <v>31</v>
      </c>
      <c r="H9313" s="509">
        <v>0</v>
      </c>
    </row>
    <row r="9314" spans="1:8">
      <c r="A9314" s="508" t="s">
        <v>620</v>
      </c>
      <c r="B9314" s="509" t="s">
        <v>393</v>
      </c>
      <c r="C9314" s="509">
        <v>32</v>
      </c>
      <c r="H9314" s="509">
        <v>0</v>
      </c>
    </row>
    <row r="9315" spans="1:8">
      <c r="A9315" s="508" t="s">
        <v>620</v>
      </c>
      <c r="B9315" s="509" t="s">
        <v>393</v>
      </c>
      <c r="C9315" s="509">
        <v>33</v>
      </c>
      <c r="H9315" s="509">
        <v>0</v>
      </c>
    </row>
    <row r="9316" spans="1:8">
      <c r="A9316" s="508" t="s">
        <v>620</v>
      </c>
      <c r="B9316" s="509" t="s">
        <v>393</v>
      </c>
      <c r="C9316" s="509">
        <v>34</v>
      </c>
      <c r="H9316" s="509">
        <v>0</v>
      </c>
    </row>
    <row r="9317" spans="1:8">
      <c r="A9317" s="508" t="s">
        <v>620</v>
      </c>
      <c r="B9317" s="509" t="s">
        <v>393</v>
      </c>
      <c r="C9317" s="509">
        <v>35</v>
      </c>
      <c r="H9317" s="509">
        <v>0</v>
      </c>
    </row>
    <row r="9318" spans="1:8">
      <c r="A9318" s="508" t="s">
        <v>620</v>
      </c>
      <c r="B9318" s="509" t="s">
        <v>393</v>
      </c>
      <c r="C9318" s="509">
        <v>36</v>
      </c>
      <c r="H9318" s="509">
        <v>0</v>
      </c>
    </row>
    <row r="9319" spans="1:8">
      <c r="A9319" s="508" t="s">
        <v>620</v>
      </c>
      <c r="B9319" s="509" t="s">
        <v>393</v>
      </c>
      <c r="C9319" s="509">
        <v>37</v>
      </c>
      <c r="H9319" s="509">
        <v>0</v>
      </c>
    </row>
    <row r="9320" spans="1:8">
      <c r="A9320" s="508" t="s">
        <v>620</v>
      </c>
      <c r="B9320" s="509" t="s">
        <v>393</v>
      </c>
      <c r="C9320" s="509">
        <v>38</v>
      </c>
      <c r="H9320" s="509">
        <v>0</v>
      </c>
    </row>
    <row r="9321" spans="1:8">
      <c r="A9321" s="508" t="s">
        <v>620</v>
      </c>
      <c r="B9321" s="509" t="s">
        <v>393</v>
      </c>
      <c r="C9321" s="509" t="s">
        <v>1030</v>
      </c>
    </row>
    <row r="9322" spans="1:8">
      <c r="A9322" s="508" t="s">
        <v>620</v>
      </c>
      <c r="B9322" s="509" t="s">
        <v>393</v>
      </c>
      <c r="C9322" s="509">
        <v>39</v>
      </c>
      <c r="H9322" s="509">
        <v>0</v>
      </c>
    </row>
    <row r="9323" spans="1:8">
      <c r="A9323" s="508" t="s">
        <v>620</v>
      </c>
      <c r="B9323" s="509" t="s">
        <v>393</v>
      </c>
      <c r="C9323" s="509">
        <v>40</v>
      </c>
      <c r="H9323" s="509">
        <v>0</v>
      </c>
    </row>
    <row r="9324" spans="1:8">
      <c r="A9324" s="508" t="s">
        <v>620</v>
      </c>
      <c r="B9324" s="509" t="s">
        <v>393</v>
      </c>
      <c r="C9324" s="509">
        <v>41</v>
      </c>
      <c r="H9324" s="509">
        <v>0</v>
      </c>
    </row>
    <row r="9325" spans="1:8">
      <c r="A9325" s="508" t="s">
        <v>620</v>
      </c>
      <c r="B9325" s="509" t="s">
        <v>393</v>
      </c>
      <c r="C9325" s="509">
        <v>42</v>
      </c>
      <c r="H9325" s="509">
        <v>0</v>
      </c>
    </row>
    <row r="9326" spans="1:8">
      <c r="A9326" s="508" t="s">
        <v>620</v>
      </c>
      <c r="B9326" s="509" t="s">
        <v>393</v>
      </c>
      <c r="C9326" s="509">
        <v>43</v>
      </c>
      <c r="H9326" s="509">
        <v>0</v>
      </c>
    </row>
    <row r="9327" spans="1:8">
      <c r="A9327" s="508" t="s">
        <v>620</v>
      </c>
      <c r="B9327" s="509" t="s">
        <v>393</v>
      </c>
      <c r="C9327" s="509">
        <v>44</v>
      </c>
      <c r="H9327" s="509">
        <v>0</v>
      </c>
    </row>
    <row r="9328" spans="1:8">
      <c r="A9328" s="508" t="s">
        <v>620</v>
      </c>
      <c r="B9328" s="509" t="s">
        <v>393</v>
      </c>
      <c r="C9328" s="509">
        <v>45</v>
      </c>
      <c r="H9328" s="509">
        <v>0</v>
      </c>
    </row>
    <row r="9329" spans="1:8">
      <c r="A9329" s="508" t="s">
        <v>620</v>
      </c>
      <c r="B9329" s="509" t="s">
        <v>393</v>
      </c>
      <c r="C9329" s="509">
        <v>46</v>
      </c>
      <c r="H9329" s="509">
        <v>0</v>
      </c>
    </row>
    <row r="9330" spans="1:8">
      <c r="A9330" s="508" t="s">
        <v>620</v>
      </c>
      <c r="B9330" s="509" t="s">
        <v>393</v>
      </c>
      <c r="C9330" s="509">
        <v>47</v>
      </c>
      <c r="H9330" s="509">
        <v>0</v>
      </c>
    </row>
    <row r="9331" spans="1:8">
      <c r="A9331" s="508" t="s">
        <v>620</v>
      </c>
      <c r="B9331" s="509" t="s">
        <v>393</v>
      </c>
      <c r="C9331" s="509">
        <v>48</v>
      </c>
      <c r="H9331" s="509">
        <v>0</v>
      </c>
    </row>
    <row r="9332" spans="1:8">
      <c r="A9332" s="508" t="s">
        <v>620</v>
      </c>
      <c r="B9332" s="509" t="s">
        <v>393</v>
      </c>
      <c r="C9332" s="509">
        <v>49</v>
      </c>
      <c r="H9332" s="509">
        <v>0</v>
      </c>
    </row>
    <row r="9333" spans="1:8">
      <c r="A9333" s="508" t="s">
        <v>620</v>
      </c>
      <c r="B9333" s="509" t="s">
        <v>393</v>
      </c>
      <c r="C9333" s="509">
        <v>50</v>
      </c>
      <c r="H9333" s="509">
        <v>0</v>
      </c>
    </row>
    <row r="9334" spans="1:8">
      <c r="A9334" s="508" t="s">
        <v>620</v>
      </c>
      <c r="B9334" s="509" t="s">
        <v>393</v>
      </c>
      <c r="C9334" s="509">
        <v>51</v>
      </c>
      <c r="H9334" s="509">
        <v>0</v>
      </c>
    </row>
    <row r="9335" spans="1:8">
      <c r="A9335" s="508" t="s">
        <v>620</v>
      </c>
      <c r="B9335" s="509" t="s">
        <v>393</v>
      </c>
      <c r="C9335" s="509" t="s">
        <v>1031</v>
      </c>
      <c r="H9335" s="509">
        <v>0</v>
      </c>
    </row>
    <row r="9336" spans="1:8">
      <c r="A9336" s="508" t="s">
        <v>620</v>
      </c>
      <c r="B9336" s="509" t="s">
        <v>393</v>
      </c>
      <c r="C9336" s="509" t="s">
        <v>1032</v>
      </c>
      <c r="H9336" s="509">
        <v>0</v>
      </c>
    </row>
    <row r="9337" spans="1:8">
      <c r="A9337" s="508" t="s">
        <v>620</v>
      </c>
      <c r="B9337" s="509" t="s">
        <v>393</v>
      </c>
      <c r="C9337" s="509">
        <v>52</v>
      </c>
      <c r="H9337" s="509">
        <v>0</v>
      </c>
    </row>
    <row r="9338" spans="1:8">
      <c r="A9338" s="508" t="s">
        <v>620</v>
      </c>
      <c r="B9338" s="509" t="s">
        <v>393</v>
      </c>
      <c r="C9338" s="509">
        <v>53</v>
      </c>
      <c r="H9338" s="509">
        <v>0</v>
      </c>
    </row>
    <row r="9339" spans="1:8">
      <c r="A9339" s="508" t="s">
        <v>620</v>
      </c>
      <c r="B9339" s="509" t="s">
        <v>393</v>
      </c>
      <c r="C9339" s="509">
        <v>54</v>
      </c>
      <c r="H9339" s="509">
        <v>0</v>
      </c>
    </row>
    <row r="9340" spans="1:8">
      <c r="A9340" s="508" t="s">
        <v>620</v>
      </c>
      <c r="B9340" s="509" t="s">
        <v>393</v>
      </c>
      <c r="C9340" s="509">
        <v>55</v>
      </c>
      <c r="H9340" s="509">
        <v>0</v>
      </c>
    </row>
    <row r="9341" spans="1:8">
      <c r="A9341" s="508" t="s">
        <v>620</v>
      </c>
      <c r="B9341" s="509" t="s">
        <v>393</v>
      </c>
      <c r="C9341" s="509">
        <v>56</v>
      </c>
      <c r="H9341" s="509">
        <v>0</v>
      </c>
    </row>
    <row r="9342" spans="1:8">
      <c r="A9342" s="508" t="s">
        <v>620</v>
      </c>
      <c r="B9342" s="509" t="s">
        <v>393</v>
      </c>
      <c r="C9342" s="509">
        <v>57</v>
      </c>
      <c r="H9342" s="509">
        <v>0</v>
      </c>
    </row>
    <row r="9343" spans="1:8">
      <c r="A9343" s="508" t="s">
        <v>620</v>
      </c>
      <c r="B9343" s="509" t="s">
        <v>393</v>
      </c>
      <c r="C9343" s="509">
        <v>58</v>
      </c>
      <c r="H9343" s="509">
        <v>0</v>
      </c>
    </row>
    <row r="9344" spans="1:8">
      <c r="A9344" s="508" t="s">
        <v>620</v>
      </c>
      <c r="B9344" s="509" t="s">
        <v>393</v>
      </c>
      <c r="C9344" s="509">
        <v>59</v>
      </c>
      <c r="H9344" s="509">
        <v>0</v>
      </c>
    </row>
    <row r="9345" spans="1:8">
      <c r="A9345" s="508" t="s">
        <v>620</v>
      </c>
      <c r="B9345" s="509" t="s">
        <v>393</v>
      </c>
      <c r="C9345" s="509">
        <v>60</v>
      </c>
      <c r="H9345" s="509">
        <v>0</v>
      </c>
    </row>
    <row r="9346" spans="1:8">
      <c r="A9346" s="508" t="s">
        <v>620</v>
      </c>
      <c r="B9346" s="509" t="s">
        <v>393</v>
      </c>
      <c r="C9346" s="509">
        <v>61</v>
      </c>
      <c r="H9346" s="509">
        <v>0</v>
      </c>
    </row>
    <row r="9347" spans="1:8">
      <c r="A9347" s="508" t="s">
        <v>620</v>
      </c>
      <c r="B9347" s="509" t="s">
        <v>393</v>
      </c>
      <c r="C9347" s="509">
        <v>62</v>
      </c>
      <c r="H9347" s="509">
        <v>0</v>
      </c>
    </row>
    <row r="9348" spans="1:8">
      <c r="A9348" s="508" t="s">
        <v>620</v>
      </c>
      <c r="B9348" s="509" t="s">
        <v>393</v>
      </c>
      <c r="C9348" s="509">
        <v>63</v>
      </c>
      <c r="H9348" s="509">
        <v>0</v>
      </c>
    </row>
    <row r="9349" spans="1:8">
      <c r="A9349" s="508" t="s">
        <v>620</v>
      </c>
      <c r="B9349" s="509" t="s">
        <v>393</v>
      </c>
      <c r="C9349" s="509" t="s">
        <v>1033</v>
      </c>
      <c r="H9349" s="509">
        <v>0</v>
      </c>
    </row>
    <row r="9350" spans="1:8">
      <c r="A9350" s="508" t="s">
        <v>620</v>
      </c>
      <c r="B9350" s="509" t="s">
        <v>393</v>
      </c>
      <c r="C9350" s="509" t="s">
        <v>1034</v>
      </c>
      <c r="H9350" s="509">
        <v>0</v>
      </c>
    </row>
    <row r="9351" spans="1:8">
      <c r="A9351" s="508" t="s">
        <v>620</v>
      </c>
      <c r="B9351" s="509" t="s">
        <v>393</v>
      </c>
      <c r="C9351" s="509">
        <v>64</v>
      </c>
      <c r="H9351" s="509">
        <v>0</v>
      </c>
    </row>
    <row r="9352" spans="1:8">
      <c r="A9352" s="508" t="s">
        <v>620</v>
      </c>
      <c r="B9352" s="509" t="s">
        <v>393</v>
      </c>
      <c r="C9352" s="509" t="s">
        <v>1035</v>
      </c>
      <c r="H9352" s="509">
        <v>0</v>
      </c>
    </row>
    <row r="9353" spans="1:8">
      <c r="A9353" s="508" t="s">
        <v>620</v>
      </c>
      <c r="B9353" s="509" t="s">
        <v>393</v>
      </c>
      <c r="C9353" s="509">
        <v>65</v>
      </c>
      <c r="H9353" s="509">
        <v>0</v>
      </c>
    </row>
    <row r="9354" spans="1:8">
      <c r="A9354" s="508" t="s">
        <v>620</v>
      </c>
      <c r="B9354" s="509" t="s">
        <v>393</v>
      </c>
      <c r="C9354" s="509">
        <v>66</v>
      </c>
      <c r="H9354" s="509">
        <v>0</v>
      </c>
    </row>
    <row r="9355" spans="1:8">
      <c r="A9355" s="508" t="s">
        <v>620</v>
      </c>
      <c r="B9355" s="509" t="s">
        <v>393</v>
      </c>
      <c r="C9355" s="509" t="s">
        <v>1036</v>
      </c>
      <c r="H9355" s="509">
        <v>0</v>
      </c>
    </row>
    <row r="9356" spans="1:8">
      <c r="A9356" s="508" t="s">
        <v>620</v>
      </c>
      <c r="B9356" s="509" t="s">
        <v>393</v>
      </c>
      <c r="C9356" s="509" t="s">
        <v>1037</v>
      </c>
      <c r="H9356" s="509">
        <v>0</v>
      </c>
    </row>
    <row r="9357" spans="1:8">
      <c r="A9357" s="508" t="s">
        <v>620</v>
      </c>
      <c r="B9357" s="509" t="s">
        <v>393</v>
      </c>
      <c r="C9357" s="509" t="s">
        <v>1038</v>
      </c>
      <c r="H9357" s="509">
        <v>0</v>
      </c>
    </row>
    <row r="9358" spans="1:8">
      <c r="A9358" s="508" t="s">
        <v>620</v>
      </c>
      <c r="B9358" s="509" t="s">
        <v>393</v>
      </c>
      <c r="C9358" s="509" t="s">
        <v>1039</v>
      </c>
      <c r="H9358" s="509">
        <v>0</v>
      </c>
    </row>
    <row r="9359" spans="1:8">
      <c r="A9359" s="508" t="s">
        <v>620</v>
      </c>
      <c r="B9359" s="509" t="s">
        <v>393</v>
      </c>
      <c r="C9359" s="509" t="s">
        <v>1040</v>
      </c>
      <c r="H9359" s="509">
        <v>0</v>
      </c>
    </row>
    <row r="9360" spans="1:8">
      <c r="A9360" s="508" t="s">
        <v>620</v>
      </c>
      <c r="B9360" s="509" t="s">
        <v>393</v>
      </c>
      <c r="C9360" s="509" t="s">
        <v>1041</v>
      </c>
      <c r="H9360" s="509">
        <v>0</v>
      </c>
    </row>
    <row r="9361" spans="1:8">
      <c r="A9361" s="508" t="s">
        <v>620</v>
      </c>
      <c r="B9361" s="509" t="s">
        <v>393</v>
      </c>
      <c r="C9361" s="509" t="s">
        <v>1042</v>
      </c>
    </row>
    <row r="9362" spans="1:8">
      <c r="A9362" s="508" t="s">
        <v>620</v>
      </c>
      <c r="B9362" s="509" t="s">
        <v>393</v>
      </c>
      <c r="C9362" s="509">
        <v>67</v>
      </c>
      <c r="H9362" s="509">
        <v>0</v>
      </c>
    </row>
    <row r="9363" spans="1:8">
      <c r="A9363" s="508" t="s">
        <v>620</v>
      </c>
      <c r="B9363" s="509" t="s">
        <v>393</v>
      </c>
      <c r="C9363" s="509">
        <v>68</v>
      </c>
      <c r="H9363" s="509">
        <v>0</v>
      </c>
    </row>
    <row r="9364" spans="1:8">
      <c r="A9364" s="508" t="s">
        <v>620</v>
      </c>
      <c r="B9364" s="509" t="s">
        <v>393</v>
      </c>
      <c r="C9364" s="509" t="s">
        <v>1043</v>
      </c>
      <c r="H9364" s="509">
        <v>0</v>
      </c>
    </row>
    <row r="9365" spans="1:8">
      <c r="A9365" s="508" t="s">
        <v>620</v>
      </c>
      <c r="B9365" s="509" t="s">
        <v>393</v>
      </c>
      <c r="C9365" s="509">
        <v>69</v>
      </c>
      <c r="H9365" s="509">
        <v>0</v>
      </c>
    </row>
    <row r="9366" spans="1:8">
      <c r="A9366" s="508" t="s">
        <v>620</v>
      </c>
      <c r="B9366" s="509" t="s">
        <v>393</v>
      </c>
      <c r="C9366" s="509" t="s">
        <v>1044</v>
      </c>
      <c r="H9366" s="509">
        <v>0</v>
      </c>
    </row>
    <row r="9367" spans="1:8">
      <c r="A9367" s="508" t="s">
        <v>620</v>
      </c>
      <c r="B9367" s="509" t="s">
        <v>393</v>
      </c>
      <c r="C9367" s="509" t="s">
        <v>1045</v>
      </c>
      <c r="H9367" s="509">
        <v>0</v>
      </c>
    </row>
    <row r="9368" spans="1:8">
      <c r="A9368" s="508" t="s">
        <v>620</v>
      </c>
      <c r="B9368" s="509" t="s">
        <v>393</v>
      </c>
      <c r="C9368" s="509">
        <v>70</v>
      </c>
      <c r="H9368" s="509">
        <v>0</v>
      </c>
    </row>
    <row r="9369" spans="1:8">
      <c r="A9369" s="508" t="s">
        <v>620</v>
      </c>
      <c r="B9369" s="509" t="s">
        <v>393</v>
      </c>
      <c r="C9369" s="509" t="s">
        <v>1046</v>
      </c>
      <c r="H9369" s="509">
        <v>0</v>
      </c>
    </row>
    <row r="9370" spans="1:8">
      <c r="A9370" s="508" t="s">
        <v>620</v>
      </c>
      <c r="B9370" s="509" t="s">
        <v>393</v>
      </c>
      <c r="C9370" s="509">
        <v>71</v>
      </c>
      <c r="H9370" s="509">
        <v>0</v>
      </c>
    </row>
    <row r="9371" spans="1:8">
      <c r="A9371" s="508" t="s">
        <v>620</v>
      </c>
      <c r="B9371" s="509" t="s">
        <v>393</v>
      </c>
      <c r="C9371" s="509" t="s">
        <v>1047</v>
      </c>
      <c r="H9371" s="509">
        <v>0</v>
      </c>
    </row>
    <row r="9372" spans="1:8">
      <c r="A9372" s="508" t="s">
        <v>620</v>
      </c>
      <c r="B9372" s="509" t="s">
        <v>393</v>
      </c>
      <c r="C9372" s="509" t="s">
        <v>1048</v>
      </c>
      <c r="H9372" s="509">
        <v>0</v>
      </c>
    </row>
    <row r="9373" spans="1:8">
      <c r="A9373" s="508" t="s">
        <v>620</v>
      </c>
      <c r="B9373" s="509" t="s">
        <v>393</v>
      </c>
      <c r="C9373" s="509" t="s">
        <v>1049</v>
      </c>
      <c r="H9373" s="509">
        <v>0</v>
      </c>
    </row>
    <row r="9374" spans="1:8">
      <c r="A9374" s="508" t="s">
        <v>620</v>
      </c>
      <c r="B9374" s="509" t="s">
        <v>393</v>
      </c>
      <c r="C9374" s="509" t="s">
        <v>1050</v>
      </c>
      <c r="H9374" s="509">
        <v>0</v>
      </c>
    </row>
    <row r="9375" spans="1:8">
      <c r="A9375" s="508" t="s">
        <v>620</v>
      </c>
      <c r="B9375" s="509" t="s">
        <v>393</v>
      </c>
      <c r="C9375" s="509" t="s">
        <v>1051</v>
      </c>
      <c r="H9375" s="509">
        <v>0</v>
      </c>
    </row>
    <row r="9376" spans="1:8">
      <c r="A9376" s="508" t="s">
        <v>620</v>
      </c>
      <c r="B9376" s="509" t="s">
        <v>393</v>
      </c>
      <c r="C9376" s="509">
        <v>72</v>
      </c>
      <c r="H9376" s="509">
        <v>0</v>
      </c>
    </row>
    <row r="9377" spans="1:8">
      <c r="A9377" s="508" t="s">
        <v>620</v>
      </c>
      <c r="B9377" s="509" t="s">
        <v>393</v>
      </c>
      <c r="C9377" s="509">
        <v>74</v>
      </c>
      <c r="H9377" s="509">
        <v>0</v>
      </c>
    </row>
    <row r="9378" spans="1:8">
      <c r="A9378" s="508" t="s">
        <v>620</v>
      </c>
      <c r="B9378" s="509" t="s">
        <v>393</v>
      </c>
      <c r="C9378" s="509" t="s">
        <v>4571</v>
      </c>
      <c r="D9378" s="509">
        <v>0</v>
      </c>
      <c r="E9378" s="509">
        <v>0</v>
      </c>
      <c r="F9378" s="509">
        <v>0</v>
      </c>
      <c r="G9378" s="509">
        <v>0</v>
      </c>
      <c r="H9378" s="509">
        <v>0</v>
      </c>
    </row>
    <row r="9379" spans="1:8">
      <c r="A9379" s="508" t="s">
        <v>621</v>
      </c>
      <c r="B9379" s="509" t="s">
        <v>394</v>
      </c>
      <c r="C9379" s="509">
        <v>1</v>
      </c>
      <c r="H9379" s="509">
        <v>0</v>
      </c>
    </row>
    <row r="9380" spans="1:8">
      <c r="A9380" s="508" t="s">
        <v>621</v>
      </c>
      <c r="B9380" s="509" t="s">
        <v>394</v>
      </c>
      <c r="C9380" s="509" t="s">
        <v>1023</v>
      </c>
      <c r="H9380" s="509">
        <v>0</v>
      </c>
    </row>
    <row r="9381" spans="1:8">
      <c r="A9381" s="508" t="s">
        <v>621</v>
      </c>
      <c r="B9381" s="509" t="s">
        <v>394</v>
      </c>
      <c r="C9381" s="509">
        <v>2</v>
      </c>
      <c r="H9381" s="509">
        <v>0</v>
      </c>
    </row>
    <row r="9382" spans="1:8">
      <c r="A9382" s="508" t="s">
        <v>621</v>
      </c>
      <c r="B9382" s="509" t="s">
        <v>394</v>
      </c>
      <c r="C9382" s="509">
        <v>3</v>
      </c>
      <c r="H9382" s="509">
        <v>0</v>
      </c>
    </row>
    <row r="9383" spans="1:8">
      <c r="A9383" s="508" t="s">
        <v>621</v>
      </c>
      <c r="B9383" s="509" t="s">
        <v>394</v>
      </c>
      <c r="C9383" s="509">
        <v>4</v>
      </c>
      <c r="H9383" s="509">
        <v>0</v>
      </c>
    </row>
    <row r="9384" spans="1:8">
      <c r="A9384" s="508" t="s">
        <v>621</v>
      </c>
      <c r="B9384" s="509" t="s">
        <v>394</v>
      </c>
      <c r="C9384" s="509">
        <v>5</v>
      </c>
      <c r="H9384" s="509">
        <v>0</v>
      </c>
    </row>
    <row r="9385" spans="1:8">
      <c r="A9385" s="508" t="s">
        <v>621</v>
      </c>
      <c r="B9385" s="509" t="s">
        <v>394</v>
      </c>
      <c r="C9385" s="509">
        <v>6</v>
      </c>
      <c r="H9385" s="509">
        <v>0</v>
      </c>
    </row>
    <row r="9386" spans="1:8">
      <c r="A9386" s="508" t="s">
        <v>621</v>
      </c>
      <c r="B9386" s="509" t="s">
        <v>394</v>
      </c>
      <c r="C9386" s="509">
        <v>7</v>
      </c>
      <c r="H9386" s="509">
        <v>0</v>
      </c>
    </row>
    <row r="9387" spans="1:8">
      <c r="A9387" s="508" t="s">
        <v>621</v>
      </c>
      <c r="B9387" s="509" t="s">
        <v>394</v>
      </c>
      <c r="C9387" s="509">
        <v>8</v>
      </c>
      <c r="H9387" s="509">
        <v>0</v>
      </c>
    </row>
    <row r="9388" spans="1:8">
      <c r="A9388" s="508" t="s">
        <v>621</v>
      </c>
      <c r="B9388" s="509" t="s">
        <v>394</v>
      </c>
      <c r="C9388" s="509">
        <v>9</v>
      </c>
      <c r="H9388" s="509">
        <v>0</v>
      </c>
    </row>
    <row r="9389" spans="1:8">
      <c r="A9389" s="508" t="s">
        <v>621</v>
      </c>
      <c r="B9389" s="509" t="s">
        <v>394</v>
      </c>
      <c r="C9389" s="509">
        <v>10</v>
      </c>
      <c r="H9389" s="509">
        <v>0</v>
      </c>
    </row>
    <row r="9390" spans="1:8">
      <c r="A9390" s="508" t="s">
        <v>621</v>
      </c>
      <c r="B9390" s="509" t="s">
        <v>394</v>
      </c>
      <c r="C9390" s="509">
        <v>11</v>
      </c>
      <c r="H9390" s="509">
        <v>0</v>
      </c>
    </row>
    <row r="9391" spans="1:8">
      <c r="A9391" s="508" t="s">
        <v>621</v>
      </c>
      <c r="B9391" s="509" t="s">
        <v>394</v>
      </c>
      <c r="C9391" s="509">
        <v>12</v>
      </c>
      <c r="H9391" s="509">
        <v>0</v>
      </c>
    </row>
    <row r="9392" spans="1:8">
      <c r="A9392" s="508" t="s">
        <v>621</v>
      </c>
      <c r="B9392" s="509" t="s">
        <v>394</v>
      </c>
      <c r="C9392" s="509">
        <v>13</v>
      </c>
      <c r="H9392" s="509">
        <v>0</v>
      </c>
    </row>
    <row r="9393" spans="1:8">
      <c r="A9393" s="508" t="s">
        <v>621</v>
      </c>
      <c r="B9393" s="509" t="s">
        <v>394</v>
      </c>
      <c r="C9393" s="509">
        <v>14</v>
      </c>
      <c r="H9393" s="509">
        <v>0</v>
      </c>
    </row>
    <row r="9394" spans="1:8">
      <c r="A9394" s="508" t="s">
        <v>621</v>
      </c>
      <c r="B9394" s="509" t="s">
        <v>394</v>
      </c>
      <c r="C9394" s="509">
        <v>15</v>
      </c>
      <c r="H9394" s="509">
        <v>0</v>
      </c>
    </row>
    <row r="9395" spans="1:8">
      <c r="A9395" s="508" t="s">
        <v>621</v>
      </c>
      <c r="B9395" s="509" t="s">
        <v>394</v>
      </c>
      <c r="C9395" s="509">
        <v>16</v>
      </c>
      <c r="H9395" s="509">
        <v>0</v>
      </c>
    </row>
    <row r="9396" spans="1:8">
      <c r="A9396" s="508" t="s">
        <v>621</v>
      </c>
      <c r="B9396" s="509" t="s">
        <v>394</v>
      </c>
      <c r="C9396" s="509">
        <v>17</v>
      </c>
      <c r="H9396" s="509">
        <v>0</v>
      </c>
    </row>
    <row r="9397" spans="1:8">
      <c r="A9397" s="508" t="s">
        <v>621</v>
      </c>
      <c r="B9397" s="509" t="s">
        <v>394</v>
      </c>
      <c r="C9397" s="509">
        <v>18</v>
      </c>
      <c r="H9397" s="509">
        <v>0</v>
      </c>
    </row>
    <row r="9398" spans="1:8">
      <c r="A9398" s="508" t="s">
        <v>621</v>
      </c>
      <c r="B9398" s="509" t="s">
        <v>394</v>
      </c>
      <c r="C9398" s="509" t="s">
        <v>1024</v>
      </c>
      <c r="H9398" s="509">
        <v>0</v>
      </c>
    </row>
    <row r="9399" spans="1:8">
      <c r="A9399" s="508" t="s">
        <v>621</v>
      </c>
      <c r="B9399" s="509" t="s">
        <v>394</v>
      </c>
      <c r="C9399" s="509" t="s">
        <v>1025</v>
      </c>
      <c r="H9399" s="509">
        <v>0</v>
      </c>
    </row>
    <row r="9400" spans="1:8">
      <c r="A9400" s="508" t="s">
        <v>621</v>
      </c>
      <c r="B9400" s="509" t="s">
        <v>394</v>
      </c>
      <c r="C9400" s="509">
        <v>19</v>
      </c>
      <c r="H9400" s="509">
        <v>0</v>
      </c>
    </row>
    <row r="9401" spans="1:8">
      <c r="A9401" s="508" t="s">
        <v>621</v>
      </c>
      <c r="B9401" s="509" t="s">
        <v>394</v>
      </c>
      <c r="C9401" s="509">
        <v>20</v>
      </c>
      <c r="H9401" s="509">
        <v>0</v>
      </c>
    </row>
    <row r="9402" spans="1:8">
      <c r="A9402" s="508" t="s">
        <v>621</v>
      </c>
      <c r="B9402" s="509" t="s">
        <v>394</v>
      </c>
      <c r="C9402" s="509">
        <v>21</v>
      </c>
      <c r="H9402" s="509">
        <v>0</v>
      </c>
    </row>
    <row r="9403" spans="1:8">
      <c r="A9403" s="508" t="s">
        <v>621</v>
      </c>
      <c r="B9403" s="509" t="s">
        <v>394</v>
      </c>
      <c r="C9403" s="509" t="s">
        <v>1026</v>
      </c>
      <c r="H9403" s="509">
        <v>0</v>
      </c>
    </row>
    <row r="9404" spans="1:8">
      <c r="A9404" s="508" t="s">
        <v>621</v>
      </c>
      <c r="B9404" s="509" t="s">
        <v>394</v>
      </c>
      <c r="C9404" s="509" t="s">
        <v>1027</v>
      </c>
      <c r="H9404" s="509">
        <v>0</v>
      </c>
    </row>
    <row r="9405" spans="1:8">
      <c r="A9405" s="508" t="s">
        <v>621</v>
      </c>
      <c r="B9405" s="509" t="s">
        <v>394</v>
      </c>
      <c r="C9405" s="509" t="s">
        <v>1028</v>
      </c>
      <c r="H9405" s="509">
        <v>0</v>
      </c>
    </row>
    <row r="9406" spans="1:8">
      <c r="A9406" s="508" t="s">
        <v>621</v>
      </c>
      <c r="B9406" s="509" t="s">
        <v>394</v>
      </c>
      <c r="C9406" s="509">
        <v>22</v>
      </c>
      <c r="H9406" s="509">
        <v>0</v>
      </c>
    </row>
    <row r="9407" spans="1:8">
      <c r="A9407" s="508" t="s">
        <v>621</v>
      </c>
      <c r="B9407" s="509" t="s">
        <v>394</v>
      </c>
      <c r="C9407" s="509">
        <v>23</v>
      </c>
      <c r="H9407" s="509">
        <v>0</v>
      </c>
    </row>
    <row r="9408" spans="1:8">
      <c r="A9408" s="508" t="s">
        <v>621</v>
      </c>
      <c r="B9408" s="509" t="s">
        <v>394</v>
      </c>
      <c r="C9408" s="509" t="s">
        <v>1029</v>
      </c>
      <c r="H9408" s="509">
        <v>0</v>
      </c>
    </row>
    <row r="9409" spans="1:8">
      <c r="A9409" s="508" t="s">
        <v>621</v>
      </c>
      <c r="B9409" s="509" t="s">
        <v>394</v>
      </c>
      <c r="C9409" s="509">
        <v>24</v>
      </c>
      <c r="H9409" s="509">
        <v>0</v>
      </c>
    </row>
    <row r="9410" spans="1:8">
      <c r="A9410" s="508" t="s">
        <v>621</v>
      </c>
      <c r="B9410" s="509" t="s">
        <v>394</v>
      </c>
      <c r="C9410" s="509">
        <v>25</v>
      </c>
    </row>
    <row r="9411" spans="1:8">
      <c r="A9411" s="508" t="s">
        <v>621</v>
      </c>
      <c r="B9411" s="509" t="s">
        <v>394</v>
      </c>
      <c r="C9411" s="509">
        <v>26</v>
      </c>
      <c r="H9411" s="509">
        <v>0</v>
      </c>
    </row>
    <row r="9412" spans="1:8">
      <c r="A9412" s="508" t="s">
        <v>621</v>
      </c>
      <c r="B9412" s="509" t="s">
        <v>394</v>
      </c>
      <c r="C9412" s="509">
        <v>27</v>
      </c>
      <c r="H9412" s="509">
        <v>0</v>
      </c>
    </row>
    <row r="9413" spans="1:8">
      <c r="A9413" s="508" t="s">
        <v>621</v>
      </c>
      <c r="B9413" s="509" t="s">
        <v>394</v>
      </c>
      <c r="C9413" s="509">
        <v>28</v>
      </c>
      <c r="H9413" s="509">
        <v>0</v>
      </c>
    </row>
    <row r="9414" spans="1:8">
      <c r="A9414" s="508" t="s">
        <v>621</v>
      </c>
      <c r="B9414" s="509" t="s">
        <v>394</v>
      </c>
      <c r="C9414" s="509">
        <v>29</v>
      </c>
      <c r="H9414" s="509">
        <v>0</v>
      </c>
    </row>
    <row r="9415" spans="1:8">
      <c r="A9415" s="508" t="s">
        <v>621</v>
      </c>
      <c r="B9415" s="509" t="s">
        <v>394</v>
      </c>
      <c r="C9415" s="509">
        <v>30</v>
      </c>
      <c r="H9415" s="509">
        <v>0</v>
      </c>
    </row>
    <row r="9416" spans="1:8">
      <c r="A9416" s="508" t="s">
        <v>621</v>
      </c>
      <c r="B9416" s="509" t="s">
        <v>394</v>
      </c>
      <c r="C9416" s="509">
        <v>31</v>
      </c>
      <c r="H9416" s="509">
        <v>0</v>
      </c>
    </row>
    <row r="9417" spans="1:8">
      <c r="A9417" s="508" t="s">
        <v>621</v>
      </c>
      <c r="B9417" s="509" t="s">
        <v>394</v>
      </c>
      <c r="C9417" s="509">
        <v>32</v>
      </c>
      <c r="H9417" s="509">
        <v>0</v>
      </c>
    </row>
    <row r="9418" spans="1:8">
      <c r="A9418" s="508" t="s">
        <v>621</v>
      </c>
      <c r="B9418" s="509" t="s">
        <v>394</v>
      </c>
      <c r="C9418" s="509">
        <v>33</v>
      </c>
      <c r="H9418" s="509">
        <v>0</v>
      </c>
    </row>
    <row r="9419" spans="1:8">
      <c r="A9419" s="508" t="s">
        <v>621</v>
      </c>
      <c r="B9419" s="509" t="s">
        <v>394</v>
      </c>
      <c r="C9419" s="509">
        <v>34</v>
      </c>
      <c r="H9419" s="509">
        <v>0</v>
      </c>
    </row>
    <row r="9420" spans="1:8">
      <c r="A9420" s="508" t="s">
        <v>621</v>
      </c>
      <c r="B9420" s="509" t="s">
        <v>394</v>
      </c>
      <c r="C9420" s="509">
        <v>35</v>
      </c>
      <c r="H9420" s="509">
        <v>0</v>
      </c>
    </row>
    <row r="9421" spans="1:8">
      <c r="A9421" s="508" t="s">
        <v>621</v>
      </c>
      <c r="B9421" s="509" t="s">
        <v>394</v>
      </c>
      <c r="C9421" s="509">
        <v>36</v>
      </c>
      <c r="H9421" s="509">
        <v>0</v>
      </c>
    </row>
    <row r="9422" spans="1:8">
      <c r="A9422" s="508" t="s">
        <v>621</v>
      </c>
      <c r="B9422" s="509" t="s">
        <v>394</v>
      </c>
      <c r="C9422" s="509">
        <v>37</v>
      </c>
      <c r="H9422" s="509">
        <v>0</v>
      </c>
    </row>
    <row r="9423" spans="1:8">
      <c r="A9423" s="508" t="s">
        <v>621</v>
      </c>
      <c r="B9423" s="509" t="s">
        <v>394</v>
      </c>
      <c r="C9423" s="509">
        <v>38</v>
      </c>
      <c r="H9423" s="509">
        <v>0</v>
      </c>
    </row>
    <row r="9424" spans="1:8">
      <c r="A9424" s="508" t="s">
        <v>621</v>
      </c>
      <c r="B9424" s="509" t="s">
        <v>394</v>
      </c>
      <c r="C9424" s="509" t="s">
        <v>1030</v>
      </c>
    </row>
    <row r="9425" spans="1:8">
      <c r="A9425" s="508" t="s">
        <v>621</v>
      </c>
      <c r="B9425" s="509" t="s">
        <v>394</v>
      </c>
      <c r="C9425" s="509">
        <v>39</v>
      </c>
      <c r="H9425" s="509">
        <v>0</v>
      </c>
    </row>
    <row r="9426" spans="1:8">
      <c r="A9426" s="508" t="s">
        <v>621</v>
      </c>
      <c r="B9426" s="509" t="s">
        <v>394</v>
      </c>
      <c r="C9426" s="509">
        <v>40</v>
      </c>
      <c r="H9426" s="509">
        <v>0</v>
      </c>
    </row>
    <row r="9427" spans="1:8">
      <c r="A9427" s="508" t="s">
        <v>621</v>
      </c>
      <c r="B9427" s="509" t="s">
        <v>394</v>
      </c>
      <c r="C9427" s="509">
        <v>41</v>
      </c>
      <c r="H9427" s="509">
        <v>0</v>
      </c>
    </row>
    <row r="9428" spans="1:8">
      <c r="A9428" s="508" t="s">
        <v>621</v>
      </c>
      <c r="B9428" s="509" t="s">
        <v>394</v>
      </c>
      <c r="C9428" s="509">
        <v>42</v>
      </c>
      <c r="H9428" s="509">
        <v>0</v>
      </c>
    </row>
    <row r="9429" spans="1:8">
      <c r="A9429" s="508" t="s">
        <v>621</v>
      </c>
      <c r="B9429" s="509" t="s">
        <v>394</v>
      </c>
      <c r="C9429" s="509">
        <v>43</v>
      </c>
      <c r="H9429" s="509">
        <v>0</v>
      </c>
    </row>
    <row r="9430" spans="1:8">
      <c r="A9430" s="508" t="s">
        <v>621</v>
      </c>
      <c r="B9430" s="509" t="s">
        <v>394</v>
      </c>
      <c r="C9430" s="509">
        <v>44</v>
      </c>
      <c r="H9430" s="509">
        <v>0</v>
      </c>
    </row>
    <row r="9431" spans="1:8">
      <c r="A9431" s="508" t="s">
        <v>621</v>
      </c>
      <c r="B9431" s="509" t="s">
        <v>394</v>
      </c>
      <c r="C9431" s="509">
        <v>45</v>
      </c>
      <c r="H9431" s="509">
        <v>0</v>
      </c>
    </row>
    <row r="9432" spans="1:8">
      <c r="A9432" s="508" t="s">
        <v>621</v>
      </c>
      <c r="B9432" s="509" t="s">
        <v>394</v>
      </c>
      <c r="C9432" s="509">
        <v>46</v>
      </c>
      <c r="H9432" s="509">
        <v>0</v>
      </c>
    </row>
    <row r="9433" spans="1:8">
      <c r="A9433" s="508" t="s">
        <v>621</v>
      </c>
      <c r="B9433" s="509" t="s">
        <v>394</v>
      </c>
      <c r="C9433" s="509">
        <v>47</v>
      </c>
      <c r="H9433" s="509">
        <v>0</v>
      </c>
    </row>
    <row r="9434" spans="1:8">
      <c r="A9434" s="508" t="s">
        <v>621</v>
      </c>
      <c r="B9434" s="509" t="s">
        <v>394</v>
      </c>
      <c r="C9434" s="509">
        <v>48</v>
      </c>
      <c r="H9434" s="509">
        <v>0</v>
      </c>
    </row>
    <row r="9435" spans="1:8">
      <c r="A9435" s="508" t="s">
        <v>621</v>
      </c>
      <c r="B9435" s="509" t="s">
        <v>394</v>
      </c>
      <c r="C9435" s="509">
        <v>49</v>
      </c>
      <c r="H9435" s="509">
        <v>0</v>
      </c>
    </row>
    <row r="9436" spans="1:8">
      <c r="A9436" s="508" t="s">
        <v>621</v>
      </c>
      <c r="B9436" s="509" t="s">
        <v>394</v>
      </c>
      <c r="C9436" s="509">
        <v>50</v>
      </c>
      <c r="H9436" s="509">
        <v>0</v>
      </c>
    </row>
    <row r="9437" spans="1:8">
      <c r="A9437" s="508" t="s">
        <v>621</v>
      </c>
      <c r="B9437" s="509" t="s">
        <v>394</v>
      </c>
      <c r="C9437" s="509">
        <v>51</v>
      </c>
      <c r="H9437" s="509">
        <v>0</v>
      </c>
    </row>
    <row r="9438" spans="1:8">
      <c r="A9438" s="508" t="s">
        <v>621</v>
      </c>
      <c r="B9438" s="509" t="s">
        <v>394</v>
      </c>
      <c r="C9438" s="509" t="s">
        <v>1031</v>
      </c>
      <c r="H9438" s="509">
        <v>0</v>
      </c>
    </row>
    <row r="9439" spans="1:8">
      <c r="A9439" s="508" t="s">
        <v>621</v>
      </c>
      <c r="B9439" s="509" t="s">
        <v>394</v>
      </c>
      <c r="C9439" s="509" t="s">
        <v>1032</v>
      </c>
      <c r="H9439" s="509">
        <v>0</v>
      </c>
    </row>
    <row r="9440" spans="1:8">
      <c r="A9440" s="508" t="s">
        <v>621</v>
      </c>
      <c r="B9440" s="509" t="s">
        <v>394</v>
      </c>
      <c r="C9440" s="509">
        <v>52</v>
      </c>
      <c r="H9440" s="509">
        <v>0</v>
      </c>
    </row>
    <row r="9441" spans="1:8">
      <c r="A9441" s="508" t="s">
        <v>621</v>
      </c>
      <c r="B9441" s="509" t="s">
        <v>394</v>
      </c>
      <c r="C9441" s="509">
        <v>53</v>
      </c>
      <c r="H9441" s="509">
        <v>0</v>
      </c>
    </row>
    <row r="9442" spans="1:8">
      <c r="A9442" s="508" t="s">
        <v>621</v>
      </c>
      <c r="B9442" s="509" t="s">
        <v>394</v>
      </c>
      <c r="C9442" s="509">
        <v>54</v>
      </c>
      <c r="H9442" s="509">
        <v>0</v>
      </c>
    </row>
    <row r="9443" spans="1:8">
      <c r="A9443" s="508" t="s">
        <v>621</v>
      </c>
      <c r="B9443" s="509" t="s">
        <v>394</v>
      </c>
      <c r="C9443" s="509">
        <v>55</v>
      </c>
      <c r="H9443" s="509">
        <v>0</v>
      </c>
    </row>
    <row r="9444" spans="1:8">
      <c r="A9444" s="508" t="s">
        <v>621</v>
      </c>
      <c r="B9444" s="509" t="s">
        <v>394</v>
      </c>
      <c r="C9444" s="509">
        <v>56</v>
      </c>
      <c r="H9444" s="509">
        <v>0</v>
      </c>
    </row>
    <row r="9445" spans="1:8">
      <c r="A9445" s="508" t="s">
        <v>621</v>
      </c>
      <c r="B9445" s="509" t="s">
        <v>394</v>
      </c>
      <c r="C9445" s="509">
        <v>57</v>
      </c>
      <c r="H9445" s="509">
        <v>0</v>
      </c>
    </row>
    <row r="9446" spans="1:8">
      <c r="A9446" s="508" t="s">
        <v>621</v>
      </c>
      <c r="B9446" s="509" t="s">
        <v>394</v>
      </c>
      <c r="C9446" s="509">
        <v>58</v>
      </c>
      <c r="H9446" s="509">
        <v>0</v>
      </c>
    </row>
    <row r="9447" spans="1:8">
      <c r="A9447" s="508" t="s">
        <v>621</v>
      </c>
      <c r="B9447" s="509" t="s">
        <v>394</v>
      </c>
      <c r="C9447" s="509">
        <v>59</v>
      </c>
      <c r="H9447" s="509">
        <v>0</v>
      </c>
    </row>
    <row r="9448" spans="1:8">
      <c r="A9448" s="508" t="s">
        <v>621</v>
      </c>
      <c r="B9448" s="509" t="s">
        <v>394</v>
      </c>
      <c r="C9448" s="509">
        <v>60</v>
      </c>
      <c r="H9448" s="509">
        <v>0</v>
      </c>
    </row>
    <row r="9449" spans="1:8">
      <c r="A9449" s="508" t="s">
        <v>621</v>
      </c>
      <c r="B9449" s="509" t="s">
        <v>394</v>
      </c>
      <c r="C9449" s="509">
        <v>61</v>
      </c>
      <c r="H9449" s="509">
        <v>0</v>
      </c>
    </row>
    <row r="9450" spans="1:8">
      <c r="A9450" s="508" t="s">
        <v>621</v>
      </c>
      <c r="B9450" s="509" t="s">
        <v>394</v>
      </c>
      <c r="C9450" s="509">
        <v>62</v>
      </c>
      <c r="H9450" s="509">
        <v>0</v>
      </c>
    </row>
    <row r="9451" spans="1:8">
      <c r="A9451" s="508" t="s">
        <v>621</v>
      </c>
      <c r="B9451" s="509" t="s">
        <v>394</v>
      </c>
      <c r="C9451" s="509">
        <v>63</v>
      </c>
      <c r="H9451" s="509">
        <v>0</v>
      </c>
    </row>
    <row r="9452" spans="1:8">
      <c r="A9452" s="508" t="s">
        <v>621</v>
      </c>
      <c r="B9452" s="509" t="s">
        <v>394</v>
      </c>
      <c r="C9452" s="509" t="s">
        <v>1033</v>
      </c>
      <c r="H9452" s="509">
        <v>0</v>
      </c>
    </row>
    <row r="9453" spans="1:8">
      <c r="A9453" s="508" t="s">
        <v>621</v>
      </c>
      <c r="B9453" s="509" t="s">
        <v>394</v>
      </c>
      <c r="C9453" s="509" t="s">
        <v>1034</v>
      </c>
      <c r="H9453" s="509">
        <v>0</v>
      </c>
    </row>
    <row r="9454" spans="1:8">
      <c r="A9454" s="508" t="s">
        <v>621</v>
      </c>
      <c r="B9454" s="509" t="s">
        <v>394</v>
      </c>
      <c r="C9454" s="509">
        <v>64</v>
      </c>
      <c r="H9454" s="509">
        <v>0</v>
      </c>
    </row>
    <row r="9455" spans="1:8">
      <c r="A9455" s="508" t="s">
        <v>621</v>
      </c>
      <c r="B9455" s="509" t="s">
        <v>394</v>
      </c>
      <c r="C9455" s="509" t="s">
        <v>1035</v>
      </c>
      <c r="H9455" s="509">
        <v>0</v>
      </c>
    </row>
    <row r="9456" spans="1:8">
      <c r="A9456" s="508" t="s">
        <v>621</v>
      </c>
      <c r="B9456" s="509" t="s">
        <v>394</v>
      </c>
      <c r="C9456" s="509">
        <v>65</v>
      </c>
      <c r="H9456" s="509">
        <v>0</v>
      </c>
    </row>
    <row r="9457" spans="1:8">
      <c r="A9457" s="508" t="s">
        <v>621</v>
      </c>
      <c r="B9457" s="509" t="s">
        <v>394</v>
      </c>
      <c r="C9457" s="509">
        <v>66</v>
      </c>
      <c r="H9457" s="509">
        <v>0</v>
      </c>
    </row>
    <row r="9458" spans="1:8">
      <c r="A9458" s="508" t="s">
        <v>621</v>
      </c>
      <c r="B9458" s="509" t="s">
        <v>394</v>
      </c>
      <c r="C9458" s="509" t="s">
        <v>1036</v>
      </c>
      <c r="H9458" s="509">
        <v>0</v>
      </c>
    </row>
    <row r="9459" spans="1:8">
      <c r="A9459" s="508" t="s">
        <v>621</v>
      </c>
      <c r="B9459" s="509" t="s">
        <v>394</v>
      </c>
      <c r="C9459" s="509" t="s">
        <v>1037</v>
      </c>
      <c r="H9459" s="509">
        <v>0</v>
      </c>
    </row>
    <row r="9460" spans="1:8">
      <c r="A9460" s="508" t="s">
        <v>621</v>
      </c>
      <c r="B9460" s="509" t="s">
        <v>394</v>
      </c>
      <c r="C9460" s="509" t="s">
        <v>1038</v>
      </c>
      <c r="H9460" s="509">
        <v>0</v>
      </c>
    </row>
    <row r="9461" spans="1:8">
      <c r="A9461" s="508" t="s">
        <v>621</v>
      </c>
      <c r="B9461" s="509" t="s">
        <v>394</v>
      </c>
      <c r="C9461" s="509" t="s">
        <v>1039</v>
      </c>
      <c r="H9461" s="509">
        <v>0</v>
      </c>
    </row>
    <row r="9462" spans="1:8">
      <c r="A9462" s="508" t="s">
        <v>621</v>
      </c>
      <c r="B9462" s="509" t="s">
        <v>394</v>
      </c>
      <c r="C9462" s="509" t="s">
        <v>1040</v>
      </c>
      <c r="H9462" s="509">
        <v>0</v>
      </c>
    </row>
    <row r="9463" spans="1:8">
      <c r="A9463" s="508" t="s">
        <v>621</v>
      </c>
      <c r="B9463" s="509" t="s">
        <v>394</v>
      </c>
      <c r="C9463" s="509" t="s">
        <v>1041</v>
      </c>
      <c r="H9463" s="509">
        <v>0</v>
      </c>
    </row>
    <row r="9464" spans="1:8">
      <c r="A9464" s="508" t="s">
        <v>621</v>
      </c>
      <c r="B9464" s="509" t="s">
        <v>394</v>
      </c>
      <c r="C9464" s="509" t="s">
        <v>1042</v>
      </c>
    </row>
    <row r="9465" spans="1:8">
      <c r="A9465" s="508" t="s">
        <v>621</v>
      </c>
      <c r="B9465" s="509" t="s">
        <v>394</v>
      </c>
      <c r="C9465" s="509">
        <v>67</v>
      </c>
      <c r="H9465" s="509">
        <v>0</v>
      </c>
    </row>
    <row r="9466" spans="1:8">
      <c r="A9466" s="508" t="s">
        <v>621</v>
      </c>
      <c r="B9466" s="509" t="s">
        <v>394</v>
      </c>
      <c r="C9466" s="509">
        <v>68</v>
      </c>
      <c r="H9466" s="509">
        <v>0</v>
      </c>
    </row>
    <row r="9467" spans="1:8">
      <c r="A9467" s="508" t="s">
        <v>621</v>
      </c>
      <c r="B9467" s="509" t="s">
        <v>394</v>
      </c>
      <c r="C9467" s="509" t="s">
        <v>1043</v>
      </c>
      <c r="H9467" s="509">
        <v>0</v>
      </c>
    </row>
    <row r="9468" spans="1:8">
      <c r="A9468" s="508" t="s">
        <v>621</v>
      </c>
      <c r="B9468" s="509" t="s">
        <v>394</v>
      </c>
      <c r="C9468" s="509">
        <v>69</v>
      </c>
      <c r="H9468" s="509">
        <v>0</v>
      </c>
    </row>
    <row r="9469" spans="1:8">
      <c r="A9469" s="508" t="s">
        <v>621</v>
      </c>
      <c r="B9469" s="509" t="s">
        <v>394</v>
      </c>
      <c r="C9469" s="509" t="s">
        <v>1044</v>
      </c>
      <c r="H9469" s="509">
        <v>0</v>
      </c>
    </row>
    <row r="9470" spans="1:8">
      <c r="A9470" s="508" t="s">
        <v>621</v>
      </c>
      <c r="B9470" s="509" t="s">
        <v>394</v>
      </c>
      <c r="C9470" s="509" t="s">
        <v>1045</v>
      </c>
      <c r="H9470" s="509">
        <v>0</v>
      </c>
    </row>
    <row r="9471" spans="1:8">
      <c r="A9471" s="508" t="s">
        <v>621</v>
      </c>
      <c r="B9471" s="509" t="s">
        <v>394</v>
      </c>
      <c r="C9471" s="509">
        <v>70</v>
      </c>
      <c r="H9471" s="509">
        <v>0</v>
      </c>
    </row>
    <row r="9472" spans="1:8">
      <c r="A9472" s="508" t="s">
        <v>621</v>
      </c>
      <c r="B9472" s="509" t="s">
        <v>394</v>
      </c>
      <c r="C9472" s="509" t="s">
        <v>1046</v>
      </c>
      <c r="H9472" s="509">
        <v>0</v>
      </c>
    </row>
    <row r="9473" spans="1:8">
      <c r="A9473" s="508" t="s">
        <v>621</v>
      </c>
      <c r="B9473" s="509" t="s">
        <v>394</v>
      </c>
      <c r="C9473" s="509">
        <v>71</v>
      </c>
      <c r="H9473" s="509">
        <v>0</v>
      </c>
    </row>
    <row r="9474" spans="1:8">
      <c r="A9474" s="508" t="s">
        <v>621</v>
      </c>
      <c r="B9474" s="509" t="s">
        <v>394</v>
      </c>
      <c r="C9474" s="509" t="s">
        <v>1047</v>
      </c>
      <c r="H9474" s="509">
        <v>0</v>
      </c>
    </row>
    <row r="9475" spans="1:8">
      <c r="A9475" s="508" t="s">
        <v>621</v>
      </c>
      <c r="B9475" s="509" t="s">
        <v>394</v>
      </c>
      <c r="C9475" s="509" t="s">
        <v>1048</v>
      </c>
      <c r="H9475" s="509">
        <v>0</v>
      </c>
    </row>
    <row r="9476" spans="1:8">
      <c r="A9476" s="508" t="s">
        <v>621</v>
      </c>
      <c r="B9476" s="509" t="s">
        <v>394</v>
      </c>
      <c r="C9476" s="509" t="s">
        <v>1049</v>
      </c>
      <c r="H9476" s="509">
        <v>0</v>
      </c>
    </row>
    <row r="9477" spans="1:8">
      <c r="A9477" s="508" t="s">
        <v>621</v>
      </c>
      <c r="B9477" s="509" t="s">
        <v>394</v>
      </c>
      <c r="C9477" s="509" t="s">
        <v>1050</v>
      </c>
      <c r="H9477" s="509">
        <v>0</v>
      </c>
    </row>
    <row r="9478" spans="1:8">
      <c r="A9478" s="508" t="s">
        <v>621</v>
      </c>
      <c r="B9478" s="509" t="s">
        <v>394</v>
      </c>
      <c r="C9478" s="509" t="s">
        <v>1051</v>
      </c>
      <c r="H9478" s="509">
        <v>0</v>
      </c>
    </row>
    <row r="9479" spans="1:8">
      <c r="A9479" s="508" t="s">
        <v>621</v>
      </c>
      <c r="B9479" s="509" t="s">
        <v>394</v>
      </c>
      <c r="C9479" s="509">
        <v>72</v>
      </c>
      <c r="H9479" s="509">
        <v>0</v>
      </c>
    </row>
    <row r="9480" spans="1:8">
      <c r="A9480" s="508" t="s">
        <v>621</v>
      </c>
      <c r="B9480" s="509" t="s">
        <v>394</v>
      </c>
      <c r="C9480" s="509">
        <v>74</v>
      </c>
      <c r="H9480" s="509">
        <v>0</v>
      </c>
    </row>
    <row r="9481" spans="1:8">
      <c r="A9481" s="508" t="s">
        <v>621</v>
      </c>
      <c r="B9481" s="509" t="s">
        <v>394</v>
      </c>
      <c r="C9481" s="509" t="s">
        <v>4571</v>
      </c>
      <c r="D9481" s="509">
        <v>0</v>
      </c>
      <c r="E9481" s="509">
        <v>0</v>
      </c>
      <c r="F9481" s="509">
        <v>0</v>
      </c>
      <c r="G9481" s="509">
        <v>0</v>
      </c>
      <c r="H9481" s="509">
        <v>0</v>
      </c>
    </row>
    <row r="9482" spans="1:8">
      <c r="A9482" s="508" t="s">
        <v>622</v>
      </c>
      <c r="B9482" s="509" t="s">
        <v>395</v>
      </c>
      <c r="C9482" s="509">
        <v>1</v>
      </c>
      <c r="H9482" s="509">
        <v>0</v>
      </c>
    </row>
    <row r="9483" spans="1:8">
      <c r="A9483" s="508" t="s">
        <v>622</v>
      </c>
      <c r="B9483" s="509" t="s">
        <v>395</v>
      </c>
      <c r="C9483" s="509" t="s">
        <v>1023</v>
      </c>
      <c r="H9483" s="509">
        <v>0</v>
      </c>
    </row>
    <row r="9484" spans="1:8">
      <c r="A9484" s="508" t="s">
        <v>622</v>
      </c>
      <c r="B9484" s="509" t="s">
        <v>395</v>
      </c>
      <c r="C9484" s="509">
        <v>2</v>
      </c>
      <c r="D9484" s="509">
        <v>5</v>
      </c>
      <c r="E9484" s="509">
        <v>2</v>
      </c>
      <c r="H9484" s="509">
        <v>5</v>
      </c>
    </row>
    <row r="9485" spans="1:8">
      <c r="A9485" s="508" t="s">
        <v>622</v>
      </c>
      <c r="B9485" s="509" t="s">
        <v>395</v>
      </c>
      <c r="C9485" s="509">
        <v>3</v>
      </c>
      <c r="H9485" s="509">
        <v>0</v>
      </c>
    </row>
    <row r="9486" spans="1:8">
      <c r="A9486" s="508" t="s">
        <v>622</v>
      </c>
      <c r="B9486" s="509" t="s">
        <v>395</v>
      </c>
      <c r="C9486" s="509">
        <v>4</v>
      </c>
      <c r="D9486" s="509">
        <v>1</v>
      </c>
      <c r="F9486" s="509">
        <v>1</v>
      </c>
      <c r="H9486" s="509">
        <v>2</v>
      </c>
    </row>
    <row r="9487" spans="1:8">
      <c r="A9487" s="508" t="s">
        <v>622</v>
      </c>
      <c r="B9487" s="509" t="s">
        <v>395</v>
      </c>
      <c r="C9487" s="509">
        <v>5</v>
      </c>
      <c r="H9487" s="509">
        <v>0</v>
      </c>
    </row>
    <row r="9488" spans="1:8">
      <c r="A9488" s="508" t="s">
        <v>622</v>
      </c>
      <c r="B9488" s="509" t="s">
        <v>395</v>
      </c>
      <c r="C9488" s="509">
        <v>6</v>
      </c>
      <c r="H9488" s="509">
        <v>0</v>
      </c>
    </row>
    <row r="9489" spans="1:8">
      <c r="A9489" s="508" t="s">
        <v>622</v>
      </c>
      <c r="B9489" s="509" t="s">
        <v>395</v>
      </c>
      <c r="C9489" s="509">
        <v>7</v>
      </c>
      <c r="H9489" s="509">
        <v>0</v>
      </c>
    </row>
    <row r="9490" spans="1:8">
      <c r="A9490" s="508" t="s">
        <v>622</v>
      </c>
      <c r="B9490" s="509" t="s">
        <v>395</v>
      </c>
      <c r="C9490" s="509">
        <v>8</v>
      </c>
      <c r="H9490" s="509">
        <v>0</v>
      </c>
    </row>
    <row r="9491" spans="1:8">
      <c r="A9491" s="508" t="s">
        <v>622</v>
      </c>
      <c r="B9491" s="509" t="s">
        <v>395</v>
      </c>
      <c r="C9491" s="509">
        <v>9</v>
      </c>
      <c r="H9491" s="509">
        <v>0</v>
      </c>
    </row>
    <row r="9492" spans="1:8">
      <c r="A9492" s="508" t="s">
        <v>622</v>
      </c>
      <c r="B9492" s="509" t="s">
        <v>395</v>
      </c>
      <c r="C9492" s="509">
        <v>10</v>
      </c>
      <c r="D9492" s="509">
        <v>2</v>
      </c>
      <c r="E9492" s="509">
        <v>1</v>
      </c>
      <c r="F9492" s="509">
        <v>1</v>
      </c>
      <c r="H9492" s="509">
        <v>3</v>
      </c>
    </row>
    <row r="9493" spans="1:8">
      <c r="A9493" s="508" t="s">
        <v>622</v>
      </c>
      <c r="B9493" s="509" t="s">
        <v>395</v>
      </c>
      <c r="C9493" s="509">
        <v>11</v>
      </c>
      <c r="H9493" s="509">
        <v>0</v>
      </c>
    </row>
    <row r="9494" spans="1:8">
      <c r="A9494" s="508" t="s">
        <v>622</v>
      </c>
      <c r="B9494" s="509" t="s">
        <v>395</v>
      </c>
      <c r="C9494" s="509">
        <v>12</v>
      </c>
      <c r="H9494" s="509">
        <v>0</v>
      </c>
    </row>
    <row r="9495" spans="1:8">
      <c r="A9495" s="508" t="s">
        <v>622</v>
      </c>
      <c r="B9495" s="509" t="s">
        <v>395</v>
      </c>
      <c r="C9495" s="509">
        <v>13</v>
      </c>
      <c r="H9495" s="509">
        <v>0</v>
      </c>
    </row>
    <row r="9496" spans="1:8">
      <c r="A9496" s="508" t="s">
        <v>622</v>
      </c>
      <c r="B9496" s="509" t="s">
        <v>395</v>
      </c>
      <c r="C9496" s="509">
        <v>14</v>
      </c>
      <c r="H9496" s="509">
        <v>0</v>
      </c>
    </row>
    <row r="9497" spans="1:8">
      <c r="A9497" s="508" t="s">
        <v>622</v>
      </c>
      <c r="B9497" s="509" t="s">
        <v>395</v>
      </c>
      <c r="C9497" s="509">
        <v>15</v>
      </c>
      <c r="H9497" s="509">
        <v>0</v>
      </c>
    </row>
    <row r="9498" spans="1:8">
      <c r="A9498" s="508" t="s">
        <v>622</v>
      </c>
      <c r="B9498" s="509" t="s">
        <v>395</v>
      </c>
      <c r="C9498" s="509">
        <v>16</v>
      </c>
      <c r="D9498" s="509">
        <v>1</v>
      </c>
      <c r="H9498" s="509">
        <v>1</v>
      </c>
    </row>
    <row r="9499" spans="1:8">
      <c r="A9499" s="508" t="s">
        <v>622</v>
      </c>
      <c r="B9499" s="509" t="s">
        <v>395</v>
      </c>
      <c r="C9499" s="509">
        <v>17</v>
      </c>
      <c r="D9499" s="509">
        <v>2</v>
      </c>
      <c r="H9499" s="509">
        <v>2</v>
      </c>
    </row>
    <row r="9500" spans="1:8">
      <c r="A9500" s="508" t="s">
        <v>622</v>
      </c>
      <c r="B9500" s="509" t="s">
        <v>395</v>
      </c>
      <c r="C9500" s="509">
        <v>18</v>
      </c>
      <c r="H9500" s="509">
        <v>0</v>
      </c>
    </row>
    <row r="9501" spans="1:8">
      <c r="A9501" s="508" t="s">
        <v>622</v>
      </c>
      <c r="B9501" s="509" t="s">
        <v>395</v>
      </c>
      <c r="C9501" s="509" t="s">
        <v>1024</v>
      </c>
      <c r="H9501" s="509">
        <v>0</v>
      </c>
    </row>
    <row r="9502" spans="1:8">
      <c r="A9502" s="508" t="s">
        <v>622</v>
      </c>
      <c r="B9502" s="509" t="s">
        <v>395</v>
      </c>
      <c r="C9502" s="509" t="s">
        <v>1025</v>
      </c>
      <c r="H9502" s="509">
        <v>0</v>
      </c>
    </row>
    <row r="9503" spans="1:8">
      <c r="A9503" s="508" t="s">
        <v>622</v>
      </c>
      <c r="B9503" s="509" t="s">
        <v>395</v>
      </c>
      <c r="C9503" s="509">
        <v>19</v>
      </c>
      <c r="D9503" s="509">
        <v>3</v>
      </c>
      <c r="E9503" s="509">
        <v>1</v>
      </c>
      <c r="H9503" s="509">
        <v>3</v>
      </c>
    </row>
    <row r="9504" spans="1:8">
      <c r="A9504" s="508" t="s">
        <v>622</v>
      </c>
      <c r="B9504" s="509" t="s">
        <v>395</v>
      </c>
      <c r="C9504" s="509">
        <v>20</v>
      </c>
      <c r="H9504" s="509">
        <v>0</v>
      </c>
    </row>
    <row r="9505" spans="1:8">
      <c r="A9505" s="508" t="s">
        <v>622</v>
      </c>
      <c r="B9505" s="509" t="s">
        <v>395</v>
      </c>
      <c r="C9505" s="509">
        <v>21</v>
      </c>
      <c r="D9505" s="509">
        <v>1</v>
      </c>
      <c r="E9505" s="509">
        <v>1</v>
      </c>
      <c r="H9505" s="509">
        <v>1</v>
      </c>
    </row>
    <row r="9506" spans="1:8">
      <c r="A9506" s="508" t="s">
        <v>622</v>
      </c>
      <c r="B9506" s="509" t="s">
        <v>395</v>
      </c>
      <c r="C9506" s="509" t="s">
        <v>1026</v>
      </c>
      <c r="H9506" s="509">
        <v>0</v>
      </c>
    </row>
    <row r="9507" spans="1:8">
      <c r="A9507" s="508" t="s">
        <v>622</v>
      </c>
      <c r="B9507" s="509" t="s">
        <v>395</v>
      </c>
      <c r="C9507" s="509" t="s">
        <v>1027</v>
      </c>
      <c r="H9507" s="509">
        <v>0</v>
      </c>
    </row>
    <row r="9508" spans="1:8">
      <c r="A9508" s="508" t="s">
        <v>622</v>
      </c>
      <c r="B9508" s="509" t="s">
        <v>395</v>
      </c>
      <c r="C9508" s="509" t="s">
        <v>1028</v>
      </c>
      <c r="H9508" s="509">
        <v>0</v>
      </c>
    </row>
    <row r="9509" spans="1:8">
      <c r="A9509" s="508" t="s">
        <v>622</v>
      </c>
      <c r="B9509" s="509" t="s">
        <v>395</v>
      </c>
      <c r="C9509" s="509">
        <v>22</v>
      </c>
      <c r="H9509" s="509">
        <v>0</v>
      </c>
    </row>
    <row r="9510" spans="1:8">
      <c r="A9510" s="508" t="s">
        <v>622</v>
      </c>
      <c r="B9510" s="509" t="s">
        <v>395</v>
      </c>
      <c r="C9510" s="509">
        <v>23</v>
      </c>
      <c r="H9510" s="509">
        <v>0</v>
      </c>
    </row>
    <row r="9511" spans="1:8">
      <c r="A9511" s="508" t="s">
        <v>622</v>
      </c>
      <c r="B9511" s="509" t="s">
        <v>395</v>
      </c>
      <c r="C9511" s="509" t="s">
        <v>1029</v>
      </c>
      <c r="H9511" s="509">
        <v>0</v>
      </c>
    </row>
    <row r="9512" spans="1:8">
      <c r="A9512" s="508" t="s">
        <v>622</v>
      </c>
      <c r="B9512" s="509" t="s">
        <v>395</v>
      </c>
      <c r="C9512" s="509">
        <v>24</v>
      </c>
      <c r="H9512" s="509">
        <v>0</v>
      </c>
    </row>
    <row r="9513" spans="1:8">
      <c r="A9513" s="508" t="s">
        <v>622</v>
      </c>
      <c r="B9513" s="509" t="s">
        <v>395</v>
      </c>
      <c r="C9513" s="509">
        <v>25</v>
      </c>
    </row>
    <row r="9514" spans="1:8">
      <c r="A9514" s="508" t="s">
        <v>622</v>
      </c>
      <c r="B9514" s="509" t="s">
        <v>395</v>
      </c>
      <c r="C9514" s="509">
        <v>26</v>
      </c>
      <c r="H9514" s="509">
        <v>0</v>
      </c>
    </row>
    <row r="9515" spans="1:8">
      <c r="A9515" s="508" t="s">
        <v>622</v>
      </c>
      <c r="B9515" s="509" t="s">
        <v>395</v>
      </c>
      <c r="C9515" s="509">
        <v>27</v>
      </c>
      <c r="H9515" s="509">
        <v>0</v>
      </c>
    </row>
    <row r="9516" spans="1:8">
      <c r="A9516" s="508" t="s">
        <v>622</v>
      </c>
      <c r="B9516" s="509" t="s">
        <v>395</v>
      </c>
      <c r="C9516" s="509">
        <v>28</v>
      </c>
      <c r="H9516" s="509">
        <v>0</v>
      </c>
    </row>
    <row r="9517" spans="1:8">
      <c r="A9517" s="508" t="s">
        <v>622</v>
      </c>
      <c r="B9517" s="509" t="s">
        <v>395</v>
      </c>
      <c r="C9517" s="509">
        <v>29</v>
      </c>
      <c r="H9517" s="509">
        <v>0</v>
      </c>
    </row>
    <row r="9518" spans="1:8">
      <c r="A9518" s="508" t="s">
        <v>622</v>
      </c>
      <c r="B9518" s="509" t="s">
        <v>395</v>
      </c>
      <c r="C9518" s="509">
        <v>30</v>
      </c>
      <c r="H9518" s="509">
        <v>0</v>
      </c>
    </row>
    <row r="9519" spans="1:8">
      <c r="A9519" s="508" t="s">
        <v>622</v>
      </c>
      <c r="B9519" s="509" t="s">
        <v>395</v>
      </c>
      <c r="C9519" s="509">
        <v>31</v>
      </c>
      <c r="H9519" s="509">
        <v>0</v>
      </c>
    </row>
    <row r="9520" spans="1:8">
      <c r="A9520" s="508" t="s">
        <v>622</v>
      </c>
      <c r="B9520" s="509" t="s">
        <v>395</v>
      </c>
      <c r="C9520" s="509">
        <v>32</v>
      </c>
      <c r="H9520" s="509">
        <v>0</v>
      </c>
    </row>
    <row r="9521" spans="1:8">
      <c r="A9521" s="508" t="s">
        <v>622</v>
      </c>
      <c r="B9521" s="509" t="s">
        <v>395</v>
      </c>
      <c r="C9521" s="509">
        <v>33</v>
      </c>
      <c r="D9521" s="509">
        <v>2</v>
      </c>
      <c r="E9521" s="509">
        <v>1</v>
      </c>
      <c r="H9521" s="509">
        <v>2</v>
      </c>
    </row>
    <row r="9522" spans="1:8">
      <c r="A9522" s="508" t="s">
        <v>622</v>
      </c>
      <c r="B9522" s="509" t="s">
        <v>395</v>
      </c>
      <c r="C9522" s="509">
        <v>34</v>
      </c>
      <c r="H9522" s="509">
        <v>0</v>
      </c>
    </row>
    <row r="9523" spans="1:8">
      <c r="A9523" s="508" t="s">
        <v>622</v>
      </c>
      <c r="B9523" s="509" t="s">
        <v>395</v>
      </c>
      <c r="C9523" s="509">
        <v>35</v>
      </c>
      <c r="H9523" s="509">
        <v>0</v>
      </c>
    </row>
    <row r="9524" spans="1:8">
      <c r="A9524" s="508" t="s">
        <v>622</v>
      </c>
      <c r="B9524" s="509" t="s">
        <v>395</v>
      </c>
      <c r="C9524" s="509">
        <v>36</v>
      </c>
      <c r="H9524" s="509">
        <v>0</v>
      </c>
    </row>
    <row r="9525" spans="1:8">
      <c r="A9525" s="508" t="s">
        <v>622</v>
      </c>
      <c r="B9525" s="509" t="s">
        <v>395</v>
      </c>
      <c r="C9525" s="509">
        <v>37</v>
      </c>
      <c r="H9525" s="509">
        <v>0</v>
      </c>
    </row>
    <row r="9526" spans="1:8">
      <c r="A9526" s="508" t="s">
        <v>622</v>
      </c>
      <c r="B9526" s="509" t="s">
        <v>395</v>
      </c>
      <c r="C9526" s="509">
        <v>38</v>
      </c>
      <c r="H9526" s="509">
        <v>0</v>
      </c>
    </row>
    <row r="9527" spans="1:8">
      <c r="A9527" s="508" t="s">
        <v>622</v>
      </c>
      <c r="B9527" s="509" t="s">
        <v>395</v>
      </c>
      <c r="C9527" s="509" t="s">
        <v>1030</v>
      </c>
    </row>
    <row r="9528" spans="1:8">
      <c r="A9528" s="508" t="s">
        <v>622</v>
      </c>
      <c r="B9528" s="509" t="s">
        <v>395</v>
      </c>
      <c r="C9528" s="509">
        <v>39</v>
      </c>
      <c r="H9528" s="509">
        <v>0</v>
      </c>
    </row>
    <row r="9529" spans="1:8">
      <c r="A9529" s="508" t="s">
        <v>622</v>
      </c>
      <c r="B9529" s="509" t="s">
        <v>395</v>
      </c>
      <c r="C9529" s="509">
        <v>40</v>
      </c>
      <c r="H9529" s="509">
        <v>0</v>
      </c>
    </row>
    <row r="9530" spans="1:8">
      <c r="A9530" s="508" t="s">
        <v>622</v>
      </c>
      <c r="B9530" s="509" t="s">
        <v>395</v>
      </c>
      <c r="C9530" s="509">
        <v>41</v>
      </c>
      <c r="H9530" s="509">
        <v>0</v>
      </c>
    </row>
    <row r="9531" spans="1:8">
      <c r="A9531" s="508" t="s">
        <v>622</v>
      </c>
      <c r="B9531" s="509" t="s">
        <v>395</v>
      </c>
      <c r="C9531" s="509">
        <v>42</v>
      </c>
      <c r="H9531" s="509">
        <v>0</v>
      </c>
    </row>
    <row r="9532" spans="1:8">
      <c r="A9532" s="508" t="s">
        <v>622</v>
      </c>
      <c r="B9532" s="509" t="s">
        <v>395</v>
      </c>
      <c r="C9532" s="509">
        <v>43</v>
      </c>
      <c r="D9532" s="509">
        <v>1</v>
      </c>
      <c r="E9532" s="509">
        <v>1</v>
      </c>
      <c r="H9532" s="509">
        <v>1</v>
      </c>
    </row>
    <row r="9533" spans="1:8">
      <c r="A9533" s="508" t="s">
        <v>622</v>
      </c>
      <c r="B9533" s="509" t="s">
        <v>395</v>
      </c>
      <c r="C9533" s="509">
        <v>44</v>
      </c>
      <c r="D9533" s="509">
        <v>1</v>
      </c>
      <c r="H9533" s="509">
        <v>1</v>
      </c>
    </row>
    <row r="9534" spans="1:8">
      <c r="A9534" s="508" t="s">
        <v>622</v>
      </c>
      <c r="B9534" s="509" t="s">
        <v>395</v>
      </c>
      <c r="C9534" s="509">
        <v>45</v>
      </c>
      <c r="H9534" s="509">
        <v>0</v>
      </c>
    </row>
    <row r="9535" spans="1:8">
      <c r="A9535" s="508" t="s">
        <v>622</v>
      </c>
      <c r="B9535" s="509" t="s">
        <v>395</v>
      </c>
      <c r="C9535" s="509">
        <v>46</v>
      </c>
      <c r="D9535" s="509">
        <v>2</v>
      </c>
      <c r="E9535" s="509">
        <v>2</v>
      </c>
      <c r="H9535" s="509">
        <v>2</v>
      </c>
    </row>
    <row r="9536" spans="1:8">
      <c r="A9536" s="508" t="s">
        <v>622</v>
      </c>
      <c r="B9536" s="509" t="s">
        <v>395</v>
      </c>
      <c r="C9536" s="509">
        <v>47</v>
      </c>
      <c r="D9536" s="509">
        <v>1</v>
      </c>
      <c r="H9536" s="509">
        <v>1</v>
      </c>
    </row>
    <row r="9537" spans="1:8">
      <c r="A9537" s="508" t="s">
        <v>622</v>
      </c>
      <c r="B9537" s="509" t="s">
        <v>395</v>
      </c>
      <c r="C9537" s="509">
        <v>48</v>
      </c>
      <c r="H9537" s="509">
        <v>0</v>
      </c>
    </row>
    <row r="9538" spans="1:8">
      <c r="A9538" s="508" t="s">
        <v>622</v>
      </c>
      <c r="B9538" s="509" t="s">
        <v>395</v>
      </c>
      <c r="C9538" s="509">
        <v>49</v>
      </c>
      <c r="H9538" s="509">
        <v>0</v>
      </c>
    </row>
    <row r="9539" spans="1:8">
      <c r="A9539" s="508" t="s">
        <v>622</v>
      </c>
      <c r="B9539" s="509" t="s">
        <v>395</v>
      </c>
      <c r="C9539" s="509">
        <v>50</v>
      </c>
      <c r="H9539" s="509">
        <v>0</v>
      </c>
    </row>
    <row r="9540" spans="1:8">
      <c r="A9540" s="508" t="s">
        <v>622</v>
      </c>
      <c r="B9540" s="509" t="s">
        <v>395</v>
      </c>
      <c r="C9540" s="509">
        <v>51</v>
      </c>
      <c r="H9540" s="509">
        <v>0</v>
      </c>
    </row>
    <row r="9541" spans="1:8">
      <c r="A9541" s="508" t="s">
        <v>622</v>
      </c>
      <c r="B9541" s="509" t="s">
        <v>395</v>
      </c>
      <c r="C9541" s="509" t="s">
        <v>1031</v>
      </c>
      <c r="H9541" s="509">
        <v>0</v>
      </c>
    </row>
    <row r="9542" spans="1:8">
      <c r="A9542" s="508" t="s">
        <v>622</v>
      </c>
      <c r="B9542" s="509" t="s">
        <v>395</v>
      </c>
      <c r="C9542" s="509" t="s">
        <v>1032</v>
      </c>
      <c r="H9542" s="509">
        <v>0</v>
      </c>
    </row>
    <row r="9543" spans="1:8">
      <c r="A9543" s="508" t="s">
        <v>622</v>
      </c>
      <c r="B9543" s="509" t="s">
        <v>395</v>
      </c>
      <c r="C9543" s="509">
        <v>52</v>
      </c>
      <c r="H9543" s="509">
        <v>0</v>
      </c>
    </row>
    <row r="9544" spans="1:8">
      <c r="A9544" s="508" t="s">
        <v>622</v>
      </c>
      <c r="B9544" s="509" t="s">
        <v>395</v>
      </c>
      <c r="C9544" s="509">
        <v>53</v>
      </c>
      <c r="H9544" s="509">
        <v>0</v>
      </c>
    </row>
    <row r="9545" spans="1:8">
      <c r="A9545" s="508" t="s">
        <v>622</v>
      </c>
      <c r="B9545" s="509" t="s">
        <v>395</v>
      </c>
      <c r="C9545" s="509">
        <v>54</v>
      </c>
      <c r="H9545" s="509">
        <v>0</v>
      </c>
    </row>
    <row r="9546" spans="1:8">
      <c r="A9546" s="508" t="s">
        <v>622</v>
      </c>
      <c r="B9546" s="509" t="s">
        <v>395</v>
      </c>
      <c r="C9546" s="509">
        <v>55</v>
      </c>
      <c r="H9546" s="509">
        <v>0</v>
      </c>
    </row>
    <row r="9547" spans="1:8">
      <c r="A9547" s="508" t="s">
        <v>622</v>
      </c>
      <c r="B9547" s="509" t="s">
        <v>395</v>
      </c>
      <c r="C9547" s="509">
        <v>56</v>
      </c>
      <c r="H9547" s="509">
        <v>0</v>
      </c>
    </row>
    <row r="9548" spans="1:8">
      <c r="A9548" s="508" t="s">
        <v>622</v>
      </c>
      <c r="B9548" s="509" t="s">
        <v>395</v>
      </c>
      <c r="C9548" s="509">
        <v>57</v>
      </c>
      <c r="H9548" s="509">
        <v>0</v>
      </c>
    </row>
    <row r="9549" spans="1:8">
      <c r="A9549" s="508" t="s">
        <v>622</v>
      </c>
      <c r="B9549" s="509" t="s">
        <v>395</v>
      </c>
      <c r="C9549" s="509">
        <v>58</v>
      </c>
      <c r="H9549" s="509">
        <v>0</v>
      </c>
    </row>
    <row r="9550" spans="1:8">
      <c r="A9550" s="508" t="s">
        <v>622</v>
      </c>
      <c r="B9550" s="509" t="s">
        <v>395</v>
      </c>
      <c r="C9550" s="509">
        <v>59</v>
      </c>
      <c r="H9550" s="509">
        <v>0</v>
      </c>
    </row>
    <row r="9551" spans="1:8">
      <c r="A9551" s="508" t="s">
        <v>622</v>
      </c>
      <c r="B9551" s="509" t="s">
        <v>395</v>
      </c>
      <c r="C9551" s="509">
        <v>60</v>
      </c>
      <c r="H9551" s="509">
        <v>0</v>
      </c>
    </row>
    <row r="9552" spans="1:8">
      <c r="A9552" s="508" t="s">
        <v>622</v>
      </c>
      <c r="B9552" s="509" t="s">
        <v>395</v>
      </c>
      <c r="C9552" s="509">
        <v>61</v>
      </c>
      <c r="H9552" s="509">
        <v>0</v>
      </c>
    </row>
    <row r="9553" spans="1:8">
      <c r="A9553" s="508" t="s">
        <v>622</v>
      </c>
      <c r="B9553" s="509" t="s">
        <v>395</v>
      </c>
      <c r="C9553" s="509">
        <v>62</v>
      </c>
      <c r="H9553" s="509">
        <v>0</v>
      </c>
    </row>
    <row r="9554" spans="1:8">
      <c r="A9554" s="508" t="s">
        <v>622</v>
      </c>
      <c r="B9554" s="509" t="s">
        <v>395</v>
      </c>
      <c r="C9554" s="509">
        <v>63</v>
      </c>
      <c r="D9554" s="509">
        <v>3</v>
      </c>
      <c r="E9554" s="509">
        <v>3</v>
      </c>
      <c r="H9554" s="509">
        <v>3</v>
      </c>
    </row>
    <row r="9555" spans="1:8">
      <c r="A9555" s="508" t="s">
        <v>622</v>
      </c>
      <c r="B9555" s="509" t="s">
        <v>395</v>
      </c>
      <c r="C9555" s="509" t="s">
        <v>1033</v>
      </c>
      <c r="H9555" s="509">
        <v>0</v>
      </c>
    </row>
    <row r="9556" spans="1:8">
      <c r="A9556" s="508" t="s">
        <v>622</v>
      </c>
      <c r="B9556" s="509" t="s">
        <v>395</v>
      </c>
      <c r="C9556" s="509" t="s">
        <v>1034</v>
      </c>
      <c r="H9556" s="509">
        <v>0</v>
      </c>
    </row>
    <row r="9557" spans="1:8">
      <c r="A9557" s="508" t="s">
        <v>622</v>
      </c>
      <c r="B9557" s="509" t="s">
        <v>395</v>
      </c>
      <c r="C9557" s="509">
        <v>64</v>
      </c>
      <c r="H9557" s="509">
        <v>0</v>
      </c>
    </row>
    <row r="9558" spans="1:8">
      <c r="A9558" s="508" t="s">
        <v>622</v>
      </c>
      <c r="B9558" s="509" t="s">
        <v>395</v>
      </c>
      <c r="C9558" s="509" t="s">
        <v>1035</v>
      </c>
      <c r="D9558" s="509">
        <v>4</v>
      </c>
      <c r="H9558" s="509">
        <v>4</v>
      </c>
    </row>
    <row r="9559" spans="1:8">
      <c r="A9559" s="508" t="s">
        <v>622</v>
      </c>
      <c r="B9559" s="509" t="s">
        <v>395</v>
      </c>
      <c r="C9559" s="509">
        <v>65</v>
      </c>
      <c r="D9559" s="509">
        <v>5</v>
      </c>
      <c r="E9559" s="509">
        <v>4</v>
      </c>
      <c r="H9559" s="509">
        <v>5</v>
      </c>
    </row>
    <row r="9560" spans="1:8">
      <c r="A9560" s="508" t="s">
        <v>622</v>
      </c>
      <c r="B9560" s="509" t="s">
        <v>395</v>
      </c>
      <c r="C9560" s="509">
        <v>66</v>
      </c>
      <c r="H9560" s="509">
        <v>0</v>
      </c>
    </row>
    <row r="9561" spans="1:8">
      <c r="A9561" s="508" t="s">
        <v>622</v>
      </c>
      <c r="B9561" s="509" t="s">
        <v>395</v>
      </c>
      <c r="C9561" s="509" t="s">
        <v>1036</v>
      </c>
      <c r="H9561" s="509">
        <v>0</v>
      </c>
    </row>
    <row r="9562" spans="1:8">
      <c r="A9562" s="508" t="s">
        <v>622</v>
      </c>
      <c r="B9562" s="509" t="s">
        <v>395</v>
      </c>
      <c r="C9562" s="509" t="s">
        <v>1037</v>
      </c>
      <c r="D9562" s="509">
        <v>7</v>
      </c>
      <c r="F9562" s="509">
        <v>3</v>
      </c>
      <c r="H9562" s="509">
        <v>10</v>
      </c>
    </row>
    <row r="9563" spans="1:8">
      <c r="A9563" s="508" t="s">
        <v>622</v>
      </c>
      <c r="B9563" s="509" t="s">
        <v>395</v>
      </c>
      <c r="C9563" s="509" t="s">
        <v>1038</v>
      </c>
      <c r="D9563" s="509">
        <v>1</v>
      </c>
      <c r="H9563" s="509">
        <v>1</v>
      </c>
    </row>
    <row r="9564" spans="1:8">
      <c r="A9564" s="508" t="s">
        <v>622</v>
      </c>
      <c r="B9564" s="509" t="s">
        <v>395</v>
      </c>
      <c r="C9564" s="509" t="s">
        <v>1039</v>
      </c>
      <c r="D9564" s="509">
        <v>1</v>
      </c>
      <c r="F9564" s="509">
        <v>1</v>
      </c>
      <c r="H9564" s="509">
        <v>2</v>
      </c>
    </row>
    <row r="9565" spans="1:8">
      <c r="A9565" s="508" t="s">
        <v>622</v>
      </c>
      <c r="B9565" s="509" t="s">
        <v>395</v>
      </c>
      <c r="C9565" s="509" t="s">
        <v>1040</v>
      </c>
      <c r="D9565" s="509">
        <v>9</v>
      </c>
      <c r="F9565" s="509">
        <v>2</v>
      </c>
      <c r="H9565" s="509">
        <v>11</v>
      </c>
    </row>
    <row r="9566" spans="1:8">
      <c r="A9566" s="508" t="s">
        <v>622</v>
      </c>
      <c r="B9566" s="509" t="s">
        <v>395</v>
      </c>
      <c r="C9566" s="509" t="s">
        <v>1041</v>
      </c>
      <c r="H9566" s="509">
        <v>0</v>
      </c>
    </row>
    <row r="9567" spans="1:8">
      <c r="A9567" s="508" t="s">
        <v>622</v>
      </c>
      <c r="B9567" s="509" t="s">
        <v>395</v>
      </c>
      <c r="C9567" s="509" t="s">
        <v>1042</v>
      </c>
    </row>
    <row r="9568" spans="1:8">
      <c r="A9568" s="508" t="s">
        <v>622</v>
      </c>
      <c r="B9568" s="509" t="s">
        <v>395</v>
      </c>
      <c r="C9568" s="509">
        <v>67</v>
      </c>
      <c r="D9568" s="509">
        <v>6</v>
      </c>
      <c r="H9568" s="509">
        <v>6</v>
      </c>
    </row>
    <row r="9569" spans="1:8">
      <c r="A9569" s="508" t="s">
        <v>622</v>
      </c>
      <c r="B9569" s="509" t="s">
        <v>395</v>
      </c>
      <c r="C9569" s="509">
        <v>68</v>
      </c>
      <c r="H9569" s="509">
        <v>0</v>
      </c>
    </row>
    <row r="9570" spans="1:8">
      <c r="A9570" s="508" t="s">
        <v>622</v>
      </c>
      <c r="B9570" s="509" t="s">
        <v>395</v>
      </c>
      <c r="C9570" s="509" t="s">
        <v>1043</v>
      </c>
      <c r="H9570" s="509">
        <v>0</v>
      </c>
    </row>
    <row r="9571" spans="1:8">
      <c r="A9571" s="508" t="s">
        <v>622</v>
      </c>
      <c r="B9571" s="509" t="s">
        <v>395</v>
      </c>
      <c r="C9571" s="509">
        <v>69</v>
      </c>
      <c r="H9571" s="509">
        <v>0</v>
      </c>
    </row>
    <row r="9572" spans="1:8">
      <c r="A9572" s="508" t="s">
        <v>622</v>
      </c>
      <c r="B9572" s="509" t="s">
        <v>395</v>
      </c>
      <c r="C9572" s="509" t="s">
        <v>1044</v>
      </c>
      <c r="H9572" s="509">
        <v>0</v>
      </c>
    </row>
    <row r="9573" spans="1:8">
      <c r="A9573" s="508" t="s">
        <v>622</v>
      </c>
      <c r="B9573" s="509" t="s">
        <v>395</v>
      </c>
      <c r="C9573" s="509" t="s">
        <v>1045</v>
      </c>
      <c r="H9573" s="509">
        <v>0</v>
      </c>
    </row>
    <row r="9574" spans="1:8">
      <c r="A9574" s="508" t="s">
        <v>622</v>
      </c>
      <c r="B9574" s="509" t="s">
        <v>395</v>
      </c>
      <c r="C9574" s="509">
        <v>70</v>
      </c>
      <c r="H9574" s="509">
        <v>0</v>
      </c>
    </row>
    <row r="9575" spans="1:8">
      <c r="A9575" s="508" t="s">
        <v>622</v>
      </c>
      <c r="B9575" s="509" t="s">
        <v>395</v>
      </c>
      <c r="C9575" s="509" t="s">
        <v>1046</v>
      </c>
      <c r="H9575" s="509">
        <v>0</v>
      </c>
    </row>
    <row r="9576" spans="1:8">
      <c r="A9576" s="508" t="s">
        <v>622</v>
      </c>
      <c r="B9576" s="509" t="s">
        <v>395</v>
      </c>
      <c r="C9576" s="509">
        <v>71</v>
      </c>
      <c r="D9576" s="509">
        <v>1</v>
      </c>
      <c r="F9576" s="509">
        <v>1</v>
      </c>
      <c r="H9576" s="509">
        <v>2</v>
      </c>
    </row>
    <row r="9577" spans="1:8">
      <c r="A9577" s="508" t="s">
        <v>622</v>
      </c>
      <c r="B9577" s="509" t="s">
        <v>395</v>
      </c>
      <c r="C9577" s="509" t="s">
        <v>1047</v>
      </c>
      <c r="D9577" s="509">
        <v>3</v>
      </c>
      <c r="E9577" s="509">
        <v>2</v>
      </c>
      <c r="F9577" s="509">
        <v>2</v>
      </c>
      <c r="G9577" s="509">
        <v>2</v>
      </c>
      <c r="H9577" s="509">
        <v>5</v>
      </c>
    </row>
    <row r="9578" spans="1:8">
      <c r="A9578" s="508" t="s">
        <v>622</v>
      </c>
      <c r="B9578" s="509" t="s">
        <v>395</v>
      </c>
      <c r="C9578" s="509" t="s">
        <v>1048</v>
      </c>
      <c r="D9578" s="509">
        <v>2</v>
      </c>
      <c r="H9578" s="509">
        <v>2</v>
      </c>
    </row>
    <row r="9579" spans="1:8">
      <c r="A9579" s="508" t="s">
        <v>622</v>
      </c>
      <c r="B9579" s="509" t="s">
        <v>395</v>
      </c>
      <c r="C9579" s="509" t="s">
        <v>1049</v>
      </c>
      <c r="H9579" s="509">
        <v>0</v>
      </c>
    </row>
    <row r="9580" spans="1:8">
      <c r="A9580" s="508" t="s">
        <v>622</v>
      </c>
      <c r="B9580" s="509" t="s">
        <v>395</v>
      </c>
      <c r="C9580" s="509" t="s">
        <v>1050</v>
      </c>
      <c r="H9580" s="509">
        <v>0</v>
      </c>
    </row>
    <row r="9581" spans="1:8">
      <c r="A9581" s="508" t="s">
        <v>622</v>
      </c>
      <c r="B9581" s="509" t="s">
        <v>395</v>
      </c>
      <c r="C9581" s="509" t="s">
        <v>1051</v>
      </c>
      <c r="H9581" s="509">
        <v>0</v>
      </c>
    </row>
    <row r="9582" spans="1:8">
      <c r="A9582" s="508" t="s">
        <v>622</v>
      </c>
      <c r="B9582" s="509" t="s">
        <v>395</v>
      </c>
      <c r="C9582" s="509">
        <v>72</v>
      </c>
      <c r="D9582" s="509">
        <v>10</v>
      </c>
      <c r="F9582" s="509">
        <v>1</v>
      </c>
      <c r="H9582" s="509">
        <v>11</v>
      </c>
    </row>
    <row r="9583" spans="1:8">
      <c r="A9583" s="508" t="s">
        <v>622</v>
      </c>
      <c r="B9583" s="509" t="s">
        <v>395</v>
      </c>
      <c r="C9583" s="509">
        <v>74</v>
      </c>
      <c r="F9583" s="509">
        <v>1</v>
      </c>
      <c r="H9583" s="509">
        <v>1</v>
      </c>
    </row>
    <row r="9584" spans="1:8">
      <c r="A9584" s="508" t="s">
        <v>622</v>
      </c>
      <c r="B9584" s="509" t="s">
        <v>395</v>
      </c>
      <c r="C9584" s="509" t="s">
        <v>4571</v>
      </c>
      <c r="D9584" s="509">
        <v>74</v>
      </c>
      <c r="E9584" s="509">
        <v>18</v>
      </c>
      <c r="F9584" s="509">
        <v>13</v>
      </c>
      <c r="G9584" s="509">
        <v>2</v>
      </c>
      <c r="H9584" s="509">
        <v>87</v>
      </c>
    </row>
    <row r="9585" spans="1:8">
      <c r="A9585" s="508" t="s">
        <v>623</v>
      </c>
      <c r="B9585" s="509" t="s">
        <v>396</v>
      </c>
      <c r="C9585" s="509">
        <v>1</v>
      </c>
      <c r="H9585" s="509">
        <v>0</v>
      </c>
    </row>
    <row r="9586" spans="1:8">
      <c r="A9586" s="508" t="s">
        <v>623</v>
      </c>
      <c r="B9586" s="509" t="s">
        <v>396</v>
      </c>
      <c r="C9586" s="509" t="s">
        <v>1023</v>
      </c>
      <c r="H9586" s="509">
        <v>0</v>
      </c>
    </row>
    <row r="9587" spans="1:8">
      <c r="A9587" s="508" t="s">
        <v>623</v>
      </c>
      <c r="B9587" s="509" t="s">
        <v>396</v>
      </c>
      <c r="C9587" s="509">
        <v>2</v>
      </c>
      <c r="H9587" s="509">
        <v>0</v>
      </c>
    </row>
    <row r="9588" spans="1:8">
      <c r="A9588" s="508" t="s">
        <v>623</v>
      </c>
      <c r="B9588" s="509" t="s">
        <v>396</v>
      </c>
      <c r="C9588" s="509">
        <v>3</v>
      </c>
      <c r="H9588" s="509">
        <v>0</v>
      </c>
    </row>
    <row r="9589" spans="1:8">
      <c r="A9589" s="508" t="s">
        <v>623</v>
      </c>
      <c r="B9589" s="509" t="s">
        <v>396</v>
      </c>
      <c r="C9589" s="509">
        <v>4</v>
      </c>
      <c r="H9589" s="509">
        <v>0</v>
      </c>
    </row>
    <row r="9590" spans="1:8">
      <c r="A9590" s="508" t="s">
        <v>623</v>
      </c>
      <c r="B9590" s="509" t="s">
        <v>396</v>
      </c>
      <c r="C9590" s="509">
        <v>5</v>
      </c>
      <c r="H9590" s="509">
        <v>0</v>
      </c>
    </row>
    <row r="9591" spans="1:8">
      <c r="A9591" s="508" t="s">
        <v>623</v>
      </c>
      <c r="B9591" s="509" t="s">
        <v>396</v>
      </c>
      <c r="C9591" s="509">
        <v>6</v>
      </c>
      <c r="H9591" s="509">
        <v>0</v>
      </c>
    </row>
    <row r="9592" spans="1:8">
      <c r="A9592" s="508" t="s">
        <v>623</v>
      </c>
      <c r="B9592" s="509" t="s">
        <v>396</v>
      </c>
      <c r="C9592" s="509">
        <v>7</v>
      </c>
      <c r="H9592" s="509">
        <v>0</v>
      </c>
    </row>
    <row r="9593" spans="1:8">
      <c r="A9593" s="508" t="s">
        <v>623</v>
      </c>
      <c r="B9593" s="509" t="s">
        <v>396</v>
      </c>
      <c r="C9593" s="509">
        <v>8</v>
      </c>
      <c r="H9593" s="509">
        <v>0</v>
      </c>
    </row>
    <row r="9594" spans="1:8">
      <c r="A9594" s="508" t="s">
        <v>623</v>
      </c>
      <c r="B9594" s="509" t="s">
        <v>396</v>
      </c>
      <c r="C9594" s="509">
        <v>9</v>
      </c>
      <c r="H9594" s="509">
        <v>0</v>
      </c>
    </row>
    <row r="9595" spans="1:8">
      <c r="A9595" s="508" t="s">
        <v>623</v>
      </c>
      <c r="B9595" s="509" t="s">
        <v>396</v>
      </c>
      <c r="C9595" s="509">
        <v>10</v>
      </c>
      <c r="D9595" s="509">
        <v>1</v>
      </c>
      <c r="H9595" s="509">
        <v>1</v>
      </c>
    </row>
    <row r="9596" spans="1:8">
      <c r="A9596" s="508" t="s">
        <v>623</v>
      </c>
      <c r="B9596" s="509" t="s">
        <v>396</v>
      </c>
      <c r="C9596" s="509">
        <v>11</v>
      </c>
      <c r="H9596" s="509">
        <v>0</v>
      </c>
    </row>
    <row r="9597" spans="1:8">
      <c r="A9597" s="508" t="s">
        <v>623</v>
      </c>
      <c r="B9597" s="509" t="s">
        <v>396</v>
      </c>
      <c r="C9597" s="509">
        <v>12</v>
      </c>
      <c r="H9597" s="509">
        <v>0</v>
      </c>
    </row>
    <row r="9598" spans="1:8">
      <c r="A9598" s="508" t="s">
        <v>623</v>
      </c>
      <c r="B9598" s="509" t="s">
        <v>396</v>
      </c>
      <c r="C9598" s="509">
        <v>13</v>
      </c>
      <c r="H9598" s="509">
        <v>0</v>
      </c>
    </row>
    <row r="9599" spans="1:8">
      <c r="A9599" s="508" t="s">
        <v>623</v>
      </c>
      <c r="B9599" s="509" t="s">
        <v>396</v>
      </c>
      <c r="C9599" s="509">
        <v>14</v>
      </c>
      <c r="H9599" s="509">
        <v>0</v>
      </c>
    </row>
    <row r="9600" spans="1:8">
      <c r="A9600" s="508" t="s">
        <v>623</v>
      </c>
      <c r="B9600" s="509" t="s">
        <v>396</v>
      </c>
      <c r="C9600" s="509">
        <v>15</v>
      </c>
      <c r="H9600" s="509">
        <v>0</v>
      </c>
    </row>
    <row r="9601" spans="1:8">
      <c r="A9601" s="508" t="s">
        <v>623</v>
      </c>
      <c r="B9601" s="509" t="s">
        <v>396</v>
      </c>
      <c r="C9601" s="509">
        <v>16</v>
      </c>
      <c r="H9601" s="509">
        <v>0</v>
      </c>
    </row>
    <row r="9602" spans="1:8">
      <c r="A9602" s="508" t="s">
        <v>623</v>
      </c>
      <c r="B9602" s="509" t="s">
        <v>396</v>
      </c>
      <c r="C9602" s="509">
        <v>17</v>
      </c>
      <c r="H9602" s="509">
        <v>0</v>
      </c>
    </row>
    <row r="9603" spans="1:8">
      <c r="A9603" s="508" t="s">
        <v>623</v>
      </c>
      <c r="B9603" s="509" t="s">
        <v>396</v>
      </c>
      <c r="C9603" s="509">
        <v>18</v>
      </c>
      <c r="H9603" s="509">
        <v>0</v>
      </c>
    </row>
    <row r="9604" spans="1:8">
      <c r="A9604" s="508" t="s">
        <v>623</v>
      </c>
      <c r="B9604" s="509" t="s">
        <v>396</v>
      </c>
      <c r="C9604" s="509" t="s">
        <v>1024</v>
      </c>
      <c r="H9604" s="509">
        <v>0</v>
      </c>
    </row>
    <row r="9605" spans="1:8">
      <c r="A9605" s="508" t="s">
        <v>623</v>
      </c>
      <c r="B9605" s="509" t="s">
        <v>396</v>
      </c>
      <c r="C9605" s="509" t="s">
        <v>1025</v>
      </c>
      <c r="H9605" s="509">
        <v>0</v>
      </c>
    </row>
    <row r="9606" spans="1:8">
      <c r="A9606" s="508" t="s">
        <v>623</v>
      </c>
      <c r="B9606" s="509" t="s">
        <v>396</v>
      </c>
      <c r="C9606" s="509">
        <v>19</v>
      </c>
      <c r="D9606" s="509">
        <v>2</v>
      </c>
      <c r="E9606" s="509">
        <v>1</v>
      </c>
      <c r="H9606" s="509">
        <v>2</v>
      </c>
    </row>
    <row r="9607" spans="1:8">
      <c r="A9607" s="508" t="s">
        <v>623</v>
      </c>
      <c r="B9607" s="509" t="s">
        <v>396</v>
      </c>
      <c r="C9607" s="509">
        <v>20</v>
      </c>
      <c r="H9607" s="509">
        <v>0</v>
      </c>
    </row>
    <row r="9608" spans="1:8">
      <c r="A9608" s="508" t="s">
        <v>623</v>
      </c>
      <c r="B9608" s="509" t="s">
        <v>396</v>
      </c>
      <c r="C9608" s="509">
        <v>21</v>
      </c>
      <c r="H9608" s="509">
        <v>0</v>
      </c>
    </row>
    <row r="9609" spans="1:8">
      <c r="A9609" s="508" t="s">
        <v>623</v>
      </c>
      <c r="B9609" s="509" t="s">
        <v>396</v>
      </c>
      <c r="C9609" s="509" t="s">
        <v>1026</v>
      </c>
      <c r="H9609" s="509">
        <v>0</v>
      </c>
    </row>
    <row r="9610" spans="1:8">
      <c r="A9610" s="508" t="s">
        <v>623</v>
      </c>
      <c r="B9610" s="509" t="s">
        <v>396</v>
      </c>
      <c r="C9610" s="509" t="s">
        <v>1027</v>
      </c>
      <c r="H9610" s="509">
        <v>0</v>
      </c>
    </row>
    <row r="9611" spans="1:8">
      <c r="A9611" s="508" t="s">
        <v>623</v>
      </c>
      <c r="B9611" s="509" t="s">
        <v>396</v>
      </c>
      <c r="C9611" s="509" t="s">
        <v>1028</v>
      </c>
      <c r="H9611" s="509">
        <v>0</v>
      </c>
    </row>
    <row r="9612" spans="1:8">
      <c r="A9612" s="508" t="s">
        <v>623</v>
      </c>
      <c r="B9612" s="509" t="s">
        <v>396</v>
      </c>
      <c r="C9612" s="509">
        <v>22</v>
      </c>
      <c r="H9612" s="509">
        <v>0</v>
      </c>
    </row>
    <row r="9613" spans="1:8">
      <c r="A9613" s="508" t="s">
        <v>623</v>
      </c>
      <c r="B9613" s="509" t="s">
        <v>396</v>
      </c>
      <c r="C9613" s="509">
        <v>23</v>
      </c>
      <c r="H9613" s="509">
        <v>0</v>
      </c>
    </row>
    <row r="9614" spans="1:8">
      <c r="A9614" s="508" t="s">
        <v>623</v>
      </c>
      <c r="B9614" s="509" t="s">
        <v>396</v>
      </c>
      <c r="C9614" s="509" t="s">
        <v>1029</v>
      </c>
      <c r="H9614" s="509">
        <v>0</v>
      </c>
    </row>
    <row r="9615" spans="1:8">
      <c r="A9615" s="508" t="s">
        <v>623</v>
      </c>
      <c r="B9615" s="509" t="s">
        <v>396</v>
      </c>
      <c r="C9615" s="509">
        <v>24</v>
      </c>
      <c r="H9615" s="509">
        <v>0</v>
      </c>
    </row>
    <row r="9616" spans="1:8">
      <c r="A9616" s="508" t="s">
        <v>623</v>
      </c>
      <c r="B9616" s="509" t="s">
        <v>396</v>
      </c>
      <c r="C9616" s="509">
        <v>25</v>
      </c>
    </row>
    <row r="9617" spans="1:8">
      <c r="A9617" s="508" t="s">
        <v>623</v>
      </c>
      <c r="B9617" s="509" t="s">
        <v>396</v>
      </c>
      <c r="C9617" s="509">
        <v>26</v>
      </c>
      <c r="H9617" s="509">
        <v>0</v>
      </c>
    </row>
    <row r="9618" spans="1:8">
      <c r="A9618" s="508" t="s">
        <v>623</v>
      </c>
      <c r="B9618" s="509" t="s">
        <v>396</v>
      </c>
      <c r="C9618" s="509">
        <v>27</v>
      </c>
      <c r="H9618" s="509">
        <v>0</v>
      </c>
    </row>
    <row r="9619" spans="1:8">
      <c r="A9619" s="508" t="s">
        <v>623</v>
      </c>
      <c r="B9619" s="509" t="s">
        <v>396</v>
      </c>
      <c r="C9619" s="509">
        <v>28</v>
      </c>
      <c r="H9619" s="509">
        <v>0</v>
      </c>
    </row>
    <row r="9620" spans="1:8">
      <c r="A9620" s="508" t="s">
        <v>623</v>
      </c>
      <c r="B9620" s="509" t="s">
        <v>396</v>
      </c>
      <c r="C9620" s="509">
        <v>29</v>
      </c>
      <c r="H9620" s="509">
        <v>0</v>
      </c>
    </row>
    <row r="9621" spans="1:8">
      <c r="A9621" s="508" t="s">
        <v>623</v>
      </c>
      <c r="B9621" s="509" t="s">
        <v>396</v>
      </c>
      <c r="C9621" s="509">
        <v>30</v>
      </c>
      <c r="H9621" s="509">
        <v>0</v>
      </c>
    </row>
    <row r="9622" spans="1:8">
      <c r="A9622" s="508" t="s">
        <v>623</v>
      </c>
      <c r="B9622" s="509" t="s">
        <v>396</v>
      </c>
      <c r="C9622" s="509">
        <v>31</v>
      </c>
      <c r="H9622" s="509">
        <v>0</v>
      </c>
    </row>
    <row r="9623" spans="1:8">
      <c r="A9623" s="508" t="s">
        <v>623</v>
      </c>
      <c r="B9623" s="509" t="s">
        <v>396</v>
      </c>
      <c r="C9623" s="509">
        <v>32</v>
      </c>
      <c r="H9623" s="509">
        <v>0</v>
      </c>
    </row>
    <row r="9624" spans="1:8">
      <c r="A9624" s="508" t="s">
        <v>623</v>
      </c>
      <c r="B9624" s="509" t="s">
        <v>396</v>
      </c>
      <c r="C9624" s="509">
        <v>33</v>
      </c>
      <c r="H9624" s="509">
        <v>0</v>
      </c>
    </row>
    <row r="9625" spans="1:8">
      <c r="A9625" s="508" t="s">
        <v>623</v>
      </c>
      <c r="B9625" s="509" t="s">
        <v>396</v>
      </c>
      <c r="C9625" s="509">
        <v>34</v>
      </c>
      <c r="H9625" s="509">
        <v>0</v>
      </c>
    </row>
    <row r="9626" spans="1:8">
      <c r="A9626" s="508" t="s">
        <v>623</v>
      </c>
      <c r="B9626" s="509" t="s">
        <v>396</v>
      </c>
      <c r="C9626" s="509">
        <v>35</v>
      </c>
      <c r="H9626" s="509">
        <v>0</v>
      </c>
    </row>
    <row r="9627" spans="1:8">
      <c r="A9627" s="508" t="s">
        <v>623</v>
      </c>
      <c r="B9627" s="509" t="s">
        <v>396</v>
      </c>
      <c r="C9627" s="509">
        <v>36</v>
      </c>
      <c r="H9627" s="509">
        <v>0</v>
      </c>
    </row>
    <row r="9628" spans="1:8">
      <c r="A9628" s="508" t="s">
        <v>623</v>
      </c>
      <c r="B9628" s="509" t="s">
        <v>396</v>
      </c>
      <c r="C9628" s="509">
        <v>37</v>
      </c>
      <c r="H9628" s="509">
        <v>0</v>
      </c>
    </row>
    <row r="9629" spans="1:8">
      <c r="A9629" s="508" t="s">
        <v>623</v>
      </c>
      <c r="B9629" s="509" t="s">
        <v>396</v>
      </c>
      <c r="C9629" s="509">
        <v>38</v>
      </c>
      <c r="H9629" s="509">
        <v>0</v>
      </c>
    </row>
    <row r="9630" spans="1:8">
      <c r="A9630" s="508" t="s">
        <v>623</v>
      </c>
      <c r="B9630" s="509" t="s">
        <v>396</v>
      </c>
      <c r="C9630" s="509" t="s">
        <v>1030</v>
      </c>
    </row>
    <row r="9631" spans="1:8">
      <c r="A9631" s="508" t="s">
        <v>623</v>
      </c>
      <c r="B9631" s="509" t="s">
        <v>396</v>
      </c>
      <c r="C9631" s="509">
        <v>39</v>
      </c>
      <c r="H9631" s="509">
        <v>0</v>
      </c>
    </row>
    <row r="9632" spans="1:8">
      <c r="A9632" s="508" t="s">
        <v>623</v>
      </c>
      <c r="B9632" s="509" t="s">
        <v>396</v>
      </c>
      <c r="C9632" s="509">
        <v>40</v>
      </c>
      <c r="H9632" s="509">
        <v>0</v>
      </c>
    </row>
    <row r="9633" spans="1:8">
      <c r="A9633" s="508" t="s">
        <v>623</v>
      </c>
      <c r="B9633" s="509" t="s">
        <v>396</v>
      </c>
      <c r="C9633" s="509">
        <v>41</v>
      </c>
      <c r="H9633" s="509">
        <v>0</v>
      </c>
    </row>
    <row r="9634" spans="1:8">
      <c r="A9634" s="508" t="s">
        <v>623</v>
      </c>
      <c r="B9634" s="509" t="s">
        <v>396</v>
      </c>
      <c r="C9634" s="509">
        <v>42</v>
      </c>
      <c r="H9634" s="509">
        <v>0</v>
      </c>
    </row>
    <row r="9635" spans="1:8">
      <c r="A9635" s="508" t="s">
        <v>623</v>
      </c>
      <c r="B9635" s="509" t="s">
        <v>396</v>
      </c>
      <c r="C9635" s="509">
        <v>43</v>
      </c>
      <c r="H9635" s="509">
        <v>0</v>
      </c>
    </row>
    <row r="9636" spans="1:8">
      <c r="A9636" s="508" t="s">
        <v>623</v>
      </c>
      <c r="B9636" s="509" t="s">
        <v>396</v>
      </c>
      <c r="C9636" s="509">
        <v>44</v>
      </c>
      <c r="H9636" s="509">
        <v>0</v>
      </c>
    </row>
    <row r="9637" spans="1:8">
      <c r="A9637" s="508" t="s">
        <v>623</v>
      </c>
      <c r="B9637" s="509" t="s">
        <v>396</v>
      </c>
      <c r="C9637" s="509">
        <v>45</v>
      </c>
      <c r="H9637" s="509">
        <v>0</v>
      </c>
    </row>
    <row r="9638" spans="1:8">
      <c r="A9638" s="508" t="s">
        <v>623</v>
      </c>
      <c r="B9638" s="509" t="s">
        <v>396</v>
      </c>
      <c r="C9638" s="509">
        <v>46</v>
      </c>
      <c r="D9638" s="509">
        <v>2</v>
      </c>
      <c r="H9638" s="509">
        <v>2</v>
      </c>
    </row>
    <row r="9639" spans="1:8">
      <c r="A9639" s="508" t="s">
        <v>623</v>
      </c>
      <c r="B9639" s="509" t="s">
        <v>396</v>
      </c>
      <c r="C9639" s="509">
        <v>47</v>
      </c>
      <c r="H9639" s="509">
        <v>0</v>
      </c>
    </row>
    <row r="9640" spans="1:8">
      <c r="A9640" s="508" t="s">
        <v>623</v>
      </c>
      <c r="B9640" s="509" t="s">
        <v>396</v>
      </c>
      <c r="C9640" s="509">
        <v>48</v>
      </c>
      <c r="H9640" s="509">
        <v>0</v>
      </c>
    </row>
    <row r="9641" spans="1:8">
      <c r="A9641" s="508" t="s">
        <v>623</v>
      </c>
      <c r="B9641" s="509" t="s">
        <v>396</v>
      </c>
      <c r="C9641" s="509">
        <v>49</v>
      </c>
      <c r="H9641" s="509">
        <v>0</v>
      </c>
    </row>
    <row r="9642" spans="1:8">
      <c r="A9642" s="508" t="s">
        <v>623</v>
      </c>
      <c r="B9642" s="509" t="s">
        <v>396</v>
      </c>
      <c r="C9642" s="509">
        <v>50</v>
      </c>
      <c r="H9642" s="509">
        <v>0</v>
      </c>
    </row>
    <row r="9643" spans="1:8">
      <c r="A9643" s="508" t="s">
        <v>623</v>
      </c>
      <c r="B9643" s="509" t="s">
        <v>396</v>
      </c>
      <c r="C9643" s="509">
        <v>51</v>
      </c>
      <c r="H9643" s="509">
        <v>0</v>
      </c>
    </row>
    <row r="9644" spans="1:8">
      <c r="A9644" s="508" t="s">
        <v>623</v>
      </c>
      <c r="B9644" s="509" t="s">
        <v>396</v>
      </c>
      <c r="C9644" s="509" t="s">
        <v>1031</v>
      </c>
      <c r="H9644" s="509">
        <v>0</v>
      </c>
    </row>
    <row r="9645" spans="1:8">
      <c r="A9645" s="508" t="s">
        <v>623</v>
      </c>
      <c r="B9645" s="509" t="s">
        <v>396</v>
      </c>
      <c r="C9645" s="509" t="s">
        <v>1032</v>
      </c>
      <c r="H9645" s="509">
        <v>0</v>
      </c>
    </row>
    <row r="9646" spans="1:8">
      <c r="A9646" s="508" t="s">
        <v>623</v>
      </c>
      <c r="B9646" s="509" t="s">
        <v>396</v>
      </c>
      <c r="C9646" s="509">
        <v>52</v>
      </c>
      <c r="H9646" s="509">
        <v>0</v>
      </c>
    </row>
    <row r="9647" spans="1:8">
      <c r="A9647" s="508" t="s">
        <v>623</v>
      </c>
      <c r="B9647" s="509" t="s">
        <v>396</v>
      </c>
      <c r="C9647" s="509">
        <v>53</v>
      </c>
      <c r="H9647" s="509">
        <v>0</v>
      </c>
    </row>
    <row r="9648" spans="1:8">
      <c r="A9648" s="508" t="s">
        <v>623</v>
      </c>
      <c r="B9648" s="509" t="s">
        <v>396</v>
      </c>
      <c r="C9648" s="509">
        <v>54</v>
      </c>
      <c r="H9648" s="509">
        <v>0</v>
      </c>
    </row>
    <row r="9649" spans="1:8">
      <c r="A9649" s="508" t="s">
        <v>623</v>
      </c>
      <c r="B9649" s="509" t="s">
        <v>396</v>
      </c>
      <c r="C9649" s="509">
        <v>55</v>
      </c>
      <c r="H9649" s="509">
        <v>0</v>
      </c>
    </row>
    <row r="9650" spans="1:8">
      <c r="A9650" s="508" t="s">
        <v>623</v>
      </c>
      <c r="B9650" s="509" t="s">
        <v>396</v>
      </c>
      <c r="C9650" s="509">
        <v>56</v>
      </c>
      <c r="H9650" s="509">
        <v>0</v>
      </c>
    </row>
    <row r="9651" spans="1:8">
      <c r="A9651" s="508" t="s">
        <v>623</v>
      </c>
      <c r="B9651" s="509" t="s">
        <v>396</v>
      </c>
      <c r="C9651" s="509">
        <v>57</v>
      </c>
      <c r="H9651" s="509">
        <v>0</v>
      </c>
    </row>
    <row r="9652" spans="1:8">
      <c r="A9652" s="508" t="s">
        <v>623</v>
      </c>
      <c r="B9652" s="509" t="s">
        <v>396</v>
      </c>
      <c r="C9652" s="509">
        <v>58</v>
      </c>
      <c r="H9652" s="509">
        <v>0</v>
      </c>
    </row>
    <row r="9653" spans="1:8">
      <c r="A9653" s="508" t="s">
        <v>623</v>
      </c>
      <c r="B9653" s="509" t="s">
        <v>396</v>
      </c>
      <c r="C9653" s="509">
        <v>59</v>
      </c>
      <c r="H9653" s="509">
        <v>0</v>
      </c>
    </row>
    <row r="9654" spans="1:8">
      <c r="A9654" s="508" t="s">
        <v>623</v>
      </c>
      <c r="B9654" s="509" t="s">
        <v>396</v>
      </c>
      <c r="C9654" s="509">
        <v>60</v>
      </c>
      <c r="F9654" s="509">
        <v>1</v>
      </c>
      <c r="H9654" s="509">
        <v>1</v>
      </c>
    </row>
    <row r="9655" spans="1:8">
      <c r="A9655" s="508" t="s">
        <v>623</v>
      </c>
      <c r="B9655" s="509" t="s">
        <v>396</v>
      </c>
      <c r="C9655" s="509">
        <v>61</v>
      </c>
      <c r="H9655" s="509">
        <v>0</v>
      </c>
    </row>
    <row r="9656" spans="1:8">
      <c r="A9656" s="508" t="s">
        <v>623</v>
      </c>
      <c r="B9656" s="509" t="s">
        <v>396</v>
      </c>
      <c r="C9656" s="509">
        <v>62</v>
      </c>
      <c r="H9656" s="509">
        <v>0</v>
      </c>
    </row>
    <row r="9657" spans="1:8">
      <c r="A9657" s="508" t="s">
        <v>623</v>
      </c>
      <c r="B9657" s="509" t="s">
        <v>396</v>
      </c>
      <c r="C9657" s="509">
        <v>63</v>
      </c>
      <c r="H9657" s="509">
        <v>0</v>
      </c>
    </row>
    <row r="9658" spans="1:8">
      <c r="A9658" s="508" t="s">
        <v>623</v>
      </c>
      <c r="B9658" s="509" t="s">
        <v>396</v>
      </c>
      <c r="C9658" s="509" t="s">
        <v>1033</v>
      </c>
      <c r="D9658" s="509">
        <v>1</v>
      </c>
      <c r="H9658" s="509">
        <v>1</v>
      </c>
    </row>
    <row r="9659" spans="1:8">
      <c r="A9659" s="508" t="s">
        <v>623</v>
      </c>
      <c r="B9659" s="509" t="s">
        <v>396</v>
      </c>
      <c r="C9659" s="509" t="s">
        <v>1034</v>
      </c>
      <c r="H9659" s="509">
        <v>0</v>
      </c>
    </row>
    <row r="9660" spans="1:8">
      <c r="A9660" s="508" t="s">
        <v>623</v>
      </c>
      <c r="B9660" s="509" t="s">
        <v>396</v>
      </c>
      <c r="C9660" s="509">
        <v>64</v>
      </c>
      <c r="H9660" s="509">
        <v>0</v>
      </c>
    </row>
    <row r="9661" spans="1:8">
      <c r="A9661" s="508" t="s">
        <v>623</v>
      </c>
      <c r="B9661" s="509" t="s">
        <v>396</v>
      </c>
      <c r="C9661" s="509" t="s">
        <v>1035</v>
      </c>
      <c r="D9661" s="509">
        <v>1</v>
      </c>
      <c r="F9661" s="509">
        <v>1</v>
      </c>
      <c r="H9661" s="509">
        <v>2</v>
      </c>
    </row>
    <row r="9662" spans="1:8">
      <c r="A9662" s="508" t="s">
        <v>623</v>
      </c>
      <c r="B9662" s="509" t="s">
        <v>396</v>
      </c>
      <c r="C9662" s="509">
        <v>65</v>
      </c>
      <c r="H9662" s="509">
        <v>0</v>
      </c>
    </row>
    <row r="9663" spans="1:8">
      <c r="A9663" s="508" t="s">
        <v>623</v>
      </c>
      <c r="B9663" s="509" t="s">
        <v>396</v>
      </c>
      <c r="C9663" s="509">
        <v>66</v>
      </c>
      <c r="H9663" s="509">
        <v>0</v>
      </c>
    </row>
    <row r="9664" spans="1:8">
      <c r="A9664" s="508" t="s">
        <v>623</v>
      </c>
      <c r="B9664" s="509" t="s">
        <v>396</v>
      </c>
      <c r="C9664" s="509" t="s">
        <v>1036</v>
      </c>
      <c r="H9664" s="509">
        <v>0</v>
      </c>
    </row>
    <row r="9665" spans="1:8">
      <c r="A9665" s="508" t="s">
        <v>623</v>
      </c>
      <c r="B9665" s="509" t="s">
        <v>396</v>
      </c>
      <c r="C9665" s="509" t="s">
        <v>1037</v>
      </c>
      <c r="D9665" s="509">
        <v>7</v>
      </c>
      <c r="H9665" s="509">
        <v>7</v>
      </c>
    </row>
    <row r="9666" spans="1:8">
      <c r="A9666" s="508" t="s">
        <v>623</v>
      </c>
      <c r="B9666" s="509" t="s">
        <v>396</v>
      </c>
      <c r="C9666" s="509" t="s">
        <v>1038</v>
      </c>
      <c r="H9666" s="509">
        <v>0</v>
      </c>
    </row>
    <row r="9667" spans="1:8">
      <c r="A9667" s="508" t="s">
        <v>623</v>
      </c>
      <c r="B9667" s="509" t="s">
        <v>396</v>
      </c>
      <c r="C9667" s="509" t="s">
        <v>1039</v>
      </c>
      <c r="H9667" s="509">
        <v>0</v>
      </c>
    </row>
    <row r="9668" spans="1:8">
      <c r="A9668" s="508" t="s">
        <v>623</v>
      </c>
      <c r="B9668" s="509" t="s">
        <v>396</v>
      </c>
      <c r="C9668" s="509" t="s">
        <v>1040</v>
      </c>
      <c r="H9668" s="509">
        <v>0</v>
      </c>
    </row>
    <row r="9669" spans="1:8">
      <c r="A9669" s="508" t="s">
        <v>623</v>
      </c>
      <c r="B9669" s="509" t="s">
        <v>396</v>
      </c>
      <c r="C9669" s="509" t="s">
        <v>1041</v>
      </c>
      <c r="H9669" s="509">
        <v>0</v>
      </c>
    </row>
    <row r="9670" spans="1:8">
      <c r="A9670" s="508" t="s">
        <v>623</v>
      </c>
      <c r="B9670" s="509" t="s">
        <v>396</v>
      </c>
      <c r="C9670" s="509" t="s">
        <v>1042</v>
      </c>
    </row>
    <row r="9671" spans="1:8">
      <c r="A9671" s="508" t="s">
        <v>623</v>
      </c>
      <c r="B9671" s="509" t="s">
        <v>396</v>
      </c>
      <c r="C9671" s="509">
        <v>67</v>
      </c>
      <c r="H9671" s="509">
        <v>0</v>
      </c>
    </row>
    <row r="9672" spans="1:8">
      <c r="A9672" s="508" t="s">
        <v>623</v>
      </c>
      <c r="B9672" s="509" t="s">
        <v>396</v>
      </c>
      <c r="C9672" s="509">
        <v>68</v>
      </c>
      <c r="H9672" s="509">
        <v>0</v>
      </c>
    </row>
    <row r="9673" spans="1:8">
      <c r="A9673" s="508" t="s">
        <v>623</v>
      </c>
      <c r="B9673" s="509" t="s">
        <v>396</v>
      </c>
      <c r="C9673" s="509" t="s">
        <v>1043</v>
      </c>
      <c r="H9673" s="509">
        <v>0</v>
      </c>
    </row>
    <row r="9674" spans="1:8">
      <c r="A9674" s="508" t="s">
        <v>623</v>
      </c>
      <c r="B9674" s="509" t="s">
        <v>396</v>
      </c>
      <c r="C9674" s="509">
        <v>69</v>
      </c>
      <c r="H9674" s="509">
        <v>0</v>
      </c>
    </row>
    <row r="9675" spans="1:8">
      <c r="A9675" s="508" t="s">
        <v>623</v>
      </c>
      <c r="B9675" s="509" t="s">
        <v>396</v>
      </c>
      <c r="C9675" s="509" t="s">
        <v>1044</v>
      </c>
      <c r="H9675" s="509">
        <v>0</v>
      </c>
    </row>
    <row r="9676" spans="1:8">
      <c r="A9676" s="508" t="s">
        <v>623</v>
      </c>
      <c r="B9676" s="509" t="s">
        <v>396</v>
      </c>
      <c r="C9676" s="509" t="s">
        <v>1045</v>
      </c>
      <c r="H9676" s="509">
        <v>0</v>
      </c>
    </row>
    <row r="9677" spans="1:8">
      <c r="A9677" s="508" t="s">
        <v>623</v>
      </c>
      <c r="B9677" s="509" t="s">
        <v>396</v>
      </c>
      <c r="C9677" s="509">
        <v>70</v>
      </c>
      <c r="H9677" s="509">
        <v>0</v>
      </c>
    </row>
    <row r="9678" spans="1:8">
      <c r="A9678" s="508" t="s">
        <v>623</v>
      </c>
      <c r="B9678" s="509" t="s">
        <v>396</v>
      </c>
      <c r="C9678" s="509" t="s">
        <v>1046</v>
      </c>
      <c r="H9678" s="509">
        <v>0</v>
      </c>
    </row>
    <row r="9679" spans="1:8">
      <c r="A9679" s="508" t="s">
        <v>623</v>
      </c>
      <c r="B9679" s="509" t="s">
        <v>396</v>
      </c>
      <c r="C9679" s="509">
        <v>71</v>
      </c>
      <c r="H9679" s="509">
        <v>0</v>
      </c>
    </row>
    <row r="9680" spans="1:8">
      <c r="A9680" s="508" t="s">
        <v>623</v>
      </c>
      <c r="B9680" s="509" t="s">
        <v>396</v>
      </c>
      <c r="C9680" s="509" t="s">
        <v>1047</v>
      </c>
      <c r="H9680" s="509">
        <v>0</v>
      </c>
    </row>
    <row r="9681" spans="1:8">
      <c r="A9681" s="508" t="s">
        <v>623</v>
      </c>
      <c r="B9681" s="509" t="s">
        <v>396</v>
      </c>
      <c r="C9681" s="509" t="s">
        <v>1048</v>
      </c>
      <c r="H9681" s="509">
        <v>0</v>
      </c>
    </row>
    <row r="9682" spans="1:8">
      <c r="A9682" s="508" t="s">
        <v>623</v>
      </c>
      <c r="B9682" s="509" t="s">
        <v>396</v>
      </c>
      <c r="C9682" s="509" t="s">
        <v>1049</v>
      </c>
      <c r="H9682" s="509">
        <v>0</v>
      </c>
    </row>
    <row r="9683" spans="1:8">
      <c r="A9683" s="508" t="s">
        <v>623</v>
      </c>
      <c r="B9683" s="509" t="s">
        <v>396</v>
      </c>
      <c r="C9683" s="509" t="s">
        <v>1050</v>
      </c>
      <c r="H9683" s="509">
        <v>0</v>
      </c>
    </row>
    <row r="9684" spans="1:8">
      <c r="A9684" s="508" t="s">
        <v>623</v>
      </c>
      <c r="B9684" s="509" t="s">
        <v>396</v>
      </c>
      <c r="C9684" s="509" t="s">
        <v>1051</v>
      </c>
      <c r="H9684" s="509">
        <v>0</v>
      </c>
    </row>
    <row r="9685" spans="1:8">
      <c r="A9685" s="508" t="s">
        <v>623</v>
      </c>
      <c r="B9685" s="509" t="s">
        <v>396</v>
      </c>
      <c r="C9685" s="509">
        <v>72</v>
      </c>
      <c r="D9685" s="509">
        <v>1</v>
      </c>
      <c r="H9685" s="509">
        <v>1</v>
      </c>
    </row>
    <row r="9686" spans="1:8">
      <c r="A9686" s="508" t="s">
        <v>623</v>
      </c>
      <c r="B9686" s="509" t="s">
        <v>396</v>
      </c>
      <c r="C9686" s="509">
        <v>74</v>
      </c>
      <c r="H9686" s="509">
        <v>0</v>
      </c>
    </row>
    <row r="9687" spans="1:8">
      <c r="A9687" s="508" t="s">
        <v>623</v>
      </c>
      <c r="B9687" s="509" t="s">
        <v>396</v>
      </c>
      <c r="C9687" s="509" t="s">
        <v>4571</v>
      </c>
      <c r="D9687" s="509">
        <v>15</v>
      </c>
      <c r="E9687" s="509">
        <v>1</v>
      </c>
      <c r="F9687" s="509">
        <v>2</v>
      </c>
      <c r="G9687" s="509">
        <v>0</v>
      </c>
      <c r="H9687" s="509">
        <v>17</v>
      </c>
    </row>
    <row r="9688" spans="1:8">
      <c r="A9688" s="508" t="s">
        <v>624</v>
      </c>
      <c r="B9688" s="509" t="s">
        <v>397</v>
      </c>
      <c r="C9688" s="509">
        <v>1</v>
      </c>
      <c r="H9688" s="509">
        <v>0</v>
      </c>
    </row>
    <row r="9689" spans="1:8">
      <c r="A9689" s="508" t="s">
        <v>624</v>
      </c>
      <c r="B9689" s="509" t="s">
        <v>397</v>
      </c>
      <c r="C9689" s="509" t="s">
        <v>1023</v>
      </c>
      <c r="H9689" s="509">
        <v>0</v>
      </c>
    </row>
    <row r="9690" spans="1:8">
      <c r="A9690" s="508" t="s">
        <v>624</v>
      </c>
      <c r="B9690" s="509" t="s">
        <v>397</v>
      </c>
      <c r="C9690" s="509">
        <v>2</v>
      </c>
      <c r="D9690" s="509">
        <v>2</v>
      </c>
      <c r="H9690" s="509">
        <v>2</v>
      </c>
    </row>
    <row r="9691" spans="1:8">
      <c r="A9691" s="508" t="s">
        <v>624</v>
      </c>
      <c r="B9691" s="509" t="s">
        <v>397</v>
      </c>
      <c r="C9691" s="509">
        <v>3</v>
      </c>
      <c r="H9691" s="509">
        <v>0</v>
      </c>
    </row>
    <row r="9692" spans="1:8">
      <c r="A9692" s="508" t="s">
        <v>624</v>
      </c>
      <c r="B9692" s="509" t="s">
        <v>397</v>
      </c>
      <c r="C9692" s="509">
        <v>4</v>
      </c>
      <c r="D9692" s="509">
        <v>1</v>
      </c>
      <c r="H9692" s="509">
        <v>1</v>
      </c>
    </row>
    <row r="9693" spans="1:8">
      <c r="A9693" s="508" t="s">
        <v>624</v>
      </c>
      <c r="B9693" s="509" t="s">
        <v>397</v>
      </c>
      <c r="C9693" s="509">
        <v>5</v>
      </c>
      <c r="H9693" s="509">
        <v>0</v>
      </c>
    </row>
    <row r="9694" spans="1:8">
      <c r="A9694" s="508" t="s">
        <v>624</v>
      </c>
      <c r="B9694" s="509" t="s">
        <v>397</v>
      </c>
      <c r="C9694" s="509">
        <v>6</v>
      </c>
      <c r="H9694" s="509">
        <v>0</v>
      </c>
    </row>
    <row r="9695" spans="1:8">
      <c r="A9695" s="508" t="s">
        <v>624</v>
      </c>
      <c r="B9695" s="509" t="s">
        <v>397</v>
      </c>
      <c r="C9695" s="509">
        <v>7</v>
      </c>
      <c r="D9695" s="509">
        <v>1</v>
      </c>
      <c r="H9695" s="509">
        <v>1</v>
      </c>
    </row>
    <row r="9696" spans="1:8">
      <c r="A9696" s="508" t="s">
        <v>624</v>
      </c>
      <c r="B9696" s="509" t="s">
        <v>397</v>
      </c>
      <c r="C9696" s="509">
        <v>8</v>
      </c>
      <c r="H9696" s="509">
        <v>0</v>
      </c>
    </row>
    <row r="9697" spans="1:8">
      <c r="A9697" s="508" t="s">
        <v>624</v>
      </c>
      <c r="B9697" s="509" t="s">
        <v>397</v>
      </c>
      <c r="C9697" s="509">
        <v>9</v>
      </c>
      <c r="H9697" s="509">
        <v>0</v>
      </c>
    </row>
    <row r="9698" spans="1:8">
      <c r="A9698" s="508" t="s">
        <v>624</v>
      </c>
      <c r="B9698" s="509" t="s">
        <v>397</v>
      </c>
      <c r="C9698" s="509">
        <v>10</v>
      </c>
      <c r="D9698" s="509">
        <v>2</v>
      </c>
      <c r="E9698" s="509">
        <v>2</v>
      </c>
      <c r="H9698" s="509">
        <v>2</v>
      </c>
    </row>
    <row r="9699" spans="1:8">
      <c r="A9699" s="508" t="s">
        <v>624</v>
      </c>
      <c r="B9699" s="509" t="s">
        <v>397</v>
      </c>
      <c r="C9699" s="509">
        <v>11</v>
      </c>
      <c r="H9699" s="509">
        <v>0</v>
      </c>
    </row>
    <row r="9700" spans="1:8">
      <c r="A9700" s="508" t="s">
        <v>624</v>
      </c>
      <c r="B9700" s="509" t="s">
        <v>397</v>
      </c>
      <c r="C9700" s="509">
        <v>12</v>
      </c>
      <c r="D9700" s="509">
        <v>1</v>
      </c>
      <c r="H9700" s="509">
        <v>1</v>
      </c>
    </row>
    <row r="9701" spans="1:8">
      <c r="A9701" s="508" t="s">
        <v>624</v>
      </c>
      <c r="B9701" s="509" t="s">
        <v>397</v>
      </c>
      <c r="C9701" s="509">
        <v>13</v>
      </c>
      <c r="H9701" s="509">
        <v>0</v>
      </c>
    </row>
    <row r="9702" spans="1:8">
      <c r="A9702" s="508" t="s">
        <v>624</v>
      </c>
      <c r="B9702" s="509" t="s">
        <v>397</v>
      </c>
      <c r="C9702" s="509">
        <v>14</v>
      </c>
      <c r="H9702" s="509">
        <v>0</v>
      </c>
    </row>
    <row r="9703" spans="1:8">
      <c r="A9703" s="508" t="s">
        <v>624</v>
      </c>
      <c r="B9703" s="509" t="s">
        <v>397</v>
      </c>
      <c r="C9703" s="509">
        <v>15</v>
      </c>
      <c r="H9703" s="509">
        <v>0</v>
      </c>
    </row>
    <row r="9704" spans="1:8">
      <c r="A9704" s="508" t="s">
        <v>624</v>
      </c>
      <c r="B9704" s="509" t="s">
        <v>397</v>
      </c>
      <c r="C9704" s="509">
        <v>16</v>
      </c>
      <c r="H9704" s="509">
        <v>0</v>
      </c>
    </row>
    <row r="9705" spans="1:8">
      <c r="A9705" s="508" t="s">
        <v>624</v>
      </c>
      <c r="B9705" s="509" t="s">
        <v>397</v>
      </c>
      <c r="C9705" s="509">
        <v>17</v>
      </c>
      <c r="H9705" s="509">
        <v>0</v>
      </c>
    </row>
    <row r="9706" spans="1:8">
      <c r="A9706" s="508" t="s">
        <v>624</v>
      </c>
      <c r="B9706" s="509" t="s">
        <v>397</v>
      </c>
      <c r="C9706" s="509">
        <v>18</v>
      </c>
      <c r="H9706" s="509">
        <v>0</v>
      </c>
    </row>
    <row r="9707" spans="1:8">
      <c r="A9707" s="508" t="s">
        <v>624</v>
      </c>
      <c r="B9707" s="509" t="s">
        <v>397</v>
      </c>
      <c r="C9707" s="509" t="s">
        <v>1024</v>
      </c>
      <c r="H9707" s="509">
        <v>0</v>
      </c>
    </row>
    <row r="9708" spans="1:8">
      <c r="A9708" s="508" t="s">
        <v>624</v>
      </c>
      <c r="B9708" s="509" t="s">
        <v>397</v>
      </c>
      <c r="C9708" s="509" t="s">
        <v>1025</v>
      </c>
      <c r="H9708" s="509">
        <v>0</v>
      </c>
    </row>
    <row r="9709" spans="1:8">
      <c r="A9709" s="508" t="s">
        <v>624</v>
      </c>
      <c r="B9709" s="509" t="s">
        <v>397</v>
      </c>
      <c r="C9709" s="509">
        <v>19</v>
      </c>
      <c r="D9709" s="509">
        <v>13</v>
      </c>
      <c r="E9709" s="509">
        <v>1</v>
      </c>
      <c r="H9709" s="509">
        <v>13</v>
      </c>
    </row>
    <row r="9710" spans="1:8">
      <c r="A9710" s="508" t="s">
        <v>624</v>
      </c>
      <c r="B9710" s="509" t="s">
        <v>397</v>
      </c>
      <c r="C9710" s="509">
        <v>20</v>
      </c>
      <c r="H9710" s="509">
        <v>0</v>
      </c>
    </row>
    <row r="9711" spans="1:8">
      <c r="A9711" s="508" t="s">
        <v>624</v>
      </c>
      <c r="B9711" s="509" t="s">
        <v>397</v>
      </c>
      <c r="C9711" s="509">
        <v>21</v>
      </c>
      <c r="H9711" s="509">
        <v>0</v>
      </c>
    </row>
    <row r="9712" spans="1:8">
      <c r="A9712" s="508" t="s">
        <v>624</v>
      </c>
      <c r="B9712" s="509" t="s">
        <v>397</v>
      </c>
      <c r="C9712" s="509" t="s">
        <v>1026</v>
      </c>
      <c r="H9712" s="509">
        <v>0</v>
      </c>
    </row>
    <row r="9713" spans="1:8">
      <c r="A9713" s="508" t="s">
        <v>624</v>
      </c>
      <c r="B9713" s="509" t="s">
        <v>397</v>
      </c>
      <c r="C9713" s="509" t="s">
        <v>1027</v>
      </c>
      <c r="H9713" s="509">
        <v>0</v>
      </c>
    </row>
    <row r="9714" spans="1:8">
      <c r="A9714" s="508" t="s">
        <v>624</v>
      </c>
      <c r="B9714" s="509" t="s">
        <v>397</v>
      </c>
      <c r="C9714" s="509" t="s">
        <v>1028</v>
      </c>
      <c r="H9714" s="509">
        <v>0</v>
      </c>
    </row>
    <row r="9715" spans="1:8">
      <c r="A9715" s="508" t="s">
        <v>624</v>
      </c>
      <c r="B9715" s="509" t="s">
        <v>397</v>
      </c>
      <c r="C9715" s="509">
        <v>22</v>
      </c>
      <c r="H9715" s="509">
        <v>0</v>
      </c>
    </row>
    <row r="9716" spans="1:8">
      <c r="A9716" s="508" t="s">
        <v>624</v>
      </c>
      <c r="B9716" s="509" t="s">
        <v>397</v>
      </c>
      <c r="C9716" s="509">
        <v>23</v>
      </c>
      <c r="D9716" s="509">
        <v>3</v>
      </c>
      <c r="H9716" s="509">
        <v>3</v>
      </c>
    </row>
    <row r="9717" spans="1:8">
      <c r="A9717" s="508" t="s">
        <v>624</v>
      </c>
      <c r="B9717" s="509" t="s">
        <v>397</v>
      </c>
      <c r="C9717" s="509" t="s">
        <v>1029</v>
      </c>
      <c r="D9717" s="509">
        <v>1</v>
      </c>
      <c r="H9717" s="509">
        <v>1</v>
      </c>
    </row>
    <row r="9718" spans="1:8">
      <c r="A9718" s="508" t="s">
        <v>624</v>
      </c>
      <c r="B9718" s="509" t="s">
        <v>397</v>
      </c>
      <c r="C9718" s="509">
        <v>24</v>
      </c>
      <c r="H9718" s="509">
        <v>0</v>
      </c>
    </row>
    <row r="9719" spans="1:8">
      <c r="A9719" s="508" t="s">
        <v>624</v>
      </c>
      <c r="B9719" s="509" t="s">
        <v>397</v>
      </c>
      <c r="C9719" s="509">
        <v>25</v>
      </c>
    </row>
    <row r="9720" spans="1:8">
      <c r="A9720" s="508" t="s">
        <v>624</v>
      </c>
      <c r="B9720" s="509" t="s">
        <v>397</v>
      </c>
      <c r="C9720" s="509">
        <v>26</v>
      </c>
      <c r="H9720" s="509">
        <v>0</v>
      </c>
    </row>
    <row r="9721" spans="1:8">
      <c r="A9721" s="508" t="s">
        <v>624</v>
      </c>
      <c r="B9721" s="509" t="s">
        <v>397</v>
      </c>
      <c r="C9721" s="509">
        <v>27</v>
      </c>
      <c r="D9721" s="509">
        <v>2</v>
      </c>
      <c r="E9721" s="509">
        <v>1</v>
      </c>
      <c r="H9721" s="509">
        <v>2</v>
      </c>
    </row>
    <row r="9722" spans="1:8">
      <c r="A9722" s="508" t="s">
        <v>624</v>
      </c>
      <c r="B9722" s="509" t="s">
        <v>397</v>
      </c>
      <c r="C9722" s="509">
        <v>28</v>
      </c>
      <c r="H9722" s="509">
        <v>0</v>
      </c>
    </row>
    <row r="9723" spans="1:8">
      <c r="A9723" s="508" t="s">
        <v>624</v>
      </c>
      <c r="B9723" s="509" t="s">
        <v>397</v>
      </c>
      <c r="C9723" s="509">
        <v>29</v>
      </c>
      <c r="H9723" s="509">
        <v>0</v>
      </c>
    </row>
    <row r="9724" spans="1:8">
      <c r="A9724" s="508" t="s">
        <v>624</v>
      </c>
      <c r="B9724" s="509" t="s">
        <v>397</v>
      </c>
      <c r="C9724" s="509">
        <v>30</v>
      </c>
      <c r="H9724" s="509">
        <v>0</v>
      </c>
    </row>
    <row r="9725" spans="1:8">
      <c r="A9725" s="508" t="s">
        <v>624</v>
      </c>
      <c r="B9725" s="509" t="s">
        <v>397</v>
      </c>
      <c r="C9725" s="509">
        <v>31</v>
      </c>
      <c r="H9725" s="509">
        <v>0</v>
      </c>
    </row>
    <row r="9726" spans="1:8">
      <c r="A9726" s="508" t="s">
        <v>624</v>
      </c>
      <c r="B9726" s="509" t="s">
        <v>397</v>
      </c>
      <c r="C9726" s="509">
        <v>32</v>
      </c>
      <c r="D9726" s="509">
        <v>1</v>
      </c>
      <c r="H9726" s="509">
        <v>1</v>
      </c>
    </row>
    <row r="9727" spans="1:8">
      <c r="A9727" s="508" t="s">
        <v>624</v>
      </c>
      <c r="B9727" s="509" t="s">
        <v>397</v>
      </c>
      <c r="C9727" s="509">
        <v>33</v>
      </c>
      <c r="D9727" s="509">
        <v>1</v>
      </c>
      <c r="E9727" s="509">
        <v>1</v>
      </c>
      <c r="H9727" s="509">
        <v>1</v>
      </c>
    </row>
    <row r="9728" spans="1:8">
      <c r="A9728" s="508" t="s">
        <v>624</v>
      </c>
      <c r="B9728" s="509" t="s">
        <v>397</v>
      </c>
      <c r="C9728" s="509">
        <v>34</v>
      </c>
      <c r="H9728" s="509">
        <v>0</v>
      </c>
    </row>
    <row r="9729" spans="1:8">
      <c r="A9729" s="508" t="s">
        <v>624</v>
      </c>
      <c r="B9729" s="509" t="s">
        <v>397</v>
      </c>
      <c r="C9729" s="509">
        <v>35</v>
      </c>
      <c r="H9729" s="509">
        <v>0</v>
      </c>
    </row>
    <row r="9730" spans="1:8">
      <c r="A9730" s="508" t="s">
        <v>624</v>
      </c>
      <c r="B9730" s="509" t="s">
        <v>397</v>
      </c>
      <c r="C9730" s="509">
        <v>36</v>
      </c>
      <c r="H9730" s="509">
        <v>0</v>
      </c>
    </row>
    <row r="9731" spans="1:8">
      <c r="A9731" s="508" t="s">
        <v>624</v>
      </c>
      <c r="B9731" s="509" t="s">
        <v>397</v>
      </c>
      <c r="C9731" s="509">
        <v>37</v>
      </c>
      <c r="D9731" s="509">
        <v>1</v>
      </c>
      <c r="E9731" s="509">
        <v>1</v>
      </c>
      <c r="H9731" s="509">
        <v>1</v>
      </c>
    </row>
    <row r="9732" spans="1:8">
      <c r="A9732" s="508" t="s">
        <v>624</v>
      </c>
      <c r="B9732" s="509" t="s">
        <v>397</v>
      </c>
      <c r="C9732" s="509">
        <v>38</v>
      </c>
      <c r="H9732" s="509">
        <v>0</v>
      </c>
    </row>
    <row r="9733" spans="1:8">
      <c r="A9733" s="508" t="s">
        <v>624</v>
      </c>
      <c r="B9733" s="509" t="s">
        <v>397</v>
      </c>
      <c r="C9733" s="509" t="s">
        <v>1030</v>
      </c>
    </row>
    <row r="9734" spans="1:8">
      <c r="A9734" s="508" t="s">
        <v>624</v>
      </c>
      <c r="B9734" s="509" t="s">
        <v>397</v>
      </c>
      <c r="C9734" s="509">
        <v>39</v>
      </c>
      <c r="H9734" s="509">
        <v>0</v>
      </c>
    </row>
    <row r="9735" spans="1:8">
      <c r="A9735" s="508" t="s">
        <v>624</v>
      </c>
      <c r="B9735" s="509" t="s">
        <v>397</v>
      </c>
      <c r="C9735" s="509">
        <v>40</v>
      </c>
      <c r="H9735" s="509">
        <v>0</v>
      </c>
    </row>
    <row r="9736" spans="1:8">
      <c r="A9736" s="508" t="s">
        <v>624</v>
      </c>
      <c r="B9736" s="509" t="s">
        <v>397</v>
      </c>
      <c r="C9736" s="509">
        <v>41</v>
      </c>
      <c r="H9736" s="509">
        <v>0</v>
      </c>
    </row>
    <row r="9737" spans="1:8">
      <c r="A9737" s="508" t="s">
        <v>624</v>
      </c>
      <c r="B9737" s="509" t="s">
        <v>397</v>
      </c>
      <c r="C9737" s="509">
        <v>42</v>
      </c>
      <c r="H9737" s="509">
        <v>0</v>
      </c>
    </row>
    <row r="9738" spans="1:8">
      <c r="A9738" s="508" t="s">
        <v>624</v>
      </c>
      <c r="B9738" s="509" t="s">
        <v>397</v>
      </c>
      <c r="C9738" s="509">
        <v>43</v>
      </c>
      <c r="H9738" s="509">
        <v>0</v>
      </c>
    </row>
    <row r="9739" spans="1:8">
      <c r="A9739" s="508" t="s">
        <v>624</v>
      </c>
      <c r="B9739" s="509" t="s">
        <v>397</v>
      </c>
      <c r="C9739" s="509">
        <v>44</v>
      </c>
      <c r="H9739" s="509">
        <v>0</v>
      </c>
    </row>
    <row r="9740" spans="1:8">
      <c r="A9740" s="508" t="s">
        <v>624</v>
      </c>
      <c r="B9740" s="509" t="s">
        <v>397</v>
      </c>
      <c r="C9740" s="509">
        <v>45</v>
      </c>
      <c r="H9740" s="509">
        <v>0</v>
      </c>
    </row>
    <row r="9741" spans="1:8">
      <c r="A9741" s="508" t="s">
        <v>624</v>
      </c>
      <c r="B9741" s="509" t="s">
        <v>397</v>
      </c>
      <c r="C9741" s="509">
        <v>46</v>
      </c>
      <c r="D9741" s="509">
        <v>2</v>
      </c>
      <c r="E9741" s="509">
        <v>1</v>
      </c>
      <c r="H9741" s="509">
        <v>2</v>
      </c>
    </row>
    <row r="9742" spans="1:8">
      <c r="A9742" s="508" t="s">
        <v>624</v>
      </c>
      <c r="B9742" s="509" t="s">
        <v>397</v>
      </c>
      <c r="C9742" s="509">
        <v>47</v>
      </c>
      <c r="D9742" s="509">
        <v>1</v>
      </c>
      <c r="E9742" s="509">
        <v>1</v>
      </c>
      <c r="F9742" s="509">
        <v>1</v>
      </c>
      <c r="H9742" s="509">
        <v>2</v>
      </c>
    </row>
    <row r="9743" spans="1:8">
      <c r="A9743" s="508" t="s">
        <v>624</v>
      </c>
      <c r="B9743" s="509" t="s">
        <v>397</v>
      </c>
      <c r="C9743" s="509">
        <v>48</v>
      </c>
      <c r="H9743" s="509">
        <v>0</v>
      </c>
    </row>
    <row r="9744" spans="1:8">
      <c r="A9744" s="508" t="s">
        <v>624</v>
      </c>
      <c r="B9744" s="509" t="s">
        <v>397</v>
      </c>
      <c r="C9744" s="509">
        <v>49</v>
      </c>
      <c r="H9744" s="509">
        <v>0</v>
      </c>
    </row>
    <row r="9745" spans="1:8">
      <c r="A9745" s="508" t="s">
        <v>624</v>
      </c>
      <c r="B9745" s="509" t="s">
        <v>397</v>
      </c>
      <c r="C9745" s="509">
        <v>50</v>
      </c>
      <c r="H9745" s="509">
        <v>0</v>
      </c>
    </row>
    <row r="9746" spans="1:8">
      <c r="A9746" s="508" t="s">
        <v>624</v>
      </c>
      <c r="B9746" s="509" t="s">
        <v>397</v>
      </c>
      <c r="C9746" s="509">
        <v>51</v>
      </c>
      <c r="H9746" s="509">
        <v>0</v>
      </c>
    </row>
    <row r="9747" spans="1:8">
      <c r="A9747" s="508" t="s">
        <v>624</v>
      </c>
      <c r="B9747" s="509" t="s">
        <v>397</v>
      </c>
      <c r="C9747" s="509" t="s">
        <v>1031</v>
      </c>
      <c r="D9747" s="509">
        <v>1</v>
      </c>
      <c r="H9747" s="509">
        <v>1</v>
      </c>
    </row>
    <row r="9748" spans="1:8">
      <c r="A9748" s="508" t="s">
        <v>624</v>
      </c>
      <c r="B9748" s="509" t="s">
        <v>397</v>
      </c>
      <c r="C9748" s="509" t="s">
        <v>1032</v>
      </c>
      <c r="H9748" s="509">
        <v>0</v>
      </c>
    </row>
    <row r="9749" spans="1:8">
      <c r="A9749" s="508" t="s">
        <v>624</v>
      </c>
      <c r="B9749" s="509" t="s">
        <v>397</v>
      </c>
      <c r="C9749" s="509">
        <v>52</v>
      </c>
      <c r="H9749" s="509">
        <v>0</v>
      </c>
    </row>
    <row r="9750" spans="1:8">
      <c r="A9750" s="508" t="s">
        <v>624</v>
      </c>
      <c r="B9750" s="509" t="s">
        <v>397</v>
      </c>
      <c r="C9750" s="509">
        <v>53</v>
      </c>
      <c r="H9750" s="509">
        <v>0</v>
      </c>
    </row>
    <row r="9751" spans="1:8">
      <c r="A9751" s="508" t="s">
        <v>624</v>
      </c>
      <c r="B9751" s="509" t="s">
        <v>397</v>
      </c>
      <c r="C9751" s="509">
        <v>54</v>
      </c>
      <c r="H9751" s="509">
        <v>0</v>
      </c>
    </row>
    <row r="9752" spans="1:8">
      <c r="A9752" s="508" t="s">
        <v>624</v>
      </c>
      <c r="B9752" s="509" t="s">
        <v>397</v>
      </c>
      <c r="C9752" s="509">
        <v>55</v>
      </c>
      <c r="H9752" s="509">
        <v>0</v>
      </c>
    </row>
    <row r="9753" spans="1:8">
      <c r="A9753" s="508" t="s">
        <v>624</v>
      </c>
      <c r="B9753" s="509" t="s">
        <v>397</v>
      </c>
      <c r="C9753" s="509">
        <v>56</v>
      </c>
      <c r="H9753" s="509">
        <v>0</v>
      </c>
    </row>
    <row r="9754" spans="1:8">
      <c r="A9754" s="508" t="s">
        <v>624</v>
      </c>
      <c r="B9754" s="509" t="s">
        <v>397</v>
      </c>
      <c r="C9754" s="509">
        <v>57</v>
      </c>
      <c r="H9754" s="509">
        <v>0</v>
      </c>
    </row>
    <row r="9755" spans="1:8">
      <c r="A9755" s="508" t="s">
        <v>624</v>
      </c>
      <c r="B9755" s="509" t="s">
        <v>397</v>
      </c>
      <c r="C9755" s="509">
        <v>58</v>
      </c>
      <c r="D9755" s="509">
        <v>1</v>
      </c>
      <c r="H9755" s="509">
        <v>1</v>
      </c>
    </row>
    <row r="9756" spans="1:8">
      <c r="A9756" s="508" t="s">
        <v>624</v>
      </c>
      <c r="B9756" s="509" t="s">
        <v>397</v>
      </c>
      <c r="C9756" s="509">
        <v>59</v>
      </c>
      <c r="H9756" s="509">
        <v>0</v>
      </c>
    </row>
    <row r="9757" spans="1:8">
      <c r="A9757" s="508" t="s">
        <v>624</v>
      </c>
      <c r="B9757" s="509" t="s">
        <v>397</v>
      </c>
      <c r="C9757" s="509">
        <v>60</v>
      </c>
      <c r="H9757" s="509">
        <v>0</v>
      </c>
    </row>
    <row r="9758" spans="1:8">
      <c r="A9758" s="508" t="s">
        <v>624</v>
      </c>
      <c r="B9758" s="509" t="s">
        <v>397</v>
      </c>
      <c r="C9758" s="509">
        <v>61</v>
      </c>
      <c r="D9758" s="509">
        <v>3</v>
      </c>
      <c r="E9758" s="509">
        <v>1</v>
      </c>
      <c r="H9758" s="509">
        <v>3</v>
      </c>
    </row>
    <row r="9759" spans="1:8">
      <c r="A9759" s="508" t="s">
        <v>624</v>
      </c>
      <c r="B9759" s="509" t="s">
        <v>397</v>
      </c>
      <c r="C9759" s="509">
        <v>62</v>
      </c>
      <c r="H9759" s="509">
        <v>0</v>
      </c>
    </row>
    <row r="9760" spans="1:8">
      <c r="A9760" s="508" t="s">
        <v>624</v>
      </c>
      <c r="B9760" s="509" t="s">
        <v>397</v>
      </c>
      <c r="C9760" s="509">
        <v>63</v>
      </c>
      <c r="D9760" s="509">
        <v>1</v>
      </c>
      <c r="E9760" s="509">
        <v>1</v>
      </c>
      <c r="H9760" s="509">
        <v>1</v>
      </c>
    </row>
    <row r="9761" spans="1:8">
      <c r="A9761" s="508" t="s">
        <v>624</v>
      </c>
      <c r="B9761" s="509" t="s">
        <v>397</v>
      </c>
      <c r="C9761" s="509" t="s">
        <v>1033</v>
      </c>
      <c r="H9761" s="509">
        <v>0</v>
      </c>
    </row>
    <row r="9762" spans="1:8">
      <c r="A9762" s="508" t="s">
        <v>624</v>
      </c>
      <c r="B9762" s="509" t="s">
        <v>397</v>
      </c>
      <c r="C9762" s="509" t="s">
        <v>1034</v>
      </c>
      <c r="H9762" s="509">
        <v>0</v>
      </c>
    </row>
    <row r="9763" spans="1:8">
      <c r="A9763" s="508" t="s">
        <v>624</v>
      </c>
      <c r="B9763" s="509" t="s">
        <v>397</v>
      </c>
      <c r="C9763" s="509">
        <v>64</v>
      </c>
      <c r="H9763" s="509">
        <v>0</v>
      </c>
    </row>
    <row r="9764" spans="1:8">
      <c r="A9764" s="508" t="s">
        <v>624</v>
      </c>
      <c r="B9764" s="509" t="s">
        <v>397</v>
      </c>
      <c r="C9764" s="509" t="s">
        <v>1035</v>
      </c>
      <c r="H9764" s="509">
        <v>0</v>
      </c>
    </row>
    <row r="9765" spans="1:8">
      <c r="A9765" s="508" t="s">
        <v>624</v>
      </c>
      <c r="B9765" s="509" t="s">
        <v>397</v>
      </c>
      <c r="C9765" s="509">
        <v>65</v>
      </c>
      <c r="D9765" s="509">
        <v>11</v>
      </c>
      <c r="E9765" s="509">
        <v>7</v>
      </c>
      <c r="F9765" s="509">
        <v>1</v>
      </c>
      <c r="G9765" s="509">
        <v>1</v>
      </c>
      <c r="H9765" s="509">
        <v>12</v>
      </c>
    </row>
    <row r="9766" spans="1:8">
      <c r="A9766" s="508" t="s">
        <v>624</v>
      </c>
      <c r="B9766" s="509" t="s">
        <v>397</v>
      </c>
      <c r="C9766" s="509">
        <v>66</v>
      </c>
      <c r="D9766" s="509">
        <v>1</v>
      </c>
      <c r="E9766" s="509">
        <v>1</v>
      </c>
      <c r="H9766" s="509">
        <v>1</v>
      </c>
    </row>
    <row r="9767" spans="1:8">
      <c r="A9767" s="508" t="s">
        <v>624</v>
      </c>
      <c r="B9767" s="509" t="s">
        <v>397</v>
      </c>
      <c r="C9767" s="509" t="s">
        <v>1036</v>
      </c>
      <c r="H9767" s="509">
        <v>0</v>
      </c>
    </row>
    <row r="9768" spans="1:8">
      <c r="A9768" s="508" t="s">
        <v>624</v>
      </c>
      <c r="B9768" s="509" t="s">
        <v>397</v>
      </c>
      <c r="C9768" s="509" t="s">
        <v>1037</v>
      </c>
      <c r="D9768" s="509">
        <v>11</v>
      </c>
      <c r="F9768" s="509">
        <v>5</v>
      </c>
      <c r="H9768" s="509">
        <v>16</v>
      </c>
    </row>
    <row r="9769" spans="1:8">
      <c r="A9769" s="508" t="s">
        <v>624</v>
      </c>
      <c r="B9769" s="509" t="s">
        <v>397</v>
      </c>
      <c r="C9769" s="509" t="s">
        <v>1038</v>
      </c>
      <c r="D9769" s="509">
        <v>1</v>
      </c>
      <c r="H9769" s="509">
        <v>1</v>
      </c>
    </row>
    <row r="9770" spans="1:8">
      <c r="A9770" s="508" t="s">
        <v>624</v>
      </c>
      <c r="B9770" s="509" t="s">
        <v>397</v>
      </c>
      <c r="C9770" s="509" t="s">
        <v>1039</v>
      </c>
      <c r="D9770" s="509">
        <v>1</v>
      </c>
      <c r="H9770" s="509">
        <v>1</v>
      </c>
    </row>
    <row r="9771" spans="1:8">
      <c r="A9771" s="508" t="s">
        <v>624</v>
      </c>
      <c r="B9771" s="509" t="s">
        <v>397</v>
      </c>
      <c r="C9771" s="509" t="s">
        <v>1040</v>
      </c>
      <c r="D9771" s="509">
        <v>10</v>
      </c>
      <c r="F9771" s="509">
        <v>2</v>
      </c>
      <c r="H9771" s="509">
        <v>12</v>
      </c>
    </row>
    <row r="9772" spans="1:8">
      <c r="A9772" s="508" t="s">
        <v>624</v>
      </c>
      <c r="B9772" s="509" t="s">
        <v>397</v>
      </c>
      <c r="C9772" s="509" t="s">
        <v>1041</v>
      </c>
      <c r="H9772" s="509">
        <v>0</v>
      </c>
    </row>
    <row r="9773" spans="1:8">
      <c r="A9773" s="508" t="s">
        <v>624</v>
      </c>
      <c r="B9773" s="509" t="s">
        <v>397</v>
      </c>
      <c r="C9773" s="509" t="s">
        <v>1042</v>
      </c>
    </row>
    <row r="9774" spans="1:8">
      <c r="A9774" s="508" t="s">
        <v>624</v>
      </c>
      <c r="B9774" s="509" t="s">
        <v>397</v>
      </c>
      <c r="C9774" s="509">
        <v>67</v>
      </c>
      <c r="D9774" s="509">
        <v>5</v>
      </c>
      <c r="H9774" s="509">
        <v>5</v>
      </c>
    </row>
    <row r="9775" spans="1:8">
      <c r="A9775" s="508" t="s">
        <v>624</v>
      </c>
      <c r="B9775" s="509" t="s">
        <v>397</v>
      </c>
      <c r="C9775" s="509">
        <v>68</v>
      </c>
      <c r="H9775" s="509">
        <v>0</v>
      </c>
    </row>
    <row r="9776" spans="1:8">
      <c r="A9776" s="508" t="s">
        <v>624</v>
      </c>
      <c r="B9776" s="509" t="s">
        <v>397</v>
      </c>
      <c r="C9776" s="509" t="s">
        <v>1043</v>
      </c>
      <c r="D9776" s="509">
        <v>6</v>
      </c>
      <c r="H9776" s="509">
        <v>6</v>
      </c>
    </row>
    <row r="9777" spans="1:8">
      <c r="A9777" s="508" t="s">
        <v>624</v>
      </c>
      <c r="B9777" s="509" t="s">
        <v>397</v>
      </c>
      <c r="C9777" s="509">
        <v>69</v>
      </c>
      <c r="D9777" s="509">
        <v>1</v>
      </c>
      <c r="H9777" s="509">
        <v>1</v>
      </c>
    </row>
    <row r="9778" spans="1:8">
      <c r="A9778" s="508" t="s">
        <v>624</v>
      </c>
      <c r="B9778" s="509" t="s">
        <v>397</v>
      </c>
      <c r="C9778" s="509" t="s">
        <v>1044</v>
      </c>
      <c r="H9778" s="509">
        <v>0</v>
      </c>
    </row>
    <row r="9779" spans="1:8">
      <c r="A9779" s="508" t="s">
        <v>624</v>
      </c>
      <c r="B9779" s="509" t="s">
        <v>397</v>
      </c>
      <c r="C9779" s="509" t="s">
        <v>1045</v>
      </c>
      <c r="H9779" s="509">
        <v>0</v>
      </c>
    </row>
    <row r="9780" spans="1:8">
      <c r="A9780" s="508" t="s">
        <v>624</v>
      </c>
      <c r="B9780" s="509" t="s">
        <v>397</v>
      </c>
      <c r="C9780" s="509">
        <v>70</v>
      </c>
      <c r="H9780" s="509">
        <v>0</v>
      </c>
    </row>
    <row r="9781" spans="1:8">
      <c r="A9781" s="508" t="s">
        <v>624</v>
      </c>
      <c r="B9781" s="509" t="s">
        <v>397</v>
      </c>
      <c r="C9781" s="509" t="s">
        <v>1046</v>
      </c>
      <c r="H9781" s="509">
        <v>0</v>
      </c>
    </row>
    <row r="9782" spans="1:8">
      <c r="A9782" s="508" t="s">
        <v>624</v>
      </c>
      <c r="B9782" s="509" t="s">
        <v>397</v>
      </c>
      <c r="C9782" s="509">
        <v>71</v>
      </c>
      <c r="D9782" s="509">
        <v>2</v>
      </c>
      <c r="H9782" s="509">
        <v>2</v>
      </c>
    </row>
    <row r="9783" spans="1:8">
      <c r="A9783" s="508" t="s">
        <v>624</v>
      </c>
      <c r="B9783" s="509" t="s">
        <v>397</v>
      </c>
      <c r="C9783" s="509" t="s">
        <v>1047</v>
      </c>
      <c r="D9783" s="509">
        <v>5</v>
      </c>
      <c r="E9783" s="509">
        <v>2</v>
      </c>
      <c r="F9783" s="509">
        <v>2</v>
      </c>
      <c r="G9783" s="509">
        <v>1</v>
      </c>
      <c r="H9783" s="509">
        <v>7</v>
      </c>
    </row>
    <row r="9784" spans="1:8">
      <c r="A9784" s="508" t="s">
        <v>624</v>
      </c>
      <c r="B9784" s="509" t="s">
        <v>397</v>
      </c>
      <c r="C9784" s="509" t="s">
        <v>1048</v>
      </c>
      <c r="H9784" s="509">
        <v>0</v>
      </c>
    </row>
    <row r="9785" spans="1:8">
      <c r="A9785" s="508" t="s">
        <v>624</v>
      </c>
      <c r="B9785" s="509" t="s">
        <v>397</v>
      </c>
      <c r="C9785" s="509" t="s">
        <v>1049</v>
      </c>
      <c r="D9785" s="509">
        <v>1</v>
      </c>
      <c r="H9785" s="509">
        <v>1</v>
      </c>
    </row>
    <row r="9786" spans="1:8">
      <c r="A9786" s="508" t="s">
        <v>624</v>
      </c>
      <c r="B9786" s="509" t="s">
        <v>397</v>
      </c>
      <c r="C9786" s="509" t="s">
        <v>1050</v>
      </c>
      <c r="D9786" s="509">
        <v>1</v>
      </c>
      <c r="E9786" s="509">
        <v>1</v>
      </c>
      <c r="H9786" s="509">
        <v>1</v>
      </c>
    </row>
    <row r="9787" spans="1:8">
      <c r="A9787" s="508" t="s">
        <v>624</v>
      </c>
      <c r="B9787" s="509" t="s">
        <v>397</v>
      </c>
      <c r="C9787" s="509" t="s">
        <v>1051</v>
      </c>
      <c r="H9787" s="509">
        <v>0</v>
      </c>
    </row>
    <row r="9788" spans="1:8">
      <c r="A9788" s="508" t="s">
        <v>624</v>
      </c>
      <c r="B9788" s="509" t="s">
        <v>397</v>
      </c>
      <c r="C9788" s="509">
        <v>72</v>
      </c>
      <c r="D9788" s="509">
        <v>33</v>
      </c>
      <c r="H9788" s="509">
        <v>33</v>
      </c>
    </row>
    <row r="9789" spans="1:8">
      <c r="A9789" s="508" t="s">
        <v>624</v>
      </c>
      <c r="B9789" s="509" t="s">
        <v>397</v>
      </c>
      <c r="C9789" s="509">
        <v>74</v>
      </c>
      <c r="D9789" s="509">
        <v>2</v>
      </c>
      <c r="H9789" s="509">
        <v>2</v>
      </c>
    </row>
    <row r="9790" spans="1:8">
      <c r="A9790" s="508" t="s">
        <v>624</v>
      </c>
      <c r="B9790" s="509" t="s">
        <v>397</v>
      </c>
      <c r="C9790" s="509" t="s">
        <v>4571</v>
      </c>
      <c r="D9790" s="509">
        <v>129</v>
      </c>
      <c r="E9790" s="509">
        <v>21</v>
      </c>
      <c r="F9790" s="509">
        <v>11</v>
      </c>
      <c r="G9790" s="509">
        <v>2</v>
      </c>
      <c r="H9790" s="509">
        <v>140</v>
      </c>
    </row>
    <row r="9791" spans="1:8">
      <c r="A9791" s="508" t="s">
        <v>625</v>
      </c>
      <c r="B9791" s="509" t="s">
        <v>1825</v>
      </c>
      <c r="C9791" s="509">
        <v>1</v>
      </c>
      <c r="H9791" s="509">
        <v>0</v>
      </c>
    </row>
    <row r="9792" spans="1:8">
      <c r="A9792" s="508" t="s">
        <v>625</v>
      </c>
      <c r="B9792" s="509" t="s">
        <v>1825</v>
      </c>
      <c r="C9792" s="509" t="s">
        <v>1023</v>
      </c>
      <c r="H9792" s="509">
        <v>0</v>
      </c>
    </row>
    <row r="9793" spans="1:8">
      <c r="A9793" s="508" t="s">
        <v>625</v>
      </c>
      <c r="B9793" s="509" t="s">
        <v>1825</v>
      </c>
      <c r="C9793" s="509">
        <v>2</v>
      </c>
      <c r="H9793" s="509">
        <v>0</v>
      </c>
    </row>
    <row r="9794" spans="1:8">
      <c r="A9794" s="508" t="s">
        <v>625</v>
      </c>
      <c r="B9794" s="509" t="s">
        <v>1825</v>
      </c>
      <c r="C9794" s="509">
        <v>3</v>
      </c>
      <c r="H9794" s="509">
        <v>0</v>
      </c>
    </row>
    <row r="9795" spans="1:8">
      <c r="A9795" s="508" t="s">
        <v>625</v>
      </c>
      <c r="B9795" s="509" t="s">
        <v>1825</v>
      </c>
      <c r="C9795" s="509">
        <v>4</v>
      </c>
      <c r="H9795" s="509">
        <v>0</v>
      </c>
    </row>
    <row r="9796" spans="1:8">
      <c r="A9796" s="508" t="s">
        <v>625</v>
      </c>
      <c r="B9796" s="509" t="s">
        <v>1825</v>
      </c>
      <c r="C9796" s="509">
        <v>5</v>
      </c>
      <c r="H9796" s="509">
        <v>0</v>
      </c>
    </row>
    <row r="9797" spans="1:8">
      <c r="A9797" s="508" t="s">
        <v>625</v>
      </c>
      <c r="B9797" s="509" t="s">
        <v>1825</v>
      </c>
      <c r="C9797" s="509">
        <v>6</v>
      </c>
      <c r="H9797" s="509">
        <v>0</v>
      </c>
    </row>
    <row r="9798" spans="1:8">
      <c r="A9798" s="508" t="s">
        <v>625</v>
      </c>
      <c r="B9798" s="509" t="s">
        <v>1825</v>
      </c>
      <c r="C9798" s="509">
        <v>7</v>
      </c>
      <c r="D9798" s="509">
        <v>1</v>
      </c>
      <c r="H9798" s="509">
        <v>1</v>
      </c>
    </row>
    <row r="9799" spans="1:8">
      <c r="A9799" s="508" t="s">
        <v>625</v>
      </c>
      <c r="B9799" s="509" t="s">
        <v>1825</v>
      </c>
      <c r="C9799" s="509">
        <v>8</v>
      </c>
      <c r="H9799" s="509">
        <v>0</v>
      </c>
    </row>
    <row r="9800" spans="1:8">
      <c r="A9800" s="508" t="s">
        <v>625</v>
      </c>
      <c r="B9800" s="509" t="s">
        <v>1825</v>
      </c>
      <c r="C9800" s="509">
        <v>9</v>
      </c>
      <c r="H9800" s="509">
        <v>0</v>
      </c>
    </row>
    <row r="9801" spans="1:8">
      <c r="A9801" s="508" t="s">
        <v>625</v>
      </c>
      <c r="B9801" s="509" t="s">
        <v>1825</v>
      </c>
      <c r="C9801" s="509">
        <v>10</v>
      </c>
      <c r="H9801" s="509">
        <v>0</v>
      </c>
    </row>
    <row r="9802" spans="1:8">
      <c r="A9802" s="508" t="s">
        <v>625</v>
      </c>
      <c r="B9802" s="509" t="s">
        <v>1825</v>
      </c>
      <c r="C9802" s="509">
        <v>11</v>
      </c>
      <c r="H9802" s="509">
        <v>0</v>
      </c>
    </row>
    <row r="9803" spans="1:8">
      <c r="A9803" s="508" t="s">
        <v>625</v>
      </c>
      <c r="B9803" s="509" t="s">
        <v>1825</v>
      </c>
      <c r="C9803" s="509">
        <v>12</v>
      </c>
      <c r="H9803" s="509">
        <v>0</v>
      </c>
    </row>
    <row r="9804" spans="1:8">
      <c r="A9804" s="508" t="s">
        <v>625</v>
      </c>
      <c r="B9804" s="509" t="s">
        <v>1825</v>
      </c>
      <c r="C9804" s="509">
        <v>13</v>
      </c>
      <c r="H9804" s="509">
        <v>0</v>
      </c>
    </row>
    <row r="9805" spans="1:8">
      <c r="A9805" s="508" t="s">
        <v>625</v>
      </c>
      <c r="B9805" s="509" t="s">
        <v>1825</v>
      </c>
      <c r="C9805" s="509">
        <v>14</v>
      </c>
      <c r="H9805" s="509">
        <v>0</v>
      </c>
    </row>
    <row r="9806" spans="1:8">
      <c r="A9806" s="508" t="s">
        <v>625</v>
      </c>
      <c r="B9806" s="509" t="s">
        <v>1825</v>
      </c>
      <c r="C9806" s="509">
        <v>15</v>
      </c>
      <c r="H9806" s="509">
        <v>0</v>
      </c>
    </row>
    <row r="9807" spans="1:8">
      <c r="A9807" s="508" t="s">
        <v>625</v>
      </c>
      <c r="B9807" s="509" t="s">
        <v>1825</v>
      </c>
      <c r="C9807" s="509">
        <v>16</v>
      </c>
      <c r="H9807" s="509">
        <v>0</v>
      </c>
    </row>
    <row r="9808" spans="1:8">
      <c r="A9808" s="508" t="s">
        <v>625</v>
      </c>
      <c r="B9808" s="509" t="s">
        <v>1825</v>
      </c>
      <c r="C9808" s="509">
        <v>17</v>
      </c>
      <c r="H9808" s="509">
        <v>0</v>
      </c>
    </row>
    <row r="9809" spans="1:8">
      <c r="A9809" s="508" t="s">
        <v>625</v>
      </c>
      <c r="B9809" s="509" t="s">
        <v>1825</v>
      </c>
      <c r="C9809" s="509">
        <v>18</v>
      </c>
      <c r="H9809" s="509">
        <v>0</v>
      </c>
    </row>
    <row r="9810" spans="1:8">
      <c r="A9810" s="508" t="s">
        <v>625</v>
      </c>
      <c r="B9810" s="509" t="s">
        <v>1825</v>
      </c>
      <c r="C9810" s="509" t="s">
        <v>1024</v>
      </c>
      <c r="H9810" s="509">
        <v>0</v>
      </c>
    </row>
    <row r="9811" spans="1:8">
      <c r="A9811" s="508" t="s">
        <v>625</v>
      </c>
      <c r="B9811" s="509" t="s">
        <v>1825</v>
      </c>
      <c r="C9811" s="509" t="s">
        <v>1025</v>
      </c>
      <c r="H9811" s="509">
        <v>0</v>
      </c>
    </row>
    <row r="9812" spans="1:8">
      <c r="A9812" s="508" t="s">
        <v>625</v>
      </c>
      <c r="B9812" s="509" t="s">
        <v>1825</v>
      </c>
      <c r="C9812" s="509">
        <v>19</v>
      </c>
      <c r="H9812" s="509">
        <v>0</v>
      </c>
    </row>
    <row r="9813" spans="1:8">
      <c r="A9813" s="508" t="s">
        <v>625</v>
      </c>
      <c r="B9813" s="509" t="s">
        <v>1825</v>
      </c>
      <c r="C9813" s="509">
        <v>20</v>
      </c>
      <c r="H9813" s="509">
        <v>0</v>
      </c>
    </row>
    <row r="9814" spans="1:8">
      <c r="A9814" s="508" t="s">
        <v>625</v>
      </c>
      <c r="B9814" s="509" t="s">
        <v>1825</v>
      </c>
      <c r="C9814" s="509">
        <v>21</v>
      </c>
      <c r="H9814" s="509">
        <v>0</v>
      </c>
    </row>
    <row r="9815" spans="1:8">
      <c r="A9815" s="508" t="s">
        <v>625</v>
      </c>
      <c r="B9815" s="509" t="s">
        <v>1825</v>
      </c>
      <c r="C9815" s="509" t="s">
        <v>1026</v>
      </c>
      <c r="H9815" s="509">
        <v>0</v>
      </c>
    </row>
    <row r="9816" spans="1:8">
      <c r="A9816" s="508" t="s">
        <v>625</v>
      </c>
      <c r="B9816" s="509" t="s">
        <v>1825</v>
      </c>
      <c r="C9816" s="509" t="s">
        <v>1027</v>
      </c>
      <c r="H9816" s="509">
        <v>0</v>
      </c>
    </row>
    <row r="9817" spans="1:8">
      <c r="A9817" s="508" t="s">
        <v>625</v>
      </c>
      <c r="B9817" s="509" t="s">
        <v>1825</v>
      </c>
      <c r="C9817" s="509" t="s">
        <v>1028</v>
      </c>
      <c r="H9817" s="509">
        <v>0</v>
      </c>
    </row>
    <row r="9818" spans="1:8">
      <c r="A9818" s="508" t="s">
        <v>625</v>
      </c>
      <c r="B9818" s="509" t="s">
        <v>1825</v>
      </c>
      <c r="C9818" s="509">
        <v>22</v>
      </c>
      <c r="H9818" s="509">
        <v>0</v>
      </c>
    </row>
    <row r="9819" spans="1:8">
      <c r="A9819" s="508" t="s">
        <v>625</v>
      </c>
      <c r="B9819" s="509" t="s">
        <v>1825</v>
      </c>
      <c r="C9819" s="509">
        <v>23</v>
      </c>
      <c r="H9819" s="509">
        <v>0</v>
      </c>
    </row>
    <row r="9820" spans="1:8">
      <c r="A9820" s="508" t="s">
        <v>625</v>
      </c>
      <c r="B9820" s="509" t="s">
        <v>1825</v>
      </c>
      <c r="C9820" s="509" t="s">
        <v>1029</v>
      </c>
      <c r="H9820" s="509">
        <v>0</v>
      </c>
    </row>
    <row r="9821" spans="1:8">
      <c r="A9821" s="508" t="s">
        <v>625</v>
      </c>
      <c r="B9821" s="509" t="s">
        <v>1825</v>
      </c>
      <c r="C9821" s="509">
        <v>24</v>
      </c>
      <c r="H9821" s="509">
        <v>0</v>
      </c>
    </row>
    <row r="9822" spans="1:8">
      <c r="A9822" s="508" t="s">
        <v>625</v>
      </c>
      <c r="B9822" s="509" t="s">
        <v>1825</v>
      </c>
      <c r="C9822" s="509">
        <v>25</v>
      </c>
    </row>
    <row r="9823" spans="1:8">
      <c r="A9823" s="508" t="s">
        <v>625</v>
      </c>
      <c r="B9823" s="509" t="s">
        <v>1825</v>
      </c>
      <c r="C9823" s="509">
        <v>26</v>
      </c>
      <c r="D9823" s="509">
        <v>1</v>
      </c>
      <c r="E9823" s="509">
        <v>1</v>
      </c>
      <c r="H9823" s="509">
        <v>1</v>
      </c>
    </row>
    <row r="9824" spans="1:8">
      <c r="A9824" s="508" t="s">
        <v>625</v>
      </c>
      <c r="B9824" s="509" t="s">
        <v>1825</v>
      </c>
      <c r="C9824" s="509">
        <v>27</v>
      </c>
      <c r="D9824" s="509">
        <v>3</v>
      </c>
      <c r="E9824" s="509">
        <v>2</v>
      </c>
      <c r="H9824" s="509">
        <v>3</v>
      </c>
    </row>
    <row r="9825" spans="1:8">
      <c r="A9825" s="508" t="s">
        <v>625</v>
      </c>
      <c r="B9825" s="509" t="s">
        <v>1825</v>
      </c>
      <c r="C9825" s="509">
        <v>28</v>
      </c>
      <c r="H9825" s="509">
        <v>0</v>
      </c>
    </row>
    <row r="9826" spans="1:8">
      <c r="A9826" s="508" t="s">
        <v>625</v>
      </c>
      <c r="B9826" s="509" t="s">
        <v>1825</v>
      </c>
      <c r="C9826" s="509">
        <v>29</v>
      </c>
      <c r="H9826" s="509">
        <v>0</v>
      </c>
    </row>
    <row r="9827" spans="1:8">
      <c r="A9827" s="508" t="s">
        <v>625</v>
      </c>
      <c r="B9827" s="509" t="s">
        <v>1825</v>
      </c>
      <c r="C9827" s="509">
        <v>30</v>
      </c>
      <c r="H9827" s="509">
        <v>0</v>
      </c>
    </row>
    <row r="9828" spans="1:8">
      <c r="A9828" s="508" t="s">
        <v>625</v>
      </c>
      <c r="B9828" s="509" t="s">
        <v>1825</v>
      </c>
      <c r="C9828" s="509">
        <v>31</v>
      </c>
      <c r="H9828" s="509">
        <v>0</v>
      </c>
    </row>
    <row r="9829" spans="1:8">
      <c r="A9829" s="508" t="s">
        <v>625</v>
      </c>
      <c r="B9829" s="509" t="s">
        <v>1825</v>
      </c>
      <c r="C9829" s="509">
        <v>32</v>
      </c>
      <c r="H9829" s="509">
        <v>0</v>
      </c>
    </row>
    <row r="9830" spans="1:8">
      <c r="A9830" s="508" t="s">
        <v>625</v>
      </c>
      <c r="B9830" s="509" t="s">
        <v>1825</v>
      </c>
      <c r="C9830" s="509">
        <v>33</v>
      </c>
      <c r="H9830" s="509">
        <v>0</v>
      </c>
    </row>
    <row r="9831" spans="1:8">
      <c r="A9831" s="508" t="s">
        <v>625</v>
      </c>
      <c r="B9831" s="509" t="s">
        <v>1825</v>
      </c>
      <c r="C9831" s="509">
        <v>34</v>
      </c>
      <c r="H9831" s="509">
        <v>0</v>
      </c>
    </row>
    <row r="9832" spans="1:8">
      <c r="A9832" s="508" t="s">
        <v>625</v>
      </c>
      <c r="B9832" s="509" t="s">
        <v>1825</v>
      </c>
      <c r="C9832" s="509">
        <v>35</v>
      </c>
      <c r="H9832" s="509">
        <v>0</v>
      </c>
    </row>
    <row r="9833" spans="1:8">
      <c r="A9833" s="508" t="s">
        <v>625</v>
      </c>
      <c r="B9833" s="509" t="s">
        <v>1825</v>
      </c>
      <c r="C9833" s="509">
        <v>36</v>
      </c>
      <c r="H9833" s="509">
        <v>0</v>
      </c>
    </row>
    <row r="9834" spans="1:8">
      <c r="A9834" s="508" t="s">
        <v>625</v>
      </c>
      <c r="B9834" s="509" t="s">
        <v>1825</v>
      </c>
      <c r="C9834" s="509">
        <v>37</v>
      </c>
      <c r="H9834" s="509">
        <v>0</v>
      </c>
    </row>
    <row r="9835" spans="1:8">
      <c r="A9835" s="508" t="s">
        <v>625</v>
      </c>
      <c r="B9835" s="509" t="s">
        <v>1825</v>
      </c>
      <c r="C9835" s="509">
        <v>38</v>
      </c>
      <c r="H9835" s="509">
        <v>0</v>
      </c>
    </row>
    <row r="9836" spans="1:8">
      <c r="A9836" s="508" t="s">
        <v>625</v>
      </c>
      <c r="B9836" s="509" t="s">
        <v>1825</v>
      </c>
      <c r="C9836" s="509" t="s">
        <v>1030</v>
      </c>
    </row>
    <row r="9837" spans="1:8">
      <c r="A9837" s="508" t="s">
        <v>625</v>
      </c>
      <c r="B9837" s="509" t="s">
        <v>1825</v>
      </c>
      <c r="C9837" s="509">
        <v>39</v>
      </c>
      <c r="H9837" s="509">
        <v>0</v>
      </c>
    </row>
    <row r="9838" spans="1:8">
      <c r="A9838" s="508" t="s">
        <v>625</v>
      </c>
      <c r="B9838" s="509" t="s">
        <v>1825</v>
      </c>
      <c r="C9838" s="509">
        <v>40</v>
      </c>
      <c r="H9838" s="509">
        <v>0</v>
      </c>
    </row>
    <row r="9839" spans="1:8">
      <c r="A9839" s="508" t="s">
        <v>625</v>
      </c>
      <c r="B9839" s="509" t="s">
        <v>1825</v>
      </c>
      <c r="C9839" s="509">
        <v>41</v>
      </c>
      <c r="H9839" s="509">
        <v>0</v>
      </c>
    </row>
    <row r="9840" spans="1:8">
      <c r="A9840" s="508" t="s">
        <v>625</v>
      </c>
      <c r="B9840" s="509" t="s">
        <v>1825</v>
      </c>
      <c r="C9840" s="509">
        <v>42</v>
      </c>
      <c r="H9840" s="509">
        <v>0</v>
      </c>
    </row>
    <row r="9841" spans="1:8">
      <c r="A9841" s="508" t="s">
        <v>625</v>
      </c>
      <c r="B9841" s="509" t="s">
        <v>1825</v>
      </c>
      <c r="C9841" s="509">
        <v>43</v>
      </c>
      <c r="H9841" s="509">
        <v>0</v>
      </c>
    </row>
    <row r="9842" spans="1:8">
      <c r="A9842" s="508" t="s">
        <v>625</v>
      </c>
      <c r="B9842" s="509" t="s">
        <v>1825</v>
      </c>
      <c r="C9842" s="509">
        <v>44</v>
      </c>
      <c r="H9842" s="509">
        <v>0</v>
      </c>
    </row>
    <row r="9843" spans="1:8">
      <c r="A9843" s="508" t="s">
        <v>625</v>
      </c>
      <c r="B9843" s="509" t="s">
        <v>1825</v>
      </c>
      <c r="C9843" s="509">
        <v>45</v>
      </c>
      <c r="H9843" s="509">
        <v>0</v>
      </c>
    </row>
    <row r="9844" spans="1:8">
      <c r="A9844" s="508" t="s">
        <v>625</v>
      </c>
      <c r="B9844" s="509" t="s">
        <v>1825</v>
      </c>
      <c r="C9844" s="509">
        <v>46</v>
      </c>
      <c r="D9844" s="509">
        <v>1</v>
      </c>
      <c r="H9844" s="509">
        <v>1</v>
      </c>
    </row>
    <row r="9845" spans="1:8">
      <c r="A9845" s="508" t="s">
        <v>625</v>
      </c>
      <c r="B9845" s="509" t="s">
        <v>1825</v>
      </c>
      <c r="C9845" s="509">
        <v>47</v>
      </c>
      <c r="H9845" s="509">
        <v>0</v>
      </c>
    </row>
    <row r="9846" spans="1:8">
      <c r="A9846" s="508" t="s">
        <v>625</v>
      </c>
      <c r="B9846" s="509" t="s">
        <v>1825</v>
      </c>
      <c r="C9846" s="509">
        <v>48</v>
      </c>
      <c r="H9846" s="509">
        <v>0</v>
      </c>
    </row>
    <row r="9847" spans="1:8">
      <c r="A9847" s="508" t="s">
        <v>625</v>
      </c>
      <c r="B9847" s="509" t="s">
        <v>1825</v>
      </c>
      <c r="C9847" s="509">
        <v>49</v>
      </c>
      <c r="H9847" s="509">
        <v>0</v>
      </c>
    </row>
    <row r="9848" spans="1:8">
      <c r="A9848" s="508" t="s">
        <v>625</v>
      </c>
      <c r="B9848" s="509" t="s">
        <v>1825</v>
      </c>
      <c r="C9848" s="509">
        <v>50</v>
      </c>
      <c r="H9848" s="509">
        <v>0</v>
      </c>
    </row>
    <row r="9849" spans="1:8">
      <c r="A9849" s="508" t="s">
        <v>625</v>
      </c>
      <c r="B9849" s="509" t="s">
        <v>1825</v>
      </c>
      <c r="C9849" s="509">
        <v>51</v>
      </c>
      <c r="H9849" s="509">
        <v>0</v>
      </c>
    </row>
    <row r="9850" spans="1:8">
      <c r="A9850" s="508" t="s">
        <v>625</v>
      </c>
      <c r="B9850" s="509" t="s">
        <v>1825</v>
      </c>
      <c r="C9850" s="509" t="s">
        <v>1031</v>
      </c>
      <c r="H9850" s="509">
        <v>0</v>
      </c>
    </row>
    <row r="9851" spans="1:8">
      <c r="A9851" s="508" t="s">
        <v>625</v>
      </c>
      <c r="B9851" s="509" t="s">
        <v>1825</v>
      </c>
      <c r="C9851" s="509" t="s">
        <v>1032</v>
      </c>
      <c r="H9851" s="509">
        <v>0</v>
      </c>
    </row>
    <row r="9852" spans="1:8">
      <c r="A9852" s="508" t="s">
        <v>625</v>
      </c>
      <c r="B9852" s="509" t="s">
        <v>1825</v>
      </c>
      <c r="C9852" s="509">
        <v>52</v>
      </c>
      <c r="H9852" s="509">
        <v>0</v>
      </c>
    </row>
    <row r="9853" spans="1:8">
      <c r="A9853" s="508" t="s">
        <v>625</v>
      </c>
      <c r="B9853" s="509" t="s">
        <v>1825</v>
      </c>
      <c r="C9853" s="509">
        <v>53</v>
      </c>
      <c r="H9853" s="509">
        <v>0</v>
      </c>
    </row>
    <row r="9854" spans="1:8">
      <c r="A9854" s="508" t="s">
        <v>625</v>
      </c>
      <c r="B9854" s="509" t="s">
        <v>1825</v>
      </c>
      <c r="C9854" s="509">
        <v>54</v>
      </c>
      <c r="H9854" s="509">
        <v>0</v>
      </c>
    </row>
    <row r="9855" spans="1:8">
      <c r="A9855" s="508" t="s">
        <v>625</v>
      </c>
      <c r="B9855" s="509" t="s">
        <v>1825</v>
      </c>
      <c r="C9855" s="509">
        <v>55</v>
      </c>
      <c r="H9855" s="509">
        <v>0</v>
      </c>
    </row>
    <row r="9856" spans="1:8">
      <c r="A9856" s="508" t="s">
        <v>625</v>
      </c>
      <c r="B9856" s="509" t="s">
        <v>1825</v>
      </c>
      <c r="C9856" s="509">
        <v>56</v>
      </c>
      <c r="H9856" s="509">
        <v>0</v>
      </c>
    </row>
    <row r="9857" spans="1:8">
      <c r="A9857" s="508" t="s">
        <v>625</v>
      </c>
      <c r="B9857" s="509" t="s">
        <v>1825</v>
      </c>
      <c r="C9857" s="509">
        <v>57</v>
      </c>
      <c r="H9857" s="509">
        <v>0</v>
      </c>
    </row>
    <row r="9858" spans="1:8">
      <c r="A9858" s="508" t="s">
        <v>625</v>
      </c>
      <c r="B9858" s="509" t="s">
        <v>1825</v>
      </c>
      <c r="C9858" s="509">
        <v>58</v>
      </c>
      <c r="H9858" s="509">
        <v>0</v>
      </c>
    </row>
    <row r="9859" spans="1:8">
      <c r="A9859" s="508" t="s">
        <v>625</v>
      </c>
      <c r="B9859" s="509" t="s">
        <v>1825</v>
      </c>
      <c r="C9859" s="509">
        <v>59</v>
      </c>
      <c r="H9859" s="509">
        <v>0</v>
      </c>
    </row>
    <row r="9860" spans="1:8">
      <c r="A9860" s="508" t="s">
        <v>625</v>
      </c>
      <c r="B9860" s="509" t="s">
        <v>1825</v>
      </c>
      <c r="C9860" s="509">
        <v>60</v>
      </c>
      <c r="H9860" s="509">
        <v>0</v>
      </c>
    </row>
    <row r="9861" spans="1:8">
      <c r="A9861" s="508" t="s">
        <v>625</v>
      </c>
      <c r="B9861" s="509" t="s">
        <v>1825</v>
      </c>
      <c r="C9861" s="509">
        <v>61</v>
      </c>
      <c r="D9861" s="509">
        <v>4</v>
      </c>
      <c r="E9861" s="509">
        <v>2</v>
      </c>
      <c r="H9861" s="509">
        <v>4</v>
      </c>
    </row>
    <row r="9862" spans="1:8">
      <c r="A9862" s="508" t="s">
        <v>625</v>
      </c>
      <c r="B9862" s="509" t="s">
        <v>1825</v>
      </c>
      <c r="C9862" s="509">
        <v>62</v>
      </c>
      <c r="H9862" s="509">
        <v>0</v>
      </c>
    </row>
    <row r="9863" spans="1:8">
      <c r="A9863" s="508" t="s">
        <v>625</v>
      </c>
      <c r="B9863" s="509" t="s">
        <v>1825</v>
      </c>
      <c r="C9863" s="509">
        <v>63</v>
      </c>
      <c r="H9863" s="509">
        <v>0</v>
      </c>
    </row>
    <row r="9864" spans="1:8">
      <c r="A9864" s="508" t="s">
        <v>625</v>
      </c>
      <c r="B9864" s="509" t="s">
        <v>1825</v>
      </c>
      <c r="C9864" s="509" t="s">
        <v>1033</v>
      </c>
      <c r="H9864" s="509">
        <v>0</v>
      </c>
    </row>
    <row r="9865" spans="1:8">
      <c r="A9865" s="508" t="s">
        <v>625</v>
      </c>
      <c r="B9865" s="509" t="s">
        <v>1825</v>
      </c>
      <c r="C9865" s="509" t="s">
        <v>1034</v>
      </c>
      <c r="H9865" s="509">
        <v>0</v>
      </c>
    </row>
    <row r="9866" spans="1:8">
      <c r="A9866" s="508" t="s">
        <v>625</v>
      </c>
      <c r="B9866" s="509" t="s">
        <v>1825</v>
      </c>
      <c r="C9866" s="509">
        <v>64</v>
      </c>
      <c r="H9866" s="509">
        <v>0</v>
      </c>
    </row>
    <row r="9867" spans="1:8">
      <c r="A9867" s="508" t="s">
        <v>625</v>
      </c>
      <c r="B9867" s="509" t="s">
        <v>1825</v>
      </c>
      <c r="C9867" s="509" t="s">
        <v>1035</v>
      </c>
      <c r="H9867" s="509">
        <v>0</v>
      </c>
    </row>
    <row r="9868" spans="1:8">
      <c r="A9868" s="508" t="s">
        <v>625</v>
      </c>
      <c r="B9868" s="509" t="s">
        <v>1825</v>
      </c>
      <c r="C9868" s="509">
        <v>65</v>
      </c>
      <c r="H9868" s="509">
        <v>0</v>
      </c>
    </row>
    <row r="9869" spans="1:8">
      <c r="A9869" s="508" t="s">
        <v>625</v>
      </c>
      <c r="B9869" s="509" t="s">
        <v>1825</v>
      </c>
      <c r="C9869" s="509">
        <v>66</v>
      </c>
      <c r="H9869" s="509">
        <v>0</v>
      </c>
    </row>
    <row r="9870" spans="1:8">
      <c r="A9870" s="508" t="s">
        <v>625</v>
      </c>
      <c r="B9870" s="509" t="s">
        <v>1825</v>
      </c>
      <c r="C9870" s="509" t="s">
        <v>1036</v>
      </c>
      <c r="H9870" s="509">
        <v>0</v>
      </c>
    </row>
    <row r="9871" spans="1:8">
      <c r="A9871" s="508" t="s">
        <v>625</v>
      </c>
      <c r="B9871" s="509" t="s">
        <v>1825</v>
      </c>
      <c r="C9871" s="509" t="s">
        <v>1037</v>
      </c>
      <c r="H9871" s="509">
        <v>0</v>
      </c>
    </row>
    <row r="9872" spans="1:8">
      <c r="A9872" s="508" t="s">
        <v>625</v>
      </c>
      <c r="B9872" s="509" t="s">
        <v>1825</v>
      </c>
      <c r="C9872" s="509" t="s">
        <v>1038</v>
      </c>
      <c r="H9872" s="509">
        <v>0</v>
      </c>
    </row>
    <row r="9873" spans="1:8">
      <c r="A9873" s="508" t="s">
        <v>625</v>
      </c>
      <c r="B9873" s="509" t="s">
        <v>1825</v>
      </c>
      <c r="C9873" s="509" t="s">
        <v>1039</v>
      </c>
      <c r="H9873" s="509">
        <v>0</v>
      </c>
    </row>
    <row r="9874" spans="1:8">
      <c r="A9874" s="508" t="s">
        <v>625</v>
      </c>
      <c r="B9874" s="509" t="s">
        <v>1825</v>
      </c>
      <c r="C9874" s="509" t="s">
        <v>1040</v>
      </c>
      <c r="H9874" s="509">
        <v>0</v>
      </c>
    </row>
    <row r="9875" spans="1:8">
      <c r="A9875" s="508" t="s">
        <v>625</v>
      </c>
      <c r="B9875" s="509" t="s">
        <v>1825</v>
      </c>
      <c r="C9875" s="509" t="s">
        <v>1041</v>
      </c>
      <c r="H9875" s="509">
        <v>0</v>
      </c>
    </row>
    <row r="9876" spans="1:8">
      <c r="A9876" s="508" t="s">
        <v>625</v>
      </c>
      <c r="B9876" s="509" t="s">
        <v>1825</v>
      </c>
      <c r="C9876" s="509" t="s">
        <v>1042</v>
      </c>
    </row>
    <row r="9877" spans="1:8">
      <c r="A9877" s="508" t="s">
        <v>625</v>
      </c>
      <c r="B9877" s="509" t="s">
        <v>1825</v>
      </c>
      <c r="C9877" s="509">
        <v>67</v>
      </c>
      <c r="H9877" s="509">
        <v>0</v>
      </c>
    </row>
    <row r="9878" spans="1:8">
      <c r="A9878" s="508" t="s">
        <v>625</v>
      </c>
      <c r="B9878" s="509" t="s">
        <v>1825</v>
      </c>
      <c r="C9878" s="509">
        <v>68</v>
      </c>
      <c r="H9878" s="509">
        <v>0</v>
      </c>
    </row>
    <row r="9879" spans="1:8">
      <c r="A9879" s="508" t="s">
        <v>625</v>
      </c>
      <c r="B9879" s="509" t="s">
        <v>1825</v>
      </c>
      <c r="C9879" s="509" t="s">
        <v>1043</v>
      </c>
      <c r="H9879" s="509">
        <v>0</v>
      </c>
    </row>
    <row r="9880" spans="1:8">
      <c r="A9880" s="508" t="s">
        <v>625</v>
      </c>
      <c r="B9880" s="509" t="s">
        <v>1825</v>
      </c>
      <c r="C9880" s="509">
        <v>69</v>
      </c>
      <c r="H9880" s="509">
        <v>0</v>
      </c>
    </row>
    <row r="9881" spans="1:8">
      <c r="A9881" s="508" t="s">
        <v>625</v>
      </c>
      <c r="B9881" s="509" t="s">
        <v>1825</v>
      </c>
      <c r="C9881" s="509" t="s">
        <v>1044</v>
      </c>
      <c r="H9881" s="509">
        <v>0</v>
      </c>
    </row>
    <row r="9882" spans="1:8">
      <c r="A9882" s="508" t="s">
        <v>625</v>
      </c>
      <c r="B9882" s="509" t="s">
        <v>1825</v>
      </c>
      <c r="C9882" s="509" t="s">
        <v>1045</v>
      </c>
      <c r="H9882" s="509">
        <v>0</v>
      </c>
    </row>
    <row r="9883" spans="1:8">
      <c r="A9883" s="508" t="s">
        <v>625</v>
      </c>
      <c r="B9883" s="509" t="s">
        <v>1825</v>
      </c>
      <c r="C9883" s="509">
        <v>70</v>
      </c>
      <c r="H9883" s="509">
        <v>0</v>
      </c>
    </row>
    <row r="9884" spans="1:8">
      <c r="A9884" s="508" t="s">
        <v>625</v>
      </c>
      <c r="B9884" s="509" t="s">
        <v>1825</v>
      </c>
      <c r="C9884" s="509" t="s">
        <v>1046</v>
      </c>
      <c r="H9884" s="509">
        <v>0</v>
      </c>
    </row>
    <row r="9885" spans="1:8">
      <c r="A9885" s="508" t="s">
        <v>625</v>
      </c>
      <c r="B9885" s="509" t="s">
        <v>1825</v>
      </c>
      <c r="C9885" s="509">
        <v>71</v>
      </c>
      <c r="H9885" s="509">
        <v>0</v>
      </c>
    </row>
    <row r="9886" spans="1:8">
      <c r="A9886" s="508" t="s">
        <v>625</v>
      </c>
      <c r="B9886" s="509" t="s">
        <v>1825</v>
      </c>
      <c r="C9886" s="509" t="s">
        <v>1047</v>
      </c>
      <c r="D9886" s="509">
        <v>1</v>
      </c>
      <c r="E9886" s="509">
        <v>1</v>
      </c>
      <c r="H9886" s="509">
        <v>1</v>
      </c>
    </row>
    <row r="9887" spans="1:8">
      <c r="A9887" s="508" t="s">
        <v>625</v>
      </c>
      <c r="B9887" s="509" t="s">
        <v>1825</v>
      </c>
      <c r="C9887" s="509" t="s">
        <v>1048</v>
      </c>
      <c r="D9887" s="509">
        <v>1</v>
      </c>
      <c r="H9887" s="509">
        <v>1</v>
      </c>
    </row>
    <row r="9888" spans="1:8">
      <c r="A9888" s="508" t="s">
        <v>625</v>
      </c>
      <c r="B9888" s="509" t="s">
        <v>1825</v>
      </c>
      <c r="C9888" s="509" t="s">
        <v>1049</v>
      </c>
      <c r="H9888" s="509">
        <v>0</v>
      </c>
    </row>
    <row r="9889" spans="1:8">
      <c r="A9889" s="508" t="s">
        <v>625</v>
      </c>
      <c r="B9889" s="509" t="s">
        <v>1825</v>
      </c>
      <c r="C9889" s="509" t="s">
        <v>1050</v>
      </c>
      <c r="H9889" s="509">
        <v>0</v>
      </c>
    </row>
    <row r="9890" spans="1:8">
      <c r="A9890" s="508" t="s">
        <v>625</v>
      </c>
      <c r="B9890" s="509" t="s">
        <v>1825</v>
      </c>
      <c r="C9890" s="509" t="s">
        <v>1051</v>
      </c>
      <c r="H9890" s="509">
        <v>0</v>
      </c>
    </row>
    <row r="9891" spans="1:8">
      <c r="A9891" s="508" t="s">
        <v>625</v>
      </c>
      <c r="B9891" s="509" t="s">
        <v>1825</v>
      </c>
      <c r="C9891" s="509">
        <v>72</v>
      </c>
      <c r="H9891" s="509">
        <v>0</v>
      </c>
    </row>
    <row r="9892" spans="1:8">
      <c r="A9892" s="508" t="s">
        <v>625</v>
      </c>
      <c r="B9892" s="509" t="s">
        <v>1825</v>
      </c>
      <c r="C9892" s="509">
        <v>74</v>
      </c>
      <c r="H9892" s="509">
        <v>0</v>
      </c>
    </row>
    <row r="9893" spans="1:8">
      <c r="A9893" s="508" t="s">
        <v>625</v>
      </c>
      <c r="B9893" s="509" t="s">
        <v>1825</v>
      </c>
      <c r="C9893" s="509" t="s">
        <v>4571</v>
      </c>
      <c r="D9893" s="509">
        <v>12</v>
      </c>
      <c r="E9893" s="509">
        <v>6</v>
      </c>
      <c r="F9893" s="509">
        <v>0</v>
      </c>
      <c r="G9893" s="509">
        <v>0</v>
      </c>
      <c r="H9893" s="509">
        <v>12</v>
      </c>
    </row>
    <row r="9894" spans="1:8">
      <c r="A9894" s="508" t="s">
        <v>626</v>
      </c>
      <c r="B9894" s="509" t="s">
        <v>399</v>
      </c>
      <c r="C9894" s="509">
        <v>1</v>
      </c>
      <c r="D9894" s="509">
        <v>0</v>
      </c>
      <c r="E9894" s="509">
        <v>0</v>
      </c>
      <c r="F9894" s="509">
        <v>0</v>
      </c>
      <c r="G9894" s="509">
        <v>0</v>
      </c>
      <c r="H9894" s="509">
        <v>0</v>
      </c>
    </row>
    <row r="9895" spans="1:8">
      <c r="A9895" s="508" t="s">
        <v>626</v>
      </c>
      <c r="B9895" s="509" t="s">
        <v>399</v>
      </c>
      <c r="C9895" s="509" t="s">
        <v>1023</v>
      </c>
      <c r="D9895" s="509">
        <v>0</v>
      </c>
      <c r="E9895" s="509">
        <v>0</v>
      </c>
      <c r="F9895" s="509">
        <v>0</v>
      </c>
      <c r="G9895" s="509">
        <v>0</v>
      </c>
      <c r="H9895" s="509">
        <v>0</v>
      </c>
    </row>
    <row r="9896" spans="1:8">
      <c r="A9896" s="508" t="s">
        <v>626</v>
      </c>
      <c r="B9896" s="509" t="s">
        <v>399</v>
      </c>
      <c r="C9896" s="509">
        <v>2</v>
      </c>
      <c r="D9896" s="509">
        <v>1</v>
      </c>
      <c r="E9896" s="509">
        <v>0</v>
      </c>
      <c r="F9896" s="509">
        <v>0</v>
      </c>
      <c r="G9896" s="509">
        <v>0</v>
      </c>
      <c r="H9896" s="509">
        <v>1</v>
      </c>
    </row>
    <row r="9897" spans="1:8">
      <c r="A9897" s="508" t="s">
        <v>626</v>
      </c>
      <c r="B9897" s="509" t="s">
        <v>399</v>
      </c>
      <c r="C9897" s="509">
        <v>3</v>
      </c>
      <c r="D9897" s="509">
        <v>0</v>
      </c>
      <c r="E9897" s="509">
        <v>0</v>
      </c>
      <c r="F9897" s="509">
        <v>0</v>
      </c>
      <c r="G9897" s="509">
        <v>0</v>
      </c>
      <c r="H9897" s="509">
        <v>0</v>
      </c>
    </row>
    <row r="9898" spans="1:8">
      <c r="A9898" s="508" t="s">
        <v>626</v>
      </c>
      <c r="B9898" s="509" t="s">
        <v>399</v>
      </c>
      <c r="C9898" s="509">
        <v>4</v>
      </c>
      <c r="D9898" s="509">
        <v>0</v>
      </c>
      <c r="E9898" s="509">
        <v>0</v>
      </c>
      <c r="F9898" s="509">
        <v>0</v>
      </c>
      <c r="G9898" s="509">
        <v>0</v>
      </c>
      <c r="H9898" s="509">
        <v>0</v>
      </c>
    </row>
    <row r="9899" spans="1:8">
      <c r="A9899" s="508" t="s">
        <v>626</v>
      </c>
      <c r="B9899" s="509" t="s">
        <v>399</v>
      </c>
      <c r="C9899" s="509">
        <v>5</v>
      </c>
      <c r="D9899" s="509">
        <v>0</v>
      </c>
      <c r="E9899" s="509">
        <v>0</v>
      </c>
      <c r="F9899" s="509">
        <v>0</v>
      </c>
      <c r="G9899" s="509">
        <v>0</v>
      </c>
      <c r="H9899" s="509">
        <v>0</v>
      </c>
    </row>
    <row r="9900" spans="1:8">
      <c r="A9900" s="508" t="s">
        <v>626</v>
      </c>
      <c r="B9900" s="509" t="s">
        <v>399</v>
      </c>
      <c r="C9900" s="509">
        <v>6</v>
      </c>
      <c r="D9900" s="509">
        <v>0</v>
      </c>
      <c r="E9900" s="509">
        <v>0</v>
      </c>
      <c r="F9900" s="509">
        <v>0</v>
      </c>
      <c r="G9900" s="509">
        <v>0</v>
      </c>
      <c r="H9900" s="509">
        <v>0</v>
      </c>
    </row>
    <row r="9901" spans="1:8">
      <c r="A9901" s="508" t="s">
        <v>626</v>
      </c>
      <c r="B9901" s="509" t="s">
        <v>399</v>
      </c>
      <c r="C9901" s="509">
        <v>7</v>
      </c>
      <c r="D9901" s="509">
        <v>0</v>
      </c>
      <c r="E9901" s="509">
        <v>0</v>
      </c>
      <c r="F9901" s="509">
        <v>0</v>
      </c>
      <c r="G9901" s="509">
        <v>0</v>
      </c>
      <c r="H9901" s="509">
        <v>0</v>
      </c>
    </row>
    <row r="9902" spans="1:8">
      <c r="A9902" s="508" t="s">
        <v>626</v>
      </c>
      <c r="B9902" s="509" t="s">
        <v>399</v>
      </c>
      <c r="C9902" s="509">
        <v>8</v>
      </c>
      <c r="D9902" s="509">
        <v>0</v>
      </c>
      <c r="E9902" s="509">
        <v>0</v>
      </c>
      <c r="F9902" s="509">
        <v>0</v>
      </c>
      <c r="G9902" s="509">
        <v>0</v>
      </c>
      <c r="H9902" s="509">
        <v>0</v>
      </c>
    </row>
    <row r="9903" spans="1:8">
      <c r="A9903" s="508" t="s">
        <v>626</v>
      </c>
      <c r="B9903" s="509" t="s">
        <v>399</v>
      </c>
      <c r="C9903" s="509">
        <v>9</v>
      </c>
      <c r="D9903" s="509">
        <v>0</v>
      </c>
      <c r="E9903" s="509">
        <v>0</v>
      </c>
      <c r="F9903" s="509">
        <v>0</v>
      </c>
      <c r="G9903" s="509">
        <v>0</v>
      </c>
      <c r="H9903" s="509">
        <v>0</v>
      </c>
    </row>
    <row r="9904" spans="1:8">
      <c r="A9904" s="508" t="s">
        <v>626</v>
      </c>
      <c r="B9904" s="509" t="s">
        <v>399</v>
      </c>
      <c r="C9904" s="509">
        <v>10</v>
      </c>
      <c r="D9904" s="509">
        <v>0</v>
      </c>
      <c r="E9904" s="509">
        <v>0</v>
      </c>
      <c r="F9904" s="509">
        <v>0</v>
      </c>
      <c r="G9904" s="509">
        <v>0</v>
      </c>
      <c r="H9904" s="509">
        <v>0</v>
      </c>
    </row>
    <row r="9905" spans="1:8">
      <c r="A9905" s="508" t="s">
        <v>626</v>
      </c>
      <c r="B9905" s="509" t="s">
        <v>399</v>
      </c>
      <c r="C9905" s="509">
        <v>11</v>
      </c>
      <c r="D9905" s="509">
        <v>0</v>
      </c>
      <c r="E9905" s="509">
        <v>0</v>
      </c>
      <c r="F9905" s="509">
        <v>0</v>
      </c>
      <c r="G9905" s="509">
        <v>0</v>
      </c>
      <c r="H9905" s="509">
        <v>0</v>
      </c>
    </row>
    <row r="9906" spans="1:8">
      <c r="A9906" s="508" t="s">
        <v>626</v>
      </c>
      <c r="B9906" s="509" t="s">
        <v>399</v>
      </c>
      <c r="C9906" s="509">
        <v>12</v>
      </c>
      <c r="D9906" s="509">
        <v>2</v>
      </c>
      <c r="E9906" s="509">
        <v>0</v>
      </c>
      <c r="F9906" s="509">
        <v>0</v>
      </c>
      <c r="G9906" s="509">
        <v>0</v>
      </c>
      <c r="H9906" s="509">
        <v>2</v>
      </c>
    </row>
    <row r="9907" spans="1:8">
      <c r="A9907" s="508" t="s">
        <v>626</v>
      </c>
      <c r="B9907" s="509" t="s">
        <v>399</v>
      </c>
      <c r="C9907" s="509">
        <v>13</v>
      </c>
      <c r="D9907" s="509">
        <v>0</v>
      </c>
      <c r="E9907" s="509">
        <v>0</v>
      </c>
      <c r="F9907" s="509">
        <v>0</v>
      </c>
      <c r="G9907" s="509">
        <v>0</v>
      </c>
      <c r="H9907" s="509">
        <v>0</v>
      </c>
    </row>
    <row r="9908" spans="1:8">
      <c r="A9908" s="508" t="s">
        <v>626</v>
      </c>
      <c r="B9908" s="509" t="s">
        <v>399</v>
      </c>
      <c r="C9908" s="509">
        <v>14</v>
      </c>
      <c r="D9908" s="509">
        <v>0</v>
      </c>
      <c r="E9908" s="509">
        <v>0</v>
      </c>
      <c r="F9908" s="509">
        <v>0</v>
      </c>
      <c r="G9908" s="509">
        <v>0</v>
      </c>
      <c r="H9908" s="509">
        <v>0</v>
      </c>
    </row>
    <row r="9909" spans="1:8">
      <c r="A9909" s="508" t="s">
        <v>626</v>
      </c>
      <c r="B9909" s="509" t="s">
        <v>399</v>
      </c>
      <c r="C9909" s="509">
        <v>15</v>
      </c>
      <c r="D9909" s="509">
        <v>0</v>
      </c>
      <c r="E9909" s="509">
        <v>0</v>
      </c>
      <c r="F9909" s="509">
        <v>0</v>
      </c>
      <c r="G9909" s="509">
        <v>0</v>
      </c>
      <c r="H9909" s="509">
        <v>0</v>
      </c>
    </row>
    <row r="9910" spans="1:8">
      <c r="A9910" s="508" t="s">
        <v>626</v>
      </c>
      <c r="B9910" s="509" t="s">
        <v>399</v>
      </c>
      <c r="C9910" s="509">
        <v>16</v>
      </c>
      <c r="D9910" s="509">
        <v>0</v>
      </c>
      <c r="E9910" s="509">
        <v>0</v>
      </c>
      <c r="F9910" s="509">
        <v>0</v>
      </c>
      <c r="G9910" s="509">
        <v>0</v>
      </c>
      <c r="H9910" s="509">
        <v>0</v>
      </c>
    </row>
    <row r="9911" spans="1:8">
      <c r="A9911" s="508" t="s">
        <v>626</v>
      </c>
      <c r="B9911" s="509" t="s">
        <v>399</v>
      </c>
      <c r="C9911" s="509">
        <v>17</v>
      </c>
      <c r="D9911" s="509">
        <v>0</v>
      </c>
      <c r="E9911" s="509">
        <v>0</v>
      </c>
      <c r="F9911" s="509">
        <v>0</v>
      </c>
      <c r="G9911" s="509">
        <v>0</v>
      </c>
      <c r="H9911" s="509">
        <v>0</v>
      </c>
    </row>
    <row r="9912" spans="1:8">
      <c r="A9912" s="508" t="s">
        <v>626</v>
      </c>
      <c r="B9912" s="509" t="s">
        <v>399</v>
      </c>
      <c r="C9912" s="509">
        <v>18</v>
      </c>
      <c r="D9912" s="509">
        <v>0</v>
      </c>
      <c r="E9912" s="509">
        <v>0</v>
      </c>
      <c r="F9912" s="509">
        <v>0</v>
      </c>
      <c r="G9912" s="509">
        <v>0</v>
      </c>
      <c r="H9912" s="509">
        <v>0</v>
      </c>
    </row>
    <row r="9913" spans="1:8">
      <c r="A9913" s="508" t="s">
        <v>626</v>
      </c>
      <c r="B9913" s="509" t="s">
        <v>399</v>
      </c>
      <c r="C9913" s="509" t="s">
        <v>1024</v>
      </c>
      <c r="D9913" s="509">
        <v>0</v>
      </c>
      <c r="E9913" s="509">
        <v>0</v>
      </c>
      <c r="F9913" s="509">
        <v>0</v>
      </c>
      <c r="G9913" s="509">
        <v>0</v>
      </c>
      <c r="H9913" s="509">
        <v>0</v>
      </c>
    </row>
    <row r="9914" spans="1:8">
      <c r="A9914" s="508" t="s">
        <v>626</v>
      </c>
      <c r="B9914" s="509" t="s">
        <v>399</v>
      </c>
      <c r="C9914" s="509" t="s">
        <v>1025</v>
      </c>
      <c r="D9914" s="509">
        <v>0</v>
      </c>
      <c r="E9914" s="509">
        <v>0</v>
      </c>
      <c r="F9914" s="509">
        <v>0</v>
      </c>
      <c r="G9914" s="509">
        <v>0</v>
      </c>
      <c r="H9914" s="509">
        <v>0</v>
      </c>
    </row>
    <row r="9915" spans="1:8">
      <c r="A9915" s="508" t="s">
        <v>626</v>
      </c>
      <c r="B9915" s="509" t="s">
        <v>399</v>
      </c>
      <c r="C9915" s="509">
        <v>19</v>
      </c>
      <c r="D9915" s="509">
        <v>1</v>
      </c>
      <c r="E9915" s="509">
        <v>0</v>
      </c>
      <c r="F9915" s="509">
        <v>0</v>
      </c>
      <c r="G9915" s="509">
        <v>0</v>
      </c>
      <c r="H9915" s="509">
        <v>1</v>
      </c>
    </row>
    <row r="9916" spans="1:8">
      <c r="A9916" s="508" t="s">
        <v>626</v>
      </c>
      <c r="B9916" s="509" t="s">
        <v>399</v>
      </c>
      <c r="C9916" s="509">
        <v>20</v>
      </c>
      <c r="D9916" s="509">
        <v>0</v>
      </c>
      <c r="E9916" s="509">
        <v>0</v>
      </c>
      <c r="F9916" s="509">
        <v>0</v>
      </c>
      <c r="G9916" s="509">
        <v>0</v>
      </c>
      <c r="H9916" s="509">
        <v>0</v>
      </c>
    </row>
    <row r="9917" spans="1:8">
      <c r="A9917" s="508" t="s">
        <v>626</v>
      </c>
      <c r="B9917" s="509" t="s">
        <v>399</v>
      </c>
      <c r="C9917" s="509">
        <v>21</v>
      </c>
      <c r="D9917" s="509">
        <v>0</v>
      </c>
      <c r="E9917" s="509">
        <v>0</v>
      </c>
      <c r="F9917" s="509">
        <v>0</v>
      </c>
      <c r="G9917" s="509">
        <v>0</v>
      </c>
      <c r="H9917" s="509">
        <v>0</v>
      </c>
    </row>
    <row r="9918" spans="1:8">
      <c r="A9918" s="508" t="s">
        <v>626</v>
      </c>
      <c r="B9918" s="509" t="s">
        <v>399</v>
      </c>
      <c r="C9918" s="509" t="s">
        <v>1026</v>
      </c>
      <c r="D9918" s="509">
        <v>0</v>
      </c>
      <c r="E9918" s="509">
        <v>0</v>
      </c>
      <c r="F9918" s="509">
        <v>0</v>
      </c>
      <c r="G9918" s="509">
        <v>0</v>
      </c>
      <c r="H9918" s="509">
        <v>0</v>
      </c>
    </row>
    <row r="9919" spans="1:8">
      <c r="A9919" s="508" t="s">
        <v>626</v>
      </c>
      <c r="B9919" s="509" t="s">
        <v>399</v>
      </c>
      <c r="C9919" s="509" t="s">
        <v>1027</v>
      </c>
      <c r="D9919" s="509">
        <v>0</v>
      </c>
      <c r="E9919" s="509">
        <v>0</v>
      </c>
      <c r="F9919" s="509">
        <v>0</v>
      </c>
      <c r="G9919" s="509">
        <v>0</v>
      </c>
      <c r="H9919" s="509">
        <v>0</v>
      </c>
    </row>
    <row r="9920" spans="1:8">
      <c r="A9920" s="508" t="s">
        <v>626</v>
      </c>
      <c r="B9920" s="509" t="s">
        <v>399</v>
      </c>
      <c r="C9920" s="509" t="s">
        <v>1028</v>
      </c>
      <c r="D9920" s="509">
        <v>1</v>
      </c>
      <c r="E9920" s="509">
        <v>0</v>
      </c>
      <c r="F9920" s="509">
        <v>0</v>
      </c>
      <c r="G9920" s="509">
        <v>0</v>
      </c>
      <c r="H9920" s="509">
        <v>1</v>
      </c>
    </row>
    <row r="9921" spans="1:8">
      <c r="A9921" s="508" t="s">
        <v>626</v>
      </c>
      <c r="B9921" s="509" t="s">
        <v>399</v>
      </c>
      <c r="C9921" s="509">
        <v>22</v>
      </c>
      <c r="D9921" s="509">
        <v>0</v>
      </c>
      <c r="E9921" s="509">
        <v>0</v>
      </c>
      <c r="F9921" s="509">
        <v>0</v>
      </c>
      <c r="G9921" s="509">
        <v>0</v>
      </c>
      <c r="H9921" s="509">
        <v>0</v>
      </c>
    </row>
    <row r="9922" spans="1:8">
      <c r="A9922" s="508" t="s">
        <v>626</v>
      </c>
      <c r="B9922" s="509" t="s">
        <v>399</v>
      </c>
      <c r="C9922" s="509">
        <v>23</v>
      </c>
      <c r="D9922" s="509">
        <v>0</v>
      </c>
      <c r="E9922" s="509">
        <v>0</v>
      </c>
      <c r="F9922" s="509">
        <v>0</v>
      </c>
      <c r="G9922" s="509">
        <v>0</v>
      </c>
      <c r="H9922" s="509">
        <v>0</v>
      </c>
    </row>
    <row r="9923" spans="1:8">
      <c r="A9923" s="508" t="s">
        <v>626</v>
      </c>
      <c r="B9923" s="509" t="s">
        <v>399</v>
      </c>
      <c r="C9923" s="509" t="s">
        <v>1029</v>
      </c>
      <c r="D9923" s="509">
        <v>0</v>
      </c>
      <c r="E9923" s="509">
        <v>0</v>
      </c>
      <c r="F9923" s="509">
        <v>0</v>
      </c>
      <c r="G9923" s="509">
        <v>0</v>
      </c>
      <c r="H9923" s="509">
        <v>0</v>
      </c>
    </row>
    <row r="9924" spans="1:8">
      <c r="A9924" s="508" t="s">
        <v>626</v>
      </c>
      <c r="B9924" s="509" t="s">
        <v>399</v>
      </c>
      <c r="C9924" s="509">
        <v>24</v>
      </c>
      <c r="D9924" s="509">
        <v>1</v>
      </c>
      <c r="E9924" s="509">
        <v>0</v>
      </c>
      <c r="F9924" s="509">
        <v>0</v>
      </c>
      <c r="G9924" s="509">
        <v>0</v>
      </c>
      <c r="H9924" s="509">
        <v>1</v>
      </c>
    </row>
    <row r="9925" spans="1:8">
      <c r="A9925" s="508" t="s">
        <v>626</v>
      </c>
      <c r="B9925" s="509" t="s">
        <v>399</v>
      </c>
      <c r="C9925" s="509">
        <v>25</v>
      </c>
      <c r="D9925" s="509">
        <v>0</v>
      </c>
      <c r="E9925" s="509">
        <v>0</v>
      </c>
      <c r="F9925" s="509">
        <v>0</v>
      </c>
      <c r="G9925" s="509">
        <v>0</v>
      </c>
    </row>
    <row r="9926" spans="1:8">
      <c r="A9926" s="508" t="s">
        <v>626</v>
      </c>
      <c r="B9926" s="509" t="s">
        <v>399</v>
      </c>
      <c r="C9926" s="509">
        <v>26</v>
      </c>
      <c r="D9926" s="509">
        <v>0</v>
      </c>
      <c r="E9926" s="509">
        <v>0</v>
      </c>
      <c r="F9926" s="509">
        <v>0</v>
      </c>
      <c r="G9926" s="509">
        <v>0</v>
      </c>
      <c r="H9926" s="509">
        <v>0</v>
      </c>
    </row>
    <row r="9927" spans="1:8">
      <c r="A9927" s="508" t="s">
        <v>626</v>
      </c>
      <c r="B9927" s="509" t="s">
        <v>399</v>
      </c>
      <c r="C9927" s="509">
        <v>27</v>
      </c>
      <c r="D9927" s="509">
        <v>5</v>
      </c>
      <c r="E9927" s="509">
        <v>5</v>
      </c>
      <c r="F9927" s="509">
        <v>0</v>
      </c>
      <c r="G9927" s="509">
        <v>0</v>
      </c>
      <c r="H9927" s="509">
        <v>5</v>
      </c>
    </row>
    <row r="9928" spans="1:8">
      <c r="A9928" s="508" t="s">
        <v>626</v>
      </c>
      <c r="B9928" s="509" t="s">
        <v>399</v>
      </c>
      <c r="C9928" s="509">
        <v>28</v>
      </c>
      <c r="D9928" s="509">
        <v>1</v>
      </c>
      <c r="E9928" s="509">
        <v>0</v>
      </c>
      <c r="F9928" s="509">
        <v>0</v>
      </c>
      <c r="G9928" s="509">
        <v>0</v>
      </c>
      <c r="H9928" s="509">
        <v>1</v>
      </c>
    </row>
    <row r="9929" spans="1:8">
      <c r="A9929" s="508" t="s">
        <v>626</v>
      </c>
      <c r="B9929" s="509" t="s">
        <v>399</v>
      </c>
      <c r="C9929" s="509">
        <v>29</v>
      </c>
      <c r="D9929" s="509">
        <v>0</v>
      </c>
      <c r="E9929" s="509">
        <v>0</v>
      </c>
      <c r="F9929" s="509">
        <v>0</v>
      </c>
      <c r="G9929" s="509">
        <v>0</v>
      </c>
      <c r="H9929" s="509">
        <v>0</v>
      </c>
    </row>
    <row r="9930" spans="1:8">
      <c r="A9930" s="508" t="s">
        <v>626</v>
      </c>
      <c r="B9930" s="509" t="s">
        <v>399</v>
      </c>
      <c r="C9930" s="509">
        <v>30</v>
      </c>
      <c r="D9930" s="509">
        <v>0</v>
      </c>
      <c r="E9930" s="509">
        <v>0</v>
      </c>
      <c r="F9930" s="509">
        <v>0</v>
      </c>
      <c r="G9930" s="509">
        <v>0</v>
      </c>
      <c r="H9930" s="509">
        <v>0</v>
      </c>
    </row>
    <row r="9931" spans="1:8">
      <c r="A9931" s="508" t="s">
        <v>626</v>
      </c>
      <c r="B9931" s="509" t="s">
        <v>399</v>
      </c>
      <c r="C9931" s="509">
        <v>31</v>
      </c>
      <c r="D9931" s="509">
        <v>0</v>
      </c>
      <c r="E9931" s="509">
        <v>0</v>
      </c>
      <c r="F9931" s="509">
        <v>0</v>
      </c>
      <c r="G9931" s="509">
        <v>0</v>
      </c>
      <c r="H9931" s="509">
        <v>0</v>
      </c>
    </row>
    <row r="9932" spans="1:8">
      <c r="A9932" s="508" t="s">
        <v>626</v>
      </c>
      <c r="B9932" s="509" t="s">
        <v>399</v>
      </c>
      <c r="C9932" s="509">
        <v>32</v>
      </c>
      <c r="D9932" s="509">
        <v>0</v>
      </c>
      <c r="E9932" s="509">
        <v>0</v>
      </c>
      <c r="F9932" s="509">
        <v>0</v>
      </c>
      <c r="G9932" s="509">
        <v>0</v>
      </c>
      <c r="H9932" s="509">
        <v>0</v>
      </c>
    </row>
    <row r="9933" spans="1:8">
      <c r="A9933" s="508" t="s">
        <v>626</v>
      </c>
      <c r="B9933" s="509" t="s">
        <v>399</v>
      </c>
      <c r="C9933" s="509">
        <v>33</v>
      </c>
      <c r="D9933" s="509">
        <v>1</v>
      </c>
      <c r="E9933" s="509">
        <v>0</v>
      </c>
      <c r="F9933" s="509">
        <v>0</v>
      </c>
      <c r="G9933" s="509">
        <v>0</v>
      </c>
      <c r="H9933" s="509">
        <v>1</v>
      </c>
    </row>
    <row r="9934" spans="1:8">
      <c r="A9934" s="508" t="s">
        <v>626</v>
      </c>
      <c r="B9934" s="509" t="s">
        <v>399</v>
      </c>
      <c r="C9934" s="509">
        <v>34</v>
      </c>
      <c r="D9934" s="509">
        <v>0</v>
      </c>
      <c r="E9934" s="509">
        <v>0</v>
      </c>
      <c r="F9934" s="509">
        <v>0</v>
      </c>
      <c r="G9934" s="509">
        <v>0</v>
      </c>
      <c r="H9934" s="509">
        <v>0</v>
      </c>
    </row>
    <row r="9935" spans="1:8">
      <c r="A9935" s="508" t="s">
        <v>626</v>
      </c>
      <c r="B9935" s="509" t="s">
        <v>399</v>
      </c>
      <c r="C9935" s="509">
        <v>35</v>
      </c>
      <c r="D9935" s="509">
        <v>0</v>
      </c>
      <c r="E9935" s="509">
        <v>0</v>
      </c>
      <c r="F9935" s="509">
        <v>0</v>
      </c>
      <c r="G9935" s="509">
        <v>0</v>
      </c>
      <c r="H9935" s="509">
        <v>0</v>
      </c>
    </row>
    <row r="9936" spans="1:8">
      <c r="A9936" s="508" t="s">
        <v>626</v>
      </c>
      <c r="B9936" s="509" t="s">
        <v>399</v>
      </c>
      <c r="C9936" s="509">
        <v>36</v>
      </c>
      <c r="D9936" s="509">
        <v>1</v>
      </c>
      <c r="E9936" s="509">
        <v>0</v>
      </c>
      <c r="F9936" s="509">
        <v>0</v>
      </c>
      <c r="G9936" s="509">
        <v>0</v>
      </c>
      <c r="H9936" s="509">
        <v>1</v>
      </c>
    </row>
    <row r="9937" spans="1:8">
      <c r="A9937" s="508" t="s">
        <v>626</v>
      </c>
      <c r="B9937" s="509" t="s">
        <v>399</v>
      </c>
      <c r="C9937" s="509">
        <v>37</v>
      </c>
      <c r="D9937" s="509">
        <v>1</v>
      </c>
      <c r="E9937" s="509">
        <v>0</v>
      </c>
      <c r="F9937" s="509">
        <v>0</v>
      </c>
      <c r="G9937" s="509">
        <v>0</v>
      </c>
      <c r="H9937" s="509">
        <v>1</v>
      </c>
    </row>
    <row r="9938" spans="1:8">
      <c r="A9938" s="508" t="s">
        <v>626</v>
      </c>
      <c r="B9938" s="509" t="s">
        <v>399</v>
      </c>
      <c r="C9938" s="509">
        <v>38</v>
      </c>
      <c r="D9938" s="509">
        <v>0</v>
      </c>
      <c r="E9938" s="509">
        <v>0</v>
      </c>
      <c r="F9938" s="509">
        <v>0</v>
      </c>
      <c r="G9938" s="509">
        <v>0</v>
      </c>
      <c r="H9938" s="509">
        <v>0</v>
      </c>
    </row>
    <row r="9939" spans="1:8">
      <c r="A9939" s="508" t="s">
        <v>626</v>
      </c>
      <c r="B9939" s="509" t="s">
        <v>399</v>
      </c>
      <c r="C9939" s="509" t="s">
        <v>1030</v>
      </c>
      <c r="D9939" s="509">
        <v>0</v>
      </c>
      <c r="E9939" s="509">
        <v>0</v>
      </c>
      <c r="F9939" s="509">
        <v>0</v>
      </c>
      <c r="G9939" s="509">
        <v>0</v>
      </c>
    </row>
    <row r="9940" spans="1:8">
      <c r="A9940" s="508" t="s">
        <v>626</v>
      </c>
      <c r="B9940" s="509" t="s">
        <v>399</v>
      </c>
      <c r="C9940" s="509">
        <v>39</v>
      </c>
      <c r="D9940" s="509">
        <v>0</v>
      </c>
      <c r="E9940" s="509">
        <v>0</v>
      </c>
      <c r="F9940" s="509">
        <v>0</v>
      </c>
      <c r="G9940" s="509">
        <v>0</v>
      </c>
      <c r="H9940" s="509">
        <v>0</v>
      </c>
    </row>
    <row r="9941" spans="1:8">
      <c r="A9941" s="508" t="s">
        <v>626</v>
      </c>
      <c r="B9941" s="509" t="s">
        <v>399</v>
      </c>
      <c r="C9941" s="509">
        <v>40</v>
      </c>
      <c r="D9941" s="509">
        <v>0</v>
      </c>
      <c r="E9941" s="509">
        <v>0</v>
      </c>
      <c r="F9941" s="509">
        <v>0</v>
      </c>
      <c r="G9941" s="509">
        <v>0</v>
      </c>
      <c r="H9941" s="509">
        <v>0</v>
      </c>
    </row>
    <row r="9942" spans="1:8">
      <c r="A9942" s="508" t="s">
        <v>626</v>
      </c>
      <c r="B9942" s="509" t="s">
        <v>399</v>
      </c>
      <c r="C9942" s="509">
        <v>41</v>
      </c>
      <c r="D9942" s="509">
        <v>0</v>
      </c>
      <c r="E9942" s="509">
        <v>0</v>
      </c>
      <c r="F9942" s="509">
        <v>0</v>
      </c>
      <c r="G9942" s="509">
        <v>0</v>
      </c>
      <c r="H9942" s="509">
        <v>0</v>
      </c>
    </row>
    <row r="9943" spans="1:8">
      <c r="A9943" s="508" t="s">
        <v>626</v>
      </c>
      <c r="B9943" s="509" t="s">
        <v>399</v>
      </c>
      <c r="C9943" s="509">
        <v>42</v>
      </c>
      <c r="D9943" s="509">
        <v>0</v>
      </c>
      <c r="E9943" s="509">
        <v>0</v>
      </c>
      <c r="F9943" s="509">
        <v>0</v>
      </c>
      <c r="G9943" s="509">
        <v>0</v>
      </c>
      <c r="H9943" s="509">
        <v>0</v>
      </c>
    </row>
    <row r="9944" spans="1:8">
      <c r="A9944" s="508" t="s">
        <v>626</v>
      </c>
      <c r="B9944" s="509" t="s">
        <v>399</v>
      </c>
      <c r="C9944" s="509">
        <v>43</v>
      </c>
      <c r="D9944" s="509">
        <v>0</v>
      </c>
      <c r="E9944" s="509">
        <v>0</v>
      </c>
      <c r="F9944" s="509">
        <v>0</v>
      </c>
      <c r="G9944" s="509">
        <v>0</v>
      </c>
      <c r="H9944" s="509">
        <v>0</v>
      </c>
    </row>
    <row r="9945" spans="1:8">
      <c r="A9945" s="508" t="s">
        <v>626</v>
      </c>
      <c r="B9945" s="509" t="s">
        <v>399</v>
      </c>
      <c r="C9945" s="509">
        <v>44</v>
      </c>
      <c r="D9945" s="509">
        <v>0</v>
      </c>
      <c r="E9945" s="509">
        <v>0</v>
      </c>
      <c r="F9945" s="509">
        <v>0</v>
      </c>
      <c r="G9945" s="509">
        <v>0</v>
      </c>
      <c r="H9945" s="509">
        <v>0</v>
      </c>
    </row>
    <row r="9946" spans="1:8">
      <c r="A9946" s="508" t="s">
        <v>626</v>
      </c>
      <c r="B9946" s="509" t="s">
        <v>399</v>
      </c>
      <c r="C9946" s="509">
        <v>45</v>
      </c>
      <c r="D9946" s="509">
        <v>0</v>
      </c>
      <c r="E9946" s="509">
        <v>0</v>
      </c>
      <c r="F9946" s="509">
        <v>0</v>
      </c>
      <c r="G9946" s="509">
        <v>0</v>
      </c>
      <c r="H9946" s="509">
        <v>0</v>
      </c>
    </row>
    <row r="9947" spans="1:8">
      <c r="A9947" s="508" t="s">
        <v>626</v>
      </c>
      <c r="B9947" s="509" t="s">
        <v>399</v>
      </c>
      <c r="C9947" s="509">
        <v>46</v>
      </c>
      <c r="D9947" s="509">
        <v>3</v>
      </c>
      <c r="E9947" s="509">
        <v>0</v>
      </c>
      <c r="F9947" s="509">
        <v>0</v>
      </c>
      <c r="G9947" s="509">
        <v>0</v>
      </c>
      <c r="H9947" s="509">
        <v>3</v>
      </c>
    </row>
    <row r="9948" spans="1:8">
      <c r="A9948" s="508" t="s">
        <v>626</v>
      </c>
      <c r="B9948" s="509" t="s">
        <v>399</v>
      </c>
      <c r="C9948" s="509">
        <v>47</v>
      </c>
      <c r="D9948" s="509">
        <v>0</v>
      </c>
      <c r="E9948" s="509">
        <v>0</v>
      </c>
      <c r="F9948" s="509">
        <v>0</v>
      </c>
      <c r="G9948" s="509">
        <v>0</v>
      </c>
      <c r="H9948" s="509">
        <v>0</v>
      </c>
    </row>
    <row r="9949" spans="1:8">
      <c r="A9949" s="508" t="s">
        <v>626</v>
      </c>
      <c r="B9949" s="509" t="s">
        <v>399</v>
      </c>
      <c r="C9949" s="509">
        <v>48</v>
      </c>
      <c r="D9949" s="509">
        <v>0</v>
      </c>
      <c r="E9949" s="509">
        <v>0</v>
      </c>
      <c r="F9949" s="509">
        <v>0</v>
      </c>
      <c r="G9949" s="509">
        <v>0</v>
      </c>
      <c r="H9949" s="509">
        <v>0</v>
      </c>
    </row>
    <row r="9950" spans="1:8">
      <c r="A9950" s="508" t="s">
        <v>626</v>
      </c>
      <c r="B9950" s="509" t="s">
        <v>399</v>
      </c>
      <c r="C9950" s="509">
        <v>49</v>
      </c>
      <c r="D9950" s="509">
        <v>0</v>
      </c>
      <c r="E9950" s="509">
        <v>0</v>
      </c>
      <c r="F9950" s="509">
        <v>0</v>
      </c>
      <c r="G9950" s="509">
        <v>0</v>
      </c>
      <c r="H9950" s="509">
        <v>0</v>
      </c>
    </row>
    <row r="9951" spans="1:8">
      <c r="A9951" s="508" t="s">
        <v>626</v>
      </c>
      <c r="B9951" s="509" t="s">
        <v>399</v>
      </c>
      <c r="C9951" s="509">
        <v>50</v>
      </c>
      <c r="D9951" s="509">
        <v>0</v>
      </c>
      <c r="E9951" s="509">
        <v>0</v>
      </c>
      <c r="F9951" s="509">
        <v>0</v>
      </c>
      <c r="G9951" s="509">
        <v>0</v>
      </c>
      <c r="H9951" s="509">
        <v>0</v>
      </c>
    </row>
    <row r="9952" spans="1:8">
      <c r="A9952" s="508" t="s">
        <v>626</v>
      </c>
      <c r="B9952" s="509" t="s">
        <v>399</v>
      </c>
      <c r="C9952" s="509">
        <v>51</v>
      </c>
      <c r="D9952" s="509">
        <v>2</v>
      </c>
      <c r="E9952" s="509">
        <v>0</v>
      </c>
      <c r="F9952" s="509">
        <v>0</v>
      </c>
      <c r="G9952" s="509">
        <v>0</v>
      </c>
      <c r="H9952" s="509">
        <v>2</v>
      </c>
    </row>
    <row r="9953" spans="1:8">
      <c r="A9953" s="508" t="s">
        <v>626</v>
      </c>
      <c r="B9953" s="509" t="s">
        <v>399</v>
      </c>
      <c r="C9953" s="509" t="s">
        <v>1031</v>
      </c>
      <c r="D9953" s="509">
        <v>1</v>
      </c>
      <c r="E9953" s="509">
        <v>1</v>
      </c>
      <c r="F9953" s="509">
        <v>0</v>
      </c>
      <c r="G9953" s="509">
        <v>0</v>
      </c>
      <c r="H9953" s="509">
        <v>1</v>
      </c>
    </row>
    <row r="9954" spans="1:8">
      <c r="A9954" s="508" t="s">
        <v>626</v>
      </c>
      <c r="B9954" s="509" t="s">
        <v>399</v>
      </c>
      <c r="C9954" s="509" t="s">
        <v>1032</v>
      </c>
      <c r="D9954" s="509">
        <v>0</v>
      </c>
      <c r="E9954" s="509">
        <v>0</v>
      </c>
      <c r="F9954" s="509">
        <v>0</v>
      </c>
      <c r="G9954" s="509">
        <v>0</v>
      </c>
      <c r="H9954" s="509">
        <v>0</v>
      </c>
    </row>
    <row r="9955" spans="1:8">
      <c r="A9955" s="508" t="s">
        <v>626</v>
      </c>
      <c r="B9955" s="509" t="s">
        <v>399</v>
      </c>
      <c r="C9955" s="509">
        <v>52</v>
      </c>
      <c r="D9955" s="509">
        <v>0</v>
      </c>
      <c r="E9955" s="509">
        <v>0</v>
      </c>
      <c r="F9955" s="509">
        <v>0</v>
      </c>
      <c r="G9955" s="509">
        <v>0</v>
      </c>
      <c r="H9955" s="509">
        <v>0</v>
      </c>
    </row>
    <row r="9956" spans="1:8">
      <c r="A9956" s="508" t="s">
        <v>626</v>
      </c>
      <c r="B9956" s="509" t="s">
        <v>399</v>
      </c>
      <c r="C9956" s="509">
        <v>53</v>
      </c>
      <c r="D9956" s="509">
        <v>1</v>
      </c>
      <c r="E9956" s="509">
        <v>0</v>
      </c>
      <c r="F9956" s="509">
        <v>0</v>
      </c>
      <c r="G9956" s="509">
        <v>0</v>
      </c>
      <c r="H9956" s="509">
        <v>1</v>
      </c>
    </row>
    <row r="9957" spans="1:8">
      <c r="A9957" s="508" t="s">
        <v>626</v>
      </c>
      <c r="B9957" s="509" t="s">
        <v>399</v>
      </c>
      <c r="C9957" s="509">
        <v>54</v>
      </c>
      <c r="D9957" s="509">
        <v>1</v>
      </c>
      <c r="E9957" s="509">
        <v>0</v>
      </c>
      <c r="F9957" s="509">
        <v>0</v>
      </c>
      <c r="G9957" s="509">
        <v>0</v>
      </c>
      <c r="H9957" s="509">
        <v>1</v>
      </c>
    </row>
    <row r="9958" spans="1:8">
      <c r="A9958" s="508" t="s">
        <v>626</v>
      </c>
      <c r="B9958" s="509" t="s">
        <v>399</v>
      </c>
      <c r="C9958" s="509">
        <v>55</v>
      </c>
      <c r="D9958" s="509">
        <v>0</v>
      </c>
      <c r="E9958" s="509">
        <v>0</v>
      </c>
      <c r="F9958" s="509">
        <v>0</v>
      </c>
      <c r="G9958" s="509">
        <v>0</v>
      </c>
      <c r="H9958" s="509">
        <v>0</v>
      </c>
    </row>
    <row r="9959" spans="1:8">
      <c r="A9959" s="508" t="s">
        <v>626</v>
      </c>
      <c r="B9959" s="509" t="s">
        <v>399</v>
      </c>
      <c r="C9959" s="509">
        <v>56</v>
      </c>
      <c r="D9959" s="509">
        <v>0</v>
      </c>
      <c r="E9959" s="509">
        <v>0</v>
      </c>
      <c r="F9959" s="509">
        <v>0</v>
      </c>
      <c r="G9959" s="509">
        <v>0</v>
      </c>
      <c r="H9959" s="509">
        <v>0</v>
      </c>
    </row>
    <row r="9960" spans="1:8">
      <c r="A9960" s="508" t="s">
        <v>626</v>
      </c>
      <c r="B9960" s="509" t="s">
        <v>399</v>
      </c>
      <c r="C9960" s="509">
        <v>57</v>
      </c>
      <c r="D9960" s="509">
        <v>0</v>
      </c>
      <c r="E9960" s="509">
        <v>0</v>
      </c>
      <c r="F9960" s="509">
        <v>0</v>
      </c>
      <c r="G9960" s="509">
        <v>0</v>
      </c>
      <c r="H9960" s="509">
        <v>0</v>
      </c>
    </row>
    <row r="9961" spans="1:8">
      <c r="A9961" s="508" t="s">
        <v>626</v>
      </c>
      <c r="B9961" s="509" t="s">
        <v>399</v>
      </c>
      <c r="C9961" s="509">
        <v>58</v>
      </c>
      <c r="D9961" s="509">
        <v>0</v>
      </c>
      <c r="E9961" s="509">
        <v>0</v>
      </c>
      <c r="F9961" s="509">
        <v>0</v>
      </c>
      <c r="G9961" s="509">
        <v>0</v>
      </c>
      <c r="H9961" s="509">
        <v>0</v>
      </c>
    </row>
    <row r="9962" spans="1:8">
      <c r="A9962" s="508" t="s">
        <v>626</v>
      </c>
      <c r="B9962" s="509" t="s">
        <v>399</v>
      </c>
      <c r="C9962" s="509">
        <v>59</v>
      </c>
      <c r="D9962" s="509">
        <v>0</v>
      </c>
      <c r="E9962" s="509">
        <v>0</v>
      </c>
      <c r="F9962" s="509">
        <v>0</v>
      </c>
      <c r="G9962" s="509">
        <v>0</v>
      </c>
      <c r="H9962" s="509">
        <v>0</v>
      </c>
    </row>
    <row r="9963" spans="1:8">
      <c r="A9963" s="508" t="s">
        <v>626</v>
      </c>
      <c r="B9963" s="509" t="s">
        <v>399</v>
      </c>
      <c r="C9963" s="509">
        <v>60</v>
      </c>
      <c r="D9963" s="509">
        <v>0</v>
      </c>
      <c r="E9963" s="509">
        <v>0</v>
      </c>
      <c r="F9963" s="509">
        <v>0</v>
      </c>
      <c r="G9963" s="509">
        <v>0</v>
      </c>
      <c r="H9963" s="509">
        <v>0</v>
      </c>
    </row>
    <row r="9964" spans="1:8">
      <c r="A9964" s="508" t="s">
        <v>626</v>
      </c>
      <c r="B9964" s="509" t="s">
        <v>399</v>
      </c>
      <c r="C9964" s="509">
        <v>61</v>
      </c>
      <c r="D9964" s="509">
        <v>7</v>
      </c>
      <c r="E9964" s="509">
        <v>2</v>
      </c>
      <c r="F9964" s="509">
        <v>0</v>
      </c>
      <c r="G9964" s="509">
        <v>0</v>
      </c>
      <c r="H9964" s="509">
        <v>7</v>
      </c>
    </row>
    <row r="9965" spans="1:8">
      <c r="A9965" s="508" t="s">
        <v>626</v>
      </c>
      <c r="B9965" s="509" t="s">
        <v>399</v>
      </c>
      <c r="C9965" s="509">
        <v>62</v>
      </c>
      <c r="D9965" s="509">
        <v>1</v>
      </c>
      <c r="E9965" s="509">
        <v>1</v>
      </c>
      <c r="F9965" s="509">
        <v>0</v>
      </c>
      <c r="G9965" s="509">
        <v>0</v>
      </c>
      <c r="H9965" s="509">
        <v>1</v>
      </c>
    </row>
    <row r="9966" spans="1:8">
      <c r="A9966" s="508" t="s">
        <v>626</v>
      </c>
      <c r="B9966" s="509" t="s">
        <v>399</v>
      </c>
      <c r="C9966" s="509">
        <v>63</v>
      </c>
      <c r="D9966" s="509">
        <v>4</v>
      </c>
      <c r="E9966" s="509">
        <v>4</v>
      </c>
      <c r="F9966" s="509">
        <v>0</v>
      </c>
      <c r="G9966" s="509">
        <v>0</v>
      </c>
      <c r="H9966" s="509">
        <v>4</v>
      </c>
    </row>
    <row r="9967" spans="1:8">
      <c r="A9967" s="508" t="s">
        <v>626</v>
      </c>
      <c r="B9967" s="509" t="s">
        <v>399</v>
      </c>
      <c r="C9967" s="509" t="s">
        <v>1033</v>
      </c>
      <c r="D9967" s="509">
        <v>0</v>
      </c>
      <c r="E9967" s="509">
        <v>0</v>
      </c>
      <c r="F9967" s="509">
        <v>0</v>
      </c>
      <c r="G9967" s="509">
        <v>0</v>
      </c>
      <c r="H9967" s="509">
        <v>0</v>
      </c>
    </row>
    <row r="9968" spans="1:8">
      <c r="A9968" s="508" t="s">
        <v>626</v>
      </c>
      <c r="B9968" s="509" t="s">
        <v>399</v>
      </c>
      <c r="C9968" s="509" t="s">
        <v>1034</v>
      </c>
      <c r="D9968" s="509">
        <v>0</v>
      </c>
      <c r="E9968" s="509">
        <v>0</v>
      </c>
      <c r="F9968" s="509">
        <v>0</v>
      </c>
      <c r="G9968" s="509">
        <v>0</v>
      </c>
      <c r="H9968" s="509">
        <v>0</v>
      </c>
    </row>
    <row r="9969" spans="1:8">
      <c r="A9969" s="508" t="s">
        <v>626</v>
      </c>
      <c r="B9969" s="509" t="s">
        <v>399</v>
      </c>
      <c r="C9969" s="509">
        <v>64</v>
      </c>
      <c r="D9969" s="509">
        <v>0</v>
      </c>
      <c r="E9969" s="509">
        <v>0</v>
      </c>
      <c r="F9969" s="509">
        <v>0</v>
      </c>
      <c r="G9969" s="509">
        <v>0</v>
      </c>
      <c r="H9969" s="509">
        <v>0</v>
      </c>
    </row>
    <row r="9970" spans="1:8">
      <c r="A9970" s="508" t="s">
        <v>626</v>
      </c>
      <c r="B9970" s="509" t="s">
        <v>399</v>
      </c>
      <c r="C9970" s="509" t="s">
        <v>1035</v>
      </c>
      <c r="D9970" s="509">
        <v>0</v>
      </c>
      <c r="E9970" s="509">
        <v>0</v>
      </c>
      <c r="F9970" s="509">
        <v>0</v>
      </c>
      <c r="G9970" s="509">
        <v>0</v>
      </c>
      <c r="H9970" s="509">
        <v>0</v>
      </c>
    </row>
    <row r="9971" spans="1:8">
      <c r="A9971" s="508" t="s">
        <v>626</v>
      </c>
      <c r="B9971" s="509" t="s">
        <v>399</v>
      </c>
      <c r="C9971" s="509">
        <v>65</v>
      </c>
      <c r="D9971" s="509">
        <v>8</v>
      </c>
      <c r="E9971" s="509">
        <v>6</v>
      </c>
      <c r="F9971" s="509">
        <v>1</v>
      </c>
      <c r="G9971" s="509">
        <v>0</v>
      </c>
      <c r="H9971" s="509">
        <v>9</v>
      </c>
    </row>
    <row r="9972" spans="1:8">
      <c r="A9972" s="508" t="s">
        <v>626</v>
      </c>
      <c r="B9972" s="509" t="s">
        <v>399</v>
      </c>
      <c r="C9972" s="509">
        <v>66</v>
      </c>
      <c r="D9972" s="509">
        <v>2</v>
      </c>
      <c r="E9972" s="509">
        <v>2</v>
      </c>
      <c r="F9972" s="509">
        <v>0</v>
      </c>
      <c r="G9972" s="509">
        <v>0</v>
      </c>
      <c r="H9972" s="509">
        <v>2</v>
      </c>
    </row>
    <row r="9973" spans="1:8">
      <c r="A9973" s="508" t="s">
        <v>626</v>
      </c>
      <c r="B9973" s="509" t="s">
        <v>399</v>
      </c>
      <c r="C9973" s="509" t="s">
        <v>1036</v>
      </c>
      <c r="D9973" s="509">
        <v>0</v>
      </c>
      <c r="E9973" s="509">
        <v>0</v>
      </c>
      <c r="F9973" s="509">
        <v>0</v>
      </c>
      <c r="G9973" s="509">
        <v>0</v>
      </c>
      <c r="H9973" s="509">
        <v>0</v>
      </c>
    </row>
    <row r="9974" spans="1:8">
      <c r="A9974" s="508" t="s">
        <v>626</v>
      </c>
      <c r="B9974" s="509" t="s">
        <v>399</v>
      </c>
      <c r="C9974" s="509" t="s">
        <v>1037</v>
      </c>
      <c r="D9974" s="509">
        <v>1</v>
      </c>
      <c r="E9974" s="509">
        <v>0</v>
      </c>
      <c r="F9974" s="509">
        <v>0</v>
      </c>
      <c r="G9974" s="509">
        <v>0</v>
      </c>
      <c r="H9974" s="509">
        <v>1</v>
      </c>
    </row>
    <row r="9975" spans="1:8">
      <c r="A9975" s="508" t="s">
        <v>626</v>
      </c>
      <c r="B9975" s="509" t="s">
        <v>399</v>
      </c>
      <c r="C9975" s="509" t="s">
        <v>1038</v>
      </c>
      <c r="D9975" s="509">
        <v>0</v>
      </c>
      <c r="E9975" s="509">
        <v>0</v>
      </c>
      <c r="F9975" s="509">
        <v>0</v>
      </c>
      <c r="G9975" s="509">
        <v>0</v>
      </c>
      <c r="H9975" s="509">
        <v>0</v>
      </c>
    </row>
    <row r="9976" spans="1:8">
      <c r="A9976" s="508" t="s">
        <v>626</v>
      </c>
      <c r="B9976" s="509" t="s">
        <v>399</v>
      </c>
      <c r="C9976" s="509" t="s">
        <v>1039</v>
      </c>
      <c r="D9976" s="509">
        <v>1</v>
      </c>
      <c r="E9976" s="509">
        <v>0</v>
      </c>
      <c r="F9976" s="509">
        <v>0</v>
      </c>
      <c r="G9976" s="509">
        <v>0</v>
      </c>
      <c r="H9976" s="509">
        <v>1</v>
      </c>
    </row>
    <row r="9977" spans="1:8">
      <c r="A9977" s="508" t="s">
        <v>626</v>
      </c>
      <c r="B9977" s="509" t="s">
        <v>399</v>
      </c>
      <c r="C9977" s="509" t="s">
        <v>1040</v>
      </c>
      <c r="D9977" s="509">
        <v>0</v>
      </c>
      <c r="E9977" s="509">
        <v>0</v>
      </c>
      <c r="F9977" s="509">
        <v>0</v>
      </c>
      <c r="G9977" s="509">
        <v>0</v>
      </c>
      <c r="H9977" s="509">
        <v>0</v>
      </c>
    </row>
    <row r="9978" spans="1:8">
      <c r="A9978" s="508" t="s">
        <v>626</v>
      </c>
      <c r="B9978" s="509" t="s">
        <v>399</v>
      </c>
      <c r="C9978" s="509" t="s">
        <v>1041</v>
      </c>
      <c r="D9978" s="509">
        <v>0</v>
      </c>
      <c r="E9978" s="509">
        <v>0</v>
      </c>
      <c r="F9978" s="509">
        <v>0</v>
      </c>
      <c r="G9978" s="509">
        <v>0</v>
      </c>
      <c r="H9978" s="509">
        <v>0</v>
      </c>
    </row>
    <row r="9979" spans="1:8">
      <c r="A9979" s="508" t="s">
        <v>626</v>
      </c>
      <c r="B9979" s="509" t="s">
        <v>399</v>
      </c>
      <c r="C9979" s="509" t="s">
        <v>1042</v>
      </c>
      <c r="D9979" s="509">
        <v>0</v>
      </c>
      <c r="E9979" s="509">
        <v>0</v>
      </c>
      <c r="F9979" s="509">
        <v>0</v>
      </c>
      <c r="G9979" s="509">
        <v>0</v>
      </c>
    </row>
    <row r="9980" spans="1:8">
      <c r="A9980" s="508" t="s">
        <v>626</v>
      </c>
      <c r="B9980" s="509" t="s">
        <v>399</v>
      </c>
      <c r="C9980" s="509">
        <v>67</v>
      </c>
      <c r="D9980" s="509">
        <v>1</v>
      </c>
      <c r="E9980" s="509">
        <v>0</v>
      </c>
      <c r="F9980" s="509">
        <v>0</v>
      </c>
      <c r="G9980" s="509">
        <v>0</v>
      </c>
      <c r="H9980" s="509">
        <v>1</v>
      </c>
    </row>
    <row r="9981" spans="1:8">
      <c r="A9981" s="508" t="s">
        <v>626</v>
      </c>
      <c r="B9981" s="509" t="s">
        <v>399</v>
      </c>
      <c r="C9981" s="509">
        <v>68</v>
      </c>
      <c r="D9981" s="509">
        <v>0</v>
      </c>
      <c r="E9981" s="509">
        <v>0</v>
      </c>
      <c r="F9981" s="509">
        <v>0</v>
      </c>
      <c r="G9981" s="509">
        <v>0</v>
      </c>
      <c r="H9981" s="509">
        <v>0</v>
      </c>
    </row>
    <row r="9982" spans="1:8">
      <c r="A9982" s="508" t="s">
        <v>626</v>
      </c>
      <c r="B9982" s="509" t="s">
        <v>399</v>
      </c>
      <c r="C9982" s="509" t="s">
        <v>1043</v>
      </c>
      <c r="D9982" s="509">
        <v>2</v>
      </c>
      <c r="E9982" s="509">
        <v>0</v>
      </c>
      <c r="F9982" s="509">
        <v>0</v>
      </c>
      <c r="G9982" s="509">
        <v>0</v>
      </c>
      <c r="H9982" s="509">
        <v>2</v>
      </c>
    </row>
    <row r="9983" spans="1:8">
      <c r="A9983" s="508" t="s">
        <v>626</v>
      </c>
      <c r="B9983" s="509" t="s">
        <v>399</v>
      </c>
      <c r="C9983" s="509">
        <v>69</v>
      </c>
      <c r="D9983" s="509">
        <v>0</v>
      </c>
      <c r="E9983" s="509">
        <v>0</v>
      </c>
      <c r="F9983" s="509">
        <v>0</v>
      </c>
      <c r="G9983" s="509">
        <v>0</v>
      </c>
      <c r="H9983" s="509">
        <v>0</v>
      </c>
    </row>
    <row r="9984" spans="1:8">
      <c r="A9984" s="508" t="s">
        <v>626</v>
      </c>
      <c r="B9984" s="509" t="s">
        <v>399</v>
      </c>
      <c r="C9984" s="509" t="s">
        <v>1044</v>
      </c>
      <c r="D9984" s="509">
        <v>0</v>
      </c>
      <c r="E9984" s="509">
        <v>0</v>
      </c>
      <c r="F9984" s="509">
        <v>0</v>
      </c>
      <c r="G9984" s="509">
        <v>0</v>
      </c>
      <c r="H9984" s="509">
        <v>0</v>
      </c>
    </row>
    <row r="9985" spans="1:8">
      <c r="A9985" s="508" t="s">
        <v>626</v>
      </c>
      <c r="B9985" s="509" t="s">
        <v>399</v>
      </c>
      <c r="C9985" s="509" t="s">
        <v>1045</v>
      </c>
      <c r="D9985" s="509">
        <v>0</v>
      </c>
      <c r="E9985" s="509">
        <v>0</v>
      </c>
      <c r="F9985" s="509">
        <v>0</v>
      </c>
      <c r="G9985" s="509">
        <v>0</v>
      </c>
      <c r="H9985" s="509">
        <v>0</v>
      </c>
    </row>
    <row r="9986" spans="1:8">
      <c r="A9986" s="508" t="s">
        <v>626</v>
      </c>
      <c r="B9986" s="509" t="s">
        <v>399</v>
      </c>
      <c r="C9986" s="509">
        <v>70</v>
      </c>
      <c r="D9986" s="509">
        <v>0</v>
      </c>
      <c r="E9986" s="509">
        <v>0</v>
      </c>
      <c r="F9986" s="509">
        <v>0</v>
      </c>
      <c r="G9986" s="509">
        <v>0</v>
      </c>
      <c r="H9986" s="509">
        <v>0</v>
      </c>
    </row>
    <row r="9987" spans="1:8">
      <c r="A9987" s="508" t="s">
        <v>626</v>
      </c>
      <c r="B9987" s="509" t="s">
        <v>399</v>
      </c>
      <c r="C9987" s="509" t="s">
        <v>1046</v>
      </c>
      <c r="D9987" s="509">
        <v>0</v>
      </c>
      <c r="E9987" s="509">
        <v>0</v>
      </c>
      <c r="F9987" s="509">
        <v>0</v>
      </c>
      <c r="G9987" s="509">
        <v>0</v>
      </c>
      <c r="H9987" s="509">
        <v>0</v>
      </c>
    </row>
    <row r="9988" spans="1:8">
      <c r="A9988" s="508" t="s">
        <v>626</v>
      </c>
      <c r="B9988" s="509" t="s">
        <v>399</v>
      </c>
      <c r="C9988" s="509">
        <v>71</v>
      </c>
      <c r="D9988" s="509">
        <v>0</v>
      </c>
      <c r="E9988" s="509">
        <v>0</v>
      </c>
      <c r="F9988" s="509">
        <v>0</v>
      </c>
      <c r="G9988" s="509">
        <v>0</v>
      </c>
      <c r="H9988" s="509">
        <v>0</v>
      </c>
    </row>
    <row r="9989" spans="1:8">
      <c r="A9989" s="508" t="s">
        <v>626</v>
      </c>
      <c r="B9989" s="509" t="s">
        <v>399</v>
      </c>
      <c r="C9989" s="509" t="s">
        <v>1047</v>
      </c>
      <c r="D9989" s="509">
        <v>0</v>
      </c>
      <c r="E9989" s="509">
        <v>0</v>
      </c>
      <c r="F9989" s="509">
        <v>0</v>
      </c>
      <c r="G9989" s="509">
        <v>0</v>
      </c>
      <c r="H9989" s="509">
        <v>0</v>
      </c>
    </row>
    <row r="9990" spans="1:8">
      <c r="A9990" s="508" t="s">
        <v>626</v>
      </c>
      <c r="B9990" s="509" t="s">
        <v>399</v>
      </c>
      <c r="C9990" s="509" t="s">
        <v>1048</v>
      </c>
      <c r="D9990" s="509">
        <v>0</v>
      </c>
      <c r="E9990" s="509">
        <v>0</v>
      </c>
      <c r="F9990" s="509">
        <v>0</v>
      </c>
      <c r="G9990" s="509">
        <v>0</v>
      </c>
      <c r="H9990" s="509">
        <v>0</v>
      </c>
    </row>
    <row r="9991" spans="1:8">
      <c r="A9991" s="508" t="s">
        <v>626</v>
      </c>
      <c r="B9991" s="509" t="s">
        <v>399</v>
      </c>
      <c r="C9991" s="509" t="s">
        <v>1049</v>
      </c>
      <c r="D9991" s="509">
        <v>0</v>
      </c>
      <c r="E9991" s="509">
        <v>0</v>
      </c>
      <c r="F9991" s="509">
        <v>0</v>
      </c>
      <c r="G9991" s="509">
        <v>0</v>
      </c>
      <c r="H9991" s="509">
        <v>0</v>
      </c>
    </row>
    <row r="9992" spans="1:8">
      <c r="A9992" s="508" t="s">
        <v>626</v>
      </c>
      <c r="B9992" s="509" t="s">
        <v>399</v>
      </c>
      <c r="C9992" s="509" t="s">
        <v>1050</v>
      </c>
      <c r="D9992" s="509">
        <v>0</v>
      </c>
      <c r="E9992" s="509">
        <v>0</v>
      </c>
      <c r="F9992" s="509">
        <v>0</v>
      </c>
      <c r="G9992" s="509">
        <v>0</v>
      </c>
      <c r="H9992" s="509">
        <v>0</v>
      </c>
    </row>
    <row r="9993" spans="1:8">
      <c r="A9993" s="508" t="s">
        <v>626</v>
      </c>
      <c r="B9993" s="509" t="s">
        <v>399</v>
      </c>
      <c r="C9993" s="509" t="s">
        <v>1051</v>
      </c>
      <c r="D9993" s="509">
        <v>0</v>
      </c>
      <c r="E9993" s="509">
        <v>0</v>
      </c>
      <c r="F9993" s="509">
        <v>0</v>
      </c>
      <c r="G9993" s="509">
        <v>0</v>
      </c>
      <c r="H9993" s="509">
        <v>0</v>
      </c>
    </row>
    <row r="9994" spans="1:8">
      <c r="A9994" s="508" t="s">
        <v>626</v>
      </c>
      <c r="B9994" s="509" t="s">
        <v>399</v>
      </c>
      <c r="C9994" s="509">
        <v>72</v>
      </c>
      <c r="D9994" s="509">
        <v>4</v>
      </c>
      <c r="E9994" s="509">
        <v>0</v>
      </c>
      <c r="F9994" s="509">
        <v>0</v>
      </c>
      <c r="G9994" s="509">
        <v>0</v>
      </c>
      <c r="H9994" s="509">
        <v>4</v>
      </c>
    </row>
    <row r="9995" spans="1:8">
      <c r="A9995" s="508" t="s">
        <v>626</v>
      </c>
      <c r="B9995" s="509" t="s">
        <v>399</v>
      </c>
      <c r="C9995" s="509">
        <v>74</v>
      </c>
      <c r="D9995" s="509">
        <v>1</v>
      </c>
      <c r="E9995" s="509">
        <v>0</v>
      </c>
      <c r="F9995" s="509">
        <v>0</v>
      </c>
      <c r="G9995" s="509">
        <v>0</v>
      </c>
      <c r="H9995" s="509">
        <v>1</v>
      </c>
    </row>
    <row r="9996" spans="1:8">
      <c r="A9996" s="508" t="s">
        <v>626</v>
      </c>
      <c r="B9996" s="509" t="s">
        <v>399</v>
      </c>
      <c r="C9996" s="509" t="s">
        <v>4571</v>
      </c>
      <c r="D9996" s="509">
        <v>55</v>
      </c>
      <c r="E9996" s="509">
        <v>21</v>
      </c>
      <c r="F9996" s="509">
        <v>1</v>
      </c>
      <c r="G9996" s="509">
        <v>0</v>
      </c>
      <c r="H9996" s="509">
        <v>56</v>
      </c>
    </row>
    <row r="9997" spans="1:8">
      <c r="A9997" s="508" t="s">
        <v>627</v>
      </c>
      <c r="B9997" s="509" t="s">
        <v>400</v>
      </c>
      <c r="C9997" s="509">
        <v>1</v>
      </c>
      <c r="H9997" s="509">
        <v>0</v>
      </c>
    </row>
    <row r="9998" spans="1:8">
      <c r="A9998" s="508" t="s">
        <v>627</v>
      </c>
      <c r="B9998" s="509" t="s">
        <v>400</v>
      </c>
      <c r="C9998" s="509" t="s">
        <v>1023</v>
      </c>
      <c r="H9998" s="509">
        <v>0</v>
      </c>
    </row>
    <row r="9999" spans="1:8">
      <c r="A9999" s="508" t="s">
        <v>627</v>
      </c>
      <c r="B9999" s="509" t="s">
        <v>400</v>
      </c>
      <c r="C9999" s="509">
        <v>2</v>
      </c>
      <c r="H9999" s="509">
        <v>0</v>
      </c>
    </row>
    <row r="10000" spans="1:8">
      <c r="A10000" s="508" t="s">
        <v>627</v>
      </c>
      <c r="B10000" s="509" t="s">
        <v>400</v>
      </c>
      <c r="C10000" s="509">
        <v>3</v>
      </c>
      <c r="H10000" s="509">
        <v>0</v>
      </c>
    </row>
    <row r="10001" spans="1:8">
      <c r="A10001" s="508" t="s">
        <v>627</v>
      </c>
      <c r="B10001" s="509" t="s">
        <v>400</v>
      </c>
      <c r="C10001" s="509">
        <v>4</v>
      </c>
      <c r="H10001" s="509">
        <v>0</v>
      </c>
    </row>
    <row r="10002" spans="1:8">
      <c r="A10002" s="508" t="s">
        <v>627</v>
      </c>
      <c r="B10002" s="509" t="s">
        <v>400</v>
      </c>
      <c r="C10002" s="509">
        <v>5</v>
      </c>
      <c r="H10002" s="509">
        <v>0</v>
      </c>
    </row>
    <row r="10003" spans="1:8">
      <c r="A10003" s="508" t="s">
        <v>627</v>
      </c>
      <c r="B10003" s="509" t="s">
        <v>400</v>
      </c>
      <c r="C10003" s="509">
        <v>6</v>
      </c>
      <c r="H10003" s="509">
        <v>0</v>
      </c>
    </row>
    <row r="10004" spans="1:8">
      <c r="A10004" s="508" t="s">
        <v>627</v>
      </c>
      <c r="B10004" s="509" t="s">
        <v>400</v>
      </c>
      <c r="C10004" s="509">
        <v>7</v>
      </c>
      <c r="H10004" s="509">
        <v>0</v>
      </c>
    </row>
    <row r="10005" spans="1:8">
      <c r="A10005" s="508" t="s">
        <v>627</v>
      </c>
      <c r="B10005" s="509" t="s">
        <v>400</v>
      </c>
      <c r="C10005" s="509">
        <v>8</v>
      </c>
      <c r="H10005" s="509">
        <v>0</v>
      </c>
    </row>
    <row r="10006" spans="1:8">
      <c r="A10006" s="508" t="s">
        <v>627</v>
      </c>
      <c r="B10006" s="509" t="s">
        <v>400</v>
      </c>
      <c r="C10006" s="509">
        <v>9</v>
      </c>
      <c r="H10006" s="509">
        <v>0</v>
      </c>
    </row>
    <row r="10007" spans="1:8">
      <c r="A10007" s="508" t="s">
        <v>627</v>
      </c>
      <c r="B10007" s="509" t="s">
        <v>400</v>
      </c>
      <c r="C10007" s="509">
        <v>10</v>
      </c>
      <c r="H10007" s="509">
        <v>0</v>
      </c>
    </row>
    <row r="10008" spans="1:8">
      <c r="A10008" s="508" t="s">
        <v>627</v>
      </c>
      <c r="B10008" s="509" t="s">
        <v>400</v>
      </c>
      <c r="C10008" s="509">
        <v>11</v>
      </c>
      <c r="H10008" s="509">
        <v>0</v>
      </c>
    </row>
    <row r="10009" spans="1:8">
      <c r="A10009" s="508" t="s">
        <v>627</v>
      </c>
      <c r="B10009" s="509" t="s">
        <v>400</v>
      </c>
      <c r="C10009" s="509">
        <v>12</v>
      </c>
      <c r="H10009" s="509">
        <v>0</v>
      </c>
    </row>
    <row r="10010" spans="1:8">
      <c r="A10010" s="508" t="s">
        <v>627</v>
      </c>
      <c r="B10010" s="509" t="s">
        <v>400</v>
      </c>
      <c r="C10010" s="509">
        <v>13</v>
      </c>
      <c r="H10010" s="509">
        <v>0</v>
      </c>
    </row>
    <row r="10011" spans="1:8">
      <c r="A10011" s="508" t="s">
        <v>627</v>
      </c>
      <c r="B10011" s="509" t="s">
        <v>400</v>
      </c>
      <c r="C10011" s="509">
        <v>14</v>
      </c>
      <c r="H10011" s="509">
        <v>0</v>
      </c>
    </row>
    <row r="10012" spans="1:8">
      <c r="A10012" s="508" t="s">
        <v>627</v>
      </c>
      <c r="B10012" s="509" t="s">
        <v>400</v>
      </c>
      <c r="C10012" s="509">
        <v>15</v>
      </c>
      <c r="H10012" s="509">
        <v>0</v>
      </c>
    </row>
    <row r="10013" spans="1:8">
      <c r="A10013" s="508" t="s">
        <v>627</v>
      </c>
      <c r="B10013" s="509" t="s">
        <v>400</v>
      </c>
      <c r="C10013" s="509">
        <v>16</v>
      </c>
      <c r="H10013" s="509">
        <v>0</v>
      </c>
    </row>
    <row r="10014" spans="1:8">
      <c r="A10014" s="508" t="s">
        <v>627</v>
      </c>
      <c r="B10014" s="509" t="s">
        <v>400</v>
      </c>
      <c r="C10014" s="509">
        <v>17</v>
      </c>
      <c r="H10014" s="509">
        <v>0</v>
      </c>
    </row>
    <row r="10015" spans="1:8">
      <c r="A10015" s="508" t="s">
        <v>627</v>
      </c>
      <c r="B10015" s="509" t="s">
        <v>400</v>
      </c>
      <c r="C10015" s="509">
        <v>18</v>
      </c>
      <c r="H10015" s="509">
        <v>0</v>
      </c>
    </row>
    <row r="10016" spans="1:8">
      <c r="A10016" s="508" t="s">
        <v>627</v>
      </c>
      <c r="B10016" s="509" t="s">
        <v>400</v>
      </c>
      <c r="C10016" s="509" t="s">
        <v>1024</v>
      </c>
      <c r="H10016" s="509">
        <v>0</v>
      </c>
    </row>
    <row r="10017" spans="1:8">
      <c r="A10017" s="508" t="s">
        <v>627</v>
      </c>
      <c r="B10017" s="509" t="s">
        <v>400</v>
      </c>
      <c r="C10017" s="509" t="s">
        <v>1025</v>
      </c>
      <c r="H10017" s="509">
        <v>0</v>
      </c>
    </row>
    <row r="10018" spans="1:8">
      <c r="A10018" s="508" t="s">
        <v>627</v>
      </c>
      <c r="B10018" s="509" t="s">
        <v>400</v>
      </c>
      <c r="C10018" s="509">
        <v>19</v>
      </c>
      <c r="H10018" s="509">
        <v>0</v>
      </c>
    </row>
    <row r="10019" spans="1:8">
      <c r="A10019" s="508" t="s">
        <v>627</v>
      </c>
      <c r="B10019" s="509" t="s">
        <v>400</v>
      </c>
      <c r="C10019" s="509">
        <v>20</v>
      </c>
      <c r="H10019" s="509">
        <v>0</v>
      </c>
    </row>
    <row r="10020" spans="1:8">
      <c r="A10020" s="508" t="s">
        <v>627</v>
      </c>
      <c r="B10020" s="509" t="s">
        <v>400</v>
      </c>
      <c r="C10020" s="509">
        <v>21</v>
      </c>
      <c r="H10020" s="509">
        <v>0</v>
      </c>
    </row>
    <row r="10021" spans="1:8">
      <c r="A10021" s="508" t="s">
        <v>627</v>
      </c>
      <c r="B10021" s="509" t="s">
        <v>400</v>
      </c>
      <c r="C10021" s="509" t="s">
        <v>1026</v>
      </c>
      <c r="H10021" s="509">
        <v>0</v>
      </c>
    </row>
    <row r="10022" spans="1:8">
      <c r="A10022" s="508" t="s">
        <v>627</v>
      </c>
      <c r="B10022" s="509" t="s">
        <v>400</v>
      </c>
      <c r="C10022" s="509" t="s">
        <v>1027</v>
      </c>
      <c r="H10022" s="509">
        <v>0</v>
      </c>
    </row>
    <row r="10023" spans="1:8">
      <c r="A10023" s="508" t="s">
        <v>627</v>
      </c>
      <c r="B10023" s="509" t="s">
        <v>400</v>
      </c>
      <c r="C10023" s="509" t="s">
        <v>1028</v>
      </c>
      <c r="H10023" s="509">
        <v>0</v>
      </c>
    </row>
    <row r="10024" spans="1:8">
      <c r="A10024" s="508" t="s">
        <v>627</v>
      </c>
      <c r="B10024" s="509" t="s">
        <v>400</v>
      </c>
      <c r="C10024" s="509">
        <v>22</v>
      </c>
      <c r="H10024" s="509">
        <v>0</v>
      </c>
    </row>
    <row r="10025" spans="1:8">
      <c r="A10025" s="508" t="s">
        <v>627</v>
      </c>
      <c r="B10025" s="509" t="s">
        <v>400</v>
      </c>
      <c r="C10025" s="509">
        <v>23</v>
      </c>
      <c r="H10025" s="509">
        <v>0</v>
      </c>
    </row>
    <row r="10026" spans="1:8">
      <c r="A10026" s="508" t="s">
        <v>627</v>
      </c>
      <c r="B10026" s="509" t="s">
        <v>400</v>
      </c>
      <c r="C10026" s="509" t="s">
        <v>1029</v>
      </c>
      <c r="H10026" s="509">
        <v>0</v>
      </c>
    </row>
    <row r="10027" spans="1:8">
      <c r="A10027" s="508" t="s">
        <v>627</v>
      </c>
      <c r="B10027" s="509" t="s">
        <v>400</v>
      </c>
      <c r="C10027" s="509">
        <v>24</v>
      </c>
      <c r="H10027" s="509">
        <v>0</v>
      </c>
    </row>
    <row r="10028" spans="1:8">
      <c r="A10028" s="508" t="s">
        <v>627</v>
      </c>
      <c r="B10028" s="509" t="s">
        <v>400</v>
      </c>
      <c r="C10028" s="509">
        <v>25</v>
      </c>
    </row>
    <row r="10029" spans="1:8">
      <c r="A10029" s="508" t="s">
        <v>627</v>
      </c>
      <c r="B10029" s="509" t="s">
        <v>400</v>
      </c>
      <c r="C10029" s="509">
        <v>26</v>
      </c>
      <c r="H10029" s="509">
        <v>0</v>
      </c>
    </row>
    <row r="10030" spans="1:8">
      <c r="A10030" s="508" t="s">
        <v>627</v>
      </c>
      <c r="B10030" s="509" t="s">
        <v>400</v>
      </c>
      <c r="C10030" s="509">
        <v>27</v>
      </c>
      <c r="H10030" s="509">
        <v>0</v>
      </c>
    </row>
    <row r="10031" spans="1:8">
      <c r="A10031" s="508" t="s">
        <v>627</v>
      </c>
      <c r="B10031" s="509" t="s">
        <v>400</v>
      </c>
      <c r="C10031" s="509">
        <v>28</v>
      </c>
      <c r="H10031" s="509">
        <v>0</v>
      </c>
    </row>
    <row r="10032" spans="1:8">
      <c r="A10032" s="508" t="s">
        <v>627</v>
      </c>
      <c r="B10032" s="509" t="s">
        <v>400</v>
      </c>
      <c r="C10032" s="509">
        <v>29</v>
      </c>
      <c r="H10032" s="509">
        <v>0</v>
      </c>
    </row>
    <row r="10033" spans="1:8">
      <c r="A10033" s="508" t="s">
        <v>627</v>
      </c>
      <c r="B10033" s="509" t="s">
        <v>400</v>
      </c>
      <c r="C10033" s="509">
        <v>30</v>
      </c>
      <c r="H10033" s="509">
        <v>0</v>
      </c>
    </row>
    <row r="10034" spans="1:8">
      <c r="A10034" s="508" t="s">
        <v>627</v>
      </c>
      <c r="B10034" s="509" t="s">
        <v>400</v>
      </c>
      <c r="C10034" s="509">
        <v>31</v>
      </c>
      <c r="H10034" s="509">
        <v>0</v>
      </c>
    </row>
    <row r="10035" spans="1:8">
      <c r="A10035" s="508" t="s">
        <v>627</v>
      </c>
      <c r="B10035" s="509" t="s">
        <v>400</v>
      </c>
      <c r="C10035" s="509">
        <v>32</v>
      </c>
      <c r="H10035" s="509">
        <v>0</v>
      </c>
    </row>
    <row r="10036" spans="1:8">
      <c r="A10036" s="508" t="s">
        <v>627</v>
      </c>
      <c r="B10036" s="509" t="s">
        <v>400</v>
      </c>
      <c r="C10036" s="509">
        <v>33</v>
      </c>
      <c r="H10036" s="509">
        <v>0</v>
      </c>
    </row>
    <row r="10037" spans="1:8">
      <c r="A10037" s="508" t="s">
        <v>627</v>
      </c>
      <c r="B10037" s="509" t="s">
        <v>400</v>
      </c>
      <c r="C10037" s="509">
        <v>34</v>
      </c>
      <c r="H10037" s="509">
        <v>0</v>
      </c>
    </row>
    <row r="10038" spans="1:8">
      <c r="A10038" s="508" t="s">
        <v>627</v>
      </c>
      <c r="B10038" s="509" t="s">
        <v>400</v>
      </c>
      <c r="C10038" s="509">
        <v>35</v>
      </c>
      <c r="H10038" s="509">
        <v>0</v>
      </c>
    </row>
    <row r="10039" spans="1:8">
      <c r="A10039" s="508" t="s">
        <v>627</v>
      </c>
      <c r="B10039" s="509" t="s">
        <v>400</v>
      </c>
      <c r="C10039" s="509">
        <v>36</v>
      </c>
      <c r="H10039" s="509">
        <v>0</v>
      </c>
    </row>
    <row r="10040" spans="1:8">
      <c r="A10040" s="508" t="s">
        <v>627</v>
      </c>
      <c r="B10040" s="509" t="s">
        <v>400</v>
      </c>
      <c r="C10040" s="509">
        <v>37</v>
      </c>
      <c r="H10040" s="509">
        <v>0</v>
      </c>
    </row>
    <row r="10041" spans="1:8">
      <c r="A10041" s="508" t="s">
        <v>627</v>
      </c>
      <c r="B10041" s="509" t="s">
        <v>400</v>
      </c>
      <c r="C10041" s="509">
        <v>38</v>
      </c>
      <c r="H10041" s="509">
        <v>0</v>
      </c>
    </row>
    <row r="10042" spans="1:8">
      <c r="A10042" s="508" t="s">
        <v>627</v>
      </c>
      <c r="B10042" s="509" t="s">
        <v>400</v>
      </c>
      <c r="C10042" s="509" t="s">
        <v>1030</v>
      </c>
    </row>
    <row r="10043" spans="1:8">
      <c r="A10043" s="508" t="s">
        <v>627</v>
      </c>
      <c r="B10043" s="509" t="s">
        <v>400</v>
      </c>
      <c r="C10043" s="509">
        <v>39</v>
      </c>
      <c r="H10043" s="509">
        <v>0</v>
      </c>
    </row>
    <row r="10044" spans="1:8">
      <c r="A10044" s="508" t="s">
        <v>627</v>
      </c>
      <c r="B10044" s="509" t="s">
        <v>400</v>
      </c>
      <c r="C10044" s="509">
        <v>40</v>
      </c>
      <c r="H10044" s="509">
        <v>0</v>
      </c>
    </row>
    <row r="10045" spans="1:8">
      <c r="A10045" s="508" t="s">
        <v>627</v>
      </c>
      <c r="B10045" s="509" t="s">
        <v>400</v>
      </c>
      <c r="C10045" s="509">
        <v>41</v>
      </c>
      <c r="H10045" s="509">
        <v>0</v>
      </c>
    </row>
    <row r="10046" spans="1:8">
      <c r="A10046" s="508" t="s">
        <v>627</v>
      </c>
      <c r="B10046" s="509" t="s">
        <v>400</v>
      </c>
      <c r="C10046" s="509">
        <v>42</v>
      </c>
      <c r="H10046" s="509">
        <v>0</v>
      </c>
    </row>
    <row r="10047" spans="1:8">
      <c r="A10047" s="508" t="s">
        <v>627</v>
      </c>
      <c r="B10047" s="509" t="s">
        <v>400</v>
      </c>
      <c r="C10047" s="509">
        <v>43</v>
      </c>
      <c r="H10047" s="509">
        <v>0</v>
      </c>
    </row>
    <row r="10048" spans="1:8">
      <c r="A10048" s="508" t="s">
        <v>627</v>
      </c>
      <c r="B10048" s="509" t="s">
        <v>400</v>
      </c>
      <c r="C10048" s="509">
        <v>44</v>
      </c>
      <c r="H10048" s="509">
        <v>0</v>
      </c>
    </row>
    <row r="10049" spans="1:8">
      <c r="A10049" s="508" t="s">
        <v>627</v>
      </c>
      <c r="B10049" s="509" t="s">
        <v>400</v>
      </c>
      <c r="C10049" s="509">
        <v>45</v>
      </c>
      <c r="H10049" s="509">
        <v>0</v>
      </c>
    </row>
    <row r="10050" spans="1:8">
      <c r="A10050" s="508" t="s">
        <v>627</v>
      </c>
      <c r="B10050" s="509" t="s">
        <v>400</v>
      </c>
      <c r="C10050" s="509">
        <v>46</v>
      </c>
      <c r="H10050" s="509">
        <v>0</v>
      </c>
    </row>
    <row r="10051" spans="1:8">
      <c r="A10051" s="508" t="s">
        <v>627</v>
      </c>
      <c r="B10051" s="509" t="s">
        <v>400</v>
      </c>
      <c r="C10051" s="509">
        <v>47</v>
      </c>
      <c r="H10051" s="509">
        <v>0</v>
      </c>
    </row>
    <row r="10052" spans="1:8">
      <c r="A10052" s="508" t="s">
        <v>627</v>
      </c>
      <c r="B10052" s="509" t="s">
        <v>400</v>
      </c>
      <c r="C10052" s="509">
        <v>48</v>
      </c>
      <c r="H10052" s="509">
        <v>0</v>
      </c>
    </row>
    <row r="10053" spans="1:8">
      <c r="A10053" s="508" t="s">
        <v>627</v>
      </c>
      <c r="B10053" s="509" t="s">
        <v>400</v>
      </c>
      <c r="C10053" s="509">
        <v>49</v>
      </c>
      <c r="H10053" s="509">
        <v>0</v>
      </c>
    </row>
    <row r="10054" spans="1:8">
      <c r="A10054" s="508" t="s">
        <v>627</v>
      </c>
      <c r="B10054" s="509" t="s">
        <v>400</v>
      </c>
      <c r="C10054" s="509">
        <v>50</v>
      </c>
      <c r="H10054" s="509">
        <v>0</v>
      </c>
    </row>
    <row r="10055" spans="1:8">
      <c r="A10055" s="508" t="s">
        <v>627</v>
      </c>
      <c r="B10055" s="509" t="s">
        <v>400</v>
      </c>
      <c r="C10055" s="509">
        <v>51</v>
      </c>
      <c r="H10055" s="509">
        <v>0</v>
      </c>
    </row>
    <row r="10056" spans="1:8">
      <c r="A10056" s="508" t="s">
        <v>627</v>
      </c>
      <c r="B10056" s="509" t="s">
        <v>400</v>
      </c>
      <c r="C10056" s="509" t="s">
        <v>1031</v>
      </c>
      <c r="H10056" s="509">
        <v>0</v>
      </c>
    </row>
    <row r="10057" spans="1:8">
      <c r="A10057" s="508" t="s">
        <v>627</v>
      </c>
      <c r="B10057" s="509" t="s">
        <v>400</v>
      </c>
      <c r="C10057" s="509" t="s">
        <v>1032</v>
      </c>
      <c r="H10057" s="509">
        <v>0</v>
      </c>
    </row>
    <row r="10058" spans="1:8">
      <c r="A10058" s="508" t="s">
        <v>627</v>
      </c>
      <c r="B10058" s="509" t="s">
        <v>400</v>
      </c>
      <c r="C10058" s="509">
        <v>52</v>
      </c>
      <c r="H10058" s="509">
        <v>0</v>
      </c>
    </row>
    <row r="10059" spans="1:8">
      <c r="A10059" s="508" t="s">
        <v>627</v>
      </c>
      <c r="B10059" s="509" t="s">
        <v>400</v>
      </c>
      <c r="C10059" s="509">
        <v>53</v>
      </c>
      <c r="H10059" s="509">
        <v>0</v>
      </c>
    </row>
    <row r="10060" spans="1:8">
      <c r="A10060" s="508" t="s">
        <v>627</v>
      </c>
      <c r="B10060" s="509" t="s">
        <v>400</v>
      </c>
      <c r="C10060" s="509">
        <v>54</v>
      </c>
      <c r="H10060" s="509">
        <v>0</v>
      </c>
    </row>
    <row r="10061" spans="1:8">
      <c r="A10061" s="508" t="s">
        <v>627</v>
      </c>
      <c r="B10061" s="509" t="s">
        <v>400</v>
      </c>
      <c r="C10061" s="509">
        <v>55</v>
      </c>
      <c r="H10061" s="509">
        <v>0</v>
      </c>
    </row>
    <row r="10062" spans="1:8">
      <c r="A10062" s="508" t="s">
        <v>627</v>
      </c>
      <c r="B10062" s="509" t="s">
        <v>400</v>
      </c>
      <c r="C10062" s="509">
        <v>56</v>
      </c>
      <c r="H10062" s="509">
        <v>0</v>
      </c>
    </row>
    <row r="10063" spans="1:8">
      <c r="A10063" s="508" t="s">
        <v>627</v>
      </c>
      <c r="B10063" s="509" t="s">
        <v>400</v>
      </c>
      <c r="C10063" s="509">
        <v>57</v>
      </c>
      <c r="H10063" s="509">
        <v>0</v>
      </c>
    </row>
    <row r="10064" spans="1:8">
      <c r="A10064" s="508" t="s">
        <v>627</v>
      </c>
      <c r="B10064" s="509" t="s">
        <v>400</v>
      </c>
      <c r="C10064" s="509">
        <v>58</v>
      </c>
      <c r="H10064" s="509">
        <v>0</v>
      </c>
    </row>
    <row r="10065" spans="1:8">
      <c r="A10065" s="508" t="s">
        <v>627</v>
      </c>
      <c r="B10065" s="509" t="s">
        <v>400</v>
      </c>
      <c r="C10065" s="509">
        <v>59</v>
      </c>
      <c r="H10065" s="509">
        <v>0</v>
      </c>
    </row>
    <row r="10066" spans="1:8">
      <c r="A10066" s="508" t="s">
        <v>627</v>
      </c>
      <c r="B10066" s="509" t="s">
        <v>400</v>
      </c>
      <c r="C10066" s="509">
        <v>60</v>
      </c>
      <c r="H10066" s="509">
        <v>0</v>
      </c>
    </row>
    <row r="10067" spans="1:8">
      <c r="A10067" s="508" t="s">
        <v>627</v>
      </c>
      <c r="B10067" s="509" t="s">
        <v>400</v>
      </c>
      <c r="C10067" s="509">
        <v>61</v>
      </c>
      <c r="H10067" s="509">
        <v>0</v>
      </c>
    </row>
    <row r="10068" spans="1:8">
      <c r="A10068" s="508" t="s">
        <v>627</v>
      </c>
      <c r="B10068" s="509" t="s">
        <v>400</v>
      </c>
      <c r="C10068" s="509">
        <v>62</v>
      </c>
      <c r="H10068" s="509">
        <v>0</v>
      </c>
    </row>
    <row r="10069" spans="1:8">
      <c r="A10069" s="508" t="s">
        <v>627</v>
      </c>
      <c r="B10069" s="509" t="s">
        <v>400</v>
      </c>
      <c r="C10069" s="509">
        <v>63</v>
      </c>
      <c r="H10069" s="509">
        <v>0</v>
      </c>
    </row>
    <row r="10070" spans="1:8">
      <c r="A10070" s="508" t="s">
        <v>627</v>
      </c>
      <c r="B10070" s="509" t="s">
        <v>400</v>
      </c>
      <c r="C10070" s="509" t="s">
        <v>1033</v>
      </c>
      <c r="H10070" s="509">
        <v>0</v>
      </c>
    </row>
    <row r="10071" spans="1:8">
      <c r="A10071" s="508" t="s">
        <v>627</v>
      </c>
      <c r="B10071" s="509" t="s">
        <v>400</v>
      </c>
      <c r="C10071" s="509" t="s">
        <v>1034</v>
      </c>
      <c r="H10071" s="509">
        <v>0</v>
      </c>
    </row>
    <row r="10072" spans="1:8">
      <c r="A10072" s="508" t="s">
        <v>627</v>
      </c>
      <c r="B10072" s="509" t="s">
        <v>400</v>
      </c>
      <c r="C10072" s="509">
        <v>64</v>
      </c>
      <c r="H10072" s="509">
        <v>0</v>
      </c>
    </row>
    <row r="10073" spans="1:8">
      <c r="A10073" s="508" t="s">
        <v>627</v>
      </c>
      <c r="B10073" s="509" t="s">
        <v>400</v>
      </c>
      <c r="C10073" s="509" t="s">
        <v>1035</v>
      </c>
      <c r="H10073" s="509">
        <v>0</v>
      </c>
    </row>
    <row r="10074" spans="1:8">
      <c r="A10074" s="508" t="s">
        <v>627</v>
      </c>
      <c r="B10074" s="509" t="s">
        <v>400</v>
      </c>
      <c r="C10074" s="509">
        <v>65</v>
      </c>
      <c r="H10074" s="509">
        <v>0</v>
      </c>
    </row>
    <row r="10075" spans="1:8">
      <c r="A10075" s="508" t="s">
        <v>627</v>
      </c>
      <c r="B10075" s="509" t="s">
        <v>400</v>
      </c>
      <c r="C10075" s="509">
        <v>66</v>
      </c>
      <c r="H10075" s="509">
        <v>0</v>
      </c>
    </row>
    <row r="10076" spans="1:8">
      <c r="A10076" s="508" t="s">
        <v>627</v>
      </c>
      <c r="B10076" s="509" t="s">
        <v>400</v>
      </c>
      <c r="C10076" s="509" t="s">
        <v>1036</v>
      </c>
      <c r="H10076" s="509">
        <v>0</v>
      </c>
    </row>
    <row r="10077" spans="1:8">
      <c r="A10077" s="508" t="s">
        <v>627</v>
      </c>
      <c r="B10077" s="509" t="s">
        <v>400</v>
      </c>
      <c r="C10077" s="509" t="s">
        <v>1037</v>
      </c>
      <c r="H10077" s="509">
        <v>0</v>
      </c>
    </row>
    <row r="10078" spans="1:8">
      <c r="A10078" s="508" t="s">
        <v>627</v>
      </c>
      <c r="B10078" s="509" t="s">
        <v>400</v>
      </c>
      <c r="C10078" s="509" t="s">
        <v>1038</v>
      </c>
      <c r="H10078" s="509">
        <v>0</v>
      </c>
    </row>
    <row r="10079" spans="1:8">
      <c r="A10079" s="508" t="s">
        <v>627</v>
      </c>
      <c r="B10079" s="509" t="s">
        <v>400</v>
      </c>
      <c r="C10079" s="509" t="s">
        <v>1039</v>
      </c>
      <c r="H10079" s="509">
        <v>0</v>
      </c>
    </row>
    <row r="10080" spans="1:8">
      <c r="A10080" s="508" t="s">
        <v>627</v>
      </c>
      <c r="B10080" s="509" t="s">
        <v>400</v>
      </c>
      <c r="C10080" s="509" t="s">
        <v>1040</v>
      </c>
      <c r="H10080" s="509">
        <v>0</v>
      </c>
    </row>
    <row r="10081" spans="1:8">
      <c r="A10081" s="508" t="s">
        <v>627</v>
      </c>
      <c r="B10081" s="509" t="s">
        <v>400</v>
      </c>
      <c r="C10081" s="509" t="s">
        <v>1041</v>
      </c>
      <c r="H10081" s="509">
        <v>0</v>
      </c>
    </row>
    <row r="10082" spans="1:8">
      <c r="A10082" s="508" t="s">
        <v>627</v>
      </c>
      <c r="B10082" s="509" t="s">
        <v>400</v>
      </c>
      <c r="C10082" s="509" t="s">
        <v>1042</v>
      </c>
    </row>
    <row r="10083" spans="1:8">
      <c r="A10083" s="508" t="s">
        <v>627</v>
      </c>
      <c r="B10083" s="509" t="s">
        <v>400</v>
      </c>
      <c r="C10083" s="509">
        <v>67</v>
      </c>
      <c r="H10083" s="509">
        <v>0</v>
      </c>
    </row>
    <row r="10084" spans="1:8">
      <c r="A10084" s="508" t="s">
        <v>627</v>
      </c>
      <c r="B10084" s="509" t="s">
        <v>400</v>
      </c>
      <c r="C10084" s="509">
        <v>68</v>
      </c>
      <c r="H10084" s="509">
        <v>0</v>
      </c>
    </row>
    <row r="10085" spans="1:8">
      <c r="A10085" s="508" t="s">
        <v>627</v>
      </c>
      <c r="B10085" s="509" t="s">
        <v>400</v>
      </c>
      <c r="C10085" s="509" t="s">
        <v>1043</v>
      </c>
      <c r="H10085" s="509">
        <v>0</v>
      </c>
    </row>
    <row r="10086" spans="1:8">
      <c r="A10086" s="508" t="s">
        <v>627</v>
      </c>
      <c r="B10086" s="509" t="s">
        <v>400</v>
      </c>
      <c r="C10086" s="509">
        <v>69</v>
      </c>
      <c r="H10086" s="509">
        <v>0</v>
      </c>
    </row>
    <row r="10087" spans="1:8">
      <c r="A10087" s="508" t="s">
        <v>627</v>
      </c>
      <c r="B10087" s="509" t="s">
        <v>400</v>
      </c>
      <c r="C10087" s="509" t="s">
        <v>1044</v>
      </c>
      <c r="H10087" s="509">
        <v>0</v>
      </c>
    </row>
    <row r="10088" spans="1:8">
      <c r="A10088" s="508" t="s">
        <v>627</v>
      </c>
      <c r="B10088" s="509" t="s">
        <v>400</v>
      </c>
      <c r="C10088" s="509" t="s">
        <v>1045</v>
      </c>
      <c r="H10088" s="509">
        <v>0</v>
      </c>
    </row>
    <row r="10089" spans="1:8">
      <c r="A10089" s="508" t="s">
        <v>627</v>
      </c>
      <c r="B10089" s="509" t="s">
        <v>400</v>
      </c>
      <c r="C10089" s="509">
        <v>70</v>
      </c>
      <c r="H10089" s="509">
        <v>0</v>
      </c>
    </row>
    <row r="10090" spans="1:8">
      <c r="A10090" s="508" t="s">
        <v>627</v>
      </c>
      <c r="B10090" s="509" t="s">
        <v>400</v>
      </c>
      <c r="C10090" s="509" t="s">
        <v>1046</v>
      </c>
      <c r="H10090" s="509">
        <v>0</v>
      </c>
    </row>
    <row r="10091" spans="1:8">
      <c r="A10091" s="508" t="s">
        <v>627</v>
      </c>
      <c r="B10091" s="509" t="s">
        <v>400</v>
      </c>
      <c r="C10091" s="509">
        <v>71</v>
      </c>
      <c r="H10091" s="509">
        <v>0</v>
      </c>
    </row>
    <row r="10092" spans="1:8">
      <c r="A10092" s="508" t="s">
        <v>627</v>
      </c>
      <c r="B10092" s="509" t="s">
        <v>400</v>
      </c>
      <c r="C10092" s="509" t="s">
        <v>1047</v>
      </c>
      <c r="H10092" s="509">
        <v>0</v>
      </c>
    </row>
    <row r="10093" spans="1:8">
      <c r="A10093" s="508" t="s">
        <v>627</v>
      </c>
      <c r="B10093" s="509" t="s">
        <v>400</v>
      </c>
      <c r="C10093" s="509" t="s">
        <v>1048</v>
      </c>
      <c r="H10093" s="509">
        <v>0</v>
      </c>
    </row>
    <row r="10094" spans="1:8">
      <c r="A10094" s="508" t="s">
        <v>627</v>
      </c>
      <c r="B10094" s="509" t="s">
        <v>400</v>
      </c>
      <c r="C10094" s="509" t="s">
        <v>1049</v>
      </c>
      <c r="H10094" s="509">
        <v>0</v>
      </c>
    </row>
    <row r="10095" spans="1:8">
      <c r="A10095" s="508" t="s">
        <v>627</v>
      </c>
      <c r="B10095" s="509" t="s">
        <v>400</v>
      </c>
      <c r="C10095" s="509" t="s">
        <v>1050</v>
      </c>
      <c r="H10095" s="509">
        <v>0</v>
      </c>
    </row>
    <row r="10096" spans="1:8">
      <c r="A10096" s="508" t="s">
        <v>627</v>
      </c>
      <c r="B10096" s="509" t="s">
        <v>400</v>
      </c>
      <c r="C10096" s="509" t="s">
        <v>1051</v>
      </c>
      <c r="H10096" s="509">
        <v>0</v>
      </c>
    </row>
    <row r="10097" spans="1:8">
      <c r="A10097" s="508" t="s">
        <v>627</v>
      </c>
      <c r="B10097" s="509" t="s">
        <v>400</v>
      </c>
      <c r="C10097" s="509">
        <v>72</v>
      </c>
      <c r="H10097" s="509">
        <v>0</v>
      </c>
    </row>
    <row r="10098" spans="1:8">
      <c r="A10098" s="508" t="s">
        <v>627</v>
      </c>
      <c r="B10098" s="509" t="s">
        <v>400</v>
      </c>
      <c r="C10098" s="509">
        <v>74</v>
      </c>
      <c r="H10098" s="509">
        <v>0</v>
      </c>
    </row>
    <row r="10099" spans="1:8">
      <c r="A10099" s="508" t="s">
        <v>627</v>
      </c>
      <c r="B10099" s="509" t="s">
        <v>400</v>
      </c>
      <c r="C10099" s="509" t="s">
        <v>4571</v>
      </c>
      <c r="D10099" s="509">
        <v>0</v>
      </c>
      <c r="E10099" s="509">
        <v>0</v>
      </c>
      <c r="F10099" s="509">
        <v>0</v>
      </c>
      <c r="G10099" s="509">
        <v>0</v>
      </c>
      <c r="H10099" s="509">
        <v>0</v>
      </c>
    </row>
    <row r="10100" spans="1:8">
      <c r="A10100" s="508" t="s">
        <v>628</v>
      </c>
      <c r="B10100" s="509" t="s">
        <v>401</v>
      </c>
      <c r="C10100" s="509">
        <v>1</v>
      </c>
      <c r="H10100" s="509">
        <v>0</v>
      </c>
    </row>
    <row r="10101" spans="1:8">
      <c r="A10101" s="508" t="s">
        <v>628</v>
      </c>
      <c r="B10101" s="509" t="s">
        <v>401</v>
      </c>
      <c r="C10101" s="509" t="s">
        <v>1023</v>
      </c>
      <c r="H10101" s="509">
        <v>0</v>
      </c>
    </row>
    <row r="10102" spans="1:8">
      <c r="A10102" s="508" t="s">
        <v>628</v>
      </c>
      <c r="B10102" s="509" t="s">
        <v>401</v>
      </c>
      <c r="C10102" s="509">
        <v>2</v>
      </c>
      <c r="H10102" s="509">
        <v>0</v>
      </c>
    </row>
    <row r="10103" spans="1:8">
      <c r="A10103" s="508" t="s">
        <v>628</v>
      </c>
      <c r="B10103" s="509" t="s">
        <v>401</v>
      </c>
      <c r="C10103" s="509">
        <v>3</v>
      </c>
      <c r="H10103" s="509">
        <v>0</v>
      </c>
    </row>
    <row r="10104" spans="1:8">
      <c r="A10104" s="508" t="s">
        <v>628</v>
      </c>
      <c r="B10104" s="509" t="s">
        <v>401</v>
      </c>
      <c r="C10104" s="509">
        <v>4</v>
      </c>
      <c r="H10104" s="509">
        <v>0</v>
      </c>
    </row>
    <row r="10105" spans="1:8">
      <c r="A10105" s="508" t="s">
        <v>628</v>
      </c>
      <c r="B10105" s="509" t="s">
        <v>401</v>
      </c>
      <c r="C10105" s="509">
        <v>5</v>
      </c>
      <c r="H10105" s="509">
        <v>0</v>
      </c>
    </row>
    <row r="10106" spans="1:8">
      <c r="A10106" s="508" t="s">
        <v>628</v>
      </c>
      <c r="B10106" s="509" t="s">
        <v>401</v>
      </c>
      <c r="C10106" s="509">
        <v>6</v>
      </c>
      <c r="H10106" s="509">
        <v>0</v>
      </c>
    </row>
    <row r="10107" spans="1:8">
      <c r="A10107" s="508" t="s">
        <v>628</v>
      </c>
      <c r="B10107" s="509" t="s">
        <v>401</v>
      </c>
      <c r="C10107" s="509">
        <v>7</v>
      </c>
      <c r="H10107" s="509">
        <v>0</v>
      </c>
    </row>
    <row r="10108" spans="1:8">
      <c r="A10108" s="508" t="s">
        <v>628</v>
      </c>
      <c r="B10108" s="509" t="s">
        <v>401</v>
      </c>
      <c r="C10108" s="509">
        <v>8</v>
      </c>
      <c r="H10108" s="509">
        <v>0</v>
      </c>
    </row>
    <row r="10109" spans="1:8">
      <c r="A10109" s="508" t="s">
        <v>628</v>
      </c>
      <c r="B10109" s="509" t="s">
        <v>401</v>
      </c>
      <c r="C10109" s="509">
        <v>9</v>
      </c>
      <c r="H10109" s="509">
        <v>0</v>
      </c>
    </row>
    <row r="10110" spans="1:8">
      <c r="A10110" s="508" t="s">
        <v>628</v>
      </c>
      <c r="B10110" s="509" t="s">
        <v>401</v>
      </c>
      <c r="C10110" s="509">
        <v>10</v>
      </c>
      <c r="H10110" s="509">
        <v>0</v>
      </c>
    </row>
    <row r="10111" spans="1:8">
      <c r="A10111" s="508" t="s">
        <v>628</v>
      </c>
      <c r="B10111" s="509" t="s">
        <v>401</v>
      </c>
      <c r="C10111" s="509">
        <v>11</v>
      </c>
      <c r="H10111" s="509">
        <v>0</v>
      </c>
    </row>
    <row r="10112" spans="1:8">
      <c r="A10112" s="508" t="s">
        <v>628</v>
      </c>
      <c r="B10112" s="509" t="s">
        <v>401</v>
      </c>
      <c r="C10112" s="509">
        <v>12</v>
      </c>
      <c r="H10112" s="509">
        <v>0</v>
      </c>
    </row>
    <row r="10113" spans="1:8">
      <c r="A10113" s="508" t="s">
        <v>628</v>
      </c>
      <c r="B10113" s="509" t="s">
        <v>401</v>
      </c>
      <c r="C10113" s="509">
        <v>13</v>
      </c>
      <c r="H10113" s="509">
        <v>0</v>
      </c>
    </row>
    <row r="10114" spans="1:8">
      <c r="A10114" s="508" t="s">
        <v>628</v>
      </c>
      <c r="B10114" s="509" t="s">
        <v>401</v>
      </c>
      <c r="C10114" s="509">
        <v>14</v>
      </c>
      <c r="H10114" s="509">
        <v>0</v>
      </c>
    </row>
    <row r="10115" spans="1:8">
      <c r="A10115" s="508" t="s">
        <v>628</v>
      </c>
      <c r="B10115" s="509" t="s">
        <v>401</v>
      </c>
      <c r="C10115" s="509">
        <v>15</v>
      </c>
      <c r="H10115" s="509">
        <v>0</v>
      </c>
    </row>
    <row r="10116" spans="1:8">
      <c r="A10116" s="508" t="s">
        <v>628</v>
      </c>
      <c r="B10116" s="509" t="s">
        <v>401</v>
      </c>
      <c r="C10116" s="509">
        <v>16</v>
      </c>
      <c r="H10116" s="509">
        <v>0</v>
      </c>
    </row>
    <row r="10117" spans="1:8">
      <c r="A10117" s="508" t="s">
        <v>628</v>
      </c>
      <c r="B10117" s="509" t="s">
        <v>401</v>
      </c>
      <c r="C10117" s="509">
        <v>17</v>
      </c>
      <c r="H10117" s="509">
        <v>0</v>
      </c>
    </row>
    <row r="10118" spans="1:8">
      <c r="A10118" s="508" t="s">
        <v>628</v>
      </c>
      <c r="B10118" s="509" t="s">
        <v>401</v>
      </c>
      <c r="C10118" s="509">
        <v>18</v>
      </c>
      <c r="H10118" s="509">
        <v>0</v>
      </c>
    </row>
    <row r="10119" spans="1:8">
      <c r="A10119" s="508" t="s">
        <v>628</v>
      </c>
      <c r="B10119" s="509" t="s">
        <v>401</v>
      </c>
      <c r="C10119" s="509" t="s">
        <v>1024</v>
      </c>
      <c r="H10119" s="509">
        <v>0</v>
      </c>
    </row>
    <row r="10120" spans="1:8">
      <c r="A10120" s="508" t="s">
        <v>628</v>
      </c>
      <c r="B10120" s="509" t="s">
        <v>401</v>
      </c>
      <c r="C10120" s="509" t="s">
        <v>1025</v>
      </c>
      <c r="H10120" s="509">
        <v>0</v>
      </c>
    </row>
    <row r="10121" spans="1:8">
      <c r="A10121" s="508" t="s">
        <v>628</v>
      </c>
      <c r="B10121" s="509" t="s">
        <v>401</v>
      </c>
      <c r="C10121" s="509">
        <v>19</v>
      </c>
      <c r="H10121" s="509">
        <v>0</v>
      </c>
    </row>
    <row r="10122" spans="1:8">
      <c r="A10122" s="508" t="s">
        <v>628</v>
      </c>
      <c r="B10122" s="509" t="s">
        <v>401</v>
      </c>
      <c r="C10122" s="509">
        <v>20</v>
      </c>
      <c r="H10122" s="509">
        <v>0</v>
      </c>
    </row>
    <row r="10123" spans="1:8">
      <c r="A10123" s="508" t="s">
        <v>628</v>
      </c>
      <c r="B10123" s="509" t="s">
        <v>401</v>
      </c>
      <c r="C10123" s="509">
        <v>21</v>
      </c>
      <c r="H10123" s="509">
        <v>0</v>
      </c>
    </row>
    <row r="10124" spans="1:8">
      <c r="A10124" s="508" t="s">
        <v>628</v>
      </c>
      <c r="B10124" s="509" t="s">
        <v>401</v>
      </c>
      <c r="C10124" s="509" t="s">
        <v>1026</v>
      </c>
      <c r="H10124" s="509">
        <v>0</v>
      </c>
    </row>
    <row r="10125" spans="1:8">
      <c r="A10125" s="508" t="s">
        <v>628</v>
      </c>
      <c r="B10125" s="509" t="s">
        <v>401</v>
      </c>
      <c r="C10125" s="509" t="s">
        <v>1027</v>
      </c>
      <c r="H10125" s="509">
        <v>0</v>
      </c>
    </row>
    <row r="10126" spans="1:8">
      <c r="A10126" s="508" t="s">
        <v>628</v>
      </c>
      <c r="B10126" s="509" t="s">
        <v>401</v>
      </c>
      <c r="C10126" s="509" t="s">
        <v>1028</v>
      </c>
      <c r="H10126" s="509">
        <v>0</v>
      </c>
    </row>
    <row r="10127" spans="1:8">
      <c r="A10127" s="508" t="s">
        <v>628</v>
      </c>
      <c r="B10127" s="509" t="s">
        <v>401</v>
      </c>
      <c r="C10127" s="509">
        <v>22</v>
      </c>
      <c r="H10127" s="509">
        <v>0</v>
      </c>
    </row>
    <row r="10128" spans="1:8">
      <c r="A10128" s="508" t="s">
        <v>628</v>
      </c>
      <c r="B10128" s="509" t="s">
        <v>401</v>
      </c>
      <c r="C10128" s="509">
        <v>23</v>
      </c>
      <c r="H10128" s="509">
        <v>0</v>
      </c>
    </row>
    <row r="10129" spans="1:8">
      <c r="A10129" s="508" t="s">
        <v>628</v>
      </c>
      <c r="B10129" s="509" t="s">
        <v>401</v>
      </c>
      <c r="C10129" s="509" t="s">
        <v>1029</v>
      </c>
      <c r="H10129" s="509">
        <v>0</v>
      </c>
    </row>
    <row r="10130" spans="1:8">
      <c r="A10130" s="508" t="s">
        <v>628</v>
      </c>
      <c r="B10130" s="509" t="s">
        <v>401</v>
      </c>
      <c r="C10130" s="509">
        <v>24</v>
      </c>
      <c r="H10130" s="509">
        <v>0</v>
      </c>
    </row>
    <row r="10131" spans="1:8">
      <c r="A10131" s="508" t="s">
        <v>628</v>
      </c>
      <c r="B10131" s="509" t="s">
        <v>401</v>
      </c>
      <c r="C10131" s="509">
        <v>25</v>
      </c>
    </row>
    <row r="10132" spans="1:8">
      <c r="A10132" s="508" t="s">
        <v>628</v>
      </c>
      <c r="B10132" s="509" t="s">
        <v>401</v>
      </c>
      <c r="C10132" s="509">
        <v>26</v>
      </c>
      <c r="H10132" s="509">
        <v>0</v>
      </c>
    </row>
    <row r="10133" spans="1:8">
      <c r="A10133" s="508" t="s">
        <v>628</v>
      </c>
      <c r="B10133" s="509" t="s">
        <v>401</v>
      </c>
      <c r="C10133" s="509">
        <v>27</v>
      </c>
      <c r="H10133" s="509">
        <v>0</v>
      </c>
    </row>
    <row r="10134" spans="1:8">
      <c r="A10134" s="508" t="s">
        <v>628</v>
      </c>
      <c r="B10134" s="509" t="s">
        <v>401</v>
      </c>
      <c r="C10134" s="509">
        <v>28</v>
      </c>
      <c r="H10134" s="509">
        <v>0</v>
      </c>
    </row>
    <row r="10135" spans="1:8">
      <c r="A10135" s="508" t="s">
        <v>628</v>
      </c>
      <c r="B10135" s="509" t="s">
        <v>401</v>
      </c>
      <c r="C10135" s="509">
        <v>29</v>
      </c>
      <c r="H10135" s="509">
        <v>0</v>
      </c>
    </row>
    <row r="10136" spans="1:8">
      <c r="A10136" s="508" t="s">
        <v>628</v>
      </c>
      <c r="B10136" s="509" t="s">
        <v>401</v>
      </c>
      <c r="C10136" s="509">
        <v>30</v>
      </c>
      <c r="H10136" s="509">
        <v>0</v>
      </c>
    </row>
    <row r="10137" spans="1:8">
      <c r="A10137" s="508" t="s">
        <v>628</v>
      </c>
      <c r="B10137" s="509" t="s">
        <v>401</v>
      </c>
      <c r="C10137" s="509">
        <v>31</v>
      </c>
      <c r="H10137" s="509">
        <v>0</v>
      </c>
    </row>
    <row r="10138" spans="1:8">
      <c r="A10138" s="508" t="s">
        <v>628</v>
      </c>
      <c r="B10138" s="509" t="s">
        <v>401</v>
      </c>
      <c r="C10138" s="509">
        <v>32</v>
      </c>
      <c r="H10138" s="509">
        <v>0</v>
      </c>
    </row>
    <row r="10139" spans="1:8">
      <c r="A10139" s="508" t="s">
        <v>628</v>
      </c>
      <c r="B10139" s="509" t="s">
        <v>401</v>
      </c>
      <c r="C10139" s="509">
        <v>33</v>
      </c>
      <c r="H10139" s="509">
        <v>0</v>
      </c>
    </row>
    <row r="10140" spans="1:8">
      <c r="A10140" s="508" t="s">
        <v>628</v>
      </c>
      <c r="B10140" s="509" t="s">
        <v>401</v>
      </c>
      <c r="C10140" s="509">
        <v>34</v>
      </c>
      <c r="H10140" s="509">
        <v>0</v>
      </c>
    </row>
    <row r="10141" spans="1:8">
      <c r="A10141" s="508" t="s">
        <v>628</v>
      </c>
      <c r="B10141" s="509" t="s">
        <v>401</v>
      </c>
      <c r="C10141" s="509">
        <v>35</v>
      </c>
      <c r="H10141" s="509">
        <v>0</v>
      </c>
    </row>
    <row r="10142" spans="1:8">
      <c r="A10142" s="508" t="s">
        <v>628</v>
      </c>
      <c r="B10142" s="509" t="s">
        <v>401</v>
      </c>
      <c r="C10142" s="509">
        <v>36</v>
      </c>
      <c r="H10142" s="509">
        <v>0</v>
      </c>
    </row>
    <row r="10143" spans="1:8">
      <c r="A10143" s="508" t="s">
        <v>628</v>
      </c>
      <c r="B10143" s="509" t="s">
        <v>401</v>
      </c>
      <c r="C10143" s="509">
        <v>37</v>
      </c>
      <c r="H10143" s="509">
        <v>0</v>
      </c>
    </row>
    <row r="10144" spans="1:8">
      <c r="A10144" s="508" t="s">
        <v>628</v>
      </c>
      <c r="B10144" s="509" t="s">
        <v>401</v>
      </c>
      <c r="C10144" s="509">
        <v>38</v>
      </c>
      <c r="H10144" s="509">
        <v>0</v>
      </c>
    </row>
    <row r="10145" spans="1:8">
      <c r="A10145" s="508" t="s">
        <v>628</v>
      </c>
      <c r="B10145" s="509" t="s">
        <v>401</v>
      </c>
      <c r="C10145" s="509" t="s">
        <v>1030</v>
      </c>
    </row>
    <row r="10146" spans="1:8">
      <c r="A10146" s="508" t="s">
        <v>628</v>
      </c>
      <c r="B10146" s="509" t="s">
        <v>401</v>
      </c>
      <c r="C10146" s="509">
        <v>39</v>
      </c>
      <c r="H10146" s="509">
        <v>0</v>
      </c>
    </row>
    <row r="10147" spans="1:8">
      <c r="A10147" s="508" t="s">
        <v>628</v>
      </c>
      <c r="B10147" s="509" t="s">
        <v>401</v>
      </c>
      <c r="C10147" s="509">
        <v>40</v>
      </c>
      <c r="H10147" s="509">
        <v>0</v>
      </c>
    </row>
    <row r="10148" spans="1:8">
      <c r="A10148" s="508" t="s">
        <v>628</v>
      </c>
      <c r="B10148" s="509" t="s">
        <v>401</v>
      </c>
      <c r="C10148" s="509">
        <v>41</v>
      </c>
      <c r="H10148" s="509">
        <v>0</v>
      </c>
    </row>
    <row r="10149" spans="1:8">
      <c r="A10149" s="508" t="s">
        <v>628</v>
      </c>
      <c r="B10149" s="509" t="s">
        <v>401</v>
      </c>
      <c r="C10149" s="509">
        <v>42</v>
      </c>
      <c r="H10149" s="509">
        <v>0</v>
      </c>
    </row>
    <row r="10150" spans="1:8">
      <c r="A10150" s="508" t="s">
        <v>628</v>
      </c>
      <c r="B10150" s="509" t="s">
        <v>401</v>
      </c>
      <c r="C10150" s="509">
        <v>43</v>
      </c>
      <c r="H10150" s="509">
        <v>0</v>
      </c>
    </row>
    <row r="10151" spans="1:8">
      <c r="A10151" s="508" t="s">
        <v>628</v>
      </c>
      <c r="B10151" s="509" t="s">
        <v>401</v>
      </c>
      <c r="C10151" s="509">
        <v>44</v>
      </c>
      <c r="H10151" s="509">
        <v>0</v>
      </c>
    </row>
    <row r="10152" spans="1:8">
      <c r="A10152" s="508" t="s">
        <v>628</v>
      </c>
      <c r="B10152" s="509" t="s">
        <v>401</v>
      </c>
      <c r="C10152" s="509">
        <v>45</v>
      </c>
      <c r="H10152" s="509">
        <v>0</v>
      </c>
    </row>
    <row r="10153" spans="1:8">
      <c r="A10153" s="508" t="s">
        <v>628</v>
      </c>
      <c r="B10153" s="509" t="s">
        <v>401</v>
      </c>
      <c r="C10153" s="509">
        <v>46</v>
      </c>
      <c r="H10153" s="509">
        <v>0</v>
      </c>
    </row>
    <row r="10154" spans="1:8">
      <c r="A10154" s="508" t="s">
        <v>628</v>
      </c>
      <c r="B10154" s="509" t="s">
        <v>401</v>
      </c>
      <c r="C10154" s="509">
        <v>47</v>
      </c>
      <c r="H10154" s="509">
        <v>0</v>
      </c>
    </row>
    <row r="10155" spans="1:8">
      <c r="A10155" s="508" t="s">
        <v>628</v>
      </c>
      <c r="B10155" s="509" t="s">
        <v>401</v>
      </c>
      <c r="C10155" s="509">
        <v>48</v>
      </c>
      <c r="H10155" s="509">
        <v>0</v>
      </c>
    </row>
    <row r="10156" spans="1:8">
      <c r="A10156" s="508" t="s">
        <v>628</v>
      </c>
      <c r="B10156" s="509" t="s">
        <v>401</v>
      </c>
      <c r="C10156" s="509">
        <v>49</v>
      </c>
      <c r="H10156" s="509">
        <v>0</v>
      </c>
    </row>
    <row r="10157" spans="1:8">
      <c r="A10157" s="508" t="s">
        <v>628</v>
      </c>
      <c r="B10157" s="509" t="s">
        <v>401</v>
      </c>
      <c r="C10157" s="509">
        <v>50</v>
      </c>
      <c r="H10157" s="509">
        <v>0</v>
      </c>
    </row>
    <row r="10158" spans="1:8">
      <c r="A10158" s="508" t="s">
        <v>628</v>
      </c>
      <c r="B10158" s="509" t="s">
        <v>401</v>
      </c>
      <c r="C10158" s="509">
        <v>51</v>
      </c>
      <c r="H10158" s="509">
        <v>0</v>
      </c>
    </row>
    <row r="10159" spans="1:8">
      <c r="A10159" s="508" t="s">
        <v>628</v>
      </c>
      <c r="B10159" s="509" t="s">
        <v>401</v>
      </c>
      <c r="C10159" s="509" t="s">
        <v>1031</v>
      </c>
      <c r="H10159" s="509">
        <v>0</v>
      </c>
    </row>
    <row r="10160" spans="1:8">
      <c r="A10160" s="508" t="s">
        <v>628</v>
      </c>
      <c r="B10160" s="509" t="s">
        <v>401</v>
      </c>
      <c r="C10160" s="509" t="s">
        <v>1032</v>
      </c>
      <c r="H10160" s="509">
        <v>0</v>
      </c>
    </row>
    <row r="10161" spans="1:8">
      <c r="A10161" s="508" t="s">
        <v>628</v>
      </c>
      <c r="B10161" s="509" t="s">
        <v>401</v>
      </c>
      <c r="C10161" s="509">
        <v>52</v>
      </c>
      <c r="H10161" s="509">
        <v>0</v>
      </c>
    </row>
    <row r="10162" spans="1:8">
      <c r="A10162" s="508" t="s">
        <v>628</v>
      </c>
      <c r="B10162" s="509" t="s">
        <v>401</v>
      </c>
      <c r="C10162" s="509">
        <v>53</v>
      </c>
      <c r="H10162" s="509">
        <v>0</v>
      </c>
    </row>
    <row r="10163" spans="1:8">
      <c r="A10163" s="508" t="s">
        <v>628</v>
      </c>
      <c r="B10163" s="509" t="s">
        <v>401</v>
      </c>
      <c r="C10163" s="509">
        <v>54</v>
      </c>
      <c r="H10163" s="509">
        <v>0</v>
      </c>
    </row>
    <row r="10164" spans="1:8">
      <c r="A10164" s="508" t="s">
        <v>628</v>
      </c>
      <c r="B10164" s="509" t="s">
        <v>401</v>
      </c>
      <c r="C10164" s="509">
        <v>55</v>
      </c>
      <c r="H10164" s="509">
        <v>0</v>
      </c>
    </row>
    <row r="10165" spans="1:8">
      <c r="A10165" s="508" t="s">
        <v>628</v>
      </c>
      <c r="B10165" s="509" t="s">
        <v>401</v>
      </c>
      <c r="C10165" s="509">
        <v>56</v>
      </c>
      <c r="H10165" s="509">
        <v>0</v>
      </c>
    </row>
    <row r="10166" spans="1:8">
      <c r="A10166" s="508" t="s">
        <v>628</v>
      </c>
      <c r="B10166" s="509" t="s">
        <v>401</v>
      </c>
      <c r="C10166" s="509">
        <v>57</v>
      </c>
      <c r="H10166" s="509">
        <v>0</v>
      </c>
    </row>
    <row r="10167" spans="1:8">
      <c r="A10167" s="508" t="s">
        <v>628</v>
      </c>
      <c r="B10167" s="509" t="s">
        <v>401</v>
      </c>
      <c r="C10167" s="509">
        <v>58</v>
      </c>
      <c r="H10167" s="509">
        <v>0</v>
      </c>
    </row>
    <row r="10168" spans="1:8">
      <c r="A10168" s="508" t="s">
        <v>628</v>
      </c>
      <c r="B10168" s="509" t="s">
        <v>401</v>
      </c>
      <c r="C10168" s="509">
        <v>59</v>
      </c>
      <c r="H10168" s="509">
        <v>0</v>
      </c>
    </row>
    <row r="10169" spans="1:8">
      <c r="A10169" s="508" t="s">
        <v>628</v>
      </c>
      <c r="B10169" s="509" t="s">
        <v>401</v>
      </c>
      <c r="C10169" s="509">
        <v>60</v>
      </c>
      <c r="H10169" s="509">
        <v>0</v>
      </c>
    </row>
    <row r="10170" spans="1:8">
      <c r="A10170" s="508" t="s">
        <v>628</v>
      </c>
      <c r="B10170" s="509" t="s">
        <v>401</v>
      </c>
      <c r="C10170" s="509">
        <v>61</v>
      </c>
      <c r="H10170" s="509">
        <v>0</v>
      </c>
    </row>
    <row r="10171" spans="1:8">
      <c r="A10171" s="508" t="s">
        <v>628</v>
      </c>
      <c r="B10171" s="509" t="s">
        <v>401</v>
      </c>
      <c r="C10171" s="509">
        <v>62</v>
      </c>
      <c r="H10171" s="509">
        <v>0</v>
      </c>
    </row>
    <row r="10172" spans="1:8">
      <c r="A10172" s="508" t="s">
        <v>628</v>
      </c>
      <c r="B10172" s="509" t="s">
        <v>401</v>
      </c>
      <c r="C10172" s="509">
        <v>63</v>
      </c>
      <c r="H10172" s="509">
        <v>0</v>
      </c>
    </row>
    <row r="10173" spans="1:8">
      <c r="A10173" s="508" t="s">
        <v>628</v>
      </c>
      <c r="B10173" s="509" t="s">
        <v>401</v>
      </c>
      <c r="C10173" s="509" t="s">
        <v>1033</v>
      </c>
      <c r="H10173" s="509">
        <v>0</v>
      </c>
    </row>
    <row r="10174" spans="1:8">
      <c r="A10174" s="508" t="s">
        <v>628</v>
      </c>
      <c r="B10174" s="509" t="s">
        <v>401</v>
      </c>
      <c r="C10174" s="509" t="s">
        <v>1034</v>
      </c>
      <c r="H10174" s="509">
        <v>0</v>
      </c>
    </row>
    <row r="10175" spans="1:8">
      <c r="A10175" s="508" t="s">
        <v>628</v>
      </c>
      <c r="B10175" s="509" t="s">
        <v>401</v>
      </c>
      <c r="C10175" s="509">
        <v>64</v>
      </c>
      <c r="H10175" s="509">
        <v>0</v>
      </c>
    </row>
    <row r="10176" spans="1:8">
      <c r="A10176" s="508" t="s">
        <v>628</v>
      </c>
      <c r="B10176" s="509" t="s">
        <v>401</v>
      </c>
      <c r="C10176" s="509" t="s">
        <v>1035</v>
      </c>
      <c r="H10176" s="509">
        <v>0</v>
      </c>
    </row>
    <row r="10177" spans="1:8">
      <c r="A10177" s="508" t="s">
        <v>628</v>
      </c>
      <c r="B10177" s="509" t="s">
        <v>401</v>
      </c>
      <c r="C10177" s="509">
        <v>65</v>
      </c>
      <c r="H10177" s="509">
        <v>0</v>
      </c>
    </row>
    <row r="10178" spans="1:8">
      <c r="A10178" s="508" t="s">
        <v>628</v>
      </c>
      <c r="B10178" s="509" t="s">
        <v>401</v>
      </c>
      <c r="C10178" s="509">
        <v>66</v>
      </c>
      <c r="H10178" s="509">
        <v>0</v>
      </c>
    </row>
    <row r="10179" spans="1:8">
      <c r="A10179" s="508" t="s">
        <v>628</v>
      </c>
      <c r="B10179" s="509" t="s">
        <v>401</v>
      </c>
      <c r="C10179" s="509" t="s">
        <v>1036</v>
      </c>
      <c r="H10179" s="509">
        <v>0</v>
      </c>
    </row>
    <row r="10180" spans="1:8">
      <c r="A10180" s="508" t="s">
        <v>628</v>
      </c>
      <c r="B10180" s="509" t="s">
        <v>401</v>
      </c>
      <c r="C10180" s="509" t="s">
        <v>1037</v>
      </c>
      <c r="H10180" s="509">
        <v>0</v>
      </c>
    </row>
    <row r="10181" spans="1:8">
      <c r="A10181" s="508" t="s">
        <v>628</v>
      </c>
      <c r="B10181" s="509" t="s">
        <v>401</v>
      </c>
      <c r="C10181" s="509" t="s">
        <v>1038</v>
      </c>
      <c r="H10181" s="509">
        <v>0</v>
      </c>
    </row>
    <row r="10182" spans="1:8">
      <c r="A10182" s="508" t="s">
        <v>628</v>
      </c>
      <c r="B10182" s="509" t="s">
        <v>401</v>
      </c>
      <c r="C10182" s="509" t="s">
        <v>1039</v>
      </c>
      <c r="H10182" s="509">
        <v>0</v>
      </c>
    </row>
    <row r="10183" spans="1:8">
      <c r="A10183" s="508" t="s">
        <v>628</v>
      </c>
      <c r="B10183" s="509" t="s">
        <v>401</v>
      </c>
      <c r="C10183" s="509" t="s">
        <v>1040</v>
      </c>
      <c r="H10183" s="509">
        <v>0</v>
      </c>
    </row>
    <row r="10184" spans="1:8">
      <c r="A10184" s="508" t="s">
        <v>628</v>
      </c>
      <c r="B10184" s="509" t="s">
        <v>401</v>
      </c>
      <c r="C10184" s="509" t="s">
        <v>1041</v>
      </c>
      <c r="H10184" s="509">
        <v>0</v>
      </c>
    </row>
    <row r="10185" spans="1:8">
      <c r="A10185" s="508" t="s">
        <v>628</v>
      </c>
      <c r="B10185" s="509" t="s">
        <v>401</v>
      </c>
      <c r="C10185" s="509" t="s">
        <v>1042</v>
      </c>
    </row>
    <row r="10186" spans="1:8">
      <c r="A10186" s="508" t="s">
        <v>628</v>
      </c>
      <c r="B10186" s="509" t="s">
        <v>401</v>
      </c>
      <c r="C10186" s="509">
        <v>67</v>
      </c>
      <c r="H10186" s="509">
        <v>0</v>
      </c>
    </row>
    <row r="10187" spans="1:8">
      <c r="A10187" s="508" t="s">
        <v>628</v>
      </c>
      <c r="B10187" s="509" t="s">
        <v>401</v>
      </c>
      <c r="C10187" s="509">
        <v>68</v>
      </c>
      <c r="H10187" s="509">
        <v>0</v>
      </c>
    </row>
    <row r="10188" spans="1:8">
      <c r="A10188" s="508" t="s">
        <v>628</v>
      </c>
      <c r="B10188" s="509" t="s">
        <v>401</v>
      </c>
      <c r="C10188" s="509" t="s">
        <v>1043</v>
      </c>
      <c r="H10188" s="509">
        <v>0</v>
      </c>
    </row>
    <row r="10189" spans="1:8">
      <c r="A10189" s="508" t="s">
        <v>628</v>
      </c>
      <c r="B10189" s="509" t="s">
        <v>401</v>
      </c>
      <c r="C10189" s="509">
        <v>69</v>
      </c>
      <c r="H10189" s="509">
        <v>0</v>
      </c>
    </row>
    <row r="10190" spans="1:8">
      <c r="A10190" s="508" t="s">
        <v>628</v>
      </c>
      <c r="B10190" s="509" t="s">
        <v>401</v>
      </c>
      <c r="C10190" s="509" t="s">
        <v>1044</v>
      </c>
      <c r="H10190" s="509">
        <v>0</v>
      </c>
    </row>
    <row r="10191" spans="1:8">
      <c r="A10191" s="508" t="s">
        <v>628</v>
      </c>
      <c r="B10191" s="509" t="s">
        <v>401</v>
      </c>
      <c r="C10191" s="509" t="s">
        <v>1045</v>
      </c>
      <c r="H10191" s="509">
        <v>0</v>
      </c>
    </row>
    <row r="10192" spans="1:8">
      <c r="A10192" s="508" t="s">
        <v>628</v>
      </c>
      <c r="B10192" s="509" t="s">
        <v>401</v>
      </c>
      <c r="C10192" s="509">
        <v>70</v>
      </c>
      <c r="H10192" s="509">
        <v>0</v>
      </c>
    </row>
    <row r="10193" spans="1:8">
      <c r="A10193" s="508" t="s">
        <v>628</v>
      </c>
      <c r="B10193" s="509" t="s">
        <v>401</v>
      </c>
      <c r="C10193" s="509" t="s">
        <v>1046</v>
      </c>
      <c r="H10193" s="509">
        <v>0</v>
      </c>
    </row>
    <row r="10194" spans="1:8">
      <c r="A10194" s="508" t="s">
        <v>628</v>
      </c>
      <c r="B10194" s="509" t="s">
        <v>401</v>
      </c>
      <c r="C10194" s="509">
        <v>71</v>
      </c>
      <c r="H10194" s="509">
        <v>0</v>
      </c>
    </row>
    <row r="10195" spans="1:8">
      <c r="A10195" s="508" t="s">
        <v>628</v>
      </c>
      <c r="B10195" s="509" t="s">
        <v>401</v>
      </c>
      <c r="C10195" s="509" t="s">
        <v>1047</v>
      </c>
      <c r="H10195" s="509">
        <v>0</v>
      </c>
    </row>
    <row r="10196" spans="1:8">
      <c r="A10196" s="508" t="s">
        <v>628</v>
      </c>
      <c r="B10196" s="509" t="s">
        <v>401</v>
      </c>
      <c r="C10196" s="509" t="s">
        <v>1048</v>
      </c>
      <c r="H10196" s="509">
        <v>0</v>
      </c>
    </row>
    <row r="10197" spans="1:8">
      <c r="A10197" s="508" t="s">
        <v>628</v>
      </c>
      <c r="B10197" s="509" t="s">
        <v>401</v>
      </c>
      <c r="C10197" s="509" t="s">
        <v>1049</v>
      </c>
      <c r="H10197" s="509">
        <v>0</v>
      </c>
    </row>
    <row r="10198" spans="1:8">
      <c r="A10198" s="508" t="s">
        <v>628</v>
      </c>
      <c r="B10198" s="509" t="s">
        <v>401</v>
      </c>
      <c r="C10198" s="509" t="s">
        <v>1050</v>
      </c>
      <c r="H10198" s="509">
        <v>0</v>
      </c>
    </row>
    <row r="10199" spans="1:8">
      <c r="A10199" s="508" t="s">
        <v>628</v>
      </c>
      <c r="B10199" s="509" t="s">
        <v>401</v>
      </c>
      <c r="C10199" s="509" t="s">
        <v>1051</v>
      </c>
      <c r="H10199" s="509">
        <v>0</v>
      </c>
    </row>
    <row r="10200" spans="1:8">
      <c r="A10200" s="508" t="s">
        <v>628</v>
      </c>
      <c r="B10200" s="509" t="s">
        <v>401</v>
      </c>
      <c r="C10200" s="509">
        <v>72</v>
      </c>
      <c r="H10200" s="509">
        <v>0</v>
      </c>
    </row>
    <row r="10201" spans="1:8">
      <c r="A10201" s="508" t="s">
        <v>628</v>
      </c>
      <c r="B10201" s="509" t="s">
        <v>401</v>
      </c>
      <c r="C10201" s="509">
        <v>74</v>
      </c>
      <c r="H10201" s="509">
        <v>0</v>
      </c>
    </row>
    <row r="10202" spans="1:8">
      <c r="A10202" s="508" t="s">
        <v>628</v>
      </c>
      <c r="B10202" s="509" t="s">
        <v>401</v>
      </c>
      <c r="C10202" s="509" t="s">
        <v>4571</v>
      </c>
      <c r="D10202" s="509">
        <v>0</v>
      </c>
      <c r="E10202" s="509">
        <v>0</v>
      </c>
      <c r="F10202" s="509">
        <v>0</v>
      </c>
      <c r="G10202" s="509">
        <v>0</v>
      </c>
      <c r="H10202" s="509">
        <v>0</v>
      </c>
    </row>
    <row r="10203" spans="1:8">
      <c r="A10203" s="508" t="s">
        <v>629</v>
      </c>
      <c r="B10203" s="509" t="s">
        <v>402</v>
      </c>
      <c r="C10203" s="509">
        <v>1</v>
      </c>
      <c r="H10203" s="509">
        <v>0</v>
      </c>
    </row>
    <row r="10204" spans="1:8">
      <c r="A10204" s="508" t="s">
        <v>629</v>
      </c>
      <c r="B10204" s="509" t="s">
        <v>402</v>
      </c>
      <c r="C10204" s="509" t="s">
        <v>1023</v>
      </c>
      <c r="H10204" s="509">
        <v>0</v>
      </c>
    </row>
    <row r="10205" spans="1:8">
      <c r="A10205" s="508" t="s">
        <v>629</v>
      </c>
      <c r="B10205" s="509" t="s">
        <v>402</v>
      </c>
      <c r="C10205" s="509">
        <v>2</v>
      </c>
      <c r="H10205" s="509">
        <v>0</v>
      </c>
    </row>
    <row r="10206" spans="1:8">
      <c r="A10206" s="508" t="s">
        <v>629</v>
      </c>
      <c r="B10206" s="509" t="s">
        <v>402</v>
      </c>
      <c r="C10206" s="509">
        <v>3</v>
      </c>
      <c r="H10206" s="509">
        <v>0</v>
      </c>
    </row>
    <row r="10207" spans="1:8">
      <c r="A10207" s="508" t="s">
        <v>629</v>
      </c>
      <c r="B10207" s="509" t="s">
        <v>402</v>
      </c>
      <c r="C10207" s="509">
        <v>4</v>
      </c>
      <c r="H10207" s="509">
        <v>0</v>
      </c>
    </row>
    <row r="10208" spans="1:8">
      <c r="A10208" s="508" t="s">
        <v>629</v>
      </c>
      <c r="B10208" s="509" t="s">
        <v>402</v>
      </c>
      <c r="C10208" s="509">
        <v>5</v>
      </c>
      <c r="H10208" s="509">
        <v>0</v>
      </c>
    </row>
    <row r="10209" spans="1:8">
      <c r="A10209" s="508" t="s">
        <v>629</v>
      </c>
      <c r="B10209" s="509" t="s">
        <v>402</v>
      </c>
      <c r="C10209" s="509">
        <v>6</v>
      </c>
      <c r="H10209" s="509">
        <v>0</v>
      </c>
    </row>
    <row r="10210" spans="1:8">
      <c r="A10210" s="508" t="s">
        <v>629</v>
      </c>
      <c r="B10210" s="509" t="s">
        <v>402</v>
      </c>
      <c r="C10210" s="509">
        <v>7</v>
      </c>
      <c r="H10210" s="509">
        <v>0</v>
      </c>
    </row>
    <row r="10211" spans="1:8">
      <c r="A10211" s="508" t="s">
        <v>629</v>
      </c>
      <c r="B10211" s="509" t="s">
        <v>402</v>
      </c>
      <c r="C10211" s="509">
        <v>8</v>
      </c>
      <c r="H10211" s="509">
        <v>0</v>
      </c>
    </row>
    <row r="10212" spans="1:8">
      <c r="A10212" s="508" t="s">
        <v>629</v>
      </c>
      <c r="B10212" s="509" t="s">
        <v>402</v>
      </c>
      <c r="C10212" s="509">
        <v>9</v>
      </c>
      <c r="H10212" s="509">
        <v>0</v>
      </c>
    </row>
    <row r="10213" spans="1:8">
      <c r="A10213" s="508" t="s">
        <v>629</v>
      </c>
      <c r="B10213" s="509" t="s">
        <v>402</v>
      </c>
      <c r="C10213" s="509">
        <v>10</v>
      </c>
      <c r="D10213" s="509">
        <v>1</v>
      </c>
      <c r="H10213" s="509">
        <v>1</v>
      </c>
    </row>
    <row r="10214" spans="1:8">
      <c r="A10214" s="508" t="s">
        <v>629</v>
      </c>
      <c r="B10214" s="509" t="s">
        <v>402</v>
      </c>
      <c r="C10214" s="509">
        <v>11</v>
      </c>
      <c r="H10214" s="509">
        <v>0</v>
      </c>
    </row>
    <row r="10215" spans="1:8">
      <c r="A10215" s="508" t="s">
        <v>629</v>
      </c>
      <c r="B10215" s="509" t="s">
        <v>402</v>
      </c>
      <c r="C10215" s="509">
        <v>12</v>
      </c>
      <c r="H10215" s="509">
        <v>0</v>
      </c>
    </row>
    <row r="10216" spans="1:8">
      <c r="A10216" s="508" t="s">
        <v>629</v>
      </c>
      <c r="B10216" s="509" t="s">
        <v>402</v>
      </c>
      <c r="C10216" s="509">
        <v>13</v>
      </c>
      <c r="D10216" s="509">
        <v>1</v>
      </c>
      <c r="H10216" s="509">
        <v>1</v>
      </c>
    </row>
    <row r="10217" spans="1:8">
      <c r="A10217" s="508" t="s">
        <v>629</v>
      </c>
      <c r="B10217" s="509" t="s">
        <v>402</v>
      </c>
      <c r="C10217" s="509">
        <v>14</v>
      </c>
      <c r="H10217" s="509">
        <v>0</v>
      </c>
    </row>
    <row r="10218" spans="1:8">
      <c r="A10218" s="508" t="s">
        <v>629</v>
      </c>
      <c r="B10218" s="509" t="s">
        <v>402</v>
      </c>
      <c r="C10218" s="509">
        <v>15</v>
      </c>
      <c r="H10218" s="509">
        <v>0</v>
      </c>
    </row>
    <row r="10219" spans="1:8">
      <c r="A10219" s="508" t="s">
        <v>629</v>
      </c>
      <c r="B10219" s="509" t="s">
        <v>402</v>
      </c>
      <c r="C10219" s="509">
        <v>16</v>
      </c>
      <c r="H10219" s="509">
        <v>0</v>
      </c>
    </row>
    <row r="10220" spans="1:8">
      <c r="A10220" s="508" t="s">
        <v>629</v>
      </c>
      <c r="B10220" s="509" t="s">
        <v>402</v>
      </c>
      <c r="C10220" s="509">
        <v>17</v>
      </c>
      <c r="H10220" s="509">
        <v>0</v>
      </c>
    </row>
    <row r="10221" spans="1:8">
      <c r="A10221" s="508" t="s">
        <v>629</v>
      </c>
      <c r="B10221" s="509" t="s">
        <v>402</v>
      </c>
      <c r="C10221" s="509">
        <v>18</v>
      </c>
      <c r="H10221" s="509">
        <v>0</v>
      </c>
    </row>
    <row r="10222" spans="1:8">
      <c r="A10222" s="508" t="s">
        <v>629</v>
      </c>
      <c r="B10222" s="509" t="s">
        <v>402</v>
      </c>
      <c r="C10222" s="509" t="s">
        <v>1024</v>
      </c>
      <c r="H10222" s="509">
        <v>0</v>
      </c>
    </row>
    <row r="10223" spans="1:8">
      <c r="A10223" s="508" t="s">
        <v>629</v>
      </c>
      <c r="B10223" s="509" t="s">
        <v>402</v>
      </c>
      <c r="C10223" s="509" t="s">
        <v>1025</v>
      </c>
      <c r="H10223" s="509">
        <v>0</v>
      </c>
    </row>
    <row r="10224" spans="1:8">
      <c r="A10224" s="508" t="s">
        <v>629</v>
      </c>
      <c r="B10224" s="509" t="s">
        <v>402</v>
      </c>
      <c r="C10224" s="509">
        <v>19</v>
      </c>
      <c r="H10224" s="509">
        <v>0</v>
      </c>
    </row>
    <row r="10225" spans="1:8">
      <c r="A10225" s="508" t="s">
        <v>629</v>
      </c>
      <c r="B10225" s="509" t="s">
        <v>402</v>
      </c>
      <c r="C10225" s="509">
        <v>20</v>
      </c>
      <c r="H10225" s="509">
        <v>0</v>
      </c>
    </row>
    <row r="10226" spans="1:8">
      <c r="A10226" s="508" t="s">
        <v>629</v>
      </c>
      <c r="B10226" s="509" t="s">
        <v>402</v>
      </c>
      <c r="C10226" s="509">
        <v>21</v>
      </c>
      <c r="H10226" s="509">
        <v>0</v>
      </c>
    </row>
    <row r="10227" spans="1:8">
      <c r="A10227" s="508" t="s">
        <v>629</v>
      </c>
      <c r="B10227" s="509" t="s">
        <v>402</v>
      </c>
      <c r="C10227" s="509" t="s">
        <v>1026</v>
      </c>
      <c r="H10227" s="509">
        <v>0</v>
      </c>
    </row>
    <row r="10228" spans="1:8">
      <c r="A10228" s="508" t="s">
        <v>629</v>
      </c>
      <c r="B10228" s="509" t="s">
        <v>402</v>
      </c>
      <c r="C10228" s="509" t="s">
        <v>1027</v>
      </c>
      <c r="H10228" s="509">
        <v>0</v>
      </c>
    </row>
    <row r="10229" spans="1:8">
      <c r="A10229" s="508" t="s">
        <v>629</v>
      </c>
      <c r="B10229" s="509" t="s">
        <v>402</v>
      </c>
      <c r="C10229" s="509" t="s">
        <v>1028</v>
      </c>
      <c r="H10229" s="509">
        <v>0</v>
      </c>
    </row>
    <row r="10230" spans="1:8">
      <c r="A10230" s="508" t="s">
        <v>629</v>
      </c>
      <c r="B10230" s="509" t="s">
        <v>402</v>
      </c>
      <c r="C10230" s="509">
        <v>22</v>
      </c>
      <c r="H10230" s="509">
        <v>0</v>
      </c>
    </row>
    <row r="10231" spans="1:8">
      <c r="A10231" s="508" t="s">
        <v>629</v>
      </c>
      <c r="B10231" s="509" t="s">
        <v>402</v>
      </c>
      <c r="C10231" s="509">
        <v>23</v>
      </c>
      <c r="D10231" s="509">
        <v>1</v>
      </c>
      <c r="H10231" s="509">
        <v>1</v>
      </c>
    </row>
    <row r="10232" spans="1:8">
      <c r="A10232" s="508" t="s">
        <v>629</v>
      </c>
      <c r="B10232" s="509" t="s">
        <v>402</v>
      </c>
      <c r="C10232" s="509" t="s">
        <v>1029</v>
      </c>
      <c r="H10232" s="509">
        <v>0</v>
      </c>
    </row>
    <row r="10233" spans="1:8">
      <c r="A10233" s="508" t="s">
        <v>629</v>
      </c>
      <c r="B10233" s="509" t="s">
        <v>402</v>
      </c>
      <c r="C10233" s="509">
        <v>24</v>
      </c>
      <c r="H10233" s="509">
        <v>0</v>
      </c>
    </row>
    <row r="10234" spans="1:8">
      <c r="A10234" s="508" t="s">
        <v>629</v>
      </c>
      <c r="B10234" s="509" t="s">
        <v>402</v>
      </c>
      <c r="C10234" s="509">
        <v>25</v>
      </c>
    </row>
    <row r="10235" spans="1:8">
      <c r="A10235" s="508" t="s">
        <v>629</v>
      </c>
      <c r="B10235" s="509" t="s">
        <v>402</v>
      </c>
      <c r="C10235" s="509">
        <v>26</v>
      </c>
      <c r="H10235" s="509">
        <v>0</v>
      </c>
    </row>
    <row r="10236" spans="1:8">
      <c r="A10236" s="508" t="s">
        <v>629</v>
      </c>
      <c r="B10236" s="509" t="s">
        <v>402</v>
      </c>
      <c r="C10236" s="509">
        <v>27</v>
      </c>
      <c r="H10236" s="509">
        <v>0</v>
      </c>
    </row>
    <row r="10237" spans="1:8">
      <c r="A10237" s="508" t="s">
        <v>629</v>
      </c>
      <c r="B10237" s="509" t="s">
        <v>402</v>
      </c>
      <c r="C10237" s="509">
        <v>28</v>
      </c>
      <c r="H10237" s="509">
        <v>0</v>
      </c>
    </row>
    <row r="10238" spans="1:8">
      <c r="A10238" s="508" t="s">
        <v>629</v>
      </c>
      <c r="B10238" s="509" t="s">
        <v>402</v>
      </c>
      <c r="C10238" s="509">
        <v>29</v>
      </c>
      <c r="H10238" s="509">
        <v>0</v>
      </c>
    </row>
    <row r="10239" spans="1:8">
      <c r="A10239" s="508" t="s">
        <v>629</v>
      </c>
      <c r="B10239" s="509" t="s">
        <v>402</v>
      </c>
      <c r="C10239" s="509">
        <v>30</v>
      </c>
      <c r="H10239" s="509">
        <v>0</v>
      </c>
    </row>
    <row r="10240" spans="1:8">
      <c r="A10240" s="508" t="s">
        <v>629</v>
      </c>
      <c r="B10240" s="509" t="s">
        <v>402</v>
      </c>
      <c r="C10240" s="509">
        <v>31</v>
      </c>
      <c r="H10240" s="509">
        <v>0</v>
      </c>
    </row>
    <row r="10241" spans="1:8">
      <c r="A10241" s="508" t="s">
        <v>629</v>
      </c>
      <c r="B10241" s="509" t="s">
        <v>402</v>
      </c>
      <c r="C10241" s="509">
        <v>32</v>
      </c>
      <c r="H10241" s="509">
        <v>0</v>
      </c>
    </row>
    <row r="10242" spans="1:8">
      <c r="A10242" s="508" t="s">
        <v>629</v>
      </c>
      <c r="B10242" s="509" t="s">
        <v>402</v>
      </c>
      <c r="C10242" s="509">
        <v>33</v>
      </c>
      <c r="H10242" s="509">
        <v>0</v>
      </c>
    </row>
    <row r="10243" spans="1:8">
      <c r="A10243" s="508" t="s">
        <v>629</v>
      </c>
      <c r="B10243" s="509" t="s">
        <v>402</v>
      </c>
      <c r="C10243" s="509">
        <v>34</v>
      </c>
      <c r="H10243" s="509">
        <v>0</v>
      </c>
    </row>
    <row r="10244" spans="1:8">
      <c r="A10244" s="508" t="s">
        <v>629</v>
      </c>
      <c r="B10244" s="509" t="s">
        <v>402</v>
      </c>
      <c r="C10244" s="509">
        <v>35</v>
      </c>
      <c r="H10244" s="509">
        <v>0</v>
      </c>
    </row>
    <row r="10245" spans="1:8">
      <c r="A10245" s="508" t="s">
        <v>629</v>
      </c>
      <c r="B10245" s="509" t="s">
        <v>402</v>
      </c>
      <c r="C10245" s="509">
        <v>36</v>
      </c>
      <c r="H10245" s="509">
        <v>0</v>
      </c>
    </row>
    <row r="10246" spans="1:8">
      <c r="A10246" s="508" t="s">
        <v>629</v>
      </c>
      <c r="B10246" s="509" t="s">
        <v>402</v>
      </c>
      <c r="C10246" s="509">
        <v>37</v>
      </c>
      <c r="H10246" s="509">
        <v>0</v>
      </c>
    </row>
    <row r="10247" spans="1:8">
      <c r="A10247" s="508" t="s">
        <v>629</v>
      </c>
      <c r="B10247" s="509" t="s">
        <v>402</v>
      </c>
      <c r="C10247" s="509">
        <v>38</v>
      </c>
      <c r="H10247" s="509">
        <v>0</v>
      </c>
    </row>
    <row r="10248" spans="1:8">
      <c r="A10248" s="508" t="s">
        <v>629</v>
      </c>
      <c r="B10248" s="509" t="s">
        <v>402</v>
      </c>
      <c r="C10248" s="509" t="s">
        <v>1030</v>
      </c>
    </row>
    <row r="10249" spans="1:8">
      <c r="A10249" s="508" t="s">
        <v>629</v>
      </c>
      <c r="B10249" s="509" t="s">
        <v>402</v>
      </c>
      <c r="C10249" s="509">
        <v>39</v>
      </c>
      <c r="H10249" s="509">
        <v>0</v>
      </c>
    </row>
    <row r="10250" spans="1:8">
      <c r="A10250" s="508" t="s">
        <v>629</v>
      </c>
      <c r="B10250" s="509" t="s">
        <v>402</v>
      </c>
      <c r="C10250" s="509">
        <v>40</v>
      </c>
      <c r="H10250" s="509">
        <v>0</v>
      </c>
    </row>
    <row r="10251" spans="1:8">
      <c r="A10251" s="508" t="s">
        <v>629</v>
      </c>
      <c r="B10251" s="509" t="s">
        <v>402</v>
      </c>
      <c r="C10251" s="509">
        <v>41</v>
      </c>
      <c r="H10251" s="509">
        <v>0</v>
      </c>
    </row>
    <row r="10252" spans="1:8">
      <c r="A10252" s="508" t="s">
        <v>629</v>
      </c>
      <c r="B10252" s="509" t="s">
        <v>402</v>
      </c>
      <c r="C10252" s="509">
        <v>42</v>
      </c>
      <c r="H10252" s="509">
        <v>0</v>
      </c>
    </row>
    <row r="10253" spans="1:8">
      <c r="A10253" s="508" t="s">
        <v>629</v>
      </c>
      <c r="B10253" s="509" t="s">
        <v>402</v>
      </c>
      <c r="C10253" s="509">
        <v>43</v>
      </c>
      <c r="H10253" s="509">
        <v>0</v>
      </c>
    </row>
    <row r="10254" spans="1:8">
      <c r="A10254" s="508" t="s">
        <v>629</v>
      </c>
      <c r="B10254" s="509" t="s">
        <v>402</v>
      </c>
      <c r="C10254" s="509">
        <v>44</v>
      </c>
      <c r="H10254" s="509">
        <v>0</v>
      </c>
    </row>
    <row r="10255" spans="1:8">
      <c r="A10255" s="508" t="s">
        <v>629</v>
      </c>
      <c r="B10255" s="509" t="s">
        <v>402</v>
      </c>
      <c r="C10255" s="509">
        <v>45</v>
      </c>
      <c r="H10255" s="509">
        <v>0</v>
      </c>
    </row>
    <row r="10256" spans="1:8">
      <c r="A10256" s="508" t="s">
        <v>629</v>
      </c>
      <c r="B10256" s="509" t="s">
        <v>402</v>
      </c>
      <c r="C10256" s="509">
        <v>46</v>
      </c>
      <c r="H10256" s="509">
        <v>0</v>
      </c>
    </row>
    <row r="10257" spans="1:8">
      <c r="A10257" s="508" t="s">
        <v>629</v>
      </c>
      <c r="B10257" s="509" t="s">
        <v>402</v>
      </c>
      <c r="C10257" s="509">
        <v>47</v>
      </c>
      <c r="H10257" s="509">
        <v>0</v>
      </c>
    </row>
    <row r="10258" spans="1:8">
      <c r="A10258" s="508" t="s">
        <v>629</v>
      </c>
      <c r="B10258" s="509" t="s">
        <v>402</v>
      </c>
      <c r="C10258" s="509">
        <v>48</v>
      </c>
      <c r="H10258" s="509">
        <v>0</v>
      </c>
    </row>
    <row r="10259" spans="1:8">
      <c r="A10259" s="508" t="s">
        <v>629</v>
      </c>
      <c r="B10259" s="509" t="s">
        <v>402</v>
      </c>
      <c r="C10259" s="509">
        <v>49</v>
      </c>
      <c r="H10259" s="509">
        <v>0</v>
      </c>
    </row>
    <row r="10260" spans="1:8">
      <c r="A10260" s="508" t="s">
        <v>629</v>
      </c>
      <c r="B10260" s="509" t="s">
        <v>402</v>
      </c>
      <c r="C10260" s="509">
        <v>50</v>
      </c>
      <c r="H10260" s="509">
        <v>0</v>
      </c>
    </row>
    <row r="10261" spans="1:8">
      <c r="A10261" s="508" t="s">
        <v>629</v>
      </c>
      <c r="B10261" s="509" t="s">
        <v>402</v>
      </c>
      <c r="C10261" s="509">
        <v>51</v>
      </c>
      <c r="H10261" s="509">
        <v>0</v>
      </c>
    </row>
    <row r="10262" spans="1:8">
      <c r="A10262" s="508" t="s">
        <v>629</v>
      </c>
      <c r="B10262" s="509" t="s">
        <v>402</v>
      </c>
      <c r="C10262" s="509" t="s">
        <v>1031</v>
      </c>
      <c r="H10262" s="509">
        <v>0</v>
      </c>
    </row>
    <row r="10263" spans="1:8">
      <c r="A10263" s="508" t="s">
        <v>629</v>
      </c>
      <c r="B10263" s="509" t="s">
        <v>402</v>
      </c>
      <c r="C10263" s="509" t="s">
        <v>1032</v>
      </c>
      <c r="H10263" s="509">
        <v>0</v>
      </c>
    </row>
    <row r="10264" spans="1:8">
      <c r="A10264" s="508" t="s">
        <v>629</v>
      </c>
      <c r="B10264" s="509" t="s">
        <v>402</v>
      </c>
      <c r="C10264" s="509">
        <v>52</v>
      </c>
      <c r="H10264" s="509">
        <v>0</v>
      </c>
    </row>
    <row r="10265" spans="1:8">
      <c r="A10265" s="508" t="s">
        <v>629</v>
      </c>
      <c r="B10265" s="509" t="s">
        <v>402</v>
      </c>
      <c r="C10265" s="509">
        <v>53</v>
      </c>
      <c r="H10265" s="509">
        <v>0</v>
      </c>
    </row>
    <row r="10266" spans="1:8">
      <c r="A10266" s="508" t="s">
        <v>629</v>
      </c>
      <c r="B10266" s="509" t="s">
        <v>402</v>
      </c>
      <c r="C10266" s="509">
        <v>54</v>
      </c>
      <c r="H10266" s="509">
        <v>0</v>
      </c>
    </row>
    <row r="10267" spans="1:8">
      <c r="A10267" s="508" t="s">
        <v>629</v>
      </c>
      <c r="B10267" s="509" t="s">
        <v>402</v>
      </c>
      <c r="C10267" s="509">
        <v>55</v>
      </c>
      <c r="H10267" s="509">
        <v>0</v>
      </c>
    </row>
    <row r="10268" spans="1:8">
      <c r="A10268" s="508" t="s">
        <v>629</v>
      </c>
      <c r="B10268" s="509" t="s">
        <v>402</v>
      </c>
      <c r="C10268" s="509">
        <v>56</v>
      </c>
      <c r="H10268" s="509">
        <v>0</v>
      </c>
    </row>
    <row r="10269" spans="1:8">
      <c r="A10269" s="508" t="s">
        <v>629</v>
      </c>
      <c r="B10269" s="509" t="s">
        <v>402</v>
      </c>
      <c r="C10269" s="509">
        <v>57</v>
      </c>
      <c r="H10269" s="509">
        <v>0</v>
      </c>
    </row>
    <row r="10270" spans="1:8">
      <c r="A10270" s="508" t="s">
        <v>629</v>
      </c>
      <c r="B10270" s="509" t="s">
        <v>402</v>
      </c>
      <c r="C10270" s="509">
        <v>58</v>
      </c>
      <c r="H10270" s="509">
        <v>0</v>
      </c>
    </row>
    <row r="10271" spans="1:8">
      <c r="A10271" s="508" t="s">
        <v>629</v>
      </c>
      <c r="B10271" s="509" t="s">
        <v>402</v>
      </c>
      <c r="C10271" s="509">
        <v>59</v>
      </c>
      <c r="H10271" s="509">
        <v>0</v>
      </c>
    </row>
    <row r="10272" spans="1:8">
      <c r="A10272" s="508" t="s">
        <v>629</v>
      </c>
      <c r="B10272" s="509" t="s">
        <v>402</v>
      </c>
      <c r="C10272" s="509">
        <v>60</v>
      </c>
      <c r="H10272" s="509">
        <v>0</v>
      </c>
    </row>
    <row r="10273" spans="1:8">
      <c r="A10273" s="508" t="s">
        <v>629</v>
      </c>
      <c r="B10273" s="509" t="s">
        <v>402</v>
      </c>
      <c r="C10273" s="509">
        <v>61</v>
      </c>
      <c r="H10273" s="509">
        <v>0</v>
      </c>
    </row>
    <row r="10274" spans="1:8">
      <c r="A10274" s="508" t="s">
        <v>629</v>
      </c>
      <c r="B10274" s="509" t="s">
        <v>402</v>
      </c>
      <c r="C10274" s="509">
        <v>62</v>
      </c>
      <c r="H10274" s="509">
        <v>0</v>
      </c>
    </row>
    <row r="10275" spans="1:8">
      <c r="A10275" s="508" t="s">
        <v>629</v>
      </c>
      <c r="B10275" s="509" t="s">
        <v>402</v>
      </c>
      <c r="C10275" s="509">
        <v>63</v>
      </c>
      <c r="H10275" s="509">
        <v>0</v>
      </c>
    </row>
    <row r="10276" spans="1:8">
      <c r="A10276" s="508" t="s">
        <v>629</v>
      </c>
      <c r="B10276" s="509" t="s">
        <v>402</v>
      </c>
      <c r="C10276" s="509" t="s">
        <v>1033</v>
      </c>
      <c r="H10276" s="509">
        <v>0</v>
      </c>
    </row>
    <row r="10277" spans="1:8">
      <c r="A10277" s="508" t="s">
        <v>629</v>
      </c>
      <c r="B10277" s="509" t="s">
        <v>402</v>
      </c>
      <c r="C10277" s="509" t="s">
        <v>1034</v>
      </c>
      <c r="H10277" s="509">
        <v>0</v>
      </c>
    </row>
    <row r="10278" spans="1:8">
      <c r="A10278" s="508" t="s">
        <v>629</v>
      </c>
      <c r="B10278" s="509" t="s">
        <v>402</v>
      </c>
      <c r="C10278" s="509">
        <v>64</v>
      </c>
      <c r="H10278" s="509">
        <v>0</v>
      </c>
    </row>
    <row r="10279" spans="1:8">
      <c r="A10279" s="508" t="s">
        <v>629</v>
      </c>
      <c r="B10279" s="509" t="s">
        <v>402</v>
      </c>
      <c r="C10279" s="509" t="s">
        <v>1035</v>
      </c>
      <c r="H10279" s="509">
        <v>0</v>
      </c>
    </row>
    <row r="10280" spans="1:8">
      <c r="A10280" s="508" t="s">
        <v>629</v>
      </c>
      <c r="B10280" s="509" t="s">
        <v>402</v>
      </c>
      <c r="C10280" s="509">
        <v>65</v>
      </c>
      <c r="D10280" s="509">
        <v>1</v>
      </c>
      <c r="H10280" s="509">
        <v>1</v>
      </c>
    </row>
    <row r="10281" spans="1:8">
      <c r="A10281" s="508" t="s">
        <v>629</v>
      </c>
      <c r="B10281" s="509" t="s">
        <v>402</v>
      </c>
      <c r="C10281" s="509">
        <v>66</v>
      </c>
      <c r="H10281" s="509">
        <v>0</v>
      </c>
    </row>
    <row r="10282" spans="1:8">
      <c r="A10282" s="508" t="s">
        <v>629</v>
      </c>
      <c r="B10282" s="509" t="s">
        <v>402</v>
      </c>
      <c r="C10282" s="509" t="s">
        <v>1036</v>
      </c>
      <c r="H10282" s="509">
        <v>0</v>
      </c>
    </row>
    <row r="10283" spans="1:8">
      <c r="A10283" s="508" t="s">
        <v>629</v>
      </c>
      <c r="B10283" s="509" t="s">
        <v>402</v>
      </c>
      <c r="C10283" s="509" t="s">
        <v>1037</v>
      </c>
      <c r="F10283" s="509">
        <v>1</v>
      </c>
      <c r="H10283" s="509">
        <v>1</v>
      </c>
    </row>
    <row r="10284" spans="1:8">
      <c r="A10284" s="508" t="s">
        <v>629</v>
      </c>
      <c r="B10284" s="509" t="s">
        <v>402</v>
      </c>
      <c r="C10284" s="509" t="s">
        <v>1038</v>
      </c>
      <c r="H10284" s="509">
        <v>0</v>
      </c>
    </row>
    <row r="10285" spans="1:8">
      <c r="A10285" s="508" t="s">
        <v>629</v>
      </c>
      <c r="B10285" s="509" t="s">
        <v>402</v>
      </c>
      <c r="C10285" s="509" t="s">
        <v>1039</v>
      </c>
      <c r="H10285" s="509">
        <v>0</v>
      </c>
    </row>
    <row r="10286" spans="1:8">
      <c r="A10286" s="508" t="s">
        <v>629</v>
      </c>
      <c r="B10286" s="509" t="s">
        <v>402</v>
      </c>
      <c r="C10286" s="509" t="s">
        <v>1040</v>
      </c>
      <c r="H10286" s="509">
        <v>0</v>
      </c>
    </row>
    <row r="10287" spans="1:8">
      <c r="A10287" s="508" t="s">
        <v>629</v>
      </c>
      <c r="B10287" s="509" t="s">
        <v>402</v>
      </c>
      <c r="C10287" s="509" t="s">
        <v>1041</v>
      </c>
      <c r="H10287" s="509">
        <v>0</v>
      </c>
    </row>
    <row r="10288" spans="1:8">
      <c r="A10288" s="508" t="s">
        <v>629</v>
      </c>
      <c r="B10288" s="509" t="s">
        <v>402</v>
      </c>
      <c r="C10288" s="509" t="s">
        <v>1042</v>
      </c>
    </row>
    <row r="10289" spans="1:8">
      <c r="A10289" s="508" t="s">
        <v>629</v>
      </c>
      <c r="B10289" s="509" t="s">
        <v>402</v>
      </c>
      <c r="C10289" s="509">
        <v>67</v>
      </c>
      <c r="H10289" s="509">
        <v>0</v>
      </c>
    </row>
    <row r="10290" spans="1:8">
      <c r="A10290" s="508" t="s">
        <v>629</v>
      </c>
      <c r="B10290" s="509" t="s">
        <v>402</v>
      </c>
      <c r="C10290" s="509">
        <v>68</v>
      </c>
      <c r="H10290" s="509">
        <v>0</v>
      </c>
    </row>
    <row r="10291" spans="1:8">
      <c r="A10291" s="508" t="s">
        <v>629</v>
      </c>
      <c r="B10291" s="509" t="s">
        <v>402</v>
      </c>
      <c r="C10291" s="509" t="s">
        <v>1043</v>
      </c>
      <c r="H10291" s="509">
        <v>0</v>
      </c>
    </row>
    <row r="10292" spans="1:8">
      <c r="A10292" s="508" t="s">
        <v>629</v>
      </c>
      <c r="B10292" s="509" t="s">
        <v>402</v>
      </c>
      <c r="C10292" s="509">
        <v>69</v>
      </c>
      <c r="H10292" s="509">
        <v>0</v>
      </c>
    </row>
    <row r="10293" spans="1:8">
      <c r="A10293" s="508" t="s">
        <v>629</v>
      </c>
      <c r="B10293" s="509" t="s">
        <v>402</v>
      </c>
      <c r="C10293" s="509" t="s">
        <v>1044</v>
      </c>
      <c r="H10293" s="509">
        <v>0</v>
      </c>
    </row>
    <row r="10294" spans="1:8">
      <c r="A10294" s="508" t="s">
        <v>629</v>
      </c>
      <c r="B10294" s="509" t="s">
        <v>402</v>
      </c>
      <c r="C10294" s="509" t="s">
        <v>1045</v>
      </c>
      <c r="H10294" s="509">
        <v>0</v>
      </c>
    </row>
    <row r="10295" spans="1:8">
      <c r="A10295" s="508" t="s">
        <v>629</v>
      </c>
      <c r="B10295" s="509" t="s">
        <v>402</v>
      </c>
      <c r="C10295" s="509">
        <v>70</v>
      </c>
      <c r="H10295" s="509">
        <v>0</v>
      </c>
    </row>
    <row r="10296" spans="1:8">
      <c r="A10296" s="508" t="s">
        <v>629</v>
      </c>
      <c r="B10296" s="509" t="s">
        <v>402</v>
      </c>
      <c r="C10296" s="509" t="s">
        <v>1046</v>
      </c>
      <c r="H10296" s="509">
        <v>0</v>
      </c>
    </row>
    <row r="10297" spans="1:8">
      <c r="A10297" s="508" t="s">
        <v>629</v>
      </c>
      <c r="B10297" s="509" t="s">
        <v>402</v>
      </c>
      <c r="C10297" s="509">
        <v>71</v>
      </c>
      <c r="H10297" s="509">
        <v>0</v>
      </c>
    </row>
    <row r="10298" spans="1:8">
      <c r="A10298" s="508" t="s">
        <v>629</v>
      </c>
      <c r="B10298" s="509" t="s">
        <v>402</v>
      </c>
      <c r="C10298" s="509" t="s">
        <v>1047</v>
      </c>
      <c r="H10298" s="509">
        <v>0</v>
      </c>
    </row>
    <row r="10299" spans="1:8">
      <c r="A10299" s="508" t="s">
        <v>629</v>
      </c>
      <c r="B10299" s="509" t="s">
        <v>402</v>
      </c>
      <c r="C10299" s="509" t="s">
        <v>1048</v>
      </c>
      <c r="H10299" s="509">
        <v>0</v>
      </c>
    </row>
    <row r="10300" spans="1:8">
      <c r="A10300" s="508" t="s">
        <v>629</v>
      </c>
      <c r="B10300" s="509" t="s">
        <v>402</v>
      </c>
      <c r="C10300" s="509" t="s">
        <v>1049</v>
      </c>
      <c r="H10300" s="509">
        <v>0</v>
      </c>
    </row>
    <row r="10301" spans="1:8">
      <c r="A10301" s="508" t="s">
        <v>629</v>
      </c>
      <c r="B10301" s="509" t="s">
        <v>402</v>
      </c>
      <c r="C10301" s="509" t="s">
        <v>1050</v>
      </c>
      <c r="H10301" s="509">
        <v>0</v>
      </c>
    </row>
    <row r="10302" spans="1:8">
      <c r="A10302" s="508" t="s">
        <v>629</v>
      </c>
      <c r="B10302" s="509" t="s">
        <v>402</v>
      </c>
      <c r="C10302" s="509" t="s">
        <v>1051</v>
      </c>
      <c r="H10302" s="509">
        <v>0</v>
      </c>
    </row>
    <row r="10303" spans="1:8">
      <c r="A10303" s="508" t="s">
        <v>629</v>
      </c>
      <c r="B10303" s="509" t="s">
        <v>402</v>
      </c>
      <c r="C10303" s="509">
        <v>72</v>
      </c>
      <c r="D10303" s="509">
        <v>2</v>
      </c>
      <c r="H10303" s="509">
        <v>2</v>
      </c>
    </row>
    <row r="10304" spans="1:8">
      <c r="A10304" s="508" t="s">
        <v>629</v>
      </c>
      <c r="B10304" s="509" t="s">
        <v>402</v>
      </c>
      <c r="C10304" s="509">
        <v>74</v>
      </c>
      <c r="H10304" s="509">
        <v>0</v>
      </c>
    </row>
    <row r="10305" spans="1:8">
      <c r="A10305" s="508" t="s">
        <v>629</v>
      </c>
      <c r="B10305" s="509" t="s">
        <v>402</v>
      </c>
      <c r="C10305" s="509" t="s">
        <v>4571</v>
      </c>
      <c r="D10305" s="509">
        <v>6</v>
      </c>
      <c r="E10305" s="509">
        <v>0</v>
      </c>
      <c r="F10305" s="509">
        <v>1</v>
      </c>
      <c r="G10305" s="509">
        <v>0</v>
      </c>
      <c r="H10305" s="509">
        <v>7</v>
      </c>
    </row>
    <row r="10306" spans="1:8">
      <c r="A10306" s="508" t="s">
        <v>630</v>
      </c>
      <c r="B10306" s="509" t="s">
        <v>403</v>
      </c>
      <c r="C10306" s="509">
        <v>1</v>
      </c>
      <c r="H10306" s="509">
        <v>0</v>
      </c>
    </row>
    <row r="10307" spans="1:8">
      <c r="A10307" s="508" t="s">
        <v>630</v>
      </c>
      <c r="B10307" s="509" t="s">
        <v>403</v>
      </c>
      <c r="C10307" s="509" t="s">
        <v>1023</v>
      </c>
      <c r="H10307" s="509">
        <v>0</v>
      </c>
    </row>
    <row r="10308" spans="1:8">
      <c r="A10308" s="508" t="s">
        <v>630</v>
      </c>
      <c r="B10308" s="509" t="s">
        <v>403</v>
      </c>
      <c r="C10308" s="509">
        <v>2</v>
      </c>
      <c r="D10308" s="509">
        <v>2</v>
      </c>
      <c r="E10308" s="509">
        <v>1</v>
      </c>
      <c r="H10308" s="509">
        <v>2</v>
      </c>
    </row>
    <row r="10309" spans="1:8">
      <c r="A10309" s="508" t="s">
        <v>630</v>
      </c>
      <c r="B10309" s="509" t="s">
        <v>403</v>
      </c>
      <c r="C10309" s="509">
        <v>3</v>
      </c>
      <c r="H10309" s="509">
        <v>0</v>
      </c>
    </row>
    <row r="10310" spans="1:8">
      <c r="A10310" s="508" t="s">
        <v>630</v>
      </c>
      <c r="B10310" s="509" t="s">
        <v>403</v>
      </c>
      <c r="C10310" s="509">
        <v>4</v>
      </c>
      <c r="H10310" s="509">
        <v>0</v>
      </c>
    </row>
    <row r="10311" spans="1:8">
      <c r="A10311" s="508" t="s">
        <v>630</v>
      </c>
      <c r="B10311" s="509" t="s">
        <v>403</v>
      </c>
      <c r="C10311" s="509">
        <v>5</v>
      </c>
      <c r="H10311" s="509">
        <v>0</v>
      </c>
    </row>
    <row r="10312" spans="1:8">
      <c r="A10312" s="508" t="s">
        <v>630</v>
      </c>
      <c r="B10312" s="509" t="s">
        <v>403</v>
      </c>
      <c r="C10312" s="509">
        <v>6</v>
      </c>
      <c r="H10312" s="509">
        <v>0</v>
      </c>
    </row>
    <row r="10313" spans="1:8">
      <c r="A10313" s="508" t="s">
        <v>630</v>
      </c>
      <c r="B10313" s="509" t="s">
        <v>403</v>
      </c>
      <c r="C10313" s="509">
        <v>7</v>
      </c>
      <c r="H10313" s="509">
        <v>0</v>
      </c>
    </row>
    <row r="10314" spans="1:8">
      <c r="A10314" s="508" t="s">
        <v>630</v>
      </c>
      <c r="B10314" s="509" t="s">
        <v>403</v>
      </c>
      <c r="C10314" s="509">
        <v>8</v>
      </c>
      <c r="H10314" s="509">
        <v>0</v>
      </c>
    </row>
    <row r="10315" spans="1:8">
      <c r="A10315" s="508" t="s">
        <v>630</v>
      </c>
      <c r="B10315" s="509" t="s">
        <v>403</v>
      </c>
      <c r="C10315" s="509">
        <v>9</v>
      </c>
      <c r="H10315" s="509">
        <v>0</v>
      </c>
    </row>
    <row r="10316" spans="1:8">
      <c r="A10316" s="508" t="s">
        <v>630</v>
      </c>
      <c r="B10316" s="509" t="s">
        <v>403</v>
      </c>
      <c r="C10316" s="509">
        <v>10</v>
      </c>
      <c r="H10316" s="509">
        <v>0</v>
      </c>
    </row>
    <row r="10317" spans="1:8">
      <c r="A10317" s="508" t="s">
        <v>630</v>
      </c>
      <c r="B10317" s="509" t="s">
        <v>403</v>
      </c>
      <c r="C10317" s="509">
        <v>11</v>
      </c>
      <c r="H10317" s="509">
        <v>0</v>
      </c>
    </row>
    <row r="10318" spans="1:8">
      <c r="A10318" s="508" t="s">
        <v>630</v>
      </c>
      <c r="B10318" s="509" t="s">
        <v>403</v>
      </c>
      <c r="C10318" s="509">
        <v>12</v>
      </c>
      <c r="H10318" s="509">
        <v>0</v>
      </c>
    </row>
    <row r="10319" spans="1:8">
      <c r="A10319" s="508" t="s">
        <v>630</v>
      </c>
      <c r="B10319" s="509" t="s">
        <v>403</v>
      </c>
      <c r="C10319" s="509">
        <v>13</v>
      </c>
      <c r="H10319" s="509">
        <v>0</v>
      </c>
    </row>
    <row r="10320" spans="1:8">
      <c r="A10320" s="508" t="s">
        <v>630</v>
      </c>
      <c r="B10320" s="509" t="s">
        <v>403</v>
      </c>
      <c r="C10320" s="509">
        <v>14</v>
      </c>
      <c r="H10320" s="509">
        <v>0</v>
      </c>
    </row>
    <row r="10321" spans="1:8">
      <c r="A10321" s="508" t="s">
        <v>630</v>
      </c>
      <c r="B10321" s="509" t="s">
        <v>403</v>
      </c>
      <c r="C10321" s="509">
        <v>15</v>
      </c>
      <c r="H10321" s="509">
        <v>0</v>
      </c>
    </row>
    <row r="10322" spans="1:8">
      <c r="A10322" s="508" t="s">
        <v>630</v>
      </c>
      <c r="B10322" s="509" t="s">
        <v>403</v>
      </c>
      <c r="C10322" s="509">
        <v>16</v>
      </c>
      <c r="H10322" s="509">
        <v>0</v>
      </c>
    </row>
    <row r="10323" spans="1:8">
      <c r="A10323" s="508" t="s">
        <v>630</v>
      </c>
      <c r="B10323" s="509" t="s">
        <v>403</v>
      </c>
      <c r="C10323" s="509">
        <v>17</v>
      </c>
      <c r="H10323" s="509">
        <v>0</v>
      </c>
    </row>
    <row r="10324" spans="1:8">
      <c r="A10324" s="508" t="s">
        <v>630</v>
      </c>
      <c r="B10324" s="509" t="s">
        <v>403</v>
      </c>
      <c r="C10324" s="509">
        <v>18</v>
      </c>
      <c r="H10324" s="509">
        <v>0</v>
      </c>
    </row>
    <row r="10325" spans="1:8">
      <c r="A10325" s="508" t="s">
        <v>630</v>
      </c>
      <c r="B10325" s="509" t="s">
        <v>403</v>
      </c>
      <c r="C10325" s="509" t="s">
        <v>1024</v>
      </c>
      <c r="H10325" s="509">
        <v>0</v>
      </c>
    </row>
    <row r="10326" spans="1:8">
      <c r="A10326" s="508" t="s">
        <v>630</v>
      </c>
      <c r="B10326" s="509" t="s">
        <v>403</v>
      </c>
      <c r="C10326" s="509" t="s">
        <v>1025</v>
      </c>
      <c r="H10326" s="509">
        <v>0</v>
      </c>
    </row>
    <row r="10327" spans="1:8">
      <c r="A10327" s="508" t="s">
        <v>630</v>
      </c>
      <c r="B10327" s="509" t="s">
        <v>403</v>
      </c>
      <c r="C10327" s="509">
        <v>19</v>
      </c>
      <c r="H10327" s="509">
        <v>0</v>
      </c>
    </row>
    <row r="10328" spans="1:8">
      <c r="A10328" s="508" t="s">
        <v>630</v>
      </c>
      <c r="B10328" s="509" t="s">
        <v>403</v>
      </c>
      <c r="C10328" s="509">
        <v>20</v>
      </c>
      <c r="H10328" s="509">
        <v>0</v>
      </c>
    </row>
    <row r="10329" spans="1:8">
      <c r="A10329" s="508" t="s">
        <v>630</v>
      </c>
      <c r="B10329" s="509" t="s">
        <v>403</v>
      </c>
      <c r="C10329" s="509">
        <v>21</v>
      </c>
      <c r="H10329" s="509">
        <v>0</v>
      </c>
    </row>
    <row r="10330" spans="1:8">
      <c r="A10330" s="508" t="s">
        <v>630</v>
      </c>
      <c r="B10330" s="509" t="s">
        <v>403</v>
      </c>
      <c r="C10330" s="509" t="s">
        <v>1026</v>
      </c>
      <c r="H10330" s="509">
        <v>0</v>
      </c>
    </row>
    <row r="10331" spans="1:8">
      <c r="A10331" s="508" t="s">
        <v>630</v>
      </c>
      <c r="B10331" s="509" t="s">
        <v>403</v>
      </c>
      <c r="C10331" s="509" t="s">
        <v>1027</v>
      </c>
      <c r="H10331" s="509">
        <v>0</v>
      </c>
    </row>
    <row r="10332" spans="1:8">
      <c r="A10332" s="508" t="s">
        <v>630</v>
      </c>
      <c r="B10332" s="509" t="s">
        <v>403</v>
      </c>
      <c r="C10332" s="509" t="s">
        <v>1028</v>
      </c>
      <c r="H10332" s="509">
        <v>0</v>
      </c>
    </row>
    <row r="10333" spans="1:8">
      <c r="A10333" s="508" t="s">
        <v>630</v>
      </c>
      <c r="B10333" s="509" t="s">
        <v>403</v>
      </c>
      <c r="C10333" s="509">
        <v>22</v>
      </c>
      <c r="H10333" s="509">
        <v>0</v>
      </c>
    </row>
    <row r="10334" spans="1:8">
      <c r="A10334" s="508" t="s">
        <v>630</v>
      </c>
      <c r="B10334" s="509" t="s">
        <v>403</v>
      </c>
      <c r="C10334" s="509">
        <v>23</v>
      </c>
      <c r="D10334" s="509">
        <v>1</v>
      </c>
      <c r="H10334" s="509">
        <v>1</v>
      </c>
    </row>
    <row r="10335" spans="1:8">
      <c r="A10335" s="508" t="s">
        <v>630</v>
      </c>
      <c r="B10335" s="509" t="s">
        <v>403</v>
      </c>
      <c r="C10335" s="509" t="s">
        <v>1029</v>
      </c>
      <c r="H10335" s="509">
        <v>0</v>
      </c>
    </row>
    <row r="10336" spans="1:8">
      <c r="A10336" s="508" t="s">
        <v>630</v>
      </c>
      <c r="B10336" s="509" t="s">
        <v>403</v>
      </c>
      <c r="C10336" s="509">
        <v>24</v>
      </c>
      <c r="H10336" s="509">
        <v>0</v>
      </c>
    </row>
    <row r="10337" spans="1:8">
      <c r="A10337" s="508" t="s">
        <v>630</v>
      </c>
      <c r="B10337" s="509" t="s">
        <v>403</v>
      </c>
      <c r="C10337" s="509">
        <v>25</v>
      </c>
    </row>
    <row r="10338" spans="1:8">
      <c r="A10338" s="508" t="s">
        <v>630</v>
      </c>
      <c r="B10338" s="509" t="s">
        <v>403</v>
      </c>
      <c r="C10338" s="509">
        <v>26</v>
      </c>
      <c r="H10338" s="509">
        <v>0</v>
      </c>
    </row>
    <row r="10339" spans="1:8">
      <c r="A10339" s="508" t="s">
        <v>630</v>
      </c>
      <c r="B10339" s="509" t="s">
        <v>403</v>
      </c>
      <c r="C10339" s="509">
        <v>27</v>
      </c>
      <c r="H10339" s="509">
        <v>0</v>
      </c>
    </row>
    <row r="10340" spans="1:8">
      <c r="A10340" s="508" t="s">
        <v>630</v>
      </c>
      <c r="B10340" s="509" t="s">
        <v>403</v>
      </c>
      <c r="C10340" s="509">
        <v>28</v>
      </c>
      <c r="H10340" s="509">
        <v>0</v>
      </c>
    </row>
    <row r="10341" spans="1:8">
      <c r="A10341" s="508" t="s">
        <v>630</v>
      </c>
      <c r="B10341" s="509" t="s">
        <v>403</v>
      </c>
      <c r="C10341" s="509">
        <v>29</v>
      </c>
      <c r="H10341" s="509">
        <v>0</v>
      </c>
    </row>
    <row r="10342" spans="1:8">
      <c r="A10342" s="508" t="s">
        <v>630</v>
      </c>
      <c r="B10342" s="509" t="s">
        <v>403</v>
      </c>
      <c r="C10342" s="509">
        <v>30</v>
      </c>
      <c r="H10342" s="509">
        <v>0</v>
      </c>
    </row>
    <row r="10343" spans="1:8">
      <c r="A10343" s="508" t="s">
        <v>630</v>
      </c>
      <c r="B10343" s="509" t="s">
        <v>403</v>
      </c>
      <c r="C10343" s="509">
        <v>31</v>
      </c>
      <c r="H10343" s="509">
        <v>0</v>
      </c>
    </row>
    <row r="10344" spans="1:8">
      <c r="A10344" s="508" t="s">
        <v>630</v>
      </c>
      <c r="B10344" s="509" t="s">
        <v>403</v>
      </c>
      <c r="C10344" s="509">
        <v>32</v>
      </c>
      <c r="H10344" s="509">
        <v>0</v>
      </c>
    </row>
    <row r="10345" spans="1:8">
      <c r="A10345" s="508" t="s">
        <v>630</v>
      </c>
      <c r="B10345" s="509" t="s">
        <v>403</v>
      </c>
      <c r="C10345" s="509">
        <v>33</v>
      </c>
      <c r="H10345" s="509">
        <v>0</v>
      </c>
    </row>
    <row r="10346" spans="1:8">
      <c r="A10346" s="508" t="s">
        <v>630</v>
      </c>
      <c r="B10346" s="509" t="s">
        <v>403</v>
      </c>
      <c r="C10346" s="509">
        <v>34</v>
      </c>
      <c r="H10346" s="509">
        <v>0</v>
      </c>
    </row>
    <row r="10347" spans="1:8">
      <c r="A10347" s="508" t="s">
        <v>630</v>
      </c>
      <c r="B10347" s="509" t="s">
        <v>403</v>
      </c>
      <c r="C10347" s="509">
        <v>35</v>
      </c>
      <c r="H10347" s="509">
        <v>0</v>
      </c>
    </row>
    <row r="10348" spans="1:8">
      <c r="A10348" s="508" t="s">
        <v>630</v>
      </c>
      <c r="B10348" s="509" t="s">
        <v>403</v>
      </c>
      <c r="C10348" s="509">
        <v>36</v>
      </c>
      <c r="H10348" s="509">
        <v>0</v>
      </c>
    </row>
    <row r="10349" spans="1:8">
      <c r="A10349" s="508" t="s">
        <v>630</v>
      </c>
      <c r="B10349" s="509" t="s">
        <v>403</v>
      </c>
      <c r="C10349" s="509">
        <v>37</v>
      </c>
      <c r="H10349" s="509">
        <v>0</v>
      </c>
    </row>
    <row r="10350" spans="1:8">
      <c r="A10350" s="508" t="s">
        <v>630</v>
      </c>
      <c r="B10350" s="509" t="s">
        <v>403</v>
      </c>
      <c r="C10350" s="509">
        <v>38</v>
      </c>
      <c r="H10350" s="509">
        <v>0</v>
      </c>
    </row>
    <row r="10351" spans="1:8">
      <c r="A10351" s="508" t="s">
        <v>630</v>
      </c>
      <c r="B10351" s="509" t="s">
        <v>403</v>
      </c>
      <c r="C10351" s="509" t="s">
        <v>1030</v>
      </c>
    </row>
    <row r="10352" spans="1:8">
      <c r="A10352" s="508" t="s">
        <v>630</v>
      </c>
      <c r="B10352" s="509" t="s">
        <v>403</v>
      </c>
      <c r="C10352" s="509">
        <v>39</v>
      </c>
      <c r="H10352" s="509">
        <v>0</v>
      </c>
    </row>
    <row r="10353" spans="1:8">
      <c r="A10353" s="508" t="s">
        <v>630</v>
      </c>
      <c r="B10353" s="509" t="s">
        <v>403</v>
      </c>
      <c r="C10353" s="509">
        <v>40</v>
      </c>
      <c r="H10353" s="509">
        <v>0</v>
      </c>
    </row>
    <row r="10354" spans="1:8">
      <c r="A10354" s="508" t="s">
        <v>630</v>
      </c>
      <c r="B10354" s="509" t="s">
        <v>403</v>
      </c>
      <c r="C10354" s="509">
        <v>41</v>
      </c>
      <c r="H10354" s="509">
        <v>0</v>
      </c>
    </row>
    <row r="10355" spans="1:8">
      <c r="A10355" s="508" t="s">
        <v>630</v>
      </c>
      <c r="B10355" s="509" t="s">
        <v>403</v>
      </c>
      <c r="C10355" s="509">
        <v>42</v>
      </c>
      <c r="H10355" s="509">
        <v>0</v>
      </c>
    </row>
    <row r="10356" spans="1:8">
      <c r="A10356" s="508" t="s">
        <v>630</v>
      </c>
      <c r="B10356" s="509" t="s">
        <v>403</v>
      </c>
      <c r="C10356" s="509">
        <v>43</v>
      </c>
      <c r="H10356" s="509">
        <v>0</v>
      </c>
    </row>
    <row r="10357" spans="1:8">
      <c r="A10357" s="508" t="s">
        <v>630</v>
      </c>
      <c r="B10357" s="509" t="s">
        <v>403</v>
      </c>
      <c r="C10357" s="509">
        <v>44</v>
      </c>
      <c r="H10357" s="509">
        <v>0</v>
      </c>
    </row>
    <row r="10358" spans="1:8">
      <c r="A10358" s="508" t="s">
        <v>630</v>
      </c>
      <c r="B10358" s="509" t="s">
        <v>403</v>
      </c>
      <c r="C10358" s="509">
        <v>45</v>
      </c>
      <c r="H10358" s="509">
        <v>0</v>
      </c>
    </row>
    <row r="10359" spans="1:8">
      <c r="A10359" s="508" t="s">
        <v>630</v>
      </c>
      <c r="B10359" s="509" t="s">
        <v>403</v>
      </c>
      <c r="C10359" s="509">
        <v>46</v>
      </c>
      <c r="H10359" s="509">
        <v>0</v>
      </c>
    </row>
    <row r="10360" spans="1:8">
      <c r="A10360" s="508" t="s">
        <v>630</v>
      </c>
      <c r="B10360" s="509" t="s">
        <v>403</v>
      </c>
      <c r="C10360" s="509">
        <v>47</v>
      </c>
      <c r="D10360" s="509">
        <v>1</v>
      </c>
      <c r="E10360" s="509">
        <v>1</v>
      </c>
      <c r="H10360" s="509">
        <v>1</v>
      </c>
    </row>
    <row r="10361" spans="1:8">
      <c r="A10361" s="508" t="s">
        <v>630</v>
      </c>
      <c r="B10361" s="509" t="s">
        <v>403</v>
      </c>
      <c r="C10361" s="509">
        <v>48</v>
      </c>
      <c r="H10361" s="509">
        <v>0</v>
      </c>
    </row>
    <row r="10362" spans="1:8">
      <c r="A10362" s="508" t="s">
        <v>630</v>
      </c>
      <c r="B10362" s="509" t="s">
        <v>403</v>
      </c>
      <c r="C10362" s="509">
        <v>49</v>
      </c>
      <c r="H10362" s="509">
        <v>0</v>
      </c>
    </row>
    <row r="10363" spans="1:8">
      <c r="A10363" s="508" t="s">
        <v>630</v>
      </c>
      <c r="B10363" s="509" t="s">
        <v>403</v>
      </c>
      <c r="C10363" s="509">
        <v>50</v>
      </c>
      <c r="H10363" s="509">
        <v>0</v>
      </c>
    </row>
    <row r="10364" spans="1:8">
      <c r="A10364" s="508" t="s">
        <v>630</v>
      </c>
      <c r="B10364" s="509" t="s">
        <v>403</v>
      </c>
      <c r="C10364" s="509">
        <v>51</v>
      </c>
      <c r="H10364" s="509">
        <v>0</v>
      </c>
    </row>
    <row r="10365" spans="1:8">
      <c r="A10365" s="508" t="s">
        <v>630</v>
      </c>
      <c r="B10365" s="509" t="s">
        <v>403</v>
      </c>
      <c r="C10365" s="509" t="s">
        <v>1031</v>
      </c>
      <c r="H10365" s="509">
        <v>0</v>
      </c>
    </row>
    <row r="10366" spans="1:8">
      <c r="A10366" s="508" t="s">
        <v>630</v>
      </c>
      <c r="B10366" s="509" t="s">
        <v>403</v>
      </c>
      <c r="C10366" s="509" t="s">
        <v>1032</v>
      </c>
      <c r="H10366" s="509">
        <v>0</v>
      </c>
    </row>
    <row r="10367" spans="1:8">
      <c r="A10367" s="508" t="s">
        <v>630</v>
      </c>
      <c r="B10367" s="509" t="s">
        <v>403</v>
      </c>
      <c r="C10367" s="509">
        <v>52</v>
      </c>
      <c r="H10367" s="509">
        <v>0</v>
      </c>
    </row>
    <row r="10368" spans="1:8">
      <c r="A10368" s="508" t="s">
        <v>630</v>
      </c>
      <c r="B10368" s="509" t="s">
        <v>403</v>
      </c>
      <c r="C10368" s="509">
        <v>53</v>
      </c>
      <c r="H10368" s="509">
        <v>0</v>
      </c>
    </row>
    <row r="10369" spans="1:8">
      <c r="A10369" s="508" t="s">
        <v>630</v>
      </c>
      <c r="B10369" s="509" t="s">
        <v>403</v>
      </c>
      <c r="C10369" s="509">
        <v>54</v>
      </c>
      <c r="H10369" s="509">
        <v>0</v>
      </c>
    </row>
    <row r="10370" spans="1:8">
      <c r="A10370" s="508" t="s">
        <v>630</v>
      </c>
      <c r="B10370" s="509" t="s">
        <v>403</v>
      </c>
      <c r="C10370" s="509">
        <v>55</v>
      </c>
      <c r="D10370" s="509">
        <v>1</v>
      </c>
      <c r="H10370" s="509">
        <v>1</v>
      </c>
    </row>
    <row r="10371" spans="1:8">
      <c r="A10371" s="508" t="s">
        <v>630</v>
      </c>
      <c r="B10371" s="509" t="s">
        <v>403</v>
      </c>
      <c r="C10371" s="509">
        <v>56</v>
      </c>
      <c r="H10371" s="509">
        <v>0</v>
      </c>
    </row>
    <row r="10372" spans="1:8">
      <c r="A10372" s="508" t="s">
        <v>630</v>
      </c>
      <c r="B10372" s="509" t="s">
        <v>403</v>
      </c>
      <c r="C10372" s="509">
        <v>57</v>
      </c>
      <c r="H10372" s="509">
        <v>0</v>
      </c>
    </row>
    <row r="10373" spans="1:8">
      <c r="A10373" s="508" t="s">
        <v>630</v>
      </c>
      <c r="B10373" s="509" t="s">
        <v>403</v>
      </c>
      <c r="C10373" s="509">
        <v>58</v>
      </c>
      <c r="H10373" s="509">
        <v>0</v>
      </c>
    </row>
    <row r="10374" spans="1:8">
      <c r="A10374" s="508" t="s">
        <v>630</v>
      </c>
      <c r="B10374" s="509" t="s">
        <v>403</v>
      </c>
      <c r="C10374" s="509">
        <v>59</v>
      </c>
      <c r="H10374" s="509">
        <v>0</v>
      </c>
    </row>
    <row r="10375" spans="1:8">
      <c r="A10375" s="508" t="s">
        <v>630</v>
      </c>
      <c r="B10375" s="509" t="s">
        <v>403</v>
      </c>
      <c r="C10375" s="509">
        <v>60</v>
      </c>
      <c r="H10375" s="509">
        <v>0</v>
      </c>
    </row>
    <row r="10376" spans="1:8">
      <c r="A10376" s="508" t="s">
        <v>630</v>
      </c>
      <c r="B10376" s="509" t="s">
        <v>403</v>
      </c>
      <c r="C10376" s="509">
        <v>61</v>
      </c>
      <c r="H10376" s="509">
        <v>0</v>
      </c>
    </row>
    <row r="10377" spans="1:8">
      <c r="A10377" s="508" t="s">
        <v>630</v>
      </c>
      <c r="B10377" s="509" t="s">
        <v>403</v>
      </c>
      <c r="C10377" s="509">
        <v>62</v>
      </c>
      <c r="H10377" s="509">
        <v>0</v>
      </c>
    </row>
    <row r="10378" spans="1:8">
      <c r="A10378" s="508" t="s">
        <v>630</v>
      </c>
      <c r="B10378" s="509" t="s">
        <v>403</v>
      </c>
      <c r="C10378" s="509">
        <v>63</v>
      </c>
      <c r="D10378" s="509">
        <v>1</v>
      </c>
      <c r="E10378" s="509">
        <v>1</v>
      </c>
      <c r="H10378" s="509">
        <v>1</v>
      </c>
    </row>
    <row r="10379" spans="1:8">
      <c r="A10379" s="508" t="s">
        <v>630</v>
      </c>
      <c r="B10379" s="509" t="s">
        <v>403</v>
      </c>
      <c r="C10379" s="509" t="s">
        <v>1033</v>
      </c>
      <c r="H10379" s="509">
        <v>0</v>
      </c>
    </row>
    <row r="10380" spans="1:8">
      <c r="A10380" s="508" t="s">
        <v>630</v>
      </c>
      <c r="B10380" s="509" t="s">
        <v>403</v>
      </c>
      <c r="C10380" s="509" t="s">
        <v>1034</v>
      </c>
      <c r="H10380" s="509">
        <v>0</v>
      </c>
    </row>
    <row r="10381" spans="1:8">
      <c r="A10381" s="508" t="s">
        <v>630</v>
      </c>
      <c r="B10381" s="509" t="s">
        <v>403</v>
      </c>
      <c r="C10381" s="509">
        <v>64</v>
      </c>
      <c r="H10381" s="509">
        <v>0</v>
      </c>
    </row>
    <row r="10382" spans="1:8">
      <c r="A10382" s="508" t="s">
        <v>630</v>
      </c>
      <c r="B10382" s="509" t="s">
        <v>403</v>
      </c>
      <c r="C10382" s="509" t="s">
        <v>1035</v>
      </c>
      <c r="F10382" s="509">
        <v>1</v>
      </c>
      <c r="H10382" s="509">
        <v>1</v>
      </c>
    </row>
    <row r="10383" spans="1:8">
      <c r="A10383" s="508" t="s">
        <v>630</v>
      </c>
      <c r="B10383" s="509" t="s">
        <v>403</v>
      </c>
      <c r="C10383" s="509">
        <v>65</v>
      </c>
      <c r="H10383" s="509">
        <v>0</v>
      </c>
    </row>
    <row r="10384" spans="1:8">
      <c r="A10384" s="508" t="s">
        <v>630</v>
      </c>
      <c r="B10384" s="509" t="s">
        <v>403</v>
      </c>
      <c r="C10384" s="509">
        <v>66</v>
      </c>
      <c r="H10384" s="509">
        <v>0</v>
      </c>
    </row>
    <row r="10385" spans="1:8">
      <c r="A10385" s="508" t="s">
        <v>630</v>
      </c>
      <c r="B10385" s="509" t="s">
        <v>403</v>
      </c>
      <c r="C10385" s="509" t="s">
        <v>1036</v>
      </c>
      <c r="H10385" s="509">
        <v>0</v>
      </c>
    </row>
    <row r="10386" spans="1:8">
      <c r="A10386" s="508" t="s">
        <v>630</v>
      </c>
      <c r="B10386" s="509" t="s">
        <v>403</v>
      </c>
      <c r="C10386" s="509" t="s">
        <v>1037</v>
      </c>
      <c r="H10386" s="509">
        <v>0</v>
      </c>
    </row>
    <row r="10387" spans="1:8">
      <c r="A10387" s="508" t="s">
        <v>630</v>
      </c>
      <c r="B10387" s="509" t="s">
        <v>403</v>
      </c>
      <c r="C10387" s="509" t="s">
        <v>1038</v>
      </c>
      <c r="H10387" s="509">
        <v>0</v>
      </c>
    </row>
    <row r="10388" spans="1:8">
      <c r="A10388" s="508" t="s">
        <v>630</v>
      </c>
      <c r="B10388" s="509" t="s">
        <v>403</v>
      </c>
      <c r="C10388" s="509" t="s">
        <v>1039</v>
      </c>
      <c r="H10388" s="509">
        <v>0</v>
      </c>
    </row>
    <row r="10389" spans="1:8">
      <c r="A10389" s="508" t="s">
        <v>630</v>
      </c>
      <c r="B10389" s="509" t="s">
        <v>403</v>
      </c>
      <c r="C10389" s="509" t="s">
        <v>1040</v>
      </c>
      <c r="H10389" s="509">
        <v>0</v>
      </c>
    </row>
    <row r="10390" spans="1:8">
      <c r="A10390" s="508" t="s">
        <v>630</v>
      </c>
      <c r="B10390" s="509" t="s">
        <v>403</v>
      </c>
      <c r="C10390" s="509" t="s">
        <v>1041</v>
      </c>
      <c r="H10390" s="509">
        <v>0</v>
      </c>
    </row>
    <row r="10391" spans="1:8">
      <c r="A10391" s="508" t="s">
        <v>630</v>
      </c>
      <c r="B10391" s="509" t="s">
        <v>403</v>
      </c>
      <c r="C10391" s="509" t="s">
        <v>1042</v>
      </c>
    </row>
    <row r="10392" spans="1:8">
      <c r="A10392" s="508" t="s">
        <v>630</v>
      </c>
      <c r="B10392" s="509" t="s">
        <v>403</v>
      </c>
      <c r="C10392" s="509">
        <v>67</v>
      </c>
      <c r="H10392" s="509">
        <v>0</v>
      </c>
    </row>
    <row r="10393" spans="1:8">
      <c r="A10393" s="508" t="s">
        <v>630</v>
      </c>
      <c r="B10393" s="509" t="s">
        <v>403</v>
      </c>
      <c r="C10393" s="509">
        <v>68</v>
      </c>
      <c r="H10393" s="509">
        <v>0</v>
      </c>
    </row>
    <row r="10394" spans="1:8">
      <c r="A10394" s="508" t="s">
        <v>630</v>
      </c>
      <c r="B10394" s="509" t="s">
        <v>403</v>
      </c>
      <c r="C10394" s="509" t="s">
        <v>1043</v>
      </c>
      <c r="H10394" s="509">
        <v>0</v>
      </c>
    </row>
    <row r="10395" spans="1:8">
      <c r="A10395" s="508" t="s">
        <v>630</v>
      </c>
      <c r="B10395" s="509" t="s">
        <v>403</v>
      </c>
      <c r="C10395" s="509">
        <v>69</v>
      </c>
      <c r="H10395" s="509">
        <v>0</v>
      </c>
    </row>
    <row r="10396" spans="1:8">
      <c r="A10396" s="508" t="s">
        <v>630</v>
      </c>
      <c r="B10396" s="509" t="s">
        <v>403</v>
      </c>
      <c r="C10396" s="509" t="s">
        <v>1044</v>
      </c>
      <c r="H10396" s="509">
        <v>0</v>
      </c>
    </row>
    <row r="10397" spans="1:8">
      <c r="A10397" s="508" t="s">
        <v>630</v>
      </c>
      <c r="B10397" s="509" t="s">
        <v>403</v>
      </c>
      <c r="C10397" s="509" t="s">
        <v>1045</v>
      </c>
      <c r="H10397" s="509">
        <v>0</v>
      </c>
    </row>
    <row r="10398" spans="1:8">
      <c r="A10398" s="508" t="s">
        <v>630</v>
      </c>
      <c r="B10398" s="509" t="s">
        <v>403</v>
      </c>
      <c r="C10398" s="509">
        <v>70</v>
      </c>
      <c r="H10398" s="509">
        <v>0</v>
      </c>
    </row>
    <row r="10399" spans="1:8">
      <c r="A10399" s="508" t="s">
        <v>630</v>
      </c>
      <c r="B10399" s="509" t="s">
        <v>403</v>
      </c>
      <c r="C10399" s="509" t="s">
        <v>1046</v>
      </c>
      <c r="H10399" s="509">
        <v>0</v>
      </c>
    </row>
    <row r="10400" spans="1:8">
      <c r="A10400" s="508" t="s">
        <v>630</v>
      </c>
      <c r="B10400" s="509" t="s">
        <v>403</v>
      </c>
      <c r="C10400" s="509">
        <v>71</v>
      </c>
      <c r="H10400" s="509">
        <v>0</v>
      </c>
    </row>
    <row r="10401" spans="1:8">
      <c r="A10401" s="508" t="s">
        <v>630</v>
      </c>
      <c r="B10401" s="509" t="s">
        <v>403</v>
      </c>
      <c r="C10401" s="509" t="s">
        <v>1047</v>
      </c>
      <c r="H10401" s="509">
        <v>0</v>
      </c>
    </row>
    <row r="10402" spans="1:8">
      <c r="A10402" s="508" t="s">
        <v>630</v>
      </c>
      <c r="B10402" s="509" t="s">
        <v>403</v>
      </c>
      <c r="C10402" s="509" t="s">
        <v>1048</v>
      </c>
      <c r="H10402" s="509">
        <v>0</v>
      </c>
    </row>
    <row r="10403" spans="1:8">
      <c r="A10403" s="508" t="s">
        <v>630</v>
      </c>
      <c r="B10403" s="509" t="s">
        <v>403</v>
      </c>
      <c r="C10403" s="509" t="s">
        <v>1049</v>
      </c>
      <c r="H10403" s="509">
        <v>0</v>
      </c>
    </row>
    <row r="10404" spans="1:8">
      <c r="A10404" s="508" t="s">
        <v>630</v>
      </c>
      <c r="B10404" s="509" t="s">
        <v>403</v>
      </c>
      <c r="C10404" s="509" t="s">
        <v>1050</v>
      </c>
      <c r="H10404" s="509">
        <v>0</v>
      </c>
    </row>
    <row r="10405" spans="1:8">
      <c r="A10405" s="508" t="s">
        <v>630</v>
      </c>
      <c r="B10405" s="509" t="s">
        <v>403</v>
      </c>
      <c r="C10405" s="509" t="s">
        <v>1051</v>
      </c>
      <c r="H10405" s="509">
        <v>0</v>
      </c>
    </row>
    <row r="10406" spans="1:8">
      <c r="A10406" s="508" t="s">
        <v>630</v>
      </c>
      <c r="B10406" s="509" t="s">
        <v>403</v>
      </c>
      <c r="C10406" s="509">
        <v>72</v>
      </c>
      <c r="D10406" s="509">
        <v>1</v>
      </c>
      <c r="H10406" s="509">
        <v>1</v>
      </c>
    </row>
    <row r="10407" spans="1:8">
      <c r="A10407" s="508" t="s">
        <v>630</v>
      </c>
      <c r="B10407" s="509" t="s">
        <v>403</v>
      </c>
      <c r="C10407" s="509">
        <v>74</v>
      </c>
      <c r="H10407" s="509">
        <v>0</v>
      </c>
    </row>
    <row r="10408" spans="1:8">
      <c r="A10408" s="508" t="s">
        <v>630</v>
      </c>
      <c r="B10408" s="509" t="s">
        <v>403</v>
      </c>
      <c r="C10408" s="509" t="s">
        <v>4571</v>
      </c>
      <c r="D10408" s="509">
        <v>7</v>
      </c>
      <c r="E10408" s="509">
        <v>3</v>
      </c>
      <c r="F10408" s="509">
        <v>1</v>
      </c>
      <c r="G10408" s="509">
        <v>0</v>
      </c>
      <c r="H10408" s="509">
        <v>8</v>
      </c>
    </row>
    <row r="10409" spans="1:8">
      <c r="A10409" s="508" t="s">
        <v>631</v>
      </c>
      <c r="B10409" s="509" t="s">
        <v>404</v>
      </c>
      <c r="C10409" s="509">
        <v>1</v>
      </c>
      <c r="H10409" s="509">
        <v>0</v>
      </c>
    </row>
    <row r="10410" spans="1:8">
      <c r="A10410" s="508" t="s">
        <v>631</v>
      </c>
      <c r="B10410" s="509" t="s">
        <v>404</v>
      </c>
      <c r="C10410" s="509" t="s">
        <v>1023</v>
      </c>
      <c r="H10410" s="509">
        <v>0</v>
      </c>
    </row>
    <row r="10411" spans="1:8">
      <c r="A10411" s="508" t="s">
        <v>631</v>
      </c>
      <c r="B10411" s="509" t="s">
        <v>404</v>
      </c>
      <c r="C10411" s="509">
        <v>2</v>
      </c>
      <c r="H10411" s="509">
        <v>0</v>
      </c>
    </row>
    <row r="10412" spans="1:8">
      <c r="A10412" s="508" t="s">
        <v>631</v>
      </c>
      <c r="B10412" s="509" t="s">
        <v>404</v>
      </c>
      <c r="C10412" s="509">
        <v>3</v>
      </c>
      <c r="H10412" s="509">
        <v>0</v>
      </c>
    </row>
    <row r="10413" spans="1:8">
      <c r="A10413" s="508" t="s">
        <v>631</v>
      </c>
      <c r="B10413" s="509" t="s">
        <v>404</v>
      </c>
      <c r="C10413" s="509">
        <v>4</v>
      </c>
      <c r="H10413" s="509">
        <v>0</v>
      </c>
    </row>
    <row r="10414" spans="1:8">
      <c r="A10414" s="508" t="s">
        <v>631</v>
      </c>
      <c r="B10414" s="509" t="s">
        <v>404</v>
      </c>
      <c r="C10414" s="509">
        <v>5</v>
      </c>
      <c r="D10414" s="509">
        <v>1</v>
      </c>
      <c r="H10414" s="509">
        <v>1</v>
      </c>
    </row>
    <row r="10415" spans="1:8">
      <c r="A10415" s="508" t="s">
        <v>631</v>
      </c>
      <c r="B10415" s="509" t="s">
        <v>404</v>
      </c>
      <c r="C10415" s="509">
        <v>6</v>
      </c>
      <c r="H10415" s="509">
        <v>0</v>
      </c>
    </row>
    <row r="10416" spans="1:8">
      <c r="A10416" s="508" t="s">
        <v>631</v>
      </c>
      <c r="B10416" s="509" t="s">
        <v>404</v>
      </c>
      <c r="C10416" s="509">
        <v>7</v>
      </c>
      <c r="H10416" s="509">
        <v>0</v>
      </c>
    </row>
    <row r="10417" spans="1:8">
      <c r="A10417" s="508" t="s">
        <v>631</v>
      </c>
      <c r="B10417" s="509" t="s">
        <v>404</v>
      </c>
      <c r="C10417" s="509">
        <v>8</v>
      </c>
      <c r="H10417" s="509">
        <v>0</v>
      </c>
    </row>
    <row r="10418" spans="1:8">
      <c r="A10418" s="508" t="s">
        <v>631</v>
      </c>
      <c r="B10418" s="509" t="s">
        <v>404</v>
      </c>
      <c r="C10418" s="509">
        <v>9</v>
      </c>
      <c r="H10418" s="509">
        <v>0</v>
      </c>
    </row>
    <row r="10419" spans="1:8">
      <c r="A10419" s="508" t="s">
        <v>631</v>
      </c>
      <c r="B10419" s="509" t="s">
        <v>404</v>
      </c>
      <c r="C10419" s="509">
        <v>10</v>
      </c>
      <c r="H10419" s="509">
        <v>0</v>
      </c>
    </row>
    <row r="10420" spans="1:8">
      <c r="A10420" s="508" t="s">
        <v>631</v>
      </c>
      <c r="B10420" s="509" t="s">
        <v>404</v>
      </c>
      <c r="C10420" s="509">
        <v>11</v>
      </c>
      <c r="H10420" s="509">
        <v>0</v>
      </c>
    </row>
    <row r="10421" spans="1:8">
      <c r="A10421" s="508" t="s">
        <v>631</v>
      </c>
      <c r="B10421" s="509" t="s">
        <v>404</v>
      </c>
      <c r="C10421" s="509">
        <v>12</v>
      </c>
      <c r="D10421" s="509">
        <v>1</v>
      </c>
      <c r="E10421" s="509">
        <v>1</v>
      </c>
      <c r="H10421" s="509">
        <v>1</v>
      </c>
    </row>
    <row r="10422" spans="1:8">
      <c r="A10422" s="508" t="s">
        <v>631</v>
      </c>
      <c r="B10422" s="509" t="s">
        <v>404</v>
      </c>
      <c r="C10422" s="509">
        <v>13</v>
      </c>
      <c r="H10422" s="509">
        <v>0</v>
      </c>
    </row>
    <row r="10423" spans="1:8">
      <c r="A10423" s="508" t="s">
        <v>631</v>
      </c>
      <c r="B10423" s="509" t="s">
        <v>404</v>
      </c>
      <c r="C10423" s="509">
        <v>14</v>
      </c>
      <c r="H10423" s="509">
        <v>0</v>
      </c>
    </row>
    <row r="10424" spans="1:8">
      <c r="A10424" s="508" t="s">
        <v>631</v>
      </c>
      <c r="B10424" s="509" t="s">
        <v>404</v>
      </c>
      <c r="C10424" s="509">
        <v>15</v>
      </c>
      <c r="H10424" s="509">
        <v>0</v>
      </c>
    </row>
    <row r="10425" spans="1:8">
      <c r="A10425" s="508" t="s">
        <v>631</v>
      </c>
      <c r="B10425" s="509" t="s">
        <v>404</v>
      </c>
      <c r="C10425" s="509">
        <v>16</v>
      </c>
      <c r="H10425" s="509">
        <v>0</v>
      </c>
    </row>
    <row r="10426" spans="1:8">
      <c r="A10426" s="508" t="s">
        <v>631</v>
      </c>
      <c r="B10426" s="509" t="s">
        <v>404</v>
      </c>
      <c r="C10426" s="509">
        <v>17</v>
      </c>
      <c r="H10426" s="509">
        <v>0</v>
      </c>
    </row>
    <row r="10427" spans="1:8">
      <c r="A10427" s="508" t="s">
        <v>631</v>
      </c>
      <c r="B10427" s="509" t="s">
        <v>404</v>
      </c>
      <c r="C10427" s="509">
        <v>18</v>
      </c>
      <c r="H10427" s="509">
        <v>0</v>
      </c>
    </row>
    <row r="10428" spans="1:8">
      <c r="A10428" s="508" t="s">
        <v>631</v>
      </c>
      <c r="B10428" s="509" t="s">
        <v>404</v>
      </c>
      <c r="C10428" s="509" t="s">
        <v>1024</v>
      </c>
      <c r="H10428" s="509">
        <v>0</v>
      </c>
    </row>
    <row r="10429" spans="1:8">
      <c r="A10429" s="508" t="s">
        <v>631</v>
      </c>
      <c r="B10429" s="509" t="s">
        <v>404</v>
      </c>
      <c r="C10429" s="509" t="s">
        <v>1025</v>
      </c>
      <c r="H10429" s="509">
        <v>0</v>
      </c>
    </row>
    <row r="10430" spans="1:8">
      <c r="A10430" s="508" t="s">
        <v>631</v>
      </c>
      <c r="B10430" s="509" t="s">
        <v>404</v>
      </c>
      <c r="C10430" s="509">
        <v>19</v>
      </c>
      <c r="H10430" s="509">
        <v>0</v>
      </c>
    </row>
    <row r="10431" spans="1:8">
      <c r="A10431" s="508" t="s">
        <v>631</v>
      </c>
      <c r="B10431" s="509" t="s">
        <v>404</v>
      </c>
      <c r="C10431" s="509">
        <v>20</v>
      </c>
      <c r="H10431" s="509">
        <v>0</v>
      </c>
    </row>
    <row r="10432" spans="1:8">
      <c r="A10432" s="508" t="s">
        <v>631</v>
      </c>
      <c r="B10432" s="509" t="s">
        <v>404</v>
      </c>
      <c r="C10432" s="509">
        <v>21</v>
      </c>
      <c r="H10432" s="509">
        <v>0</v>
      </c>
    </row>
    <row r="10433" spans="1:8">
      <c r="A10433" s="508" t="s">
        <v>631</v>
      </c>
      <c r="B10433" s="509" t="s">
        <v>404</v>
      </c>
      <c r="C10433" s="509" t="s">
        <v>1026</v>
      </c>
      <c r="H10433" s="509">
        <v>0</v>
      </c>
    </row>
    <row r="10434" spans="1:8">
      <c r="A10434" s="508" t="s">
        <v>631</v>
      </c>
      <c r="B10434" s="509" t="s">
        <v>404</v>
      </c>
      <c r="C10434" s="509" t="s">
        <v>1027</v>
      </c>
      <c r="H10434" s="509">
        <v>0</v>
      </c>
    </row>
    <row r="10435" spans="1:8">
      <c r="A10435" s="508" t="s">
        <v>631</v>
      </c>
      <c r="B10435" s="509" t="s">
        <v>404</v>
      </c>
      <c r="C10435" s="509" t="s">
        <v>1028</v>
      </c>
      <c r="H10435" s="509">
        <v>0</v>
      </c>
    </row>
    <row r="10436" spans="1:8">
      <c r="A10436" s="508" t="s">
        <v>631</v>
      </c>
      <c r="B10436" s="509" t="s">
        <v>404</v>
      </c>
      <c r="C10436" s="509">
        <v>22</v>
      </c>
      <c r="H10436" s="509">
        <v>0</v>
      </c>
    </row>
    <row r="10437" spans="1:8">
      <c r="A10437" s="508" t="s">
        <v>631</v>
      </c>
      <c r="B10437" s="509" t="s">
        <v>404</v>
      </c>
      <c r="C10437" s="509">
        <v>23</v>
      </c>
      <c r="H10437" s="509">
        <v>0</v>
      </c>
    </row>
    <row r="10438" spans="1:8">
      <c r="A10438" s="508" t="s">
        <v>631</v>
      </c>
      <c r="B10438" s="509" t="s">
        <v>404</v>
      </c>
      <c r="C10438" s="509" t="s">
        <v>1029</v>
      </c>
      <c r="H10438" s="509">
        <v>0</v>
      </c>
    </row>
    <row r="10439" spans="1:8">
      <c r="A10439" s="508" t="s">
        <v>631</v>
      </c>
      <c r="B10439" s="509" t="s">
        <v>404</v>
      </c>
      <c r="C10439" s="509">
        <v>24</v>
      </c>
      <c r="H10439" s="509">
        <v>0</v>
      </c>
    </row>
    <row r="10440" spans="1:8">
      <c r="A10440" s="508" t="s">
        <v>631</v>
      </c>
      <c r="B10440" s="509" t="s">
        <v>404</v>
      </c>
      <c r="C10440" s="509">
        <v>25</v>
      </c>
    </row>
    <row r="10441" spans="1:8">
      <c r="A10441" s="508" t="s">
        <v>631</v>
      </c>
      <c r="B10441" s="509" t="s">
        <v>404</v>
      </c>
      <c r="C10441" s="509">
        <v>26</v>
      </c>
      <c r="H10441" s="509">
        <v>0</v>
      </c>
    </row>
    <row r="10442" spans="1:8">
      <c r="A10442" s="508" t="s">
        <v>631</v>
      </c>
      <c r="B10442" s="509" t="s">
        <v>404</v>
      </c>
      <c r="C10442" s="509">
        <v>27</v>
      </c>
      <c r="H10442" s="509">
        <v>0</v>
      </c>
    </row>
    <row r="10443" spans="1:8">
      <c r="A10443" s="508" t="s">
        <v>631</v>
      </c>
      <c r="B10443" s="509" t="s">
        <v>404</v>
      </c>
      <c r="C10443" s="509">
        <v>28</v>
      </c>
      <c r="H10443" s="509">
        <v>0</v>
      </c>
    </row>
    <row r="10444" spans="1:8">
      <c r="A10444" s="508" t="s">
        <v>631</v>
      </c>
      <c r="B10444" s="509" t="s">
        <v>404</v>
      </c>
      <c r="C10444" s="509">
        <v>29</v>
      </c>
      <c r="H10444" s="509">
        <v>0</v>
      </c>
    </row>
    <row r="10445" spans="1:8">
      <c r="A10445" s="508" t="s">
        <v>631</v>
      </c>
      <c r="B10445" s="509" t="s">
        <v>404</v>
      </c>
      <c r="C10445" s="509">
        <v>30</v>
      </c>
      <c r="H10445" s="509">
        <v>0</v>
      </c>
    </row>
    <row r="10446" spans="1:8">
      <c r="A10446" s="508" t="s">
        <v>631</v>
      </c>
      <c r="B10446" s="509" t="s">
        <v>404</v>
      </c>
      <c r="C10446" s="509">
        <v>31</v>
      </c>
      <c r="H10446" s="509">
        <v>0</v>
      </c>
    </row>
    <row r="10447" spans="1:8">
      <c r="A10447" s="508" t="s">
        <v>631</v>
      </c>
      <c r="B10447" s="509" t="s">
        <v>404</v>
      </c>
      <c r="C10447" s="509">
        <v>32</v>
      </c>
      <c r="H10447" s="509">
        <v>0</v>
      </c>
    </row>
    <row r="10448" spans="1:8">
      <c r="A10448" s="508" t="s">
        <v>631</v>
      </c>
      <c r="B10448" s="509" t="s">
        <v>404</v>
      </c>
      <c r="C10448" s="509">
        <v>33</v>
      </c>
      <c r="H10448" s="509">
        <v>0</v>
      </c>
    </row>
    <row r="10449" spans="1:8">
      <c r="A10449" s="508" t="s">
        <v>631</v>
      </c>
      <c r="B10449" s="509" t="s">
        <v>404</v>
      </c>
      <c r="C10449" s="509">
        <v>34</v>
      </c>
      <c r="H10449" s="509">
        <v>0</v>
      </c>
    </row>
    <row r="10450" spans="1:8">
      <c r="A10450" s="508" t="s">
        <v>631</v>
      </c>
      <c r="B10450" s="509" t="s">
        <v>404</v>
      </c>
      <c r="C10450" s="509">
        <v>35</v>
      </c>
      <c r="H10450" s="509">
        <v>0</v>
      </c>
    </row>
    <row r="10451" spans="1:8">
      <c r="A10451" s="508" t="s">
        <v>631</v>
      </c>
      <c r="B10451" s="509" t="s">
        <v>404</v>
      </c>
      <c r="C10451" s="509">
        <v>36</v>
      </c>
      <c r="H10451" s="509">
        <v>0</v>
      </c>
    </row>
    <row r="10452" spans="1:8">
      <c r="A10452" s="508" t="s">
        <v>631</v>
      </c>
      <c r="B10452" s="509" t="s">
        <v>404</v>
      </c>
      <c r="C10452" s="509">
        <v>37</v>
      </c>
      <c r="H10452" s="509">
        <v>0</v>
      </c>
    </row>
    <row r="10453" spans="1:8">
      <c r="A10453" s="508" t="s">
        <v>631</v>
      </c>
      <c r="B10453" s="509" t="s">
        <v>404</v>
      </c>
      <c r="C10453" s="509">
        <v>38</v>
      </c>
      <c r="H10453" s="509">
        <v>0</v>
      </c>
    </row>
    <row r="10454" spans="1:8">
      <c r="A10454" s="508" t="s">
        <v>631</v>
      </c>
      <c r="B10454" s="509" t="s">
        <v>404</v>
      </c>
      <c r="C10454" s="509" t="s">
        <v>1030</v>
      </c>
    </row>
    <row r="10455" spans="1:8">
      <c r="A10455" s="508" t="s">
        <v>631</v>
      </c>
      <c r="B10455" s="509" t="s">
        <v>404</v>
      </c>
      <c r="C10455" s="509">
        <v>39</v>
      </c>
      <c r="H10455" s="509">
        <v>0</v>
      </c>
    </row>
    <row r="10456" spans="1:8">
      <c r="A10456" s="508" t="s">
        <v>631</v>
      </c>
      <c r="B10456" s="509" t="s">
        <v>404</v>
      </c>
      <c r="C10456" s="509">
        <v>40</v>
      </c>
      <c r="H10456" s="509">
        <v>0</v>
      </c>
    </row>
    <row r="10457" spans="1:8">
      <c r="A10457" s="508" t="s">
        <v>631</v>
      </c>
      <c r="B10457" s="509" t="s">
        <v>404</v>
      </c>
      <c r="C10457" s="509">
        <v>41</v>
      </c>
      <c r="H10457" s="509">
        <v>0</v>
      </c>
    </row>
    <row r="10458" spans="1:8">
      <c r="A10458" s="508" t="s">
        <v>631</v>
      </c>
      <c r="B10458" s="509" t="s">
        <v>404</v>
      </c>
      <c r="C10458" s="509">
        <v>42</v>
      </c>
      <c r="H10458" s="509">
        <v>0</v>
      </c>
    </row>
    <row r="10459" spans="1:8">
      <c r="A10459" s="508" t="s">
        <v>631</v>
      </c>
      <c r="B10459" s="509" t="s">
        <v>404</v>
      </c>
      <c r="C10459" s="509">
        <v>43</v>
      </c>
      <c r="H10459" s="509">
        <v>0</v>
      </c>
    </row>
    <row r="10460" spans="1:8">
      <c r="A10460" s="508" t="s">
        <v>631</v>
      </c>
      <c r="B10460" s="509" t="s">
        <v>404</v>
      </c>
      <c r="C10460" s="509">
        <v>44</v>
      </c>
      <c r="H10460" s="509">
        <v>0</v>
      </c>
    </row>
    <row r="10461" spans="1:8">
      <c r="A10461" s="508" t="s">
        <v>631</v>
      </c>
      <c r="B10461" s="509" t="s">
        <v>404</v>
      </c>
      <c r="C10461" s="509">
        <v>45</v>
      </c>
      <c r="H10461" s="509">
        <v>0</v>
      </c>
    </row>
    <row r="10462" spans="1:8">
      <c r="A10462" s="508" t="s">
        <v>631</v>
      </c>
      <c r="B10462" s="509" t="s">
        <v>404</v>
      </c>
      <c r="C10462" s="509">
        <v>46</v>
      </c>
      <c r="H10462" s="509">
        <v>0</v>
      </c>
    </row>
    <row r="10463" spans="1:8">
      <c r="A10463" s="508" t="s">
        <v>631</v>
      </c>
      <c r="B10463" s="509" t="s">
        <v>404</v>
      </c>
      <c r="C10463" s="509">
        <v>47</v>
      </c>
      <c r="H10463" s="509">
        <v>0</v>
      </c>
    </row>
    <row r="10464" spans="1:8">
      <c r="A10464" s="508" t="s">
        <v>631</v>
      </c>
      <c r="B10464" s="509" t="s">
        <v>404</v>
      </c>
      <c r="C10464" s="509">
        <v>48</v>
      </c>
      <c r="H10464" s="509">
        <v>0</v>
      </c>
    </row>
    <row r="10465" spans="1:8">
      <c r="A10465" s="508" t="s">
        <v>631</v>
      </c>
      <c r="B10465" s="509" t="s">
        <v>404</v>
      </c>
      <c r="C10465" s="509">
        <v>49</v>
      </c>
      <c r="H10465" s="509">
        <v>0</v>
      </c>
    </row>
    <row r="10466" spans="1:8">
      <c r="A10466" s="508" t="s">
        <v>631</v>
      </c>
      <c r="B10466" s="509" t="s">
        <v>404</v>
      </c>
      <c r="C10466" s="509">
        <v>50</v>
      </c>
      <c r="H10466" s="509">
        <v>0</v>
      </c>
    </row>
    <row r="10467" spans="1:8">
      <c r="A10467" s="508" t="s">
        <v>631</v>
      </c>
      <c r="B10467" s="509" t="s">
        <v>404</v>
      </c>
      <c r="C10467" s="509">
        <v>51</v>
      </c>
      <c r="H10467" s="509">
        <v>0</v>
      </c>
    </row>
    <row r="10468" spans="1:8">
      <c r="A10468" s="508" t="s">
        <v>631</v>
      </c>
      <c r="B10468" s="509" t="s">
        <v>404</v>
      </c>
      <c r="C10468" s="509" t="s">
        <v>1031</v>
      </c>
      <c r="H10468" s="509">
        <v>0</v>
      </c>
    </row>
    <row r="10469" spans="1:8">
      <c r="A10469" s="508" t="s">
        <v>631</v>
      </c>
      <c r="B10469" s="509" t="s">
        <v>404</v>
      </c>
      <c r="C10469" s="509" t="s">
        <v>1032</v>
      </c>
      <c r="H10469" s="509">
        <v>0</v>
      </c>
    </row>
    <row r="10470" spans="1:8">
      <c r="A10470" s="508" t="s">
        <v>631</v>
      </c>
      <c r="B10470" s="509" t="s">
        <v>404</v>
      </c>
      <c r="C10470" s="509">
        <v>52</v>
      </c>
      <c r="H10470" s="509">
        <v>0</v>
      </c>
    </row>
    <row r="10471" spans="1:8">
      <c r="A10471" s="508" t="s">
        <v>631</v>
      </c>
      <c r="B10471" s="509" t="s">
        <v>404</v>
      </c>
      <c r="C10471" s="509">
        <v>53</v>
      </c>
      <c r="H10471" s="509">
        <v>0</v>
      </c>
    </row>
    <row r="10472" spans="1:8">
      <c r="A10472" s="508" t="s">
        <v>631</v>
      </c>
      <c r="B10472" s="509" t="s">
        <v>404</v>
      </c>
      <c r="C10472" s="509">
        <v>54</v>
      </c>
      <c r="H10472" s="509">
        <v>0</v>
      </c>
    </row>
    <row r="10473" spans="1:8">
      <c r="A10473" s="508" t="s">
        <v>631</v>
      </c>
      <c r="B10473" s="509" t="s">
        <v>404</v>
      </c>
      <c r="C10473" s="509">
        <v>55</v>
      </c>
      <c r="H10473" s="509">
        <v>0</v>
      </c>
    </row>
    <row r="10474" spans="1:8">
      <c r="A10474" s="508" t="s">
        <v>631</v>
      </c>
      <c r="B10474" s="509" t="s">
        <v>404</v>
      </c>
      <c r="C10474" s="509">
        <v>56</v>
      </c>
      <c r="H10474" s="509">
        <v>0</v>
      </c>
    </row>
    <row r="10475" spans="1:8">
      <c r="A10475" s="508" t="s">
        <v>631</v>
      </c>
      <c r="B10475" s="509" t="s">
        <v>404</v>
      </c>
      <c r="C10475" s="509">
        <v>57</v>
      </c>
      <c r="H10475" s="509">
        <v>0</v>
      </c>
    </row>
    <row r="10476" spans="1:8">
      <c r="A10476" s="508" t="s">
        <v>631</v>
      </c>
      <c r="B10476" s="509" t="s">
        <v>404</v>
      </c>
      <c r="C10476" s="509">
        <v>58</v>
      </c>
      <c r="H10476" s="509">
        <v>0</v>
      </c>
    </row>
    <row r="10477" spans="1:8">
      <c r="A10477" s="508" t="s">
        <v>631</v>
      </c>
      <c r="B10477" s="509" t="s">
        <v>404</v>
      </c>
      <c r="C10477" s="509">
        <v>59</v>
      </c>
      <c r="H10477" s="509">
        <v>0</v>
      </c>
    </row>
    <row r="10478" spans="1:8">
      <c r="A10478" s="508" t="s">
        <v>631</v>
      </c>
      <c r="B10478" s="509" t="s">
        <v>404</v>
      </c>
      <c r="C10478" s="509">
        <v>60</v>
      </c>
      <c r="H10478" s="509">
        <v>0</v>
      </c>
    </row>
    <row r="10479" spans="1:8">
      <c r="A10479" s="508" t="s">
        <v>631</v>
      </c>
      <c r="B10479" s="509" t="s">
        <v>404</v>
      </c>
      <c r="C10479" s="509">
        <v>61</v>
      </c>
      <c r="D10479" s="509">
        <v>2</v>
      </c>
      <c r="E10479" s="509">
        <v>1</v>
      </c>
      <c r="H10479" s="509">
        <v>2</v>
      </c>
    </row>
    <row r="10480" spans="1:8">
      <c r="A10480" s="508" t="s">
        <v>631</v>
      </c>
      <c r="B10480" s="509" t="s">
        <v>404</v>
      </c>
      <c r="C10480" s="509">
        <v>62</v>
      </c>
      <c r="H10480" s="509">
        <v>0</v>
      </c>
    </row>
    <row r="10481" spans="1:8">
      <c r="A10481" s="508" t="s">
        <v>631</v>
      </c>
      <c r="B10481" s="509" t="s">
        <v>404</v>
      </c>
      <c r="C10481" s="509">
        <v>63</v>
      </c>
      <c r="D10481" s="509">
        <v>1</v>
      </c>
      <c r="E10481" s="509">
        <v>1</v>
      </c>
      <c r="H10481" s="509">
        <v>1</v>
      </c>
    </row>
    <row r="10482" spans="1:8">
      <c r="A10482" s="508" t="s">
        <v>631</v>
      </c>
      <c r="B10482" s="509" t="s">
        <v>404</v>
      </c>
      <c r="C10482" s="509" t="s">
        <v>1033</v>
      </c>
      <c r="H10482" s="509">
        <v>0</v>
      </c>
    </row>
    <row r="10483" spans="1:8">
      <c r="A10483" s="508" t="s">
        <v>631</v>
      </c>
      <c r="B10483" s="509" t="s">
        <v>404</v>
      </c>
      <c r="C10483" s="509" t="s">
        <v>1034</v>
      </c>
      <c r="H10483" s="509">
        <v>0</v>
      </c>
    </row>
    <row r="10484" spans="1:8">
      <c r="A10484" s="508" t="s">
        <v>631</v>
      </c>
      <c r="B10484" s="509" t="s">
        <v>404</v>
      </c>
      <c r="C10484" s="509">
        <v>64</v>
      </c>
      <c r="H10484" s="509">
        <v>0</v>
      </c>
    </row>
    <row r="10485" spans="1:8">
      <c r="A10485" s="508" t="s">
        <v>631</v>
      </c>
      <c r="B10485" s="509" t="s">
        <v>404</v>
      </c>
      <c r="C10485" s="509" t="s">
        <v>1035</v>
      </c>
      <c r="H10485" s="509">
        <v>0</v>
      </c>
    </row>
    <row r="10486" spans="1:8">
      <c r="A10486" s="508" t="s">
        <v>631</v>
      </c>
      <c r="B10486" s="509" t="s">
        <v>404</v>
      </c>
      <c r="C10486" s="509">
        <v>65</v>
      </c>
      <c r="D10486" s="509">
        <v>1</v>
      </c>
      <c r="E10486" s="509">
        <v>1</v>
      </c>
      <c r="H10486" s="509">
        <v>1</v>
      </c>
    </row>
    <row r="10487" spans="1:8">
      <c r="A10487" s="508" t="s">
        <v>631</v>
      </c>
      <c r="B10487" s="509" t="s">
        <v>404</v>
      </c>
      <c r="C10487" s="509">
        <v>66</v>
      </c>
      <c r="H10487" s="509">
        <v>0</v>
      </c>
    </row>
    <row r="10488" spans="1:8">
      <c r="A10488" s="508" t="s">
        <v>631</v>
      </c>
      <c r="B10488" s="509" t="s">
        <v>404</v>
      </c>
      <c r="C10488" s="509" t="s">
        <v>1036</v>
      </c>
      <c r="H10488" s="509">
        <v>0</v>
      </c>
    </row>
    <row r="10489" spans="1:8">
      <c r="A10489" s="508" t="s">
        <v>631</v>
      </c>
      <c r="B10489" s="509" t="s">
        <v>404</v>
      </c>
      <c r="C10489" s="509" t="s">
        <v>1037</v>
      </c>
      <c r="D10489" s="509">
        <v>1</v>
      </c>
      <c r="H10489" s="509">
        <v>1</v>
      </c>
    </row>
    <row r="10490" spans="1:8">
      <c r="A10490" s="508" t="s">
        <v>631</v>
      </c>
      <c r="B10490" s="509" t="s">
        <v>404</v>
      </c>
      <c r="C10490" s="509" t="s">
        <v>1038</v>
      </c>
      <c r="H10490" s="509">
        <v>0</v>
      </c>
    </row>
    <row r="10491" spans="1:8">
      <c r="A10491" s="508" t="s">
        <v>631</v>
      </c>
      <c r="B10491" s="509" t="s">
        <v>404</v>
      </c>
      <c r="C10491" s="509" t="s">
        <v>1039</v>
      </c>
      <c r="D10491" s="509">
        <v>1</v>
      </c>
      <c r="H10491" s="509">
        <v>1</v>
      </c>
    </row>
    <row r="10492" spans="1:8">
      <c r="A10492" s="508" t="s">
        <v>631</v>
      </c>
      <c r="B10492" s="509" t="s">
        <v>404</v>
      </c>
      <c r="C10492" s="509" t="s">
        <v>1040</v>
      </c>
      <c r="D10492" s="509">
        <v>2</v>
      </c>
      <c r="H10492" s="509">
        <v>2</v>
      </c>
    </row>
    <row r="10493" spans="1:8">
      <c r="A10493" s="508" t="s">
        <v>631</v>
      </c>
      <c r="B10493" s="509" t="s">
        <v>404</v>
      </c>
      <c r="C10493" s="509" t="s">
        <v>1041</v>
      </c>
      <c r="H10493" s="509">
        <v>0</v>
      </c>
    </row>
    <row r="10494" spans="1:8">
      <c r="A10494" s="508" t="s">
        <v>631</v>
      </c>
      <c r="B10494" s="509" t="s">
        <v>404</v>
      </c>
      <c r="C10494" s="509" t="s">
        <v>1042</v>
      </c>
    </row>
    <row r="10495" spans="1:8">
      <c r="A10495" s="508" t="s">
        <v>631</v>
      </c>
      <c r="B10495" s="509" t="s">
        <v>404</v>
      </c>
      <c r="C10495" s="509">
        <v>67</v>
      </c>
      <c r="H10495" s="509">
        <v>0</v>
      </c>
    </row>
    <row r="10496" spans="1:8">
      <c r="A10496" s="508" t="s">
        <v>631</v>
      </c>
      <c r="B10496" s="509" t="s">
        <v>404</v>
      </c>
      <c r="C10496" s="509">
        <v>68</v>
      </c>
      <c r="H10496" s="509">
        <v>0</v>
      </c>
    </row>
    <row r="10497" spans="1:8">
      <c r="A10497" s="508" t="s">
        <v>631</v>
      </c>
      <c r="B10497" s="509" t="s">
        <v>404</v>
      </c>
      <c r="C10497" s="509" t="s">
        <v>1043</v>
      </c>
      <c r="D10497" s="509">
        <v>1</v>
      </c>
      <c r="H10497" s="509">
        <v>1</v>
      </c>
    </row>
    <row r="10498" spans="1:8">
      <c r="A10498" s="508" t="s">
        <v>631</v>
      </c>
      <c r="B10498" s="509" t="s">
        <v>404</v>
      </c>
      <c r="C10498" s="509">
        <v>69</v>
      </c>
      <c r="H10498" s="509">
        <v>0</v>
      </c>
    </row>
    <row r="10499" spans="1:8">
      <c r="A10499" s="508" t="s">
        <v>631</v>
      </c>
      <c r="B10499" s="509" t="s">
        <v>404</v>
      </c>
      <c r="C10499" s="509" t="s">
        <v>1044</v>
      </c>
      <c r="H10499" s="509">
        <v>0</v>
      </c>
    </row>
    <row r="10500" spans="1:8">
      <c r="A10500" s="508" t="s">
        <v>631</v>
      </c>
      <c r="B10500" s="509" t="s">
        <v>404</v>
      </c>
      <c r="C10500" s="509" t="s">
        <v>1045</v>
      </c>
      <c r="H10500" s="509">
        <v>0</v>
      </c>
    </row>
    <row r="10501" spans="1:8">
      <c r="A10501" s="508" t="s">
        <v>631</v>
      </c>
      <c r="B10501" s="509" t="s">
        <v>404</v>
      </c>
      <c r="C10501" s="509">
        <v>70</v>
      </c>
      <c r="H10501" s="509">
        <v>0</v>
      </c>
    </row>
    <row r="10502" spans="1:8">
      <c r="A10502" s="508" t="s">
        <v>631</v>
      </c>
      <c r="B10502" s="509" t="s">
        <v>404</v>
      </c>
      <c r="C10502" s="509" t="s">
        <v>1046</v>
      </c>
      <c r="H10502" s="509">
        <v>0</v>
      </c>
    </row>
    <row r="10503" spans="1:8">
      <c r="A10503" s="508" t="s">
        <v>631</v>
      </c>
      <c r="B10503" s="509" t="s">
        <v>404</v>
      </c>
      <c r="C10503" s="509">
        <v>71</v>
      </c>
      <c r="H10503" s="509">
        <v>0</v>
      </c>
    </row>
    <row r="10504" spans="1:8">
      <c r="A10504" s="508" t="s">
        <v>631</v>
      </c>
      <c r="B10504" s="509" t="s">
        <v>404</v>
      </c>
      <c r="C10504" s="509" t="s">
        <v>1047</v>
      </c>
      <c r="H10504" s="509">
        <v>0</v>
      </c>
    </row>
    <row r="10505" spans="1:8">
      <c r="A10505" s="508" t="s">
        <v>631</v>
      </c>
      <c r="B10505" s="509" t="s">
        <v>404</v>
      </c>
      <c r="C10505" s="509" t="s">
        <v>1048</v>
      </c>
      <c r="H10505" s="509">
        <v>0</v>
      </c>
    </row>
    <row r="10506" spans="1:8">
      <c r="A10506" s="508" t="s">
        <v>631</v>
      </c>
      <c r="B10506" s="509" t="s">
        <v>404</v>
      </c>
      <c r="C10506" s="509" t="s">
        <v>1049</v>
      </c>
      <c r="H10506" s="509">
        <v>0</v>
      </c>
    </row>
    <row r="10507" spans="1:8">
      <c r="A10507" s="508" t="s">
        <v>631</v>
      </c>
      <c r="B10507" s="509" t="s">
        <v>404</v>
      </c>
      <c r="C10507" s="509" t="s">
        <v>1050</v>
      </c>
      <c r="H10507" s="509">
        <v>0</v>
      </c>
    </row>
    <row r="10508" spans="1:8">
      <c r="A10508" s="508" t="s">
        <v>631</v>
      </c>
      <c r="B10508" s="509" t="s">
        <v>404</v>
      </c>
      <c r="C10508" s="509" t="s">
        <v>1051</v>
      </c>
      <c r="H10508" s="509">
        <v>0</v>
      </c>
    </row>
    <row r="10509" spans="1:8">
      <c r="A10509" s="508" t="s">
        <v>631</v>
      </c>
      <c r="B10509" s="509" t="s">
        <v>404</v>
      </c>
      <c r="C10509" s="509">
        <v>72</v>
      </c>
      <c r="D10509" s="509">
        <v>1</v>
      </c>
      <c r="H10509" s="509">
        <v>1</v>
      </c>
    </row>
    <row r="10510" spans="1:8">
      <c r="A10510" s="508" t="s">
        <v>631</v>
      </c>
      <c r="B10510" s="509" t="s">
        <v>404</v>
      </c>
      <c r="C10510" s="509">
        <v>74</v>
      </c>
      <c r="H10510" s="509">
        <v>0</v>
      </c>
    </row>
    <row r="10511" spans="1:8">
      <c r="A10511" s="508" t="s">
        <v>631</v>
      </c>
      <c r="B10511" s="509" t="s">
        <v>404</v>
      </c>
      <c r="C10511" s="509" t="s">
        <v>4571</v>
      </c>
      <c r="D10511" s="509">
        <v>12</v>
      </c>
      <c r="E10511" s="509">
        <v>4</v>
      </c>
      <c r="F10511" s="509">
        <v>0</v>
      </c>
      <c r="G10511" s="509">
        <v>0</v>
      </c>
      <c r="H10511" s="509">
        <v>12</v>
      </c>
    </row>
    <row r="10512" spans="1:8">
      <c r="A10512" s="508" t="s">
        <v>632</v>
      </c>
      <c r="B10512" s="509" t="s">
        <v>405</v>
      </c>
      <c r="C10512" s="509">
        <v>1</v>
      </c>
      <c r="H10512" s="509">
        <v>0</v>
      </c>
    </row>
    <row r="10513" spans="1:8">
      <c r="A10513" s="508" t="s">
        <v>632</v>
      </c>
      <c r="B10513" s="509" t="s">
        <v>405</v>
      </c>
      <c r="C10513" s="509" t="s">
        <v>1023</v>
      </c>
      <c r="H10513" s="509">
        <v>0</v>
      </c>
    </row>
    <row r="10514" spans="1:8">
      <c r="A10514" s="508" t="s">
        <v>632</v>
      </c>
      <c r="B10514" s="509" t="s">
        <v>405</v>
      </c>
      <c r="C10514" s="509">
        <v>2</v>
      </c>
      <c r="H10514" s="509">
        <v>0</v>
      </c>
    </row>
    <row r="10515" spans="1:8">
      <c r="A10515" s="508" t="s">
        <v>632</v>
      </c>
      <c r="B10515" s="509" t="s">
        <v>405</v>
      </c>
      <c r="C10515" s="509">
        <v>3</v>
      </c>
      <c r="H10515" s="509">
        <v>0</v>
      </c>
    </row>
    <row r="10516" spans="1:8">
      <c r="A10516" s="508" t="s">
        <v>632</v>
      </c>
      <c r="B10516" s="509" t="s">
        <v>405</v>
      </c>
      <c r="C10516" s="509">
        <v>4</v>
      </c>
      <c r="H10516" s="509">
        <v>0</v>
      </c>
    </row>
    <row r="10517" spans="1:8">
      <c r="A10517" s="508" t="s">
        <v>632</v>
      </c>
      <c r="B10517" s="509" t="s">
        <v>405</v>
      </c>
      <c r="C10517" s="509">
        <v>5</v>
      </c>
      <c r="H10517" s="509">
        <v>0</v>
      </c>
    </row>
    <row r="10518" spans="1:8">
      <c r="A10518" s="508" t="s">
        <v>632</v>
      </c>
      <c r="B10518" s="509" t="s">
        <v>405</v>
      </c>
      <c r="C10518" s="509">
        <v>6</v>
      </c>
      <c r="H10518" s="509">
        <v>0</v>
      </c>
    </row>
    <row r="10519" spans="1:8">
      <c r="A10519" s="508" t="s">
        <v>632</v>
      </c>
      <c r="B10519" s="509" t="s">
        <v>405</v>
      </c>
      <c r="C10519" s="509">
        <v>7</v>
      </c>
      <c r="H10519" s="509">
        <v>0</v>
      </c>
    </row>
    <row r="10520" spans="1:8">
      <c r="A10520" s="508" t="s">
        <v>632</v>
      </c>
      <c r="B10520" s="509" t="s">
        <v>405</v>
      </c>
      <c r="C10520" s="509">
        <v>8</v>
      </c>
      <c r="H10520" s="509">
        <v>0</v>
      </c>
    </row>
    <row r="10521" spans="1:8">
      <c r="A10521" s="508" t="s">
        <v>632</v>
      </c>
      <c r="B10521" s="509" t="s">
        <v>405</v>
      </c>
      <c r="C10521" s="509">
        <v>9</v>
      </c>
      <c r="H10521" s="509">
        <v>0</v>
      </c>
    </row>
    <row r="10522" spans="1:8">
      <c r="A10522" s="508" t="s">
        <v>632</v>
      </c>
      <c r="B10522" s="509" t="s">
        <v>405</v>
      </c>
      <c r="C10522" s="509">
        <v>10</v>
      </c>
      <c r="H10522" s="509">
        <v>0</v>
      </c>
    </row>
    <row r="10523" spans="1:8">
      <c r="A10523" s="508" t="s">
        <v>632</v>
      </c>
      <c r="B10523" s="509" t="s">
        <v>405</v>
      </c>
      <c r="C10523" s="509">
        <v>11</v>
      </c>
      <c r="H10523" s="509">
        <v>0</v>
      </c>
    </row>
    <row r="10524" spans="1:8">
      <c r="A10524" s="508" t="s">
        <v>632</v>
      </c>
      <c r="B10524" s="509" t="s">
        <v>405</v>
      </c>
      <c r="C10524" s="509">
        <v>12</v>
      </c>
      <c r="H10524" s="509">
        <v>0</v>
      </c>
    </row>
    <row r="10525" spans="1:8">
      <c r="A10525" s="508" t="s">
        <v>632</v>
      </c>
      <c r="B10525" s="509" t="s">
        <v>405</v>
      </c>
      <c r="C10525" s="509">
        <v>13</v>
      </c>
      <c r="H10525" s="509">
        <v>0</v>
      </c>
    </row>
    <row r="10526" spans="1:8">
      <c r="A10526" s="508" t="s">
        <v>632</v>
      </c>
      <c r="B10526" s="509" t="s">
        <v>405</v>
      </c>
      <c r="C10526" s="509">
        <v>14</v>
      </c>
      <c r="H10526" s="509">
        <v>0</v>
      </c>
    </row>
    <row r="10527" spans="1:8">
      <c r="A10527" s="508" t="s">
        <v>632</v>
      </c>
      <c r="B10527" s="509" t="s">
        <v>405</v>
      </c>
      <c r="C10527" s="509">
        <v>15</v>
      </c>
      <c r="H10527" s="509">
        <v>0</v>
      </c>
    </row>
    <row r="10528" spans="1:8">
      <c r="A10528" s="508" t="s">
        <v>632</v>
      </c>
      <c r="B10528" s="509" t="s">
        <v>405</v>
      </c>
      <c r="C10528" s="509">
        <v>16</v>
      </c>
      <c r="H10528" s="509">
        <v>0</v>
      </c>
    </row>
    <row r="10529" spans="1:8">
      <c r="A10529" s="508" t="s">
        <v>632</v>
      </c>
      <c r="B10529" s="509" t="s">
        <v>405</v>
      </c>
      <c r="C10529" s="509">
        <v>17</v>
      </c>
      <c r="H10529" s="509">
        <v>0</v>
      </c>
    </row>
    <row r="10530" spans="1:8">
      <c r="A10530" s="508" t="s">
        <v>632</v>
      </c>
      <c r="B10530" s="509" t="s">
        <v>405</v>
      </c>
      <c r="C10530" s="509">
        <v>18</v>
      </c>
      <c r="H10530" s="509">
        <v>0</v>
      </c>
    </row>
    <row r="10531" spans="1:8">
      <c r="A10531" s="508" t="s">
        <v>632</v>
      </c>
      <c r="B10531" s="509" t="s">
        <v>405</v>
      </c>
      <c r="C10531" s="509" t="s">
        <v>1024</v>
      </c>
      <c r="H10531" s="509">
        <v>0</v>
      </c>
    </row>
    <row r="10532" spans="1:8">
      <c r="A10532" s="508" t="s">
        <v>632</v>
      </c>
      <c r="B10532" s="509" t="s">
        <v>405</v>
      </c>
      <c r="C10532" s="509" t="s">
        <v>1025</v>
      </c>
      <c r="H10532" s="509">
        <v>0</v>
      </c>
    </row>
    <row r="10533" spans="1:8">
      <c r="A10533" s="508" t="s">
        <v>632</v>
      </c>
      <c r="B10533" s="509" t="s">
        <v>405</v>
      </c>
      <c r="C10533" s="509">
        <v>19</v>
      </c>
      <c r="H10533" s="509">
        <v>0</v>
      </c>
    </row>
    <row r="10534" spans="1:8">
      <c r="A10534" s="508" t="s">
        <v>632</v>
      </c>
      <c r="B10534" s="509" t="s">
        <v>405</v>
      </c>
      <c r="C10534" s="509">
        <v>20</v>
      </c>
      <c r="H10534" s="509">
        <v>0</v>
      </c>
    </row>
    <row r="10535" spans="1:8">
      <c r="A10535" s="508" t="s">
        <v>632</v>
      </c>
      <c r="B10535" s="509" t="s">
        <v>405</v>
      </c>
      <c r="C10535" s="509">
        <v>21</v>
      </c>
      <c r="H10535" s="509">
        <v>0</v>
      </c>
    </row>
    <row r="10536" spans="1:8">
      <c r="A10536" s="508" t="s">
        <v>632</v>
      </c>
      <c r="B10536" s="509" t="s">
        <v>405</v>
      </c>
      <c r="C10536" s="509" t="s">
        <v>1026</v>
      </c>
      <c r="H10536" s="509">
        <v>0</v>
      </c>
    </row>
    <row r="10537" spans="1:8">
      <c r="A10537" s="508" t="s">
        <v>632</v>
      </c>
      <c r="B10537" s="509" t="s">
        <v>405</v>
      </c>
      <c r="C10537" s="509" t="s">
        <v>1027</v>
      </c>
      <c r="H10537" s="509">
        <v>0</v>
      </c>
    </row>
    <row r="10538" spans="1:8">
      <c r="A10538" s="508" t="s">
        <v>632</v>
      </c>
      <c r="B10538" s="509" t="s">
        <v>405</v>
      </c>
      <c r="C10538" s="509" t="s">
        <v>1028</v>
      </c>
      <c r="H10538" s="509">
        <v>0</v>
      </c>
    </row>
    <row r="10539" spans="1:8">
      <c r="A10539" s="508" t="s">
        <v>632</v>
      </c>
      <c r="B10539" s="509" t="s">
        <v>405</v>
      </c>
      <c r="C10539" s="509">
        <v>22</v>
      </c>
      <c r="H10539" s="509">
        <v>0</v>
      </c>
    </row>
    <row r="10540" spans="1:8">
      <c r="A10540" s="508" t="s">
        <v>632</v>
      </c>
      <c r="B10540" s="509" t="s">
        <v>405</v>
      </c>
      <c r="C10540" s="509">
        <v>23</v>
      </c>
      <c r="H10540" s="509">
        <v>0</v>
      </c>
    </row>
    <row r="10541" spans="1:8">
      <c r="A10541" s="508" t="s">
        <v>632</v>
      </c>
      <c r="B10541" s="509" t="s">
        <v>405</v>
      </c>
      <c r="C10541" s="509" t="s">
        <v>1029</v>
      </c>
      <c r="H10541" s="509">
        <v>0</v>
      </c>
    </row>
    <row r="10542" spans="1:8">
      <c r="A10542" s="508" t="s">
        <v>632</v>
      </c>
      <c r="B10542" s="509" t="s">
        <v>405</v>
      </c>
      <c r="C10542" s="509">
        <v>24</v>
      </c>
      <c r="H10542" s="509">
        <v>0</v>
      </c>
    </row>
    <row r="10543" spans="1:8">
      <c r="A10543" s="508" t="s">
        <v>632</v>
      </c>
      <c r="B10543" s="509" t="s">
        <v>405</v>
      </c>
      <c r="C10543" s="509">
        <v>25</v>
      </c>
    </row>
    <row r="10544" spans="1:8">
      <c r="A10544" s="508" t="s">
        <v>632</v>
      </c>
      <c r="B10544" s="509" t="s">
        <v>405</v>
      </c>
      <c r="C10544" s="509">
        <v>26</v>
      </c>
      <c r="H10544" s="509">
        <v>0</v>
      </c>
    </row>
    <row r="10545" spans="1:8">
      <c r="A10545" s="508" t="s">
        <v>632</v>
      </c>
      <c r="B10545" s="509" t="s">
        <v>405</v>
      </c>
      <c r="C10545" s="509">
        <v>27</v>
      </c>
      <c r="H10545" s="509">
        <v>0</v>
      </c>
    </row>
    <row r="10546" spans="1:8">
      <c r="A10546" s="508" t="s">
        <v>632</v>
      </c>
      <c r="B10546" s="509" t="s">
        <v>405</v>
      </c>
      <c r="C10546" s="509">
        <v>28</v>
      </c>
      <c r="H10546" s="509">
        <v>0</v>
      </c>
    </row>
    <row r="10547" spans="1:8">
      <c r="A10547" s="508" t="s">
        <v>632</v>
      </c>
      <c r="B10547" s="509" t="s">
        <v>405</v>
      </c>
      <c r="C10547" s="509">
        <v>29</v>
      </c>
      <c r="H10547" s="509">
        <v>0</v>
      </c>
    </row>
    <row r="10548" spans="1:8">
      <c r="A10548" s="508" t="s">
        <v>632</v>
      </c>
      <c r="B10548" s="509" t="s">
        <v>405</v>
      </c>
      <c r="C10548" s="509">
        <v>30</v>
      </c>
      <c r="H10548" s="509">
        <v>0</v>
      </c>
    </row>
    <row r="10549" spans="1:8">
      <c r="A10549" s="508" t="s">
        <v>632</v>
      </c>
      <c r="B10549" s="509" t="s">
        <v>405</v>
      </c>
      <c r="C10549" s="509">
        <v>31</v>
      </c>
      <c r="H10549" s="509">
        <v>0</v>
      </c>
    </row>
    <row r="10550" spans="1:8">
      <c r="A10550" s="508" t="s">
        <v>632</v>
      </c>
      <c r="B10550" s="509" t="s">
        <v>405</v>
      </c>
      <c r="C10550" s="509">
        <v>32</v>
      </c>
      <c r="H10550" s="509">
        <v>0</v>
      </c>
    </row>
    <row r="10551" spans="1:8">
      <c r="A10551" s="508" t="s">
        <v>632</v>
      </c>
      <c r="B10551" s="509" t="s">
        <v>405</v>
      </c>
      <c r="C10551" s="509">
        <v>33</v>
      </c>
      <c r="H10551" s="509">
        <v>0</v>
      </c>
    </row>
    <row r="10552" spans="1:8">
      <c r="A10552" s="508" t="s">
        <v>632</v>
      </c>
      <c r="B10552" s="509" t="s">
        <v>405</v>
      </c>
      <c r="C10552" s="509">
        <v>34</v>
      </c>
      <c r="H10552" s="509">
        <v>0</v>
      </c>
    </row>
    <row r="10553" spans="1:8">
      <c r="A10553" s="508" t="s">
        <v>632</v>
      </c>
      <c r="B10553" s="509" t="s">
        <v>405</v>
      </c>
      <c r="C10553" s="509">
        <v>35</v>
      </c>
      <c r="H10553" s="509">
        <v>0</v>
      </c>
    </row>
    <row r="10554" spans="1:8">
      <c r="A10554" s="508" t="s">
        <v>632</v>
      </c>
      <c r="B10554" s="509" t="s">
        <v>405</v>
      </c>
      <c r="C10554" s="509">
        <v>36</v>
      </c>
      <c r="H10554" s="509">
        <v>0</v>
      </c>
    </row>
    <row r="10555" spans="1:8">
      <c r="A10555" s="508" t="s">
        <v>632</v>
      </c>
      <c r="B10555" s="509" t="s">
        <v>405</v>
      </c>
      <c r="C10555" s="509">
        <v>37</v>
      </c>
      <c r="H10555" s="509">
        <v>0</v>
      </c>
    </row>
    <row r="10556" spans="1:8">
      <c r="A10556" s="508" t="s">
        <v>632</v>
      </c>
      <c r="B10556" s="509" t="s">
        <v>405</v>
      </c>
      <c r="C10556" s="509">
        <v>38</v>
      </c>
      <c r="H10556" s="509">
        <v>0</v>
      </c>
    </row>
    <row r="10557" spans="1:8">
      <c r="A10557" s="508" t="s">
        <v>632</v>
      </c>
      <c r="B10557" s="509" t="s">
        <v>405</v>
      </c>
      <c r="C10557" s="509" t="s">
        <v>1030</v>
      </c>
    </row>
    <row r="10558" spans="1:8">
      <c r="A10558" s="508" t="s">
        <v>632</v>
      </c>
      <c r="B10558" s="509" t="s">
        <v>405</v>
      </c>
      <c r="C10558" s="509">
        <v>39</v>
      </c>
      <c r="H10558" s="509">
        <v>0</v>
      </c>
    </row>
    <row r="10559" spans="1:8">
      <c r="A10559" s="508" t="s">
        <v>632</v>
      </c>
      <c r="B10559" s="509" t="s">
        <v>405</v>
      </c>
      <c r="C10559" s="509">
        <v>40</v>
      </c>
      <c r="H10559" s="509">
        <v>0</v>
      </c>
    </row>
    <row r="10560" spans="1:8">
      <c r="A10560" s="508" t="s">
        <v>632</v>
      </c>
      <c r="B10560" s="509" t="s">
        <v>405</v>
      </c>
      <c r="C10560" s="509">
        <v>41</v>
      </c>
      <c r="H10560" s="509">
        <v>0</v>
      </c>
    </row>
    <row r="10561" spans="1:8">
      <c r="A10561" s="508" t="s">
        <v>632</v>
      </c>
      <c r="B10561" s="509" t="s">
        <v>405</v>
      </c>
      <c r="C10561" s="509">
        <v>42</v>
      </c>
      <c r="H10561" s="509">
        <v>0</v>
      </c>
    </row>
    <row r="10562" spans="1:8">
      <c r="A10562" s="508" t="s">
        <v>632</v>
      </c>
      <c r="B10562" s="509" t="s">
        <v>405</v>
      </c>
      <c r="C10562" s="509">
        <v>43</v>
      </c>
      <c r="H10562" s="509">
        <v>0</v>
      </c>
    </row>
    <row r="10563" spans="1:8">
      <c r="A10563" s="508" t="s">
        <v>632</v>
      </c>
      <c r="B10563" s="509" t="s">
        <v>405</v>
      </c>
      <c r="C10563" s="509">
        <v>44</v>
      </c>
      <c r="H10563" s="509">
        <v>0</v>
      </c>
    </row>
    <row r="10564" spans="1:8">
      <c r="A10564" s="508" t="s">
        <v>632</v>
      </c>
      <c r="B10564" s="509" t="s">
        <v>405</v>
      </c>
      <c r="C10564" s="509">
        <v>45</v>
      </c>
      <c r="H10564" s="509">
        <v>0</v>
      </c>
    </row>
    <row r="10565" spans="1:8">
      <c r="A10565" s="508" t="s">
        <v>632</v>
      </c>
      <c r="B10565" s="509" t="s">
        <v>405</v>
      </c>
      <c r="C10565" s="509">
        <v>46</v>
      </c>
      <c r="H10565" s="509">
        <v>0</v>
      </c>
    </row>
    <row r="10566" spans="1:8">
      <c r="A10566" s="508" t="s">
        <v>632</v>
      </c>
      <c r="B10566" s="509" t="s">
        <v>405</v>
      </c>
      <c r="C10566" s="509">
        <v>47</v>
      </c>
      <c r="H10566" s="509">
        <v>0</v>
      </c>
    </row>
    <row r="10567" spans="1:8">
      <c r="A10567" s="508" t="s">
        <v>632</v>
      </c>
      <c r="B10567" s="509" t="s">
        <v>405</v>
      </c>
      <c r="C10567" s="509">
        <v>48</v>
      </c>
      <c r="H10567" s="509">
        <v>0</v>
      </c>
    </row>
    <row r="10568" spans="1:8">
      <c r="A10568" s="508" t="s">
        <v>632</v>
      </c>
      <c r="B10568" s="509" t="s">
        <v>405</v>
      </c>
      <c r="C10568" s="509">
        <v>49</v>
      </c>
      <c r="H10568" s="509">
        <v>0</v>
      </c>
    </row>
    <row r="10569" spans="1:8">
      <c r="A10569" s="508" t="s">
        <v>632</v>
      </c>
      <c r="B10569" s="509" t="s">
        <v>405</v>
      </c>
      <c r="C10569" s="509">
        <v>50</v>
      </c>
      <c r="H10569" s="509">
        <v>0</v>
      </c>
    </row>
    <row r="10570" spans="1:8">
      <c r="A10570" s="508" t="s">
        <v>632</v>
      </c>
      <c r="B10570" s="509" t="s">
        <v>405</v>
      </c>
      <c r="C10570" s="509">
        <v>51</v>
      </c>
      <c r="H10570" s="509">
        <v>0</v>
      </c>
    </row>
    <row r="10571" spans="1:8">
      <c r="A10571" s="508" t="s">
        <v>632</v>
      </c>
      <c r="B10571" s="509" t="s">
        <v>405</v>
      </c>
      <c r="C10571" s="509" t="s">
        <v>1031</v>
      </c>
      <c r="H10571" s="509">
        <v>0</v>
      </c>
    </row>
    <row r="10572" spans="1:8">
      <c r="A10572" s="508" t="s">
        <v>632</v>
      </c>
      <c r="B10572" s="509" t="s">
        <v>405</v>
      </c>
      <c r="C10572" s="509" t="s">
        <v>1032</v>
      </c>
      <c r="H10572" s="509">
        <v>0</v>
      </c>
    </row>
    <row r="10573" spans="1:8">
      <c r="A10573" s="508" t="s">
        <v>632</v>
      </c>
      <c r="B10573" s="509" t="s">
        <v>405</v>
      </c>
      <c r="C10573" s="509">
        <v>52</v>
      </c>
      <c r="H10573" s="509">
        <v>0</v>
      </c>
    </row>
    <row r="10574" spans="1:8">
      <c r="A10574" s="508" t="s">
        <v>632</v>
      </c>
      <c r="B10574" s="509" t="s">
        <v>405</v>
      </c>
      <c r="C10574" s="509">
        <v>53</v>
      </c>
      <c r="H10574" s="509">
        <v>0</v>
      </c>
    </row>
    <row r="10575" spans="1:8">
      <c r="A10575" s="508" t="s">
        <v>632</v>
      </c>
      <c r="B10575" s="509" t="s">
        <v>405</v>
      </c>
      <c r="C10575" s="509">
        <v>54</v>
      </c>
      <c r="H10575" s="509">
        <v>0</v>
      </c>
    </row>
    <row r="10576" spans="1:8">
      <c r="A10576" s="508" t="s">
        <v>632</v>
      </c>
      <c r="B10576" s="509" t="s">
        <v>405</v>
      </c>
      <c r="C10576" s="509">
        <v>55</v>
      </c>
      <c r="H10576" s="509">
        <v>0</v>
      </c>
    </row>
    <row r="10577" spans="1:8">
      <c r="A10577" s="508" t="s">
        <v>632</v>
      </c>
      <c r="B10577" s="509" t="s">
        <v>405</v>
      </c>
      <c r="C10577" s="509">
        <v>56</v>
      </c>
      <c r="H10577" s="509">
        <v>0</v>
      </c>
    </row>
    <row r="10578" spans="1:8">
      <c r="A10578" s="508" t="s">
        <v>632</v>
      </c>
      <c r="B10578" s="509" t="s">
        <v>405</v>
      </c>
      <c r="C10578" s="509">
        <v>57</v>
      </c>
      <c r="H10578" s="509">
        <v>0</v>
      </c>
    </row>
    <row r="10579" spans="1:8">
      <c r="A10579" s="508" t="s">
        <v>632</v>
      </c>
      <c r="B10579" s="509" t="s">
        <v>405</v>
      </c>
      <c r="C10579" s="509">
        <v>58</v>
      </c>
      <c r="H10579" s="509">
        <v>0</v>
      </c>
    </row>
    <row r="10580" spans="1:8">
      <c r="A10580" s="508" t="s">
        <v>632</v>
      </c>
      <c r="B10580" s="509" t="s">
        <v>405</v>
      </c>
      <c r="C10580" s="509">
        <v>59</v>
      </c>
      <c r="H10580" s="509">
        <v>0</v>
      </c>
    </row>
    <row r="10581" spans="1:8">
      <c r="A10581" s="508" t="s">
        <v>632</v>
      </c>
      <c r="B10581" s="509" t="s">
        <v>405</v>
      </c>
      <c r="C10581" s="509">
        <v>60</v>
      </c>
      <c r="H10581" s="509">
        <v>0</v>
      </c>
    </row>
    <row r="10582" spans="1:8">
      <c r="A10582" s="508" t="s">
        <v>632</v>
      </c>
      <c r="B10582" s="509" t="s">
        <v>405</v>
      </c>
      <c r="C10582" s="509">
        <v>61</v>
      </c>
      <c r="H10582" s="509">
        <v>0</v>
      </c>
    </row>
    <row r="10583" spans="1:8">
      <c r="A10583" s="508" t="s">
        <v>632</v>
      </c>
      <c r="B10583" s="509" t="s">
        <v>405</v>
      </c>
      <c r="C10583" s="509">
        <v>62</v>
      </c>
      <c r="H10583" s="509">
        <v>0</v>
      </c>
    </row>
    <row r="10584" spans="1:8">
      <c r="A10584" s="508" t="s">
        <v>632</v>
      </c>
      <c r="B10584" s="509" t="s">
        <v>405</v>
      </c>
      <c r="C10584" s="509">
        <v>63</v>
      </c>
      <c r="H10584" s="509">
        <v>0</v>
      </c>
    </row>
    <row r="10585" spans="1:8">
      <c r="A10585" s="508" t="s">
        <v>632</v>
      </c>
      <c r="B10585" s="509" t="s">
        <v>405</v>
      </c>
      <c r="C10585" s="509" t="s">
        <v>1033</v>
      </c>
      <c r="H10585" s="509">
        <v>0</v>
      </c>
    </row>
    <row r="10586" spans="1:8">
      <c r="A10586" s="508" t="s">
        <v>632</v>
      </c>
      <c r="B10586" s="509" t="s">
        <v>405</v>
      </c>
      <c r="C10586" s="509" t="s">
        <v>1034</v>
      </c>
      <c r="H10586" s="509">
        <v>0</v>
      </c>
    </row>
    <row r="10587" spans="1:8">
      <c r="A10587" s="508" t="s">
        <v>632</v>
      </c>
      <c r="B10587" s="509" t="s">
        <v>405</v>
      </c>
      <c r="C10587" s="509">
        <v>64</v>
      </c>
      <c r="H10587" s="509">
        <v>0</v>
      </c>
    </row>
    <row r="10588" spans="1:8">
      <c r="A10588" s="508" t="s">
        <v>632</v>
      </c>
      <c r="B10588" s="509" t="s">
        <v>405</v>
      </c>
      <c r="C10588" s="509" t="s">
        <v>1035</v>
      </c>
      <c r="H10588" s="509">
        <v>0</v>
      </c>
    </row>
    <row r="10589" spans="1:8">
      <c r="A10589" s="508" t="s">
        <v>632</v>
      </c>
      <c r="B10589" s="509" t="s">
        <v>405</v>
      </c>
      <c r="C10589" s="509">
        <v>65</v>
      </c>
      <c r="H10589" s="509">
        <v>0</v>
      </c>
    </row>
    <row r="10590" spans="1:8">
      <c r="A10590" s="508" t="s">
        <v>632</v>
      </c>
      <c r="B10590" s="509" t="s">
        <v>405</v>
      </c>
      <c r="C10590" s="509">
        <v>66</v>
      </c>
      <c r="H10590" s="509">
        <v>0</v>
      </c>
    </row>
    <row r="10591" spans="1:8">
      <c r="A10591" s="508" t="s">
        <v>632</v>
      </c>
      <c r="B10591" s="509" t="s">
        <v>405</v>
      </c>
      <c r="C10591" s="509" t="s">
        <v>1036</v>
      </c>
      <c r="H10591" s="509">
        <v>0</v>
      </c>
    </row>
    <row r="10592" spans="1:8">
      <c r="A10592" s="508" t="s">
        <v>632</v>
      </c>
      <c r="B10592" s="509" t="s">
        <v>405</v>
      </c>
      <c r="C10592" s="509" t="s">
        <v>1037</v>
      </c>
      <c r="H10592" s="509">
        <v>0</v>
      </c>
    </row>
    <row r="10593" spans="1:8">
      <c r="A10593" s="508" t="s">
        <v>632</v>
      </c>
      <c r="B10593" s="509" t="s">
        <v>405</v>
      </c>
      <c r="C10593" s="509" t="s">
        <v>1038</v>
      </c>
      <c r="H10593" s="509">
        <v>0</v>
      </c>
    </row>
    <row r="10594" spans="1:8">
      <c r="A10594" s="508" t="s">
        <v>632</v>
      </c>
      <c r="B10594" s="509" t="s">
        <v>405</v>
      </c>
      <c r="C10594" s="509" t="s">
        <v>1039</v>
      </c>
      <c r="H10594" s="509">
        <v>0</v>
      </c>
    </row>
    <row r="10595" spans="1:8">
      <c r="A10595" s="508" t="s">
        <v>632</v>
      </c>
      <c r="B10595" s="509" t="s">
        <v>405</v>
      </c>
      <c r="C10595" s="509" t="s">
        <v>1040</v>
      </c>
      <c r="H10595" s="509">
        <v>0</v>
      </c>
    </row>
    <row r="10596" spans="1:8">
      <c r="A10596" s="508" t="s">
        <v>632</v>
      </c>
      <c r="B10596" s="509" t="s">
        <v>405</v>
      </c>
      <c r="C10596" s="509" t="s">
        <v>1041</v>
      </c>
      <c r="H10596" s="509">
        <v>0</v>
      </c>
    </row>
    <row r="10597" spans="1:8">
      <c r="A10597" s="508" t="s">
        <v>632</v>
      </c>
      <c r="B10597" s="509" t="s">
        <v>405</v>
      </c>
      <c r="C10597" s="509" t="s">
        <v>1042</v>
      </c>
    </row>
    <row r="10598" spans="1:8">
      <c r="A10598" s="508" t="s">
        <v>632</v>
      </c>
      <c r="B10598" s="509" t="s">
        <v>405</v>
      </c>
      <c r="C10598" s="509">
        <v>67</v>
      </c>
      <c r="H10598" s="509">
        <v>0</v>
      </c>
    </row>
    <row r="10599" spans="1:8">
      <c r="A10599" s="508" t="s">
        <v>632</v>
      </c>
      <c r="B10599" s="509" t="s">
        <v>405</v>
      </c>
      <c r="C10599" s="509">
        <v>68</v>
      </c>
      <c r="H10599" s="509">
        <v>0</v>
      </c>
    </row>
    <row r="10600" spans="1:8">
      <c r="A10600" s="508" t="s">
        <v>632</v>
      </c>
      <c r="B10600" s="509" t="s">
        <v>405</v>
      </c>
      <c r="C10600" s="509" t="s">
        <v>1043</v>
      </c>
      <c r="H10600" s="509">
        <v>0</v>
      </c>
    </row>
    <row r="10601" spans="1:8">
      <c r="A10601" s="508" t="s">
        <v>632</v>
      </c>
      <c r="B10601" s="509" t="s">
        <v>405</v>
      </c>
      <c r="C10601" s="509">
        <v>69</v>
      </c>
      <c r="H10601" s="509">
        <v>0</v>
      </c>
    </row>
    <row r="10602" spans="1:8">
      <c r="A10602" s="508" t="s">
        <v>632</v>
      </c>
      <c r="B10602" s="509" t="s">
        <v>405</v>
      </c>
      <c r="C10602" s="509" t="s">
        <v>1044</v>
      </c>
      <c r="H10602" s="509">
        <v>0</v>
      </c>
    </row>
    <row r="10603" spans="1:8">
      <c r="A10603" s="508" t="s">
        <v>632</v>
      </c>
      <c r="B10603" s="509" t="s">
        <v>405</v>
      </c>
      <c r="C10603" s="509" t="s">
        <v>1045</v>
      </c>
      <c r="H10603" s="509">
        <v>0</v>
      </c>
    </row>
    <row r="10604" spans="1:8">
      <c r="A10604" s="508" t="s">
        <v>632</v>
      </c>
      <c r="B10604" s="509" t="s">
        <v>405</v>
      </c>
      <c r="C10604" s="509">
        <v>70</v>
      </c>
      <c r="H10604" s="509">
        <v>0</v>
      </c>
    </row>
    <row r="10605" spans="1:8">
      <c r="A10605" s="508" t="s">
        <v>632</v>
      </c>
      <c r="B10605" s="509" t="s">
        <v>405</v>
      </c>
      <c r="C10605" s="509" t="s">
        <v>1046</v>
      </c>
      <c r="H10605" s="509">
        <v>0</v>
      </c>
    </row>
    <row r="10606" spans="1:8">
      <c r="A10606" s="508" t="s">
        <v>632</v>
      </c>
      <c r="B10606" s="509" t="s">
        <v>405</v>
      </c>
      <c r="C10606" s="509">
        <v>71</v>
      </c>
      <c r="H10606" s="509">
        <v>0</v>
      </c>
    </row>
    <row r="10607" spans="1:8">
      <c r="A10607" s="508" t="s">
        <v>632</v>
      </c>
      <c r="B10607" s="509" t="s">
        <v>405</v>
      </c>
      <c r="C10607" s="509" t="s">
        <v>1047</v>
      </c>
      <c r="H10607" s="509">
        <v>0</v>
      </c>
    </row>
    <row r="10608" spans="1:8">
      <c r="A10608" s="508" t="s">
        <v>632</v>
      </c>
      <c r="B10608" s="509" t="s">
        <v>405</v>
      </c>
      <c r="C10608" s="509" t="s">
        <v>1048</v>
      </c>
      <c r="H10608" s="509">
        <v>0</v>
      </c>
    </row>
    <row r="10609" spans="1:8">
      <c r="A10609" s="508" t="s">
        <v>632</v>
      </c>
      <c r="B10609" s="509" t="s">
        <v>405</v>
      </c>
      <c r="C10609" s="509" t="s">
        <v>1049</v>
      </c>
      <c r="H10609" s="509">
        <v>0</v>
      </c>
    </row>
    <row r="10610" spans="1:8">
      <c r="A10610" s="508" t="s">
        <v>632</v>
      </c>
      <c r="B10610" s="509" t="s">
        <v>405</v>
      </c>
      <c r="C10610" s="509" t="s">
        <v>1050</v>
      </c>
      <c r="H10610" s="509">
        <v>0</v>
      </c>
    </row>
    <row r="10611" spans="1:8">
      <c r="A10611" s="508" t="s">
        <v>632</v>
      </c>
      <c r="B10611" s="509" t="s">
        <v>405</v>
      </c>
      <c r="C10611" s="509" t="s">
        <v>1051</v>
      </c>
      <c r="H10611" s="509">
        <v>0</v>
      </c>
    </row>
    <row r="10612" spans="1:8">
      <c r="A10612" s="508" t="s">
        <v>632</v>
      </c>
      <c r="B10612" s="509" t="s">
        <v>405</v>
      </c>
      <c r="C10612" s="509">
        <v>72</v>
      </c>
      <c r="H10612" s="509">
        <v>0</v>
      </c>
    </row>
    <row r="10613" spans="1:8">
      <c r="A10613" s="508" t="s">
        <v>632</v>
      </c>
      <c r="B10613" s="509" t="s">
        <v>405</v>
      </c>
      <c r="C10613" s="509">
        <v>74</v>
      </c>
      <c r="H10613" s="509">
        <v>0</v>
      </c>
    </row>
    <row r="10614" spans="1:8">
      <c r="A10614" s="508" t="s">
        <v>632</v>
      </c>
      <c r="B10614" s="509" t="s">
        <v>405</v>
      </c>
      <c r="C10614" s="509" t="s">
        <v>4571</v>
      </c>
      <c r="D10614" s="509">
        <v>0</v>
      </c>
      <c r="E10614" s="509">
        <v>0</v>
      </c>
      <c r="F10614" s="509">
        <v>0</v>
      </c>
      <c r="G10614" s="509">
        <v>0</v>
      </c>
      <c r="H10614" s="509">
        <v>0</v>
      </c>
    </row>
    <row r="10615" spans="1:8">
      <c r="A10615" s="508" t="s">
        <v>633</v>
      </c>
      <c r="B10615" s="509" t="s">
        <v>406</v>
      </c>
      <c r="C10615" s="509">
        <v>1</v>
      </c>
      <c r="H10615" s="509">
        <v>0</v>
      </c>
    </row>
    <row r="10616" spans="1:8">
      <c r="A10616" s="508" t="s">
        <v>633</v>
      </c>
      <c r="B10616" s="509" t="s">
        <v>406</v>
      </c>
      <c r="C10616" s="509" t="s">
        <v>1023</v>
      </c>
      <c r="H10616" s="509">
        <v>0</v>
      </c>
    </row>
    <row r="10617" spans="1:8">
      <c r="A10617" s="508" t="s">
        <v>633</v>
      </c>
      <c r="B10617" s="509" t="s">
        <v>406</v>
      </c>
      <c r="C10617" s="509">
        <v>2</v>
      </c>
      <c r="H10617" s="509">
        <v>0</v>
      </c>
    </row>
    <row r="10618" spans="1:8">
      <c r="A10618" s="508" t="s">
        <v>633</v>
      </c>
      <c r="B10618" s="509" t="s">
        <v>406</v>
      </c>
      <c r="C10618" s="509">
        <v>3</v>
      </c>
      <c r="H10618" s="509">
        <v>0</v>
      </c>
    </row>
    <row r="10619" spans="1:8">
      <c r="A10619" s="508" t="s">
        <v>633</v>
      </c>
      <c r="B10619" s="509" t="s">
        <v>406</v>
      </c>
      <c r="C10619" s="509">
        <v>4</v>
      </c>
      <c r="H10619" s="509">
        <v>0</v>
      </c>
    </row>
    <row r="10620" spans="1:8">
      <c r="A10620" s="508" t="s">
        <v>633</v>
      </c>
      <c r="B10620" s="509" t="s">
        <v>406</v>
      </c>
      <c r="C10620" s="509">
        <v>5</v>
      </c>
      <c r="H10620" s="509">
        <v>0</v>
      </c>
    </row>
    <row r="10621" spans="1:8">
      <c r="A10621" s="508" t="s">
        <v>633</v>
      </c>
      <c r="B10621" s="509" t="s">
        <v>406</v>
      </c>
      <c r="C10621" s="509">
        <v>6</v>
      </c>
      <c r="H10621" s="509">
        <v>0</v>
      </c>
    </row>
    <row r="10622" spans="1:8">
      <c r="A10622" s="508" t="s">
        <v>633</v>
      </c>
      <c r="B10622" s="509" t="s">
        <v>406</v>
      </c>
      <c r="C10622" s="509">
        <v>7</v>
      </c>
      <c r="H10622" s="509">
        <v>0</v>
      </c>
    </row>
    <row r="10623" spans="1:8">
      <c r="A10623" s="508" t="s">
        <v>633</v>
      </c>
      <c r="B10623" s="509" t="s">
        <v>406</v>
      </c>
      <c r="C10623" s="509">
        <v>8</v>
      </c>
      <c r="H10623" s="509">
        <v>0</v>
      </c>
    </row>
    <row r="10624" spans="1:8">
      <c r="A10624" s="508" t="s">
        <v>633</v>
      </c>
      <c r="B10624" s="509" t="s">
        <v>406</v>
      </c>
      <c r="C10624" s="509">
        <v>9</v>
      </c>
      <c r="H10624" s="509">
        <v>0</v>
      </c>
    </row>
    <row r="10625" spans="1:8">
      <c r="A10625" s="508" t="s">
        <v>633</v>
      </c>
      <c r="B10625" s="509" t="s">
        <v>406</v>
      </c>
      <c r="C10625" s="509">
        <v>10</v>
      </c>
      <c r="H10625" s="509">
        <v>0</v>
      </c>
    </row>
    <row r="10626" spans="1:8">
      <c r="A10626" s="508" t="s">
        <v>633</v>
      </c>
      <c r="B10626" s="509" t="s">
        <v>406</v>
      </c>
      <c r="C10626" s="509">
        <v>11</v>
      </c>
      <c r="H10626" s="509">
        <v>0</v>
      </c>
    </row>
    <row r="10627" spans="1:8">
      <c r="A10627" s="508" t="s">
        <v>633</v>
      </c>
      <c r="B10627" s="509" t="s">
        <v>406</v>
      </c>
      <c r="C10627" s="509">
        <v>12</v>
      </c>
      <c r="H10627" s="509">
        <v>0</v>
      </c>
    </row>
    <row r="10628" spans="1:8">
      <c r="A10628" s="508" t="s">
        <v>633</v>
      </c>
      <c r="B10628" s="509" t="s">
        <v>406</v>
      </c>
      <c r="C10628" s="509">
        <v>13</v>
      </c>
      <c r="H10628" s="509">
        <v>0</v>
      </c>
    </row>
    <row r="10629" spans="1:8">
      <c r="A10629" s="508" t="s">
        <v>633</v>
      </c>
      <c r="B10629" s="509" t="s">
        <v>406</v>
      </c>
      <c r="C10629" s="509">
        <v>14</v>
      </c>
      <c r="H10629" s="509">
        <v>0</v>
      </c>
    </row>
    <row r="10630" spans="1:8">
      <c r="A10630" s="508" t="s">
        <v>633</v>
      </c>
      <c r="B10630" s="509" t="s">
        <v>406</v>
      </c>
      <c r="C10630" s="509">
        <v>15</v>
      </c>
      <c r="H10630" s="509">
        <v>0</v>
      </c>
    </row>
    <row r="10631" spans="1:8">
      <c r="A10631" s="508" t="s">
        <v>633</v>
      </c>
      <c r="B10631" s="509" t="s">
        <v>406</v>
      </c>
      <c r="C10631" s="509">
        <v>16</v>
      </c>
      <c r="H10631" s="509">
        <v>0</v>
      </c>
    </row>
    <row r="10632" spans="1:8">
      <c r="A10632" s="508" t="s">
        <v>633</v>
      </c>
      <c r="B10632" s="509" t="s">
        <v>406</v>
      </c>
      <c r="C10632" s="509">
        <v>17</v>
      </c>
      <c r="H10632" s="509">
        <v>0</v>
      </c>
    </row>
    <row r="10633" spans="1:8">
      <c r="A10633" s="508" t="s">
        <v>633</v>
      </c>
      <c r="B10633" s="509" t="s">
        <v>406</v>
      </c>
      <c r="C10633" s="509">
        <v>18</v>
      </c>
      <c r="H10633" s="509">
        <v>0</v>
      </c>
    </row>
    <row r="10634" spans="1:8">
      <c r="A10634" s="508" t="s">
        <v>633</v>
      </c>
      <c r="B10634" s="509" t="s">
        <v>406</v>
      </c>
      <c r="C10634" s="509" t="s">
        <v>1024</v>
      </c>
      <c r="H10634" s="509">
        <v>0</v>
      </c>
    </row>
    <row r="10635" spans="1:8">
      <c r="A10635" s="508" t="s">
        <v>633</v>
      </c>
      <c r="B10635" s="509" t="s">
        <v>406</v>
      </c>
      <c r="C10635" s="509" t="s">
        <v>1025</v>
      </c>
      <c r="H10635" s="509">
        <v>0</v>
      </c>
    </row>
    <row r="10636" spans="1:8">
      <c r="A10636" s="508" t="s">
        <v>633</v>
      </c>
      <c r="B10636" s="509" t="s">
        <v>406</v>
      </c>
      <c r="C10636" s="509">
        <v>19</v>
      </c>
      <c r="H10636" s="509">
        <v>0</v>
      </c>
    </row>
    <row r="10637" spans="1:8">
      <c r="A10637" s="508" t="s">
        <v>633</v>
      </c>
      <c r="B10637" s="509" t="s">
        <v>406</v>
      </c>
      <c r="C10637" s="509">
        <v>20</v>
      </c>
      <c r="H10637" s="509">
        <v>0</v>
      </c>
    </row>
    <row r="10638" spans="1:8">
      <c r="A10638" s="508" t="s">
        <v>633</v>
      </c>
      <c r="B10638" s="509" t="s">
        <v>406</v>
      </c>
      <c r="C10638" s="509">
        <v>21</v>
      </c>
      <c r="H10638" s="509">
        <v>0</v>
      </c>
    </row>
    <row r="10639" spans="1:8">
      <c r="A10639" s="508" t="s">
        <v>633</v>
      </c>
      <c r="B10639" s="509" t="s">
        <v>406</v>
      </c>
      <c r="C10639" s="509" t="s">
        <v>1026</v>
      </c>
      <c r="H10639" s="509">
        <v>0</v>
      </c>
    </row>
    <row r="10640" spans="1:8">
      <c r="A10640" s="508" t="s">
        <v>633</v>
      </c>
      <c r="B10640" s="509" t="s">
        <v>406</v>
      </c>
      <c r="C10640" s="509" t="s">
        <v>1027</v>
      </c>
      <c r="H10640" s="509">
        <v>0</v>
      </c>
    </row>
    <row r="10641" spans="1:8">
      <c r="A10641" s="508" t="s">
        <v>633</v>
      </c>
      <c r="B10641" s="509" t="s">
        <v>406</v>
      </c>
      <c r="C10641" s="509" t="s">
        <v>1028</v>
      </c>
      <c r="H10641" s="509">
        <v>0</v>
      </c>
    </row>
    <row r="10642" spans="1:8">
      <c r="A10642" s="508" t="s">
        <v>633</v>
      </c>
      <c r="B10642" s="509" t="s">
        <v>406</v>
      </c>
      <c r="C10642" s="509">
        <v>22</v>
      </c>
      <c r="H10642" s="509">
        <v>0</v>
      </c>
    </row>
    <row r="10643" spans="1:8">
      <c r="A10643" s="508" t="s">
        <v>633</v>
      </c>
      <c r="B10643" s="509" t="s">
        <v>406</v>
      </c>
      <c r="C10643" s="509">
        <v>23</v>
      </c>
      <c r="H10643" s="509">
        <v>0</v>
      </c>
    </row>
    <row r="10644" spans="1:8">
      <c r="A10644" s="508" t="s">
        <v>633</v>
      </c>
      <c r="B10644" s="509" t="s">
        <v>406</v>
      </c>
      <c r="C10644" s="509" t="s">
        <v>1029</v>
      </c>
      <c r="H10644" s="509">
        <v>0</v>
      </c>
    </row>
    <row r="10645" spans="1:8">
      <c r="A10645" s="508" t="s">
        <v>633</v>
      </c>
      <c r="B10645" s="509" t="s">
        <v>406</v>
      </c>
      <c r="C10645" s="509">
        <v>24</v>
      </c>
      <c r="H10645" s="509">
        <v>0</v>
      </c>
    </row>
    <row r="10646" spans="1:8">
      <c r="A10646" s="508" t="s">
        <v>633</v>
      </c>
      <c r="B10646" s="509" t="s">
        <v>406</v>
      </c>
      <c r="C10646" s="509">
        <v>25</v>
      </c>
    </row>
    <row r="10647" spans="1:8">
      <c r="A10647" s="508" t="s">
        <v>633</v>
      </c>
      <c r="B10647" s="509" t="s">
        <v>406</v>
      </c>
      <c r="C10647" s="509">
        <v>26</v>
      </c>
      <c r="H10647" s="509">
        <v>0</v>
      </c>
    </row>
    <row r="10648" spans="1:8">
      <c r="A10648" s="508" t="s">
        <v>633</v>
      </c>
      <c r="B10648" s="509" t="s">
        <v>406</v>
      </c>
      <c r="C10648" s="509">
        <v>27</v>
      </c>
      <c r="H10648" s="509">
        <v>0</v>
      </c>
    </row>
    <row r="10649" spans="1:8">
      <c r="A10649" s="508" t="s">
        <v>633</v>
      </c>
      <c r="B10649" s="509" t="s">
        <v>406</v>
      </c>
      <c r="C10649" s="509">
        <v>28</v>
      </c>
      <c r="H10649" s="509">
        <v>0</v>
      </c>
    </row>
    <row r="10650" spans="1:8">
      <c r="A10650" s="508" t="s">
        <v>633</v>
      </c>
      <c r="B10650" s="509" t="s">
        <v>406</v>
      </c>
      <c r="C10650" s="509">
        <v>29</v>
      </c>
      <c r="H10650" s="509">
        <v>0</v>
      </c>
    </row>
    <row r="10651" spans="1:8">
      <c r="A10651" s="508" t="s">
        <v>633</v>
      </c>
      <c r="B10651" s="509" t="s">
        <v>406</v>
      </c>
      <c r="C10651" s="509">
        <v>30</v>
      </c>
      <c r="H10651" s="509">
        <v>0</v>
      </c>
    </row>
    <row r="10652" spans="1:8">
      <c r="A10652" s="508" t="s">
        <v>633</v>
      </c>
      <c r="B10652" s="509" t="s">
        <v>406</v>
      </c>
      <c r="C10652" s="509">
        <v>31</v>
      </c>
      <c r="H10652" s="509">
        <v>0</v>
      </c>
    </row>
    <row r="10653" spans="1:8">
      <c r="A10653" s="508" t="s">
        <v>633</v>
      </c>
      <c r="B10653" s="509" t="s">
        <v>406</v>
      </c>
      <c r="C10653" s="509">
        <v>32</v>
      </c>
      <c r="H10653" s="509">
        <v>0</v>
      </c>
    </row>
    <row r="10654" spans="1:8">
      <c r="A10654" s="508" t="s">
        <v>633</v>
      </c>
      <c r="B10654" s="509" t="s">
        <v>406</v>
      </c>
      <c r="C10654" s="509">
        <v>33</v>
      </c>
      <c r="H10654" s="509">
        <v>0</v>
      </c>
    </row>
    <row r="10655" spans="1:8">
      <c r="A10655" s="508" t="s">
        <v>633</v>
      </c>
      <c r="B10655" s="509" t="s">
        <v>406</v>
      </c>
      <c r="C10655" s="509">
        <v>34</v>
      </c>
      <c r="H10655" s="509">
        <v>0</v>
      </c>
    </row>
    <row r="10656" spans="1:8">
      <c r="A10656" s="508" t="s">
        <v>633</v>
      </c>
      <c r="B10656" s="509" t="s">
        <v>406</v>
      </c>
      <c r="C10656" s="509">
        <v>35</v>
      </c>
      <c r="H10656" s="509">
        <v>0</v>
      </c>
    </row>
    <row r="10657" spans="1:8">
      <c r="A10657" s="508" t="s">
        <v>633</v>
      </c>
      <c r="B10657" s="509" t="s">
        <v>406</v>
      </c>
      <c r="C10657" s="509">
        <v>36</v>
      </c>
      <c r="H10657" s="509">
        <v>0</v>
      </c>
    </row>
    <row r="10658" spans="1:8">
      <c r="A10658" s="508" t="s">
        <v>633</v>
      </c>
      <c r="B10658" s="509" t="s">
        <v>406</v>
      </c>
      <c r="C10658" s="509">
        <v>37</v>
      </c>
      <c r="H10658" s="509">
        <v>0</v>
      </c>
    </row>
    <row r="10659" spans="1:8">
      <c r="A10659" s="508" t="s">
        <v>633</v>
      </c>
      <c r="B10659" s="509" t="s">
        <v>406</v>
      </c>
      <c r="C10659" s="509">
        <v>38</v>
      </c>
      <c r="H10659" s="509">
        <v>0</v>
      </c>
    </row>
    <row r="10660" spans="1:8">
      <c r="A10660" s="508" t="s">
        <v>633</v>
      </c>
      <c r="B10660" s="509" t="s">
        <v>406</v>
      </c>
      <c r="C10660" s="509" t="s">
        <v>1030</v>
      </c>
    </row>
    <row r="10661" spans="1:8">
      <c r="A10661" s="508" t="s">
        <v>633</v>
      </c>
      <c r="B10661" s="509" t="s">
        <v>406</v>
      </c>
      <c r="C10661" s="509">
        <v>39</v>
      </c>
      <c r="H10661" s="509">
        <v>0</v>
      </c>
    </row>
    <row r="10662" spans="1:8">
      <c r="A10662" s="508" t="s">
        <v>633</v>
      </c>
      <c r="B10662" s="509" t="s">
        <v>406</v>
      </c>
      <c r="C10662" s="509">
        <v>40</v>
      </c>
      <c r="H10662" s="509">
        <v>0</v>
      </c>
    </row>
    <row r="10663" spans="1:8">
      <c r="A10663" s="508" t="s">
        <v>633</v>
      </c>
      <c r="B10663" s="509" t="s">
        <v>406</v>
      </c>
      <c r="C10663" s="509">
        <v>41</v>
      </c>
      <c r="H10663" s="509">
        <v>0</v>
      </c>
    </row>
    <row r="10664" spans="1:8">
      <c r="A10664" s="508" t="s">
        <v>633</v>
      </c>
      <c r="B10664" s="509" t="s">
        <v>406</v>
      </c>
      <c r="C10664" s="509">
        <v>42</v>
      </c>
      <c r="H10664" s="509">
        <v>0</v>
      </c>
    </row>
    <row r="10665" spans="1:8">
      <c r="A10665" s="508" t="s">
        <v>633</v>
      </c>
      <c r="B10665" s="509" t="s">
        <v>406</v>
      </c>
      <c r="C10665" s="509">
        <v>43</v>
      </c>
      <c r="H10665" s="509">
        <v>0</v>
      </c>
    </row>
    <row r="10666" spans="1:8">
      <c r="A10666" s="508" t="s">
        <v>633</v>
      </c>
      <c r="B10666" s="509" t="s">
        <v>406</v>
      </c>
      <c r="C10666" s="509">
        <v>44</v>
      </c>
      <c r="H10666" s="509">
        <v>0</v>
      </c>
    </row>
    <row r="10667" spans="1:8">
      <c r="A10667" s="508" t="s">
        <v>633</v>
      </c>
      <c r="B10667" s="509" t="s">
        <v>406</v>
      </c>
      <c r="C10667" s="509">
        <v>45</v>
      </c>
      <c r="H10667" s="509">
        <v>0</v>
      </c>
    </row>
    <row r="10668" spans="1:8">
      <c r="A10668" s="508" t="s">
        <v>633</v>
      </c>
      <c r="B10668" s="509" t="s">
        <v>406</v>
      </c>
      <c r="C10668" s="509">
        <v>46</v>
      </c>
      <c r="H10668" s="509">
        <v>0</v>
      </c>
    </row>
    <row r="10669" spans="1:8">
      <c r="A10669" s="508" t="s">
        <v>633</v>
      </c>
      <c r="B10669" s="509" t="s">
        <v>406</v>
      </c>
      <c r="C10669" s="509">
        <v>47</v>
      </c>
      <c r="H10669" s="509">
        <v>0</v>
      </c>
    </row>
    <row r="10670" spans="1:8">
      <c r="A10670" s="508" t="s">
        <v>633</v>
      </c>
      <c r="B10670" s="509" t="s">
        <v>406</v>
      </c>
      <c r="C10670" s="509">
        <v>48</v>
      </c>
      <c r="H10670" s="509">
        <v>0</v>
      </c>
    </row>
    <row r="10671" spans="1:8">
      <c r="A10671" s="508" t="s">
        <v>633</v>
      </c>
      <c r="B10671" s="509" t="s">
        <v>406</v>
      </c>
      <c r="C10671" s="509">
        <v>49</v>
      </c>
      <c r="H10671" s="509">
        <v>0</v>
      </c>
    </row>
    <row r="10672" spans="1:8">
      <c r="A10672" s="508" t="s">
        <v>633</v>
      </c>
      <c r="B10672" s="509" t="s">
        <v>406</v>
      </c>
      <c r="C10672" s="509">
        <v>50</v>
      </c>
      <c r="H10672" s="509">
        <v>0</v>
      </c>
    </row>
    <row r="10673" spans="1:8">
      <c r="A10673" s="508" t="s">
        <v>633</v>
      </c>
      <c r="B10673" s="509" t="s">
        <v>406</v>
      </c>
      <c r="C10673" s="509">
        <v>51</v>
      </c>
      <c r="H10673" s="509">
        <v>0</v>
      </c>
    </row>
    <row r="10674" spans="1:8">
      <c r="A10674" s="508" t="s">
        <v>633</v>
      </c>
      <c r="B10674" s="509" t="s">
        <v>406</v>
      </c>
      <c r="C10674" s="509" t="s">
        <v>1031</v>
      </c>
      <c r="H10674" s="509">
        <v>0</v>
      </c>
    </row>
    <row r="10675" spans="1:8">
      <c r="A10675" s="508" t="s">
        <v>633</v>
      </c>
      <c r="B10675" s="509" t="s">
        <v>406</v>
      </c>
      <c r="C10675" s="509" t="s">
        <v>1032</v>
      </c>
      <c r="H10675" s="509">
        <v>0</v>
      </c>
    </row>
    <row r="10676" spans="1:8">
      <c r="A10676" s="508" t="s">
        <v>633</v>
      </c>
      <c r="B10676" s="509" t="s">
        <v>406</v>
      </c>
      <c r="C10676" s="509">
        <v>52</v>
      </c>
      <c r="H10676" s="509">
        <v>0</v>
      </c>
    </row>
    <row r="10677" spans="1:8">
      <c r="A10677" s="508" t="s">
        <v>633</v>
      </c>
      <c r="B10677" s="509" t="s">
        <v>406</v>
      </c>
      <c r="C10677" s="509">
        <v>53</v>
      </c>
      <c r="H10677" s="509">
        <v>0</v>
      </c>
    </row>
    <row r="10678" spans="1:8">
      <c r="A10678" s="508" t="s">
        <v>633</v>
      </c>
      <c r="B10678" s="509" t="s">
        <v>406</v>
      </c>
      <c r="C10678" s="509">
        <v>54</v>
      </c>
      <c r="H10678" s="509">
        <v>0</v>
      </c>
    </row>
    <row r="10679" spans="1:8">
      <c r="A10679" s="508" t="s">
        <v>633</v>
      </c>
      <c r="B10679" s="509" t="s">
        <v>406</v>
      </c>
      <c r="C10679" s="509">
        <v>55</v>
      </c>
      <c r="H10679" s="509">
        <v>0</v>
      </c>
    </row>
    <row r="10680" spans="1:8">
      <c r="A10680" s="508" t="s">
        <v>633</v>
      </c>
      <c r="B10680" s="509" t="s">
        <v>406</v>
      </c>
      <c r="C10680" s="509">
        <v>56</v>
      </c>
      <c r="H10680" s="509">
        <v>0</v>
      </c>
    </row>
    <row r="10681" spans="1:8">
      <c r="A10681" s="508" t="s">
        <v>633</v>
      </c>
      <c r="B10681" s="509" t="s">
        <v>406</v>
      </c>
      <c r="C10681" s="509">
        <v>57</v>
      </c>
      <c r="H10681" s="509">
        <v>0</v>
      </c>
    </row>
    <row r="10682" spans="1:8">
      <c r="A10682" s="508" t="s">
        <v>633</v>
      </c>
      <c r="B10682" s="509" t="s">
        <v>406</v>
      </c>
      <c r="C10682" s="509">
        <v>58</v>
      </c>
      <c r="H10682" s="509">
        <v>0</v>
      </c>
    </row>
    <row r="10683" spans="1:8">
      <c r="A10683" s="508" t="s">
        <v>633</v>
      </c>
      <c r="B10683" s="509" t="s">
        <v>406</v>
      </c>
      <c r="C10683" s="509">
        <v>59</v>
      </c>
      <c r="H10683" s="509">
        <v>0</v>
      </c>
    </row>
    <row r="10684" spans="1:8">
      <c r="A10684" s="508" t="s">
        <v>633</v>
      </c>
      <c r="B10684" s="509" t="s">
        <v>406</v>
      </c>
      <c r="C10684" s="509">
        <v>60</v>
      </c>
      <c r="H10684" s="509">
        <v>0</v>
      </c>
    </row>
    <row r="10685" spans="1:8">
      <c r="A10685" s="508" t="s">
        <v>633</v>
      </c>
      <c r="B10685" s="509" t="s">
        <v>406</v>
      </c>
      <c r="C10685" s="509">
        <v>61</v>
      </c>
      <c r="H10685" s="509">
        <v>0</v>
      </c>
    </row>
    <row r="10686" spans="1:8">
      <c r="A10686" s="508" t="s">
        <v>633</v>
      </c>
      <c r="B10686" s="509" t="s">
        <v>406</v>
      </c>
      <c r="C10686" s="509">
        <v>62</v>
      </c>
      <c r="H10686" s="509">
        <v>0</v>
      </c>
    </row>
    <row r="10687" spans="1:8">
      <c r="A10687" s="508" t="s">
        <v>633</v>
      </c>
      <c r="B10687" s="509" t="s">
        <v>406</v>
      </c>
      <c r="C10687" s="509">
        <v>63</v>
      </c>
      <c r="H10687" s="509">
        <v>0</v>
      </c>
    </row>
    <row r="10688" spans="1:8">
      <c r="A10688" s="508" t="s">
        <v>633</v>
      </c>
      <c r="B10688" s="509" t="s">
        <v>406</v>
      </c>
      <c r="C10688" s="509" t="s">
        <v>1033</v>
      </c>
      <c r="H10688" s="509">
        <v>0</v>
      </c>
    </row>
    <row r="10689" spans="1:8">
      <c r="A10689" s="508" t="s">
        <v>633</v>
      </c>
      <c r="B10689" s="509" t="s">
        <v>406</v>
      </c>
      <c r="C10689" s="509" t="s">
        <v>1034</v>
      </c>
      <c r="H10689" s="509">
        <v>0</v>
      </c>
    </row>
    <row r="10690" spans="1:8">
      <c r="A10690" s="508" t="s">
        <v>633</v>
      </c>
      <c r="B10690" s="509" t="s">
        <v>406</v>
      </c>
      <c r="C10690" s="509">
        <v>64</v>
      </c>
      <c r="H10690" s="509">
        <v>0</v>
      </c>
    </row>
    <row r="10691" spans="1:8">
      <c r="A10691" s="508" t="s">
        <v>633</v>
      </c>
      <c r="B10691" s="509" t="s">
        <v>406</v>
      </c>
      <c r="C10691" s="509" t="s">
        <v>1035</v>
      </c>
      <c r="H10691" s="509">
        <v>0</v>
      </c>
    </row>
    <row r="10692" spans="1:8">
      <c r="A10692" s="508" t="s">
        <v>633</v>
      </c>
      <c r="B10692" s="509" t="s">
        <v>406</v>
      </c>
      <c r="C10692" s="509">
        <v>65</v>
      </c>
      <c r="D10692" s="509">
        <v>1</v>
      </c>
      <c r="E10692" s="509">
        <v>1</v>
      </c>
      <c r="H10692" s="509">
        <v>1</v>
      </c>
    </row>
    <row r="10693" spans="1:8">
      <c r="A10693" s="508" t="s">
        <v>633</v>
      </c>
      <c r="B10693" s="509" t="s">
        <v>406</v>
      </c>
      <c r="C10693" s="509">
        <v>66</v>
      </c>
      <c r="H10693" s="509">
        <v>0</v>
      </c>
    </row>
    <row r="10694" spans="1:8">
      <c r="A10694" s="508" t="s">
        <v>633</v>
      </c>
      <c r="B10694" s="509" t="s">
        <v>406</v>
      </c>
      <c r="C10694" s="509" t="s">
        <v>1036</v>
      </c>
      <c r="H10694" s="509">
        <v>0</v>
      </c>
    </row>
    <row r="10695" spans="1:8">
      <c r="A10695" s="508" t="s">
        <v>633</v>
      </c>
      <c r="B10695" s="509" t="s">
        <v>406</v>
      </c>
      <c r="C10695" s="509" t="s">
        <v>1037</v>
      </c>
      <c r="H10695" s="509">
        <v>0</v>
      </c>
    </row>
    <row r="10696" spans="1:8">
      <c r="A10696" s="508" t="s">
        <v>633</v>
      </c>
      <c r="B10696" s="509" t="s">
        <v>406</v>
      </c>
      <c r="C10696" s="509" t="s">
        <v>1038</v>
      </c>
      <c r="H10696" s="509">
        <v>0</v>
      </c>
    </row>
    <row r="10697" spans="1:8">
      <c r="A10697" s="508" t="s">
        <v>633</v>
      </c>
      <c r="B10697" s="509" t="s">
        <v>406</v>
      </c>
      <c r="C10697" s="509" t="s">
        <v>1039</v>
      </c>
      <c r="H10697" s="509">
        <v>0</v>
      </c>
    </row>
    <row r="10698" spans="1:8">
      <c r="A10698" s="508" t="s">
        <v>633</v>
      </c>
      <c r="B10698" s="509" t="s">
        <v>406</v>
      </c>
      <c r="C10698" s="509" t="s">
        <v>1040</v>
      </c>
      <c r="H10698" s="509">
        <v>0</v>
      </c>
    </row>
    <row r="10699" spans="1:8">
      <c r="A10699" s="508" t="s">
        <v>633</v>
      </c>
      <c r="B10699" s="509" t="s">
        <v>406</v>
      </c>
      <c r="C10699" s="509" t="s">
        <v>1041</v>
      </c>
      <c r="H10699" s="509">
        <v>0</v>
      </c>
    </row>
    <row r="10700" spans="1:8">
      <c r="A10700" s="508" t="s">
        <v>633</v>
      </c>
      <c r="B10700" s="509" t="s">
        <v>406</v>
      </c>
      <c r="C10700" s="509" t="s">
        <v>1042</v>
      </c>
    </row>
    <row r="10701" spans="1:8">
      <c r="A10701" s="508" t="s">
        <v>633</v>
      </c>
      <c r="B10701" s="509" t="s">
        <v>406</v>
      </c>
      <c r="C10701" s="509">
        <v>67</v>
      </c>
      <c r="H10701" s="509">
        <v>0</v>
      </c>
    </row>
    <row r="10702" spans="1:8">
      <c r="A10702" s="508" t="s">
        <v>633</v>
      </c>
      <c r="B10702" s="509" t="s">
        <v>406</v>
      </c>
      <c r="C10702" s="509">
        <v>68</v>
      </c>
      <c r="H10702" s="509">
        <v>0</v>
      </c>
    </row>
    <row r="10703" spans="1:8">
      <c r="A10703" s="508" t="s">
        <v>633</v>
      </c>
      <c r="B10703" s="509" t="s">
        <v>406</v>
      </c>
      <c r="C10703" s="509" t="s">
        <v>1043</v>
      </c>
      <c r="H10703" s="509">
        <v>0</v>
      </c>
    </row>
    <row r="10704" spans="1:8">
      <c r="A10704" s="508" t="s">
        <v>633</v>
      </c>
      <c r="B10704" s="509" t="s">
        <v>406</v>
      </c>
      <c r="C10704" s="509">
        <v>69</v>
      </c>
      <c r="H10704" s="509">
        <v>0</v>
      </c>
    </row>
    <row r="10705" spans="1:8">
      <c r="A10705" s="508" t="s">
        <v>633</v>
      </c>
      <c r="B10705" s="509" t="s">
        <v>406</v>
      </c>
      <c r="C10705" s="509" t="s">
        <v>1044</v>
      </c>
      <c r="H10705" s="509">
        <v>0</v>
      </c>
    </row>
    <row r="10706" spans="1:8">
      <c r="A10706" s="508" t="s">
        <v>633</v>
      </c>
      <c r="B10706" s="509" t="s">
        <v>406</v>
      </c>
      <c r="C10706" s="509" t="s">
        <v>1045</v>
      </c>
      <c r="H10706" s="509">
        <v>0</v>
      </c>
    </row>
    <row r="10707" spans="1:8">
      <c r="A10707" s="508" t="s">
        <v>633</v>
      </c>
      <c r="B10707" s="509" t="s">
        <v>406</v>
      </c>
      <c r="C10707" s="509">
        <v>70</v>
      </c>
      <c r="H10707" s="509">
        <v>0</v>
      </c>
    </row>
    <row r="10708" spans="1:8">
      <c r="A10708" s="508" t="s">
        <v>633</v>
      </c>
      <c r="B10708" s="509" t="s">
        <v>406</v>
      </c>
      <c r="C10708" s="509" t="s">
        <v>1046</v>
      </c>
      <c r="H10708" s="509">
        <v>0</v>
      </c>
    </row>
    <row r="10709" spans="1:8">
      <c r="A10709" s="508" t="s">
        <v>633</v>
      </c>
      <c r="B10709" s="509" t="s">
        <v>406</v>
      </c>
      <c r="C10709" s="509">
        <v>71</v>
      </c>
      <c r="H10709" s="509">
        <v>0</v>
      </c>
    </row>
    <row r="10710" spans="1:8">
      <c r="A10710" s="508" t="s">
        <v>633</v>
      </c>
      <c r="B10710" s="509" t="s">
        <v>406</v>
      </c>
      <c r="C10710" s="509" t="s">
        <v>1047</v>
      </c>
      <c r="H10710" s="509">
        <v>0</v>
      </c>
    </row>
    <row r="10711" spans="1:8">
      <c r="A10711" s="508" t="s">
        <v>633</v>
      </c>
      <c r="B10711" s="509" t="s">
        <v>406</v>
      </c>
      <c r="C10711" s="509" t="s">
        <v>1048</v>
      </c>
      <c r="H10711" s="509">
        <v>0</v>
      </c>
    </row>
    <row r="10712" spans="1:8">
      <c r="A10712" s="508" t="s">
        <v>633</v>
      </c>
      <c r="B10712" s="509" t="s">
        <v>406</v>
      </c>
      <c r="C10712" s="509" t="s">
        <v>1049</v>
      </c>
      <c r="H10712" s="509">
        <v>0</v>
      </c>
    </row>
    <row r="10713" spans="1:8">
      <c r="A10713" s="508" t="s">
        <v>633</v>
      </c>
      <c r="B10713" s="509" t="s">
        <v>406</v>
      </c>
      <c r="C10713" s="509" t="s">
        <v>1050</v>
      </c>
      <c r="H10713" s="509">
        <v>0</v>
      </c>
    </row>
    <row r="10714" spans="1:8">
      <c r="A10714" s="508" t="s">
        <v>633</v>
      </c>
      <c r="B10714" s="509" t="s">
        <v>406</v>
      </c>
      <c r="C10714" s="509" t="s">
        <v>1051</v>
      </c>
      <c r="H10714" s="509">
        <v>0</v>
      </c>
    </row>
    <row r="10715" spans="1:8">
      <c r="A10715" s="508" t="s">
        <v>633</v>
      </c>
      <c r="B10715" s="509" t="s">
        <v>406</v>
      </c>
      <c r="C10715" s="509">
        <v>72</v>
      </c>
      <c r="D10715" s="509">
        <v>1</v>
      </c>
      <c r="H10715" s="509">
        <v>1</v>
      </c>
    </row>
    <row r="10716" spans="1:8">
      <c r="A10716" s="508" t="s">
        <v>633</v>
      </c>
      <c r="B10716" s="509" t="s">
        <v>406</v>
      </c>
      <c r="C10716" s="509">
        <v>74</v>
      </c>
      <c r="H10716" s="509">
        <v>0</v>
      </c>
    </row>
    <row r="10717" spans="1:8">
      <c r="A10717" s="508" t="s">
        <v>633</v>
      </c>
      <c r="B10717" s="509" t="s">
        <v>406</v>
      </c>
      <c r="C10717" s="509" t="s">
        <v>4571</v>
      </c>
      <c r="D10717" s="509">
        <v>2</v>
      </c>
      <c r="E10717" s="509">
        <v>1</v>
      </c>
      <c r="F10717" s="509">
        <v>0</v>
      </c>
      <c r="G10717" s="509">
        <v>0</v>
      </c>
      <c r="H10717" s="509">
        <v>2</v>
      </c>
    </row>
    <row r="10718" spans="1:8">
      <c r="A10718" s="508" t="s">
        <v>634</v>
      </c>
      <c r="B10718" s="509" t="s">
        <v>407</v>
      </c>
      <c r="C10718" s="509">
        <v>1</v>
      </c>
      <c r="H10718" s="509">
        <v>0</v>
      </c>
    </row>
    <row r="10719" spans="1:8">
      <c r="A10719" s="508" t="s">
        <v>634</v>
      </c>
      <c r="B10719" s="509" t="s">
        <v>407</v>
      </c>
      <c r="C10719" s="509" t="s">
        <v>1023</v>
      </c>
      <c r="H10719" s="509">
        <v>0</v>
      </c>
    </row>
    <row r="10720" spans="1:8">
      <c r="A10720" s="508" t="s">
        <v>634</v>
      </c>
      <c r="B10720" s="509" t="s">
        <v>407</v>
      </c>
      <c r="C10720" s="509">
        <v>2</v>
      </c>
      <c r="H10720" s="509">
        <v>0</v>
      </c>
    </row>
    <row r="10721" spans="1:8">
      <c r="A10721" s="508" t="s">
        <v>634</v>
      </c>
      <c r="B10721" s="509" t="s">
        <v>407</v>
      </c>
      <c r="C10721" s="509">
        <v>3</v>
      </c>
      <c r="H10721" s="509">
        <v>0</v>
      </c>
    </row>
    <row r="10722" spans="1:8">
      <c r="A10722" s="508" t="s">
        <v>634</v>
      </c>
      <c r="B10722" s="509" t="s">
        <v>407</v>
      </c>
      <c r="C10722" s="509">
        <v>4</v>
      </c>
      <c r="H10722" s="509">
        <v>0</v>
      </c>
    </row>
    <row r="10723" spans="1:8">
      <c r="A10723" s="508" t="s">
        <v>634</v>
      </c>
      <c r="B10723" s="509" t="s">
        <v>407</v>
      </c>
      <c r="C10723" s="509">
        <v>5</v>
      </c>
      <c r="H10723" s="509">
        <v>0</v>
      </c>
    </row>
    <row r="10724" spans="1:8">
      <c r="A10724" s="508" t="s">
        <v>634</v>
      </c>
      <c r="B10724" s="509" t="s">
        <v>407</v>
      </c>
      <c r="C10724" s="509">
        <v>6</v>
      </c>
      <c r="H10724" s="509">
        <v>0</v>
      </c>
    </row>
    <row r="10725" spans="1:8">
      <c r="A10725" s="508" t="s">
        <v>634</v>
      </c>
      <c r="B10725" s="509" t="s">
        <v>407</v>
      </c>
      <c r="C10725" s="509">
        <v>7</v>
      </c>
      <c r="H10725" s="509">
        <v>0</v>
      </c>
    </row>
    <row r="10726" spans="1:8">
      <c r="A10726" s="508" t="s">
        <v>634</v>
      </c>
      <c r="B10726" s="509" t="s">
        <v>407</v>
      </c>
      <c r="C10726" s="509">
        <v>8</v>
      </c>
      <c r="H10726" s="509">
        <v>0</v>
      </c>
    </row>
    <row r="10727" spans="1:8">
      <c r="A10727" s="508" t="s">
        <v>634</v>
      </c>
      <c r="B10727" s="509" t="s">
        <v>407</v>
      </c>
      <c r="C10727" s="509">
        <v>9</v>
      </c>
      <c r="H10727" s="509">
        <v>0</v>
      </c>
    </row>
    <row r="10728" spans="1:8">
      <c r="A10728" s="508" t="s">
        <v>634</v>
      </c>
      <c r="B10728" s="509" t="s">
        <v>407</v>
      </c>
      <c r="C10728" s="509">
        <v>10</v>
      </c>
      <c r="H10728" s="509">
        <v>0</v>
      </c>
    </row>
    <row r="10729" spans="1:8">
      <c r="A10729" s="508" t="s">
        <v>634</v>
      </c>
      <c r="B10729" s="509" t="s">
        <v>407</v>
      </c>
      <c r="C10729" s="509">
        <v>11</v>
      </c>
      <c r="H10729" s="509">
        <v>0</v>
      </c>
    </row>
    <row r="10730" spans="1:8">
      <c r="A10730" s="508" t="s">
        <v>634</v>
      </c>
      <c r="B10730" s="509" t="s">
        <v>407</v>
      </c>
      <c r="C10730" s="509">
        <v>12</v>
      </c>
      <c r="H10730" s="509">
        <v>0</v>
      </c>
    </row>
    <row r="10731" spans="1:8">
      <c r="A10731" s="508" t="s">
        <v>634</v>
      </c>
      <c r="B10731" s="509" t="s">
        <v>407</v>
      </c>
      <c r="C10731" s="509">
        <v>13</v>
      </c>
      <c r="H10731" s="509">
        <v>0</v>
      </c>
    </row>
    <row r="10732" spans="1:8">
      <c r="A10732" s="508" t="s">
        <v>634</v>
      </c>
      <c r="B10732" s="509" t="s">
        <v>407</v>
      </c>
      <c r="C10732" s="509">
        <v>14</v>
      </c>
      <c r="H10732" s="509">
        <v>0</v>
      </c>
    </row>
    <row r="10733" spans="1:8">
      <c r="A10733" s="508" t="s">
        <v>634</v>
      </c>
      <c r="B10733" s="509" t="s">
        <v>407</v>
      </c>
      <c r="C10733" s="509">
        <v>15</v>
      </c>
      <c r="H10733" s="509">
        <v>0</v>
      </c>
    </row>
    <row r="10734" spans="1:8">
      <c r="A10734" s="508" t="s">
        <v>634</v>
      </c>
      <c r="B10734" s="509" t="s">
        <v>407</v>
      </c>
      <c r="C10734" s="509">
        <v>16</v>
      </c>
      <c r="H10734" s="509">
        <v>0</v>
      </c>
    </row>
    <row r="10735" spans="1:8">
      <c r="A10735" s="508" t="s">
        <v>634</v>
      </c>
      <c r="B10735" s="509" t="s">
        <v>407</v>
      </c>
      <c r="C10735" s="509">
        <v>17</v>
      </c>
      <c r="H10735" s="509">
        <v>0</v>
      </c>
    </row>
    <row r="10736" spans="1:8">
      <c r="A10736" s="508" t="s">
        <v>634</v>
      </c>
      <c r="B10736" s="509" t="s">
        <v>407</v>
      </c>
      <c r="C10736" s="509">
        <v>18</v>
      </c>
      <c r="H10736" s="509">
        <v>0</v>
      </c>
    </row>
    <row r="10737" spans="1:8">
      <c r="A10737" s="508" t="s">
        <v>634</v>
      </c>
      <c r="B10737" s="509" t="s">
        <v>407</v>
      </c>
      <c r="C10737" s="509" t="s">
        <v>1024</v>
      </c>
      <c r="H10737" s="509">
        <v>0</v>
      </c>
    </row>
    <row r="10738" spans="1:8">
      <c r="A10738" s="508" t="s">
        <v>634</v>
      </c>
      <c r="B10738" s="509" t="s">
        <v>407</v>
      </c>
      <c r="C10738" s="509" t="s">
        <v>1025</v>
      </c>
      <c r="H10738" s="509">
        <v>0</v>
      </c>
    </row>
    <row r="10739" spans="1:8">
      <c r="A10739" s="508" t="s">
        <v>634</v>
      </c>
      <c r="B10739" s="509" t="s">
        <v>407</v>
      </c>
      <c r="C10739" s="509">
        <v>19</v>
      </c>
      <c r="H10739" s="509">
        <v>0</v>
      </c>
    </row>
    <row r="10740" spans="1:8">
      <c r="A10740" s="508" t="s">
        <v>634</v>
      </c>
      <c r="B10740" s="509" t="s">
        <v>407</v>
      </c>
      <c r="C10740" s="509">
        <v>20</v>
      </c>
      <c r="H10740" s="509">
        <v>0</v>
      </c>
    </row>
    <row r="10741" spans="1:8">
      <c r="A10741" s="508" t="s">
        <v>634</v>
      </c>
      <c r="B10741" s="509" t="s">
        <v>407</v>
      </c>
      <c r="C10741" s="509">
        <v>21</v>
      </c>
      <c r="H10741" s="509">
        <v>0</v>
      </c>
    </row>
    <row r="10742" spans="1:8">
      <c r="A10742" s="508" t="s">
        <v>634</v>
      </c>
      <c r="B10742" s="509" t="s">
        <v>407</v>
      </c>
      <c r="C10742" s="509" t="s">
        <v>1026</v>
      </c>
      <c r="H10742" s="509">
        <v>0</v>
      </c>
    </row>
    <row r="10743" spans="1:8">
      <c r="A10743" s="508" t="s">
        <v>634</v>
      </c>
      <c r="B10743" s="509" t="s">
        <v>407</v>
      </c>
      <c r="C10743" s="509" t="s">
        <v>1027</v>
      </c>
      <c r="H10743" s="509">
        <v>0</v>
      </c>
    </row>
    <row r="10744" spans="1:8">
      <c r="A10744" s="508" t="s">
        <v>634</v>
      </c>
      <c r="B10744" s="509" t="s">
        <v>407</v>
      </c>
      <c r="C10744" s="509" t="s">
        <v>1028</v>
      </c>
      <c r="H10744" s="509">
        <v>0</v>
      </c>
    </row>
    <row r="10745" spans="1:8">
      <c r="A10745" s="508" t="s">
        <v>634</v>
      </c>
      <c r="B10745" s="509" t="s">
        <v>407</v>
      </c>
      <c r="C10745" s="509">
        <v>22</v>
      </c>
      <c r="H10745" s="509">
        <v>0</v>
      </c>
    </row>
    <row r="10746" spans="1:8">
      <c r="A10746" s="508" t="s">
        <v>634</v>
      </c>
      <c r="B10746" s="509" t="s">
        <v>407</v>
      </c>
      <c r="C10746" s="509">
        <v>23</v>
      </c>
      <c r="H10746" s="509">
        <v>0</v>
      </c>
    </row>
    <row r="10747" spans="1:8">
      <c r="A10747" s="508" t="s">
        <v>634</v>
      </c>
      <c r="B10747" s="509" t="s">
        <v>407</v>
      </c>
      <c r="C10747" s="509" t="s">
        <v>1029</v>
      </c>
      <c r="H10747" s="509">
        <v>0</v>
      </c>
    </row>
    <row r="10748" spans="1:8">
      <c r="A10748" s="508" t="s">
        <v>634</v>
      </c>
      <c r="B10748" s="509" t="s">
        <v>407</v>
      </c>
      <c r="C10748" s="509">
        <v>24</v>
      </c>
      <c r="H10748" s="509">
        <v>0</v>
      </c>
    </row>
    <row r="10749" spans="1:8">
      <c r="A10749" s="508" t="s">
        <v>634</v>
      </c>
      <c r="B10749" s="509" t="s">
        <v>407</v>
      </c>
      <c r="C10749" s="509">
        <v>25</v>
      </c>
    </row>
    <row r="10750" spans="1:8">
      <c r="A10750" s="508" t="s">
        <v>634</v>
      </c>
      <c r="B10750" s="509" t="s">
        <v>407</v>
      </c>
      <c r="C10750" s="509">
        <v>26</v>
      </c>
      <c r="H10750" s="509">
        <v>0</v>
      </c>
    </row>
    <row r="10751" spans="1:8">
      <c r="A10751" s="508" t="s">
        <v>634</v>
      </c>
      <c r="B10751" s="509" t="s">
        <v>407</v>
      </c>
      <c r="C10751" s="509">
        <v>27</v>
      </c>
      <c r="H10751" s="509">
        <v>0</v>
      </c>
    </row>
    <row r="10752" spans="1:8">
      <c r="A10752" s="508" t="s">
        <v>634</v>
      </c>
      <c r="B10752" s="509" t="s">
        <v>407</v>
      </c>
      <c r="C10752" s="509">
        <v>28</v>
      </c>
      <c r="H10752" s="509">
        <v>0</v>
      </c>
    </row>
    <row r="10753" spans="1:8">
      <c r="A10753" s="508" t="s">
        <v>634</v>
      </c>
      <c r="B10753" s="509" t="s">
        <v>407</v>
      </c>
      <c r="C10753" s="509">
        <v>29</v>
      </c>
      <c r="H10753" s="509">
        <v>0</v>
      </c>
    </row>
    <row r="10754" spans="1:8">
      <c r="A10754" s="508" t="s">
        <v>634</v>
      </c>
      <c r="B10754" s="509" t="s">
        <v>407</v>
      </c>
      <c r="C10754" s="509">
        <v>30</v>
      </c>
      <c r="H10754" s="509">
        <v>0</v>
      </c>
    </row>
    <row r="10755" spans="1:8">
      <c r="A10755" s="508" t="s">
        <v>634</v>
      </c>
      <c r="B10755" s="509" t="s">
        <v>407</v>
      </c>
      <c r="C10755" s="509">
        <v>31</v>
      </c>
      <c r="H10755" s="509">
        <v>0</v>
      </c>
    </row>
    <row r="10756" spans="1:8">
      <c r="A10756" s="508" t="s">
        <v>634</v>
      </c>
      <c r="B10756" s="509" t="s">
        <v>407</v>
      </c>
      <c r="C10756" s="509">
        <v>32</v>
      </c>
      <c r="H10756" s="509">
        <v>0</v>
      </c>
    </row>
    <row r="10757" spans="1:8">
      <c r="A10757" s="508" t="s">
        <v>634</v>
      </c>
      <c r="B10757" s="509" t="s">
        <v>407</v>
      </c>
      <c r="C10757" s="509">
        <v>33</v>
      </c>
      <c r="H10757" s="509">
        <v>0</v>
      </c>
    </row>
    <row r="10758" spans="1:8">
      <c r="A10758" s="508" t="s">
        <v>634</v>
      </c>
      <c r="B10758" s="509" t="s">
        <v>407</v>
      </c>
      <c r="C10758" s="509">
        <v>34</v>
      </c>
      <c r="H10758" s="509">
        <v>0</v>
      </c>
    </row>
    <row r="10759" spans="1:8">
      <c r="A10759" s="508" t="s">
        <v>634</v>
      </c>
      <c r="B10759" s="509" t="s">
        <v>407</v>
      </c>
      <c r="C10759" s="509">
        <v>35</v>
      </c>
      <c r="H10759" s="509">
        <v>0</v>
      </c>
    </row>
    <row r="10760" spans="1:8">
      <c r="A10760" s="508" t="s">
        <v>634</v>
      </c>
      <c r="B10760" s="509" t="s">
        <v>407</v>
      </c>
      <c r="C10760" s="509">
        <v>36</v>
      </c>
      <c r="H10760" s="509">
        <v>0</v>
      </c>
    </row>
    <row r="10761" spans="1:8">
      <c r="A10761" s="508" t="s">
        <v>634</v>
      </c>
      <c r="B10761" s="509" t="s">
        <v>407</v>
      </c>
      <c r="C10761" s="509">
        <v>37</v>
      </c>
      <c r="H10761" s="509">
        <v>0</v>
      </c>
    </row>
    <row r="10762" spans="1:8">
      <c r="A10762" s="508" t="s">
        <v>634</v>
      </c>
      <c r="B10762" s="509" t="s">
        <v>407</v>
      </c>
      <c r="C10762" s="509">
        <v>38</v>
      </c>
      <c r="H10762" s="509">
        <v>0</v>
      </c>
    </row>
    <row r="10763" spans="1:8">
      <c r="A10763" s="508" t="s">
        <v>634</v>
      </c>
      <c r="B10763" s="509" t="s">
        <v>407</v>
      </c>
      <c r="C10763" s="509" t="s">
        <v>1030</v>
      </c>
    </row>
    <row r="10764" spans="1:8">
      <c r="A10764" s="508" t="s">
        <v>634</v>
      </c>
      <c r="B10764" s="509" t="s">
        <v>407</v>
      </c>
      <c r="C10764" s="509">
        <v>39</v>
      </c>
      <c r="H10764" s="509">
        <v>0</v>
      </c>
    </row>
    <row r="10765" spans="1:8">
      <c r="A10765" s="508" t="s">
        <v>634</v>
      </c>
      <c r="B10765" s="509" t="s">
        <v>407</v>
      </c>
      <c r="C10765" s="509">
        <v>40</v>
      </c>
      <c r="H10765" s="509">
        <v>0</v>
      </c>
    </row>
    <row r="10766" spans="1:8">
      <c r="A10766" s="508" t="s">
        <v>634</v>
      </c>
      <c r="B10766" s="509" t="s">
        <v>407</v>
      </c>
      <c r="C10766" s="509">
        <v>41</v>
      </c>
      <c r="H10766" s="509">
        <v>0</v>
      </c>
    </row>
    <row r="10767" spans="1:8">
      <c r="A10767" s="508" t="s">
        <v>634</v>
      </c>
      <c r="B10767" s="509" t="s">
        <v>407</v>
      </c>
      <c r="C10767" s="509">
        <v>42</v>
      </c>
      <c r="H10767" s="509">
        <v>0</v>
      </c>
    </row>
    <row r="10768" spans="1:8">
      <c r="A10768" s="508" t="s">
        <v>634</v>
      </c>
      <c r="B10768" s="509" t="s">
        <v>407</v>
      </c>
      <c r="C10768" s="509">
        <v>43</v>
      </c>
      <c r="H10768" s="509">
        <v>0</v>
      </c>
    </row>
    <row r="10769" spans="1:8">
      <c r="A10769" s="508" t="s">
        <v>634</v>
      </c>
      <c r="B10769" s="509" t="s">
        <v>407</v>
      </c>
      <c r="C10769" s="509">
        <v>44</v>
      </c>
      <c r="H10769" s="509">
        <v>0</v>
      </c>
    </row>
    <row r="10770" spans="1:8">
      <c r="A10770" s="508" t="s">
        <v>634</v>
      </c>
      <c r="B10770" s="509" t="s">
        <v>407</v>
      </c>
      <c r="C10770" s="509">
        <v>45</v>
      </c>
      <c r="H10770" s="509">
        <v>0</v>
      </c>
    </row>
    <row r="10771" spans="1:8">
      <c r="A10771" s="508" t="s">
        <v>634</v>
      </c>
      <c r="B10771" s="509" t="s">
        <v>407</v>
      </c>
      <c r="C10771" s="509">
        <v>46</v>
      </c>
      <c r="H10771" s="509">
        <v>0</v>
      </c>
    </row>
    <row r="10772" spans="1:8">
      <c r="A10772" s="508" t="s">
        <v>634</v>
      </c>
      <c r="B10772" s="509" t="s">
        <v>407</v>
      </c>
      <c r="C10772" s="509">
        <v>47</v>
      </c>
      <c r="H10772" s="509">
        <v>0</v>
      </c>
    </row>
    <row r="10773" spans="1:8">
      <c r="A10773" s="508" t="s">
        <v>634</v>
      </c>
      <c r="B10773" s="509" t="s">
        <v>407</v>
      </c>
      <c r="C10773" s="509">
        <v>48</v>
      </c>
      <c r="H10773" s="509">
        <v>0</v>
      </c>
    </row>
    <row r="10774" spans="1:8">
      <c r="A10774" s="508" t="s">
        <v>634</v>
      </c>
      <c r="B10774" s="509" t="s">
        <v>407</v>
      </c>
      <c r="C10774" s="509">
        <v>49</v>
      </c>
      <c r="H10774" s="509">
        <v>0</v>
      </c>
    </row>
    <row r="10775" spans="1:8">
      <c r="A10775" s="508" t="s">
        <v>634</v>
      </c>
      <c r="B10775" s="509" t="s">
        <v>407</v>
      </c>
      <c r="C10775" s="509">
        <v>50</v>
      </c>
      <c r="H10775" s="509">
        <v>0</v>
      </c>
    </row>
    <row r="10776" spans="1:8">
      <c r="A10776" s="508" t="s">
        <v>634</v>
      </c>
      <c r="B10776" s="509" t="s">
        <v>407</v>
      </c>
      <c r="C10776" s="509">
        <v>51</v>
      </c>
      <c r="H10776" s="509">
        <v>0</v>
      </c>
    </row>
    <row r="10777" spans="1:8">
      <c r="A10777" s="508" t="s">
        <v>634</v>
      </c>
      <c r="B10777" s="509" t="s">
        <v>407</v>
      </c>
      <c r="C10777" s="509" t="s">
        <v>1031</v>
      </c>
      <c r="H10777" s="509">
        <v>0</v>
      </c>
    </row>
    <row r="10778" spans="1:8">
      <c r="A10778" s="508" t="s">
        <v>634</v>
      </c>
      <c r="B10778" s="509" t="s">
        <v>407</v>
      </c>
      <c r="C10778" s="509" t="s">
        <v>1032</v>
      </c>
      <c r="H10778" s="509">
        <v>0</v>
      </c>
    </row>
    <row r="10779" spans="1:8">
      <c r="A10779" s="508" t="s">
        <v>634</v>
      </c>
      <c r="B10779" s="509" t="s">
        <v>407</v>
      </c>
      <c r="C10779" s="509">
        <v>52</v>
      </c>
      <c r="H10779" s="509">
        <v>0</v>
      </c>
    </row>
    <row r="10780" spans="1:8">
      <c r="A10780" s="508" t="s">
        <v>634</v>
      </c>
      <c r="B10780" s="509" t="s">
        <v>407</v>
      </c>
      <c r="C10780" s="509">
        <v>53</v>
      </c>
      <c r="H10780" s="509">
        <v>0</v>
      </c>
    </row>
    <row r="10781" spans="1:8">
      <c r="A10781" s="508" t="s">
        <v>634</v>
      </c>
      <c r="B10781" s="509" t="s">
        <v>407</v>
      </c>
      <c r="C10781" s="509">
        <v>54</v>
      </c>
      <c r="H10781" s="509">
        <v>0</v>
      </c>
    </row>
    <row r="10782" spans="1:8">
      <c r="A10782" s="508" t="s">
        <v>634</v>
      </c>
      <c r="B10782" s="509" t="s">
        <v>407</v>
      </c>
      <c r="C10782" s="509">
        <v>55</v>
      </c>
      <c r="H10782" s="509">
        <v>0</v>
      </c>
    </row>
    <row r="10783" spans="1:8">
      <c r="A10783" s="508" t="s">
        <v>634</v>
      </c>
      <c r="B10783" s="509" t="s">
        <v>407</v>
      </c>
      <c r="C10783" s="509">
        <v>56</v>
      </c>
      <c r="H10783" s="509">
        <v>0</v>
      </c>
    </row>
    <row r="10784" spans="1:8">
      <c r="A10784" s="508" t="s">
        <v>634</v>
      </c>
      <c r="B10784" s="509" t="s">
        <v>407</v>
      </c>
      <c r="C10784" s="509">
        <v>57</v>
      </c>
      <c r="H10784" s="509">
        <v>0</v>
      </c>
    </row>
    <row r="10785" spans="1:8">
      <c r="A10785" s="508" t="s">
        <v>634</v>
      </c>
      <c r="B10785" s="509" t="s">
        <v>407</v>
      </c>
      <c r="C10785" s="509">
        <v>58</v>
      </c>
      <c r="H10785" s="509">
        <v>0</v>
      </c>
    </row>
    <row r="10786" spans="1:8">
      <c r="A10786" s="508" t="s">
        <v>634</v>
      </c>
      <c r="B10786" s="509" t="s">
        <v>407</v>
      </c>
      <c r="C10786" s="509">
        <v>59</v>
      </c>
      <c r="H10786" s="509">
        <v>0</v>
      </c>
    </row>
    <row r="10787" spans="1:8">
      <c r="A10787" s="508" t="s">
        <v>634</v>
      </c>
      <c r="B10787" s="509" t="s">
        <v>407</v>
      </c>
      <c r="C10787" s="509">
        <v>60</v>
      </c>
      <c r="H10787" s="509">
        <v>0</v>
      </c>
    </row>
    <row r="10788" spans="1:8">
      <c r="A10788" s="508" t="s">
        <v>634</v>
      </c>
      <c r="B10788" s="509" t="s">
        <v>407</v>
      </c>
      <c r="C10788" s="509">
        <v>61</v>
      </c>
      <c r="H10788" s="509">
        <v>0</v>
      </c>
    </row>
    <row r="10789" spans="1:8">
      <c r="A10789" s="508" t="s">
        <v>634</v>
      </c>
      <c r="B10789" s="509" t="s">
        <v>407</v>
      </c>
      <c r="C10789" s="509">
        <v>62</v>
      </c>
      <c r="H10789" s="509">
        <v>0</v>
      </c>
    </row>
    <row r="10790" spans="1:8">
      <c r="A10790" s="508" t="s">
        <v>634</v>
      </c>
      <c r="B10790" s="509" t="s">
        <v>407</v>
      </c>
      <c r="C10790" s="509">
        <v>63</v>
      </c>
      <c r="H10790" s="509">
        <v>0</v>
      </c>
    </row>
    <row r="10791" spans="1:8">
      <c r="A10791" s="508" t="s">
        <v>634</v>
      </c>
      <c r="B10791" s="509" t="s">
        <v>407</v>
      </c>
      <c r="C10791" s="509" t="s">
        <v>1033</v>
      </c>
      <c r="H10791" s="509">
        <v>0</v>
      </c>
    </row>
    <row r="10792" spans="1:8">
      <c r="A10792" s="508" t="s">
        <v>634</v>
      </c>
      <c r="B10792" s="509" t="s">
        <v>407</v>
      </c>
      <c r="C10792" s="509" t="s">
        <v>1034</v>
      </c>
      <c r="H10792" s="509">
        <v>0</v>
      </c>
    </row>
    <row r="10793" spans="1:8">
      <c r="A10793" s="508" t="s">
        <v>634</v>
      </c>
      <c r="B10793" s="509" t="s">
        <v>407</v>
      </c>
      <c r="C10793" s="509">
        <v>64</v>
      </c>
      <c r="H10793" s="509">
        <v>0</v>
      </c>
    </row>
    <row r="10794" spans="1:8">
      <c r="A10794" s="508" t="s">
        <v>634</v>
      </c>
      <c r="B10794" s="509" t="s">
        <v>407</v>
      </c>
      <c r="C10794" s="509" t="s">
        <v>1035</v>
      </c>
      <c r="H10794" s="509">
        <v>0</v>
      </c>
    </row>
    <row r="10795" spans="1:8">
      <c r="A10795" s="508" t="s">
        <v>634</v>
      </c>
      <c r="B10795" s="509" t="s">
        <v>407</v>
      </c>
      <c r="C10795" s="509">
        <v>65</v>
      </c>
      <c r="H10795" s="509">
        <v>0</v>
      </c>
    </row>
    <row r="10796" spans="1:8">
      <c r="A10796" s="508" t="s">
        <v>634</v>
      </c>
      <c r="B10796" s="509" t="s">
        <v>407</v>
      </c>
      <c r="C10796" s="509">
        <v>66</v>
      </c>
      <c r="H10796" s="509">
        <v>0</v>
      </c>
    </row>
    <row r="10797" spans="1:8">
      <c r="A10797" s="508" t="s">
        <v>634</v>
      </c>
      <c r="B10797" s="509" t="s">
        <v>407</v>
      </c>
      <c r="C10797" s="509" t="s">
        <v>1036</v>
      </c>
      <c r="H10797" s="509">
        <v>0</v>
      </c>
    </row>
    <row r="10798" spans="1:8">
      <c r="A10798" s="508" t="s">
        <v>634</v>
      </c>
      <c r="B10798" s="509" t="s">
        <v>407</v>
      </c>
      <c r="C10798" s="509" t="s">
        <v>1037</v>
      </c>
      <c r="D10798" s="509">
        <v>1</v>
      </c>
      <c r="H10798" s="509">
        <v>1</v>
      </c>
    </row>
    <row r="10799" spans="1:8">
      <c r="A10799" s="508" t="s">
        <v>634</v>
      </c>
      <c r="B10799" s="509" t="s">
        <v>407</v>
      </c>
      <c r="C10799" s="509" t="s">
        <v>1038</v>
      </c>
      <c r="H10799" s="509">
        <v>0</v>
      </c>
    </row>
    <row r="10800" spans="1:8">
      <c r="A10800" s="508" t="s">
        <v>634</v>
      </c>
      <c r="B10800" s="509" t="s">
        <v>407</v>
      </c>
      <c r="C10800" s="509" t="s">
        <v>1039</v>
      </c>
      <c r="H10800" s="509">
        <v>0</v>
      </c>
    </row>
    <row r="10801" spans="1:8">
      <c r="A10801" s="508" t="s">
        <v>634</v>
      </c>
      <c r="B10801" s="509" t="s">
        <v>407</v>
      </c>
      <c r="C10801" s="509" t="s">
        <v>1040</v>
      </c>
      <c r="H10801" s="509">
        <v>0</v>
      </c>
    </row>
    <row r="10802" spans="1:8">
      <c r="A10802" s="508" t="s">
        <v>634</v>
      </c>
      <c r="B10802" s="509" t="s">
        <v>407</v>
      </c>
      <c r="C10802" s="509" t="s">
        <v>1041</v>
      </c>
      <c r="H10802" s="509">
        <v>0</v>
      </c>
    </row>
    <row r="10803" spans="1:8">
      <c r="A10803" s="508" t="s">
        <v>634</v>
      </c>
      <c r="B10803" s="509" t="s">
        <v>407</v>
      </c>
      <c r="C10803" s="509" t="s">
        <v>1042</v>
      </c>
    </row>
    <row r="10804" spans="1:8">
      <c r="A10804" s="508" t="s">
        <v>634</v>
      </c>
      <c r="B10804" s="509" t="s">
        <v>407</v>
      </c>
      <c r="C10804" s="509">
        <v>67</v>
      </c>
      <c r="H10804" s="509">
        <v>0</v>
      </c>
    </row>
    <row r="10805" spans="1:8">
      <c r="A10805" s="508" t="s">
        <v>634</v>
      </c>
      <c r="B10805" s="509" t="s">
        <v>407</v>
      </c>
      <c r="C10805" s="509">
        <v>68</v>
      </c>
      <c r="H10805" s="509">
        <v>0</v>
      </c>
    </row>
    <row r="10806" spans="1:8">
      <c r="A10806" s="508" t="s">
        <v>634</v>
      </c>
      <c r="B10806" s="509" t="s">
        <v>407</v>
      </c>
      <c r="C10806" s="509" t="s">
        <v>1043</v>
      </c>
      <c r="H10806" s="509">
        <v>0</v>
      </c>
    </row>
    <row r="10807" spans="1:8">
      <c r="A10807" s="508" t="s">
        <v>634</v>
      </c>
      <c r="B10807" s="509" t="s">
        <v>407</v>
      </c>
      <c r="C10807" s="509">
        <v>69</v>
      </c>
      <c r="H10807" s="509">
        <v>0</v>
      </c>
    </row>
    <row r="10808" spans="1:8">
      <c r="A10808" s="508" t="s">
        <v>634</v>
      </c>
      <c r="B10808" s="509" t="s">
        <v>407</v>
      </c>
      <c r="C10808" s="509" t="s">
        <v>1044</v>
      </c>
      <c r="H10808" s="509">
        <v>0</v>
      </c>
    </row>
    <row r="10809" spans="1:8">
      <c r="A10809" s="508" t="s">
        <v>634</v>
      </c>
      <c r="B10809" s="509" t="s">
        <v>407</v>
      </c>
      <c r="C10809" s="509" t="s">
        <v>1045</v>
      </c>
      <c r="H10809" s="509">
        <v>0</v>
      </c>
    </row>
    <row r="10810" spans="1:8">
      <c r="A10810" s="508" t="s">
        <v>634</v>
      </c>
      <c r="B10810" s="509" t="s">
        <v>407</v>
      </c>
      <c r="C10810" s="509">
        <v>70</v>
      </c>
      <c r="H10810" s="509">
        <v>0</v>
      </c>
    </row>
    <row r="10811" spans="1:8">
      <c r="A10811" s="508" t="s">
        <v>634</v>
      </c>
      <c r="B10811" s="509" t="s">
        <v>407</v>
      </c>
      <c r="C10811" s="509" t="s">
        <v>1046</v>
      </c>
      <c r="H10811" s="509">
        <v>0</v>
      </c>
    </row>
    <row r="10812" spans="1:8">
      <c r="A10812" s="508" t="s">
        <v>634</v>
      </c>
      <c r="B10812" s="509" t="s">
        <v>407</v>
      </c>
      <c r="C10812" s="509">
        <v>71</v>
      </c>
      <c r="H10812" s="509">
        <v>0</v>
      </c>
    </row>
    <row r="10813" spans="1:8">
      <c r="A10813" s="508" t="s">
        <v>634</v>
      </c>
      <c r="B10813" s="509" t="s">
        <v>407</v>
      </c>
      <c r="C10813" s="509" t="s">
        <v>1047</v>
      </c>
      <c r="H10813" s="509">
        <v>0</v>
      </c>
    </row>
    <row r="10814" spans="1:8">
      <c r="A10814" s="508" t="s">
        <v>634</v>
      </c>
      <c r="B10814" s="509" t="s">
        <v>407</v>
      </c>
      <c r="C10814" s="509" t="s">
        <v>1048</v>
      </c>
      <c r="H10814" s="509">
        <v>0</v>
      </c>
    </row>
    <row r="10815" spans="1:8">
      <c r="A10815" s="508" t="s">
        <v>634</v>
      </c>
      <c r="B10815" s="509" t="s">
        <v>407</v>
      </c>
      <c r="C10815" s="509" t="s">
        <v>1049</v>
      </c>
      <c r="H10815" s="509">
        <v>0</v>
      </c>
    </row>
    <row r="10816" spans="1:8">
      <c r="A10816" s="508" t="s">
        <v>634</v>
      </c>
      <c r="B10816" s="509" t="s">
        <v>407</v>
      </c>
      <c r="C10816" s="509" t="s">
        <v>1050</v>
      </c>
      <c r="H10816" s="509">
        <v>0</v>
      </c>
    </row>
    <row r="10817" spans="1:8">
      <c r="A10817" s="508" t="s">
        <v>634</v>
      </c>
      <c r="B10817" s="509" t="s">
        <v>407</v>
      </c>
      <c r="C10817" s="509" t="s">
        <v>1051</v>
      </c>
      <c r="H10817" s="509">
        <v>0</v>
      </c>
    </row>
    <row r="10818" spans="1:8">
      <c r="A10818" s="508" t="s">
        <v>634</v>
      </c>
      <c r="B10818" s="509" t="s">
        <v>407</v>
      </c>
      <c r="C10818" s="509">
        <v>72</v>
      </c>
      <c r="H10818" s="509">
        <v>0</v>
      </c>
    </row>
    <row r="10819" spans="1:8">
      <c r="A10819" s="508" t="s">
        <v>634</v>
      </c>
      <c r="B10819" s="509" t="s">
        <v>407</v>
      </c>
      <c r="C10819" s="509">
        <v>74</v>
      </c>
      <c r="H10819" s="509">
        <v>0</v>
      </c>
    </row>
    <row r="10820" spans="1:8">
      <c r="A10820" s="508" t="s">
        <v>634</v>
      </c>
      <c r="B10820" s="509" t="s">
        <v>407</v>
      </c>
      <c r="C10820" s="509" t="s">
        <v>4571</v>
      </c>
      <c r="D10820" s="509">
        <v>1</v>
      </c>
      <c r="E10820" s="509">
        <v>0</v>
      </c>
      <c r="F10820" s="509">
        <v>0</v>
      </c>
      <c r="G10820" s="509">
        <v>0</v>
      </c>
      <c r="H10820" s="509">
        <v>1</v>
      </c>
    </row>
    <row r="10821" spans="1:8">
      <c r="A10821" s="508" t="s">
        <v>635</v>
      </c>
      <c r="B10821" s="509" t="s">
        <v>408</v>
      </c>
      <c r="C10821" s="509">
        <v>1</v>
      </c>
      <c r="H10821" s="509">
        <v>0</v>
      </c>
    </row>
    <row r="10822" spans="1:8">
      <c r="A10822" s="508" t="s">
        <v>635</v>
      </c>
      <c r="B10822" s="509" t="s">
        <v>408</v>
      </c>
      <c r="C10822" s="509" t="s">
        <v>1023</v>
      </c>
      <c r="H10822" s="509">
        <v>0</v>
      </c>
    </row>
    <row r="10823" spans="1:8">
      <c r="A10823" s="508" t="s">
        <v>635</v>
      </c>
      <c r="B10823" s="509" t="s">
        <v>408</v>
      </c>
      <c r="C10823" s="509">
        <v>2</v>
      </c>
      <c r="H10823" s="509">
        <v>0</v>
      </c>
    </row>
    <row r="10824" spans="1:8">
      <c r="A10824" s="508" t="s">
        <v>635</v>
      </c>
      <c r="B10824" s="509" t="s">
        <v>408</v>
      </c>
      <c r="C10824" s="509">
        <v>3</v>
      </c>
      <c r="H10824" s="509">
        <v>0</v>
      </c>
    </row>
    <row r="10825" spans="1:8">
      <c r="A10825" s="508" t="s">
        <v>635</v>
      </c>
      <c r="B10825" s="509" t="s">
        <v>408</v>
      </c>
      <c r="C10825" s="509">
        <v>4</v>
      </c>
      <c r="H10825" s="509">
        <v>0</v>
      </c>
    </row>
    <row r="10826" spans="1:8">
      <c r="A10826" s="508" t="s">
        <v>635</v>
      </c>
      <c r="B10826" s="509" t="s">
        <v>408</v>
      </c>
      <c r="C10826" s="509">
        <v>5</v>
      </c>
      <c r="H10826" s="509">
        <v>0</v>
      </c>
    </row>
    <row r="10827" spans="1:8">
      <c r="A10827" s="508" t="s">
        <v>635</v>
      </c>
      <c r="B10827" s="509" t="s">
        <v>408</v>
      </c>
      <c r="C10827" s="509">
        <v>6</v>
      </c>
      <c r="H10827" s="509">
        <v>0</v>
      </c>
    </row>
    <row r="10828" spans="1:8">
      <c r="A10828" s="508" t="s">
        <v>635</v>
      </c>
      <c r="B10828" s="509" t="s">
        <v>408</v>
      </c>
      <c r="C10828" s="509">
        <v>7</v>
      </c>
      <c r="H10828" s="509">
        <v>0</v>
      </c>
    </row>
    <row r="10829" spans="1:8">
      <c r="A10829" s="508" t="s">
        <v>635</v>
      </c>
      <c r="B10829" s="509" t="s">
        <v>408</v>
      </c>
      <c r="C10829" s="509">
        <v>8</v>
      </c>
      <c r="H10829" s="509">
        <v>0</v>
      </c>
    </row>
    <row r="10830" spans="1:8">
      <c r="A10830" s="508" t="s">
        <v>635</v>
      </c>
      <c r="B10830" s="509" t="s">
        <v>408</v>
      </c>
      <c r="C10830" s="509">
        <v>9</v>
      </c>
      <c r="H10830" s="509">
        <v>0</v>
      </c>
    </row>
    <row r="10831" spans="1:8">
      <c r="A10831" s="508" t="s">
        <v>635</v>
      </c>
      <c r="B10831" s="509" t="s">
        <v>408</v>
      </c>
      <c r="C10831" s="509">
        <v>10</v>
      </c>
      <c r="H10831" s="509">
        <v>0</v>
      </c>
    </row>
    <row r="10832" spans="1:8">
      <c r="A10832" s="508" t="s">
        <v>635</v>
      </c>
      <c r="B10832" s="509" t="s">
        <v>408</v>
      </c>
      <c r="C10832" s="509">
        <v>11</v>
      </c>
      <c r="H10832" s="509">
        <v>0</v>
      </c>
    </row>
    <row r="10833" spans="1:8">
      <c r="A10833" s="508" t="s">
        <v>635</v>
      </c>
      <c r="B10833" s="509" t="s">
        <v>408</v>
      </c>
      <c r="C10833" s="509">
        <v>12</v>
      </c>
      <c r="H10833" s="509">
        <v>0</v>
      </c>
    </row>
    <row r="10834" spans="1:8">
      <c r="A10834" s="508" t="s">
        <v>635</v>
      </c>
      <c r="B10834" s="509" t="s">
        <v>408</v>
      </c>
      <c r="C10834" s="509">
        <v>13</v>
      </c>
      <c r="H10834" s="509">
        <v>0</v>
      </c>
    </row>
    <row r="10835" spans="1:8">
      <c r="A10835" s="508" t="s">
        <v>635</v>
      </c>
      <c r="B10835" s="509" t="s">
        <v>408</v>
      </c>
      <c r="C10835" s="509">
        <v>14</v>
      </c>
      <c r="H10835" s="509">
        <v>0</v>
      </c>
    </row>
    <row r="10836" spans="1:8">
      <c r="A10836" s="508" t="s">
        <v>635</v>
      </c>
      <c r="B10836" s="509" t="s">
        <v>408</v>
      </c>
      <c r="C10836" s="509">
        <v>15</v>
      </c>
      <c r="H10836" s="509">
        <v>0</v>
      </c>
    </row>
    <row r="10837" spans="1:8">
      <c r="A10837" s="508" t="s">
        <v>635</v>
      </c>
      <c r="B10837" s="509" t="s">
        <v>408</v>
      </c>
      <c r="C10837" s="509">
        <v>16</v>
      </c>
      <c r="H10837" s="509">
        <v>0</v>
      </c>
    </row>
    <row r="10838" spans="1:8">
      <c r="A10838" s="508" t="s">
        <v>635</v>
      </c>
      <c r="B10838" s="509" t="s">
        <v>408</v>
      </c>
      <c r="C10838" s="509">
        <v>17</v>
      </c>
      <c r="D10838" s="509">
        <v>1</v>
      </c>
      <c r="H10838" s="509">
        <v>1</v>
      </c>
    </row>
    <row r="10839" spans="1:8">
      <c r="A10839" s="508" t="s">
        <v>635</v>
      </c>
      <c r="B10839" s="509" t="s">
        <v>408</v>
      </c>
      <c r="C10839" s="509">
        <v>18</v>
      </c>
      <c r="H10839" s="509">
        <v>0</v>
      </c>
    </row>
    <row r="10840" spans="1:8">
      <c r="A10840" s="508" t="s">
        <v>635</v>
      </c>
      <c r="B10840" s="509" t="s">
        <v>408</v>
      </c>
      <c r="C10840" s="509" t="s">
        <v>1024</v>
      </c>
      <c r="H10840" s="509">
        <v>0</v>
      </c>
    </row>
    <row r="10841" spans="1:8">
      <c r="A10841" s="508" t="s">
        <v>635</v>
      </c>
      <c r="B10841" s="509" t="s">
        <v>408</v>
      </c>
      <c r="C10841" s="509" t="s">
        <v>1025</v>
      </c>
      <c r="H10841" s="509">
        <v>0</v>
      </c>
    </row>
    <row r="10842" spans="1:8">
      <c r="A10842" s="508" t="s">
        <v>635</v>
      </c>
      <c r="B10842" s="509" t="s">
        <v>408</v>
      </c>
      <c r="C10842" s="509">
        <v>19</v>
      </c>
      <c r="H10842" s="509">
        <v>0</v>
      </c>
    </row>
    <row r="10843" spans="1:8">
      <c r="A10843" s="508" t="s">
        <v>635</v>
      </c>
      <c r="B10843" s="509" t="s">
        <v>408</v>
      </c>
      <c r="C10843" s="509">
        <v>20</v>
      </c>
      <c r="H10843" s="509">
        <v>0</v>
      </c>
    </row>
    <row r="10844" spans="1:8">
      <c r="A10844" s="508" t="s">
        <v>635</v>
      </c>
      <c r="B10844" s="509" t="s">
        <v>408</v>
      </c>
      <c r="C10844" s="509">
        <v>21</v>
      </c>
      <c r="H10844" s="509">
        <v>0</v>
      </c>
    </row>
    <row r="10845" spans="1:8">
      <c r="A10845" s="508" t="s">
        <v>635</v>
      </c>
      <c r="B10845" s="509" t="s">
        <v>408</v>
      </c>
      <c r="C10845" s="509" t="s">
        <v>1026</v>
      </c>
      <c r="H10845" s="509">
        <v>0</v>
      </c>
    </row>
    <row r="10846" spans="1:8">
      <c r="A10846" s="508" t="s">
        <v>635</v>
      </c>
      <c r="B10846" s="509" t="s">
        <v>408</v>
      </c>
      <c r="C10846" s="509" t="s">
        <v>1027</v>
      </c>
      <c r="H10846" s="509">
        <v>0</v>
      </c>
    </row>
    <row r="10847" spans="1:8">
      <c r="A10847" s="508" t="s">
        <v>635</v>
      </c>
      <c r="B10847" s="509" t="s">
        <v>408</v>
      </c>
      <c r="C10847" s="509" t="s">
        <v>1028</v>
      </c>
      <c r="H10847" s="509">
        <v>0</v>
      </c>
    </row>
    <row r="10848" spans="1:8">
      <c r="A10848" s="508" t="s">
        <v>635</v>
      </c>
      <c r="B10848" s="509" t="s">
        <v>408</v>
      </c>
      <c r="C10848" s="509">
        <v>22</v>
      </c>
      <c r="H10848" s="509">
        <v>0</v>
      </c>
    </row>
    <row r="10849" spans="1:8">
      <c r="A10849" s="508" t="s">
        <v>635</v>
      </c>
      <c r="B10849" s="509" t="s">
        <v>408</v>
      </c>
      <c r="C10849" s="509">
        <v>23</v>
      </c>
      <c r="H10849" s="509">
        <v>0</v>
      </c>
    </row>
    <row r="10850" spans="1:8">
      <c r="A10850" s="508" t="s">
        <v>635</v>
      </c>
      <c r="B10850" s="509" t="s">
        <v>408</v>
      </c>
      <c r="C10850" s="509" t="s">
        <v>1029</v>
      </c>
      <c r="H10850" s="509">
        <v>0</v>
      </c>
    </row>
    <row r="10851" spans="1:8">
      <c r="A10851" s="508" t="s">
        <v>635</v>
      </c>
      <c r="B10851" s="509" t="s">
        <v>408</v>
      </c>
      <c r="C10851" s="509">
        <v>24</v>
      </c>
      <c r="H10851" s="509">
        <v>0</v>
      </c>
    </row>
    <row r="10852" spans="1:8">
      <c r="A10852" s="508" t="s">
        <v>635</v>
      </c>
      <c r="B10852" s="509" t="s">
        <v>408</v>
      </c>
      <c r="C10852" s="509">
        <v>25</v>
      </c>
    </row>
    <row r="10853" spans="1:8">
      <c r="A10853" s="508" t="s">
        <v>635</v>
      </c>
      <c r="B10853" s="509" t="s">
        <v>408</v>
      </c>
      <c r="C10853" s="509">
        <v>26</v>
      </c>
      <c r="H10853" s="509">
        <v>0</v>
      </c>
    </row>
    <row r="10854" spans="1:8">
      <c r="A10854" s="508" t="s">
        <v>635</v>
      </c>
      <c r="B10854" s="509" t="s">
        <v>408</v>
      </c>
      <c r="C10854" s="509">
        <v>27</v>
      </c>
      <c r="H10854" s="509">
        <v>0</v>
      </c>
    </row>
    <row r="10855" spans="1:8">
      <c r="A10855" s="508" t="s">
        <v>635</v>
      </c>
      <c r="B10855" s="509" t="s">
        <v>408</v>
      </c>
      <c r="C10855" s="509">
        <v>28</v>
      </c>
      <c r="H10855" s="509">
        <v>0</v>
      </c>
    </row>
    <row r="10856" spans="1:8">
      <c r="A10856" s="508" t="s">
        <v>635</v>
      </c>
      <c r="B10856" s="509" t="s">
        <v>408</v>
      </c>
      <c r="C10856" s="509">
        <v>29</v>
      </c>
      <c r="H10856" s="509">
        <v>0</v>
      </c>
    </row>
    <row r="10857" spans="1:8">
      <c r="A10857" s="508" t="s">
        <v>635</v>
      </c>
      <c r="B10857" s="509" t="s">
        <v>408</v>
      </c>
      <c r="C10857" s="509">
        <v>30</v>
      </c>
      <c r="H10857" s="509">
        <v>0</v>
      </c>
    </row>
    <row r="10858" spans="1:8">
      <c r="A10858" s="508" t="s">
        <v>635</v>
      </c>
      <c r="B10858" s="509" t="s">
        <v>408</v>
      </c>
      <c r="C10858" s="509">
        <v>31</v>
      </c>
      <c r="H10858" s="509">
        <v>0</v>
      </c>
    </row>
    <row r="10859" spans="1:8">
      <c r="A10859" s="508" t="s">
        <v>635</v>
      </c>
      <c r="B10859" s="509" t="s">
        <v>408</v>
      </c>
      <c r="C10859" s="509">
        <v>32</v>
      </c>
      <c r="H10859" s="509">
        <v>0</v>
      </c>
    </row>
    <row r="10860" spans="1:8">
      <c r="A10860" s="508" t="s">
        <v>635</v>
      </c>
      <c r="B10860" s="509" t="s">
        <v>408</v>
      </c>
      <c r="C10860" s="509">
        <v>33</v>
      </c>
      <c r="H10860" s="509">
        <v>0</v>
      </c>
    </row>
    <row r="10861" spans="1:8">
      <c r="A10861" s="508" t="s">
        <v>635</v>
      </c>
      <c r="B10861" s="509" t="s">
        <v>408</v>
      </c>
      <c r="C10861" s="509">
        <v>34</v>
      </c>
      <c r="H10861" s="509">
        <v>0</v>
      </c>
    </row>
    <row r="10862" spans="1:8">
      <c r="A10862" s="508" t="s">
        <v>635</v>
      </c>
      <c r="B10862" s="509" t="s">
        <v>408</v>
      </c>
      <c r="C10862" s="509">
        <v>35</v>
      </c>
      <c r="H10862" s="509">
        <v>0</v>
      </c>
    </row>
    <row r="10863" spans="1:8">
      <c r="A10863" s="508" t="s">
        <v>635</v>
      </c>
      <c r="B10863" s="509" t="s">
        <v>408</v>
      </c>
      <c r="C10863" s="509">
        <v>36</v>
      </c>
      <c r="H10863" s="509">
        <v>0</v>
      </c>
    </row>
    <row r="10864" spans="1:8">
      <c r="A10864" s="508" t="s">
        <v>635</v>
      </c>
      <c r="B10864" s="509" t="s">
        <v>408</v>
      </c>
      <c r="C10864" s="509">
        <v>37</v>
      </c>
      <c r="H10864" s="509">
        <v>0</v>
      </c>
    </row>
    <row r="10865" spans="1:8">
      <c r="A10865" s="508" t="s">
        <v>635</v>
      </c>
      <c r="B10865" s="509" t="s">
        <v>408</v>
      </c>
      <c r="C10865" s="509">
        <v>38</v>
      </c>
      <c r="H10865" s="509">
        <v>0</v>
      </c>
    </row>
    <row r="10866" spans="1:8">
      <c r="A10866" s="508" t="s">
        <v>635</v>
      </c>
      <c r="B10866" s="509" t="s">
        <v>408</v>
      </c>
      <c r="C10866" s="509" t="s">
        <v>1030</v>
      </c>
    </row>
    <row r="10867" spans="1:8">
      <c r="A10867" s="508" t="s">
        <v>635</v>
      </c>
      <c r="B10867" s="509" t="s">
        <v>408</v>
      </c>
      <c r="C10867" s="509">
        <v>39</v>
      </c>
      <c r="H10867" s="509">
        <v>0</v>
      </c>
    </row>
    <row r="10868" spans="1:8">
      <c r="A10868" s="508" t="s">
        <v>635</v>
      </c>
      <c r="B10868" s="509" t="s">
        <v>408</v>
      </c>
      <c r="C10868" s="509">
        <v>40</v>
      </c>
      <c r="H10868" s="509">
        <v>0</v>
      </c>
    </row>
    <row r="10869" spans="1:8">
      <c r="A10869" s="508" t="s">
        <v>635</v>
      </c>
      <c r="B10869" s="509" t="s">
        <v>408</v>
      </c>
      <c r="C10869" s="509">
        <v>41</v>
      </c>
      <c r="H10869" s="509">
        <v>0</v>
      </c>
    </row>
    <row r="10870" spans="1:8">
      <c r="A10870" s="508" t="s">
        <v>635</v>
      </c>
      <c r="B10870" s="509" t="s">
        <v>408</v>
      </c>
      <c r="C10870" s="509">
        <v>42</v>
      </c>
      <c r="H10870" s="509">
        <v>0</v>
      </c>
    </row>
    <row r="10871" spans="1:8">
      <c r="A10871" s="508" t="s">
        <v>635</v>
      </c>
      <c r="B10871" s="509" t="s">
        <v>408</v>
      </c>
      <c r="C10871" s="509">
        <v>43</v>
      </c>
      <c r="H10871" s="509">
        <v>0</v>
      </c>
    </row>
    <row r="10872" spans="1:8">
      <c r="A10872" s="508" t="s">
        <v>635</v>
      </c>
      <c r="B10872" s="509" t="s">
        <v>408</v>
      </c>
      <c r="C10872" s="509">
        <v>44</v>
      </c>
      <c r="H10872" s="509">
        <v>0</v>
      </c>
    </row>
    <row r="10873" spans="1:8">
      <c r="A10873" s="508" t="s">
        <v>635</v>
      </c>
      <c r="B10873" s="509" t="s">
        <v>408</v>
      </c>
      <c r="C10873" s="509">
        <v>45</v>
      </c>
      <c r="H10873" s="509">
        <v>0</v>
      </c>
    </row>
    <row r="10874" spans="1:8">
      <c r="A10874" s="508" t="s">
        <v>635</v>
      </c>
      <c r="B10874" s="509" t="s">
        <v>408</v>
      </c>
      <c r="C10874" s="509">
        <v>46</v>
      </c>
      <c r="H10874" s="509">
        <v>0</v>
      </c>
    </row>
    <row r="10875" spans="1:8">
      <c r="A10875" s="508" t="s">
        <v>635</v>
      </c>
      <c r="B10875" s="509" t="s">
        <v>408</v>
      </c>
      <c r="C10875" s="509">
        <v>47</v>
      </c>
      <c r="H10875" s="509">
        <v>0</v>
      </c>
    </row>
    <row r="10876" spans="1:8">
      <c r="A10876" s="508" t="s">
        <v>635</v>
      </c>
      <c r="B10876" s="509" t="s">
        <v>408</v>
      </c>
      <c r="C10876" s="509">
        <v>48</v>
      </c>
      <c r="H10876" s="509">
        <v>0</v>
      </c>
    </row>
    <row r="10877" spans="1:8">
      <c r="A10877" s="508" t="s">
        <v>635</v>
      </c>
      <c r="B10877" s="509" t="s">
        <v>408</v>
      </c>
      <c r="C10877" s="509">
        <v>49</v>
      </c>
      <c r="H10877" s="509">
        <v>0</v>
      </c>
    </row>
    <row r="10878" spans="1:8">
      <c r="A10878" s="508" t="s">
        <v>635</v>
      </c>
      <c r="B10878" s="509" t="s">
        <v>408</v>
      </c>
      <c r="C10878" s="509">
        <v>50</v>
      </c>
      <c r="H10878" s="509">
        <v>0</v>
      </c>
    </row>
    <row r="10879" spans="1:8">
      <c r="A10879" s="508" t="s">
        <v>635</v>
      </c>
      <c r="B10879" s="509" t="s">
        <v>408</v>
      </c>
      <c r="C10879" s="509">
        <v>51</v>
      </c>
      <c r="H10879" s="509">
        <v>0</v>
      </c>
    </row>
    <row r="10880" spans="1:8">
      <c r="A10880" s="508" t="s">
        <v>635</v>
      </c>
      <c r="B10880" s="509" t="s">
        <v>408</v>
      </c>
      <c r="C10880" s="509" t="s">
        <v>1031</v>
      </c>
      <c r="H10880" s="509">
        <v>0</v>
      </c>
    </row>
    <row r="10881" spans="1:8">
      <c r="A10881" s="508" t="s">
        <v>635</v>
      </c>
      <c r="B10881" s="509" t="s">
        <v>408</v>
      </c>
      <c r="C10881" s="509" t="s">
        <v>1032</v>
      </c>
      <c r="H10881" s="509">
        <v>0</v>
      </c>
    </row>
    <row r="10882" spans="1:8">
      <c r="A10882" s="508" t="s">
        <v>635</v>
      </c>
      <c r="B10882" s="509" t="s">
        <v>408</v>
      </c>
      <c r="C10882" s="509">
        <v>52</v>
      </c>
      <c r="H10882" s="509">
        <v>0</v>
      </c>
    </row>
    <row r="10883" spans="1:8">
      <c r="A10883" s="508" t="s">
        <v>635</v>
      </c>
      <c r="B10883" s="509" t="s">
        <v>408</v>
      </c>
      <c r="C10883" s="509">
        <v>53</v>
      </c>
      <c r="H10883" s="509">
        <v>0</v>
      </c>
    </row>
    <row r="10884" spans="1:8">
      <c r="A10884" s="508" t="s">
        <v>635</v>
      </c>
      <c r="B10884" s="509" t="s">
        <v>408</v>
      </c>
      <c r="C10884" s="509">
        <v>54</v>
      </c>
      <c r="H10884" s="509">
        <v>0</v>
      </c>
    </row>
    <row r="10885" spans="1:8">
      <c r="A10885" s="508" t="s">
        <v>635</v>
      </c>
      <c r="B10885" s="509" t="s">
        <v>408</v>
      </c>
      <c r="C10885" s="509">
        <v>55</v>
      </c>
      <c r="H10885" s="509">
        <v>0</v>
      </c>
    </row>
    <row r="10886" spans="1:8">
      <c r="A10886" s="508" t="s">
        <v>635</v>
      </c>
      <c r="B10886" s="509" t="s">
        <v>408</v>
      </c>
      <c r="C10886" s="509">
        <v>56</v>
      </c>
      <c r="H10886" s="509">
        <v>0</v>
      </c>
    </row>
    <row r="10887" spans="1:8">
      <c r="A10887" s="508" t="s">
        <v>635</v>
      </c>
      <c r="B10887" s="509" t="s">
        <v>408</v>
      </c>
      <c r="C10887" s="509">
        <v>57</v>
      </c>
      <c r="H10887" s="509">
        <v>0</v>
      </c>
    </row>
    <row r="10888" spans="1:8">
      <c r="A10888" s="508" t="s">
        <v>635</v>
      </c>
      <c r="B10888" s="509" t="s">
        <v>408</v>
      </c>
      <c r="C10888" s="509">
        <v>58</v>
      </c>
      <c r="H10888" s="509">
        <v>0</v>
      </c>
    </row>
    <row r="10889" spans="1:8">
      <c r="A10889" s="508" t="s">
        <v>635</v>
      </c>
      <c r="B10889" s="509" t="s">
        <v>408</v>
      </c>
      <c r="C10889" s="509">
        <v>59</v>
      </c>
      <c r="H10889" s="509">
        <v>0</v>
      </c>
    </row>
    <row r="10890" spans="1:8">
      <c r="A10890" s="508" t="s">
        <v>635</v>
      </c>
      <c r="B10890" s="509" t="s">
        <v>408</v>
      </c>
      <c r="C10890" s="509">
        <v>60</v>
      </c>
      <c r="H10890" s="509">
        <v>0</v>
      </c>
    </row>
    <row r="10891" spans="1:8">
      <c r="A10891" s="508" t="s">
        <v>635</v>
      </c>
      <c r="B10891" s="509" t="s">
        <v>408</v>
      </c>
      <c r="C10891" s="509">
        <v>61</v>
      </c>
      <c r="D10891" s="509">
        <v>2</v>
      </c>
      <c r="E10891" s="509">
        <v>1</v>
      </c>
      <c r="H10891" s="509">
        <v>2</v>
      </c>
    </row>
    <row r="10892" spans="1:8">
      <c r="A10892" s="508" t="s">
        <v>635</v>
      </c>
      <c r="B10892" s="509" t="s">
        <v>408</v>
      </c>
      <c r="C10892" s="509">
        <v>62</v>
      </c>
      <c r="H10892" s="509">
        <v>0</v>
      </c>
    </row>
    <row r="10893" spans="1:8">
      <c r="A10893" s="508" t="s">
        <v>635</v>
      </c>
      <c r="B10893" s="509" t="s">
        <v>408</v>
      </c>
      <c r="C10893" s="509">
        <v>63</v>
      </c>
      <c r="H10893" s="509">
        <v>0</v>
      </c>
    </row>
    <row r="10894" spans="1:8">
      <c r="A10894" s="508" t="s">
        <v>635</v>
      </c>
      <c r="B10894" s="509" t="s">
        <v>408</v>
      </c>
      <c r="C10894" s="509" t="s">
        <v>1033</v>
      </c>
      <c r="H10894" s="509">
        <v>0</v>
      </c>
    </row>
    <row r="10895" spans="1:8">
      <c r="A10895" s="508" t="s">
        <v>635</v>
      </c>
      <c r="B10895" s="509" t="s">
        <v>408</v>
      </c>
      <c r="C10895" s="509" t="s">
        <v>1034</v>
      </c>
      <c r="H10895" s="509">
        <v>0</v>
      </c>
    </row>
    <row r="10896" spans="1:8">
      <c r="A10896" s="508" t="s">
        <v>635</v>
      </c>
      <c r="B10896" s="509" t="s">
        <v>408</v>
      </c>
      <c r="C10896" s="509">
        <v>64</v>
      </c>
      <c r="H10896" s="509">
        <v>0</v>
      </c>
    </row>
    <row r="10897" spans="1:8">
      <c r="A10897" s="508" t="s">
        <v>635</v>
      </c>
      <c r="B10897" s="509" t="s">
        <v>408</v>
      </c>
      <c r="C10897" s="509" t="s">
        <v>1035</v>
      </c>
      <c r="H10897" s="509">
        <v>0</v>
      </c>
    </row>
    <row r="10898" spans="1:8">
      <c r="A10898" s="508" t="s">
        <v>635</v>
      </c>
      <c r="B10898" s="509" t="s">
        <v>408</v>
      </c>
      <c r="C10898" s="509">
        <v>65</v>
      </c>
      <c r="D10898" s="509">
        <v>2</v>
      </c>
      <c r="E10898" s="509">
        <v>1</v>
      </c>
      <c r="H10898" s="509">
        <v>2</v>
      </c>
    </row>
    <row r="10899" spans="1:8">
      <c r="A10899" s="508" t="s">
        <v>635</v>
      </c>
      <c r="B10899" s="509" t="s">
        <v>408</v>
      </c>
      <c r="C10899" s="509">
        <v>66</v>
      </c>
      <c r="H10899" s="509">
        <v>0</v>
      </c>
    </row>
    <row r="10900" spans="1:8">
      <c r="A10900" s="508" t="s">
        <v>635</v>
      </c>
      <c r="B10900" s="509" t="s">
        <v>408</v>
      </c>
      <c r="C10900" s="509" t="s">
        <v>1036</v>
      </c>
      <c r="H10900" s="509">
        <v>0</v>
      </c>
    </row>
    <row r="10901" spans="1:8">
      <c r="A10901" s="508" t="s">
        <v>635</v>
      </c>
      <c r="B10901" s="509" t="s">
        <v>408</v>
      </c>
      <c r="C10901" s="509" t="s">
        <v>1037</v>
      </c>
      <c r="D10901" s="509">
        <v>1</v>
      </c>
      <c r="H10901" s="509">
        <v>1</v>
      </c>
    </row>
    <row r="10902" spans="1:8">
      <c r="A10902" s="508" t="s">
        <v>635</v>
      </c>
      <c r="B10902" s="509" t="s">
        <v>408</v>
      </c>
      <c r="C10902" s="509" t="s">
        <v>1038</v>
      </c>
      <c r="H10902" s="509">
        <v>0</v>
      </c>
    </row>
    <row r="10903" spans="1:8">
      <c r="A10903" s="508" t="s">
        <v>635</v>
      </c>
      <c r="B10903" s="509" t="s">
        <v>408</v>
      </c>
      <c r="C10903" s="509" t="s">
        <v>1039</v>
      </c>
      <c r="H10903" s="509">
        <v>0</v>
      </c>
    </row>
    <row r="10904" spans="1:8">
      <c r="A10904" s="508" t="s">
        <v>635</v>
      </c>
      <c r="B10904" s="509" t="s">
        <v>408</v>
      </c>
      <c r="C10904" s="509" t="s">
        <v>1040</v>
      </c>
      <c r="H10904" s="509">
        <v>0</v>
      </c>
    </row>
    <row r="10905" spans="1:8">
      <c r="A10905" s="508" t="s">
        <v>635</v>
      </c>
      <c r="B10905" s="509" t="s">
        <v>408</v>
      </c>
      <c r="C10905" s="509" t="s">
        <v>1041</v>
      </c>
      <c r="H10905" s="509">
        <v>0</v>
      </c>
    </row>
    <row r="10906" spans="1:8">
      <c r="A10906" s="508" t="s">
        <v>635</v>
      </c>
      <c r="B10906" s="509" t="s">
        <v>408</v>
      </c>
      <c r="C10906" s="509" t="s">
        <v>1042</v>
      </c>
    </row>
    <row r="10907" spans="1:8">
      <c r="A10907" s="508" t="s">
        <v>635</v>
      </c>
      <c r="B10907" s="509" t="s">
        <v>408</v>
      </c>
      <c r="C10907" s="509">
        <v>67</v>
      </c>
      <c r="H10907" s="509">
        <v>0</v>
      </c>
    </row>
    <row r="10908" spans="1:8">
      <c r="A10908" s="508" t="s">
        <v>635</v>
      </c>
      <c r="B10908" s="509" t="s">
        <v>408</v>
      </c>
      <c r="C10908" s="509">
        <v>68</v>
      </c>
      <c r="H10908" s="509">
        <v>0</v>
      </c>
    </row>
    <row r="10909" spans="1:8">
      <c r="A10909" s="508" t="s">
        <v>635</v>
      </c>
      <c r="B10909" s="509" t="s">
        <v>408</v>
      </c>
      <c r="C10909" s="509" t="s">
        <v>1043</v>
      </c>
      <c r="H10909" s="509">
        <v>0</v>
      </c>
    </row>
    <row r="10910" spans="1:8">
      <c r="A10910" s="508" t="s">
        <v>635</v>
      </c>
      <c r="B10910" s="509" t="s">
        <v>408</v>
      </c>
      <c r="C10910" s="509">
        <v>69</v>
      </c>
      <c r="H10910" s="509">
        <v>0</v>
      </c>
    </row>
    <row r="10911" spans="1:8">
      <c r="A10911" s="508" t="s">
        <v>635</v>
      </c>
      <c r="B10911" s="509" t="s">
        <v>408</v>
      </c>
      <c r="C10911" s="509" t="s">
        <v>1044</v>
      </c>
      <c r="H10911" s="509">
        <v>0</v>
      </c>
    </row>
    <row r="10912" spans="1:8">
      <c r="A10912" s="508" t="s">
        <v>635</v>
      </c>
      <c r="B10912" s="509" t="s">
        <v>408</v>
      </c>
      <c r="C10912" s="509" t="s">
        <v>1045</v>
      </c>
      <c r="H10912" s="509">
        <v>0</v>
      </c>
    </row>
    <row r="10913" spans="1:8">
      <c r="A10913" s="508" t="s">
        <v>635</v>
      </c>
      <c r="B10913" s="509" t="s">
        <v>408</v>
      </c>
      <c r="C10913" s="509">
        <v>70</v>
      </c>
      <c r="H10913" s="509">
        <v>0</v>
      </c>
    </row>
    <row r="10914" spans="1:8">
      <c r="A10914" s="508" t="s">
        <v>635</v>
      </c>
      <c r="B10914" s="509" t="s">
        <v>408</v>
      </c>
      <c r="C10914" s="509" t="s">
        <v>1046</v>
      </c>
      <c r="H10914" s="509">
        <v>0</v>
      </c>
    </row>
    <row r="10915" spans="1:8">
      <c r="A10915" s="508" t="s">
        <v>635</v>
      </c>
      <c r="B10915" s="509" t="s">
        <v>408</v>
      </c>
      <c r="C10915" s="509">
        <v>71</v>
      </c>
      <c r="H10915" s="509">
        <v>0</v>
      </c>
    </row>
    <row r="10916" spans="1:8">
      <c r="A10916" s="508" t="s">
        <v>635</v>
      </c>
      <c r="B10916" s="509" t="s">
        <v>408</v>
      </c>
      <c r="C10916" s="509" t="s">
        <v>1047</v>
      </c>
      <c r="H10916" s="509">
        <v>0</v>
      </c>
    </row>
    <row r="10917" spans="1:8">
      <c r="A10917" s="508" t="s">
        <v>635</v>
      </c>
      <c r="B10917" s="509" t="s">
        <v>408</v>
      </c>
      <c r="C10917" s="509" t="s">
        <v>1048</v>
      </c>
      <c r="H10917" s="509">
        <v>0</v>
      </c>
    </row>
    <row r="10918" spans="1:8">
      <c r="A10918" s="508" t="s">
        <v>635</v>
      </c>
      <c r="B10918" s="509" t="s">
        <v>408</v>
      </c>
      <c r="C10918" s="509" t="s">
        <v>1049</v>
      </c>
      <c r="H10918" s="509">
        <v>0</v>
      </c>
    </row>
    <row r="10919" spans="1:8">
      <c r="A10919" s="508" t="s">
        <v>635</v>
      </c>
      <c r="B10919" s="509" t="s">
        <v>408</v>
      </c>
      <c r="C10919" s="509" t="s">
        <v>1050</v>
      </c>
      <c r="D10919" s="509">
        <v>1</v>
      </c>
      <c r="E10919" s="509">
        <v>1</v>
      </c>
      <c r="H10919" s="509">
        <v>1</v>
      </c>
    </row>
    <row r="10920" spans="1:8">
      <c r="A10920" s="508" t="s">
        <v>635</v>
      </c>
      <c r="B10920" s="509" t="s">
        <v>408</v>
      </c>
      <c r="C10920" s="509" t="s">
        <v>1051</v>
      </c>
      <c r="H10920" s="509">
        <v>0</v>
      </c>
    </row>
    <row r="10921" spans="1:8">
      <c r="A10921" s="508" t="s">
        <v>635</v>
      </c>
      <c r="B10921" s="509" t="s">
        <v>408</v>
      </c>
      <c r="C10921" s="509">
        <v>72</v>
      </c>
      <c r="D10921" s="509">
        <v>1</v>
      </c>
      <c r="H10921" s="509">
        <v>1</v>
      </c>
    </row>
    <row r="10922" spans="1:8">
      <c r="A10922" s="508" t="s">
        <v>635</v>
      </c>
      <c r="B10922" s="509" t="s">
        <v>408</v>
      </c>
      <c r="C10922" s="509">
        <v>74</v>
      </c>
      <c r="H10922" s="509">
        <v>0</v>
      </c>
    </row>
    <row r="10923" spans="1:8">
      <c r="A10923" s="508" t="s">
        <v>635</v>
      </c>
      <c r="B10923" s="509" t="s">
        <v>408</v>
      </c>
      <c r="C10923" s="509" t="s">
        <v>4571</v>
      </c>
      <c r="D10923" s="509">
        <v>8</v>
      </c>
      <c r="E10923" s="509">
        <v>3</v>
      </c>
      <c r="F10923" s="509">
        <v>0</v>
      </c>
      <c r="G10923" s="509">
        <v>0</v>
      </c>
      <c r="H10923" s="509">
        <v>8</v>
      </c>
    </row>
    <row r="10924" spans="1:8">
      <c r="A10924" s="508" t="s">
        <v>636</v>
      </c>
      <c r="B10924" s="509" t="s">
        <v>409</v>
      </c>
      <c r="C10924" s="509">
        <v>1</v>
      </c>
      <c r="D10924" s="509">
        <v>1</v>
      </c>
      <c r="E10924" s="509">
        <v>1</v>
      </c>
      <c r="H10924" s="509">
        <v>1</v>
      </c>
    </row>
    <row r="10925" spans="1:8">
      <c r="A10925" s="508" t="s">
        <v>636</v>
      </c>
      <c r="B10925" s="509" t="s">
        <v>409</v>
      </c>
      <c r="C10925" s="509" t="s">
        <v>1023</v>
      </c>
      <c r="D10925" s="509">
        <v>1</v>
      </c>
      <c r="H10925" s="509">
        <v>1</v>
      </c>
    </row>
    <row r="10926" spans="1:8">
      <c r="A10926" s="508" t="s">
        <v>636</v>
      </c>
      <c r="B10926" s="509" t="s">
        <v>409</v>
      </c>
      <c r="C10926" s="509">
        <v>2</v>
      </c>
      <c r="D10926" s="509">
        <v>9</v>
      </c>
      <c r="H10926" s="509">
        <v>9</v>
      </c>
    </row>
    <row r="10927" spans="1:8">
      <c r="A10927" s="508" t="s">
        <v>636</v>
      </c>
      <c r="B10927" s="509" t="s">
        <v>409</v>
      </c>
      <c r="C10927" s="509">
        <v>3</v>
      </c>
      <c r="D10927" s="509">
        <v>2</v>
      </c>
      <c r="H10927" s="509">
        <v>2</v>
      </c>
    </row>
    <row r="10928" spans="1:8">
      <c r="A10928" s="508" t="s">
        <v>636</v>
      </c>
      <c r="B10928" s="509" t="s">
        <v>409</v>
      </c>
      <c r="C10928" s="509">
        <v>4</v>
      </c>
      <c r="D10928" s="509">
        <v>2</v>
      </c>
      <c r="F10928" s="509">
        <v>1</v>
      </c>
      <c r="H10928" s="509">
        <v>3</v>
      </c>
    </row>
    <row r="10929" spans="1:8">
      <c r="A10929" s="508" t="s">
        <v>636</v>
      </c>
      <c r="B10929" s="509" t="s">
        <v>409</v>
      </c>
      <c r="C10929" s="509">
        <v>5</v>
      </c>
      <c r="D10929" s="509">
        <v>5</v>
      </c>
      <c r="H10929" s="509">
        <v>5</v>
      </c>
    </row>
    <row r="10930" spans="1:8">
      <c r="A10930" s="508" t="s">
        <v>636</v>
      </c>
      <c r="B10930" s="509" t="s">
        <v>409</v>
      </c>
      <c r="C10930" s="509">
        <v>6</v>
      </c>
      <c r="H10930" s="509">
        <v>0</v>
      </c>
    </row>
    <row r="10931" spans="1:8">
      <c r="A10931" s="508" t="s">
        <v>636</v>
      </c>
      <c r="B10931" s="509" t="s">
        <v>409</v>
      </c>
      <c r="C10931" s="509">
        <v>7</v>
      </c>
      <c r="H10931" s="509">
        <v>0</v>
      </c>
    </row>
    <row r="10932" spans="1:8">
      <c r="A10932" s="508" t="s">
        <v>636</v>
      </c>
      <c r="B10932" s="509" t="s">
        <v>409</v>
      </c>
      <c r="C10932" s="509">
        <v>8</v>
      </c>
      <c r="H10932" s="509">
        <v>0</v>
      </c>
    </row>
    <row r="10933" spans="1:8">
      <c r="A10933" s="508" t="s">
        <v>636</v>
      </c>
      <c r="B10933" s="509" t="s">
        <v>409</v>
      </c>
      <c r="C10933" s="509">
        <v>9</v>
      </c>
      <c r="H10933" s="509">
        <v>0</v>
      </c>
    </row>
    <row r="10934" spans="1:8">
      <c r="A10934" s="508" t="s">
        <v>636</v>
      </c>
      <c r="B10934" s="509" t="s">
        <v>409</v>
      </c>
      <c r="C10934" s="509">
        <v>10</v>
      </c>
      <c r="D10934" s="509">
        <v>5</v>
      </c>
      <c r="E10934" s="509">
        <v>1</v>
      </c>
      <c r="F10934" s="509">
        <v>1</v>
      </c>
      <c r="H10934" s="509">
        <v>6</v>
      </c>
    </row>
    <row r="10935" spans="1:8">
      <c r="A10935" s="508" t="s">
        <v>636</v>
      </c>
      <c r="B10935" s="509" t="s">
        <v>409</v>
      </c>
      <c r="C10935" s="509">
        <v>11</v>
      </c>
      <c r="H10935" s="509">
        <v>0</v>
      </c>
    </row>
    <row r="10936" spans="1:8">
      <c r="A10936" s="508" t="s">
        <v>636</v>
      </c>
      <c r="B10936" s="509" t="s">
        <v>409</v>
      </c>
      <c r="C10936" s="509">
        <v>12</v>
      </c>
      <c r="D10936" s="509">
        <v>1</v>
      </c>
      <c r="H10936" s="509">
        <v>1</v>
      </c>
    </row>
    <row r="10937" spans="1:8">
      <c r="A10937" s="508" t="s">
        <v>636</v>
      </c>
      <c r="B10937" s="509" t="s">
        <v>409</v>
      </c>
      <c r="C10937" s="509">
        <v>13</v>
      </c>
      <c r="H10937" s="509">
        <v>0</v>
      </c>
    </row>
    <row r="10938" spans="1:8">
      <c r="A10938" s="508" t="s">
        <v>636</v>
      </c>
      <c r="B10938" s="509" t="s">
        <v>409</v>
      </c>
      <c r="C10938" s="509">
        <v>14</v>
      </c>
      <c r="D10938" s="509">
        <v>2</v>
      </c>
      <c r="H10938" s="509">
        <v>2</v>
      </c>
    </row>
    <row r="10939" spans="1:8">
      <c r="A10939" s="508" t="s">
        <v>636</v>
      </c>
      <c r="B10939" s="509" t="s">
        <v>409</v>
      </c>
      <c r="C10939" s="509">
        <v>15</v>
      </c>
      <c r="H10939" s="509">
        <v>0</v>
      </c>
    </row>
    <row r="10940" spans="1:8">
      <c r="A10940" s="508" t="s">
        <v>636</v>
      </c>
      <c r="B10940" s="509" t="s">
        <v>409</v>
      </c>
      <c r="C10940" s="509">
        <v>16</v>
      </c>
      <c r="D10940" s="509">
        <v>2</v>
      </c>
      <c r="H10940" s="509">
        <v>2</v>
      </c>
    </row>
    <row r="10941" spans="1:8">
      <c r="A10941" s="508" t="s">
        <v>636</v>
      </c>
      <c r="B10941" s="509" t="s">
        <v>409</v>
      </c>
      <c r="C10941" s="509">
        <v>17</v>
      </c>
      <c r="D10941" s="509">
        <v>1</v>
      </c>
      <c r="H10941" s="509">
        <v>1</v>
      </c>
    </row>
    <row r="10942" spans="1:8">
      <c r="A10942" s="508" t="s">
        <v>636</v>
      </c>
      <c r="B10942" s="509" t="s">
        <v>409</v>
      </c>
      <c r="C10942" s="509">
        <v>18</v>
      </c>
      <c r="H10942" s="509">
        <v>0</v>
      </c>
    </row>
    <row r="10943" spans="1:8">
      <c r="A10943" s="508" t="s">
        <v>636</v>
      </c>
      <c r="B10943" s="509" t="s">
        <v>409</v>
      </c>
      <c r="C10943" s="509" t="s">
        <v>1024</v>
      </c>
      <c r="D10943" s="509">
        <v>1</v>
      </c>
      <c r="H10943" s="509">
        <v>1</v>
      </c>
    </row>
    <row r="10944" spans="1:8">
      <c r="A10944" s="508" t="s">
        <v>636</v>
      </c>
      <c r="B10944" s="509" t="s">
        <v>409</v>
      </c>
      <c r="C10944" s="509" t="s">
        <v>1025</v>
      </c>
      <c r="H10944" s="509">
        <v>0</v>
      </c>
    </row>
    <row r="10945" spans="1:8">
      <c r="A10945" s="508" t="s">
        <v>636</v>
      </c>
      <c r="B10945" s="509" t="s">
        <v>409</v>
      </c>
      <c r="C10945" s="509">
        <v>19</v>
      </c>
      <c r="D10945" s="509">
        <v>13</v>
      </c>
      <c r="E10945" s="509">
        <v>3</v>
      </c>
      <c r="H10945" s="509">
        <v>13</v>
      </c>
    </row>
    <row r="10946" spans="1:8">
      <c r="A10946" s="508" t="s">
        <v>636</v>
      </c>
      <c r="B10946" s="509" t="s">
        <v>409</v>
      </c>
      <c r="C10946" s="509">
        <v>20</v>
      </c>
      <c r="H10946" s="509">
        <v>0</v>
      </c>
    </row>
    <row r="10947" spans="1:8">
      <c r="A10947" s="508" t="s">
        <v>636</v>
      </c>
      <c r="B10947" s="509" t="s">
        <v>409</v>
      </c>
      <c r="C10947" s="509">
        <v>21</v>
      </c>
      <c r="H10947" s="509">
        <v>0</v>
      </c>
    </row>
    <row r="10948" spans="1:8">
      <c r="A10948" s="508" t="s">
        <v>636</v>
      </c>
      <c r="B10948" s="509" t="s">
        <v>409</v>
      </c>
      <c r="C10948" s="509" t="s">
        <v>1026</v>
      </c>
      <c r="H10948" s="509">
        <v>0</v>
      </c>
    </row>
    <row r="10949" spans="1:8">
      <c r="A10949" s="508" t="s">
        <v>636</v>
      </c>
      <c r="B10949" s="509" t="s">
        <v>409</v>
      </c>
      <c r="C10949" s="509" t="s">
        <v>1027</v>
      </c>
      <c r="H10949" s="509">
        <v>0</v>
      </c>
    </row>
    <row r="10950" spans="1:8">
      <c r="A10950" s="508" t="s">
        <v>636</v>
      </c>
      <c r="B10950" s="509" t="s">
        <v>409</v>
      </c>
      <c r="C10950" s="509" t="s">
        <v>1028</v>
      </c>
      <c r="H10950" s="509">
        <v>0</v>
      </c>
    </row>
    <row r="10951" spans="1:8">
      <c r="A10951" s="508" t="s">
        <v>636</v>
      </c>
      <c r="B10951" s="509" t="s">
        <v>409</v>
      </c>
      <c r="C10951" s="509">
        <v>22</v>
      </c>
      <c r="H10951" s="509">
        <v>0</v>
      </c>
    </row>
    <row r="10952" spans="1:8">
      <c r="A10952" s="508" t="s">
        <v>636</v>
      </c>
      <c r="B10952" s="509" t="s">
        <v>409</v>
      </c>
      <c r="C10952" s="509">
        <v>23</v>
      </c>
      <c r="D10952" s="509">
        <v>4</v>
      </c>
      <c r="E10952" s="509">
        <v>2</v>
      </c>
      <c r="H10952" s="509">
        <v>4</v>
      </c>
    </row>
    <row r="10953" spans="1:8">
      <c r="A10953" s="508" t="s">
        <v>636</v>
      </c>
      <c r="B10953" s="509" t="s">
        <v>409</v>
      </c>
      <c r="C10953" s="509" t="s">
        <v>1029</v>
      </c>
      <c r="H10953" s="509">
        <v>0</v>
      </c>
    </row>
    <row r="10954" spans="1:8">
      <c r="A10954" s="508" t="s">
        <v>636</v>
      </c>
      <c r="B10954" s="509" t="s">
        <v>409</v>
      </c>
      <c r="C10954" s="509">
        <v>24</v>
      </c>
      <c r="D10954" s="509">
        <v>1</v>
      </c>
      <c r="H10954" s="509">
        <v>1</v>
      </c>
    </row>
    <row r="10955" spans="1:8">
      <c r="A10955" s="508" t="s">
        <v>636</v>
      </c>
      <c r="B10955" s="509" t="s">
        <v>409</v>
      </c>
      <c r="C10955" s="509">
        <v>25</v>
      </c>
    </row>
    <row r="10956" spans="1:8">
      <c r="A10956" s="508" t="s">
        <v>636</v>
      </c>
      <c r="B10956" s="509" t="s">
        <v>409</v>
      </c>
      <c r="C10956" s="509">
        <v>26</v>
      </c>
      <c r="H10956" s="509">
        <v>0</v>
      </c>
    </row>
    <row r="10957" spans="1:8">
      <c r="A10957" s="508" t="s">
        <v>636</v>
      </c>
      <c r="B10957" s="509" t="s">
        <v>409</v>
      </c>
      <c r="C10957" s="509">
        <v>27</v>
      </c>
      <c r="D10957" s="509">
        <v>8</v>
      </c>
      <c r="E10957" s="509">
        <v>4</v>
      </c>
      <c r="H10957" s="509">
        <v>8</v>
      </c>
    </row>
    <row r="10958" spans="1:8">
      <c r="A10958" s="508" t="s">
        <v>636</v>
      </c>
      <c r="B10958" s="509" t="s">
        <v>409</v>
      </c>
      <c r="C10958" s="509">
        <v>28</v>
      </c>
      <c r="D10958" s="509">
        <v>1</v>
      </c>
      <c r="H10958" s="509">
        <v>1</v>
      </c>
    </row>
    <row r="10959" spans="1:8">
      <c r="A10959" s="508" t="s">
        <v>636</v>
      </c>
      <c r="B10959" s="509" t="s">
        <v>409</v>
      </c>
      <c r="C10959" s="509">
        <v>29</v>
      </c>
      <c r="H10959" s="509">
        <v>0</v>
      </c>
    </row>
    <row r="10960" spans="1:8">
      <c r="A10960" s="508" t="s">
        <v>636</v>
      </c>
      <c r="B10960" s="509" t="s">
        <v>409</v>
      </c>
      <c r="C10960" s="509">
        <v>30</v>
      </c>
      <c r="H10960" s="509">
        <v>0</v>
      </c>
    </row>
    <row r="10961" spans="1:8">
      <c r="A10961" s="508" t="s">
        <v>636</v>
      </c>
      <c r="B10961" s="509" t="s">
        <v>409</v>
      </c>
      <c r="C10961" s="509">
        <v>31</v>
      </c>
      <c r="H10961" s="509">
        <v>0</v>
      </c>
    </row>
    <row r="10962" spans="1:8">
      <c r="A10962" s="508" t="s">
        <v>636</v>
      </c>
      <c r="B10962" s="509" t="s">
        <v>409</v>
      </c>
      <c r="C10962" s="509">
        <v>32</v>
      </c>
      <c r="H10962" s="509">
        <v>0</v>
      </c>
    </row>
    <row r="10963" spans="1:8">
      <c r="A10963" s="508" t="s">
        <v>636</v>
      </c>
      <c r="B10963" s="509" t="s">
        <v>409</v>
      </c>
      <c r="C10963" s="509">
        <v>33</v>
      </c>
      <c r="D10963" s="509">
        <v>7</v>
      </c>
      <c r="E10963" s="509">
        <v>5</v>
      </c>
      <c r="H10963" s="509">
        <v>7</v>
      </c>
    </row>
    <row r="10964" spans="1:8">
      <c r="A10964" s="508" t="s">
        <v>636</v>
      </c>
      <c r="B10964" s="509" t="s">
        <v>409</v>
      </c>
      <c r="C10964" s="509">
        <v>34</v>
      </c>
      <c r="H10964" s="509">
        <v>0</v>
      </c>
    </row>
    <row r="10965" spans="1:8">
      <c r="A10965" s="508" t="s">
        <v>636</v>
      </c>
      <c r="B10965" s="509" t="s">
        <v>409</v>
      </c>
      <c r="C10965" s="509">
        <v>35</v>
      </c>
      <c r="H10965" s="509">
        <v>0</v>
      </c>
    </row>
    <row r="10966" spans="1:8">
      <c r="A10966" s="508" t="s">
        <v>636</v>
      </c>
      <c r="B10966" s="509" t="s">
        <v>409</v>
      </c>
      <c r="C10966" s="509">
        <v>36</v>
      </c>
      <c r="H10966" s="509">
        <v>0</v>
      </c>
    </row>
    <row r="10967" spans="1:8">
      <c r="A10967" s="508" t="s">
        <v>636</v>
      </c>
      <c r="B10967" s="509" t="s">
        <v>409</v>
      </c>
      <c r="C10967" s="509">
        <v>37</v>
      </c>
      <c r="H10967" s="509">
        <v>0</v>
      </c>
    </row>
    <row r="10968" spans="1:8">
      <c r="A10968" s="508" t="s">
        <v>636</v>
      </c>
      <c r="B10968" s="509" t="s">
        <v>409</v>
      </c>
      <c r="C10968" s="509">
        <v>38</v>
      </c>
      <c r="H10968" s="509">
        <v>0</v>
      </c>
    </row>
    <row r="10969" spans="1:8">
      <c r="A10969" s="508" t="s">
        <v>636</v>
      </c>
      <c r="B10969" s="509" t="s">
        <v>409</v>
      </c>
      <c r="C10969" s="509" t="s">
        <v>1030</v>
      </c>
    </row>
    <row r="10970" spans="1:8">
      <c r="A10970" s="508" t="s">
        <v>636</v>
      </c>
      <c r="B10970" s="509" t="s">
        <v>409</v>
      </c>
      <c r="C10970" s="509">
        <v>39</v>
      </c>
      <c r="H10970" s="509">
        <v>0</v>
      </c>
    </row>
    <row r="10971" spans="1:8">
      <c r="A10971" s="508" t="s">
        <v>636</v>
      </c>
      <c r="B10971" s="509" t="s">
        <v>409</v>
      </c>
      <c r="C10971" s="509">
        <v>40</v>
      </c>
      <c r="H10971" s="509">
        <v>0</v>
      </c>
    </row>
    <row r="10972" spans="1:8">
      <c r="A10972" s="508" t="s">
        <v>636</v>
      </c>
      <c r="B10972" s="509" t="s">
        <v>409</v>
      </c>
      <c r="C10972" s="509">
        <v>41</v>
      </c>
      <c r="H10972" s="509">
        <v>0</v>
      </c>
    </row>
    <row r="10973" spans="1:8">
      <c r="A10973" s="508" t="s">
        <v>636</v>
      </c>
      <c r="B10973" s="509" t="s">
        <v>409</v>
      </c>
      <c r="C10973" s="509">
        <v>42</v>
      </c>
      <c r="H10973" s="509">
        <v>0</v>
      </c>
    </row>
    <row r="10974" spans="1:8">
      <c r="A10974" s="508" t="s">
        <v>636</v>
      </c>
      <c r="B10974" s="509" t="s">
        <v>409</v>
      </c>
      <c r="C10974" s="509">
        <v>43</v>
      </c>
      <c r="H10974" s="509">
        <v>0</v>
      </c>
    </row>
    <row r="10975" spans="1:8">
      <c r="A10975" s="508" t="s">
        <v>636</v>
      </c>
      <c r="B10975" s="509" t="s">
        <v>409</v>
      </c>
      <c r="C10975" s="509">
        <v>44</v>
      </c>
      <c r="H10975" s="509">
        <v>0</v>
      </c>
    </row>
    <row r="10976" spans="1:8">
      <c r="A10976" s="508" t="s">
        <v>636</v>
      </c>
      <c r="B10976" s="509" t="s">
        <v>409</v>
      </c>
      <c r="C10976" s="509">
        <v>45</v>
      </c>
      <c r="H10976" s="509">
        <v>0</v>
      </c>
    </row>
    <row r="10977" spans="1:8">
      <c r="A10977" s="508" t="s">
        <v>636</v>
      </c>
      <c r="B10977" s="509" t="s">
        <v>409</v>
      </c>
      <c r="C10977" s="509">
        <v>46</v>
      </c>
      <c r="D10977" s="509">
        <v>8</v>
      </c>
      <c r="E10977" s="509">
        <v>8</v>
      </c>
      <c r="H10977" s="509">
        <v>8</v>
      </c>
    </row>
    <row r="10978" spans="1:8">
      <c r="A10978" s="508" t="s">
        <v>636</v>
      </c>
      <c r="B10978" s="509" t="s">
        <v>409</v>
      </c>
      <c r="C10978" s="509">
        <v>47</v>
      </c>
      <c r="D10978" s="509">
        <v>2</v>
      </c>
      <c r="E10978" s="509">
        <v>1</v>
      </c>
      <c r="H10978" s="509">
        <v>2</v>
      </c>
    </row>
    <row r="10979" spans="1:8">
      <c r="A10979" s="508" t="s">
        <v>636</v>
      </c>
      <c r="B10979" s="509" t="s">
        <v>409</v>
      </c>
      <c r="C10979" s="509">
        <v>48</v>
      </c>
      <c r="D10979" s="509">
        <v>1</v>
      </c>
      <c r="E10979" s="509">
        <v>1</v>
      </c>
      <c r="H10979" s="509">
        <v>1</v>
      </c>
    </row>
    <row r="10980" spans="1:8">
      <c r="A10980" s="508" t="s">
        <v>636</v>
      </c>
      <c r="B10980" s="509" t="s">
        <v>409</v>
      </c>
      <c r="C10980" s="509">
        <v>49</v>
      </c>
      <c r="D10980" s="509">
        <v>1</v>
      </c>
      <c r="E10980" s="509">
        <v>1</v>
      </c>
      <c r="H10980" s="509">
        <v>1</v>
      </c>
    </row>
    <row r="10981" spans="1:8">
      <c r="A10981" s="508" t="s">
        <v>636</v>
      </c>
      <c r="B10981" s="509" t="s">
        <v>409</v>
      </c>
      <c r="C10981" s="509">
        <v>50</v>
      </c>
      <c r="H10981" s="509">
        <v>0</v>
      </c>
    </row>
    <row r="10982" spans="1:8">
      <c r="A10982" s="508" t="s">
        <v>636</v>
      </c>
      <c r="B10982" s="509" t="s">
        <v>409</v>
      </c>
      <c r="C10982" s="509">
        <v>51</v>
      </c>
      <c r="H10982" s="509">
        <v>0</v>
      </c>
    </row>
    <row r="10983" spans="1:8">
      <c r="A10983" s="508" t="s">
        <v>636</v>
      </c>
      <c r="B10983" s="509" t="s">
        <v>409</v>
      </c>
      <c r="C10983" s="509" t="s">
        <v>1031</v>
      </c>
      <c r="D10983" s="509">
        <v>1</v>
      </c>
      <c r="H10983" s="509">
        <v>1</v>
      </c>
    </row>
    <row r="10984" spans="1:8">
      <c r="A10984" s="508" t="s">
        <v>636</v>
      </c>
      <c r="B10984" s="509" t="s">
        <v>409</v>
      </c>
      <c r="C10984" s="509" t="s">
        <v>1032</v>
      </c>
      <c r="H10984" s="509">
        <v>0</v>
      </c>
    </row>
    <row r="10985" spans="1:8">
      <c r="A10985" s="508" t="s">
        <v>636</v>
      </c>
      <c r="B10985" s="509" t="s">
        <v>409</v>
      </c>
      <c r="C10985" s="509">
        <v>52</v>
      </c>
      <c r="H10985" s="509">
        <v>0</v>
      </c>
    </row>
    <row r="10986" spans="1:8">
      <c r="A10986" s="508" t="s">
        <v>636</v>
      </c>
      <c r="B10986" s="509" t="s">
        <v>409</v>
      </c>
      <c r="C10986" s="509">
        <v>53</v>
      </c>
      <c r="D10986" s="509">
        <v>2</v>
      </c>
      <c r="E10986" s="509">
        <v>2</v>
      </c>
      <c r="H10986" s="509">
        <v>2</v>
      </c>
    </row>
    <row r="10987" spans="1:8">
      <c r="A10987" s="508" t="s">
        <v>636</v>
      </c>
      <c r="B10987" s="509" t="s">
        <v>409</v>
      </c>
      <c r="C10987" s="509">
        <v>54</v>
      </c>
      <c r="D10987" s="509">
        <v>2</v>
      </c>
      <c r="E10987" s="509">
        <v>2</v>
      </c>
      <c r="F10987" s="509">
        <v>2</v>
      </c>
      <c r="G10987" s="509">
        <v>2</v>
      </c>
      <c r="H10987" s="509">
        <v>4</v>
      </c>
    </row>
    <row r="10988" spans="1:8">
      <c r="A10988" s="508" t="s">
        <v>636</v>
      </c>
      <c r="B10988" s="509" t="s">
        <v>409</v>
      </c>
      <c r="C10988" s="509">
        <v>55</v>
      </c>
      <c r="H10988" s="509">
        <v>0</v>
      </c>
    </row>
    <row r="10989" spans="1:8">
      <c r="A10989" s="508" t="s">
        <v>636</v>
      </c>
      <c r="B10989" s="509" t="s">
        <v>409</v>
      </c>
      <c r="C10989" s="509">
        <v>56</v>
      </c>
      <c r="H10989" s="509">
        <v>0</v>
      </c>
    </row>
    <row r="10990" spans="1:8">
      <c r="A10990" s="508" t="s">
        <v>636</v>
      </c>
      <c r="B10990" s="509" t="s">
        <v>409</v>
      </c>
      <c r="C10990" s="509">
        <v>57</v>
      </c>
      <c r="H10990" s="509">
        <v>0</v>
      </c>
    </row>
    <row r="10991" spans="1:8">
      <c r="A10991" s="508" t="s">
        <v>636</v>
      </c>
      <c r="B10991" s="509" t="s">
        <v>409</v>
      </c>
      <c r="C10991" s="509">
        <v>58</v>
      </c>
      <c r="H10991" s="509">
        <v>0</v>
      </c>
    </row>
    <row r="10992" spans="1:8">
      <c r="A10992" s="508" t="s">
        <v>636</v>
      </c>
      <c r="B10992" s="509" t="s">
        <v>409</v>
      </c>
      <c r="C10992" s="509">
        <v>59</v>
      </c>
      <c r="H10992" s="509">
        <v>0</v>
      </c>
    </row>
    <row r="10993" spans="1:8">
      <c r="A10993" s="508" t="s">
        <v>636</v>
      </c>
      <c r="B10993" s="509" t="s">
        <v>409</v>
      </c>
      <c r="C10993" s="509">
        <v>60</v>
      </c>
      <c r="H10993" s="509">
        <v>0</v>
      </c>
    </row>
    <row r="10994" spans="1:8">
      <c r="A10994" s="508" t="s">
        <v>636</v>
      </c>
      <c r="B10994" s="509" t="s">
        <v>409</v>
      </c>
      <c r="C10994" s="509">
        <v>61</v>
      </c>
      <c r="D10994" s="509">
        <v>2</v>
      </c>
      <c r="E10994" s="509">
        <v>2</v>
      </c>
      <c r="H10994" s="509">
        <v>2</v>
      </c>
    </row>
    <row r="10995" spans="1:8">
      <c r="A10995" s="508" t="s">
        <v>636</v>
      </c>
      <c r="B10995" s="509" t="s">
        <v>409</v>
      </c>
      <c r="C10995" s="509">
        <v>62</v>
      </c>
      <c r="D10995" s="509">
        <v>1</v>
      </c>
      <c r="E10995" s="509">
        <v>1</v>
      </c>
      <c r="H10995" s="509">
        <v>1</v>
      </c>
    </row>
    <row r="10996" spans="1:8">
      <c r="A10996" s="508" t="s">
        <v>636</v>
      </c>
      <c r="B10996" s="509" t="s">
        <v>409</v>
      </c>
      <c r="C10996" s="509">
        <v>63</v>
      </c>
      <c r="D10996" s="509">
        <v>8</v>
      </c>
      <c r="E10996" s="509">
        <v>6</v>
      </c>
      <c r="F10996" s="509">
        <v>2</v>
      </c>
      <c r="G10996" s="509">
        <v>1</v>
      </c>
      <c r="H10996" s="509">
        <v>10</v>
      </c>
    </row>
    <row r="10997" spans="1:8">
      <c r="A10997" s="508" t="s">
        <v>636</v>
      </c>
      <c r="B10997" s="509" t="s">
        <v>409</v>
      </c>
      <c r="C10997" s="509" t="s">
        <v>1033</v>
      </c>
      <c r="H10997" s="509">
        <v>0</v>
      </c>
    </row>
    <row r="10998" spans="1:8">
      <c r="A10998" s="508" t="s">
        <v>636</v>
      </c>
      <c r="B10998" s="509" t="s">
        <v>409</v>
      </c>
      <c r="C10998" s="509" t="s">
        <v>1034</v>
      </c>
      <c r="D10998" s="509">
        <v>2</v>
      </c>
      <c r="H10998" s="509">
        <v>2</v>
      </c>
    </row>
    <row r="10999" spans="1:8">
      <c r="A10999" s="508" t="s">
        <v>636</v>
      </c>
      <c r="B10999" s="509" t="s">
        <v>409</v>
      </c>
      <c r="C10999" s="509">
        <v>64</v>
      </c>
      <c r="H10999" s="509">
        <v>0</v>
      </c>
    </row>
    <row r="11000" spans="1:8">
      <c r="A11000" s="508" t="s">
        <v>636</v>
      </c>
      <c r="B11000" s="509" t="s">
        <v>409</v>
      </c>
      <c r="C11000" s="509" t="s">
        <v>1035</v>
      </c>
      <c r="H11000" s="509">
        <v>0</v>
      </c>
    </row>
    <row r="11001" spans="1:8">
      <c r="A11001" s="508" t="s">
        <v>636</v>
      </c>
      <c r="B11001" s="509" t="s">
        <v>409</v>
      </c>
      <c r="C11001" s="509">
        <v>65</v>
      </c>
      <c r="D11001" s="509">
        <v>11</v>
      </c>
      <c r="E11001" s="509">
        <v>6</v>
      </c>
      <c r="H11001" s="509">
        <v>11</v>
      </c>
    </row>
    <row r="11002" spans="1:8">
      <c r="A11002" s="508" t="s">
        <v>636</v>
      </c>
      <c r="B11002" s="509" t="s">
        <v>409</v>
      </c>
      <c r="C11002" s="509">
        <v>66</v>
      </c>
      <c r="D11002" s="509">
        <v>2</v>
      </c>
      <c r="E11002" s="509">
        <v>2</v>
      </c>
      <c r="H11002" s="509">
        <v>2</v>
      </c>
    </row>
    <row r="11003" spans="1:8">
      <c r="A11003" s="508" t="s">
        <v>636</v>
      </c>
      <c r="B11003" s="509" t="s">
        <v>409</v>
      </c>
      <c r="C11003" s="509" t="s">
        <v>1036</v>
      </c>
      <c r="H11003" s="509">
        <v>0</v>
      </c>
    </row>
    <row r="11004" spans="1:8">
      <c r="A11004" s="508" t="s">
        <v>636</v>
      </c>
      <c r="B11004" s="509" t="s">
        <v>409</v>
      </c>
      <c r="C11004" s="509" t="s">
        <v>1037</v>
      </c>
      <c r="D11004" s="509">
        <v>30</v>
      </c>
      <c r="F11004" s="509">
        <v>8</v>
      </c>
      <c r="H11004" s="509">
        <v>38</v>
      </c>
    </row>
    <row r="11005" spans="1:8">
      <c r="A11005" s="508" t="s">
        <v>636</v>
      </c>
      <c r="B11005" s="509" t="s">
        <v>409</v>
      </c>
      <c r="C11005" s="509" t="s">
        <v>1038</v>
      </c>
      <c r="D11005" s="509">
        <v>1</v>
      </c>
      <c r="H11005" s="509">
        <v>1</v>
      </c>
    </row>
    <row r="11006" spans="1:8">
      <c r="A11006" s="508" t="s">
        <v>636</v>
      </c>
      <c r="B11006" s="509" t="s">
        <v>409</v>
      </c>
      <c r="C11006" s="509" t="s">
        <v>1039</v>
      </c>
      <c r="D11006" s="509">
        <v>3</v>
      </c>
      <c r="H11006" s="509">
        <v>3</v>
      </c>
    </row>
    <row r="11007" spans="1:8">
      <c r="A11007" s="508" t="s">
        <v>636</v>
      </c>
      <c r="B11007" s="509" t="s">
        <v>409</v>
      </c>
      <c r="C11007" s="509" t="s">
        <v>1040</v>
      </c>
      <c r="D11007" s="509">
        <v>50</v>
      </c>
      <c r="F11007" s="509">
        <v>6</v>
      </c>
      <c r="H11007" s="509">
        <v>56</v>
      </c>
    </row>
    <row r="11008" spans="1:8">
      <c r="A11008" s="508" t="s">
        <v>636</v>
      </c>
      <c r="B11008" s="509" t="s">
        <v>409</v>
      </c>
      <c r="C11008" s="509" t="s">
        <v>1041</v>
      </c>
      <c r="H11008" s="509">
        <v>0</v>
      </c>
    </row>
    <row r="11009" spans="1:8">
      <c r="A11009" s="508" t="s">
        <v>636</v>
      </c>
      <c r="B11009" s="509" t="s">
        <v>409</v>
      </c>
      <c r="C11009" s="509" t="s">
        <v>1042</v>
      </c>
    </row>
    <row r="11010" spans="1:8">
      <c r="A11010" s="508" t="s">
        <v>636</v>
      </c>
      <c r="B11010" s="509" t="s">
        <v>409</v>
      </c>
      <c r="C11010" s="509">
        <v>67</v>
      </c>
      <c r="D11010" s="509">
        <v>4</v>
      </c>
      <c r="H11010" s="509">
        <v>4</v>
      </c>
    </row>
    <row r="11011" spans="1:8">
      <c r="A11011" s="508" t="s">
        <v>636</v>
      </c>
      <c r="B11011" s="509" t="s">
        <v>409</v>
      </c>
      <c r="C11011" s="509">
        <v>68</v>
      </c>
      <c r="H11011" s="509">
        <v>0</v>
      </c>
    </row>
    <row r="11012" spans="1:8">
      <c r="A11012" s="508" t="s">
        <v>636</v>
      </c>
      <c r="B11012" s="509" t="s">
        <v>409</v>
      </c>
      <c r="C11012" s="509" t="s">
        <v>1043</v>
      </c>
      <c r="D11012" s="509">
        <v>2</v>
      </c>
      <c r="E11012" s="509">
        <v>1</v>
      </c>
      <c r="H11012" s="509">
        <v>2</v>
      </c>
    </row>
    <row r="11013" spans="1:8">
      <c r="A11013" s="508" t="s">
        <v>636</v>
      </c>
      <c r="B11013" s="509" t="s">
        <v>409</v>
      </c>
      <c r="C11013" s="509">
        <v>69</v>
      </c>
      <c r="D11013" s="509">
        <v>1</v>
      </c>
      <c r="H11013" s="509">
        <v>1</v>
      </c>
    </row>
    <row r="11014" spans="1:8">
      <c r="A11014" s="508" t="s">
        <v>636</v>
      </c>
      <c r="B11014" s="509" t="s">
        <v>409</v>
      </c>
      <c r="C11014" s="509" t="s">
        <v>1044</v>
      </c>
      <c r="H11014" s="509">
        <v>0</v>
      </c>
    </row>
    <row r="11015" spans="1:8">
      <c r="A11015" s="508" t="s">
        <v>636</v>
      </c>
      <c r="B11015" s="509" t="s">
        <v>409</v>
      </c>
      <c r="C11015" s="509" t="s">
        <v>1045</v>
      </c>
      <c r="H11015" s="509">
        <v>0</v>
      </c>
    </row>
    <row r="11016" spans="1:8">
      <c r="A11016" s="508" t="s">
        <v>636</v>
      </c>
      <c r="B11016" s="509" t="s">
        <v>409</v>
      </c>
      <c r="C11016" s="509">
        <v>70</v>
      </c>
      <c r="H11016" s="509">
        <v>0</v>
      </c>
    </row>
    <row r="11017" spans="1:8">
      <c r="A11017" s="508" t="s">
        <v>636</v>
      </c>
      <c r="B11017" s="509" t="s">
        <v>409</v>
      </c>
      <c r="C11017" s="509" t="s">
        <v>1046</v>
      </c>
      <c r="H11017" s="509">
        <v>0</v>
      </c>
    </row>
    <row r="11018" spans="1:8">
      <c r="A11018" s="508" t="s">
        <v>636</v>
      </c>
      <c r="B11018" s="509" t="s">
        <v>409</v>
      </c>
      <c r="C11018" s="509">
        <v>71</v>
      </c>
      <c r="H11018" s="509">
        <v>0</v>
      </c>
    </row>
    <row r="11019" spans="1:8">
      <c r="A11019" s="508" t="s">
        <v>636</v>
      </c>
      <c r="B11019" s="509" t="s">
        <v>409</v>
      </c>
      <c r="C11019" s="509" t="s">
        <v>1047</v>
      </c>
      <c r="D11019" s="509">
        <v>5</v>
      </c>
      <c r="E11019" s="509">
        <v>4</v>
      </c>
      <c r="F11019" s="509">
        <v>3</v>
      </c>
      <c r="G11019" s="509">
        <v>3</v>
      </c>
      <c r="H11019" s="509">
        <v>8</v>
      </c>
    </row>
    <row r="11020" spans="1:8">
      <c r="A11020" s="508" t="s">
        <v>636</v>
      </c>
      <c r="B11020" s="509" t="s">
        <v>409</v>
      </c>
      <c r="C11020" s="509" t="s">
        <v>1048</v>
      </c>
      <c r="H11020" s="509">
        <v>0</v>
      </c>
    </row>
    <row r="11021" spans="1:8">
      <c r="A11021" s="508" t="s">
        <v>636</v>
      </c>
      <c r="B11021" s="509" t="s">
        <v>409</v>
      </c>
      <c r="C11021" s="509" t="s">
        <v>1049</v>
      </c>
      <c r="H11021" s="509">
        <v>0</v>
      </c>
    </row>
    <row r="11022" spans="1:8">
      <c r="A11022" s="508" t="s">
        <v>636</v>
      </c>
      <c r="B11022" s="509" t="s">
        <v>409</v>
      </c>
      <c r="C11022" s="509" t="s">
        <v>1050</v>
      </c>
      <c r="D11022" s="509">
        <v>2</v>
      </c>
      <c r="E11022" s="509">
        <v>2</v>
      </c>
      <c r="H11022" s="509">
        <v>2</v>
      </c>
    </row>
    <row r="11023" spans="1:8">
      <c r="A11023" s="508" t="s">
        <v>636</v>
      </c>
      <c r="B11023" s="509" t="s">
        <v>409</v>
      </c>
      <c r="C11023" s="509" t="s">
        <v>1051</v>
      </c>
      <c r="H11023" s="509">
        <v>0</v>
      </c>
    </row>
    <row r="11024" spans="1:8">
      <c r="A11024" s="508" t="s">
        <v>636</v>
      </c>
      <c r="B11024" s="509" t="s">
        <v>409</v>
      </c>
      <c r="C11024" s="509">
        <v>72</v>
      </c>
      <c r="D11024" s="509">
        <v>23</v>
      </c>
      <c r="E11024" s="509">
        <v>4</v>
      </c>
      <c r="F11024" s="509">
        <v>2</v>
      </c>
      <c r="H11024" s="509">
        <v>25</v>
      </c>
    </row>
    <row r="11025" spans="1:8">
      <c r="A11025" s="508" t="s">
        <v>636</v>
      </c>
      <c r="B11025" s="509" t="s">
        <v>409</v>
      </c>
      <c r="C11025" s="509">
        <v>74</v>
      </c>
      <c r="D11025" s="509">
        <v>1</v>
      </c>
      <c r="H11025" s="509">
        <v>1</v>
      </c>
    </row>
    <row r="11026" spans="1:8">
      <c r="A11026" s="508" t="s">
        <v>636</v>
      </c>
      <c r="B11026" s="509" t="s">
        <v>409</v>
      </c>
      <c r="C11026" s="509" t="s">
        <v>4571</v>
      </c>
      <c r="D11026" s="509">
        <v>231</v>
      </c>
      <c r="E11026" s="509">
        <v>59</v>
      </c>
      <c r="F11026" s="509">
        <v>25</v>
      </c>
      <c r="G11026" s="509">
        <v>6</v>
      </c>
      <c r="H11026" s="509">
        <v>256</v>
      </c>
    </row>
    <row r="11027" spans="1:8">
      <c r="A11027" s="508" t="s">
        <v>637</v>
      </c>
      <c r="B11027" s="509" t="s">
        <v>410</v>
      </c>
      <c r="C11027" s="509">
        <v>1</v>
      </c>
      <c r="H11027" s="509">
        <v>0</v>
      </c>
    </row>
    <row r="11028" spans="1:8">
      <c r="A11028" s="508" t="s">
        <v>637</v>
      </c>
      <c r="B11028" s="509" t="s">
        <v>410</v>
      </c>
      <c r="C11028" s="509" t="s">
        <v>1023</v>
      </c>
      <c r="H11028" s="509">
        <v>0</v>
      </c>
    </row>
    <row r="11029" spans="1:8">
      <c r="A11029" s="508" t="s">
        <v>637</v>
      </c>
      <c r="B11029" s="509" t="s">
        <v>410</v>
      </c>
      <c r="C11029" s="509">
        <v>2</v>
      </c>
      <c r="D11029" s="509">
        <v>3</v>
      </c>
      <c r="E11029" s="509">
        <v>2</v>
      </c>
      <c r="H11029" s="509">
        <v>3</v>
      </c>
    </row>
    <row r="11030" spans="1:8">
      <c r="A11030" s="508" t="s">
        <v>637</v>
      </c>
      <c r="B11030" s="509" t="s">
        <v>410</v>
      </c>
      <c r="C11030" s="509">
        <v>3</v>
      </c>
      <c r="H11030" s="509">
        <v>0</v>
      </c>
    </row>
    <row r="11031" spans="1:8">
      <c r="A11031" s="508" t="s">
        <v>637</v>
      </c>
      <c r="B11031" s="509" t="s">
        <v>410</v>
      </c>
      <c r="C11031" s="509">
        <v>4</v>
      </c>
      <c r="D11031" s="509">
        <v>2</v>
      </c>
      <c r="H11031" s="509">
        <v>2</v>
      </c>
    </row>
    <row r="11032" spans="1:8">
      <c r="A11032" s="508" t="s">
        <v>637</v>
      </c>
      <c r="B11032" s="509" t="s">
        <v>410</v>
      </c>
      <c r="C11032" s="509">
        <v>5</v>
      </c>
      <c r="H11032" s="509">
        <v>0</v>
      </c>
    </row>
    <row r="11033" spans="1:8">
      <c r="A11033" s="508" t="s">
        <v>637</v>
      </c>
      <c r="B11033" s="509" t="s">
        <v>410</v>
      </c>
      <c r="C11033" s="509">
        <v>6</v>
      </c>
      <c r="H11033" s="509">
        <v>0</v>
      </c>
    </row>
    <row r="11034" spans="1:8">
      <c r="A11034" s="508" t="s">
        <v>637</v>
      </c>
      <c r="B11034" s="509" t="s">
        <v>410</v>
      </c>
      <c r="C11034" s="509">
        <v>7</v>
      </c>
      <c r="D11034" s="509">
        <v>1</v>
      </c>
      <c r="H11034" s="509">
        <v>1</v>
      </c>
    </row>
    <row r="11035" spans="1:8">
      <c r="A11035" s="508" t="s">
        <v>637</v>
      </c>
      <c r="B11035" s="509" t="s">
        <v>410</v>
      </c>
      <c r="C11035" s="509">
        <v>8</v>
      </c>
      <c r="H11035" s="509">
        <v>0</v>
      </c>
    </row>
    <row r="11036" spans="1:8">
      <c r="A11036" s="508" t="s">
        <v>637</v>
      </c>
      <c r="B11036" s="509" t="s">
        <v>410</v>
      </c>
      <c r="C11036" s="509">
        <v>9</v>
      </c>
      <c r="H11036" s="509">
        <v>0</v>
      </c>
    </row>
    <row r="11037" spans="1:8">
      <c r="A11037" s="508" t="s">
        <v>637</v>
      </c>
      <c r="B11037" s="509" t="s">
        <v>410</v>
      </c>
      <c r="C11037" s="509">
        <v>10</v>
      </c>
      <c r="D11037" s="509">
        <v>1</v>
      </c>
      <c r="E11037" s="509">
        <v>1</v>
      </c>
      <c r="H11037" s="509">
        <v>1</v>
      </c>
    </row>
    <row r="11038" spans="1:8">
      <c r="A11038" s="508" t="s">
        <v>637</v>
      </c>
      <c r="B11038" s="509" t="s">
        <v>410</v>
      </c>
      <c r="C11038" s="509">
        <v>11</v>
      </c>
      <c r="H11038" s="509">
        <v>0</v>
      </c>
    </row>
    <row r="11039" spans="1:8">
      <c r="A11039" s="508" t="s">
        <v>637</v>
      </c>
      <c r="B11039" s="509" t="s">
        <v>410</v>
      </c>
      <c r="C11039" s="509">
        <v>12</v>
      </c>
      <c r="D11039" s="509">
        <v>1</v>
      </c>
      <c r="H11039" s="509">
        <v>1</v>
      </c>
    </row>
    <row r="11040" spans="1:8">
      <c r="A11040" s="508" t="s">
        <v>637</v>
      </c>
      <c r="B11040" s="509" t="s">
        <v>410</v>
      </c>
      <c r="C11040" s="509">
        <v>13</v>
      </c>
      <c r="H11040" s="509">
        <v>0</v>
      </c>
    </row>
    <row r="11041" spans="1:8">
      <c r="A11041" s="508" t="s">
        <v>637</v>
      </c>
      <c r="B11041" s="509" t="s">
        <v>410</v>
      </c>
      <c r="C11041" s="509">
        <v>14</v>
      </c>
      <c r="H11041" s="509">
        <v>0</v>
      </c>
    </row>
    <row r="11042" spans="1:8">
      <c r="A11042" s="508" t="s">
        <v>637</v>
      </c>
      <c r="B11042" s="509" t="s">
        <v>410</v>
      </c>
      <c r="C11042" s="509">
        <v>15</v>
      </c>
      <c r="H11042" s="509">
        <v>0</v>
      </c>
    </row>
    <row r="11043" spans="1:8">
      <c r="A11043" s="508" t="s">
        <v>637</v>
      </c>
      <c r="B11043" s="509" t="s">
        <v>410</v>
      </c>
      <c r="C11043" s="509">
        <v>16</v>
      </c>
      <c r="H11043" s="509">
        <v>0</v>
      </c>
    </row>
    <row r="11044" spans="1:8">
      <c r="A11044" s="508" t="s">
        <v>637</v>
      </c>
      <c r="B11044" s="509" t="s">
        <v>410</v>
      </c>
      <c r="C11044" s="509">
        <v>17</v>
      </c>
      <c r="H11044" s="509">
        <v>0</v>
      </c>
    </row>
    <row r="11045" spans="1:8">
      <c r="A11045" s="508" t="s">
        <v>637</v>
      </c>
      <c r="B11045" s="509" t="s">
        <v>410</v>
      </c>
      <c r="C11045" s="509">
        <v>18</v>
      </c>
      <c r="H11045" s="509">
        <v>0</v>
      </c>
    </row>
    <row r="11046" spans="1:8">
      <c r="A11046" s="508" t="s">
        <v>637</v>
      </c>
      <c r="B11046" s="509" t="s">
        <v>410</v>
      </c>
      <c r="C11046" s="509" t="s">
        <v>1024</v>
      </c>
      <c r="H11046" s="509">
        <v>0</v>
      </c>
    </row>
    <row r="11047" spans="1:8">
      <c r="A11047" s="508" t="s">
        <v>637</v>
      </c>
      <c r="B11047" s="509" t="s">
        <v>410</v>
      </c>
      <c r="C11047" s="509" t="s">
        <v>1025</v>
      </c>
      <c r="H11047" s="509">
        <v>0</v>
      </c>
    </row>
    <row r="11048" spans="1:8">
      <c r="A11048" s="508" t="s">
        <v>637</v>
      </c>
      <c r="B11048" s="509" t="s">
        <v>410</v>
      </c>
      <c r="C11048" s="509">
        <v>19</v>
      </c>
      <c r="H11048" s="509">
        <v>0</v>
      </c>
    </row>
    <row r="11049" spans="1:8">
      <c r="A11049" s="508" t="s">
        <v>637</v>
      </c>
      <c r="B11049" s="509" t="s">
        <v>410</v>
      </c>
      <c r="C11049" s="509">
        <v>20</v>
      </c>
      <c r="H11049" s="509">
        <v>0</v>
      </c>
    </row>
    <row r="11050" spans="1:8">
      <c r="A11050" s="508" t="s">
        <v>637</v>
      </c>
      <c r="B11050" s="509" t="s">
        <v>410</v>
      </c>
      <c r="C11050" s="509">
        <v>21</v>
      </c>
      <c r="H11050" s="509">
        <v>0</v>
      </c>
    </row>
    <row r="11051" spans="1:8">
      <c r="A11051" s="508" t="s">
        <v>637</v>
      </c>
      <c r="B11051" s="509" t="s">
        <v>410</v>
      </c>
      <c r="C11051" s="509" t="s">
        <v>1026</v>
      </c>
      <c r="H11051" s="509">
        <v>0</v>
      </c>
    </row>
    <row r="11052" spans="1:8">
      <c r="A11052" s="508" t="s">
        <v>637</v>
      </c>
      <c r="B11052" s="509" t="s">
        <v>410</v>
      </c>
      <c r="C11052" s="509" t="s">
        <v>1027</v>
      </c>
      <c r="H11052" s="509">
        <v>0</v>
      </c>
    </row>
    <row r="11053" spans="1:8">
      <c r="A11053" s="508" t="s">
        <v>637</v>
      </c>
      <c r="B11053" s="509" t="s">
        <v>410</v>
      </c>
      <c r="C11053" s="509" t="s">
        <v>1028</v>
      </c>
      <c r="H11053" s="509">
        <v>0</v>
      </c>
    </row>
    <row r="11054" spans="1:8">
      <c r="A11054" s="508" t="s">
        <v>637</v>
      </c>
      <c r="B11054" s="509" t="s">
        <v>410</v>
      </c>
      <c r="C11054" s="509">
        <v>22</v>
      </c>
      <c r="H11054" s="509">
        <v>0</v>
      </c>
    </row>
    <row r="11055" spans="1:8">
      <c r="A11055" s="508" t="s">
        <v>637</v>
      </c>
      <c r="B11055" s="509" t="s">
        <v>410</v>
      </c>
      <c r="C11055" s="509">
        <v>23</v>
      </c>
      <c r="H11055" s="509">
        <v>0</v>
      </c>
    </row>
    <row r="11056" spans="1:8">
      <c r="A11056" s="508" t="s">
        <v>637</v>
      </c>
      <c r="B11056" s="509" t="s">
        <v>410</v>
      </c>
      <c r="C11056" s="509" t="s">
        <v>1029</v>
      </c>
      <c r="H11056" s="509">
        <v>0</v>
      </c>
    </row>
    <row r="11057" spans="1:8">
      <c r="A11057" s="508" t="s">
        <v>637</v>
      </c>
      <c r="B11057" s="509" t="s">
        <v>410</v>
      </c>
      <c r="C11057" s="509">
        <v>24</v>
      </c>
      <c r="H11057" s="509">
        <v>0</v>
      </c>
    </row>
    <row r="11058" spans="1:8">
      <c r="A11058" s="508" t="s">
        <v>637</v>
      </c>
      <c r="B11058" s="509" t="s">
        <v>410</v>
      </c>
      <c r="C11058" s="509">
        <v>25</v>
      </c>
    </row>
    <row r="11059" spans="1:8">
      <c r="A11059" s="508" t="s">
        <v>637</v>
      </c>
      <c r="B11059" s="509" t="s">
        <v>410</v>
      </c>
      <c r="C11059" s="509">
        <v>26</v>
      </c>
      <c r="D11059" s="509">
        <v>1</v>
      </c>
      <c r="E11059" s="509">
        <v>1</v>
      </c>
      <c r="H11059" s="509">
        <v>1</v>
      </c>
    </row>
    <row r="11060" spans="1:8">
      <c r="A11060" s="508" t="s">
        <v>637</v>
      </c>
      <c r="B11060" s="509" t="s">
        <v>410</v>
      </c>
      <c r="C11060" s="509">
        <v>27</v>
      </c>
      <c r="H11060" s="509">
        <v>0</v>
      </c>
    </row>
    <row r="11061" spans="1:8">
      <c r="A11061" s="508" t="s">
        <v>637</v>
      </c>
      <c r="B11061" s="509" t="s">
        <v>410</v>
      </c>
      <c r="C11061" s="509">
        <v>28</v>
      </c>
      <c r="H11061" s="509">
        <v>0</v>
      </c>
    </row>
    <row r="11062" spans="1:8">
      <c r="A11062" s="508" t="s">
        <v>637</v>
      </c>
      <c r="B11062" s="509" t="s">
        <v>410</v>
      </c>
      <c r="C11062" s="509">
        <v>29</v>
      </c>
      <c r="H11062" s="509">
        <v>0</v>
      </c>
    </row>
    <row r="11063" spans="1:8">
      <c r="A11063" s="508" t="s">
        <v>637</v>
      </c>
      <c r="B11063" s="509" t="s">
        <v>410</v>
      </c>
      <c r="C11063" s="509">
        <v>30</v>
      </c>
      <c r="H11063" s="509">
        <v>0</v>
      </c>
    </row>
    <row r="11064" spans="1:8">
      <c r="A11064" s="508" t="s">
        <v>637</v>
      </c>
      <c r="B11064" s="509" t="s">
        <v>410</v>
      </c>
      <c r="C11064" s="509">
        <v>31</v>
      </c>
      <c r="H11064" s="509">
        <v>0</v>
      </c>
    </row>
    <row r="11065" spans="1:8">
      <c r="A11065" s="508" t="s">
        <v>637</v>
      </c>
      <c r="B11065" s="509" t="s">
        <v>410</v>
      </c>
      <c r="C11065" s="509">
        <v>32</v>
      </c>
      <c r="H11065" s="509">
        <v>0</v>
      </c>
    </row>
    <row r="11066" spans="1:8">
      <c r="A11066" s="508" t="s">
        <v>637</v>
      </c>
      <c r="B11066" s="509" t="s">
        <v>410</v>
      </c>
      <c r="C11066" s="509">
        <v>33</v>
      </c>
      <c r="D11066" s="509">
        <v>1</v>
      </c>
      <c r="E11066" s="509">
        <v>1</v>
      </c>
      <c r="H11066" s="509">
        <v>1</v>
      </c>
    </row>
    <row r="11067" spans="1:8">
      <c r="A11067" s="508" t="s">
        <v>637</v>
      </c>
      <c r="B11067" s="509" t="s">
        <v>410</v>
      </c>
      <c r="C11067" s="509">
        <v>34</v>
      </c>
      <c r="H11067" s="509">
        <v>0</v>
      </c>
    </row>
    <row r="11068" spans="1:8">
      <c r="A11068" s="508" t="s">
        <v>637</v>
      </c>
      <c r="B11068" s="509" t="s">
        <v>410</v>
      </c>
      <c r="C11068" s="509">
        <v>35</v>
      </c>
      <c r="H11068" s="509">
        <v>0</v>
      </c>
    </row>
    <row r="11069" spans="1:8">
      <c r="A11069" s="508" t="s">
        <v>637</v>
      </c>
      <c r="B11069" s="509" t="s">
        <v>410</v>
      </c>
      <c r="C11069" s="509">
        <v>36</v>
      </c>
      <c r="H11069" s="509">
        <v>0</v>
      </c>
    </row>
    <row r="11070" spans="1:8">
      <c r="A11070" s="508" t="s">
        <v>637</v>
      </c>
      <c r="B11070" s="509" t="s">
        <v>410</v>
      </c>
      <c r="C11070" s="509">
        <v>37</v>
      </c>
      <c r="H11070" s="509">
        <v>0</v>
      </c>
    </row>
    <row r="11071" spans="1:8">
      <c r="A11071" s="508" t="s">
        <v>637</v>
      </c>
      <c r="B11071" s="509" t="s">
        <v>410</v>
      </c>
      <c r="C11071" s="509">
        <v>38</v>
      </c>
      <c r="H11071" s="509">
        <v>0</v>
      </c>
    </row>
    <row r="11072" spans="1:8">
      <c r="A11072" s="508" t="s">
        <v>637</v>
      </c>
      <c r="B11072" s="509" t="s">
        <v>410</v>
      </c>
      <c r="C11072" s="509" t="s">
        <v>1030</v>
      </c>
    </row>
    <row r="11073" spans="1:8">
      <c r="A11073" s="508" t="s">
        <v>637</v>
      </c>
      <c r="B11073" s="509" t="s">
        <v>410</v>
      </c>
      <c r="C11073" s="509">
        <v>39</v>
      </c>
      <c r="H11073" s="509">
        <v>0</v>
      </c>
    </row>
    <row r="11074" spans="1:8">
      <c r="A11074" s="508" t="s">
        <v>637</v>
      </c>
      <c r="B11074" s="509" t="s">
        <v>410</v>
      </c>
      <c r="C11074" s="509">
        <v>40</v>
      </c>
      <c r="H11074" s="509">
        <v>0</v>
      </c>
    </row>
    <row r="11075" spans="1:8">
      <c r="A11075" s="508" t="s">
        <v>637</v>
      </c>
      <c r="B11075" s="509" t="s">
        <v>410</v>
      </c>
      <c r="C11075" s="509">
        <v>41</v>
      </c>
      <c r="H11075" s="509">
        <v>0</v>
      </c>
    </row>
    <row r="11076" spans="1:8">
      <c r="A11076" s="508" t="s">
        <v>637</v>
      </c>
      <c r="B11076" s="509" t="s">
        <v>410</v>
      </c>
      <c r="C11076" s="509">
        <v>42</v>
      </c>
      <c r="H11076" s="509">
        <v>0</v>
      </c>
    </row>
    <row r="11077" spans="1:8">
      <c r="A11077" s="508" t="s">
        <v>637</v>
      </c>
      <c r="B11077" s="509" t="s">
        <v>410</v>
      </c>
      <c r="C11077" s="509">
        <v>43</v>
      </c>
      <c r="H11077" s="509">
        <v>0</v>
      </c>
    </row>
    <row r="11078" spans="1:8">
      <c r="A11078" s="508" t="s">
        <v>637</v>
      </c>
      <c r="B11078" s="509" t="s">
        <v>410</v>
      </c>
      <c r="C11078" s="509">
        <v>44</v>
      </c>
      <c r="H11078" s="509">
        <v>0</v>
      </c>
    </row>
    <row r="11079" spans="1:8">
      <c r="A11079" s="508" t="s">
        <v>637</v>
      </c>
      <c r="B11079" s="509" t="s">
        <v>410</v>
      </c>
      <c r="C11079" s="509">
        <v>45</v>
      </c>
      <c r="H11079" s="509">
        <v>0</v>
      </c>
    </row>
    <row r="11080" spans="1:8">
      <c r="A11080" s="508" t="s">
        <v>637</v>
      </c>
      <c r="B11080" s="509" t="s">
        <v>410</v>
      </c>
      <c r="C11080" s="509">
        <v>46</v>
      </c>
      <c r="H11080" s="509">
        <v>0</v>
      </c>
    </row>
    <row r="11081" spans="1:8">
      <c r="A11081" s="508" t="s">
        <v>637</v>
      </c>
      <c r="B11081" s="509" t="s">
        <v>410</v>
      </c>
      <c r="C11081" s="509">
        <v>47</v>
      </c>
      <c r="H11081" s="509">
        <v>0</v>
      </c>
    </row>
    <row r="11082" spans="1:8">
      <c r="A11082" s="508" t="s">
        <v>637</v>
      </c>
      <c r="B11082" s="509" t="s">
        <v>410</v>
      </c>
      <c r="C11082" s="509">
        <v>48</v>
      </c>
      <c r="H11082" s="509">
        <v>0</v>
      </c>
    </row>
    <row r="11083" spans="1:8">
      <c r="A11083" s="508" t="s">
        <v>637</v>
      </c>
      <c r="B11083" s="509" t="s">
        <v>410</v>
      </c>
      <c r="C11083" s="509">
        <v>49</v>
      </c>
      <c r="H11083" s="509">
        <v>0</v>
      </c>
    </row>
    <row r="11084" spans="1:8">
      <c r="A11084" s="508" t="s">
        <v>637</v>
      </c>
      <c r="B11084" s="509" t="s">
        <v>410</v>
      </c>
      <c r="C11084" s="509">
        <v>50</v>
      </c>
      <c r="H11084" s="509">
        <v>0</v>
      </c>
    </row>
    <row r="11085" spans="1:8">
      <c r="A11085" s="508" t="s">
        <v>637</v>
      </c>
      <c r="B11085" s="509" t="s">
        <v>410</v>
      </c>
      <c r="C11085" s="509">
        <v>51</v>
      </c>
      <c r="H11085" s="509">
        <v>0</v>
      </c>
    </row>
    <row r="11086" spans="1:8">
      <c r="A11086" s="508" t="s">
        <v>637</v>
      </c>
      <c r="B11086" s="509" t="s">
        <v>410</v>
      </c>
      <c r="C11086" s="509" t="s">
        <v>1031</v>
      </c>
      <c r="D11086" s="509">
        <v>1</v>
      </c>
      <c r="H11086" s="509">
        <v>1</v>
      </c>
    </row>
    <row r="11087" spans="1:8">
      <c r="A11087" s="508" t="s">
        <v>637</v>
      </c>
      <c r="B11087" s="509" t="s">
        <v>410</v>
      </c>
      <c r="C11087" s="509" t="s">
        <v>1032</v>
      </c>
      <c r="H11087" s="509">
        <v>0</v>
      </c>
    </row>
    <row r="11088" spans="1:8">
      <c r="A11088" s="508" t="s">
        <v>637</v>
      </c>
      <c r="B11088" s="509" t="s">
        <v>410</v>
      </c>
      <c r="C11088" s="509">
        <v>52</v>
      </c>
      <c r="H11088" s="509">
        <v>0</v>
      </c>
    </row>
    <row r="11089" spans="1:8">
      <c r="A11089" s="508" t="s">
        <v>637</v>
      </c>
      <c r="B11089" s="509" t="s">
        <v>410</v>
      </c>
      <c r="C11089" s="509">
        <v>53</v>
      </c>
      <c r="H11089" s="509">
        <v>0</v>
      </c>
    </row>
    <row r="11090" spans="1:8">
      <c r="A11090" s="508" t="s">
        <v>637</v>
      </c>
      <c r="B11090" s="509" t="s">
        <v>410</v>
      </c>
      <c r="C11090" s="509">
        <v>54</v>
      </c>
      <c r="H11090" s="509">
        <v>0</v>
      </c>
    </row>
    <row r="11091" spans="1:8">
      <c r="A11091" s="508" t="s">
        <v>637</v>
      </c>
      <c r="B11091" s="509" t="s">
        <v>410</v>
      </c>
      <c r="C11091" s="509">
        <v>55</v>
      </c>
      <c r="H11091" s="509">
        <v>0</v>
      </c>
    </row>
    <row r="11092" spans="1:8">
      <c r="A11092" s="508" t="s">
        <v>637</v>
      </c>
      <c r="B11092" s="509" t="s">
        <v>410</v>
      </c>
      <c r="C11092" s="509">
        <v>56</v>
      </c>
      <c r="H11092" s="509">
        <v>0</v>
      </c>
    </row>
    <row r="11093" spans="1:8">
      <c r="A11093" s="508" t="s">
        <v>637</v>
      </c>
      <c r="B11093" s="509" t="s">
        <v>410</v>
      </c>
      <c r="C11093" s="509">
        <v>57</v>
      </c>
      <c r="H11093" s="509">
        <v>0</v>
      </c>
    </row>
    <row r="11094" spans="1:8">
      <c r="A11094" s="508" t="s">
        <v>637</v>
      </c>
      <c r="B11094" s="509" t="s">
        <v>410</v>
      </c>
      <c r="C11094" s="509">
        <v>58</v>
      </c>
      <c r="H11094" s="509">
        <v>0</v>
      </c>
    </row>
    <row r="11095" spans="1:8">
      <c r="A11095" s="508" t="s">
        <v>637</v>
      </c>
      <c r="B11095" s="509" t="s">
        <v>410</v>
      </c>
      <c r="C11095" s="509">
        <v>59</v>
      </c>
      <c r="H11095" s="509">
        <v>0</v>
      </c>
    </row>
    <row r="11096" spans="1:8">
      <c r="A11096" s="508" t="s">
        <v>637</v>
      </c>
      <c r="B11096" s="509" t="s">
        <v>410</v>
      </c>
      <c r="C11096" s="509">
        <v>60</v>
      </c>
      <c r="H11096" s="509">
        <v>0</v>
      </c>
    </row>
    <row r="11097" spans="1:8">
      <c r="A11097" s="508" t="s">
        <v>637</v>
      </c>
      <c r="B11097" s="509" t="s">
        <v>410</v>
      </c>
      <c r="C11097" s="509">
        <v>61</v>
      </c>
      <c r="D11097" s="509">
        <v>1</v>
      </c>
      <c r="E11097" s="509">
        <v>1</v>
      </c>
      <c r="H11097" s="509">
        <v>1</v>
      </c>
    </row>
    <row r="11098" spans="1:8">
      <c r="A11098" s="508" t="s">
        <v>637</v>
      </c>
      <c r="B11098" s="509" t="s">
        <v>410</v>
      </c>
      <c r="C11098" s="509">
        <v>62</v>
      </c>
      <c r="H11098" s="509">
        <v>0</v>
      </c>
    </row>
    <row r="11099" spans="1:8">
      <c r="A11099" s="508" t="s">
        <v>637</v>
      </c>
      <c r="B11099" s="509" t="s">
        <v>410</v>
      </c>
      <c r="C11099" s="509">
        <v>63</v>
      </c>
      <c r="D11099" s="509">
        <v>2</v>
      </c>
      <c r="E11099" s="509">
        <v>2</v>
      </c>
      <c r="H11099" s="509">
        <v>2</v>
      </c>
    </row>
    <row r="11100" spans="1:8">
      <c r="A11100" s="508" t="s">
        <v>637</v>
      </c>
      <c r="B11100" s="509" t="s">
        <v>410</v>
      </c>
      <c r="C11100" s="509" t="s">
        <v>1033</v>
      </c>
      <c r="H11100" s="509">
        <v>0</v>
      </c>
    </row>
    <row r="11101" spans="1:8">
      <c r="A11101" s="508" t="s">
        <v>637</v>
      </c>
      <c r="B11101" s="509" t="s">
        <v>410</v>
      </c>
      <c r="C11101" s="509" t="s">
        <v>1034</v>
      </c>
      <c r="D11101" s="509">
        <v>2</v>
      </c>
      <c r="E11101" s="509">
        <v>2</v>
      </c>
      <c r="H11101" s="509">
        <v>2</v>
      </c>
    </row>
    <row r="11102" spans="1:8">
      <c r="A11102" s="508" t="s">
        <v>637</v>
      </c>
      <c r="B11102" s="509" t="s">
        <v>410</v>
      </c>
      <c r="C11102" s="509">
        <v>64</v>
      </c>
      <c r="H11102" s="509">
        <v>0</v>
      </c>
    </row>
    <row r="11103" spans="1:8">
      <c r="A11103" s="508" t="s">
        <v>637</v>
      </c>
      <c r="B11103" s="509" t="s">
        <v>410</v>
      </c>
      <c r="C11103" s="509" t="s">
        <v>1035</v>
      </c>
      <c r="D11103" s="509">
        <v>2</v>
      </c>
      <c r="H11103" s="509">
        <v>2</v>
      </c>
    </row>
    <row r="11104" spans="1:8">
      <c r="A11104" s="508" t="s">
        <v>637</v>
      </c>
      <c r="B11104" s="509" t="s">
        <v>410</v>
      </c>
      <c r="C11104" s="509">
        <v>65</v>
      </c>
      <c r="D11104" s="509">
        <v>2</v>
      </c>
      <c r="H11104" s="509">
        <v>2</v>
      </c>
    </row>
    <row r="11105" spans="1:8">
      <c r="A11105" s="508" t="s">
        <v>637</v>
      </c>
      <c r="B11105" s="509" t="s">
        <v>410</v>
      </c>
      <c r="C11105" s="509">
        <v>66</v>
      </c>
      <c r="H11105" s="509">
        <v>0</v>
      </c>
    </row>
    <row r="11106" spans="1:8">
      <c r="A11106" s="508" t="s">
        <v>637</v>
      </c>
      <c r="B11106" s="509" t="s">
        <v>410</v>
      </c>
      <c r="C11106" s="509" t="s">
        <v>1036</v>
      </c>
      <c r="H11106" s="509">
        <v>0</v>
      </c>
    </row>
    <row r="11107" spans="1:8">
      <c r="A11107" s="508" t="s">
        <v>637</v>
      </c>
      <c r="B11107" s="509" t="s">
        <v>410</v>
      </c>
      <c r="C11107" s="509" t="s">
        <v>1037</v>
      </c>
      <c r="D11107" s="509">
        <v>6</v>
      </c>
      <c r="F11107" s="509">
        <v>2</v>
      </c>
      <c r="H11107" s="509">
        <v>8</v>
      </c>
    </row>
    <row r="11108" spans="1:8">
      <c r="A11108" s="508" t="s">
        <v>637</v>
      </c>
      <c r="B11108" s="509" t="s">
        <v>410</v>
      </c>
      <c r="C11108" s="509" t="s">
        <v>1038</v>
      </c>
      <c r="H11108" s="509">
        <v>0</v>
      </c>
    </row>
    <row r="11109" spans="1:8">
      <c r="A11109" s="508" t="s">
        <v>637</v>
      </c>
      <c r="B11109" s="509" t="s">
        <v>410</v>
      </c>
      <c r="C11109" s="509" t="s">
        <v>1039</v>
      </c>
      <c r="D11109" s="509">
        <v>1</v>
      </c>
      <c r="H11109" s="509">
        <v>1</v>
      </c>
    </row>
    <row r="11110" spans="1:8">
      <c r="A11110" s="508" t="s">
        <v>637</v>
      </c>
      <c r="B11110" s="509" t="s">
        <v>410</v>
      </c>
      <c r="C11110" s="509" t="s">
        <v>1040</v>
      </c>
      <c r="D11110" s="509">
        <v>11</v>
      </c>
      <c r="H11110" s="509">
        <v>11</v>
      </c>
    </row>
    <row r="11111" spans="1:8">
      <c r="A11111" s="508" t="s">
        <v>637</v>
      </c>
      <c r="B11111" s="509" t="s">
        <v>410</v>
      </c>
      <c r="C11111" s="509" t="s">
        <v>1041</v>
      </c>
      <c r="H11111" s="509">
        <v>0</v>
      </c>
    </row>
    <row r="11112" spans="1:8">
      <c r="A11112" s="508" t="s">
        <v>637</v>
      </c>
      <c r="B11112" s="509" t="s">
        <v>410</v>
      </c>
      <c r="C11112" s="509" t="s">
        <v>1042</v>
      </c>
    </row>
    <row r="11113" spans="1:8">
      <c r="A11113" s="508" t="s">
        <v>637</v>
      </c>
      <c r="B11113" s="509" t="s">
        <v>410</v>
      </c>
      <c r="C11113" s="509">
        <v>67</v>
      </c>
      <c r="H11113" s="509">
        <v>0</v>
      </c>
    </row>
    <row r="11114" spans="1:8">
      <c r="A11114" s="508" t="s">
        <v>637</v>
      </c>
      <c r="B11114" s="509" t="s">
        <v>410</v>
      </c>
      <c r="C11114" s="509">
        <v>68</v>
      </c>
      <c r="H11114" s="509">
        <v>0</v>
      </c>
    </row>
    <row r="11115" spans="1:8">
      <c r="A11115" s="508" t="s">
        <v>637</v>
      </c>
      <c r="B11115" s="509" t="s">
        <v>410</v>
      </c>
      <c r="C11115" s="509" t="s">
        <v>1043</v>
      </c>
      <c r="D11115" s="509">
        <v>2</v>
      </c>
      <c r="H11115" s="509">
        <v>2</v>
      </c>
    </row>
    <row r="11116" spans="1:8">
      <c r="A11116" s="508" t="s">
        <v>637</v>
      </c>
      <c r="B11116" s="509" t="s">
        <v>410</v>
      </c>
      <c r="C11116" s="509">
        <v>69</v>
      </c>
      <c r="H11116" s="509">
        <v>0</v>
      </c>
    </row>
    <row r="11117" spans="1:8">
      <c r="A11117" s="508" t="s">
        <v>637</v>
      </c>
      <c r="B11117" s="509" t="s">
        <v>410</v>
      </c>
      <c r="C11117" s="509" t="s">
        <v>1044</v>
      </c>
      <c r="H11117" s="509">
        <v>0</v>
      </c>
    </row>
    <row r="11118" spans="1:8">
      <c r="A11118" s="508" t="s">
        <v>637</v>
      </c>
      <c r="B11118" s="509" t="s">
        <v>410</v>
      </c>
      <c r="C11118" s="509" t="s">
        <v>1045</v>
      </c>
      <c r="H11118" s="509">
        <v>0</v>
      </c>
    </row>
    <row r="11119" spans="1:8">
      <c r="A11119" s="508" t="s">
        <v>637</v>
      </c>
      <c r="B11119" s="509" t="s">
        <v>410</v>
      </c>
      <c r="C11119" s="509">
        <v>70</v>
      </c>
      <c r="H11119" s="509">
        <v>0</v>
      </c>
    </row>
    <row r="11120" spans="1:8">
      <c r="A11120" s="508" t="s">
        <v>637</v>
      </c>
      <c r="B11120" s="509" t="s">
        <v>410</v>
      </c>
      <c r="C11120" s="509" t="s">
        <v>1046</v>
      </c>
      <c r="H11120" s="509">
        <v>0</v>
      </c>
    </row>
    <row r="11121" spans="1:8">
      <c r="A11121" s="508" t="s">
        <v>637</v>
      </c>
      <c r="B11121" s="509" t="s">
        <v>410</v>
      </c>
      <c r="C11121" s="509">
        <v>71</v>
      </c>
      <c r="D11121" s="509">
        <v>1</v>
      </c>
      <c r="H11121" s="509">
        <v>1</v>
      </c>
    </row>
    <row r="11122" spans="1:8">
      <c r="A11122" s="508" t="s">
        <v>637</v>
      </c>
      <c r="B11122" s="509" t="s">
        <v>410</v>
      </c>
      <c r="C11122" s="509" t="s">
        <v>1047</v>
      </c>
      <c r="H11122" s="509">
        <v>0</v>
      </c>
    </row>
    <row r="11123" spans="1:8">
      <c r="A11123" s="508" t="s">
        <v>637</v>
      </c>
      <c r="B11123" s="509" t="s">
        <v>410</v>
      </c>
      <c r="C11123" s="509" t="s">
        <v>1048</v>
      </c>
      <c r="H11123" s="509">
        <v>0</v>
      </c>
    </row>
    <row r="11124" spans="1:8">
      <c r="A11124" s="508" t="s">
        <v>637</v>
      </c>
      <c r="B11124" s="509" t="s">
        <v>410</v>
      </c>
      <c r="C11124" s="509" t="s">
        <v>1049</v>
      </c>
      <c r="H11124" s="509">
        <v>0</v>
      </c>
    </row>
    <row r="11125" spans="1:8">
      <c r="A11125" s="508" t="s">
        <v>637</v>
      </c>
      <c r="B11125" s="509" t="s">
        <v>410</v>
      </c>
      <c r="C11125" s="509" t="s">
        <v>1050</v>
      </c>
      <c r="H11125" s="509">
        <v>0</v>
      </c>
    </row>
    <row r="11126" spans="1:8">
      <c r="A11126" s="508" t="s">
        <v>637</v>
      </c>
      <c r="B11126" s="509" t="s">
        <v>410</v>
      </c>
      <c r="C11126" s="509" t="s">
        <v>1051</v>
      </c>
      <c r="H11126" s="509">
        <v>0</v>
      </c>
    </row>
    <row r="11127" spans="1:8">
      <c r="A11127" s="508" t="s">
        <v>637</v>
      </c>
      <c r="B11127" s="509" t="s">
        <v>410</v>
      </c>
      <c r="C11127" s="509">
        <v>72</v>
      </c>
      <c r="D11127" s="509">
        <v>2</v>
      </c>
      <c r="H11127" s="509">
        <v>2</v>
      </c>
    </row>
    <row r="11128" spans="1:8">
      <c r="A11128" s="508" t="s">
        <v>637</v>
      </c>
      <c r="B11128" s="509" t="s">
        <v>410</v>
      </c>
      <c r="C11128" s="509">
        <v>74</v>
      </c>
      <c r="D11128" s="509">
        <v>1</v>
      </c>
      <c r="H11128" s="509">
        <v>1</v>
      </c>
    </row>
    <row r="11129" spans="1:8">
      <c r="A11129" s="508" t="s">
        <v>637</v>
      </c>
      <c r="B11129" s="509" t="s">
        <v>410</v>
      </c>
      <c r="C11129" s="509" t="s">
        <v>4571</v>
      </c>
      <c r="D11129" s="509">
        <v>44</v>
      </c>
      <c r="E11129" s="509">
        <v>10</v>
      </c>
      <c r="F11129" s="509">
        <v>2</v>
      </c>
      <c r="G11129" s="509">
        <v>0</v>
      </c>
      <c r="H11129" s="509">
        <v>46</v>
      </c>
    </row>
    <row r="11130" spans="1:8">
      <c r="A11130" s="508" t="s">
        <v>638</v>
      </c>
      <c r="B11130" s="509" t="s">
        <v>411</v>
      </c>
      <c r="C11130" s="509">
        <v>1</v>
      </c>
      <c r="F11130" s="509">
        <v>1</v>
      </c>
      <c r="H11130" s="509">
        <v>1</v>
      </c>
    </row>
    <row r="11131" spans="1:8">
      <c r="A11131" s="508" t="s">
        <v>638</v>
      </c>
      <c r="B11131" s="509" t="s">
        <v>411</v>
      </c>
      <c r="C11131" s="509" t="s">
        <v>1023</v>
      </c>
      <c r="H11131" s="509">
        <v>0</v>
      </c>
    </row>
    <row r="11132" spans="1:8">
      <c r="A11132" s="508" t="s">
        <v>638</v>
      </c>
      <c r="B11132" s="509" t="s">
        <v>411</v>
      </c>
      <c r="C11132" s="509">
        <v>2</v>
      </c>
      <c r="H11132" s="509">
        <v>0</v>
      </c>
    </row>
    <row r="11133" spans="1:8">
      <c r="A11133" s="508" t="s">
        <v>638</v>
      </c>
      <c r="B11133" s="509" t="s">
        <v>411</v>
      </c>
      <c r="C11133" s="509">
        <v>3</v>
      </c>
      <c r="D11133" s="509">
        <v>1</v>
      </c>
      <c r="H11133" s="509">
        <v>1</v>
      </c>
    </row>
    <row r="11134" spans="1:8">
      <c r="A11134" s="508" t="s">
        <v>638</v>
      </c>
      <c r="B11134" s="509" t="s">
        <v>411</v>
      </c>
      <c r="C11134" s="509">
        <v>4</v>
      </c>
      <c r="D11134" s="509">
        <v>1</v>
      </c>
      <c r="H11134" s="509">
        <v>1</v>
      </c>
    </row>
    <row r="11135" spans="1:8">
      <c r="A11135" s="508" t="s">
        <v>638</v>
      </c>
      <c r="B11135" s="509" t="s">
        <v>411</v>
      </c>
      <c r="C11135" s="509">
        <v>5</v>
      </c>
      <c r="D11135" s="509">
        <v>1</v>
      </c>
      <c r="H11135" s="509">
        <v>1</v>
      </c>
    </row>
    <row r="11136" spans="1:8">
      <c r="A11136" s="508" t="s">
        <v>638</v>
      </c>
      <c r="B11136" s="509" t="s">
        <v>411</v>
      </c>
      <c r="C11136" s="509">
        <v>6</v>
      </c>
      <c r="H11136" s="509">
        <v>0</v>
      </c>
    </row>
    <row r="11137" spans="1:8">
      <c r="A11137" s="508" t="s">
        <v>638</v>
      </c>
      <c r="B11137" s="509" t="s">
        <v>411</v>
      </c>
      <c r="C11137" s="509">
        <v>7</v>
      </c>
      <c r="H11137" s="509">
        <v>0</v>
      </c>
    </row>
    <row r="11138" spans="1:8">
      <c r="A11138" s="508" t="s">
        <v>638</v>
      </c>
      <c r="B11138" s="509" t="s">
        <v>411</v>
      </c>
      <c r="C11138" s="509">
        <v>8</v>
      </c>
      <c r="D11138" s="509">
        <v>1</v>
      </c>
      <c r="H11138" s="509">
        <v>1</v>
      </c>
    </row>
    <row r="11139" spans="1:8">
      <c r="A11139" s="508" t="s">
        <v>638</v>
      </c>
      <c r="B11139" s="509" t="s">
        <v>411</v>
      </c>
      <c r="C11139" s="509">
        <v>9</v>
      </c>
      <c r="H11139" s="509">
        <v>0</v>
      </c>
    </row>
    <row r="11140" spans="1:8">
      <c r="A11140" s="508" t="s">
        <v>638</v>
      </c>
      <c r="B11140" s="509" t="s">
        <v>411</v>
      </c>
      <c r="C11140" s="509">
        <v>10</v>
      </c>
      <c r="D11140" s="509">
        <v>3</v>
      </c>
      <c r="H11140" s="509">
        <v>3</v>
      </c>
    </row>
    <row r="11141" spans="1:8">
      <c r="A11141" s="508" t="s">
        <v>638</v>
      </c>
      <c r="B11141" s="509" t="s">
        <v>411</v>
      </c>
      <c r="C11141" s="509">
        <v>11</v>
      </c>
      <c r="H11141" s="509">
        <v>0</v>
      </c>
    </row>
    <row r="11142" spans="1:8">
      <c r="A11142" s="508" t="s">
        <v>638</v>
      </c>
      <c r="B11142" s="509" t="s">
        <v>411</v>
      </c>
      <c r="C11142" s="509">
        <v>12</v>
      </c>
      <c r="H11142" s="509">
        <v>0</v>
      </c>
    </row>
    <row r="11143" spans="1:8">
      <c r="A11143" s="508" t="s">
        <v>638</v>
      </c>
      <c r="B11143" s="509" t="s">
        <v>411</v>
      </c>
      <c r="C11143" s="509">
        <v>13</v>
      </c>
      <c r="H11143" s="509">
        <v>0</v>
      </c>
    </row>
    <row r="11144" spans="1:8">
      <c r="A11144" s="508" t="s">
        <v>638</v>
      </c>
      <c r="B11144" s="509" t="s">
        <v>411</v>
      </c>
      <c r="C11144" s="509">
        <v>14</v>
      </c>
      <c r="H11144" s="509">
        <v>0</v>
      </c>
    </row>
    <row r="11145" spans="1:8">
      <c r="A11145" s="508" t="s">
        <v>638</v>
      </c>
      <c r="B11145" s="509" t="s">
        <v>411</v>
      </c>
      <c r="C11145" s="509">
        <v>15</v>
      </c>
      <c r="H11145" s="509">
        <v>0</v>
      </c>
    </row>
    <row r="11146" spans="1:8">
      <c r="A11146" s="508" t="s">
        <v>638</v>
      </c>
      <c r="B11146" s="509" t="s">
        <v>411</v>
      </c>
      <c r="C11146" s="509">
        <v>16</v>
      </c>
      <c r="D11146" s="509">
        <v>1</v>
      </c>
      <c r="H11146" s="509">
        <v>1</v>
      </c>
    </row>
    <row r="11147" spans="1:8">
      <c r="A11147" s="508" t="s">
        <v>638</v>
      </c>
      <c r="B11147" s="509" t="s">
        <v>411</v>
      </c>
      <c r="C11147" s="509">
        <v>17</v>
      </c>
      <c r="H11147" s="509">
        <v>0</v>
      </c>
    </row>
    <row r="11148" spans="1:8">
      <c r="A11148" s="508" t="s">
        <v>638</v>
      </c>
      <c r="B11148" s="509" t="s">
        <v>411</v>
      </c>
      <c r="C11148" s="509">
        <v>18</v>
      </c>
      <c r="D11148" s="509">
        <v>1</v>
      </c>
      <c r="H11148" s="509">
        <v>1</v>
      </c>
    </row>
    <row r="11149" spans="1:8">
      <c r="A11149" s="508" t="s">
        <v>638</v>
      </c>
      <c r="B11149" s="509" t="s">
        <v>411</v>
      </c>
      <c r="C11149" s="509" t="s">
        <v>1024</v>
      </c>
      <c r="H11149" s="509">
        <v>0</v>
      </c>
    </row>
    <row r="11150" spans="1:8">
      <c r="A11150" s="508" t="s">
        <v>638</v>
      </c>
      <c r="B11150" s="509" t="s">
        <v>411</v>
      </c>
      <c r="C11150" s="509" t="s">
        <v>1025</v>
      </c>
      <c r="H11150" s="509">
        <v>0</v>
      </c>
    </row>
    <row r="11151" spans="1:8">
      <c r="A11151" s="508" t="s">
        <v>638</v>
      </c>
      <c r="B11151" s="509" t="s">
        <v>411</v>
      </c>
      <c r="C11151" s="509">
        <v>19</v>
      </c>
      <c r="H11151" s="509">
        <v>0</v>
      </c>
    </row>
    <row r="11152" spans="1:8">
      <c r="A11152" s="508" t="s">
        <v>638</v>
      </c>
      <c r="B11152" s="509" t="s">
        <v>411</v>
      </c>
      <c r="C11152" s="509">
        <v>20</v>
      </c>
      <c r="H11152" s="509">
        <v>0</v>
      </c>
    </row>
    <row r="11153" spans="1:8">
      <c r="A11153" s="508" t="s">
        <v>638</v>
      </c>
      <c r="B11153" s="509" t="s">
        <v>411</v>
      </c>
      <c r="C11153" s="509">
        <v>21</v>
      </c>
      <c r="H11153" s="509">
        <v>0</v>
      </c>
    </row>
    <row r="11154" spans="1:8">
      <c r="A11154" s="508" t="s">
        <v>638</v>
      </c>
      <c r="B11154" s="509" t="s">
        <v>411</v>
      </c>
      <c r="C11154" s="509" t="s">
        <v>1026</v>
      </c>
      <c r="H11154" s="509">
        <v>0</v>
      </c>
    </row>
    <row r="11155" spans="1:8">
      <c r="A11155" s="508" t="s">
        <v>638</v>
      </c>
      <c r="B11155" s="509" t="s">
        <v>411</v>
      </c>
      <c r="C11155" s="509" t="s">
        <v>1027</v>
      </c>
      <c r="H11155" s="509">
        <v>0</v>
      </c>
    </row>
    <row r="11156" spans="1:8">
      <c r="A11156" s="508" t="s">
        <v>638</v>
      </c>
      <c r="B11156" s="509" t="s">
        <v>411</v>
      </c>
      <c r="C11156" s="509" t="s">
        <v>1028</v>
      </c>
      <c r="H11156" s="509">
        <v>0</v>
      </c>
    </row>
    <row r="11157" spans="1:8">
      <c r="A11157" s="508" t="s">
        <v>638</v>
      </c>
      <c r="B11157" s="509" t="s">
        <v>411</v>
      </c>
      <c r="C11157" s="509">
        <v>22</v>
      </c>
      <c r="H11157" s="509">
        <v>0</v>
      </c>
    </row>
    <row r="11158" spans="1:8">
      <c r="A11158" s="508" t="s">
        <v>638</v>
      </c>
      <c r="B11158" s="509" t="s">
        <v>411</v>
      </c>
      <c r="C11158" s="509">
        <v>23</v>
      </c>
      <c r="D11158" s="509">
        <v>2</v>
      </c>
      <c r="H11158" s="509">
        <v>2</v>
      </c>
    </row>
    <row r="11159" spans="1:8">
      <c r="A11159" s="508" t="s">
        <v>638</v>
      </c>
      <c r="B11159" s="509" t="s">
        <v>411</v>
      </c>
      <c r="C11159" s="509" t="s">
        <v>1029</v>
      </c>
      <c r="H11159" s="509">
        <v>0</v>
      </c>
    </row>
    <row r="11160" spans="1:8">
      <c r="A11160" s="508" t="s">
        <v>638</v>
      </c>
      <c r="B11160" s="509" t="s">
        <v>411</v>
      </c>
      <c r="C11160" s="509">
        <v>24</v>
      </c>
      <c r="H11160" s="509">
        <v>0</v>
      </c>
    </row>
    <row r="11161" spans="1:8">
      <c r="A11161" s="508" t="s">
        <v>638</v>
      </c>
      <c r="B11161" s="509" t="s">
        <v>411</v>
      </c>
      <c r="C11161" s="509">
        <v>25</v>
      </c>
    </row>
    <row r="11162" spans="1:8">
      <c r="A11162" s="508" t="s">
        <v>638</v>
      </c>
      <c r="B11162" s="509" t="s">
        <v>411</v>
      </c>
      <c r="C11162" s="509">
        <v>26</v>
      </c>
      <c r="H11162" s="509">
        <v>0</v>
      </c>
    </row>
    <row r="11163" spans="1:8">
      <c r="A11163" s="508" t="s">
        <v>638</v>
      </c>
      <c r="B11163" s="509" t="s">
        <v>411</v>
      </c>
      <c r="C11163" s="509">
        <v>27</v>
      </c>
      <c r="H11163" s="509">
        <v>0</v>
      </c>
    </row>
    <row r="11164" spans="1:8">
      <c r="A11164" s="508" t="s">
        <v>638</v>
      </c>
      <c r="B11164" s="509" t="s">
        <v>411</v>
      </c>
      <c r="C11164" s="509">
        <v>28</v>
      </c>
      <c r="H11164" s="509">
        <v>0</v>
      </c>
    </row>
    <row r="11165" spans="1:8">
      <c r="A11165" s="508" t="s">
        <v>638</v>
      </c>
      <c r="B11165" s="509" t="s">
        <v>411</v>
      </c>
      <c r="C11165" s="509">
        <v>29</v>
      </c>
      <c r="D11165" s="509">
        <v>1</v>
      </c>
      <c r="H11165" s="509">
        <v>1</v>
      </c>
    </row>
    <row r="11166" spans="1:8">
      <c r="A11166" s="508" t="s">
        <v>638</v>
      </c>
      <c r="B11166" s="509" t="s">
        <v>411</v>
      </c>
      <c r="C11166" s="509">
        <v>30</v>
      </c>
      <c r="D11166" s="509">
        <v>1</v>
      </c>
      <c r="H11166" s="509">
        <v>1</v>
      </c>
    </row>
    <row r="11167" spans="1:8">
      <c r="A11167" s="508" t="s">
        <v>638</v>
      </c>
      <c r="B11167" s="509" t="s">
        <v>411</v>
      </c>
      <c r="C11167" s="509">
        <v>31</v>
      </c>
      <c r="D11167" s="509">
        <v>1</v>
      </c>
      <c r="E11167" s="509">
        <v>1</v>
      </c>
      <c r="H11167" s="509">
        <v>1</v>
      </c>
    </row>
    <row r="11168" spans="1:8">
      <c r="A11168" s="508" t="s">
        <v>638</v>
      </c>
      <c r="B11168" s="509" t="s">
        <v>411</v>
      </c>
      <c r="C11168" s="509">
        <v>32</v>
      </c>
      <c r="H11168" s="509">
        <v>0</v>
      </c>
    </row>
    <row r="11169" spans="1:8">
      <c r="A11169" s="508" t="s">
        <v>638</v>
      </c>
      <c r="B11169" s="509" t="s">
        <v>411</v>
      </c>
      <c r="C11169" s="509">
        <v>33</v>
      </c>
      <c r="D11169" s="509">
        <v>3</v>
      </c>
      <c r="E11169" s="509">
        <v>1</v>
      </c>
      <c r="H11169" s="509">
        <v>3</v>
      </c>
    </row>
    <row r="11170" spans="1:8">
      <c r="A11170" s="508" t="s">
        <v>638</v>
      </c>
      <c r="B11170" s="509" t="s">
        <v>411</v>
      </c>
      <c r="C11170" s="509">
        <v>34</v>
      </c>
      <c r="H11170" s="509">
        <v>0</v>
      </c>
    </row>
    <row r="11171" spans="1:8">
      <c r="A11171" s="508" t="s">
        <v>638</v>
      </c>
      <c r="B11171" s="509" t="s">
        <v>411</v>
      </c>
      <c r="C11171" s="509">
        <v>35</v>
      </c>
      <c r="H11171" s="509">
        <v>0</v>
      </c>
    </row>
    <row r="11172" spans="1:8">
      <c r="A11172" s="508" t="s">
        <v>638</v>
      </c>
      <c r="B11172" s="509" t="s">
        <v>411</v>
      </c>
      <c r="C11172" s="509">
        <v>36</v>
      </c>
      <c r="H11172" s="509">
        <v>0</v>
      </c>
    </row>
    <row r="11173" spans="1:8">
      <c r="A11173" s="508" t="s">
        <v>638</v>
      </c>
      <c r="B11173" s="509" t="s">
        <v>411</v>
      </c>
      <c r="C11173" s="509">
        <v>37</v>
      </c>
      <c r="D11173" s="509">
        <v>1</v>
      </c>
      <c r="E11173" s="509">
        <v>1</v>
      </c>
      <c r="H11173" s="509">
        <v>1</v>
      </c>
    </row>
    <row r="11174" spans="1:8">
      <c r="A11174" s="508" t="s">
        <v>638</v>
      </c>
      <c r="B11174" s="509" t="s">
        <v>411</v>
      </c>
      <c r="C11174" s="509">
        <v>38</v>
      </c>
      <c r="H11174" s="509">
        <v>0</v>
      </c>
    </row>
    <row r="11175" spans="1:8">
      <c r="A11175" s="508" t="s">
        <v>638</v>
      </c>
      <c r="B11175" s="509" t="s">
        <v>411</v>
      </c>
      <c r="C11175" s="509" t="s">
        <v>1030</v>
      </c>
    </row>
    <row r="11176" spans="1:8">
      <c r="A11176" s="508" t="s">
        <v>638</v>
      </c>
      <c r="B11176" s="509" t="s">
        <v>411</v>
      </c>
      <c r="C11176" s="509">
        <v>39</v>
      </c>
      <c r="H11176" s="509">
        <v>0</v>
      </c>
    </row>
    <row r="11177" spans="1:8">
      <c r="A11177" s="508" t="s">
        <v>638</v>
      </c>
      <c r="B11177" s="509" t="s">
        <v>411</v>
      </c>
      <c r="C11177" s="509">
        <v>40</v>
      </c>
      <c r="H11177" s="509">
        <v>0</v>
      </c>
    </row>
    <row r="11178" spans="1:8">
      <c r="A11178" s="508" t="s">
        <v>638</v>
      </c>
      <c r="B11178" s="509" t="s">
        <v>411</v>
      </c>
      <c r="C11178" s="509">
        <v>41</v>
      </c>
      <c r="H11178" s="509">
        <v>0</v>
      </c>
    </row>
    <row r="11179" spans="1:8">
      <c r="A11179" s="508" t="s">
        <v>638</v>
      </c>
      <c r="B11179" s="509" t="s">
        <v>411</v>
      </c>
      <c r="C11179" s="509">
        <v>42</v>
      </c>
      <c r="D11179" s="509">
        <v>1</v>
      </c>
      <c r="H11179" s="509">
        <v>1</v>
      </c>
    </row>
    <row r="11180" spans="1:8">
      <c r="A11180" s="508" t="s">
        <v>638</v>
      </c>
      <c r="B11180" s="509" t="s">
        <v>411</v>
      </c>
      <c r="C11180" s="509">
        <v>43</v>
      </c>
      <c r="H11180" s="509">
        <v>0</v>
      </c>
    </row>
    <row r="11181" spans="1:8">
      <c r="A11181" s="508" t="s">
        <v>638</v>
      </c>
      <c r="B11181" s="509" t="s">
        <v>411</v>
      </c>
      <c r="C11181" s="509">
        <v>44</v>
      </c>
      <c r="H11181" s="509">
        <v>0</v>
      </c>
    </row>
    <row r="11182" spans="1:8">
      <c r="A11182" s="508" t="s">
        <v>638</v>
      </c>
      <c r="B11182" s="509" t="s">
        <v>411</v>
      </c>
      <c r="C11182" s="509">
        <v>45</v>
      </c>
      <c r="H11182" s="509">
        <v>0</v>
      </c>
    </row>
    <row r="11183" spans="1:8">
      <c r="A11183" s="508" t="s">
        <v>638</v>
      </c>
      <c r="B11183" s="509" t="s">
        <v>411</v>
      </c>
      <c r="C11183" s="509">
        <v>46</v>
      </c>
      <c r="H11183" s="509">
        <v>0</v>
      </c>
    </row>
    <row r="11184" spans="1:8">
      <c r="A11184" s="508" t="s">
        <v>638</v>
      </c>
      <c r="B11184" s="509" t="s">
        <v>411</v>
      </c>
      <c r="C11184" s="509">
        <v>47</v>
      </c>
      <c r="H11184" s="509">
        <v>0</v>
      </c>
    </row>
    <row r="11185" spans="1:8">
      <c r="A11185" s="508" t="s">
        <v>638</v>
      </c>
      <c r="B11185" s="509" t="s">
        <v>411</v>
      </c>
      <c r="C11185" s="509">
        <v>48</v>
      </c>
      <c r="D11185" s="509">
        <v>1</v>
      </c>
      <c r="E11185" s="509">
        <v>1</v>
      </c>
      <c r="H11185" s="509">
        <v>1</v>
      </c>
    </row>
    <row r="11186" spans="1:8">
      <c r="A11186" s="508" t="s">
        <v>638</v>
      </c>
      <c r="B11186" s="509" t="s">
        <v>411</v>
      </c>
      <c r="C11186" s="509">
        <v>49</v>
      </c>
      <c r="H11186" s="509">
        <v>0</v>
      </c>
    </row>
    <row r="11187" spans="1:8">
      <c r="A11187" s="508" t="s">
        <v>638</v>
      </c>
      <c r="B11187" s="509" t="s">
        <v>411</v>
      </c>
      <c r="C11187" s="509">
        <v>50</v>
      </c>
      <c r="H11187" s="509">
        <v>0</v>
      </c>
    </row>
    <row r="11188" spans="1:8">
      <c r="A11188" s="508" t="s">
        <v>638</v>
      </c>
      <c r="B11188" s="509" t="s">
        <v>411</v>
      </c>
      <c r="C11188" s="509">
        <v>51</v>
      </c>
      <c r="H11188" s="509">
        <v>0</v>
      </c>
    </row>
    <row r="11189" spans="1:8">
      <c r="A11189" s="508" t="s">
        <v>638</v>
      </c>
      <c r="B11189" s="509" t="s">
        <v>411</v>
      </c>
      <c r="C11189" s="509" t="s">
        <v>1031</v>
      </c>
      <c r="H11189" s="509">
        <v>0</v>
      </c>
    </row>
    <row r="11190" spans="1:8">
      <c r="A11190" s="508" t="s">
        <v>638</v>
      </c>
      <c r="B11190" s="509" t="s">
        <v>411</v>
      </c>
      <c r="C11190" s="509" t="s">
        <v>1032</v>
      </c>
      <c r="H11190" s="509">
        <v>0</v>
      </c>
    </row>
    <row r="11191" spans="1:8">
      <c r="A11191" s="508" t="s">
        <v>638</v>
      </c>
      <c r="B11191" s="509" t="s">
        <v>411</v>
      </c>
      <c r="C11191" s="509">
        <v>52</v>
      </c>
      <c r="H11191" s="509">
        <v>0</v>
      </c>
    </row>
    <row r="11192" spans="1:8">
      <c r="A11192" s="508" t="s">
        <v>638</v>
      </c>
      <c r="B11192" s="509" t="s">
        <v>411</v>
      </c>
      <c r="C11192" s="509">
        <v>53</v>
      </c>
      <c r="H11192" s="509">
        <v>0</v>
      </c>
    </row>
    <row r="11193" spans="1:8">
      <c r="A11193" s="508" t="s">
        <v>638</v>
      </c>
      <c r="B11193" s="509" t="s">
        <v>411</v>
      </c>
      <c r="C11193" s="509">
        <v>54</v>
      </c>
      <c r="H11193" s="509">
        <v>0</v>
      </c>
    </row>
    <row r="11194" spans="1:8">
      <c r="A11194" s="508" t="s">
        <v>638</v>
      </c>
      <c r="B11194" s="509" t="s">
        <v>411</v>
      </c>
      <c r="C11194" s="509">
        <v>55</v>
      </c>
      <c r="H11194" s="509">
        <v>0</v>
      </c>
    </row>
    <row r="11195" spans="1:8">
      <c r="A11195" s="508" t="s">
        <v>638</v>
      </c>
      <c r="B11195" s="509" t="s">
        <v>411</v>
      </c>
      <c r="C11195" s="509">
        <v>56</v>
      </c>
      <c r="H11195" s="509">
        <v>0</v>
      </c>
    </row>
    <row r="11196" spans="1:8">
      <c r="A11196" s="508" t="s">
        <v>638</v>
      </c>
      <c r="B11196" s="509" t="s">
        <v>411</v>
      </c>
      <c r="C11196" s="509">
        <v>57</v>
      </c>
      <c r="H11196" s="509">
        <v>0</v>
      </c>
    </row>
    <row r="11197" spans="1:8">
      <c r="A11197" s="508" t="s">
        <v>638</v>
      </c>
      <c r="B11197" s="509" t="s">
        <v>411</v>
      </c>
      <c r="C11197" s="509">
        <v>58</v>
      </c>
      <c r="H11197" s="509">
        <v>0</v>
      </c>
    </row>
    <row r="11198" spans="1:8">
      <c r="A11198" s="508" t="s">
        <v>638</v>
      </c>
      <c r="B11198" s="509" t="s">
        <v>411</v>
      </c>
      <c r="C11198" s="509">
        <v>59</v>
      </c>
      <c r="H11198" s="509">
        <v>0</v>
      </c>
    </row>
    <row r="11199" spans="1:8">
      <c r="A11199" s="508" t="s">
        <v>638</v>
      </c>
      <c r="B11199" s="509" t="s">
        <v>411</v>
      </c>
      <c r="C11199" s="509">
        <v>60</v>
      </c>
      <c r="H11199" s="509">
        <v>0</v>
      </c>
    </row>
    <row r="11200" spans="1:8">
      <c r="A11200" s="508" t="s">
        <v>638</v>
      </c>
      <c r="B11200" s="509" t="s">
        <v>411</v>
      </c>
      <c r="C11200" s="509">
        <v>61</v>
      </c>
      <c r="D11200" s="509">
        <v>6</v>
      </c>
      <c r="E11200" s="509">
        <v>2</v>
      </c>
      <c r="H11200" s="509">
        <v>6</v>
      </c>
    </row>
    <row r="11201" spans="1:8">
      <c r="A11201" s="508" t="s">
        <v>638</v>
      </c>
      <c r="B11201" s="509" t="s">
        <v>411</v>
      </c>
      <c r="C11201" s="509">
        <v>62</v>
      </c>
      <c r="H11201" s="509">
        <v>0</v>
      </c>
    </row>
    <row r="11202" spans="1:8">
      <c r="A11202" s="508" t="s">
        <v>638</v>
      </c>
      <c r="B11202" s="509" t="s">
        <v>411</v>
      </c>
      <c r="C11202" s="509">
        <v>63</v>
      </c>
      <c r="D11202" s="509">
        <v>4</v>
      </c>
      <c r="E11202" s="509">
        <v>2</v>
      </c>
      <c r="H11202" s="509">
        <v>4</v>
      </c>
    </row>
    <row r="11203" spans="1:8">
      <c r="A11203" s="508" t="s">
        <v>638</v>
      </c>
      <c r="B11203" s="509" t="s">
        <v>411</v>
      </c>
      <c r="C11203" s="509" t="s">
        <v>1033</v>
      </c>
      <c r="H11203" s="509">
        <v>0</v>
      </c>
    </row>
    <row r="11204" spans="1:8">
      <c r="A11204" s="508" t="s">
        <v>638</v>
      </c>
      <c r="B11204" s="509" t="s">
        <v>411</v>
      </c>
      <c r="C11204" s="509" t="s">
        <v>1034</v>
      </c>
      <c r="H11204" s="509">
        <v>0</v>
      </c>
    </row>
    <row r="11205" spans="1:8">
      <c r="A11205" s="508" t="s">
        <v>638</v>
      </c>
      <c r="B11205" s="509" t="s">
        <v>411</v>
      </c>
      <c r="C11205" s="509">
        <v>64</v>
      </c>
      <c r="H11205" s="509">
        <v>0</v>
      </c>
    </row>
    <row r="11206" spans="1:8">
      <c r="A11206" s="508" t="s">
        <v>638</v>
      </c>
      <c r="B11206" s="509" t="s">
        <v>411</v>
      </c>
      <c r="C11206" s="509" t="s">
        <v>1035</v>
      </c>
      <c r="D11206" s="509">
        <v>2</v>
      </c>
      <c r="H11206" s="509">
        <v>2</v>
      </c>
    </row>
    <row r="11207" spans="1:8">
      <c r="A11207" s="508" t="s">
        <v>638</v>
      </c>
      <c r="B11207" s="509" t="s">
        <v>411</v>
      </c>
      <c r="C11207" s="509">
        <v>65</v>
      </c>
      <c r="D11207" s="509">
        <v>1</v>
      </c>
      <c r="H11207" s="509">
        <v>1</v>
      </c>
    </row>
    <row r="11208" spans="1:8">
      <c r="A11208" s="508" t="s">
        <v>638</v>
      </c>
      <c r="B11208" s="509" t="s">
        <v>411</v>
      </c>
      <c r="C11208" s="509">
        <v>66</v>
      </c>
      <c r="D11208" s="509">
        <v>2</v>
      </c>
      <c r="E11208" s="509">
        <v>2</v>
      </c>
      <c r="F11208" s="509">
        <v>1</v>
      </c>
      <c r="G11208" s="509">
        <v>1</v>
      </c>
      <c r="H11208" s="509">
        <v>3</v>
      </c>
    </row>
    <row r="11209" spans="1:8">
      <c r="A11209" s="508" t="s">
        <v>638</v>
      </c>
      <c r="B11209" s="509" t="s">
        <v>411</v>
      </c>
      <c r="C11209" s="509" t="s">
        <v>1036</v>
      </c>
      <c r="H11209" s="509">
        <v>0</v>
      </c>
    </row>
    <row r="11210" spans="1:8">
      <c r="A11210" s="508" t="s">
        <v>638</v>
      </c>
      <c r="B11210" s="509" t="s">
        <v>411</v>
      </c>
      <c r="C11210" s="509" t="s">
        <v>1037</v>
      </c>
      <c r="D11210" s="509">
        <v>6</v>
      </c>
      <c r="F11210" s="509">
        <v>2</v>
      </c>
      <c r="H11210" s="509">
        <v>8</v>
      </c>
    </row>
    <row r="11211" spans="1:8">
      <c r="A11211" s="508" t="s">
        <v>638</v>
      </c>
      <c r="B11211" s="509" t="s">
        <v>411</v>
      </c>
      <c r="C11211" s="509" t="s">
        <v>1038</v>
      </c>
      <c r="D11211" s="509">
        <v>1</v>
      </c>
      <c r="H11211" s="509">
        <v>1</v>
      </c>
    </row>
    <row r="11212" spans="1:8">
      <c r="A11212" s="508" t="s">
        <v>638</v>
      </c>
      <c r="B11212" s="509" t="s">
        <v>411</v>
      </c>
      <c r="C11212" s="509" t="s">
        <v>1039</v>
      </c>
      <c r="H11212" s="509">
        <v>0</v>
      </c>
    </row>
    <row r="11213" spans="1:8">
      <c r="A11213" s="508" t="s">
        <v>638</v>
      </c>
      <c r="B11213" s="509" t="s">
        <v>411</v>
      </c>
      <c r="C11213" s="509" t="s">
        <v>1040</v>
      </c>
      <c r="H11213" s="509">
        <v>0</v>
      </c>
    </row>
    <row r="11214" spans="1:8">
      <c r="A11214" s="508" t="s">
        <v>638</v>
      </c>
      <c r="B11214" s="509" t="s">
        <v>411</v>
      </c>
      <c r="C11214" s="509" t="s">
        <v>1041</v>
      </c>
      <c r="H11214" s="509">
        <v>0</v>
      </c>
    </row>
    <row r="11215" spans="1:8">
      <c r="A11215" s="508" t="s">
        <v>638</v>
      </c>
      <c r="B11215" s="509" t="s">
        <v>411</v>
      </c>
      <c r="C11215" s="509" t="s">
        <v>1042</v>
      </c>
    </row>
    <row r="11216" spans="1:8">
      <c r="A11216" s="508" t="s">
        <v>638</v>
      </c>
      <c r="B11216" s="509" t="s">
        <v>411</v>
      </c>
      <c r="C11216" s="509">
        <v>67</v>
      </c>
      <c r="D11216" s="509">
        <v>1</v>
      </c>
      <c r="H11216" s="509">
        <v>1</v>
      </c>
    </row>
    <row r="11217" spans="1:8">
      <c r="A11217" s="508" t="s">
        <v>638</v>
      </c>
      <c r="B11217" s="509" t="s">
        <v>411</v>
      </c>
      <c r="C11217" s="509">
        <v>68</v>
      </c>
      <c r="H11217" s="509">
        <v>0</v>
      </c>
    </row>
    <row r="11218" spans="1:8">
      <c r="A11218" s="508" t="s">
        <v>638</v>
      </c>
      <c r="B11218" s="509" t="s">
        <v>411</v>
      </c>
      <c r="C11218" s="509" t="s">
        <v>1043</v>
      </c>
      <c r="H11218" s="509">
        <v>0</v>
      </c>
    </row>
    <row r="11219" spans="1:8">
      <c r="A11219" s="508" t="s">
        <v>638</v>
      </c>
      <c r="B11219" s="509" t="s">
        <v>411</v>
      </c>
      <c r="C11219" s="509">
        <v>69</v>
      </c>
      <c r="H11219" s="509">
        <v>0</v>
      </c>
    </row>
    <row r="11220" spans="1:8">
      <c r="A11220" s="508" t="s">
        <v>638</v>
      </c>
      <c r="B11220" s="509" t="s">
        <v>411</v>
      </c>
      <c r="C11220" s="509" t="s">
        <v>1044</v>
      </c>
      <c r="H11220" s="509">
        <v>0</v>
      </c>
    </row>
    <row r="11221" spans="1:8">
      <c r="A11221" s="508" t="s">
        <v>638</v>
      </c>
      <c r="B11221" s="509" t="s">
        <v>411</v>
      </c>
      <c r="C11221" s="509" t="s">
        <v>1045</v>
      </c>
      <c r="H11221" s="509">
        <v>0</v>
      </c>
    </row>
    <row r="11222" spans="1:8">
      <c r="A11222" s="508" t="s">
        <v>638</v>
      </c>
      <c r="B11222" s="509" t="s">
        <v>411</v>
      </c>
      <c r="C11222" s="509">
        <v>70</v>
      </c>
      <c r="H11222" s="509">
        <v>0</v>
      </c>
    </row>
    <row r="11223" spans="1:8">
      <c r="A11223" s="508" t="s">
        <v>638</v>
      </c>
      <c r="B11223" s="509" t="s">
        <v>411</v>
      </c>
      <c r="C11223" s="509" t="s">
        <v>1046</v>
      </c>
      <c r="H11223" s="509">
        <v>0</v>
      </c>
    </row>
    <row r="11224" spans="1:8">
      <c r="A11224" s="508" t="s">
        <v>638</v>
      </c>
      <c r="B11224" s="509" t="s">
        <v>411</v>
      </c>
      <c r="C11224" s="509">
        <v>71</v>
      </c>
      <c r="H11224" s="509">
        <v>0</v>
      </c>
    </row>
    <row r="11225" spans="1:8">
      <c r="A11225" s="508" t="s">
        <v>638</v>
      </c>
      <c r="B11225" s="509" t="s">
        <v>411</v>
      </c>
      <c r="C11225" s="509" t="s">
        <v>1047</v>
      </c>
      <c r="D11225" s="509">
        <v>1</v>
      </c>
      <c r="E11225" s="509">
        <v>1</v>
      </c>
      <c r="H11225" s="509">
        <v>1</v>
      </c>
    </row>
    <row r="11226" spans="1:8">
      <c r="A11226" s="508" t="s">
        <v>638</v>
      </c>
      <c r="B11226" s="509" t="s">
        <v>411</v>
      </c>
      <c r="C11226" s="509" t="s">
        <v>1048</v>
      </c>
      <c r="H11226" s="509">
        <v>0</v>
      </c>
    </row>
    <row r="11227" spans="1:8">
      <c r="A11227" s="508" t="s">
        <v>638</v>
      </c>
      <c r="B11227" s="509" t="s">
        <v>411</v>
      </c>
      <c r="C11227" s="509" t="s">
        <v>1049</v>
      </c>
      <c r="H11227" s="509">
        <v>0</v>
      </c>
    </row>
    <row r="11228" spans="1:8">
      <c r="A11228" s="508" t="s">
        <v>638</v>
      </c>
      <c r="B11228" s="509" t="s">
        <v>411</v>
      </c>
      <c r="C11228" s="509" t="s">
        <v>1050</v>
      </c>
      <c r="H11228" s="509">
        <v>0</v>
      </c>
    </row>
    <row r="11229" spans="1:8">
      <c r="A11229" s="508" t="s">
        <v>638</v>
      </c>
      <c r="B11229" s="509" t="s">
        <v>411</v>
      </c>
      <c r="C11229" s="509" t="s">
        <v>1051</v>
      </c>
      <c r="H11229" s="509">
        <v>0</v>
      </c>
    </row>
    <row r="11230" spans="1:8">
      <c r="A11230" s="508" t="s">
        <v>638</v>
      </c>
      <c r="B11230" s="509" t="s">
        <v>411</v>
      </c>
      <c r="C11230" s="509">
        <v>72</v>
      </c>
      <c r="D11230" s="509">
        <v>6</v>
      </c>
      <c r="F11230" s="509">
        <v>1</v>
      </c>
      <c r="H11230" s="509">
        <v>7</v>
      </c>
    </row>
    <row r="11231" spans="1:8">
      <c r="A11231" s="508" t="s">
        <v>638</v>
      </c>
      <c r="B11231" s="509" t="s">
        <v>411</v>
      </c>
      <c r="C11231" s="509">
        <v>74</v>
      </c>
      <c r="H11231" s="509">
        <v>0</v>
      </c>
    </row>
    <row r="11232" spans="1:8">
      <c r="A11232" s="508" t="s">
        <v>638</v>
      </c>
      <c r="B11232" s="509" t="s">
        <v>411</v>
      </c>
      <c r="C11232" s="509" t="s">
        <v>4571</v>
      </c>
      <c r="D11232" s="509">
        <v>50</v>
      </c>
      <c r="E11232" s="509">
        <v>11</v>
      </c>
      <c r="F11232" s="509">
        <v>5</v>
      </c>
      <c r="G11232" s="509">
        <v>1</v>
      </c>
      <c r="H11232" s="509">
        <v>55</v>
      </c>
    </row>
    <row r="11233" spans="1:8">
      <c r="A11233" s="508" t="s">
        <v>639</v>
      </c>
      <c r="B11233" s="509" t="s">
        <v>412</v>
      </c>
      <c r="C11233" s="509">
        <v>1</v>
      </c>
      <c r="H11233" s="509">
        <v>0</v>
      </c>
    </row>
    <row r="11234" spans="1:8">
      <c r="A11234" s="508" t="s">
        <v>639</v>
      </c>
      <c r="B11234" s="509" t="s">
        <v>412</v>
      </c>
      <c r="C11234" s="509" t="s">
        <v>1023</v>
      </c>
      <c r="H11234" s="509">
        <v>0</v>
      </c>
    </row>
    <row r="11235" spans="1:8">
      <c r="A11235" s="508" t="s">
        <v>639</v>
      </c>
      <c r="B11235" s="509" t="s">
        <v>412</v>
      </c>
      <c r="C11235" s="509">
        <v>2</v>
      </c>
      <c r="H11235" s="509">
        <v>0</v>
      </c>
    </row>
    <row r="11236" spans="1:8">
      <c r="A11236" s="508" t="s">
        <v>639</v>
      </c>
      <c r="B11236" s="509" t="s">
        <v>412</v>
      </c>
      <c r="C11236" s="509">
        <v>3</v>
      </c>
      <c r="H11236" s="509">
        <v>0</v>
      </c>
    </row>
    <row r="11237" spans="1:8">
      <c r="A11237" s="508" t="s">
        <v>639</v>
      </c>
      <c r="B11237" s="509" t="s">
        <v>412</v>
      </c>
      <c r="C11237" s="509">
        <v>4</v>
      </c>
      <c r="H11237" s="509">
        <v>0</v>
      </c>
    </row>
    <row r="11238" spans="1:8">
      <c r="A11238" s="508" t="s">
        <v>639</v>
      </c>
      <c r="B11238" s="509" t="s">
        <v>412</v>
      </c>
      <c r="C11238" s="509">
        <v>5</v>
      </c>
      <c r="H11238" s="509">
        <v>0</v>
      </c>
    </row>
    <row r="11239" spans="1:8">
      <c r="A11239" s="508" t="s">
        <v>639</v>
      </c>
      <c r="B11239" s="509" t="s">
        <v>412</v>
      </c>
      <c r="C11239" s="509">
        <v>6</v>
      </c>
      <c r="H11239" s="509">
        <v>0</v>
      </c>
    </row>
    <row r="11240" spans="1:8">
      <c r="A11240" s="508" t="s">
        <v>639</v>
      </c>
      <c r="B11240" s="509" t="s">
        <v>412</v>
      </c>
      <c r="C11240" s="509">
        <v>7</v>
      </c>
      <c r="H11240" s="509">
        <v>0</v>
      </c>
    </row>
    <row r="11241" spans="1:8">
      <c r="A11241" s="508" t="s">
        <v>639</v>
      </c>
      <c r="B11241" s="509" t="s">
        <v>412</v>
      </c>
      <c r="C11241" s="509">
        <v>8</v>
      </c>
      <c r="H11241" s="509">
        <v>0</v>
      </c>
    </row>
    <row r="11242" spans="1:8">
      <c r="A11242" s="508" t="s">
        <v>639</v>
      </c>
      <c r="B11242" s="509" t="s">
        <v>412</v>
      </c>
      <c r="C11242" s="509">
        <v>9</v>
      </c>
      <c r="H11242" s="509">
        <v>0</v>
      </c>
    </row>
    <row r="11243" spans="1:8">
      <c r="A11243" s="508" t="s">
        <v>639</v>
      </c>
      <c r="B11243" s="509" t="s">
        <v>412</v>
      </c>
      <c r="C11243" s="509">
        <v>10</v>
      </c>
      <c r="H11243" s="509">
        <v>0</v>
      </c>
    </row>
    <row r="11244" spans="1:8">
      <c r="A11244" s="508" t="s">
        <v>639</v>
      </c>
      <c r="B11244" s="509" t="s">
        <v>412</v>
      </c>
      <c r="C11244" s="509">
        <v>11</v>
      </c>
      <c r="H11244" s="509">
        <v>0</v>
      </c>
    </row>
    <row r="11245" spans="1:8">
      <c r="A11245" s="508" t="s">
        <v>639</v>
      </c>
      <c r="B11245" s="509" t="s">
        <v>412</v>
      </c>
      <c r="C11245" s="509">
        <v>12</v>
      </c>
      <c r="H11245" s="509">
        <v>0</v>
      </c>
    </row>
    <row r="11246" spans="1:8">
      <c r="A11246" s="508" t="s">
        <v>639</v>
      </c>
      <c r="B11246" s="509" t="s">
        <v>412</v>
      </c>
      <c r="C11246" s="509">
        <v>13</v>
      </c>
      <c r="H11246" s="509">
        <v>0</v>
      </c>
    </row>
    <row r="11247" spans="1:8">
      <c r="A11247" s="508" t="s">
        <v>639</v>
      </c>
      <c r="B11247" s="509" t="s">
        <v>412</v>
      </c>
      <c r="C11247" s="509">
        <v>14</v>
      </c>
      <c r="H11247" s="509">
        <v>0</v>
      </c>
    </row>
    <row r="11248" spans="1:8">
      <c r="A11248" s="508" t="s">
        <v>639</v>
      </c>
      <c r="B11248" s="509" t="s">
        <v>412</v>
      </c>
      <c r="C11248" s="509">
        <v>15</v>
      </c>
      <c r="H11248" s="509">
        <v>0</v>
      </c>
    </row>
    <row r="11249" spans="1:8">
      <c r="A11249" s="508" t="s">
        <v>639</v>
      </c>
      <c r="B11249" s="509" t="s">
        <v>412</v>
      </c>
      <c r="C11249" s="509">
        <v>16</v>
      </c>
      <c r="H11249" s="509">
        <v>0</v>
      </c>
    </row>
    <row r="11250" spans="1:8">
      <c r="A11250" s="508" t="s">
        <v>639</v>
      </c>
      <c r="B11250" s="509" t="s">
        <v>412</v>
      </c>
      <c r="C11250" s="509">
        <v>17</v>
      </c>
      <c r="H11250" s="509">
        <v>0</v>
      </c>
    </row>
    <row r="11251" spans="1:8">
      <c r="A11251" s="508" t="s">
        <v>639</v>
      </c>
      <c r="B11251" s="509" t="s">
        <v>412</v>
      </c>
      <c r="C11251" s="509">
        <v>18</v>
      </c>
      <c r="H11251" s="509">
        <v>0</v>
      </c>
    </row>
    <row r="11252" spans="1:8">
      <c r="A11252" s="508" t="s">
        <v>639</v>
      </c>
      <c r="B11252" s="509" t="s">
        <v>412</v>
      </c>
      <c r="C11252" s="509" t="s">
        <v>1024</v>
      </c>
      <c r="H11252" s="509">
        <v>0</v>
      </c>
    </row>
    <row r="11253" spans="1:8">
      <c r="A11253" s="508" t="s">
        <v>639</v>
      </c>
      <c r="B11253" s="509" t="s">
        <v>412</v>
      </c>
      <c r="C11253" s="509" t="s">
        <v>1025</v>
      </c>
      <c r="H11253" s="509">
        <v>0</v>
      </c>
    </row>
    <row r="11254" spans="1:8">
      <c r="A11254" s="508" t="s">
        <v>639</v>
      </c>
      <c r="B11254" s="509" t="s">
        <v>412</v>
      </c>
      <c r="C11254" s="509">
        <v>19</v>
      </c>
      <c r="H11254" s="509">
        <v>0</v>
      </c>
    </row>
    <row r="11255" spans="1:8">
      <c r="A11255" s="508" t="s">
        <v>639</v>
      </c>
      <c r="B11255" s="509" t="s">
        <v>412</v>
      </c>
      <c r="C11255" s="509">
        <v>20</v>
      </c>
      <c r="H11255" s="509">
        <v>0</v>
      </c>
    </row>
    <row r="11256" spans="1:8">
      <c r="A11256" s="508" t="s">
        <v>639</v>
      </c>
      <c r="B11256" s="509" t="s">
        <v>412</v>
      </c>
      <c r="C11256" s="509">
        <v>21</v>
      </c>
      <c r="H11256" s="509">
        <v>0</v>
      </c>
    </row>
    <row r="11257" spans="1:8">
      <c r="A11257" s="508" t="s">
        <v>639</v>
      </c>
      <c r="B11257" s="509" t="s">
        <v>412</v>
      </c>
      <c r="C11257" s="509" t="s">
        <v>1026</v>
      </c>
      <c r="H11257" s="509">
        <v>0</v>
      </c>
    </row>
    <row r="11258" spans="1:8">
      <c r="A11258" s="508" t="s">
        <v>639</v>
      </c>
      <c r="B11258" s="509" t="s">
        <v>412</v>
      </c>
      <c r="C11258" s="509" t="s">
        <v>1027</v>
      </c>
      <c r="H11258" s="509">
        <v>0</v>
      </c>
    </row>
    <row r="11259" spans="1:8">
      <c r="A11259" s="508" t="s">
        <v>639</v>
      </c>
      <c r="B11259" s="509" t="s">
        <v>412</v>
      </c>
      <c r="C11259" s="509" t="s">
        <v>1028</v>
      </c>
      <c r="H11259" s="509">
        <v>0</v>
      </c>
    </row>
    <row r="11260" spans="1:8">
      <c r="A11260" s="508" t="s">
        <v>639</v>
      </c>
      <c r="B11260" s="509" t="s">
        <v>412</v>
      </c>
      <c r="C11260" s="509">
        <v>22</v>
      </c>
      <c r="H11260" s="509">
        <v>0</v>
      </c>
    </row>
    <row r="11261" spans="1:8">
      <c r="A11261" s="508" t="s">
        <v>639</v>
      </c>
      <c r="B11261" s="509" t="s">
        <v>412</v>
      </c>
      <c r="C11261" s="509">
        <v>23</v>
      </c>
      <c r="H11261" s="509">
        <v>0</v>
      </c>
    </row>
    <row r="11262" spans="1:8">
      <c r="A11262" s="508" t="s">
        <v>639</v>
      </c>
      <c r="B11262" s="509" t="s">
        <v>412</v>
      </c>
      <c r="C11262" s="509" t="s">
        <v>1029</v>
      </c>
      <c r="H11262" s="509">
        <v>0</v>
      </c>
    </row>
    <row r="11263" spans="1:8">
      <c r="A11263" s="508" t="s">
        <v>639</v>
      </c>
      <c r="B11263" s="509" t="s">
        <v>412</v>
      </c>
      <c r="C11263" s="509">
        <v>24</v>
      </c>
      <c r="H11263" s="509">
        <v>0</v>
      </c>
    </row>
    <row r="11264" spans="1:8">
      <c r="A11264" s="508" t="s">
        <v>639</v>
      </c>
      <c r="B11264" s="509" t="s">
        <v>412</v>
      </c>
      <c r="C11264" s="509">
        <v>25</v>
      </c>
    </row>
    <row r="11265" spans="1:8">
      <c r="A11265" s="508" t="s">
        <v>639</v>
      </c>
      <c r="B11265" s="509" t="s">
        <v>412</v>
      </c>
      <c r="C11265" s="509">
        <v>26</v>
      </c>
      <c r="H11265" s="509">
        <v>0</v>
      </c>
    </row>
    <row r="11266" spans="1:8">
      <c r="A11266" s="508" t="s">
        <v>639</v>
      </c>
      <c r="B11266" s="509" t="s">
        <v>412</v>
      </c>
      <c r="C11266" s="509">
        <v>27</v>
      </c>
      <c r="D11266" s="509">
        <v>2</v>
      </c>
      <c r="E11266" s="509">
        <v>2</v>
      </c>
      <c r="H11266" s="509">
        <v>2</v>
      </c>
    </row>
    <row r="11267" spans="1:8">
      <c r="A11267" s="508" t="s">
        <v>639</v>
      </c>
      <c r="B11267" s="509" t="s">
        <v>412</v>
      </c>
      <c r="C11267" s="509">
        <v>28</v>
      </c>
      <c r="H11267" s="509">
        <v>0</v>
      </c>
    </row>
    <row r="11268" spans="1:8">
      <c r="A11268" s="508" t="s">
        <v>639</v>
      </c>
      <c r="B11268" s="509" t="s">
        <v>412</v>
      </c>
      <c r="C11268" s="509">
        <v>29</v>
      </c>
      <c r="H11268" s="509">
        <v>0</v>
      </c>
    </row>
    <row r="11269" spans="1:8">
      <c r="A11269" s="508" t="s">
        <v>639</v>
      </c>
      <c r="B11269" s="509" t="s">
        <v>412</v>
      </c>
      <c r="C11269" s="509">
        <v>30</v>
      </c>
      <c r="H11269" s="509">
        <v>0</v>
      </c>
    </row>
    <row r="11270" spans="1:8">
      <c r="A11270" s="508" t="s">
        <v>639</v>
      </c>
      <c r="B11270" s="509" t="s">
        <v>412</v>
      </c>
      <c r="C11270" s="509">
        <v>31</v>
      </c>
      <c r="H11270" s="509">
        <v>0</v>
      </c>
    </row>
    <row r="11271" spans="1:8">
      <c r="A11271" s="508" t="s">
        <v>639</v>
      </c>
      <c r="B11271" s="509" t="s">
        <v>412</v>
      </c>
      <c r="C11271" s="509">
        <v>32</v>
      </c>
      <c r="H11271" s="509">
        <v>0</v>
      </c>
    </row>
    <row r="11272" spans="1:8">
      <c r="A11272" s="508" t="s">
        <v>639</v>
      </c>
      <c r="B11272" s="509" t="s">
        <v>412</v>
      </c>
      <c r="C11272" s="509">
        <v>33</v>
      </c>
      <c r="H11272" s="509">
        <v>0</v>
      </c>
    </row>
    <row r="11273" spans="1:8">
      <c r="A11273" s="508" t="s">
        <v>639</v>
      </c>
      <c r="B11273" s="509" t="s">
        <v>412</v>
      </c>
      <c r="C11273" s="509">
        <v>34</v>
      </c>
      <c r="H11273" s="509">
        <v>0</v>
      </c>
    </row>
    <row r="11274" spans="1:8">
      <c r="A11274" s="508" t="s">
        <v>639</v>
      </c>
      <c r="B11274" s="509" t="s">
        <v>412</v>
      </c>
      <c r="C11274" s="509">
        <v>35</v>
      </c>
      <c r="H11274" s="509">
        <v>0</v>
      </c>
    </row>
    <row r="11275" spans="1:8">
      <c r="A11275" s="508" t="s">
        <v>639</v>
      </c>
      <c r="B11275" s="509" t="s">
        <v>412</v>
      </c>
      <c r="C11275" s="509">
        <v>36</v>
      </c>
      <c r="H11275" s="509">
        <v>0</v>
      </c>
    </row>
    <row r="11276" spans="1:8">
      <c r="A11276" s="508" t="s">
        <v>639</v>
      </c>
      <c r="B11276" s="509" t="s">
        <v>412</v>
      </c>
      <c r="C11276" s="509">
        <v>37</v>
      </c>
      <c r="H11276" s="509">
        <v>0</v>
      </c>
    </row>
    <row r="11277" spans="1:8">
      <c r="A11277" s="508" t="s">
        <v>639</v>
      </c>
      <c r="B11277" s="509" t="s">
        <v>412</v>
      </c>
      <c r="C11277" s="509">
        <v>38</v>
      </c>
      <c r="H11277" s="509">
        <v>0</v>
      </c>
    </row>
    <row r="11278" spans="1:8">
      <c r="A11278" s="508" t="s">
        <v>639</v>
      </c>
      <c r="B11278" s="509" t="s">
        <v>412</v>
      </c>
      <c r="C11278" s="509" t="s">
        <v>1030</v>
      </c>
    </row>
    <row r="11279" spans="1:8">
      <c r="A11279" s="508" t="s">
        <v>639</v>
      </c>
      <c r="B11279" s="509" t="s">
        <v>412</v>
      </c>
      <c r="C11279" s="509">
        <v>39</v>
      </c>
      <c r="H11279" s="509">
        <v>0</v>
      </c>
    </row>
    <row r="11280" spans="1:8">
      <c r="A11280" s="508" t="s">
        <v>639</v>
      </c>
      <c r="B11280" s="509" t="s">
        <v>412</v>
      </c>
      <c r="C11280" s="509">
        <v>40</v>
      </c>
      <c r="H11280" s="509">
        <v>0</v>
      </c>
    </row>
    <row r="11281" spans="1:8">
      <c r="A11281" s="508" t="s">
        <v>639</v>
      </c>
      <c r="B11281" s="509" t="s">
        <v>412</v>
      </c>
      <c r="C11281" s="509">
        <v>41</v>
      </c>
      <c r="H11281" s="509">
        <v>0</v>
      </c>
    </row>
    <row r="11282" spans="1:8">
      <c r="A11282" s="508" t="s">
        <v>639</v>
      </c>
      <c r="B11282" s="509" t="s">
        <v>412</v>
      </c>
      <c r="C11282" s="509">
        <v>42</v>
      </c>
      <c r="H11282" s="509">
        <v>0</v>
      </c>
    </row>
    <row r="11283" spans="1:8">
      <c r="A11283" s="508" t="s">
        <v>639</v>
      </c>
      <c r="B11283" s="509" t="s">
        <v>412</v>
      </c>
      <c r="C11283" s="509">
        <v>43</v>
      </c>
      <c r="H11283" s="509">
        <v>0</v>
      </c>
    </row>
    <row r="11284" spans="1:8">
      <c r="A11284" s="508" t="s">
        <v>639</v>
      </c>
      <c r="B11284" s="509" t="s">
        <v>412</v>
      </c>
      <c r="C11284" s="509">
        <v>44</v>
      </c>
      <c r="H11284" s="509">
        <v>0</v>
      </c>
    </row>
    <row r="11285" spans="1:8">
      <c r="A11285" s="508" t="s">
        <v>639</v>
      </c>
      <c r="B11285" s="509" t="s">
        <v>412</v>
      </c>
      <c r="C11285" s="509">
        <v>45</v>
      </c>
      <c r="H11285" s="509">
        <v>0</v>
      </c>
    </row>
    <row r="11286" spans="1:8">
      <c r="A11286" s="508" t="s">
        <v>639</v>
      </c>
      <c r="B11286" s="509" t="s">
        <v>412</v>
      </c>
      <c r="C11286" s="509">
        <v>46</v>
      </c>
      <c r="D11286" s="509">
        <v>2</v>
      </c>
      <c r="E11286" s="509">
        <v>1</v>
      </c>
      <c r="F11286" s="509">
        <v>1</v>
      </c>
      <c r="G11286" s="509">
        <v>1</v>
      </c>
      <c r="H11286" s="509">
        <v>3</v>
      </c>
    </row>
    <row r="11287" spans="1:8">
      <c r="A11287" s="508" t="s">
        <v>639</v>
      </c>
      <c r="B11287" s="509" t="s">
        <v>412</v>
      </c>
      <c r="C11287" s="509">
        <v>47</v>
      </c>
      <c r="H11287" s="509">
        <v>0</v>
      </c>
    </row>
    <row r="11288" spans="1:8">
      <c r="A11288" s="508" t="s">
        <v>639</v>
      </c>
      <c r="B11288" s="509" t="s">
        <v>412</v>
      </c>
      <c r="C11288" s="509">
        <v>48</v>
      </c>
      <c r="H11288" s="509">
        <v>0</v>
      </c>
    </row>
    <row r="11289" spans="1:8">
      <c r="A11289" s="508" t="s">
        <v>639</v>
      </c>
      <c r="B11289" s="509" t="s">
        <v>412</v>
      </c>
      <c r="C11289" s="509">
        <v>49</v>
      </c>
      <c r="H11289" s="509">
        <v>0</v>
      </c>
    </row>
    <row r="11290" spans="1:8">
      <c r="A11290" s="508" t="s">
        <v>639</v>
      </c>
      <c r="B11290" s="509" t="s">
        <v>412</v>
      </c>
      <c r="C11290" s="509">
        <v>50</v>
      </c>
      <c r="H11290" s="509">
        <v>0</v>
      </c>
    </row>
    <row r="11291" spans="1:8">
      <c r="A11291" s="508" t="s">
        <v>639</v>
      </c>
      <c r="B11291" s="509" t="s">
        <v>412</v>
      </c>
      <c r="C11291" s="509">
        <v>51</v>
      </c>
      <c r="H11291" s="509">
        <v>0</v>
      </c>
    </row>
    <row r="11292" spans="1:8">
      <c r="A11292" s="508" t="s">
        <v>639</v>
      </c>
      <c r="B11292" s="509" t="s">
        <v>412</v>
      </c>
      <c r="C11292" s="509" t="s">
        <v>1031</v>
      </c>
      <c r="H11292" s="509">
        <v>0</v>
      </c>
    </row>
    <row r="11293" spans="1:8">
      <c r="A11293" s="508" t="s">
        <v>639</v>
      </c>
      <c r="B11293" s="509" t="s">
        <v>412</v>
      </c>
      <c r="C11293" s="509" t="s">
        <v>1032</v>
      </c>
      <c r="H11293" s="509">
        <v>0</v>
      </c>
    </row>
    <row r="11294" spans="1:8">
      <c r="A11294" s="508" t="s">
        <v>639</v>
      </c>
      <c r="B11294" s="509" t="s">
        <v>412</v>
      </c>
      <c r="C11294" s="509">
        <v>52</v>
      </c>
      <c r="H11294" s="509">
        <v>0</v>
      </c>
    </row>
    <row r="11295" spans="1:8">
      <c r="A11295" s="508" t="s">
        <v>639</v>
      </c>
      <c r="B11295" s="509" t="s">
        <v>412</v>
      </c>
      <c r="C11295" s="509">
        <v>53</v>
      </c>
      <c r="F11295" s="509">
        <v>1</v>
      </c>
      <c r="H11295" s="509">
        <v>1</v>
      </c>
    </row>
    <row r="11296" spans="1:8">
      <c r="A11296" s="508" t="s">
        <v>639</v>
      </c>
      <c r="B11296" s="509" t="s">
        <v>412</v>
      </c>
      <c r="C11296" s="509">
        <v>54</v>
      </c>
      <c r="D11296" s="509">
        <v>1</v>
      </c>
      <c r="H11296" s="509">
        <v>1</v>
      </c>
    </row>
    <row r="11297" spans="1:8">
      <c r="A11297" s="508" t="s">
        <v>639</v>
      </c>
      <c r="B11297" s="509" t="s">
        <v>412</v>
      </c>
      <c r="C11297" s="509">
        <v>55</v>
      </c>
      <c r="H11297" s="509">
        <v>0</v>
      </c>
    </row>
    <row r="11298" spans="1:8">
      <c r="A11298" s="508" t="s">
        <v>639</v>
      </c>
      <c r="B11298" s="509" t="s">
        <v>412</v>
      </c>
      <c r="C11298" s="509">
        <v>56</v>
      </c>
      <c r="H11298" s="509">
        <v>0</v>
      </c>
    </row>
    <row r="11299" spans="1:8">
      <c r="A11299" s="508" t="s">
        <v>639</v>
      </c>
      <c r="B11299" s="509" t="s">
        <v>412</v>
      </c>
      <c r="C11299" s="509">
        <v>57</v>
      </c>
      <c r="H11299" s="509">
        <v>0</v>
      </c>
    </row>
    <row r="11300" spans="1:8">
      <c r="A11300" s="508" t="s">
        <v>639</v>
      </c>
      <c r="B11300" s="509" t="s">
        <v>412</v>
      </c>
      <c r="C11300" s="509">
        <v>58</v>
      </c>
      <c r="H11300" s="509">
        <v>0</v>
      </c>
    </row>
    <row r="11301" spans="1:8">
      <c r="A11301" s="508" t="s">
        <v>639</v>
      </c>
      <c r="B11301" s="509" t="s">
        <v>412</v>
      </c>
      <c r="C11301" s="509">
        <v>59</v>
      </c>
      <c r="H11301" s="509">
        <v>0</v>
      </c>
    </row>
    <row r="11302" spans="1:8">
      <c r="A11302" s="508" t="s">
        <v>639</v>
      </c>
      <c r="B11302" s="509" t="s">
        <v>412</v>
      </c>
      <c r="C11302" s="509">
        <v>60</v>
      </c>
      <c r="H11302" s="509">
        <v>0</v>
      </c>
    </row>
    <row r="11303" spans="1:8">
      <c r="A11303" s="508" t="s">
        <v>639</v>
      </c>
      <c r="B11303" s="509" t="s">
        <v>412</v>
      </c>
      <c r="C11303" s="509">
        <v>61</v>
      </c>
      <c r="D11303" s="509">
        <v>2</v>
      </c>
      <c r="E11303" s="509">
        <v>2</v>
      </c>
      <c r="H11303" s="509">
        <v>2</v>
      </c>
    </row>
    <row r="11304" spans="1:8">
      <c r="A11304" s="508" t="s">
        <v>639</v>
      </c>
      <c r="B11304" s="509" t="s">
        <v>412</v>
      </c>
      <c r="C11304" s="509">
        <v>62</v>
      </c>
      <c r="D11304" s="509">
        <v>1</v>
      </c>
      <c r="H11304" s="509">
        <v>1</v>
      </c>
    </row>
    <row r="11305" spans="1:8">
      <c r="A11305" s="508" t="s">
        <v>639</v>
      </c>
      <c r="B11305" s="509" t="s">
        <v>412</v>
      </c>
      <c r="C11305" s="509">
        <v>63</v>
      </c>
      <c r="H11305" s="509">
        <v>0</v>
      </c>
    </row>
    <row r="11306" spans="1:8">
      <c r="A11306" s="508" t="s">
        <v>639</v>
      </c>
      <c r="B11306" s="509" t="s">
        <v>412</v>
      </c>
      <c r="C11306" s="509" t="s">
        <v>1033</v>
      </c>
      <c r="H11306" s="509">
        <v>0</v>
      </c>
    </row>
    <row r="11307" spans="1:8">
      <c r="A11307" s="508" t="s">
        <v>639</v>
      </c>
      <c r="B11307" s="509" t="s">
        <v>412</v>
      </c>
      <c r="C11307" s="509" t="s">
        <v>1034</v>
      </c>
      <c r="H11307" s="509">
        <v>0</v>
      </c>
    </row>
    <row r="11308" spans="1:8">
      <c r="A11308" s="508" t="s">
        <v>639</v>
      </c>
      <c r="B11308" s="509" t="s">
        <v>412</v>
      </c>
      <c r="C11308" s="509">
        <v>64</v>
      </c>
      <c r="H11308" s="509">
        <v>0</v>
      </c>
    </row>
    <row r="11309" spans="1:8">
      <c r="A11309" s="508" t="s">
        <v>639</v>
      </c>
      <c r="B11309" s="509" t="s">
        <v>412</v>
      </c>
      <c r="C11309" s="509" t="s">
        <v>1035</v>
      </c>
      <c r="H11309" s="509">
        <v>0</v>
      </c>
    </row>
    <row r="11310" spans="1:8">
      <c r="A11310" s="508" t="s">
        <v>639</v>
      </c>
      <c r="B11310" s="509" t="s">
        <v>412</v>
      </c>
      <c r="C11310" s="509">
        <v>65</v>
      </c>
      <c r="D11310" s="509">
        <v>3</v>
      </c>
      <c r="E11310" s="509">
        <v>3</v>
      </c>
      <c r="H11310" s="509">
        <v>3</v>
      </c>
    </row>
    <row r="11311" spans="1:8">
      <c r="A11311" s="508" t="s">
        <v>639</v>
      </c>
      <c r="B11311" s="509" t="s">
        <v>412</v>
      </c>
      <c r="C11311" s="509">
        <v>66</v>
      </c>
      <c r="H11311" s="509">
        <v>0</v>
      </c>
    </row>
    <row r="11312" spans="1:8">
      <c r="A11312" s="508" t="s">
        <v>639</v>
      </c>
      <c r="B11312" s="509" t="s">
        <v>412</v>
      </c>
      <c r="C11312" s="509" t="s">
        <v>1036</v>
      </c>
      <c r="H11312" s="509">
        <v>0</v>
      </c>
    </row>
    <row r="11313" spans="1:8">
      <c r="A11313" s="508" t="s">
        <v>639</v>
      </c>
      <c r="B11313" s="509" t="s">
        <v>412</v>
      </c>
      <c r="C11313" s="509" t="s">
        <v>1037</v>
      </c>
      <c r="H11313" s="509">
        <v>0</v>
      </c>
    </row>
    <row r="11314" spans="1:8">
      <c r="A11314" s="508" t="s">
        <v>639</v>
      </c>
      <c r="B11314" s="509" t="s">
        <v>412</v>
      </c>
      <c r="C11314" s="509" t="s">
        <v>1038</v>
      </c>
      <c r="H11314" s="509">
        <v>0</v>
      </c>
    </row>
    <row r="11315" spans="1:8">
      <c r="A11315" s="508" t="s">
        <v>639</v>
      </c>
      <c r="B11315" s="509" t="s">
        <v>412</v>
      </c>
      <c r="C11315" s="509" t="s">
        <v>1039</v>
      </c>
      <c r="H11315" s="509">
        <v>0</v>
      </c>
    </row>
    <row r="11316" spans="1:8">
      <c r="A11316" s="508" t="s">
        <v>639</v>
      </c>
      <c r="B11316" s="509" t="s">
        <v>412</v>
      </c>
      <c r="C11316" s="509" t="s">
        <v>1040</v>
      </c>
      <c r="H11316" s="509">
        <v>0</v>
      </c>
    </row>
    <row r="11317" spans="1:8">
      <c r="A11317" s="508" t="s">
        <v>639</v>
      </c>
      <c r="B11317" s="509" t="s">
        <v>412</v>
      </c>
      <c r="C11317" s="509" t="s">
        <v>1041</v>
      </c>
      <c r="H11317" s="509">
        <v>0</v>
      </c>
    </row>
    <row r="11318" spans="1:8">
      <c r="A11318" s="508" t="s">
        <v>639</v>
      </c>
      <c r="B11318" s="509" t="s">
        <v>412</v>
      </c>
      <c r="C11318" s="509" t="s">
        <v>1042</v>
      </c>
    </row>
    <row r="11319" spans="1:8">
      <c r="A11319" s="508" t="s">
        <v>639</v>
      </c>
      <c r="B11319" s="509" t="s">
        <v>412</v>
      </c>
      <c r="C11319" s="509">
        <v>67</v>
      </c>
      <c r="H11319" s="509">
        <v>0</v>
      </c>
    </row>
    <row r="11320" spans="1:8">
      <c r="A11320" s="508" t="s">
        <v>639</v>
      </c>
      <c r="B11320" s="509" t="s">
        <v>412</v>
      </c>
      <c r="C11320" s="509">
        <v>68</v>
      </c>
      <c r="H11320" s="509">
        <v>0</v>
      </c>
    </row>
    <row r="11321" spans="1:8">
      <c r="A11321" s="508" t="s">
        <v>639</v>
      </c>
      <c r="B11321" s="509" t="s">
        <v>412</v>
      </c>
      <c r="C11321" s="509" t="s">
        <v>1043</v>
      </c>
      <c r="H11321" s="509">
        <v>0</v>
      </c>
    </row>
    <row r="11322" spans="1:8">
      <c r="A11322" s="508" t="s">
        <v>639</v>
      </c>
      <c r="B11322" s="509" t="s">
        <v>412</v>
      </c>
      <c r="C11322" s="509">
        <v>69</v>
      </c>
      <c r="H11322" s="509">
        <v>0</v>
      </c>
    </row>
    <row r="11323" spans="1:8">
      <c r="A11323" s="508" t="s">
        <v>639</v>
      </c>
      <c r="B11323" s="509" t="s">
        <v>412</v>
      </c>
      <c r="C11323" s="509" t="s">
        <v>1044</v>
      </c>
      <c r="H11323" s="509">
        <v>0</v>
      </c>
    </row>
    <row r="11324" spans="1:8">
      <c r="A11324" s="508" t="s">
        <v>639</v>
      </c>
      <c r="B11324" s="509" t="s">
        <v>412</v>
      </c>
      <c r="C11324" s="509" t="s">
        <v>1045</v>
      </c>
      <c r="H11324" s="509">
        <v>0</v>
      </c>
    </row>
    <row r="11325" spans="1:8">
      <c r="A11325" s="508" t="s">
        <v>639</v>
      </c>
      <c r="B11325" s="509" t="s">
        <v>412</v>
      </c>
      <c r="C11325" s="509">
        <v>70</v>
      </c>
      <c r="H11325" s="509">
        <v>0</v>
      </c>
    </row>
    <row r="11326" spans="1:8">
      <c r="A11326" s="508" t="s">
        <v>639</v>
      </c>
      <c r="B11326" s="509" t="s">
        <v>412</v>
      </c>
      <c r="C11326" s="509" t="s">
        <v>1046</v>
      </c>
      <c r="H11326" s="509">
        <v>0</v>
      </c>
    </row>
    <row r="11327" spans="1:8">
      <c r="A11327" s="508" t="s">
        <v>639</v>
      </c>
      <c r="B11327" s="509" t="s">
        <v>412</v>
      </c>
      <c r="C11327" s="509">
        <v>71</v>
      </c>
      <c r="H11327" s="509">
        <v>0</v>
      </c>
    </row>
    <row r="11328" spans="1:8">
      <c r="A11328" s="508" t="s">
        <v>639</v>
      </c>
      <c r="B11328" s="509" t="s">
        <v>412</v>
      </c>
      <c r="C11328" s="509" t="s">
        <v>1047</v>
      </c>
      <c r="D11328" s="509">
        <v>1</v>
      </c>
      <c r="F11328" s="509">
        <v>1</v>
      </c>
      <c r="G11328" s="509">
        <v>1</v>
      </c>
      <c r="H11328" s="509">
        <v>2</v>
      </c>
    </row>
    <row r="11329" spans="1:8">
      <c r="A11329" s="508" t="s">
        <v>639</v>
      </c>
      <c r="B11329" s="509" t="s">
        <v>412</v>
      </c>
      <c r="C11329" s="509" t="s">
        <v>1048</v>
      </c>
      <c r="D11329" s="509">
        <v>2</v>
      </c>
      <c r="H11329" s="509">
        <v>2</v>
      </c>
    </row>
    <row r="11330" spans="1:8">
      <c r="A11330" s="508" t="s">
        <v>639</v>
      </c>
      <c r="B11330" s="509" t="s">
        <v>412</v>
      </c>
      <c r="C11330" s="509" t="s">
        <v>1049</v>
      </c>
      <c r="H11330" s="509">
        <v>0</v>
      </c>
    </row>
    <row r="11331" spans="1:8">
      <c r="A11331" s="508" t="s">
        <v>639</v>
      </c>
      <c r="B11331" s="509" t="s">
        <v>412</v>
      </c>
      <c r="C11331" s="509" t="s">
        <v>1050</v>
      </c>
      <c r="H11331" s="509">
        <v>0</v>
      </c>
    </row>
    <row r="11332" spans="1:8">
      <c r="A11332" s="508" t="s">
        <v>639</v>
      </c>
      <c r="B11332" s="509" t="s">
        <v>412</v>
      </c>
      <c r="C11332" s="509" t="s">
        <v>1051</v>
      </c>
      <c r="H11332" s="509">
        <v>0</v>
      </c>
    </row>
    <row r="11333" spans="1:8">
      <c r="A11333" s="508" t="s">
        <v>639</v>
      </c>
      <c r="B11333" s="509" t="s">
        <v>412</v>
      </c>
      <c r="C11333" s="509">
        <v>72</v>
      </c>
      <c r="D11333" s="509">
        <v>1</v>
      </c>
      <c r="H11333" s="509">
        <v>1</v>
      </c>
    </row>
    <row r="11334" spans="1:8">
      <c r="A11334" s="508" t="s">
        <v>639</v>
      </c>
      <c r="B11334" s="509" t="s">
        <v>412</v>
      </c>
      <c r="C11334" s="509">
        <v>74</v>
      </c>
      <c r="H11334" s="509">
        <v>0</v>
      </c>
    </row>
    <row r="11335" spans="1:8">
      <c r="A11335" s="508" t="s">
        <v>639</v>
      </c>
      <c r="B11335" s="509" t="s">
        <v>412</v>
      </c>
      <c r="C11335" s="509" t="s">
        <v>4571</v>
      </c>
      <c r="D11335" s="509">
        <v>15</v>
      </c>
      <c r="E11335" s="509">
        <v>8</v>
      </c>
      <c r="F11335" s="509">
        <v>3</v>
      </c>
      <c r="G11335" s="509">
        <v>2</v>
      </c>
      <c r="H11335" s="509">
        <v>18</v>
      </c>
    </row>
    <row r="11336" spans="1:8">
      <c r="A11336" s="508" t="s">
        <v>640</v>
      </c>
      <c r="B11336" s="509" t="s">
        <v>413</v>
      </c>
      <c r="C11336" s="509">
        <v>1</v>
      </c>
      <c r="H11336" s="509">
        <v>0</v>
      </c>
    </row>
    <row r="11337" spans="1:8">
      <c r="A11337" s="508" t="s">
        <v>640</v>
      </c>
      <c r="B11337" s="509" t="s">
        <v>413</v>
      </c>
      <c r="C11337" s="509" t="s">
        <v>1023</v>
      </c>
      <c r="H11337" s="509">
        <v>0</v>
      </c>
    </row>
    <row r="11338" spans="1:8">
      <c r="A11338" s="508" t="s">
        <v>640</v>
      </c>
      <c r="B11338" s="509" t="s">
        <v>413</v>
      </c>
      <c r="C11338" s="509">
        <v>2</v>
      </c>
      <c r="H11338" s="509">
        <v>0</v>
      </c>
    </row>
    <row r="11339" spans="1:8">
      <c r="A11339" s="508" t="s">
        <v>640</v>
      </c>
      <c r="B11339" s="509" t="s">
        <v>413</v>
      </c>
      <c r="C11339" s="509">
        <v>3</v>
      </c>
      <c r="H11339" s="509">
        <v>0</v>
      </c>
    </row>
    <row r="11340" spans="1:8">
      <c r="A11340" s="508" t="s">
        <v>640</v>
      </c>
      <c r="B11340" s="509" t="s">
        <v>413</v>
      </c>
      <c r="C11340" s="509">
        <v>4</v>
      </c>
      <c r="H11340" s="509">
        <v>0</v>
      </c>
    </row>
    <row r="11341" spans="1:8">
      <c r="A11341" s="508" t="s">
        <v>640</v>
      </c>
      <c r="B11341" s="509" t="s">
        <v>413</v>
      </c>
      <c r="C11341" s="509">
        <v>5</v>
      </c>
      <c r="H11341" s="509">
        <v>0</v>
      </c>
    </row>
    <row r="11342" spans="1:8">
      <c r="A11342" s="508" t="s">
        <v>640</v>
      </c>
      <c r="B11342" s="509" t="s">
        <v>413</v>
      </c>
      <c r="C11342" s="509">
        <v>6</v>
      </c>
      <c r="H11342" s="509">
        <v>0</v>
      </c>
    </row>
    <row r="11343" spans="1:8">
      <c r="A11343" s="508" t="s">
        <v>640</v>
      </c>
      <c r="B11343" s="509" t="s">
        <v>413</v>
      </c>
      <c r="C11343" s="509">
        <v>7</v>
      </c>
      <c r="H11343" s="509">
        <v>0</v>
      </c>
    </row>
    <row r="11344" spans="1:8">
      <c r="A11344" s="508" t="s">
        <v>640</v>
      </c>
      <c r="B11344" s="509" t="s">
        <v>413</v>
      </c>
      <c r="C11344" s="509">
        <v>8</v>
      </c>
      <c r="H11344" s="509">
        <v>0</v>
      </c>
    </row>
    <row r="11345" spans="1:8">
      <c r="A11345" s="508" t="s">
        <v>640</v>
      </c>
      <c r="B11345" s="509" t="s">
        <v>413</v>
      </c>
      <c r="C11345" s="509">
        <v>9</v>
      </c>
      <c r="H11345" s="509">
        <v>0</v>
      </c>
    </row>
    <row r="11346" spans="1:8">
      <c r="A11346" s="508" t="s">
        <v>640</v>
      </c>
      <c r="B11346" s="509" t="s">
        <v>413</v>
      </c>
      <c r="C11346" s="509">
        <v>10</v>
      </c>
      <c r="D11346" s="509">
        <v>2</v>
      </c>
      <c r="E11346" s="509">
        <v>1</v>
      </c>
      <c r="H11346" s="509">
        <v>2</v>
      </c>
    </row>
    <row r="11347" spans="1:8">
      <c r="A11347" s="508" t="s">
        <v>640</v>
      </c>
      <c r="B11347" s="509" t="s">
        <v>413</v>
      </c>
      <c r="C11347" s="509">
        <v>11</v>
      </c>
      <c r="H11347" s="509">
        <v>0</v>
      </c>
    </row>
    <row r="11348" spans="1:8">
      <c r="A11348" s="508" t="s">
        <v>640</v>
      </c>
      <c r="B11348" s="509" t="s">
        <v>413</v>
      </c>
      <c r="C11348" s="509">
        <v>12</v>
      </c>
      <c r="H11348" s="509">
        <v>0</v>
      </c>
    </row>
    <row r="11349" spans="1:8">
      <c r="A11349" s="508" t="s">
        <v>640</v>
      </c>
      <c r="B11349" s="509" t="s">
        <v>413</v>
      </c>
      <c r="C11349" s="509">
        <v>13</v>
      </c>
      <c r="H11349" s="509">
        <v>0</v>
      </c>
    </row>
    <row r="11350" spans="1:8">
      <c r="A11350" s="508" t="s">
        <v>640</v>
      </c>
      <c r="B11350" s="509" t="s">
        <v>413</v>
      </c>
      <c r="C11350" s="509">
        <v>14</v>
      </c>
      <c r="H11350" s="509">
        <v>0</v>
      </c>
    </row>
    <row r="11351" spans="1:8">
      <c r="A11351" s="508" t="s">
        <v>640</v>
      </c>
      <c r="B11351" s="509" t="s">
        <v>413</v>
      </c>
      <c r="C11351" s="509">
        <v>15</v>
      </c>
      <c r="H11351" s="509">
        <v>0</v>
      </c>
    </row>
    <row r="11352" spans="1:8">
      <c r="A11352" s="508" t="s">
        <v>640</v>
      </c>
      <c r="B11352" s="509" t="s">
        <v>413</v>
      </c>
      <c r="C11352" s="509">
        <v>16</v>
      </c>
      <c r="H11352" s="509">
        <v>0</v>
      </c>
    </row>
    <row r="11353" spans="1:8">
      <c r="A11353" s="508" t="s">
        <v>640</v>
      </c>
      <c r="B11353" s="509" t="s">
        <v>413</v>
      </c>
      <c r="C11353" s="509">
        <v>17</v>
      </c>
      <c r="H11353" s="509">
        <v>0</v>
      </c>
    </row>
    <row r="11354" spans="1:8">
      <c r="A11354" s="508" t="s">
        <v>640</v>
      </c>
      <c r="B11354" s="509" t="s">
        <v>413</v>
      </c>
      <c r="C11354" s="509">
        <v>18</v>
      </c>
      <c r="H11354" s="509">
        <v>0</v>
      </c>
    </row>
    <row r="11355" spans="1:8">
      <c r="A11355" s="508" t="s">
        <v>640</v>
      </c>
      <c r="B11355" s="509" t="s">
        <v>413</v>
      </c>
      <c r="C11355" s="509" t="s">
        <v>1024</v>
      </c>
      <c r="H11355" s="509">
        <v>0</v>
      </c>
    </row>
    <row r="11356" spans="1:8">
      <c r="A11356" s="508" t="s">
        <v>640</v>
      </c>
      <c r="B11356" s="509" t="s">
        <v>413</v>
      </c>
      <c r="C11356" s="509" t="s">
        <v>1025</v>
      </c>
      <c r="H11356" s="509">
        <v>0</v>
      </c>
    </row>
    <row r="11357" spans="1:8">
      <c r="A11357" s="508" t="s">
        <v>640</v>
      </c>
      <c r="B11357" s="509" t="s">
        <v>413</v>
      </c>
      <c r="C11357" s="509">
        <v>19</v>
      </c>
      <c r="H11357" s="509">
        <v>0</v>
      </c>
    </row>
    <row r="11358" spans="1:8">
      <c r="A11358" s="508" t="s">
        <v>640</v>
      </c>
      <c r="B11358" s="509" t="s">
        <v>413</v>
      </c>
      <c r="C11358" s="509">
        <v>20</v>
      </c>
      <c r="H11358" s="509">
        <v>0</v>
      </c>
    </row>
    <row r="11359" spans="1:8">
      <c r="A11359" s="508" t="s">
        <v>640</v>
      </c>
      <c r="B11359" s="509" t="s">
        <v>413</v>
      </c>
      <c r="C11359" s="509">
        <v>21</v>
      </c>
      <c r="H11359" s="509">
        <v>0</v>
      </c>
    </row>
    <row r="11360" spans="1:8">
      <c r="A11360" s="508" t="s">
        <v>640</v>
      </c>
      <c r="B11360" s="509" t="s">
        <v>413</v>
      </c>
      <c r="C11360" s="509" t="s">
        <v>1026</v>
      </c>
      <c r="H11360" s="509">
        <v>0</v>
      </c>
    </row>
    <row r="11361" spans="1:8">
      <c r="A11361" s="508" t="s">
        <v>640</v>
      </c>
      <c r="B11361" s="509" t="s">
        <v>413</v>
      </c>
      <c r="C11361" s="509" t="s">
        <v>1027</v>
      </c>
      <c r="H11361" s="509">
        <v>0</v>
      </c>
    </row>
    <row r="11362" spans="1:8">
      <c r="A11362" s="508" t="s">
        <v>640</v>
      </c>
      <c r="B11362" s="509" t="s">
        <v>413</v>
      </c>
      <c r="C11362" s="509" t="s">
        <v>1028</v>
      </c>
      <c r="H11362" s="509">
        <v>0</v>
      </c>
    </row>
    <row r="11363" spans="1:8">
      <c r="A11363" s="508" t="s">
        <v>640</v>
      </c>
      <c r="B11363" s="509" t="s">
        <v>413</v>
      </c>
      <c r="C11363" s="509">
        <v>22</v>
      </c>
      <c r="H11363" s="509">
        <v>0</v>
      </c>
    </row>
    <row r="11364" spans="1:8">
      <c r="A11364" s="508" t="s">
        <v>640</v>
      </c>
      <c r="B11364" s="509" t="s">
        <v>413</v>
      </c>
      <c r="C11364" s="509">
        <v>23</v>
      </c>
      <c r="H11364" s="509">
        <v>0</v>
      </c>
    </row>
    <row r="11365" spans="1:8">
      <c r="A11365" s="508" t="s">
        <v>640</v>
      </c>
      <c r="B11365" s="509" t="s">
        <v>413</v>
      </c>
      <c r="C11365" s="509" t="s">
        <v>1029</v>
      </c>
      <c r="H11365" s="509">
        <v>0</v>
      </c>
    </row>
    <row r="11366" spans="1:8">
      <c r="A11366" s="508" t="s">
        <v>640</v>
      </c>
      <c r="B11366" s="509" t="s">
        <v>413</v>
      </c>
      <c r="C11366" s="509">
        <v>24</v>
      </c>
      <c r="H11366" s="509">
        <v>0</v>
      </c>
    </row>
    <row r="11367" spans="1:8">
      <c r="A11367" s="508" t="s">
        <v>640</v>
      </c>
      <c r="B11367" s="509" t="s">
        <v>413</v>
      </c>
      <c r="C11367" s="509">
        <v>25</v>
      </c>
    </row>
    <row r="11368" spans="1:8">
      <c r="A11368" s="508" t="s">
        <v>640</v>
      </c>
      <c r="B11368" s="509" t="s">
        <v>413</v>
      </c>
      <c r="C11368" s="509">
        <v>26</v>
      </c>
      <c r="D11368" s="509">
        <v>2</v>
      </c>
      <c r="H11368" s="509">
        <v>2</v>
      </c>
    </row>
    <row r="11369" spans="1:8">
      <c r="A11369" s="508" t="s">
        <v>640</v>
      </c>
      <c r="B11369" s="509" t="s">
        <v>413</v>
      </c>
      <c r="C11369" s="509">
        <v>27</v>
      </c>
      <c r="H11369" s="509">
        <v>0</v>
      </c>
    </row>
    <row r="11370" spans="1:8">
      <c r="A11370" s="508" t="s">
        <v>640</v>
      </c>
      <c r="B11370" s="509" t="s">
        <v>413</v>
      </c>
      <c r="C11370" s="509">
        <v>28</v>
      </c>
      <c r="H11370" s="509">
        <v>0</v>
      </c>
    </row>
    <row r="11371" spans="1:8">
      <c r="A11371" s="508" t="s">
        <v>640</v>
      </c>
      <c r="B11371" s="509" t="s">
        <v>413</v>
      </c>
      <c r="C11371" s="509">
        <v>29</v>
      </c>
      <c r="H11371" s="509">
        <v>0</v>
      </c>
    </row>
    <row r="11372" spans="1:8">
      <c r="A11372" s="508" t="s">
        <v>640</v>
      </c>
      <c r="B11372" s="509" t="s">
        <v>413</v>
      </c>
      <c r="C11372" s="509">
        <v>30</v>
      </c>
      <c r="H11372" s="509">
        <v>0</v>
      </c>
    </row>
    <row r="11373" spans="1:8">
      <c r="A11373" s="508" t="s">
        <v>640</v>
      </c>
      <c r="B11373" s="509" t="s">
        <v>413</v>
      </c>
      <c r="C11373" s="509">
        <v>31</v>
      </c>
      <c r="H11373" s="509">
        <v>0</v>
      </c>
    </row>
    <row r="11374" spans="1:8">
      <c r="A11374" s="508" t="s">
        <v>640</v>
      </c>
      <c r="B11374" s="509" t="s">
        <v>413</v>
      </c>
      <c r="C11374" s="509">
        <v>32</v>
      </c>
      <c r="H11374" s="509">
        <v>0</v>
      </c>
    </row>
    <row r="11375" spans="1:8">
      <c r="A11375" s="508" t="s">
        <v>640</v>
      </c>
      <c r="B11375" s="509" t="s">
        <v>413</v>
      </c>
      <c r="C11375" s="509">
        <v>33</v>
      </c>
      <c r="H11375" s="509">
        <v>0</v>
      </c>
    </row>
    <row r="11376" spans="1:8">
      <c r="A11376" s="508" t="s">
        <v>640</v>
      </c>
      <c r="B11376" s="509" t="s">
        <v>413</v>
      </c>
      <c r="C11376" s="509">
        <v>34</v>
      </c>
      <c r="H11376" s="509">
        <v>0</v>
      </c>
    </row>
    <row r="11377" spans="1:8">
      <c r="A11377" s="508" t="s">
        <v>640</v>
      </c>
      <c r="B11377" s="509" t="s">
        <v>413</v>
      </c>
      <c r="C11377" s="509">
        <v>35</v>
      </c>
      <c r="H11377" s="509">
        <v>0</v>
      </c>
    </row>
    <row r="11378" spans="1:8">
      <c r="A11378" s="508" t="s">
        <v>640</v>
      </c>
      <c r="B11378" s="509" t="s">
        <v>413</v>
      </c>
      <c r="C11378" s="509">
        <v>36</v>
      </c>
      <c r="H11378" s="509">
        <v>0</v>
      </c>
    </row>
    <row r="11379" spans="1:8">
      <c r="A11379" s="508" t="s">
        <v>640</v>
      </c>
      <c r="B11379" s="509" t="s">
        <v>413</v>
      </c>
      <c r="C11379" s="509">
        <v>37</v>
      </c>
      <c r="H11379" s="509">
        <v>0</v>
      </c>
    </row>
    <row r="11380" spans="1:8">
      <c r="A11380" s="508" t="s">
        <v>640</v>
      </c>
      <c r="B11380" s="509" t="s">
        <v>413</v>
      </c>
      <c r="C11380" s="509">
        <v>38</v>
      </c>
      <c r="H11380" s="509">
        <v>0</v>
      </c>
    </row>
    <row r="11381" spans="1:8">
      <c r="A11381" s="508" t="s">
        <v>640</v>
      </c>
      <c r="B11381" s="509" t="s">
        <v>413</v>
      </c>
      <c r="C11381" s="509" t="s">
        <v>1030</v>
      </c>
    </row>
    <row r="11382" spans="1:8">
      <c r="A11382" s="508" t="s">
        <v>640</v>
      </c>
      <c r="B11382" s="509" t="s">
        <v>413</v>
      </c>
      <c r="C11382" s="509">
        <v>39</v>
      </c>
      <c r="H11382" s="509">
        <v>0</v>
      </c>
    </row>
    <row r="11383" spans="1:8">
      <c r="A11383" s="508" t="s">
        <v>640</v>
      </c>
      <c r="B11383" s="509" t="s">
        <v>413</v>
      </c>
      <c r="C11383" s="509">
        <v>40</v>
      </c>
      <c r="H11383" s="509">
        <v>0</v>
      </c>
    </row>
    <row r="11384" spans="1:8">
      <c r="A11384" s="508" t="s">
        <v>640</v>
      </c>
      <c r="B11384" s="509" t="s">
        <v>413</v>
      </c>
      <c r="C11384" s="509">
        <v>41</v>
      </c>
      <c r="H11384" s="509">
        <v>0</v>
      </c>
    </row>
    <row r="11385" spans="1:8">
      <c r="A11385" s="508" t="s">
        <v>640</v>
      </c>
      <c r="B11385" s="509" t="s">
        <v>413</v>
      </c>
      <c r="C11385" s="509">
        <v>42</v>
      </c>
      <c r="H11385" s="509">
        <v>0</v>
      </c>
    </row>
    <row r="11386" spans="1:8">
      <c r="A11386" s="508" t="s">
        <v>640</v>
      </c>
      <c r="B11386" s="509" t="s">
        <v>413</v>
      </c>
      <c r="C11386" s="509">
        <v>43</v>
      </c>
      <c r="H11386" s="509">
        <v>0</v>
      </c>
    </row>
    <row r="11387" spans="1:8">
      <c r="A11387" s="508" t="s">
        <v>640</v>
      </c>
      <c r="B11387" s="509" t="s">
        <v>413</v>
      </c>
      <c r="C11387" s="509">
        <v>44</v>
      </c>
      <c r="H11387" s="509">
        <v>0</v>
      </c>
    </row>
    <row r="11388" spans="1:8">
      <c r="A11388" s="508" t="s">
        <v>640</v>
      </c>
      <c r="B11388" s="509" t="s">
        <v>413</v>
      </c>
      <c r="C11388" s="509">
        <v>45</v>
      </c>
      <c r="H11388" s="509">
        <v>0</v>
      </c>
    </row>
    <row r="11389" spans="1:8">
      <c r="A11389" s="508" t="s">
        <v>640</v>
      </c>
      <c r="B11389" s="509" t="s">
        <v>413</v>
      </c>
      <c r="C11389" s="509">
        <v>46</v>
      </c>
      <c r="H11389" s="509">
        <v>0</v>
      </c>
    </row>
    <row r="11390" spans="1:8">
      <c r="A11390" s="508" t="s">
        <v>640</v>
      </c>
      <c r="B11390" s="509" t="s">
        <v>413</v>
      </c>
      <c r="C11390" s="509">
        <v>47</v>
      </c>
      <c r="H11390" s="509">
        <v>0</v>
      </c>
    </row>
    <row r="11391" spans="1:8">
      <c r="A11391" s="508" t="s">
        <v>640</v>
      </c>
      <c r="B11391" s="509" t="s">
        <v>413</v>
      </c>
      <c r="C11391" s="509">
        <v>48</v>
      </c>
      <c r="H11391" s="509">
        <v>0</v>
      </c>
    </row>
    <row r="11392" spans="1:8">
      <c r="A11392" s="508" t="s">
        <v>640</v>
      </c>
      <c r="B11392" s="509" t="s">
        <v>413</v>
      </c>
      <c r="C11392" s="509">
        <v>49</v>
      </c>
      <c r="H11392" s="509">
        <v>0</v>
      </c>
    </row>
    <row r="11393" spans="1:8">
      <c r="A11393" s="508" t="s">
        <v>640</v>
      </c>
      <c r="B11393" s="509" t="s">
        <v>413</v>
      </c>
      <c r="C11393" s="509">
        <v>50</v>
      </c>
      <c r="H11393" s="509">
        <v>0</v>
      </c>
    </row>
    <row r="11394" spans="1:8">
      <c r="A11394" s="508" t="s">
        <v>640</v>
      </c>
      <c r="B11394" s="509" t="s">
        <v>413</v>
      </c>
      <c r="C11394" s="509">
        <v>51</v>
      </c>
      <c r="H11394" s="509">
        <v>0</v>
      </c>
    </row>
    <row r="11395" spans="1:8">
      <c r="A11395" s="508" t="s">
        <v>640</v>
      </c>
      <c r="B11395" s="509" t="s">
        <v>413</v>
      </c>
      <c r="C11395" s="509" t="s">
        <v>1031</v>
      </c>
      <c r="D11395" s="509">
        <v>2</v>
      </c>
      <c r="H11395" s="509">
        <v>2</v>
      </c>
    </row>
    <row r="11396" spans="1:8">
      <c r="A11396" s="508" t="s">
        <v>640</v>
      </c>
      <c r="B11396" s="509" t="s">
        <v>413</v>
      </c>
      <c r="C11396" s="509" t="s">
        <v>1032</v>
      </c>
      <c r="H11396" s="509">
        <v>0</v>
      </c>
    </row>
    <row r="11397" spans="1:8">
      <c r="A11397" s="508" t="s">
        <v>640</v>
      </c>
      <c r="B11397" s="509" t="s">
        <v>413</v>
      </c>
      <c r="C11397" s="509">
        <v>52</v>
      </c>
      <c r="H11397" s="509">
        <v>0</v>
      </c>
    </row>
    <row r="11398" spans="1:8">
      <c r="A11398" s="508" t="s">
        <v>640</v>
      </c>
      <c r="B11398" s="509" t="s">
        <v>413</v>
      </c>
      <c r="C11398" s="509">
        <v>53</v>
      </c>
      <c r="H11398" s="509">
        <v>0</v>
      </c>
    </row>
    <row r="11399" spans="1:8">
      <c r="A11399" s="508" t="s">
        <v>640</v>
      </c>
      <c r="B11399" s="509" t="s">
        <v>413</v>
      </c>
      <c r="C11399" s="509">
        <v>54</v>
      </c>
      <c r="H11399" s="509">
        <v>0</v>
      </c>
    </row>
    <row r="11400" spans="1:8">
      <c r="A11400" s="508" t="s">
        <v>640</v>
      </c>
      <c r="B11400" s="509" t="s">
        <v>413</v>
      </c>
      <c r="C11400" s="509">
        <v>55</v>
      </c>
      <c r="H11400" s="509">
        <v>0</v>
      </c>
    </row>
    <row r="11401" spans="1:8">
      <c r="A11401" s="508" t="s">
        <v>640</v>
      </c>
      <c r="B11401" s="509" t="s">
        <v>413</v>
      </c>
      <c r="C11401" s="509">
        <v>56</v>
      </c>
      <c r="H11401" s="509">
        <v>0</v>
      </c>
    </row>
    <row r="11402" spans="1:8">
      <c r="A11402" s="508" t="s">
        <v>640</v>
      </c>
      <c r="B11402" s="509" t="s">
        <v>413</v>
      </c>
      <c r="C11402" s="509">
        <v>57</v>
      </c>
      <c r="H11402" s="509">
        <v>0</v>
      </c>
    </row>
    <row r="11403" spans="1:8">
      <c r="A11403" s="508" t="s">
        <v>640</v>
      </c>
      <c r="B11403" s="509" t="s">
        <v>413</v>
      </c>
      <c r="C11403" s="509">
        <v>58</v>
      </c>
      <c r="H11403" s="509">
        <v>0</v>
      </c>
    </row>
    <row r="11404" spans="1:8">
      <c r="A11404" s="508" t="s">
        <v>640</v>
      </c>
      <c r="B11404" s="509" t="s">
        <v>413</v>
      </c>
      <c r="C11404" s="509">
        <v>59</v>
      </c>
      <c r="H11404" s="509">
        <v>0</v>
      </c>
    </row>
    <row r="11405" spans="1:8">
      <c r="A11405" s="508" t="s">
        <v>640</v>
      </c>
      <c r="B11405" s="509" t="s">
        <v>413</v>
      </c>
      <c r="C11405" s="509">
        <v>60</v>
      </c>
      <c r="H11405" s="509">
        <v>0</v>
      </c>
    </row>
    <row r="11406" spans="1:8">
      <c r="A11406" s="508" t="s">
        <v>640</v>
      </c>
      <c r="B11406" s="509" t="s">
        <v>413</v>
      </c>
      <c r="C11406" s="509">
        <v>61</v>
      </c>
      <c r="H11406" s="509">
        <v>0</v>
      </c>
    </row>
    <row r="11407" spans="1:8">
      <c r="A11407" s="508" t="s">
        <v>640</v>
      </c>
      <c r="B11407" s="509" t="s">
        <v>413</v>
      </c>
      <c r="C11407" s="509">
        <v>62</v>
      </c>
      <c r="H11407" s="509">
        <v>0</v>
      </c>
    </row>
    <row r="11408" spans="1:8">
      <c r="A11408" s="508" t="s">
        <v>640</v>
      </c>
      <c r="B11408" s="509" t="s">
        <v>413</v>
      </c>
      <c r="C11408" s="509">
        <v>63</v>
      </c>
      <c r="D11408" s="509">
        <v>2</v>
      </c>
      <c r="E11408" s="509">
        <v>1</v>
      </c>
      <c r="H11408" s="509">
        <v>2</v>
      </c>
    </row>
    <row r="11409" spans="1:8">
      <c r="A11409" s="508" t="s">
        <v>640</v>
      </c>
      <c r="B11409" s="509" t="s">
        <v>413</v>
      </c>
      <c r="C11409" s="509" t="s">
        <v>1033</v>
      </c>
      <c r="H11409" s="509">
        <v>0</v>
      </c>
    </row>
    <row r="11410" spans="1:8">
      <c r="A11410" s="508" t="s">
        <v>640</v>
      </c>
      <c r="B11410" s="509" t="s">
        <v>413</v>
      </c>
      <c r="C11410" s="509" t="s">
        <v>1034</v>
      </c>
      <c r="H11410" s="509">
        <v>0</v>
      </c>
    </row>
    <row r="11411" spans="1:8">
      <c r="A11411" s="508" t="s">
        <v>640</v>
      </c>
      <c r="B11411" s="509" t="s">
        <v>413</v>
      </c>
      <c r="C11411" s="509">
        <v>64</v>
      </c>
      <c r="H11411" s="509">
        <v>0</v>
      </c>
    </row>
    <row r="11412" spans="1:8">
      <c r="A11412" s="508" t="s">
        <v>640</v>
      </c>
      <c r="B11412" s="509" t="s">
        <v>413</v>
      </c>
      <c r="C11412" s="509" t="s">
        <v>1035</v>
      </c>
      <c r="H11412" s="509">
        <v>0</v>
      </c>
    </row>
    <row r="11413" spans="1:8">
      <c r="A11413" s="508" t="s">
        <v>640</v>
      </c>
      <c r="B11413" s="509" t="s">
        <v>413</v>
      </c>
      <c r="C11413" s="509">
        <v>65</v>
      </c>
      <c r="H11413" s="509">
        <v>0</v>
      </c>
    </row>
    <row r="11414" spans="1:8">
      <c r="A11414" s="508" t="s">
        <v>640</v>
      </c>
      <c r="B11414" s="509" t="s">
        <v>413</v>
      </c>
      <c r="C11414" s="509">
        <v>66</v>
      </c>
      <c r="H11414" s="509">
        <v>0</v>
      </c>
    </row>
    <row r="11415" spans="1:8">
      <c r="A11415" s="508" t="s">
        <v>640</v>
      </c>
      <c r="B11415" s="509" t="s">
        <v>413</v>
      </c>
      <c r="C11415" s="509" t="s">
        <v>1036</v>
      </c>
      <c r="H11415" s="509">
        <v>0</v>
      </c>
    </row>
    <row r="11416" spans="1:8">
      <c r="A11416" s="508" t="s">
        <v>640</v>
      </c>
      <c r="B11416" s="509" t="s">
        <v>413</v>
      </c>
      <c r="C11416" s="509" t="s">
        <v>1037</v>
      </c>
      <c r="H11416" s="509">
        <v>0</v>
      </c>
    </row>
    <row r="11417" spans="1:8">
      <c r="A11417" s="508" t="s">
        <v>640</v>
      </c>
      <c r="B11417" s="509" t="s">
        <v>413</v>
      </c>
      <c r="C11417" s="509" t="s">
        <v>1038</v>
      </c>
      <c r="H11417" s="509">
        <v>0</v>
      </c>
    </row>
    <row r="11418" spans="1:8">
      <c r="A11418" s="508" t="s">
        <v>640</v>
      </c>
      <c r="B11418" s="509" t="s">
        <v>413</v>
      </c>
      <c r="C11418" s="509" t="s">
        <v>1039</v>
      </c>
      <c r="D11418" s="509">
        <v>1</v>
      </c>
      <c r="H11418" s="509">
        <v>1</v>
      </c>
    </row>
    <row r="11419" spans="1:8">
      <c r="A11419" s="508" t="s">
        <v>640</v>
      </c>
      <c r="B11419" s="509" t="s">
        <v>413</v>
      </c>
      <c r="C11419" s="509" t="s">
        <v>1040</v>
      </c>
      <c r="H11419" s="509">
        <v>0</v>
      </c>
    </row>
    <row r="11420" spans="1:8">
      <c r="A11420" s="508" t="s">
        <v>640</v>
      </c>
      <c r="B11420" s="509" t="s">
        <v>413</v>
      </c>
      <c r="C11420" s="509" t="s">
        <v>1041</v>
      </c>
      <c r="H11420" s="509">
        <v>0</v>
      </c>
    </row>
    <row r="11421" spans="1:8">
      <c r="A11421" s="508" t="s">
        <v>640</v>
      </c>
      <c r="B11421" s="509" t="s">
        <v>413</v>
      </c>
      <c r="C11421" s="509" t="s">
        <v>1042</v>
      </c>
    </row>
    <row r="11422" spans="1:8">
      <c r="A11422" s="508" t="s">
        <v>640</v>
      </c>
      <c r="B11422" s="509" t="s">
        <v>413</v>
      </c>
      <c r="C11422" s="509">
        <v>67</v>
      </c>
      <c r="H11422" s="509">
        <v>0</v>
      </c>
    </row>
    <row r="11423" spans="1:8">
      <c r="A11423" s="508" t="s">
        <v>640</v>
      </c>
      <c r="B11423" s="509" t="s">
        <v>413</v>
      </c>
      <c r="C11423" s="509">
        <v>68</v>
      </c>
      <c r="H11423" s="509">
        <v>0</v>
      </c>
    </row>
    <row r="11424" spans="1:8">
      <c r="A11424" s="508" t="s">
        <v>640</v>
      </c>
      <c r="B11424" s="509" t="s">
        <v>413</v>
      </c>
      <c r="C11424" s="509" t="s">
        <v>1043</v>
      </c>
      <c r="D11424" s="509">
        <v>1</v>
      </c>
      <c r="H11424" s="509">
        <v>1</v>
      </c>
    </row>
    <row r="11425" spans="1:8">
      <c r="A11425" s="508" t="s">
        <v>640</v>
      </c>
      <c r="B11425" s="509" t="s">
        <v>413</v>
      </c>
      <c r="C11425" s="509">
        <v>69</v>
      </c>
      <c r="H11425" s="509">
        <v>0</v>
      </c>
    </row>
    <row r="11426" spans="1:8">
      <c r="A11426" s="508" t="s">
        <v>640</v>
      </c>
      <c r="B11426" s="509" t="s">
        <v>413</v>
      </c>
      <c r="C11426" s="509" t="s">
        <v>1044</v>
      </c>
      <c r="H11426" s="509">
        <v>0</v>
      </c>
    </row>
    <row r="11427" spans="1:8">
      <c r="A11427" s="508" t="s">
        <v>640</v>
      </c>
      <c r="B11427" s="509" t="s">
        <v>413</v>
      </c>
      <c r="C11427" s="509" t="s">
        <v>1045</v>
      </c>
      <c r="H11427" s="509">
        <v>0</v>
      </c>
    </row>
    <row r="11428" spans="1:8">
      <c r="A11428" s="508" t="s">
        <v>640</v>
      </c>
      <c r="B11428" s="509" t="s">
        <v>413</v>
      </c>
      <c r="C11428" s="509">
        <v>70</v>
      </c>
      <c r="H11428" s="509">
        <v>0</v>
      </c>
    </row>
    <row r="11429" spans="1:8">
      <c r="A11429" s="508" t="s">
        <v>640</v>
      </c>
      <c r="B11429" s="509" t="s">
        <v>413</v>
      </c>
      <c r="C11429" s="509" t="s">
        <v>1046</v>
      </c>
      <c r="H11429" s="509">
        <v>0</v>
      </c>
    </row>
    <row r="11430" spans="1:8">
      <c r="A11430" s="508" t="s">
        <v>640</v>
      </c>
      <c r="B11430" s="509" t="s">
        <v>413</v>
      </c>
      <c r="C11430" s="509">
        <v>71</v>
      </c>
      <c r="D11430" s="509">
        <v>1</v>
      </c>
      <c r="H11430" s="509">
        <v>1</v>
      </c>
    </row>
    <row r="11431" spans="1:8">
      <c r="A11431" s="508" t="s">
        <v>640</v>
      </c>
      <c r="B11431" s="509" t="s">
        <v>413</v>
      </c>
      <c r="C11431" s="509" t="s">
        <v>1047</v>
      </c>
      <c r="D11431" s="509">
        <v>1</v>
      </c>
      <c r="H11431" s="509">
        <v>1</v>
      </c>
    </row>
    <row r="11432" spans="1:8">
      <c r="A11432" s="508" t="s">
        <v>640</v>
      </c>
      <c r="B11432" s="509" t="s">
        <v>413</v>
      </c>
      <c r="C11432" s="509" t="s">
        <v>1048</v>
      </c>
      <c r="H11432" s="509">
        <v>0</v>
      </c>
    </row>
    <row r="11433" spans="1:8">
      <c r="A11433" s="508" t="s">
        <v>640</v>
      </c>
      <c r="B11433" s="509" t="s">
        <v>413</v>
      </c>
      <c r="C11433" s="509" t="s">
        <v>1049</v>
      </c>
      <c r="H11433" s="509">
        <v>0</v>
      </c>
    </row>
    <row r="11434" spans="1:8">
      <c r="A11434" s="508" t="s">
        <v>640</v>
      </c>
      <c r="B11434" s="509" t="s">
        <v>413</v>
      </c>
      <c r="C11434" s="509" t="s">
        <v>1050</v>
      </c>
      <c r="H11434" s="509">
        <v>0</v>
      </c>
    </row>
    <row r="11435" spans="1:8">
      <c r="A11435" s="508" t="s">
        <v>640</v>
      </c>
      <c r="B11435" s="509" t="s">
        <v>413</v>
      </c>
      <c r="C11435" s="509" t="s">
        <v>1051</v>
      </c>
      <c r="H11435" s="509">
        <v>0</v>
      </c>
    </row>
    <row r="11436" spans="1:8">
      <c r="A11436" s="508" t="s">
        <v>640</v>
      </c>
      <c r="B11436" s="509" t="s">
        <v>413</v>
      </c>
      <c r="C11436" s="509">
        <v>72</v>
      </c>
      <c r="D11436" s="509">
        <v>1</v>
      </c>
      <c r="H11436" s="509">
        <v>1</v>
      </c>
    </row>
    <row r="11437" spans="1:8">
      <c r="A11437" s="508" t="s">
        <v>640</v>
      </c>
      <c r="B11437" s="509" t="s">
        <v>413</v>
      </c>
      <c r="C11437" s="509">
        <v>74</v>
      </c>
      <c r="H11437" s="509">
        <v>0</v>
      </c>
    </row>
    <row r="11438" spans="1:8">
      <c r="A11438" s="508" t="s">
        <v>640</v>
      </c>
      <c r="B11438" s="509" t="s">
        <v>413</v>
      </c>
      <c r="C11438" s="509" t="s">
        <v>4571</v>
      </c>
      <c r="D11438" s="509">
        <v>13</v>
      </c>
      <c r="E11438" s="509">
        <v>2</v>
      </c>
      <c r="F11438" s="509">
        <v>0</v>
      </c>
      <c r="G11438" s="509">
        <v>0</v>
      </c>
      <c r="H11438" s="509">
        <v>13</v>
      </c>
    </row>
    <row r="11439" spans="1:8">
      <c r="A11439" s="508" t="s">
        <v>641</v>
      </c>
      <c r="B11439" s="509" t="s">
        <v>414</v>
      </c>
      <c r="C11439" s="509">
        <v>1</v>
      </c>
      <c r="H11439" s="509">
        <v>0</v>
      </c>
    </row>
    <row r="11440" spans="1:8">
      <c r="A11440" s="508" t="s">
        <v>641</v>
      </c>
      <c r="B11440" s="509" t="s">
        <v>414</v>
      </c>
      <c r="C11440" s="509" t="s">
        <v>1023</v>
      </c>
      <c r="H11440" s="509">
        <v>0</v>
      </c>
    </row>
    <row r="11441" spans="1:8">
      <c r="A11441" s="508" t="s">
        <v>641</v>
      </c>
      <c r="B11441" s="509" t="s">
        <v>414</v>
      </c>
      <c r="C11441" s="509">
        <v>2</v>
      </c>
      <c r="H11441" s="509">
        <v>0</v>
      </c>
    </row>
    <row r="11442" spans="1:8">
      <c r="A11442" s="508" t="s">
        <v>641</v>
      </c>
      <c r="B11442" s="509" t="s">
        <v>414</v>
      </c>
      <c r="C11442" s="509">
        <v>3</v>
      </c>
      <c r="H11442" s="509">
        <v>0</v>
      </c>
    </row>
    <row r="11443" spans="1:8">
      <c r="A11443" s="508" t="s">
        <v>641</v>
      </c>
      <c r="B11443" s="509" t="s">
        <v>414</v>
      </c>
      <c r="C11443" s="509">
        <v>4</v>
      </c>
      <c r="H11443" s="509">
        <v>0</v>
      </c>
    </row>
    <row r="11444" spans="1:8">
      <c r="A11444" s="508" t="s">
        <v>641</v>
      </c>
      <c r="B11444" s="509" t="s">
        <v>414</v>
      </c>
      <c r="C11444" s="509">
        <v>5</v>
      </c>
      <c r="H11444" s="509">
        <v>0</v>
      </c>
    </row>
    <row r="11445" spans="1:8">
      <c r="A11445" s="508" t="s">
        <v>641</v>
      </c>
      <c r="B11445" s="509" t="s">
        <v>414</v>
      </c>
      <c r="C11445" s="509">
        <v>6</v>
      </c>
      <c r="H11445" s="509">
        <v>0</v>
      </c>
    </row>
    <row r="11446" spans="1:8">
      <c r="A11446" s="508" t="s">
        <v>641</v>
      </c>
      <c r="B11446" s="509" t="s">
        <v>414</v>
      </c>
      <c r="C11446" s="509">
        <v>7</v>
      </c>
      <c r="H11446" s="509">
        <v>0</v>
      </c>
    </row>
    <row r="11447" spans="1:8">
      <c r="A11447" s="508" t="s">
        <v>641</v>
      </c>
      <c r="B11447" s="509" t="s">
        <v>414</v>
      </c>
      <c r="C11447" s="509">
        <v>8</v>
      </c>
      <c r="H11447" s="509">
        <v>0</v>
      </c>
    </row>
    <row r="11448" spans="1:8">
      <c r="A11448" s="508" t="s">
        <v>641</v>
      </c>
      <c r="B11448" s="509" t="s">
        <v>414</v>
      </c>
      <c r="C11448" s="509">
        <v>9</v>
      </c>
      <c r="H11448" s="509">
        <v>0</v>
      </c>
    </row>
    <row r="11449" spans="1:8">
      <c r="A11449" s="508" t="s">
        <v>641</v>
      </c>
      <c r="B11449" s="509" t="s">
        <v>414</v>
      </c>
      <c r="C11449" s="509">
        <v>10</v>
      </c>
      <c r="H11449" s="509">
        <v>0</v>
      </c>
    </row>
    <row r="11450" spans="1:8">
      <c r="A11450" s="508" t="s">
        <v>641</v>
      </c>
      <c r="B11450" s="509" t="s">
        <v>414</v>
      </c>
      <c r="C11450" s="509">
        <v>11</v>
      </c>
      <c r="H11450" s="509">
        <v>0</v>
      </c>
    </row>
    <row r="11451" spans="1:8">
      <c r="A11451" s="508" t="s">
        <v>641</v>
      </c>
      <c r="B11451" s="509" t="s">
        <v>414</v>
      </c>
      <c r="C11451" s="509">
        <v>12</v>
      </c>
      <c r="H11451" s="509">
        <v>0</v>
      </c>
    </row>
    <row r="11452" spans="1:8">
      <c r="A11452" s="508" t="s">
        <v>641</v>
      </c>
      <c r="B11452" s="509" t="s">
        <v>414</v>
      </c>
      <c r="C11452" s="509">
        <v>13</v>
      </c>
      <c r="H11452" s="509">
        <v>0</v>
      </c>
    </row>
    <row r="11453" spans="1:8">
      <c r="A11453" s="508" t="s">
        <v>641</v>
      </c>
      <c r="B11453" s="509" t="s">
        <v>414</v>
      </c>
      <c r="C11453" s="509">
        <v>14</v>
      </c>
      <c r="H11453" s="509">
        <v>0</v>
      </c>
    </row>
    <row r="11454" spans="1:8">
      <c r="A11454" s="508" t="s">
        <v>641</v>
      </c>
      <c r="B11454" s="509" t="s">
        <v>414</v>
      </c>
      <c r="C11454" s="509">
        <v>15</v>
      </c>
      <c r="H11454" s="509">
        <v>0</v>
      </c>
    </row>
    <row r="11455" spans="1:8">
      <c r="A11455" s="508" t="s">
        <v>641</v>
      </c>
      <c r="B11455" s="509" t="s">
        <v>414</v>
      </c>
      <c r="C11455" s="509">
        <v>16</v>
      </c>
      <c r="H11455" s="509">
        <v>0</v>
      </c>
    </row>
    <row r="11456" spans="1:8">
      <c r="A11456" s="508" t="s">
        <v>641</v>
      </c>
      <c r="B11456" s="509" t="s">
        <v>414</v>
      </c>
      <c r="C11456" s="509">
        <v>17</v>
      </c>
      <c r="H11456" s="509">
        <v>0</v>
      </c>
    </row>
    <row r="11457" spans="1:8">
      <c r="A11457" s="508" t="s">
        <v>641</v>
      </c>
      <c r="B11457" s="509" t="s">
        <v>414</v>
      </c>
      <c r="C11457" s="509">
        <v>18</v>
      </c>
      <c r="H11457" s="509">
        <v>0</v>
      </c>
    </row>
    <row r="11458" spans="1:8">
      <c r="A11458" s="508" t="s">
        <v>641</v>
      </c>
      <c r="B11458" s="509" t="s">
        <v>414</v>
      </c>
      <c r="C11458" s="509" t="s">
        <v>1024</v>
      </c>
      <c r="H11458" s="509">
        <v>0</v>
      </c>
    </row>
    <row r="11459" spans="1:8">
      <c r="A11459" s="508" t="s">
        <v>641</v>
      </c>
      <c r="B11459" s="509" t="s">
        <v>414</v>
      </c>
      <c r="C11459" s="509" t="s">
        <v>1025</v>
      </c>
      <c r="H11459" s="509">
        <v>0</v>
      </c>
    </row>
    <row r="11460" spans="1:8">
      <c r="A11460" s="508" t="s">
        <v>641</v>
      </c>
      <c r="B11460" s="509" t="s">
        <v>414</v>
      </c>
      <c r="C11460" s="509">
        <v>19</v>
      </c>
      <c r="H11460" s="509">
        <v>0</v>
      </c>
    </row>
    <row r="11461" spans="1:8">
      <c r="A11461" s="508" t="s">
        <v>641</v>
      </c>
      <c r="B11461" s="509" t="s">
        <v>414</v>
      </c>
      <c r="C11461" s="509">
        <v>20</v>
      </c>
      <c r="H11461" s="509">
        <v>0</v>
      </c>
    </row>
    <row r="11462" spans="1:8">
      <c r="A11462" s="508" t="s">
        <v>641</v>
      </c>
      <c r="B11462" s="509" t="s">
        <v>414</v>
      </c>
      <c r="C11462" s="509">
        <v>21</v>
      </c>
      <c r="H11462" s="509">
        <v>0</v>
      </c>
    </row>
    <row r="11463" spans="1:8">
      <c r="A11463" s="508" t="s">
        <v>641</v>
      </c>
      <c r="B11463" s="509" t="s">
        <v>414</v>
      </c>
      <c r="C11463" s="509" t="s">
        <v>1026</v>
      </c>
      <c r="H11463" s="509">
        <v>0</v>
      </c>
    </row>
    <row r="11464" spans="1:8">
      <c r="A11464" s="508" t="s">
        <v>641</v>
      </c>
      <c r="B11464" s="509" t="s">
        <v>414</v>
      </c>
      <c r="C11464" s="509" t="s">
        <v>1027</v>
      </c>
      <c r="H11464" s="509">
        <v>0</v>
      </c>
    </row>
    <row r="11465" spans="1:8">
      <c r="A11465" s="508" t="s">
        <v>641</v>
      </c>
      <c r="B11465" s="509" t="s">
        <v>414</v>
      </c>
      <c r="C11465" s="509" t="s">
        <v>1028</v>
      </c>
      <c r="H11465" s="509">
        <v>0</v>
      </c>
    </row>
    <row r="11466" spans="1:8">
      <c r="A11466" s="508" t="s">
        <v>641</v>
      </c>
      <c r="B11466" s="509" t="s">
        <v>414</v>
      </c>
      <c r="C11466" s="509">
        <v>22</v>
      </c>
      <c r="H11466" s="509">
        <v>0</v>
      </c>
    </row>
    <row r="11467" spans="1:8">
      <c r="A11467" s="508" t="s">
        <v>641</v>
      </c>
      <c r="B11467" s="509" t="s">
        <v>414</v>
      </c>
      <c r="C11467" s="509">
        <v>23</v>
      </c>
      <c r="H11467" s="509">
        <v>0</v>
      </c>
    </row>
    <row r="11468" spans="1:8">
      <c r="A11468" s="508" t="s">
        <v>641</v>
      </c>
      <c r="B11468" s="509" t="s">
        <v>414</v>
      </c>
      <c r="C11468" s="509" t="s">
        <v>1029</v>
      </c>
      <c r="H11468" s="509">
        <v>0</v>
      </c>
    </row>
    <row r="11469" spans="1:8">
      <c r="A11469" s="508" t="s">
        <v>641</v>
      </c>
      <c r="B11469" s="509" t="s">
        <v>414</v>
      </c>
      <c r="C11469" s="509">
        <v>24</v>
      </c>
      <c r="H11469" s="509">
        <v>0</v>
      </c>
    </row>
    <row r="11470" spans="1:8">
      <c r="A11470" s="508" t="s">
        <v>641</v>
      </c>
      <c r="B11470" s="509" t="s">
        <v>414</v>
      </c>
      <c r="C11470" s="509">
        <v>25</v>
      </c>
    </row>
    <row r="11471" spans="1:8">
      <c r="A11471" s="508" t="s">
        <v>641</v>
      </c>
      <c r="B11471" s="509" t="s">
        <v>414</v>
      </c>
      <c r="C11471" s="509">
        <v>26</v>
      </c>
      <c r="H11471" s="509">
        <v>0</v>
      </c>
    </row>
    <row r="11472" spans="1:8">
      <c r="A11472" s="508" t="s">
        <v>641</v>
      </c>
      <c r="B11472" s="509" t="s">
        <v>414</v>
      </c>
      <c r="C11472" s="509">
        <v>27</v>
      </c>
      <c r="H11472" s="509">
        <v>0</v>
      </c>
    </row>
    <row r="11473" spans="1:8">
      <c r="A11473" s="508" t="s">
        <v>641</v>
      </c>
      <c r="B11473" s="509" t="s">
        <v>414</v>
      </c>
      <c r="C11473" s="509">
        <v>28</v>
      </c>
      <c r="H11473" s="509">
        <v>0</v>
      </c>
    </row>
    <row r="11474" spans="1:8">
      <c r="A11474" s="508" t="s">
        <v>641</v>
      </c>
      <c r="B11474" s="509" t="s">
        <v>414</v>
      </c>
      <c r="C11474" s="509">
        <v>29</v>
      </c>
      <c r="H11474" s="509">
        <v>0</v>
      </c>
    </row>
    <row r="11475" spans="1:8">
      <c r="A11475" s="508" t="s">
        <v>641</v>
      </c>
      <c r="B11475" s="509" t="s">
        <v>414</v>
      </c>
      <c r="C11475" s="509">
        <v>30</v>
      </c>
      <c r="H11475" s="509">
        <v>0</v>
      </c>
    </row>
    <row r="11476" spans="1:8">
      <c r="A11476" s="508" t="s">
        <v>641</v>
      </c>
      <c r="B11476" s="509" t="s">
        <v>414</v>
      </c>
      <c r="C11476" s="509">
        <v>31</v>
      </c>
      <c r="H11476" s="509">
        <v>0</v>
      </c>
    </row>
    <row r="11477" spans="1:8">
      <c r="A11477" s="508" t="s">
        <v>641</v>
      </c>
      <c r="B11477" s="509" t="s">
        <v>414</v>
      </c>
      <c r="C11477" s="509">
        <v>32</v>
      </c>
      <c r="H11477" s="509">
        <v>0</v>
      </c>
    </row>
    <row r="11478" spans="1:8">
      <c r="A11478" s="508" t="s">
        <v>641</v>
      </c>
      <c r="B11478" s="509" t="s">
        <v>414</v>
      </c>
      <c r="C11478" s="509">
        <v>33</v>
      </c>
      <c r="H11478" s="509">
        <v>0</v>
      </c>
    </row>
    <row r="11479" spans="1:8">
      <c r="A11479" s="508" t="s">
        <v>641</v>
      </c>
      <c r="B11479" s="509" t="s">
        <v>414</v>
      </c>
      <c r="C11479" s="509">
        <v>34</v>
      </c>
      <c r="H11479" s="509">
        <v>0</v>
      </c>
    </row>
    <row r="11480" spans="1:8">
      <c r="A11480" s="508" t="s">
        <v>641</v>
      </c>
      <c r="B11480" s="509" t="s">
        <v>414</v>
      </c>
      <c r="C11480" s="509">
        <v>35</v>
      </c>
      <c r="H11480" s="509">
        <v>0</v>
      </c>
    </row>
    <row r="11481" spans="1:8">
      <c r="A11481" s="508" t="s">
        <v>641</v>
      </c>
      <c r="B11481" s="509" t="s">
        <v>414</v>
      </c>
      <c r="C11481" s="509">
        <v>36</v>
      </c>
      <c r="H11481" s="509">
        <v>0</v>
      </c>
    </row>
    <row r="11482" spans="1:8">
      <c r="A11482" s="508" t="s">
        <v>641</v>
      </c>
      <c r="B11482" s="509" t="s">
        <v>414</v>
      </c>
      <c r="C11482" s="509">
        <v>37</v>
      </c>
      <c r="H11482" s="509">
        <v>0</v>
      </c>
    </row>
    <row r="11483" spans="1:8">
      <c r="A11483" s="508" t="s">
        <v>641</v>
      </c>
      <c r="B11483" s="509" t="s">
        <v>414</v>
      </c>
      <c r="C11483" s="509">
        <v>38</v>
      </c>
      <c r="H11483" s="509">
        <v>0</v>
      </c>
    </row>
    <row r="11484" spans="1:8">
      <c r="A11484" s="508" t="s">
        <v>641</v>
      </c>
      <c r="B11484" s="509" t="s">
        <v>414</v>
      </c>
      <c r="C11484" s="509" t="s">
        <v>1030</v>
      </c>
    </row>
    <row r="11485" spans="1:8">
      <c r="A11485" s="508" t="s">
        <v>641</v>
      </c>
      <c r="B11485" s="509" t="s">
        <v>414</v>
      </c>
      <c r="C11485" s="509">
        <v>39</v>
      </c>
      <c r="H11485" s="509">
        <v>0</v>
      </c>
    </row>
    <row r="11486" spans="1:8">
      <c r="A11486" s="508" t="s">
        <v>641</v>
      </c>
      <c r="B11486" s="509" t="s">
        <v>414</v>
      </c>
      <c r="C11486" s="509">
        <v>40</v>
      </c>
      <c r="H11486" s="509">
        <v>0</v>
      </c>
    </row>
    <row r="11487" spans="1:8">
      <c r="A11487" s="508" t="s">
        <v>641</v>
      </c>
      <c r="B11487" s="509" t="s">
        <v>414</v>
      </c>
      <c r="C11487" s="509">
        <v>41</v>
      </c>
      <c r="H11487" s="509">
        <v>0</v>
      </c>
    </row>
    <row r="11488" spans="1:8">
      <c r="A11488" s="508" t="s">
        <v>641</v>
      </c>
      <c r="B11488" s="509" t="s">
        <v>414</v>
      </c>
      <c r="C11488" s="509">
        <v>42</v>
      </c>
      <c r="H11488" s="509">
        <v>0</v>
      </c>
    </row>
    <row r="11489" spans="1:8">
      <c r="A11489" s="508" t="s">
        <v>641</v>
      </c>
      <c r="B11489" s="509" t="s">
        <v>414</v>
      </c>
      <c r="C11489" s="509">
        <v>43</v>
      </c>
      <c r="H11489" s="509">
        <v>0</v>
      </c>
    </row>
    <row r="11490" spans="1:8">
      <c r="A11490" s="508" t="s">
        <v>641</v>
      </c>
      <c r="B11490" s="509" t="s">
        <v>414</v>
      </c>
      <c r="C11490" s="509">
        <v>44</v>
      </c>
      <c r="H11490" s="509">
        <v>0</v>
      </c>
    </row>
    <row r="11491" spans="1:8">
      <c r="A11491" s="508" t="s">
        <v>641</v>
      </c>
      <c r="B11491" s="509" t="s">
        <v>414</v>
      </c>
      <c r="C11491" s="509">
        <v>45</v>
      </c>
      <c r="H11491" s="509">
        <v>0</v>
      </c>
    </row>
    <row r="11492" spans="1:8">
      <c r="A11492" s="508" t="s">
        <v>641</v>
      </c>
      <c r="B11492" s="509" t="s">
        <v>414</v>
      </c>
      <c r="C11492" s="509">
        <v>46</v>
      </c>
      <c r="H11492" s="509">
        <v>0</v>
      </c>
    </row>
    <row r="11493" spans="1:8">
      <c r="A11493" s="508" t="s">
        <v>641</v>
      </c>
      <c r="B11493" s="509" t="s">
        <v>414</v>
      </c>
      <c r="C11493" s="509">
        <v>47</v>
      </c>
      <c r="H11493" s="509">
        <v>0</v>
      </c>
    </row>
    <row r="11494" spans="1:8">
      <c r="A11494" s="508" t="s">
        <v>641</v>
      </c>
      <c r="B11494" s="509" t="s">
        <v>414</v>
      </c>
      <c r="C11494" s="509">
        <v>48</v>
      </c>
      <c r="H11494" s="509">
        <v>0</v>
      </c>
    </row>
    <row r="11495" spans="1:8">
      <c r="A11495" s="508" t="s">
        <v>641</v>
      </c>
      <c r="B11495" s="509" t="s">
        <v>414</v>
      </c>
      <c r="C11495" s="509">
        <v>49</v>
      </c>
      <c r="H11495" s="509">
        <v>0</v>
      </c>
    </row>
    <row r="11496" spans="1:8">
      <c r="A11496" s="508" t="s">
        <v>641</v>
      </c>
      <c r="B11496" s="509" t="s">
        <v>414</v>
      </c>
      <c r="C11496" s="509">
        <v>50</v>
      </c>
      <c r="H11496" s="509">
        <v>0</v>
      </c>
    </row>
    <row r="11497" spans="1:8">
      <c r="A11497" s="508" t="s">
        <v>641</v>
      </c>
      <c r="B11497" s="509" t="s">
        <v>414</v>
      </c>
      <c r="C11497" s="509">
        <v>51</v>
      </c>
      <c r="H11497" s="509">
        <v>0</v>
      </c>
    </row>
    <row r="11498" spans="1:8">
      <c r="A11498" s="508" t="s">
        <v>641</v>
      </c>
      <c r="B11498" s="509" t="s">
        <v>414</v>
      </c>
      <c r="C11498" s="509" t="s">
        <v>1031</v>
      </c>
      <c r="H11498" s="509">
        <v>0</v>
      </c>
    </row>
    <row r="11499" spans="1:8">
      <c r="A11499" s="508" t="s">
        <v>641</v>
      </c>
      <c r="B11499" s="509" t="s">
        <v>414</v>
      </c>
      <c r="C11499" s="509" t="s">
        <v>1032</v>
      </c>
      <c r="H11499" s="509">
        <v>0</v>
      </c>
    </row>
    <row r="11500" spans="1:8">
      <c r="A11500" s="508" t="s">
        <v>641</v>
      </c>
      <c r="B11500" s="509" t="s">
        <v>414</v>
      </c>
      <c r="C11500" s="509">
        <v>52</v>
      </c>
      <c r="H11500" s="509">
        <v>0</v>
      </c>
    </row>
    <row r="11501" spans="1:8">
      <c r="A11501" s="508" t="s">
        <v>641</v>
      </c>
      <c r="B11501" s="509" t="s">
        <v>414</v>
      </c>
      <c r="C11501" s="509">
        <v>53</v>
      </c>
      <c r="H11501" s="509">
        <v>0</v>
      </c>
    </row>
    <row r="11502" spans="1:8">
      <c r="A11502" s="508" t="s">
        <v>641</v>
      </c>
      <c r="B11502" s="509" t="s">
        <v>414</v>
      </c>
      <c r="C11502" s="509">
        <v>54</v>
      </c>
      <c r="H11502" s="509">
        <v>0</v>
      </c>
    </row>
    <row r="11503" spans="1:8">
      <c r="A11503" s="508" t="s">
        <v>641</v>
      </c>
      <c r="B11503" s="509" t="s">
        <v>414</v>
      </c>
      <c r="C11503" s="509">
        <v>55</v>
      </c>
      <c r="H11503" s="509">
        <v>0</v>
      </c>
    </row>
    <row r="11504" spans="1:8">
      <c r="A11504" s="508" t="s">
        <v>641</v>
      </c>
      <c r="B11504" s="509" t="s">
        <v>414</v>
      </c>
      <c r="C11504" s="509">
        <v>56</v>
      </c>
      <c r="H11504" s="509">
        <v>0</v>
      </c>
    </row>
    <row r="11505" spans="1:8">
      <c r="A11505" s="508" t="s">
        <v>641</v>
      </c>
      <c r="B11505" s="509" t="s">
        <v>414</v>
      </c>
      <c r="C11505" s="509">
        <v>57</v>
      </c>
      <c r="H11505" s="509">
        <v>0</v>
      </c>
    </row>
    <row r="11506" spans="1:8">
      <c r="A11506" s="508" t="s">
        <v>641</v>
      </c>
      <c r="B11506" s="509" t="s">
        <v>414</v>
      </c>
      <c r="C11506" s="509">
        <v>58</v>
      </c>
      <c r="H11506" s="509">
        <v>0</v>
      </c>
    </row>
    <row r="11507" spans="1:8">
      <c r="A11507" s="508" t="s">
        <v>641</v>
      </c>
      <c r="B11507" s="509" t="s">
        <v>414</v>
      </c>
      <c r="C11507" s="509">
        <v>59</v>
      </c>
      <c r="F11507" s="509">
        <v>1</v>
      </c>
      <c r="H11507" s="509">
        <v>1</v>
      </c>
    </row>
    <row r="11508" spans="1:8">
      <c r="A11508" s="508" t="s">
        <v>641</v>
      </c>
      <c r="B11508" s="509" t="s">
        <v>414</v>
      </c>
      <c r="C11508" s="509">
        <v>60</v>
      </c>
      <c r="H11508" s="509">
        <v>0</v>
      </c>
    </row>
    <row r="11509" spans="1:8">
      <c r="A11509" s="508" t="s">
        <v>641</v>
      </c>
      <c r="B11509" s="509" t="s">
        <v>414</v>
      </c>
      <c r="C11509" s="509">
        <v>61</v>
      </c>
      <c r="D11509" s="509">
        <v>1</v>
      </c>
      <c r="E11509" s="509">
        <v>1</v>
      </c>
      <c r="H11509" s="509">
        <v>1</v>
      </c>
    </row>
    <row r="11510" spans="1:8">
      <c r="A11510" s="508" t="s">
        <v>641</v>
      </c>
      <c r="B11510" s="509" t="s">
        <v>414</v>
      </c>
      <c r="C11510" s="509">
        <v>62</v>
      </c>
      <c r="H11510" s="509">
        <v>0</v>
      </c>
    </row>
    <row r="11511" spans="1:8">
      <c r="A11511" s="508" t="s">
        <v>641</v>
      </c>
      <c r="B11511" s="509" t="s">
        <v>414</v>
      </c>
      <c r="C11511" s="509">
        <v>63</v>
      </c>
      <c r="D11511" s="509">
        <v>1</v>
      </c>
      <c r="H11511" s="509">
        <v>1</v>
      </c>
    </row>
    <row r="11512" spans="1:8">
      <c r="A11512" s="508" t="s">
        <v>641</v>
      </c>
      <c r="B11512" s="509" t="s">
        <v>414</v>
      </c>
      <c r="C11512" s="509" t="s">
        <v>1033</v>
      </c>
      <c r="H11512" s="509">
        <v>0</v>
      </c>
    </row>
    <row r="11513" spans="1:8">
      <c r="A11513" s="508" t="s">
        <v>641</v>
      </c>
      <c r="B11513" s="509" t="s">
        <v>414</v>
      </c>
      <c r="C11513" s="509" t="s">
        <v>1034</v>
      </c>
      <c r="H11513" s="509">
        <v>0</v>
      </c>
    </row>
    <row r="11514" spans="1:8">
      <c r="A11514" s="508" t="s">
        <v>641</v>
      </c>
      <c r="B11514" s="509" t="s">
        <v>414</v>
      </c>
      <c r="C11514" s="509">
        <v>64</v>
      </c>
      <c r="H11514" s="509">
        <v>0</v>
      </c>
    </row>
    <row r="11515" spans="1:8">
      <c r="A11515" s="508" t="s">
        <v>641</v>
      </c>
      <c r="B11515" s="509" t="s">
        <v>414</v>
      </c>
      <c r="C11515" s="509" t="s">
        <v>1035</v>
      </c>
      <c r="H11515" s="509">
        <v>0</v>
      </c>
    </row>
    <row r="11516" spans="1:8">
      <c r="A11516" s="508" t="s">
        <v>641</v>
      </c>
      <c r="B11516" s="509" t="s">
        <v>414</v>
      </c>
      <c r="C11516" s="509">
        <v>65</v>
      </c>
      <c r="H11516" s="509">
        <v>0</v>
      </c>
    </row>
    <row r="11517" spans="1:8">
      <c r="A11517" s="508" t="s">
        <v>641</v>
      </c>
      <c r="B11517" s="509" t="s">
        <v>414</v>
      </c>
      <c r="C11517" s="509">
        <v>66</v>
      </c>
      <c r="H11517" s="509">
        <v>0</v>
      </c>
    </row>
    <row r="11518" spans="1:8">
      <c r="A11518" s="508" t="s">
        <v>641</v>
      </c>
      <c r="B11518" s="509" t="s">
        <v>414</v>
      </c>
      <c r="C11518" s="509" t="s">
        <v>1036</v>
      </c>
      <c r="H11518" s="509">
        <v>0</v>
      </c>
    </row>
    <row r="11519" spans="1:8">
      <c r="A11519" s="508" t="s">
        <v>641</v>
      </c>
      <c r="B11519" s="509" t="s">
        <v>414</v>
      </c>
      <c r="C11519" s="509" t="s">
        <v>1037</v>
      </c>
      <c r="D11519" s="509">
        <v>1</v>
      </c>
      <c r="H11519" s="509">
        <v>1</v>
      </c>
    </row>
    <row r="11520" spans="1:8">
      <c r="A11520" s="508" t="s">
        <v>641</v>
      </c>
      <c r="B11520" s="509" t="s">
        <v>414</v>
      </c>
      <c r="C11520" s="509" t="s">
        <v>1038</v>
      </c>
      <c r="H11520" s="509">
        <v>0</v>
      </c>
    </row>
    <row r="11521" spans="1:8">
      <c r="A11521" s="508" t="s">
        <v>641</v>
      </c>
      <c r="B11521" s="509" t="s">
        <v>414</v>
      </c>
      <c r="C11521" s="509" t="s">
        <v>1039</v>
      </c>
      <c r="H11521" s="509">
        <v>0</v>
      </c>
    </row>
    <row r="11522" spans="1:8">
      <c r="A11522" s="508" t="s">
        <v>641</v>
      </c>
      <c r="B11522" s="509" t="s">
        <v>414</v>
      </c>
      <c r="C11522" s="509" t="s">
        <v>1040</v>
      </c>
      <c r="D11522" s="509">
        <v>4</v>
      </c>
      <c r="H11522" s="509">
        <v>4</v>
      </c>
    </row>
    <row r="11523" spans="1:8">
      <c r="A11523" s="508" t="s">
        <v>641</v>
      </c>
      <c r="B11523" s="509" t="s">
        <v>414</v>
      </c>
      <c r="C11523" s="509" t="s">
        <v>1041</v>
      </c>
      <c r="H11523" s="509">
        <v>0</v>
      </c>
    </row>
    <row r="11524" spans="1:8">
      <c r="A11524" s="508" t="s">
        <v>641</v>
      </c>
      <c r="B11524" s="509" t="s">
        <v>414</v>
      </c>
      <c r="C11524" s="509" t="s">
        <v>1042</v>
      </c>
    </row>
    <row r="11525" spans="1:8">
      <c r="A11525" s="508" t="s">
        <v>641</v>
      </c>
      <c r="B11525" s="509" t="s">
        <v>414</v>
      </c>
      <c r="C11525" s="509">
        <v>67</v>
      </c>
      <c r="H11525" s="509">
        <v>0</v>
      </c>
    </row>
    <row r="11526" spans="1:8">
      <c r="A11526" s="508" t="s">
        <v>641</v>
      </c>
      <c r="B11526" s="509" t="s">
        <v>414</v>
      </c>
      <c r="C11526" s="509">
        <v>68</v>
      </c>
      <c r="H11526" s="509">
        <v>0</v>
      </c>
    </row>
    <row r="11527" spans="1:8">
      <c r="A11527" s="508" t="s">
        <v>641</v>
      </c>
      <c r="B11527" s="509" t="s">
        <v>414</v>
      </c>
      <c r="C11527" s="509" t="s">
        <v>1043</v>
      </c>
      <c r="D11527" s="509">
        <v>1</v>
      </c>
      <c r="F11527" s="509">
        <v>1</v>
      </c>
      <c r="G11527" s="509">
        <v>1</v>
      </c>
      <c r="H11527" s="509">
        <v>2</v>
      </c>
    </row>
    <row r="11528" spans="1:8">
      <c r="A11528" s="508" t="s">
        <v>641</v>
      </c>
      <c r="B11528" s="509" t="s">
        <v>414</v>
      </c>
      <c r="C11528" s="509">
        <v>69</v>
      </c>
      <c r="H11528" s="509">
        <v>0</v>
      </c>
    </row>
    <row r="11529" spans="1:8">
      <c r="A11529" s="508" t="s">
        <v>641</v>
      </c>
      <c r="B11529" s="509" t="s">
        <v>414</v>
      </c>
      <c r="C11529" s="509" t="s">
        <v>1044</v>
      </c>
      <c r="H11529" s="509">
        <v>0</v>
      </c>
    </row>
    <row r="11530" spans="1:8">
      <c r="A11530" s="508" t="s">
        <v>641</v>
      </c>
      <c r="B11530" s="509" t="s">
        <v>414</v>
      </c>
      <c r="C11530" s="509" t="s">
        <v>1045</v>
      </c>
      <c r="H11530" s="509">
        <v>0</v>
      </c>
    </row>
    <row r="11531" spans="1:8">
      <c r="A11531" s="508" t="s">
        <v>641</v>
      </c>
      <c r="B11531" s="509" t="s">
        <v>414</v>
      </c>
      <c r="C11531" s="509">
        <v>70</v>
      </c>
      <c r="H11531" s="509">
        <v>0</v>
      </c>
    </row>
    <row r="11532" spans="1:8">
      <c r="A11532" s="508" t="s">
        <v>641</v>
      </c>
      <c r="B11532" s="509" t="s">
        <v>414</v>
      </c>
      <c r="C11532" s="509" t="s">
        <v>1046</v>
      </c>
      <c r="H11532" s="509">
        <v>0</v>
      </c>
    </row>
    <row r="11533" spans="1:8">
      <c r="A11533" s="508" t="s">
        <v>641</v>
      </c>
      <c r="B11533" s="509" t="s">
        <v>414</v>
      </c>
      <c r="C11533" s="509">
        <v>71</v>
      </c>
      <c r="H11533" s="509">
        <v>0</v>
      </c>
    </row>
    <row r="11534" spans="1:8">
      <c r="A11534" s="508" t="s">
        <v>641</v>
      </c>
      <c r="B11534" s="509" t="s">
        <v>414</v>
      </c>
      <c r="C11534" s="509" t="s">
        <v>1047</v>
      </c>
      <c r="H11534" s="509">
        <v>0</v>
      </c>
    </row>
    <row r="11535" spans="1:8">
      <c r="A11535" s="508" t="s">
        <v>641</v>
      </c>
      <c r="B11535" s="509" t="s">
        <v>414</v>
      </c>
      <c r="C11535" s="509" t="s">
        <v>1048</v>
      </c>
      <c r="H11535" s="509">
        <v>0</v>
      </c>
    </row>
    <row r="11536" spans="1:8">
      <c r="A11536" s="508" t="s">
        <v>641</v>
      </c>
      <c r="B11536" s="509" t="s">
        <v>414</v>
      </c>
      <c r="C11536" s="509" t="s">
        <v>1049</v>
      </c>
      <c r="H11536" s="509">
        <v>0</v>
      </c>
    </row>
    <row r="11537" spans="1:8">
      <c r="A11537" s="508" t="s">
        <v>641</v>
      </c>
      <c r="B11537" s="509" t="s">
        <v>414</v>
      </c>
      <c r="C11537" s="509" t="s">
        <v>1050</v>
      </c>
      <c r="H11537" s="509">
        <v>0</v>
      </c>
    </row>
    <row r="11538" spans="1:8">
      <c r="A11538" s="508" t="s">
        <v>641</v>
      </c>
      <c r="B11538" s="509" t="s">
        <v>414</v>
      </c>
      <c r="C11538" s="509" t="s">
        <v>1051</v>
      </c>
      <c r="H11538" s="509">
        <v>0</v>
      </c>
    </row>
    <row r="11539" spans="1:8">
      <c r="A11539" s="508" t="s">
        <v>641</v>
      </c>
      <c r="B11539" s="509" t="s">
        <v>414</v>
      </c>
      <c r="C11539" s="509">
        <v>72</v>
      </c>
      <c r="H11539" s="509">
        <v>0</v>
      </c>
    </row>
    <row r="11540" spans="1:8">
      <c r="A11540" s="508" t="s">
        <v>641</v>
      </c>
      <c r="B11540" s="509" t="s">
        <v>414</v>
      </c>
      <c r="C11540" s="509">
        <v>74</v>
      </c>
      <c r="H11540" s="509">
        <v>0</v>
      </c>
    </row>
    <row r="11541" spans="1:8">
      <c r="A11541" s="508" t="s">
        <v>641</v>
      </c>
      <c r="B11541" s="509" t="s">
        <v>414</v>
      </c>
      <c r="C11541" s="509" t="s">
        <v>4571</v>
      </c>
      <c r="D11541" s="509">
        <v>8</v>
      </c>
      <c r="E11541" s="509">
        <v>1</v>
      </c>
      <c r="F11541" s="509">
        <v>2</v>
      </c>
      <c r="G11541" s="509">
        <v>1</v>
      </c>
      <c r="H11541" s="509">
        <v>10</v>
      </c>
    </row>
    <row r="11542" spans="1:8">
      <c r="A11542" s="508" t="s">
        <v>642</v>
      </c>
      <c r="B11542" s="509" t="s">
        <v>415</v>
      </c>
      <c r="C11542" s="509">
        <v>1</v>
      </c>
      <c r="H11542" s="509">
        <v>0</v>
      </c>
    </row>
    <row r="11543" spans="1:8">
      <c r="A11543" s="508" t="s">
        <v>642</v>
      </c>
      <c r="B11543" s="509" t="s">
        <v>415</v>
      </c>
      <c r="C11543" s="509" t="s">
        <v>1023</v>
      </c>
      <c r="H11543" s="509">
        <v>0</v>
      </c>
    </row>
    <row r="11544" spans="1:8">
      <c r="A11544" s="508" t="s">
        <v>642</v>
      </c>
      <c r="B11544" s="509" t="s">
        <v>415</v>
      </c>
      <c r="C11544" s="509">
        <v>2</v>
      </c>
      <c r="H11544" s="509">
        <v>0</v>
      </c>
    </row>
    <row r="11545" spans="1:8">
      <c r="A11545" s="508" t="s">
        <v>642</v>
      </c>
      <c r="B11545" s="509" t="s">
        <v>415</v>
      </c>
      <c r="C11545" s="509">
        <v>3</v>
      </c>
      <c r="H11545" s="509">
        <v>0</v>
      </c>
    </row>
    <row r="11546" spans="1:8">
      <c r="A11546" s="508" t="s">
        <v>642</v>
      </c>
      <c r="B11546" s="509" t="s">
        <v>415</v>
      </c>
      <c r="C11546" s="509">
        <v>4</v>
      </c>
      <c r="H11546" s="509">
        <v>0</v>
      </c>
    </row>
    <row r="11547" spans="1:8">
      <c r="A11547" s="508" t="s">
        <v>642</v>
      </c>
      <c r="B11547" s="509" t="s">
        <v>415</v>
      </c>
      <c r="C11547" s="509">
        <v>5</v>
      </c>
      <c r="H11547" s="509">
        <v>0</v>
      </c>
    </row>
    <row r="11548" spans="1:8">
      <c r="A11548" s="508" t="s">
        <v>642</v>
      </c>
      <c r="B11548" s="509" t="s">
        <v>415</v>
      </c>
      <c r="C11548" s="509">
        <v>6</v>
      </c>
      <c r="H11548" s="509">
        <v>0</v>
      </c>
    </row>
    <row r="11549" spans="1:8">
      <c r="A11549" s="508" t="s">
        <v>642</v>
      </c>
      <c r="B11549" s="509" t="s">
        <v>415</v>
      </c>
      <c r="C11549" s="509">
        <v>7</v>
      </c>
      <c r="H11549" s="509">
        <v>0</v>
      </c>
    </row>
    <row r="11550" spans="1:8">
      <c r="A11550" s="508" t="s">
        <v>642</v>
      </c>
      <c r="B11550" s="509" t="s">
        <v>415</v>
      </c>
      <c r="C11550" s="509">
        <v>8</v>
      </c>
      <c r="H11550" s="509">
        <v>0</v>
      </c>
    </row>
    <row r="11551" spans="1:8">
      <c r="A11551" s="508" t="s">
        <v>642</v>
      </c>
      <c r="B11551" s="509" t="s">
        <v>415</v>
      </c>
      <c r="C11551" s="509">
        <v>9</v>
      </c>
      <c r="H11551" s="509">
        <v>0</v>
      </c>
    </row>
    <row r="11552" spans="1:8">
      <c r="A11552" s="508" t="s">
        <v>642</v>
      </c>
      <c r="B11552" s="509" t="s">
        <v>415</v>
      </c>
      <c r="C11552" s="509">
        <v>10</v>
      </c>
      <c r="H11552" s="509">
        <v>0</v>
      </c>
    </row>
    <row r="11553" spans="1:8">
      <c r="A11553" s="508" t="s">
        <v>642</v>
      </c>
      <c r="B11553" s="509" t="s">
        <v>415</v>
      </c>
      <c r="C11553" s="509">
        <v>11</v>
      </c>
      <c r="H11553" s="509">
        <v>0</v>
      </c>
    </row>
    <row r="11554" spans="1:8">
      <c r="A11554" s="508" t="s">
        <v>642</v>
      </c>
      <c r="B11554" s="509" t="s">
        <v>415</v>
      </c>
      <c r="C11554" s="509">
        <v>12</v>
      </c>
      <c r="H11554" s="509">
        <v>0</v>
      </c>
    </row>
    <row r="11555" spans="1:8">
      <c r="A11555" s="508" t="s">
        <v>642</v>
      </c>
      <c r="B11555" s="509" t="s">
        <v>415</v>
      </c>
      <c r="C11555" s="509">
        <v>13</v>
      </c>
      <c r="H11555" s="509">
        <v>0</v>
      </c>
    </row>
    <row r="11556" spans="1:8">
      <c r="A11556" s="508" t="s">
        <v>642</v>
      </c>
      <c r="B11556" s="509" t="s">
        <v>415</v>
      </c>
      <c r="C11556" s="509">
        <v>14</v>
      </c>
      <c r="H11556" s="509">
        <v>0</v>
      </c>
    </row>
    <row r="11557" spans="1:8">
      <c r="A11557" s="508" t="s">
        <v>642</v>
      </c>
      <c r="B11557" s="509" t="s">
        <v>415</v>
      </c>
      <c r="C11557" s="509">
        <v>15</v>
      </c>
      <c r="H11557" s="509">
        <v>0</v>
      </c>
    </row>
    <row r="11558" spans="1:8">
      <c r="A11558" s="508" t="s">
        <v>642</v>
      </c>
      <c r="B11558" s="509" t="s">
        <v>415</v>
      </c>
      <c r="C11558" s="509">
        <v>16</v>
      </c>
      <c r="H11558" s="509">
        <v>0</v>
      </c>
    </row>
    <row r="11559" spans="1:8">
      <c r="A11559" s="508" t="s">
        <v>642</v>
      </c>
      <c r="B11559" s="509" t="s">
        <v>415</v>
      </c>
      <c r="C11559" s="509">
        <v>17</v>
      </c>
      <c r="H11559" s="509">
        <v>0</v>
      </c>
    </row>
    <row r="11560" spans="1:8">
      <c r="A11560" s="508" t="s">
        <v>642</v>
      </c>
      <c r="B11560" s="509" t="s">
        <v>415</v>
      </c>
      <c r="C11560" s="509">
        <v>18</v>
      </c>
      <c r="H11560" s="509">
        <v>0</v>
      </c>
    </row>
    <row r="11561" spans="1:8">
      <c r="A11561" s="508" t="s">
        <v>642</v>
      </c>
      <c r="B11561" s="509" t="s">
        <v>415</v>
      </c>
      <c r="C11561" s="509" t="s">
        <v>1024</v>
      </c>
      <c r="H11561" s="509">
        <v>0</v>
      </c>
    </row>
    <row r="11562" spans="1:8">
      <c r="A11562" s="508" t="s">
        <v>642</v>
      </c>
      <c r="B11562" s="509" t="s">
        <v>415</v>
      </c>
      <c r="C11562" s="509" t="s">
        <v>1025</v>
      </c>
      <c r="H11562" s="509">
        <v>0</v>
      </c>
    </row>
    <row r="11563" spans="1:8">
      <c r="A11563" s="508" t="s">
        <v>642</v>
      </c>
      <c r="B11563" s="509" t="s">
        <v>415</v>
      </c>
      <c r="C11563" s="509">
        <v>19</v>
      </c>
      <c r="H11563" s="509">
        <v>0</v>
      </c>
    </row>
    <row r="11564" spans="1:8">
      <c r="A11564" s="508" t="s">
        <v>642</v>
      </c>
      <c r="B11564" s="509" t="s">
        <v>415</v>
      </c>
      <c r="C11564" s="509">
        <v>20</v>
      </c>
      <c r="H11564" s="509">
        <v>0</v>
      </c>
    </row>
    <row r="11565" spans="1:8">
      <c r="A11565" s="508" t="s">
        <v>642</v>
      </c>
      <c r="B11565" s="509" t="s">
        <v>415</v>
      </c>
      <c r="C11565" s="509">
        <v>21</v>
      </c>
      <c r="H11565" s="509">
        <v>0</v>
      </c>
    </row>
    <row r="11566" spans="1:8">
      <c r="A11566" s="508" t="s">
        <v>642</v>
      </c>
      <c r="B11566" s="509" t="s">
        <v>415</v>
      </c>
      <c r="C11566" s="509" t="s">
        <v>1026</v>
      </c>
      <c r="H11566" s="509">
        <v>0</v>
      </c>
    </row>
    <row r="11567" spans="1:8">
      <c r="A11567" s="508" t="s">
        <v>642</v>
      </c>
      <c r="B11567" s="509" t="s">
        <v>415</v>
      </c>
      <c r="C11567" s="509" t="s">
        <v>1027</v>
      </c>
      <c r="H11567" s="509">
        <v>0</v>
      </c>
    </row>
    <row r="11568" spans="1:8">
      <c r="A11568" s="508" t="s">
        <v>642</v>
      </c>
      <c r="B11568" s="509" t="s">
        <v>415</v>
      </c>
      <c r="C11568" s="509" t="s">
        <v>1028</v>
      </c>
      <c r="H11568" s="509">
        <v>0</v>
      </c>
    </row>
    <row r="11569" spans="1:8">
      <c r="A11569" s="508" t="s">
        <v>642</v>
      </c>
      <c r="B11569" s="509" t="s">
        <v>415</v>
      </c>
      <c r="C11569" s="509">
        <v>22</v>
      </c>
      <c r="H11569" s="509">
        <v>0</v>
      </c>
    </row>
    <row r="11570" spans="1:8">
      <c r="A11570" s="508" t="s">
        <v>642</v>
      </c>
      <c r="B11570" s="509" t="s">
        <v>415</v>
      </c>
      <c r="C11570" s="509">
        <v>23</v>
      </c>
      <c r="H11570" s="509">
        <v>0</v>
      </c>
    </row>
    <row r="11571" spans="1:8">
      <c r="A11571" s="508" t="s">
        <v>642</v>
      </c>
      <c r="B11571" s="509" t="s">
        <v>415</v>
      </c>
      <c r="C11571" s="509" t="s">
        <v>1029</v>
      </c>
      <c r="H11571" s="509">
        <v>0</v>
      </c>
    </row>
    <row r="11572" spans="1:8">
      <c r="A11572" s="508" t="s">
        <v>642</v>
      </c>
      <c r="B11572" s="509" t="s">
        <v>415</v>
      </c>
      <c r="C11572" s="509">
        <v>24</v>
      </c>
      <c r="H11572" s="509">
        <v>0</v>
      </c>
    </row>
    <row r="11573" spans="1:8">
      <c r="A11573" s="508" t="s">
        <v>642</v>
      </c>
      <c r="B11573" s="509" t="s">
        <v>415</v>
      </c>
      <c r="C11573" s="509">
        <v>25</v>
      </c>
    </row>
    <row r="11574" spans="1:8">
      <c r="A11574" s="508" t="s">
        <v>642</v>
      </c>
      <c r="B11574" s="509" t="s">
        <v>415</v>
      </c>
      <c r="C11574" s="509">
        <v>26</v>
      </c>
      <c r="H11574" s="509">
        <v>0</v>
      </c>
    </row>
    <row r="11575" spans="1:8">
      <c r="A11575" s="508" t="s">
        <v>642</v>
      </c>
      <c r="B11575" s="509" t="s">
        <v>415</v>
      </c>
      <c r="C11575" s="509">
        <v>27</v>
      </c>
      <c r="H11575" s="509">
        <v>0</v>
      </c>
    </row>
    <row r="11576" spans="1:8">
      <c r="A11576" s="508" t="s">
        <v>642</v>
      </c>
      <c r="B11576" s="509" t="s">
        <v>415</v>
      </c>
      <c r="C11576" s="509">
        <v>28</v>
      </c>
      <c r="H11576" s="509">
        <v>0</v>
      </c>
    </row>
    <row r="11577" spans="1:8">
      <c r="A11577" s="508" t="s">
        <v>642</v>
      </c>
      <c r="B11577" s="509" t="s">
        <v>415</v>
      </c>
      <c r="C11577" s="509">
        <v>29</v>
      </c>
      <c r="H11577" s="509">
        <v>0</v>
      </c>
    </row>
    <row r="11578" spans="1:8">
      <c r="A11578" s="508" t="s">
        <v>642</v>
      </c>
      <c r="B11578" s="509" t="s">
        <v>415</v>
      </c>
      <c r="C11578" s="509">
        <v>30</v>
      </c>
      <c r="H11578" s="509">
        <v>0</v>
      </c>
    </row>
    <row r="11579" spans="1:8">
      <c r="A11579" s="508" t="s">
        <v>642</v>
      </c>
      <c r="B11579" s="509" t="s">
        <v>415</v>
      </c>
      <c r="C11579" s="509">
        <v>31</v>
      </c>
      <c r="H11579" s="509">
        <v>0</v>
      </c>
    </row>
    <row r="11580" spans="1:8">
      <c r="A11580" s="508" t="s">
        <v>642</v>
      </c>
      <c r="B11580" s="509" t="s">
        <v>415</v>
      </c>
      <c r="C11580" s="509">
        <v>32</v>
      </c>
      <c r="H11580" s="509">
        <v>0</v>
      </c>
    </row>
    <row r="11581" spans="1:8">
      <c r="A11581" s="508" t="s">
        <v>642</v>
      </c>
      <c r="B11581" s="509" t="s">
        <v>415</v>
      </c>
      <c r="C11581" s="509">
        <v>33</v>
      </c>
      <c r="H11581" s="509">
        <v>0</v>
      </c>
    </row>
    <row r="11582" spans="1:8">
      <c r="A11582" s="508" t="s">
        <v>642</v>
      </c>
      <c r="B11582" s="509" t="s">
        <v>415</v>
      </c>
      <c r="C11582" s="509">
        <v>34</v>
      </c>
      <c r="H11582" s="509">
        <v>0</v>
      </c>
    </row>
    <row r="11583" spans="1:8">
      <c r="A11583" s="508" t="s">
        <v>642</v>
      </c>
      <c r="B11583" s="509" t="s">
        <v>415</v>
      </c>
      <c r="C11583" s="509">
        <v>35</v>
      </c>
      <c r="H11583" s="509">
        <v>0</v>
      </c>
    </row>
    <row r="11584" spans="1:8">
      <c r="A11584" s="508" t="s">
        <v>642</v>
      </c>
      <c r="B11584" s="509" t="s">
        <v>415</v>
      </c>
      <c r="C11584" s="509">
        <v>36</v>
      </c>
      <c r="H11584" s="509">
        <v>0</v>
      </c>
    </row>
    <row r="11585" spans="1:8">
      <c r="A11585" s="508" t="s">
        <v>642</v>
      </c>
      <c r="B11585" s="509" t="s">
        <v>415</v>
      </c>
      <c r="C11585" s="509">
        <v>37</v>
      </c>
      <c r="H11585" s="509">
        <v>0</v>
      </c>
    </row>
    <row r="11586" spans="1:8">
      <c r="A11586" s="508" t="s">
        <v>642</v>
      </c>
      <c r="B11586" s="509" t="s">
        <v>415</v>
      </c>
      <c r="C11586" s="509">
        <v>38</v>
      </c>
      <c r="H11586" s="509">
        <v>0</v>
      </c>
    </row>
    <row r="11587" spans="1:8">
      <c r="A11587" s="508" t="s">
        <v>642</v>
      </c>
      <c r="B11587" s="509" t="s">
        <v>415</v>
      </c>
      <c r="C11587" s="509" t="s">
        <v>1030</v>
      </c>
    </row>
    <row r="11588" spans="1:8">
      <c r="A11588" s="508" t="s">
        <v>642</v>
      </c>
      <c r="B11588" s="509" t="s">
        <v>415</v>
      </c>
      <c r="C11588" s="509">
        <v>39</v>
      </c>
      <c r="H11588" s="509">
        <v>0</v>
      </c>
    </row>
    <row r="11589" spans="1:8">
      <c r="A11589" s="508" t="s">
        <v>642</v>
      </c>
      <c r="B11589" s="509" t="s">
        <v>415</v>
      </c>
      <c r="C11589" s="509">
        <v>40</v>
      </c>
      <c r="H11589" s="509">
        <v>0</v>
      </c>
    </row>
    <row r="11590" spans="1:8">
      <c r="A11590" s="508" t="s">
        <v>642</v>
      </c>
      <c r="B11590" s="509" t="s">
        <v>415</v>
      </c>
      <c r="C11590" s="509">
        <v>41</v>
      </c>
      <c r="H11590" s="509">
        <v>0</v>
      </c>
    </row>
    <row r="11591" spans="1:8">
      <c r="A11591" s="508" t="s">
        <v>642</v>
      </c>
      <c r="B11591" s="509" t="s">
        <v>415</v>
      </c>
      <c r="C11591" s="509">
        <v>42</v>
      </c>
      <c r="H11591" s="509">
        <v>0</v>
      </c>
    </row>
    <row r="11592" spans="1:8">
      <c r="A11592" s="508" t="s">
        <v>642</v>
      </c>
      <c r="B11592" s="509" t="s">
        <v>415</v>
      </c>
      <c r="C11592" s="509">
        <v>43</v>
      </c>
      <c r="H11592" s="509">
        <v>0</v>
      </c>
    </row>
    <row r="11593" spans="1:8">
      <c r="A11593" s="508" t="s">
        <v>642</v>
      </c>
      <c r="B11593" s="509" t="s">
        <v>415</v>
      </c>
      <c r="C11593" s="509">
        <v>44</v>
      </c>
      <c r="H11593" s="509">
        <v>0</v>
      </c>
    </row>
    <row r="11594" spans="1:8">
      <c r="A11594" s="508" t="s">
        <v>642</v>
      </c>
      <c r="B11594" s="509" t="s">
        <v>415</v>
      </c>
      <c r="C11594" s="509">
        <v>45</v>
      </c>
      <c r="H11594" s="509">
        <v>0</v>
      </c>
    </row>
    <row r="11595" spans="1:8">
      <c r="A11595" s="508" t="s">
        <v>642</v>
      </c>
      <c r="B11595" s="509" t="s">
        <v>415</v>
      </c>
      <c r="C11595" s="509">
        <v>46</v>
      </c>
      <c r="H11595" s="509">
        <v>0</v>
      </c>
    </row>
    <row r="11596" spans="1:8">
      <c r="A11596" s="508" t="s">
        <v>642</v>
      </c>
      <c r="B11596" s="509" t="s">
        <v>415</v>
      </c>
      <c r="C11596" s="509">
        <v>47</v>
      </c>
      <c r="H11596" s="509">
        <v>0</v>
      </c>
    </row>
    <row r="11597" spans="1:8">
      <c r="A11597" s="508" t="s">
        <v>642</v>
      </c>
      <c r="B11597" s="509" t="s">
        <v>415</v>
      </c>
      <c r="C11597" s="509">
        <v>48</v>
      </c>
      <c r="H11597" s="509">
        <v>0</v>
      </c>
    </row>
    <row r="11598" spans="1:8">
      <c r="A11598" s="508" t="s">
        <v>642</v>
      </c>
      <c r="B11598" s="509" t="s">
        <v>415</v>
      </c>
      <c r="C11598" s="509">
        <v>49</v>
      </c>
      <c r="H11598" s="509">
        <v>0</v>
      </c>
    </row>
    <row r="11599" spans="1:8">
      <c r="A11599" s="508" t="s">
        <v>642</v>
      </c>
      <c r="B11599" s="509" t="s">
        <v>415</v>
      </c>
      <c r="C11599" s="509">
        <v>50</v>
      </c>
      <c r="H11599" s="509">
        <v>0</v>
      </c>
    </row>
    <row r="11600" spans="1:8">
      <c r="A11600" s="508" t="s">
        <v>642</v>
      </c>
      <c r="B11600" s="509" t="s">
        <v>415</v>
      </c>
      <c r="C11600" s="509">
        <v>51</v>
      </c>
      <c r="H11600" s="509">
        <v>0</v>
      </c>
    </row>
    <row r="11601" spans="1:8">
      <c r="A11601" s="508" t="s">
        <v>642</v>
      </c>
      <c r="B11601" s="509" t="s">
        <v>415</v>
      </c>
      <c r="C11601" s="509" t="s">
        <v>1031</v>
      </c>
      <c r="H11601" s="509">
        <v>0</v>
      </c>
    </row>
    <row r="11602" spans="1:8">
      <c r="A11602" s="508" t="s">
        <v>642</v>
      </c>
      <c r="B11602" s="509" t="s">
        <v>415</v>
      </c>
      <c r="C11602" s="509" t="s">
        <v>1032</v>
      </c>
      <c r="H11602" s="509">
        <v>0</v>
      </c>
    </row>
    <row r="11603" spans="1:8">
      <c r="A11603" s="508" t="s">
        <v>642</v>
      </c>
      <c r="B11603" s="509" t="s">
        <v>415</v>
      </c>
      <c r="C11603" s="509">
        <v>52</v>
      </c>
      <c r="H11603" s="509">
        <v>0</v>
      </c>
    </row>
    <row r="11604" spans="1:8">
      <c r="A11604" s="508" t="s">
        <v>642</v>
      </c>
      <c r="B11604" s="509" t="s">
        <v>415</v>
      </c>
      <c r="C11604" s="509">
        <v>53</v>
      </c>
      <c r="H11604" s="509">
        <v>0</v>
      </c>
    </row>
    <row r="11605" spans="1:8">
      <c r="A11605" s="508" t="s">
        <v>642</v>
      </c>
      <c r="B11605" s="509" t="s">
        <v>415</v>
      </c>
      <c r="C11605" s="509">
        <v>54</v>
      </c>
      <c r="H11605" s="509">
        <v>0</v>
      </c>
    </row>
    <row r="11606" spans="1:8">
      <c r="A11606" s="508" t="s">
        <v>642</v>
      </c>
      <c r="B11606" s="509" t="s">
        <v>415</v>
      </c>
      <c r="C11606" s="509">
        <v>55</v>
      </c>
      <c r="H11606" s="509">
        <v>0</v>
      </c>
    </row>
    <row r="11607" spans="1:8">
      <c r="A11607" s="508" t="s">
        <v>642</v>
      </c>
      <c r="B11607" s="509" t="s">
        <v>415</v>
      </c>
      <c r="C11607" s="509">
        <v>56</v>
      </c>
      <c r="H11607" s="509">
        <v>0</v>
      </c>
    </row>
    <row r="11608" spans="1:8">
      <c r="A11608" s="508" t="s">
        <v>642</v>
      </c>
      <c r="B11608" s="509" t="s">
        <v>415</v>
      </c>
      <c r="C11608" s="509">
        <v>57</v>
      </c>
      <c r="H11608" s="509">
        <v>0</v>
      </c>
    </row>
    <row r="11609" spans="1:8">
      <c r="A11609" s="508" t="s">
        <v>642</v>
      </c>
      <c r="B11609" s="509" t="s">
        <v>415</v>
      </c>
      <c r="C11609" s="509">
        <v>58</v>
      </c>
      <c r="H11609" s="509">
        <v>0</v>
      </c>
    </row>
    <row r="11610" spans="1:8">
      <c r="A11610" s="508" t="s">
        <v>642</v>
      </c>
      <c r="B11610" s="509" t="s">
        <v>415</v>
      </c>
      <c r="C11610" s="509">
        <v>59</v>
      </c>
      <c r="H11610" s="509">
        <v>0</v>
      </c>
    </row>
    <row r="11611" spans="1:8">
      <c r="A11611" s="508" t="s">
        <v>642</v>
      </c>
      <c r="B11611" s="509" t="s">
        <v>415</v>
      </c>
      <c r="C11611" s="509">
        <v>60</v>
      </c>
      <c r="H11611" s="509">
        <v>0</v>
      </c>
    </row>
    <row r="11612" spans="1:8">
      <c r="A11612" s="508" t="s">
        <v>642</v>
      </c>
      <c r="B11612" s="509" t="s">
        <v>415</v>
      </c>
      <c r="C11612" s="509">
        <v>61</v>
      </c>
      <c r="H11612" s="509">
        <v>0</v>
      </c>
    </row>
    <row r="11613" spans="1:8">
      <c r="A11613" s="508" t="s">
        <v>642</v>
      </c>
      <c r="B11613" s="509" t="s">
        <v>415</v>
      </c>
      <c r="C11613" s="509">
        <v>62</v>
      </c>
      <c r="H11613" s="509">
        <v>0</v>
      </c>
    </row>
    <row r="11614" spans="1:8">
      <c r="A11614" s="508" t="s">
        <v>642</v>
      </c>
      <c r="B11614" s="509" t="s">
        <v>415</v>
      </c>
      <c r="C11614" s="509">
        <v>63</v>
      </c>
      <c r="H11614" s="509">
        <v>0</v>
      </c>
    </row>
    <row r="11615" spans="1:8">
      <c r="A11615" s="508" t="s">
        <v>642</v>
      </c>
      <c r="B11615" s="509" t="s">
        <v>415</v>
      </c>
      <c r="C11615" s="509" t="s">
        <v>1033</v>
      </c>
      <c r="H11615" s="509">
        <v>0</v>
      </c>
    </row>
    <row r="11616" spans="1:8">
      <c r="A11616" s="508" t="s">
        <v>642</v>
      </c>
      <c r="B11616" s="509" t="s">
        <v>415</v>
      </c>
      <c r="C11616" s="509" t="s">
        <v>1034</v>
      </c>
      <c r="H11616" s="509">
        <v>0</v>
      </c>
    </row>
    <row r="11617" spans="1:8">
      <c r="A11617" s="508" t="s">
        <v>642</v>
      </c>
      <c r="B11617" s="509" t="s">
        <v>415</v>
      </c>
      <c r="C11617" s="509">
        <v>64</v>
      </c>
      <c r="H11617" s="509">
        <v>0</v>
      </c>
    </row>
    <row r="11618" spans="1:8">
      <c r="A11618" s="508" t="s">
        <v>642</v>
      </c>
      <c r="B11618" s="509" t="s">
        <v>415</v>
      </c>
      <c r="C11618" s="509" t="s">
        <v>1035</v>
      </c>
      <c r="H11618" s="509">
        <v>0</v>
      </c>
    </row>
    <row r="11619" spans="1:8">
      <c r="A11619" s="508" t="s">
        <v>642</v>
      </c>
      <c r="B11619" s="509" t="s">
        <v>415</v>
      </c>
      <c r="C11619" s="509">
        <v>65</v>
      </c>
      <c r="H11619" s="509">
        <v>0</v>
      </c>
    </row>
    <row r="11620" spans="1:8">
      <c r="A11620" s="508" t="s">
        <v>642</v>
      </c>
      <c r="B11620" s="509" t="s">
        <v>415</v>
      </c>
      <c r="C11620" s="509">
        <v>66</v>
      </c>
      <c r="H11620" s="509">
        <v>0</v>
      </c>
    </row>
    <row r="11621" spans="1:8">
      <c r="A11621" s="508" t="s">
        <v>642</v>
      </c>
      <c r="B11621" s="509" t="s">
        <v>415</v>
      </c>
      <c r="C11621" s="509" t="s">
        <v>1036</v>
      </c>
      <c r="H11621" s="509">
        <v>0</v>
      </c>
    </row>
    <row r="11622" spans="1:8">
      <c r="A11622" s="508" t="s">
        <v>642</v>
      </c>
      <c r="B11622" s="509" t="s">
        <v>415</v>
      </c>
      <c r="C11622" s="509" t="s">
        <v>1037</v>
      </c>
      <c r="H11622" s="509">
        <v>0</v>
      </c>
    </row>
    <row r="11623" spans="1:8">
      <c r="A11623" s="508" t="s">
        <v>642</v>
      </c>
      <c r="B11623" s="509" t="s">
        <v>415</v>
      </c>
      <c r="C11623" s="509" t="s">
        <v>1038</v>
      </c>
      <c r="H11623" s="509">
        <v>0</v>
      </c>
    </row>
    <row r="11624" spans="1:8">
      <c r="A11624" s="508" t="s">
        <v>642</v>
      </c>
      <c r="B11624" s="509" t="s">
        <v>415</v>
      </c>
      <c r="C11624" s="509" t="s">
        <v>1039</v>
      </c>
      <c r="H11624" s="509">
        <v>0</v>
      </c>
    </row>
    <row r="11625" spans="1:8">
      <c r="A11625" s="508" t="s">
        <v>642</v>
      </c>
      <c r="B11625" s="509" t="s">
        <v>415</v>
      </c>
      <c r="C11625" s="509" t="s">
        <v>1040</v>
      </c>
      <c r="H11625" s="509">
        <v>0</v>
      </c>
    </row>
    <row r="11626" spans="1:8">
      <c r="A11626" s="508" t="s">
        <v>642</v>
      </c>
      <c r="B11626" s="509" t="s">
        <v>415</v>
      </c>
      <c r="C11626" s="509" t="s">
        <v>1041</v>
      </c>
      <c r="H11626" s="509">
        <v>0</v>
      </c>
    </row>
    <row r="11627" spans="1:8">
      <c r="A11627" s="508" t="s">
        <v>642</v>
      </c>
      <c r="B11627" s="509" t="s">
        <v>415</v>
      </c>
      <c r="C11627" s="509" t="s">
        <v>1042</v>
      </c>
    </row>
    <row r="11628" spans="1:8">
      <c r="A11628" s="508" t="s">
        <v>642</v>
      </c>
      <c r="B11628" s="509" t="s">
        <v>415</v>
      </c>
      <c r="C11628" s="509">
        <v>67</v>
      </c>
      <c r="H11628" s="509">
        <v>0</v>
      </c>
    </row>
    <row r="11629" spans="1:8">
      <c r="A11629" s="508" t="s">
        <v>642</v>
      </c>
      <c r="B11629" s="509" t="s">
        <v>415</v>
      </c>
      <c r="C11629" s="509">
        <v>68</v>
      </c>
      <c r="H11629" s="509">
        <v>0</v>
      </c>
    </row>
    <row r="11630" spans="1:8">
      <c r="A11630" s="508" t="s">
        <v>642</v>
      </c>
      <c r="B11630" s="509" t="s">
        <v>415</v>
      </c>
      <c r="C11630" s="509" t="s">
        <v>1043</v>
      </c>
      <c r="H11630" s="509">
        <v>0</v>
      </c>
    </row>
    <row r="11631" spans="1:8">
      <c r="A11631" s="508" t="s">
        <v>642</v>
      </c>
      <c r="B11631" s="509" t="s">
        <v>415</v>
      </c>
      <c r="C11631" s="509">
        <v>69</v>
      </c>
      <c r="H11631" s="509">
        <v>0</v>
      </c>
    </row>
    <row r="11632" spans="1:8">
      <c r="A11632" s="508" t="s">
        <v>642</v>
      </c>
      <c r="B11632" s="509" t="s">
        <v>415</v>
      </c>
      <c r="C11632" s="509" t="s">
        <v>1044</v>
      </c>
      <c r="H11632" s="509">
        <v>0</v>
      </c>
    </row>
    <row r="11633" spans="1:8">
      <c r="A11633" s="508" t="s">
        <v>642</v>
      </c>
      <c r="B11633" s="509" t="s">
        <v>415</v>
      </c>
      <c r="C11633" s="509" t="s">
        <v>1045</v>
      </c>
      <c r="H11633" s="509">
        <v>0</v>
      </c>
    </row>
    <row r="11634" spans="1:8">
      <c r="A11634" s="508" t="s">
        <v>642</v>
      </c>
      <c r="B11634" s="509" t="s">
        <v>415</v>
      </c>
      <c r="C11634" s="509">
        <v>70</v>
      </c>
      <c r="H11634" s="509">
        <v>0</v>
      </c>
    </row>
    <row r="11635" spans="1:8">
      <c r="A11635" s="508" t="s">
        <v>642</v>
      </c>
      <c r="B11635" s="509" t="s">
        <v>415</v>
      </c>
      <c r="C11635" s="509" t="s">
        <v>1046</v>
      </c>
      <c r="H11635" s="509">
        <v>0</v>
      </c>
    </row>
    <row r="11636" spans="1:8">
      <c r="A11636" s="508" t="s">
        <v>642</v>
      </c>
      <c r="B11636" s="509" t="s">
        <v>415</v>
      </c>
      <c r="C11636" s="509">
        <v>71</v>
      </c>
      <c r="H11636" s="509">
        <v>0</v>
      </c>
    </row>
    <row r="11637" spans="1:8">
      <c r="A11637" s="508" t="s">
        <v>642</v>
      </c>
      <c r="B11637" s="509" t="s">
        <v>415</v>
      </c>
      <c r="C11637" s="509" t="s">
        <v>1047</v>
      </c>
      <c r="H11637" s="509">
        <v>0</v>
      </c>
    </row>
    <row r="11638" spans="1:8">
      <c r="A11638" s="508" t="s">
        <v>642</v>
      </c>
      <c r="B11638" s="509" t="s">
        <v>415</v>
      </c>
      <c r="C11638" s="509" t="s">
        <v>1048</v>
      </c>
      <c r="H11638" s="509">
        <v>0</v>
      </c>
    </row>
    <row r="11639" spans="1:8">
      <c r="A11639" s="508" t="s">
        <v>642</v>
      </c>
      <c r="B11639" s="509" t="s">
        <v>415</v>
      </c>
      <c r="C11639" s="509" t="s">
        <v>1049</v>
      </c>
      <c r="H11639" s="509">
        <v>0</v>
      </c>
    </row>
    <row r="11640" spans="1:8">
      <c r="A11640" s="508" t="s">
        <v>642</v>
      </c>
      <c r="B11640" s="509" t="s">
        <v>415</v>
      </c>
      <c r="C11640" s="509" t="s">
        <v>1050</v>
      </c>
      <c r="H11640" s="509">
        <v>0</v>
      </c>
    </row>
    <row r="11641" spans="1:8">
      <c r="A11641" s="508" t="s">
        <v>642</v>
      </c>
      <c r="B11641" s="509" t="s">
        <v>415</v>
      </c>
      <c r="C11641" s="509" t="s">
        <v>1051</v>
      </c>
      <c r="H11641" s="509">
        <v>0</v>
      </c>
    </row>
    <row r="11642" spans="1:8">
      <c r="A11642" s="508" t="s">
        <v>642</v>
      </c>
      <c r="B11642" s="509" t="s">
        <v>415</v>
      </c>
      <c r="C11642" s="509">
        <v>72</v>
      </c>
      <c r="H11642" s="509">
        <v>0</v>
      </c>
    </row>
    <row r="11643" spans="1:8">
      <c r="A11643" s="508" t="s">
        <v>642</v>
      </c>
      <c r="B11643" s="509" t="s">
        <v>415</v>
      </c>
      <c r="C11643" s="509">
        <v>74</v>
      </c>
      <c r="H11643" s="509">
        <v>0</v>
      </c>
    </row>
    <row r="11644" spans="1:8">
      <c r="A11644" s="508" t="s">
        <v>642</v>
      </c>
      <c r="B11644" s="509" t="s">
        <v>415</v>
      </c>
      <c r="C11644" s="509" t="s">
        <v>4571</v>
      </c>
      <c r="D11644" s="509">
        <v>0</v>
      </c>
      <c r="E11644" s="509">
        <v>0</v>
      </c>
      <c r="F11644" s="509">
        <v>0</v>
      </c>
      <c r="G11644" s="509">
        <v>0</v>
      </c>
      <c r="H11644" s="509">
        <v>0</v>
      </c>
    </row>
    <row r="11645" spans="1:8">
      <c r="A11645" s="508" t="s">
        <v>643</v>
      </c>
      <c r="B11645" s="509" t="s">
        <v>1913</v>
      </c>
      <c r="C11645" s="509">
        <v>1</v>
      </c>
      <c r="H11645" s="509">
        <v>0</v>
      </c>
    </row>
    <row r="11646" spans="1:8">
      <c r="A11646" s="508" t="s">
        <v>643</v>
      </c>
      <c r="B11646" s="509" t="s">
        <v>1913</v>
      </c>
      <c r="C11646" s="509" t="s">
        <v>1023</v>
      </c>
      <c r="H11646" s="509">
        <v>0</v>
      </c>
    </row>
    <row r="11647" spans="1:8">
      <c r="A11647" s="508" t="s">
        <v>643</v>
      </c>
      <c r="B11647" s="509" t="s">
        <v>1913</v>
      </c>
      <c r="C11647" s="509">
        <v>2</v>
      </c>
      <c r="H11647" s="509">
        <v>0</v>
      </c>
    </row>
    <row r="11648" spans="1:8">
      <c r="A11648" s="508" t="s">
        <v>643</v>
      </c>
      <c r="B11648" s="509" t="s">
        <v>1913</v>
      </c>
      <c r="C11648" s="509">
        <v>3</v>
      </c>
      <c r="H11648" s="509">
        <v>0</v>
      </c>
    </row>
    <row r="11649" spans="1:8">
      <c r="A11649" s="508" t="s">
        <v>643</v>
      </c>
      <c r="B11649" s="509" t="s">
        <v>1913</v>
      </c>
      <c r="C11649" s="509">
        <v>4</v>
      </c>
      <c r="H11649" s="509">
        <v>0</v>
      </c>
    </row>
    <row r="11650" spans="1:8">
      <c r="A11650" s="508" t="s">
        <v>643</v>
      </c>
      <c r="B11650" s="509" t="s">
        <v>1913</v>
      </c>
      <c r="C11650" s="509">
        <v>5</v>
      </c>
      <c r="H11650" s="509">
        <v>0</v>
      </c>
    </row>
    <row r="11651" spans="1:8">
      <c r="A11651" s="508" t="s">
        <v>643</v>
      </c>
      <c r="B11651" s="509" t="s">
        <v>1913</v>
      </c>
      <c r="C11651" s="509">
        <v>6</v>
      </c>
      <c r="H11651" s="509">
        <v>0</v>
      </c>
    </row>
    <row r="11652" spans="1:8">
      <c r="A11652" s="508" t="s">
        <v>643</v>
      </c>
      <c r="B11652" s="509" t="s">
        <v>1913</v>
      </c>
      <c r="C11652" s="509">
        <v>7</v>
      </c>
      <c r="H11652" s="509">
        <v>0</v>
      </c>
    </row>
    <row r="11653" spans="1:8">
      <c r="A11653" s="508" t="s">
        <v>643</v>
      </c>
      <c r="B11653" s="509" t="s">
        <v>1913</v>
      </c>
      <c r="C11653" s="509">
        <v>8</v>
      </c>
      <c r="H11653" s="509">
        <v>0</v>
      </c>
    </row>
    <row r="11654" spans="1:8">
      <c r="A11654" s="508" t="s">
        <v>643</v>
      </c>
      <c r="B11654" s="509" t="s">
        <v>1913</v>
      </c>
      <c r="C11654" s="509">
        <v>9</v>
      </c>
      <c r="H11654" s="509">
        <v>0</v>
      </c>
    </row>
    <row r="11655" spans="1:8">
      <c r="A11655" s="508" t="s">
        <v>643</v>
      </c>
      <c r="B11655" s="509" t="s">
        <v>1913</v>
      </c>
      <c r="C11655" s="509">
        <v>10</v>
      </c>
      <c r="H11655" s="509">
        <v>0</v>
      </c>
    </row>
    <row r="11656" spans="1:8">
      <c r="A11656" s="508" t="s">
        <v>643</v>
      </c>
      <c r="B11656" s="509" t="s">
        <v>1913</v>
      </c>
      <c r="C11656" s="509">
        <v>11</v>
      </c>
      <c r="H11656" s="509">
        <v>0</v>
      </c>
    </row>
    <row r="11657" spans="1:8">
      <c r="A11657" s="508" t="s">
        <v>643</v>
      </c>
      <c r="B11657" s="509" t="s">
        <v>1913</v>
      </c>
      <c r="C11657" s="509">
        <v>12</v>
      </c>
      <c r="H11657" s="509">
        <v>0</v>
      </c>
    </row>
    <row r="11658" spans="1:8">
      <c r="A11658" s="508" t="s">
        <v>643</v>
      </c>
      <c r="B11658" s="509" t="s">
        <v>1913</v>
      </c>
      <c r="C11658" s="509">
        <v>13</v>
      </c>
      <c r="H11658" s="509">
        <v>0</v>
      </c>
    </row>
    <row r="11659" spans="1:8">
      <c r="A11659" s="508" t="s">
        <v>643</v>
      </c>
      <c r="B11659" s="509" t="s">
        <v>1913</v>
      </c>
      <c r="C11659" s="509">
        <v>14</v>
      </c>
      <c r="H11659" s="509">
        <v>0</v>
      </c>
    </row>
    <row r="11660" spans="1:8">
      <c r="A11660" s="508" t="s">
        <v>643</v>
      </c>
      <c r="B11660" s="509" t="s">
        <v>1913</v>
      </c>
      <c r="C11660" s="509">
        <v>15</v>
      </c>
      <c r="H11660" s="509">
        <v>0</v>
      </c>
    </row>
    <row r="11661" spans="1:8">
      <c r="A11661" s="508" t="s">
        <v>643</v>
      </c>
      <c r="B11661" s="509" t="s">
        <v>1913</v>
      </c>
      <c r="C11661" s="509">
        <v>16</v>
      </c>
      <c r="H11661" s="509">
        <v>0</v>
      </c>
    </row>
    <row r="11662" spans="1:8">
      <c r="A11662" s="508" t="s">
        <v>643</v>
      </c>
      <c r="B11662" s="509" t="s">
        <v>1913</v>
      </c>
      <c r="C11662" s="509">
        <v>17</v>
      </c>
      <c r="H11662" s="509">
        <v>0</v>
      </c>
    </row>
    <row r="11663" spans="1:8">
      <c r="A11663" s="508" t="s">
        <v>643</v>
      </c>
      <c r="B11663" s="509" t="s">
        <v>1913</v>
      </c>
      <c r="C11663" s="509">
        <v>18</v>
      </c>
      <c r="H11663" s="509">
        <v>0</v>
      </c>
    </row>
    <row r="11664" spans="1:8">
      <c r="A11664" s="508" t="s">
        <v>643</v>
      </c>
      <c r="B11664" s="509" t="s">
        <v>1913</v>
      </c>
      <c r="C11664" s="509" t="s">
        <v>1024</v>
      </c>
      <c r="H11664" s="509">
        <v>0</v>
      </c>
    </row>
    <row r="11665" spans="1:8">
      <c r="A11665" s="508" t="s">
        <v>643</v>
      </c>
      <c r="B11665" s="509" t="s">
        <v>1913</v>
      </c>
      <c r="C11665" s="509" t="s">
        <v>1025</v>
      </c>
      <c r="H11665" s="509">
        <v>0</v>
      </c>
    </row>
    <row r="11666" spans="1:8">
      <c r="A11666" s="508" t="s">
        <v>643</v>
      </c>
      <c r="B11666" s="509" t="s">
        <v>1913</v>
      </c>
      <c r="C11666" s="509">
        <v>19</v>
      </c>
      <c r="H11666" s="509">
        <v>0</v>
      </c>
    </row>
    <row r="11667" spans="1:8">
      <c r="A11667" s="508" t="s">
        <v>643</v>
      </c>
      <c r="B11667" s="509" t="s">
        <v>1913</v>
      </c>
      <c r="C11667" s="509">
        <v>20</v>
      </c>
      <c r="H11667" s="509">
        <v>0</v>
      </c>
    </row>
    <row r="11668" spans="1:8">
      <c r="A11668" s="508" t="s">
        <v>643</v>
      </c>
      <c r="B11668" s="509" t="s">
        <v>1913</v>
      </c>
      <c r="C11668" s="509">
        <v>21</v>
      </c>
      <c r="H11668" s="509">
        <v>0</v>
      </c>
    </row>
    <row r="11669" spans="1:8">
      <c r="A11669" s="508" t="s">
        <v>643</v>
      </c>
      <c r="B11669" s="509" t="s">
        <v>1913</v>
      </c>
      <c r="C11669" s="509" t="s">
        <v>1026</v>
      </c>
      <c r="H11669" s="509">
        <v>0</v>
      </c>
    </row>
    <row r="11670" spans="1:8">
      <c r="A11670" s="508" t="s">
        <v>643</v>
      </c>
      <c r="B11670" s="509" t="s">
        <v>1913</v>
      </c>
      <c r="C11670" s="509" t="s">
        <v>1027</v>
      </c>
      <c r="H11670" s="509">
        <v>0</v>
      </c>
    </row>
    <row r="11671" spans="1:8">
      <c r="A11671" s="508" t="s">
        <v>643</v>
      </c>
      <c r="B11671" s="509" t="s">
        <v>1913</v>
      </c>
      <c r="C11671" s="509" t="s">
        <v>1028</v>
      </c>
      <c r="H11671" s="509">
        <v>0</v>
      </c>
    </row>
    <row r="11672" spans="1:8">
      <c r="A11672" s="508" t="s">
        <v>643</v>
      </c>
      <c r="B11672" s="509" t="s">
        <v>1913</v>
      </c>
      <c r="C11672" s="509">
        <v>22</v>
      </c>
      <c r="H11672" s="509">
        <v>0</v>
      </c>
    </row>
    <row r="11673" spans="1:8">
      <c r="A11673" s="508" t="s">
        <v>643</v>
      </c>
      <c r="B11673" s="509" t="s">
        <v>1913</v>
      </c>
      <c r="C11673" s="509">
        <v>23</v>
      </c>
      <c r="H11673" s="509">
        <v>0</v>
      </c>
    </row>
    <row r="11674" spans="1:8">
      <c r="A11674" s="508" t="s">
        <v>643</v>
      </c>
      <c r="B11674" s="509" t="s">
        <v>1913</v>
      </c>
      <c r="C11674" s="509" t="s">
        <v>1029</v>
      </c>
      <c r="H11674" s="509">
        <v>0</v>
      </c>
    </row>
    <row r="11675" spans="1:8">
      <c r="A11675" s="508" t="s">
        <v>643</v>
      </c>
      <c r="B11675" s="509" t="s">
        <v>1913</v>
      </c>
      <c r="C11675" s="509">
        <v>24</v>
      </c>
      <c r="H11675" s="509">
        <v>0</v>
      </c>
    </row>
    <row r="11676" spans="1:8">
      <c r="A11676" s="508" t="s">
        <v>643</v>
      </c>
      <c r="B11676" s="509" t="s">
        <v>1913</v>
      </c>
      <c r="C11676" s="509">
        <v>25</v>
      </c>
    </row>
    <row r="11677" spans="1:8">
      <c r="A11677" s="508" t="s">
        <v>643</v>
      </c>
      <c r="B11677" s="509" t="s">
        <v>1913</v>
      </c>
      <c r="C11677" s="509">
        <v>26</v>
      </c>
      <c r="H11677" s="509">
        <v>0</v>
      </c>
    </row>
    <row r="11678" spans="1:8">
      <c r="A11678" s="508" t="s">
        <v>643</v>
      </c>
      <c r="B11678" s="509" t="s">
        <v>1913</v>
      </c>
      <c r="C11678" s="509">
        <v>27</v>
      </c>
      <c r="H11678" s="509">
        <v>0</v>
      </c>
    </row>
    <row r="11679" spans="1:8">
      <c r="A11679" s="508" t="s">
        <v>643</v>
      </c>
      <c r="B11679" s="509" t="s">
        <v>1913</v>
      </c>
      <c r="C11679" s="509">
        <v>28</v>
      </c>
      <c r="H11679" s="509">
        <v>0</v>
      </c>
    </row>
    <row r="11680" spans="1:8">
      <c r="A11680" s="508" t="s">
        <v>643</v>
      </c>
      <c r="B11680" s="509" t="s">
        <v>1913</v>
      </c>
      <c r="C11680" s="509">
        <v>29</v>
      </c>
      <c r="H11680" s="509">
        <v>0</v>
      </c>
    </row>
    <row r="11681" spans="1:8">
      <c r="A11681" s="508" t="s">
        <v>643</v>
      </c>
      <c r="B11681" s="509" t="s">
        <v>1913</v>
      </c>
      <c r="C11681" s="509">
        <v>30</v>
      </c>
      <c r="H11681" s="509">
        <v>0</v>
      </c>
    </row>
    <row r="11682" spans="1:8">
      <c r="A11682" s="508" t="s">
        <v>643</v>
      </c>
      <c r="B11682" s="509" t="s">
        <v>1913</v>
      </c>
      <c r="C11682" s="509">
        <v>31</v>
      </c>
      <c r="H11682" s="509">
        <v>0</v>
      </c>
    </row>
    <row r="11683" spans="1:8">
      <c r="A11683" s="508" t="s">
        <v>643</v>
      </c>
      <c r="B11683" s="509" t="s">
        <v>1913</v>
      </c>
      <c r="C11683" s="509">
        <v>32</v>
      </c>
      <c r="H11683" s="509">
        <v>0</v>
      </c>
    </row>
    <row r="11684" spans="1:8">
      <c r="A11684" s="508" t="s">
        <v>643</v>
      </c>
      <c r="B11684" s="509" t="s">
        <v>1913</v>
      </c>
      <c r="C11684" s="509">
        <v>33</v>
      </c>
      <c r="H11684" s="509">
        <v>0</v>
      </c>
    </row>
    <row r="11685" spans="1:8">
      <c r="A11685" s="508" t="s">
        <v>643</v>
      </c>
      <c r="B11685" s="509" t="s">
        <v>1913</v>
      </c>
      <c r="C11685" s="509">
        <v>34</v>
      </c>
      <c r="H11685" s="509">
        <v>0</v>
      </c>
    </row>
    <row r="11686" spans="1:8">
      <c r="A11686" s="508" t="s">
        <v>643</v>
      </c>
      <c r="B11686" s="509" t="s">
        <v>1913</v>
      </c>
      <c r="C11686" s="509">
        <v>35</v>
      </c>
      <c r="H11686" s="509">
        <v>0</v>
      </c>
    </row>
    <row r="11687" spans="1:8">
      <c r="A11687" s="508" t="s">
        <v>643</v>
      </c>
      <c r="B11687" s="509" t="s">
        <v>1913</v>
      </c>
      <c r="C11687" s="509">
        <v>36</v>
      </c>
      <c r="H11687" s="509">
        <v>0</v>
      </c>
    </row>
    <row r="11688" spans="1:8">
      <c r="A11688" s="508" t="s">
        <v>643</v>
      </c>
      <c r="B11688" s="509" t="s">
        <v>1913</v>
      </c>
      <c r="C11688" s="509">
        <v>37</v>
      </c>
      <c r="H11688" s="509">
        <v>0</v>
      </c>
    </row>
    <row r="11689" spans="1:8">
      <c r="A11689" s="508" t="s">
        <v>643</v>
      </c>
      <c r="B11689" s="509" t="s">
        <v>1913</v>
      </c>
      <c r="C11689" s="509">
        <v>38</v>
      </c>
      <c r="H11689" s="509">
        <v>0</v>
      </c>
    </row>
    <row r="11690" spans="1:8">
      <c r="A11690" s="508" t="s">
        <v>643</v>
      </c>
      <c r="B11690" s="509" t="s">
        <v>1913</v>
      </c>
      <c r="C11690" s="509" t="s">
        <v>1030</v>
      </c>
    </row>
    <row r="11691" spans="1:8">
      <c r="A11691" s="508" t="s">
        <v>643</v>
      </c>
      <c r="B11691" s="509" t="s">
        <v>1913</v>
      </c>
      <c r="C11691" s="509">
        <v>39</v>
      </c>
      <c r="H11691" s="509">
        <v>0</v>
      </c>
    </row>
    <row r="11692" spans="1:8">
      <c r="A11692" s="508" t="s">
        <v>643</v>
      </c>
      <c r="B11692" s="509" t="s">
        <v>1913</v>
      </c>
      <c r="C11692" s="509">
        <v>40</v>
      </c>
      <c r="H11692" s="509">
        <v>0</v>
      </c>
    </row>
    <row r="11693" spans="1:8">
      <c r="A11693" s="508" t="s">
        <v>643</v>
      </c>
      <c r="B11693" s="509" t="s">
        <v>1913</v>
      </c>
      <c r="C11693" s="509">
        <v>41</v>
      </c>
      <c r="H11693" s="509">
        <v>0</v>
      </c>
    </row>
    <row r="11694" spans="1:8">
      <c r="A11694" s="508" t="s">
        <v>643</v>
      </c>
      <c r="B11694" s="509" t="s">
        <v>1913</v>
      </c>
      <c r="C11694" s="509">
        <v>42</v>
      </c>
      <c r="H11694" s="509">
        <v>0</v>
      </c>
    </row>
    <row r="11695" spans="1:8">
      <c r="A11695" s="508" t="s">
        <v>643</v>
      </c>
      <c r="B11695" s="509" t="s">
        <v>1913</v>
      </c>
      <c r="C11695" s="509">
        <v>43</v>
      </c>
      <c r="H11695" s="509">
        <v>0</v>
      </c>
    </row>
    <row r="11696" spans="1:8">
      <c r="A11696" s="508" t="s">
        <v>643</v>
      </c>
      <c r="B11696" s="509" t="s">
        <v>1913</v>
      </c>
      <c r="C11696" s="509">
        <v>44</v>
      </c>
      <c r="H11696" s="509">
        <v>0</v>
      </c>
    </row>
    <row r="11697" spans="1:8">
      <c r="A11697" s="508" t="s">
        <v>643</v>
      </c>
      <c r="B11697" s="509" t="s">
        <v>1913</v>
      </c>
      <c r="C11697" s="509">
        <v>45</v>
      </c>
      <c r="H11697" s="509">
        <v>0</v>
      </c>
    </row>
    <row r="11698" spans="1:8">
      <c r="A11698" s="508" t="s">
        <v>643</v>
      </c>
      <c r="B11698" s="509" t="s">
        <v>1913</v>
      </c>
      <c r="C11698" s="509">
        <v>46</v>
      </c>
      <c r="H11698" s="509">
        <v>0</v>
      </c>
    </row>
    <row r="11699" spans="1:8">
      <c r="A11699" s="508" t="s">
        <v>643</v>
      </c>
      <c r="B11699" s="509" t="s">
        <v>1913</v>
      </c>
      <c r="C11699" s="509">
        <v>47</v>
      </c>
      <c r="H11699" s="509">
        <v>0</v>
      </c>
    </row>
    <row r="11700" spans="1:8">
      <c r="A11700" s="508" t="s">
        <v>643</v>
      </c>
      <c r="B11700" s="509" t="s">
        <v>1913</v>
      </c>
      <c r="C11700" s="509">
        <v>48</v>
      </c>
      <c r="H11700" s="509">
        <v>0</v>
      </c>
    </row>
    <row r="11701" spans="1:8">
      <c r="A11701" s="508" t="s">
        <v>643</v>
      </c>
      <c r="B11701" s="509" t="s">
        <v>1913</v>
      </c>
      <c r="C11701" s="509">
        <v>49</v>
      </c>
      <c r="H11701" s="509">
        <v>0</v>
      </c>
    </row>
    <row r="11702" spans="1:8">
      <c r="A11702" s="508" t="s">
        <v>643</v>
      </c>
      <c r="B11702" s="509" t="s">
        <v>1913</v>
      </c>
      <c r="C11702" s="509">
        <v>50</v>
      </c>
      <c r="H11702" s="509">
        <v>0</v>
      </c>
    </row>
    <row r="11703" spans="1:8">
      <c r="A11703" s="508" t="s">
        <v>643</v>
      </c>
      <c r="B11703" s="509" t="s">
        <v>1913</v>
      </c>
      <c r="C11703" s="509">
        <v>51</v>
      </c>
      <c r="H11703" s="509">
        <v>0</v>
      </c>
    </row>
    <row r="11704" spans="1:8">
      <c r="A11704" s="508" t="s">
        <v>643</v>
      </c>
      <c r="B11704" s="509" t="s">
        <v>1913</v>
      </c>
      <c r="C11704" s="509" t="s">
        <v>1031</v>
      </c>
      <c r="H11704" s="509">
        <v>0</v>
      </c>
    </row>
    <row r="11705" spans="1:8">
      <c r="A11705" s="508" t="s">
        <v>643</v>
      </c>
      <c r="B11705" s="509" t="s">
        <v>1913</v>
      </c>
      <c r="C11705" s="509" t="s">
        <v>1032</v>
      </c>
      <c r="H11705" s="509">
        <v>0</v>
      </c>
    </row>
    <row r="11706" spans="1:8">
      <c r="A11706" s="508" t="s">
        <v>643</v>
      </c>
      <c r="B11706" s="509" t="s">
        <v>1913</v>
      </c>
      <c r="C11706" s="509">
        <v>52</v>
      </c>
      <c r="H11706" s="509">
        <v>0</v>
      </c>
    </row>
    <row r="11707" spans="1:8">
      <c r="A11707" s="508" t="s">
        <v>643</v>
      </c>
      <c r="B11707" s="509" t="s">
        <v>1913</v>
      </c>
      <c r="C11707" s="509">
        <v>53</v>
      </c>
      <c r="H11707" s="509">
        <v>0</v>
      </c>
    </row>
    <row r="11708" spans="1:8">
      <c r="A11708" s="508" t="s">
        <v>643</v>
      </c>
      <c r="B11708" s="509" t="s">
        <v>1913</v>
      </c>
      <c r="C11708" s="509">
        <v>54</v>
      </c>
      <c r="H11708" s="509">
        <v>0</v>
      </c>
    </row>
    <row r="11709" spans="1:8">
      <c r="A11709" s="508" t="s">
        <v>643</v>
      </c>
      <c r="B11709" s="509" t="s">
        <v>1913</v>
      </c>
      <c r="C11709" s="509">
        <v>55</v>
      </c>
      <c r="H11709" s="509">
        <v>0</v>
      </c>
    </row>
    <row r="11710" spans="1:8">
      <c r="A11710" s="508" t="s">
        <v>643</v>
      </c>
      <c r="B11710" s="509" t="s">
        <v>1913</v>
      </c>
      <c r="C11710" s="509">
        <v>56</v>
      </c>
      <c r="H11710" s="509">
        <v>0</v>
      </c>
    </row>
    <row r="11711" spans="1:8">
      <c r="A11711" s="508" t="s">
        <v>643</v>
      </c>
      <c r="B11711" s="509" t="s">
        <v>1913</v>
      </c>
      <c r="C11711" s="509">
        <v>57</v>
      </c>
      <c r="H11711" s="509">
        <v>0</v>
      </c>
    </row>
    <row r="11712" spans="1:8">
      <c r="A11712" s="508" t="s">
        <v>643</v>
      </c>
      <c r="B11712" s="509" t="s">
        <v>1913</v>
      </c>
      <c r="C11712" s="509">
        <v>58</v>
      </c>
      <c r="H11712" s="509">
        <v>0</v>
      </c>
    </row>
    <row r="11713" spans="1:8">
      <c r="A11713" s="508" t="s">
        <v>643</v>
      </c>
      <c r="B11713" s="509" t="s">
        <v>1913</v>
      </c>
      <c r="C11713" s="509">
        <v>59</v>
      </c>
      <c r="H11713" s="509">
        <v>0</v>
      </c>
    </row>
    <row r="11714" spans="1:8">
      <c r="A11714" s="508" t="s">
        <v>643</v>
      </c>
      <c r="B11714" s="509" t="s">
        <v>1913</v>
      </c>
      <c r="C11714" s="509">
        <v>60</v>
      </c>
      <c r="H11714" s="509">
        <v>0</v>
      </c>
    </row>
    <row r="11715" spans="1:8">
      <c r="A11715" s="508" t="s">
        <v>643</v>
      </c>
      <c r="B11715" s="509" t="s">
        <v>1913</v>
      </c>
      <c r="C11715" s="509">
        <v>61</v>
      </c>
      <c r="H11715" s="509">
        <v>0</v>
      </c>
    </row>
    <row r="11716" spans="1:8">
      <c r="A11716" s="508" t="s">
        <v>643</v>
      </c>
      <c r="B11716" s="509" t="s">
        <v>1913</v>
      </c>
      <c r="C11716" s="509">
        <v>62</v>
      </c>
      <c r="H11716" s="509">
        <v>0</v>
      </c>
    </row>
    <row r="11717" spans="1:8">
      <c r="A11717" s="508" t="s">
        <v>643</v>
      </c>
      <c r="B11717" s="509" t="s">
        <v>1913</v>
      </c>
      <c r="C11717" s="509">
        <v>63</v>
      </c>
      <c r="H11717" s="509">
        <v>0</v>
      </c>
    </row>
    <row r="11718" spans="1:8">
      <c r="A11718" s="508" t="s">
        <v>643</v>
      </c>
      <c r="B11718" s="509" t="s">
        <v>1913</v>
      </c>
      <c r="C11718" s="509" t="s">
        <v>1033</v>
      </c>
      <c r="H11718" s="509">
        <v>0</v>
      </c>
    </row>
    <row r="11719" spans="1:8">
      <c r="A11719" s="508" t="s">
        <v>643</v>
      </c>
      <c r="B11719" s="509" t="s">
        <v>1913</v>
      </c>
      <c r="C11719" s="509" t="s">
        <v>1034</v>
      </c>
      <c r="H11719" s="509">
        <v>0</v>
      </c>
    </row>
    <row r="11720" spans="1:8">
      <c r="A11720" s="508" t="s">
        <v>643</v>
      </c>
      <c r="B11720" s="509" t="s">
        <v>1913</v>
      </c>
      <c r="C11720" s="509">
        <v>64</v>
      </c>
      <c r="H11720" s="509">
        <v>0</v>
      </c>
    </row>
    <row r="11721" spans="1:8">
      <c r="A11721" s="508" t="s">
        <v>643</v>
      </c>
      <c r="B11721" s="509" t="s">
        <v>1913</v>
      </c>
      <c r="C11721" s="509" t="s">
        <v>1035</v>
      </c>
      <c r="H11721" s="509">
        <v>0</v>
      </c>
    </row>
    <row r="11722" spans="1:8">
      <c r="A11722" s="508" t="s">
        <v>643</v>
      </c>
      <c r="B11722" s="509" t="s">
        <v>1913</v>
      </c>
      <c r="C11722" s="509">
        <v>65</v>
      </c>
      <c r="H11722" s="509">
        <v>0</v>
      </c>
    </row>
    <row r="11723" spans="1:8">
      <c r="A11723" s="508" t="s">
        <v>643</v>
      </c>
      <c r="B11723" s="509" t="s">
        <v>1913</v>
      </c>
      <c r="C11723" s="509">
        <v>66</v>
      </c>
      <c r="H11723" s="509">
        <v>0</v>
      </c>
    </row>
    <row r="11724" spans="1:8">
      <c r="A11724" s="508" t="s">
        <v>643</v>
      </c>
      <c r="B11724" s="509" t="s">
        <v>1913</v>
      </c>
      <c r="C11724" s="509" t="s">
        <v>1036</v>
      </c>
      <c r="H11724" s="509">
        <v>0</v>
      </c>
    </row>
    <row r="11725" spans="1:8">
      <c r="A11725" s="508" t="s">
        <v>643</v>
      </c>
      <c r="B11725" s="509" t="s">
        <v>1913</v>
      </c>
      <c r="C11725" s="509" t="s">
        <v>1037</v>
      </c>
      <c r="H11725" s="509">
        <v>0</v>
      </c>
    </row>
    <row r="11726" spans="1:8">
      <c r="A11726" s="508" t="s">
        <v>643</v>
      </c>
      <c r="B11726" s="509" t="s">
        <v>1913</v>
      </c>
      <c r="C11726" s="509" t="s">
        <v>1038</v>
      </c>
      <c r="H11726" s="509">
        <v>0</v>
      </c>
    </row>
    <row r="11727" spans="1:8">
      <c r="A11727" s="508" t="s">
        <v>643</v>
      </c>
      <c r="B11727" s="509" t="s">
        <v>1913</v>
      </c>
      <c r="C11727" s="509" t="s">
        <v>1039</v>
      </c>
      <c r="H11727" s="509">
        <v>0</v>
      </c>
    </row>
    <row r="11728" spans="1:8">
      <c r="A11728" s="508" t="s">
        <v>643</v>
      </c>
      <c r="B11728" s="509" t="s">
        <v>1913</v>
      </c>
      <c r="C11728" s="509" t="s">
        <v>1040</v>
      </c>
      <c r="H11728" s="509">
        <v>0</v>
      </c>
    </row>
    <row r="11729" spans="1:8">
      <c r="A11729" s="508" t="s">
        <v>643</v>
      </c>
      <c r="B11729" s="509" t="s">
        <v>1913</v>
      </c>
      <c r="C11729" s="509" t="s">
        <v>1041</v>
      </c>
      <c r="H11729" s="509">
        <v>0</v>
      </c>
    </row>
    <row r="11730" spans="1:8">
      <c r="A11730" s="508" t="s">
        <v>643</v>
      </c>
      <c r="B11730" s="509" t="s">
        <v>1913</v>
      </c>
      <c r="C11730" s="509" t="s">
        <v>1042</v>
      </c>
    </row>
    <row r="11731" spans="1:8">
      <c r="A11731" s="508" t="s">
        <v>643</v>
      </c>
      <c r="B11731" s="509" t="s">
        <v>1913</v>
      </c>
      <c r="C11731" s="509">
        <v>67</v>
      </c>
      <c r="H11731" s="509">
        <v>0</v>
      </c>
    </row>
    <row r="11732" spans="1:8">
      <c r="A11732" s="508" t="s">
        <v>643</v>
      </c>
      <c r="B11732" s="509" t="s">
        <v>1913</v>
      </c>
      <c r="C11732" s="509">
        <v>68</v>
      </c>
      <c r="H11732" s="509">
        <v>0</v>
      </c>
    </row>
    <row r="11733" spans="1:8">
      <c r="A11733" s="508" t="s">
        <v>643</v>
      </c>
      <c r="B11733" s="509" t="s">
        <v>1913</v>
      </c>
      <c r="C11733" s="509" t="s">
        <v>1043</v>
      </c>
      <c r="H11733" s="509">
        <v>0</v>
      </c>
    </row>
    <row r="11734" spans="1:8">
      <c r="A11734" s="508" t="s">
        <v>643</v>
      </c>
      <c r="B11734" s="509" t="s">
        <v>1913</v>
      </c>
      <c r="C11734" s="509">
        <v>69</v>
      </c>
      <c r="H11734" s="509">
        <v>0</v>
      </c>
    </row>
    <row r="11735" spans="1:8">
      <c r="A11735" s="508" t="s">
        <v>643</v>
      </c>
      <c r="B11735" s="509" t="s">
        <v>1913</v>
      </c>
      <c r="C11735" s="509" t="s">
        <v>1044</v>
      </c>
      <c r="H11735" s="509">
        <v>0</v>
      </c>
    </row>
    <row r="11736" spans="1:8">
      <c r="A11736" s="508" t="s">
        <v>643</v>
      </c>
      <c r="B11736" s="509" t="s">
        <v>1913</v>
      </c>
      <c r="C11736" s="509" t="s">
        <v>1045</v>
      </c>
      <c r="H11736" s="509">
        <v>0</v>
      </c>
    </row>
    <row r="11737" spans="1:8">
      <c r="A11737" s="508" t="s">
        <v>643</v>
      </c>
      <c r="B11737" s="509" t="s">
        <v>1913</v>
      </c>
      <c r="C11737" s="509">
        <v>70</v>
      </c>
      <c r="H11737" s="509">
        <v>0</v>
      </c>
    </row>
    <row r="11738" spans="1:8">
      <c r="A11738" s="508" t="s">
        <v>643</v>
      </c>
      <c r="B11738" s="509" t="s">
        <v>1913</v>
      </c>
      <c r="C11738" s="509" t="s">
        <v>1046</v>
      </c>
      <c r="H11738" s="509">
        <v>0</v>
      </c>
    </row>
    <row r="11739" spans="1:8">
      <c r="A11739" s="508" t="s">
        <v>643</v>
      </c>
      <c r="B11739" s="509" t="s">
        <v>1913</v>
      </c>
      <c r="C11739" s="509">
        <v>71</v>
      </c>
      <c r="H11739" s="509">
        <v>0</v>
      </c>
    </row>
    <row r="11740" spans="1:8">
      <c r="A11740" s="508" t="s">
        <v>643</v>
      </c>
      <c r="B11740" s="509" t="s">
        <v>1913</v>
      </c>
      <c r="C11740" s="509" t="s">
        <v>1047</v>
      </c>
      <c r="H11740" s="509">
        <v>0</v>
      </c>
    </row>
    <row r="11741" spans="1:8">
      <c r="A11741" s="508" t="s">
        <v>643</v>
      </c>
      <c r="B11741" s="509" t="s">
        <v>1913</v>
      </c>
      <c r="C11741" s="509" t="s">
        <v>1048</v>
      </c>
      <c r="H11741" s="509">
        <v>0</v>
      </c>
    </row>
    <row r="11742" spans="1:8">
      <c r="A11742" s="508" t="s">
        <v>643</v>
      </c>
      <c r="B11742" s="509" t="s">
        <v>1913</v>
      </c>
      <c r="C11742" s="509" t="s">
        <v>1049</v>
      </c>
      <c r="H11742" s="509">
        <v>0</v>
      </c>
    </row>
    <row r="11743" spans="1:8">
      <c r="A11743" s="508" t="s">
        <v>643</v>
      </c>
      <c r="B11743" s="509" t="s">
        <v>1913</v>
      </c>
      <c r="C11743" s="509" t="s">
        <v>1050</v>
      </c>
      <c r="H11743" s="509">
        <v>0</v>
      </c>
    </row>
    <row r="11744" spans="1:8">
      <c r="A11744" s="508" t="s">
        <v>643</v>
      </c>
      <c r="B11744" s="509" t="s">
        <v>1913</v>
      </c>
      <c r="C11744" s="509" t="s">
        <v>1051</v>
      </c>
      <c r="H11744" s="509">
        <v>0</v>
      </c>
    </row>
    <row r="11745" spans="1:8">
      <c r="A11745" s="508" t="s">
        <v>643</v>
      </c>
      <c r="B11745" s="509" t="s">
        <v>1913</v>
      </c>
      <c r="C11745" s="509">
        <v>72</v>
      </c>
      <c r="H11745" s="509">
        <v>0</v>
      </c>
    </row>
    <row r="11746" spans="1:8">
      <c r="A11746" s="508" t="s">
        <v>643</v>
      </c>
      <c r="B11746" s="509" t="s">
        <v>1913</v>
      </c>
      <c r="C11746" s="509">
        <v>74</v>
      </c>
      <c r="H11746" s="509">
        <v>0</v>
      </c>
    </row>
    <row r="11747" spans="1:8">
      <c r="A11747" s="508" t="s">
        <v>643</v>
      </c>
      <c r="B11747" s="509" t="s">
        <v>1913</v>
      </c>
      <c r="C11747" s="509" t="s">
        <v>4571</v>
      </c>
      <c r="D11747" s="509">
        <v>0</v>
      </c>
      <c r="E11747" s="509">
        <v>0</v>
      </c>
      <c r="F11747" s="509">
        <v>0</v>
      </c>
      <c r="G11747" s="509">
        <v>0</v>
      </c>
      <c r="H11747" s="509">
        <v>0</v>
      </c>
    </row>
    <row r="11748" spans="1:8">
      <c r="A11748" s="508" t="s">
        <v>644</v>
      </c>
      <c r="B11748" s="509" t="s">
        <v>417</v>
      </c>
      <c r="C11748" s="509">
        <v>1</v>
      </c>
      <c r="H11748" s="509">
        <v>0</v>
      </c>
    </row>
    <row r="11749" spans="1:8">
      <c r="A11749" s="508" t="s">
        <v>644</v>
      </c>
      <c r="B11749" s="509" t="s">
        <v>417</v>
      </c>
      <c r="C11749" s="509" t="s">
        <v>1023</v>
      </c>
      <c r="D11749" s="509">
        <v>1</v>
      </c>
      <c r="H11749" s="509">
        <v>1</v>
      </c>
    </row>
    <row r="11750" spans="1:8">
      <c r="A11750" s="508" t="s">
        <v>644</v>
      </c>
      <c r="B11750" s="509" t="s">
        <v>417</v>
      </c>
      <c r="C11750" s="509">
        <v>2</v>
      </c>
      <c r="H11750" s="509">
        <v>0</v>
      </c>
    </row>
    <row r="11751" spans="1:8">
      <c r="A11751" s="508" t="s">
        <v>644</v>
      </c>
      <c r="B11751" s="509" t="s">
        <v>417</v>
      </c>
      <c r="C11751" s="509">
        <v>3</v>
      </c>
      <c r="H11751" s="509">
        <v>0</v>
      </c>
    </row>
    <row r="11752" spans="1:8">
      <c r="A11752" s="508" t="s">
        <v>644</v>
      </c>
      <c r="B11752" s="509" t="s">
        <v>417</v>
      </c>
      <c r="C11752" s="509">
        <v>4</v>
      </c>
      <c r="D11752" s="509">
        <v>3</v>
      </c>
      <c r="H11752" s="509">
        <v>3</v>
      </c>
    </row>
    <row r="11753" spans="1:8">
      <c r="A11753" s="508" t="s">
        <v>644</v>
      </c>
      <c r="B11753" s="509" t="s">
        <v>417</v>
      </c>
      <c r="C11753" s="509">
        <v>5</v>
      </c>
      <c r="H11753" s="509">
        <v>0</v>
      </c>
    </row>
    <row r="11754" spans="1:8">
      <c r="A11754" s="508" t="s">
        <v>644</v>
      </c>
      <c r="B11754" s="509" t="s">
        <v>417</v>
      </c>
      <c r="C11754" s="509">
        <v>6</v>
      </c>
      <c r="H11754" s="509">
        <v>0</v>
      </c>
    </row>
    <row r="11755" spans="1:8">
      <c r="A11755" s="508" t="s">
        <v>644</v>
      </c>
      <c r="B11755" s="509" t="s">
        <v>417</v>
      </c>
      <c r="C11755" s="509">
        <v>7</v>
      </c>
      <c r="D11755" s="509">
        <v>1</v>
      </c>
      <c r="H11755" s="509">
        <v>1</v>
      </c>
    </row>
    <row r="11756" spans="1:8">
      <c r="A11756" s="508" t="s">
        <v>644</v>
      </c>
      <c r="B11756" s="509" t="s">
        <v>417</v>
      </c>
      <c r="C11756" s="509">
        <v>8</v>
      </c>
      <c r="D11756" s="509">
        <v>1</v>
      </c>
      <c r="H11756" s="509">
        <v>1</v>
      </c>
    </row>
    <row r="11757" spans="1:8">
      <c r="A11757" s="508" t="s">
        <v>644</v>
      </c>
      <c r="B11757" s="509" t="s">
        <v>417</v>
      </c>
      <c r="C11757" s="509">
        <v>9</v>
      </c>
      <c r="H11757" s="509">
        <v>0</v>
      </c>
    </row>
    <row r="11758" spans="1:8">
      <c r="A11758" s="508" t="s">
        <v>644</v>
      </c>
      <c r="B11758" s="509" t="s">
        <v>417</v>
      </c>
      <c r="C11758" s="509">
        <v>10</v>
      </c>
      <c r="D11758" s="509">
        <v>1</v>
      </c>
      <c r="H11758" s="509">
        <v>1</v>
      </c>
    </row>
    <row r="11759" spans="1:8">
      <c r="A11759" s="508" t="s">
        <v>644</v>
      </c>
      <c r="B11759" s="509" t="s">
        <v>417</v>
      </c>
      <c r="C11759" s="509">
        <v>11</v>
      </c>
      <c r="D11759" s="509">
        <v>2</v>
      </c>
      <c r="H11759" s="509">
        <v>2</v>
      </c>
    </row>
    <row r="11760" spans="1:8">
      <c r="A11760" s="508" t="s">
        <v>644</v>
      </c>
      <c r="B11760" s="509" t="s">
        <v>417</v>
      </c>
      <c r="C11760" s="509">
        <v>12</v>
      </c>
      <c r="H11760" s="509">
        <v>0</v>
      </c>
    </row>
    <row r="11761" spans="1:8">
      <c r="A11761" s="508" t="s">
        <v>644</v>
      </c>
      <c r="B11761" s="509" t="s">
        <v>417</v>
      </c>
      <c r="C11761" s="509">
        <v>13</v>
      </c>
      <c r="H11761" s="509">
        <v>0</v>
      </c>
    </row>
    <row r="11762" spans="1:8">
      <c r="A11762" s="508" t="s">
        <v>644</v>
      </c>
      <c r="B11762" s="509" t="s">
        <v>417</v>
      </c>
      <c r="C11762" s="509">
        <v>14</v>
      </c>
      <c r="D11762" s="509">
        <v>1</v>
      </c>
      <c r="H11762" s="509">
        <v>1</v>
      </c>
    </row>
    <row r="11763" spans="1:8">
      <c r="A11763" s="508" t="s">
        <v>644</v>
      </c>
      <c r="B11763" s="509" t="s">
        <v>417</v>
      </c>
      <c r="C11763" s="509">
        <v>15</v>
      </c>
      <c r="H11763" s="509">
        <v>0</v>
      </c>
    </row>
    <row r="11764" spans="1:8">
      <c r="A11764" s="508" t="s">
        <v>644</v>
      </c>
      <c r="B11764" s="509" t="s">
        <v>417</v>
      </c>
      <c r="C11764" s="509">
        <v>16</v>
      </c>
      <c r="D11764" s="509">
        <v>3</v>
      </c>
      <c r="H11764" s="509">
        <v>3</v>
      </c>
    </row>
    <row r="11765" spans="1:8">
      <c r="A11765" s="508" t="s">
        <v>644</v>
      </c>
      <c r="B11765" s="509" t="s">
        <v>417</v>
      </c>
      <c r="C11765" s="509">
        <v>17</v>
      </c>
      <c r="D11765" s="509">
        <v>3</v>
      </c>
      <c r="H11765" s="509">
        <v>3</v>
      </c>
    </row>
    <row r="11766" spans="1:8">
      <c r="A11766" s="508" t="s">
        <v>644</v>
      </c>
      <c r="B11766" s="509" t="s">
        <v>417</v>
      </c>
      <c r="C11766" s="509">
        <v>18</v>
      </c>
      <c r="H11766" s="509">
        <v>0</v>
      </c>
    </row>
    <row r="11767" spans="1:8">
      <c r="A11767" s="508" t="s">
        <v>644</v>
      </c>
      <c r="B11767" s="509" t="s">
        <v>417</v>
      </c>
      <c r="C11767" s="509" t="s">
        <v>1024</v>
      </c>
      <c r="H11767" s="509">
        <v>0</v>
      </c>
    </row>
    <row r="11768" spans="1:8">
      <c r="A11768" s="508" t="s">
        <v>644</v>
      </c>
      <c r="B11768" s="509" t="s">
        <v>417</v>
      </c>
      <c r="C11768" s="509" t="s">
        <v>1025</v>
      </c>
      <c r="H11768" s="509">
        <v>0</v>
      </c>
    </row>
    <row r="11769" spans="1:8">
      <c r="A11769" s="508" t="s">
        <v>644</v>
      </c>
      <c r="B11769" s="509" t="s">
        <v>417</v>
      </c>
      <c r="C11769" s="509">
        <v>19</v>
      </c>
      <c r="D11769" s="509">
        <v>25</v>
      </c>
      <c r="H11769" s="509">
        <v>25</v>
      </c>
    </row>
    <row r="11770" spans="1:8">
      <c r="A11770" s="508" t="s">
        <v>644</v>
      </c>
      <c r="B11770" s="509" t="s">
        <v>417</v>
      </c>
      <c r="C11770" s="509">
        <v>20</v>
      </c>
      <c r="H11770" s="509">
        <v>0</v>
      </c>
    </row>
    <row r="11771" spans="1:8">
      <c r="A11771" s="508" t="s">
        <v>644</v>
      </c>
      <c r="B11771" s="509" t="s">
        <v>417</v>
      </c>
      <c r="C11771" s="509">
        <v>21</v>
      </c>
      <c r="H11771" s="509">
        <v>0</v>
      </c>
    </row>
    <row r="11772" spans="1:8">
      <c r="A11772" s="508" t="s">
        <v>644</v>
      </c>
      <c r="B11772" s="509" t="s">
        <v>417</v>
      </c>
      <c r="C11772" s="509" t="s">
        <v>1026</v>
      </c>
      <c r="H11772" s="509">
        <v>0</v>
      </c>
    </row>
    <row r="11773" spans="1:8">
      <c r="A11773" s="508" t="s">
        <v>644</v>
      </c>
      <c r="B11773" s="509" t="s">
        <v>417</v>
      </c>
      <c r="C11773" s="509" t="s">
        <v>1027</v>
      </c>
      <c r="H11773" s="509">
        <v>0</v>
      </c>
    </row>
    <row r="11774" spans="1:8">
      <c r="A11774" s="508" t="s">
        <v>644</v>
      </c>
      <c r="B11774" s="509" t="s">
        <v>417</v>
      </c>
      <c r="C11774" s="509" t="s">
        <v>1028</v>
      </c>
      <c r="H11774" s="509">
        <v>0</v>
      </c>
    </row>
    <row r="11775" spans="1:8">
      <c r="A11775" s="508" t="s">
        <v>644</v>
      </c>
      <c r="B11775" s="509" t="s">
        <v>417</v>
      </c>
      <c r="C11775" s="509">
        <v>22</v>
      </c>
      <c r="H11775" s="509">
        <v>0</v>
      </c>
    </row>
    <row r="11776" spans="1:8">
      <c r="A11776" s="508" t="s">
        <v>644</v>
      </c>
      <c r="B11776" s="509" t="s">
        <v>417</v>
      </c>
      <c r="C11776" s="509">
        <v>23</v>
      </c>
      <c r="H11776" s="509">
        <v>0</v>
      </c>
    </row>
    <row r="11777" spans="1:8">
      <c r="A11777" s="508" t="s">
        <v>644</v>
      </c>
      <c r="B11777" s="509" t="s">
        <v>417</v>
      </c>
      <c r="C11777" s="509" t="s">
        <v>1029</v>
      </c>
      <c r="D11777" s="509">
        <v>1</v>
      </c>
      <c r="H11777" s="509">
        <v>1</v>
      </c>
    </row>
    <row r="11778" spans="1:8">
      <c r="A11778" s="508" t="s">
        <v>644</v>
      </c>
      <c r="B11778" s="509" t="s">
        <v>417</v>
      </c>
      <c r="C11778" s="509">
        <v>24</v>
      </c>
      <c r="H11778" s="509">
        <v>0</v>
      </c>
    </row>
    <row r="11779" spans="1:8">
      <c r="A11779" s="508" t="s">
        <v>644</v>
      </c>
      <c r="B11779" s="509" t="s">
        <v>417</v>
      </c>
      <c r="C11779" s="509">
        <v>25</v>
      </c>
    </row>
    <row r="11780" spans="1:8">
      <c r="A11780" s="508" t="s">
        <v>644</v>
      </c>
      <c r="B11780" s="509" t="s">
        <v>417</v>
      </c>
      <c r="C11780" s="509">
        <v>26</v>
      </c>
      <c r="D11780" s="509">
        <v>2</v>
      </c>
      <c r="H11780" s="509">
        <v>2</v>
      </c>
    </row>
    <row r="11781" spans="1:8">
      <c r="A11781" s="508" t="s">
        <v>644</v>
      </c>
      <c r="B11781" s="509" t="s">
        <v>417</v>
      </c>
      <c r="C11781" s="509">
        <v>27</v>
      </c>
      <c r="D11781" s="509">
        <v>1</v>
      </c>
      <c r="H11781" s="509">
        <v>1</v>
      </c>
    </row>
    <row r="11782" spans="1:8">
      <c r="A11782" s="508" t="s">
        <v>644</v>
      </c>
      <c r="B11782" s="509" t="s">
        <v>417</v>
      </c>
      <c r="C11782" s="509">
        <v>28</v>
      </c>
      <c r="H11782" s="509">
        <v>0</v>
      </c>
    </row>
    <row r="11783" spans="1:8">
      <c r="A11783" s="508" t="s">
        <v>644</v>
      </c>
      <c r="B11783" s="509" t="s">
        <v>417</v>
      </c>
      <c r="C11783" s="509">
        <v>29</v>
      </c>
      <c r="H11783" s="509">
        <v>0</v>
      </c>
    </row>
    <row r="11784" spans="1:8">
      <c r="A11784" s="508" t="s">
        <v>644</v>
      </c>
      <c r="B11784" s="509" t="s">
        <v>417</v>
      </c>
      <c r="C11784" s="509">
        <v>30</v>
      </c>
      <c r="H11784" s="509">
        <v>0</v>
      </c>
    </row>
    <row r="11785" spans="1:8">
      <c r="A11785" s="508" t="s">
        <v>644</v>
      </c>
      <c r="B11785" s="509" t="s">
        <v>417</v>
      </c>
      <c r="C11785" s="509">
        <v>31</v>
      </c>
      <c r="H11785" s="509">
        <v>0</v>
      </c>
    </row>
    <row r="11786" spans="1:8">
      <c r="A11786" s="508" t="s">
        <v>644</v>
      </c>
      <c r="B11786" s="509" t="s">
        <v>417</v>
      </c>
      <c r="C11786" s="509">
        <v>32</v>
      </c>
      <c r="H11786" s="509">
        <v>0</v>
      </c>
    </row>
    <row r="11787" spans="1:8">
      <c r="A11787" s="508" t="s">
        <v>644</v>
      </c>
      <c r="B11787" s="509" t="s">
        <v>417</v>
      </c>
      <c r="C11787" s="509">
        <v>33</v>
      </c>
      <c r="H11787" s="509">
        <v>0</v>
      </c>
    </row>
    <row r="11788" spans="1:8">
      <c r="A11788" s="508" t="s">
        <v>644</v>
      </c>
      <c r="B11788" s="509" t="s">
        <v>417</v>
      </c>
      <c r="C11788" s="509">
        <v>34</v>
      </c>
      <c r="H11788" s="509">
        <v>0</v>
      </c>
    </row>
    <row r="11789" spans="1:8">
      <c r="A11789" s="508" t="s">
        <v>644</v>
      </c>
      <c r="B11789" s="509" t="s">
        <v>417</v>
      </c>
      <c r="C11789" s="509">
        <v>35</v>
      </c>
      <c r="D11789" s="509">
        <v>1</v>
      </c>
      <c r="H11789" s="509">
        <v>1</v>
      </c>
    </row>
    <row r="11790" spans="1:8">
      <c r="A11790" s="508" t="s">
        <v>644</v>
      </c>
      <c r="B11790" s="509" t="s">
        <v>417</v>
      </c>
      <c r="C11790" s="509">
        <v>36</v>
      </c>
      <c r="H11790" s="509">
        <v>0</v>
      </c>
    </row>
    <row r="11791" spans="1:8">
      <c r="A11791" s="508" t="s">
        <v>644</v>
      </c>
      <c r="B11791" s="509" t="s">
        <v>417</v>
      </c>
      <c r="C11791" s="509">
        <v>37</v>
      </c>
      <c r="H11791" s="509">
        <v>0</v>
      </c>
    </row>
    <row r="11792" spans="1:8">
      <c r="A11792" s="508" t="s">
        <v>644</v>
      </c>
      <c r="B11792" s="509" t="s">
        <v>417</v>
      </c>
      <c r="C11792" s="509">
        <v>38</v>
      </c>
      <c r="D11792" s="509">
        <v>3</v>
      </c>
      <c r="E11792" s="509">
        <v>1</v>
      </c>
      <c r="H11792" s="509">
        <v>3</v>
      </c>
    </row>
    <row r="11793" spans="1:8">
      <c r="A11793" s="508" t="s">
        <v>644</v>
      </c>
      <c r="B11793" s="509" t="s">
        <v>417</v>
      </c>
      <c r="C11793" s="509" t="s">
        <v>1030</v>
      </c>
    </row>
    <row r="11794" spans="1:8">
      <c r="A11794" s="508" t="s">
        <v>644</v>
      </c>
      <c r="B11794" s="509" t="s">
        <v>417</v>
      </c>
      <c r="C11794" s="509">
        <v>39</v>
      </c>
      <c r="H11794" s="509">
        <v>0</v>
      </c>
    </row>
    <row r="11795" spans="1:8">
      <c r="A11795" s="508" t="s">
        <v>644</v>
      </c>
      <c r="B11795" s="509" t="s">
        <v>417</v>
      </c>
      <c r="C11795" s="509">
        <v>40</v>
      </c>
      <c r="H11795" s="509">
        <v>0</v>
      </c>
    </row>
    <row r="11796" spans="1:8">
      <c r="A11796" s="508" t="s">
        <v>644</v>
      </c>
      <c r="B11796" s="509" t="s">
        <v>417</v>
      </c>
      <c r="C11796" s="509">
        <v>41</v>
      </c>
      <c r="H11796" s="509">
        <v>0</v>
      </c>
    </row>
    <row r="11797" spans="1:8">
      <c r="A11797" s="508" t="s">
        <v>644</v>
      </c>
      <c r="B11797" s="509" t="s">
        <v>417</v>
      </c>
      <c r="C11797" s="509">
        <v>42</v>
      </c>
      <c r="H11797" s="509">
        <v>0</v>
      </c>
    </row>
    <row r="11798" spans="1:8">
      <c r="A11798" s="508" t="s">
        <v>644</v>
      </c>
      <c r="B11798" s="509" t="s">
        <v>417</v>
      </c>
      <c r="C11798" s="509">
        <v>43</v>
      </c>
      <c r="H11798" s="509">
        <v>0</v>
      </c>
    </row>
    <row r="11799" spans="1:8">
      <c r="A11799" s="508" t="s">
        <v>644</v>
      </c>
      <c r="B11799" s="509" t="s">
        <v>417</v>
      </c>
      <c r="C11799" s="509">
        <v>44</v>
      </c>
      <c r="H11799" s="509">
        <v>0</v>
      </c>
    </row>
    <row r="11800" spans="1:8">
      <c r="A11800" s="508" t="s">
        <v>644</v>
      </c>
      <c r="B11800" s="509" t="s">
        <v>417</v>
      </c>
      <c r="C11800" s="509">
        <v>45</v>
      </c>
      <c r="H11800" s="509">
        <v>0</v>
      </c>
    </row>
    <row r="11801" spans="1:8">
      <c r="A11801" s="508" t="s">
        <v>644</v>
      </c>
      <c r="B11801" s="509" t="s">
        <v>417</v>
      </c>
      <c r="C11801" s="509">
        <v>46</v>
      </c>
      <c r="D11801" s="509">
        <v>1</v>
      </c>
      <c r="F11801" s="509">
        <v>1</v>
      </c>
      <c r="H11801" s="509">
        <v>2</v>
      </c>
    </row>
    <row r="11802" spans="1:8">
      <c r="A11802" s="508" t="s">
        <v>644</v>
      </c>
      <c r="B11802" s="509" t="s">
        <v>417</v>
      </c>
      <c r="C11802" s="509">
        <v>47</v>
      </c>
      <c r="D11802" s="509">
        <v>3</v>
      </c>
      <c r="H11802" s="509">
        <v>3</v>
      </c>
    </row>
    <row r="11803" spans="1:8">
      <c r="A11803" s="508" t="s">
        <v>644</v>
      </c>
      <c r="B11803" s="509" t="s">
        <v>417</v>
      </c>
      <c r="C11803" s="509">
        <v>48</v>
      </c>
      <c r="H11803" s="509">
        <v>0</v>
      </c>
    </row>
    <row r="11804" spans="1:8">
      <c r="A11804" s="508" t="s">
        <v>644</v>
      </c>
      <c r="B11804" s="509" t="s">
        <v>417</v>
      </c>
      <c r="C11804" s="509">
        <v>49</v>
      </c>
      <c r="H11804" s="509">
        <v>0</v>
      </c>
    </row>
    <row r="11805" spans="1:8">
      <c r="A11805" s="508" t="s">
        <v>644</v>
      </c>
      <c r="B11805" s="509" t="s">
        <v>417</v>
      </c>
      <c r="C11805" s="509">
        <v>50</v>
      </c>
      <c r="H11805" s="509">
        <v>0</v>
      </c>
    </row>
    <row r="11806" spans="1:8">
      <c r="A11806" s="508" t="s">
        <v>644</v>
      </c>
      <c r="B11806" s="509" t="s">
        <v>417</v>
      </c>
      <c r="C11806" s="509">
        <v>51</v>
      </c>
      <c r="H11806" s="509">
        <v>0</v>
      </c>
    </row>
    <row r="11807" spans="1:8">
      <c r="A11807" s="508" t="s">
        <v>644</v>
      </c>
      <c r="B11807" s="509" t="s">
        <v>417</v>
      </c>
      <c r="C11807" s="509" t="s">
        <v>1031</v>
      </c>
      <c r="D11807" s="509">
        <v>1</v>
      </c>
      <c r="E11807" s="509">
        <v>1</v>
      </c>
      <c r="H11807" s="509">
        <v>1</v>
      </c>
    </row>
    <row r="11808" spans="1:8">
      <c r="A11808" s="508" t="s">
        <v>644</v>
      </c>
      <c r="B11808" s="509" t="s">
        <v>417</v>
      </c>
      <c r="C11808" s="509" t="s">
        <v>1032</v>
      </c>
      <c r="H11808" s="509">
        <v>0</v>
      </c>
    </row>
    <row r="11809" spans="1:8">
      <c r="A11809" s="508" t="s">
        <v>644</v>
      </c>
      <c r="B11809" s="509" t="s">
        <v>417</v>
      </c>
      <c r="C11809" s="509">
        <v>52</v>
      </c>
      <c r="H11809" s="509">
        <v>0</v>
      </c>
    </row>
    <row r="11810" spans="1:8">
      <c r="A11810" s="508" t="s">
        <v>644</v>
      </c>
      <c r="B11810" s="509" t="s">
        <v>417</v>
      </c>
      <c r="C11810" s="509">
        <v>53</v>
      </c>
      <c r="H11810" s="509">
        <v>0</v>
      </c>
    </row>
    <row r="11811" spans="1:8">
      <c r="A11811" s="508" t="s">
        <v>644</v>
      </c>
      <c r="B11811" s="509" t="s">
        <v>417</v>
      </c>
      <c r="C11811" s="509">
        <v>54</v>
      </c>
      <c r="F11811" s="509">
        <v>1</v>
      </c>
      <c r="H11811" s="509">
        <v>1</v>
      </c>
    </row>
    <row r="11812" spans="1:8">
      <c r="A11812" s="508" t="s">
        <v>644</v>
      </c>
      <c r="B11812" s="509" t="s">
        <v>417</v>
      </c>
      <c r="C11812" s="509">
        <v>55</v>
      </c>
      <c r="D11812" s="509">
        <v>2</v>
      </c>
      <c r="F11812" s="509">
        <v>1</v>
      </c>
      <c r="H11812" s="509">
        <v>3</v>
      </c>
    </row>
    <row r="11813" spans="1:8">
      <c r="A11813" s="508" t="s">
        <v>644</v>
      </c>
      <c r="B11813" s="509" t="s">
        <v>417</v>
      </c>
      <c r="C11813" s="509">
        <v>56</v>
      </c>
      <c r="H11813" s="509">
        <v>0</v>
      </c>
    </row>
    <row r="11814" spans="1:8">
      <c r="A11814" s="508" t="s">
        <v>644</v>
      </c>
      <c r="B11814" s="509" t="s">
        <v>417</v>
      </c>
      <c r="C11814" s="509">
        <v>57</v>
      </c>
      <c r="H11814" s="509">
        <v>0</v>
      </c>
    </row>
    <row r="11815" spans="1:8">
      <c r="A11815" s="508" t="s">
        <v>644</v>
      </c>
      <c r="B11815" s="509" t="s">
        <v>417</v>
      </c>
      <c r="C11815" s="509">
        <v>58</v>
      </c>
      <c r="H11815" s="509">
        <v>0</v>
      </c>
    </row>
    <row r="11816" spans="1:8">
      <c r="A11816" s="508" t="s">
        <v>644</v>
      </c>
      <c r="B11816" s="509" t="s">
        <v>417</v>
      </c>
      <c r="C11816" s="509">
        <v>59</v>
      </c>
      <c r="H11816" s="509">
        <v>0</v>
      </c>
    </row>
    <row r="11817" spans="1:8">
      <c r="A11817" s="508" t="s">
        <v>644</v>
      </c>
      <c r="B11817" s="509" t="s">
        <v>417</v>
      </c>
      <c r="C11817" s="509">
        <v>60</v>
      </c>
      <c r="D11817" s="509">
        <v>3</v>
      </c>
      <c r="H11817" s="509">
        <v>3</v>
      </c>
    </row>
    <row r="11818" spans="1:8">
      <c r="A11818" s="508" t="s">
        <v>644</v>
      </c>
      <c r="B11818" s="509" t="s">
        <v>417</v>
      </c>
      <c r="C11818" s="509">
        <v>61</v>
      </c>
      <c r="H11818" s="509">
        <v>0</v>
      </c>
    </row>
    <row r="11819" spans="1:8">
      <c r="A11819" s="508" t="s">
        <v>644</v>
      </c>
      <c r="B11819" s="509" t="s">
        <v>417</v>
      </c>
      <c r="C11819" s="509">
        <v>62</v>
      </c>
      <c r="D11819" s="509">
        <v>2</v>
      </c>
      <c r="H11819" s="509">
        <v>2</v>
      </c>
    </row>
    <row r="11820" spans="1:8">
      <c r="A11820" s="508" t="s">
        <v>644</v>
      </c>
      <c r="B11820" s="509" t="s">
        <v>417</v>
      </c>
      <c r="C11820" s="509">
        <v>63</v>
      </c>
      <c r="D11820" s="509">
        <v>1</v>
      </c>
      <c r="E11820" s="509">
        <v>1</v>
      </c>
      <c r="H11820" s="509">
        <v>1</v>
      </c>
    </row>
    <row r="11821" spans="1:8">
      <c r="A11821" s="508" t="s">
        <v>644</v>
      </c>
      <c r="B11821" s="509" t="s">
        <v>417</v>
      </c>
      <c r="C11821" s="509" t="s">
        <v>1033</v>
      </c>
      <c r="H11821" s="509">
        <v>0</v>
      </c>
    </row>
    <row r="11822" spans="1:8">
      <c r="A11822" s="508" t="s">
        <v>644</v>
      </c>
      <c r="B11822" s="509" t="s">
        <v>417</v>
      </c>
      <c r="C11822" s="509" t="s">
        <v>1034</v>
      </c>
      <c r="H11822" s="509">
        <v>0</v>
      </c>
    </row>
    <row r="11823" spans="1:8">
      <c r="A11823" s="508" t="s">
        <v>644</v>
      </c>
      <c r="B11823" s="509" t="s">
        <v>417</v>
      </c>
      <c r="C11823" s="509">
        <v>64</v>
      </c>
      <c r="H11823" s="509">
        <v>0</v>
      </c>
    </row>
    <row r="11824" spans="1:8">
      <c r="A11824" s="508" t="s">
        <v>644</v>
      </c>
      <c r="B11824" s="509" t="s">
        <v>417</v>
      </c>
      <c r="C11824" s="509" t="s">
        <v>1035</v>
      </c>
      <c r="D11824" s="509">
        <v>4</v>
      </c>
      <c r="H11824" s="509">
        <v>4</v>
      </c>
    </row>
    <row r="11825" spans="1:8">
      <c r="A11825" s="508" t="s">
        <v>644</v>
      </c>
      <c r="B11825" s="509" t="s">
        <v>417</v>
      </c>
      <c r="C11825" s="509">
        <v>65</v>
      </c>
      <c r="D11825" s="509">
        <v>19</v>
      </c>
      <c r="E11825" s="509">
        <v>9</v>
      </c>
      <c r="H11825" s="509">
        <v>19</v>
      </c>
    </row>
    <row r="11826" spans="1:8">
      <c r="A11826" s="508" t="s">
        <v>644</v>
      </c>
      <c r="B11826" s="509" t="s">
        <v>417</v>
      </c>
      <c r="C11826" s="509">
        <v>66</v>
      </c>
      <c r="D11826" s="509">
        <v>6</v>
      </c>
      <c r="E11826" s="509">
        <v>3</v>
      </c>
      <c r="H11826" s="509">
        <v>6</v>
      </c>
    </row>
    <row r="11827" spans="1:8">
      <c r="A11827" s="508" t="s">
        <v>644</v>
      </c>
      <c r="B11827" s="509" t="s">
        <v>417</v>
      </c>
      <c r="C11827" s="509" t="s">
        <v>1036</v>
      </c>
      <c r="H11827" s="509">
        <v>0</v>
      </c>
    </row>
    <row r="11828" spans="1:8">
      <c r="A11828" s="508" t="s">
        <v>644</v>
      </c>
      <c r="B11828" s="509" t="s">
        <v>417</v>
      </c>
      <c r="C11828" s="509" t="s">
        <v>1037</v>
      </c>
      <c r="D11828" s="509">
        <v>13</v>
      </c>
      <c r="F11828" s="509">
        <v>1</v>
      </c>
      <c r="H11828" s="509">
        <v>14</v>
      </c>
    </row>
    <row r="11829" spans="1:8">
      <c r="A11829" s="508" t="s">
        <v>644</v>
      </c>
      <c r="B11829" s="509" t="s">
        <v>417</v>
      </c>
      <c r="C11829" s="509" t="s">
        <v>1038</v>
      </c>
      <c r="D11829" s="509">
        <v>3</v>
      </c>
      <c r="F11829" s="509">
        <v>1</v>
      </c>
      <c r="H11829" s="509">
        <v>4</v>
      </c>
    </row>
    <row r="11830" spans="1:8">
      <c r="A11830" s="508" t="s">
        <v>644</v>
      </c>
      <c r="B11830" s="509" t="s">
        <v>417</v>
      </c>
      <c r="C11830" s="509" t="s">
        <v>1039</v>
      </c>
      <c r="D11830" s="509">
        <v>1</v>
      </c>
      <c r="H11830" s="509">
        <v>1</v>
      </c>
    </row>
    <row r="11831" spans="1:8">
      <c r="A11831" s="508" t="s">
        <v>644</v>
      </c>
      <c r="B11831" s="509" t="s">
        <v>417</v>
      </c>
      <c r="C11831" s="509" t="s">
        <v>1040</v>
      </c>
      <c r="D11831" s="509">
        <v>22</v>
      </c>
      <c r="F11831" s="509">
        <v>1</v>
      </c>
      <c r="H11831" s="509">
        <v>23</v>
      </c>
    </row>
    <row r="11832" spans="1:8">
      <c r="A11832" s="508" t="s">
        <v>644</v>
      </c>
      <c r="B11832" s="509" t="s">
        <v>417</v>
      </c>
      <c r="C11832" s="509" t="s">
        <v>1041</v>
      </c>
      <c r="H11832" s="509">
        <v>0</v>
      </c>
    </row>
    <row r="11833" spans="1:8">
      <c r="A11833" s="508" t="s">
        <v>644</v>
      </c>
      <c r="B11833" s="509" t="s">
        <v>417</v>
      </c>
      <c r="C11833" s="509" t="s">
        <v>1042</v>
      </c>
    </row>
    <row r="11834" spans="1:8">
      <c r="A11834" s="508" t="s">
        <v>644</v>
      </c>
      <c r="B11834" s="509" t="s">
        <v>417</v>
      </c>
      <c r="C11834" s="509">
        <v>67</v>
      </c>
      <c r="D11834" s="509">
        <v>1</v>
      </c>
      <c r="H11834" s="509">
        <v>1</v>
      </c>
    </row>
    <row r="11835" spans="1:8">
      <c r="A11835" s="508" t="s">
        <v>644</v>
      </c>
      <c r="B11835" s="509" t="s">
        <v>417</v>
      </c>
      <c r="C11835" s="509">
        <v>68</v>
      </c>
      <c r="D11835" s="509">
        <v>2</v>
      </c>
      <c r="E11835" s="509">
        <v>1</v>
      </c>
      <c r="H11835" s="509">
        <v>2</v>
      </c>
    </row>
    <row r="11836" spans="1:8">
      <c r="A11836" s="508" t="s">
        <v>644</v>
      </c>
      <c r="B11836" s="509" t="s">
        <v>417</v>
      </c>
      <c r="C11836" s="509" t="s">
        <v>1043</v>
      </c>
      <c r="D11836" s="509">
        <v>5</v>
      </c>
      <c r="H11836" s="509">
        <v>5</v>
      </c>
    </row>
    <row r="11837" spans="1:8">
      <c r="A11837" s="508" t="s">
        <v>644</v>
      </c>
      <c r="B11837" s="509" t="s">
        <v>417</v>
      </c>
      <c r="C11837" s="509">
        <v>69</v>
      </c>
      <c r="H11837" s="509">
        <v>0</v>
      </c>
    </row>
    <row r="11838" spans="1:8">
      <c r="A11838" s="508" t="s">
        <v>644</v>
      </c>
      <c r="B11838" s="509" t="s">
        <v>417</v>
      </c>
      <c r="C11838" s="509" t="s">
        <v>1044</v>
      </c>
      <c r="H11838" s="509">
        <v>0</v>
      </c>
    </row>
    <row r="11839" spans="1:8">
      <c r="A11839" s="508" t="s">
        <v>644</v>
      </c>
      <c r="B11839" s="509" t="s">
        <v>417</v>
      </c>
      <c r="C11839" s="509" t="s">
        <v>1045</v>
      </c>
      <c r="H11839" s="509">
        <v>0</v>
      </c>
    </row>
    <row r="11840" spans="1:8">
      <c r="A11840" s="508" t="s">
        <v>644</v>
      </c>
      <c r="B11840" s="509" t="s">
        <v>417</v>
      </c>
      <c r="C11840" s="509">
        <v>70</v>
      </c>
      <c r="H11840" s="509">
        <v>0</v>
      </c>
    </row>
    <row r="11841" spans="1:8">
      <c r="A11841" s="508" t="s">
        <v>644</v>
      </c>
      <c r="B11841" s="509" t="s">
        <v>417</v>
      </c>
      <c r="C11841" s="509" t="s">
        <v>1046</v>
      </c>
      <c r="H11841" s="509">
        <v>0</v>
      </c>
    </row>
    <row r="11842" spans="1:8">
      <c r="A11842" s="508" t="s">
        <v>644</v>
      </c>
      <c r="B11842" s="509" t="s">
        <v>417</v>
      </c>
      <c r="C11842" s="509">
        <v>71</v>
      </c>
      <c r="D11842" s="509">
        <v>1</v>
      </c>
      <c r="H11842" s="509">
        <v>1</v>
      </c>
    </row>
    <row r="11843" spans="1:8">
      <c r="A11843" s="508" t="s">
        <v>644</v>
      </c>
      <c r="B11843" s="509" t="s">
        <v>417</v>
      </c>
      <c r="C11843" s="509" t="s">
        <v>1047</v>
      </c>
      <c r="D11843" s="509">
        <v>2</v>
      </c>
      <c r="E11843" s="509">
        <v>1</v>
      </c>
      <c r="F11843" s="509">
        <v>2</v>
      </c>
      <c r="G11843" s="509">
        <v>2</v>
      </c>
      <c r="H11843" s="509">
        <v>4</v>
      </c>
    </row>
    <row r="11844" spans="1:8">
      <c r="A11844" s="508" t="s">
        <v>644</v>
      </c>
      <c r="B11844" s="509" t="s">
        <v>417</v>
      </c>
      <c r="C11844" s="509" t="s">
        <v>1048</v>
      </c>
      <c r="D11844" s="509">
        <v>3</v>
      </c>
      <c r="E11844" s="509">
        <v>2</v>
      </c>
      <c r="H11844" s="509">
        <v>3</v>
      </c>
    </row>
    <row r="11845" spans="1:8">
      <c r="A11845" s="508" t="s">
        <v>644</v>
      </c>
      <c r="B11845" s="509" t="s">
        <v>417</v>
      </c>
      <c r="C11845" s="509" t="s">
        <v>1049</v>
      </c>
      <c r="H11845" s="509">
        <v>0</v>
      </c>
    </row>
    <row r="11846" spans="1:8">
      <c r="A11846" s="508" t="s">
        <v>644</v>
      </c>
      <c r="B11846" s="509" t="s">
        <v>417</v>
      </c>
      <c r="C11846" s="509" t="s">
        <v>1050</v>
      </c>
      <c r="H11846" s="509">
        <v>0</v>
      </c>
    </row>
    <row r="11847" spans="1:8">
      <c r="A11847" s="508" t="s">
        <v>644</v>
      </c>
      <c r="B11847" s="509" t="s">
        <v>417</v>
      </c>
      <c r="C11847" s="509" t="s">
        <v>1051</v>
      </c>
      <c r="H11847" s="509">
        <v>0</v>
      </c>
    </row>
    <row r="11848" spans="1:8">
      <c r="A11848" s="508" t="s">
        <v>644</v>
      </c>
      <c r="B11848" s="509" t="s">
        <v>417</v>
      </c>
      <c r="C11848" s="509">
        <v>72</v>
      </c>
      <c r="D11848" s="509">
        <v>63</v>
      </c>
      <c r="H11848" s="509">
        <v>63</v>
      </c>
    </row>
    <row r="11849" spans="1:8">
      <c r="A11849" s="508" t="s">
        <v>644</v>
      </c>
      <c r="B11849" s="509" t="s">
        <v>417</v>
      </c>
      <c r="C11849" s="509">
        <v>74</v>
      </c>
      <c r="H11849" s="509">
        <v>0</v>
      </c>
    </row>
    <row r="11850" spans="1:8">
      <c r="A11850" s="508" t="s">
        <v>644</v>
      </c>
      <c r="B11850" s="509" t="s">
        <v>417</v>
      </c>
      <c r="C11850" s="509" t="s">
        <v>4571</v>
      </c>
      <c r="D11850" s="509">
        <v>207</v>
      </c>
      <c r="E11850" s="509">
        <v>19</v>
      </c>
      <c r="F11850" s="509">
        <v>8</v>
      </c>
      <c r="G11850" s="509">
        <v>2</v>
      </c>
      <c r="H11850" s="509">
        <v>215</v>
      </c>
    </row>
    <row r="11851" spans="1:8">
      <c r="A11851" s="508" t="s">
        <v>645</v>
      </c>
      <c r="B11851" s="509" t="s">
        <v>418</v>
      </c>
      <c r="C11851" s="509">
        <v>1</v>
      </c>
      <c r="H11851" s="509">
        <v>0</v>
      </c>
    </row>
    <row r="11852" spans="1:8">
      <c r="A11852" s="508" t="s">
        <v>645</v>
      </c>
      <c r="B11852" s="509" t="s">
        <v>418</v>
      </c>
      <c r="C11852" s="509" t="s">
        <v>1023</v>
      </c>
      <c r="H11852" s="509">
        <v>0</v>
      </c>
    </row>
    <row r="11853" spans="1:8">
      <c r="A11853" s="508" t="s">
        <v>645</v>
      </c>
      <c r="B11853" s="509" t="s">
        <v>418</v>
      </c>
      <c r="C11853" s="509">
        <v>2</v>
      </c>
      <c r="H11853" s="509">
        <v>0</v>
      </c>
    </row>
    <row r="11854" spans="1:8">
      <c r="A11854" s="508" t="s">
        <v>645</v>
      </c>
      <c r="B11854" s="509" t="s">
        <v>418</v>
      </c>
      <c r="C11854" s="509">
        <v>3</v>
      </c>
      <c r="H11854" s="509">
        <v>0</v>
      </c>
    </row>
    <row r="11855" spans="1:8">
      <c r="A11855" s="508" t="s">
        <v>645</v>
      </c>
      <c r="B11855" s="509" t="s">
        <v>418</v>
      </c>
      <c r="C11855" s="509">
        <v>4</v>
      </c>
      <c r="H11855" s="509">
        <v>0</v>
      </c>
    </row>
    <row r="11856" spans="1:8">
      <c r="A11856" s="508" t="s">
        <v>645</v>
      </c>
      <c r="B11856" s="509" t="s">
        <v>418</v>
      </c>
      <c r="C11856" s="509">
        <v>5</v>
      </c>
      <c r="H11856" s="509">
        <v>0</v>
      </c>
    </row>
    <row r="11857" spans="1:8">
      <c r="A11857" s="508" t="s">
        <v>645</v>
      </c>
      <c r="B11857" s="509" t="s">
        <v>418</v>
      </c>
      <c r="C11857" s="509">
        <v>6</v>
      </c>
      <c r="H11857" s="509">
        <v>0</v>
      </c>
    </row>
    <row r="11858" spans="1:8">
      <c r="A11858" s="508" t="s">
        <v>645</v>
      </c>
      <c r="B11858" s="509" t="s">
        <v>418</v>
      </c>
      <c r="C11858" s="509">
        <v>7</v>
      </c>
      <c r="H11858" s="509">
        <v>0</v>
      </c>
    </row>
    <row r="11859" spans="1:8">
      <c r="A11859" s="508" t="s">
        <v>645</v>
      </c>
      <c r="B11859" s="509" t="s">
        <v>418</v>
      </c>
      <c r="C11859" s="509">
        <v>8</v>
      </c>
      <c r="H11859" s="509">
        <v>0</v>
      </c>
    </row>
    <row r="11860" spans="1:8">
      <c r="A11860" s="508" t="s">
        <v>645</v>
      </c>
      <c r="B11860" s="509" t="s">
        <v>418</v>
      </c>
      <c r="C11860" s="509">
        <v>9</v>
      </c>
      <c r="H11860" s="509">
        <v>0</v>
      </c>
    </row>
    <row r="11861" spans="1:8">
      <c r="A11861" s="508" t="s">
        <v>645</v>
      </c>
      <c r="B11861" s="509" t="s">
        <v>418</v>
      </c>
      <c r="C11861" s="509">
        <v>10</v>
      </c>
      <c r="H11861" s="509">
        <v>0</v>
      </c>
    </row>
    <row r="11862" spans="1:8">
      <c r="A11862" s="508" t="s">
        <v>645</v>
      </c>
      <c r="B11862" s="509" t="s">
        <v>418</v>
      </c>
      <c r="C11862" s="509">
        <v>11</v>
      </c>
      <c r="H11862" s="509">
        <v>0</v>
      </c>
    </row>
    <row r="11863" spans="1:8">
      <c r="A11863" s="508" t="s">
        <v>645</v>
      </c>
      <c r="B11863" s="509" t="s">
        <v>418</v>
      </c>
      <c r="C11863" s="509">
        <v>12</v>
      </c>
      <c r="H11863" s="509">
        <v>0</v>
      </c>
    </row>
    <row r="11864" spans="1:8">
      <c r="A11864" s="508" t="s">
        <v>645</v>
      </c>
      <c r="B11864" s="509" t="s">
        <v>418</v>
      </c>
      <c r="C11864" s="509">
        <v>13</v>
      </c>
      <c r="H11864" s="509">
        <v>0</v>
      </c>
    </row>
    <row r="11865" spans="1:8">
      <c r="A11865" s="508" t="s">
        <v>645</v>
      </c>
      <c r="B11865" s="509" t="s">
        <v>418</v>
      </c>
      <c r="C11865" s="509">
        <v>14</v>
      </c>
      <c r="H11865" s="509">
        <v>0</v>
      </c>
    </row>
    <row r="11866" spans="1:8">
      <c r="A11866" s="508" t="s">
        <v>645</v>
      </c>
      <c r="B11866" s="509" t="s">
        <v>418</v>
      </c>
      <c r="C11866" s="509">
        <v>15</v>
      </c>
      <c r="H11866" s="509">
        <v>0</v>
      </c>
    </row>
    <row r="11867" spans="1:8">
      <c r="A11867" s="508" t="s">
        <v>645</v>
      </c>
      <c r="B11867" s="509" t="s">
        <v>418</v>
      </c>
      <c r="C11867" s="509">
        <v>16</v>
      </c>
      <c r="H11867" s="509">
        <v>0</v>
      </c>
    </row>
    <row r="11868" spans="1:8">
      <c r="A11868" s="508" t="s">
        <v>645</v>
      </c>
      <c r="B11868" s="509" t="s">
        <v>418</v>
      </c>
      <c r="C11868" s="509">
        <v>17</v>
      </c>
      <c r="H11868" s="509">
        <v>0</v>
      </c>
    </row>
    <row r="11869" spans="1:8">
      <c r="A11869" s="508" t="s">
        <v>645</v>
      </c>
      <c r="B11869" s="509" t="s">
        <v>418</v>
      </c>
      <c r="C11869" s="509">
        <v>18</v>
      </c>
      <c r="H11869" s="509">
        <v>0</v>
      </c>
    </row>
    <row r="11870" spans="1:8">
      <c r="A11870" s="508" t="s">
        <v>645</v>
      </c>
      <c r="B11870" s="509" t="s">
        <v>418</v>
      </c>
      <c r="C11870" s="509" t="s">
        <v>1024</v>
      </c>
      <c r="H11870" s="509">
        <v>0</v>
      </c>
    </row>
    <row r="11871" spans="1:8">
      <c r="A11871" s="508" t="s">
        <v>645</v>
      </c>
      <c r="B11871" s="509" t="s">
        <v>418</v>
      </c>
      <c r="C11871" s="509" t="s">
        <v>1025</v>
      </c>
      <c r="H11871" s="509">
        <v>0</v>
      </c>
    </row>
    <row r="11872" spans="1:8">
      <c r="A11872" s="508" t="s">
        <v>645</v>
      </c>
      <c r="B11872" s="509" t="s">
        <v>418</v>
      </c>
      <c r="C11872" s="509">
        <v>19</v>
      </c>
      <c r="D11872" s="509">
        <v>1</v>
      </c>
      <c r="E11872" s="509">
        <v>1</v>
      </c>
      <c r="H11872" s="509">
        <v>1</v>
      </c>
    </row>
    <row r="11873" spans="1:8">
      <c r="A11873" s="508" t="s">
        <v>645</v>
      </c>
      <c r="B11873" s="509" t="s">
        <v>418</v>
      </c>
      <c r="C11873" s="509">
        <v>20</v>
      </c>
      <c r="H11873" s="509">
        <v>0</v>
      </c>
    </row>
    <row r="11874" spans="1:8">
      <c r="A11874" s="508" t="s">
        <v>645</v>
      </c>
      <c r="B11874" s="509" t="s">
        <v>418</v>
      </c>
      <c r="C11874" s="509">
        <v>21</v>
      </c>
      <c r="H11874" s="509">
        <v>0</v>
      </c>
    </row>
    <row r="11875" spans="1:8">
      <c r="A11875" s="508" t="s">
        <v>645</v>
      </c>
      <c r="B11875" s="509" t="s">
        <v>418</v>
      </c>
      <c r="C11875" s="509" t="s">
        <v>1026</v>
      </c>
      <c r="H11875" s="509">
        <v>0</v>
      </c>
    </row>
    <row r="11876" spans="1:8">
      <c r="A11876" s="508" t="s">
        <v>645</v>
      </c>
      <c r="B11876" s="509" t="s">
        <v>418</v>
      </c>
      <c r="C11876" s="509" t="s">
        <v>1027</v>
      </c>
      <c r="H11876" s="509">
        <v>0</v>
      </c>
    </row>
    <row r="11877" spans="1:8">
      <c r="A11877" s="508" t="s">
        <v>645</v>
      </c>
      <c r="B11877" s="509" t="s">
        <v>418</v>
      </c>
      <c r="C11877" s="509" t="s">
        <v>1028</v>
      </c>
      <c r="H11877" s="509">
        <v>0</v>
      </c>
    </row>
    <row r="11878" spans="1:8">
      <c r="A11878" s="508" t="s">
        <v>645</v>
      </c>
      <c r="B11878" s="509" t="s">
        <v>418</v>
      </c>
      <c r="C11878" s="509">
        <v>22</v>
      </c>
      <c r="H11878" s="509">
        <v>0</v>
      </c>
    </row>
    <row r="11879" spans="1:8">
      <c r="A11879" s="508" t="s">
        <v>645</v>
      </c>
      <c r="B11879" s="509" t="s">
        <v>418</v>
      </c>
      <c r="C11879" s="509">
        <v>23</v>
      </c>
      <c r="H11879" s="509">
        <v>0</v>
      </c>
    </row>
    <row r="11880" spans="1:8">
      <c r="A11880" s="508" t="s">
        <v>645</v>
      </c>
      <c r="B11880" s="509" t="s">
        <v>418</v>
      </c>
      <c r="C11880" s="509" t="s">
        <v>1029</v>
      </c>
      <c r="H11880" s="509">
        <v>0</v>
      </c>
    </row>
    <row r="11881" spans="1:8">
      <c r="A11881" s="508" t="s">
        <v>645</v>
      </c>
      <c r="B11881" s="509" t="s">
        <v>418</v>
      </c>
      <c r="C11881" s="509">
        <v>24</v>
      </c>
      <c r="H11881" s="509">
        <v>0</v>
      </c>
    </row>
    <row r="11882" spans="1:8">
      <c r="A11882" s="508" t="s">
        <v>645</v>
      </c>
      <c r="B11882" s="509" t="s">
        <v>418</v>
      </c>
      <c r="C11882" s="509">
        <v>25</v>
      </c>
    </row>
    <row r="11883" spans="1:8">
      <c r="A11883" s="508" t="s">
        <v>645</v>
      </c>
      <c r="B11883" s="509" t="s">
        <v>418</v>
      </c>
      <c r="C11883" s="509">
        <v>26</v>
      </c>
      <c r="H11883" s="509">
        <v>0</v>
      </c>
    </row>
    <row r="11884" spans="1:8">
      <c r="A11884" s="508" t="s">
        <v>645</v>
      </c>
      <c r="B11884" s="509" t="s">
        <v>418</v>
      </c>
      <c r="C11884" s="509">
        <v>27</v>
      </c>
      <c r="H11884" s="509">
        <v>0</v>
      </c>
    </row>
    <row r="11885" spans="1:8">
      <c r="A11885" s="508" t="s">
        <v>645</v>
      </c>
      <c r="B11885" s="509" t="s">
        <v>418</v>
      </c>
      <c r="C11885" s="509">
        <v>28</v>
      </c>
      <c r="H11885" s="509">
        <v>0</v>
      </c>
    </row>
    <row r="11886" spans="1:8">
      <c r="A11886" s="508" t="s">
        <v>645</v>
      </c>
      <c r="B11886" s="509" t="s">
        <v>418</v>
      </c>
      <c r="C11886" s="509">
        <v>29</v>
      </c>
      <c r="H11886" s="509">
        <v>0</v>
      </c>
    </row>
    <row r="11887" spans="1:8">
      <c r="A11887" s="508" t="s">
        <v>645</v>
      </c>
      <c r="B11887" s="509" t="s">
        <v>418</v>
      </c>
      <c r="C11887" s="509">
        <v>30</v>
      </c>
      <c r="H11887" s="509">
        <v>0</v>
      </c>
    </row>
    <row r="11888" spans="1:8">
      <c r="A11888" s="508" t="s">
        <v>645</v>
      </c>
      <c r="B11888" s="509" t="s">
        <v>418</v>
      </c>
      <c r="C11888" s="509">
        <v>31</v>
      </c>
      <c r="H11888" s="509">
        <v>0</v>
      </c>
    </row>
    <row r="11889" spans="1:8">
      <c r="A11889" s="508" t="s">
        <v>645</v>
      </c>
      <c r="B11889" s="509" t="s">
        <v>418</v>
      </c>
      <c r="C11889" s="509">
        <v>32</v>
      </c>
      <c r="H11889" s="509">
        <v>0</v>
      </c>
    </row>
    <row r="11890" spans="1:8">
      <c r="A11890" s="508" t="s">
        <v>645</v>
      </c>
      <c r="B11890" s="509" t="s">
        <v>418</v>
      </c>
      <c r="C11890" s="509">
        <v>33</v>
      </c>
      <c r="H11890" s="509">
        <v>0</v>
      </c>
    </row>
    <row r="11891" spans="1:8">
      <c r="A11891" s="508" t="s">
        <v>645</v>
      </c>
      <c r="B11891" s="509" t="s">
        <v>418</v>
      </c>
      <c r="C11891" s="509">
        <v>34</v>
      </c>
      <c r="H11891" s="509">
        <v>0</v>
      </c>
    </row>
    <row r="11892" spans="1:8">
      <c r="A11892" s="508" t="s">
        <v>645</v>
      </c>
      <c r="B11892" s="509" t="s">
        <v>418</v>
      </c>
      <c r="C11892" s="509">
        <v>35</v>
      </c>
      <c r="H11892" s="509">
        <v>0</v>
      </c>
    </row>
    <row r="11893" spans="1:8">
      <c r="A11893" s="508" t="s">
        <v>645</v>
      </c>
      <c r="B11893" s="509" t="s">
        <v>418</v>
      </c>
      <c r="C11893" s="509">
        <v>36</v>
      </c>
      <c r="H11893" s="509">
        <v>0</v>
      </c>
    </row>
    <row r="11894" spans="1:8">
      <c r="A11894" s="508" t="s">
        <v>645</v>
      </c>
      <c r="B11894" s="509" t="s">
        <v>418</v>
      </c>
      <c r="C11894" s="509">
        <v>37</v>
      </c>
      <c r="H11894" s="509">
        <v>0</v>
      </c>
    </row>
    <row r="11895" spans="1:8">
      <c r="A11895" s="508" t="s">
        <v>645</v>
      </c>
      <c r="B11895" s="509" t="s">
        <v>418</v>
      </c>
      <c r="C11895" s="509">
        <v>38</v>
      </c>
      <c r="H11895" s="509">
        <v>0</v>
      </c>
    </row>
    <row r="11896" spans="1:8">
      <c r="A11896" s="508" t="s">
        <v>645</v>
      </c>
      <c r="B11896" s="509" t="s">
        <v>418</v>
      </c>
      <c r="C11896" s="509" t="s">
        <v>1030</v>
      </c>
    </row>
    <row r="11897" spans="1:8">
      <c r="A11897" s="508" t="s">
        <v>645</v>
      </c>
      <c r="B11897" s="509" t="s">
        <v>418</v>
      </c>
      <c r="C11897" s="509">
        <v>39</v>
      </c>
      <c r="H11897" s="509">
        <v>0</v>
      </c>
    </row>
    <row r="11898" spans="1:8">
      <c r="A11898" s="508" t="s">
        <v>645</v>
      </c>
      <c r="B11898" s="509" t="s">
        <v>418</v>
      </c>
      <c r="C11898" s="509">
        <v>40</v>
      </c>
      <c r="H11898" s="509">
        <v>0</v>
      </c>
    </row>
    <row r="11899" spans="1:8">
      <c r="A11899" s="508" t="s">
        <v>645</v>
      </c>
      <c r="B11899" s="509" t="s">
        <v>418</v>
      </c>
      <c r="C11899" s="509">
        <v>41</v>
      </c>
      <c r="H11899" s="509">
        <v>0</v>
      </c>
    </row>
    <row r="11900" spans="1:8">
      <c r="A11900" s="508" t="s">
        <v>645</v>
      </c>
      <c r="B11900" s="509" t="s">
        <v>418</v>
      </c>
      <c r="C11900" s="509">
        <v>42</v>
      </c>
      <c r="H11900" s="509">
        <v>0</v>
      </c>
    </row>
    <row r="11901" spans="1:8">
      <c r="A11901" s="508" t="s">
        <v>645</v>
      </c>
      <c r="B11901" s="509" t="s">
        <v>418</v>
      </c>
      <c r="C11901" s="509">
        <v>43</v>
      </c>
      <c r="H11901" s="509">
        <v>0</v>
      </c>
    </row>
    <row r="11902" spans="1:8">
      <c r="A11902" s="508" t="s">
        <v>645</v>
      </c>
      <c r="B11902" s="509" t="s">
        <v>418</v>
      </c>
      <c r="C11902" s="509">
        <v>44</v>
      </c>
      <c r="H11902" s="509">
        <v>0</v>
      </c>
    </row>
    <row r="11903" spans="1:8">
      <c r="A11903" s="508" t="s">
        <v>645</v>
      </c>
      <c r="B11903" s="509" t="s">
        <v>418</v>
      </c>
      <c r="C11903" s="509">
        <v>45</v>
      </c>
      <c r="H11903" s="509">
        <v>0</v>
      </c>
    </row>
    <row r="11904" spans="1:8">
      <c r="A11904" s="508" t="s">
        <v>645</v>
      </c>
      <c r="B11904" s="509" t="s">
        <v>418</v>
      </c>
      <c r="C11904" s="509">
        <v>46</v>
      </c>
      <c r="D11904" s="509">
        <v>1</v>
      </c>
      <c r="E11904" s="509">
        <v>1</v>
      </c>
      <c r="H11904" s="509">
        <v>1</v>
      </c>
    </row>
    <row r="11905" spans="1:8">
      <c r="A11905" s="508" t="s">
        <v>645</v>
      </c>
      <c r="B11905" s="509" t="s">
        <v>418</v>
      </c>
      <c r="C11905" s="509">
        <v>47</v>
      </c>
      <c r="H11905" s="509">
        <v>0</v>
      </c>
    </row>
    <row r="11906" spans="1:8">
      <c r="A11906" s="508" t="s">
        <v>645</v>
      </c>
      <c r="B11906" s="509" t="s">
        <v>418</v>
      </c>
      <c r="C11906" s="509">
        <v>48</v>
      </c>
      <c r="H11906" s="509">
        <v>0</v>
      </c>
    </row>
    <row r="11907" spans="1:8">
      <c r="A11907" s="508" t="s">
        <v>645</v>
      </c>
      <c r="B11907" s="509" t="s">
        <v>418</v>
      </c>
      <c r="C11907" s="509">
        <v>49</v>
      </c>
      <c r="H11907" s="509">
        <v>0</v>
      </c>
    </row>
    <row r="11908" spans="1:8">
      <c r="A11908" s="508" t="s">
        <v>645</v>
      </c>
      <c r="B11908" s="509" t="s">
        <v>418</v>
      </c>
      <c r="C11908" s="509">
        <v>50</v>
      </c>
      <c r="H11908" s="509">
        <v>0</v>
      </c>
    </row>
    <row r="11909" spans="1:8">
      <c r="A11909" s="508" t="s">
        <v>645</v>
      </c>
      <c r="B11909" s="509" t="s">
        <v>418</v>
      </c>
      <c r="C11909" s="509">
        <v>51</v>
      </c>
      <c r="H11909" s="509">
        <v>0</v>
      </c>
    </row>
    <row r="11910" spans="1:8">
      <c r="A11910" s="508" t="s">
        <v>645</v>
      </c>
      <c r="B11910" s="509" t="s">
        <v>418</v>
      </c>
      <c r="C11910" s="509" t="s">
        <v>1031</v>
      </c>
      <c r="H11910" s="509">
        <v>0</v>
      </c>
    </row>
    <row r="11911" spans="1:8">
      <c r="A11911" s="508" t="s">
        <v>645</v>
      </c>
      <c r="B11911" s="509" t="s">
        <v>418</v>
      </c>
      <c r="C11911" s="509" t="s">
        <v>1032</v>
      </c>
      <c r="H11911" s="509">
        <v>0</v>
      </c>
    </row>
    <row r="11912" spans="1:8">
      <c r="A11912" s="508" t="s">
        <v>645</v>
      </c>
      <c r="B11912" s="509" t="s">
        <v>418</v>
      </c>
      <c r="C11912" s="509">
        <v>52</v>
      </c>
      <c r="H11912" s="509">
        <v>0</v>
      </c>
    </row>
    <row r="11913" spans="1:8">
      <c r="A11913" s="508" t="s">
        <v>645</v>
      </c>
      <c r="B11913" s="509" t="s">
        <v>418</v>
      </c>
      <c r="C11913" s="509">
        <v>53</v>
      </c>
      <c r="H11913" s="509">
        <v>0</v>
      </c>
    </row>
    <row r="11914" spans="1:8">
      <c r="A11914" s="508" t="s">
        <v>645</v>
      </c>
      <c r="B11914" s="509" t="s">
        <v>418</v>
      </c>
      <c r="C11914" s="509">
        <v>54</v>
      </c>
      <c r="H11914" s="509">
        <v>0</v>
      </c>
    </row>
    <row r="11915" spans="1:8">
      <c r="A11915" s="508" t="s">
        <v>645</v>
      </c>
      <c r="B11915" s="509" t="s">
        <v>418</v>
      </c>
      <c r="C11915" s="509">
        <v>55</v>
      </c>
      <c r="H11915" s="509">
        <v>0</v>
      </c>
    </row>
    <row r="11916" spans="1:8">
      <c r="A11916" s="508" t="s">
        <v>645</v>
      </c>
      <c r="B11916" s="509" t="s">
        <v>418</v>
      </c>
      <c r="C11916" s="509">
        <v>56</v>
      </c>
      <c r="H11916" s="509">
        <v>0</v>
      </c>
    </row>
    <row r="11917" spans="1:8">
      <c r="A11917" s="508" t="s">
        <v>645</v>
      </c>
      <c r="B11917" s="509" t="s">
        <v>418</v>
      </c>
      <c r="C11917" s="509">
        <v>57</v>
      </c>
      <c r="H11917" s="509">
        <v>0</v>
      </c>
    </row>
    <row r="11918" spans="1:8">
      <c r="A11918" s="508" t="s">
        <v>645</v>
      </c>
      <c r="B11918" s="509" t="s">
        <v>418</v>
      </c>
      <c r="C11918" s="509">
        <v>58</v>
      </c>
      <c r="H11918" s="509">
        <v>0</v>
      </c>
    </row>
    <row r="11919" spans="1:8">
      <c r="A11919" s="508" t="s">
        <v>645</v>
      </c>
      <c r="B11919" s="509" t="s">
        <v>418</v>
      </c>
      <c r="C11919" s="509">
        <v>59</v>
      </c>
      <c r="H11919" s="509">
        <v>0</v>
      </c>
    </row>
    <row r="11920" spans="1:8">
      <c r="A11920" s="508" t="s">
        <v>645</v>
      </c>
      <c r="B11920" s="509" t="s">
        <v>418</v>
      </c>
      <c r="C11920" s="509">
        <v>60</v>
      </c>
      <c r="H11920" s="509">
        <v>0</v>
      </c>
    </row>
    <row r="11921" spans="1:8">
      <c r="A11921" s="508" t="s">
        <v>645</v>
      </c>
      <c r="B11921" s="509" t="s">
        <v>418</v>
      </c>
      <c r="C11921" s="509">
        <v>61</v>
      </c>
      <c r="H11921" s="509">
        <v>0</v>
      </c>
    </row>
    <row r="11922" spans="1:8">
      <c r="A11922" s="508" t="s">
        <v>645</v>
      </c>
      <c r="B11922" s="509" t="s">
        <v>418</v>
      </c>
      <c r="C11922" s="509">
        <v>62</v>
      </c>
      <c r="H11922" s="509">
        <v>0</v>
      </c>
    </row>
    <row r="11923" spans="1:8">
      <c r="A11923" s="508" t="s">
        <v>645</v>
      </c>
      <c r="B11923" s="509" t="s">
        <v>418</v>
      </c>
      <c r="C11923" s="509">
        <v>63</v>
      </c>
      <c r="H11923" s="509">
        <v>0</v>
      </c>
    </row>
    <row r="11924" spans="1:8">
      <c r="A11924" s="508" t="s">
        <v>645</v>
      </c>
      <c r="B11924" s="509" t="s">
        <v>418</v>
      </c>
      <c r="C11924" s="509" t="s">
        <v>1033</v>
      </c>
      <c r="H11924" s="509">
        <v>0</v>
      </c>
    </row>
    <row r="11925" spans="1:8">
      <c r="A11925" s="508" t="s">
        <v>645</v>
      </c>
      <c r="B11925" s="509" t="s">
        <v>418</v>
      </c>
      <c r="C11925" s="509" t="s">
        <v>1034</v>
      </c>
      <c r="H11925" s="509">
        <v>0</v>
      </c>
    </row>
    <row r="11926" spans="1:8">
      <c r="A11926" s="508" t="s">
        <v>645</v>
      </c>
      <c r="B11926" s="509" t="s">
        <v>418</v>
      </c>
      <c r="C11926" s="509">
        <v>64</v>
      </c>
      <c r="H11926" s="509">
        <v>0</v>
      </c>
    </row>
    <row r="11927" spans="1:8">
      <c r="A11927" s="508" t="s">
        <v>645</v>
      </c>
      <c r="B11927" s="509" t="s">
        <v>418</v>
      </c>
      <c r="C11927" s="509" t="s">
        <v>1035</v>
      </c>
      <c r="D11927" s="509">
        <v>1</v>
      </c>
      <c r="H11927" s="509">
        <v>1</v>
      </c>
    </row>
    <row r="11928" spans="1:8">
      <c r="A11928" s="508" t="s">
        <v>645</v>
      </c>
      <c r="B11928" s="509" t="s">
        <v>418</v>
      </c>
      <c r="C11928" s="509">
        <v>65</v>
      </c>
      <c r="H11928" s="509">
        <v>0</v>
      </c>
    </row>
    <row r="11929" spans="1:8">
      <c r="A11929" s="508" t="s">
        <v>645</v>
      </c>
      <c r="B11929" s="509" t="s">
        <v>418</v>
      </c>
      <c r="C11929" s="509">
        <v>66</v>
      </c>
      <c r="H11929" s="509">
        <v>0</v>
      </c>
    </row>
    <row r="11930" spans="1:8">
      <c r="A11930" s="508" t="s">
        <v>645</v>
      </c>
      <c r="B11930" s="509" t="s">
        <v>418</v>
      </c>
      <c r="C11930" s="509" t="s">
        <v>1036</v>
      </c>
      <c r="H11930" s="509">
        <v>0</v>
      </c>
    </row>
    <row r="11931" spans="1:8">
      <c r="A11931" s="508" t="s">
        <v>645</v>
      </c>
      <c r="B11931" s="509" t="s">
        <v>418</v>
      </c>
      <c r="C11931" s="509" t="s">
        <v>1037</v>
      </c>
      <c r="D11931" s="509">
        <v>5</v>
      </c>
      <c r="H11931" s="509">
        <v>5</v>
      </c>
    </row>
    <row r="11932" spans="1:8">
      <c r="A11932" s="508" t="s">
        <v>645</v>
      </c>
      <c r="B11932" s="509" t="s">
        <v>418</v>
      </c>
      <c r="C11932" s="509" t="s">
        <v>1038</v>
      </c>
      <c r="H11932" s="509">
        <v>0</v>
      </c>
    </row>
    <row r="11933" spans="1:8">
      <c r="A11933" s="508" t="s">
        <v>645</v>
      </c>
      <c r="B11933" s="509" t="s">
        <v>418</v>
      </c>
      <c r="C11933" s="509" t="s">
        <v>1039</v>
      </c>
      <c r="H11933" s="509">
        <v>0</v>
      </c>
    </row>
    <row r="11934" spans="1:8">
      <c r="A11934" s="508" t="s">
        <v>645</v>
      </c>
      <c r="B11934" s="509" t="s">
        <v>418</v>
      </c>
      <c r="C11934" s="509" t="s">
        <v>1040</v>
      </c>
      <c r="D11934" s="509">
        <v>7</v>
      </c>
      <c r="F11934" s="509">
        <v>3</v>
      </c>
      <c r="H11934" s="509">
        <v>10</v>
      </c>
    </row>
    <row r="11935" spans="1:8">
      <c r="A11935" s="508" t="s">
        <v>645</v>
      </c>
      <c r="B11935" s="509" t="s">
        <v>418</v>
      </c>
      <c r="C11935" s="509" t="s">
        <v>1041</v>
      </c>
      <c r="H11935" s="509">
        <v>0</v>
      </c>
    </row>
    <row r="11936" spans="1:8">
      <c r="A11936" s="508" t="s">
        <v>645</v>
      </c>
      <c r="B11936" s="509" t="s">
        <v>418</v>
      </c>
      <c r="C11936" s="509" t="s">
        <v>1042</v>
      </c>
    </row>
    <row r="11937" spans="1:8">
      <c r="A11937" s="508" t="s">
        <v>645</v>
      </c>
      <c r="B11937" s="509" t="s">
        <v>418</v>
      </c>
      <c r="C11937" s="509">
        <v>67</v>
      </c>
      <c r="D11937" s="509">
        <v>1</v>
      </c>
      <c r="H11937" s="509">
        <v>1</v>
      </c>
    </row>
    <row r="11938" spans="1:8">
      <c r="A11938" s="508" t="s">
        <v>645</v>
      </c>
      <c r="B11938" s="509" t="s">
        <v>418</v>
      </c>
      <c r="C11938" s="509">
        <v>68</v>
      </c>
      <c r="H11938" s="509">
        <v>0</v>
      </c>
    </row>
    <row r="11939" spans="1:8">
      <c r="A11939" s="508" t="s">
        <v>645</v>
      </c>
      <c r="B11939" s="509" t="s">
        <v>418</v>
      </c>
      <c r="C11939" s="509" t="s">
        <v>1043</v>
      </c>
      <c r="H11939" s="509">
        <v>0</v>
      </c>
    </row>
    <row r="11940" spans="1:8">
      <c r="A11940" s="508" t="s">
        <v>645</v>
      </c>
      <c r="B11940" s="509" t="s">
        <v>418</v>
      </c>
      <c r="C11940" s="509">
        <v>69</v>
      </c>
      <c r="H11940" s="509">
        <v>0</v>
      </c>
    </row>
    <row r="11941" spans="1:8">
      <c r="A11941" s="508" t="s">
        <v>645</v>
      </c>
      <c r="B11941" s="509" t="s">
        <v>418</v>
      </c>
      <c r="C11941" s="509" t="s">
        <v>1044</v>
      </c>
      <c r="H11941" s="509">
        <v>0</v>
      </c>
    </row>
    <row r="11942" spans="1:8">
      <c r="A11942" s="508" t="s">
        <v>645</v>
      </c>
      <c r="B11942" s="509" t="s">
        <v>418</v>
      </c>
      <c r="C11942" s="509" t="s">
        <v>1045</v>
      </c>
      <c r="H11942" s="509">
        <v>0</v>
      </c>
    </row>
    <row r="11943" spans="1:8">
      <c r="A11943" s="508" t="s">
        <v>645</v>
      </c>
      <c r="B11943" s="509" t="s">
        <v>418</v>
      </c>
      <c r="C11943" s="509">
        <v>70</v>
      </c>
      <c r="H11943" s="509">
        <v>0</v>
      </c>
    </row>
    <row r="11944" spans="1:8">
      <c r="A11944" s="508" t="s">
        <v>645</v>
      </c>
      <c r="B11944" s="509" t="s">
        <v>418</v>
      </c>
      <c r="C11944" s="509" t="s">
        <v>1046</v>
      </c>
      <c r="H11944" s="509">
        <v>0</v>
      </c>
    </row>
    <row r="11945" spans="1:8">
      <c r="A11945" s="508" t="s">
        <v>645</v>
      </c>
      <c r="B11945" s="509" t="s">
        <v>418</v>
      </c>
      <c r="C11945" s="509">
        <v>71</v>
      </c>
      <c r="D11945" s="509">
        <v>1</v>
      </c>
      <c r="H11945" s="509">
        <v>1</v>
      </c>
    </row>
    <row r="11946" spans="1:8">
      <c r="A11946" s="508" t="s">
        <v>645</v>
      </c>
      <c r="B11946" s="509" t="s">
        <v>418</v>
      </c>
      <c r="C11946" s="509" t="s">
        <v>1047</v>
      </c>
      <c r="H11946" s="509">
        <v>0</v>
      </c>
    </row>
    <row r="11947" spans="1:8">
      <c r="A11947" s="508" t="s">
        <v>645</v>
      </c>
      <c r="B11947" s="509" t="s">
        <v>418</v>
      </c>
      <c r="C11947" s="509" t="s">
        <v>1048</v>
      </c>
      <c r="H11947" s="509">
        <v>0</v>
      </c>
    </row>
    <row r="11948" spans="1:8">
      <c r="A11948" s="508" t="s">
        <v>645</v>
      </c>
      <c r="B11948" s="509" t="s">
        <v>418</v>
      </c>
      <c r="C11948" s="509" t="s">
        <v>1049</v>
      </c>
      <c r="H11948" s="509">
        <v>0</v>
      </c>
    </row>
    <row r="11949" spans="1:8">
      <c r="A11949" s="508" t="s">
        <v>645</v>
      </c>
      <c r="B11949" s="509" t="s">
        <v>418</v>
      </c>
      <c r="C11949" s="509" t="s">
        <v>1050</v>
      </c>
      <c r="H11949" s="509">
        <v>0</v>
      </c>
    </row>
    <row r="11950" spans="1:8">
      <c r="A11950" s="508" t="s">
        <v>645</v>
      </c>
      <c r="B11950" s="509" t="s">
        <v>418</v>
      </c>
      <c r="C11950" s="509" t="s">
        <v>1051</v>
      </c>
      <c r="H11950" s="509">
        <v>0</v>
      </c>
    </row>
    <row r="11951" spans="1:8">
      <c r="A11951" s="508" t="s">
        <v>645</v>
      </c>
      <c r="B11951" s="509" t="s">
        <v>418</v>
      </c>
      <c r="C11951" s="509">
        <v>72</v>
      </c>
      <c r="D11951" s="509">
        <v>3</v>
      </c>
      <c r="H11951" s="509">
        <v>3</v>
      </c>
    </row>
    <row r="11952" spans="1:8">
      <c r="A11952" s="508" t="s">
        <v>645</v>
      </c>
      <c r="B11952" s="509" t="s">
        <v>418</v>
      </c>
      <c r="C11952" s="509">
        <v>74</v>
      </c>
      <c r="H11952" s="509">
        <v>0</v>
      </c>
    </row>
    <row r="11953" spans="1:8">
      <c r="A11953" s="508" t="s">
        <v>645</v>
      </c>
      <c r="B11953" s="509" t="s">
        <v>418</v>
      </c>
      <c r="C11953" s="509" t="s">
        <v>4571</v>
      </c>
      <c r="D11953" s="509">
        <v>20</v>
      </c>
      <c r="E11953" s="509">
        <v>2</v>
      </c>
      <c r="F11953" s="509">
        <v>3</v>
      </c>
      <c r="G11953" s="509">
        <v>0</v>
      </c>
      <c r="H11953" s="509">
        <v>23</v>
      </c>
    </row>
    <row r="11954" spans="1:8">
      <c r="A11954" s="508" t="s">
        <v>646</v>
      </c>
      <c r="B11954" s="509" t="s">
        <v>419</v>
      </c>
      <c r="C11954" s="509">
        <v>1</v>
      </c>
      <c r="D11954" s="509">
        <v>1</v>
      </c>
      <c r="E11954" s="509">
        <v>1</v>
      </c>
      <c r="F11954" s="509">
        <v>0</v>
      </c>
      <c r="H11954" s="509">
        <v>1</v>
      </c>
    </row>
    <row r="11955" spans="1:8">
      <c r="A11955" s="508" t="s">
        <v>646</v>
      </c>
      <c r="B11955" s="509" t="s">
        <v>419</v>
      </c>
      <c r="C11955" s="509" t="s">
        <v>1023</v>
      </c>
      <c r="D11955" s="509">
        <v>0</v>
      </c>
      <c r="F11955" s="509">
        <v>0</v>
      </c>
      <c r="H11955" s="509">
        <v>0</v>
      </c>
    </row>
    <row r="11956" spans="1:8">
      <c r="A11956" s="508" t="s">
        <v>646</v>
      </c>
      <c r="B11956" s="509" t="s">
        <v>419</v>
      </c>
      <c r="C11956" s="509">
        <v>2</v>
      </c>
      <c r="D11956" s="509">
        <v>1</v>
      </c>
      <c r="F11956" s="509">
        <v>0</v>
      </c>
      <c r="H11956" s="509">
        <v>1</v>
      </c>
    </row>
    <row r="11957" spans="1:8">
      <c r="A11957" s="508" t="s">
        <v>646</v>
      </c>
      <c r="B11957" s="509" t="s">
        <v>419</v>
      </c>
      <c r="C11957" s="509">
        <v>3</v>
      </c>
      <c r="D11957" s="509">
        <v>2</v>
      </c>
      <c r="F11957" s="509">
        <v>0</v>
      </c>
      <c r="H11957" s="509">
        <v>2</v>
      </c>
    </row>
    <row r="11958" spans="1:8">
      <c r="A11958" s="508" t="s">
        <v>646</v>
      </c>
      <c r="B11958" s="509" t="s">
        <v>419</v>
      </c>
      <c r="C11958" s="509">
        <v>4</v>
      </c>
      <c r="D11958" s="509">
        <v>3</v>
      </c>
      <c r="F11958" s="509">
        <v>0</v>
      </c>
      <c r="H11958" s="509">
        <v>3</v>
      </c>
    </row>
    <row r="11959" spans="1:8">
      <c r="A11959" s="508" t="s">
        <v>646</v>
      </c>
      <c r="B11959" s="509" t="s">
        <v>419</v>
      </c>
      <c r="C11959" s="509">
        <v>5</v>
      </c>
      <c r="D11959" s="509">
        <v>1</v>
      </c>
      <c r="F11959" s="509">
        <v>0</v>
      </c>
      <c r="H11959" s="509">
        <v>1</v>
      </c>
    </row>
    <row r="11960" spans="1:8">
      <c r="A11960" s="508" t="s">
        <v>646</v>
      </c>
      <c r="B11960" s="509" t="s">
        <v>419</v>
      </c>
      <c r="C11960" s="509">
        <v>6</v>
      </c>
      <c r="D11960" s="509">
        <v>0</v>
      </c>
      <c r="F11960" s="509">
        <v>0</v>
      </c>
      <c r="H11960" s="509">
        <v>0</v>
      </c>
    </row>
    <row r="11961" spans="1:8">
      <c r="A11961" s="508" t="s">
        <v>646</v>
      </c>
      <c r="B11961" s="509" t="s">
        <v>419</v>
      </c>
      <c r="C11961" s="509">
        <v>7</v>
      </c>
      <c r="D11961" s="509">
        <v>0</v>
      </c>
      <c r="F11961" s="509">
        <v>0</v>
      </c>
      <c r="H11961" s="509">
        <v>0</v>
      </c>
    </row>
    <row r="11962" spans="1:8">
      <c r="A11962" s="508" t="s">
        <v>646</v>
      </c>
      <c r="B11962" s="509" t="s">
        <v>419</v>
      </c>
      <c r="C11962" s="509">
        <v>8</v>
      </c>
      <c r="D11962" s="509">
        <v>0</v>
      </c>
      <c r="F11962" s="509">
        <v>0</v>
      </c>
      <c r="H11962" s="509">
        <v>0</v>
      </c>
    </row>
    <row r="11963" spans="1:8">
      <c r="A11963" s="508" t="s">
        <v>646</v>
      </c>
      <c r="B11963" s="509" t="s">
        <v>419</v>
      </c>
      <c r="C11963" s="509">
        <v>9</v>
      </c>
      <c r="D11963" s="509">
        <v>0</v>
      </c>
      <c r="F11963" s="509">
        <v>0</v>
      </c>
      <c r="H11963" s="509">
        <v>0</v>
      </c>
    </row>
    <row r="11964" spans="1:8">
      <c r="A11964" s="508" t="s">
        <v>646</v>
      </c>
      <c r="B11964" s="509" t="s">
        <v>419</v>
      </c>
      <c r="C11964" s="509">
        <v>10</v>
      </c>
      <c r="D11964" s="509">
        <v>8</v>
      </c>
      <c r="E11964" s="509">
        <v>5</v>
      </c>
      <c r="F11964" s="509">
        <v>0</v>
      </c>
      <c r="H11964" s="509">
        <v>8</v>
      </c>
    </row>
    <row r="11965" spans="1:8">
      <c r="A11965" s="508" t="s">
        <v>646</v>
      </c>
      <c r="B11965" s="509" t="s">
        <v>419</v>
      </c>
      <c r="C11965" s="509">
        <v>11</v>
      </c>
      <c r="D11965" s="509">
        <v>1</v>
      </c>
      <c r="E11965" s="509">
        <v>1</v>
      </c>
      <c r="F11965" s="509">
        <v>0</v>
      </c>
      <c r="H11965" s="509">
        <v>1</v>
      </c>
    </row>
    <row r="11966" spans="1:8">
      <c r="A11966" s="508" t="s">
        <v>646</v>
      </c>
      <c r="B11966" s="509" t="s">
        <v>419</v>
      </c>
      <c r="C11966" s="509">
        <v>12</v>
      </c>
      <c r="D11966" s="509">
        <v>1</v>
      </c>
      <c r="F11966" s="509">
        <v>0</v>
      </c>
      <c r="H11966" s="509">
        <v>1</v>
      </c>
    </row>
    <row r="11967" spans="1:8">
      <c r="A11967" s="508" t="s">
        <v>646</v>
      </c>
      <c r="B11967" s="509" t="s">
        <v>419</v>
      </c>
      <c r="C11967" s="509">
        <v>13</v>
      </c>
      <c r="D11967" s="509">
        <v>0</v>
      </c>
      <c r="F11967" s="509">
        <v>0</v>
      </c>
      <c r="H11967" s="509">
        <v>0</v>
      </c>
    </row>
    <row r="11968" spans="1:8">
      <c r="A11968" s="508" t="s">
        <v>646</v>
      </c>
      <c r="B11968" s="509" t="s">
        <v>419</v>
      </c>
      <c r="C11968" s="509">
        <v>14</v>
      </c>
      <c r="D11968" s="509">
        <v>0</v>
      </c>
      <c r="F11968" s="509">
        <v>0</v>
      </c>
      <c r="H11968" s="509">
        <v>0</v>
      </c>
    </row>
    <row r="11969" spans="1:8">
      <c r="A11969" s="508" t="s">
        <v>646</v>
      </c>
      <c r="B11969" s="509" t="s">
        <v>419</v>
      </c>
      <c r="C11969" s="509">
        <v>15</v>
      </c>
      <c r="D11969" s="509">
        <v>0</v>
      </c>
      <c r="F11969" s="509">
        <v>0</v>
      </c>
      <c r="H11969" s="509">
        <v>0</v>
      </c>
    </row>
    <row r="11970" spans="1:8">
      <c r="A11970" s="508" t="s">
        <v>646</v>
      </c>
      <c r="B11970" s="509" t="s">
        <v>419</v>
      </c>
      <c r="C11970" s="509">
        <v>16</v>
      </c>
      <c r="D11970" s="509">
        <v>0</v>
      </c>
      <c r="F11970" s="509">
        <v>0</v>
      </c>
      <c r="H11970" s="509">
        <v>0</v>
      </c>
    </row>
    <row r="11971" spans="1:8">
      <c r="A11971" s="508" t="s">
        <v>646</v>
      </c>
      <c r="B11971" s="509" t="s">
        <v>419</v>
      </c>
      <c r="C11971" s="509">
        <v>17</v>
      </c>
      <c r="D11971" s="509">
        <v>0</v>
      </c>
      <c r="F11971" s="509">
        <v>0</v>
      </c>
      <c r="H11971" s="509">
        <v>0</v>
      </c>
    </row>
    <row r="11972" spans="1:8">
      <c r="A11972" s="508" t="s">
        <v>646</v>
      </c>
      <c r="B11972" s="509" t="s">
        <v>419</v>
      </c>
      <c r="C11972" s="509">
        <v>18</v>
      </c>
      <c r="D11972" s="509">
        <v>0</v>
      </c>
      <c r="F11972" s="509">
        <v>0</v>
      </c>
      <c r="H11972" s="509">
        <v>0</v>
      </c>
    </row>
    <row r="11973" spans="1:8">
      <c r="A11973" s="508" t="s">
        <v>646</v>
      </c>
      <c r="B11973" s="509" t="s">
        <v>419</v>
      </c>
      <c r="C11973" s="509" t="s">
        <v>1024</v>
      </c>
      <c r="D11973" s="509">
        <v>2</v>
      </c>
      <c r="F11973" s="509">
        <v>0</v>
      </c>
      <c r="H11973" s="509">
        <v>2</v>
      </c>
    </row>
    <row r="11974" spans="1:8">
      <c r="A11974" s="508" t="s">
        <v>646</v>
      </c>
      <c r="B11974" s="509" t="s">
        <v>419</v>
      </c>
      <c r="C11974" s="509" t="s">
        <v>1025</v>
      </c>
      <c r="D11974" s="509">
        <v>0</v>
      </c>
      <c r="F11974" s="509">
        <v>0</v>
      </c>
      <c r="H11974" s="509">
        <v>0</v>
      </c>
    </row>
    <row r="11975" spans="1:8">
      <c r="A11975" s="508" t="s">
        <v>646</v>
      </c>
      <c r="B11975" s="509" t="s">
        <v>419</v>
      </c>
      <c r="C11975" s="509">
        <v>19</v>
      </c>
      <c r="D11975" s="509">
        <v>6</v>
      </c>
      <c r="F11975" s="509">
        <v>0</v>
      </c>
      <c r="H11975" s="509">
        <v>6</v>
      </c>
    </row>
    <row r="11976" spans="1:8">
      <c r="A11976" s="508" t="s">
        <v>646</v>
      </c>
      <c r="B11976" s="509" t="s">
        <v>419</v>
      </c>
      <c r="C11976" s="509">
        <v>20</v>
      </c>
      <c r="D11976" s="509">
        <v>0</v>
      </c>
      <c r="F11976" s="509">
        <v>0</v>
      </c>
      <c r="H11976" s="509">
        <v>0</v>
      </c>
    </row>
    <row r="11977" spans="1:8">
      <c r="A11977" s="508" t="s">
        <v>646</v>
      </c>
      <c r="B11977" s="509" t="s">
        <v>419</v>
      </c>
      <c r="C11977" s="509">
        <v>21</v>
      </c>
      <c r="D11977" s="509">
        <v>0</v>
      </c>
      <c r="F11977" s="509">
        <v>0</v>
      </c>
      <c r="H11977" s="509">
        <v>0</v>
      </c>
    </row>
    <row r="11978" spans="1:8">
      <c r="A11978" s="508" t="s">
        <v>646</v>
      </c>
      <c r="B11978" s="509" t="s">
        <v>419</v>
      </c>
      <c r="C11978" s="509" t="s">
        <v>1026</v>
      </c>
      <c r="D11978" s="509">
        <v>0</v>
      </c>
      <c r="F11978" s="509">
        <v>0</v>
      </c>
      <c r="H11978" s="509">
        <v>0</v>
      </c>
    </row>
    <row r="11979" spans="1:8">
      <c r="A11979" s="508" t="s">
        <v>646</v>
      </c>
      <c r="B11979" s="509" t="s">
        <v>419</v>
      </c>
      <c r="C11979" s="509" t="s">
        <v>1027</v>
      </c>
      <c r="D11979" s="509">
        <v>0</v>
      </c>
      <c r="F11979" s="509">
        <v>0</v>
      </c>
      <c r="H11979" s="509">
        <v>0</v>
      </c>
    </row>
    <row r="11980" spans="1:8">
      <c r="A11980" s="508" t="s">
        <v>646</v>
      </c>
      <c r="B11980" s="509" t="s">
        <v>419</v>
      </c>
      <c r="C11980" s="509" t="s">
        <v>1028</v>
      </c>
      <c r="D11980" s="509">
        <v>0</v>
      </c>
      <c r="F11980" s="509">
        <v>0</v>
      </c>
      <c r="H11980" s="509">
        <v>0</v>
      </c>
    </row>
    <row r="11981" spans="1:8">
      <c r="A11981" s="508" t="s">
        <v>646</v>
      </c>
      <c r="B11981" s="509" t="s">
        <v>419</v>
      </c>
      <c r="C11981" s="509">
        <v>22</v>
      </c>
      <c r="D11981" s="509">
        <v>0</v>
      </c>
      <c r="F11981" s="509">
        <v>0</v>
      </c>
      <c r="H11981" s="509">
        <v>0</v>
      </c>
    </row>
    <row r="11982" spans="1:8">
      <c r="A11982" s="508" t="s">
        <v>646</v>
      </c>
      <c r="B11982" s="509" t="s">
        <v>419</v>
      </c>
      <c r="C11982" s="509">
        <v>23</v>
      </c>
      <c r="D11982" s="509">
        <v>0</v>
      </c>
      <c r="F11982" s="509">
        <v>0</v>
      </c>
      <c r="H11982" s="509">
        <v>0</v>
      </c>
    </row>
    <row r="11983" spans="1:8">
      <c r="A11983" s="508" t="s">
        <v>646</v>
      </c>
      <c r="B11983" s="509" t="s">
        <v>419</v>
      </c>
      <c r="C11983" s="509" t="s">
        <v>1029</v>
      </c>
      <c r="D11983" s="509">
        <v>0</v>
      </c>
      <c r="F11983" s="509">
        <v>0</v>
      </c>
      <c r="H11983" s="509">
        <v>0</v>
      </c>
    </row>
    <row r="11984" spans="1:8">
      <c r="A11984" s="508" t="s">
        <v>646</v>
      </c>
      <c r="B11984" s="509" t="s">
        <v>419</v>
      </c>
      <c r="C11984" s="509">
        <v>24</v>
      </c>
      <c r="D11984" s="509">
        <v>0</v>
      </c>
      <c r="F11984" s="509">
        <v>0</v>
      </c>
      <c r="H11984" s="509">
        <v>0</v>
      </c>
    </row>
    <row r="11985" spans="1:8">
      <c r="A11985" s="508" t="s">
        <v>646</v>
      </c>
      <c r="B11985" s="509" t="s">
        <v>419</v>
      </c>
      <c r="C11985" s="509">
        <v>25</v>
      </c>
      <c r="D11985" s="509">
        <v>0</v>
      </c>
      <c r="F11985" s="509">
        <v>0</v>
      </c>
    </row>
    <row r="11986" spans="1:8">
      <c r="A11986" s="508" t="s">
        <v>646</v>
      </c>
      <c r="B11986" s="509" t="s">
        <v>419</v>
      </c>
      <c r="C11986" s="509">
        <v>26</v>
      </c>
      <c r="D11986" s="509">
        <v>0</v>
      </c>
      <c r="F11986" s="509">
        <v>0</v>
      </c>
      <c r="H11986" s="509">
        <v>0</v>
      </c>
    </row>
    <row r="11987" spans="1:8">
      <c r="A11987" s="508" t="s">
        <v>646</v>
      </c>
      <c r="B11987" s="509" t="s">
        <v>419</v>
      </c>
      <c r="C11987" s="509">
        <v>27</v>
      </c>
      <c r="D11987" s="509">
        <v>0</v>
      </c>
      <c r="F11987" s="509">
        <v>0</v>
      </c>
      <c r="H11987" s="509">
        <v>0</v>
      </c>
    </row>
    <row r="11988" spans="1:8">
      <c r="A11988" s="508" t="s">
        <v>646</v>
      </c>
      <c r="B11988" s="509" t="s">
        <v>419</v>
      </c>
      <c r="C11988" s="509">
        <v>28</v>
      </c>
      <c r="D11988" s="509">
        <v>0</v>
      </c>
      <c r="F11988" s="509">
        <v>0</v>
      </c>
      <c r="H11988" s="509">
        <v>0</v>
      </c>
    </row>
    <row r="11989" spans="1:8">
      <c r="A11989" s="508" t="s">
        <v>646</v>
      </c>
      <c r="B11989" s="509" t="s">
        <v>419</v>
      </c>
      <c r="C11989" s="509">
        <v>29</v>
      </c>
      <c r="D11989" s="509">
        <v>0</v>
      </c>
      <c r="F11989" s="509">
        <v>0</v>
      </c>
      <c r="H11989" s="509">
        <v>0</v>
      </c>
    </row>
    <row r="11990" spans="1:8">
      <c r="A11990" s="508" t="s">
        <v>646</v>
      </c>
      <c r="B11990" s="509" t="s">
        <v>419</v>
      </c>
      <c r="C11990" s="509">
        <v>30</v>
      </c>
      <c r="D11990" s="509">
        <v>0</v>
      </c>
      <c r="F11990" s="509">
        <v>0</v>
      </c>
      <c r="H11990" s="509">
        <v>0</v>
      </c>
    </row>
    <row r="11991" spans="1:8">
      <c r="A11991" s="508" t="s">
        <v>646</v>
      </c>
      <c r="B11991" s="509" t="s">
        <v>419</v>
      </c>
      <c r="C11991" s="509">
        <v>31</v>
      </c>
      <c r="D11991" s="509">
        <v>0</v>
      </c>
      <c r="F11991" s="509">
        <v>0</v>
      </c>
      <c r="H11991" s="509">
        <v>0</v>
      </c>
    </row>
    <row r="11992" spans="1:8">
      <c r="A11992" s="508" t="s">
        <v>646</v>
      </c>
      <c r="B11992" s="509" t="s">
        <v>419</v>
      </c>
      <c r="C11992" s="509">
        <v>32</v>
      </c>
      <c r="D11992" s="509">
        <v>0</v>
      </c>
      <c r="F11992" s="509">
        <v>0</v>
      </c>
      <c r="H11992" s="509">
        <v>0</v>
      </c>
    </row>
    <row r="11993" spans="1:8">
      <c r="A11993" s="508" t="s">
        <v>646</v>
      </c>
      <c r="B11993" s="509" t="s">
        <v>419</v>
      </c>
      <c r="C11993" s="509">
        <v>33</v>
      </c>
      <c r="D11993" s="509">
        <v>0</v>
      </c>
      <c r="F11993" s="509">
        <v>0</v>
      </c>
      <c r="H11993" s="509">
        <v>0</v>
      </c>
    </row>
    <row r="11994" spans="1:8">
      <c r="A11994" s="508" t="s">
        <v>646</v>
      </c>
      <c r="B11994" s="509" t="s">
        <v>419</v>
      </c>
      <c r="C11994" s="509">
        <v>34</v>
      </c>
      <c r="D11994" s="509">
        <v>0</v>
      </c>
      <c r="F11994" s="509">
        <v>0</v>
      </c>
      <c r="H11994" s="509">
        <v>0</v>
      </c>
    </row>
    <row r="11995" spans="1:8">
      <c r="A11995" s="508" t="s">
        <v>646</v>
      </c>
      <c r="B11995" s="509" t="s">
        <v>419</v>
      </c>
      <c r="C11995" s="509">
        <v>35</v>
      </c>
      <c r="D11995" s="509">
        <v>0</v>
      </c>
      <c r="F11995" s="509">
        <v>0</v>
      </c>
      <c r="H11995" s="509">
        <v>0</v>
      </c>
    </row>
    <row r="11996" spans="1:8">
      <c r="A11996" s="508" t="s">
        <v>646</v>
      </c>
      <c r="B11996" s="509" t="s">
        <v>419</v>
      </c>
      <c r="C11996" s="509">
        <v>36</v>
      </c>
      <c r="D11996" s="509">
        <v>0</v>
      </c>
      <c r="F11996" s="509">
        <v>0</v>
      </c>
      <c r="H11996" s="509">
        <v>0</v>
      </c>
    </row>
    <row r="11997" spans="1:8">
      <c r="A11997" s="508" t="s">
        <v>646</v>
      </c>
      <c r="B11997" s="509" t="s">
        <v>419</v>
      </c>
      <c r="C11997" s="509">
        <v>37</v>
      </c>
      <c r="D11997" s="509">
        <v>0</v>
      </c>
      <c r="F11997" s="509">
        <v>0</v>
      </c>
      <c r="H11997" s="509">
        <v>0</v>
      </c>
    </row>
    <row r="11998" spans="1:8">
      <c r="A11998" s="508" t="s">
        <v>646</v>
      </c>
      <c r="B11998" s="509" t="s">
        <v>419</v>
      </c>
      <c r="C11998" s="509">
        <v>38</v>
      </c>
      <c r="D11998" s="509">
        <v>0</v>
      </c>
      <c r="F11998" s="509">
        <v>0</v>
      </c>
      <c r="H11998" s="509">
        <v>0</v>
      </c>
    </row>
    <row r="11999" spans="1:8">
      <c r="A11999" s="508" t="s">
        <v>646</v>
      </c>
      <c r="B11999" s="509" t="s">
        <v>419</v>
      </c>
      <c r="C11999" s="509" t="s">
        <v>1030</v>
      </c>
    </row>
    <row r="12000" spans="1:8">
      <c r="A12000" s="508" t="s">
        <v>646</v>
      </c>
      <c r="B12000" s="509" t="s">
        <v>419</v>
      </c>
      <c r="C12000" s="509">
        <v>39</v>
      </c>
      <c r="D12000" s="509">
        <v>0</v>
      </c>
      <c r="F12000" s="509">
        <v>0</v>
      </c>
      <c r="H12000" s="509">
        <v>0</v>
      </c>
    </row>
    <row r="12001" spans="1:8">
      <c r="A12001" s="508" t="s">
        <v>646</v>
      </c>
      <c r="B12001" s="509" t="s">
        <v>419</v>
      </c>
      <c r="C12001" s="509">
        <v>40</v>
      </c>
      <c r="D12001" s="509">
        <v>0</v>
      </c>
      <c r="F12001" s="509">
        <v>0</v>
      </c>
      <c r="H12001" s="509">
        <v>0</v>
      </c>
    </row>
    <row r="12002" spans="1:8">
      <c r="A12002" s="508" t="s">
        <v>646</v>
      </c>
      <c r="B12002" s="509" t="s">
        <v>419</v>
      </c>
      <c r="C12002" s="509">
        <v>41</v>
      </c>
      <c r="D12002" s="509">
        <v>0</v>
      </c>
      <c r="F12002" s="509">
        <v>0</v>
      </c>
      <c r="H12002" s="509">
        <v>0</v>
      </c>
    </row>
    <row r="12003" spans="1:8">
      <c r="A12003" s="508" t="s">
        <v>646</v>
      </c>
      <c r="B12003" s="509" t="s">
        <v>419</v>
      </c>
      <c r="C12003" s="509">
        <v>42</v>
      </c>
      <c r="D12003" s="509">
        <v>0</v>
      </c>
      <c r="F12003" s="509">
        <v>0</v>
      </c>
      <c r="H12003" s="509">
        <v>0</v>
      </c>
    </row>
    <row r="12004" spans="1:8">
      <c r="A12004" s="508" t="s">
        <v>646</v>
      </c>
      <c r="B12004" s="509" t="s">
        <v>419</v>
      </c>
      <c r="C12004" s="509">
        <v>43</v>
      </c>
      <c r="D12004" s="509">
        <v>0</v>
      </c>
      <c r="F12004" s="509">
        <v>0</v>
      </c>
      <c r="H12004" s="509">
        <v>0</v>
      </c>
    </row>
    <row r="12005" spans="1:8">
      <c r="A12005" s="508" t="s">
        <v>646</v>
      </c>
      <c r="B12005" s="509" t="s">
        <v>419</v>
      </c>
      <c r="C12005" s="509">
        <v>44</v>
      </c>
      <c r="D12005" s="509">
        <v>0</v>
      </c>
      <c r="F12005" s="509">
        <v>0</v>
      </c>
      <c r="H12005" s="509">
        <v>0</v>
      </c>
    </row>
    <row r="12006" spans="1:8">
      <c r="A12006" s="508" t="s">
        <v>646</v>
      </c>
      <c r="B12006" s="509" t="s">
        <v>419</v>
      </c>
      <c r="C12006" s="509">
        <v>45</v>
      </c>
      <c r="D12006" s="509">
        <v>0</v>
      </c>
      <c r="F12006" s="509">
        <v>0</v>
      </c>
      <c r="H12006" s="509">
        <v>0</v>
      </c>
    </row>
    <row r="12007" spans="1:8">
      <c r="A12007" s="508" t="s">
        <v>646</v>
      </c>
      <c r="B12007" s="509" t="s">
        <v>419</v>
      </c>
      <c r="C12007" s="509">
        <v>46</v>
      </c>
      <c r="D12007" s="509">
        <v>3</v>
      </c>
      <c r="F12007" s="509">
        <v>0</v>
      </c>
      <c r="H12007" s="509">
        <v>3</v>
      </c>
    </row>
    <row r="12008" spans="1:8">
      <c r="A12008" s="508" t="s">
        <v>646</v>
      </c>
      <c r="B12008" s="509" t="s">
        <v>419</v>
      </c>
      <c r="C12008" s="509">
        <v>47</v>
      </c>
      <c r="D12008" s="509">
        <v>0</v>
      </c>
      <c r="F12008" s="509">
        <v>0</v>
      </c>
      <c r="H12008" s="509">
        <v>0</v>
      </c>
    </row>
    <row r="12009" spans="1:8">
      <c r="A12009" s="508" t="s">
        <v>646</v>
      </c>
      <c r="B12009" s="509" t="s">
        <v>419</v>
      </c>
      <c r="C12009" s="509">
        <v>48</v>
      </c>
      <c r="D12009" s="509">
        <v>0</v>
      </c>
      <c r="F12009" s="509">
        <v>0</v>
      </c>
      <c r="H12009" s="509">
        <v>0</v>
      </c>
    </row>
    <row r="12010" spans="1:8">
      <c r="A12010" s="508" t="s">
        <v>646</v>
      </c>
      <c r="B12010" s="509" t="s">
        <v>419</v>
      </c>
      <c r="C12010" s="509">
        <v>49</v>
      </c>
      <c r="D12010" s="509">
        <v>0</v>
      </c>
      <c r="F12010" s="509">
        <v>0</v>
      </c>
      <c r="H12010" s="509">
        <v>0</v>
      </c>
    </row>
    <row r="12011" spans="1:8">
      <c r="A12011" s="508" t="s">
        <v>646</v>
      </c>
      <c r="B12011" s="509" t="s">
        <v>419</v>
      </c>
      <c r="C12011" s="509">
        <v>50</v>
      </c>
      <c r="D12011" s="509">
        <v>0</v>
      </c>
      <c r="F12011" s="509">
        <v>0</v>
      </c>
      <c r="H12011" s="509">
        <v>0</v>
      </c>
    </row>
    <row r="12012" spans="1:8">
      <c r="A12012" s="508" t="s">
        <v>646</v>
      </c>
      <c r="B12012" s="509" t="s">
        <v>419</v>
      </c>
      <c r="C12012" s="509">
        <v>51</v>
      </c>
      <c r="D12012" s="509">
        <v>1</v>
      </c>
      <c r="E12012" s="509">
        <v>1</v>
      </c>
      <c r="F12012" s="509">
        <v>0</v>
      </c>
      <c r="H12012" s="509">
        <v>1</v>
      </c>
    </row>
    <row r="12013" spans="1:8">
      <c r="A12013" s="508" t="s">
        <v>646</v>
      </c>
      <c r="B12013" s="509" t="s">
        <v>419</v>
      </c>
      <c r="C12013" s="509" t="s">
        <v>1031</v>
      </c>
      <c r="D12013" s="509">
        <v>0</v>
      </c>
      <c r="F12013" s="509">
        <v>0</v>
      </c>
      <c r="H12013" s="509">
        <v>0</v>
      </c>
    </row>
    <row r="12014" spans="1:8">
      <c r="A12014" s="508" t="s">
        <v>646</v>
      </c>
      <c r="B12014" s="509" t="s">
        <v>419</v>
      </c>
      <c r="C12014" s="509" t="s">
        <v>1032</v>
      </c>
      <c r="D12014" s="509">
        <v>0</v>
      </c>
      <c r="F12014" s="509">
        <v>0</v>
      </c>
      <c r="H12014" s="509">
        <v>0</v>
      </c>
    </row>
    <row r="12015" spans="1:8">
      <c r="A12015" s="508" t="s">
        <v>646</v>
      </c>
      <c r="B12015" s="509" t="s">
        <v>419</v>
      </c>
      <c r="C12015" s="509">
        <v>52</v>
      </c>
      <c r="D12015" s="509">
        <v>0</v>
      </c>
      <c r="F12015" s="509">
        <v>0</v>
      </c>
      <c r="H12015" s="509">
        <v>0</v>
      </c>
    </row>
    <row r="12016" spans="1:8">
      <c r="A12016" s="508" t="s">
        <v>646</v>
      </c>
      <c r="B12016" s="509" t="s">
        <v>419</v>
      </c>
      <c r="C12016" s="509">
        <v>53</v>
      </c>
      <c r="D12016" s="509">
        <v>0</v>
      </c>
      <c r="F12016" s="509">
        <v>0</v>
      </c>
      <c r="H12016" s="509">
        <v>0</v>
      </c>
    </row>
    <row r="12017" spans="1:8">
      <c r="A12017" s="508" t="s">
        <v>646</v>
      </c>
      <c r="B12017" s="509" t="s">
        <v>419</v>
      </c>
      <c r="C12017" s="509">
        <v>54</v>
      </c>
      <c r="D12017" s="509">
        <v>0</v>
      </c>
      <c r="F12017" s="509">
        <v>0</v>
      </c>
      <c r="H12017" s="509">
        <v>0</v>
      </c>
    </row>
    <row r="12018" spans="1:8">
      <c r="A12018" s="508" t="s">
        <v>646</v>
      </c>
      <c r="B12018" s="509" t="s">
        <v>419</v>
      </c>
      <c r="C12018" s="509">
        <v>55</v>
      </c>
      <c r="D12018" s="509">
        <v>0</v>
      </c>
      <c r="F12018" s="509">
        <v>0</v>
      </c>
      <c r="H12018" s="509">
        <v>0</v>
      </c>
    </row>
    <row r="12019" spans="1:8">
      <c r="A12019" s="508" t="s">
        <v>646</v>
      </c>
      <c r="B12019" s="509" t="s">
        <v>419</v>
      </c>
      <c r="C12019" s="509">
        <v>56</v>
      </c>
      <c r="D12019" s="509">
        <v>0</v>
      </c>
      <c r="F12019" s="509">
        <v>0</v>
      </c>
      <c r="H12019" s="509">
        <v>0</v>
      </c>
    </row>
    <row r="12020" spans="1:8">
      <c r="A12020" s="508" t="s">
        <v>646</v>
      </c>
      <c r="B12020" s="509" t="s">
        <v>419</v>
      </c>
      <c r="C12020" s="509">
        <v>57</v>
      </c>
      <c r="D12020" s="509">
        <v>0</v>
      </c>
      <c r="F12020" s="509">
        <v>0</v>
      </c>
      <c r="H12020" s="509">
        <v>0</v>
      </c>
    </row>
    <row r="12021" spans="1:8">
      <c r="A12021" s="508" t="s">
        <v>646</v>
      </c>
      <c r="B12021" s="509" t="s">
        <v>419</v>
      </c>
      <c r="C12021" s="509">
        <v>58</v>
      </c>
      <c r="D12021" s="509">
        <v>1</v>
      </c>
      <c r="F12021" s="509">
        <v>0</v>
      </c>
      <c r="H12021" s="509">
        <v>1</v>
      </c>
    </row>
    <row r="12022" spans="1:8">
      <c r="A12022" s="508" t="s">
        <v>646</v>
      </c>
      <c r="B12022" s="509" t="s">
        <v>419</v>
      </c>
      <c r="C12022" s="509">
        <v>59</v>
      </c>
      <c r="D12022" s="509">
        <v>0</v>
      </c>
      <c r="F12022" s="509">
        <v>0</v>
      </c>
      <c r="H12022" s="509">
        <v>0</v>
      </c>
    </row>
    <row r="12023" spans="1:8">
      <c r="A12023" s="508" t="s">
        <v>646</v>
      </c>
      <c r="B12023" s="509" t="s">
        <v>419</v>
      </c>
      <c r="C12023" s="509">
        <v>60</v>
      </c>
      <c r="D12023" s="509">
        <v>0</v>
      </c>
      <c r="F12023" s="509">
        <v>0</v>
      </c>
      <c r="H12023" s="509">
        <v>0</v>
      </c>
    </row>
    <row r="12024" spans="1:8">
      <c r="A12024" s="508" t="s">
        <v>646</v>
      </c>
      <c r="B12024" s="509" t="s">
        <v>419</v>
      </c>
      <c r="C12024" s="509">
        <v>61</v>
      </c>
      <c r="D12024" s="509">
        <v>1</v>
      </c>
      <c r="E12024" s="509">
        <v>1</v>
      </c>
      <c r="F12024" s="509">
        <v>0</v>
      </c>
      <c r="H12024" s="509">
        <v>1</v>
      </c>
    </row>
    <row r="12025" spans="1:8">
      <c r="A12025" s="508" t="s">
        <v>646</v>
      </c>
      <c r="B12025" s="509" t="s">
        <v>419</v>
      </c>
      <c r="C12025" s="509">
        <v>62</v>
      </c>
      <c r="D12025" s="509">
        <v>0</v>
      </c>
      <c r="F12025" s="509">
        <v>0</v>
      </c>
      <c r="H12025" s="509">
        <v>0</v>
      </c>
    </row>
    <row r="12026" spans="1:8">
      <c r="A12026" s="508" t="s">
        <v>646</v>
      </c>
      <c r="B12026" s="509" t="s">
        <v>419</v>
      </c>
      <c r="C12026" s="509">
        <v>63</v>
      </c>
      <c r="D12026" s="509">
        <v>1</v>
      </c>
      <c r="E12026" s="509">
        <v>1</v>
      </c>
      <c r="F12026" s="509">
        <v>0</v>
      </c>
      <c r="H12026" s="509">
        <v>1</v>
      </c>
    </row>
    <row r="12027" spans="1:8">
      <c r="A12027" s="508" t="s">
        <v>646</v>
      </c>
      <c r="B12027" s="509" t="s">
        <v>419</v>
      </c>
      <c r="C12027" s="509" t="s">
        <v>1033</v>
      </c>
      <c r="D12027" s="509">
        <v>0</v>
      </c>
      <c r="F12027" s="509">
        <v>0</v>
      </c>
      <c r="H12027" s="509">
        <v>0</v>
      </c>
    </row>
    <row r="12028" spans="1:8">
      <c r="A12028" s="508" t="s">
        <v>646</v>
      </c>
      <c r="B12028" s="509" t="s">
        <v>419</v>
      </c>
      <c r="C12028" s="509" t="s">
        <v>1034</v>
      </c>
      <c r="D12028" s="509">
        <v>0</v>
      </c>
      <c r="F12028" s="509">
        <v>0</v>
      </c>
      <c r="H12028" s="509">
        <v>0</v>
      </c>
    </row>
    <row r="12029" spans="1:8">
      <c r="A12029" s="508" t="s">
        <v>646</v>
      </c>
      <c r="B12029" s="509" t="s">
        <v>419</v>
      </c>
      <c r="C12029" s="509">
        <v>64</v>
      </c>
      <c r="D12029" s="509">
        <v>0</v>
      </c>
      <c r="F12029" s="509">
        <v>0</v>
      </c>
      <c r="H12029" s="509">
        <v>0</v>
      </c>
    </row>
    <row r="12030" spans="1:8">
      <c r="A12030" s="508" t="s">
        <v>646</v>
      </c>
      <c r="B12030" s="509" t="s">
        <v>419</v>
      </c>
      <c r="C12030" s="509" t="s">
        <v>1035</v>
      </c>
      <c r="D12030" s="509">
        <v>1</v>
      </c>
      <c r="F12030" s="509">
        <v>0</v>
      </c>
      <c r="H12030" s="509">
        <v>1</v>
      </c>
    </row>
    <row r="12031" spans="1:8">
      <c r="A12031" s="508" t="s">
        <v>646</v>
      </c>
      <c r="B12031" s="509" t="s">
        <v>419</v>
      </c>
      <c r="C12031" s="509">
        <v>65</v>
      </c>
      <c r="D12031" s="509">
        <v>1</v>
      </c>
      <c r="F12031" s="509">
        <v>0</v>
      </c>
      <c r="H12031" s="509">
        <v>1</v>
      </c>
    </row>
    <row r="12032" spans="1:8">
      <c r="A12032" s="508" t="s">
        <v>646</v>
      </c>
      <c r="B12032" s="509" t="s">
        <v>419</v>
      </c>
      <c r="C12032" s="509">
        <v>66</v>
      </c>
      <c r="D12032" s="509">
        <v>0</v>
      </c>
      <c r="F12032" s="509">
        <v>0</v>
      </c>
      <c r="H12032" s="509">
        <v>0</v>
      </c>
    </row>
    <row r="12033" spans="1:8">
      <c r="A12033" s="508" t="s">
        <v>646</v>
      </c>
      <c r="B12033" s="509" t="s">
        <v>419</v>
      </c>
      <c r="C12033" s="509" t="s">
        <v>1036</v>
      </c>
      <c r="D12033" s="509">
        <v>0</v>
      </c>
      <c r="F12033" s="509">
        <v>0</v>
      </c>
      <c r="H12033" s="509">
        <v>0</v>
      </c>
    </row>
    <row r="12034" spans="1:8">
      <c r="A12034" s="508" t="s">
        <v>646</v>
      </c>
      <c r="B12034" s="509" t="s">
        <v>419</v>
      </c>
      <c r="C12034" s="509" t="s">
        <v>1037</v>
      </c>
      <c r="D12034" s="509">
        <v>8</v>
      </c>
      <c r="F12034" s="509">
        <v>2</v>
      </c>
      <c r="H12034" s="509">
        <v>10</v>
      </c>
    </row>
    <row r="12035" spans="1:8">
      <c r="A12035" s="508" t="s">
        <v>646</v>
      </c>
      <c r="B12035" s="509" t="s">
        <v>419</v>
      </c>
      <c r="C12035" s="509" t="s">
        <v>1038</v>
      </c>
      <c r="D12035" s="509">
        <v>1</v>
      </c>
      <c r="F12035" s="509">
        <v>0</v>
      </c>
      <c r="H12035" s="509">
        <v>1</v>
      </c>
    </row>
    <row r="12036" spans="1:8">
      <c r="A12036" s="508" t="s">
        <v>646</v>
      </c>
      <c r="B12036" s="509" t="s">
        <v>419</v>
      </c>
      <c r="C12036" s="509" t="s">
        <v>1039</v>
      </c>
      <c r="D12036" s="509">
        <v>2</v>
      </c>
      <c r="F12036" s="509">
        <v>0</v>
      </c>
      <c r="H12036" s="509">
        <v>2</v>
      </c>
    </row>
    <row r="12037" spans="1:8">
      <c r="A12037" s="508" t="s">
        <v>646</v>
      </c>
      <c r="B12037" s="509" t="s">
        <v>419</v>
      </c>
      <c r="C12037" s="509" t="s">
        <v>1040</v>
      </c>
      <c r="D12037" s="509">
        <v>3</v>
      </c>
      <c r="F12037" s="509">
        <v>2</v>
      </c>
      <c r="H12037" s="509">
        <v>5</v>
      </c>
    </row>
    <row r="12038" spans="1:8">
      <c r="A12038" s="508" t="s">
        <v>646</v>
      </c>
      <c r="B12038" s="509" t="s">
        <v>419</v>
      </c>
      <c r="C12038" s="509" t="s">
        <v>1041</v>
      </c>
      <c r="D12038" s="509">
        <v>0</v>
      </c>
      <c r="F12038" s="509">
        <v>0</v>
      </c>
      <c r="H12038" s="509">
        <v>0</v>
      </c>
    </row>
    <row r="12039" spans="1:8">
      <c r="A12039" s="508" t="s">
        <v>646</v>
      </c>
      <c r="B12039" s="509" t="s">
        <v>419</v>
      </c>
      <c r="C12039" s="509" t="s">
        <v>1042</v>
      </c>
    </row>
    <row r="12040" spans="1:8">
      <c r="A12040" s="508" t="s">
        <v>646</v>
      </c>
      <c r="B12040" s="509" t="s">
        <v>419</v>
      </c>
      <c r="C12040" s="509">
        <v>67</v>
      </c>
      <c r="D12040" s="509">
        <v>3</v>
      </c>
      <c r="F12040" s="509">
        <v>0</v>
      </c>
      <c r="H12040" s="509">
        <v>3</v>
      </c>
    </row>
    <row r="12041" spans="1:8">
      <c r="A12041" s="508" t="s">
        <v>646</v>
      </c>
      <c r="B12041" s="509" t="s">
        <v>419</v>
      </c>
      <c r="C12041" s="509">
        <v>68</v>
      </c>
      <c r="D12041" s="509">
        <v>0</v>
      </c>
      <c r="F12041" s="509">
        <v>0</v>
      </c>
      <c r="H12041" s="509">
        <v>0</v>
      </c>
    </row>
    <row r="12042" spans="1:8">
      <c r="A12042" s="508" t="s">
        <v>646</v>
      </c>
      <c r="B12042" s="509" t="s">
        <v>419</v>
      </c>
      <c r="C12042" s="509" t="s">
        <v>1043</v>
      </c>
      <c r="D12042" s="509">
        <v>1</v>
      </c>
      <c r="F12042" s="509">
        <v>0</v>
      </c>
      <c r="H12042" s="509">
        <v>1</v>
      </c>
    </row>
    <row r="12043" spans="1:8">
      <c r="A12043" s="508" t="s">
        <v>646</v>
      </c>
      <c r="B12043" s="509" t="s">
        <v>419</v>
      </c>
      <c r="C12043" s="509">
        <v>69</v>
      </c>
      <c r="D12043" s="509">
        <v>0</v>
      </c>
      <c r="F12043" s="509">
        <v>0</v>
      </c>
      <c r="H12043" s="509">
        <v>0</v>
      </c>
    </row>
    <row r="12044" spans="1:8">
      <c r="A12044" s="508" t="s">
        <v>646</v>
      </c>
      <c r="B12044" s="509" t="s">
        <v>419</v>
      </c>
      <c r="C12044" s="509" t="s">
        <v>1044</v>
      </c>
      <c r="D12044" s="509">
        <v>0</v>
      </c>
      <c r="F12044" s="509">
        <v>0</v>
      </c>
      <c r="H12044" s="509">
        <v>0</v>
      </c>
    </row>
    <row r="12045" spans="1:8">
      <c r="A12045" s="508" t="s">
        <v>646</v>
      </c>
      <c r="B12045" s="509" t="s">
        <v>419</v>
      </c>
      <c r="C12045" s="509" t="s">
        <v>1045</v>
      </c>
      <c r="D12045" s="509">
        <v>0</v>
      </c>
      <c r="F12045" s="509">
        <v>0</v>
      </c>
      <c r="H12045" s="509">
        <v>0</v>
      </c>
    </row>
    <row r="12046" spans="1:8">
      <c r="A12046" s="508" t="s">
        <v>646</v>
      </c>
      <c r="B12046" s="509" t="s">
        <v>419</v>
      </c>
      <c r="C12046" s="509">
        <v>70</v>
      </c>
      <c r="D12046" s="509">
        <v>0</v>
      </c>
      <c r="F12046" s="509">
        <v>0</v>
      </c>
      <c r="H12046" s="509">
        <v>0</v>
      </c>
    </row>
    <row r="12047" spans="1:8">
      <c r="A12047" s="508" t="s">
        <v>646</v>
      </c>
      <c r="B12047" s="509" t="s">
        <v>419</v>
      </c>
      <c r="C12047" s="509" t="s">
        <v>1046</v>
      </c>
      <c r="D12047" s="509">
        <v>0</v>
      </c>
      <c r="F12047" s="509">
        <v>0</v>
      </c>
      <c r="H12047" s="509">
        <v>0</v>
      </c>
    </row>
    <row r="12048" spans="1:8">
      <c r="A12048" s="508" t="s">
        <v>646</v>
      </c>
      <c r="B12048" s="509" t="s">
        <v>419</v>
      </c>
      <c r="C12048" s="509">
        <v>71</v>
      </c>
      <c r="D12048" s="509">
        <v>0</v>
      </c>
      <c r="F12048" s="509">
        <v>0</v>
      </c>
      <c r="H12048" s="509">
        <v>0</v>
      </c>
    </row>
    <row r="12049" spans="1:8">
      <c r="A12049" s="508" t="s">
        <v>646</v>
      </c>
      <c r="B12049" s="509" t="s">
        <v>419</v>
      </c>
      <c r="C12049" s="509" t="s">
        <v>1047</v>
      </c>
      <c r="D12049" s="509">
        <v>1</v>
      </c>
      <c r="E12049" s="509">
        <v>1</v>
      </c>
      <c r="F12049" s="509">
        <v>0</v>
      </c>
      <c r="H12049" s="509">
        <v>1</v>
      </c>
    </row>
    <row r="12050" spans="1:8">
      <c r="A12050" s="508" t="s">
        <v>646</v>
      </c>
      <c r="B12050" s="509" t="s">
        <v>419</v>
      </c>
      <c r="C12050" s="509" t="s">
        <v>1048</v>
      </c>
      <c r="D12050" s="509">
        <v>0</v>
      </c>
      <c r="F12050" s="509">
        <v>0</v>
      </c>
      <c r="H12050" s="509">
        <v>0</v>
      </c>
    </row>
    <row r="12051" spans="1:8">
      <c r="A12051" s="508" t="s">
        <v>646</v>
      </c>
      <c r="B12051" s="509" t="s">
        <v>419</v>
      </c>
      <c r="C12051" s="509" t="s">
        <v>1049</v>
      </c>
      <c r="D12051" s="509">
        <v>0</v>
      </c>
      <c r="F12051" s="509">
        <v>0</v>
      </c>
      <c r="H12051" s="509">
        <v>0</v>
      </c>
    </row>
    <row r="12052" spans="1:8">
      <c r="A12052" s="508" t="s">
        <v>646</v>
      </c>
      <c r="B12052" s="509" t="s">
        <v>419</v>
      </c>
      <c r="C12052" s="509" t="s">
        <v>1050</v>
      </c>
      <c r="D12052" s="509">
        <v>0</v>
      </c>
      <c r="F12052" s="509">
        <v>0</v>
      </c>
      <c r="H12052" s="509">
        <v>0</v>
      </c>
    </row>
    <row r="12053" spans="1:8">
      <c r="A12053" s="508" t="s">
        <v>646</v>
      </c>
      <c r="B12053" s="509" t="s">
        <v>419</v>
      </c>
      <c r="C12053" s="509" t="s">
        <v>1051</v>
      </c>
      <c r="D12053" s="509">
        <v>0</v>
      </c>
      <c r="F12053" s="509">
        <v>0</v>
      </c>
      <c r="H12053" s="509">
        <v>0</v>
      </c>
    </row>
    <row r="12054" spans="1:8">
      <c r="A12054" s="508" t="s">
        <v>646</v>
      </c>
      <c r="B12054" s="509" t="s">
        <v>419</v>
      </c>
      <c r="C12054" s="509">
        <v>72</v>
      </c>
      <c r="D12054" s="509">
        <v>15</v>
      </c>
      <c r="F12054" s="509">
        <v>0</v>
      </c>
      <c r="H12054" s="509">
        <v>15</v>
      </c>
    </row>
    <row r="12055" spans="1:8">
      <c r="A12055" s="508" t="s">
        <v>646</v>
      </c>
      <c r="B12055" s="509" t="s">
        <v>419</v>
      </c>
      <c r="C12055" s="509">
        <v>74</v>
      </c>
      <c r="D12055" s="509">
        <v>1</v>
      </c>
      <c r="F12055" s="509">
        <v>0</v>
      </c>
      <c r="H12055" s="509">
        <v>1</v>
      </c>
    </row>
    <row r="12056" spans="1:8">
      <c r="A12056" s="508" t="s">
        <v>646</v>
      </c>
      <c r="B12056" s="509" t="s">
        <v>419</v>
      </c>
      <c r="C12056" s="509" t="s">
        <v>4571</v>
      </c>
      <c r="D12056" s="509">
        <v>70</v>
      </c>
      <c r="E12056" s="509">
        <v>11</v>
      </c>
      <c r="F12056" s="509">
        <v>4</v>
      </c>
      <c r="G12056" s="509">
        <v>0</v>
      </c>
      <c r="H12056" s="509">
        <v>74</v>
      </c>
    </row>
    <row r="12057" spans="1:8">
      <c r="A12057" s="508" t="s">
        <v>647</v>
      </c>
      <c r="B12057" s="509" t="s">
        <v>420</v>
      </c>
      <c r="C12057" s="509">
        <v>1</v>
      </c>
      <c r="H12057" s="509">
        <v>0</v>
      </c>
    </row>
    <row r="12058" spans="1:8">
      <c r="A12058" s="508" t="s">
        <v>647</v>
      </c>
      <c r="B12058" s="509" t="s">
        <v>420</v>
      </c>
      <c r="C12058" s="509" t="s">
        <v>1023</v>
      </c>
      <c r="H12058" s="509">
        <v>0</v>
      </c>
    </row>
    <row r="12059" spans="1:8">
      <c r="A12059" s="508" t="s">
        <v>647</v>
      </c>
      <c r="B12059" s="509" t="s">
        <v>420</v>
      </c>
      <c r="C12059" s="509">
        <v>2</v>
      </c>
      <c r="H12059" s="509">
        <v>0</v>
      </c>
    </row>
    <row r="12060" spans="1:8">
      <c r="A12060" s="508" t="s">
        <v>647</v>
      </c>
      <c r="B12060" s="509" t="s">
        <v>420</v>
      </c>
      <c r="C12060" s="509">
        <v>3</v>
      </c>
      <c r="D12060" s="509">
        <v>1</v>
      </c>
      <c r="H12060" s="509">
        <v>1</v>
      </c>
    </row>
    <row r="12061" spans="1:8">
      <c r="A12061" s="508" t="s">
        <v>647</v>
      </c>
      <c r="B12061" s="509" t="s">
        <v>420</v>
      </c>
      <c r="C12061" s="509">
        <v>4</v>
      </c>
      <c r="H12061" s="509">
        <v>0</v>
      </c>
    </row>
    <row r="12062" spans="1:8">
      <c r="A12062" s="508" t="s">
        <v>647</v>
      </c>
      <c r="B12062" s="509" t="s">
        <v>420</v>
      </c>
      <c r="C12062" s="509">
        <v>5</v>
      </c>
      <c r="H12062" s="509">
        <v>0</v>
      </c>
    </row>
    <row r="12063" spans="1:8">
      <c r="A12063" s="508" t="s">
        <v>647</v>
      </c>
      <c r="B12063" s="509" t="s">
        <v>420</v>
      </c>
      <c r="C12063" s="509">
        <v>6</v>
      </c>
      <c r="H12063" s="509">
        <v>0</v>
      </c>
    </row>
    <row r="12064" spans="1:8">
      <c r="A12064" s="508" t="s">
        <v>647</v>
      </c>
      <c r="B12064" s="509" t="s">
        <v>420</v>
      </c>
      <c r="C12064" s="509">
        <v>7</v>
      </c>
      <c r="H12064" s="509">
        <v>0</v>
      </c>
    </row>
    <row r="12065" spans="1:8">
      <c r="A12065" s="508" t="s">
        <v>647</v>
      </c>
      <c r="B12065" s="509" t="s">
        <v>420</v>
      </c>
      <c r="C12065" s="509">
        <v>8</v>
      </c>
      <c r="H12065" s="509">
        <v>0</v>
      </c>
    </row>
    <row r="12066" spans="1:8">
      <c r="A12066" s="508" t="s">
        <v>647</v>
      </c>
      <c r="B12066" s="509" t="s">
        <v>420</v>
      </c>
      <c r="C12066" s="509">
        <v>9</v>
      </c>
      <c r="H12066" s="509">
        <v>0</v>
      </c>
    </row>
    <row r="12067" spans="1:8">
      <c r="A12067" s="508" t="s">
        <v>647</v>
      </c>
      <c r="B12067" s="509" t="s">
        <v>420</v>
      </c>
      <c r="C12067" s="509">
        <v>10</v>
      </c>
      <c r="H12067" s="509">
        <v>0</v>
      </c>
    </row>
    <row r="12068" spans="1:8">
      <c r="A12068" s="508" t="s">
        <v>647</v>
      </c>
      <c r="B12068" s="509" t="s">
        <v>420</v>
      </c>
      <c r="C12068" s="509">
        <v>11</v>
      </c>
      <c r="H12068" s="509">
        <v>0</v>
      </c>
    </row>
    <row r="12069" spans="1:8">
      <c r="A12069" s="508" t="s">
        <v>647</v>
      </c>
      <c r="B12069" s="509" t="s">
        <v>420</v>
      </c>
      <c r="C12069" s="509">
        <v>12</v>
      </c>
      <c r="H12069" s="509">
        <v>0</v>
      </c>
    </row>
    <row r="12070" spans="1:8">
      <c r="A12070" s="508" t="s">
        <v>647</v>
      </c>
      <c r="B12070" s="509" t="s">
        <v>420</v>
      </c>
      <c r="C12070" s="509">
        <v>13</v>
      </c>
      <c r="H12070" s="509">
        <v>0</v>
      </c>
    </row>
    <row r="12071" spans="1:8">
      <c r="A12071" s="508" t="s">
        <v>647</v>
      </c>
      <c r="B12071" s="509" t="s">
        <v>420</v>
      </c>
      <c r="C12071" s="509">
        <v>14</v>
      </c>
      <c r="H12071" s="509">
        <v>0</v>
      </c>
    </row>
    <row r="12072" spans="1:8">
      <c r="A12072" s="508" t="s">
        <v>647</v>
      </c>
      <c r="B12072" s="509" t="s">
        <v>420</v>
      </c>
      <c r="C12072" s="509">
        <v>15</v>
      </c>
      <c r="H12072" s="509">
        <v>0</v>
      </c>
    </row>
    <row r="12073" spans="1:8">
      <c r="A12073" s="508" t="s">
        <v>647</v>
      </c>
      <c r="B12073" s="509" t="s">
        <v>420</v>
      </c>
      <c r="C12073" s="509">
        <v>16</v>
      </c>
      <c r="D12073" s="509">
        <v>1</v>
      </c>
      <c r="H12073" s="509">
        <v>1</v>
      </c>
    </row>
    <row r="12074" spans="1:8">
      <c r="A12074" s="508" t="s">
        <v>647</v>
      </c>
      <c r="B12074" s="509" t="s">
        <v>420</v>
      </c>
      <c r="C12074" s="509">
        <v>17</v>
      </c>
      <c r="H12074" s="509">
        <v>0</v>
      </c>
    </row>
    <row r="12075" spans="1:8">
      <c r="A12075" s="508" t="s">
        <v>647</v>
      </c>
      <c r="B12075" s="509" t="s">
        <v>420</v>
      </c>
      <c r="C12075" s="509">
        <v>18</v>
      </c>
      <c r="H12075" s="509">
        <v>0</v>
      </c>
    </row>
    <row r="12076" spans="1:8">
      <c r="A12076" s="508" t="s">
        <v>647</v>
      </c>
      <c r="B12076" s="509" t="s">
        <v>420</v>
      </c>
      <c r="C12076" s="509" t="s">
        <v>1024</v>
      </c>
      <c r="H12076" s="509">
        <v>0</v>
      </c>
    </row>
    <row r="12077" spans="1:8">
      <c r="A12077" s="508" t="s">
        <v>647</v>
      </c>
      <c r="B12077" s="509" t="s">
        <v>420</v>
      </c>
      <c r="C12077" s="509" t="s">
        <v>1025</v>
      </c>
      <c r="H12077" s="509">
        <v>0</v>
      </c>
    </row>
    <row r="12078" spans="1:8">
      <c r="A12078" s="508" t="s">
        <v>647</v>
      </c>
      <c r="B12078" s="509" t="s">
        <v>420</v>
      </c>
      <c r="C12078" s="509">
        <v>19</v>
      </c>
      <c r="D12078" s="509">
        <v>2</v>
      </c>
      <c r="H12078" s="509">
        <v>2</v>
      </c>
    </row>
    <row r="12079" spans="1:8">
      <c r="A12079" s="508" t="s">
        <v>647</v>
      </c>
      <c r="B12079" s="509" t="s">
        <v>420</v>
      </c>
      <c r="C12079" s="509">
        <v>20</v>
      </c>
      <c r="H12079" s="509">
        <v>0</v>
      </c>
    </row>
    <row r="12080" spans="1:8">
      <c r="A12080" s="508" t="s">
        <v>647</v>
      </c>
      <c r="B12080" s="509" t="s">
        <v>420</v>
      </c>
      <c r="C12080" s="509">
        <v>21</v>
      </c>
      <c r="H12080" s="509">
        <v>0</v>
      </c>
    </row>
    <row r="12081" spans="1:8">
      <c r="A12081" s="508" t="s">
        <v>647</v>
      </c>
      <c r="B12081" s="509" t="s">
        <v>420</v>
      </c>
      <c r="C12081" s="509" t="s">
        <v>1026</v>
      </c>
      <c r="H12081" s="509">
        <v>0</v>
      </c>
    </row>
    <row r="12082" spans="1:8">
      <c r="A12082" s="508" t="s">
        <v>647</v>
      </c>
      <c r="B12082" s="509" t="s">
        <v>420</v>
      </c>
      <c r="C12082" s="509" t="s">
        <v>1027</v>
      </c>
      <c r="H12082" s="509">
        <v>0</v>
      </c>
    </row>
    <row r="12083" spans="1:8">
      <c r="A12083" s="508" t="s">
        <v>647</v>
      </c>
      <c r="B12083" s="509" t="s">
        <v>420</v>
      </c>
      <c r="C12083" s="509" t="s">
        <v>1028</v>
      </c>
      <c r="H12083" s="509">
        <v>0</v>
      </c>
    </row>
    <row r="12084" spans="1:8">
      <c r="A12084" s="508" t="s">
        <v>647</v>
      </c>
      <c r="B12084" s="509" t="s">
        <v>420</v>
      </c>
      <c r="C12084" s="509">
        <v>22</v>
      </c>
      <c r="H12084" s="509">
        <v>0</v>
      </c>
    </row>
    <row r="12085" spans="1:8">
      <c r="A12085" s="508" t="s">
        <v>647</v>
      </c>
      <c r="B12085" s="509" t="s">
        <v>420</v>
      </c>
      <c r="C12085" s="509">
        <v>23</v>
      </c>
      <c r="H12085" s="509">
        <v>0</v>
      </c>
    </row>
    <row r="12086" spans="1:8">
      <c r="A12086" s="508" t="s">
        <v>647</v>
      </c>
      <c r="B12086" s="509" t="s">
        <v>420</v>
      </c>
      <c r="C12086" s="509" t="s">
        <v>1029</v>
      </c>
      <c r="H12086" s="509">
        <v>0</v>
      </c>
    </row>
    <row r="12087" spans="1:8">
      <c r="A12087" s="508" t="s">
        <v>647</v>
      </c>
      <c r="B12087" s="509" t="s">
        <v>420</v>
      </c>
      <c r="C12087" s="509">
        <v>24</v>
      </c>
      <c r="H12087" s="509">
        <v>0</v>
      </c>
    </row>
    <row r="12088" spans="1:8">
      <c r="A12088" s="508" t="s">
        <v>647</v>
      </c>
      <c r="B12088" s="509" t="s">
        <v>420</v>
      </c>
      <c r="C12088" s="509">
        <v>25</v>
      </c>
    </row>
    <row r="12089" spans="1:8">
      <c r="A12089" s="508" t="s">
        <v>647</v>
      </c>
      <c r="B12089" s="509" t="s">
        <v>420</v>
      </c>
      <c r="C12089" s="509">
        <v>26</v>
      </c>
      <c r="H12089" s="509">
        <v>0</v>
      </c>
    </row>
    <row r="12090" spans="1:8">
      <c r="A12090" s="508" t="s">
        <v>647</v>
      </c>
      <c r="B12090" s="509" t="s">
        <v>420</v>
      </c>
      <c r="C12090" s="509">
        <v>27</v>
      </c>
      <c r="D12090" s="509">
        <v>3</v>
      </c>
      <c r="E12090" s="509">
        <v>1</v>
      </c>
      <c r="H12090" s="509">
        <v>3</v>
      </c>
    </row>
    <row r="12091" spans="1:8">
      <c r="A12091" s="508" t="s">
        <v>647</v>
      </c>
      <c r="B12091" s="509" t="s">
        <v>420</v>
      </c>
      <c r="C12091" s="509">
        <v>28</v>
      </c>
      <c r="H12091" s="509">
        <v>0</v>
      </c>
    </row>
    <row r="12092" spans="1:8">
      <c r="A12092" s="508" t="s">
        <v>647</v>
      </c>
      <c r="B12092" s="509" t="s">
        <v>420</v>
      </c>
      <c r="C12092" s="509">
        <v>29</v>
      </c>
      <c r="H12092" s="509">
        <v>0</v>
      </c>
    </row>
    <row r="12093" spans="1:8">
      <c r="A12093" s="508" t="s">
        <v>647</v>
      </c>
      <c r="B12093" s="509" t="s">
        <v>420</v>
      </c>
      <c r="C12093" s="509">
        <v>30</v>
      </c>
      <c r="H12093" s="509">
        <v>0</v>
      </c>
    </row>
    <row r="12094" spans="1:8">
      <c r="A12094" s="508" t="s">
        <v>647</v>
      </c>
      <c r="B12094" s="509" t="s">
        <v>420</v>
      </c>
      <c r="C12094" s="509">
        <v>31</v>
      </c>
      <c r="H12094" s="509">
        <v>0</v>
      </c>
    </row>
    <row r="12095" spans="1:8">
      <c r="A12095" s="508" t="s">
        <v>647</v>
      </c>
      <c r="B12095" s="509" t="s">
        <v>420</v>
      </c>
      <c r="C12095" s="509">
        <v>32</v>
      </c>
      <c r="D12095" s="509">
        <v>2</v>
      </c>
      <c r="E12095" s="509">
        <v>1</v>
      </c>
      <c r="H12095" s="509">
        <v>2</v>
      </c>
    </row>
    <row r="12096" spans="1:8">
      <c r="A12096" s="508" t="s">
        <v>647</v>
      </c>
      <c r="B12096" s="509" t="s">
        <v>420</v>
      </c>
      <c r="C12096" s="509">
        <v>33</v>
      </c>
      <c r="D12096" s="509">
        <v>1</v>
      </c>
      <c r="H12096" s="509">
        <v>1</v>
      </c>
    </row>
    <row r="12097" spans="1:8">
      <c r="A12097" s="508" t="s">
        <v>647</v>
      </c>
      <c r="B12097" s="509" t="s">
        <v>420</v>
      </c>
      <c r="C12097" s="509">
        <v>34</v>
      </c>
      <c r="H12097" s="509">
        <v>0</v>
      </c>
    </row>
    <row r="12098" spans="1:8">
      <c r="A12098" s="508" t="s">
        <v>647</v>
      </c>
      <c r="B12098" s="509" t="s">
        <v>420</v>
      </c>
      <c r="C12098" s="509">
        <v>35</v>
      </c>
      <c r="H12098" s="509">
        <v>0</v>
      </c>
    </row>
    <row r="12099" spans="1:8">
      <c r="A12099" s="508" t="s">
        <v>647</v>
      </c>
      <c r="B12099" s="509" t="s">
        <v>420</v>
      </c>
      <c r="C12099" s="509">
        <v>36</v>
      </c>
      <c r="D12099" s="509">
        <v>1</v>
      </c>
      <c r="E12099" s="509">
        <v>1</v>
      </c>
      <c r="H12099" s="509">
        <v>1</v>
      </c>
    </row>
    <row r="12100" spans="1:8">
      <c r="A12100" s="508" t="s">
        <v>647</v>
      </c>
      <c r="B12100" s="509" t="s">
        <v>420</v>
      </c>
      <c r="C12100" s="509">
        <v>37</v>
      </c>
      <c r="D12100" s="509">
        <v>1</v>
      </c>
      <c r="H12100" s="509">
        <v>1</v>
      </c>
    </row>
    <row r="12101" spans="1:8">
      <c r="A12101" s="508" t="s">
        <v>647</v>
      </c>
      <c r="B12101" s="509" t="s">
        <v>420</v>
      </c>
      <c r="C12101" s="509">
        <v>38</v>
      </c>
      <c r="H12101" s="509">
        <v>0</v>
      </c>
    </row>
    <row r="12102" spans="1:8">
      <c r="A12102" s="508" t="s">
        <v>647</v>
      </c>
      <c r="B12102" s="509" t="s">
        <v>420</v>
      </c>
      <c r="C12102" s="509" t="s">
        <v>1030</v>
      </c>
    </row>
    <row r="12103" spans="1:8">
      <c r="A12103" s="508" t="s">
        <v>647</v>
      </c>
      <c r="B12103" s="509" t="s">
        <v>420</v>
      </c>
      <c r="C12103" s="509">
        <v>39</v>
      </c>
      <c r="H12103" s="509">
        <v>0</v>
      </c>
    </row>
    <row r="12104" spans="1:8">
      <c r="A12104" s="508" t="s">
        <v>647</v>
      </c>
      <c r="B12104" s="509" t="s">
        <v>420</v>
      </c>
      <c r="C12104" s="509">
        <v>40</v>
      </c>
      <c r="H12104" s="509">
        <v>0</v>
      </c>
    </row>
    <row r="12105" spans="1:8">
      <c r="A12105" s="508" t="s">
        <v>647</v>
      </c>
      <c r="B12105" s="509" t="s">
        <v>420</v>
      </c>
      <c r="C12105" s="509">
        <v>41</v>
      </c>
      <c r="H12105" s="509">
        <v>0</v>
      </c>
    </row>
    <row r="12106" spans="1:8">
      <c r="A12106" s="508" t="s">
        <v>647</v>
      </c>
      <c r="B12106" s="509" t="s">
        <v>420</v>
      </c>
      <c r="C12106" s="509">
        <v>42</v>
      </c>
      <c r="H12106" s="509">
        <v>0</v>
      </c>
    </row>
    <row r="12107" spans="1:8">
      <c r="A12107" s="508" t="s">
        <v>647</v>
      </c>
      <c r="B12107" s="509" t="s">
        <v>420</v>
      </c>
      <c r="C12107" s="509">
        <v>43</v>
      </c>
      <c r="H12107" s="509">
        <v>0</v>
      </c>
    </row>
    <row r="12108" spans="1:8">
      <c r="A12108" s="508" t="s">
        <v>647</v>
      </c>
      <c r="B12108" s="509" t="s">
        <v>420</v>
      </c>
      <c r="C12108" s="509">
        <v>44</v>
      </c>
      <c r="H12108" s="509">
        <v>0</v>
      </c>
    </row>
    <row r="12109" spans="1:8">
      <c r="A12109" s="508" t="s">
        <v>647</v>
      </c>
      <c r="B12109" s="509" t="s">
        <v>420</v>
      </c>
      <c r="C12109" s="509">
        <v>45</v>
      </c>
      <c r="H12109" s="509">
        <v>0</v>
      </c>
    </row>
    <row r="12110" spans="1:8">
      <c r="A12110" s="508" t="s">
        <v>647</v>
      </c>
      <c r="B12110" s="509" t="s">
        <v>420</v>
      </c>
      <c r="C12110" s="509">
        <v>46</v>
      </c>
      <c r="D12110" s="509">
        <v>4</v>
      </c>
      <c r="H12110" s="509">
        <v>4</v>
      </c>
    </row>
    <row r="12111" spans="1:8">
      <c r="A12111" s="508" t="s">
        <v>647</v>
      </c>
      <c r="B12111" s="509" t="s">
        <v>420</v>
      </c>
      <c r="C12111" s="509">
        <v>47</v>
      </c>
      <c r="D12111" s="509">
        <v>2</v>
      </c>
      <c r="H12111" s="509">
        <v>2</v>
      </c>
    </row>
    <row r="12112" spans="1:8">
      <c r="A12112" s="508" t="s">
        <v>647</v>
      </c>
      <c r="B12112" s="509" t="s">
        <v>420</v>
      </c>
      <c r="C12112" s="509">
        <v>48</v>
      </c>
      <c r="H12112" s="509">
        <v>0</v>
      </c>
    </row>
    <row r="12113" spans="1:8">
      <c r="A12113" s="508" t="s">
        <v>647</v>
      </c>
      <c r="B12113" s="509" t="s">
        <v>420</v>
      </c>
      <c r="C12113" s="509">
        <v>49</v>
      </c>
      <c r="H12113" s="509">
        <v>0</v>
      </c>
    </row>
    <row r="12114" spans="1:8">
      <c r="A12114" s="508" t="s">
        <v>647</v>
      </c>
      <c r="B12114" s="509" t="s">
        <v>420</v>
      </c>
      <c r="C12114" s="509">
        <v>50</v>
      </c>
      <c r="H12114" s="509">
        <v>0</v>
      </c>
    </row>
    <row r="12115" spans="1:8">
      <c r="A12115" s="508" t="s">
        <v>647</v>
      </c>
      <c r="B12115" s="509" t="s">
        <v>420</v>
      </c>
      <c r="C12115" s="509">
        <v>51</v>
      </c>
      <c r="H12115" s="509">
        <v>0</v>
      </c>
    </row>
    <row r="12116" spans="1:8">
      <c r="A12116" s="508" t="s">
        <v>647</v>
      </c>
      <c r="B12116" s="509" t="s">
        <v>420</v>
      </c>
      <c r="C12116" s="509" t="s">
        <v>1031</v>
      </c>
      <c r="H12116" s="509">
        <v>0</v>
      </c>
    </row>
    <row r="12117" spans="1:8">
      <c r="A12117" s="508" t="s">
        <v>647</v>
      </c>
      <c r="B12117" s="509" t="s">
        <v>420</v>
      </c>
      <c r="C12117" s="509" t="s">
        <v>1032</v>
      </c>
      <c r="H12117" s="509">
        <v>0</v>
      </c>
    </row>
    <row r="12118" spans="1:8">
      <c r="A12118" s="508" t="s">
        <v>647</v>
      </c>
      <c r="B12118" s="509" t="s">
        <v>420</v>
      </c>
      <c r="C12118" s="509">
        <v>52</v>
      </c>
      <c r="H12118" s="509">
        <v>0</v>
      </c>
    </row>
    <row r="12119" spans="1:8">
      <c r="A12119" s="508" t="s">
        <v>647</v>
      </c>
      <c r="B12119" s="509" t="s">
        <v>420</v>
      </c>
      <c r="C12119" s="509">
        <v>53</v>
      </c>
      <c r="H12119" s="509">
        <v>0</v>
      </c>
    </row>
    <row r="12120" spans="1:8">
      <c r="A12120" s="508" t="s">
        <v>647</v>
      </c>
      <c r="B12120" s="509" t="s">
        <v>420</v>
      </c>
      <c r="C12120" s="509">
        <v>54</v>
      </c>
      <c r="H12120" s="509">
        <v>0</v>
      </c>
    </row>
    <row r="12121" spans="1:8">
      <c r="A12121" s="508" t="s">
        <v>647</v>
      </c>
      <c r="B12121" s="509" t="s">
        <v>420</v>
      </c>
      <c r="C12121" s="509">
        <v>55</v>
      </c>
      <c r="H12121" s="509">
        <v>0</v>
      </c>
    </row>
    <row r="12122" spans="1:8">
      <c r="A12122" s="508" t="s">
        <v>647</v>
      </c>
      <c r="B12122" s="509" t="s">
        <v>420</v>
      </c>
      <c r="C12122" s="509">
        <v>56</v>
      </c>
      <c r="H12122" s="509">
        <v>0</v>
      </c>
    </row>
    <row r="12123" spans="1:8">
      <c r="A12123" s="508" t="s">
        <v>647</v>
      </c>
      <c r="B12123" s="509" t="s">
        <v>420</v>
      </c>
      <c r="C12123" s="509">
        <v>57</v>
      </c>
      <c r="H12123" s="509">
        <v>0</v>
      </c>
    </row>
    <row r="12124" spans="1:8">
      <c r="A12124" s="508" t="s">
        <v>647</v>
      </c>
      <c r="B12124" s="509" t="s">
        <v>420</v>
      </c>
      <c r="C12124" s="509">
        <v>58</v>
      </c>
      <c r="H12124" s="509">
        <v>0</v>
      </c>
    </row>
    <row r="12125" spans="1:8">
      <c r="A12125" s="508" t="s">
        <v>647</v>
      </c>
      <c r="B12125" s="509" t="s">
        <v>420</v>
      </c>
      <c r="C12125" s="509">
        <v>59</v>
      </c>
      <c r="H12125" s="509">
        <v>0</v>
      </c>
    </row>
    <row r="12126" spans="1:8">
      <c r="A12126" s="508" t="s">
        <v>647</v>
      </c>
      <c r="B12126" s="509" t="s">
        <v>420</v>
      </c>
      <c r="C12126" s="509">
        <v>60</v>
      </c>
      <c r="H12126" s="509">
        <v>0</v>
      </c>
    </row>
    <row r="12127" spans="1:8">
      <c r="A12127" s="508" t="s">
        <v>647</v>
      </c>
      <c r="B12127" s="509" t="s">
        <v>420</v>
      </c>
      <c r="C12127" s="509">
        <v>61</v>
      </c>
      <c r="H12127" s="509">
        <v>0</v>
      </c>
    </row>
    <row r="12128" spans="1:8">
      <c r="A12128" s="508" t="s">
        <v>647</v>
      </c>
      <c r="B12128" s="509" t="s">
        <v>420</v>
      </c>
      <c r="C12128" s="509">
        <v>62</v>
      </c>
      <c r="H12128" s="509">
        <v>0</v>
      </c>
    </row>
    <row r="12129" spans="1:8">
      <c r="A12129" s="508" t="s">
        <v>647</v>
      </c>
      <c r="B12129" s="509" t="s">
        <v>420</v>
      </c>
      <c r="C12129" s="509">
        <v>63</v>
      </c>
      <c r="H12129" s="509">
        <v>0</v>
      </c>
    </row>
    <row r="12130" spans="1:8">
      <c r="A12130" s="508" t="s">
        <v>647</v>
      </c>
      <c r="B12130" s="509" t="s">
        <v>420</v>
      </c>
      <c r="C12130" s="509" t="s">
        <v>1033</v>
      </c>
      <c r="H12130" s="509">
        <v>0</v>
      </c>
    </row>
    <row r="12131" spans="1:8">
      <c r="A12131" s="508" t="s">
        <v>647</v>
      </c>
      <c r="B12131" s="509" t="s">
        <v>420</v>
      </c>
      <c r="C12131" s="509" t="s">
        <v>1034</v>
      </c>
      <c r="H12131" s="509">
        <v>0</v>
      </c>
    </row>
    <row r="12132" spans="1:8">
      <c r="A12132" s="508" t="s">
        <v>647</v>
      </c>
      <c r="B12132" s="509" t="s">
        <v>420</v>
      </c>
      <c r="C12132" s="509">
        <v>64</v>
      </c>
      <c r="H12132" s="509">
        <v>0</v>
      </c>
    </row>
    <row r="12133" spans="1:8">
      <c r="A12133" s="508" t="s">
        <v>647</v>
      </c>
      <c r="B12133" s="509" t="s">
        <v>420</v>
      </c>
      <c r="C12133" s="509" t="s">
        <v>1035</v>
      </c>
      <c r="D12133" s="509">
        <v>5</v>
      </c>
      <c r="H12133" s="509">
        <v>5</v>
      </c>
    </row>
    <row r="12134" spans="1:8">
      <c r="A12134" s="508" t="s">
        <v>647</v>
      </c>
      <c r="B12134" s="509" t="s">
        <v>420</v>
      </c>
      <c r="C12134" s="509">
        <v>65</v>
      </c>
      <c r="D12134" s="509">
        <v>3</v>
      </c>
      <c r="E12134" s="509">
        <v>3</v>
      </c>
      <c r="H12134" s="509">
        <v>3</v>
      </c>
    </row>
    <row r="12135" spans="1:8">
      <c r="A12135" s="508" t="s">
        <v>647</v>
      </c>
      <c r="B12135" s="509" t="s">
        <v>420</v>
      </c>
      <c r="C12135" s="509">
        <v>66</v>
      </c>
      <c r="H12135" s="509">
        <v>0</v>
      </c>
    </row>
    <row r="12136" spans="1:8">
      <c r="A12136" s="508" t="s">
        <v>647</v>
      </c>
      <c r="B12136" s="509" t="s">
        <v>420</v>
      </c>
      <c r="C12136" s="509" t="s">
        <v>1036</v>
      </c>
      <c r="H12136" s="509">
        <v>0</v>
      </c>
    </row>
    <row r="12137" spans="1:8">
      <c r="A12137" s="508" t="s">
        <v>647</v>
      </c>
      <c r="B12137" s="509" t="s">
        <v>420</v>
      </c>
      <c r="C12137" s="509" t="s">
        <v>1037</v>
      </c>
      <c r="D12137" s="509">
        <v>3</v>
      </c>
      <c r="F12137" s="509">
        <v>3</v>
      </c>
      <c r="H12137" s="509">
        <v>6</v>
      </c>
    </row>
    <row r="12138" spans="1:8">
      <c r="A12138" s="508" t="s">
        <v>647</v>
      </c>
      <c r="B12138" s="509" t="s">
        <v>420</v>
      </c>
      <c r="C12138" s="509" t="s">
        <v>1038</v>
      </c>
      <c r="D12138" s="509">
        <v>1</v>
      </c>
      <c r="H12138" s="509">
        <v>1</v>
      </c>
    </row>
    <row r="12139" spans="1:8">
      <c r="A12139" s="508" t="s">
        <v>647</v>
      </c>
      <c r="B12139" s="509" t="s">
        <v>420</v>
      </c>
      <c r="C12139" s="509" t="s">
        <v>1039</v>
      </c>
      <c r="D12139" s="509">
        <v>1</v>
      </c>
      <c r="H12139" s="509">
        <v>1</v>
      </c>
    </row>
    <row r="12140" spans="1:8">
      <c r="A12140" s="508" t="s">
        <v>647</v>
      </c>
      <c r="B12140" s="509" t="s">
        <v>420</v>
      </c>
      <c r="C12140" s="509" t="s">
        <v>1040</v>
      </c>
      <c r="D12140" s="509">
        <v>2</v>
      </c>
      <c r="H12140" s="509">
        <v>2</v>
      </c>
    </row>
    <row r="12141" spans="1:8">
      <c r="A12141" s="508" t="s">
        <v>647</v>
      </c>
      <c r="B12141" s="509" t="s">
        <v>420</v>
      </c>
      <c r="C12141" s="509" t="s">
        <v>1041</v>
      </c>
      <c r="H12141" s="509">
        <v>0</v>
      </c>
    </row>
    <row r="12142" spans="1:8">
      <c r="A12142" s="508" t="s">
        <v>647</v>
      </c>
      <c r="B12142" s="509" t="s">
        <v>420</v>
      </c>
      <c r="C12142" s="509" t="s">
        <v>1042</v>
      </c>
    </row>
    <row r="12143" spans="1:8">
      <c r="A12143" s="508" t="s">
        <v>647</v>
      </c>
      <c r="B12143" s="509" t="s">
        <v>420</v>
      </c>
      <c r="C12143" s="509">
        <v>67</v>
      </c>
      <c r="D12143" s="509">
        <v>1</v>
      </c>
      <c r="H12143" s="509">
        <v>1</v>
      </c>
    </row>
    <row r="12144" spans="1:8">
      <c r="A12144" s="508" t="s">
        <v>647</v>
      </c>
      <c r="B12144" s="509" t="s">
        <v>420</v>
      </c>
      <c r="C12144" s="509">
        <v>68</v>
      </c>
      <c r="H12144" s="509">
        <v>0</v>
      </c>
    </row>
    <row r="12145" spans="1:8">
      <c r="A12145" s="508" t="s">
        <v>647</v>
      </c>
      <c r="B12145" s="509" t="s">
        <v>420</v>
      </c>
      <c r="C12145" s="509" t="s">
        <v>1043</v>
      </c>
      <c r="D12145" s="509">
        <v>1</v>
      </c>
      <c r="H12145" s="509">
        <v>1</v>
      </c>
    </row>
    <row r="12146" spans="1:8">
      <c r="A12146" s="508" t="s">
        <v>647</v>
      </c>
      <c r="B12146" s="509" t="s">
        <v>420</v>
      </c>
      <c r="C12146" s="509">
        <v>69</v>
      </c>
      <c r="H12146" s="509">
        <v>0</v>
      </c>
    </row>
    <row r="12147" spans="1:8">
      <c r="A12147" s="508" t="s">
        <v>647</v>
      </c>
      <c r="B12147" s="509" t="s">
        <v>420</v>
      </c>
      <c r="C12147" s="509" t="s">
        <v>1044</v>
      </c>
      <c r="D12147" s="509">
        <v>1</v>
      </c>
      <c r="H12147" s="509">
        <v>1</v>
      </c>
    </row>
    <row r="12148" spans="1:8">
      <c r="A12148" s="508" t="s">
        <v>647</v>
      </c>
      <c r="B12148" s="509" t="s">
        <v>420</v>
      </c>
      <c r="C12148" s="509" t="s">
        <v>1045</v>
      </c>
      <c r="H12148" s="509">
        <v>0</v>
      </c>
    </row>
    <row r="12149" spans="1:8">
      <c r="A12149" s="508" t="s">
        <v>647</v>
      </c>
      <c r="B12149" s="509" t="s">
        <v>420</v>
      </c>
      <c r="C12149" s="509">
        <v>70</v>
      </c>
      <c r="H12149" s="509">
        <v>0</v>
      </c>
    </row>
    <row r="12150" spans="1:8">
      <c r="A12150" s="508" t="s">
        <v>647</v>
      </c>
      <c r="B12150" s="509" t="s">
        <v>420</v>
      </c>
      <c r="C12150" s="509" t="s">
        <v>1046</v>
      </c>
      <c r="H12150" s="509">
        <v>0</v>
      </c>
    </row>
    <row r="12151" spans="1:8">
      <c r="A12151" s="508" t="s">
        <v>647</v>
      </c>
      <c r="B12151" s="509" t="s">
        <v>420</v>
      </c>
      <c r="C12151" s="509">
        <v>71</v>
      </c>
      <c r="D12151" s="509">
        <v>1</v>
      </c>
      <c r="H12151" s="509">
        <v>1</v>
      </c>
    </row>
    <row r="12152" spans="1:8">
      <c r="A12152" s="508" t="s">
        <v>647</v>
      </c>
      <c r="B12152" s="509" t="s">
        <v>420</v>
      </c>
      <c r="C12152" s="509" t="s">
        <v>1047</v>
      </c>
      <c r="H12152" s="509">
        <v>0</v>
      </c>
    </row>
    <row r="12153" spans="1:8">
      <c r="A12153" s="508" t="s">
        <v>647</v>
      </c>
      <c r="B12153" s="509" t="s">
        <v>420</v>
      </c>
      <c r="C12153" s="509" t="s">
        <v>1048</v>
      </c>
      <c r="H12153" s="509">
        <v>0</v>
      </c>
    </row>
    <row r="12154" spans="1:8">
      <c r="A12154" s="508" t="s">
        <v>647</v>
      </c>
      <c r="B12154" s="509" t="s">
        <v>420</v>
      </c>
      <c r="C12154" s="509" t="s">
        <v>1049</v>
      </c>
      <c r="H12154" s="509">
        <v>0</v>
      </c>
    </row>
    <row r="12155" spans="1:8">
      <c r="A12155" s="508" t="s">
        <v>647</v>
      </c>
      <c r="B12155" s="509" t="s">
        <v>420</v>
      </c>
      <c r="C12155" s="509" t="s">
        <v>1050</v>
      </c>
      <c r="H12155" s="509">
        <v>0</v>
      </c>
    </row>
    <row r="12156" spans="1:8">
      <c r="A12156" s="508" t="s">
        <v>647</v>
      </c>
      <c r="B12156" s="509" t="s">
        <v>420</v>
      </c>
      <c r="C12156" s="509" t="s">
        <v>1051</v>
      </c>
      <c r="H12156" s="509">
        <v>0</v>
      </c>
    </row>
    <row r="12157" spans="1:8">
      <c r="A12157" s="508" t="s">
        <v>647</v>
      </c>
      <c r="B12157" s="509" t="s">
        <v>420</v>
      </c>
      <c r="C12157" s="509">
        <v>72</v>
      </c>
      <c r="D12157" s="509">
        <v>28</v>
      </c>
      <c r="E12157" s="509">
        <v>1</v>
      </c>
      <c r="F12157" s="509">
        <v>1</v>
      </c>
      <c r="H12157" s="509">
        <v>29</v>
      </c>
    </row>
    <row r="12158" spans="1:8">
      <c r="A12158" s="508" t="s">
        <v>647</v>
      </c>
      <c r="B12158" s="509" t="s">
        <v>420</v>
      </c>
      <c r="C12158" s="509">
        <v>74</v>
      </c>
      <c r="D12158" s="509">
        <v>3</v>
      </c>
      <c r="E12158" s="509">
        <v>1</v>
      </c>
      <c r="H12158" s="509">
        <v>3</v>
      </c>
    </row>
    <row r="12159" spans="1:8">
      <c r="A12159" s="508" t="s">
        <v>647</v>
      </c>
      <c r="B12159" s="509" t="s">
        <v>420</v>
      </c>
      <c r="C12159" s="509" t="s">
        <v>4571</v>
      </c>
      <c r="D12159" s="509">
        <v>68</v>
      </c>
      <c r="E12159" s="509">
        <v>8</v>
      </c>
      <c r="F12159" s="509">
        <v>4</v>
      </c>
      <c r="G12159" s="509">
        <v>0</v>
      </c>
      <c r="H12159" s="509">
        <v>72</v>
      </c>
    </row>
    <row r="12160" spans="1:8">
      <c r="A12160" s="508" t="s">
        <v>648</v>
      </c>
      <c r="B12160" s="509" t="s">
        <v>421</v>
      </c>
      <c r="C12160" s="509">
        <v>1</v>
      </c>
      <c r="H12160" s="509">
        <v>0</v>
      </c>
    </row>
    <row r="12161" spans="1:8">
      <c r="A12161" s="508" t="s">
        <v>648</v>
      </c>
      <c r="B12161" s="509" t="s">
        <v>421</v>
      </c>
      <c r="C12161" s="509" t="s">
        <v>1023</v>
      </c>
      <c r="H12161" s="509">
        <v>0</v>
      </c>
    </row>
    <row r="12162" spans="1:8">
      <c r="A12162" s="508" t="s">
        <v>648</v>
      </c>
      <c r="B12162" s="509" t="s">
        <v>421</v>
      </c>
      <c r="C12162" s="509">
        <v>2</v>
      </c>
      <c r="H12162" s="509">
        <v>0</v>
      </c>
    </row>
    <row r="12163" spans="1:8">
      <c r="A12163" s="508" t="s">
        <v>648</v>
      </c>
      <c r="B12163" s="509" t="s">
        <v>421</v>
      </c>
      <c r="C12163" s="509">
        <v>3</v>
      </c>
      <c r="H12163" s="509">
        <v>0</v>
      </c>
    </row>
    <row r="12164" spans="1:8">
      <c r="A12164" s="508" t="s">
        <v>648</v>
      </c>
      <c r="B12164" s="509" t="s">
        <v>421</v>
      </c>
      <c r="C12164" s="509">
        <v>4</v>
      </c>
      <c r="H12164" s="509">
        <v>0</v>
      </c>
    </row>
    <row r="12165" spans="1:8">
      <c r="A12165" s="508" t="s">
        <v>648</v>
      </c>
      <c r="B12165" s="509" t="s">
        <v>421</v>
      </c>
      <c r="C12165" s="509">
        <v>5</v>
      </c>
      <c r="H12165" s="509">
        <v>0</v>
      </c>
    </row>
    <row r="12166" spans="1:8">
      <c r="A12166" s="508" t="s">
        <v>648</v>
      </c>
      <c r="B12166" s="509" t="s">
        <v>421</v>
      </c>
      <c r="C12166" s="509">
        <v>6</v>
      </c>
      <c r="H12166" s="509">
        <v>0</v>
      </c>
    </row>
    <row r="12167" spans="1:8">
      <c r="A12167" s="508" t="s">
        <v>648</v>
      </c>
      <c r="B12167" s="509" t="s">
        <v>421</v>
      </c>
      <c r="C12167" s="509">
        <v>7</v>
      </c>
      <c r="H12167" s="509">
        <v>0</v>
      </c>
    </row>
    <row r="12168" spans="1:8">
      <c r="A12168" s="508" t="s">
        <v>648</v>
      </c>
      <c r="B12168" s="509" t="s">
        <v>421</v>
      </c>
      <c r="C12168" s="509">
        <v>8</v>
      </c>
      <c r="H12168" s="509">
        <v>0</v>
      </c>
    </row>
    <row r="12169" spans="1:8">
      <c r="A12169" s="508" t="s">
        <v>648</v>
      </c>
      <c r="B12169" s="509" t="s">
        <v>421</v>
      </c>
      <c r="C12169" s="509">
        <v>9</v>
      </c>
      <c r="H12169" s="509">
        <v>0</v>
      </c>
    </row>
    <row r="12170" spans="1:8">
      <c r="A12170" s="508" t="s">
        <v>648</v>
      </c>
      <c r="B12170" s="509" t="s">
        <v>421</v>
      </c>
      <c r="C12170" s="509">
        <v>10</v>
      </c>
      <c r="H12170" s="509">
        <v>0</v>
      </c>
    </row>
    <row r="12171" spans="1:8">
      <c r="A12171" s="508" t="s">
        <v>648</v>
      </c>
      <c r="B12171" s="509" t="s">
        <v>421</v>
      </c>
      <c r="C12171" s="509">
        <v>11</v>
      </c>
      <c r="H12171" s="509">
        <v>0</v>
      </c>
    </row>
    <row r="12172" spans="1:8">
      <c r="A12172" s="508" t="s">
        <v>648</v>
      </c>
      <c r="B12172" s="509" t="s">
        <v>421</v>
      </c>
      <c r="C12172" s="509">
        <v>12</v>
      </c>
      <c r="H12172" s="509">
        <v>0</v>
      </c>
    </row>
    <row r="12173" spans="1:8">
      <c r="A12173" s="508" t="s">
        <v>648</v>
      </c>
      <c r="B12173" s="509" t="s">
        <v>421</v>
      </c>
      <c r="C12173" s="509">
        <v>13</v>
      </c>
      <c r="H12173" s="509">
        <v>0</v>
      </c>
    </row>
    <row r="12174" spans="1:8">
      <c r="A12174" s="508" t="s">
        <v>648</v>
      </c>
      <c r="B12174" s="509" t="s">
        <v>421</v>
      </c>
      <c r="C12174" s="509">
        <v>14</v>
      </c>
      <c r="H12174" s="509">
        <v>0</v>
      </c>
    </row>
    <row r="12175" spans="1:8">
      <c r="A12175" s="508" t="s">
        <v>648</v>
      </c>
      <c r="B12175" s="509" t="s">
        <v>421</v>
      </c>
      <c r="C12175" s="509">
        <v>15</v>
      </c>
      <c r="H12175" s="509">
        <v>0</v>
      </c>
    </row>
    <row r="12176" spans="1:8">
      <c r="A12176" s="508" t="s">
        <v>648</v>
      </c>
      <c r="B12176" s="509" t="s">
        <v>421</v>
      </c>
      <c r="C12176" s="509">
        <v>16</v>
      </c>
      <c r="H12176" s="509">
        <v>0</v>
      </c>
    </row>
    <row r="12177" spans="1:8">
      <c r="A12177" s="508" t="s">
        <v>648</v>
      </c>
      <c r="B12177" s="509" t="s">
        <v>421</v>
      </c>
      <c r="C12177" s="509">
        <v>17</v>
      </c>
      <c r="H12177" s="509">
        <v>0</v>
      </c>
    </row>
    <row r="12178" spans="1:8">
      <c r="A12178" s="508" t="s">
        <v>648</v>
      </c>
      <c r="B12178" s="509" t="s">
        <v>421</v>
      </c>
      <c r="C12178" s="509">
        <v>18</v>
      </c>
      <c r="H12178" s="509">
        <v>0</v>
      </c>
    </row>
    <row r="12179" spans="1:8">
      <c r="A12179" s="508" t="s">
        <v>648</v>
      </c>
      <c r="B12179" s="509" t="s">
        <v>421</v>
      </c>
      <c r="C12179" s="509" t="s">
        <v>1024</v>
      </c>
      <c r="H12179" s="509">
        <v>0</v>
      </c>
    </row>
    <row r="12180" spans="1:8">
      <c r="A12180" s="508" t="s">
        <v>648</v>
      </c>
      <c r="B12180" s="509" t="s">
        <v>421</v>
      </c>
      <c r="C12180" s="509" t="s">
        <v>1025</v>
      </c>
      <c r="H12180" s="509">
        <v>0</v>
      </c>
    </row>
    <row r="12181" spans="1:8">
      <c r="A12181" s="508" t="s">
        <v>648</v>
      </c>
      <c r="B12181" s="509" t="s">
        <v>421</v>
      </c>
      <c r="C12181" s="509">
        <v>19</v>
      </c>
      <c r="H12181" s="509">
        <v>0</v>
      </c>
    </row>
    <row r="12182" spans="1:8">
      <c r="A12182" s="508" t="s">
        <v>648</v>
      </c>
      <c r="B12182" s="509" t="s">
        <v>421</v>
      </c>
      <c r="C12182" s="509">
        <v>20</v>
      </c>
      <c r="H12182" s="509">
        <v>0</v>
      </c>
    </row>
    <row r="12183" spans="1:8">
      <c r="A12183" s="508" t="s">
        <v>648</v>
      </c>
      <c r="B12183" s="509" t="s">
        <v>421</v>
      </c>
      <c r="C12183" s="509">
        <v>21</v>
      </c>
      <c r="H12183" s="509">
        <v>0</v>
      </c>
    </row>
    <row r="12184" spans="1:8">
      <c r="A12184" s="508" t="s">
        <v>648</v>
      </c>
      <c r="B12184" s="509" t="s">
        <v>421</v>
      </c>
      <c r="C12184" s="509" t="s">
        <v>1026</v>
      </c>
      <c r="H12184" s="509">
        <v>0</v>
      </c>
    </row>
    <row r="12185" spans="1:8">
      <c r="A12185" s="508" t="s">
        <v>648</v>
      </c>
      <c r="B12185" s="509" t="s">
        <v>421</v>
      </c>
      <c r="C12185" s="509" t="s">
        <v>1027</v>
      </c>
      <c r="H12185" s="509">
        <v>0</v>
      </c>
    </row>
    <row r="12186" spans="1:8">
      <c r="A12186" s="508" t="s">
        <v>648</v>
      </c>
      <c r="B12186" s="509" t="s">
        <v>421</v>
      </c>
      <c r="C12186" s="509" t="s">
        <v>1028</v>
      </c>
      <c r="H12186" s="509">
        <v>0</v>
      </c>
    </row>
    <row r="12187" spans="1:8">
      <c r="A12187" s="508" t="s">
        <v>648</v>
      </c>
      <c r="B12187" s="509" t="s">
        <v>421</v>
      </c>
      <c r="C12187" s="509">
        <v>22</v>
      </c>
      <c r="H12187" s="509">
        <v>0</v>
      </c>
    </row>
    <row r="12188" spans="1:8">
      <c r="A12188" s="508" t="s">
        <v>648</v>
      </c>
      <c r="B12188" s="509" t="s">
        <v>421</v>
      </c>
      <c r="C12188" s="509">
        <v>23</v>
      </c>
      <c r="H12188" s="509">
        <v>0</v>
      </c>
    </row>
    <row r="12189" spans="1:8">
      <c r="A12189" s="508" t="s">
        <v>648</v>
      </c>
      <c r="B12189" s="509" t="s">
        <v>421</v>
      </c>
      <c r="C12189" s="509" t="s">
        <v>1029</v>
      </c>
      <c r="H12189" s="509">
        <v>0</v>
      </c>
    </row>
    <row r="12190" spans="1:8">
      <c r="A12190" s="508" t="s">
        <v>648</v>
      </c>
      <c r="B12190" s="509" t="s">
        <v>421</v>
      </c>
      <c r="C12190" s="509">
        <v>24</v>
      </c>
      <c r="H12190" s="509">
        <v>0</v>
      </c>
    </row>
    <row r="12191" spans="1:8">
      <c r="A12191" s="508" t="s">
        <v>648</v>
      </c>
      <c r="B12191" s="509" t="s">
        <v>421</v>
      </c>
      <c r="C12191" s="509">
        <v>25</v>
      </c>
    </row>
    <row r="12192" spans="1:8">
      <c r="A12192" s="508" t="s">
        <v>648</v>
      </c>
      <c r="B12192" s="509" t="s">
        <v>421</v>
      </c>
      <c r="C12192" s="509">
        <v>26</v>
      </c>
      <c r="H12192" s="509">
        <v>0</v>
      </c>
    </row>
    <row r="12193" spans="1:8">
      <c r="A12193" s="508" t="s">
        <v>648</v>
      </c>
      <c r="B12193" s="509" t="s">
        <v>421</v>
      </c>
      <c r="C12193" s="509">
        <v>27</v>
      </c>
      <c r="H12193" s="509">
        <v>0</v>
      </c>
    </row>
    <row r="12194" spans="1:8">
      <c r="A12194" s="508" t="s">
        <v>648</v>
      </c>
      <c r="B12194" s="509" t="s">
        <v>421</v>
      </c>
      <c r="C12194" s="509">
        <v>28</v>
      </c>
      <c r="H12194" s="509">
        <v>0</v>
      </c>
    </row>
    <row r="12195" spans="1:8">
      <c r="A12195" s="508" t="s">
        <v>648</v>
      </c>
      <c r="B12195" s="509" t="s">
        <v>421</v>
      </c>
      <c r="C12195" s="509">
        <v>29</v>
      </c>
      <c r="H12195" s="509">
        <v>0</v>
      </c>
    </row>
    <row r="12196" spans="1:8">
      <c r="A12196" s="508" t="s">
        <v>648</v>
      </c>
      <c r="B12196" s="509" t="s">
        <v>421</v>
      </c>
      <c r="C12196" s="509">
        <v>30</v>
      </c>
      <c r="H12196" s="509">
        <v>0</v>
      </c>
    </row>
    <row r="12197" spans="1:8">
      <c r="A12197" s="508" t="s">
        <v>648</v>
      </c>
      <c r="B12197" s="509" t="s">
        <v>421</v>
      </c>
      <c r="C12197" s="509">
        <v>31</v>
      </c>
      <c r="H12197" s="509">
        <v>0</v>
      </c>
    </row>
    <row r="12198" spans="1:8">
      <c r="A12198" s="508" t="s">
        <v>648</v>
      </c>
      <c r="B12198" s="509" t="s">
        <v>421</v>
      </c>
      <c r="C12198" s="509">
        <v>32</v>
      </c>
      <c r="H12198" s="509">
        <v>0</v>
      </c>
    </row>
    <row r="12199" spans="1:8">
      <c r="A12199" s="508" t="s">
        <v>648</v>
      </c>
      <c r="B12199" s="509" t="s">
        <v>421</v>
      </c>
      <c r="C12199" s="509">
        <v>33</v>
      </c>
      <c r="H12199" s="509">
        <v>0</v>
      </c>
    </row>
    <row r="12200" spans="1:8">
      <c r="A12200" s="508" t="s">
        <v>648</v>
      </c>
      <c r="B12200" s="509" t="s">
        <v>421</v>
      </c>
      <c r="C12200" s="509">
        <v>34</v>
      </c>
      <c r="H12200" s="509">
        <v>0</v>
      </c>
    </row>
    <row r="12201" spans="1:8">
      <c r="A12201" s="508" t="s">
        <v>648</v>
      </c>
      <c r="B12201" s="509" t="s">
        <v>421</v>
      </c>
      <c r="C12201" s="509">
        <v>35</v>
      </c>
      <c r="H12201" s="509">
        <v>0</v>
      </c>
    </row>
    <row r="12202" spans="1:8">
      <c r="A12202" s="508" t="s">
        <v>648</v>
      </c>
      <c r="B12202" s="509" t="s">
        <v>421</v>
      </c>
      <c r="C12202" s="509">
        <v>36</v>
      </c>
      <c r="H12202" s="509">
        <v>0</v>
      </c>
    </row>
    <row r="12203" spans="1:8">
      <c r="A12203" s="508" t="s">
        <v>648</v>
      </c>
      <c r="B12203" s="509" t="s">
        <v>421</v>
      </c>
      <c r="C12203" s="509">
        <v>37</v>
      </c>
      <c r="H12203" s="509">
        <v>0</v>
      </c>
    </row>
    <row r="12204" spans="1:8">
      <c r="A12204" s="508" t="s">
        <v>648</v>
      </c>
      <c r="B12204" s="509" t="s">
        <v>421</v>
      </c>
      <c r="C12204" s="509">
        <v>38</v>
      </c>
      <c r="H12204" s="509">
        <v>0</v>
      </c>
    </row>
    <row r="12205" spans="1:8">
      <c r="A12205" s="508" t="s">
        <v>648</v>
      </c>
      <c r="B12205" s="509" t="s">
        <v>421</v>
      </c>
      <c r="C12205" s="509" t="s">
        <v>1030</v>
      </c>
    </row>
    <row r="12206" spans="1:8">
      <c r="A12206" s="508" t="s">
        <v>648</v>
      </c>
      <c r="B12206" s="509" t="s">
        <v>421</v>
      </c>
      <c r="C12206" s="509">
        <v>39</v>
      </c>
      <c r="H12206" s="509">
        <v>0</v>
      </c>
    </row>
    <row r="12207" spans="1:8">
      <c r="A12207" s="508" t="s">
        <v>648</v>
      </c>
      <c r="B12207" s="509" t="s">
        <v>421</v>
      </c>
      <c r="C12207" s="509">
        <v>40</v>
      </c>
      <c r="H12207" s="509">
        <v>0</v>
      </c>
    </row>
    <row r="12208" spans="1:8">
      <c r="A12208" s="508" t="s">
        <v>648</v>
      </c>
      <c r="B12208" s="509" t="s">
        <v>421</v>
      </c>
      <c r="C12208" s="509">
        <v>41</v>
      </c>
      <c r="H12208" s="509">
        <v>0</v>
      </c>
    </row>
    <row r="12209" spans="1:8">
      <c r="A12209" s="508" t="s">
        <v>648</v>
      </c>
      <c r="B12209" s="509" t="s">
        <v>421</v>
      </c>
      <c r="C12209" s="509">
        <v>42</v>
      </c>
      <c r="H12209" s="509">
        <v>0</v>
      </c>
    </row>
    <row r="12210" spans="1:8">
      <c r="A12210" s="508" t="s">
        <v>648</v>
      </c>
      <c r="B12210" s="509" t="s">
        <v>421</v>
      </c>
      <c r="C12210" s="509">
        <v>43</v>
      </c>
      <c r="H12210" s="509">
        <v>0</v>
      </c>
    </row>
    <row r="12211" spans="1:8">
      <c r="A12211" s="508" t="s">
        <v>648</v>
      </c>
      <c r="B12211" s="509" t="s">
        <v>421</v>
      </c>
      <c r="C12211" s="509">
        <v>44</v>
      </c>
      <c r="H12211" s="509">
        <v>0</v>
      </c>
    </row>
    <row r="12212" spans="1:8">
      <c r="A12212" s="508" t="s">
        <v>648</v>
      </c>
      <c r="B12212" s="509" t="s">
        <v>421</v>
      </c>
      <c r="C12212" s="509">
        <v>45</v>
      </c>
      <c r="H12212" s="509">
        <v>0</v>
      </c>
    </row>
    <row r="12213" spans="1:8">
      <c r="A12213" s="508" t="s">
        <v>648</v>
      </c>
      <c r="B12213" s="509" t="s">
        <v>421</v>
      </c>
      <c r="C12213" s="509">
        <v>46</v>
      </c>
      <c r="H12213" s="509">
        <v>0</v>
      </c>
    </row>
    <row r="12214" spans="1:8">
      <c r="A12214" s="508" t="s">
        <v>648</v>
      </c>
      <c r="B12214" s="509" t="s">
        <v>421</v>
      </c>
      <c r="C12214" s="509">
        <v>47</v>
      </c>
      <c r="H12214" s="509">
        <v>0</v>
      </c>
    </row>
    <row r="12215" spans="1:8">
      <c r="A12215" s="508" t="s">
        <v>648</v>
      </c>
      <c r="B12215" s="509" t="s">
        <v>421</v>
      </c>
      <c r="C12215" s="509">
        <v>48</v>
      </c>
      <c r="H12215" s="509">
        <v>0</v>
      </c>
    </row>
    <row r="12216" spans="1:8">
      <c r="A12216" s="508" t="s">
        <v>648</v>
      </c>
      <c r="B12216" s="509" t="s">
        <v>421</v>
      </c>
      <c r="C12216" s="509">
        <v>49</v>
      </c>
      <c r="H12216" s="509">
        <v>0</v>
      </c>
    </row>
    <row r="12217" spans="1:8">
      <c r="A12217" s="508" t="s">
        <v>648</v>
      </c>
      <c r="B12217" s="509" t="s">
        <v>421</v>
      </c>
      <c r="C12217" s="509">
        <v>50</v>
      </c>
      <c r="H12217" s="509">
        <v>0</v>
      </c>
    </row>
    <row r="12218" spans="1:8">
      <c r="A12218" s="508" t="s">
        <v>648</v>
      </c>
      <c r="B12218" s="509" t="s">
        <v>421</v>
      </c>
      <c r="C12218" s="509">
        <v>51</v>
      </c>
      <c r="H12218" s="509">
        <v>0</v>
      </c>
    </row>
    <row r="12219" spans="1:8">
      <c r="A12219" s="508" t="s">
        <v>648</v>
      </c>
      <c r="B12219" s="509" t="s">
        <v>421</v>
      </c>
      <c r="C12219" s="509" t="s">
        <v>1031</v>
      </c>
      <c r="H12219" s="509">
        <v>0</v>
      </c>
    </row>
    <row r="12220" spans="1:8">
      <c r="A12220" s="508" t="s">
        <v>648</v>
      </c>
      <c r="B12220" s="509" t="s">
        <v>421</v>
      </c>
      <c r="C12220" s="509" t="s">
        <v>1032</v>
      </c>
      <c r="H12220" s="509">
        <v>0</v>
      </c>
    </row>
    <row r="12221" spans="1:8">
      <c r="A12221" s="508" t="s">
        <v>648</v>
      </c>
      <c r="B12221" s="509" t="s">
        <v>421</v>
      </c>
      <c r="C12221" s="509">
        <v>52</v>
      </c>
      <c r="H12221" s="509">
        <v>0</v>
      </c>
    </row>
    <row r="12222" spans="1:8">
      <c r="A12222" s="508" t="s">
        <v>648</v>
      </c>
      <c r="B12222" s="509" t="s">
        <v>421</v>
      </c>
      <c r="C12222" s="509">
        <v>53</v>
      </c>
      <c r="H12222" s="509">
        <v>0</v>
      </c>
    </row>
    <row r="12223" spans="1:8">
      <c r="A12223" s="508" t="s">
        <v>648</v>
      </c>
      <c r="B12223" s="509" t="s">
        <v>421</v>
      </c>
      <c r="C12223" s="509">
        <v>54</v>
      </c>
      <c r="H12223" s="509">
        <v>0</v>
      </c>
    </row>
    <row r="12224" spans="1:8">
      <c r="A12224" s="508" t="s">
        <v>648</v>
      </c>
      <c r="B12224" s="509" t="s">
        <v>421</v>
      </c>
      <c r="C12224" s="509">
        <v>55</v>
      </c>
      <c r="H12224" s="509">
        <v>0</v>
      </c>
    </row>
    <row r="12225" spans="1:8">
      <c r="A12225" s="508" t="s">
        <v>648</v>
      </c>
      <c r="B12225" s="509" t="s">
        <v>421</v>
      </c>
      <c r="C12225" s="509">
        <v>56</v>
      </c>
      <c r="H12225" s="509">
        <v>0</v>
      </c>
    </row>
    <row r="12226" spans="1:8">
      <c r="A12226" s="508" t="s">
        <v>648</v>
      </c>
      <c r="B12226" s="509" t="s">
        <v>421</v>
      </c>
      <c r="C12226" s="509">
        <v>57</v>
      </c>
      <c r="H12226" s="509">
        <v>0</v>
      </c>
    </row>
    <row r="12227" spans="1:8">
      <c r="A12227" s="508" t="s">
        <v>648</v>
      </c>
      <c r="B12227" s="509" t="s">
        <v>421</v>
      </c>
      <c r="C12227" s="509">
        <v>58</v>
      </c>
      <c r="H12227" s="509">
        <v>0</v>
      </c>
    </row>
    <row r="12228" spans="1:8">
      <c r="A12228" s="508" t="s">
        <v>648</v>
      </c>
      <c r="B12228" s="509" t="s">
        <v>421</v>
      </c>
      <c r="C12228" s="509">
        <v>59</v>
      </c>
      <c r="H12228" s="509">
        <v>0</v>
      </c>
    </row>
    <row r="12229" spans="1:8">
      <c r="A12229" s="508" t="s">
        <v>648</v>
      </c>
      <c r="B12229" s="509" t="s">
        <v>421</v>
      </c>
      <c r="C12229" s="509">
        <v>60</v>
      </c>
      <c r="H12229" s="509">
        <v>0</v>
      </c>
    </row>
    <row r="12230" spans="1:8">
      <c r="A12230" s="508" t="s">
        <v>648</v>
      </c>
      <c r="B12230" s="509" t="s">
        <v>421</v>
      </c>
      <c r="C12230" s="509">
        <v>61</v>
      </c>
      <c r="H12230" s="509">
        <v>0</v>
      </c>
    </row>
    <row r="12231" spans="1:8">
      <c r="A12231" s="508" t="s">
        <v>648</v>
      </c>
      <c r="B12231" s="509" t="s">
        <v>421</v>
      </c>
      <c r="C12231" s="509">
        <v>62</v>
      </c>
      <c r="H12231" s="509">
        <v>0</v>
      </c>
    </row>
    <row r="12232" spans="1:8">
      <c r="A12232" s="508" t="s">
        <v>648</v>
      </c>
      <c r="B12232" s="509" t="s">
        <v>421</v>
      </c>
      <c r="C12232" s="509">
        <v>63</v>
      </c>
      <c r="H12232" s="509">
        <v>0</v>
      </c>
    </row>
    <row r="12233" spans="1:8">
      <c r="A12233" s="508" t="s">
        <v>648</v>
      </c>
      <c r="B12233" s="509" t="s">
        <v>421</v>
      </c>
      <c r="C12233" s="509" t="s">
        <v>1033</v>
      </c>
      <c r="H12233" s="509">
        <v>0</v>
      </c>
    </row>
    <row r="12234" spans="1:8">
      <c r="A12234" s="508" t="s">
        <v>648</v>
      </c>
      <c r="B12234" s="509" t="s">
        <v>421</v>
      </c>
      <c r="C12234" s="509" t="s">
        <v>1034</v>
      </c>
      <c r="H12234" s="509">
        <v>0</v>
      </c>
    </row>
    <row r="12235" spans="1:8">
      <c r="A12235" s="508" t="s">
        <v>648</v>
      </c>
      <c r="B12235" s="509" t="s">
        <v>421</v>
      </c>
      <c r="C12235" s="509">
        <v>64</v>
      </c>
      <c r="H12235" s="509">
        <v>0</v>
      </c>
    </row>
    <row r="12236" spans="1:8">
      <c r="A12236" s="508" t="s">
        <v>648</v>
      </c>
      <c r="B12236" s="509" t="s">
        <v>421</v>
      </c>
      <c r="C12236" s="509" t="s">
        <v>1035</v>
      </c>
      <c r="H12236" s="509">
        <v>0</v>
      </c>
    </row>
    <row r="12237" spans="1:8">
      <c r="A12237" s="508" t="s">
        <v>648</v>
      </c>
      <c r="B12237" s="509" t="s">
        <v>421</v>
      </c>
      <c r="C12237" s="509">
        <v>65</v>
      </c>
      <c r="H12237" s="509">
        <v>0</v>
      </c>
    </row>
    <row r="12238" spans="1:8">
      <c r="A12238" s="508" t="s">
        <v>648</v>
      </c>
      <c r="B12238" s="509" t="s">
        <v>421</v>
      </c>
      <c r="C12238" s="509">
        <v>66</v>
      </c>
      <c r="H12238" s="509">
        <v>0</v>
      </c>
    </row>
    <row r="12239" spans="1:8">
      <c r="A12239" s="508" t="s">
        <v>648</v>
      </c>
      <c r="B12239" s="509" t="s">
        <v>421</v>
      </c>
      <c r="C12239" s="509" t="s">
        <v>1036</v>
      </c>
      <c r="H12239" s="509">
        <v>0</v>
      </c>
    </row>
    <row r="12240" spans="1:8">
      <c r="A12240" s="508" t="s">
        <v>648</v>
      </c>
      <c r="B12240" s="509" t="s">
        <v>421</v>
      </c>
      <c r="C12240" s="509" t="s">
        <v>1037</v>
      </c>
      <c r="H12240" s="509">
        <v>0</v>
      </c>
    </row>
    <row r="12241" spans="1:8">
      <c r="A12241" s="508" t="s">
        <v>648</v>
      </c>
      <c r="B12241" s="509" t="s">
        <v>421</v>
      </c>
      <c r="C12241" s="509" t="s">
        <v>1038</v>
      </c>
      <c r="H12241" s="509">
        <v>0</v>
      </c>
    </row>
    <row r="12242" spans="1:8">
      <c r="A12242" s="508" t="s">
        <v>648</v>
      </c>
      <c r="B12242" s="509" t="s">
        <v>421</v>
      </c>
      <c r="C12242" s="509" t="s">
        <v>1039</v>
      </c>
      <c r="H12242" s="509">
        <v>0</v>
      </c>
    </row>
    <row r="12243" spans="1:8">
      <c r="A12243" s="508" t="s">
        <v>648</v>
      </c>
      <c r="B12243" s="509" t="s">
        <v>421</v>
      </c>
      <c r="C12243" s="509" t="s">
        <v>1040</v>
      </c>
      <c r="H12243" s="509">
        <v>0</v>
      </c>
    </row>
    <row r="12244" spans="1:8">
      <c r="A12244" s="508" t="s">
        <v>648</v>
      </c>
      <c r="B12244" s="509" t="s">
        <v>421</v>
      </c>
      <c r="C12244" s="509" t="s">
        <v>1041</v>
      </c>
      <c r="H12244" s="509">
        <v>0</v>
      </c>
    </row>
    <row r="12245" spans="1:8">
      <c r="A12245" s="508" t="s">
        <v>648</v>
      </c>
      <c r="B12245" s="509" t="s">
        <v>421</v>
      </c>
      <c r="C12245" s="509" t="s">
        <v>1042</v>
      </c>
    </row>
    <row r="12246" spans="1:8">
      <c r="A12246" s="508" t="s">
        <v>648</v>
      </c>
      <c r="B12246" s="509" t="s">
        <v>421</v>
      </c>
      <c r="C12246" s="509">
        <v>67</v>
      </c>
      <c r="H12246" s="509">
        <v>0</v>
      </c>
    </row>
    <row r="12247" spans="1:8">
      <c r="A12247" s="508" t="s">
        <v>648</v>
      </c>
      <c r="B12247" s="509" t="s">
        <v>421</v>
      </c>
      <c r="C12247" s="509">
        <v>68</v>
      </c>
      <c r="H12247" s="509">
        <v>0</v>
      </c>
    </row>
    <row r="12248" spans="1:8">
      <c r="A12248" s="508" t="s">
        <v>648</v>
      </c>
      <c r="B12248" s="509" t="s">
        <v>421</v>
      </c>
      <c r="C12248" s="509" t="s">
        <v>1043</v>
      </c>
      <c r="H12248" s="509">
        <v>0</v>
      </c>
    </row>
    <row r="12249" spans="1:8">
      <c r="A12249" s="508" t="s">
        <v>648</v>
      </c>
      <c r="B12249" s="509" t="s">
        <v>421</v>
      </c>
      <c r="C12249" s="509">
        <v>69</v>
      </c>
      <c r="H12249" s="509">
        <v>0</v>
      </c>
    </row>
    <row r="12250" spans="1:8">
      <c r="A12250" s="508" t="s">
        <v>648</v>
      </c>
      <c r="B12250" s="509" t="s">
        <v>421</v>
      </c>
      <c r="C12250" s="509" t="s">
        <v>1044</v>
      </c>
      <c r="H12250" s="509">
        <v>0</v>
      </c>
    </row>
    <row r="12251" spans="1:8">
      <c r="A12251" s="508" t="s">
        <v>648</v>
      </c>
      <c r="B12251" s="509" t="s">
        <v>421</v>
      </c>
      <c r="C12251" s="509" t="s">
        <v>1045</v>
      </c>
      <c r="H12251" s="509">
        <v>0</v>
      </c>
    </row>
    <row r="12252" spans="1:8">
      <c r="A12252" s="508" t="s">
        <v>648</v>
      </c>
      <c r="B12252" s="509" t="s">
        <v>421</v>
      </c>
      <c r="C12252" s="509">
        <v>70</v>
      </c>
      <c r="H12252" s="509">
        <v>0</v>
      </c>
    </row>
    <row r="12253" spans="1:8">
      <c r="A12253" s="508" t="s">
        <v>648</v>
      </c>
      <c r="B12253" s="509" t="s">
        <v>421</v>
      </c>
      <c r="C12253" s="509" t="s">
        <v>1046</v>
      </c>
      <c r="H12253" s="509">
        <v>0</v>
      </c>
    </row>
    <row r="12254" spans="1:8">
      <c r="A12254" s="508" t="s">
        <v>648</v>
      </c>
      <c r="B12254" s="509" t="s">
        <v>421</v>
      </c>
      <c r="C12254" s="509">
        <v>71</v>
      </c>
      <c r="H12254" s="509">
        <v>0</v>
      </c>
    </row>
    <row r="12255" spans="1:8">
      <c r="A12255" s="508" t="s">
        <v>648</v>
      </c>
      <c r="B12255" s="509" t="s">
        <v>421</v>
      </c>
      <c r="C12255" s="509" t="s">
        <v>1047</v>
      </c>
      <c r="H12255" s="509">
        <v>0</v>
      </c>
    </row>
    <row r="12256" spans="1:8">
      <c r="A12256" s="508" t="s">
        <v>648</v>
      </c>
      <c r="B12256" s="509" t="s">
        <v>421</v>
      </c>
      <c r="C12256" s="509" t="s">
        <v>1048</v>
      </c>
      <c r="H12256" s="509">
        <v>0</v>
      </c>
    </row>
    <row r="12257" spans="1:8">
      <c r="A12257" s="508" t="s">
        <v>648</v>
      </c>
      <c r="B12257" s="509" t="s">
        <v>421</v>
      </c>
      <c r="C12257" s="509" t="s">
        <v>1049</v>
      </c>
      <c r="H12257" s="509">
        <v>0</v>
      </c>
    </row>
    <row r="12258" spans="1:8">
      <c r="A12258" s="508" t="s">
        <v>648</v>
      </c>
      <c r="B12258" s="509" t="s">
        <v>421</v>
      </c>
      <c r="C12258" s="509" t="s">
        <v>1050</v>
      </c>
      <c r="H12258" s="509">
        <v>0</v>
      </c>
    </row>
    <row r="12259" spans="1:8">
      <c r="A12259" s="508" t="s">
        <v>648</v>
      </c>
      <c r="B12259" s="509" t="s">
        <v>421</v>
      </c>
      <c r="C12259" s="509" t="s">
        <v>1051</v>
      </c>
      <c r="H12259" s="509">
        <v>0</v>
      </c>
    </row>
    <row r="12260" spans="1:8">
      <c r="A12260" s="508" t="s">
        <v>648</v>
      </c>
      <c r="B12260" s="509" t="s">
        <v>421</v>
      </c>
      <c r="C12260" s="509">
        <v>72</v>
      </c>
      <c r="H12260" s="509">
        <v>0</v>
      </c>
    </row>
    <row r="12261" spans="1:8">
      <c r="A12261" s="508" t="s">
        <v>648</v>
      </c>
      <c r="B12261" s="509" t="s">
        <v>421</v>
      </c>
      <c r="C12261" s="509">
        <v>74</v>
      </c>
      <c r="H12261" s="509">
        <v>0</v>
      </c>
    </row>
    <row r="12262" spans="1:8">
      <c r="A12262" s="508" t="s">
        <v>648</v>
      </c>
      <c r="B12262" s="509" t="s">
        <v>421</v>
      </c>
      <c r="C12262" s="509" t="s">
        <v>4571</v>
      </c>
      <c r="D12262" s="509">
        <v>0</v>
      </c>
      <c r="E12262" s="509">
        <v>0</v>
      </c>
      <c r="F12262" s="509">
        <v>0</v>
      </c>
      <c r="G12262" s="509">
        <v>0</v>
      </c>
      <c r="H12262" s="509">
        <v>0</v>
      </c>
    </row>
    <row r="12263" spans="1:8">
      <c r="A12263" s="508" t="s">
        <v>649</v>
      </c>
      <c r="B12263" s="509" t="s">
        <v>422</v>
      </c>
      <c r="C12263" s="509">
        <v>1</v>
      </c>
      <c r="H12263" s="509">
        <v>0</v>
      </c>
    </row>
    <row r="12264" spans="1:8">
      <c r="A12264" s="508" t="s">
        <v>649</v>
      </c>
      <c r="B12264" s="509" t="s">
        <v>422</v>
      </c>
      <c r="C12264" s="509" t="s">
        <v>1023</v>
      </c>
      <c r="H12264" s="509">
        <v>0</v>
      </c>
    </row>
    <row r="12265" spans="1:8">
      <c r="A12265" s="508" t="s">
        <v>649</v>
      </c>
      <c r="B12265" s="509" t="s">
        <v>422</v>
      </c>
      <c r="C12265" s="509">
        <v>2</v>
      </c>
      <c r="H12265" s="509">
        <v>0</v>
      </c>
    </row>
    <row r="12266" spans="1:8">
      <c r="A12266" s="508" t="s">
        <v>649</v>
      </c>
      <c r="B12266" s="509" t="s">
        <v>422</v>
      </c>
      <c r="C12266" s="509">
        <v>3</v>
      </c>
      <c r="H12266" s="509">
        <v>0</v>
      </c>
    </row>
    <row r="12267" spans="1:8">
      <c r="A12267" s="508" t="s">
        <v>649</v>
      </c>
      <c r="B12267" s="509" t="s">
        <v>422</v>
      </c>
      <c r="C12267" s="509">
        <v>4</v>
      </c>
      <c r="H12267" s="509">
        <v>0</v>
      </c>
    </row>
    <row r="12268" spans="1:8">
      <c r="A12268" s="508" t="s">
        <v>649</v>
      </c>
      <c r="B12268" s="509" t="s">
        <v>422</v>
      </c>
      <c r="C12268" s="509">
        <v>5</v>
      </c>
      <c r="H12268" s="509">
        <v>0</v>
      </c>
    </row>
    <row r="12269" spans="1:8">
      <c r="A12269" s="508" t="s">
        <v>649</v>
      </c>
      <c r="B12269" s="509" t="s">
        <v>422</v>
      </c>
      <c r="C12269" s="509">
        <v>6</v>
      </c>
      <c r="H12269" s="509">
        <v>0</v>
      </c>
    </row>
    <row r="12270" spans="1:8">
      <c r="A12270" s="508" t="s">
        <v>649</v>
      </c>
      <c r="B12270" s="509" t="s">
        <v>422</v>
      </c>
      <c r="C12270" s="509">
        <v>7</v>
      </c>
      <c r="H12270" s="509">
        <v>0</v>
      </c>
    </row>
    <row r="12271" spans="1:8">
      <c r="A12271" s="508" t="s">
        <v>649</v>
      </c>
      <c r="B12271" s="509" t="s">
        <v>422</v>
      </c>
      <c r="C12271" s="509">
        <v>8</v>
      </c>
      <c r="H12271" s="509">
        <v>0</v>
      </c>
    </row>
    <row r="12272" spans="1:8">
      <c r="A12272" s="508" t="s">
        <v>649</v>
      </c>
      <c r="B12272" s="509" t="s">
        <v>422</v>
      </c>
      <c r="C12272" s="509">
        <v>9</v>
      </c>
      <c r="H12272" s="509">
        <v>0</v>
      </c>
    </row>
    <row r="12273" spans="1:8">
      <c r="A12273" s="508" t="s">
        <v>649</v>
      </c>
      <c r="B12273" s="509" t="s">
        <v>422</v>
      </c>
      <c r="C12273" s="509">
        <v>10</v>
      </c>
      <c r="H12273" s="509">
        <v>0</v>
      </c>
    </row>
    <row r="12274" spans="1:8">
      <c r="A12274" s="508" t="s">
        <v>649</v>
      </c>
      <c r="B12274" s="509" t="s">
        <v>422</v>
      </c>
      <c r="C12274" s="509">
        <v>11</v>
      </c>
      <c r="H12274" s="509">
        <v>0</v>
      </c>
    </row>
    <row r="12275" spans="1:8">
      <c r="A12275" s="508" t="s">
        <v>649</v>
      </c>
      <c r="B12275" s="509" t="s">
        <v>422</v>
      </c>
      <c r="C12275" s="509">
        <v>12</v>
      </c>
      <c r="H12275" s="509">
        <v>0</v>
      </c>
    </row>
    <row r="12276" spans="1:8">
      <c r="A12276" s="508" t="s">
        <v>649</v>
      </c>
      <c r="B12276" s="509" t="s">
        <v>422</v>
      </c>
      <c r="C12276" s="509">
        <v>13</v>
      </c>
      <c r="H12276" s="509">
        <v>0</v>
      </c>
    </row>
    <row r="12277" spans="1:8">
      <c r="A12277" s="508" t="s">
        <v>649</v>
      </c>
      <c r="B12277" s="509" t="s">
        <v>422</v>
      </c>
      <c r="C12277" s="509">
        <v>14</v>
      </c>
      <c r="H12277" s="509">
        <v>0</v>
      </c>
    </row>
    <row r="12278" spans="1:8">
      <c r="A12278" s="508" t="s">
        <v>649</v>
      </c>
      <c r="B12278" s="509" t="s">
        <v>422</v>
      </c>
      <c r="C12278" s="509">
        <v>15</v>
      </c>
      <c r="H12278" s="509">
        <v>0</v>
      </c>
    </row>
    <row r="12279" spans="1:8">
      <c r="A12279" s="508" t="s">
        <v>649</v>
      </c>
      <c r="B12279" s="509" t="s">
        <v>422</v>
      </c>
      <c r="C12279" s="509">
        <v>16</v>
      </c>
      <c r="H12279" s="509">
        <v>0</v>
      </c>
    </row>
    <row r="12280" spans="1:8">
      <c r="A12280" s="508" t="s">
        <v>649</v>
      </c>
      <c r="B12280" s="509" t="s">
        <v>422</v>
      </c>
      <c r="C12280" s="509">
        <v>17</v>
      </c>
      <c r="H12280" s="509">
        <v>0</v>
      </c>
    </row>
    <row r="12281" spans="1:8">
      <c r="A12281" s="508" t="s">
        <v>649</v>
      </c>
      <c r="B12281" s="509" t="s">
        <v>422</v>
      </c>
      <c r="C12281" s="509">
        <v>18</v>
      </c>
      <c r="H12281" s="509">
        <v>0</v>
      </c>
    </row>
    <row r="12282" spans="1:8">
      <c r="A12282" s="508" t="s">
        <v>649</v>
      </c>
      <c r="B12282" s="509" t="s">
        <v>422</v>
      </c>
      <c r="C12282" s="509" t="s">
        <v>1024</v>
      </c>
      <c r="H12282" s="509">
        <v>0</v>
      </c>
    </row>
    <row r="12283" spans="1:8">
      <c r="A12283" s="508" t="s">
        <v>649</v>
      </c>
      <c r="B12283" s="509" t="s">
        <v>422</v>
      </c>
      <c r="C12283" s="509" t="s">
        <v>1025</v>
      </c>
      <c r="H12283" s="509">
        <v>0</v>
      </c>
    </row>
    <row r="12284" spans="1:8">
      <c r="A12284" s="508" t="s">
        <v>649</v>
      </c>
      <c r="B12284" s="509" t="s">
        <v>422</v>
      </c>
      <c r="C12284" s="509">
        <v>19</v>
      </c>
      <c r="H12284" s="509">
        <v>0</v>
      </c>
    </row>
    <row r="12285" spans="1:8">
      <c r="A12285" s="508" t="s">
        <v>649</v>
      </c>
      <c r="B12285" s="509" t="s">
        <v>422</v>
      </c>
      <c r="C12285" s="509">
        <v>20</v>
      </c>
      <c r="H12285" s="509">
        <v>0</v>
      </c>
    </row>
    <row r="12286" spans="1:8">
      <c r="A12286" s="508" t="s">
        <v>649</v>
      </c>
      <c r="B12286" s="509" t="s">
        <v>422</v>
      </c>
      <c r="C12286" s="509">
        <v>21</v>
      </c>
      <c r="H12286" s="509">
        <v>0</v>
      </c>
    </row>
    <row r="12287" spans="1:8">
      <c r="A12287" s="508" t="s">
        <v>649</v>
      </c>
      <c r="B12287" s="509" t="s">
        <v>422</v>
      </c>
      <c r="C12287" s="509" t="s">
        <v>1026</v>
      </c>
      <c r="H12287" s="509">
        <v>0</v>
      </c>
    </row>
    <row r="12288" spans="1:8">
      <c r="A12288" s="508" t="s">
        <v>649</v>
      </c>
      <c r="B12288" s="509" t="s">
        <v>422</v>
      </c>
      <c r="C12288" s="509" t="s">
        <v>1027</v>
      </c>
      <c r="H12288" s="509">
        <v>0</v>
      </c>
    </row>
    <row r="12289" spans="1:8">
      <c r="A12289" s="508" t="s">
        <v>649</v>
      </c>
      <c r="B12289" s="509" t="s">
        <v>422</v>
      </c>
      <c r="C12289" s="509" t="s">
        <v>1028</v>
      </c>
      <c r="H12289" s="509">
        <v>0</v>
      </c>
    </row>
    <row r="12290" spans="1:8">
      <c r="A12290" s="508" t="s">
        <v>649</v>
      </c>
      <c r="B12290" s="509" t="s">
        <v>422</v>
      </c>
      <c r="C12290" s="509">
        <v>22</v>
      </c>
      <c r="H12290" s="509">
        <v>0</v>
      </c>
    </row>
    <row r="12291" spans="1:8">
      <c r="A12291" s="508" t="s">
        <v>649</v>
      </c>
      <c r="B12291" s="509" t="s">
        <v>422</v>
      </c>
      <c r="C12291" s="509">
        <v>23</v>
      </c>
      <c r="H12291" s="509">
        <v>0</v>
      </c>
    </row>
    <row r="12292" spans="1:8">
      <c r="A12292" s="508" t="s">
        <v>649</v>
      </c>
      <c r="B12292" s="509" t="s">
        <v>422</v>
      </c>
      <c r="C12292" s="509" t="s">
        <v>1029</v>
      </c>
      <c r="H12292" s="509">
        <v>0</v>
      </c>
    </row>
    <row r="12293" spans="1:8">
      <c r="A12293" s="508" t="s">
        <v>649</v>
      </c>
      <c r="B12293" s="509" t="s">
        <v>422</v>
      </c>
      <c r="C12293" s="509">
        <v>24</v>
      </c>
      <c r="H12293" s="509">
        <v>0</v>
      </c>
    </row>
    <row r="12294" spans="1:8">
      <c r="A12294" s="508" t="s">
        <v>649</v>
      </c>
      <c r="B12294" s="509" t="s">
        <v>422</v>
      </c>
      <c r="C12294" s="509">
        <v>25</v>
      </c>
    </row>
    <row r="12295" spans="1:8">
      <c r="A12295" s="508" t="s">
        <v>649</v>
      </c>
      <c r="B12295" s="509" t="s">
        <v>422</v>
      </c>
      <c r="C12295" s="509">
        <v>26</v>
      </c>
      <c r="H12295" s="509">
        <v>0</v>
      </c>
    </row>
    <row r="12296" spans="1:8">
      <c r="A12296" s="508" t="s">
        <v>649</v>
      </c>
      <c r="B12296" s="509" t="s">
        <v>422</v>
      </c>
      <c r="C12296" s="509">
        <v>27</v>
      </c>
      <c r="H12296" s="509">
        <v>0</v>
      </c>
    </row>
    <row r="12297" spans="1:8">
      <c r="A12297" s="508" t="s">
        <v>649</v>
      </c>
      <c r="B12297" s="509" t="s">
        <v>422</v>
      </c>
      <c r="C12297" s="509">
        <v>28</v>
      </c>
      <c r="H12297" s="509">
        <v>0</v>
      </c>
    </row>
    <row r="12298" spans="1:8">
      <c r="A12298" s="508" t="s">
        <v>649</v>
      </c>
      <c r="B12298" s="509" t="s">
        <v>422</v>
      </c>
      <c r="C12298" s="509">
        <v>29</v>
      </c>
      <c r="H12298" s="509">
        <v>0</v>
      </c>
    </row>
    <row r="12299" spans="1:8">
      <c r="A12299" s="508" t="s">
        <v>649</v>
      </c>
      <c r="B12299" s="509" t="s">
        <v>422</v>
      </c>
      <c r="C12299" s="509">
        <v>30</v>
      </c>
      <c r="H12299" s="509">
        <v>0</v>
      </c>
    </row>
    <row r="12300" spans="1:8">
      <c r="A12300" s="508" t="s">
        <v>649</v>
      </c>
      <c r="B12300" s="509" t="s">
        <v>422</v>
      </c>
      <c r="C12300" s="509">
        <v>31</v>
      </c>
      <c r="H12300" s="509">
        <v>0</v>
      </c>
    </row>
    <row r="12301" spans="1:8">
      <c r="A12301" s="508" t="s">
        <v>649</v>
      </c>
      <c r="B12301" s="509" t="s">
        <v>422</v>
      </c>
      <c r="C12301" s="509">
        <v>32</v>
      </c>
      <c r="H12301" s="509">
        <v>0</v>
      </c>
    </row>
    <row r="12302" spans="1:8">
      <c r="A12302" s="508" t="s">
        <v>649</v>
      </c>
      <c r="B12302" s="509" t="s">
        <v>422</v>
      </c>
      <c r="C12302" s="509">
        <v>33</v>
      </c>
      <c r="H12302" s="509">
        <v>0</v>
      </c>
    </row>
    <row r="12303" spans="1:8">
      <c r="A12303" s="508" t="s">
        <v>649</v>
      </c>
      <c r="B12303" s="509" t="s">
        <v>422</v>
      </c>
      <c r="C12303" s="509">
        <v>34</v>
      </c>
      <c r="H12303" s="509">
        <v>0</v>
      </c>
    </row>
    <row r="12304" spans="1:8">
      <c r="A12304" s="508" t="s">
        <v>649</v>
      </c>
      <c r="B12304" s="509" t="s">
        <v>422</v>
      </c>
      <c r="C12304" s="509">
        <v>35</v>
      </c>
      <c r="H12304" s="509">
        <v>0</v>
      </c>
    </row>
    <row r="12305" spans="1:8">
      <c r="A12305" s="508" t="s">
        <v>649</v>
      </c>
      <c r="B12305" s="509" t="s">
        <v>422</v>
      </c>
      <c r="C12305" s="509">
        <v>36</v>
      </c>
      <c r="H12305" s="509">
        <v>0</v>
      </c>
    </row>
    <row r="12306" spans="1:8">
      <c r="A12306" s="508" t="s">
        <v>649</v>
      </c>
      <c r="B12306" s="509" t="s">
        <v>422</v>
      </c>
      <c r="C12306" s="509">
        <v>37</v>
      </c>
      <c r="H12306" s="509">
        <v>0</v>
      </c>
    </row>
    <row r="12307" spans="1:8">
      <c r="A12307" s="508" t="s">
        <v>649</v>
      </c>
      <c r="B12307" s="509" t="s">
        <v>422</v>
      </c>
      <c r="C12307" s="509">
        <v>38</v>
      </c>
      <c r="H12307" s="509">
        <v>0</v>
      </c>
    </row>
    <row r="12308" spans="1:8">
      <c r="A12308" s="508" t="s">
        <v>649</v>
      </c>
      <c r="B12308" s="509" t="s">
        <v>422</v>
      </c>
      <c r="C12308" s="509" t="s">
        <v>1030</v>
      </c>
    </row>
    <row r="12309" spans="1:8">
      <c r="A12309" s="508" t="s">
        <v>649</v>
      </c>
      <c r="B12309" s="509" t="s">
        <v>422</v>
      </c>
      <c r="C12309" s="509">
        <v>39</v>
      </c>
      <c r="H12309" s="509">
        <v>0</v>
      </c>
    </row>
    <row r="12310" spans="1:8">
      <c r="A12310" s="508" t="s">
        <v>649</v>
      </c>
      <c r="B12310" s="509" t="s">
        <v>422</v>
      </c>
      <c r="C12310" s="509">
        <v>40</v>
      </c>
      <c r="H12310" s="509">
        <v>0</v>
      </c>
    </row>
    <row r="12311" spans="1:8">
      <c r="A12311" s="508" t="s">
        <v>649</v>
      </c>
      <c r="B12311" s="509" t="s">
        <v>422</v>
      </c>
      <c r="C12311" s="509">
        <v>41</v>
      </c>
      <c r="H12311" s="509">
        <v>0</v>
      </c>
    </row>
    <row r="12312" spans="1:8">
      <c r="A12312" s="508" t="s">
        <v>649</v>
      </c>
      <c r="B12312" s="509" t="s">
        <v>422</v>
      </c>
      <c r="C12312" s="509">
        <v>42</v>
      </c>
      <c r="H12312" s="509">
        <v>0</v>
      </c>
    </row>
    <row r="12313" spans="1:8">
      <c r="A12313" s="508" t="s">
        <v>649</v>
      </c>
      <c r="B12313" s="509" t="s">
        <v>422</v>
      </c>
      <c r="C12313" s="509">
        <v>43</v>
      </c>
      <c r="H12313" s="509">
        <v>0</v>
      </c>
    </row>
    <row r="12314" spans="1:8">
      <c r="A12314" s="508" t="s">
        <v>649</v>
      </c>
      <c r="B12314" s="509" t="s">
        <v>422</v>
      </c>
      <c r="C12314" s="509">
        <v>44</v>
      </c>
      <c r="H12314" s="509">
        <v>0</v>
      </c>
    </row>
    <row r="12315" spans="1:8">
      <c r="A12315" s="508" t="s">
        <v>649</v>
      </c>
      <c r="B12315" s="509" t="s">
        <v>422</v>
      </c>
      <c r="C12315" s="509">
        <v>45</v>
      </c>
      <c r="H12315" s="509">
        <v>0</v>
      </c>
    </row>
    <row r="12316" spans="1:8">
      <c r="A12316" s="508" t="s">
        <v>649</v>
      </c>
      <c r="B12316" s="509" t="s">
        <v>422</v>
      </c>
      <c r="C12316" s="509">
        <v>46</v>
      </c>
      <c r="H12316" s="509">
        <v>0</v>
      </c>
    </row>
    <row r="12317" spans="1:8">
      <c r="A12317" s="508" t="s">
        <v>649</v>
      </c>
      <c r="B12317" s="509" t="s">
        <v>422</v>
      </c>
      <c r="C12317" s="509">
        <v>47</v>
      </c>
      <c r="H12317" s="509">
        <v>0</v>
      </c>
    </row>
    <row r="12318" spans="1:8">
      <c r="A12318" s="508" t="s">
        <v>649</v>
      </c>
      <c r="B12318" s="509" t="s">
        <v>422</v>
      </c>
      <c r="C12318" s="509">
        <v>48</v>
      </c>
      <c r="H12318" s="509">
        <v>0</v>
      </c>
    </row>
    <row r="12319" spans="1:8">
      <c r="A12319" s="508" t="s">
        <v>649</v>
      </c>
      <c r="B12319" s="509" t="s">
        <v>422</v>
      </c>
      <c r="C12319" s="509">
        <v>49</v>
      </c>
      <c r="H12319" s="509">
        <v>0</v>
      </c>
    </row>
    <row r="12320" spans="1:8">
      <c r="A12320" s="508" t="s">
        <v>649</v>
      </c>
      <c r="B12320" s="509" t="s">
        <v>422</v>
      </c>
      <c r="C12320" s="509">
        <v>50</v>
      </c>
      <c r="H12320" s="509">
        <v>0</v>
      </c>
    </row>
    <row r="12321" spans="1:8">
      <c r="A12321" s="508" t="s">
        <v>649</v>
      </c>
      <c r="B12321" s="509" t="s">
        <v>422</v>
      </c>
      <c r="C12321" s="509">
        <v>51</v>
      </c>
      <c r="H12321" s="509">
        <v>0</v>
      </c>
    </row>
    <row r="12322" spans="1:8">
      <c r="A12322" s="508" t="s">
        <v>649</v>
      </c>
      <c r="B12322" s="509" t="s">
        <v>422</v>
      </c>
      <c r="C12322" s="509" t="s">
        <v>1031</v>
      </c>
      <c r="H12322" s="509">
        <v>0</v>
      </c>
    </row>
    <row r="12323" spans="1:8">
      <c r="A12323" s="508" t="s">
        <v>649</v>
      </c>
      <c r="B12323" s="509" t="s">
        <v>422</v>
      </c>
      <c r="C12323" s="509" t="s">
        <v>1032</v>
      </c>
      <c r="H12323" s="509">
        <v>0</v>
      </c>
    </row>
    <row r="12324" spans="1:8">
      <c r="A12324" s="508" t="s">
        <v>649</v>
      </c>
      <c r="B12324" s="509" t="s">
        <v>422</v>
      </c>
      <c r="C12324" s="509">
        <v>52</v>
      </c>
      <c r="H12324" s="509">
        <v>0</v>
      </c>
    </row>
    <row r="12325" spans="1:8">
      <c r="A12325" s="508" t="s">
        <v>649</v>
      </c>
      <c r="B12325" s="509" t="s">
        <v>422</v>
      </c>
      <c r="C12325" s="509">
        <v>53</v>
      </c>
      <c r="H12325" s="509">
        <v>0</v>
      </c>
    </row>
    <row r="12326" spans="1:8">
      <c r="A12326" s="508" t="s">
        <v>649</v>
      </c>
      <c r="B12326" s="509" t="s">
        <v>422</v>
      </c>
      <c r="C12326" s="509">
        <v>54</v>
      </c>
      <c r="H12326" s="509">
        <v>0</v>
      </c>
    </row>
    <row r="12327" spans="1:8">
      <c r="A12327" s="508" t="s">
        <v>649</v>
      </c>
      <c r="B12327" s="509" t="s">
        <v>422</v>
      </c>
      <c r="C12327" s="509">
        <v>55</v>
      </c>
      <c r="H12327" s="509">
        <v>0</v>
      </c>
    </row>
    <row r="12328" spans="1:8">
      <c r="A12328" s="508" t="s">
        <v>649</v>
      </c>
      <c r="B12328" s="509" t="s">
        <v>422</v>
      </c>
      <c r="C12328" s="509">
        <v>56</v>
      </c>
      <c r="H12328" s="509">
        <v>0</v>
      </c>
    </row>
    <row r="12329" spans="1:8">
      <c r="A12329" s="508" t="s">
        <v>649</v>
      </c>
      <c r="B12329" s="509" t="s">
        <v>422</v>
      </c>
      <c r="C12329" s="509">
        <v>57</v>
      </c>
      <c r="H12329" s="509">
        <v>0</v>
      </c>
    </row>
    <row r="12330" spans="1:8">
      <c r="A12330" s="508" t="s">
        <v>649</v>
      </c>
      <c r="B12330" s="509" t="s">
        <v>422</v>
      </c>
      <c r="C12330" s="509">
        <v>58</v>
      </c>
      <c r="H12330" s="509">
        <v>0</v>
      </c>
    </row>
    <row r="12331" spans="1:8">
      <c r="A12331" s="508" t="s">
        <v>649</v>
      </c>
      <c r="B12331" s="509" t="s">
        <v>422</v>
      </c>
      <c r="C12331" s="509">
        <v>59</v>
      </c>
      <c r="H12331" s="509">
        <v>0</v>
      </c>
    </row>
    <row r="12332" spans="1:8">
      <c r="A12332" s="508" t="s">
        <v>649</v>
      </c>
      <c r="B12332" s="509" t="s">
        <v>422</v>
      </c>
      <c r="C12332" s="509">
        <v>60</v>
      </c>
      <c r="H12332" s="509">
        <v>0</v>
      </c>
    </row>
    <row r="12333" spans="1:8">
      <c r="A12333" s="508" t="s">
        <v>649</v>
      </c>
      <c r="B12333" s="509" t="s">
        <v>422</v>
      </c>
      <c r="C12333" s="509">
        <v>61</v>
      </c>
      <c r="H12333" s="509">
        <v>0</v>
      </c>
    </row>
    <row r="12334" spans="1:8">
      <c r="A12334" s="508" t="s">
        <v>649</v>
      </c>
      <c r="B12334" s="509" t="s">
        <v>422</v>
      </c>
      <c r="C12334" s="509">
        <v>62</v>
      </c>
      <c r="H12334" s="509">
        <v>0</v>
      </c>
    </row>
    <row r="12335" spans="1:8">
      <c r="A12335" s="508" t="s">
        <v>649</v>
      </c>
      <c r="B12335" s="509" t="s">
        <v>422</v>
      </c>
      <c r="C12335" s="509">
        <v>63</v>
      </c>
      <c r="H12335" s="509">
        <v>0</v>
      </c>
    </row>
    <row r="12336" spans="1:8">
      <c r="A12336" s="508" t="s">
        <v>649</v>
      </c>
      <c r="B12336" s="509" t="s">
        <v>422</v>
      </c>
      <c r="C12336" s="509" t="s">
        <v>1033</v>
      </c>
      <c r="H12336" s="509">
        <v>0</v>
      </c>
    </row>
    <row r="12337" spans="1:8">
      <c r="A12337" s="508" t="s">
        <v>649</v>
      </c>
      <c r="B12337" s="509" t="s">
        <v>422</v>
      </c>
      <c r="C12337" s="509" t="s">
        <v>1034</v>
      </c>
      <c r="H12337" s="509">
        <v>0</v>
      </c>
    </row>
    <row r="12338" spans="1:8">
      <c r="A12338" s="508" t="s">
        <v>649</v>
      </c>
      <c r="B12338" s="509" t="s">
        <v>422</v>
      </c>
      <c r="C12338" s="509">
        <v>64</v>
      </c>
      <c r="H12338" s="509">
        <v>0</v>
      </c>
    </row>
    <row r="12339" spans="1:8">
      <c r="A12339" s="508" t="s">
        <v>649</v>
      </c>
      <c r="B12339" s="509" t="s">
        <v>422</v>
      </c>
      <c r="C12339" s="509" t="s">
        <v>1035</v>
      </c>
      <c r="H12339" s="509">
        <v>0</v>
      </c>
    </row>
    <row r="12340" spans="1:8">
      <c r="A12340" s="508" t="s">
        <v>649</v>
      </c>
      <c r="B12340" s="509" t="s">
        <v>422</v>
      </c>
      <c r="C12340" s="509">
        <v>65</v>
      </c>
      <c r="H12340" s="509">
        <v>0</v>
      </c>
    </row>
    <row r="12341" spans="1:8">
      <c r="A12341" s="508" t="s">
        <v>649</v>
      </c>
      <c r="B12341" s="509" t="s">
        <v>422</v>
      </c>
      <c r="C12341" s="509">
        <v>66</v>
      </c>
      <c r="H12341" s="509">
        <v>0</v>
      </c>
    </row>
    <row r="12342" spans="1:8">
      <c r="A12342" s="508" t="s">
        <v>649</v>
      </c>
      <c r="B12342" s="509" t="s">
        <v>422</v>
      </c>
      <c r="C12342" s="509" t="s">
        <v>1036</v>
      </c>
      <c r="H12342" s="509">
        <v>0</v>
      </c>
    </row>
    <row r="12343" spans="1:8">
      <c r="A12343" s="508" t="s">
        <v>649</v>
      </c>
      <c r="B12343" s="509" t="s">
        <v>422</v>
      </c>
      <c r="C12343" s="509" t="s">
        <v>1037</v>
      </c>
      <c r="H12343" s="509">
        <v>0</v>
      </c>
    </row>
    <row r="12344" spans="1:8">
      <c r="A12344" s="508" t="s">
        <v>649</v>
      </c>
      <c r="B12344" s="509" t="s">
        <v>422</v>
      </c>
      <c r="C12344" s="509" t="s">
        <v>1038</v>
      </c>
      <c r="H12344" s="509">
        <v>0</v>
      </c>
    </row>
    <row r="12345" spans="1:8">
      <c r="A12345" s="508" t="s">
        <v>649</v>
      </c>
      <c r="B12345" s="509" t="s">
        <v>422</v>
      </c>
      <c r="C12345" s="509" t="s">
        <v>1039</v>
      </c>
      <c r="H12345" s="509">
        <v>0</v>
      </c>
    </row>
    <row r="12346" spans="1:8">
      <c r="A12346" s="508" t="s">
        <v>649</v>
      </c>
      <c r="B12346" s="509" t="s">
        <v>422</v>
      </c>
      <c r="C12346" s="509" t="s">
        <v>1040</v>
      </c>
      <c r="H12346" s="509">
        <v>0</v>
      </c>
    </row>
    <row r="12347" spans="1:8">
      <c r="A12347" s="508" t="s">
        <v>649</v>
      </c>
      <c r="B12347" s="509" t="s">
        <v>422</v>
      </c>
      <c r="C12347" s="509" t="s">
        <v>1041</v>
      </c>
      <c r="H12347" s="509">
        <v>0</v>
      </c>
    </row>
    <row r="12348" spans="1:8">
      <c r="A12348" s="508" t="s">
        <v>649</v>
      </c>
      <c r="B12348" s="509" t="s">
        <v>422</v>
      </c>
      <c r="C12348" s="509" t="s">
        <v>1042</v>
      </c>
    </row>
    <row r="12349" spans="1:8">
      <c r="A12349" s="508" t="s">
        <v>649</v>
      </c>
      <c r="B12349" s="509" t="s">
        <v>422</v>
      </c>
      <c r="C12349" s="509">
        <v>67</v>
      </c>
      <c r="H12349" s="509">
        <v>0</v>
      </c>
    </row>
    <row r="12350" spans="1:8">
      <c r="A12350" s="508" t="s">
        <v>649</v>
      </c>
      <c r="B12350" s="509" t="s">
        <v>422</v>
      </c>
      <c r="C12350" s="509">
        <v>68</v>
      </c>
      <c r="H12350" s="509">
        <v>0</v>
      </c>
    </row>
    <row r="12351" spans="1:8">
      <c r="A12351" s="508" t="s">
        <v>649</v>
      </c>
      <c r="B12351" s="509" t="s">
        <v>422</v>
      </c>
      <c r="C12351" s="509" t="s">
        <v>1043</v>
      </c>
      <c r="H12351" s="509">
        <v>0</v>
      </c>
    </row>
    <row r="12352" spans="1:8">
      <c r="A12352" s="508" t="s">
        <v>649</v>
      </c>
      <c r="B12352" s="509" t="s">
        <v>422</v>
      </c>
      <c r="C12352" s="509">
        <v>69</v>
      </c>
      <c r="H12352" s="509">
        <v>0</v>
      </c>
    </row>
    <row r="12353" spans="1:8">
      <c r="A12353" s="508" t="s">
        <v>649</v>
      </c>
      <c r="B12353" s="509" t="s">
        <v>422</v>
      </c>
      <c r="C12353" s="509" t="s">
        <v>1044</v>
      </c>
      <c r="H12353" s="509">
        <v>0</v>
      </c>
    </row>
    <row r="12354" spans="1:8">
      <c r="A12354" s="508" t="s">
        <v>649</v>
      </c>
      <c r="B12354" s="509" t="s">
        <v>422</v>
      </c>
      <c r="C12354" s="509" t="s">
        <v>1045</v>
      </c>
      <c r="H12354" s="509">
        <v>0</v>
      </c>
    </row>
    <row r="12355" spans="1:8">
      <c r="A12355" s="508" t="s">
        <v>649</v>
      </c>
      <c r="B12355" s="509" t="s">
        <v>422</v>
      </c>
      <c r="C12355" s="509">
        <v>70</v>
      </c>
      <c r="H12355" s="509">
        <v>0</v>
      </c>
    </row>
    <row r="12356" spans="1:8">
      <c r="A12356" s="508" t="s">
        <v>649</v>
      </c>
      <c r="B12356" s="509" t="s">
        <v>422</v>
      </c>
      <c r="C12356" s="509" t="s">
        <v>1046</v>
      </c>
      <c r="H12356" s="509">
        <v>0</v>
      </c>
    </row>
    <row r="12357" spans="1:8">
      <c r="A12357" s="508" t="s">
        <v>649</v>
      </c>
      <c r="B12357" s="509" t="s">
        <v>422</v>
      </c>
      <c r="C12357" s="509">
        <v>71</v>
      </c>
      <c r="H12357" s="509">
        <v>0</v>
      </c>
    </row>
    <row r="12358" spans="1:8">
      <c r="A12358" s="508" t="s">
        <v>649</v>
      </c>
      <c r="B12358" s="509" t="s">
        <v>422</v>
      </c>
      <c r="C12358" s="509" t="s">
        <v>1047</v>
      </c>
      <c r="H12358" s="509">
        <v>0</v>
      </c>
    </row>
    <row r="12359" spans="1:8">
      <c r="A12359" s="508" t="s">
        <v>649</v>
      </c>
      <c r="B12359" s="509" t="s">
        <v>422</v>
      </c>
      <c r="C12359" s="509" t="s">
        <v>1048</v>
      </c>
      <c r="H12359" s="509">
        <v>0</v>
      </c>
    </row>
    <row r="12360" spans="1:8">
      <c r="A12360" s="508" t="s">
        <v>649</v>
      </c>
      <c r="B12360" s="509" t="s">
        <v>422</v>
      </c>
      <c r="C12360" s="509" t="s">
        <v>1049</v>
      </c>
      <c r="H12360" s="509">
        <v>0</v>
      </c>
    </row>
    <row r="12361" spans="1:8">
      <c r="A12361" s="508" t="s">
        <v>649</v>
      </c>
      <c r="B12361" s="509" t="s">
        <v>422</v>
      </c>
      <c r="C12361" s="509" t="s">
        <v>1050</v>
      </c>
      <c r="H12361" s="509">
        <v>0</v>
      </c>
    </row>
    <row r="12362" spans="1:8">
      <c r="A12362" s="508" t="s">
        <v>649</v>
      </c>
      <c r="B12362" s="509" t="s">
        <v>422</v>
      </c>
      <c r="C12362" s="509" t="s">
        <v>1051</v>
      </c>
      <c r="H12362" s="509">
        <v>0</v>
      </c>
    </row>
    <row r="12363" spans="1:8">
      <c r="A12363" s="508" t="s">
        <v>649</v>
      </c>
      <c r="B12363" s="509" t="s">
        <v>422</v>
      </c>
      <c r="C12363" s="509">
        <v>72</v>
      </c>
      <c r="H12363" s="509">
        <v>0</v>
      </c>
    </row>
    <row r="12364" spans="1:8">
      <c r="A12364" s="508" t="s">
        <v>649</v>
      </c>
      <c r="B12364" s="509" t="s">
        <v>422</v>
      </c>
      <c r="C12364" s="509">
        <v>74</v>
      </c>
      <c r="H12364" s="509">
        <v>0</v>
      </c>
    </row>
    <row r="12365" spans="1:8">
      <c r="A12365" s="508" t="s">
        <v>649</v>
      </c>
      <c r="B12365" s="509" t="s">
        <v>422</v>
      </c>
      <c r="C12365" s="509" t="s">
        <v>4571</v>
      </c>
      <c r="D12365" s="509">
        <v>0</v>
      </c>
      <c r="E12365" s="509">
        <v>0</v>
      </c>
      <c r="F12365" s="509">
        <v>0</v>
      </c>
      <c r="G12365" s="509">
        <v>0</v>
      </c>
      <c r="H12365" s="509">
        <v>0</v>
      </c>
    </row>
    <row r="12366" spans="1:8">
      <c r="A12366" s="508" t="s">
        <v>650</v>
      </c>
      <c r="B12366" s="509" t="s">
        <v>423</v>
      </c>
      <c r="C12366" s="509">
        <v>1</v>
      </c>
      <c r="H12366" s="509">
        <v>0</v>
      </c>
    </row>
    <row r="12367" spans="1:8">
      <c r="A12367" s="508" t="s">
        <v>650</v>
      </c>
      <c r="B12367" s="509" t="s">
        <v>423</v>
      </c>
      <c r="C12367" s="509" t="s">
        <v>1023</v>
      </c>
      <c r="H12367" s="509">
        <v>0</v>
      </c>
    </row>
    <row r="12368" spans="1:8">
      <c r="A12368" s="508" t="s">
        <v>650</v>
      </c>
      <c r="B12368" s="509" t="s">
        <v>423</v>
      </c>
      <c r="C12368" s="509">
        <v>2</v>
      </c>
      <c r="H12368" s="509">
        <v>0</v>
      </c>
    </row>
    <row r="12369" spans="1:8">
      <c r="A12369" s="508" t="s">
        <v>650</v>
      </c>
      <c r="B12369" s="509" t="s">
        <v>423</v>
      </c>
      <c r="C12369" s="509">
        <v>3</v>
      </c>
      <c r="H12369" s="509">
        <v>0</v>
      </c>
    </row>
    <row r="12370" spans="1:8">
      <c r="A12370" s="508" t="s">
        <v>650</v>
      </c>
      <c r="B12370" s="509" t="s">
        <v>423</v>
      </c>
      <c r="C12370" s="509">
        <v>4</v>
      </c>
      <c r="H12370" s="509">
        <v>0</v>
      </c>
    </row>
    <row r="12371" spans="1:8">
      <c r="A12371" s="508" t="s">
        <v>650</v>
      </c>
      <c r="B12371" s="509" t="s">
        <v>423</v>
      </c>
      <c r="C12371" s="509">
        <v>5</v>
      </c>
      <c r="H12371" s="509">
        <v>0</v>
      </c>
    </row>
    <row r="12372" spans="1:8">
      <c r="A12372" s="508" t="s">
        <v>650</v>
      </c>
      <c r="B12372" s="509" t="s">
        <v>423</v>
      </c>
      <c r="C12372" s="509">
        <v>6</v>
      </c>
      <c r="H12372" s="509">
        <v>0</v>
      </c>
    </row>
    <row r="12373" spans="1:8">
      <c r="A12373" s="508" t="s">
        <v>650</v>
      </c>
      <c r="B12373" s="509" t="s">
        <v>423</v>
      </c>
      <c r="C12373" s="509">
        <v>7</v>
      </c>
      <c r="H12373" s="509">
        <v>0</v>
      </c>
    </row>
    <row r="12374" spans="1:8">
      <c r="A12374" s="508" t="s">
        <v>650</v>
      </c>
      <c r="B12374" s="509" t="s">
        <v>423</v>
      </c>
      <c r="C12374" s="509">
        <v>8</v>
      </c>
      <c r="H12374" s="509">
        <v>0</v>
      </c>
    </row>
    <row r="12375" spans="1:8">
      <c r="A12375" s="508" t="s">
        <v>650</v>
      </c>
      <c r="B12375" s="509" t="s">
        <v>423</v>
      </c>
      <c r="C12375" s="509">
        <v>9</v>
      </c>
      <c r="H12375" s="509">
        <v>0</v>
      </c>
    </row>
    <row r="12376" spans="1:8">
      <c r="A12376" s="508" t="s">
        <v>650</v>
      </c>
      <c r="B12376" s="509" t="s">
        <v>423</v>
      </c>
      <c r="C12376" s="509">
        <v>10</v>
      </c>
      <c r="H12376" s="509">
        <v>0</v>
      </c>
    </row>
    <row r="12377" spans="1:8">
      <c r="A12377" s="508" t="s">
        <v>650</v>
      </c>
      <c r="B12377" s="509" t="s">
        <v>423</v>
      </c>
      <c r="C12377" s="509">
        <v>11</v>
      </c>
      <c r="H12377" s="509">
        <v>0</v>
      </c>
    </row>
    <row r="12378" spans="1:8">
      <c r="A12378" s="508" t="s">
        <v>650</v>
      </c>
      <c r="B12378" s="509" t="s">
        <v>423</v>
      </c>
      <c r="C12378" s="509">
        <v>12</v>
      </c>
      <c r="H12378" s="509">
        <v>0</v>
      </c>
    </row>
    <row r="12379" spans="1:8">
      <c r="A12379" s="508" t="s">
        <v>650</v>
      </c>
      <c r="B12379" s="509" t="s">
        <v>423</v>
      </c>
      <c r="C12379" s="509">
        <v>13</v>
      </c>
      <c r="H12379" s="509">
        <v>0</v>
      </c>
    </row>
    <row r="12380" spans="1:8">
      <c r="A12380" s="508" t="s">
        <v>650</v>
      </c>
      <c r="B12380" s="509" t="s">
        <v>423</v>
      </c>
      <c r="C12380" s="509">
        <v>14</v>
      </c>
      <c r="H12380" s="509">
        <v>0</v>
      </c>
    </row>
    <row r="12381" spans="1:8">
      <c r="A12381" s="508" t="s">
        <v>650</v>
      </c>
      <c r="B12381" s="509" t="s">
        <v>423</v>
      </c>
      <c r="C12381" s="509">
        <v>15</v>
      </c>
      <c r="H12381" s="509">
        <v>0</v>
      </c>
    </row>
    <row r="12382" spans="1:8">
      <c r="A12382" s="508" t="s">
        <v>650</v>
      </c>
      <c r="B12382" s="509" t="s">
        <v>423</v>
      </c>
      <c r="C12382" s="509">
        <v>16</v>
      </c>
      <c r="H12382" s="509">
        <v>0</v>
      </c>
    </row>
    <row r="12383" spans="1:8">
      <c r="A12383" s="508" t="s">
        <v>650</v>
      </c>
      <c r="B12383" s="509" t="s">
        <v>423</v>
      </c>
      <c r="C12383" s="509">
        <v>17</v>
      </c>
      <c r="H12383" s="509">
        <v>0</v>
      </c>
    </row>
    <row r="12384" spans="1:8">
      <c r="A12384" s="508" t="s">
        <v>650</v>
      </c>
      <c r="B12384" s="509" t="s">
        <v>423</v>
      </c>
      <c r="C12384" s="509">
        <v>18</v>
      </c>
      <c r="H12384" s="509">
        <v>0</v>
      </c>
    </row>
    <row r="12385" spans="1:8">
      <c r="A12385" s="508" t="s">
        <v>650</v>
      </c>
      <c r="B12385" s="509" t="s">
        <v>423</v>
      </c>
      <c r="C12385" s="509" t="s">
        <v>1024</v>
      </c>
      <c r="H12385" s="509">
        <v>0</v>
      </c>
    </row>
    <row r="12386" spans="1:8">
      <c r="A12386" s="508" t="s">
        <v>650</v>
      </c>
      <c r="B12386" s="509" t="s">
        <v>423</v>
      </c>
      <c r="C12386" s="509" t="s">
        <v>1025</v>
      </c>
      <c r="H12386" s="509">
        <v>0</v>
      </c>
    </row>
    <row r="12387" spans="1:8">
      <c r="A12387" s="508" t="s">
        <v>650</v>
      </c>
      <c r="B12387" s="509" t="s">
        <v>423</v>
      </c>
      <c r="C12387" s="509">
        <v>19</v>
      </c>
      <c r="H12387" s="509">
        <v>0</v>
      </c>
    </row>
    <row r="12388" spans="1:8">
      <c r="A12388" s="508" t="s">
        <v>650</v>
      </c>
      <c r="B12388" s="509" t="s">
        <v>423</v>
      </c>
      <c r="C12388" s="509">
        <v>20</v>
      </c>
      <c r="H12388" s="509">
        <v>0</v>
      </c>
    </row>
    <row r="12389" spans="1:8">
      <c r="A12389" s="508" t="s">
        <v>650</v>
      </c>
      <c r="B12389" s="509" t="s">
        <v>423</v>
      </c>
      <c r="C12389" s="509">
        <v>21</v>
      </c>
      <c r="H12389" s="509">
        <v>0</v>
      </c>
    </row>
    <row r="12390" spans="1:8">
      <c r="A12390" s="508" t="s">
        <v>650</v>
      </c>
      <c r="B12390" s="509" t="s">
        <v>423</v>
      </c>
      <c r="C12390" s="509" t="s">
        <v>1026</v>
      </c>
      <c r="H12390" s="509">
        <v>0</v>
      </c>
    </row>
    <row r="12391" spans="1:8">
      <c r="A12391" s="508" t="s">
        <v>650</v>
      </c>
      <c r="B12391" s="509" t="s">
        <v>423</v>
      </c>
      <c r="C12391" s="509" t="s">
        <v>1027</v>
      </c>
      <c r="H12391" s="509">
        <v>0</v>
      </c>
    </row>
    <row r="12392" spans="1:8">
      <c r="A12392" s="508" t="s">
        <v>650</v>
      </c>
      <c r="B12392" s="509" t="s">
        <v>423</v>
      </c>
      <c r="C12392" s="509" t="s">
        <v>1028</v>
      </c>
      <c r="H12392" s="509">
        <v>0</v>
      </c>
    </row>
    <row r="12393" spans="1:8">
      <c r="A12393" s="508" t="s">
        <v>650</v>
      </c>
      <c r="B12393" s="509" t="s">
        <v>423</v>
      </c>
      <c r="C12393" s="509">
        <v>22</v>
      </c>
      <c r="H12393" s="509">
        <v>0</v>
      </c>
    </row>
    <row r="12394" spans="1:8">
      <c r="A12394" s="508" t="s">
        <v>650</v>
      </c>
      <c r="B12394" s="509" t="s">
        <v>423</v>
      </c>
      <c r="C12394" s="509">
        <v>23</v>
      </c>
      <c r="H12394" s="509">
        <v>0</v>
      </c>
    </row>
    <row r="12395" spans="1:8">
      <c r="A12395" s="508" t="s">
        <v>650</v>
      </c>
      <c r="B12395" s="509" t="s">
        <v>423</v>
      </c>
      <c r="C12395" s="509" t="s">
        <v>1029</v>
      </c>
      <c r="H12395" s="509">
        <v>0</v>
      </c>
    </row>
    <row r="12396" spans="1:8">
      <c r="A12396" s="508" t="s">
        <v>650</v>
      </c>
      <c r="B12396" s="509" t="s">
        <v>423</v>
      </c>
      <c r="C12396" s="509">
        <v>24</v>
      </c>
      <c r="H12396" s="509">
        <v>0</v>
      </c>
    </row>
    <row r="12397" spans="1:8">
      <c r="A12397" s="508" t="s">
        <v>650</v>
      </c>
      <c r="B12397" s="509" t="s">
        <v>423</v>
      </c>
      <c r="C12397" s="509">
        <v>25</v>
      </c>
    </row>
    <row r="12398" spans="1:8">
      <c r="A12398" s="508" t="s">
        <v>650</v>
      </c>
      <c r="B12398" s="509" t="s">
        <v>423</v>
      </c>
      <c r="C12398" s="509">
        <v>26</v>
      </c>
      <c r="H12398" s="509">
        <v>0</v>
      </c>
    </row>
    <row r="12399" spans="1:8">
      <c r="A12399" s="508" t="s">
        <v>650</v>
      </c>
      <c r="B12399" s="509" t="s">
        <v>423</v>
      </c>
      <c r="C12399" s="509">
        <v>27</v>
      </c>
      <c r="H12399" s="509">
        <v>0</v>
      </c>
    </row>
    <row r="12400" spans="1:8">
      <c r="A12400" s="508" t="s">
        <v>650</v>
      </c>
      <c r="B12400" s="509" t="s">
        <v>423</v>
      </c>
      <c r="C12400" s="509">
        <v>28</v>
      </c>
      <c r="H12400" s="509">
        <v>0</v>
      </c>
    </row>
    <row r="12401" spans="1:8">
      <c r="A12401" s="508" t="s">
        <v>650</v>
      </c>
      <c r="B12401" s="509" t="s">
        <v>423</v>
      </c>
      <c r="C12401" s="509">
        <v>29</v>
      </c>
      <c r="H12401" s="509">
        <v>0</v>
      </c>
    </row>
    <row r="12402" spans="1:8">
      <c r="A12402" s="508" t="s">
        <v>650</v>
      </c>
      <c r="B12402" s="509" t="s">
        <v>423</v>
      </c>
      <c r="C12402" s="509">
        <v>30</v>
      </c>
      <c r="H12402" s="509">
        <v>0</v>
      </c>
    </row>
    <row r="12403" spans="1:8">
      <c r="A12403" s="508" t="s">
        <v>650</v>
      </c>
      <c r="B12403" s="509" t="s">
        <v>423</v>
      </c>
      <c r="C12403" s="509">
        <v>31</v>
      </c>
      <c r="H12403" s="509">
        <v>0</v>
      </c>
    </row>
    <row r="12404" spans="1:8">
      <c r="A12404" s="508" t="s">
        <v>650</v>
      </c>
      <c r="B12404" s="509" t="s">
        <v>423</v>
      </c>
      <c r="C12404" s="509">
        <v>32</v>
      </c>
      <c r="H12404" s="509">
        <v>0</v>
      </c>
    </row>
    <row r="12405" spans="1:8">
      <c r="A12405" s="508" t="s">
        <v>650</v>
      </c>
      <c r="B12405" s="509" t="s">
        <v>423</v>
      </c>
      <c r="C12405" s="509">
        <v>33</v>
      </c>
      <c r="H12405" s="509">
        <v>0</v>
      </c>
    </row>
    <row r="12406" spans="1:8">
      <c r="A12406" s="508" t="s">
        <v>650</v>
      </c>
      <c r="B12406" s="509" t="s">
        <v>423</v>
      </c>
      <c r="C12406" s="509">
        <v>34</v>
      </c>
      <c r="H12406" s="509">
        <v>0</v>
      </c>
    </row>
    <row r="12407" spans="1:8">
      <c r="A12407" s="508" t="s">
        <v>650</v>
      </c>
      <c r="B12407" s="509" t="s">
        <v>423</v>
      </c>
      <c r="C12407" s="509">
        <v>35</v>
      </c>
      <c r="H12407" s="509">
        <v>0</v>
      </c>
    </row>
    <row r="12408" spans="1:8">
      <c r="A12408" s="508" t="s">
        <v>650</v>
      </c>
      <c r="B12408" s="509" t="s">
        <v>423</v>
      </c>
      <c r="C12408" s="509">
        <v>36</v>
      </c>
      <c r="H12408" s="509">
        <v>0</v>
      </c>
    </row>
    <row r="12409" spans="1:8">
      <c r="A12409" s="508" t="s">
        <v>650</v>
      </c>
      <c r="B12409" s="509" t="s">
        <v>423</v>
      </c>
      <c r="C12409" s="509">
        <v>37</v>
      </c>
      <c r="H12409" s="509">
        <v>0</v>
      </c>
    </row>
    <row r="12410" spans="1:8">
      <c r="A12410" s="508" t="s">
        <v>650</v>
      </c>
      <c r="B12410" s="509" t="s">
        <v>423</v>
      </c>
      <c r="C12410" s="509">
        <v>38</v>
      </c>
      <c r="H12410" s="509">
        <v>0</v>
      </c>
    </row>
    <row r="12411" spans="1:8">
      <c r="A12411" s="508" t="s">
        <v>650</v>
      </c>
      <c r="B12411" s="509" t="s">
        <v>423</v>
      </c>
      <c r="C12411" s="509" t="s">
        <v>1030</v>
      </c>
    </row>
    <row r="12412" spans="1:8">
      <c r="A12412" s="508" t="s">
        <v>650</v>
      </c>
      <c r="B12412" s="509" t="s">
        <v>423</v>
      </c>
      <c r="C12412" s="509">
        <v>39</v>
      </c>
      <c r="H12412" s="509">
        <v>0</v>
      </c>
    </row>
    <row r="12413" spans="1:8">
      <c r="A12413" s="508" t="s">
        <v>650</v>
      </c>
      <c r="B12413" s="509" t="s">
        <v>423</v>
      </c>
      <c r="C12413" s="509">
        <v>40</v>
      </c>
      <c r="H12413" s="509">
        <v>0</v>
      </c>
    </row>
    <row r="12414" spans="1:8">
      <c r="A12414" s="508" t="s">
        <v>650</v>
      </c>
      <c r="B12414" s="509" t="s">
        <v>423</v>
      </c>
      <c r="C12414" s="509">
        <v>41</v>
      </c>
      <c r="H12414" s="509">
        <v>0</v>
      </c>
    </row>
    <row r="12415" spans="1:8">
      <c r="A12415" s="508" t="s">
        <v>650</v>
      </c>
      <c r="B12415" s="509" t="s">
        <v>423</v>
      </c>
      <c r="C12415" s="509">
        <v>42</v>
      </c>
      <c r="H12415" s="509">
        <v>0</v>
      </c>
    </row>
    <row r="12416" spans="1:8">
      <c r="A12416" s="508" t="s">
        <v>650</v>
      </c>
      <c r="B12416" s="509" t="s">
        <v>423</v>
      </c>
      <c r="C12416" s="509">
        <v>43</v>
      </c>
      <c r="H12416" s="509">
        <v>0</v>
      </c>
    </row>
    <row r="12417" spans="1:8">
      <c r="A12417" s="508" t="s">
        <v>650</v>
      </c>
      <c r="B12417" s="509" t="s">
        <v>423</v>
      </c>
      <c r="C12417" s="509">
        <v>44</v>
      </c>
      <c r="H12417" s="509">
        <v>0</v>
      </c>
    </row>
    <row r="12418" spans="1:8">
      <c r="A12418" s="508" t="s">
        <v>650</v>
      </c>
      <c r="B12418" s="509" t="s">
        <v>423</v>
      </c>
      <c r="C12418" s="509">
        <v>45</v>
      </c>
      <c r="H12418" s="509">
        <v>0</v>
      </c>
    </row>
    <row r="12419" spans="1:8">
      <c r="A12419" s="508" t="s">
        <v>650</v>
      </c>
      <c r="B12419" s="509" t="s">
        <v>423</v>
      </c>
      <c r="C12419" s="509">
        <v>46</v>
      </c>
      <c r="H12419" s="509">
        <v>0</v>
      </c>
    </row>
    <row r="12420" spans="1:8">
      <c r="A12420" s="508" t="s">
        <v>650</v>
      </c>
      <c r="B12420" s="509" t="s">
        <v>423</v>
      </c>
      <c r="C12420" s="509">
        <v>47</v>
      </c>
      <c r="H12420" s="509">
        <v>0</v>
      </c>
    </row>
    <row r="12421" spans="1:8">
      <c r="A12421" s="508" t="s">
        <v>650</v>
      </c>
      <c r="B12421" s="509" t="s">
        <v>423</v>
      </c>
      <c r="C12421" s="509">
        <v>48</v>
      </c>
      <c r="H12421" s="509">
        <v>0</v>
      </c>
    </row>
    <row r="12422" spans="1:8">
      <c r="A12422" s="508" t="s">
        <v>650</v>
      </c>
      <c r="B12422" s="509" t="s">
        <v>423</v>
      </c>
      <c r="C12422" s="509">
        <v>49</v>
      </c>
      <c r="H12422" s="509">
        <v>0</v>
      </c>
    </row>
    <row r="12423" spans="1:8">
      <c r="A12423" s="508" t="s">
        <v>650</v>
      </c>
      <c r="B12423" s="509" t="s">
        <v>423</v>
      </c>
      <c r="C12423" s="509">
        <v>50</v>
      </c>
      <c r="H12423" s="509">
        <v>0</v>
      </c>
    </row>
    <row r="12424" spans="1:8">
      <c r="A12424" s="508" t="s">
        <v>650</v>
      </c>
      <c r="B12424" s="509" t="s">
        <v>423</v>
      </c>
      <c r="C12424" s="509">
        <v>51</v>
      </c>
      <c r="H12424" s="509">
        <v>0</v>
      </c>
    </row>
    <row r="12425" spans="1:8">
      <c r="A12425" s="508" t="s">
        <v>650</v>
      </c>
      <c r="B12425" s="509" t="s">
        <v>423</v>
      </c>
      <c r="C12425" s="509" t="s">
        <v>1031</v>
      </c>
      <c r="H12425" s="509">
        <v>0</v>
      </c>
    </row>
    <row r="12426" spans="1:8">
      <c r="A12426" s="508" t="s">
        <v>650</v>
      </c>
      <c r="B12426" s="509" t="s">
        <v>423</v>
      </c>
      <c r="C12426" s="509" t="s">
        <v>1032</v>
      </c>
      <c r="H12426" s="509">
        <v>0</v>
      </c>
    </row>
    <row r="12427" spans="1:8">
      <c r="A12427" s="508" t="s">
        <v>650</v>
      </c>
      <c r="B12427" s="509" t="s">
        <v>423</v>
      </c>
      <c r="C12427" s="509">
        <v>52</v>
      </c>
      <c r="H12427" s="509">
        <v>0</v>
      </c>
    </row>
    <row r="12428" spans="1:8">
      <c r="A12428" s="508" t="s">
        <v>650</v>
      </c>
      <c r="B12428" s="509" t="s">
        <v>423</v>
      </c>
      <c r="C12428" s="509">
        <v>53</v>
      </c>
      <c r="H12428" s="509">
        <v>0</v>
      </c>
    </row>
    <row r="12429" spans="1:8">
      <c r="A12429" s="508" t="s">
        <v>650</v>
      </c>
      <c r="B12429" s="509" t="s">
        <v>423</v>
      </c>
      <c r="C12429" s="509">
        <v>54</v>
      </c>
      <c r="H12429" s="509">
        <v>0</v>
      </c>
    </row>
    <row r="12430" spans="1:8">
      <c r="A12430" s="508" t="s">
        <v>650</v>
      </c>
      <c r="B12430" s="509" t="s">
        <v>423</v>
      </c>
      <c r="C12430" s="509">
        <v>55</v>
      </c>
      <c r="H12430" s="509">
        <v>0</v>
      </c>
    </row>
    <row r="12431" spans="1:8">
      <c r="A12431" s="508" t="s">
        <v>650</v>
      </c>
      <c r="B12431" s="509" t="s">
        <v>423</v>
      </c>
      <c r="C12431" s="509">
        <v>56</v>
      </c>
      <c r="H12431" s="509">
        <v>0</v>
      </c>
    </row>
    <row r="12432" spans="1:8">
      <c r="A12432" s="508" t="s">
        <v>650</v>
      </c>
      <c r="B12432" s="509" t="s">
        <v>423</v>
      </c>
      <c r="C12432" s="509">
        <v>57</v>
      </c>
      <c r="H12432" s="509">
        <v>0</v>
      </c>
    </row>
    <row r="12433" spans="1:8">
      <c r="A12433" s="508" t="s">
        <v>650</v>
      </c>
      <c r="B12433" s="509" t="s">
        <v>423</v>
      </c>
      <c r="C12433" s="509">
        <v>58</v>
      </c>
      <c r="H12433" s="509">
        <v>0</v>
      </c>
    </row>
    <row r="12434" spans="1:8">
      <c r="A12434" s="508" t="s">
        <v>650</v>
      </c>
      <c r="B12434" s="509" t="s">
        <v>423</v>
      </c>
      <c r="C12434" s="509">
        <v>59</v>
      </c>
      <c r="H12434" s="509">
        <v>0</v>
      </c>
    </row>
    <row r="12435" spans="1:8">
      <c r="A12435" s="508" t="s">
        <v>650</v>
      </c>
      <c r="B12435" s="509" t="s">
        <v>423</v>
      </c>
      <c r="C12435" s="509">
        <v>60</v>
      </c>
      <c r="H12435" s="509">
        <v>0</v>
      </c>
    </row>
    <row r="12436" spans="1:8">
      <c r="A12436" s="508" t="s">
        <v>650</v>
      </c>
      <c r="B12436" s="509" t="s">
        <v>423</v>
      </c>
      <c r="C12436" s="509">
        <v>61</v>
      </c>
      <c r="H12436" s="509">
        <v>0</v>
      </c>
    </row>
    <row r="12437" spans="1:8">
      <c r="A12437" s="508" t="s">
        <v>650</v>
      </c>
      <c r="B12437" s="509" t="s">
        <v>423</v>
      </c>
      <c r="C12437" s="509">
        <v>62</v>
      </c>
      <c r="H12437" s="509">
        <v>0</v>
      </c>
    </row>
    <row r="12438" spans="1:8">
      <c r="A12438" s="508" t="s">
        <v>650</v>
      </c>
      <c r="B12438" s="509" t="s">
        <v>423</v>
      </c>
      <c r="C12438" s="509">
        <v>63</v>
      </c>
      <c r="H12438" s="509">
        <v>0</v>
      </c>
    </row>
    <row r="12439" spans="1:8">
      <c r="A12439" s="508" t="s">
        <v>650</v>
      </c>
      <c r="B12439" s="509" t="s">
        <v>423</v>
      </c>
      <c r="C12439" s="509" t="s">
        <v>1033</v>
      </c>
      <c r="H12439" s="509">
        <v>0</v>
      </c>
    </row>
    <row r="12440" spans="1:8">
      <c r="A12440" s="508" t="s">
        <v>650</v>
      </c>
      <c r="B12440" s="509" t="s">
        <v>423</v>
      </c>
      <c r="C12440" s="509" t="s">
        <v>1034</v>
      </c>
      <c r="H12440" s="509">
        <v>0</v>
      </c>
    </row>
    <row r="12441" spans="1:8">
      <c r="A12441" s="508" t="s">
        <v>650</v>
      </c>
      <c r="B12441" s="509" t="s">
        <v>423</v>
      </c>
      <c r="C12441" s="509">
        <v>64</v>
      </c>
      <c r="H12441" s="509">
        <v>0</v>
      </c>
    </row>
    <row r="12442" spans="1:8">
      <c r="A12442" s="508" t="s">
        <v>650</v>
      </c>
      <c r="B12442" s="509" t="s">
        <v>423</v>
      </c>
      <c r="C12442" s="509" t="s">
        <v>1035</v>
      </c>
      <c r="H12442" s="509">
        <v>0</v>
      </c>
    </row>
    <row r="12443" spans="1:8">
      <c r="A12443" s="508" t="s">
        <v>650</v>
      </c>
      <c r="B12443" s="509" t="s">
        <v>423</v>
      </c>
      <c r="C12443" s="509">
        <v>65</v>
      </c>
      <c r="H12443" s="509">
        <v>0</v>
      </c>
    </row>
    <row r="12444" spans="1:8">
      <c r="A12444" s="508" t="s">
        <v>650</v>
      </c>
      <c r="B12444" s="509" t="s">
        <v>423</v>
      </c>
      <c r="C12444" s="509">
        <v>66</v>
      </c>
      <c r="H12444" s="509">
        <v>0</v>
      </c>
    </row>
    <row r="12445" spans="1:8">
      <c r="A12445" s="508" t="s">
        <v>650</v>
      </c>
      <c r="B12445" s="509" t="s">
        <v>423</v>
      </c>
      <c r="C12445" s="509" t="s">
        <v>1036</v>
      </c>
      <c r="H12445" s="509">
        <v>0</v>
      </c>
    </row>
    <row r="12446" spans="1:8">
      <c r="A12446" s="508" t="s">
        <v>650</v>
      </c>
      <c r="B12446" s="509" t="s">
        <v>423</v>
      </c>
      <c r="C12446" s="509" t="s">
        <v>1037</v>
      </c>
      <c r="H12446" s="509">
        <v>0</v>
      </c>
    </row>
    <row r="12447" spans="1:8">
      <c r="A12447" s="508" t="s">
        <v>650</v>
      </c>
      <c r="B12447" s="509" t="s">
        <v>423</v>
      </c>
      <c r="C12447" s="509" t="s">
        <v>1038</v>
      </c>
      <c r="H12447" s="509">
        <v>0</v>
      </c>
    </row>
    <row r="12448" spans="1:8">
      <c r="A12448" s="508" t="s">
        <v>650</v>
      </c>
      <c r="B12448" s="509" t="s">
        <v>423</v>
      </c>
      <c r="C12448" s="509" t="s">
        <v>1039</v>
      </c>
      <c r="H12448" s="509">
        <v>0</v>
      </c>
    </row>
    <row r="12449" spans="1:8">
      <c r="A12449" s="508" t="s">
        <v>650</v>
      </c>
      <c r="B12449" s="509" t="s">
        <v>423</v>
      </c>
      <c r="C12449" s="509" t="s">
        <v>1040</v>
      </c>
      <c r="H12449" s="509">
        <v>0</v>
      </c>
    </row>
    <row r="12450" spans="1:8">
      <c r="A12450" s="508" t="s">
        <v>650</v>
      </c>
      <c r="B12450" s="509" t="s">
        <v>423</v>
      </c>
      <c r="C12450" s="509" t="s">
        <v>1041</v>
      </c>
      <c r="H12450" s="509">
        <v>0</v>
      </c>
    </row>
    <row r="12451" spans="1:8">
      <c r="A12451" s="508" t="s">
        <v>650</v>
      </c>
      <c r="B12451" s="509" t="s">
        <v>423</v>
      </c>
      <c r="C12451" s="509" t="s">
        <v>1042</v>
      </c>
    </row>
    <row r="12452" spans="1:8">
      <c r="A12452" s="508" t="s">
        <v>650</v>
      </c>
      <c r="B12452" s="509" t="s">
        <v>423</v>
      </c>
      <c r="C12452" s="509">
        <v>67</v>
      </c>
      <c r="H12452" s="509">
        <v>0</v>
      </c>
    </row>
    <row r="12453" spans="1:8">
      <c r="A12453" s="508" t="s">
        <v>650</v>
      </c>
      <c r="B12453" s="509" t="s">
        <v>423</v>
      </c>
      <c r="C12453" s="509">
        <v>68</v>
      </c>
      <c r="H12453" s="509">
        <v>0</v>
      </c>
    </row>
    <row r="12454" spans="1:8">
      <c r="A12454" s="508" t="s">
        <v>650</v>
      </c>
      <c r="B12454" s="509" t="s">
        <v>423</v>
      </c>
      <c r="C12454" s="509" t="s">
        <v>1043</v>
      </c>
      <c r="H12454" s="509">
        <v>0</v>
      </c>
    </row>
    <row r="12455" spans="1:8">
      <c r="A12455" s="508" t="s">
        <v>650</v>
      </c>
      <c r="B12455" s="509" t="s">
        <v>423</v>
      </c>
      <c r="C12455" s="509">
        <v>69</v>
      </c>
      <c r="H12455" s="509">
        <v>0</v>
      </c>
    </row>
    <row r="12456" spans="1:8">
      <c r="A12456" s="508" t="s">
        <v>650</v>
      </c>
      <c r="B12456" s="509" t="s">
        <v>423</v>
      </c>
      <c r="C12456" s="509" t="s">
        <v>1044</v>
      </c>
      <c r="H12456" s="509">
        <v>0</v>
      </c>
    </row>
    <row r="12457" spans="1:8">
      <c r="A12457" s="508" t="s">
        <v>650</v>
      </c>
      <c r="B12457" s="509" t="s">
        <v>423</v>
      </c>
      <c r="C12457" s="509" t="s">
        <v>1045</v>
      </c>
      <c r="H12457" s="509">
        <v>0</v>
      </c>
    </row>
    <row r="12458" spans="1:8">
      <c r="A12458" s="508" t="s">
        <v>650</v>
      </c>
      <c r="B12458" s="509" t="s">
        <v>423</v>
      </c>
      <c r="C12458" s="509">
        <v>70</v>
      </c>
      <c r="H12458" s="509">
        <v>0</v>
      </c>
    </row>
    <row r="12459" spans="1:8">
      <c r="A12459" s="508" t="s">
        <v>650</v>
      </c>
      <c r="B12459" s="509" t="s">
        <v>423</v>
      </c>
      <c r="C12459" s="509" t="s">
        <v>1046</v>
      </c>
      <c r="H12459" s="509">
        <v>0</v>
      </c>
    </row>
    <row r="12460" spans="1:8">
      <c r="A12460" s="508" t="s">
        <v>650</v>
      </c>
      <c r="B12460" s="509" t="s">
        <v>423</v>
      </c>
      <c r="C12460" s="509">
        <v>71</v>
      </c>
      <c r="H12460" s="509">
        <v>0</v>
      </c>
    </row>
    <row r="12461" spans="1:8">
      <c r="A12461" s="508" t="s">
        <v>650</v>
      </c>
      <c r="B12461" s="509" t="s">
        <v>423</v>
      </c>
      <c r="C12461" s="509" t="s">
        <v>1047</v>
      </c>
      <c r="H12461" s="509">
        <v>0</v>
      </c>
    </row>
    <row r="12462" spans="1:8">
      <c r="A12462" s="508" t="s">
        <v>650</v>
      </c>
      <c r="B12462" s="509" t="s">
        <v>423</v>
      </c>
      <c r="C12462" s="509" t="s">
        <v>1048</v>
      </c>
      <c r="H12462" s="509">
        <v>0</v>
      </c>
    </row>
    <row r="12463" spans="1:8">
      <c r="A12463" s="508" t="s">
        <v>650</v>
      </c>
      <c r="B12463" s="509" t="s">
        <v>423</v>
      </c>
      <c r="C12463" s="509" t="s">
        <v>1049</v>
      </c>
      <c r="H12463" s="509">
        <v>0</v>
      </c>
    </row>
    <row r="12464" spans="1:8">
      <c r="A12464" s="508" t="s">
        <v>650</v>
      </c>
      <c r="B12464" s="509" t="s">
        <v>423</v>
      </c>
      <c r="C12464" s="509" t="s">
        <v>1050</v>
      </c>
      <c r="H12464" s="509">
        <v>0</v>
      </c>
    </row>
    <row r="12465" spans="1:8">
      <c r="A12465" s="508" t="s">
        <v>650</v>
      </c>
      <c r="B12465" s="509" t="s">
        <v>423</v>
      </c>
      <c r="C12465" s="509" t="s">
        <v>1051</v>
      </c>
      <c r="H12465" s="509">
        <v>0</v>
      </c>
    </row>
    <row r="12466" spans="1:8">
      <c r="A12466" s="508" t="s">
        <v>650</v>
      </c>
      <c r="B12466" s="509" t="s">
        <v>423</v>
      </c>
      <c r="C12466" s="509">
        <v>72</v>
      </c>
      <c r="H12466" s="509">
        <v>0</v>
      </c>
    </row>
    <row r="12467" spans="1:8">
      <c r="A12467" s="508" t="s">
        <v>650</v>
      </c>
      <c r="B12467" s="509" t="s">
        <v>423</v>
      </c>
      <c r="C12467" s="509">
        <v>74</v>
      </c>
      <c r="H12467" s="509">
        <v>0</v>
      </c>
    </row>
    <row r="12468" spans="1:8">
      <c r="A12468" s="508" t="s">
        <v>650</v>
      </c>
      <c r="B12468" s="509" t="s">
        <v>423</v>
      </c>
      <c r="C12468" s="509" t="s">
        <v>1406</v>
      </c>
      <c r="D12468" s="509">
        <v>0</v>
      </c>
      <c r="E12468" s="509">
        <v>0</v>
      </c>
      <c r="F12468" s="509">
        <v>0</v>
      </c>
      <c r="G12468" s="509">
        <v>0</v>
      </c>
      <c r="H12468" s="509">
        <v>0</v>
      </c>
    </row>
    <row r="12469" spans="1:8">
      <c r="A12469" s="508" t="s">
        <v>651</v>
      </c>
      <c r="B12469" s="509" t="s">
        <v>424</v>
      </c>
      <c r="C12469" s="509">
        <v>1</v>
      </c>
      <c r="H12469" s="509">
        <v>0</v>
      </c>
    </row>
    <row r="12470" spans="1:8">
      <c r="A12470" s="508" t="s">
        <v>651</v>
      </c>
      <c r="B12470" s="509" t="s">
        <v>424</v>
      </c>
      <c r="C12470" s="509" t="s">
        <v>1023</v>
      </c>
      <c r="H12470" s="509">
        <v>0</v>
      </c>
    </row>
    <row r="12471" spans="1:8">
      <c r="A12471" s="508" t="s">
        <v>651</v>
      </c>
      <c r="B12471" s="509" t="s">
        <v>424</v>
      </c>
      <c r="C12471" s="509">
        <v>2</v>
      </c>
      <c r="H12471" s="509">
        <v>0</v>
      </c>
    </row>
    <row r="12472" spans="1:8">
      <c r="A12472" s="508" t="s">
        <v>651</v>
      </c>
      <c r="B12472" s="509" t="s">
        <v>424</v>
      </c>
      <c r="C12472" s="509">
        <v>3</v>
      </c>
      <c r="H12472" s="509">
        <v>0</v>
      </c>
    </row>
    <row r="12473" spans="1:8">
      <c r="A12473" s="508" t="s">
        <v>651</v>
      </c>
      <c r="B12473" s="509" t="s">
        <v>424</v>
      </c>
      <c r="C12473" s="509">
        <v>4</v>
      </c>
      <c r="H12473" s="509">
        <v>0</v>
      </c>
    </row>
    <row r="12474" spans="1:8">
      <c r="A12474" s="508" t="s">
        <v>651</v>
      </c>
      <c r="B12474" s="509" t="s">
        <v>424</v>
      </c>
      <c r="C12474" s="509">
        <v>5</v>
      </c>
      <c r="H12474" s="509">
        <v>0</v>
      </c>
    </row>
    <row r="12475" spans="1:8">
      <c r="A12475" s="508" t="s">
        <v>651</v>
      </c>
      <c r="B12475" s="509" t="s">
        <v>424</v>
      </c>
      <c r="C12475" s="509">
        <v>6</v>
      </c>
      <c r="H12475" s="509">
        <v>0</v>
      </c>
    </row>
    <row r="12476" spans="1:8">
      <c r="A12476" s="508" t="s">
        <v>651</v>
      </c>
      <c r="B12476" s="509" t="s">
        <v>424</v>
      </c>
      <c r="C12476" s="509">
        <v>7</v>
      </c>
      <c r="H12476" s="509">
        <v>0</v>
      </c>
    </row>
    <row r="12477" spans="1:8">
      <c r="A12477" s="508" t="s">
        <v>651</v>
      </c>
      <c r="B12477" s="509" t="s">
        <v>424</v>
      </c>
      <c r="C12477" s="509">
        <v>8</v>
      </c>
      <c r="H12477" s="509">
        <v>0</v>
      </c>
    </row>
    <row r="12478" spans="1:8">
      <c r="A12478" s="508" t="s">
        <v>651</v>
      </c>
      <c r="B12478" s="509" t="s">
        <v>424</v>
      </c>
      <c r="C12478" s="509">
        <v>9</v>
      </c>
      <c r="H12478" s="509">
        <v>0</v>
      </c>
    </row>
    <row r="12479" spans="1:8">
      <c r="A12479" s="508" t="s">
        <v>651</v>
      </c>
      <c r="B12479" s="509" t="s">
        <v>424</v>
      </c>
      <c r="C12479" s="509">
        <v>10</v>
      </c>
      <c r="H12479" s="509">
        <v>0</v>
      </c>
    </row>
    <row r="12480" spans="1:8">
      <c r="A12480" s="508" t="s">
        <v>651</v>
      </c>
      <c r="B12480" s="509" t="s">
        <v>424</v>
      </c>
      <c r="C12480" s="509">
        <v>11</v>
      </c>
      <c r="H12480" s="509">
        <v>0</v>
      </c>
    </row>
    <row r="12481" spans="1:8">
      <c r="A12481" s="508" t="s">
        <v>651</v>
      </c>
      <c r="B12481" s="509" t="s">
        <v>424</v>
      </c>
      <c r="C12481" s="509">
        <v>12</v>
      </c>
      <c r="H12481" s="509">
        <v>0</v>
      </c>
    </row>
    <row r="12482" spans="1:8">
      <c r="A12482" s="508" t="s">
        <v>651</v>
      </c>
      <c r="B12482" s="509" t="s">
        <v>424</v>
      </c>
      <c r="C12482" s="509">
        <v>13</v>
      </c>
      <c r="H12482" s="509">
        <v>0</v>
      </c>
    </row>
    <row r="12483" spans="1:8">
      <c r="A12483" s="508" t="s">
        <v>651</v>
      </c>
      <c r="B12483" s="509" t="s">
        <v>424</v>
      </c>
      <c r="C12483" s="509">
        <v>14</v>
      </c>
      <c r="H12483" s="509">
        <v>0</v>
      </c>
    </row>
    <row r="12484" spans="1:8">
      <c r="A12484" s="508" t="s">
        <v>651</v>
      </c>
      <c r="B12484" s="509" t="s">
        <v>424</v>
      </c>
      <c r="C12484" s="509">
        <v>15</v>
      </c>
      <c r="H12484" s="509">
        <v>0</v>
      </c>
    </row>
    <row r="12485" spans="1:8">
      <c r="A12485" s="508" t="s">
        <v>651</v>
      </c>
      <c r="B12485" s="509" t="s">
        <v>424</v>
      </c>
      <c r="C12485" s="509">
        <v>16</v>
      </c>
      <c r="H12485" s="509">
        <v>0</v>
      </c>
    </row>
    <row r="12486" spans="1:8">
      <c r="A12486" s="508" t="s">
        <v>651</v>
      </c>
      <c r="B12486" s="509" t="s">
        <v>424</v>
      </c>
      <c r="C12486" s="509">
        <v>17</v>
      </c>
      <c r="H12486" s="509">
        <v>0</v>
      </c>
    </row>
    <row r="12487" spans="1:8">
      <c r="A12487" s="508" t="s">
        <v>651</v>
      </c>
      <c r="B12487" s="509" t="s">
        <v>424</v>
      </c>
      <c r="C12487" s="509">
        <v>18</v>
      </c>
      <c r="H12487" s="509">
        <v>0</v>
      </c>
    </row>
    <row r="12488" spans="1:8">
      <c r="A12488" s="508" t="s">
        <v>651</v>
      </c>
      <c r="B12488" s="509" t="s">
        <v>424</v>
      </c>
      <c r="C12488" s="509" t="s">
        <v>1024</v>
      </c>
      <c r="H12488" s="509">
        <v>0</v>
      </c>
    </row>
    <row r="12489" spans="1:8">
      <c r="A12489" s="508" t="s">
        <v>651</v>
      </c>
      <c r="B12489" s="509" t="s">
        <v>424</v>
      </c>
      <c r="C12489" s="509" t="s">
        <v>1025</v>
      </c>
      <c r="H12489" s="509">
        <v>0</v>
      </c>
    </row>
    <row r="12490" spans="1:8">
      <c r="A12490" s="508" t="s">
        <v>651</v>
      </c>
      <c r="B12490" s="509" t="s">
        <v>424</v>
      </c>
      <c r="C12490" s="509">
        <v>19</v>
      </c>
      <c r="H12490" s="509">
        <v>0</v>
      </c>
    </row>
    <row r="12491" spans="1:8">
      <c r="A12491" s="508" t="s">
        <v>651</v>
      </c>
      <c r="B12491" s="509" t="s">
        <v>424</v>
      </c>
      <c r="C12491" s="509">
        <v>20</v>
      </c>
      <c r="H12491" s="509">
        <v>0</v>
      </c>
    </row>
    <row r="12492" spans="1:8">
      <c r="A12492" s="508" t="s">
        <v>651</v>
      </c>
      <c r="B12492" s="509" t="s">
        <v>424</v>
      </c>
      <c r="C12492" s="509">
        <v>21</v>
      </c>
      <c r="H12492" s="509">
        <v>0</v>
      </c>
    </row>
    <row r="12493" spans="1:8">
      <c r="A12493" s="508" t="s">
        <v>651</v>
      </c>
      <c r="B12493" s="509" t="s">
        <v>424</v>
      </c>
      <c r="C12493" s="509" t="s">
        <v>1026</v>
      </c>
      <c r="H12493" s="509">
        <v>0</v>
      </c>
    </row>
    <row r="12494" spans="1:8">
      <c r="A12494" s="508" t="s">
        <v>651</v>
      </c>
      <c r="B12494" s="509" t="s">
        <v>424</v>
      </c>
      <c r="C12494" s="509" t="s">
        <v>1027</v>
      </c>
      <c r="H12494" s="509">
        <v>0</v>
      </c>
    </row>
    <row r="12495" spans="1:8">
      <c r="A12495" s="508" t="s">
        <v>651</v>
      </c>
      <c r="B12495" s="509" t="s">
        <v>424</v>
      </c>
      <c r="C12495" s="509" t="s">
        <v>1028</v>
      </c>
      <c r="H12495" s="509">
        <v>0</v>
      </c>
    </row>
    <row r="12496" spans="1:8">
      <c r="A12496" s="508" t="s">
        <v>651</v>
      </c>
      <c r="B12496" s="509" t="s">
        <v>424</v>
      </c>
      <c r="C12496" s="509">
        <v>22</v>
      </c>
      <c r="H12496" s="509">
        <v>0</v>
      </c>
    </row>
    <row r="12497" spans="1:8">
      <c r="A12497" s="508" t="s">
        <v>651</v>
      </c>
      <c r="B12497" s="509" t="s">
        <v>424</v>
      </c>
      <c r="C12497" s="509">
        <v>23</v>
      </c>
      <c r="H12497" s="509">
        <v>0</v>
      </c>
    </row>
    <row r="12498" spans="1:8">
      <c r="A12498" s="508" t="s">
        <v>651</v>
      </c>
      <c r="B12498" s="509" t="s">
        <v>424</v>
      </c>
      <c r="C12498" s="509" t="s">
        <v>1029</v>
      </c>
      <c r="H12498" s="509">
        <v>0</v>
      </c>
    </row>
    <row r="12499" spans="1:8">
      <c r="A12499" s="508" t="s">
        <v>651</v>
      </c>
      <c r="B12499" s="509" t="s">
        <v>424</v>
      </c>
      <c r="C12499" s="509">
        <v>24</v>
      </c>
      <c r="H12499" s="509">
        <v>0</v>
      </c>
    </row>
    <row r="12500" spans="1:8">
      <c r="A12500" s="508" t="s">
        <v>651</v>
      </c>
      <c r="B12500" s="509" t="s">
        <v>424</v>
      </c>
      <c r="C12500" s="509">
        <v>25</v>
      </c>
    </row>
    <row r="12501" spans="1:8">
      <c r="A12501" s="508" t="s">
        <v>651</v>
      </c>
      <c r="B12501" s="509" t="s">
        <v>424</v>
      </c>
      <c r="C12501" s="509">
        <v>26</v>
      </c>
      <c r="H12501" s="509">
        <v>0</v>
      </c>
    </row>
    <row r="12502" spans="1:8">
      <c r="A12502" s="508" t="s">
        <v>651</v>
      </c>
      <c r="B12502" s="509" t="s">
        <v>424</v>
      </c>
      <c r="C12502" s="509">
        <v>27</v>
      </c>
      <c r="H12502" s="509">
        <v>0</v>
      </c>
    </row>
    <row r="12503" spans="1:8">
      <c r="A12503" s="508" t="s">
        <v>651</v>
      </c>
      <c r="B12503" s="509" t="s">
        <v>424</v>
      </c>
      <c r="C12503" s="509">
        <v>28</v>
      </c>
      <c r="H12503" s="509">
        <v>0</v>
      </c>
    </row>
    <row r="12504" spans="1:8">
      <c r="A12504" s="508" t="s">
        <v>651</v>
      </c>
      <c r="B12504" s="509" t="s">
        <v>424</v>
      </c>
      <c r="C12504" s="509">
        <v>29</v>
      </c>
      <c r="H12504" s="509">
        <v>0</v>
      </c>
    </row>
    <row r="12505" spans="1:8">
      <c r="A12505" s="508" t="s">
        <v>651</v>
      </c>
      <c r="B12505" s="509" t="s">
        <v>424</v>
      </c>
      <c r="C12505" s="509">
        <v>30</v>
      </c>
      <c r="H12505" s="509">
        <v>0</v>
      </c>
    </row>
    <row r="12506" spans="1:8">
      <c r="A12506" s="508" t="s">
        <v>651</v>
      </c>
      <c r="B12506" s="509" t="s">
        <v>424</v>
      </c>
      <c r="C12506" s="509">
        <v>31</v>
      </c>
      <c r="H12506" s="509">
        <v>0</v>
      </c>
    </row>
    <row r="12507" spans="1:8">
      <c r="A12507" s="508" t="s">
        <v>651</v>
      </c>
      <c r="B12507" s="509" t="s">
        <v>424</v>
      </c>
      <c r="C12507" s="509">
        <v>32</v>
      </c>
      <c r="H12507" s="509">
        <v>0</v>
      </c>
    </row>
    <row r="12508" spans="1:8">
      <c r="A12508" s="508" t="s">
        <v>651</v>
      </c>
      <c r="B12508" s="509" t="s">
        <v>424</v>
      </c>
      <c r="C12508" s="509">
        <v>33</v>
      </c>
      <c r="H12508" s="509">
        <v>0</v>
      </c>
    </row>
    <row r="12509" spans="1:8">
      <c r="A12509" s="508" t="s">
        <v>651</v>
      </c>
      <c r="B12509" s="509" t="s">
        <v>424</v>
      </c>
      <c r="C12509" s="509">
        <v>34</v>
      </c>
      <c r="H12509" s="509">
        <v>0</v>
      </c>
    </row>
    <row r="12510" spans="1:8">
      <c r="A12510" s="508" t="s">
        <v>651</v>
      </c>
      <c r="B12510" s="509" t="s">
        <v>424</v>
      </c>
      <c r="C12510" s="509">
        <v>35</v>
      </c>
      <c r="H12510" s="509">
        <v>0</v>
      </c>
    </row>
    <row r="12511" spans="1:8">
      <c r="A12511" s="508" t="s">
        <v>651</v>
      </c>
      <c r="B12511" s="509" t="s">
        <v>424</v>
      </c>
      <c r="C12511" s="509">
        <v>36</v>
      </c>
      <c r="H12511" s="509">
        <v>0</v>
      </c>
    </row>
    <row r="12512" spans="1:8">
      <c r="A12512" s="508" t="s">
        <v>651</v>
      </c>
      <c r="B12512" s="509" t="s">
        <v>424</v>
      </c>
      <c r="C12512" s="509">
        <v>37</v>
      </c>
      <c r="H12512" s="509">
        <v>0</v>
      </c>
    </row>
    <row r="12513" spans="1:8">
      <c r="A12513" s="508" t="s">
        <v>651</v>
      </c>
      <c r="B12513" s="509" t="s">
        <v>424</v>
      </c>
      <c r="C12513" s="509">
        <v>38</v>
      </c>
      <c r="H12513" s="509">
        <v>0</v>
      </c>
    </row>
    <row r="12514" spans="1:8">
      <c r="A12514" s="508" t="s">
        <v>651</v>
      </c>
      <c r="B12514" s="509" t="s">
        <v>424</v>
      </c>
      <c r="C12514" s="509" t="s">
        <v>1030</v>
      </c>
    </row>
    <row r="12515" spans="1:8">
      <c r="A12515" s="508" t="s">
        <v>651</v>
      </c>
      <c r="B12515" s="509" t="s">
        <v>424</v>
      </c>
      <c r="C12515" s="509">
        <v>39</v>
      </c>
      <c r="H12515" s="509">
        <v>0</v>
      </c>
    </row>
    <row r="12516" spans="1:8">
      <c r="A12516" s="508" t="s">
        <v>651</v>
      </c>
      <c r="B12516" s="509" t="s">
        <v>424</v>
      </c>
      <c r="C12516" s="509">
        <v>40</v>
      </c>
      <c r="H12516" s="509">
        <v>0</v>
      </c>
    </row>
    <row r="12517" spans="1:8">
      <c r="A12517" s="508" t="s">
        <v>651</v>
      </c>
      <c r="B12517" s="509" t="s">
        <v>424</v>
      </c>
      <c r="C12517" s="509">
        <v>41</v>
      </c>
      <c r="H12517" s="509">
        <v>0</v>
      </c>
    </row>
    <row r="12518" spans="1:8">
      <c r="A12518" s="508" t="s">
        <v>651</v>
      </c>
      <c r="B12518" s="509" t="s">
        <v>424</v>
      </c>
      <c r="C12518" s="509">
        <v>42</v>
      </c>
      <c r="H12518" s="509">
        <v>0</v>
      </c>
    </row>
    <row r="12519" spans="1:8">
      <c r="A12519" s="508" t="s">
        <v>651</v>
      </c>
      <c r="B12519" s="509" t="s">
        <v>424</v>
      </c>
      <c r="C12519" s="509">
        <v>43</v>
      </c>
      <c r="H12519" s="509">
        <v>0</v>
      </c>
    </row>
    <row r="12520" spans="1:8">
      <c r="A12520" s="508" t="s">
        <v>651</v>
      </c>
      <c r="B12520" s="509" t="s">
        <v>424</v>
      </c>
      <c r="C12520" s="509">
        <v>44</v>
      </c>
      <c r="H12520" s="509">
        <v>0</v>
      </c>
    </row>
    <row r="12521" spans="1:8">
      <c r="A12521" s="508" t="s">
        <v>651</v>
      </c>
      <c r="B12521" s="509" t="s">
        <v>424</v>
      </c>
      <c r="C12521" s="509">
        <v>45</v>
      </c>
      <c r="H12521" s="509">
        <v>0</v>
      </c>
    </row>
    <row r="12522" spans="1:8">
      <c r="A12522" s="508" t="s">
        <v>651</v>
      </c>
      <c r="B12522" s="509" t="s">
        <v>424</v>
      </c>
      <c r="C12522" s="509">
        <v>46</v>
      </c>
      <c r="H12522" s="509">
        <v>0</v>
      </c>
    </row>
    <row r="12523" spans="1:8">
      <c r="A12523" s="508" t="s">
        <v>651</v>
      </c>
      <c r="B12523" s="509" t="s">
        <v>424</v>
      </c>
      <c r="C12523" s="509">
        <v>47</v>
      </c>
      <c r="H12523" s="509">
        <v>0</v>
      </c>
    </row>
    <row r="12524" spans="1:8">
      <c r="A12524" s="508" t="s">
        <v>651</v>
      </c>
      <c r="B12524" s="509" t="s">
        <v>424</v>
      </c>
      <c r="C12524" s="509">
        <v>48</v>
      </c>
      <c r="H12524" s="509">
        <v>0</v>
      </c>
    </row>
    <row r="12525" spans="1:8">
      <c r="A12525" s="508" t="s">
        <v>651</v>
      </c>
      <c r="B12525" s="509" t="s">
        <v>424</v>
      </c>
      <c r="C12525" s="509">
        <v>49</v>
      </c>
      <c r="H12525" s="509">
        <v>0</v>
      </c>
    </row>
    <row r="12526" spans="1:8">
      <c r="A12526" s="508" t="s">
        <v>651</v>
      </c>
      <c r="B12526" s="509" t="s">
        <v>424</v>
      </c>
      <c r="C12526" s="509">
        <v>50</v>
      </c>
      <c r="H12526" s="509">
        <v>0</v>
      </c>
    </row>
    <row r="12527" spans="1:8">
      <c r="A12527" s="508" t="s">
        <v>651</v>
      </c>
      <c r="B12527" s="509" t="s">
        <v>424</v>
      </c>
      <c r="C12527" s="509">
        <v>51</v>
      </c>
      <c r="H12527" s="509">
        <v>0</v>
      </c>
    </row>
    <row r="12528" spans="1:8">
      <c r="A12528" s="508" t="s">
        <v>651</v>
      </c>
      <c r="B12528" s="509" t="s">
        <v>424</v>
      </c>
      <c r="C12528" s="509" t="s">
        <v>1031</v>
      </c>
      <c r="H12528" s="509">
        <v>0</v>
      </c>
    </row>
    <row r="12529" spans="1:8">
      <c r="A12529" s="508" t="s">
        <v>651</v>
      </c>
      <c r="B12529" s="509" t="s">
        <v>424</v>
      </c>
      <c r="C12529" s="509" t="s">
        <v>1032</v>
      </c>
      <c r="H12529" s="509">
        <v>0</v>
      </c>
    </row>
    <row r="12530" spans="1:8">
      <c r="A12530" s="508" t="s">
        <v>651</v>
      </c>
      <c r="B12530" s="509" t="s">
        <v>424</v>
      </c>
      <c r="C12530" s="509">
        <v>52</v>
      </c>
      <c r="H12530" s="509">
        <v>0</v>
      </c>
    </row>
    <row r="12531" spans="1:8">
      <c r="A12531" s="508" t="s">
        <v>651</v>
      </c>
      <c r="B12531" s="509" t="s">
        <v>424</v>
      </c>
      <c r="C12531" s="509">
        <v>53</v>
      </c>
      <c r="H12531" s="509">
        <v>0</v>
      </c>
    </row>
    <row r="12532" spans="1:8">
      <c r="A12532" s="508" t="s">
        <v>651</v>
      </c>
      <c r="B12532" s="509" t="s">
        <v>424</v>
      </c>
      <c r="C12532" s="509">
        <v>54</v>
      </c>
      <c r="H12532" s="509">
        <v>0</v>
      </c>
    </row>
    <row r="12533" spans="1:8">
      <c r="A12533" s="508" t="s">
        <v>651</v>
      </c>
      <c r="B12533" s="509" t="s">
        <v>424</v>
      </c>
      <c r="C12533" s="509">
        <v>55</v>
      </c>
      <c r="H12533" s="509">
        <v>0</v>
      </c>
    </row>
    <row r="12534" spans="1:8">
      <c r="A12534" s="508" t="s">
        <v>651</v>
      </c>
      <c r="B12534" s="509" t="s">
        <v>424</v>
      </c>
      <c r="C12534" s="509">
        <v>56</v>
      </c>
      <c r="H12534" s="509">
        <v>0</v>
      </c>
    </row>
    <row r="12535" spans="1:8">
      <c r="A12535" s="508" t="s">
        <v>651</v>
      </c>
      <c r="B12535" s="509" t="s">
        <v>424</v>
      </c>
      <c r="C12535" s="509">
        <v>57</v>
      </c>
      <c r="H12535" s="509">
        <v>0</v>
      </c>
    </row>
    <row r="12536" spans="1:8">
      <c r="A12536" s="508" t="s">
        <v>651</v>
      </c>
      <c r="B12536" s="509" t="s">
        <v>424</v>
      </c>
      <c r="C12536" s="509">
        <v>58</v>
      </c>
      <c r="H12536" s="509">
        <v>0</v>
      </c>
    </row>
    <row r="12537" spans="1:8">
      <c r="A12537" s="508" t="s">
        <v>651</v>
      </c>
      <c r="B12537" s="509" t="s">
        <v>424</v>
      </c>
      <c r="C12537" s="509">
        <v>59</v>
      </c>
      <c r="H12537" s="509">
        <v>0</v>
      </c>
    </row>
    <row r="12538" spans="1:8">
      <c r="A12538" s="508" t="s">
        <v>651</v>
      </c>
      <c r="B12538" s="509" t="s">
        <v>424</v>
      </c>
      <c r="C12538" s="509">
        <v>60</v>
      </c>
      <c r="H12538" s="509">
        <v>0</v>
      </c>
    </row>
    <row r="12539" spans="1:8">
      <c r="A12539" s="508" t="s">
        <v>651</v>
      </c>
      <c r="B12539" s="509" t="s">
        <v>424</v>
      </c>
      <c r="C12539" s="509">
        <v>61</v>
      </c>
      <c r="H12539" s="509">
        <v>0</v>
      </c>
    </row>
    <row r="12540" spans="1:8">
      <c r="A12540" s="508" t="s">
        <v>651</v>
      </c>
      <c r="B12540" s="509" t="s">
        <v>424</v>
      </c>
      <c r="C12540" s="509">
        <v>62</v>
      </c>
      <c r="H12540" s="509">
        <v>0</v>
      </c>
    </row>
    <row r="12541" spans="1:8">
      <c r="A12541" s="508" t="s">
        <v>651</v>
      </c>
      <c r="B12541" s="509" t="s">
        <v>424</v>
      </c>
      <c r="C12541" s="509">
        <v>63</v>
      </c>
      <c r="H12541" s="509">
        <v>0</v>
      </c>
    </row>
    <row r="12542" spans="1:8">
      <c r="A12542" s="508" t="s">
        <v>651</v>
      </c>
      <c r="B12542" s="509" t="s">
        <v>424</v>
      </c>
      <c r="C12542" s="509" t="s">
        <v>1033</v>
      </c>
      <c r="H12542" s="509">
        <v>0</v>
      </c>
    </row>
    <row r="12543" spans="1:8">
      <c r="A12543" s="508" t="s">
        <v>651</v>
      </c>
      <c r="B12543" s="509" t="s">
        <v>424</v>
      </c>
      <c r="C12543" s="509" t="s">
        <v>1034</v>
      </c>
      <c r="H12543" s="509">
        <v>0</v>
      </c>
    </row>
    <row r="12544" spans="1:8">
      <c r="A12544" s="508" t="s">
        <v>651</v>
      </c>
      <c r="B12544" s="509" t="s">
        <v>424</v>
      </c>
      <c r="C12544" s="509">
        <v>64</v>
      </c>
      <c r="H12544" s="509">
        <v>0</v>
      </c>
    </row>
    <row r="12545" spans="1:8">
      <c r="A12545" s="508" t="s">
        <v>651</v>
      </c>
      <c r="B12545" s="509" t="s">
        <v>424</v>
      </c>
      <c r="C12545" s="509" t="s">
        <v>1035</v>
      </c>
      <c r="H12545" s="509">
        <v>0</v>
      </c>
    </row>
    <row r="12546" spans="1:8">
      <c r="A12546" s="508" t="s">
        <v>651</v>
      </c>
      <c r="B12546" s="509" t="s">
        <v>424</v>
      </c>
      <c r="C12546" s="509">
        <v>65</v>
      </c>
      <c r="H12546" s="509">
        <v>0</v>
      </c>
    </row>
    <row r="12547" spans="1:8">
      <c r="A12547" s="508" t="s">
        <v>651</v>
      </c>
      <c r="B12547" s="509" t="s">
        <v>424</v>
      </c>
      <c r="C12547" s="509">
        <v>66</v>
      </c>
      <c r="H12547" s="509">
        <v>0</v>
      </c>
    </row>
    <row r="12548" spans="1:8">
      <c r="A12548" s="508" t="s">
        <v>651</v>
      </c>
      <c r="B12548" s="509" t="s">
        <v>424</v>
      </c>
      <c r="C12548" s="509" t="s">
        <v>1036</v>
      </c>
      <c r="H12548" s="509">
        <v>0</v>
      </c>
    </row>
    <row r="12549" spans="1:8">
      <c r="A12549" s="508" t="s">
        <v>651</v>
      </c>
      <c r="B12549" s="509" t="s">
        <v>424</v>
      </c>
      <c r="C12549" s="509" t="s">
        <v>1037</v>
      </c>
      <c r="H12549" s="509">
        <v>0</v>
      </c>
    </row>
    <row r="12550" spans="1:8">
      <c r="A12550" s="508" t="s">
        <v>651</v>
      </c>
      <c r="B12550" s="509" t="s">
        <v>424</v>
      </c>
      <c r="C12550" s="509" t="s">
        <v>1038</v>
      </c>
      <c r="H12550" s="509">
        <v>0</v>
      </c>
    </row>
    <row r="12551" spans="1:8">
      <c r="A12551" s="508" t="s">
        <v>651</v>
      </c>
      <c r="B12551" s="509" t="s">
        <v>424</v>
      </c>
      <c r="C12551" s="509" t="s">
        <v>1039</v>
      </c>
      <c r="H12551" s="509">
        <v>0</v>
      </c>
    </row>
    <row r="12552" spans="1:8">
      <c r="A12552" s="508" t="s">
        <v>651</v>
      </c>
      <c r="B12552" s="509" t="s">
        <v>424</v>
      </c>
      <c r="C12552" s="509" t="s">
        <v>1040</v>
      </c>
      <c r="H12552" s="509">
        <v>0</v>
      </c>
    </row>
    <row r="12553" spans="1:8">
      <c r="A12553" s="508" t="s">
        <v>651</v>
      </c>
      <c r="B12553" s="509" t="s">
        <v>424</v>
      </c>
      <c r="C12553" s="509" t="s">
        <v>1041</v>
      </c>
      <c r="H12553" s="509">
        <v>0</v>
      </c>
    </row>
    <row r="12554" spans="1:8">
      <c r="A12554" s="508" t="s">
        <v>651</v>
      </c>
      <c r="B12554" s="509" t="s">
        <v>424</v>
      </c>
      <c r="C12554" s="509" t="s">
        <v>1042</v>
      </c>
    </row>
    <row r="12555" spans="1:8">
      <c r="A12555" s="508" t="s">
        <v>651</v>
      </c>
      <c r="B12555" s="509" t="s">
        <v>424</v>
      </c>
      <c r="C12555" s="509">
        <v>67</v>
      </c>
      <c r="H12555" s="509">
        <v>0</v>
      </c>
    </row>
    <row r="12556" spans="1:8">
      <c r="A12556" s="508" t="s">
        <v>651</v>
      </c>
      <c r="B12556" s="509" t="s">
        <v>424</v>
      </c>
      <c r="C12556" s="509">
        <v>68</v>
      </c>
      <c r="H12556" s="509">
        <v>0</v>
      </c>
    </row>
    <row r="12557" spans="1:8">
      <c r="A12557" s="508" t="s">
        <v>651</v>
      </c>
      <c r="B12557" s="509" t="s">
        <v>424</v>
      </c>
      <c r="C12557" s="509" t="s">
        <v>1043</v>
      </c>
      <c r="H12557" s="509">
        <v>0</v>
      </c>
    </row>
    <row r="12558" spans="1:8">
      <c r="A12558" s="508" t="s">
        <v>651</v>
      </c>
      <c r="B12558" s="509" t="s">
        <v>424</v>
      </c>
      <c r="C12558" s="509">
        <v>69</v>
      </c>
      <c r="H12558" s="509">
        <v>0</v>
      </c>
    </row>
    <row r="12559" spans="1:8">
      <c r="A12559" s="508" t="s">
        <v>651</v>
      </c>
      <c r="B12559" s="509" t="s">
        <v>424</v>
      </c>
      <c r="C12559" s="509" t="s">
        <v>1044</v>
      </c>
      <c r="H12559" s="509">
        <v>0</v>
      </c>
    </row>
    <row r="12560" spans="1:8">
      <c r="A12560" s="508" t="s">
        <v>651</v>
      </c>
      <c r="B12560" s="509" t="s">
        <v>424</v>
      </c>
      <c r="C12560" s="509" t="s">
        <v>1045</v>
      </c>
      <c r="H12560" s="509">
        <v>0</v>
      </c>
    </row>
    <row r="12561" spans="1:8">
      <c r="A12561" s="508" t="s">
        <v>651</v>
      </c>
      <c r="B12561" s="509" t="s">
        <v>424</v>
      </c>
      <c r="C12561" s="509">
        <v>70</v>
      </c>
      <c r="H12561" s="509">
        <v>0</v>
      </c>
    </row>
    <row r="12562" spans="1:8">
      <c r="A12562" s="508" t="s">
        <v>651</v>
      </c>
      <c r="B12562" s="509" t="s">
        <v>424</v>
      </c>
      <c r="C12562" s="509" t="s">
        <v>1046</v>
      </c>
      <c r="H12562" s="509">
        <v>0</v>
      </c>
    </row>
    <row r="12563" spans="1:8">
      <c r="A12563" s="508" t="s">
        <v>651</v>
      </c>
      <c r="B12563" s="509" t="s">
        <v>424</v>
      </c>
      <c r="C12563" s="509">
        <v>71</v>
      </c>
      <c r="H12563" s="509">
        <v>0</v>
      </c>
    </row>
    <row r="12564" spans="1:8">
      <c r="A12564" s="508" t="s">
        <v>651</v>
      </c>
      <c r="B12564" s="509" t="s">
        <v>424</v>
      </c>
      <c r="C12564" s="509" t="s">
        <v>1047</v>
      </c>
      <c r="H12564" s="509">
        <v>0</v>
      </c>
    </row>
    <row r="12565" spans="1:8">
      <c r="A12565" s="508" t="s">
        <v>651</v>
      </c>
      <c r="B12565" s="509" t="s">
        <v>424</v>
      </c>
      <c r="C12565" s="509" t="s">
        <v>1048</v>
      </c>
      <c r="H12565" s="509">
        <v>0</v>
      </c>
    </row>
    <row r="12566" spans="1:8">
      <c r="A12566" s="508" t="s">
        <v>651</v>
      </c>
      <c r="B12566" s="509" t="s">
        <v>424</v>
      </c>
      <c r="C12566" s="509" t="s">
        <v>1049</v>
      </c>
      <c r="H12566" s="509">
        <v>0</v>
      </c>
    </row>
    <row r="12567" spans="1:8">
      <c r="A12567" s="508" t="s">
        <v>651</v>
      </c>
      <c r="B12567" s="509" t="s">
        <v>424</v>
      </c>
      <c r="C12567" s="509" t="s">
        <v>1050</v>
      </c>
      <c r="H12567" s="509">
        <v>0</v>
      </c>
    </row>
    <row r="12568" spans="1:8">
      <c r="A12568" s="508" t="s">
        <v>651</v>
      </c>
      <c r="B12568" s="509" t="s">
        <v>424</v>
      </c>
      <c r="C12568" s="509" t="s">
        <v>1051</v>
      </c>
      <c r="H12568" s="509">
        <v>0</v>
      </c>
    </row>
    <row r="12569" spans="1:8">
      <c r="A12569" s="508" t="s">
        <v>651</v>
      </c>
      <c r="B12569" s="509" t="s">
        <v>424</v>
      </c>
      <c r="C12569" s="509">
        <v>72</v>
      </c>
      <c r="H12569" s="509">
        <v>0</v>
      </c>
    </row>
    <row r="12570" spans="1:8">
      <c r="A12570" s="508" t="s">
        <v>651</v>
      </c>
      <c r="B12570" s="509" t="s">
        <v>424</v>
      </c>
      <c r="C12570" s="509">
        <v>74</v>
      </c>
      <c r="H12570" s="509">
        <v>0</v>
      </c>
    </row>
    <row r="12571" spans="1:8">
      <c r="A12571" s="508" t="s">
        <v>651</v>
      </c>
      <c r="B12571" s="509" t="s">
        <v>424</v>
      </c>
      <c r="C12571" s="509" t="s">
        <v>4571</v>
      </c>
      <c r="D12571" s="509">
        <v>0</v>
      </c>
      <c r="E12571" s="509">
        <v>0</v>
      </c>
      <c r="F12571" s="509">
        <v>0</v>
      </c>
      <c r="G12571" s="509">
        <v>0</v>
      </c>
      <c r="H12571" s="509">
        <v>0</v>
      </c>
    </row>
    <row r="12572" spans="1:8">
      <c r="A12572" s="508" t="s">
        <v>652</v>
      </c>
      <c r="B12572" s="509" t="s">
        <v>425</v>
      </c>
      <c r="C12572" s="509">
        <v>1</v>
      </c>
      <c r="D12572" s="509">
        <v>4</v>
      </c>
      <c r="E12572" s="509">
        <v>4</v>
      </c>
      <c r="F12572" s="509">
        <v>3</v>
      </c>
      <c r="H12572" s="509">
        <v>7</v>
      </c>
    </row>
    <row r="12573" spans="1:8">
      <c r="A12573" s="508" t="s">
        <v>652</v>
      </c>
      <c r="B12573" s="509" t="s">
        <v>425</v>
      </c>
      <c r="C12573" s="509" t="s">
        <v>1023</v>
      </c>
      <c r="H12573" s="509">
        <v>0</v>
      </c>
    </row>
    <row r="12574" spans="1:8">
      <c r="A12574" s="508" t="s">
        <v>652</v>
      </c>
      <c r="B12574" s="509" t="s">
        <v>425</v>
      </c>
      <c r="C12574" s="509">
        <v>2</v>
      </c>
      <c r="D12574" s="509">
        <v>11</v>
      </c>
      <c r="E12574" s="509">
        <v>1</v>
      </c>
      <c r="H12574" s="509">
        <v>11</v>
      </c>
    </row>
    <row r="12575" spans="1:8">
      <c r="A12575" s="508" t="s">
        <v>652</v>
      </c>
      <c r="B12575" s="509" t="s">
        <v>425</v>
      </c>
      <c r="C12575" s="509">
        <v>3</v>
      </c>
      <c r="D12575" s="509">
        <v>3</v>
      </c>
      <c r="H12575" s="509">
        <v>3</v>
      </c>
    </row>
    <row r="12576" spans="1:8">
      <c r="A12576" s="508" t="s">
        <v>652</v>
      </c>
      <c r="B12576" s="509" t="s">
        <v>425</v>
      </c>
      <c r="C12576" s="509">
        <v>4</v>
      </c>
      <c r="D12576" s="509">
        <v>3</v>
      </c>
      <c r="H12576" s="509">
        <v>3</v>
      </c>
    </row>
    <row r="12577" spans="1:8">
      <c r="A12577" s="508" t="s">
        <v>652</v>
      </c>
      <c r="B12577" s="509" t="s">
        <v>425</v>
      </c>
      <c r="C12577" s="509">
        <v>5</v>
      </c>
      <c r="D12577" s="509">
        <v>2</v>
      </c>
      <c r="H12577" s="509">
        <v>2</v>
      </c>
    </row>
    <row r="12578" spans="1:8">
      <c r="A12578" s="508" t="s">
        <v>652</v>
      </c>
      <c r="B12578" s="509" t="s">
        <v>425</v>
      </c>
      <c r="C12578" s="509">
        <v>6</v>
      </c>
      <c r="H12578" s="509">
        <v>0</v>
      </c>
    </row>
    <row r="12579" spans="1:8">
      <c r="A12579" s="508" t="s">
        <v>652</v>
      </c>
      <c r="B12579" s="509" t="s">
        <v>425</v>
      </c>
      <c r="C12579" s="509">
        <v>7</v>
      </c>
      <c r="H12579" s="509">
        <v>0</v>
      </c>
    </row>
    <row r="12580" spans="1:8">
      <c r="A12580" s="508" t="s">
        <v>652</v>
      </c>
      <c r="B12580" s="509" t="s">
        <v>425</v>
      </c>
      <c r="C12580" s="509">
        <v>8</v>
      </c>
      <c r="D12580" s="509">
        <v>1</v>
      </c>
      <c r="H12580" s="509">
        <v>1</v>
      </c>
    </row>
    <row r="12581" spans="1:8">
      <c r="A12581" s="508" t="s">
        <v>652</v>
      </c>
      <c r="B12581" s="509" t="s">
        <v>425</v>
      </c>
      <c r="C12581" s="509">
        <v>9</v>
      </c>
      <c r="H12581" s="509">
        <v>0</v>
      </c>
    </row>
    <row r="12582" spans="1:8">
      <c r="A12582" s="508" t="s">
        <v>652</v>
      </c>
      <c r="B12582" s="509" t="s">
        <v>425</v>
      </c>
      <c r="C12582" s="509">
        <v>10</v>
      </c>
      <c r="D12582" s="509">
        <v>4</v>
      </c>
      <c r="E12582" s="509">
        <v>1</v>
      </c>
      <c r="H12582" s="509">
        <v>4</v>
      </c>
    </row>
    <row r="12583" spans="1:8">
      <c r="A12583" s="508" t="s">
        <v>652</v>
      </c>
      <c r="B12583" s="509" t="s">
        <v>425</v>
      </c>
      <c r="C12583" s="509">
        <v>11</v>
      </c>
      <c r="D12583" s="509">
        <v>1</v>
      </c>
      <c r="H12583" s="509">
        <v>1</v>
      </c>
    </row>
    <row r="12584" spans="1:8">
      <c r="A12584" s="508" t="s">
        <v>652</v>
      </c>
      <c r="B12584" s="509" t="s">
        <v>425</v>
      </c>
      <c r="C12584" s="509">
        <v>12</v>
      </c>
      <c r="D12584" s="509">
        <v>1</v>
      </c>
      <c r="E12584" s="509">
        <v>1</v>
      </c>
      <c r="H12584" s="509">
        <v>1</v>
      </c>
    </row>
    <row r="12585" spans="1:8">
      <c r="A12585" s="508" t="s">
        <v>652</v>
      </c>
      <c r="B12585" s="509" t="s">
        <v>425</v>
      </c>
      <c r="C12585" s="509">
        <v>13</v>
      </c>
      <c r="H12585" s="509">
        <v>0</v>
      </c>
    </row>
    <row r="12586" spans="1:8">
      <c r="A12586" s="508" t="s">
        <v>652</v>
      </c>
      <c r="B12586" s="509" t="s">
        <v>425</v>
      </c>
      <c r="C12586" s="509">
        <v>14</v>
      </c>
      <c r="H12586" s="509">
        <v>0</v>
      </c>
    </row>
    <row r="12587" spans="1:8">
      <c r="A12587" s="508" t="s">
        <v>652</v>
      </c>
      <c r="B12587" s="509" t="s">
        <v>425</v>
      </c>
      <c r="C12587" s="509">
        <v>15</v>
      </c>
      <c r="H12587" s="509">
        <v>0</v>
      </c>
    </row>
    <row r="12588" spans="1:8">
      <c r="A12588" s="508" t="s">
        <v>652</v>
      </c>
      <c r="B12588" s="509" t="s">
        <v>425</v>
      </c>
      <c r="C12588" s="509">
        <v>16</v>
      </c>
      <c r="D12588" s="509">
        <v>2</v>
      </c>
      <c r="H12588" s="509">
        <v>2</v>
      </c>
    </row>
    <row r="12589" spans="1:8">
      <c r="A12589" s="508" t="s">
        <v>652</v>
      </c>
      <c r="B12589" s="509" t="s">
        <v>425</v>
      </c>
      <c r="C12589" s="509">
        <v>17</v>
      </c>
      <c r="H12589" s="509">
        <v>0</v>
      </c>
    </row>
    <row r="12590" spans="1:8">
      <c r="A12590" s="508" t="s">
        <v>652</v>
      </c>
      <c r="B12590" s="509" t="s">
        <v>425</v>
      </c>
      <c r="C12590" s="509">
        <v>18</v>
      </c>
      <c r="H12590" s="509">
        <v>0</v>
      </c>
    </row>
    <row r="12591" spans="1:8">
      <c r="A12591" s="508" t="s">
        <v>652</v>
      </c>
      <c r="B12591" s="509" t="s">
        <v>425</v>
      </c>
      <c r="C12591" s="509" t="s">
        <v>1024</v>
      </c>
      <c r="D12591" s="509">
        <v>3</v>
      </c>
      <c r="H12591" s="509">
        <v>3</v>
      </c>
    </row>
    <row r="12592" spans="1:8">
      <c r="A12592" s="508" t="s">
        <v>652</v>
      </c>
      <c r="B12592" s="509" t="s">
        <v>425</v>
      </c>
      <c r="C12592" s="509" t="s">
        <v>1025</v>
      </c>
      <c r="H12592" s="509">
        <v>0</v>
      </c>
    </row>
    <row r="12593" spans="1:8">
      <c r="A12593" s="508" t="s">
        <v>652</v>
      </c>
      <c r="B12593" s="509" t="s">
        <v>425</v>
      </c>
      <c r="C12593" s="509">
        <v>19</v>
      </c>
      <c r="D12593" s="509">
        <v>11</v>
      </c>
      <c r="F12593" s="509">
        <v>1</v>
      </c>
      <c r="H12593" s="509">
        <v>12</v>
      </c>
    </row>
    <row r="12594" spans="1:8">
      <c r="A12594" s="508" t="s">
        <v>652</v>
      </c>
      <c r="B12594" s="509" t="s">
        <v>425</v>
      </c>
      <c r="C12594" s="509">
        <v>20</v>
      </c>
      <c r="H12594" s="509">
        <v>0</v>
      </c>
    </row>
    <row r="12595" spans="1:8">
      <c r="A12595" s="508" t="s">
        <v>652</v>
      </c>
      <c r="B12595" s="509" t="s">
        <v>425</v>
      </c>
      <c r="C12595" s="509">
        <v>21</v>
      </c>
      <c r="H12595" s="509">
        <v>0</v>
      </c>
    </row>
    <row r="12596" spans="1:8">
      <c r="A12596" s="508" t="s">
        <v>652</v>
      </c>
      <c r="B12596" s="509" t="s">
        <v>425</v>
      </c>
      <c r="C12596" s="509" t="s">
        <v>1026</v>
      </c>
      <c r="H12596" s="509">
        <v>0</v>
      </c>
    </row>
    <row r="12597" spans="1:8">
      <c r="A12597" s="508" t="s">
        <v>652</v>
      </c>
      <c r="B12597" s="509" t="s">
        <v>425</v>
      </c>
      <c r="C12597" s="509" t="s">
        <v>1027</v>
      </c>
      <c r="H12597" s="509">
        <v>0</v>
      </c>
    </row>
    <row r="12598" spans="1:8">
      <c r="A12598" s="508" t="s">
        <v>652</v>
      </c>
      <c r="B12598" s="509" t="s">
        <v>425</v>
      </c>
      <c r="C12598" s="509" t="s">
        <v>1028</v>
      </c>
      <c r="H12598" s="509">
        <v>0</v>
      </c>
    </row>
    <row r="12599" spans="1:8">
      <c r="A12599" s="508" t="s">
        <v>652</v>
      </c>
      <c r="B12599" s="509" t="s">
        <v>425</v>
      </c>
      <c r="C12599" s="509">
        <v>22</v>
      </c>
      <c r="H12599" s="509">
        <v>0</v>
      </c>
    </row>
    <row r="12600" spans="1:8">
      <c r="A12600" s="508" t="s">
        <v>652</v>
      </c>
      <c r="B12600" s="509" t="s">
        <v>425</v>
      </c>
      <c r="C12600" s="509">
        <v>23</v>
      </c>
      <c r="D12600" s="509">
        <v>2</v>
      </c>
      <c r="H12600" s="509">
        <v>2</v>
      </c>
    </row>
    <row r="12601" spans="1:8">
      <c r="A12601" s="508" t="s">
        <v>652</v>
      </c>
      <c r="B12601" s="509" t="s">
        <v>425</v>
      </c>
      <c r="C12601" s="509" t="s">
        <v>1029</v>
      </c>
      <c r="H12601" s="509">
        <v>0</v>
      </c>
    </row>
    <row r="12602" spans="1:8">
      <c r="A12602" s="508" t="s">
        <v>652</v>
      </c>
      <c r="B12602" s="509" t="s">
        <v>425</v>
      </c>
      <c r="C12602" s="509">
        <v>24</v>
      </c>
      <c r="D12602" s="509">
        <v>1</v>
      </c>
      <c r="E12602" s="509">
        <v>1</v>
      </c>
      <c r="H12602" s="509">
        <v>1</v>
      </c>
    </row>
    <row r="12603" spans="1:8">
      <c r="A12603" s="508" t="s">
        <v>652</v>
      </c>
      <c r="B12603" s="509" t="s">
        <v>425</v>
      </c>
      <c r="C12603" s="509">
        <v>25</v>
      </c>
    </row>
    <row r="12604" spans="1:8">
      <c r="A12604" s="508" t="s">
        <v>652</v>
      </c>
      <c r="B12604" s="509" t="s">
        <v>425</v>
      </c>
      <c r="C12604" s="509">
        <v>26</v>
      </c>
      <c r="H12604" s="509">
        <v>0</v>
      </c>
    </row>
    <row r="12605" spans="1:8">
      <c r="A12605" s="508" t="s">
        <v>652</v>
      </c>
      <c r="B12605" s="509" t="s">
        <v>425</v>
      </c>
      <c r="C12605" s="509">
        <v>27</v>
      </c>
      <c r="D12605" s="509">
        <v>5</v>
      </c>
      <c r="E12605" s="509">
        <v>2</v>
      </c>
      <c r="H12605" s="509">
        <v>5</v>
      </c>
    </row>
    <row r="12606" spans="1:8">
      <c r="A12606" s="508" t="s">
        <v>652</v>
      </c>
      <c r="B12606" s="509" t="s">
        <v>425</v>
      </c>
      <c r="C12606" s="509">
        <v>28</v>
      </c>
      <c r="H12606" s="509">
        <v>0</v>
      </c>
    </row>
    <row r="12607" spans="1:8">
      <c r="A12607" s="508" t="s">
        <v>652</v>
      </c>
      <c r="B12607" s="509" t="s">
        <v>425</v>
      </c>
      <c r="C12607" s="509">
        <v>29</v>
      </c>
      <c r="D12607" s="509">
        <v>1</v>
      </c>
      <c r="E12607" s="509">
        <v>1</v>
      </c>
      <c r="H12607" s="509">
        <v>1</v>
      </c>
    </row>
    <row r="12608" spans="1:8">
      <c r="A12608" s="508" t="s">
        <v>652</v>
      </c>
      <c r="B12608" s="509" t="s">
        <v>425</v>
      </c>
      <c r="C12608" s="509">
        <v>30</v>
      </c>
      <c r="H12608" s="509">
        <v>0</v>
      </c>
    </row>
    <row r="12609" spans="1:8">
      <c r="A12609" s="508" t="s">
        <v>652</v>
      </c>
      <c r="B12609" s="509" t="s">
        <v>425</v>
      </c>
      <c r="C12609" s="509">
        <v>31</v>
      </c>
      <c r="H12609" s="509">
        <v>0</v>
      </c>
    </row>
    <row r="12610" spans="1:8">
      <c r="A12610" s="508" t="s">
        <v>652</v>
      </c>
      <c r="B12610" s="509" t="s">
        <v>425</v>
      </c>
      <c r="C12610" s="509">
        <v>32</v>
      </c>
      <c r="D12610" s="509">
        <v>1</v>
      </c>
      <c r="H12610" s="509">
        <v>1</v>
      </c>
    </row>
    <row r="12611" spans="1:8">
      <c r="A12611" s="508" t="s">
        <v>652</v>
      </c>
      <c r="B12611" s="509" t="s">
        <v>425</v>
      </c>
      <c r="C12611" s="509">
        <v>33</v>
      </c>
      <c r="H12611" s="509">
        <v>0</v>
      </c>
    </row>
    <row r="12612" spans="1:8">
      <c r="A12612" s="508" t="s">
        <v>652</v>
      </c>
      <c r="B12612" s="509" t="s">
        <v>425</v>
      </c>
      <c r="C12612" s="509">
        <v>34</v>
      </c>
      <c r="H12612" s="509">
        <v>0</v>
      </c>
    </row>
    <row r="12613" spans="1:8">
      <c r="A12613" s="508" t="s">
        <v>652</v>
      </c>
      <c r="B12613" s="509" t="s">
        <v>425</v>
      </c>
      <c r="C12613" s="509">
        <v>35</v>
      </c>
      <c r="H12613" s="509">
        <v>0</v>
      </c>
    </row>
    <row r="12614" spans="1:8">
      <c r="A12614" s="508" t="s">
        <v>652</v>
      </c>
      <c r="B12614" s="509" t="s">
        <v>425</v>
      </c>
      <c r="C12614" s="509">
        <v>36</v>
      </c>
      <c r="H12614" s="509">
        <v>0</v>
      </c>
    </row>
    <row r="12615" spans="1:8">
      <c r="A12615" s="508" t="s">
        <v>652</v>
      </c>
      <c r="B12615" s="509" t="s">
        <v>425</v>
      </c>
      <c r="C12615" s="509">
        <v>37</v>
      </c>
      <c r="H12615" s="509">
        <v>0</v>
      </c>
    </row>
    <row r="12616" spans="1:8">
      <c r="A12616" s="508" t="s">
        <v>652</v>
      </c>
      <c r="B12616" s="509" t="s">
        <v>425</v>
      </c>
      <c r="C12616" s="509">
        <v>38</v>
      </c>
      <c r="H12616" s="509">
        <v>0</v>
      </c>
    </row>
    <row r="12617" spans="1:8">
      <c r="A12617" s="508" t="s">
        <v>652</v>
      </c>
      <c r="B12617" s="509" t="s">
        <v>425</v>
      </c>
      <c r="C12617" s="509" t="s">
        <v>1030</v>
      </c>
    </row>
    <row r="12618" spans="1:8">
      <c r="A12618" s="508" t="s">
        <v>652</v>
      </c>
      <c r="B12618" s="509" t="s">
        <v>425</v>
      </c>
      <c r="C12618" s="509">
        <v>39</v>
      </c>
      <c r="H12618" s="509">
        <v>0</v>
      </c>
    </row>
    <row r="12619" spans="1:8">
      <c r="A12619" s="508" t="s">
        <v>652</v>
      </c>
      <c r="B12619" s="509" t="s">
        <v>425</v>
      </c>
      <c r="C12619" s="509">
        <v>40</v>
      </c>
      <c r="H12619" s="509">
        <v>0</v>
      </c>
    </row>
    <row r="12620" spans="1:8">
      <c r="A12620" s="508" t="s">
        <v>652</v>
      </c>
      <c r="B12620" s="509" t="s">
        <v>425</v>
      </c>
      <c r="C12620" s="509">
        <v>41</v>
      </c>
      <c r="H12620" s="509">
        <v>0</v>
      </c>
    </row>
    <row r="12621" spans="1:8">
      <c r="A12621" s="508" t="s">
        <v>652</v>
      </c>
      <c r="B12621" s="509" t="s">
        <v>425</v>
      </c>
      <c r="C12621" s="509">
        <v>42</v>
      </c>
      <c r="H12621" s="509">
        <v>0</v>
      </c>
    </row>
    <row r="12622" spans="1:8">
      <c r="A12622" s="508" t="s">
        <v>652</v>
      </c>
      <c r="B12622" s="509" t="s">
        <v>425</v>
      </c>
      <c r="C12622" s="509">
        <v>43</v>
      </c>
      <c r="H12622" s="509">
        <v>0</v>
      </c>
    </row>
    <row r="12623" spans="1:8">
      <c r="A12623" s="508" t="s">
        <v>652</v>
      </c>
      <c r="B12623" s="509" t="s">
        <v>425</v>
      </c>
      <c r="C12623" s="509">
        <v>44</v>
      </c>
      <c r="H12623" s="509">
        <v>0</v>
      </c>
    </row>
    <row r="12624" spans="1:8">
      <c r="A12624" s="508" t="s">
        <v>652</v>
      </c>
      <c r="B12624" s="509" t="s">
        <v>425</v>
      </c>
      <c r="C12624" s="509">
        <v>45</v>
      </c>
      <c r="H12624" s="509">
        <v>0</v>
      </c>
    </row>
    <row r="12625" spans="1:8">
      <c r="A12625" s="508" t="s">
        <v>652</v>
      </c>
      <c r="B12625" s="509" t="s">
        <v>425</v>
      </c>
      <c r="C12625" s="509">
        <v>46</v>
      </c>
      <c r="D12625" s="509">
        <v>1</v>
      </c>
      <c r="E12625" s="509">
        <v>1</v>
      </c>
      <c r="H12625" s="509">
        <v>1</v>
      </c>
    </row>
    <row r="12626" spans="1:8">
      <c r="A12626" s="508" t="s">
        <v>652</v>
      </c>
      <c r="B12626" s="509" t="s">
        <v>425</v>
      </c>
      <c r="C12626" s="509">
        <v>47</v>
      </c>
      <c r="D12626" s="509">
        <v>2</v>
      </c>
      <c r="E12626" s="509">
        <v>1</v>
      </c>
      <c r="H12626" s="509">
        <v>2</v>
      </c>
    </row>
    <row r="12627" spans="1:8">
      <c r="A12627" s="508" t="s">
        <v>652</v>
      </c>
      <c r="B12627" s="509" t="s">
        <v>425</v>
      </c>
      <c r="C12627" s="509">
        <v>48</v>
      </c>
      <c r="H12627" s="509">
        <v>0</v>
      </c>
    </row>
    <row r="12628" spans="1:8">
      <c r="A12628" s="508" t="s">
        <v>652</v>
      </c>
      <c r="B12628" s="509" t="s">
        <v>425</v>
      </c>
      <c r="C12628" s="509">
        <v>49</v>
      </c>
      <c r="D12628" s="509">
        <v>1</v>
      </c>
      <c r="E12628" s="509">
        <v>1</v>
      </c>
      <c r="H12628" s="509">
        <v>1</v>
      </c>
    </row>
    <row r="12629" spans="1:8">
      <c r="A12629" s="508" t="s">
        <v>652</v>
      </c>
      <c r="B12629" s="509" t="s">
        <v>425</v>
      </c>
      <c r="C12629" s="509">
        <v>50</v>
      </c>
      <c r="H12629" s="509">
        <v>0</v>
      </c>
    </row>
    <row r="12630" spans="1:8">
      <c r="A12630" s="508" t="s">
        <v>652</v>
      </c>
      <c r="B12630" s="509" t="s">
        <v>425</v>
      </c>
      <c r="C12630" s="509">
        <v>51</v>
      </c>
      <c r="H12630" s="509">
        <v>0</v>
      </c>
    </row>
    <row r="12631" spans="1:8">
      <c r="A12631" s="508" t="s">
        <v>652</v>
      </c>
      <c r="B12631" s="509" t="s">
        <v>425</v>
      </c>
      <c r="C12631" s="509" t="s">
        <v>1031</v>
      </c>
      <c r="D12631" s="509">
        <v>1</v>
      </c>
      <c r="E12631" s="509">
        <v>1</v>
      </c>
      <c r="H12631" s="509">
        <v>1</v>
      </c>
    </row>
    <row r="12632" spans="1:8">
      <c r="A12632" s="508" t="s">
        <v>652</v>
      </c>
      <c r="B12632" s="509" t="s">
        <v>425</v>
      </c>
      <c r="C12632" s="509" t="s">
        <v>1032</v>
      </c>
      <c r="H12632" s="509">
        <v>0</v>
      </c>
    </row>
    <row r="12633" spans="1:8">
      <c r="A12633" s="508" t="s">
        <v>652</v>
      </c>
      <c r="B12633" s="509" t="s">
        <v>425</v>
      </c>
      <c r="C12633" s="509">
        <v>52</v>
      </c>
      <c r="H12633" s="509">
        <v>0</v>
      </c>
    </row>
    <row r="12634" spans="1:8">
      <c r="A12634" s="508" t="s">
        <v>652</v>
      </c>
      <c r="B12634" s="509" t="s">
        <v>425</v>
      </c>
      <c r="C12634" s="509">
        <v>53</v>
      </c>
      <c r="H12634" s="509">
        <v>0</v>
      </c>
    </row>
    <row r="12635" spans="1:8">
      <c r="A12635" s="508" t="s">
        <v>652</v>
      </c>
      <c r="B12635" s="509" t="s">
        <v>425</v>
      </c>
      <c r="C12635" s="509">
        <v>54</v>
      </c>
      <c r="H12635" s="509">
        <v>0</v>
      </c>
    </row>
    <row r="12636" spans="1:8">
      <c r="A12636" s="508" t="s">
        <v>652</v>
      </c>
      <c r="B12636" s="509" t="s">
        <v>425</v>
      </c>
      <c r="C12636" s="509">
        <v>55</v>
      </c>
      <c r="H12636" s="509">
        <v>0</v>
      </c>
    </row>
    <row r="12637" spans="1:8">
      <c r="A12637" s="508" t="s">
        <v>652</v>
      </c>
      <c r="B12637" s="509" t="s">
        <v>425</v>
      </c>
      <c r="C12637" s="509">
        <v>56</v>
      </c>
      <c r="H12637" s="509">
        <v>0</v>
      </c>
    </row>
    <row r="12638" spans="1:8">
      <c r="A12638" s="508" t="s">
        <v>652</v>
      </c>
      <c r="B12638" s="509" t="s">
        <v>425</v>
      </c>
      <c r="C12638" s="509">
        <v>57</v>
      </c>
      <c r="H12638" s="509">
        <v>0</v>
      </c>
    </row>
    <row r="12639" spans="1:8">
      <c r="A12639" s="508" t="s">
        <v>652</v>
      </c>
      <c r="B12639" s="509" t="s">
        <v>425</v>
      </c>
      <c r="C12639" s="509">
        <v>58</v>
      </c>
      <c r="D12639" s="509">
        <v>1</v>
      </c>
      <c r="E12639" s="509">
        <v>1</v>
      </c>
      <c r="H12639" s="509">
        <v>1</v>
      </c>
    </row>
    <row r="12640" spans="1:8">
      <c r="A12640" s="508" t="s">
        <v>652</v>
      </c>
      <c r="B12640" s="509" t="s">
        <v>425</v>
      </c>
      <c r="C12640" s="509">
        <v>59</v>
      </c>
      <c r="D12640" s="509">
        <v>4</v>
      </c>
      <c r="E12640" s="509">
        <v>1</v>
      </c>
      <c r="H12640" s="509">
        <v>4</v>
      </c>
    </row>
    <row r="12641" spans="1:8">
      <c r="A12641" s="508" t="s">
        <v>652</v>
      </c>
      <c r="B12641" s="509" t="s">
        <v>425</v>
      </c>
      <c r="C12641" s="509">
        <v>60</v>
      </c>
      <c r="D12641" s="509">
        <v>4</v>
      </c>
      <c r="H12641" s="509">
        <v>4</v>
      </c>
    </row>
    <row r="12642" spans="1:8">
      <c r="A12642" s="508" t="s">
        <v>652</v>
      </c>
      <c r="B12642" s="509" t="s">
        <v>425</v>
      </c>
      <c r="C12642" s="509">
        <v>61</v>
      </c>
      <c r="H12642" s="509">
        <v>0</v>
      </c>
    </row>
    <row r="12643" spans="1:8">
      <c r="A12643" s="508" t="s">
        <v>652</v>
      </c>
      <c r="B12643" s="509" t="s">
        <v>425</v>
      </c>
      <c r="C12643" s="509">
        <v>62</v>
      </c>
      <c r="D12643" s="509">
        <v>1</v>
      </c>
      <c r="H12643" s="509">
        <v>1</v>
      </c>
    </row>
    <row r="12644" spans="1:8">
      <c r="A12644" s="508" t="s">
        <v>652</v>
      </c>
      <c r="B12644" s="509" t="s">
        <v>425</v>
      </c>
      <c r="C12644" s="509">
        <v>63</v>
      </c>
      <c r="D12644" s="509">
        <v>2</v>
      </c>
      <c r="E12644" s="509">
        <v>2</v>
      </c>
      <c r="H12644" s="509">
        <v>2</v>
      </c>
    </row>
    <row r="12645" spans="1:8">
      <c r="A12645" s="508" t="s">
        <v>652</v>
      </c>
      <c r="B12645" s="509" t="s">
        <v>425</v>
      </c>
      <c r="C12645" s="509" t="s">
        <v>1033</v>
      </c>
      <c r="H12645" s="509">
        <v>0</v>
      </c>
    </row>
    <row r="12646" spans="1:8">
      <c r="A12646" s="508" t="s">
        <v>652</v>
      </c>
      <c r="B12646" s="509" t="s">
        <v>425</v>
      </c>
      <c r="C12646" s="509" t="s">
        <v>1034</v>
      </c>
      <c r="H12646" s="509">
        <v>0</v>
      </c>
    </row>
    <row r="12647" spans="1:8">
      <c r="A12647" s="508" t="s">
        <v>652</v>
      </c>
      <c r="B12647" s="509" t="s">
        <v>425</v>
      </c>
      <c r="C12647" s="509">
        <v>64</v>
      </c>
      <c r="H12647" s="509">
        <v>0</v>
      </c>
    </row>
    <row r="12648" spans="1:8">
      <c r="A12648" s="508" t="s">
        <v>652</v>
      </c>
      <c r="B12648" s="509" t="s">
        <v>425</v>
      </c>
      <c r="C12648" s="509" t="s">
        <v>1035</v>
      </c>
      <c r="D12648" s="509">
        <v>1</v>
      </c>
      <c r="H12648" s="509">
        <v>1</v>
      </c>
    </row>
    <row r="12649" spans="1:8">
      <c r="A12649" s="508" t="s">
        <v>652</v>
      </c>
      <c r="B12649" s="509" t="s">
        <v>425</v>
      </c>
      <c r="C12649" s="509">
        <v>65</v>
      </c>
      <c r="D12649" s="509">
        <v>13</v>
      </c>
      <c r="E12649" s="509">
        <v>9</v>
      </c>
      <c r="F12649" s="509">
        <v>2</v>
      </c>
      <c r="G12649" s="509">
        <v>2</v>
      </c>
      <c r="H12649" s="509">
        <v>15</v>
      </c>
    </row>
    <row r="12650" spans="1:8">
      <c r="A12650" s="508" t="s">
        <v>652</v>
      </c>
      <c r="B12650" s="509" t="s">
        <v>425</v>
      </c>
      <c r="C12650" s="509">
        <v>66</v>
      </c>
      <c r="D12650" s="509">
        <v>1</v>
      </c>
      <c r="E12650" s="509">
        <v>1</v>
      </c>
      <c r="H12650" s="509">
        <v>1</v>
      </c>
    </row>
    <row r="12651" spans="1:8">
      <c r="A12651" s="508" t="s">
        <v>652</v>
      </c>
      <c r="B12651" s="509" t="s">
        <v>425</v>
      </c>
      <c r="C12651" s="509" t="s">
        <v>1036</v>
      </c>
      <c r="H12651" s="509">
        <v>0</v>
      </c>
    </row>
    <row r="12652" spans="1:8">
      <c r="A12652" s="508" t="s">
        <v>652</v>
      </c>
      <c r="B12652" s="509" t="s">
        <v>425</v>
      </c>
      <c r="C12652" s="509" t="s">
        <v>1037</v>
      </c>
      <c r="D12652" s="509">
        <v>27</v>
      </c>
      <c r="F12652" s="509">
        <v>6</v>
      </c>
      <c r="H12652" s="509">
        <v>33</v>
      </c>
    </row>
    <row r="12653" spans="1:8">
      <c r="A12653" s="508" t="s">
        <v>652</v>
      </c>
      <c r="B12653" s="509" t="s">
        <v>425</v>
      </c>
      <c r="C12653" s="509" t="s">
        <v>1038</v>
      </c>
      <c r="D12653" s="509">
        <v>2</v>
      </c>
      <c r="H12653" s="509">
        <v>2</v>
      </c>
    </row>
    <row r="12654" spans="1:8">
      <c r="A12654" s="508" t="s">
        <v>652</v>
      </c>
      <c r="B12654" s="509" t="s">
        <v>425</v>
      </c>
      <c r="C12654" s="509" t="s">
        <v>1039</v>
      </c>
      <c r="D12654" s="509">
        <v>3</v>
      </c>
      <c r="H12654" s="509">
        <v>3</v>
      </c>
    </row>
    <row r="12655" spans="1:8">
      <c r="A12655" s="508" t="s">
        <v>652</v>
      </c>
      <c r="B12655" s="509" t="s">
        <v>425</v>
      </c>
      <c r="C12655" s="509" t="s">
        <v>1040</v>
      </c>
      <c r="D12655" s="509">
        <v>18</v>
      </c>
      <c r="F12655" s="509">
        <v>2</v>
      </c>
      <c r="H12655" s="509">
        <v>20</v>
      </c>
    </row>
    <row r="12656" spans="1:8">
      <c r="A12656" s="508" t="s">
        <v>652</v>
      </c>
      <c r="B12656" s="509" t="s">
        <v>425</v>
      </c>
      <c r="C12656" s="509" t="s">
        <v>1041</v>
      </c>
      <c r="H12656" s="509">
        <v>0</v>
      </c>
    </row>
    <row r="12657" spans="1:8">
      <c r="A12657" s="508" t="s">
        <v>652</v>
      </c>
      <c r="B12657" s="509" t="s">
        <v>425</v>
      </c>
      <c r="C12657" s="509" t="s">
        <v>1042</v>
      </c>
    </row>
    <row r="12658" spans="1:8">
      <c r="A12658" s="508" t="s">
        <v>652</v>
      </c>
      <c r="B12658" s="509" t="s">
        <v>425</v>
      </c>
      <c r="C12658" s="509">
        <v>67</v>
      </c>
      <c r="D12658" s="509">
        <v>1</v>
      </c>
      <c r="H12658" s="509">
        <v>1</v>
      </c>
    </row>
    <row r="12659" spans="1:8">
      <c r="A12659" s="508" t="s">
        <v>652</v>
      </c>
      <c r="B12659" s="509" t="s">
        <v>425</v>
      </c>
      <c r="C12659" s="509">
        <v>68</v>
      </c>
      <c r="F12659" s="509">
        <v>1</v>
      </c>
      <c r="H12659" s="509">
        <v>1</v>
      </c>
    </row>
    <row r="12660" spans="1:8">
      <c r="A12660" s="508" t="s">
        <v>652</v>
      </c>
      <c r="B12660" s="509" t="s">
        <v>425</v>
      </c>
      <c r="C12660" s="509" t="s">
        <v>1043</v>
      </c>
      <c r="D12660" s="509">
        <v>3</v>
      </c>
      <c r="H12660" s="509">
        <v>3</v>
      </c>
    </row>
    <row r="12661" spans="1:8">
      <c r="A12661" s="508" t="s">
        <v>652</v>
      </c>
      <c r="B12661" s="509" t="s">
        <v>425</v>
      </c>
      <c r="C12661" s="509">
        <v>69</v>
      </c>
      <c r="D12661" s="509">
        <v>1</v>
      </c>
      <c r="H12661" s="509">
        <v>1</v>
      </c>
    </row>
    <row r="12662" spans="1:8">
      <c r="A12662" s="508" t="s">
        <v>652</v>
      </c>
      <c r="B12662" s="509" t="s">
        <v>425</v>
      </c>
      <c r="C12662" s="509" t="s">
        <v>1044</v>
      </c>
      <c r="H12662" s="509">
        <v>0</v>
      </c>
    </row>
    <row r="12663" spans="1:8">
      <c r="A12663" s="508" t="s">
        <v>652</v>
      </c>
      <c r="B12663" s="509" t="s">
        <v>425</v>
      </c>
      <c r="C12663" s="509" t="s">
        <v>1045</v>
      </c>
      <c r="H12663" s="509">
        <v>0</v>
      </c>
    </row>
    <row r="12664" spans="1:8">
      <c r="A12664" s="508" t="s">
        <v>652</v>
      </c>
      <c r="B12664" s="509" t="s">
        <v>425</v>
      </c>
      <c r="C12664" s="509">
        <v>70</v>
      </c>
      <c r="H12664" s="509">
        <v>0</v>
      </c>
    </row>
    <row r="12665" spans="1:8">
      <c r="A12665" s="508" t="s">
        <v>652</v>
      </c>
      <c r="B12665" s="509" t="s">
        <v>425</v>
      </c>
      <c r="C12665" s="509" t="s">
        <v>1046</v>
      </c>
      <c r="H12665" s="509">
        <v>0</v>
      </c>
    </row>
    <row r="12666" spans="1:8">
      <c r="A12666" s="508" t="s">
        <v>652</v>
      </c>
      <c r="B12666" s="509" t="s">
        <v>425</v>
      </c>
      <c r="C12666" s="509">
        <v>71</v>
      </c>
      <c r="H12666" s="509">
        <v>0</v>
      </c>
    </row>
    <row r="12667" spans="1:8">
      <c r="A12667" s="508" t="s">
        <v>652</v>
      </c>
      <c r="B12667" s="509" t="s">
        <v>425</v>
      </c>
      <c r="C12667" s="509" t="s">
        <v>1047</v>
      </c>
      <c r="D12667" s="509">
        <v>4</v>
      </c>
      <c r="E12667" s="509">
        <v>3</v>
      </c>
      <c r="H12667" s="509">
        <v>4</v>
      </c>
    </row>
    <row r="12668" spans="1:8">
      <c r="A12668" s="508" t="s">
        <v>652</v>
      </c>
      <c r="B12668" s="509" t="s">
        <v>425</v>
      </c>
      <c r="C12668" s="509" t="s">
        <v>1048</v>
      </c>
      <c r="H12668" s="509">
        <v>0</v>
      </c>
    </row>
    <row r="12669" spans="1:8">
      <c r="A12669" s="508" t="s">
        <v>652</v>
      </c>
      <c r="B12669" s="509" t="s">
        <v>425</v>
      </c>
      <c r="C12669" s="509" t="s">
        <v>1049</v>
      </c>
      <c r="H12669" s="509">
        <v>0</v>
      </c>
    </row>
    <row r="12670" spans="1:8">
      <c r="A12670" s="508" t="s">
        <v>652</v>
      </c>
      <c r="B12670" s="509" t="s">
        <v>425</v>
      </c>
      <c r="C12670" s="509" t="s">
        <v>1050</v>
      </c>
      <c r="H12670" s="509">
        <v>0</v>
      </c>
    </row>
    <row r="12671" spans="1:8">
      <c r="A12671" s="508" t="s">
        <v>652</v>
      </c>
      <c r="B12671" s="509" t="s">
        <v>425</v>
      </c>
      <c r="C12671" s="509" t="s">
        <v>1051</v>
      </c>
      <c r="H12671" s="509">
        <v>0</v>
      </c>
    </row>
    <row r="12672" spans="1:8">
      <c r="A12672" s="508" t="s">
        <v>652</v>
      </c>
      <c r="B12672" s="509" t="s">
        <v>425</v>
      </c>
      <c r="C12672" s="509">
        <v>72</v>
      </c>
      <c r="D12672" s="509">
        <v>21</v>
      </c>
      <c r="F12672" s="509">
        <v>2</v>
      </c>
      <c r="H12672" s="509">
        <v>23</v>
      </c>
    </row>
    <row r="12673" spans="1:8">
      <c r="A12673" s="508" t="s">
        <v>652</v>
      </c>
      <c r="B12673" s="509" t="s">
        <v>425</v>
      </c>
      <c r="C12673" s="509">
        <v>74</v>
      </c>
      <c r="D12673" s="509">
        <v>4</v>
      </c>
      <c r="E12673" s="509">
        <v>1</v>
      </c>
      <c r="H12673" s="509">
        <v>4</v>
      </c>
    </row>
    <row r="12674" spans="1:8">
      <c r="A12674" s="508" t="s">
        <v>652</v>
      </c>
      <c r="B12674" s="509" t="s">
        <v>425</v>
      </c>
      <c r="C12674" s="509" t="s">
        <v>4571</v>
      </c>
      <c r="D12674" s="509">
        <v>172</v>
      </c>
      <c r="E12674" s="509">
        <v>33</v>
      </c>
      <c r="F12674" s="509">
        <v>17</v>
      </c>
      <c r="G12674" s="509">
        <v>2</v>
      </c>
      <c r="H12674" s="509">
        <v>189</v>
      </c>
    </row>
    <row r="12675" spans="1:8">
      <c r="A12675" s="508" t="s">
        <v>653</v>
      </c>
      <c r="B12675" s="509" t="s">
        <v>426</v>
      </c>
      <c r="C12675" s="509">
        <v>1</v>
      </c>
      <c r="D12675" s="509">
        <v>0</v>
      </c>
      <c r="E12675" s="509">
        <v>0</v>
      </c>
      <c r="F12675" s="509">
        <v>0</v>
      </c>
      <c r="G12675" s="509">
        <v>0</v>
      </c>
      <c r="H12675" s="509">
        <v>0</v>
      </c>
    </row>
    <row r="12676" spans="1:8">
      <c r="A12676" s="508" t="s">
        <v>653</v>
      </c>
      <c r="B12676" s="509" t="s">
        <v>426</v>
      </c>
      <c r="C12676" s="509" t="s">
        <v>1023</v>
      </c>
      <c r="D12676" s="509">
        <v>0</v>
      </c>
      <c r="E12676" s="509">
        <v>0</v>
      </c>
      <c r="F12676" s="509">
        <v>0</v>
      </c>
      <c r="G12676" s="509">
        <v>0</v>
      </c>
      <c r="H12676" s="509">
        <v>0</v>
      </c>
    </row>
    <row r="12677" spans="1:8">
      <c r="A12677" s="508" t="s">
        <v>653</v>
      </c>
      <c r="B12677" s="509" t="s">
        <v>426</v>
      </c>
      <c r="C12677" s="509">
        <v>2</v>
      </c>
      <c r="D12677" s="509">
        <v>3</v>
      </c>
      <c r="E12677" s="509">
        <v>0</v>
      </c>
      <c r="F12677" s="509">
        <v>0</v>
      </c>
      <c r="G12677" s="509">
        <v>0</v>
      </c>
      <c r="H12677" s="509">
        <v>3</v>
      </c>
    </row>
    <row r="12678" spans="1:8">
      <c r="A12678" s="508" t="s">
        <v>653</v>
      </c>
      <c r="B12678" s="509" t="s">
        <v>426</v>
      </c>
      <c r="C12678" s="509">
        <v>3</v>
      </c>
      <c r="D12678" s="509">
        <v>0</v>
      </c>
      <c r="E12678" s="509">
        <v>0</v>
      </c>
      <c r="F12678" s="509">
        <v>0</v>
      </c>
      <c r="G12678" s="509">
        <v>0</v>
      </c>
      <c r="H12678" s="509">
        <v>0</v>
      </c>
    </row>
    <row r="12679" spans="1:8">
      <c r="A12679" s="508" t="s">
        <v>653</v>
      </c>
      <c r="B12679" s="509" t="s">
        <v>426</v>
      </c>
      <c r="C12679" s="509">
        <v>4</v>
      </c>
      <c r="D12679" s="509">
        <v>0</v>
      </c>
      <c r="E12679" s="509">
        <v>0</v>
      </c>
      <c r="F12679" s="509">
        <v>0</v>
      </c>
      <c r="G12679" s="509">
        <v>0</v>
      </c>
      <c r="H12679" s="509">
        <v>0</v>
      </c>
    </row>
    <row r="12680" spans="1:8">
      <c r="A12680" s="508" t="s">
        <v>653</v>
      </c>
      <c r="B12680" s="509" t="s">
        <v>426</v>
      </c>
      <c r="C12680" s="509">
        <v>5</v>
      </c>
      <c r="D12680" s="509">
        <v>1</v>
      </c>
      <c r="E12680" s="509">
        <v>0</v>
      </c>
      <c r="F12680" s="509">
        <v>0</v>
      </c>
      <c r="G12680" s="509">
        <v>0</v>
      </c>
      <c r="H12680" s="509">
        <v>1</v>
      </c>
    </row>
    <row r="12681" spans="1:8">
      <c r="A12681" s="508" t="s">
        <v>653</v>
      </c>
      <c r="B12681" s="509" t="s">
        <v>426</v>
      </c>
      <c r="C12681" s="509">
        <v>6</v>
      </c>
      <c r="D12681" s="509">
        <v>0</v>
      </c>
      <c r="E12681" s="509">
        <v>0</v>
      </c>
      <c r="F12681" s="509">
        <v>0</v>
      </c>
      <c r="G12681" s="509">
        <v>0</v>
      </c>
      <c r="H12681" s="509">
        <v>0</v>
      </c>
    </row>
    <row r="12682" spans="1:8">
      <c r="A12682" s="508" t="s">
        <v>653</v>
      </c>
      <c r="B12682" s="509" t="s">
        <v>426</v>
      </c>
      <c r="C12682" s="509">
        <v>7</v>
      </c>
      <c r="D12682" s="509">
        <v>0</v>
      </c>
      <c r="E12682" s="509">
        <v>0</v>
      </c>
      <c r="F12682" s="509">
        <v>0</v>
      </c>
      <c r="G12682" s="509">
        <v>0</v>
      </c>
      <c r="H12682" s="509">
        <v>0</v>
      </c>
    </row>
    <row r="12683" spans="1:8">
      <c r="A12683" s="508" t="s">
        <v>653</v>
      </c>
      <c r="B12683" s="509" t="s">
        <v>426</v>
      </c>
      <c r="C12683" s="509">
        <v>8</v>
      </c>
      <c r="D12683" s="509">
        <v>1</v>
      </c>
      <c r="E12683" s="509">
        <v>0</v>
      </c>
      <c r="F12683" s="509">
        <v>0</v>
      </c>
      <c r="G12683" s="509">
        <v>0</v>
      </c>
      <c r="H12683" s="509">
        <v>1</v>
      </c>
    </row>
    <row r="12684" spans="1:8">
      <c r="A12684" s="508" t="s">
        <v>653</v>
      </c>
      <c r="B12684" s="509" t="s">
        <v>426</v>
      </c>
      <c r="C12684" s="509">
        <v>9</v>
      </c>
      <c r="D12684" s="509">
        <v>0</v>
      </c>
      <c r="E12684" s="509">
        <v>0</v>
      </c>
      <c r="F12684" s="509">
        <v>0</v>
      </c>
      <c r="G12684" s="509">
        <v>0</v>
      </c>
      <c r="H12684" s="509">
        <v>0</v>
      </c>
    </row>
    <row r="12685" spans="1:8">
      <c r="A12685" s="508" t="s">
        <v>653</v>
      </c>
      <c r="B12685" s="509" t="s">
        <v>426</v>
      </c>
      <c r="C12685" s="509">
        <v>10</v>
      </c>
      <c r="D12685" s="509">
        <v>1</v>
      </c>
      <c r="E12685" s="509">
        <v>1</v>
      </c>
      <c r="F12685" s="509">
        <v>0</v>
      </c>
      <c r="G12685" s="509">
        <v>0</v>
      </c>
      <c r="H12685" s="509">
        <v>1</v>
      </c>
    </row>
    <row r="12686" spans="1:8">
      <c r="A12686" s="508" t="s">
        <v>653</v>
      </c>
      <c r="B12686" s="509" t="s">
        <v>426</v>
      </c>
      <c r="C12686" s="509">
        <v>11</v>
      </c>
      <c r="D12686" s="509">
        <v>0</v>
      </c>
      <c r="E12686" s="509">
        <v>0</v>
      </c>
      <c r="F12686" s="509">
        <v>0</v>
      </c>
      <c r="G12686" s="509">
        <v>0</v>
      </c>
      <c r="H12686" s="509">
        <v>0</v>
      </c>
    </row>
    <row r="12687" spans="1:8">
      <c r="A12687" s="508" t="s">
        <v>653</v>
      </c>
      <c r="B12687" s="509" t="s">
        <v>426</v>
      </c>
      <c r="C12687" s="509">
        <v>12</v>
      </c>
      <c r="D12687" s="509">
        <v>0</v>
      </c>
      <c r="E12687" s="509">
        <v>0</v>
      </c>
      <c r="F12687" s="509">
        <v>0</v>
      </c>
      <c r="G12687" s="509">
        <v>0</v>
      </c>
      <c r="H12687" s="509">
        <v>0</v>
      </c>
    </row>
    <row r="12688" spans="1:8">
      <c r="A12688" s="508" t="s">
        <v>653</v>
      </c>
      <c r="B12688" s="509" t="s">
        <v>426</v>
      </c>
      <c r="C12688" s="509">
        <v>13</v>
      </c>
      <c r="D12688" s="509">
        <v>0</v>
      </c>
      <c r="E12688" s="509">
        <v>0</v>
      </c>
      <c r="F12688" s="509">
        <v>0</v>
      </c>
      <c r="G12688" s="509">
        <v>0</v>
      </c>
      <c r="H12688" s="509">
        <v>0</v>
      </c>
    </row>
    <row r="12689" spans="1:8">
      <c r="A12689" s="508" t="s">
        <v>653</v>
      </c>
      <c r="B12689" s="509" t="s">
        <v>426</v>
      </c>
      <c r="C12689" s="509">
        <v>14</v>
      </c>
      <c r="D12689" s="509">
        <v>0</v>
      </c>
      <c r="E12689" s="509">
        <v>0</v>
      </c>
      <c r="F12689" s="509">
        <v>0</v>
      </c>
      <c r="G12689" s="509">
        <v>0</v>
      </c>
      <c r="H12689" s="509">
        <v>0</v>
      </c>
    </row>
    <row r="12690" spans="1:8">
      <c r="A12690" s="508" t="s">
        <v>653</v>
      </c>
      <c r="B12690" s="509" t="s">
        <v>426</v>
      </c>
      <c r="C12690" s="509">
        <v>15</v>
      </c>
      <c r="D12690" s="509">
        <v>1</v>
      </c>
      <c r="E12690" s="509">
        <v>0</v>
      </c>
      <c r="F12690" s="509">
        <v>0</v>
      </c>
      <c r="G12690" s="509">
        <v>0</v>
      </c>
      <c r="H12690" s="509">
        <v>1</v>
      </c>
    </row>
    <row r="12691" spans="1:8">
      <c r="A12691" s="508" t="s">
        <v>653</v>
      </c>
      <c r="B12691" s="509" t="s">
        <v>426</v>
      </c>
      <c r="C12691" s="509">
        <v>16</v>
      </c>
      <c r="D12691" s="509">
        <v>1</v>
      </c>
      <c r="E12691" s="509">
        <v>0</v>
      </c>
      <c r="F12691" s="509">
        <v>0</v>
      </c>
      <c r="G12691" s="509">
        <v>0</v>
      </c>
      <c r="H12691" s="509">
        <v>1</v>
      </c>
    </row>
    <row r="12692" spans="1:8">
      <c r="A12692" s="508" t="s">
        <v>653</v>
      </c>
      <c r="B12692" s="509" t="s">
        <v>426</v>
      </c>
      <c r="C12692" s="509">
        <v>17</v>
      </c>
      <c r="D12692" s="509">
        <v>2</v>
      </c>
      <c r="E12692" s="509">
        <v>0</v>
      </c>
      <c r="F12692" s="509">
        <v>0</v>
      </c>
      <c r="G12692" s="509">
        <v>0</v>
      </c>
      <c r="H12692" s="509">
        <v>2</v>
      </c>
    </row>
    <row r="12693" spans="1:8">
      <c r="A12693" s="508" t="s">
        <v>653</v>
      </c>
      <c r="B12693" s="509" t="s">
        <v>426</v>
      </c>
      <c r="C12693" s="509">
        <v>18</v>
      </c>
      <c r="D12693" s="509">
        <v>0</v>
      </c>
      <c r="E12693" s="509">
        <v>0</v>
      </c>
      <c r="F12693" s="509">
        <v>0</v>
      </c>
      <c r="G12693" s="509">
        <v>0</v>
      </c>
      <c r="H12693" s="509">
        <v>0</v>
      </c>
    </row>
    <row r="12694" spans="1:8">
      <c r="A12694" s="508" t="s">
        <v>653</v>
      </c>
      <c r="B12694" s="509" t="s">
        <v>426</v>
      </c>
      <c r="C12694" s="509" t="s">
        <v>1024</v>
      </c>
      <c r="D12694" s="509">
        <v>0</v>
      </c>
      <c r="E12694" s="509">
        <v>0</v>
      </c>
      <c r="F12694" s="509">
        <v>0</v>
      </c>
      <c r="G12694" s="509">
        <v>0</v>
      </c>
      <c r="H12694" s="509">
        <v>0</v>
      </c>
    </row>
    <row r="12695" spans="1:8">
      <c r="A12695" s="508" t="s">
        <v>653</v>
      </c>
      <c r="B12695" s="509" t="s">
        <v>426</v>
      </c>
      <c r="C12695" s="509" t="s">
        <v>1025</v>
      </c>
      <c r="D12695" s="509">
        <v>0</v>
      </c>
      <c r="E12695" s="509">
        <v>0</v>
      </c>
      <c r="F12695" s="509">
        <v>0</v>
      </c>
      <c r="G12695" s="509">
        <v>0</v>
      </c>
      <c r="H12695" s="509">
        <v>0</v>
      </c>
    </row>
    <row r="12696" spans="1:8">
      <c r="A12696" s="508" t="s">
        <v>653</v>
      </c>
      <c r="B12696" s="509" t="s">
        <v>426</v>
      </c>
      <c r="C12696" s="509">
        <v>19</v>
      </c>
      <c r="D12696" s="509">
        <v>1</v>
      </c>
      <c r="E12696" s="509">
        <v>1</v>
      </c>
      <c r="F12696" s="509">
        <v>0</v>
      </c>
      <c r="G12696" s="509">
        <v>0</v>
      </c>
      <c r="H12696" s="509">
        <v>1</v>
      </c>
    </row>
    <row r="12697" spans="1:8">
      <c r="A12697" s="508" t="s">
        <v>653</v>
      </c>
      <c r="B12697" s="509" t="s">
        <v>426</v>
      </c>
      <c r="C12697" s="509">
        <v>20</v>
      </c>
      <c r="D12697" s="509">
        <v>0</v>
      </c>
      <c r="E12697" s="509">
        <v>0</v>
      </c>
      <c r="F12697" s="509">
        <v>0</v>
      </c>
      <c r="G12697" s="509">
        <v>0</v>
      </c>
      <c r="H12697" s="509">
        <v>0</v>
      </c>
    </row>
    <row r="12698" spans="1:8">
      <c r="A12698" s="508" t="s">
        <v>653</v>
      </c>
      <c r="B12698" s="509" t="s">
        <v>426</v>
      </c>
      <c r="C12698" s="509">
        <v>21</v>
      </c>
      <c r="D12698" s="509">
        <v>2</v>
      </c>
      <c r="E12698" s="509">
        <v>2</v>
      </c>
      <c r="F12698" s="509">
        <v>0</v>
      </c>
      <c r="G12698" s="509">
        <v>0</v>
      </c>
      <c r="H12698" s="509">
        <v>2</v>
      </c>
    </row>
    <row r="12699" spans="1:8">
      <c r="A12699" s="508" t="s">
        <v>653</v>
      </c>
      <c r="B12699" s="509" t="s">
        <v>426</v>
      </c>
      <c r="C12699" s="509" t="s">
        <v>1026</v>
      </c>
      <c r="D12699" s="509">
        <v>0</v>
      </c>
      <c r="E12699" s="509">
        <v>0</v>
      </c>
      <c r="F12699" s="509">
        <v>0</v>
      </c>
      <c r="G12699" s="509">
        <v>0</v>
      </c>
      <c r="H12699" s="509">
        <v>0</v>
      </c>
    </row>
    <row r="12700" spans="1:8">
      <c r="A12700" s="508" t="s">
        <v>653</v>
      </c>
      <c r="B12700" s="509" t="s">
        <v>426</v>
      </c>
      <c r="C12700" s="509" t="s">
        <v>1027</v>
      </c>
      <c r="D12700" s="509">
        <v>0</v>
      </c>
      <c r="E12700" s="509">
        <v>0</v>
      </c>
      <c r="F12700" s="509">
        <v>0</v>
      </c>
      <c r="G12700" s="509">
        <v>0</v>
      </c>
      <c r="H12700" s="509">
        <v>0</v>
      </c>
    </row>
    <row r="12701" spans="1:8">
      <c r="A12701" s="508" t="s">
        <v>653</v>
      </c>
      <c r="B12701" s="509" t="s">
        <v>426</v>
      </c>
      <c r="C12701" s="509" t="s">
        <v>1028</v>
      </c>
      <c r="D12701" s="509">
        <v>0</v>
      </c>
      <c r="E12701" s="509">
        <v>0</v>
      </c>
      <c r="F12701" s="509">
        <v>0</v>
      </c>
      <c r="G12701" s="509">
        <v>0</v>
      </c>
      <c r="H12701" s="509">
        <v>0</v>
      </c>
    </row>
    <row r="12702" spans="1:8">
      <c r="A12702" s="508" t="s">
        <v>653</v>
      </c>
      <c r="B12702" s="509" t="s">
        <v>426</v>
      </c>
      <c r="C12702" s="509">
        <v>22</v>
      </c>
      <c r="D12702" s="509">
        <v>0</v>
      </c>
      <c r="E12702" s="509">
        <v>0</v>
      </c>
      <c r="F12702" s="509">
        <v>0</v>
      </c>
      <c r="G12702" s="509">
        <v>0</v>
      </c>
      <c r="H12702" s="509">
        <v>0</v>
      </c>
    </row>
    <row r="12703" spans="1:8">
      <c r="A12703" s="508" t="s">
        <v>653</v>
      </c>
      <c r="B12703" s="509" t="s">
        <v>426</v>
      </c>
      <c r="C12703" s="509">
        <v>23</v>
      </c>
      <c r="D12703" s="509">
        <v>5</v>
      </c>
      <c r="E12703" s="509">
        <v>0</v>
      </c>
      <c r="F12703" s="509">
        <v>0</v>
      </c>
      <c r="G12703" s="509">
        <v>0</v>
      </c>
      <c r="H12703" s="509">
        <v>5</v>
      </c>
    </row>
    <row r="12704" spans="1:8">
      <c r="A12704" s="508" t="s">
        <v>653</v>
      </c>
      <c r="B12704" s="509" t="s">
        <v>426</v>
      </c>
      <c r="C12704" s="509" t="s">
        <v>1029</v>
      </c>
      <c r="D12704" s="509">
        <v>0</v>
      </c>
      <c r="E12704" s="509">
        <v>0</v>
      </c>
      <c r="F12704" s="509">
        <v>0</v>
      </c>
      <c r="G12704" s="509">
        <v>0</v>
      </c>
      <c r="H12704" s="509">
        <v>0</v>
      </c>
    </row>
    <row r="12705" spans="1:8">
      <c r="A12705" s="508" t="s">
        <v>653</v>
      </c>
      <c r="B12705" s="509" t="s">
        <v>426</v>
      </c>
      <c r="C12705" s="509">
        <v>24</v>
      </c>
      <c r="D12705" s="509">
        <v>0</v>
      </c>
      <c r="E12705" s="509">
        <v>0</v>
      </c>
      <c r="F12705" s="509">
        <v>0</v>
      </c>
      <c r="G12705" s="509">
        <v>0</v>
      </c>
      <c r="H12705" s="509">
        <v>0</v>
      </c>
    </row>
    <row r="12706" spans="1:8">
      <c r="A12706" s="508" t="s">
        <v>653</v>
      </c>
      <c r="B12706" s="509" t="s">
        <v>426</v>
      </c>
      <c r="C12706" s="509">
        <v>25</v>
      </c>
      <c r="D12706" s="509">
        <v>0</v>
      </c>
      <c r="E12706" s="509">
        <v>0</v>
      </c>
      <c r="F12706" s="509">
        <v>0</v>
      </c>
      <c r="G12706" s="509">
        <v>0</v>
      </c>
    </row>
    <row r="12707" spans="1:8">
      <c r="A12707" s="508" t="s">
        <v>653</v>
      </c>
      <c r="B12707" s="509" t="s">
        <v>426</v>
      </c>
      <c r="C12707" s="509">
        <v>26</v>
      </c>
      <c r="D12707" s="509">
        <v>1</v>
      </c>
      <c r="E12707" s="509">
        <v>0</v>
      </c>
      <c r="F12707" s="509">
        <v>0</v>
      </c>
      <c r="G12707" s="509">
        <v>0</v>
      </c>
      <c r="H12707" s="509">
        <v>1</v>
      </c>
    </row>
    <row r="12708" spans="1:8">
      <c r="A12708" s="508" t="s">
        <v>653</v>
      </c>
      <c r="B12708" s="509" t="s">
        <v>426</v>
      </c>
      <c r="C12708" s="509">
        <v>27</v>
      </c>
      <c r="D12708" s="509">
        <v>1</v>
      </c>
      <c r="E12708" s="509">
        <v>0</v>
      </c>
      <c r="F12708" s="509">
        <v>0</v>
      </c>
      <c r="G12708" s="509">
        <v>0</v>
      </c>
      <c r="H12708" s="509">
        <v>1</v>
      </c>
    </row>
    <row r="12709" spans="1:8">
      <c r="A12709" s="508" t="s">
        <v>653</v>
      </c>
      <c r="B12709" s="509" t="s">
        <v>426</v>
      </c>
      <c r="C12709" s="509">
        <v>28</v>
      </c>
      <c r="D12709" s="509">
        <v>0</v>
      </c>
      <c r="E12709" s="509">
        <v>0</v>
      </c>
      <c r="F12709" s="509">
        <v>0</v>
      </c>
      <c r="G12709" s="509">
        <v>0</v>
      </c>
      <c r="H12709" s="509">
        <v>0</v>
      </c>
    </row>
    <row r="12710" spans="1:8">
      <c r="A12710" s="508" t="s">
        <v>653</v>
      </c>
      <c r="B12710" s="509" t="s">
        <v>426</v>
      </c>
      <c r="C12710" s="509">
        <v>29</v>
      </c>
      <c r="D12710" s="509">
        <v>0</v>
      </c>
      <c r="E12710" s="509">
        <v>0</v>
      </c>
      <c r="F12710" s="509">
        <v>0</v>
      </c>
      <c r="G12710" s="509">
        <v>0</v>
      </c>
      <c r="H12710" s="509">
        <v>0</v>
      </c>
    </row>
    <row r="12711" spans="1:8">
      <c r="A12711" s="508" t="s">
        <v>653</v>
      </c>
      <c r="B12711" s="509" t="s">
        <v>426</v>
      </c>
      <c r="C12711" s="509">
        <v>30</v>
      </c>
      <c r="D12711" s="509">
        <v>0</v>
      </c>
      <c r="E12711" s="509">
        <v>0</v>
      </c>
      <c r="F12711" s="509">
        <v>0</v>
      </c>
      <c r="G12711" s="509">
        <v>0</v>
      </c>
      <c r="H12711" s="509">
        <v>0</v>
      </c>
    </row>
    <row r="12712" spans="1:8">
      <c r="A12712" s="508" t="s">
        <v>653</v>
      </c>
      <c r="B12712" s="509" t="s">
        <v>426</v>
      </c>
      <c r="C12712" s="509">
        <v>31</v>
      </c>
      <c r="D12712" s="509">
        <v>0</v>
      </c>
      <c r="E12712" s="509">
        <v>0</v>
      </c>
      <c r="F12712" s="509">
        <v>0</v>
      </c>
      <c r="G12712" s="509">
        <v>0</v>
      </c>
      <c r="H12712" s="509">
        <v>0</v>
      </c>
    </row>
    <row r="12713" spans="1:8">
      <c r="A12713" s="508" t="s">
        <v>653</v>
      </c>
      <c r="B12713" s="509" t="s">
        <v>426</v>
      </c>
      <c r="C12713" s="509">
        <v>32</v>
      </c>
      <c r="D12713" s="509">
        <v>0</v>
      </c>
      <c r="E12713" s="509">
        <v>0</v>
      </c>
      <c r="F12713" s="509">
        <v>0</v>
      </c>
      <c r="G12713" s="509">
        <v>0</v>
      </c>
      <c r="H12713" s="509">
        <v>0</v>
      </c>
    </row>
    <row r="12714" spans="1:8">
      <c r="A12714" s="508" t="s">
        <v>653</v>
      </c>
      <c r="B12714" s="509" t="s">
        <v>426</v>
      </c>
      <c r="C12714" s="509">
        <v>33</v>
      </c>
      <c r="D12714" s="509">
        <v>0</v>
      </c>
      <c r="E12714" s="509">
        <v>0</v>
      </c>
      <c r="F12714" s="509">
        <v>0</v>
      </c>
      <c r="G12714" s="509">
        <v>0</v>
      </c>
      <c r="H12714" s="509">
        <v>0</v>
      </c>
    </row>
    <row r="12715" spans="1:8">
      <c r="A12715" s="508" t="s">
        <v>653</v>
      </c>
      <c r="B12715" s="509" t="s">
        <v>426</v>
      </c>
      <c r="C12715" s="509">
        <v>34</v>
      </c>
      <c r="D12715" s="509">
        <v>0</v>
      </c>
      <c r="E12715" s="509">
        <v>0</v>
      </c>
      <c r="F12715" s="509">
        <v>0</v>
      </c>
      <c r="G12715" s="509">
        <v>0</v>
      </c>
      <c r="H12715" s="509">
        <v>0</v>
      </c>
    </row>
    <row r="12716" spans="1:8">
      <c r="A12716" s="508" t="s">
        <v>653</v>
      </c>
      <c r="B12716" s="509" t="s">
        <v>426</v>
      </c>
      <c r="C12716" s="509">
        <v>35</v>
      </c>
      <c r="D12716" s="509">
        <v>0</v>
      </c>
      <c r="E12716" s="509">
        <v>0</v>
      </c>
      <c r="F12716" s="509">
        <v>0</v>
      </c>
      <c r="G12716" s="509">
        <v>0</v>
      </c>
      <c r="H12716" s="509">
        <v>0</v>
      </c>
    </row>
    <row r="12717" spans="1:8">
      <c r="A12717" s="508" t="s">
        <v>653</v>
      </c>
      <c r="B12717" s="509" t="s">
        <v>426</v>
      </c>
      <c r="C12717" s="509">
        <v>36</v>
      </c>
      <c r="D12717" s="509">
        <v>0</v>
      </c>
      <c r="E12717" s="509">
        <v>0</v>
      </c>
      <c r="F12717" s="509">
        <v>0</v>
      </c>
      <c r="G12717" s="509">
        <v>0</v>
      </c>
      <c r="H12717" s="509">
        <v>0</v>
      </c>
    </row>
    <row r="12718" spans="1:8">
      <c r="A12718" s="508" t="s">
        <v>653</v>
      </c>
      <c r="B12718" s="509" t="s">
        <v>426</v>
      </c>
      <c r="C12718" s="509">
        <v>37</v>
      </c>
      <c r="D12718" s="509">
        <v>0</v>
      </c>
      <c r="E12718" s="509">
        <v>0</v>
      </c>
      <c r="F12718" s="509">
        <v>0</v>
      </c>
      <c r="G12718" s="509">
        <v>0</v>
      </c>
      <c r="H12718" s="509">
        <v>0</v>
      </c>
    </row>
    <row r="12719" spans="1:8">
      <c r="A12719" s="508" t="s">
        <v>653</v>
      </c>
      <c r="B12719" s="509" t="s">
        <v>426</v>
      </c>
      <c r="C12719" s="509">
        <v>38</v>
      </c>
      <c r="D12719" s="509">
        <v>0</v>
      </c>
      <c r="E12719" s="509">
        <v>0</v>
      </c>
      <c r="F12719" s="509">
        <v>0</v>
      </c>
      <c r="G12719" s="509">
        <v>0</v>
      </c>
      <c r="H12719" s="509">
        <v>0</v>
      </c>
    </row>
    <row r="12720" spans="1:8">
      <c r="A12720" s="508" t="s">
        <v>653</v>
      </c>
      <c r="B12720" s="509" t="s">
        <v>426</v>
      </c>
      <c r="C12720" s="509" t="s">
        <v>1030</v>
      </c>
      <c r="D12720" s="509">
        <v>0</v>
      </c>
      <c r="E12720" s="509">
        <v>0</v>
      </c>
      <c r="F12720" s="509">
        <v>0</v>
      </c>
      <c r="G12720" s="509">
        <v>0</v>
      </c>
    </row>
    <row r="12721" spans="1:8">
      <c r="A12721" s="508" t="s">
        <v>653</v>
      </c>
      <c r="B12721" s="509" t="s">
        <v>426</v>
      </c>
      <c r="C12721" s="509">
        <v>39</v>
      </c>
      <c r="D12721" s="509">
        <v>0</v>
      </c>
      <c r="E12721" s="509">
        <v>0</v>
      </c>
      <c r="F12721" s="509">
        <v>0</v>
      </c>
      <c r="G12721" s="509">
        <v>0</v>
      </c>
      <c r="H12721" s="509">
        <v>0</v>
      </c>
    </row>
    <row r="12722" spans="1:8">
      <c r="A12722" s="508" t="s">
        <v>653</v>
      </c>
      <c r="B12722" s="509" t="s">
        <v>426</v>
      </c>
      <c r="C12722" s="509">
        <v>40</v>
      </c>
      <c r="D12722" s="509">
        <v>0</v>
      </c>
      <c r="E12722" s="509">
        <v>0</v>
      </c>
      <c r="F12722" s="509">
        <v>0</v>
      </c>
      <c r="G12722" s="509">
        <v>0</v>
      </c>
      <c r="H12722" s="509">
        <v>0</v>
      </c>
    </row>
    <row r="12723" spans="1:8">
      <c r="A12723" s="508" t="s">
        <v>653</v>
      </c>
      <c r="B12723" s="509" t="s">
        <v>426</v>
      </c>
      <c r="C12723" s="509">
        <v>41</v>
      </c>
      <c r="D12723" s="509">
        <v>1</v>
      </c>
      <c r="E12723" s="509">
        <v>1</v>
      </c>
      <c r="F12723" s="509">
        <v>0</v>
      </c>
      <c r="G12723" s="509">
        <v>0</v>
      </c>
      <c r="H12723" s="509">
        <v>1</v>
      </c>
    </row>
    <row r="12724" spans="1:8">
      <c r="A12724" s="508" t="s">
        <v>653</v>
      </c>
      <c r="B12724" s="509" t="s">
        <v>426</v>
      </c>
      <c r="C12724" s="509">
        <v>42</v>
      </c>
      <c r="D12724" s="509">
        <v>0</v>
      </c>
      <c r="E12724" s="509">
        <v>0</v>
      </c>
      <c r="F12724" s="509">
        <v>0</v>
      </c>
      <c r="G12724" s="509">
        <v>0</v>
      </c>
      <c r="H12724" s="509">
        <v>0</v>
      </c>
    </row>
    <row r="12725" spans="1:8">
      <c r="A12725" s="508" t="s">
        <v>653</v>
      </c>
      <c r="B12725" s="509" t="s">
        <v>426</v>
      </c>
      <c r="C12725" s="509">
        <v>43</v>
      </c>
      <c r="D12725" s="509">
        <v>0</v>
      </c>
      <c r="E12725" s="509">
        <v>0</v>
      </c>
      <c r="F12725" s="509">
        <v>0</v>
      </c>
      <c r="G12725" s="509">
        <v>0</v>
      </c>
      <c r="H12725" s="509">
        <v>0</v>
      </c>
    </row>
    <row r="12726" spans="1:8">
      <c r="A12726" s="508" t="s">
        <v>653</v>
      </c>
      <c r="B12726" s="509" t="s">
        <v>426</v>
      </c>
      <c r="C12726" s="509">
        <v>44</v>
      </c>
      <c r="D12726" s="509">
        <v>0</v>
      </c>
      <c r="E12726" s="509">
        <v>0</v>
      </c>
      <c r="F12726" s="509">
        <v>0</v>
      </c>
      <c r="G12726" s="509">
        <v>0</v>
      </c>
      <c r="H12726" s="509">
        <v>0</v>
      </c>
    </row>
    <row r="12727" spans="1:8">
      <c r="A12727" s="508" t="s">
        <v>653</v>
      </c>
      <c r="B12727" s="509" t="s">
        <v>426</v>
      </c>
      <c r="C12727" s="509">
        <v>45</v>
      </c>
      <c r="D12727" s="509">
        <v>0</v>
      </c>
      <c r="E12727" s="509">
        <v>0</v>
      </c>
      <c r="F12727" s="509">
        <v>0</v>
      </c>
      <c r="G12727" s="509">
        <v>0</v>
      </c>
      <c r="H12727" s="509">
        <v>0</v>
      </c>
    </row>
    <row r="12728" spans="1:8">
      <c r="A12728" s="508" t="s">
        <v>653</v>
      </c>
      <c r="B12728" s="509" t="s">
        <v>426</v>
      </c>
      <c r="C12728" s="509">
        <v>46</v>
      </c>
      <c r="D12728" s="509">
        <v>0</v>
      </c>
      <c r="E12728" s="509">
        <v>0</v>
      </c>
      <c r="F12728" s="509">
        <v>0</v>
      </c>
      <c r="G12728" s="509">
        <v>0</v>
      </c>
      <c r="H12728" s="509">
        <v>0</v>
      </c>
    </row>
    <row r="12729" spans="1:8">
      <c r="A12729" s="508" t="s">
        <v>653</v>
      </c>
      <c r="B12729" s="509" t="s">
        <v>426</v>
      </c>
      <c r="C12729" s="509">
        <v>47</v>
      </c>
      <c r="D12729" s="509">
        <v>1</v>
      </c>
      <c r="E12729" s="509">
        <v>0</v>
      </c>
      <c r="F12729" s="509">
        <v>0</v>
      </c>
      <c r="G12729" s="509">
        <v>0</v>
      </c>
      <c r="H12729" s="509">
        <v>1</v>
      </c>
    </row>
    <row r="12730" spans="1:8">
      <c r="A12730" s="508" t="s">
        <v>653</v>
      </c>
      <c r="B12730" s="509" t="s">
        <v>426</v>
      </c>
      <c r="C12730" s="509">
        <v>48</v>
      </c>
      <c r="D12730" s="509">
        <v>0</v>
      </c>
      <c r="E12730" s="509">
        <v>0</v>
      </c>
      <c r="F12730" s="509">
        <v>0</v>
      </c>
      <c r="G12730" s="509">
        <v>0</v>
      </c>
      <c r="H12730" s="509">
        <v>0</v>
      </c>
    </row>
    <row r="12731" spans="1:8">
      <c r="A12731" s="508" t="s">
        <v>653</v>
      </c>
      <c r="B12731" s="509" t="s">
        <v>426</v>
      </c>
      <c r="C12731" s="509">
        <v>49</v>
      </c>
      <c r="D12731" s="509">
        <v>0</v>
      </c>
      <c r="E12731" s="509">
        <v>0</v>
      </c>
      <c r="F12731" s="509">
        <v>0</v>
      </c>
      <c r="G12731" s="509">
        <v>0</v>
      </c>
      <c r="H12731" s="509">
        <v>0</v>
      </c>
    </row>
    <row r="12732" spans="1:8">
      <c r="A12732" s="508" t="s">
        <v>653</v>
      </c>
      <c r="B12732" s="509" t="s">
        <v>426</v>
      </c>
      <c r="C12732" s="509">
        <v>50</v>
      </c>
      <c r="D12732" s="509">
        <v>0</v>
      </c>
      <c r="E12732" s="509">
        <v>0</v>
      </c>
      <c r="F12732" s="509">
        <v>0</v>
      </c>
      <c r="G12732" s="509">
        <v>0</v>
      </c>
      <c r="H12732" s="509">
        <v>0</v>
      </c>
    </row>
    <row r="12733" spans="1:8">
      <c r="A12733" s="508" t="s">
        <v>653</v>
      </c>
      <c r="B12733" s="509" t="s">
        <v>426</v>
      </c>
      <c r="C12733" s="509">
        <v>51</v>
      </c>
      <c r="D12733" s="509">
        <v>0</v>
      </c>
      <c r="E12733" s="509">
        <v>0</v>
      </c>
      <c r="F12733" s="509">
        <v>0</v>
      </c>
      <c r="G12733" s="509">
        <v>0</v>
      </c>
      <c r="H12733" s="509">
        <v>0</v>
      </c>
    </row>
    <row r="12734" spans="1:8">
      <c r="A12734" s="508" t="s">
        <v>653</v>
      </c>
      <c r="B12734" s="509" t="s">
        <v>426</v>
      </c>
      <c r="C12734" s="509" t="s">
        <v>1031</v>
      </c>
      <c r="D12734" s="509">
        <v>1</v>
      </c>
      <c r="E12734" s="509">
        <v>1</v>
      </c>
      <c r="F12734" s="509">
        <v>0</v>
      </c>
      <c r="G12734" s="509">
        <v>0</v>
      </c>
      <c r="H12734" s="509">
        <v>1</v>
      </c>
    </row>
    <row r="12735" spans="1:8">
      <c r="A12735" s="508" t="s">
        <v>653</v>
      </c>
      <c r="B12735" s="509" t="s">
        <v>426</v>
      </c>
      <c r="C12735" s="509" t="s">
        <v>1032</v>
      </c>
      <c r="D12735" s="509">
        <v>0</v>
      </c>
      <c r="E12735" s="509">
        <v>0</v>
      </c>
      <c r="F12735" s="509">
        <v>0</v>
      </c>
      <c r="G12735" s="509">
        <v>0</v>
      </c>
      <c r="H12735" s="509">
        <v>0</v>
      </c>
    </row>
    <row r="12736" spans="1:8">
      <c r="A12736" s="508" t="s">
        <v>653</v>
      </c>
      <c r="B12736" s="509" t="s">
        <v>426</v>
      </c>
      <c r="C12736" s="509">
        <v>52</v>
      </c>
      <c r="D12736" s="509">
        <v>0</v>
      </c>
      <c r="E12736" s="509">
        <v>0</v>
      </c>
      <c r="F12736" s="509">
        <v>0</v>
      </c>
      <c r="G12736" s="509">
        <v>0</v>
      </c>
      <c r="H12736" s="509">
        <v>0</v>
      </c>
    </row>
    <row r="12737" spans="1:8">
      <c r="A12737" s="508" t="s">
        <v>653</v>
      </c>
      <c r="B12737" s="509" t="s">
        <v>426</v>
      </c>
      <c r="C12737" s="509">
        <v>53</v>
      </c>
      <c r="D12737" s="509">
        <v>0</v>
      </c>
      <c r="E12737" s="509">
        <v>0</v>
      </c>
      <c r="F12737" s="509">
        <v>0</v>
      </c>
      <c r="G12737" s="509">
        <v>0</v>
      </c>
      <c r="H12737" s="509">
        <v>0</v>
      </c>
    </row>
    <row r="12738" spans="1:8">
      <c r="A12738" s="508" t="s">
        <v>653</v>
      </c>
      <c r="B12738" s="509" t="s">
        <v>426</v>
      </c>
      <c r="C12738" s="509">
        <v>54</v>
      </c>
      <c r="D12738" s="509">
        <v>0</v>
      </c>
      <c r="E12738" s="509">
        <v>0</v>
      </c>
      <c r="F12738" s="509">
        <v>0</v>
      </c>
      <c r="G12738" s="509">
        <v>0</v>
      </c>
      <c r="H12738" s="509">
        <v>0</v>
      </c>
    </row>
    <row r="12739" spans="1:8">
      <c r="A12739" s="508" t="s">
        <v>653</v>
      </c>
      <c r="B12739" s="509" t="s">
        <v>426</v>
      </c>
      <c r="C12739" s="509">
        <v>55</v>
      </c>
      <c r="D12739" s="509">
        <v>0</v>
      </c>
      <c r="E12739" s="509">
        <v>0</v>
      </c>
      <c r="F12739" s="509">
        <v>0</v>
      </c>
      <c r="G12739" s="509">
        <v>0</v>
      </c>
      <c r="H12739" s="509">
        <v>0</v>
      </c>
    </row>
    <row r="12740" spans="1:8">
      <c r="A12740" s="508" t="s">
        <v>653</v>
      </c>
      <c r="B12740" s="509" t="s">
        <v>426</v>
      </c>
      <c r="C12740" s="509">
        <v>56</v>
      </c>
      <c r="D12740" s="509">
        <v>0</v>
      </c>
      <c r="E12740" s="509">
        <v>0</v>
      </c>
      <c r="F12740" s="509">
        <v>0</v>
      </c>
      <c r="G12740" s="509">
        <v>0</v>
      </c>
      <c r="H12740" s="509">
        <v>0</v>
      </c>
    </row>
    <row r="12741" spans="1:8">
      <c r="A12741" s="508" t="s">
        <v>653</v>
      </c>
      <c r="B12741" s="509" t="s">
        <v>426</v>
      </c>
      <c r="C12741" s="509">
        <v>57</v>
      </c>
      <c r="D12741" s="509">
        <v>0</v>
      </c>
      <c r="E12741" s="509">
        <v>0</v>
      </c>
      <c r="F12741" s="509">
        <v>0</v>
      </c>
      <c r="G12741" s="509">
        <v>0</v>
      </c>
      <c r="H12741" s="509">
        <v>0</v>
      </c>
    </row>
    <row r="12742" spans="1:8">
      <c r="A12742" s="508" t="s">
        <v>653</v>
      </c>
      <c r="B12742" s="509" t="s">
        <v>426</v>
      </c>
      <c r="C12742" s="509">
        <v>58</v>
      </c>
      <c r="D12742" s="509">
        <v>0</v>
      </c>
      <c r="E12742" s="509">
        <v>0</v>
      </c>
      <c r="F12742" s="509">
        <v>0</v>
      </c>
      <c r="G12742" s="509">
        <v>0</v>
      </c>
      <c r="H12742" s="509">
        <v>0</v>
      </c>
    </row>
    <row r="12743" spans="1:8">
      <c r="A12743" s="508" t="s">
        <v>653</v>
      </c>
      <c r="B12743" s="509" t="s">
        <v>426</v>
      </c>
      <c r="C12743" s="509">
        <v>59</v>
      </c>
      <c r="D12743" s="509">
        <v>0</v>
      </c>
      <c r="E12743" s="509">
        <v>0</v>
      </c>
      <c r="F12743" s="509">
        <v>0</v>
      </c>
      <c r="G12743" s="509">
        <v>0</v>
      </c>
      <c r="H12743" s="509">
        <v>0</v>
      </c>
    </row>
    <row r="12744" spans="1:8">
      <c r="A12744" s="508" t="s">
        <v>653</v>
      </c>
      <c r="B12744" s="509" t="s">
        <v>426</v>
      </c>
      <c r="C12744" s="509">
        <v>60</v>
      </c>
      <c r="D12744" s="509">
        <v>0</v>
      </c>
      <c r="E12744" s="509">
        <v>0</v>
      </c>
      <c r="F12744" s="509">
        <v>1</v>
      </c>
      <c r="G12744" s="509">
        <v>0</v>
      </c>
      <c r="H12744" s="509">
        <v>1</v>
      </c>
    </row>
    <row r="12745" spans="1:8">
      <c r="A12745" s="508" t="s">
        <v>653</v>
      </c>
      <c r="B12745" s="509" t="s">
        <v>426</v>
      </c>
      <c r="C12745" s="509">
        <v>61</v>
      </c>
      <c r="D12745" s="509">
        <v>0</v>
      </c>
      <c r="E12745" s="509">
        <v>0</v>
      </c>
      <c r="F12745" s="509">
        <v>0</v>
      </c>
      <c r="G12745" s="509">
        <v>0</v>
      </c>
      <c r="H12745" s="509">
        <v>0</v>
      </c>
    </row>
    <row r="12746" spans="1:8">
      <c r="A12746" s="508" t="s">
        <v>653</v>
      </c>
      <c r="B12746" s="509" t="s">
        <v>426</v>
      </c>
      <c r="C12746" s="509">
        <v>62</v>
      </c>
      <c r="D12746" s="509">
        <v>0</v>
      </c>
      <c r="E12746" s="509">
        <v>0</v>
      </c>
      <c r="F12746" s="509">
        <v>0</v>
      </c>
      <c r="G12746" s="509">
        <v>0</v>
      </c>
      <c r="H12746" s="509">
        <v>0</v>
      </c>
    </row>
    <row r="12747" spans="1:8">
      <c r="A12747" s="508" t="s">
        <v>653</v>
      </c>
      <c r="B12747" s="509" t="s">
        <v>426</v>
      </c>
      <c r="C12747" s="509">
        <v>63</v>
      </c>
      <c r="D12747" s="509">
        <v>0</v>
      </c>
      <c r="E12747" s="509">
        <v>0</v>
      </c>
      <c r="F12747" s="509">
        <v>0</v>
      </c>
      <c r="G12747" s="509">
        <v>0</v>
      </c>
      <c r="H12747" s="509">
        <v>0</v>
      </c>
    </row>
    <row r="12748" spans="1:8">
      <c r="A12748" s="508" t="s">
        <v>653</v>
      </c>
      <c r="B12748" s="509" t="s">
        <v>426</v>
      </c>
      <c r="C12748" s="509" t="s">
        <v>1033</v>
      </c>
      <c r="D12748" s="509">
        <v>0</v>
      </c>
      <c r="E12748" s="509">
        <v>0</v>
      </c>
      <c r="F12748" s="509">
        <v>0</v>
      </c>
      <c r="G12748" s="509">
        <v>0</v>
      </c>
      <c r="H12748" s="509">
        <v>0</v>
      </c>
    </row>
    <row r="12749" spans="1:8">
      <c r="A12749" s="508" t="s">
        <v>653</v>
      </c>
      <c r="B12749" s="509" t="s">
        <v>426</v>
      </c>
      <c r="C12749" s="509" t="s">
        <v>1034</v>
      </c>
      <c r="D12749" s="509">
        <v>0</v>
      </c>
      <c r="E12749" s="509">
        <v>0</v>
      </c>
      <c r="F12749" s="509">
        <v>0</v>
      </c>
      <c r="G12749" s="509">
        <v>0</v>
      </c>
      <c r="H12749" s="509">
        <v>0</v>
      </c>
    </row>
    <row r="12750" spans="1:8">
      <c r="A12750" s="508" t="s">
        <v>653</v>
      </c>
      <c r="B12750" s="509" t="s">
        <v>426</v>
      </c>
      <c r="C12750" s="509">
        <v>64</v>
      </c>
      <c r="D12750" s="509">
        <v>0</v>
      </c>
      <c r="E12750" s="509">
        <v>0</v>
      </c>
      <c r="F12750" s="509">
        <v>0</v>
      </c>
      <c r="G12750" s="509">
        <v>0</v>
      </c>
      <c r="H12750" s="509">
        <v>0</v>
      </c>
    </row>
    <row r="12751" spans="1:8">
      <c r="A12751" s="508" t="s">
        <v>653</v>
      </c>
      <c r="B12751" s="509" t="s">
        <v>426</v>
      </c>
      <c r="C12751" s="509" t="s">
        <v>1035</v>
      </c>
      <c r="D12751" s="509">
        <v>1</v>
      </c>
      <c r="E12751" s="509">
        <v>0</v>
      </c>
      <c r="F12751" s="509">
        <v>1</v>
      </c>
      <c r="G12751" s="509">
        <v>0</v>
      </c>
      <c r="H12751" s="509">
        <v>2</v>
      </c>
    </row>
    <row r="12752" spans="1:8">
      <c r="A12752" s="508" t="s">
        <v>653</v>
      </c>
      <c r="B12752" s="509" t="s">
        <v>426</v>
      </c>
      <c r="C12752" s="509">
        <v>65</v>
      </c>
      <c r="D12752" s="509">
        <v>5</v>
      </c>
      <c r="E12752" s="509">
        <v>4</v>
      </c>
      <c r="F12752" s="509">
        <v>0</v>
      </c>
      <c r="G12752" s="509">
        <v>0</v>
      </c>
      <c r="H12752" s="509">
        <v>5</v>
      </c>
    </row>
    <row r="12753" spans="1:8">
      <c r="A12753" s="508" t="s">
        <v>653</v>
      </c>
      <c r="B12753" s="509" t="s">
        <v>426</v>
      </c>
      <c r="C12753" s="509">
        <v>66</v>
      </c>
      <c r="D12753" s="509">
        <v>2</v>
      </c>
      <c r="E12753" s="509">
        <v>2</v>
      </c>
      <c r="F12753" s="509">
        <v>0</v>
      </c>
      <c r="G12753" s="509">
        <v>0</v>
      </c>
      <c r="H12753" s="509">
        <v>2</v>
      </c>
    </row>
    <row r="12754" spans="1:8">
      <c r="A12754" s="508" t="s">
        <v>653</v>
      </c>
      <c r="B12754" s="509" t="s">
        <v>426</v>
      </c>
      <c r="C12754" s="509" t="s">
        <v>1036</v>
      </c>
      <c r="D12754" s="509">
        <v>0</v>
      </c>
      <c r="E12754" s="509">
        <v>0</v>
      </c>
      <c r="F12754" s="509">
        <v>0</v>
      </c>
      <c r="G12754" s="509">
        <v>0</v>
      </c>
      <c r="H12754" s="509">
        <v>0</v>
      </c>
    </row>
    <row r="12755" spans="1:8">
      <c r="A12755" s="508" t="s">
        <v>653</v>
      </c>
      <c r="B12755" s="509" t="s">
        <v>426</v>
      </c>
      <c r="C12755" s="509" t="s">
        <v>1037</v>
      </c>
      <c r="D12755" s="509">
        <v>5</v>
      </c>
      <c r="E12755" s="509">
        <v>0</v>
      </c>
      <c r="F12755" s="509">
        <v>1</v>
      </c>
      <c r="G12755" s="509">
        <v>0</v>
      </c>
      <c r="H12755" s="509">
        <v>6</v>
      </c>
    </row>
    <row r="12756" spans="1:8">
      <c r="A12756" s="508" t="s">
        <v>653</v>
      </c>
      <c r="B12756" s="509" t="s">
        <v>426</v>
      </c>
      <c r="C12756" s="509" t="s">
        <v>1038</v>
      </c>
      <c r="D12756" s="509">
        <v>0</v>
      </c>
      <c r="E12756" s="509">
        <v>0</v>
      </c>
      <c r="F12756" s="509">
        <v>0</v>
      </c>
      <c r="G12756" s="509">
        <v>0</v>
      </c>
      <c r="H12756" s="509">
        <v>0</v>
      </c>
    </row>
    <row r="12757" spans="1:8">
      <c r="A12757" s="508" t="s">
        <v>653</v>
      </c>
      <c r="B12757" s="509" t="s">
        <v>426</v>
      </c>
      <c r="C12757" s="509" t="s">
        <v>1039</v>
      </c>
      <c r="D12757" s="509">
        <v>4</v>
      </c>
      <c r="E12757" s="509">
        <v>0</v>
      </c>
      <c r="F12757" s="509">
        <v>0</v>
      </c>
      <c r="G12757" s="509">
        <v>0</v>
      </c>
      <c r="H12757" s="509">
        <v>4</v>
      </c>
    </row>
    <row r="12758" spans="1:8">
      <c r="A12758" s="508" t="s">
        <v>653</v>
      </c>
      <c r="B12758" s="509" t="s">
        <v>426</v>
      </c>
      <c r="C12758" s="509" t="s">
        <v>1040</v>
      </c>
      <c r="D12758" s="509">
        <v>6</v>
      </c>
      <c r="E12758" s="509">
        <v>0</v>
      </c>
      <c r="F12758" s="509">
        <v>1</v>
      </c>
      <c r="G12758" s="509">
        <v>0</v>
      </c>
      <c r="H12758" s="509">
        <v>7</v>
      </c>
    </row>
    <row r="12759" spans="1:8">
      <c r="A12759" s="508" t="s">
        <v>653</v>
      </c>
      <c r="B12759" s="509" t="s">
        <v>426</v>
      </c>
      <c r="C12759" s="509" t="s">
        <v>1041</v>
      </c>
      <c r="D12759" s="509">
        <v>0</v>
      </c>
      <c r="E12759" s="509">
        <v>0</v>
      </c>
      <c r="F12759" s="509">
        <v>0</v>
      </c>
      <c r="G12759" s="509">
        <v>0</v>
      </c>
      <c r="H12759" s="509">
        <v>0</v>
      </c>
    </row>
    <row r="12760" spans="1:8">
      <c r="A12760" s="508" t="s">
        <v>653</v>
      </c>
      <c r="B12760" s="509" t="s">
        <v>426</v>
      </c>
      <c r="C12760" s="509" t="s">
        <v>1042</v>
      </c>
      <c r="D12760" s="509">
        <v>0</v>
      </c>
      <c r="E12760" s="509">
        <v>0</v>
      </c>
      <c r="F12760" s="509">
        <v>0</v>
      </c>
      <c r="G12760" s="509">
        <v>0</v>
      </c>
    </row>
    <row r="12761" spans="1:8">
      <c r="A12761" s="508" t="s">
        <v>653</v>
      </c>
      <c r="B12761" s="509" t="s">
        <v>426</v>
      </c>
      <c r="C12761" s="509">
        <v>67</v>
      </c>
      <c r="D12761" s="509">
        <v>2</v>
      </c>
      <c r="E12761" s="509">
        <v>0</v>
      </c>
      <c r="F12761" s="509">
        <v>0</v>
      </c>
      <c r="G12761" s="509">
        <v>0</v>
      </c>
      <c r="H12761" s="509">
        <v>2</v>
      </c>
    </row>
    <row r="12762" spans="1:8">
      <c r="A12762" s="508" t="s">
        <v>653</v>
      </c>
      <c r="B12762" s="509" t="s">
        <v>426</v>
      </c>
      <c r="C12762" s="509">
        <v>68</v>
      </c>
      <c r="D12762" s="509">
        <v>0</v>
      </c>
      <c r="E12762" s="509">
        <v>0</v>
      </c>
      <c r="F12762" s="509">
        <v>0</v>
      </c>
      <c r="G12762" s="509">
        <v>0</v>
      </c>
      <c r="H12762" s="509">
        <v>0</v>
      </c>
    </row>
    <row r="12763" spans="1:8">
      <c r="A12763" s="508" t="s">
        <v>653</v>
      </c>
      <c r="B12763" s="509" t="s">
        <v>426</v>
      </c>
      <c r="C12763" s="509" t="s">
        <v>1043</v>
      </c>
      <c r="D12763" s="509">
        <v>1</v>
      </c>
      <c r="E12763" s="509">
        <v>0</v>
      </c>
      <c r="F12763" s="509">
        <v>0</v>
      </c>
      <c r="G12763" s="509">
        <v>0</v>
      </c>
      <c r="H12763" s="509">
        <v>1</v>
      </c>
    </row>
    <row r="12764" spans="1:8">
      <c r="A12764" s="508" t="s">
        <v>653</v>
      </c>
      <c r="B12764" s="509" t="s">
        <v>426</v>
      </c>
      <c r="C12764" s="509">
        <v>69</v>
      </c>
      <c r="D12764" s="509">
        <v>0</v>
      </c>
      <c r="E12764" s="509">
        <v>0</v>
      </c>
      <c r="F12764" s="509">
        <v>0</v>
      </c>
      <c r="G12764" s="509">
        <v>0</v>
      </c>
      <c r="H12764" s="509">
        <v>0</v>
      </c>
    </row>
    <row r="12765" spans="1:8">
      <c r="A12765" s="508" t="s">
        <v>653</v>
      </c>
      <c r="B12765" s="509" t="s">
        <v>426</v>
      </c>
      <c r="C12765" s="509" t="s">
        <v>1044</v>
      </c>
      <c r="D12765" s="509">
        <v>0</v>
      </c>
      <c r="E12765" s="509">
        <v>0</v>
      </c>
      <c r="F12765" s="509">
        <v>0</v>
      </c>
      <c r="G12765" s="509">
        <v>0</v>
      </c>
      <c r="H12765" s="509">
        <v>0</v>
      </c>
    </row>
    <row r="12766" spans="1:8">
      <c r="A12766" s="508" t="s">
        <v>653</v>
      </c>
      <c r="B12766" s="509" t="s">
        <v>426</v>
      </c>
      <c r="C12766" s="509" t="s">
        <v>1045</v>
      </c>
      <c r="D12766" s="509">
        <v>0</v>
      </c>
      <c r="E12766" s="509">
        <v>0</v>
      </c>
      <c r="F12766" s="509">
        <v>0</v>
      </c>
      <c r="G12766" s="509">
        <v>0</v>
      </c>
      <c r="H12766" s="509">
        <v>0</v>
      </c>
    </row>
    <row r="12767" spans="1:8">
      <c r="A12767" s="508" t="s">
        <v>653</v>
      </c>
      <c r="B12767" s="509" t="s">
        <v>426</v>
      </c>
      <c r="C12767" s="509">
        <v>70</v>
      </c>
      <c r="D12767" s="509">
        <v>0</v>
      </c>
      <c r="E12767" s="509">
        <v>0</v>
      </c>
      <c r="F12767" s="509">
        <v>0</v>
      </c>
      <c r="G12767" s="509">
        <v>0</v>
      </c>
      <c r="H12767" s="509">
        <v>0</v>
      </c>
    </row>
    <row r="12768" spans="1:8">
      <c r="A12768" s="508" t="s">
        <v>653</v>
      </c>
      <c r="B12768" s="509" t="s">
        <v>426</v>
      </c>
      <c r="C12768" s="509" t="s">
        <v>1046</v>
      </c>
      <c r="D12768" s="509">
        <v>0</v>
      </c>
      <c r="E12768" s="509">
        <v>0</v>
      </c>
      <c r="F12768" s="509">
        <v>0</v>
      </c>
      <c r="G12768" s="509">
        <v>0</v>
      </c>
      <c r="H12768" s="509">
        <v>0</v>
      </c>
    </row>
    <row r="12769" spans="1:8">
      <c r="A12769" s="508" t="s">
        <v>653</v>
      </c>
      <c r="B12769" s="509" t="s">
        <v>426</v>
      </c>
      <c r="C12769" s="509">
        <v>71</v>
      </c>
      <c r="D12769" s="509">
        <v>1</v>
      </c>
      <c r="E12769" s="509">
        <v>0</v>
      </c>
      <c r="F12769" s="509">
        <v>0</v>
      </c>
      <c r="G12769" s="509">
        <v>0</v>
      </c>
      <c r="H12769" s="509">
        <v>1</v>
      </c>
    </row>
    <row r="12770" spans="1:8">
      <c r="A12770" s="508" t="s">
        <v>653</v>
      </c>
      <c r="B12770" s="509" t="s">
        <v>426</v>
      </c>
      <c r="C12770" s="509" t="s">
        <v>1047</v>
      </c>
      <c r="D12770" s="509">
        <v>3</v>
      </c>
      <c r="E12770" s="509">
        <v>3</v>
      </c>
      <c r="F12770" s="509">
        <v>0</v>
      </c>
      <c r="G12770" s="509">
        <v>0</v>
      </c>
      <c r="H12770" s="509">
        <v>3</v>
      </c>
    </row>
    <row r="12771" spans="1:8">
      <c r="A12771" s="508" t="s">
        <v>653</v>
      </c>
      <c r="B12771" s="509" t="s">
        <v>426</v>
      </c>
      <c r="C12771" s="509" t="s">
        <v>1048</v>
      </c>
      <c r="D12771" s="509">
        <v>0</v>
      </c>
      <c r="E12771" s="509">
        <v>0</v>
      </c>
      <c r="F12771" s="509">
        <v>0</v>
      </c>
      <c r="G12771" s="509">
        <v>0</v>
      </c>
      <c r="H12771" s="509">
        <v>0</v>
      </c>
    </row>
    <row r="12772" spans="1:8">
      <c r="A12772" s="508" t="s">
        <v>653</v>
      </c>
      <c r="B12772" s="509" t="s">
        <v>426</v>
      </c>
      <c r="C12772" s="509" t="s">
        <v>1049</v>
      </c>
      <c r="D12772" s="509">
        <v>0</v>
      </c>
      <c r="E12772" s="509">
        <v>0</v>
      </c>
      <c r="F12772" s="509">
        <v>0</v>
      </c>
      <c r="G12772" s="509">
        <v>0</v>
      </c>
      <c r="H12772" s="509">
        <v>0</v>
      </c>
    </row>
    <row r="12773" spans="1:8">
      <c r="A12773" s="508" t="s">
        <v>653</v>
      </c>
      <c r="B12773" s="509" t="s">
        <v>426</v>
      </c>
      <c r="C12773" s="509" t="s">
        <v>1050</v>
      </c>
      <c r="D12773" s="509">
        <v>0</v>
      </c>
      <c r="E12773" s="509">
        <v>0</v>
      </c>
      <c r="F12773" s="509">
        <v>0</v>
      </c>
      <c r="G12773" s="509">
        <v>0</v>
      </c>
      <c r="H12773" s="509">
        <v>0</v>
      </c>
    </row>
    <row r="12774" spans="1:8">
      <c r="A12774" s="508" t="s">
        <v>653</v>
      </c>
      <c r="B12774" s="509" t="s">
        <v>426</v>
      </c>
      <c r="C12774" s="509" t="s">
        <v>1051</v>
      </c>
      <c r="D12774" s="509">
        <v>0</v>
      </c>
      <c r="E12774" s="509">
        <v>0</v>
      </c>
      <c r="F12774" s="509">
        <v>0</v>
      </c>
      <c r="G12774" s="509">
        <v>0</v>
      </c>
      <c r="H12774" s="509">
        <v>0</v>
      </c>
    </row>
    <row r="12775" spans="1:8">
      <c r="A12775" s="508" t="s">
        <v>653</v>
      </c>
      <c r="B12775" s="509" t="s">
        <v>426</v>
      </c>
      <c r="C12775" s="509">
        <v>72</v>
      </c>
      <c r="D12775" s="509">
        <v>15</v>
      </c>
      <c r="E12775" s="509">
        <v>0</v>
      </c>
      <c r="F12775" s="509">
        <v>1</v>
      </c>
      <c r="G12775" s="509">
        <v>0</v>
      </c>
      <c r="H12775" s="509">
        <v>16</v>
      </c>
    </row>
    <row r="12776" spans="1:8">
      <c r="A12776" s="508" t="s">
        <v>653</v>
      </c>
      <c r="B12776" s="509" t="s">
        <v>426</v>
      </c>
      <c r="C12776" s="509">
        <v>74</v>
      </c>
      <c r="D12776" s="509">
        <v>1</v>
      </c>
      <c r="E12776" s="509">
        <v>1</v>
      </c>
      <c r="F12776" s="509">
        <v>1</v>
      </c>
      <c r="G12776" s="509">
        <v>0</v>
      </c>
      <c r="H12776" s="509">
        <v>2</v>
      </c>
    </row>
    <row r="12777" spans="1:8">
      <c r="A12777" s="508" t="s">
        <v>653</v>
      </c>
      <c r="B12777" s="509" t="s">
        <v>426</v>
      </c>
      <c r="C12777" s="509" t="s">
        <v>4571</v>
      </c>
      <c r="D12777" s="509">
        <v>69</v>
      </c>
      <c r="E12777" s="509">
        <v>16</v>
      </c>
      <c r="F12777" s="509">
        <v>6</v>
      </c>
      <c r="G12777" s="509">
        <v>0</v>
      </c>
      <c r="H12777" s="509">
        <v>75</v>
      </c>
    </row>
    <row r="12778" spans="1:8">
      <c r="A12778" s="508" t="s">
        <v>654</v>
      </c>
      <c r="B12778" s="509" t="s">
        <v>427</v>
      </c>
      <c r="C12778" s="509">
        <v>1</v>
      </c>
      <c r="H12778" s="509">
        <v>0</v>
      </c>
    </row>
    <row r="12779" spans="1:8">
      <c r="A12779" s="508" t="s">
        <v>654</v>
      </c>
      <c r="B12779" s="509" t="s">
        <v>427</v>
      </c>
      <c r="C12779" s="509" t="s">
        <v>1023</v>
      </c>
      <c r="H12779" s="509">
        <v>0</v>
      </c>
    </row>
    <row r="12780" spans="1:8">
      <c r="A12780" s="508" t="s">
        <v>654</v>
      </c>
      <c r="B12780" s="509" t="s">
        <v>427</v>
      </c>
      <c r="C12780" s="509">
        <v>2</v>
      </c>
      <c r="D12780" s="509">
        <v>1</v>
      </c>
      <c r="E12780" s="509">
        <v>1</v>
      </c>
      <c r="H12780" s="509">
        <v>1</v>
      </c>
    </row>
    <row r="12781" spans="1:8">
      <c r="A12781" s="508" t="s">
        <v>654</v>
      </c>
      <c r="B12781" s="509" t="s">
        <v>427</v>
      </c>
      <c r="C12781" s="509">
        <v>3</v>
      </c>
      <c r="D12781" s="509">
        <v>1</v>
      </c>
      <c r="H12781" s="509">
        <v>1</v>
      </c>
    </row>
    <row r="12782" spans="1:8">
      <c r="A12782" s="508" t="s">
        <v>654</v>
      </c>
      <c r="B12782" s="509" t="s">
        <v>427</v>
      </c>
      <c r="C12782" s="509">
        <v>4</v>
      </c>
      <c r="H12782" s="509">
        <v>0</v>
      </c>
    </row>
    <row r="12783" spans="1:8">
      <c r="A12783" s="508" t="s">
        <v>654</v>
      </c>
      <c r="B12783" s="509" t="s">
        <v>427</v>
      </c>
      <c r="C12783" s="509">
        <v>5</v>
      </c>
      <c r="H12783" s="509">
        <v>0</v>
      </c>
    </row>
    <row r="12784" spans="1:8">
      <c r="A12784" s="508" t="s">
        <v>654</v>
      </c>
      <c r="B12784" s="509" t="s">
        <v>427</v>
      </c>
      <c r="C12784" s="509">
        <v>6</v>
      </c>
      <c r="H12784" s="509">
        <v>0</v>
      </c>
    </row>
    <row r="12785" spans="1:8">
      <c r="A12785" s="508" t="s">
        <v>654</v>
      </c>
      <c r="B12785" s="509" t="s">
        <v>427</v>
      </c>
      <c r="C12785" s="509">
        <v>7</v>
      </c>
      <c r="H12785" s="509">
        <v>0</v>
      </c>
    </row>
    <row r="12786" spans="1:8">
      <c r="A12786" s="508" t="s">
        <v>654</v>
      </c>
      <c r="B12786" s="509" t="s">
        <v>427</v>
      </c>
      <c r="C12786" s="509">
        <v>8</v>
      </c>
      <c r="D12786" s="509">
        <v>1</v>
      </c>
      <c r="H12786" s="509">
        <v>1</v>
      </c>
    </row>
    <row r="12787" spans="1:8">
      <c r="A12787" s="508" t="s">
        <v>654</v>
      </c>
      <c r="B12787" s="509" t="s">
        <v>427</v>
      </c>
      <c r="C12787" s="509">
        <v>9</v>
      </c>
      <c r="H12787" s="509">
        <v>0</v>
      </c>
    </row>
    <row r="12788" spans="1:8">
      <c r="A12788" s="508" t="s">
        <v>654</v>
      </c>
      <c r="B12788" s="509" t="s">
        <v>427</v>
      </c>
      <c r="C12788" s="509">
        <v>10</v>
      </c>
      <c r="H12788" s="509">
        <v>0</v>
      </c>
    </row>
    <row r="12789" spans="1:8">
      <c r="A12789" s="508" t="s">
        <v>654</v>
      </c>
      <c r="B12789" s="509" t="s">
        <v>427</v>
      </c>
      <c r="C12789" s="509">
        <v>11</v>
      </c>
      <c r="H12789" s="509">
        <v>0</v>
      </c>
    </row>
    <row r="12790" spans="1:8">
      <c r="A12790" s="508" t="s">
        <v>654</v>
      </c>
      <c r="B12790" s="509" t="s">
        <v>427</v>
      </c>
      <c r="C12790" s="509">
        <v>12</v>
      </c>
      <c r="D12790" s="509">
        <v>2</v>
      </c>
      <c r="H12790" s="509">
        <v>2</v>
      </c>
    </row>
    <row r="12791" spans="1:8">
      <c r="A12791" s="508" t="s">
        <v>654</v>
      </c>
      <c r="B12791" s="509" t="s">
        <v>427</v>
      </c>
      <c r="C12791" s="509">
        <v>13</v>
      </c>
      <c r="H12791" s="509">
        <v>0</v>
      </c>
    </row>
    <row r="12792" spans="1:8">
      <c r="A12792" s="508" t="s">
        <v>654</v>
      </c>
      <c r="B12792" s="509" t="s">
        <v>427</v>
      </c>
      <c r="C12792" s="509">
        <v>14</v>
      </c>
      <c r="D12792" s="509">
        <v>1</v>
      </c>
      <c r="H12792" s="509">
        <v>1</v>
      </c>
    </row>
    <row r="12793" spans="1:8">
      <c r="A12793" s="508" t="s">
        <v>654</v>
      </c>
      <c r="B12793" s="509" t="s">
        <v>427</v>
      </c>
      <c r="C12793" s="509">
        <v>15</v>
      </c>
      <c r="H12793" s="509">
        <v>0</v>
      </c>
    </row>
    <row r="12794" spans="1:8">
      <c r="A12794" s="508" t="s">
        <v>654</v>
      </c>
      <c r="B12794" s="509" t="s">
        <v>427</v>
      </c>
      <c r="C12794" s="509">
        <v>16</v>
      </c>
      <c r="H12794" s="509">
        <v>0</v>
      </c>
    </row>
    <row r="12795" spans="1:8">
      <c r="A12795" s="508" t="s">
        <v>654</v>
      </c>
      <c r="B12795" s="509" t="s">
        <v>427</v>
      </c>
      <c r="C12795" s="509">
        <v>17</v>
      </c>
      <c r="H12795" s="509">
        <v>0</v>
      </c>
    </row>
    <row r="12796" spans="1:8">
      <c r="A12796" s="508" t="s">
        <v>654</v>
      </c>
      <c r="B12796" s="509" t="s">
        <v>427</v>
      </c>
      <c r="C12796" s="509">
        <v>18</v>
      </c>
      <c r="H12796" s="509">
        <v>0</v>
      </c>
    </row>
    <row r="12797" spans="1:8">
      <c r="A12797" s="508" t="s">
        <v>654</v>
      </c>
      <c r="B12797" s="509" t="s">
        <v>427</v>
      </c>
      <c r="C12797" s="509" t="s">
        <v>1024</v>
      </c>
      <c r="H12797" s="509">
        <v>0</v>
      </c>
    </row>
    <row r="12798" spans="1:8">
      <c r="A12798" s="508" t="s">
        <v>654</v>
      </c>
      <c r="B12798" s="509" t="s">
        <v>427</v>
      </c>
      <c r="C12798" s="509" t="s">
        <v>1025</v>
      </c>
      <c r="H12798" s="509">
        <v>0</v>
      </c>
    </row>
    <row r="12799" spans="1:8">
      <c r="A12799" s="508" t="s">
        <v>654</v>
      </c>
      <c r="B12799" s="509" t="s">
        <v>427</v>
      </c>
      <c r="C12799" s="509">
        <v>19</v>
      </c>
      <c r="D12799" s="509">
        <v>13</v>
      </c>
      <c r="F12799" s="509">
        <v>1</v>
      </c>
      <c r="H12799" s="509">
        <v>14</v>
      </c>
    </row>
    <row r="12800" spans="1:8">
      <c r="A12800" s="508" t="s">
        <v>654</v>
      </c>
      <c r="B12800" s="509" t="s">
        <v>427</v>
      </c>
      <c r="C12800" s="509">
        <v>20</v>
      </c>
      <c r="H12800" s="509">
        <v>0</v>
      </c>
    </row>
    <row r="12801" spans="1:8">
      <c r="A12801" s="508" t="s">
        <v>654</v>
      </c>
      <c r="B12801" s="509" t="s">
        <v>427</v>
      </c>
      <c r="C12801" s="509">
        <v>21</v>
      </c>
      <c r="D12801" s="509">
        <v>1</v>
      </c>
      <c r="H12801" s="509">
        <v>1</v>
      </c>
    </row>
    <row r="12802" spans="1:8">
      <c r="A12802" s="508" t="s">
        <v>654</v>
      </c>
      <c r="B12802" s="509" t="s">
        <v>427</v>
      </c>
      <c r="C12802" s="509" t="s">
        <v>1026</v>
      </c>
      <c r="H12802" s="509">
        <v>0</v>
      </c>
    </row>
    <row r="12803" spans="1:8">
      <c r="A12803" s="508" t="s">
        <v>654</v>
      </c>
      <c r="B12803" s="509" t="s">
        <v>427</v>
      </c>
      <c r="C12803" s="509" t="s">
        <v>1027</v>
      </c>
      <c r="H12803" s="509">
        <v>0</v>
      </c>
    </row>
    <row r="12804" spans="1:8">
      <c r="A12804" s="508" t="s">
        <v>654</v>
      </c>
      <c r="B12804" s="509" t="s">
        <v>427</v>
      </c>
      <c r="C12804" s="509" t="s">
        <v>1028</v>
      </c>
      <c r="H12804" s="509">
        <v>0</v>
      </c>
    </row>
    <row r="12805" spans="1:8">
      <c r="A12805" s="508" t="s">
        <v>654</v>
      </c>
      <c r="B12805" s="509" t="s">
        <v>427</v>
      </c>
      <c r="C12805" s="509">
        <v>22</v>
      </c>
      <c r="H12805" s="509">
        <v>0</v>
      </c>
    </row>
    <row r="12806" spans="1:8">
      <c r="A12806" s="508" t="s">
        <v>654</v>
      </c>
      <c r="B12806" s="509" t="s">
        <v>427</v>
      </c>
      <c r="C12806" s="509">
        <v>23</v>
      </c>
      <c r="H12806" s="509">
        <v>0</v>
      </c>
    </row>
    <row r="12807" spans="1:8">
      <c r="A12807" s="508" t="s">
        <v>654</v>
      </c>
      <c r="B12807" s="509" t="s">
        <v>427</v>
      </c>
      <c r="C12807" s="509" t="s">
        <v>1029</v>
      </c>
      <c r="H12807" s="509">
        <v>0</v>
      </c>
    </row>
    <row r="12808" spans="1:8">
      <c r="A12808" s="508" t="s">
        <v>654</v>
      </c>
      <c r="B12808" s="509" t="s">
        <v>427</v>
      </c>
      <c r="C12808" s="509">
        <v>24</v>
      </c>
      <c r="H12808" s="509">
        <v>0</v>
      </c>
    </row>
    <row r="12809" spans="1:8">
      <c r="A12809" s="508" t="s">
        <v>654</v>
      </c>
      <c r="B12809" s="509" t="s">
        <v>427</v>
      </c>
      <c r="C12809" s="509">
        <v>25</v>
      </c>
    </row>
    <row r="12810" spans="1:8">
      <c r="A12810" s="508" t="s">
        <v>654</v>
      </c>
      <c r="B12810" s="509" t="s">
        <v>427</v>
      </c>
      <c r="C12810" s="509">
        <v>26</v>
      </c>
      <c r="H12810" s="509">
        <v>0</v>
      </c>
    </row>
    <row r="12811" spans="1:8">
      <c r="A12811" s="508" t="s">
        <v>654</v>
      </c>
      <c r="B12811" s="509" t="s">
        <v>427</v>
      </c>
      <c r="C12811" s="509">
        <v>27</v>
      </c>
      <c r="D12811" s="509">
        <v>5</v>
      </c>
      <c r="E12811" s="509">
        <v>4</v>
      </c>
      <c r="H12811" s="509">
        <v>5</v>
      </c>
    </row>
    <row r="12812" spans="1:8">
      <c r="A12812" s="508" t="s">
        <v>654</v>
      </c>
      <c r="B12812" s="509" t="s">
        <v>427</v>
      </c>
      <c r="C12812" s="509">
        <v>28</v>
      </c>
      <c r="H12812" s="509">
        <v>0</v>
      </c>
    </row>
    <row r="12813" spans="1:8">
      <c r="A12813" s="508" t="s">
        <v>654</v>
      </c>
      <c r="B12813" s="509" t="s">
        <v>427</v>
      </c>
      <c r="C12813" s="509">
        <v>29</v>
      </c>
      <c r="H12813" s="509">
        <v>0</v>
      </c>
    </row>
    <row r="12814" spans="1:8">
      <c r="A12814" s="508" t="s">
        <v>654</v>
      </c>
      <c r="B12814" s="509" t="s">
        <v>427</v>
      </c>
      <c r="C12814" s="509">
        <v>30</v>
      </c>
      <c r="H12814" s="509">
        <v>0</v>
      </c>
    </row>
    <row r="12815" spans="1:8">
      <c r="A12815" s="508" t="s">
        <v>654</v>
      </c>
      <c r="B12815" s="509" t="s">
        <v>427</v>
      </c>
      <c r="C12815" s="509">
        <v>31</v>
      </c>
      <c r="H12815" s="509">
        <v>0</v>
      </c>
    </row>
    <row r="12816" spans="1:8">
      <c r="A12816" s="508" t="s">
        <v>654</v>
      </c>
      <c r="B12816" s="509" t="s">
        <v>427</v>
      </c>
      <c r="C12816" s="509">
        <v>32</v>
      </c>
      <c r="D12816" s="509">
        <v>1</v>
      </c>
      <c r="E12816" s="509">
        <v>1</v>
      </c>
      <c r="H12816" s="509">
        <v>1</v>
      </c>
    </row>
    <row r="12817" spans="1:8">
      <c r="A12817" s="508" t="s">
        <v>654</v>
      </c>
      <c r="B12817" s="509" t="s">
        <v>427</v>
      </c>
      <c r="C12817" s="509">
        <v>33</v>
      </c>
      <c r="D12817" s="509">
        <v>6</v>
      </c>
      <c r="E12817" s="509">
        <v>3</v>
      </c>
      <c r="H12817" s="509">
        <v>6</v>
      </c>
    </row>
    <row r="12818" spans="1:8">
      <c r="A12818" s="508" t="s">
        <v>654</v>
      </c>
      <c r="B12818" s="509" t="s">
        <v>427</v>
      </c>
      <c r="C12818" s="509">
        <v>34</v>
      </c>
      <c r="H12818" s="509">
        <v>0</v>
      </c>
    </row>
    <row r="12819" spans="1:8">
      <c r="A12819" s="508" t="s">
        <v>654</v>
      </c>
      <c r="B12819" s="509" t="s">
        <v>427</v>
      </c>
      <c r="C12819" s="509">
        <v>35</v>
      </c>
      <c r="H12819" s="509">
        <v>0</v>
      </c>
    </row>
    <row r="12820" spans="1:8">
      <c r="A12820" s="508" t="s">
        <v>654</v>
      </c>
      <c r="B12820" s="509" t="s">
        <v>427</v>
      </c>
      <c r="C12820" s="509">
        <v>36</v>
      </c>
      <c r="H12820" s="509">
        <v>0</v>
      </c>
    </row>
    <row r="12821" spans="1:8">
      <c r="A12821" s="508" t="s">
        <v>654</v>
      </c>
      <c r="B12821" s="509" t="s">
        <v>427</v>
      </c>
      <c r="C12821" s="509">
        <v>37</v>
      </c>
      <c r="D12821" s="509">
        <v>8</v>
      </c>
      <c r="E12821" s="509">
        <v>6</v>
      </c>
      <c r="H12821" s="509">
        <v>8</v>
      </c>
    </row>
    <row r="12822" spans="1:8">
      <c r="A12822" s="508" t="s">
        <v>654</v>
      </c>
      <c r="B12822" s="509" t="s">
        <v>427</v>
      </c>
      <c r="C12822" s="509">
        <v>38</v>
      </c>
      <c r="H12822" s="509">
        <v>0</v>
      </c>
    </row>
    <row r="12823" spans="1:8">
      <c r="A12823" s="508" t="s">
        <v>654</v>
      </c>
      <c r="B12823" s="509" t="s">
        <v>427</v>
      </c>
      <c r="C12823" s="509" t="s">
        <v>1030</v>
      </c>
    </row>
    <row r="12824" spans="1:8">
      <c r="A12824" s="508" t="s">
        <v>654</v>
      </c>
      <c r="B12824" s="509" t="s">
        <v>427</v>
      </c>
      <c r="C12824" s="509">
        <v>39</v>
      </c>
      <c r="H12824" s="509">
        <v>0</v>
      </c>
    </row>
    <row r="12825" spans="1:8">
      <c r="A12825" s="508" t="s">
        <v>654</v>
      </c>
      <c r="B12825" s="509" t="s">
        <v>427</v>
      </c>
      <c r="C12825" s="509">
        <v>40</v>
      </c>
      <c r="H12825" s="509">
        <v>0</v>
      </c>
    </row>
    <row r="12826" spans="1:8">
      <c r="A12826" s="508" t="s">
        <v>654</v>
      </c>
      <c r="B12826" s="509" t="s">
        <v>427</v>
      </c>
      <c r="C12826" s="509">
        <v>41</v>
      </c>
      <c r="H12826" s="509">
        <v>0</v>
      </c>
    </row>
    <row r="12827" spans="1:8">
      <c r="A12827" s="508" t="s">
        <v>654</v>
      </c>
      <c r="B12827" s="509" t="s">
        <v>427</v>
      </c>
      <c r="C12827" s="509">
        <v>42</v>
      </c>
      <c r="H12827" s="509">
        <v>0</v>
      </c>
    </row>
    <row r="12828" spans="1:8">
      <c r="A12828" s="508" t="s">
        <v>654</v>
      </c>
      <c r="B12828" s="509" t="s">
        <v>427</v>
      </c>
      <c r="C12828" s="509">
        <v>43</v>
      </c>
      <c r="H12828" s="509">
        <v>0</v>
      </c>
    </row>
    <row r="12829" spans="1:8">
      <c r="A12829" s="508" t="s">
        <v>654</v>
      </c>
      <c r="B12829" s="509" t="s">
        <v>427</v>
      </c>
      <c r="C12829" s="509">
        <v>44</v>
      </c>
      <c r="H12829" s="509">
        <v>0</v>
      </c>
    </row>
    <row r="12830" spans="1:8">
      <c r="A12830" s="508" t="s">
        <v>654</v>
      </c>
      <c r="B12830" s="509" t="s">
        <v>427</v>
      </c>
      <c r="C12830" s="509">
        <v>45</v>
      </c>
      <c r="H12830" s="509">
        <v>0</v>
      </c>
    </row>
    <row r="12831" spans="1:8">
      <c r="A12831" s="508" t="s">
        <v>654</v>
      </c>
      <c r="B12831" s="509" t="s">
        <v>427</v>
      </c>
      <c r="C12831" s="509">
        <v>46</v>
      </c>
      <c r="D12831" s="509">
        <v>1</v>
      </c>
      <c r="E12831" s="509">
        <v>1</v>
      </c>
      <c r="H12831" s="509">
        <v>1</v>
      </c>
    </row>
    <row r="12832" spans="1:8">
      <c r="A12832" s="508" t="s">
        <v>654</v>
      </c>
      <c r="B12832" s="509" t="s">
        <v>427</v>
      </c>
      <c r="C12832" s="509">
        <v>47</v>
      </c>
      <c r="H12832" s="509">
        <v>0</v>
      </c>
    </row>
    <row r="12833" spans="1:8">
      <c r="A12833" s="508" t="s">
        <v>654</v>
      </c>
      <c r="B12833" s="509" t="s">
        <v>427</v>
      </c>
      <c r="C12833" s="509">
        <v>48</v>
      </c>
      <c r="H12833" s="509">
        <v>0</v>
      </c>
    </row>
    <row r="12834" spans="1:8">
      <c r="A12834" s="508" t="s">
        <v>654</v>
      </c>
      <c r="B12834" s="509" t="s">
        <v>427</v>
      </c>
      <c r="C12834" s="509">
        <v>49</v>
      </c>
      <c r="H12834" s="509">
        <v>0</v>
      </c>
    </row>
    <row r="12835" spans="1:8">
      <c r="A12835" s="508" t="s">
        <v>654</v>
      </c>
      <c r="B12835" s="509" t="s">
        <v>427</v>
      </c>
      <c r="C12835" s="509">
        <v>50</v>
      </c>
      <c r="H12835" s="509">
        <v>0</v>
      </c>
    </row>
    <row r="12836" spans="1:8">
      <c r="A12836" s="508" t="s">
        <v>654</v>
      </c>
      <c r="B12836" s="509" t="s">
        <v>427</v>
      </c>
      <c r="C12836" s="509">
        <v>51</v>
      </c>
      <c r="D12836" s="509">
        <v>3</v>
      </c>
      <c r="E12836" s="509">
        <v>2</v>
      </c>
      <c r="H12836" s="509">
        <v>3</v>
      </c>
    </row>
    <row r="12837" spans="1:8">
      <c r="A12837" s="508" t="s">
        <v>654</v>
      </c>
      <c r="B12837" s="509" t="s">
        <v>427</v>
      </c>
      <c r="C12837" s="509" t="s">
        <v>1031</v>
      </c>
      <c r="H12837" s="509">
        <v>0</v>
      </c>
    </row>
    <row r="12838" spans="1:8">
      <c r="A12838" s="508" t="s">
        <v>654</v>
      </c>
      <c r="B12838" s="509" t="s">
        <v>427</v>
      </c>
      <c r="C12838" s="509" t="s">
        <v>1032</v>
      </c>
      <c r="H12838" s="509">
        <v>0</v>
      </c>
    </row>
    <row r="12839" spans="1:8">
      <c r="A12839" s="508" t="s">
        <v>654</v>
      </c>
      <c r="B12839" s="509" t="s">
        <v>427</v>
      </c>
      <c r="C12839" s="509">
        <v>52</v>
      </c>
      <c r="H12839" s="509">
        <v>0</v>
      </c>
    </row>
    <row r="12840" spans="1:8">
      <c r="A12840" s="508" t="s">
        <v>654</v>
      </c>
      <c r="B12840" s="509" t="s">
        <v>427</v>
      </c>
      <c r="C12840" s="509">
        <v>53</v>
      </c>
      <c r="H12840" s="509">
        <v>0</v>
      </c>
    </row>
    <row r="12841" spans="1:8">
      <c r="A12841" s="508" t="s">
        <v>654</v>
      </c>
      <c r="B12841" s="509" t="s">
        <v>427</v>
      </c>
      <c r="C12841" s="509">
        <v>54</v>
      </c>
      <c r="H12841" s="509">
        <v>0</v>
      </c>
    </row>
    <row r="12842" spans="1:8">
      <c r="A12842" s="508" t="s">
        <v>654</v>
      </c>
      <c r="B12842" s="509" t="s">
        <v>427</v>
      </c>
      <c r="C12842" s="509">
        <v>55</v>
      </c>
      <c r="H12842" s="509">
        <v>0</v>
      </c>
    </row>
    <row r="12843" spans="1:8">
      <c r="A12843" s="508" t="s">
        <v>654</v>
      </c>
      <c r="B12843" s="509" t="s">
        <v>427</v>
      </c>
      <c r="C12843" s="509">
        <v>56</v>
      </c>
      <c r="H12843" s="509">
        <v>0</v>
      </c>
    </row>
    <row r="12844" spans="1:8">
      <c r="A12844" s="508" t="s">
        <v>654</v>
      </c>
      <c r="B12844" s="509" t="s">
        <v>427</v>
      </c>
      <c r="C12844" s="509">
        <v>57</v>
      </c>
      <c r="H12844" s="509">
        <v>0</v>
      </c>
    </row>
    <row r="12845" spans="1:8">
      <c r="A12845" s="508" t="s">
        <v>654</v>
      </c>
      <c r="B12845" s="509" t="s">
        <v>427</v>
      </c>
      <c r="C12845" s="509">
        <v>58</v>
      </c>
      <c r="H12845" s="509">
        <v>0</v>
      </c>
    </row>
    <row r="12846" spans="1:8">
      <c r="A12846" s="508" t="s">
        <v>654</v>
      </c>
      <c r="B12846" s="509" t="s">
        <v>427</v>
      </c>
      <c r="C12846" s="509">
        <v>59</v>
      </c>
      <c r="H12846" s="509">
        <v>0</v>
      </c>
    </row>
    <row r="12847" spans="1:8">
      <c r="A12847" s="508" t="s">
        <v>654</v>
      </c>
      <c r="B12847" s="509" t="s">
        <v>427</v>
      </c>
      <c r="C12847" s="509">
        <v>60</v>
      </c>
      <c r="H12847" s="509">
        <v>0</v>
      </c>
    </row>
    <row r="12848" spans="1:8">
      <c r="A12848" s="508" t="s">
        <v>654</v>
      </c>
      <c r="B12848" s="509" t="s">
        <v>427</v>
      </c>
      <c r="C12848" s="509">
        <v>61</v>
      </c>
      <c r="D12848" s="509">
        <v>3</v>
      </c>
      <c r="E12848" s="509">
        <v>2</v>
      </c>
      <c r="H12848" s="509">
        <v>3</v>
      </c>
    </row>
    <row r="12849" spans="1:8">
      <c r="A12849" s="508" t="s">
        <v>654</v>
      </c>
      <c r="B12849" s="509" t="s">
        <v>427</v>
      </c>
      <c r="C12849" s="509">
        <v>62</v>
      </c>
      <c r="H12849" s="509">
        <v>0</v>
      </c>
    </row>
    <row r="12850" spans="1:8">
      <c r="A12850" s="508" t="s">
        <v>654</v>
      </c>
      <c r="B12850" s="509" t="s">
        <v>427</v>
      </c>
      <c r="C12850" s="509">
        <v>63</v>
      </c>
      <c r="H12850" s="509">
        <v>0</v>
      </c>
    </row>
    <row r="12851" spans="1:8">
      <c r="A12851" s="508" t="s">
        <v>654</v>
      </c>
      <c r="B12851" s="509" t="s">
        <v>427</v>
      </c>
      <c r="C12851" s="509" t="s">
        <v>1033</v>
      </c>
      <c r="H12851" s="509">
        <v>0</v>
      </c>
    </row>
    <row r="12852" spans="1:8">
      <c r="A12852" s="508" t="s">
        <v>654</v>
      </c>
      <c r="B12852" s="509" t="s">
        <v>427</v>
      </c>
      <c r="C12852" s="509" t="s">
        <v>1034</v>
      </c>
      <c r="D12852" s="509">
        <v>1</v>
      </c>
      <c r="E12852" s="509">
        <v>0</v>
      </c>
      <c r="H12852" s="509">
        <v>1</v>
      </c>
    </row>
    <row r="12853" spans="1:8">
      <c r="A12853" s="508" t="s">
        <v>654</v>
      </c>
      <c r="B12853" s="509" t="s">
        <v>427</v>
      </c>
      <c r="C12853" s="509">
        <v>64</v>
      </c>
      <c r="H12853" s="509">
        <v>0</v>
      </c>
    </row>
    <row r="12854" spans="1:8">
      <c r="A12854" s="508" t="s">
        <v>654</v>
      </c>
      <c r="B12854" s="509" t="s">
        <v>427</v>
      </c>
      <c r="C12854" s="509" t="s">
        <v>1035</v>
      </c>
      <c r="D12854" s="509">
        <v>3</v>
      </c>
      <c r="F12854" s="509">
        <v>1</v>
      </c>
      <c r="H12854" s="509">
        <v>4</v>
      </c>
    </row>
    <row r="12855" spans="1:8">
      <c r="A12855" s="508" t="s">
        <v>654</v>
      </c>
      <c r="B12855" s="509" t="s">
        <v>427</v>
      </c>
      <c r="C12855" s="509">
        <v>65</v>
      </c>
      <c r="D12855" s="509">
        <v>6</v>
      </c>
      <c r="E12855" s="509">
        <v>5</v>
      </c>
      <c r="H12855" s="509">
        <v>6</v>
      </c>
    </row>
    <row r="12856" spans="1:8">
      <c r="A12856" s="508" t="s">
        <v>654</v>
      </c>
      <c r="B12856" s="509" t="s">
        <v>427</v>
      </c>
      <c r="C12856" s="509">
        <v>66</v>
      </c>
      <c r="H12856" s="509">
        <v>0</v>
      </c>
    </row>
    <row r="12857" spans="1:8">
      <c r="A12857" s="508" t="s">
        <v>654</v>
      </c>
      <c r="B12857" s="509" t="s">
        <v>427</v>
      </c>
      <c r="C12857" s="509" t="s">
        <v>1036</v>
      </c>
      <c r="H12857" s="509">
        <v>0</v>
      </c>
    </row>
    <row r="12858" spans="1:8">
      <c r="A12858" s="508" t="s">
        <v>654</v>
      </c>
      <c r="B12858" s="509" t="s">
        <v>427</v>
      </c>
      <c r="C12858" s="509" t="s">
        <v>1037</v>
      </c>
      <c r="D12858" s="509">
        <v>9</v>
      </c>
      <c r="F12858" s="509">
        <v>1</v>
      </c>
      <c r="H12858" s="509">
        <v>10</v>
      </c>
    </row>
    <row r="12859" spans="1:8">
      <c r="A12859" s="508" t="s">
        <v>654</v>
      </c>
      <c r="B12859" s="509" t="s">
        <v>427</v>
      </c>
      <c r="C12859" s="509" t="s">
        <v>1038</v>
      </c>
      <c r="H12859" s="509">
        <v>0</v>
      </c>
    </row>
    <row r="12860" spans="1:8">
      <c r="A12860" s="508" t="s">
        <v>654</v>
      </c>
      <c r="B12860" s="509" t="s">
        <v>427</v>
      </c>
      <c r="C12860" s="509" t="s">
        <v>1039</v>
      </c>
      <c r="D12860" s="509">
        <v>1</v>
      </c>
      <c r="H12860" s="509">
        <v>1</v>
      </c>
    </row>
    <row r="12861" spans="1:8">
      <c r="A12861" s="508" t="s">
        <v>654</v>
      </c>
      <c r="B12861" s="509" t="s">
        <v>427</v>
      </c>
      <c r="C12861" s="509" t="s">
        <v>1040</v>
      </c>
      <c r="D12861" s="509">
        <v>5</v>
      </c>
      <c r="H12861" s="509">
        <v>5</v>
      </c>
    </row>
    <row r="12862" spans="1:8">
      <c r="A12862" s="508" t="s">
        <v>654</v>
      </c>
      <c r="B12862" s="509" t="s">
        <v>427</v>
      </c>
      <c r="C12862" s="509" t="s">
        <v>1041</v>
      </c>
      <c r="D12862" s="509">
        <v>1</v>
      </c>
      <c r="H12862" s="509">
        <v>1</v>
      </c>
    </row>
    <row r="12863" spans="1:8">
      <c r="A12863" s="508" t="s">
        <v>654</v>
      </c>
      <c r="B12863" s="509" t="s">
        <v>427</v>
      </c>
      <c r="C12863" s="509" t="s">
        <v>1042</v>
      </c>
    </row>
    <row r="12864" spans="1:8">
      <c r="A12864" s="508" t="s">
        <v>654</v>
      </c>
      <c r="B12864" s="509" t="s">
        <v>427</v>
      </c>
      <c r="C12864" s="509">
        <v>67</v>
      </c>
      <c r="D12864" s="509">
        <v>2</v>
      </c>
      <c r="F12864" s="509">
        <v>0</v>
      </c>
      <c r="H12864" s="509">
        <v>2</v>
      </c>
    </row>
    <row r="12865" spans="1:8">
      <c r="A12865" s="508" t="s">
        <v>654</v>
      </c>
      <c r="B12865" s="509" t="s">
        <v>427</v>
      </c>
      <c r="C12865" s="509">
        <v>68</v>
      </c>
      <c r="H12865" s="509">
        <v>0</v>
      </c>
    </row>
    <row r="12866" spans="1:8">
      <c r="A12866" s="508" t="s">
        <v>654</v>
      </c>
      <c r="B12866" s="509" t="s">
        <v>427</v>
      </c>
      <c r="C12866" s="509" t="s">
        <v>1043</v>
      </c>
      <c r="H12866" s="509">
        <v>0</v>
      </c>
    </row>
    <row r="12867" spans="1:8">
      <c r="A12867" s="508" t="s">
        <v>654</v>
      </c>
      <c r="B12867" s="509" t="s">
        <v>427</v>
      </c>
      <c r="C12867" s="509">
        <v>69</v>
      </c>
      <c r="H12867" s="509">
        <v>0</v>
      </c>
    </row>
    <row r="12868" spans="1:8">
      <c r="A12868" s="508" t="s">
        <v>654</v>
      </c>
      <c r="B12868" s="509" t="s">
        <v>427</v>
      </c>
      <c r="C12868" s="509" t="s">
        <v>1044</v>
      </c>
      <c r="H12868" s="509">
        <v>0</v>
      </c>
    </row>
    <row r="12869" spans="1:8">
      <c r="A12869" s="508" t="s">
        <v>654</v>
      </c>
      <c r="B12869" s="509" t="s">
        <v>427</v>
      </c>
      <c r="C12869" s="509" t="s">
        <v>1045</v>
      </c>
      <c r="H12869" s="509">
        <v>0</v>
      </c>
    </row>
    <row r="12870" spans="1:8">
      <c r="A12870" s="508" t="s">
        <v>654</v>
      </c>
      <c r="B12870" s="509" t="s">
        <v>427</v>
      </c>
      <c r="C12870" s="509">
        <v>70</v>
      </c>
      <c r="H12870" s="509">
        <v>0</v>
      </c>
    </row>
    <row r="12871" spans="1:8">
      <c r="A12871" s="508" t="s">
        <v>654</v>
      </c>
      <c r="B12871" s="509" t="s">
        <v>427</v>
      </c>
      <c r="C12871" s="509" t="s">
        <v>1046</v>
      </c>
      <c r="H12871" s="509">
        <v>0</v>
      </c>
    </row>
    <row r="12872" spans="1:8">
      <c r="A12872" s="508" t="s">
        <v>654</v>
      </c>
      <c r="B12872" s="509" t="s">
        <v>427</v>
      </c>
      <c r="C12872" s="509">
        <v>71</v>
      </c>
      <c r="H12872" s="509">
        <v>0</v>
      </c>
    </row>
    <row r="12873" spans="1:8">
      <c r="A12873" s="508" t="s">
        <v>654</v>
      </c>
      <c r="B12873" s="509" t="s">
        <v>427</v>
      </c>
      <c r="C12873" s="509" t="s">
        <v>1047</v>
      </c>
      <c r="D12873" s="509">
        <v>1</v>
      </c>
      <c r="E12873" s="509">
        <v>1</v>
      </c>
      <c r="H12873" s="509">
        <v>1</v>
      </c>
    </row>
    <row r="12874" spans="1:8">
      <c r="A12874" s="508" t="s">
        <v>654</v>
      </c>
      <c r="B12874" s="509" t="s">
        <v>427</v>
      </c>
      <c r="C12874" s="509" t="s">
        <v>1048</v>
      </c>
      <c r="D12874" s="509">
        <v>1</v>
      </c>
      <c r="H12874" s="509">
        <v>1</v>
      </c>
    </row>
    <row r="12875" spans="1:8">
      <c r="A12875" s="508" t="s">
        <v>654</v>
      </c>
      <c r="B12875" s="509" t="s">
        <v>427</v>
      </c>
      <c r="C12875" s="509" t="s">
        <v>1049</v>
      </c>
      <c r="H12875" s="509">
        <v>0</v>
      </c>
    </row>
    <row r="12876" spans="1:8">
      <c r="A12876" s="508" t="s">
        <v>654</v>
      </c>
      <c r="B12876" s="509" t="s">
        <v>427</v>
      </c>
      <c r="C12876" s="509" t="s">
        <v>1050</v>
      </c>
      <c r="H12876" s="509">
        <v>0</v>
      </c>
    </row>
    <row r="12877" spans="1:8">
      <c r="A12877" s="508" t="s">
        <v>654</v>
      </c>
      <c r="B12877" s="509" t="s">
        <v>427</v>
      </c>
      <c r="C12877" s="509" t="s">
        <v>1051</v>
      </c>
      <c r="H12877" s="509">
        <v>0</v>
      </c>
    </row>
    <row r="12878" spans="1:8">
      <c r="A12878" s="508" t="s">
        <v>654</v>
      </c>
      <c r="B12878" s="509" t="s">
        <v>427</v>
      </c>
      <c r="C12878" s="509">
        <v>72</v>
      </c>
      <c r="D12878" s="509">
        <v>11</v>
      </c>
      <c r="H12878" s="509">
        <v>11</v>
      </c>
    </row>
    <row r="12879" spans="1:8">
      <c r="A12879" s="508" t="s">
        <v>654</v>
      </c>
      <c r="B12879" s="509" t="s">
        <v>427</v>
      </c>
      <c r="C12879" s="509">
        <v>74</v>
      </c>
      <c r="H12879" s="509">
        <v>0</v>
      </c>
    </row>
    <row r="12880" spans="1:8">
      <c r="A12880" s="508" t="s">
        <v>654</v>
      </c>
      <c r="B12880" s="509" t="s">
        <v>427</v>
      </c>
      <c r="C12880" s="509" t="s">
        <v>4571</v>
      </c>
      <c r="D12880" s="509">
        <v>88</v>
      </c>
      <c r="E12880" s="509">
        <v>26</v>
      </c>
      <c r="F12880" s="509">
        <v>3</v>
      </c>
      <c r="G12880" s="509">
        <v>0</v>
      </c>
      <c r="H12880" s="509">
        <v>91</v>
      </c>
    </row>
    <row r="12881" spans="1:8">
      <c r="A12881" s="508" t="s">
        <v>655</v>
      </c>
      <c r="B12881" s="509" t="s">
        <v>428</v>
      </c>
      <c r="C12881" s="509">
        <v>1</v>
      </c>
      <c r="H12881" s="509">
        <v>0</v>
      </c>
    </row>
    <row r="12882" spans="1:8">
      <c r="A12882" s="508" t="s">
        <v>655</v>
      </c>
      <c r="B12882" s="509" t="s">
        <v>428</v>
      </c>
      <c r="C12882" s="509" t="s">
        <v>1023</v>
      </c>
      <c r="H12882" s="509">
        <v>0</v>
      </c>
    </row>
    <row r="12883" spans="1:8">
      <c r="A12883" s="508" t="s">
        <v>655</v>
      </c>
      <c r="B12883" s="509" t="s">
        <v>428</v>
      </c>
      <c r="C12883" s="509">
        <v>2</v>
      </c>
      <c r="D12883" s="509">
        <v>3</v>
      </c>
      <c r="E12883" s="509">
        <v>1</v>
      </c>
      <c r="H12883" s="509">
        <v>3</v>
      </c>
    </row>
    <row r="12884" spans="1:8">
      <c r="A12884" s="508" t="s">
        <v>655</v>
      </c>
      <c r="B12884" s="509" t="s">
        <v>428</v>
      </c>
      <c r="C12884" s="509">
        <v>3</v>
      </c>
      <c r="D12884" s="509">
        <v>6</v>
      </c>
      <c r="H12884" s="509">
        <v>6</v>
      </c>
    </row>
    <row r="12885" spans="1:8">
      <c r="A12885" s="508" t="s">
        <v>655</v>
      </c>
      <c r="B12885" s="509" t="s">
        <v>428</v>
      </c>
      <c r="C12885" s="509">
        <v>4</v>
      </c>
      <c r="D12885" s="509">
        <v>7</v>
      </c>
      <c r="H12885" s="509">
        <v>7</v>
      </c>
    </row>
    <row r="12886" spans="1:8">
      <c r="A12886" s="508" t="s">
        <v>655</v>
      </c>
      <c r="B12886" s="509" t="s">
        <v>428</v>
      </c>
      <c r="C12886" s="509">
        <v>5</v>
      </c>
      <c r="H12886" s="509">
        <v>0</v>
      </c>
    </row>
    <row r="12887" spans="1:8">
      <c r="A12887" s="508" t="s">
        <v>655</v>
      </c>
      <c r="B12887" s="509" t="s">
        <v>428</v>
      </c>
      <c r="C12887" s="509">
        <v>6</v>
      </c>
      <c r="H12887" s="509">
        <v>0</v>
      </c>
    </row>
    <row r="12888" spans="1:8">
      <c r="A12888" s="508" t="s">
        <v>655</v>
      </c>
      <c r="B12888" s="509" t="s">
        <v>428</v>
      </c>
      <c r="C12888" s="509">
        <v>7</v>
      </c>
      <c r="H12888" s="509">
        <v>0</v>
      </c>
    </row>
    <row r="12889" spans="1:8">
      <c r="A12889" s="508" t="s">
        <v>655</v>
      </c>
      <c r="B12889" s="509" t="s">
        <v>428</v>
      </c>
      <c r="C12889" s="509">
        <v>8</v>
      </c>
      <c r="H12889" s="509">
        <v>0</v>
      </c>
    </row>
    <row r="12890" spans="1:8">
      <c r="A12890" s="508" t="s">
        <v>655</v>
      </c>
      <c r="B12890" s="509" t="s">
        <v>428</v>
      </c>
      <c r="C12890" s="509">
        <v>9</v>
      </c>
      <c r="H12890" s="509">
        <v>0</v>
      </c>
    </row>
    <row r="12891" spans="1:8">
      <c r="A12891" s="508" t="s">
        <v>655</v>
      </c>
      <c r="B12891" s="509" t="s">
        <v>428</v>
      </c>
      <c r="C12891" s="509">
        <v>10</v>
      </c>
      <c r="D12891" s="509">
        <v>2</v>
      </c>
      <c r="H12891" s="509">
        <v>2</v>
      </c>
    </row>
    <row r="12892" spans="1:8">
      <c r="A12892" s="508" t="s">
        <v>655</v>
      </c>
      <c r="B12892" s="509" t="s">
        <v>428</v>
      </c>
      <c r="C12892" s="509">
        <v>11</v>
      </c>
      <c r="H12892" s="509">
        <v>0</v>
      </c>
    </row>
    <row r="12893" spans="1:8">
      <c r="A12893" s="508" t="s">
        <v>655</v>
      </c>
      <c r="B12893" s="509" t="s">
        <v>428</v>
      </c>
      <c r="C12893" s="509">
        <v>12</v>
      </c>
      <c r="D12893" s="509">
        <v>1</v>
      </c>
      <c r="H12893" s="509">
        <v>1</v>
      </c>
    </row>
    <row r="12894" spans="1:8">
      <c r="A12894" s="508" t="s">
        <v>655</v>
      </c>
      <c r="B12894" s="509" t="s">
        <v>428</v>
      </c>
      <c r="C12894" s="509">
        <v>13</v>
      </c>
      <c r="H12894" s="509">
        <v>0</v>
      </c>
    </row>
    <row r="12895" spans="1:8">
      <c r="A12895" s="508" t="s">
        <v>655</v>
      </c>
      <c r="B12895" s="509" t="s">
        <v>428</v>
      </c>
      <c r="C12895" s="509">
        <v>14</v>
      </c>
      <c r="H12895" s="509">
        <v>0</v>
      </c>
    </row>
    <row r="12896" spans="1:8">
      <c r="A12896" s="508" t="s">
        <v>655</v>
      </c>
      <c r="B12896" s="509" t="s">
        <v>428</v>
      </c>
      <c r="C12896" s="509">
        <v>15</v>
      </c>
      <c r="H12896" s="509">
        <v>0</v>
      </c>
    </row>
    <row r="12897" spans="1:8">
      <c r="A12897" s="508" t="s">
        <v>655</v>
      </c>
      <c r="B12897" s="509" t="s">
        <v>428</v>
      </c>
      <c r="C12897" s="509">
        <v>16</v>
      </c>
      <c r="D12897" s="509">
        <v>1</v>
      </c>
      <c r="H12897" s="509">
        <v>1</v>
      </c>
    </row>
    <row r="12898" spans="1:8">
      <c r="A12898" s="508" t="s">
        <v>655</v>
      </c>
      <c r="B12898" s="509" t="s">
        <v>428</v>
      </c>
      <c r="C12898" s="509">
        <v>17</v>
      </c>
      <c r="D12898" s="509">
        <v>5</v>
      </c>
      <c r="E12898" s="509">
        <v>2</v>
      </c>
      <c r="H12898" s="509">
        <v>5</v>
      </c>
    </row>
    <row r="12899" spans="1:8">
      <c r="A12899" s="508" t="s">
        <v>655</v>
      </c>
      <c r="B12899" s="509" t="s">
        <v>428</v>
      </c>
      <c r="C12899" s="509">
        <v>18</v>
      </c>
      <c r="H12899" s="509">
        <v>0</v>
      </c>
    </row>
    <row r="12900" spans="1:8">
      <c r="A12900" s="508" t="s">
        <v>655</v>
      </c>
      <c r="B12900" s="509" t="s">
        <v>428</v>
      </c>
      <c r="C12900" s="509" t="s">
        <v>1024</v>
      </c>
      <c r="D12900" s="509">
        <v>2</v>
      </c>
      <c r="H12900" s="509">
        <v>2</v>
      </c>
    </row>
    <row r="12901" spans="1:8">
      <c r="A12901" s="508" t="s">
        <v>655</v>
      </c>
      <c r="B12901" s="509" t="s">
        <v>428</v>
      </c>
      <c r="C12901" s="509" t="s">
        <v>1025</v>
      </c>
      <c r="H12901" s="509">
        <v>0</v>
      </c>
    </row>
    <row r="12902" spans="1:8">
      <c r="A12902" s="508" t="s">
        <v>655</v>
      </c>
      <c r="B12902" s="509" t="s">
        <v>428</v>
      </c>
      <c r="C12902" s="509">
        <v>19</v>
      </c>
      <c r="H12902" s="509">
        <v>0</v>
      </c>
    </row>
    <row r="12903" spans="1:8">
      <c r="A12903" s="508" t="s">
        <v>655</v>
      </c>
      <c r="B12903" s="509" t="s">
        <v>428</v>
      </c>
      <c r="C12903" s="509">
        <v>20</v>
      </c>
      <c r="H12903" s="509">
        <v>0</v>
      </c>
    </row>
    <row r="12904" spans="1:8">
      <c r="A12904" s="508" t="s">
        <v>655</v>
      </c>
      <c r="B12904" s="509" t="s">
        <v>428</v>
      </c>
      <c r="C12904" s="509">
        <v>21</v>
      </c>
      <c r="D12904" s="509">
        <v>1</v>
      </c>
      <c r="E12904" s="509">
        <v>1</v>
      </c>
      <c r="H12904" s="509">
        <v>1</v>
      </c>
    </row>
    <row r="12905" spans="1:8">
      <c r="A12905" s="508" t="s">
        <v>655</v>
      </c>
      <c r="B12905" s="509" t="s">
        <v>428</v>
      </c>
      <c r="C12905" s="509" t="s">
        <v>1026</v>
      </c>
      <c r="H12905" s="509">
        <v>0</v>
      </c>
    </row>
    <row r="12906" spans="1:8">
      <c r="A12906" s="508" t="s">
        <v>655</v>
      </c>
      <c r="B12906" s="509" t="s">
        <v>428</v>
      </c>
      <c r="C12906" s="509" t="s">
        <v>1027</v>
      </c>
      <c r="H12906" s="509">
        <v>0</v>
      </c>
    </row>
    <row r="12907" spans="1:8">
      <c r="A12907" s="508" t="s">
        <v>655</v>
      </c>
      <c r="B12907" s="509" t="s">
        <v>428</v>
      </c>
      <c r="C12907" s="509" t="s">
        <v>1028</v>
      </c>
      <c r="H12907" s="509">
        <v>0</v>
      </c>
    </row>
    <row r="12908" spans="1:8">
      <c r="A12908" s="508" t="s">
        <v>655</v>
      </c>
      <c r="B12908" s="509" t="s">
        <v>428</v>
      </c>
      <c r="C12908" s="509">
        <v>22</v>
      </c>
      <c r="H12908" s="509">
        <v>0</v>
      </c>
    </row>
    <row r="12909" spans="1:8">
      <c r="A12909" s="508" t="s">
        <v>655</v>
      </c>
      <c r="B12909" s="509" t="s">
        <v>428</v>
      </c>
      <c r="C12909" s="509">
        <v>23</v>
      </c>
      <c r="D12909" s="509">
        <v>2</v>
      </c>
      <c r="H12909" s="509">
        <v>2</v>
      </c>
    </row>
    <row r="12910" spans="1:8">
      <c r="A12910" s="508" t="s">
        <v>655</v>
      </c>
      <c r="B12910" s="509" t="s">
        <v>428</v>
      </c>
      <c r="C12910" s="509" t="s">
        <v>1029</v>
      </c>
      <c r="H12910" s="509">
        <v>0</v>
      </c>
    </row>
    <row r="12911" spans="1:8">
      <c r="A12911" s="508" t="s">
        <v>655</v>
      </c>
      <c r="B12911" s="509" t="s">
        <v>428</v>
      </c>
      <c r="C12911" s="509">
        <v>24</v>
      </c>
      <c r="H12911" s="509">
        <v>0</v>
      </c>
    </row>
    <row r="12912" spans="1:8">
      <c r="A12912" s="508" t="s">
        <v>655</v>
      </c>
      <c r="B12912" s="509" t="s">
        <v>428</v>
      </c>
      <c r="C12912" s="509">
        <v>25</v>
      </c>
    </row>
    <row r="12913" spans="1:8">
      <c r="A12913" s="508" t="s">
        <v>655</v>
      </c>
      <c r="B12913" s="509" t="s">
        <v>428</v>
      </c>
      <c r="C12913" s="509">
        <v>26</v>
      </c>
      <c r="D12913" s="509">
        <v>1</v>
      </c>
      <c r="E12913" s="509">
        <v>1</v>
      </c>
      <c r="H12913" s="509">
        <v>1</v>
      </c>
    </row>
    <row r="12914" spans="1:8">
      <c r="A12914" s="508" t="s">
        <v>655</v>
      </c>
      <c r="B12914" s="509" t="s">
        <v>428</v>
      </c>
      <c r="C12914" s="509">
        <v>27</v>
      </c>
      <c r="D12914" s="509">
        <v>4</v>
      </c>
      <c r="E12914" s="509">
        <v>3</v>
      </c>
      <c r="H12914" s="509">
        <v>4</v>
      </c>
    </row>
    <row r="12915" spans="1:8">
      <c r="A12915" s="508" t="s">
        <v>655</v>
      </c>
      <c r="B12915" s="509" t="s">
        <v>428</v>
      </c>
      <c r="C12915" s="509">
        <v>28</v>
      </c>
      <c r="H12915" s="509">
        <v>0</v>
      </c>
    </row>
    <row r="12916" spans="1:8">
      <c r="A12916" s="508" t="s">
        <v>655</v>
      </c>
      <c r="B12916" s="509" t="s">
        <v>428</v>
      </c>
      <c r="C12916" s="509">
        <v>29</v>
      </c>
      <c r="H12916" s="509">
        <v>0</v>
      </c>
    </row>
    <row r="12917" spans="1:8">
      <c r="A12917" s="508" t="s">
        <v>655</v>
      </c>
      <c r="B12917" s="509" t="s">
        <v>428</v>
      </c>
      <c r="C12917" s="509">
        <v>30</v>
      </c>
      <c r="H12917" s="509">
        <v>0</v>
      </c>
    </row>
    <row r="12918" spans="1:8">
      <c r="A12918" s="508" t="s">
        <v>655</v>
      </c>
      <c r="B12918" s="509" t="s">
        <v>428</v>
      </c>
      <c r="C12918" s="509">
        <v>31</v>
      </c>
      <c r="H12918" s="509">
        <v>0</v>
      </c>
    </row>
    <row r="12919" spans="1:8">
      <c r="A12919" s="508" t="s">
        <v>655</v>
      </c>
      <c r="B12919" s="509" t="s">
        <v>428</v>
      </c>
      <c r="C12919" s="509">
        <v>32</v>
      </c>
      <c r="H12919" s="509">
        <v>0</v>
      </c>
    </row>
    <row r="12920" spans="1:8">
      <c r="A12920" s="508" t="s">
        <v>655</v>
      </c>
      <c r="B12920" s="509" t="s">
        <v>428</v>
      </c>
      <c r="C12920" s="509">
        <v>33</v>
      </c>
      <c r="D12920" s="509">
        <v>2</v>
      </c>
      <c r="E12920" s="509">
        <v>1</v>
      </c>
      <c r="H12920" s="509">
        <v>2</v>
      </c>
    </row>
    <row r="12921" spans="1:8">
      <c r="A12921" s="508" t="s">
        <v>655</v>
      </c>
      <c r="B12921" s="509" t="s">
        <v>428</v>
      </c>
      <c r="C12921" s="509">
        <v>34</v>
      </c>
      <c r="H12921" s="509">
        <v>0</v>
      </c>
    </row>
    <row r="12922" spans="1:8">
      <c r="A12922" s="508" t="s">
        <v>655</v>
      </c>
      <c r="B12922" s="509" t="s">
        <v>428</v>
      </c>
      <c r="C12922" s="509">
        <v>35</v>
      </c>
      <c r="H12922" s="509">
        <v>0</v>
      </c>
    </row>
    <row r="12923" spans="1:8">
      <c r="A12923" s="508" t="s">
        <v>655</v>
      </c>
      <c r="B12923" s="509" t="s">
        <v>428</v>
      </c>
      <c r="C12923" s="509">
        <v>36</v>
      </c>
      <c r="H12923" s="509">
        <v>0</v>
      </c>
    </row>
    <row r="12924" spans="1:8">
      <c r="A12924" s="508" t="s">
        <v>655</v>
      </c>
      <c r="B12924" s="509" t="s">
        <v>428</v>
      </c>
      <c r="C12924" s="509">
        <v>37</v>
      </c>
      <c r="D12924" s="509">
        <v>2</v>
      </c>
      <c r="E12924" s="509">
        <v>1</v>
      </c>
      <c r="H12924" s="509">
        <v>2</v>
      </c>
    </row>
    <row r="12925" spans="1:8">
      <c r="A12925" s="508" t="s">
        <v>655</v>
      </c>
      <c r="B12925" s="509" t="s">
        <v>428</v>
      </c>
      <c r="C12925" s="509">
        <v>38</v>
      </c>
      <c r="H12925" s="509">
        <v>0</v>
      </c>
    </row>
    <row r="12926" spans="1:8">
      <c r="A12926" s="508" t="s">
        <v>655</v>
      </c>
      <c r="B12926" s="509" t="s">
        <v>428</v>
      </c>
      <c r="C12926" s="509" t="s">
        <v>1030</v>
      </c>
    </row>
    <row r="12927" spans="1:8">
      <c r="A12927" s="508" t="s">
        <v>655</v>
      </c>
      <c r="B12927" s="509" t="s">
        <v>428</v>
      </c>
      <c r="C12927" s="509">
        <v>39</v>
      </c>
      <c r="H12927" s="509">
        <v>0</v>
      </c>
    </row>
    <row r="12928" spans="1:8">
      <c r="A12928" s="508" t="s">
        <v>655</v>
      </c>
      <c r="B12928" s="509" t="s">
        <v>428</v>
      </c>
      <c r="C12928" s="509">
        <v>40</v>
      </c>
      <c r="H12928" s="509">
        <v>0</v>
      </c>
    </row>
    <row r="12929" spans="1:8">
      <c r="A12929" s="508" t="s">
        <v>655</v>
      </c>
      <c r="B12929" s="509" t="s">
        <v>428</v>
      </c>
      <c r="C12929" s="509">
        <v>41</v>
      </c>
      <c r="H12929" s="509">
        <v>0</v>
      </c>
    </row>
    <row r="12930" spans="1:8">
      <c r="A12930" s="508" t="s">
        <v>655</v>
      </c>
      <c r="B12930" s="509" t="s">
        <v>428</v>
      </c>
      <c r="C12930" s="509">
        <v>42</v>
      </c>
      <c r="H12930" s="509">
        <v>0</v>
      </c>
    </row>
    <row r="12931" spans="1:8">
      <c r="A12931" s="508" t="s">
        <v>655</v>
      </c>
      <c r="B12931" s="509" t="s">
        <v>428</v>
      </c>
      <c r="C12931" s="509">
        <v>43</v>
      </c>
      <c r="H12931" s="509">
        <v>0</v>
      </c>
    </row>
    <row r="12932" spans="1:8">
      <c r="A12932" s="508" t="s">
        <v>655</v>
      </c>
      <c r="B12932" s="509" t="s">
        <v>428</v>
      </c>
      <c r="C12932" s="509">
        <v>44</v>
      </c>
      <c r="H12932" s="509">
        <v>0</v>
      </c>
    </row>
    <row r="12933" spans="1:8">
      <c r="A12933" s="508" t="s">
        <v>655</v>
      </c>
      <c r="B12933" s="509" t="s">
        <v>428</v>
      </c>
      <c r="C12933" s="509">
        <v>45</v>
      </c>
      <c r="H12933" s="509">
        <v>0</v>
      </c>
    </row>
    <row r="12934" spans="1:8">
      <c r="A12934" s="508" t="s">
        <v>655</v>
      </c>
      <c r="B12934" s="509" t="s">
        <v>428</v>
      </c>
      <c r="C12934" s="509">
        <v>46</v>
      </c>
      <c r="D12934" s="509">
        <v>3</v>
      </c>
      <c r="E12934" s="509">
        <v>3</v>
      </c>
      <c r="H12934" s="509">
        <v>3</v>
      </c>
    </row>
    <row r="12935" spans="1:8">
      <c r="A12935" s="508" t="s">
        <v>655</v>
      </c>
      <c r="B12935" s="509" t="s">
        <v>428</v>
      </c>
      <c r="C12935" s="509">
        <v>47</v>
      </c>
      <c r="D12935" s="509">
        <v>1</v>
      </c>
      <c r="E12935" s="509">
        <v>1</v>
      </c>
      <c r="H12935" s="509">
        <v>1</v>
      </c>
    </row>
    <row r="12936" spans="1:8">
      <c r="A12936" s="508" t="s">
        <v>655</v>
      </c>
      <c r="B12936" s="509" t="s">
        <v>428</v>
      </c>
      <c r="C12936" s="509">
        <v>48</v>
      </c>
      <c r="D12936" s="509">
        <v>1</v>
      </c>
      <c r="E12936" s="509">
        <v>1</v>
      </c>
      <c r="H12936" s="509">
        <v>1</v>
      </c>
    </row>
    <row r="12937" spans="1:8">
      <c r="A12937" s="508" t="s">
        <v>655</v>
      </c>
      <c r="B12937" s="509" t="s">
        <v>428</v>
      </c>
      <c r="C12937" s="509">
        <v>49</v>
      </c>
      <c r="H12937" s="509">
        <v>0</v>
      </c>
    </row>
    <row r="12938" spans="1:8">
      <c r="A12938" s="508" t="s">
        <v>655</v>
      </c>
      <c r="B12938" s="509" t="s">
        <v>428</v>
      </c>
      <c r="C12938" s="509">
        <v>50</v>
      </c>
      <c r="H12938" s="509">
        <v>0</v>
      </c>
    </row>
    <row r="12939" spans="1:8">
      <c r="A12939" s="508" t="s">
        <v>655</v>
      </c>
      <c r="B12939" s="509" t="s">
        <v>428</v>
      </c>
      <c r="C12939" s="509">
        <v>51</v>
      </c>
      <c r="H12939" s="509">
        <v>0</v>
      </c>
    </row>
    <row r="12940" spans="1:8">
      <c r="A12940" s="508" t="s">
        <v>655</v>
      </c>
      <c r="B12940" s="509" t="s">
        <v>428</v>
      </c>
      <c r="C12940" s="509" t="s">
        <v>1031</v>
      </c>
      <c r="D12940" s="509">
        <v>1</v>
      </c>
      <c r="H12940" s="509">
        <v>1</v>
      </c>
    </row>
    <row r="12941" spans="1:8">
      <c r="A12941" s="508" t="s">
        <v>655</v>
      </c>
      <c r="B12941" s="509" t="s">
        <v>428</v>
      </c>
      <c r="C12941" s="509" t="s">
        <v>1032</v>
      </c>
      <c r="H12941" s="509">
        <v>0</v>
      </c>
    </row>
    <row r="12942" spans="1:8">
      <c r="A12942" s="508" t="s">
        <v>655</v>
      </c>
      <c r="B12942" s="509" t="s">
        <v>428</v>
      </c>
      <c r="C12942" s="509">
        <v>52</v>
      </c>
      <c r="H12942" s="509">
        <v>0</v>
      </c>
    </row>
    <row r="12943" spans="1:8">
      <c r="A12943" s="508" t="s">
        <v>655</v>
      </c>
      <c r="B12943" s="509" t="s">
        <v>428</v>
      </c>
      <c r="C12943" s="509">
        <v>53</v>
      </c>
      <c r="H12943" s="509">
        <v>0</v>
      </c>
    </row>
    <row r="12944" spans="1:8">
      <c r="A12944" s="508" t="s">
        <v>655</v>
      </c>
      <c r="B12944" s="509" t="s">
        <v>428</v>
      </c>
      <c r="C12944" s="509">
        <v>54</v>
      </c>
      <c r="H12944" s="509">
        <v>0</v>
      </c>
    </row>
    <row r="12945" spans="1:8">
      <c r="A12945" s="508" t="s">
        <v>655</v>
      </c>
      <c r="B12945" s="509" t="s">
        <v>428</v>
      </c>
      <c r="C12945" s="509">
        <v>55</v>
      </c>
      <c r="D12945" s="509">
        <v>1</v>
      </c>
      <c r="H12945" s="509">
        <v>1</v>
      </c>
    </row>
    <row r="12946" spans="1:8">
      <c r="A12946" s="508" t="s">
        <v>655</v>
      </c>
      <c r="B12946" s="509" t="s">
        <v>428</v>
      </c>
      <c r="C12946" s="509">
        <v>56</v>
      </c>
      <c r="H12946" s="509">
        <v>0</v>
      </c>
    </row>
    <row r="12947" spans="1:8">
      <c r="A12947" s="508" t="s">
        <v>655</v>
      </c>
      <c r="B12947" s="509" t="s">
        <v>428</v>
      </c>
      <c r="C12947" s="509">
        <v>57</v>
      </c>
      <c r="H12947" s="509">
        <v>0</v>
      </c>
    </row>
    <row r="12948" spans="1:8">
      <c r="A12948" s="508" t="s">
        <v>655</v>
      </c>
      <c r="B12948" s="509" t="s">
        <v>428</v>
      </c>
      <c r="C12948" s="509">
        <v>58</v>
      </c>
      <c r="H12948" s="509">
        <v>0</v>
      </c>
    </row>
    <row r="12949" spans="1:8">
      <c r="A12949" s="508" t="s">
        <v>655</v>
      </c>
      <c r="B12949" s="509" t="s">
        <v>428</v>
      </c>
      <c r="C12949" s="509">
        <v>59</v>
      </c>
      <c r="H12949" s="509">
        <v>0</v>
      </c>
    </row>
    <row r="12950" spans="1:8">
      <c r="A12950" s="508" t="s">
        <v>655</v>
      </c>
      <c r="B12950" s="509" t="s">
        <v>428</v>
      </c>
      <c r="C12950" s="509">
        <v>60</v>
      </c>
      <c r="H12950" s="509">
        <v>0</v>
      </c>
    </row>
    <row r="12951" spans="1:8">
      <c r="A12951" s="508" t="s">
        <v>655</v>
      </c>
      <c r="B12951" s="509" t="s">
        <v>428</v>
      </c>
      <c r="C12951" s="509">
        <v>61</v>
      </c>
      <c r="H12951" s="509">
        <v>0</v>
      </c>
    </row>
    <row r="12952" spans="1:8">
      <c r="A12952" s="508" t="s">
        <v>655</v>
      </c>
      <c r="B12952" s="509" t="s">
        <v>428</v>
      </c>
      <c r="C12952" s="509">
        <v>62</v>
      </c>
      <c r="D12952" s="509">
        <v>2</v>
      </c>
      <c r="E12952" s="509">
        <v>2</v>
      </c>
      <c r="H12952" s="509">
        <v>2</v>
      </c>
    </row>
    <row r="12953" spans="1:8">
      <c r="A12953" s="508" t="s">
        <v>655</v>
      </c>
      <c r="B12953" s="509" t="s">
        <v>428</v>
      </c>
      <c r="C12953" s="509">
        <v>63</v>
      </c>
      <c r="D12953" s="509">
        <v>3</v>
      </c>
      <c r="E12953" s="509">
        <v>1</v>
      </c>
      <c r="F12953" s="509">
        <v>1</v>
      </c>
      <c r="G12953" s="509">
        <v>1</v>
      </c>
      <c r="H12953" s="509">
        <v>4</v>
      </c>
    </row>
    <row r="12954" spans="1:8">
      <c r="A12954" s="508" t="s">
        <v>655</v>
      </c>
      <c r="B12954" s="509" t="s">
        <v>428</v>
      </c>
      <c r="C12954" s="509" t="s">
        <v>1033</v>
      </c>
      <c r="H12954" s="509">
        <v>0</v>
      </c>
    </row>
    <row r="12955" spans="1:8">
      <c r="A12955" s="508" t="s">
        <v>655</v>
      </c>
      <c r="B12955" s="509" t="s">
        <v>428</v>
      </c>
      <c r="C12955" s="509" t="s">
        <v>1034</v>
      </c>
      <c r="D12955" s="509">
        <v>2</v>
      </c>
      <c r="H12955" s="509">
        <v>2</v>
      </c>
    </row>
    <row r="12956" spans="1:8">
      <c r="A12956" s="508" t="s">
        <v>655</v>
      </c>
      <c r="B12956" s="509" t="s">
        <v>428</v>
      </c>
      <c r="C12956" s="509">
        <v>64</v>
      </c>
      <c r="H12956" s="509">
        <v>0</v>
      </c>
    </row>
    <row r="12957" spans="1:8">
      <c r="A12957" s="508" t="s">
        <v>655</v>
      </c>
      <c r="B12957" s="509" t="s">
        <v>428</v>
      </c>
      <c r="C12957" s="509" t="s">
        <v>1035</v>
      </c>
      <c r="D12957" s="509">
        <v>2</v>
      </c>
      <c r="H12957" s="509">
        <v>2</v>
      </c>
    </row>
    <row r="12958" spans="1:8">
      <c r="A12958" s="508" t="s">
        <v>655</v>
      </c>
      <c r="B12958" s="509" t="s">
        <v>428</v>
      </c>
      <c r="C12958" s="509">
        <v>65</v>
      </c>
      <c r="D12958" s="509">
        <v>4</v>
      </c>
      <c r="E12958" s="509">
        <v>3</v>
      </c>
      <c r="H12958" s="509">
        <v>4</v>
      </c>
    </row>
    <row r="12959" spans="1:8">
      <c r="A12959" s="508" t="s">
        <v>655</v>
      </c>
      <c r="B12959" s="509" t="s">
        <v>428</v>
      </c>
      <c r="C12959" s="509">
        <v>66</v>
      </c>
      <c r="D12959" s="509">
        <v>2</v>
      </c>
      <c r="E12959" s="509">
        <v>2</v>
      </c>
      <c r="H12959" s="509">
        <v>2</v>
      </c>
    </row>
    <row r="12960" spans="1:8">
      <c r="A12960" s="508" t="s">
        <v>655</v>
      </c>
      <c r="B12960" s="509" t="s">
        <v>428</v>
      </c>
      <c r="C12960" s="509" t="s">
        <v>1036</v>
      </c>
      <c r="H12960" s="509">
        <v>0</v>
      </c>
    </row>
    <row r="12961" spans="1:8">
      <c r="A12961" s="508" t="s">
        <v>655</v>
      </c>
      <c r="B12961" s="509" t="s">
        <v>428</v>
      </c>
      <c r="C12961" s="509" t="s">
        <v>1037</v>
      </c>
      <c r="D12961" s="509">
        <v>34</v>
      </c>
      <c r="F12961" s="509">
        <v>5</v>
      </c>
      <c r="H12961" s="509">
        <v>39</v>
      </c>
    </row>
    <row r="12962" spans="1:8">
      <c r="A12962" s="508" t="s">
        <v>655</v>
      </c>
      <c r="B12962" s="509" t="s">
        <v>428</v>
      </c>
      <c r="C12962" s="509" t="s">
        <v>1038</v>
      </c>
      <c r="D12962" s="509">
        <v>2</v>
      </c>
      <c r="H12962" s="509">
        <v>2</v>
      </c>
    </row>
    <row r="12963" spans="1:8">
      <c r="A12963" s="508" t="s">
        <v>655</v>
      </c>
      <c r="B12963" s="509" t="s">
        <v>428</v>
      </c>
      <c r="C12963" s="509" t="s">
        <v>1039</v>
      </c>
      <c r="D12963" s="509">
        <v>6</v>
      </c>
      <c r="H12963" s="509">
        <v>6</v>
      </c>
    </row>
    <row r="12964" spans="1:8">
      <c r="A12964" s="508" t="s">
        <v>655</v>
      </c>
      <c r="B12964" s="509" t="s">
        <v>428</v>
      </c>
      <c r="C12964" s="509" t="s">
        <v>1040</v>
      </c>
      <c r="D12964" s="509">
        <v>3</v>
      </c>
      <c r="F12964" s="509">
        <v>12</v>
      </c>
      <c r="H12964" s="509">
        <v>15</v>
      </c>
    </row>
    <row r="12965" spans="1:8">
      <c r="A12965" s="508" t="s">
        <v>655</v>
      </c>
      <c r="B12965" s="509" t="s">
        <v>428</v>
      </c>
      <c r="C12965" s="509" t="s">
        <v>1041</v>
      </c>
      <c r="D12965" s="509">
        <v>1</v>
      </c>
      <c r="H12965" s="509">
        <v>1</v>
      </c>
    </row>
    <row r="12966" spans="1:8">
      <c r="A12966" s="508" t="s">
        <v>655</v>
      </c>
      <c r="B12966" s="509" t="s">
        <v>428</v>
      </c>
      <c r="C12966" s="509" t="s">
        <v>1042</v>
      </c>
    </row>
    <row r="12967" spans="1:8">
      <c r="A12967" s="508" t="s">
        <v>655</v>
      </c>
      <c r="B12967" s="509" t="s">
        <v>428</v>
      </c>
      <c r="C12967" s="509">
        <v>67</v>
      </c>
      <c r="D12967" s="509">
        <v>2</v>
      </c>
      <c r="H12967" s="509">
        <v>2</v>
      </c>
    </row>
    <row r="12968" spans="1:8">
      <c r="A12968" s="508" t="s">
        <v>655</v>
      </c>
      <c r="B12968" s="509" t="s">
        <v>428</v>
      </c>
      <c r="C12968" s="509">
        <v>68</v>
      </c>
      <c r="H12968" s="509">
        <v>0</v>
      </c>
    </row>
    <row r="12969" spans="1:8">
      <c r="A12969" s="508" t="s">
        <v>655</v>
      </c>
      <c r="B12969" s="509" t="s">
        <v>428</v>
      </c>
      <c r="C12969" s="509" t="s">
        <v>1043</v>
      </c>
      <c r="D12969" s="509">
        <v>4</v>
      </c>
      <c r="H12969" s="509">
        <v>4</v>
      </c>
    </row>
    <row r="12970" spans="1:8">
      <c r="A12970" s="508" t="s">
        <v>655</v>
      </c>
      <c r="B12970" s="509" t="s">
        <v>428</v>
      </c>
      <c r="C12970" s="509">
        <v>69</v>
      </c>
      <c r="H12970" s="509">
        <v>0</v>
      </c>
    </row>
    <row r="12971" spans="1:8">
      <c r="A12971" s="508" t="s">
        <v>655</v>
      </c>
      <c r="B12971" s="509" t="s">
        <v>428</v>
      </c>
      <c r="C12971" s="509" t="s">
        <v>1044</v>
      </c>
      <c r="D12971" s="509">
        <v>1</v>
      </c>
      <c r="H12971" s="509">
        <v>1</v>
      </c>
    </row>
    <row r="12972" spans="1:8">
      <c r="A12972" s="508" t="s">
        <v>655</v>
      </c>
      <c r="B12972" s="509" t="s">
        <v>428</v>
      </c>
      <c r="C12972" s="509" t="s">
        <v>1045</v>
      </c>
      <c r="H12972" s="509">
        <v>0</v>
      </c>
    </row>
    <row r="12973" spans="1:8">
      <c r="A12973" s="508" t="s">
        <v>655</v>
      </c>
      <c r="B12973" s="509" t="s">
        <v>428</v>
      </c>
      <c r="C12973" s="509">
        <v>70</v>
      </c>
      <c r="H12973" s="509">
        <v>0</v>
      </c>
    </row>
    <row r="12974" spans="1:8">
      <c r="A12974" s="508" t="s">
        <v>655</v>
      </c>
      <c r="B12974" s="509" t="s">
        <v>428</v>
      </c>
      <c r="C12974" s="509" t="s">
        <v>1046</v>
      </c>
      <c r="H12974" s="509">
        <v>0</v>
      </c>
    </row>
    <row r="12975" spans="1:8">
      <c r="A12975" s="508" t="s">
        <v>655</v>
      </c>
      <c r="B12975" s="509" t="s">
        <v>428</v>
      </c>
      <c r="C12975" s="509">
        <v>71</v>
      </c>
      <c r="H12975" s="509">
        <v>0</v>
      </c>
    </row>
    <row r="12976" spans="1:8">
      <c r="A12976" s="508" t="s">
        <v>655</v>
      </c>
      <c r="B12976" s="509" t="s">
        <v>428</v>
      </c>
      <c r="C12976" s="509" t="s">
        <v>1047</v>
      </c>
      <c r="D12976" s="509">
        <v>4</v>
      </c>
      <c r="E12976" s="509">
        <v>1</v>
      </c>
      <c r="F12976" s="509">
        <v>4</v>
      </c>
      <c r="G12976" s="509">
        <v>4</v>
      </c>
      <c r="H12976" s="509">
        <v>8</v>
      </c>
    </row>
    <row r="12977" spans="1:8">
      <c r="A12977" s="508" t="s">
        <v>655</v>
      </c>
      <c r="B12977" s="509" t="s">
        <v>428</v>
      </c>
      <c r="C12977" s="509" t="s">
        <v>1048</v>
      </c>
      <c r="D12977" s="509">
        <v>1</v>
      </c>
      <c r="H12977" s="509">
        <v>1</v>
      </c>
    </row>
    <row r="12978" spans="1:8">
      <c r="A12978" s="508" t="s">
        <v>655</v>
      </c>
      <c r="B12978" s="509" t="s">
        <v>428</v>
      </c>
      <c r="C12978" s="509" t="s">
        <v>1049</v>
      </c>
      <c r="H12978" s="509">
        <v>0</v>
      </c>
    </row>
    <row r="12979" spans="1:8">
      <c r="A12979" s="508" t="s">
        <v>655</v>
      </c>
      <c r="B12979" s="509" t="s">
        <v>428</v>
      </c>
      <c r="C12979" s="509" t="s">
        <v>1050</v>
      </c>
      <c r="H12979" s="509">
        <v>0</v>
      </c>
    </row>
    <row r="12980" spans="1:8">
      <c r="A12980" s="508" t="s">
        <v>655</v>
      </c>
      <c r="B12980" s="509" t="s">
        <v>428</v>
      </c>
      <c r="C12980" s="509" t="s">
        <v>1051</v>
      </c>
      <c r="H12980" s="509">
        <v>0</v>
      </c>
    </row>
    <row r="12981" spans="1:8">
      <c r="A12981" s="508" t="s">
        <v>655</v>
      </c>
      <c r="B12981" s="509" t="s">
        <v>428</v>
      </c>
      <c r="C12981" s="509">
        <v>72</v>
      </c>
      <c r="D12981" s="509">
        <v>61</v>
      </c>
      <c r="F12981" s="509">
        <v>5</v>
      </c>
      <c r="H12981" s="509">
        <v>66</v>
      </c>
    </row>
    <row r="12982" spans="1:8">
      <c r="A12982" s="508" t="s">
        <v>655</v>
      </c>
      <c r="B12982" s="509" t="s">
        <v>428</v>
      </c>
      <c r="C12982" s="509">
        <v>74</v>
      </c>
      <c r="D12982" s="509">
        <v>6</v>
      </c>
      <c r="E12982" s="509">
        <v>1</v>
      </c>
      <c r="H12982" s="509">
        <v>6</v>
      </c>
    </row>
    <row r="12983" spans="1:8">
      <c r="A12983" s="508" t="s">
        <v>655</v>
      </c>
      <c r="B12983" s="509" t="s">
        <v>428</v>
      </c>
      <c r="C12983" s="509" t="s">
        <v>4571</v>
      </c>
      <c r="D12983" s="509">
        <v>189</v>
      </c>
      <c r="E12983" s="509">
        <v>25</v>
      </c>
      <c r="F12983" s="509">
        <v>26</v>
      </c>
      <c r="G12983" s="509">
        <v>5</v>
      </c>
      <c r="H12983" s="509">
        <v>215</v>
      </c>
    </row>
    <row r="12984" spans="1:8">
      <c r="A12984" s="508" t="s">
        <v>656</v>
      </c>
      <c r="B12984" s="509" t="s">
        <v>429</v>
      </c>
      <c r="C12984" s="509">
        <v>1</v>
      </c>
      <c r="H12984" s="509">
        <v>0</v>
      </c>
    </row>
    <row r="12985" spans="1:8">
      <c r="A12985" s="508" t="s">
        <v>656</v>
      </c>
      <c r="B12985" s="509" t="s">
        <v>429</v>
      </c>
      <c r="C12985" s="509" t="s">
        <v>1023</v>
      </c>
      <c r="H12985" s="509">
        <v>0</v>
      </c>
    </row>
    <row r="12986" spans="1:8">
      <c r="A12986" s="508" t="s">
        <v>656</v>
      </c>
      <c r="B12986" s="509" t="s">
        <v>429</v>
      </c>
      <c r="C12986" s="509">
        <v>2</v>
      </c>
      <c r="D12986" s="509">
        <v>5</v>
      </c>
      <c r="E12986" s="509">
        <v>1</v>
      </c>
      <c r="H12986" s="509">
        <v>5</v>
      </c>
    </row>
    <row r="12987" spans="1:8">
      <c r="A12987" s="508" t="s">
        <v>656</v>
      </c>
      <c r="B12987" s="509" t="s">
        <v>429</v>
      </c>
      <c r="C12987" s="509">
        <v>3</v>
      </c>
      <c r="D12987" s="509">
        <v>1</v>
      </c>
      <c r="H12987" s="509">
        <v>1</v>
      </c>
    </row>
    <row r="12988" spans="1:8">
      <c r="A12988" s="508" t="s">
        <v>656</v>
      </c>
      <c r="B12988" s="509" t="s">
        <v>429</v>
      </c>
      <c r="C12988" s="509">
        <v>4</v>
      </c>
      <c r="D12988" s="509">
        <v>1</v>
      </c>
      <c r="H12988" s="509">
        <v>1</v>
      </c>
    </row>
    <row r="12989" spans="1:8">
      <c r="A12989" s="508" t="s">
        <v>656</v>
      </c>
      <c r="B12989" s="509" t="s">
        <v>429</v>
      </c>
      <c r="C12989" s="509">
        <v>5</v>
      </c>
      <c r="H12989" s="509">
        <v>0</v>
      </c>
    </row>
    <row r="12990" spans="1:8">
      <c r="A12990" s="508" t="s">
        <v>656</v>
      </c>
      <c r="B12990" s="509" t="s">
        <v>429</v>
      </c>
      <c r="C12990" s="509">
        <v>6</v>
      </c>
      <c r="H12990" s="509">
        <v>0</v>
      </c>
    </row>
    <row r="12991" spans="1:8">
      <c r="A12991" s="508" t="s">
        <v>656</v>
      </c>
      <c r="B12991" s="509" t="s">
        <v>429</v>
      </c>
      <c r="C12991" s="509">
        <v>7</v>
      </c>
      <c r="H12991" s="509">
        <v>0</v>
      </c>
    </row>
    <row r="12992" spans="1:8">
      <c r="A12992" s="508" t="s">
        <v>656</v>
      </c>
      <c r="B12992" s="509" t="s">
        <v>429</v>
      </c>
      <c r="C12992" s="509">
        <v>8</v>
      </c>
      <c r="H12992" s="509">
        <v>0</v>
      </c>
    </row>
    <row r="12993" spans="1:8">
      <c r="A12993" s="508" t="s">
        <v>656</v>
      </c>
      <c r="B12993" s="509" t="s">
        <v>429</v>
      </c>
      <c r="C12993" s="509">
        <v>9</v>
      </c>
      <c r="H12993" s="509">
        <v>0</v>
      </c>
    </row>
    <row r="12994" spans="1:8">
      <c r="A12994" s="508" t="s">
        <v>656</v>
      </c>
      <c r="B12994" s="509" t="s">
        <v>429</v>
      </c>
      <c r="C12994" s="509">
        <v>10</v>
      </c>
      <c r="H12994" s="509">
        <v>0</v>
      </c>
    </row>
    <row r="12995" spans="1:8">
      <c r="A12995" s="508" t="s">
        <v>656</v>
      </c>
      <c r="B12995" s="509" t="s">
        <v>429</v>
      </c>
      <c r="C12995" s="509">
        <v>11</v>
      </c>
      <c r="H12995" s="509">
        <v>0</v>
      </c>
    </row>
    <row r="12996" spans="1:8">
      <c r="A12996" s="508" t="s">
        <v>656</v>
      </c>
      <c r="B12996" s="509" t="s">
        <v>429</v>
      </c>
      <c r="C12996" s="509">
        <v>12</v>
      </c>
      <c r="H12996" s="509">
        <v>0</v>
      </c>
    </row>
    <row r="12997" spans="1:8">
      <c r="A12997" s="508" t="s">
        <v>656</v>
      </c>
      <c r="B12997" s="509" t="s">
        <v>429</v>
      </c>
      <c r="C12997" s="509">
        <v>13</v>
      </c>
      <c r="H12997" s="509">
        <v>0</v>
      </c>
    </row>
    <row r="12998" spans="1:8">
      <c r="A12998" s="508" t="s">
        <v>656</v>
      </c>
      <c r="B12998" s="509" t="s">
        <v>429</v>
      </c>
      <c r="C12998" s="509">
        <v>14</v>
      </c>
      <c r="H12998" s="509">
        <v>0</v>
      </c>
    </row>
    <row r="12999" spans="1:8">
      <c r="A12999" s="508" t="s">
        <v>656</v>
      </c>
      <c r="B12999" s="509" t="s">
        <v>429</v>
      </c>
      <c r="C12999" s="509">
        <v>15</v>
      </c>
      <c r="H12999" s="509">
        <v>0</v>
      </c>
    </row>
    <row r="13000" spans="1:8">
      <c r="A13000" s="508" t="s">
        <v>656</v>
      </c>
      <c r="B13000" s="509" t="s">
        <v>429</v>
      </c>
      <c r="C13000" s="509">
        <v>16</v>
      </c>
      <c r="H13000" s="509">
        <v>0</v>
      </c>
    </row>
    <row r="13001" spans="1:8">
      <c r="A13001" s="508" t="s">
        <v>656</v>
      </c>
      <c r="B13001" s="509" t="s">
        <v>429</v>
      </c>
      <c r="C13001" s="509">
        <v>17</v>
      </c>
      <c r="D13001" s="509">
        <v>1</v>
      </c>
      <c r="H13001" s="509">
        <v>1</v>
      </c>
    </row>
    <row r="13002" spans="1:8">
      <c r="A13002" s="508" t="s">
        <v>656</v>
      </c>
      <c r="B13002" s="509" t="s">
        <v>429</v>
      </c>
      <c r="C13002" s="509">
        <v>18</v>
      </c>
      <c r="H13002" s="509">
        <v>0</v>
      </c>
    </row>
    <row r="13003" spans="1:8">
      <c r="A13003" s="508" t="s">
        <v>656</v>
      </c>
      <c r="B13003" s="509" t="s">
        <v>429</v>
      </c>
      <c r="C13003" s="509" t="s">
        <v>1024</v>
      </c>
      <c r="H13003" s="509">
        <v>0</v>
      </c>
    </row>
    <row r="13004" spans="1:8">
      <c r="A13004" s="508" t="s">
        <v>656</v>
      </c>
      <c r="B13004" s="509" t="s">
        <v>429</v>
      </c>
      <c r="C13004" s="509" t="s">
        <v>1025</v>
      </c>
      <c r="H13004" s="509">
        <v>0</v>
      </c>
    </row>
    <row r="13005" spans="1:8">
      <c r="A13005" s="508" t="s">
        <v>656</v>
      </c>
      <c r="B13005" s="509" t="s">
        <v>429</v>
      </c>
      <c r="C13005" s="509">
        <v>19</v>
      </c>
      <c r="H13005" s="509">
        <v>0</v>
      </c>
    </row>
    <row r="13006" spans="1:8">
      <c r="A13006" s="508" t="s">
        <v>656</v>
      </c>
      <c r="B13006" s="509" t="s">
        <v>429</v>
      </c>
      <c r="C13006" s="509">
        <v>20</v>
      </c>
      <c r="H13006" s="509">
        <v>0</v>
      </c>
    </row>
    <row r="13007" spans="1:8">
      <c r="A13007" s="508" t="s">
        <v>656</v>
      </c>
      <c r="B13007" s="509" t="s">
        <v>429</v>
      </c>
      <c r="C13007" s="509">
        <v>21</v>
      </c>
      <c r="H13007" s="509">
        <v>0</v>
      </c>
    </row>
    <row r="13008" spans="1:8">
      <c r="A13008" s="508" t="s">
        <v>656</v>
      </c>
      <c r="B13008" s="509" t="s">
        <v>429</v>
      </c>
      <c r="C13008" s="509" t="s">
        <v>1026</v>
      </c>
      <c r="H13008" s="509">
        <v>0</v>
      </c>
    </row>
    <row r="13009" spans="1:8">
      <c r="A13009" s="508" t="s">
        <v>656</v>
      </c>
      <c r="B13009" s="509" t="s">
        <v>429</v>
      </c>
      <c r="C13009" s="509" t="s">
        <v>1027</v>
      </c>
      <c r="H13009" s="509">
        <v>0</v>
      </c>
    </row>
    <row r="13010" spans="1:8">
      <c r="A13010" s="508" t="s">
        <v>656</v>
      </c>
      <c r="B13010" s="509" t="s">
        <v>429</v>
      </c>
      <c r="C13010" s="509" t="s">
        <v>1028</v>
      </c>
      <c r="H13010" s="509">
        <v>0</v>
      </c>
    </row>
    <row r="13011" spans="1:8">
      <c r="A13011" s="508" t="s">
        <v>656</v>
      </c>
      <c r="B13011" s="509" t="s">
        <v>429</v>
      </c>
      <c r="C13011" s="509">
        <v>22</v>
      </c>
      <c r="H13011" s="509">
        <v>0</v>
      </c>
    </row>
    <row r="13012" spans="1:8">
      <c r="A13012" s="508" t="s">
        <v>656</v>
      </c>
      <c r="B13012" s="509" t="s">
        <v>429</v>
      </c>
      <c r="C13012" s="509">
        <v>23</v>
      </c>
      <c r="H13012" s="509">
        <v>0</v>
      </c>
    </row>
    <row r="13013" spans="1:8">
      <c r="A13013" s="508" t="s">
        <v>656</v>
      </c>
      <c r="B13013" s="509" t="s">
        <v>429</v>
      </c>
      <c r="C13013" s="509" t="s">
        <v>1029</v>
      </c>
      <c r="H13013" s="509">
        <v>0</v>
      </c>
    </row>
    <row r="13014" spans="1:8">
      <c r="A13014" s="508" t="s">
        <v>656</v>
      </c>
      <c r="B13014" s="509" t="s">
        <v>429</v>
      </c>
      <c r="C13014" s="509">
        <v>24</v>
      </c>
      <c r="H13014" s="509">
        <v>0</v>
      </c>
    </row>
    <row r="13015" spans="1:8">
      <c r="A13015" s="508" t="s">
        <v>656</v>
      </c>
      <c r="B13015" s="509" t="s">
        <v>429</v>
      </c>
      <c r="C13015" s="509">
        <v>25</v>
      </c>
    </row>
    <row r="13016" spans="1:8">
      <c r="A13016" s="508" t="s">
        <v>656</v>
      </c>
      <c r="B13016" s="509" t="s">
        <v>429</v>
      </c>
      <c r="C13016" s="509">
        <v>26</v>
      </c>
      <c r="H13016" s="509">
        <v>0</v>
      </c>
    </row>
    <row r="13017" spans="1:8">
      <c r="A13017" s="508" t="s">
        <v>656</v>
      </c>
      <c r="B13017" s="509" t="s">
        <v>429</v>
      </c>
      <c r="C13017" s="509">
        <v>27</v>
      </c>
      <c r="H13017" s="509">
        <v>0</v>
      </c>
    </row>
    <row r="13018" spans="1:8">
      <c r="A13018" s="508" t="s">
        <v>656</v>
      </c>
      <c r="B13018" s="509" t="s">
        <v>429</v>
      </c>
      <c r="C13018" s="509">
        <v>28</v>
      </c>
      <c r="H13018" s="509">
        <v>0</v>
      </c>
    </row>
    <row r="13019" spans="1:8">
      <c r="A13019" s="508" t="s">
        <v>656</v>
      </c>
      <c r="B13019" s="509" t="s">
        <v>429</v>
      </c>
      <c r="C13019" s="509">
        <v>29</v>
      </c>
      <c r="H13019" s="509">
        <v>0</v>
      </c>
    </row>
    <row r="13020" spans="1:8">
      <c r="A13020" s="508" t="s">
        <v>656</v>
      </c>
      <c r="B13020" s="509" t="s">
        <v>429</v>
      </c>
      <c r="C13020" s="509">
        <v>30</v>
      </c>
      <c r="H13020" s="509">
        <v>0</v>
      </c>
    </row>
    <row r="13021" spans="1:8">
      <c r="A13021" s="508" t="s">
        <v>656</v>
      </c>
      <c r="B13021" s="509" t="s">
        <v>429</v>
      </c>
      <c r="C13021" s="509">
        <v>31</v>
      </c>
      <c r="H13021" s="509">
        <v>0</v>
      </c>
    </row>
    <row r="13022" spans="1:8">
      <c r="A13022" s="508" t="s">
        <v>656</v>
      </c>
      <c r="B13022" s="509" t="s">
        <v>429</v>
      </c>
      <c r="C13022" s="509">
        <v>32</v>
      </c>
      <c r="H13022" s="509">
        <v>0</v>
      </c>
    </row>
    <row r="13023" spans="1:8">
      <c r="A13023" s="508" t="s">
        <v>656</v>
      </c>
      <c r="B13023" s="509" t="s">
        <v>429</v>
      </c>
      <c r="C13023" s="509">
        <v>33</v>
      </c>
      <c r="H13023" s="509">
        <v>0</v>
      </c>
    </row>
    <row r="13024" spans="1:8">
      <c r="A13024" s="508" t="s">
        <v>656</v>
      </c>
      <c r="B13024" s="509" t="s">
        <v>429</v>
      </c>
      <c r="C13024" s="509">
        <v>34</v>
      </c>
      <c r="H13024" s="509">
        <v>0</v>
      </c>
    </row>
    <row r="13025" spans="1:8">
      <c r="A13025" s="508" t="s">
        <v>656</v>
      </c>
      <c r="B13025" s="509" t="s">
        <v>429</v>
      </c>
      <c r="C13025" s="509">
        <v>35</v>
      </c>
      <c r="H13025" s="509">
        <v>0</v>
      </c>
    </row>
    <row r="13026" spans="1:8">
      <c r="A13026" s="508" t="s">
        <v>656</v>
      </c>
      <c r="B13026" s="509" t="s">
        <v>429</v>
      </c>
      <c r="C13026" s="509">
        <v>36</v>
      </c>
      <c r="H13026" s="509">
        <v>0</v>
      </c>
    </row>
    <row r="13027" spans="1:8">
      <c r="A13027" s="508" t="s">
        <v>656</v>
      </c>
      <c r="B13027" s="509" t="s">
        <v>429</v>
      </c>
      <c r="C13027" s="509">
        <v>37</v>
      </c>
      <c r="H13027" s="509">
        <v>0</v>
      </c>
    </row>
    <row r="13028" spans="1:8">
      <c r="A13028" s="508" t="s">
        <v>656</v>
      </c>
      <c r="B13028" s="509" t="s">
        <v>429</v>
      </c>
      <c r="C13028" s="509">
        <v>38</v>
      </c>
      <c r="H13028" s="509">
        <v>0</v>
      </c>
    </row>
    <row r="13029" spans="1:8">
      <c r="A13029" s="508" t="s">
        <v>656</v>
      </c>
      <c r="B13029" s="509" t="s">
        <v>429</v>
      </c>
      <c r="C13029" s="509" t="s">
        <v>1030</v>
      </c>
    </row>
    <row r="13030" spans="1:8">
      <c r="A13030" s="508" t="s">
        <v>656</v>
      </c>
      <c r="B13030" s="509" t="s">
        <v>429</v>
      </c>
      <c r="C13030" s="509">
        <v>39</v>
      </c>
      <c r="H13030" s="509">
        <v>0</v>
      </c>
    </row>
    <row r="13031" spans="1:8">
      <c r="A13031" s="508" t="s">
        <v>656</v>
      </c>
      <c r="B13031" s="509" t="s">
        <v>429</v>
      </c>
      <c r="C13031" s="509">
        <v>40</v>
      </c>
      <c r="H13031" s="509">
        <v>0</v>
      </c>
    </row>
    <row r="13032" spans="1:8">
      <c r="A13032" s="508" t="s">
        <v>656</v>
      </c>
      <c r="B13032" s="509" t="s">
        <v>429</v>
      </c>
      <c r="C13032" s="509">
        <v>41</v>
      </c>
      <c r="H13032" s="509">
        <v>0</v>
      </c>
    </row>
    <row r="13033" spans="1:8">
      <c r="A13033" s="508" t="s">
        <v>656</v>
      </c>
      <c r="B13033" s="509" t="s">
        <v>429</v>
      </c>
      <c r="C13033" s="509">
        <v>42</v>
      </c>
      <c r="H13033" s="509">
        <v>0</v>
      </c>
    </row>
    <row r="13034" spans="1:8">
      <c r="A13034" s="508" t="s">
        <v>656</v>
      </c>
      <c r="B13034" s="509" t="s">
        <v>429</v>
      </c>
      <c r="C13034" s="509">
        <v>43</v>
      </c>
      <c r="H13034" s="509">
        <v>0</v>
      </c>
    </row>
    <row r="13035" spans="1:8">
      <c r="A13035" s="508" t="s">
        <v>656</v>
      </c>
      <c r="B13035" s="509" t="s">
        <v>429</v>
      </c>
      <c r="C13035" s="509">
        <v>44</v>
      </c>
      <c r="H13035" s="509">
        <v>0</v>
      </c>
    </row>
    <row r="13036" spans="1:8">
      <c r="A13036" s="508" t="s">
        <v>656</v>
      </c>
      <c r="B13036" s="509" t="s">
        <v>429</v>
      </c>
      <c r="C13036" s="509">
        <v>45</v>
      </c>
      <c r="H13036" s="509">
        <v>0</v>
      </c>
    </row>
    <row r="13037" spans="1:8">
      <c r="A13037" s="508" t="s">
        <v>656</v>
      </c>
      <c r="B13037" s="509" t="s">
        <v>429</v>
      </c>
      <c r="C13037" s="509">
        <v>46</v>
      </c>
      <c r="H13037" s="509">
        <v>0</v>
      </c>
    </row>
    <row r="13038" spans="1:8">
      <c r="A13038" s="508" t="s">
        <v>656</v>
      </c>
      <c r="B13038" s="509" t="s">
        <v>429</v>
      </c>
      <c r="C13038" s="509">
        <v>47</v>
      </c>
      <c r="H13038" s="509">
        <v>0</v>
      </c>
    </row>
    <row r="13039" spans="1:8">
      <c r="A13039" s="508" t="s">
        <v>656</v>
      </c>
      <c r="B13039" s="509" t="s">
        <v>429</v>
      </c>
      <c r="C13039" s="509">
        <v>48</v>
      </c>
      <c r="H13039" s="509">
        <v>0</v>
      </c>
    </row>
    <row r="13040" spans="1:8">
      <c r="A13040" s="508" t="s">
        <v>656</v>
      </c>
      <c r="B13040" s="509" t="s">
        <v>429</v>
      </c>
      <c r="C13040" s="509">
        <v>49</v>
      </c>
      <c r="H13040" s="509">
        <v>0</v>
      </c>
    </row>
    <row r="13041" spans="1:8">
      <c r="A13041" s="508" t="s">
        <v>656</v>
      </c>
      <c r="B13041" s="509" t="s">
        <v>429</v>
      </c>
      <c r="C13041" s="509">
        <v>50</v>
      </c>
      <c r="H13041" s="509">
        <v>0</v>
      </c>
    </row>
    <row r="13042" spans="1:8">
      <c r="A13042" s="508" t="s">
        <v>656</v>
      </c>
      <c r="B13042" s="509" t="s">
        <v>429</v>
      </c>
      <c r="C13042" s="509">
        <v>51</v>
      </c>
      <c r="H13042" s="509">
        <v>0</v>
      </c>
    </row>
    <row r="13043" spans="1:8">
      <c r="A13043" s="508" t="s">
        <v>656</v>
      </c>
      <c r="B13043" s="509" t="s">
        <v>429</v>
      </c>
      <c r="C13043" s="509" t="s">
        <v>1031</v>
      </c>
      <c r="D13043" s="509">
        <v>1</v>
      </c>
      <c r="E13043" s="509">
        <v>1</v>
      </c>
      <c r="H13043" s="509">
        <v>1</v>
      </c>
    </row>
    <row r="13044" spans="1:8">
      <c r="A13044" s="508" t="s">
        <v>656</v>
      </c>
      <c r="B13044" s="509" t="s">
        <v>429</v>
      </c>
      <c r="C13044" s="509" t="s">
        <v>1032</v>
      </c>
      <c r="H13044" s="509">
        <v>0</v>
      </c>
    </row>
    <row r="13045" spans="1:8">
      <c r="A13045" s="508" t="s">
        <v>656</v>
      </c>
      <c r="B13045" s="509" t="s">
        <v>429</v>
      </c>
      <c r="C13045" s="509">
        <v>52</v>
      </c>
      <c r="H13045" s="509">
        <v>0</v>
      </c>
    </row>
    <row r="13046" spans="1:8">
      <c r="A13046" s="508" t="s">
        <v>656</v>
      </c>
      <c r="B13046" s="509" t="s">
        <v>429</v>
      </c>
      <c r="C13046" s="509">
        <v>53</v>
      </c>
      <c r="D13046" s="509">
        <v>1</v>
      </c>
      <c r="E13046" s="509">
        <v>1</v>
      </c>
      <c r="H13046" s="509">
        <v>1</v>
      </c>
    </row>
    <row r="13047" spans="1:8">
      <c r="A13047" s="508" t="s">
        <v>656</v>
      </c>
      <c r="B13047" s="509" t="s">
        <v>429</v>
      </c>
      <c r="C13047" s="509">
        <v>54</v>
      </c>
      <c r="H13047" s="509">
        <v>0</v>
      </c>
    </row>
    <row r="13048" spans="1:8">
      <c r="A13048" s="508" t="s">
        <v>656</v>
      </c>
      <c r="B13048" s="509" t="s">
        <v>429</v>
      </c>
      <c r="C13048" s="509">
        <v>55</v>
      </c>
      <c r="H13048" s="509">
        <v>0</v>
      </c>
    </row>
    <row r="13049" spans="1:8">
      <c r="A13049" s="508" t="s">
        <v>656</v>
      </c>
      <c r="B13049" s="509" t="s">
        <v>429</v>
      </c>
      <c r="C13049" s="509">
        <v>56</v>
      </c>
      <c r="H13049" s="509">
        <v>0</v>
      </c>
    </row>
    <row r="13050" spans="1:8">
      <c r="A13050" s="508" t="s">
        <v>656</v>
      </c>
      <c r="B13050" s="509" t="s">
        <v>429</v>
      </c>
      <c r="C13050" s="509">
        <v>57</v>
      </c>
      <c r="H13050" s="509">
        <v>0</v>
      </c>
    </row>
    <row r="13051" spans="1:8">
      <c r="A13051" s="508" t="s">
        <v>656</v>
      </c>
      <c r="B13051" s="509" t="s">
        <v>429</v>
      </c>
      <c r="C13051" s="509">
        <v>58</v>
      </c>
      <c r="H13051" s="509">
        <v>0</v>
      </c>
    </row>
    <row r="13052" spans="1:8">
      <c r="A13052" s="508" t="s">
        <v>656</v>
      </c>
      <c r="B13052" s="509" t="s">
        <v>429</v>
      </c>
      <c r="C13052" s="509">
        <v>59</v>
      </c>
      <c r="H13052" s="509">
        <v>0</v>
      </c>
    </row>
    <row r="13053" spans="1:8">
      <c r="A13053" s="508" t="s">
        <v>656</v>
      </c>
      <c r="B13053" s="509" t="s">
        <v>429</v>
      </c>
      <c r="C13053" s="509">
        <v>60</v>
      </c>
      <c r="H13053" s="509">
        <v>0</v>
      </c>
    </row>
    <row r="13054" spans="1:8">
      <c r="A13054" s="508" t="s">
        <v>656</v>
      </c>
      <c r="B13054" s="509" t="s">
        <v>429</v>
      </c>
      <c r="C13054" s="509">
        <v>61</v>
      </c>
      <c r="H13054" s="509">
        <v>0</v>
      </c>
    </row>
    <row r="13055" spans="1:8">
      <c r="A13055" s="508" t="s">
        <v>656</v>
      </c>
      <c r="B13055" s="509" t="s">
        <v>429</v>
      </c>
      <c r="C13055" s="509">
        <v>62</v>
      </c>
      <c r="H13055" s="509">
        <v>0</v>
      </c>
    </row>
    <row r="13056" spans="1:8">
      <c r="A13056" s="508" t="s">
        <v>656</v>
      </c>
      <c r="B13056" s="509" t="s">
        <v>429</v>
      </c>
      <c r="C13056" s="509">
        <v>63</v>
      </c>
      <c r="D13056" s="509">
        <v>2</v>
      </c>
      <c r="E13056" s="509">
        <v>2</v>
      </c>
      <c r="H13056" s="509">
        <v>2</v>
      </c>
    </row>
    <row r="13057" spans="1:8">
      <c r="A13057" s="508" t="s">
        <v>656</v>
      </c>
      <c r="B13057" s="509" t="s">
        <v>429</v>
      </c>
      <c r="C13057" s="509" t="s">
        <v>1033</v>
      </c>
      <c r="H13057" s="509">
        <v>0</v>
      </c>
    </row>
    <row r="13058" spans="1:8">
      <c r="A13058" s="508" t="s">
        <v>656</v>
      </c>
      <c r="B13058" s="509" t="s">
        <v>429</v>
      </c>
      <c r="C13058" s="509" t="s">
        <v>1034</v>
      </c>
      <c r="H13058" s="509">
        <v>0</v>
      </c>
    </row>
    <row r="13059" spans="1:8">
      <c r="A13059" s="508" t="s">
        <v>656</v>
      </c>
      <c r="B13059" s="509" t="s">
        <v>429</v>
      </c>
      <c r="C13059" s="509">
        <v>64</v>
      </c>
      <c r="H13059" s="509">
        <v>0</v>
      </c>
    </row>
    <row r="13060" spans="1:8">
      <c r="A13060" s="508" t="s">
        <v>656</v>
      </c>
      <c r="B13060" s="509" t="s">
        <v>429</v>
      </c>
      <c r="C13060" s="509" t="s">
        <v>1035</v>
      </c>
      <c r="D13060" s="509">
        <v>1</v>
      </c>
      <c r="F13060" s="509">
        <v>2</v>
      </c>
      <c r="H13060" s="509">
        <v>3</v>
      </c>
    </row>
    <row r="13061" spans="1:8">
      <c r="A13061" s="508" t="s">
        <v>656</v>
      </c>
      <c r="B13061" s="509" t="s">
        <v>429</v>
      </c>
      <c r="C13061" s="509">
        <v>65</v>
      </c>
      <c r="D13061" s="509">
        <v>3</v>
      </c>
      <c r="E13061" s="509">
        <v>2</v>
      </c>
      <c r="H13061" s="509">
        <v>3</v>
      </c>
    </row>
    <row r="13062" spans="1:8">
      <c r="A13062" s="508" t="s">
        <v>656</v>
      </c>
      <c r="B13062" s="509" t="s">
        <v>429</v>
      </c>
      <c r="C13062" s="509">
        <v>66</v>
      </c>
      <c r="H13062" s="509">
        <v>0</v>
      </c>
    </row>
    <row r="13063" spans="1:8">
      <c r="A13063" s="508" t="s">
        <v>656</v>
      </c>
      <c r="B13063" s="509" t="s">
        <v>429</v>
      </c>
      <c r="C13063" s="509" t="s">
        <v>1036</v>
      </c>
      <c r="H13063" s="509">
        <v>0</v>
      </c>
    </row>
    <row r="13064" spans="1:8">
      <c r="A13064" s="508" t="s">
        <v>656</v>
      </c>
      <c r="B13064" s="509" t="s">
        <v>429</v>
      </c>
      <c r="C13064" s="509" t="s">
        <v>1037</v>
      </c>
      <c r="D13064" s="509">
        <v>3</v>
      </c>
      <c r="F13064" s="509">
        <v>2</v>
      </c>
      <c r="H13064" s="509">
        <v>5</v>
      </c>
    </row>
    <row r="13065" spans="1:8">
      <c r="A13065" s="508" t="s">
        <v>656</v>
      </c>
      <c r="B13065" s="509" t="s">
        <v>429</v>
      </c>
      <c r="C13065" s="509" t="s">
        <v>1038</v>
      </c>
      <c r="H13065" s="509">
        <v>0</v>
      </c>
    </row>
    <row r="13066" spans="1:8">
      <c r="A13066" s="508" t="s">
        <v>656</v>
      </c>
      <c r="B13066" s="509" t="s">
        <v>429</v>
      </c>
      <c r="C13066" s="509" t="s">
        <v>1039</v>
      </c>
      <c r="D13066" s="509">
        <v>2</v>
      </c>
      <c r="H13066" s="509">
        <v>2</v>
      </c>
    </row>
    <row r="13067" spans="1:8">
      <c r="A13067" s="508" t="s">
        <v>656</v>
      </c>
      <c r="B13067" s="509" t="s">
        <v>429</v>
      </c>
      <c r="C13067" s="509" t="s">
        <v>1040</v>
      </c>
      <c r="H13067" s="509">
        <v>0</v>
      </c>
    </row>
    <row r="13068" spans="1:8">
      <c r="A13068" s="508" t="s">
        <v>656</v>
      </c>
      <c r="B13068" s="509" t="s">
        <v>429</v>
      </c>
      <c r="C13068" s="509" t="s">
        <v>1041</v>
      </c>
      <c r="H13068" s="509">
        <v>0</v>
      </c>
    </row>
    <row r="13069" spans="1:8">
      <c r="A13069" s="508" t="s">
        <v>656</v>
      </c>
      <c r="B13069" s="509" t="s">
        <v>429</v>
      </c>
      <c r="C13069" s="509" t="s">
        <v>1042</v>
      </c>
    </row>
    <row r="13070" spans="1:8">
      <c r="A13070" s="508" t="s">
        <v>656</v>
      </c>
      <c r="B13070" s="509" t="s">
        <v>429</v>
      </c>
      <c r="C13070" s="509">
        <v>67</v>
      </c>
      <c r="H13070" s="509">
        <v>0</v>
      </c>
    </row>
    <row r="13071" spans="1:8">
      <c r="A13071" s="508" t="s">
        <v>656</v>
      </c>
      <c r="B13071" s="509" t="s">
        <v>429</v>
      </c>
      <c r="C13071" s="509">
        <v>68</v>
      </c>
      <c r="H13071" s="509">
        <v>0</v>
      </c>
    </row>
    <row r="13072" spans="1:8">
      <c r="A13072" s="508" t="s">
        <v>656</v>
      </c>
      <c r="B13072" s="509" t="s">
        <v>429</v>
      </c>
      <c r="C13072" s="509" t="s">
        <v>1043</v>
      </c>
      <c r="H13072" s="509">
        <v>0</v>
      </c>
    </row>
    <row r="13073" spans="1:8">
      <c r="A13073" s="508" t="s">
        <v>656</v>
      </c>
      <c r="B13073" s="509" t="s">
        <v>429</v>
      </c>
      <c r="C13073" s="509">
        <v>69</v>
      </c>
      <c r="H13073" s="509">
        <v>0</v>
      </c>
    </row>
    <row r="13074" spans="1:8">
      <c r="A13074" s="508" t="s">
        <v>656</v>
      </c>
      <c r="B13074" s="509" t="s">
        <v>429</v>
      </c>
      <c r="C13074" s="509" t="s">
        <v>1044</v>
      </c>
      <c r="H13074" s="509">
        <v>0</v>
      </c>
    </row>
    <row r="13075" spans="1:8">
      <c r="A13075" s="508" t="s">
        <v>656</v>
      </c>
      <c r="B13075" s="509" t="s">
        <v>429</v>
      </c>
      <c r="C13075" s="509" t="s">
        <v>1045</v>
      </c>
      <c r="H13075" s="509">
        <v>0</v>
      </c>
    </row>
    <row r="13076" spans="1:8">
      <c r="A13076" s="508" t="s">
        <v>656</v>
      </c>
      <c r="B13076" s="509" t="s">
        <v>429</v>
      </c>
      <c r="C13076" s="509">
        <v>70</v>
      </c>
      <c r="H13076" s="509">
        <v>0</v>
      </c>
    </row>
    <row r="13077" spans="1:8">
      <c r="A13077" s="508" t="s">
        <v>656</v>
      </c>
      <c r="B13077" s="509" t="s">
        <v>429</v>
      </c>
      <c r="C13077" s="509" t="s">
        <v>1046</v>
      </c>
      <c r="H13077" s="509">
        <v>0</v>
      </c>
    </row>
    <row r="13078" spans="1:8">
      <c r="A13078" s="508" t="s">
        <v>656</v>
      </c>
      <c r="B13078" s="509" t="s">
        <v>429</v>
      </c>
      <c r="C13078" s="509">
        <v>71</v>
      </c>
      <c r="H13078" s="509">
        <v>0</v>
      </c>
    </row>
    <row r="13079" spans="1:8">
      <c r="A13079" s="508" t="s">
        <v>656</v>
      </c>
      <c r="B13079" s="509" t="s">
        <v>429</v>
      </c>
      <c r="C13079" s="509" t="s">
        <v>1047</v>
      </c>
      <c r="F13079" s="509">
        <v>1</v>
      </c>
      <c r="H13079" s="509">
        <v>1</v>
      </c>
    </row>
    <row r="13080" spans="1:8">
      <c r="A13080" s="508" t="s">
        <v>656</v>
      </c>
      <c r="B13080" s="509" t="s">
        <v>429</v>
      </c>
      <c r="C13080" s="509" t="s">
        <v>1048</v>
      </c>
      <c r="H13080" s="509">
        <v>0</v>
      </c>
    </row>
    <row r="13081" spans="1:8">
      <c r="A13081" s="508" t="s">
        <v>656</v>
      </c>
      <c r="B13081" s="509" t="s">
        <v>429</v>
      </c>
      <c r="C13081" s="509" t="s">
        <v>1049</v>
      </c>
      <c r="H13081" s="509">
        <v>0</v>
      </c>
    </row>
    <row r="13082" spans="1:8">
      <c r="A13082" s="508" t="s">
        <v>656</v>
      </c>
      <c r="B13082" s="509" t="s">
        <v>429</v>
      </c>
      <c r="C13082" s="509" t="s">
        <v>1050</v>
      </c>
      <c r="H13082" s="509">
        <v>0</v>
      </c>
    </row>
    <row r="13083" spans="1:8">
      <c r="A13083" s="508" t="s">
        <v>656</v>
      </c>
      <c r="B13083" s="509" t="s">
        <v>429</v>
      </c>
      <c r="C13083" s="509" t="s">
        <v>1051</v>
      </c>
      <c r="H13083" s="509">
        <v>0</v>
      </c>
    </row>
    <row r="13084" spans="1:8">
      <c r="A13084" s="508" t="s">
        <v>656</v>
      </c>
      <c r="B13084" s="509" t="s">
        <v>429</v>
      </c>
      <c r="C13084" s="509">
        <v>72</v>
      </c>
      <c r="D13084" s="509">
        <v>3</v>
      </c>
      <c r="H13084" s="509">
        <v>3</v>
      </c>
    </row>
    <row r="13085" spans="1:8">
      <c r="A13085" s="508" t="s">
        <v>656</v>
      </c>
      <c r="B13085" s="509" t="s">
        <v>429</v>
      </c>
      <c r="C13085" s="509">
        <v>74</v>
      </c>
      <c r="D13085" s="509">
        <v>1</v>
      </c>
      <c r="H13085" s="509">
        <v>1</v>
      </c>
    </row>
    <row r="13086" spans="1:8">
      <c r="A13086" s="508" t="s">
        <v>656</v>
      </c>
      <c r="B13086" s="509" t="s">
        <v>429</v>
      </c>
      <c r="C13086" s="509" t="s">
        <v>4571</v>
      </c>
      <c r="D13086" s="509">
        <v>25</v>
      </c>
      <c r="E13086" s="509">
        <v>7</v>
      </c>
      <c r="F13086" s="509">
        <v>5</v>
      </c>
      <c r="G13086" s="509">
        <v>0</v>
      </c>
      <c r="H13086" s="509">
        <v>30</v>
      </c>
    </row>
    <row r="13087" spans="1:8">
      <c r="A13087" s="508" t="s">
        <v>657</v>
      </c>
      <c r="B13087" s="509" t="s">
        <v>430</v>
      </c>
      <c r="C13087" s="509">
        <v>1</v>
      </c>
      <c r="H13087" s="509">
        <v>0</v>
      </c>
    </row>
    <row r="13088" spans="1:8">
      <c r="A13088" s="508" t="s">
        <v>657</v>
      </c>
      <c r="B13088" s="509" t="s">
        <v>430</v>
      </c>
      <c r="C13088" s="509" t="s">
        <v>1023</v>
      </c>
      <c r="H13088" s="509">
        <v>0</v>
      </c>
    </row>
    <row r="13089" spans="1:8">
      <c r="A13089" s="508" t="s">
        <v>657</v>
      </c>
      <c r="B13089" s="509" t="s">
        <v>430</v>
      </c>
      <c r="C13089" s="509">
        <v>2</v>
      </c>
      <c r="H13089" s="509">
        <v>0</v>
      </c>
    </row>
    <row r="13090" spans="1:8">
      <c r="A13090" s="508" t="s">
        <v>657</v>
      </c>
      <c r="B13090" s="509" t="s">
        <v>430</v>
      </c>
      <c r="C13090" s="509">
        <v>3</v>
      </c>
      <c r="H13090" s="509">
        <v>0</v>
      </c>
    </row>
    <row r="13091" spans="1:8">
      <c r="A13091" s="508" t="s">
        <v>657</v>
      </c>
      <c r="B13091" s="509" t="s">
        <v>430</v>
      </c>
      <c r="C13091" s="509">
        <v>4</v>
      </c>
      <c r="H13091" s="509">
        <v>0</v>
      </c>
    </row>
    <row r="13092" spans="1:8">
      <c r="A13092" s="508" t="s">
        <v>657</v>
      </c>
      <c r="B13092" s="509" t="s">
        <v>430</v>
      </c>
      <c r="C13092" s="509">
        <v>5</v>
      </c>
      <c r="H13092" s="509">
        <v>0</v>
      </c>
    </row>
    <row r="13093" spans="1:8">
      <c r="A13093" s="508" t="s">
        <v>657</v>
      </c>
      <c r="B13093" s="509" t="s">
        <v>430</v>
      </c>
      <c r="C13093" s="509">
        <v>6</v>
      </c>
      <c r="H13093" s="509">
        <v>0</v>
      </c>
    </row>
    <row r="13094" spans="1:8">
      <c r="A13094" s="508" t="s">
        <v>657</v>
      </c>
      <c r="B13094" s="509" t="s">
        <v>430</v>
      </c>
      <c r="C13094" s="509">
        <v>7</v>
      </c>
      <c r="H13094" s="509">
        <v>0</v>
      </c>
    </row>
    <row r="13095" spans="1:8">
      <c r="A13095" s="508" t="s">
        <v>657</v>
      </c>
      <c r="B13095" s="509" t="s">
        <v>430</v>
      </c>
      <c r="C13095" s="509">
        <v>8</v>
      </c>
      <c r="H13095" s="509">
        <v>0</v>
      </c>
    </row>
    <row r="13096" spans="1:8">
      <c r="A13096" s="508" t="s">
        <v>657</v>
      </c>
      <c r="B13096" s="509" t="s">
        <v>430</v>
      </c>
      <c r="C13096" s="509">
        <v>9</v>
      </c>
      <c r="H13096" s="509">
        <v>0</v>
      </c>
    </row>
    <row r="13097" spans="1:8">
      <c r="A13097" s="508" t="s">
        <v>657</v>
      </c>
      <c r="B13097" s="509" t="s">
        <v>430</v>
      </c>
      <c r="C13097" s="509">
        <v>10</v>
      </c>
      <c r="H13097" s="509">
        <v>0</v>
      </c>
    </row>
    <row r="13098" spans="1:8">
      <c r="A13098" s="508" t="s">
        <v>657</v>
      </c>
      <c r="B13098" s="509" t="s">
        <v>430</v>
      </c>
      <c r="C13098" s="509">
        <v>11</v>
      </c>
      <c r="H13098" s="509">
        <v>0</v>
      </c>
    </row>
    <row r="13099" spans="1:8">
      <c r="A13099" s="508" t="s">
        <v>657</v>
      </c>
      <c r="B13099" s="509" t="s">
        <v>430</v>
      </c>
      <c r="C13099" s="509">
        <v>12</v>
      </c>
      <c r="H13099" s="509">
        <v>0</v>
      </c>
    </row>
    <row r="13100" spans="1:8">
      <c r="A13100" s="508" t="s">
        <v>657</v>
      </c>
      <c r="B13100" s="509" t="s">
        <v>430</v>
      </c>
      <c r="C13100" s="509">
        <v>13</v>
      </c>
      <c r="H13100" s="509">
        <v>0</v>
      </c>
    </row>
    <row r="13101" spans="1:8">
      <c r="A13101" s="508" t="s">
        <v>657</v>
      </c>
      <c r="B13101" s="509" t="s">
        <v>430</v>
      </c>
      <c r="C13101" s="509">
        <v>14</v>
      </c>
      <c r="H13101" s="509">
        <v>0</v>
      </c>
    </row>
    <row r="13102" spans="1:8">
      <c r="A13102" s="508" t="s">
        <v>657</v>
      </c>
      <c r="B13102" s="509" t="s">
        <v>430</v>
      </c>
      <c r="C13102" s="509">
        <v>15</v>
      </c>
      <c r="H13102" s="509">
        <v>0</v>
      </c>
    </row>
    <row r="13103" spans="1:8">
      <c r="A13103" s="508" t="s">
        <v>657</v>
      </c>
      <c r="B13103" s="509" t="s">
        <v>430</v>
      </c>
      <c r="C13103" s="509">
        <v>16</v>
      </c>
      <c r="H13103" s="509">
        <v>0</v>
      </c>
    </row>
    <row r="13104" spans="1:8">
      <c r="A13104" s="508" t="s">
        <v>657</v>
      </c>
      <c r="B13104" s="509" t="s">
        <v>430</v>
      </c>
      <c r="C13104" s="509">
        <v>17</v>
      </c>
      <c r="H13104" s="509">
        <v>0</v>
      </c>
    </row>
    <row r="13105" spans="1:8">
      <c r="A13105" s="508" t="s">
        <v>657</v>
      </c>
      <c r="B13105" s="509" t="s">
        <v>430</v>
      </c>
      <c r="C13105" s="509">
        <v>18</v>
      </c>
      <c r="H13105" s="509">
        <v>0</v>
      </c>
    </row>
    <row r="13106" spans="1:8">
      <c r="A13106" s="508" t="s">
        <v>657</v>
      </c>
      <c r="B13106" s="509" t="s">
        <v>430</v>
      </c>
      <c r="C13106" s="509" t="s">
        <v>1024</v>
      </c>
      <c r="H13106" s="509">
        <v>0</v>
      </c>
    </row>
    <row r="13107" spans="1:8">
      <c r="A13107" s="508" t="s">
        <v>657</v>
      </c>
      <c r="B13107" s="509" t="s">
        <v>430</v>
      </c>
      <c r="C13107" s="509" t="s">
        <v>1025</v>
      </c>
      <c r="H13107" s="509">
        <v>0</v>
      </c>
    </row>
    <row r="13108" spans="1:8">
      <c r="A13108" s="508" t="s">
        <v>657</v>
      </c>
      <c r="B13108" s="509" t="s">
        <v>430</v>
      </c>
      <c r="C13108" s="509">
        <v>19</v>
      </c>
      <c r="H13108" s="509">
        <v>0</v>
      </c>
    </row>
    <row r="13109" spans="1:8">
      <c r="A13109" s="508" t="s">
        <v>657</v>
      </c>
      <c r="B13109" s="509" t="s">
        <v>430</v>
      </c>
      <c r="C13109" s="509">
        <v>20</v>
      </c>
      <c r="H13109" s="509">
        <v>0</v>
      </c>
    </row>
    <row r="13110" spans="1:8">
      <c r="A13110" s="508" t="s">
        <v>657</v>
      </c>
      <c r="B13110" s="509" t="s">
        <v>430</v>
      </c>
      <c r="C13110" s="509">
        <v>21</v>
      </c>
      <c r="H13110" s="509">
        <v>0</v>
      </c>
    </row>
    <row r="13111" spans="1:8">
      <c r="A13111" s="508" t="s">
        <v>657</v>
      </c>
      <c r="B13111" s="509" t="s">
        <v>430</v>
      </c>
      <c r="C13111" s="509" t="s">
        <v>1026</v>
      </c>
      <c r="H13111" s="509">
        <v>0</v>
      </c>
    </row>
    <row r="13112" spans="1:8">
      <c r="A13112" s="508" t="s">
        <v>657</v>
      </c>
      <c r="B13112" s="509" t="s">
        <v>430</v>
      </c>
      <c r="C13112" s="509" t="s">
        <v>1027</v>
      </c>
      <c r="H13112" s="509">
        <v>0</v>
      </c>
    </row>
    <row r="13113" spans="1:8">
      <c r="A13113" s="508" t="s">
        <v>657</v>
      </c>
      <c r="B13113" s="509" t="s">
        <v>430</v>
      </c>
      <c r="C13113" s="509" t="s">
        <v>1028</v>
      </c>
      <c r="H13113" s="509">
        <v>0</v>
      </c>
    </row>
    <row r="13114" spans="1:8">
      <c r="A13114" s="508" t="s">
        <v>657</v>
      </c>
      <c r="B13114" s="509" t="s">
        <v>430</v>
      </c>
      <c r="C13114" s="509">
        <v>22</v>
      </c>
      <c r="H13114" s="509">
        <v>0</v>
      </c>
    </row>
    <row r="13115" spans="1:8">
      <c r="A13115" s="508" t="s">
        <v>657</v>
      </c>
      <c r="B13115" s="509" t="s">
        <v>430</v>
      </c>
      <c r="C13115" s="509">
        <v>23</v>
      </c>
      <c r="D13115" s="509">
        <v>1</v>
      </c>
      <c r="H13115" s="509">
        <v>1</v>
      </c>
    </row>
    <row r="13116" spans="1:8">
      <c r="A13116" s="508" t="s">
        <v>657</v>
      </c>
      <c r="B13116" s="509" t="s">
        <v>430</v>
      </c>
      <c r="C13116" s="509" t="s">
        <v>1029</v>
      </c>
      <c r="H13116" s="509">
        <v>0</v>
      </c>
    </row>
    <row r="13117" spans="1:8">
      <c r="A13117" s="508" t="s">
        <v>657</v>
      </c>
      <c r="B13117" s="509" t="s">
        <v>430</v>
      </c>
      <c r="C13117" s="509">
        <v>24</v>
      </c>
      <c r="H13117" s="509">
        <v>0</v>
      </c>
    </row>
    <row r="13118" spans="1:8">
      <c r="A13118" s="508" t="s">
        <v>657</v>
      </c>
      <c r="B13118" s="509" t="s">
        <v>430</v>
      </c>
      <c r="C13118" s="509">
        <v>25</v>
      </c>
    </row>
    <row r="13119" spans="1:8">
      <c r="A13119" s="508" t="s">
        <v>657</v>
      </c>
      <c r="B13119" s="509" t="s">
        <v>430</v>
      </c>
      <c r="C13119" s="509">
        <v>26</v>
      </c>
      <c r="H13119" s="509">
        <v>0</v>
      </c>
    </row>
    <row r="13120" spans="1:8">
      <c r="A13120" s="508" t="s">
        <v>657</v>
      </c>
      <c r="B13120" s="509" t="s">
        <v>430</v>
      </c>
      <c r="C13120" s="509">
        <v>27</v>
      </c>
      <c r="H13120" s="509">
        <v>0</v>
      </c>
    </row>
    <row r="13121" spans="1:8">
      <c r="A13121" s="508" t="s">
        <v>657</v>
      </c>
      <c r="B13121" s="509" t="s">
        <v>430</v>
      </c>
      <c r="C13121" s="509">
        <v>28</v>
      </c>
      <c r="H13121" s="509">
        <v>0</v>
      </c>
    </row>
    <row r="13122" spans="1:8">
      <c r="A13122" s="508" t="s">
        <v>657</v>
      </c>
      <c r="B13122" s="509" t="s">
        <v>430</v>
      </c>
      <c r="C13122" s="509">
        <v>29</v>
      </c>
      <c r="H13122" s="509">
        <v>0</v>
      </c>
    </row>
    <row r="13123" spans="1:8">
      <c r="A13123" s="508" t="s">
        <v>657</v>
      </c>
      <c r="B13123" s="509" t="s">
        <v>430</v>
      </c>
      <c r="C13123" s="509">
        <v>30</v>
      </c>
      <c r="H13123" s="509">
        <v>0</v>
      </c>
    </row>
    <row r="13124" spans="1:8">
      <c r="A13124" s="508" t="s">
        <v>657</v>
      </c>
      <c r="B13124" s="509" t="s">
        <v>430</v>
      </c>
      <c r="C13124" s="509">
        <v>31</v>
      </c>
      <c r="H13124" s="509">
        <v>0</v>
      </c>
    </row>
    <row r="13125" spans="1:8">
      <c r="A13125" s="508" t="s">
        <v>657</v>
      </c>
      <c r="B13125" s="509" t="s">
        <v>430</v>
      </c>
      <c r="C13125" s="509">
        <v>32</v>
      </c>
      <c r="H13125" s="509">
        <v>0</v>
      </c>
    </row>
    <row r="13126" spans="1:8">
      <c r="A13126" s="508" t="s">
        <v>657</v>
      </c>
      <c r="B13126" s="509" t="s">
        <v>430</v>
      </c>
      <c r="C13126" s="509">
        <v>33</v>
      </c>
      <c r="H13126" s="509">
        <v>0</v>
      </c>
    </row>
    <row r="13127" spans="1:8">
      <c r="A13127" s="508" t="s">
        <v>657</v>
      </c>
      <c r="B13127" s="509" t="s">
        <v>430</v>
      </c>
      <c r="C13127" s="509">
        <v>34</v>
      </c>
      <c r="H13127" s="509">
        <v>0</v>
      </c>
    </row>
    <row r="13128" spans="1:8">
      <c r="A13128" s="508" t="s">
        <v>657</v>
      </c>
      <c r="B13128" s="509" t="s">
        <v>430</v>
      </c>
      <c r="C13128" s="509">
        <v>35</v>
      </c>
      <c r="H13128" s="509">
        <v>0</v>
      </c>
    </row>
    <row r="13129" spans="1:8">
      <c r="A13129" s="508" t="s">
        <v>657</v>
      </c>
      <c r="B13129" s="509" t="s">
        <v>430</v>
      </c>
      <c r="C13129" s="509">
        <v>36</v>
      </c>
      <c r="H13129" s="509">
        <v>0</v>
      </c>
    </row>
    <row r="13130" spans="1:8">
      <c r="A13130" s="508" t="s">
        <v>657</v>
      </c>
      <c r="B13130" s="509" t="s">
        <v>430</v>
      </c>
      <c r="C13130" s="509">
        <v>37</v>
      </c>
      <c r="H13130" s="509">
        <v>0</v>
      </c>
    </row>
    <row r="13131" spans="1:8">
      <c r="A13131" s="508" t="s">
        <v>657</v>
      </c>
      <c r="B13131" s="509" t="s">
        <v>430</v>
      </c>
      <c r="C13131" s="509">
        <v>38</v>
      </c>
      <c r="H13131" s="509">
        <v>0</v>
      </c>
    </row>
    <row r="13132" spans="1:8">
      <c r="A13132" s="508" t="s">
        <v>657</v>
      </c>
      <c r="B13132" s="509" t="s">
        <v>430</v>
      </c>
      <c r="C13132" s="509" t="s">
        <v>1030</v>
      </c>
    </row>
    <row r="13133" spans="1:8">
      <c r="A13133" s="508" t="s">
        <v>657</v>
      </c>
      <c r="B13133" s="509" t="s">
        <v>430</v>
      </c>
      <c r="C13133" s="509">
        <v>39</v>
      </c>
      <c r="H13133" s="509">
        <v>0</v>
      </c>
    </row>
    <row r="13134" spans="1:8">
      <c r="A13134" s="508" t="s">
        <v>657</v>
      </c>
      <c r="B13134" s="509" t="s">
        <v>430</v>
      </c>
      <c r="C13134" s="509">
        <v>40</v>
      </c>
      <c r="H13134" s="509">
        <v>0</v>
      </c>
    </row>
    <row r="13135" spans="1:8">
      <c r="A13135" s="508" t="s">
        <v>657</v>
      </c>
      <c r="B13135" s="509" t="s">
        <v>430</v>
      </c>
      <c r="C13135" s="509">
        <v>41</v>
      </c>
      <c r="H13135" s="509">
        <v>0</v>
      </c>
    </row>
    <row r="13136" spans="1:8">
      <c r="A13136" s="508" t="s">
        <v>657</v>
      </c>
      <c r="B13136" s="509" t="s">
        <v>430</v>
      </c>
      <c r="C13136" s="509">
        <v>42</v>
      </c>
      <c r="H13136" s="509">
        <v>0</v>
      </c>
    </row>
    <row r="13137" spans="1:8">
      <c r="A13137" s="508" t="s">
        <v>657</v>
      </c>
      <c r="B13137" s="509" t="s">
        <v>430</v>
      </c>
      <c r="C13137" s="509">
        <v>43</v>
      </c>
      <c r="H13137" s="509">
        <v>0</v>
      </c>
    </row>
    <row r="13138" spans="1:8">
      <c r="A13138" s="508" t="s">
        <v>657</v>
      </c>
      <c r="B13138" s="509" t="s">
        <v>430</v>
      </c>
      <c r="C13138" s="509">
        <v>44</v>
      </c>
      <c r="H13138" s="509">
        <v>0</v>
      </c>
    </row>
    <row r="13139" spans="1:8">
      <c r="A13139" s="508" t="s">
        <v>657</v>
      </c>
      <c r="B13139" s="509" t="s">
        <v>430</v>
      </c>
      <c r="C13139" s="509">
        <v>45</v>
      </c>
      <c r="H13139" s="509">
        <v>0</v>
      </c>
    </row>
    <row r="13140" spans="1:8">
      <c r="A13140" s="508" t="s">
        <v>657</v>
      </c>
      <c r="B13140" s="509" t="s">
        <v>430</v>
      </c>
      <c r="C13140" s="509">
        <v>46</v>
      </c>
      <c r="H13140" s="509">
        <v>0</v>
      </c>
    </row>
    <row r="13141" spans="1:8">
      <c r="A13141" s="508" t="s">
        <v>657</v>
      </c>
      <c r="B13141" s="509" t="s">
        <v>430</v>
      </c>
      <c r="C13141" s="509">
        <v>47</v>
      </c>
      <c r="H13141" s="509">
        <v>0</v>
      </c>
    </row>
    <row r="13142" spans="1:8">
      <c r="A13142" s="508" t="s">
        <v>657</v>
      </c>
      <c r="B13142" s="509" t="s">
        <v>430</v>
      </c>
      <c r="C13142" s="509">
        <v>48</v>
      </c>
      <c r="H13142" s="509">
        <v>0</v>
      </c>
    </row>
    <row r="13143" spans="1:8">
      <c r="A13143" s="508" t="s">
        <v>657</v>
      </c>
      <c r="B13143" s="509" t="s">
        <v>430</v>
      </c>
      <c r="C13143" s="509">
        <v>49</v>
      </c>
      <c r="H13143" s="509">
        <v>0</v>
      </c>
    </row>
    <row r="13144" spans="1:8">
      <c r="A13144" s="508" t="s">
        <v>657</v>
      </c>
      <c r="B13144" s="509" t="s">
        <v>430</v>
      </c>
      <c r="C13144" s="509">
        <v>50</v>
      </c>
      <c r="H13144" s="509">
        <v>0</v>
      </c>
    </row>
    <row r="13145" spans="1:8">
      <c r="A13145" s="508" t="s">
        <v>657</v>
      </c>
      <c r="B13145" s="509" t="s">
        <v>430</v>
      </c>
      <c r="C13145" s="509">
        <v>51</v>
      </c>
      <c r="H13145" s="509">
        <v>0</v>
      </c>
    </row>
    <row r="13146" spans="1:8">
      <c r="A13146" s="508" t="s">
        <v>657</v>
      </c>
      <c r="B13146" s="509" t="s">
        <v>430</v>
      </c>
      <c r="C13146" s="509" t="s">
        <v>1031</v>
      </c>
      <c r="H13146" s="509">
        <v>0</v>
      </c>
    </row>
    <row r="13147" spans="1:8">
      <c r="A13147" s="508" t="s">
        <v>657</v>
      </c>
      <c r="B13147" s="509" t="s">
        <v>430</v>
      </c>
      <c r="C13147" s="509" t="s">
        <v>1032</v>
      </c>
      <c r="H13147" s="509">
        <v>0</v>
      </c>
    </row>
    <row r="13148" spans="1:8">
      <c r="A13148" s="508" t="s">
        <v>657</v>
      </c>
      <c r="B13148" s="509" t="s">
        <v>430</v>
      </c>
      <c r="C13148" s="509">
        <v>52</v>
      </c>
      <c r="H13148" s="509">
        <v>0</v>
      </c>
    </row>
    <row r="13149" spans="1:8">
      <c r="A13149" s="508" t="s">
        <v>657</v>
      </c>
      <c r="B13149" s="509" t="s">
        <v>430</v>
      </c>
      <c r="C13149" s="509">
        <v>53</v>
      </c>
      <c r="H13149" s="509">
        <v>0</v>
      </c>
    </row>
    <row r="13150" spans="1:8">
      <c r="A13150" s="508" t="s">
        <v>657</v>
      </c>
      <c r="B13150" s="509" t="s">
        <v>430</v>
      </c>
      <c r="C13150" s="509">
        <v>54</v>
      </c>
      <c r="H13150" s="509">
        <v>0</v>
      </c>
    </row>
    <row r="13151" spans="1:8">
      <c r="A13151" s="508" t="s">
        <v>657</v>
      </c>
      <c r="B13151" s="509" t="s">
        <v>430</v>
      </c>
      <c r="C13151" s="509">
        <v>55</v>
      </c>
      <c r="D13151" s="509">
        <v>3</v>
      </c>
      <c r="H13151" s="509">
        <v>3</v>
      </c>
    </row>
    <row r="13152" spans="1:8">
      <c r="A13152" s="508" t="s">
        <v>657</v>
      </c>
      <c r="B13152" s="509" t="s">
        <v>430</v>
      </c>
      <c r="C13152" s="509">
        <v>56</v>
      </c>
      <c r="H13152" s="509">
        <v>0</v>
      </c>
    </row>
    <row r="13153" spans="1:8">
      <c r="A13153" s="508" t="s">
        <v>657</v>
      </c>
      <c r="B13153" s="509" t="s">
        <v>430</v>
      </c>
      <c r="C13153" s="509">
        <v>57</v>
      </c>
      <c r="H13153" s="509">
        <v>0</v>
      </c>
    </row>
    <row r="13154" spans="1:8">
      <c r="A13154" s="508" t="s">
        <v>657</v>
      </c>
      <c r="B13154" s="509" t="s">
        <v>430</v>
      </c>
      <c r="C13154" s="509">
        <v>58</v>
      </c>
      <c r="H13154" s="509">
        <v>0</v>
      </c>
    </row>
    <row r="13155" spans="1:8">
      <c r="A13155" s="508" t="s">
        <v>657</v>
      </c>
      <c r="B13155" s="509" t="s">
        <v>430</v>
      </c>
      <c r="C13155" s="509">
        <v>59</v>
      </c>
      <c r="H13155" s="509">
        <v>0</v>
      </c>
    </row>
    <row r="13156" spans="1:8">
      <c r="A13156" s="508" t="s">
        <v>657</v>
      </c>
      <c r="B13156" s="509" t="s">
        <v>430</v>
      </c>
      <c r="C13156" s="509">
        <v>60</v>
      </c>
      <c r="H13156" s="509">
        <v>0</v>
      </c>
    </row>
    <row r="13157" spans="1:8">
      <c r="A13157" s="508" t="s">
        <v>657</v>
      </c>
      <c r="B13157" s="509" t="s">
        <v>430</v>
      </c>
      <c r="C13157" s="509">
        <v>61</v>
      </c>
      <c r="D13157" s="509">
        <v>2</v>
      </c>
      <c r="E13157" s="509">
        <v>1</v>
      </c>
      <c r="H13157" s="509">
        <v>2</v>
      </c>
    </row>
    <row r="13158" spans="1:8">
      <c r="A13158" s="508" t="s">
        <v>657</v>
      </c>
      <c r="B13158" s="509" t="s">
        <v>430</v>
      </c>
      <c r="C13158" s="509">
        <v>62</v>
      </c>
      <c r="H13158" s="509">
        <v>0</v>
      </c>
    </row>
    <row r="13159" spans="1:8">
      <c r="A13159" s="508" t="s">
        <v>657</v>
      </c>
      <c r="B13159" s="509" t="s">
        <v>430</v>
      </c>
      <c r="C13159" s="509">
        <v>63</v>
      </c>
      <c r="H13159" s="509">
        <v>0</v>
      </c>
    </row>
    <row r="13160" spans="1:8">
      <c r="A13160" s="508" t="s">
        <v>657</v>
      </c>
      <c r="B13160" s="509" t="s">
        <v>430</v>
      </c>
      <c r="C13160" s="509" t="s">
        <v>1033</v>
      </c>
      <c r="H13160" s="509">
        <v>0</v>
      </c>
    </row>
    <row r="13161" spans="1:8">
      <c r="A13161" s="508" t="s">
        <v>657</v>
      </c>
      <c r="B13161" s="509" t="s">
        <v>430</v>
      </c>
      <c r="C13161" s="509" t="s">
        <v>1034</v>
      </c>
      <c r="H13161" s="509">
        <v>0</v>
      </c>
    </row>
    <row r="13162" spans="1:8">
      <c r="A13162" s="508" t="s">
        <v>657</v>
      </c>
      <c r="B13162" s="509" t="s">
        <v>430</v>
      </c>
      <c r="C13162" s="509">
        <v>64</v>
      </c>
      <c r="H13162" s="509">
        <v>0</v>
      </c>
    </row>
    <row r="13163" spans="1:8">
      <c r="A13163" s="508" t="s">
        <v>657</v>
      </c>
      <c r="B13163" s="509" t="s">
        <v>430</v>
      </c>
      <c r="C13163" s="509" t="s">
        <v>1035</v>
      </c>
      <c r="H13163" s="509">
        <v>0</v>
      </c>
    </row>
    <row r="13164" spans="1:8">
      <c r="A13164" s="508" t="s">
        <v>657</v>
      </c>
      <c r="B13164" s="509" t="s">
        <v>430</v>
      </c>
      <c r="C13164" s="509">
        <v>65</v>
      </c>
      <c r="D13164" s="509">
        <v>2</v>
      </c>
      <c r="E13164" s="509">
        <v>1</v>
      </c>
      <c r="H13164" s="509">
        <v>2</v>
      </c>
    </row>
    <row r="13165" spans="1:8">
      <c r="A13165" s="508" t="s">
        <v>657</v>
      </c>
      <c r="B13165" s="509" t="s">
        <v>430</v>
      </c>
      <c r="C13165" s="509">
        <v>66</v>
      </c>
      <c r="D13165" s="509">
        <v>1</v>
      </c>
      <c r="E13165" s="509">
        <v>1</v>
      </c>
      <c r="H13165" s="509">
        <v>1</v>
      </c>
    </row>
    <row r="13166" spans="1:8">
      <c r="A13166" s="508" t="s">
        <v>657</v>
      </c>
      <c r="B13166" s="509" t="s">
        <v>430</v>
      </c>
      <c r="C13166" s="509" t="s">
        <v>1036</v>
      </c>
      <c r="H13166" s="509">
        <v>0</v>
      </c>
    </row>
    <row r="13167" spans="1:8">
      <c r="A13167" s="508" t="s">
        <v>657</v>
      </c>
      <c r="B13167" s="509" t="s">
        <v>430</v>
      </c>
      <c r="C13167" s="509" t="s">
        <v>1037</v>
      </c>
      <c r="D13167" s="509">
        <v>2</v>
      </c>
      <c r="H13167" s="509">
        <v>2</v>
      </c>
    </row>
    <row r="13168" spans="1:8">
      <c r="A13168" s="508" t="s">
        <v>657</v>
      </c>
      <c r="B13168" s="509" t="s">
        <v>430</v>
      </c>
      <c r="C13168" s="509" t="s">
        <v>1038</v>
      </c>
      <c r="H13168" s="509">
        <v>0</v>
      </c>
    </row>
    <row r="13169" spans="1:8">
      <c r="A13169" s="508" t="s">
        <v>657</v>
      </c>
      <c r="B13169" s="509" t="s">
        <v>430</v>
      </c>
      <c r="C13169" s="509" t="s">
        <v>1039</v>
      </c>
      <c r="H13169" s="509">
        <v>0</v>
      </c>
    </row>
    <row r="13170" spans="1:8">
      <c r="A13170" s="508" t="s">
        <v>657</v>
      </c>
      <c r="B13170" s="509" t="s">
        <v>430</v>
      </c>
      <c r="C13170" s="509" t="s">
        <v>1040</v>
      </c>
      <c r="H13170" s="509">
        <v>0</v>
      </c>
    </row>
    <row r="13171" spans="1:8">
      <c r="A13171" s="508" t="s">
        <v>657</v>
      </c>
      <c r="B13171" s="509" t="s">
        <v>430</v>
      </c>
      <c r="C13171" s="509" t="s">
        <v>1041</v>
      </c>
      <c r="H13171" s="509">
        <v>0</v>
      </c>
    </row>
    <row r="13172" spans="1:8">
      <c r="A13172" s="508" t="s">
        <v>657</v>
      </c>
      <c r="B13172" s="509" t="s">
        <v>430</v>
      </c>
      <c r="C13172" s="509" t="s">
        <v>1042</v>
      </c>
    </row>
    <row r="13173" spans="1:8">
      <c r="A13173" s="508" t="s">
        <v>657</v>
      </c>
      <c r="B13173" s="509" t="s">
        <v>430</v>
      </c>
      <c r="C13173" s="509">
        <v>67</v>
      </c>
      <c r="H13173" s="509">
        <v>0</v>
      </c>
    </row>
    <row r="13174" spans="1:8">
      <c r="A13174" s="508" t="s">
        <v>657</v>
      </c>
      <c r="B13174" s="509" t="s">
        <v>430</v>
      </c>
      <c r="C13174" s="509">
        <v>68</v>
      </c>
      <c r="H13174" s="509">
        <v>0</v>
      </c>
    </row>
    <row r="13175" spans="1:8">
      <c r="A13175" s="508" t="s">
        <v>657</v>
      </c>
      <c r="B13175" s="509" t="s">
        <v>430</v>
      </c>
      <c r="C13175" s="509" t="s">
        <v>1043</v>
      </c>
      <c r="H13175" s="509">
        <v>0</v>
      </c>
    </row>
    <row r="13176" spans="1:8">
      <c r="A13176" s="508" t="s">
        <v>657</v>
      </c>
      <c r="B13176" s="509" t="s">
        <v>430</v>
      </c>
      <c r="C13176" s="509">
        <v>69</v>
      </c>
      <c r="H13176" s="509">
        <v>0</v>
      </c>
    </row>
    <row r="13177" spans="1:8">
      <c r="A13177" s="508" t="s">
        <v>657</v>
      </c>
      <c r="B13177" s="509" t="s">
        <v>430</v>
      </c>
      <c r="C13177" s="509" t="s">
        <v>1044</v>
      </c>
      <c r="H13177" s="509">
        <v>0</v>
      </c>
    </row>
    <row r="13178" spans="1:8">
      <c r="A13178" s="508" t="s">
        <v>657</v>
      </c>
      <c r="B13178" s="509" t="s">
        <v>430</v>
      </c>
      <c r="C13178" s="509" t="s">
        <v>1045</v>
      </c>
      <c r="H13178" s="509">
        <v>0</v>
      </c>
    </row>
    <row r="13179" spans="1:8">
      <c r="A13179" s="508" t="s">
        <v>657</v>
      </c>
      <c r="B13179" s="509" t="s">
        <v>430</v>
      </c>
      <c r="C13179" s="509">
        <v>70</v>
      </c>
      <c r="H13179" s="509">
        <v>0</v>
      </c>
    </row>
    <row r="13180" spans="1:8">
      <c r="A13180" s="508" t="s">
        <v>657</v>
      </c>
      <c r="B13180" s="509" t="s">
        <v>430</v>
      </c>
      <c r="C13180" s="509" t="s">
        <v>1046</v>
      </c>
      <c r="H13180" s="509">
        <v>0</v>
      </c>
    </row>
    <row r="13181" spans="1:8">
      <c r="A13181" s="508" t="s">
        <v>657</v>
      </c>
      <c r="B13181" s="509" t="s">
        <v>430</v>
      </c>
      <c r="C13181" s="509">
        <v>71</v>
      </c>
      <c r="H13181" s="509">
        <v>0</v>
      </c>
    </row>
    <row r="13182" spans="1:8">
      <c r="A13182" s="508" t="s">
        <v>657</v>
      </c>
      <c r="B13182" s="509" t="s">
        <v>430</v>
      </c>
      <c r="C13182" s="509" t="s">
        <v>1047</v>
      </c>
      <c r="D13182" s="509">
        <v>1</v>
      </c>
      <c r="F13182" s="509">
        <v>1</v>
      </c>
      <c r="G13182" s="509">
        <v>1</v>
      </c>
      <c r="H13182" s="509">
        <v>2</v>
      </c>
    </row>
    <row r="13183" spans="1:8">
      <c r="A13183" s="508" t="s">
        <v>657</v>
      </c>
      <c r="B13183" s="509" t="s">
        <v>430</v>
      </c>
      <c r="C13183" s="509" t="s">
        <v>1048</v>
      </c>
      <c r="H13183" s="509">
        <v>0</v>
      </c>
    </row>
    <row r="13184" spans="1:8">
      <c r="A13184" s="508" t="s">
        <v>657</v>
      </c>
      <c r="B13184" s="509" t="s">
        <v>430</v>
      </c>
      <c r="C13184" s="509" t="s">
        <v>1049</v>
      </c>
      <c r="H13184" s="509">
        <v>0</v>
      </c>
    </row>
    <row r="13185" spans="1:8">
      <c r="A13185" s="508" t="s">
        <v>657</v>
      </c>
      <c r="B13185" s="509" t="s">
        <v>430</v>
      </c>
      <c r="C13185" s="509" t="s">
        <v>1050</v>
      </c>
      <c r="H13185" s="509">
        <v>0</v>
      </c>
    </row>
    <row r="13186" spans="1:8">
      <c r="A13186" s="508" t="s">
        <v>657</v>
      </c>
      <c r="B13186" s="509" t="s">
        <v>430</v>
      </c>
      <c r="C13186" s="509" t="s">
        <v>1051</v>
      </c>
      <c r="H13186" s="509">
        <v>0</v>
      </c>
    </row>
    <row r="13187" spans="1:8">
      <c r="A13187" s="508" t="s">
        <v>657</v>
      </c>
      <c r="B13187" s="509" t="s">
        <v>430</v>
      </c>
      <c r="C13187" s="509">
        <v>72</v>
      </c>
      <c r="D13187" s="509">
        <v>2</v>
      </c>
      <c r="H13187" s="509">
        <v>2</v>
      </c>
    </row>
    <row r="13188" spans="1:8">
      <c r="A13188" s="508" t="s">
        <v>657</v>
      </c>
      <c r="B13188" s="509" t="s">
        <v>430</v>
      </c>
      <c r="C13188" s="509">
        <v>74</v>
      </c>
      <c r="H13188" s="509">
        <v>0</v>
      </c>
    </row>
    <row r="13189" spans="1:8">
      <c r="A13189" s="508" t="s">
        <v>657</v>
      </c>
      <c r="B13189" s="509" t="s">
        <v>430</v>
      </c>
      <c r="C13189" s="509" t="s">
        <v>4571</v>
      </c>
      <c r="D13189" s="509">
        <v>14</v>
      </c>
      <c r="E13189" s="509">
        <v>3</v>
      </c>
      <c r="F13189" s="509">
        <v>1</v>
      </c>
      <c r="G13189" s="509">
        <v>1</v>
      </c>
      <c r="H13189" s="509">
        <v>15</v>
      </c>
    </row>
    <row r="13190" spans="1:8">
      <c r="A13190" s="508" t="s">
        <v>658</v>
      </c>
      <c r="B13190" s="509" t="s">
        <v>431</v>
      </c>
      <c r="C13190" s="509">
        <v>1</v>
      </c>
      <c r="H13190" s="509">
        <v>0</v>
      </c>
    </row>
    <row r="13191" spans="1:8">
      <c r="A13191" s="508" t="s">
        <v>658</v>
      </c>
      <c r="B13191" s="509" t="s">
        <v>431</v>
      </c>
      <c r="C13191" s="509" t="s">
        <v>1023</v>
      </c>
      <c r="F13191" s="509">
        <v>1</v>
      </c>
      <c r="H13191" s="509">
        <v>1</v>
      </c>
    </row>
    <row r="13192" spans="1:8">
      <c r="A13192" s="508" t="s">
        <v>658</v>
      </c>
      <c r="B13192" s="509" t="s">
        <v>431</v>
      </c>
      <c r="C13192" s="509">
        <v>2</v>
      </c>
      <c r="H13192" s="509">
        <v>0</v>
      </c>
    </row>
    <row r="13193" spans="1:8">
      <c r="A13193" s="508" t="s">
        <v>658</v>
      </c>
      <c r="B13193" s="509" t="s">
        <v>431</v>
      </c>
      <c r="C13193" s="509">
        <v>3</v>
      </c>
      <c r="D13193" s="509">
        <v>1</v>
      </c>
      <c r="H13193" s="509">
        <v>1</v>
      </c>
    </row>
    <row r="13194" spans="1:8">
      <c r="A13194" s="508" t="s">
        <v>658</v>
      </c>
      <c r="B13194" s="509" t="s">
        <v>431</v>
      </c>
      <c r="C13194" s="509">
        <v>4</v>
      </c>
      <c r="H13194" s="509">
        <v>0</v>
      </c>
    </row>
    <row r="13195" spans="1:8">
      <c r="A13195" s="508" t="s">
        <v>658</v>
      </c>
      <c r="B13195" s="509" t="s">
        <v>431</v>
      </c>
      <c r="C13195" s="509">
        <v>5</v>
      </c>
      <c r="H13195" s="509">
        <v>0</v>
      </c>
    </row>
    <row r="13196" spans="1:8">
      <c r="A13196" s="508" t="s">
        <v>658</v>
      </c>
      <c r="B13196" s="509" t="s">
        <v>431</v>
      </c>
      <c r="C13196" s="509">
        <v>6</v>
      </c>
      <c r="H13196" s="509">
        <v>0</v>
      </c>
    </row>
    <row r="13197" spans="1:8">
      <c r="A13197" s="508" t="s">
        <v>658</v>
      </c>
      <c r="B13197" s="509" t="s">
        <v>431</v>
      </c>
      <c r="C13197" s="509">
        <v>7</v>
      </c>
      <c r="H13197" s="509">
        <v>0</v>
      </c>
    </row>
    <row r="13198" spans="1:8">
      <c r="A13198" s="508" t="s">
        <v>658</v>
      </c>
      <c r="B13198" s="509" t="s">
        <v>431</v>
      </c>
      <c r="C13198" s="509">
        <v>8</v>
      </c>
      <c r="H13198" s="509">
        <v>0</v>
      </c>
    </row>
    <row r="13199" spans="1:8">
      <c r="A13199" s="508" t="s">
        <v>658</v>
      </c>
      <c r="B13199" s="509" t="s">
        <v>431</v>
      </c>
      <c r="C13199" s="509">
        <v>9</v>
      </c>
      <c r="H13199" s="509">
        <v>0</v>
      </c>
    </row>
    <row r="13200" spans="1:8">
      <c r="A13200" s="508" t="s">
        <v>658</v>
      </c>
      <c r="B13200" s="509" t="s">
        <v>431</v>
      </c>
      <c r="C13200" s="509">
        <v>10</v>
      </c>
      <c r="H13200" s="509">
        <v>0</v>
      </c>
    </row>
    <row r="13201" spans="1:8">
      <c r="A13201" s="508" t="s">
        <v>658</v>
      </c>
      <c r="B13201" s="509" t="s">
        <v>431</v>
      </c>
      <c r="C13201" s="509">
        <v>11</v>
      </c>
      <c r="H13201" s="509">
        <v>0</v>
      </c>
    </row>
    <row r="13202" spans="1:8">
      <c r="A13202" s="508" t="s">
        <v>658</v>
      </c>
      <c r="B13202" s="509" t="s">
        <v>431</v>
      </c>
      <c r="C13202" s="509">
        <v>12</v>
      </c>
      <c r="H13202" s="509">
        <v>0</v>
      </c>
    </row>
    <row r="13203" spans="1:8">
      <c r="A13203" s="508" t="s">
        <v>658</v>
      </c>
      <c r="B13203" s="509" t="s">
        <v>431</v>
      </c>
      <c r="C13203" s="509">
        <v>13</v>
      </c>
      <c r="H13203" s="509">
        <v>0</v>
      </c>
    </row>
    <row r="13204" spans="1:8">
      <c r="A13204" s="508" t="s">
        <v>658</v>
      </c>
      <c r="B13204" s="509" t="s">
        <v>431</v>
      </c>
      <c r="C13204" s="509">
        <v>14</v>
      </c>
      <c r="H13204" s="509">
        <v>0</v>
      </c>
    </row>
    <row r="13205" spans="1:8">
      <c r="A13205" s="508" t="s">
        <v>658</v>
      </c>
      <c r="B13205" s="509" t="s">
        <v>431</v>
      </c>
      <c r="C13205" s="509">
        <v>15</v>
      </c>
      <c r="H13205" s="509">
        <v>0</v>
      </c>
    </row>
    <row r="13206" spans="1:8">
      <c r="A13206" s="508" t="s">
        <v>658</v>
      </c>
      <c r="B13206" s="509" t="s">
        <v>431</v>
      </c>
      <c r="C13206" s="509">
        <v>16</v>
      </c>
      <c r="H13206" s="509">
        <v>0</v>
      </c>
    </row>
    <row r="13207" spans="1:8">
      <c r="A13207" s="508" t="s">
        <v>658</v>
      </c>
      <c r="B13207" s="509" t="s">
        <v>431</v>
      </c>
      <c r="C13207" s="509">
        <v>17</v>
      </c>
      <c r="H13207" s="509">
        <v>0</v>
      </c>
    </row>
    <row r="13208" spans="1:8">
      <c r="A13208" s="508" t="s">
        <v>658</v>
      </c>
      <c r="B13208" s="509" t="s">
        <v>431</v>
      </c>
      <c r="C13208" s="509">
        <v>18</v>
      </c>
      <c r="H13208" s="509">
        <v>0</v>
      </c>
    </row>
    <row r="13209" spans="1:8">
      <c r="A13209" s="508" t="s">
        <v>658</v>
      </c>
      <c r="B13209" s="509" t="s">
        <v>431</v>
      </c>
      <c r="C13209" s="509" t="s">
        <v>1024</v>
      </c>
      <c r="D13209" s="509">
        <v>1</v>
      </c>
      <c r="H13209" s="509">
        <v>1</v>
      </c>
    </row>
    <row r="13210" spans="1:8">
      <c r="A13210" s="508" t="s">
        <v>658</v>
      </c>
      <c r="B13210" s="509" t="s">
        <v>431</v>
      </c>
      <c r="C13210" s="509" t="s">
        <v>1025</v>
      </c>
      <c r="H13210" s="509">
        <v>0</v>
      </c>
    </row>
    <row r="13211" spans="1:8">
      <c r="A13211" s="508" t="s">
        <v>658</v>
      </c>
      <c r="B13211" s="509" t="s">
        <v>431</v>
      </c>
      <c r="C13211" s="509">
        <v>19</v>
      </c>
      <c r="D13211" s="509">
        <v>5</v>
      </c>
      <c r="H13211" s="509">
        <v>5</v>
      </c>
    </row>
    <row r="13212" spans="1:8">
      <c r="A13212" s="508" t="s">
        <v>658</v>
      </c>
      <c r="B13212" s="509" t="s">
        <v>431</v>
      </c>
      <c r="C13212" s="509">
        <v>20</v>
      </c>
      <c r="H13212" s="509">
        <v>0</v>
      </c>
    </row>
    <row r="13213" spans="1:8">
      <c r="A13213" s="508" t="s">
        <v>658</v>
      </c>
      <c r="B13213" s="509" t="s">
        <v>431</v>
      </c>
      <c r="C13213" s="509">
        <v>21</v>
      </c>
      <c r="H13213" s="509">
        <v>0</v>
      </c>
    </row>
    <row r="13214" spans="1:8">
      <c r="A13214" s="508" t="s">
        <v>658</v>
      </c>
      <c r="B13214" s="509" t="s">
        <v>431</v>
      </c>
      <c r="C13214" s="509" t="s">
        <v>1026</v>
      </c>
      <c r="H13214" s="509">
        <v>0</v>
      </c>
    </row>
    <row r="13215" spans="1:8">
      <c r="A13215" s="508" t="s">
        <v>658</v>
      </c>
      <c r="B13215" s="509" t="s">
        <v>431</v>
      </c>
      <c r="C13215" s="509" t="s">
        <v>1027</v>
      </c>
      <c r="H13215" s="509">
        <v>0</v>
      </c>
    </row>
    <row r="13216" spans="1:8">
      <c r="A13216" s="508" t="s">
        <v>658</v>
      </c>
      <c r="B13216" s="509" t="s">
        <v>431</v>
      </c>
      <c r="C13216" s="509" t="s">
        <v>1028</v>
      </c>
      <c r="H13216" s="509">
        <v>0</v>
      </c>
    </row>
    <row r="13217" spans="1:8">
      <c r="A13217" s="508" t="s">
        <v>658</v>
      </c>
      <c r="B13217" s="509" t="s">
        <v>431</v>
      </c>
      <c r="C13217" s="509">
        <v>22</v>
      </c>
      <c r="H13217" s="509">
        <v>0</v>
      </c>
    </row>
    <row r="13218" spans="1:8">
      <c r="A13218" s="508" t="s">
        <v>658</v>
      </c>
      <c r="B13218" s="509" t="s">
        <v>431</v>
      </c>
      <c r="C13218" s="509">
        <v>23</v>
      </c>
      <c r="H13218" s="509">
        <v>0</v>
      </c>
    </row>
    <row r="13219" spans="1:8">
      <c r="A13219" s="508" t="s">
        <v>658</v>
      </c>
      <c r="B13219" s="509" t="s">
        <v>431</v>
      </c>
      <c r="C13219" s="509" t="s">
        <v>1029</v>
      </c>
      <c r="H13219" s="509">
        <v>0</v>
      </c>
    </row>
    <row r="13220" spans="1:8">
      <c r="A13220" s="508" t="s">
        <v>658</v>
      </c>
      <c r="B13220" s="509" t="s">
        <v>431</v>
      </c>
      <c r="C13220" s="509">
        <v>24</v>
      </c>
      <c r="H13220" s="509">
        <v>0</v>
      </c>
    </row>
    <row r="13221" spans="1:8">
      <c r="A13221" s="508" t="s">
        <v>658</v>
      </c>
      <c r="B13221" s="509" t="s">
        <v>431</v>
      </c>
      <c r="C13221" s="509">
        <v>25</v>
      </c>
    </row>
    <row r="13222" spans="1:8">
      <c r="A13222" s="508" t="s">
        <v>658</v>
      </c>
      <c r="B13222" s="509" t="s">
        <v>431</v>
      </c>
      <c r="C13222" s="509">
        <v>26</v>
      </c>
      <c r="H13222" s="509">
        <v>0</v>
      </c>
    </row>
    <row r="13223" spans="1:8">
      <c r="A13223" s="508" t="s">
        <v>658</v>
      </c>
      <c r="B13223" s="509" t="s">
        <v>431</v>
      </c>
      <c r="C13223" s="509">
        <v>27</v>
      </c>
      <c r="H13223" s="509">
        <v>0</v>
      </c>
    </row>
    <row r="13224" spans="1:8">
      <c r="A13224" s="508" t="s">
        <v>658</v>
      </c>
      <c r="B13224" s="509" t="s">
        <v>431</v>
      </c>
      <c r="C13224" s="509">
        <v>28</v>
      </c>
      <c r="H13224" s="509">
        <v>0</v>
      </c>
    </row>
    <row r="13225" spans="1:8">
      <c r="A13225" s="508" t="s">
        <v>658</v>
      </c>
      <c r="B13225" s="509" t="s">
        <v>431</v>
      </c>
      <c r="C13225" s="509">
        <v>29</v>
      </c>
      <c r="H13225" s="509">
        <v>0</v>
      </c>
    </row>
    <row r="13226" spans="1:8">
      <c r="A13226" s="508" t="s">
        <v>658</v>
      </c>
      <c r="B13226" s="509" t="s">
        <v>431</v>
      </c>
      <c r="C13226" s="509">
        <v>30</v>
      </c>
      <c r="H13226" s="509">
        <v>0</v>
      </c>
    </row>
    <row r="13227" spans="1:8">
      <c r="A13227" s="508" t="s">
        <v>658</v>
      </c>
      <c r="B13227" s="509" t="s">
        <v>431</v>
      </c>
      <c r="C13227" s="509">
        <v>31</v>
      </c>
      <c r="H13227" s="509">
        <v>0</v>
      </c>
    </row>
    <row r="13228" spans="1:8">
      <c r="A13228" s="508" t="s">
        <v>658</v>
      </c>
      <c r="B13228" s="509" t="s">
        <v>431</v>
      </c>
      <c r="C13228" s="509">
        <v>32</v>
      </c>
      <c r="D13228" s="509">
        <v>1</v>
      </c>
      <c r="E13228" s="509">
        <v>1</v>
      </c>
      <c r="H13228" s="509">
        <v>1</v>
      </c>
    </row>
    <row r="13229" spans="1:8">
      <c r="A13229" s="508" t="s">
        <v>658</v>
      </c>
      <c r="B13229" s="509" t="s">
        <v>431</v>
      </c>
      <c r="C13229" s="509">
        <v>33</v>
      </c>
      <c r="H13229" s="509">
        <v>0</v>
      </c>
    </row>
    <row r="13230" spans="1:8">
      <c r="A13230" s="508" t="s">
        <v>658</v>
      </c>
      <c r="B13230" s="509" t="s">
        <v>431</v>
      </c>
      <c r="C13230" s="509">
        <v>34</v>
      </c>
      <c r="H13230" s="509">
        <v>0</v>
      </c>
    </row>
    <row r="13231" spans="1:8">
      <c r="A13231" s="508" t="s">
        <v>658</v>
      </c>
      <c r="B13231" s="509" t="s">
        <v>431</v>
      </c>
      <c r="C13231" s="509">
        <v>35</v>
      </c>
      <c r="H13231" s="509">
        <v>0</v>
      </c>
    </row>
    <row r="13232" spans="1:8">
      <c r="A13232" s="508" t="s">
        <v>658</v>
      </c>
      <c r="B13232" s="509" t="s">
        <v>431</v>
      </c>
      <c r="C13232" s="509">
        <v>36</v>
      </c>
      <c r="H13232" s="509">
        <v>0</v>
      </c>
    </row>
    <row r="13233" spans="1:8">
      <c r="A13233" s="508" t="s">
        <v>658</v>
      </c>
      <c r="B13233" s="509" t="s">
        <v>431</v>
      </c>
      <c r="C13233" s="509">
        <v>37</v>
      </c>
      <c r="H13233" s="509">
        <v>0</v>
      </c>
    </row>
    <row r="13234" spans="1:8">
      <c r="A13234" s="508" t="s">
        <v>658</v>
      </c>
      <c r="B13234" s="509" t="s">
        <v>431</v>
      </c>
      <c r="C13234" s="509">
        <v>38</v>
      </c>
      <c r="H13234" s="509">
        <v>0</v>
      </c>
    </row>
    <row r="13235" spans="1:8">
      <c r="A13235" s="508" t="s">
        <v>658</v>
      </c>
      <c r="B13235" s="509" t="s">
        <v>431</v>
      </c>
      <c r="C13235" s="509" t="s">
        <v>1030</v>
      </c>
    </row>
    <row r="13236" spans="1:8">
      <c r="A13236" s="508" t="s">
        <v>658</v>
      </c>
      <c r="B13236" s="509" t="s">
        <v>431</v>
      </c>
      <c r="C13236" s="509">
        <v>39</v>
      </c>
      <c r="H13236" s="509">
        <v>0</v>
      </c>
    </row>
    <row r="13237" spans="1:8">
      <c r="A13237" s="508" t="s">
        <v>658</v>
      </c>
      <c r="B13237" s="509" t="s">
        <v>431</v>
      </c>
      <c r="C13237" s="509">
        <v>40</v>
      </c>
      <c r="H13237" s="509">
        <v>0</v>
      </c>
    </row>
    <row r="13238" spans="1:8">
      <c r="A13238" s="508" t="s">
        <v>658</v>
      </c>
      <c r="B13238" s="509" t="s">
        <v>431</v>
      </c>
      <c r="C13238" s="509">
        <v>41</v>
      </c>
      <c r="H13238" s="509">
        <v>0</v>
      </c>
    </row>
    <row r="13239" spans="1:8">
      <c r="A13239" s="508" t="s">
        <v>658</v>
      </c>
      <c r="B13239" s="509" t="s">
        <v>431</v>
      </c>
      <c r="C13239" s="509">
        <v>42</v>
      </c>
      <c r="H13239" s="509">
        <v>0</v>
      </c>
    </row>
    <row r="13240" spans="1:8">
      <c r="A13240" s="508" t="s">
        <v>658</v>
      </c>
      <c r="B13240" s="509" t="s">
        <v>431</v>
      </c>
      <c r="C13240" s="509">
        <v>43</v>
      </c>
      <c r="H13240" s="509">
        <v>0</v>
      </c>
    </row>
    <row r="13241" spans="1:8">
      <c r="A13241" s="508" t="s">
        <v>658</v>
      </c>
      <c r="B13241" s="509" t="s">
        <v>431</v>
      </c>
      <c r="C13241" s="509">
        <v>44</v>
      </c>
      <c r="H13241" s="509">
        <v>0</v>
      </c>
    </row>
    <row r="13242" spans="1:8">
      <c r="A13242" s="508" t="s">
        <v>658</v>
      </c>
      <c r="B13242" s="509" t="s">
        <v>431</v>
      </c>
      <c r="C13242" s="509">
        <v>45</v>
      </c>
      <c r="H13242" s="509">
        <v>0</v>
      </c>
    </row>
    <row r="13243" spans="1:8">
      <c r="A13243" s="508" t="s">
        <v>658</v>
      </c>
      <c r="B13243" s="509" t="s">
        <v>431</v>
      </c>
      <c r="C13243" s="509">
        <v>46</v>
      </c>
      <c r="H13243" s="509">
        <v>0</v>
      </c>
    </row>
    <row r="13244" spans="1:8">
      <c r="A13244" s="508" t="s">
        <v>658</v>
      </c>
      <c r="B13244" s="509" t="s">
        <v>431</v>
      </c>
      <c r="C13244" s="509">
        <v>47</v>
      </c>
      <c r="H13244" s="509">
        <v>0</v>
      </c>
    </row>
    <row r="13245" spans="1:8">
      <c r="A13245" s="508" t="s">
        <v>658</v>
      </c>
      <c r="B13245" s="509" t="s">
        <v>431</v>
      </c>
      <c r="C13245" s="509">
        <v>48</v>
      </c>
      <c r="H13245" s="509">
        <v>0</v>
      </c>
    </row>
    <row r="13246" spans="1:8">
      <c r="A13246" s="508" t="s">
        <v>658</v>
      </c>
      <c r="B13246" s="509" t="s">
        <v>431</v>
      </c>
      <c r="C13246" s="509">
        <v>49</v>
      </c>
      <c r="H13246" s="509">
        <v>0</v>
      </c>
    </row>
    <row r="13247" spans="1:8">
      <c r="A13247" s="508" t="s">
        <v>658</v>
      </c>
      <c r="B13247" s="509" t="s">
        <v>431</v>
      </c>
      <c r="C13247" s="509">
        <v>50</v>
      </c>
      <c r="H13247" s="509">
        <v>0</v>
      </c>
    </row>
    <row r="13248" spans="1:8">
      <c r="A13248" s="508" t="s">
        <v>658</v>
      </c>
      <c r="B13248" s="509" t="s">
        <v>431</v>
      </c>
      <c r="C13248" s="509">
        <v>51</v>
      </c>
      <c r="H13248" s="509">
        <v>0</v>
      </c>
    </row>
    <row r="13249" spans="1:8">
      <c r="A13249" s="508" t="s">
        <v>658</v>
      </c>
      <c r="B13249" s="509" t="s">
        <v>431</v>
      </c>
      <c r="C13249" s="509" t="s">
        <v>1031</v>
      </c>
      <c r="D13249" s="509">
        <v>3</v>
      </c>
      <c r="E13249" s="509">
        <v>2</v>
      </c>
      <c r="H13249" s="509">
        <v>3</v>
      </c>
    </row>
    <row r="13250" spans="1:8">
      <c r="A13250" s="508" t="s">
        <v>658</v>
      </c>
      <c r="B13250" s="509" t="s">
        <v>431</v>
      </c>
      <c r="C13250" s="509" t="s">
        <v>1032</v>
      </c>
      <c r="H13250" s="509">
        <v>0</v>
      </c>
    </row>
    <row r="13251" spans="1:8">
      <c r="A13251" s="508" t="s">
        <v>658</v>
      </c>
      <c r="B13251" s="509" t="s">
        <v>431</v>
      </c>
      <c r="C13251" s="509">
        <v>52</v>
      </c>
      <c r="H13251" s="509">
        <v>0</v>
      </c>
    </row>
    <row r="13252" spans="1:8">
      <c r="A13252" s="508" t="s">
        <v>658</v>
      </c>
      <c r="B13252" s="509" t="s">
        <v>431</v>
      </c>
      <c r="C13252" s="509">
        <v>53</v>
      </c>
      <c r="H13252" s="509">
        <v>0</v>
      </c>
    </row>
    <row r="13253" spans="1:8">
      <c r="A13253" s="508" t="s">
        <v>658</v>
      </c>
      <c r="B13253" s="509" t="s">
        <v>431</v>
      </c>
      <c r="C13253" s="509">
        <v>54</v>
      </c>
      <c r="H13253" s="509">
        <v>0</v>
      </c>
    </row>
    <row r="13254" spans="1:8">
      <c r="A13254" s="508" t="s">
        <v>658</v>
      </c>
      <c r="B13254" s="509" t="s">
        <v>431</v>
      </c>
      <c r="C13254" s="509">
        <v>55</v>
      </c>
      <c r="H13254" s="509">
        <v>0</v>
      </c>
    </row>
    <row r="13255" spans="1:8">
      <c r="A13255" s="508" t="s">
        <v>658</v>
      </c>
      <c r="B13255" s="509" t="s">
        <v>431</v>
      </c>
      <c r="C13255" s="509">
        <v>56</v>
      </c>
      <c r="H13255" s="509">
        <v>0</v>
      </c>
    </row>
    <row r="13256" spans="1:8">
      <c r="A13256" s="508" t="s">
        <v>658</v>
      </c>
      <c r="B13256" s="509" t="s">
        <v>431</v>
      </c>
      <c r="C13256" s="509">
        <v>57</v>
      </c>
      <c r="H13256" s="509">
        <v>0</v>
      </c>
    </row>
    <row r="13257" spans="1:8">
      <c r="A13257" s="508" t="s">
        <v>658</v>
      </c>
      <c r="B13257" s="509" t="s">
        <v>431</v>
      </c>
      <c r="C13257" s="509">
        <v>58</v>
      </c>
      <c r="H13257" s="509">
        <v>0</v>
      </c>
    </row>
    <row r="13258" spans="1:8">
      <c r="A13258" s="508" t="s">
        <v>658</v>
      </c>
      <c r="B13258" s="509" t="s">
        <v>431</v>
      </c>
      <c r="C13258" s="509">
        <v>59</v>
      </c>
      <c r="H13258" s="509">
        <v>0</v>
      </c>
    </row>
    <row r="13259" spans="1:8">
      <c r="A13259" s="508" t="s">
        <v>658</v>
      </c>
      <c r="B13259" s="509" t="s">
        <v>431</v>
      </c>
      <c r="C13259" s="509">
        <v>60</v>
      </c>
      <c r="H13259" s="509">
        <v>0</v>
      </c>
    </row>
    <row r="13260" spans="1:8">
      <c r="A13260" s="508" t="s">
        <v>658</v>
      </c>
      <c r="B13260" s="509" t="s">
        <v>431</v>
      </c>
      <c r="C13260" s="509">
        <v>61</v>
      </c>
      <c r="D13260" s="509">
        <v>1</v>
      </c>
      <c r="E13260" s="509">
        <v>1</v>
      </c>
      <c r="H13260" s="509">
        <v>1</v>
      </c>
    </row>
    <row r="13261" spans="1:8">
      <c r="A13261" s="508" t="s">
        <v>658</v>
      </c>
      <c r="B13261" s="509" t="s">
        <v>431</v>
      </c>
      <c r="C13261" s="509">
        <v>62</v>
      </c>
      <c r="H13261" s="509">
        <v>0</v>
      </c>
    </row>
    <row r="13262" spans="1:8">
      <c r="A13262" s="508" t="s">
        <v>658</v>
      </c>
      <c r="B13262" s="509" t="s">
        <v>431</v>
      </c>
      <c r="C13262" s="509">
        <v>63</v>
      </c>
      <c r="H13262" s="509">
        <v>0</v>
      </c>
    </row>
    <row r="13263" spans="1:8">
      <c r="A13263" s="508" t="s">
        <v>658</v>
      </c>
      <c r="B13263" s="509" t="s">
        <v>431</v>
      </c>
      <c r="C13263" s="509" t="s">
        <v>1033</v>
      </c>
      <c r="H13263" s="509">
        <v>0</v>
      </c>
    </row>
    <row r="13264" spans="1:8">
      <c r="A13264" s="508" t="s">
        <v>658</v>
      </c>
      <c r="B13264" s="509" t="s">
        <v>431</v>
      </c>
      <c r="C13264" s="509" t="s">
        <v>1034</v>
      </c>
      <c r="H13264" s="509">
        <v>0</v>
      </c>
    </row>
    <row r="13265" spans="1:8">
      <c r="A13265" s="508" t="s">
        <v>658</v>
      </c>
      <c r="B13265" s="509" t="s">
        <v>431</v>
      </c>
      <c r="C13265" s="509">
        <v>64</v>
      </c>
      <c r="H13265" s="509">
        <v>0</v>
      </c>
    </row>
    <row r="13266" spans="1:8">
      <c r="A13266" s="508" t="s">
        <v>658</v>
      </c>
      <c r="B13266" s="509" t="s">
        <v>431</v>
      </c>
      <c r="C13266" s="509" t="s">
        <v>1035</v>
      </c>
      <c r="D13266" s="509">
        <v>1</v>
      </c>
      <c r="H13266" s="509">
        <v>1</v>
      </c>
    </row>
    <row r="13267" spans="1:8">
      <c r="A13267" s="508" t="s">
        <v>658</v>
      </c>
      <c r="B13267" s="509" t="s">
        <v>431</v>
      </c>
      <c r="C13267" s="509">
        <v>65</v>
      </c>
      <c r="D13267" s="509">
        <v>2</v>
      </c>
      <c r="E13267" s="509">
        <v>1</v>
      </c>
      <c r="H13267" s="509">
        <v>2</v>
      </c>
    </row>
    <row r="13268" spans="1:8">
      <c r="A13268" s="508" t="s">
        <v>658</v>
      </c>
      <c r="B13268" s="509" t="s">
        <v>431</v>
      </c>
      <c r="C13268" s="509">
        <v>66</v>
      </c>
      <c r="H13268" s="509">
        <v>0</v>
      </c>
    </row>
    <row r="13269" spans="1:8">
      <c r="A13269" s="508" t="s">
        <v>658</v>
      </c>
      <c r="B13269" s="509" t="s">
        <v>431</v>
      </c>
      <c r="C13269" s="509" t="s">
        <v>1036</v>
      </c>
      <c r="H13269" s="509">
        <v>0</v>
      </c>
    </row>
    <row r="13270" spans="1:8">
      <c r="A13270" s="508" t="s">
        <v>658</v>
      </c>
      <c r="B13270" s="509" t="s">
        <v>431</v>
      </c>
      <c r="C13270" s="509" t="s">
        <v>1037</v>
      </c>
      <c r="D13270" s="509">
        <v>4</v>
      </c>
      <c r="F13270" s="509">
        <v>3</v>
      </c>
      <c r="H13270" s="509">
        <v>7</v>
      </c>
    </row>
    <row r="13271" spans="1:8">
      <c r="A13271" s="508" t="s">
        <v>658</v>
      </c>
      <c r="B13271" s="509" t="s">
        <v>431</v>
      </c>
      <c r="C13271" s="509" t="s">
        <v>1038</v>
      </c>
      <c r="H13271" s="509">
        <v>0</v>
      </c>
    </row>
    <row r="13272" spans="1:8">
      <c r="A13272" s="508" t="s">
        <v>658</v>
      </c>
      <c r="B13272" s="509" t="s">
        <v>431</v>
      </c>
      <c r="C13272" s="509" t="s">
        <v>1039</v>
      </c>
      <c r="D13272" s="509">
        <v>1</v>
      </c>
      <c r="H13272" s="509">
        <v>1</v>
      </c>
    </row>
    <row r="13273" spans="1:8">
      <c r="A13273" s="508" t="s">
        <v>658</v>
      </c>
      <c r="B13273" s="509" t="s">
        <v>431</v>
      </c>
      <c r="C13273" s="509" t="s">
        <v>1040</v>
      </c>
      <c r="D13273" s="509">
        <v>1</v>
      </c>
      <c r="F13273" s="509">
        <v>2</v>
      </c>
      <c r="H13273" s="509">
        <v>3</v>
      </c>
    </row>
    <row r="13274" spans="1:8">
      <c r="A13274" s="508" t="s">
        <v>658</v>
      </c>
      <c r="B13274" s="509" t="s">
        <v>431</v>
      </c>
      <c r="C13274" s="509" t="s">
        <v>1041</v>
      </c>
      <c r="H13274" s="509">
        <v>0</v>
      </c>
    </row>
    <row r="13275" spans="1:8">
      <c r="A13275" s="508" t="s">
        <v>658</v>
      </c>
      <c r="B13275" s="509" t="s">
        <v>431</v>
      </c>
      <c r="C13275" s="509" t="s">
        <v>1042</v>
      </c>
    </row>
    <row r="13276" spans="1:8">
      <c r="A13276" s="508" t="s">
        <v>658</v>
      </c>
      <c r="B13276" s="509" t="s">
        <v>431</v>
      </c>
      <c r="C13276" s="509">
        <v>67</v>
      </c>
      <c r="H13276" s="509">
        <v>0</v>
      </c>
    </row>
    <row r="13277" spans="1:8">
      <c r="A13277" s="508" t="s">
        <v>658</v>
      </c>
      <c r="B13277" s="509" t="s">
        <v>431</v>
      </c>
      <c r="C13277" s="509">
        <v>68</v>
      </c>
      <c r="H13277" s="509">
        <v>0</v>
      </c>
    </row>
    <row r="13278" spans="1:8">
      <c r="A13278" s="508" t="s">
        <v>658</v>
      </c>
      <c r="B13278" s="509" t="s">
        <v>431</v>
      </c>
      <c r="C13278" s="509" t="s">
        <v>1043</v>
      </c>
      <c r="D13278" s="509">
        <v>1</v>
      </c>
      <c r="H13278" s="509">
        <v>1</v>
      </c>
    </row>
    <row r="13279" spans="1:8">
      <c r="A13279" s="508" t="s">
        <v>658</v>
      </c>
      <c r="B13279" s="509" t="s">
        <v>431</v>
      </c>
      <c r="C13279" s="509">
        <v>69</v>
      </c>
      <c r="H13279" s="509">
        <v>0</v>
      </c>
    </row>
    <row r="13280" spans="1:8">
      <c r="A13280" s="508" t="s">
        <v>658</v>
      </c>
      <c r="B13280" s="509" t="s">
        <v>431</v>
      </c>
      <c r="C13280" s="509" t="s">
        <v>1044</v>
      </c>
      <c r="H13280" s="509">
        <v>0</v>
      </c>
    </row>
    <row r="13281" spans="1:8">
      <c r="A13281" s="508" t="s">
        <v>658</v>
      </c>
      <c r="B13281" s="509" t="s">
        <v>431</v>
      </c>
      <c r="C13281" s="509" t="s">
        <v>1045</v>
      </c>
      <c r="H13281" s="509">
        <v>0</v>
      </c>
    </row>
    <row r="13282" spans="1:8">
      <c r="A13282" s="508" t="s">
        <v>658</v>
      </c>
      <c r="B13282" s="509" t="s">
        <v>431</v>
      </c>
      <c r="C13282" s="509">
        <v>70</v>
      </c>
      <c r="H13282" s="509">
        <v>0</v>
      </c>
    </row>
    <row r="13283" spans="1:8">
      <c r="A13283" s="508" t="s">
        <v>658</v>
      </c>
      <c r="B13283" s="509" t="s">
        <v>431</v>
      </c>
      <c r="C13283" s="509" t="s">
        <v>1046</v>
      </c>
      <c r="H13283" s="509">
        <v>0</v>
      </c>
    </row>
    <row r="13284" spans="1:8">
      <c r="A13284" s="508" t="s">
        <v>658</v>
      </c>
      <c r="B13284" s="509" t="s">
        <v>431</v>
      </c>
      <c r="C13284" s="509">
        <v>71</v>
      </c>
      <c r="H13284" s="509">
        <v>0</v>
      </c>
    </row>
    <row r="13285" spans="1:8">
      <c r="A13285" s="508" t="s">
        <v>658</v>
      </c>
      <c r="B13285" s="509" t="s">
        <v>431</v>
      </c>
      <c r="C13285" s="509" t="s">
        <v>1047</v>
      </c>
      <c r="D13285" s="509">
        <v>1</v>
      </c>
      <c r="E13285" s="509">
        <v>1</v>
      </c>
      <c r="H13285" s="509">
        <v>1</v>
      </c>
    </row>
    <row r="13286" spans="1:8">
      <c r="A13286" s="508" t="s">
        <v>658</v>
      </c>
      <c r="B13286" s="509" t="s">
        <v>431</v>
      </c>
      <c r="C13286" s="509" t="s">
        <v>1048</v>
      </c>
      <c r="H13286" s="509">
        <v>0</v>
      </c>
    </row>
    <row r="13287" spans="1:8">
      <c r="A13287" s="508" t="s">
        <v>658</v>
      </c>
      <c r="B13287" s="509" t="s">
        <v>431</v>
      </c>
      <c r="C13287" s="509" t="s">
        <v>1049</v>
      </c>
      <c r="D13287" s="509">
        <v>1</v>
      </c>
      <c r="H13287" s="509">
        <v>1</v>
      </c>
    </row>
    <row r="13288" spans="1:8">
      <c r="A13288" s="508" t="s">
        <v>658</v>
      </c>
      <c r="B13288" s="509" t="s">
        <v>431</v>
      </c>
      <c r="C13288" s="509" t="s">
        <v>1050</v>
      </c>
      <c r="H13288" s="509">
        <v>0</v>
      </c>
    </row>
    <row r="13289" spans="1:8">
      <c r="A13289" s="508" t="s">
        <v>658</v>
      </c>
      <c r="B13289" s="509" t="s">
        <v>431</v>
      </c>
      <c r="C13289" s="509" t="s">
        <v>1051</v>
      </c>
      <c r="H13289" s="509">
        <v>0</v>
      </c>
    </row>
    <row r="13290" spans="1:8">
      <c r="A13290" s="508" t="s">
        <v>658</v>
      </c>
      <c r="B13290" s="509" t="s">
        <v>431</v>
      </c>
      <c r="C13290" s="509">
        <v>72</v>
      </c>
      <c r="D13290" s="509">
        <v>14</v>
      </c>
      <c r="H13290" s="509">
        <v>14</v>
      </c>
    </row>
    <row r="13291" spans="1:8">
      <c r="A13291" s="508" t="s">
        <v>658</v>
      </c>
      <c r="B13291" s="509" t="s">
        <v>431</v>
      </c>
      <c r="C13291" s="509">
        <v>74</v>
      </c>
      <c r="H13291" s="509">
        <v>0</v>
      </c>
    </row>
    <row r="13292" spans="1:8">
      <c r="A13292" s="508" t="s">
        <v>658</v>
      </c>
      <c r="B13292" s="509" t="s">
        <v>431</v>
      </c>
      <c r="C13292" s="509" t="s">
        <v>4571</v>
      </c>
      <c r="D13292" s="509">
        <v>38</v>
      </c>
      <c r="E13292" s="509">
        <v>6</v>
      </c>
      <c r="F13292" s="509">
        <v>6</v>
      </c>
      <c r="G13292" s="509">
        <v>0</v>
      </c>
      <c r="H13292" s="509">
        <v>44</v>
      </c>
    </row>
    <row r="13293" spans="1:8">
      <c r="A13293" s="508" t="s">
        <v>659</v>
      </c>
      <c r="B13293" s="509" t="s">
        <v>432</v>
      </c>
      <c r="C13293" s="509">
        <v>1</v>
      </c>
      <c r="D13293" s="509">
        <v>0</v>
      </c>
      <c r="E13293" s="509">
        <v>0</v>
      </c>
      <c r="H13293" s="509">
        <v>0</v>
      </c>
    </row>
    <row r="13294" spans="1:8">
      <c r="A13294" s="508" t="s">
        <v>659</v>
      </c>
      <c r="B13294" s="509" t="s">
        <v>432</v>
      </c>
      <c r="C13294" s="509" t="s">
        <v>1023</v>
      </c>
      <c r="D13294" s="509">
        <v>0</v>
      </c>
      <c r="E13294" s="509">
        <v>0</v>
      </c>
      <c r="H13294" s="509">
        <v>0</v>
      </c>
    </row>
    <row r="13295" spans="1:8">
      <c r="A13295" s="508" t="s">
        <v>659</v>
      </c>
      <c r="B13295" s="509" t="s">
        <v>432</v>
      </c>
      <c r="C13295" s="509">
        <v>2</v>
      </c>
      <c r="D13295" s="509">
        <v>1</v>
      </c>
      <c r="E13295" s="509">
        <v>0</v>
      </c>
      <c r="H13295" s="509">
        <v>1</v>
      </c>
    </row>
    <row r="13296" spans="1:8">
      <c r="A13296" s="508" t="s">
        <v>659</v>
      </c>
      <c r="B13296" s="509" t="s">
        <v>432</v>
      </c>
      <c r="C13296" s="509">
        <v>3</v>
      </c>
      <c r="D13296" s="509">
        <v>2</v>
      </c>
      <c r="E13296" s="509">
        <v>0</v>
      </c>
      <c r="H13296" s="509">
        <v>2</v>
      </c>
    </row>
    <row r="13297" spans="1:8">
      <c r="A13297" s="508" t="s">
        <v>659</v>
      </c>
      <c r="B13297" s="509" t="s">
        <v>432</v>
      </c>
      <c r="C13297" s="509">
        <v>4</v>
      </c>
      <c r="D13297" s="509">
        <v>2</v>
      </c>
      <c r="E13297" s="509">
        <v>0</v>
      </c>
      <c r="H13297" s="509">
        <v>2</v>
      </c>
    </row>
    <row r="13298" spans="1:8">
      <c r="A13298" s="508" t="s">
        <v>659</v>
      </c>
      <c r="B13298" s="509" t="s">
        <v>432</v>
      </c>
      <c r="C13298" s="509">
        <v>5</v>
      </c>
      <c r="D13298" s="509">
        <v>2</v>
      </c>
      <c r="E13298" s="509">
        <v>2</v>
      </c>
      <c r="H13298" s="509">
        <v>2</v>
      </c>
    </row>
    <row r="13299" spans="1:8">
      <c r="A13299" s="508" t="s">
        <v>659</v>
      </c>
      <c r="B13299" s="509" t="s">
        <v>432</v>
      </c>
      <c r="C13299" s="509">
        <v>6</v>
      </c>
      <c r="D13299" s="509">
        <v>0</v>
      </c>
      <c r="E13299" s="509">
        <v>0</v>
      </c>
      <c r="H13299" s="509">
        <v>0</v>
      </c>
    </row>
    <row r="13300" spans="1:8">
      <c r="A13300" s="508" t="s">
        <v>659</v>
      </c>
      <c r="B13300" s="509" t="s">
        <v>432</v>
      </c>
      <c r="C13300" s="509">
        <v>7</v>
      </c>
      <c r="D13300" s="509">
        <v>0</v>
      </c>
      <c r="E13300" s="509">
        <v>0</v>
      </c>
      <c r="H13300" s="509">
        <v>0</v>
      </c>
    </row>
    <row r="13301" spans="1:8">
      <c r="A13301" s="508" t="s">
        <v>659</v>
      </c>
      <c r="B13301" s="509" t="s">
        <v>432</v>
      </c>
      <c r="C13301" s="509">
        <v>8</v>
      </c>
      <c r="D13301" s="509">
        <v>0</v>
      </c>
      <c r="E13301" s="509">
        <v>0</v>
      </c>
      <c r="H13301" s="509">
        <v>0</v>
      </c>
    </row>
    <row r="13302" spans="1:8">
      <c r="A13302" s="508" t="s">
        <v>659</v>
      </c>
      <c r="B13302" s="509" t="s">
        <v>432</v>
      </c>
      <c r="C13302" s="509">
        <v>9</v>
      </c>
      <c r="D13302" s="509">
        <v>0</v>
      </c>
      <c r="E13302" s="509">
        <v>0</v>
      </c>
      <c r="H13302" s="509">
        <v>0</v>
      </c>
    </row>
    <row r="13303" spans="1:8">
      <c r="A13303" s="508" t="s">
        <v>659</v>
      </c>
      <c r="B13303" s="509" t="s">
        <v>432</v>
      </c>
      <c r="C13303" s="509">
        <v>10</v>
      </c>
      <c r="D13303" s="509">
        <v>2</v>
      </c>
      <c r="E13303" s="509">
        <v>0</v>
      </c>
      <c r="H13303" s="509">
        <v>2</v>
      </c>
    </row>
    <row r="13304" spans="1:8">
      <c r="A13304" s="508" t="s">
        <v>659</v>
      </c>
      <c r="B13304" s="509" t="s">
        <v>432</v>
      </c>
      <c r="C13304" s="509">
        <v>11</v>
      </c>
      <c r="D13304" s="509">
        <v>0</v>
      </c>
      <c r="E13304" s="509">
        <v>0</v>
      </c>
      <c r="H13304" s="509">
        <v>0</v>
      </c>
    </row>
    <row r="13305" spans="1:8">
      <c r="A13305" s="508" t="s">
        <v>659</v>
      </c>
      <c r="B13305" s="509" t="s">
        <v>432</v>
      </c>
      <c r="C13305" s="509">
        <v>12</v>
      </c>
      <c r="D13305" s="509">
        <v>0</v>
      </c>
      <c r="E13305" s="509">
        <v>0</v>
      </c>
      <c r="H13305" s="509">
        <v>0</v>
      </c>
    </row>
    <row r="13306" spans="1:8">
      <c r="A13306" s="508" t="s">
        <v>659</v>
      </c>
      <c r="B13306" s="509" t="s">
        <v>432</v>
      </c>
      <c r="C13306" s="509">
        <v>13</v>
      </c>
      <c r="D13306" s="509">
        <v>0</v>
      </c>
      <c r="E13306" s="509">
        <v>0</v>
      </c>
      <c r="H13306" s="509">
        <v>0</v>
      </c>
    </row>
    <row r="13307" spans="1:8">
      <c r="A13307" s="508" t="s">
        <v>659</v>
      </c>
      <c r="B13307" s="509" t="s">
        <v>432</v>
      </c>
      <c r="C13307" s="509">
        <v>14</v>
      </c>
      <c r="D13307" s="509">
        <v>0</v>
      </c>
      <c r="E13307" s="509">
        <v>0</v>
      </c>
      <c r="H13307" s="509">
        <v>0</v>
      </c>
    </row>
    <row r="13308" spans="1:8">
      <c r="A13308" s="508" t="s">
        <v>659</v>
      </c>
      <c r="B13308" s="509" t="s">
        <v>432</v>
      </c>
      <c r="C13308" s="509">
        <v>15</v>
      </c>
      <c r="D13308" s="509">
        <v>0</v>
      </c>
      <c r="E13308" s="509">
        <v>0</v>
      </c>
      <c r="H13308" s="509">
        <v>0</v>
      </c>
    </row>
    <row r="13309" spans="1:8">
      <c r="A13309" s="508" t="s">
        <v>659</v>
      </c>
      <c r="B13309" s="509" t="s">
        <v>432</v>
      </c>
      <c r="C13309" s="509">
        <v>16</v>
      </c>
      <c r="D13309" s="509">
        <v>3</v>
      </c>
      <c r="E13309" s="509">
        <v>0</v>
      </c>
      <c r="H13309" s="509">
        <v>3</v>
      </c>
    </row>
    <row r="13310" spans="1:8">
      <c r="A13310" s="508" t="s">
        <v>659</v>
      </c>
      <c r="B13310" s="509" t="s">
        <v>432</v>
      </c>
      <c r="C13310" s="509">
        <v>17</v>
      </c>
      <c r="D13310" s="509">
        <v>1</v>
      </c>
      <c r="E13310" s="509">
        <v>0</v>
      </c>
      <c r="H13310" s="509">
        <v>1</v>
      </c>
    </row>
    <row r="13311" spans="1:8">
      <c r="A13311" s="508" t="s">
        <v>659</v>
      </c>
      <c r="B13311" s="509" t="s">
        <v>432</v>
      </c>
      <c r="C13311" s="509">
        <v>18</v>
      </c>
      <c r="D13311" s="509">
        <v>0</v>
      </c>
      <c r="E13311" s="509">
        <v>0</v>
      </c>
      <c r="H13311" s="509">
        <v>0</v>
      </c>
    </row>
    <row r="13312" spans="1:8">
      <c r="A13312" s="508" t="s">
        <v>659</v>
      </c>
      <c r="B13312" s="509" t="s">
        <v>432</v>
      </c>
      <c r="C13312" s="509" t="s">
        <v>1024</v>
      </c>
      <c r="D13312" s="509">
        <v>1</v>
      </c>
      <c r="E13312" s="509">
        <v>0</v>
      </c>
      <c r="H13312" s="509">
        <v>1</v>
      </c>
    </row>
    <row r="13313" spans="1:8">
      <c r="A13313" s="508" t="s">
        <v>659</v>
      </c>
      <c r="B13313" s="509" t="s">
        <v>432</v>
      </c>
      <c r="C13313" s="509" t="s">
        <v>1025</v>
      </c>
      <c r="D13313" s="509">
        <v>0</v>
      </c>
      <c r="E13313" s="509">
        <v>0</v>
      </c>
      <c r="H13313" s="509">
        <v>0</v>
      </c>
    </row>
    <row r="13314" spans="1:8">
      <c r="A13314" s="508" t="s">
        <v>659</v>
      </c>
      <c r="B13314" s="509" t="s">
        <v>432</v>
      </c>
      <c r="C13314" s="509">
        <v>19</v>
      </c>
      <c r="D13314" s="509">
        <v>2</v>
      </c>
      <c r="E13314" s="509">
        <v>0</v>
      </c>
      <c r="H13314" s="509">
        <v>2</v>
      </c>
    </row>
    <row r="13315" spans="1:8">
      <c r="A13315" s="508" t="s">
        <v>659</v>
      </c>
      <c r="B13315" s="509" t="s">
        <v>432</v>
      </c>
      <c r="C13315" s="509">
        <v>20</v>
      </c>
      <c r="D13315" s="509">
        <v>0</v>
      </c>
      <c r="E13315" s="509">
        <v>0</v>
      </c>
      <c r="H13315" s="509">
        <v>0</v>
      </c>
    </row>
    <row r="13316" spans="1:8">
      <c r="A13316" s="508" t="s">
        <v>659</v>
      </c>
      <c r="B13316" s="509" t="s">
        <v>432</v>
      </c>
      <c r="C13316" s="509">
        <v>21</v>
      </c>
      <c r="D13316" s="509">
        <v>2</v>
      </c>
      <c r="E13316" s="509">
        <v>0</v>
      </c>
      <c r="H13316" s="509">
        <v>2</v>
      </c>
    </row>
    <row r="13317" spans="1:8">
      <c r="A13317" s="508" t="s">
        <v>659</v>
      </c>
      <c r="B13317" s="509" t="s">
        <v>432</v>
      </c>
      <c r="C13317" s="509" t="s">
        <v>1026</v>
      </c>
      <c r="D13317" s="509">
        <v>0</v>
      </c>
      <c r="E13317" s="509">
        <v>0</v>
      </c>
      <c r="H13317" s="509">
        <v>0</v>
      </c>
    </row>
    <row r="13318" spans="1:8">
      <c r="A13318" s="508" t="s">
        <v>659</v>
      </c>
      <c r="B13318" s="509" t="s">
        <v>432</v>
      </c>
      <c r="C13318" s="509" t="s">
        <v>1027</v>
      </c>
      <c r="D13318" s="509">
        <v>0</v>
      </c>
      <c r="E13318" s="509">
        <v>0</v>
      </c>
      <c r="H13318" s="509">
        <v>0</v>
      </c>
    </row>
    <row r="13319" spans="1:8">
      <c r="A13319" s="508" t="s">
        <v>659</v>
      </c>
      <c r="B13319" s="509" t="s">
        <v>432</v>
      </c>
      <c r="C13319" s="509" t="s">
        <v>1028</v>
      </c>
      <c r="D13319" s="509">
        <v>0</v>
      </c>
      <c r="E13319" s="509">
        <v>0</v>
      </c>
      <c r="H13319" s="509">
        <v>0</v>
      </c>
    </row>
    <row r="13320" spans="1:8">
      <c r="A13320" s="508" t="s">
        <v>659</v>
      </c>
      <c r="B13320" s="509" t="s">
        <v>432</v>
      </c>
      <c r="C13320" s="509">
        <v>22</v>
      </c>
      <c r="D13320" s="509">
        <v>0</v>
      </c>
      <c r="E13320" s="509">
        <v>0</v>
      </c>
      <c r="H13320" s="509">
        <v>0</v>
      </c>
    </row>
    <row r="13321" spans="1:8">
      <c r="A13321" s="508" t="s">
        <v>659</v>
      </c>
      <c r="B13321" s="509" t="s">
        <v>432</v>
      </c>
      <c r="C13321" s="509">
        <v>23</v>
      </c>
      <c r="D13321" s="509">
        <v>1</v>
      </c>
      <c r="E13321" s="509">
        <v>0</v>
      </c>
      <c r="H13321" s="509">
        <v>1</v>
      </c>
    </row>
    <row r="13322" spans="1:8">
      <c r="A13322" s="508" t="s">
        <v>659</v>
      </c>
      <c r="B13322" s="509" t="s">
        <v>432</v>
      </c>
      <c r="C13322" s="509" t="s">
        <v>1029</v>
      </c>
      <c r="D13322" s="509">
        <v>0</v>
      </c>
      <c r="E13322" s="509">
        <v>0</v>
      </c>
      <c r="H13322" s="509">
        <v>0</v>
      </c>
    </row>
    <row r="13323" spans="1:8">
      <c r="A13323" s="508" t="s">
        <v>659</v>
      </c>
      <c r="B13323" s="509" t="s">
        <v>432</v>
      </c>
      <c r="C13323" s="509">
        <v>24</v>
      </c>
      <c r="D13323" s="509">
        <v>4</v>
      </c>
      <c r="E13323" s="509">
        <v>3</v>
      </c>
      <c r="H13323" s="509">
        <v>4</v>
      </c>
    </row>
    <row r="13324" spans="1:8">
      <c r="A13324" s="508" t="s">
        <v>659</v>
      </c>
      <c r="B13324" s="509" t="s">
        <v>432</v>
      </c>
      <c r="C13324" s="509">
        <v>25</v>
      </c>
      <c r="D13324" s="509">
        <v>0</v>
      </c>
      <c r="E13324" s="509">
        <v>0</v>
      </c>
    </row>
    <row r="13325" spans="1:8">
      <c r="A13325" s="508" t="s">
        <v>659</v>
      </c>
      <c r="B13325" s="509" t="s">
        <v>432</v>
      </c>
      <c r="C13325" s="509">
        <v>26</v>
      </c>
      <c r="D13325" s="509">
        <v>3</v>
      </c>
      <c r="E13325" s="509">
        <v>2</v>
      </c>
      <c r="H13325" s="509">
        <v>3</v>
      </c>
    </row>
    <row r="13326" spans="1:8">
      <c r="A13326" s="508" t="s">
        <v>659</v>
      </c>
      <c r="B13326" s="509" t="s">
        <v>432</v>
      </c>
      <c r="C13326" s="509">
        <v>27</v>
      </c>
      <c r="D13326" s="509">
        <v>10</v>
      </c>
      <c r="E13326" s="509">
        <v>10</v>
      </c>
      <c r="H13326" s="509">
        <v>10</v>
      </c>
    </row>
    <row r="13327" spans="1:8">
      <c r="A13327" s="508" t="s">
        <v>659</v>
      </c>
      <c r="B13327" s="509" t="s">
        <v>432</v>
      </c>
      <c r="C13327" s="509">
        <v>28</v>
      </c>
      <c r="D13327" s="509">
        <v>0</v>
      </c>
      <c r="E13327" s="509">
        <v>0</v>
      </c>
      <c r="H13327" s="509">
        <v>0</v>
      </c>
    </row>
    <row r="13328" spans="1:8">
      <c r="A13328" s="508" t="s">
        <v>659</v>
      </c>
      <c r="B13328" s="509" t="s">
        <v>432</v>
      </c>
      <c r="C13328" s="509">
        <v>29</v>
      </c>
      <c r="D13328" s="509">
        <v>0</v>
      </c>
      <c r="E13328" s="509">
        <v>0</v>
      </c>
      <c r="H13328" s="509">
        <v>0</v>
      </c>
    </row>
    <row r="13329" spans="1:8">
      <c r="A13329" s="508" t="s">
        <v>659</v>
      </c>
      <c r="B13329" s="509" t="s">
        <v>432</v>
      </c>
      <c r="C13329" s="509">
        <v>30</v>
      </c>
      <c r="D13329" s="509">
        <v>0</v>
      </c>
      <c r="E13329" s="509">
        <v>0</v>
      </c>
      <c r="H13329" s="509">
        <v>0</v>
      </c>
    </row>
    <row r="13330" spans="1:8">
      <c r="A13330" s="508" t="s">
        <v>659</v>
      </c>
      <c r="B13330" s="509" t="s">
        <v>432</v>
      </c>
      <c r="C13330" s="509">
        <v>31</v>
      </c>
      <c r="D13330" s="509">
        <v>0</v>
      </c>
      <c r="E13330" s="509">
        <v>0</v>
      </c>
      <c r="H13330" s="509">
        <v>0</v>
      </c>
    </row>
    <row r="13331" spans="1:8">
      <c r="A13331" s="508" t="s">
        <v>659</v>
      </c>
      <c r="B13331" s="509" t="s">
        <v>432</v>
      </c>
      <c r="C13331" s="509">
        <v>32</v>
      </c>
      <c r="D13331" s="509">
        <v>0</v>
      </c>
      <c r="E13331" s="509">
        <v>0</v>
      </c>
      <c r="H13331" s="509">
        <v>0</v>
      </c>
    </row>
    <row r="13332" spans="1:8">
      <c r="A13332" s="508" t="s">
        <v>659</v>
      </c>
      <c r="B13332" s="509" t="s">
        <v>432</v>
      </c>
      <c r="C13332" s="509">
        <v>33</v>
      </c>
      <c r="D13332" s="509">
        <v>8</v>
      </c>
      <c r="E13332" s="509">
        <v>4</v>
      </c>
      <c r="H13332" s="509">
        <v>8</v>
      </c>
    </row>
    <row r="13333" spans="1:8">
      <c r="A13333" s="508" t="s">
        <v>659</v>
      </c>
      <c r="B13333" s="509" t="s">
        <v>432</v>
      </c>
      <c r="C13333" s="509">
        <v>34</v>
      </c>
      <c r="D13333" s="509">
        <v>1</v>
      </c>
      <c r="E13333" s="509">
        <v>1</v>
      </c>
      <c r="H13333" s="509">
        <v>1</v>
      </c>
    </row>
    <row r="13334" spans="1:8">
      <c r="A13334" s="508" t="s">
        <v>659</v>
      </c>
      <c r="B13334" s="509" t="s">
        <v>432</v>
      </c>
      <c r="C13334" s="509">
        <v>35</v>
      </c>
      <c r="D13334" s="509">
        <v>3</v>
      </c>
      <c r="E13334" s="509">
        <v>1</v>
      </c>
      <c r="H13334" s="509">
        <v>3</v>
      </c>
    </row>
    <row r="13335" spans="1:8">
      <c r="A13335" s="508" t="s">
        <v>659</v>
      </c>
      <c r="B13335" s="509" t="s">
        <v>432</v>
      </c>
      <c r="C13335" s="509">
        <v>36</v>
      </c>
      <c r="D13335" s="509">
        <v>0</v>
      </c>
      <c r="E13335" s="509">
        <v>0</v>
      </c>
      <c r="H13335" s="509">
        <v>0</v>
      </c>
    </row>
    <row r="13336" spans="1:8">
      <c r="A13336" s="508" t="s">
        <v>659</v>
      </c>
      <c r="B13336" s="509" t="s">
        <v>432</v>
      </c>
      <c r="C13336" s="509">
        <v>37</v>
      </c>
      <c r="D13336" s="509">
        <v>6</v>
      </c>
      <c r="E13336" s="509">
        <v>3</v>
      </c>
      <c r="H13336" s="509">
        <v>6</v>
      </c>
    </row>
    <row r="13337" spans="1:8">
      <c r="A13337" s="508" t="s">
        <v>659</v>
      </c>
      <c r="B13337" s="509" t="s">
        <v>432</v>
      </c>
      <c r="C13337" s="509">
        <v>38</v>
      </c>
      <c r="D13337" s="509">
        <v>0</v>
      </c>
      <c r="E13337" s="509">
        <v>0</v>
      </c>
      <c r="H13337" s="509">
        <v>0</v>
      </c>
    </row>
    <row r="13338" spans="1:8">
      <c r="A13338" s="508" t="s">
        <v>659</v>
      </c>
      <c r="B13338" s="509" t="s">
        <v>432</v>
      </c>
      <c r="C13338" s="509" t="s">
        <v>1030</v>
      </c>
      <c r="D13338" s="509">
        <v>0</v>
      </c>
      <c r="E13338" s="509">
        <v>0</v>
      </c>
    </row>
    <row r="13339" spans="1:8">
      <c r="A13339" s="508" t="s">
        <v>659</v>
      </c>
      <c r="B13339" s="509" t="s">
        <v>432</v>
      </c>
      <c r="C13339" s="509">
        <v>39</v>
      </c>
      <c r="D13339" s="509">
        <v>0</v>
      </c>
      <c r="E13339" s="509">
        <v>0</v>
      </c>
      <c r="H13339" s="509">
        <v>0</v>
      </c>
    </row>
    <row r="13340" spans="1:8">
      <c r="A13340" s="508" t="s">
        <v>659</v>
      </c>
      <c r="B13340" s="509" t="s">
        <v>432</v>
      </c>
      <c r="C13340" s="509">
        <v>40</v>
      </c>
      <c r="D13340" s="509">
        <v>0</v>
      </c>
      <c r="E13340" s="509">
        <v>0</v>
      </c>
      <c r="H13340" s="509">
        <v>0</v>
      </c>
    </row>
    <row r="13341" spans="1:8">
      <c r="A13341" s="508" t="s">
        <v>659</v>
      </c>
      <c r="B13341" s="509" t="s">
        <v>432</v>
      </c>
      <c r="C13341" s="509">
        <v>41</v>
      </c>
      <c r="D13341" s="509">
        <v>1</v>
      </c>
      <c r="E13341" s="509">
        <v>1</v>
      </c>
      <c r="H13341" s="509">
        <v>1</v>
      </c>
    </row>
    <row r="13342" spans="1:8">
      <c r="A13342" s="508" t="s">
        <v>659</v>
      </c>
      <c r="B13342" s="509" t="s">
        <v>432</v>
      </c>
      <c r="C13342" s="509">
        <v>42</v>
      </c>
      <c r="D13342" s="509">
        <v>0</v>
      </c>
      <c r="E13342" s="509">
        <v>0</v>
      </c>
      <c r="H13342" s="509">
        <v>0</v>
      </c>
    </row>
    <row r="13343" spans="1:8">
      <c r="A13343" s="508" t="s">
        <v>659</v>
      </c>
      <c r="B13343" s="509" t="s">
        <v>432</v>
      </c>
      <c r="C13343" s="509">
        <v>43</v>
      </c>
      <c r="D13343" s="509">
        <v>0</v>
      </c>
      <c r="E13343" s="509">
        <v>0</v>
      </c>
      <c r="H13343" s="509">
        <v>0</v>
      </c>
    </row>
    <row r="13344" spans="1:8">
      <c r="A13344" s="508" t="s">
        <v>659</v>
      </c>
      <c r="B13344" s="509" t="s">
        <v>432</v>
      </c>
      <c r="C13344" s="509">
        <v>44</v>
      </c>
      <c r="D13344" s="509">
        <v>0</v>
      </c>
      <c r="E13344" s="509">
        <v>0</v>
      </c>
      <c r="H13344" s="509">
        <v>0</v>
      </c>
    </row>
    <row r="13345" spans="1:8">
      <c r="A13345" s="508" t="s">
        <v>659</v>
      </c>
      <c r="B13345" s="509" t="s">
        <v>432</v>
      </c>
      <c r="C13345" s="509">
        <v>45</v>
      </c>
      <c r="D13345" s="509">
        <v>0</v>
      </c>
      <c r="E13345" s="509">
        <v>0</v>
      </c>
      <c r="H13345" s="509">
        <v>0</v>
      </c>
    </row>
    <row r="13346" spans="1:8">
      <c r="A13346" s="508" t="s">
        <v>659</v>
      </c>
      <c r="B13346" s="509" t="s">
        <v>432</v>
      </c>
      <c r="C13346" s="509">
        <v>46</v>
      </c>
      <c r="D13346" s="509">
        <v>9</v>
      </c>
      <c r="E13346" s="509">
        <v>3</v>
      </c>
      <c r="H13346" s="509">
        <v>9</v>
      </c>
    </row>
    <row r="13347" spans="1:8">
      <c r="A13347" s="508" t="s">
        <v>659</v>
      </c>
      <c r="B13347" s="509" t="s">
        <v>432</v>
      </c>
      <c r="C13347" s="509">
        <v>47</v>
      </c>
      <c r="D13347" s="509">
        <v>3</v>
      </c>
      <c r="E13347" s="509">
        <v>2</v>
      </c>
      <c r="H13347" s="509">
        <v>3</v>
      </c>
    </row>
    <row r="13348" spans="1:8">
      <c r="A13348" s="508" t="s">
        <v>659</v>
      </c>
      <c r="B13348" s="509" t="s">
        <v>432</v>
      </c>
      <c r="C13348" s="509">
        <v>48</v>
      </c>
      <c r="D13348" s="509">
        <v>1</v>
      </c>
      <c r="E13348" s="509">
        <v>1</v>
      </c>
      <c r="H13348" s="509">
        <v>1</v>
      </c>
    </row>
    <row r="13349" spans="1:8">
      <c r="A13349" s="508" t="s">
        <v>659</v>
      </c>
      <c r="B13349" s="509" t="s">
        <v>432</v>
      </c>
      <c r="C13349" s="509">
        <v>49</v>
      </c>
      <c r="D13349" s="509">
        <v>2</v>
      </c>
      <c r="E13349" s="509">
        <v>2</v>
      </c>
      <c r="H13349" s="509">
        <v>2</v>
      </c>
    </row>
    <row r="13350" spans="1:8">
      <c r="A13350" s="508" t="s">
        <v>659</v>
      </c>
      <c r="B13350" s="509" t="s">
        <v>432</v>
      </c>
      <c r="C13350" s="509">
        <v>50</v>
      </c>
      <c r="D13350" s="509">
        <v>0</v>
      </c>
      <c r="E13350" s="509">
        <v>0</v>
      </c>
      <c r="H13350" s="509">
        <v>0</v>
      </c>
    </row>
    <row r="13351" spans="1:8">
      <c r="A13351" s="508" t="s">
        <v>659</v>
      </c>
      <c r="B13351" s="509" t="s">
        <v>432</v>
      </c>
      <c r="C13351" s="509">
        <v>51</v>
      </c>
      <c r="D13351" s="509">
        <v>3</v>
      </c>
      <c r="E13351" s="509">
        <v>1</v>
      </c>
      <c r="H13351" s="509">
        <v>3</v>
      </c>
    </row>
    <row r="13352" spans="1:8">
      <c r="A13352" s="508" t="s">
        <v>659</v>
      </c>
      <c r="B13352" s="509" t="s">
        <v>432</v>
      </c>
      <c r="C13352" s="509" t="s">
        <v>1031</v>
      </c>
      <c r="D13352" s="509">
        <v>0</v>
      </c>
      <c r="E13352" s="509">
        <v>0</v>
      </c>
      <c r="H13352" s="509">
        <v>0</v>
      </c>
    </row>
    <row r="13353" spans="1:8">
      <c r="A13353" s="508" t="s">
        <v>659</v>
      </c>
      <c r="B13353" s="509" t="s">
        <v>432</v>
      </c>
      <c r="C13353" s="509" t="s">
        <v>1032</v>
      </c>
      <c r="D13353" s="509">
        <v>0</v>
      </c>
      <c r="E13353" s="509">
        <v>0</v>
      </c>
      <c r="H13353" s="509">
        <v>0</v>
      </c>
    </row>
    <row r="13354" spans="1:8">
      <c r="A13354" s="508" t="s">
        <v>659</v>
      </c>
      <c r="B13354" s="509" t="s">
        <v>432</v>
      </c>
      <c r="C13354" s="509">
        <v>52</v>
      </c>
      <c r="D13354" s="509">
        <v>0</v>
      </c>
      <c r="E13354" s="509">
        <v>0</v>
      </c>
      <c r="H13354" s="509">
        <v>0</v>
      </c>
    </row>
    <row r="13355" spans="1:8">
      <c r="A13355" s="508" t="s">
        <v>659</v>
      </c>
      <c r="B13355" s="509" t="s">
        <v>432</v>
      </c>
      <c r="C13355" s="509">
        <v>53</v>
      </c>
      <c r="D13355" s="509">
        <v>0</v>
      </c>
      <c r="E13355" s="509">
        <v>0</v>
      </c>
      <c r="H13355" s="509">
        <v>0</v>
      </c>
    </row>
    <row r="13356" spans="1:8">
      <c r="A13356" s="508" t="s">
        <v>659</v>
      </c>
      <c r="B13356" s="509" t="s">
        <v>432</v>
      </c>
      <c r="C13356" s="509">
        <v>54</v>
      </c>
      <c r="D13356" s="509">
        <v>0</v>
      </c>
      <c r="E13356" s="509">
        <v>0</v>
      </c>
      <c r="H13356" s="509">
        <v>0</v>
      </c>
    </row>
    <row r="13357" spans="1:8">
      <c r="A13357" s="508" t="s">
        <v>659</v>
      </c>
      <c r="B13357" s="509" t="s">
        <v>432</v>
      </c>
      <c r="C13357" s="509">
        <v>55</v>
      </c>
      <c r="D13357" s="509">
        <v>2</v>
      </c>
      <c r="E13357" s="509">
        <v>0</v>
      </c>
      <c r="H13357" s="509">
        <v>2</v>
      </c>
    </row>
    <row r="13358" spans="1:8">
      <c r="A13358" s="508" t="s">
        <v>659</v>
      </c>
      <c r="B13358" s="509" t="s">
        <v>432</v>
      </c>
      <c r="C13358" s="509">
        <v>56</v>
      </c>
      <c r="D13358" s="509">
        <v>0</v>
      </c>
      <c r="E13358" s="509">
        <v>0</v>
      </c>
      <c r="H13358" s="509">
        <v>0</v>
      </c>
    </row>
    <row r="13359" spans="1:8">
      <c r="A13359" s="508" t="s">
        <v>659</v>
      </c>
      <c r="B13359" s="509" t="s">
        <v>432</v>
      </c>
      <c r="C13359" s="509">
        <v>57</v>
      </c>
      <c r="D13359" s="509">
        <v>1</v>
      </c>
      <c r="E13359" s="509">
        <v>0</v>
      </c>
      <c r="H13359" s="509">
        <v>1</v>
      </c>
    </row>
    <row r="13360" spans="1:8">
      <c r="A13360" s="508" t="s">
        <v>659</v>
      </c>
      <c r="B13360" s="509" t="s">
        <v>432</v>
      </c>
      <c r="C13360" s="509">
        <v>58</v>
      </c>
      <c r="D13360" s="509">
        <v>0</v>
      </c>
      <c r="E13360" s="509">
        <v>0</v>
      </c>
      <c r="H13360" s="509">
        <v>0</v>
      </c>
    </row>
    <row r="13361" spans="1:8">
      <c r="A13361" s="508" t="s">
        <v>659</v>
      </c>
      <c r="B13361" s="509" t="s">
        <v>432</v>
      </c>
      <c r="C13361" s="509">
        <v>59</v>
      </c>
      <c r="D13361" s="509">
        <v>0</v>
      </c>
      <c r="E13361" s="509">
        <v>0</v>
      </c>
      <c r="H13361" s="509">
        <v>0</v>
      </c>
    </row>
    <row r="13362" spans="1:8">
      <c r="A13362" s="508" t="s">
        <v>659</v>
      </c>
      <c r="B13362" s="509" t="s">
        <v>432</v>
      </c>
      <c r="C13362" s="509">
        <v>60</v>
      </c>
      <c r="D13362" s="509">
        <v>0</v>
      </c>
      <c r="E13362" s="509">
        <v>0</v>
      </c>
      <c r="H13362" s="509">
        <v>0</v>
      </c>
    </row>
    <row r="13363" spans="1:8">
      <c r="A13363" s="508" t="s">
        <v>659</v>
      </c>
      <c r="B13363" s="509" t="s">
        <v>432</v>
      </c>
      <c r="C13363" s="509">
        <v>61</v>
      </c>
      <c r="D13363" s="509">
        <v>0</v>
      </c>
      <c r="E13363" s="509">
        <v>0</v>
      </c>
      <c r="H13363" s="509">
        <v>0</v>
      </c>
    </row>
    <row r="13364" spans="1:8">
      <c r="A13364" s="508" t="s">
        <v>659</v>
      </c>
      <c r="B13364" s="509" t="s">
        <v>432</v>
      </c>
      <c r="C13364" s="509">
        <v>62</v>
      </c>
      <c r="D13364" s="509">
        <v>0</v>
      </c>
      <c r="E13364" s="509">
        <v>0</v>
      </c>
      <c r="H13364" s="509">
        <v>0</v>
      </c>
    </row>
    <row r="13365" spans="1:8">
      <c r="A13365" s="508" t="s">
        <v>659</v>
      </c>
      <c r="B13365" s="509" t="s">
        <v>432</v>
      </c>
      <c r="C13365" s="509">
        <v>63</v>
      </c>
      <c r="D13365" s="509">
        <v>3</v>
      </c>
      <c r="E13365" s="509">
        <v>2</v>
      </c>
      <c r="H13365" s="509">
        <v>3</v>
      </c>
    </row>
    <row r="13366" spans="1:8">
      <c r="A13366" s="508" t="s">
        <v>659</v>
      </c>
      <c r="B13366" s="509" t="s">
        <v>432</v>
      </c>
      <c r="C13366" s="509" t="s">
        <v>1033</v>
      </c>
      <c r="D13366" s="509">
        <v>0</v>
      </c>
      <c r="E13366" s="509">
        <v>0</v>
      </c>
      <c r="H13366" s="509">
        <v>0</v>
      </c>
    </row>
    <row r="13367" spans="1:8">
      <c r="A13367" s="508" t="s">
        <v>659</v>
      </c>
      <c r="B13367" s="509" t="s">
        <v>432</v>
      </c>
      <c r="C13367" s="509" t="s">
        <v>1034</v>
      </c>
      <c r="D13367" s="509">
        <v>3</v>
      </c>
      <c r="E13367" s="509">
        <v>1</v>
      </c>
      <c r="H13367" s="509">
        <v>3</v>
      </c>
    </row>
    <row r="13368" spans="1:8">
      <c r="A13368" s="508" t="s">
        <v>659</v>
      </c>
      <c r="B13368" s="509" t="s">
        <v>432</v>
      </c>
      <c r="C13368" s="509">
        <v>64</v>
      </c>
      <c r="D13368" s="509">
        <v>0</v>
      </c>
      <c r="E13368" s="509">
        <v>0</v>
      </c>
      <c r="H13368" s="509">
        <v>0</v>
      </c>
    </row>
    <row r="13369" spans="1:8">
      <c r="A13369" s="508" t="s">
        <v>659</v>
      </c>
      <c r="B13369" s="509" t="s">
        <v>432</v>
      </c>
      <c r="C13369" s="509" t="s">
        <v>1035</v>
      </c>
      <c r="D13369" s="509">
        <v>4</v>
      </c>
      <c r="E13369" s="509">
        <v>0</v>
      </c>
      <c r="H13369" s="509">
        <v>4</v>
      </c>
    </row>
    <row r="13370" spans="1:8">
      <c r="A13370" s="508" t="s">
        <v>659</v>
      </c>
      <c r="B13370" s="509" t="s">
        <v>432</v>
      </c>
      <c r="C13370" s="509">
        <v>65</v>
      </c>
      <c r="D13370" s="509">
        <v>13</v>
      </c>
      <c r="E13370" s="509">
        <v>10</v>
      </c>
      <c r="H13370" s="509">
        <v>13</v>
      </c>
    </row>
    <row r="13371" spans="1:8">
      <c r="A13371" s="508" t="s">
        <v>659</v>
      </c>
      <c r="B13371" s="509" t="s">
        <v>432</v>
      </c>
      <c r="C13371" s="509">
        <v>66</v>
      </c>
      <c r="D13371" s="509">
        <v>2</v>
      </c>
      <c r="E13371" s="509">
        <v>2</v>
      </c>
      <c r="H13371" s="509">
        <v>2</v>
      </c>
    </row>
    <row r="13372" spans="1:8">
      <c r="A13372" s="508" t="s">
        <v>659</v>
      </c>
      <c r="B13372" s="509" t="s">
        <v>432</v>
      </c>
      <c r="C13372" s="509" t="s">
        <v>1036</v>
      </c>
      <c r="D13372" s="509">
        <v>0</v>
      </c>
      <c r="E13372" s="509">
        <v>0</v>
      </c>
      <c r="H13372" s="509">
        <v>0</v>
      </c>
    </row>
    <row r="13373" spans="1:8">
      <c r="A13373" s="508" t="s">
        <v>659</v>
      </c>
      <c r="B13373" s="509" t="s">
        <v>432</v>
      </c>
      <c r="C13373" s="509" t="s">
        <v>1037</v>
      </c>
      <c r="D13373" s="509">
        <v>16</v>
      </c>
      <c r="E13373" s="509">
        <v>0</v>
      </c>
      <c r="H13373" s="509">
        <v>16</v>
      </c>
    </row>
    <row r="13374" spans="1:8">
      <c r="A13374" s="508" t="s">
        <v>659</v>
      </c>
      <c r="B13374" s="509" t="s">
        <v>432</v>
      </c>
      <c r="C13374" s="509" t="s">
        <v>1038</v>
      </c>
      <c r="D13374" s="509">
        <v>5</v>
      </c>
      <c r="E13374" s="509">
        <v>0</v>
      </c>
      <c r="H13374" s="509">
        <v>5</v>
      </c>
    </row>
    <row r="13375" spans="1:8">
      <c r="A13375" s="508" t="s">
        <v>659</v>
      </c>
      <c r="B13375" s="509" t="s">
        <v>432</v>
      </c>
      <c r="C13375" s="509" t="s">
        <v>1039</v>
      </c>
      <c r="D13375" s="509">
        <v>8</v>
      </c>
      <c r="E13375" s="509">
        <v>0</v>
      </c>
      <c r="H13375" s="509">
        <v>8</v>
      </c>
    </row>
    <row r="13376" spans="1:8">
      <c r="A13376" s="508" t="s">
        <v>659</v>
      </c>
      <c r="B13376" s="509" t="s">
        <v>432</v>
      </c>
      <c r="C13376" s="509" t="s">
        <v>1040</v>
      </c>
      <c r="D13376" s="509">
        <v>5</v>
      </c>
      <c r="E13376" s="509">
        <v>0</v>
      </c>
      <c r="H13376" s="509">
        <v>5</v>
      </c>
    </row>
    <row r="13377" spans="1:8">
      <c r="A13377" s="508" t="s">
        <v>659</v>
      </c>
      <c r="B13377" s="509" t="s">
        <v>432</v>
      </c>
      <c r="C13377" s="509" t="s">
        <v>1041</v>
      </c>
      <c r="D13377" s="509">
        <v>0</v>
      </c>
      <c r="E13377" s="509">
        <v>0</v>
      </c>
      <c r="H13377" s="509">
        <v>0</v>
      </c>
    </row>
    <row r="13378" spans="1:8">
      <c r="A13378" s="508" t="s">
        <v>659</v>
      </c>
      <c r="B13378" s="509" t="s">
        <v>432</v>
      </c>
      <c r="C13378" s="509" t="s">
        <v>1042</v>
      </c>
      <c r="D13378" s="509">
        <v>0</v>
      </c>
      <c r="E13378" s="509">
        <v>0</v>
      </c>
    </row>
    <row r="13379" spans="1:8">
      <c r="A13379" s="508" t="s">
        <v>659</v>
      </c>
      <c r="B13379" s="509" t="s">
        <v>432</v>
      </c>
      <c r="C13379" s="509">
        <v>67</v>
      </c>
      <c r="D13379" s="509">
        <v>4</v>
      </c>
      <c r="E13379" s="509">
        <v>1</v>
      </c>
      <c r="H13379" s="509">
        <v>4</v>
      </c>
    </row>
    <row r="13380" spans="1:8">
      <c r="A13380" s="508" t="s">
        <v>659</v>
      </c>
      <c r="B13380" s="509" t="s">
        <v>432</v>
      </c>
      <c r="C13380" s="509">
        <v>68</v>
      </c>
      <c r="D13380" s="509">
        <v>0</v>
      </c>
      <c r="E13380" s="509">
        <v>0</v>
      </c>
      <c r="H13380" s="509">
        <v>0</v>
      </c>
    </row>
    <row r="13381" spans="1:8">
      <c r="A13381" s="508" t="s">
        <v>659</v>
      </c>
      <c r="B13381" s="509" t="s">
        <v>432</v>
      </c>
      <c r="C13381" s="509" t="s">
        <v>1043</v>
      </c>
      <c r="D13381" s="509">
        <v>9</v>
      </c>
      <c r="E13381" s="509">
        <v>1</v>
      </c>
      <c r="H13381" s="509">
        <v>9</v>
      </c>
    </row>
    <row r="13382" spans="1:8">
      <c r="A13382" s="508" t="s">
        <v>659</v>
      </c>
      <c r="B13382" s="509" t="s">
        <v>432</v>
      </c>
      <c r="C13382" s="509">
        <v>69</v>
      </c>
      <c r="D13382" s="509">
        <v>1</v>
      </c>
      <c r="E13382" s="509">
        <v>0</v>
      </c>
      <c r="H13382" s="509">
        <v>1</v>
      </c>
    </row>
    <row r="13383" spans="1:8">
      <c r="A13383" s="508" t="s">
        <v>659</v>
      </c>
      <c r="B13383" s="509" t="s">
        <v>432</v>
      </c>
      <c r="C13383" s="509" t="s">
        <v>1044</v>
      </c>
      <c r="D13383" s="509">
        <v>0</v>
      </c>
      <c r="E13383" s="509">
        <v>0</v>
      </c>
      <c r="H13383" s="509">
        <v>0</v>
      </c>
    </row>
    <row r="13384" spans="1:8">
      <c r="A13384" s="508" t="s">
        <v>659</v>
      </c>
      <c r="B13384" s="509" t="s">
        <v>432</v>
      </c>
      <c r="C13384" s="509" t="s">
        <v>1045</v>
      </c>
      <c r="D13384" s="509">
        <v>0</v>
      </c>
      <c r="E13384" s="509">
        <v>0</v>
      </c>
      <c r="H13384" s="509">
        <v>0</v>
      </c>
    </row>
    <row r="13385" spans="1:8">
      <c r="A13385" s="508" t="s">
        <v>659</v>
      </c>
      <c r="B13385" s="509" t="s">
        <v>432</v>
      </c>
      <c r="C13385" s="509">
        <v>70</v>
      </c>
      <c r="D13385" s="509">
        <v>1</v>
      </c>
      <c r="E13385" s="509">
        <v>0</v>
      </c>
      <c r="H13385" s="509">
        <v>1</v>
      </c>
    </row>
    <row r="13386" spans="1:8">
      <c r="A13386" s="508" t="s">
        <v>659</v>
      </c>
      <c r="B13386" s="509" t="s">
        <v>432</v>
      </c>
      <c r="C13386" s="509" t="s">
        <v>1046</v>
      </c>
      <c r="D13386" s="509">
        <v>0</v>
      </c>
      <c r="E13386" s="509">
        <v>0</v>
      </c>
      <c r="H13386" s="509">
        <v>0</v>
      </c>
    </row>
    <row r="13387" spans="1:8">
      <c r="A13387" s="508" t="s">
        <v>659</v>
      </c>
      <c r="B13387" s="509" t="s">
        <v>432</v>
      </c>
      <c r="C13387" s="509">
        <v>71</v>
      </c>
      <c r="D13387" s="509">
        <v>0</v>
      </c>
      <c r="E13387" s="509">
        <v>0</v>
      </c>
      <c r="H13387" s="509">
        <v>0</v>
      </c>
    </row>
    <row r="13388" spans="1:8">
      <c r="A13388" s="508" t="s">
        <v>659</v>
      </c>
      <c r="B13388" s="509" t="s">
        <v>432</v>
      </c>
      <c r="C13388" s="509" t="s">
        <v>1047</v>
      </c>
      <c r="D13388" s="509">
        <v>5</v>
      </c>
      <c r="E13388" s="509">
        <v>2</v>
      </c>
      <c r="H13388" s="509">
        <v>5</v>
      </c>
    </row>
    <row r="13389" spans="1:8">
      <c r="A13389" s="508" t="s">
        <v>659</v>
      </c>
      <c r="B13389" s="509" t="s">
        <v>432</v>
      </c>
      <c r="C13389" s="509" t="s">
        <v>1048</v>
      </c>
      <c r="D13389" s="509">
        <v>0</v>
      </c>
      <c r="E13389" s="509">
        <v>0</v>
      </c>
      <c r="H13389" s="509">
        <v>0</v>
      </c>
    </row>
    <row r="13390" spans="1:8">
      <c r="A13390" s="508" t="s">
        <v>659</v>
      </c>
      <c r="B13390" s="509" t="s">
        <v>432</v>
      </c>
      <c r="C13390" s="509" t="s">
        <v>1049</v>
      </c>
      <c r="D13390" s="509">
        <v>2</v>
      </c>
      <c r="E13390" s="509">
        <v>0</v>
      </c>
      <c r="H13390" s="509">
        <v>2</v>
      </c>
    </row>
    <row r="13391" spans="1:8">
      <c r="A13391" s="508" t="s">
        <v>659</v>
      </c>
      <c r="B13391" s="509" t="s">
        <v>432</v>
      </c>
      <c r="C13391" s="509" t="s">
        <v>1050</v>
      </c>
      <c r="D13391" s="509">
        <v>0</v>
      </c>
      <c r="E13391" s="509">
        <v>0</v>
      </c>
      <c r="H13391" s="509">
        <v>0</v>
      </c>
    </row>
    <row r="13392" spans="1:8">
      <c r="A13392" s="508" t="s">
        <v>659</v>
      </c>
      <c r="B13392" s="509" t="s">
        <v>432</v>
      </c>
      <c r="C13392" s="509" t="s">
        <v>1051</v>
      </c>
      <c r="D13392" s="509">
        <v>0</v>
      </c>
      <c r="E13392" s="509">
        <v>0</v>
      </c>
      <c r="H13392" s="509">
        <v>0</v>
      </c>
    </row>
    <row r="13393" spans="1:8">
      <c r="A13393" s="508" t="s">
        <v>659</v>
      </c>
      <c r="B13393" s="509" t="s">
        <v>432</v>
      </c>
      <c r="C13393" s="509">
        <v>72</v>
      </c>
      <c r="D13393" s="509">
        <v>51</v>
      </c>
      <c r="E13393" s="509">
        <v>1</v>
      </c>
      <c r="H13393" s="509">
        <v>51</v>
      </c>
    </row>
    <row r="13394" spans="1:8">
      <c r="A13394" s="508" t="s">
        <v>659</v>
      </c>
      <c r="B13394" s="509" t="s">
        <v>432</v>
      </c>
      <c r="C13394" s="509">
        <v>74</v>
      </c>
      <c r="D13394" s="509">
        <v>2</v>
      </c>
      <c r="E13394" s="509">
        <v>0</v>
      </c>
      <c r="H13394" s="509">
        <v>2</v>
      </c>
    </row>
    <row r="13395" spans="1:8">
      <c r="A13395" s="508" t="s">
        <v>659</v>
      </c>
      <c r="B13395" s="509" t="s">
        <v>432</v>
      </c>
      <c r="C13395" s="509" t="s">
        <v>4571</v>
      </c>
      <c r="D13395" s="509">
        <v>210</v>
      </c>
      <c r="E13395" s="509">
        <v>56</v>
      </c>
      <c r="F13395" s="509">
        <v>0</v>
      </c>
      <c r="G13395" s="509">
        <v>0</v>
      </c>
      <c r="H13395" s="509">
        <v>210</v>
      </c>
    </row>
    <row r="13396" spans="1:8">
      <c r="A13396" s="508" t="s">
        <v>660</v>
      </c>
      <c r="B13396" s="509" t="s">
        <v>433</v>
      </c>
      <c r="C13396" s="509">
        <v>1</v>
      </c>
      <c r="H13396" s="509">
        <v>0</v>
      </c>
    </row>
    <row r="13397" spans="1:8">
      <c r="A13397" s="508" t="s">
        <v>660</v>
      </c>
      <c r="B13397" s="509" t="s">
        <v>433</v>
      </c>
      <c r="C13397" s="509" t="s">
        <v>1023</v>
      </c>
      <c r="H13397" s="509">
        <v>0</v>
      </c>
    </row>
    <row r="13398" spans="1:8">
      <c r="A13398" s="508" t="s">
        <v>660</v>
      </c>
      <c r="B13398" s="509" t="s">
        <v>433</v>
      </c>
      <c r="C13398" s="509">
        <v>2</v>
      </c>
      <c r="D13398" s="509">
        <v>2</v>
      </c>
      <c r="H13398" s="509">
        <v>2</v>
      </c>
    </row>
    <row r="13399" spans="1:8">
      <c r="A13399" s="508" t="s">
        <v>660</v>
      </c>
      <c r="B13399" s="509" t="s">
        <v>433</v>
      </c>
      <c r="C13399" s="509">
        <v>3</v>
      </c>
      <c r="D13399" s="509">
        <v>2</v>
      </c>
      <c r="H13399" s="509">
        <v>2</v>
      </c>
    </row>
    <row r="13400" spans="1:8">
      <c r="A13400" s="508" t="s">
        <v>660</v>
      </c>
      <c r="B13400" s="509" t="s">
        <v>433</v>
      </c>
      <c r="C13400" s="509">
        <v>4</v>
      </c>
      <c r="H13400" s="509">
        <v>0</v>
      </c>
    </row>
    <row r="13401" spans="1:8">
      <c r="A13401" s="508" t="s">
        <v>660</v>
      </c>
      <c r="B13401" s="509" t="s">
        <v>433</v>
      </c>
      <c r="C13401" s="509">
        <v>5</v>
      </c>
      <c r="D13401" s="509">
        <v>1</v>
      </c>
      <c r="H13401" s="509">
        <v>1</v>
      </c>
    </row>
    <row r="13402" spans="1:8">
      <c r="A13402" s="508" t="s">
        <v>660</v>
      </c>
      <c r="B13402" s="509" t="s">
        <v>433</v>
      </c>
      <c r="C13402" s="509">
        <v>6</v>
      </c>
      <c r="H13402" s="509">
        <v>0</v>
      </c>
    </row>
    <row r="13403" spans="1:8">
      <c r="A13403" s="508" t="s">
        <v>660</v>
      </c>
      <c r="B13403" s="509" t="s">
        <v>433</v>
      </c>
      <c r="C13403" s="509">
        <v>7</v>
      </c>
      <c r="H13403" s="509">
        <v>0</v>
      </c>
    </row>
    <row r="13404" spans="1:8">
      <c r="A13404" s="508" t="s">
        <v>660</v>
      </c>
      <c r="B13404" s="509" t="s">
        <v>433</v>
      </c>
      <c r="C13404" s="509">
        <v>8</v>
      </c>
      <c r="H13404" s="509">
        <v>0</v>
      </c>
    </row>
    <row r="13405" spans="1:8">
      <c r="A13405" s="508" t="s">
        <v>660</v>
      </c>
      <c r="B13405" s="509" t="s">
        <v>433</v>
      </c>
      <c r="C13405" s="509">
        <v>9</v>
      </c>
      <c r="H13405" s="509">
        <v>0</v>
      </c>
    </row>
    <row r="13406" spans="1:8">
      <c r="A13406" s="508" t="s">
        <v>660</v>
      </c>
      <c r="B13406" s="509" t="s">
        <v>433</v>
      </c>
      <c r="C13406" s="509">
        <v>10</v>
      </c>
      <c r="H13406" s="509">
        <v>0</v>
      </c>
    </row>
    <row r="13407" spans="1:8">
      <c r="A13407" s="508" t="s">
        <v>660</v>
      </c>
      <c r="B13407" s="509" t="s">
        <v>433</v>
      </c>
      <c r="C13407" s="509">
        <v>11</v>
      </c>
      <c r="H13407" s="509">
        <v>0</v>
      </c>
    </row>
    <row r="13408" spans="1:8">
      <c r="A13408" s="508" t="s">
        <v>660</v>
      </c>
      <c r="B13408" s="509" t="s">
        <v>433</v>
      </c>
      <c r="C13408" s="509">
        <v>12</v>
      </c>
      <c r="H13408" s="509">
        <v>0</v>
      </c>
    </row>
    <row r="13409" spans="1:8">
      <c r="A13409" s="508" t="s">
        <v>660</v>
      </c>
      <c r="B13409" s="509" t="s">
        <v>433</v>
      </c>
      <c r="C13409" s="509">
        <v>13</v>
      </c>
      <c r="H13409" s="509">
        <v>0</v>
      </c>
    </row>
    <row r="13410" spans="1:8">
      <c r="A13410" s="508" t="s">
        <v>660</v>
      </c>
      <c r="B13410" s="509" t="s">
        <v>433</v>
      </c>
      <c r="C13410" s="509">
        <v>14</v>
      </c>
      <c r="H13410" s="509">
        <v>0</v>
      </c>
    </row>
    <row r="13411" spans="1:8">
      <c r="A13411" s="508" t="s">
        <v>660</v>
      </c>
      <c r="B13411" s="509" t="s">
        <v>433</v>
      </c>
      <c r="C13411" s="509">
        <v>15</v>
      </c>
      <c r="H13411" s="509">
        <v>0</v>
      </c>
    </row>
    <row r="13412" spans="1:8">
      <c r="A13412" s="508" t="s">
        <v>660</v>
      </c>
      <c r="B13412" s="509" t="s">
        <v>433</v>
      </c>
      <c r="C13412" s="509">
        <v>16</v>
      </c>
      <c r="D13412" s="509">
        <v>1</v>
      </c>
      <c r="H13412" s="509">
        <v>1</v>
      </c>
    </row>
    <row r="13413" spans="1:8">
      <c r="A13413" s="508" t="s">
        <v>660</v>
      </c>
      <c r="B13413" s="509" t="s">
        <v>433</v>
      </c>
      <c r="C13413" s="509">
        <v>17</v>
      </c>
      <c r="H13413" s="509">
        <v>0</v>
      </c>
    </row>
    <row r="13414" spans="1:8">
      <c r="A13414" s="508" t="s">
        <v>660</v>
      </c>
      <c r="B13414" s="509" t="s">
        <v>433</v>
      </c>
      <c r="C13414" s="509">
        <v>18</v>
      </c>
      <c r="H13414" s="509">
        <v>0</v>
      </c>
    </row>
    <row r="13415" spans="1:8">
      <c r="A13415" s="508" t="s">
        <v>660</v>
      </c>
      <c r="B13415" s="509" t="s">
        <v>433</v>
      </c>
      <c r="C13415" s="509" t="s">
        <v>1024</v>
      </c>
      <c r="H13415" s="509">
        <v>0</v>
      </c>
    </row>
    <row r="13416" spans="1:8">
      <c r="A13416" s="508" t="s">
        <v>660</v>
      </c>
      <c r="B13416" s="509" t="s">
        <v>433</v>
      </c>
      <c r="C13416" s="509" t="s">
        <v>1025</v>
      </c>
      <c r="H13416" s="509">
        <v>0</v>
      </c>
    </row>
    <row r="13417" spans="1:8">
      <c r="A13417" s="508" t="s">
        <v>660</v>
      </c>
      <c r="B13417" s="509" t="s">
        <v>433</v>
      </c>
      <c r="C13417" s="509">
        <v>19</v>
      </c>
      <c r="H13417" s="509">
        <v>0</v>
      </c>
    </row>
    <row r="13418" spans="1:8">
      <c r="A13418" s="508" t="s">
        <v>660</v>
      </c>
      <c r="B13418" s="509" t="s">
        <v>433</v>
      </c>
      <c r="C13418" s="509">
        <v>20</v>
      </c>
      <c r="H13418" s="509">
        <v>0</v>
      </c>
    </row>
    <row r="13419" spans="1:8">
      <c r="A13419" s="508" t="s">
        <v>660</v>
      </c>
      <c r="B13419" s="509" t="s">
        <v>433</v>
      </c>
      <c r="C13419" s="509">
        <v>21</v>
      </c>
      <c r="H13419" s="509">
        <v>0</v>
      </c>
    </row>
    <row r="13420" spans="1:8">
      <c r="A13420" s="508" t="s">
        <v>660</v>
      </c>
      <c r="B13420" s="509" t="s">
        <v>433</v>
      </c>
      <c r="C13420" s="509" t="s">
        <v>1026</v>
      </c>
      <c r="H13420" s="509">
        <v>0</v>
      </c>
    </row>
    <row r="13421" spans="1:8">
      <c r="A13421" s="508" t="s">
        <v>660</v>
      </c>
      <c r="B13421" s="509" t="s">
        <v>433</v>
      </c>
      <c r="C13421" s="509" t="s">
        <v>1027</v>
      </c>
      <c r="H13421" s="509">
        <v>0</v>
      </c>
    </row>
    <row r="13422" spans="1:8">
      <c r="A13422" s="508" t="s">
        <v>660</v>
      </c>
      <c r="B13422" s="509" t="s">
        <v>433</v>
      </c>
      <c r="C13422" s="509" t="s">
        <v>1028</v>
      </c>
      <c r="H13422" s="509">
        <v>0</v>
      </c>
    </row>
    <row r="13423" spans="1:8">
      <c r="A13423" s="508" t="s">
        <v>660</v>
      </c>
      <c r="B13423" s="509" t="s">
        <v>433</v>
      </c>
      <c r="C13423" s="509">
        <v>22</v>
      </c>
      <c r="H13423" s="509">
        <v>0</v>
      </c>
    </row>
    <row r="13424" spans="1:8">
      <c r="A13424" s="508" t="s">
        <v>660</v>
      </c>
      <c r="B13424" s="509" t="s">
        <v>433</v>
      </c>
      <c r="C13424" s="509">
        <v>23</v>
      </c>
      <c r="H13424" s="509">
        <v>0</v>
      </c>
    </row>
    <row r="13425" spans="1:8">
      <c r="A13425" s="508" t="s">
        <v>660</v>
      </c>
      <c r="B13425" s="509" t="s">
        <v>433</v>
      </c>
      <c r="C13425" s="509" t="s">
        <v>1029</v>
      </c>
      <c r="H13425" s="509">
        <v>0</v>
      </c>
    </row>
    <row r="13426" spans="1:8">
      <c r="A13426" s="508" t="s">
        <v>660</v>
      </c>
      <c r="B13426" s="509" t="s">
        <v>433</v>
      </c>
      <c r="C13426" s="509">
        <v>24</v>
      </c>
      <c r="H13426" s="509">
        <v>0</v>
      </c>
    </row>
    <row r="13427" spans="1:8">
      <c r="A13427" s="508" t="s">
        <v>660</v>
      </c>
      <c r="B13427" s="509" t="s">
        <v>433</v>
      </c>
      <c r="C13427" s="509">
        <v>25</v>
      </c>
    </row>
    <row r="13428" spans="1:8">
      <c r="A13428" s="508" t="s">
        <v>660</v>
      </c>
      <c r="B13428" s="509" t="s">
        <v>433</v>
      </c>
      <c r="C13428" s="509">
        <v>26</v>
      </c>
      <c r="H13428" s="509">
        <v>0</v>
      </c>
    </row>
    <row r="13429" spans="1:8">
      <c r="A13429" s="508" t="s">
        <v>660</v>
      </c>
      <c r="B13429" s="509" t="s">
        <v>433</v>
      </c>
      <c r="C13429" s="509">
        <v>27</v>
      </c>
      <c r="D13429" s="509">
        <v>1</v>
      </c>
      <c r="E13429" s="509">
        <v>1</v>
      </c>
      <c r="H13429" s="509">
        <v>1</v>
      </c>
    </row>
    <row r="13430" spans="1:8">
      <c r="A13430" s="508" t="s">
        <v>660</v>
      </c>
      <c r="B13430" s="509" t="s">
        <v>433</v>
      </c>
      <c r="C13430" s="509">
        <v>28</v>
      </c>
      <c r="H13430" s="509">
        <v>0</v>
      </c>
    </row>
    <row r="13431" spans="1:8">
      <c r="A13431" s="508" t="s">
        <v>660</v>
      </c>
      <c r="B13431" s="509" t="s">
        <v>433</v>
      </c>
      <c r="C13431" s="509">
        <v>29</v>
      </c>
      <c r="H13431" s="509">
        <v>0</v>
      </c>
    </row>
    <row r="13432" spans="1:8">
      <c r="A13432" s="508" t="s">
        <v>660</v>
      </c>
      <c r="B13432" s="509" t="s">
        <v>433</v>
      </c>
      <c r="C13432" s="509">
        <v>30</v>
      </c>
      <c r="H13432" s="509">
        <v>0</v>
      </c>
    </row>
    <row r="13433" spans="1:8">
      <c r="A13433" s="508" t="s">
        <v>660</v>
      </c>
      <c r="B13433" s="509" t="s">
        <v>433</v>
      </c>
      <c r="C13433" s="509">
        <v>31</v>
      </c>
      <c r="H13433" s="509">
        <v>0</v>
      </c>
    </row>
    <row r="13434" spans="1:8">
      <c r="A13434" s="508" t="s">
        <v>660</v>
      </c>
      <c r="B13434" s="509" t="s">
        <v>433</v>
      </c>
      <c r="C13434" s="509">
        <v>32</v>
      </c>
      <c r="H13434" s="509">
        <v>0</v>
      </c>
    </row>
    <row r="13435" spans="1:8">
      <c r="A13435" s="508" t="s">
        <v>660</v>
      </c>
      <c r="B13435" s="509" t="s">
        <v>433</v>
      </c>
      <c r="C13435" s="509">
        <v>33</v>
      </c>
      <c r="H13435" s="509">
        <v>0</v>
      </c>
    </row>
    <row r="13436" spans="1:8">
      <c r="A13436" s="508" t="s">
        <v>660</v>
      </c>
      <c r="B13436" s="509" t="s">
        <v>433</v>
      </c>
      <c r="C13436" s="509">
        <v>34</v>
      </c>
      <c r="H13436" s="509">
        <v>0</v>
      </c>
    </row>
    <row r="13437" spans="1:8">
      <c r="A13437" s="508" t="s">
        <v>660</v>
      </c>
      <c r="B13437" s="509" t="s">
        <v>433</v>
      </c>
      <c r="C13437" s="509">
        <v>35</v>
      </c>
      <c r="H13437" s="509">
        <v>0</v>
      </c>
    </row>
    <row r="13438" spans="1:8">
      <c r="A13438" s="508" t="s">
        <v>660</v>
      </c>
      <c r="B13438" s="509" t="s">
        <v>433</v>
      </c>
      <c r="C13438" s="509">
        <v>36</v>
      </c>
      <c r="H13438" s="509">
        <v>0</v>
      </c>
    </row>
    <row r="13439" spans="1:8">
      <c r="A13439" s="508" t="s">
        <v>660</v>
      </c>
      <c r="B13439" s="509" t="s">
        <v>433</v>
      </c>
      <c r="C13439" s="509">
        <v>37</v>
      </c>
      <c r="H13439" s="509">
        <v>0</v>
      </c>
    </row>
    <row r="13440" spans="1:8">
      <c r="A13440" s="508" t="s">
        <v>660</v>
      </c>
      <c r="B13440" s="509" t="s">
        <v>433</v>
      </c>
      <c r="C13440" s="509">
        <v>38</v>
      </c>
      <c r="H13440" s="509">
        <v>0</v>
      </c>
    </row>
    <row r="13441" spans="1:8">
      <c r="A13441" s="508" t="s">
        <v>660</v>
      </c>
      <c r="B13441" s="509" t="s">
        <v>433</v>
      </c>
      <c r="C13441" s="509" t="s">
        <v>1030</v>
      </c>
    </row>
    <row r="13442" spans="1:8">
      <c r="A13442" s="508" t="s">
        <v>660</v>
      </c>
      <c r="B13442" s="509" t="s">
        <v>433</v>
      </c>
      <c r="C13442" s="509">
        <v>39</v>
      </c>
      <c r="H13442" s="509">
        <v>0</v>
      </c>
    </row>
    <row r="13443" spans="1:8">
      <c r="A13443" s="508" t="s">
        <v>660</v>
      </c>
      <c r="B13443" s="509" t="s">
        <v>433</v>
      </c>
      <c r="C13443" s="509">
        <v>40</v>
      </c>
      <c r="H13443" s="509">
        <v>0</v>
      </c>
    </row>
    <row r="13444" spans="1:8">
      <c r="A13444" s="508" t="s">
        <v>660</v>
      </c>
      <c r="B13444" s="509" t="s">
        <v>433</v>
      </c>
      <c r="C13444" s="509">
        <v>41</v>
      </c>
      <c r="H13444" s="509">
        <v>0</v>
      </c>
    </row>
    <row r="13445" spans="1:8">
      <c r="A13445" s="508" t="s">
        <v>660</v>
      </c>
      <c r="B13445" s="509" t="s">
        <v>433</v>
      </c>
      <c r="C13445" s="509">
        <v>42</v>
      </c>
      <c r="H13445" s="509">
        <v>0</v>
      </c>
    </row>
    <row r="13446" spans="1:8">
      <c r="A13446" s="508" t="s">
        <v>660</v>
      </c>
      <c r="B13446" s="509" t="s">
        <v>433</v>
      </c>
      <c r="C13446" s="509">
        <v>43</v>
      </c>
      <c r="H13446" s="509">
        <v>0</v>
      </c>
    </row>
    <row r="13447" spans="1:8">
      <c r="A13447" s="508" t="s">
        <v>660</v>
      </c>
      <c r="B13447" s="509" t="s">
        <v>433</v>
      </c>
      <c r="C13447" s="509">
        <v>44</v>
      </c>
      <c r="H13447" s="509">
        <v>0</v>
      </c>
    </row>
    <row r="13448" spans="1:8">
      <c r="A13448" s="508" t="s">
        <v>660</v>
      </c>
      <c r="B13448" s="509" t="s">
        <v>433</v>
      </c>
      <c r="C13448" s="509">
        <v>45</v>
      </c>
      <c r="H13448" s="509">
        <v>0</v>
      </c>
    </row>
    <row r="13449" spans="1:8">
      <c r="A13449" s="508" t="s">
        <v>660</v>
      </c>
      <c r="B13449" s="509" t="s">
        <v>433</v>
      </c>
      <c r="C13449" s="509">
        <v>46</v>
      </c>
      <c r="D13449" s="509">
        <v>1</v>
      </c>
      <c r="E13449" s="509">
        <v>1</v>
      </c>
      <c r="H13449" s="509">
        <v>1</v>
      </c>
    </row>
    <row r="13450" spans="1:8">
      <c r="A13450" s="508" t="s">
        <v>660</v>
      </c>
      <c r="B13450" s="509" t="s">
        <v>433</v>
      </c>
      <c r="C13450" s="509">
        <v>47</v>
      </c>
      <c r="H13450" s="509">
        <v>0</v>
      </c>
    </row>
    <row r="13451" spans="1:8">
      <c r="A13451" s="508" t="s">
        <v>660</v>
      </c>
      <c r="B13451" s="509" t="s">
        <v>433</v>
      </c>
      <c r="C13451" s="509">
        <v>48</v>
      </c>
      <c r="H13451" s="509">
        <v>0</v>
      </c>
    </row>
    <row r="13452" spans="1:8">
      <c r="A13452" s="508" t="s">
        <v>660</v>
      </c>
      <c r="B13452" s="509" t="s">
        <v>433</v>
      </c>
      <c r="C13452" s="509">
        <v>49</v>
      </c>
      <c r="H13452" s="509">
        <v>0</v>
      </c>
    </row>
    <row r="13453" spans="1:8">
      <c r="A13453" s="508" t="s">
        <v>660</v>
      </c>
      <c r="B13453" s="509" t="s">
        <v>433</v>
      </c>
      <c r="C13453" s="509">
        <v>50</v>
      </c>
      <c r="H13453" s="509">
        <v>0</v>
      </c>
    </row>
    <row r="13454" spans="1:8">
      <c r="A13454" s="508" t="s">
        <v>660</v>
      </c>
      <c r="B13454" s="509" t="s">
        <v>433</v>
      </c>
      <c r="C13454" s="509">
        <v>51</v>
      </c>
      <c r="H13454" s="509">
        <v>0</v>
      </c>
    </row>
    <row r="13455" spans="1:8">
      <c r="A13455" s="508" t="s">
        <v>660</v>
      </c>
      <c r="B13455" s="509" t="s">
        <v>433</v>
      </c>
      <c r="C13455" s="509" t="s">
        <v>1031</v>
      </c>
      <c r="H13455" s="509">
        <v>0</v>
      </c>
    </row>
    <row r="13456" spans="1:8">
      <c r="A13456" s="508" t="s">
        <v>660</v>
      </c>
      <c r="B13456" s="509" t="s">
        <v>433</v>
      </c>
      <c r="C13456" s="509" t="s">
        <v>1032</v>
      </c>
      <c r="H13456" s="509">
        <v>0</v>
      </c>
    </row>
    <row r="13457" spans="1:8">
      <c r="A13457" s="508" t="s">
        <v>660</v>
      </c>
      <c r="B13457" s="509" t="s">
        <v>433</v>
      </c>
      <c r="C13457" s="509">
        <v>52</v>
      </c>
      <c r="H13457" s="509">
        <v>0</v>
      </c>
    </row>
    <row r="13458" spans="1:8">
      <c r="A13458" s="508" t="s">
        <v>660</v>
      </c>
      <c r="B13458" s="509" t="s">
        <v>433</v>
      </c>
      <c r="C13458" s="509">
        <v>53</v>
      </c>
      <c r="H13458" s="509">
        <v>0</v>
      </c>
    </row>
    <row r="13459" spans="1:8">
      <c r="A13459" s="508" t="s">
        <v>660</v>
      </c>
      <c r="B13459" s="509" t="s">
        <v>433</v>
      </c>
      <c r="C13459" s="509">
        <v>54</v>
      </c>
      <c r="D13459" s="509">
        <v>1</v>
      </c>
      <c r="H13459" s="509">
        <v>1</v>
      </c>
    </row>
    <row r="13460" spans="1:8">
      <c r="A13460" s="508" t="s">
        <v>660</v>
      </c>
      <c r="B13460" s="509" t="s">
        <v>433</v>
      </c>
      <c r="C13460" s="509">
        <v>55</v>
      </c>
      <c r="H13460" s="509">
        <v>0</v>
      </c>
    </row>
    <row r="13461" spans="1:8">
      <c r="A13461" s="508" t="s">
        <v>660</v>
      </c>
      <c r="B13461" s="509" t="s">
        <v>433</v>
      </c>
      <c r="C13461" s="509">
        <v>56</v>
      </c>
      <c r="H13461" s="509">
        <v>0</v>
      </c>
    </row>
    <row r="13462" spans="1:8">
      <c r="A13462" s="508" t="s">
        <v>660</v>
      </c>
      <c r="B13462" s="509" t="s">
        <v>433</v>
      </c>
      <c r="C13462" s="509">
        <v>57</v>
      </c>
      <c r="H13462" s="509">
        <v>0</v>
      </c>
    </row>
    <row r="13463" spans="1:8">
      <c r="A13463" s="508" t="s">
        <v>660</v>
      </c>
      <c r="B13463" s="509" t="s">
        <v>433</v>
      </c>
      <c r="C13463" s="509">
        <v>58</v>
      </c>
      <c r="H13463" s="509">
        <v>0</v>
      </c>
    </row>
    <row r="13464" spans="1:8">
      <c r="A13464" s="508" t="s">
        <v>660</v>
      </c>
      <c r="B13464" s="509" t="s">
        <v>433</v>
      </c>
      <c r="C13464" s="509">
        <v>59</v>
      </c>
      <c r="H13464" s="509">
        <v>0</v>
      </c>
    </row>
    <row r="13465" spans="1:8">
      <c r="A13465" s="508" t="s">
        <v>660</v>
      </c>
      <c r="B13465" s="509" t="s">
        <v>433</v>
      </c>
      <c r="C13465" s="509">
        <v>60</v>
      </c>
      <c r="H13465" s="509">
        <v>0</v>
      </c>
    </row>
    <row r="13466" spans="1:8">
      <c r="A13466" s="508" t="s">
        <v>660</v>
      </c>
      <c r="B13466" s="509" t="s">
        <v>433</v>
      </c>
      <c r="C13466" s="509">
        <v>61</v>
      </c>
      <c r="H13466" s="509">
        <v>0</v>
      </c>
    </row>
    <row r="13467" spans="1:8">
      <c r="A13467" s="508" t="s">
        <v>660</v>
      </c>
      <c r="B13467" s="509" t="s">
        <v>433</v>
      </c>
      <c r="C13467" s="509">
        <v>62</v>
      </c>
      <c r="D13467" s="509">
        <v>2</v>
      </c>
      <c r="E13467" s="509">
        <v>2</v>
      </c>
      <c r="H13467" s="509">
        <v>2</v>
      </c>
    </row>
    <row r="13468" spans="1:8">
      <c r="A13468" s="508" t="s">
        <v>660</v>
      </c>
      <c r="B13468" s="509" t="s">
        <v>433</v>
      </c>
      <c r="C13468" s="509">
        <v>63</v>
      </c>
      <c r="H13468" s="509">
        <v>0</v>
      </c>
    </row>
    <row r="13469" spans="1:8">
      <c r="A13469" s="508" t="s">
        <v>660</v>
      </c>
      <c r="B13469" s="509" t="s">
        <v>433</v>
      </c>
      <c r="C13469" s="509" t="s">
        <v>1033</v>
      </c>
      <c r="H13469" s="509">
        <v>0</v>
      </c>
    </row>
    <row r="13470" spans="1:8">
      <c r="A13470" s="508" t="s">
        <v>660</v>
      </c>
      <c r="B13470" s="509" t="s">
        <v>433</v>
      </c>
      <c r="C13470" s="509" t="s">
        <v>1034</v>
      </c>
      <c r="H13470" s="509">
        <v>0</v>
      </c>
    </row>
    <row r="13471" spans="1:8">
      <c r="A13471" s="508" t="s">
        <v>660</v>
      </c>
      <c r="B13471" s="509" t="s">
        <v>433</v>
      </c>
      <c r="C13471" s="509">
        <v>64</v>
      </c>
      <c r="H13471" s="509">
        <v>0</v>
      </c>
    </row>
    <row r="13472" spans="1:8">
      <c r="A13472" s="508" t="s">
        <v>660</v>
      </c>
      <c r="B13472" s="509" t="s">
        <v>433</v>
      </c>
      <c r="C13472" s="509" t="s">
        <v>1035</v>
      </c>
      <c r="D13472" s="509">
        <v>1</v>
      </c>
      <c r="F13472" s="509">
        <v>2</v>
      </c>
      <c r="H13472" s="509">
        <v>3</v>
      </c>
    </row>
    <row r="13473" spans="1:8">
      <c r="A13473" s="508" t="s">
        <v>660</v>
      </c>
      <c r="B13473" s="509" t="s">
        <v>433</v>
      </c>
      <c r="C13473" s="509">
        <v>65</v>
      </c>
      <c r="D13473" s="509">
        <v>4</v>
      </c>
      <c r="E13473" s="509">
        <v>3</v>
      </c>
      <c r="H13473" s="509">
        <v>4</v>
      </c>
    </row>
    <row r="13474" spans="1:8">
      <c r="A13474" s="508" t="s">
        <v>660</v>
      </c>
      <c r="B13474" s="509" t="s">
        <v>433</v>
      </c>
      <c r="C13474" s="509">
        <v>66</v>
      </c>
      <c r="D13474" s="509">
        <v>1</v>
      </c>
      <c r="E13474" s="509">
        <v>1</v>
      </c>
      <c r="H13474" s="509">
        <v>1</v>
      </c>
    </row>
    <row r="13475" spans="1:8">
      <c r="A13475" s="508" t="s">
        <v>660</v>
      </c>
      <c r="B13475" s="509" t="s">
        <v>433</v>
      </c>
      <c r="C13475" s="509" t="s">
        <v>1036</v>
      </c>
      <c r="H13475" s="509">
        <v>0</v>
      </c>
    </row>
    <row r="13476" spans="1:8">
      <c r="A13476" s="508" t="s">
        <v>660</v>
      </c>
      <c r="B13476" s="509" t="s">
        <v>433</v>
      </c>
      <c r="C13476" s="509" t="s">
        <v>1037</v>
      </c>
      <c r="D13476" s="509">
        <v>3</v>
      </c>
      <c r="H13476" s="509">
        <v>3</v>
      </c>
    </row>
    <row r="13477" spans="1:8">
      <c r="A13477" s="508" t="s">
        <v>660</v>
      </c>
      <c r="B13477" s="509" t="s">
        <v>433</v>
      </c>
      <c r="C13477" s="509" t="s">
        <v>1038</v>
      </c>
      <c r="H13477" s="509">
        <v>0</v>
      </c>
    </row>
    <row r="13478" spans="1:8">
      <c r="A13478" s="508" t="s">
        <v>660</v>
      </c>
      <c r="B13478" s="509" t="s">
        <v>433</v>
      </c>
      <c r="C13478" s="509" t="s">
        <v>1039</v>
      </c>
      <c r="D13478" s="509">
        <v>1</v>
      </c>
      <c r="H13478" s="509">
        <v>1</v>
      </c>
    </row>
    <row r="13479" spans="1:8">
      <c r="A13479" s="508" t="s">
        <v>660</v>
      </c>
      <c r="B13479" s="509" t="s">
        <v>433</v>
      </c>
      <c r="C13479" s="509" t="s">
        <v>1040</v>
      </c>
      <c r="H13479" s="509">
        <v>0</v>
      </c>
    </row>
    <row r="13480" spans="1:8">
      <c r="A13480" s="508" t="s">
        <v>660</v>
      </c>
      <c r="B13480" s="509" t="s">
        <v>433</v>
      </c>
      <c r="C13480" s="509" t="s">
        <v>1041</v>
      </c>
      <c r="H13480" s="509">
        <v>0</v>
      </c>
    </row>
    <row r="13481" spans="1:8">
      <c r="A13481" s="508" t="s">
        <v>660</v>
      </c>
      <c r="B13481" s="509" t="s">
        <v>433</v>
      </c>
      <c r="C13481" s="509" t="s">
        <v>1042</v>
      </c>
    </row>
    <row r="13482" spans="1:8">
      <c r="A13482" s="508" t="s">
        <v>660</v>
      </c>
      <c r="B13482" s="509" t="s">
        <v>433</v>
      </c>
      <c r="C13482" s="509">
        <v>67</v>
      </c>
      <c r="D13482" s="509">
        <v>1</v>
      </c>
      <c r="H13482" s="509">
        <v>1</v>
      </c>
    </row>
    <row r="13483" spans="1:8">
      <c r="A13483" s="508" t="s">
        <v>660</v>
      </c>
      <c r="B13483" s="509" t="s">
        <v>433</v>
      </c>
      <c r="C13483" s="509">
        <v>68</v>
      </c>
      <c r="H13483" s="509">
        <v>0</v>
      </c>
    </row>
    <row r="13484" spans="1:8">
      <c r="A13484" s="508" t="s">
        <v>660</v>
      </c>
      <c r="B13484" s="509" t="s">
        <v>433</v>
      </c>
      <c r="C13484" s="509" t="s">
        <v>1043</v>
      </c>
      <c r="H13484" s="509">
        <v>0</v>
      </c>
    </row>
    <row r="13485" spans="1:8">
      <c r="A13485" s="508" t="s">
        <v>660</v>
      </c>
      <c r="B13485" s="509" t="s">
        <v>433</v>
      </c>
      <c r="C13485" s="509">
        <v>69</v>
      </c>
      <c r="H13485" s="509">
        <v>0</v>
      </c>
    </row>
    <row r="13486" spans="1:8">
      <c r="A13486" s="508" t="s">
        <v>660</v>
      </c>
      <c r="B13486" s="509" t="s">
        <v>433</v>
      </c>
      <c r="C13486" s="509" t="s">
        <v>1044</v>
      </c>
      <c r="D13486" s="509">
        <v>1</v>
      </c>
      <c r="H13486" s="509">
        <v>1</v>
      </c>
    </row>
    <row r="13487" spans="1:8">
      <c r="A13487" s="508" t="s">
        <v>660</v>
      </c>
      <c r="B13487" s="509" t="s">
        <v>433</v>
      </c>
      <c r="C13487" s="509" t="s">
        <v>1045</v>
      </c>
      <c r="H13487" s="509">
        <v>0</v>
      </c>
    </row>
    <row r="13488" spans="1:8">
      <c r="A13488" s="508" t="s">
        <v>660</v>
      </c>
      <c r="B13488" s="509" t="s">
        <v>433</v>
      </c>
      <c r="C13488" s="509">
        <v>70</v>
      </c>
      <c r="H13488" s="509">
        <v>0</v>
      </c>
    </row>
    <row r="13489" spans="1:8">
      <c r="A13489" s="508" t="s">
        <v>660</v>
      </c>
      <c r="B13489" s="509" t="s">
        <v>433</v>
      </c>
      <c r="C13489" s="509" t="s">
        <v>1046</v>
      </c>
      <c r="H13489" s="509">
        <v>0</v>
      </c>
    </row>
    <row r="13490" spans="1:8">
      <c r="A13490" s="508" t="s">
        <v>660</v>
      </c>
      <c r="B13490" s="509" t="s">
        <v>433</v>
      </c>
      <c r="C13490" s="509">
        <v>71</v>
      </c>
      <c r="D13490" s="509">
        <v>1</v>
      </c>
      <c r="H13490" s="509">
        <v>1</v>
      </c>
    </row>
    <row r="13491" spans="1:8">
      <c r="A13491" s="508" t="s">
        <v>660</v>
      </c>
      <c r="B13491" s="509" t="s">
        <v>433</v>
      </c>
      <c r="C13491" s="509" t="s">
        <v>1047</v>
      </c>
      <c r="D13491" s="509">
        <v>2</v>
      </c>
      <c r="E13491" s="509">
        <v>2</v>
      </c>
      <c r="H13491" s="509">
        <v>2</v>
      </c>
    </row>
    <row r="13492" spans="1:8">
      <c r="A13492" s="508" t="s">
        <v>660</v>
      </c>
      <c r="B13492" s="509" t="s">
        <v>433</v>
      </c>
      <c r="C13492" s="509" t="s">
        <v>1048</v>
      </c>
      <c r="H13492" s="509">
        <v>0</v>
      </c>
    </row>
    <row r="13493" spans="1:8">
      <c r="A13493" s="508" t="s">
        <v>660</v>
      </c>
      <c r="B13493" s="509" t="s">
        <v>433</v>
      </c>
      <c r="C13493" s="509" t="s">
        <v>1049</v>
      </c>
      <c r="H13493" s="509">
        <v>0</v>
      </c>
    </row>
    <row r="13494" spans="1:8">
      <c r="A13494" s="508" t="s">
        <v>660</v>
      </c>
      <c r="B13494" s="509" t="s">
        <v>433</v>
      </c>
      <c r="C13494" s="509" t="s">
        <v>1050</v>
      </c>
      <c r="H13494" s="509">
        <v>0</v>
      </c>
    </row>
    <row r="13495" spans="1:8">
      <c r="A13495" s="508" t="s">
        <v>660</v>
      </c>
      <c r="B13495" s="509" t="s">
        <v>433</v>
      </c>
      <c r="C13495" s="509" t="s">
        <v>1051</v>
      </c>
      <c r="H13495" s="509">
        <v>0</v>
      </c>
    </row>
    <row r="13496" spans="1:8">
      <c r="A13496" s="508" t="s">
        <v>660</v>
      </c>
      <c r="B13496" s="509" t="s">
        <v>433</v>
      </c>
      <c r="C13496" s="509">
        <v>72</v>
      </c>
      <c r="D13496" s="509">
        <v>4</v>
      </c>
      <c r="H13496" s="509">
        <v>4</v>
      </c>
    </row>
    <row r="13497" spans="1:8">
      <c r="A13497" s="508" t="s">
        <v>660</v>
      </c>
      <c r="B13497" s="509" t="s">
        <v>433</v>
      </c>
      <c r="C13497" s="509">
        <v>74</v>
      </c>
      <c r="D13497" s="509">
        <v>2</v>
      </c>
      <c r="H13497" s="509">
        <v>2</v>
      </c>
    </row>
    <row r="13498" spans="1:8">
      <c r="A13498" s="508" t="s">
        <v>660</v>
      </c>
      <c r="B13498" s="509" t="s">
        <v>433</v>
      </c>
      <c r="C13498" s="509" t="s">
        <v>4571</v>
      </c>
      <c r="D13498" s="509">
        <v>32</v>
      </c>
      <c r="E13498" s="509">
        <v>10</v>
      </c>
      <c r="F13498" s="509">
        <v>2</v>
      </c>
      <c r="G13498" s="509">
        <v>0</v>
      </c>
      <c r="H13498" s="509">
        <v>34</v>
      </c>
    </row>
    <row r="13499" spans="1:8">
      <c r="A13499" s="508" t="s">
        <v>661</v>
      </c>
      <c r="B13499" s="509" t="s">
        <v>434</v>
      </c>
      <c r="C13499" s="509">
        <v>1</v>
      </c>
      <c r="H13499" s="509">
        <v>0</v>
      </c>
    </row>
    <row r="13500" spans="1:8">
      <c r="A13500" s="508" t="s">
        <v>661</v>
      </c>
      <c r="B13500" s="509" t="s">
        <v>434</v>
      </c>
      <c r="C13500" s="509" t="s">
        <v>1023</v>
      </c>
      <c r="D13500" s="509">
        <v>2</v>
      </c>
      <c r="H13500" s="509">
        <v>2</v>
      </c>
    </row>
    <row r="13501" spans="1:8">
      <c r="A13501" s="508" t="s">
        <v>661</v>
      </c>
      <c r="B13501" s="509" t="s">
        <v>434</v>
      </c>
      <c r="C13501" s="509">
        <v>2</v>
      </c>
      <c r="D13501" s="509">
        <v>5</v>
      </c>
      <c r="H13501" s="509">
        <v>5</v>
      </c>
    </row>
    <row r="13502" spans="1:8">
      <c r="A13502" s="508" t="s">
        <v>661</v>
      </c>
      <c r="B13502" s="509" t="s">
        <v>434</v>
      </c>
      <c r="C13502" s="509">
        <v>3</v>
      </c>
      <c r="D13502" s="509">
        <v>2</v>
      </c>
      <c r="H13502" s="509">
        <v>2</v>
      </c>
    </row>
    <row r="13503" spans="1:8">
      <c r="A13503" s="508" t="s">
        <v>661</v>
      </c>
      <c r="B13503" s="509" t="s">
        <v>434</v>
      </c>
      <c r="C13503" s="509">
        <v>4</v>
      </c>
      <c r="D13503" s="509">
        <v>5</v>
      </c>
      <c r="H13503" s="509">
        <v>5</v>
      </c>
    </row>
    <row r="13504" spans="1:8">
      <c r="A13504" s="508" t="s">
        <v>661</v>
      </c>
      <c r="B13504" s="509" t="s">
        <v>434</v>
      </c>
      <c r="C13504" s="509">
        <v>5</v>
      </c>
      <c r="D13504" s="509">
        <v>1</v>
      </c>
      <c r="H13504" s="509">
        <v>1</v>
      </c>
    </row>
    <row r="13505" spans="1:8">
      <c r="A13505" s="508" t="s">
        <v>661</v>
      </c>
      <c r="B13505" s="509" t="s">
        <v>434</v>
      </c>
      <c r="C13505" s="509">
        <v>6</v>
      </c>
      <c r="H13505" s="509">
        <v>0</v>
      </c>
    </row>
    <row r="13506" spans="1:8">
      <c r="A13506" s="508" t="s">
        <v>661</v>
      </c>
      <c r="B13506" s="509" t="s">
        <v>434</v>
      </c>
      <c r="C13506" s="509">
        <v>7</v>
      </c>
      <c r="H13506" s="509">
        <v>0</v>
      </c>
    </row>
    <row r="13507" spans="1:8">
      <c r="A13507" s="508" t="s">
        <v>661</v>
      </c>
      <c r="B13507" s="509" t="s">
        <v>434</v>
      </c>
      <c r="C13507" s="509">
        <v>8</v>
      </c>
      <c r="D13507" s="509">
        <v>2</v>
      </c>
      <c r="H13507" s="509">
        <v>2</v>
      </c>
    </row>
    <row r="13508" spans="1:8">
      <c r="A13508" s="508" t="s">
        <v>661</v>
      </c>
      <c r="B13508" s="509" t="s">
        <v>434</v>
      </c>
      <c r="C13508" s="509">
        <v>9</v>
      </c>
      <c r="H13508" s="509">
        <v>0</v>
      </c>
    </row>
    <row r="13509" spans="1:8">
      <c r="A13509" s="508" t="s">
        <v>661</v>
      </c>
      <c r="B13509" s="509" t="s">
        <v>434</v>
      </c>
      <c r="C13509" s="509">
        <v>10</v>
      </c>
      <c r="D13509" s="509">
        <v>4</v>
      </c>
      <c r="E13509" s="509">
        <v>1</v>
      </c>
      <c r="H13509" s="509">
        <v>4</v>
      </c>
    </row>
    <row r="13510" spans="1:8">
      <c r="A13510" s="508" t="s">
        <v>661</v>
      </c>
      <c r="B13510" s="509" t="s">
        <v>434</v>
      </c>
      <c r="C13510" s="509">
        <v>11</v>
      </c>
      <c r="H13510" s="509">
        <v>0</v>
      </c>
    </row>
    <row r="13511" spans="1:8">
      <c r="A13511" s="508" t="s">
        <v>661</v>
      </c>
      <c r="B13511" s="509" t="s">
        <v>434</v>
      </c>
      <c r="C13511" s="509">
        <v>12</v>
      </c>
      <c r="H13511" s="509">
        <v>0</v>
      </c>
    </row>
    <row r="13512" spans="1:8">
      <c r="A13512" s="508" t="s">
        <v>661</v>
      </c>
      <c r="B13512" s="509" t="s">
        <v>434</v>
      </c>
      <c r="C13512" s="509">
        <v>13</v>
      </c>
      <c r="H13512" s="509">
        <v>0</v>
      </c>
    </row>
    <row r="13513" spans="1:8">
      <c r="A13513" s="508" t="s">
        <v>661</v>
      </c>
      <c r="B13513" s="509" t="s">
        <v>434</v>
      </c>
      <c r="C13513" s="509">
        <v>14</v>
      </c>
      <c r="H13513" s="509">
        <v>0</v>
      </c>
    </row>
    <row r="13514" spans="1:8">
      <c r="A13514" s="508" t="s">
        <v>661</v>
      </c>
      <c r="B13514" s="509" t="s">
        <v>434</v>
      </c>
      <c r="C13514" s="509">
        <v>15</v>
      </c>
      <c r="H13514" s="509">
        <v>0</v>
      </c>
    </row>
    <row r="13515" spans="1:8">
      <c r="A13515" s="508" t="s">
        <v>661</v>
      </c>
      <c r="B13515" s="509" t="s">
        <v>434</v>
      </c>
      <c r="C13515" s="509">
        <v>16</v>
      </c>
      <c r="D13515" s="509">
        <v>1</v>
      </c>
      <c r="H13515" s="509">
        <v>1</v>
      </c>
    </row>
    <row r="13516" spans="1:8">
      <c r="A13516" s="508" t="s">
        <v>661</v>
      </c>
      <c r="B13516" s="509" t="s">
        <v>434</v>
      </c>
      <c r="C13516" s="509">
        <v>17</v>
      </c>
      <c r="D13516" s="509">
        <v>1</v>
      </c>
      <c r="H13516" s="509">
        <v>1</v>
      </c>
    </row>
    <row r="13517" spans="1:8">
      <c r="A13517" s="508" t="s">
        <v>661</v>
      </c>
      <c r="B13517" s="509" t="s">
        <v>434</v>
      </c>
      <c r="C13517" s="509">
        <v>18</v>
      </c>
      <c r="H13517" s="509">
        <v>0</v>
      </c>
    </row>
    <row r="13518" spans="1:8">
      <c r="A13518" s="508" t="s">
        <v>661</v>
      </c>
      <c r="B13518" s="509" t="s">
        <v>434</v>
      </c>
      <c r="C13518" s="509" t="s">
        <v>1024</v>
      </c>
      <c r="H13518" s="509">
        <v>0</v>
      </c>
    </row>
    <row r="13519" spans="1:8">
      <c r="A13519" s="508" t="s">
        <v>661</v>
      </c>
      <c r="B13519" s="509" t="s">
        <v>434</v>
      </c>
      <c r="C13519" s="509" t="s">
        <v>1025</v>
      </c>
      <c r="H13519" s="509">
        <v>0</v>
      </c>
    </row>
    <row r="13520" spans="1:8">
      <c r="A13520" s="508" t="s">
        <v>661</v>
      </c>
      <c r="B13520" s="509" t="s">
        <v>434</v>
      </c>
      <c r="C13520" s="509">
        <v>19</v>
      </c>
      <c r="D13520" s="509">
        <v>2</v>
      </c>
      <c r="E13520" s="509">
        <v>2</v>
      </c>
      <c r="H13520" s="509">
        <v>2</v>
      </c>
    </row>
    <row r="13521" spans="1:8">
      <c r="A13521" s="508" t="s">
        <v>661</v>
      </c>
      <c r="B13521" s="509" t="s">
        <v>434</v>
      </c>
      <c r="C13521" s="509">
        <v>20</v>
      </c>
      <c r="H13521" s="509">
        <v>0</v>
      </c>
    </row>
    <row r="13522" spans="1:8">
      <c r="A13522" s="508" t="s">
        <v>661</v>
      </c>
      <c r="B13522" s="509" t="s">
        <v>434</v>
      </c>
      <c r="C13522" s="509">
        <v>21</v>
      </c>
      <c r="H13522" s="509">
        <v>0</v>
      </c>
    </row>
    <row r="13523" spans="1:8">
      <c r="A13523" s="508" t="s">
        <v>661</v>
      </c>
      <c r="B13523" s="509" t="s">
        <v>434</v>
      </c>
      <c r="C13523" s="509" t="s">
        <v>1026</v>
      </c>
      <c r="H13523" s="509">
        <v>0</v>
      </c>
    </row>
    <row r="13524" spans="1:8">
      <c r="A13524" s="508" t="s">
        <v>661</v>
      </c>
      <c r="B13524" s="509" t="s">
        <v>434</v>
      </c>
      <c r="C13524" s="509" t="s">
        <v>1027</v>
      </c>
      <c r="H13524" s="509">
        <v>0</v>
      </c>
    </row>
    <row r="13525" spans="1:8">
      <c r="A13525" s="508" t="s">
        <v>661</v>
      </c>
      <c r="B13525" s="509" t="s">
        <v>434</v>
      </c>
      <c r="C13525" s="509" t="s">
        <v>1028</v>
      </c>
      <c r="H13525" s="509">
        <v>0</v>
      </c>
    </row>
    <row r="13526" spans="1:8">
      <c r="A13526" s="508" t="s">
        <v>661</v>
      </c>
      <c r="B13526" s="509" t="s">
        <v>434</v>
      </c>
      <c r="C13526" s="509">
        <v>22</v>
      </c>
      <c r="H13526" s="509">
        <v>0</v>
      </c>
    </row>
    <row r="13527" spans="1:8">
      <c r="A13527" s="508" t="s">
        <v>661</v>
      </c>
      <c r="B13527" s="509" t="s">
        <v>434</v>
      </c>
      <c r="C13527" s="509">
        <v>23</v>
      </c>
      <c r="D13527" s="509">
        <v>4</v>
      </c>
      <c r="H13527" s="509">
        <v>4</v>
      </c>
    </row>
    <row r="13528" spans="1:8">
      <c r="A13528" s="508" t="s">
        <v>661</v>
      </c>
      <c r="B13528" s="509" t="s">
        <v>434</v>
      </c>
      <c r="C13528" s="509" t="s">
        <v>1029</v>
      </c>
      <c r="H13528" s="509">
        <v>0</v>
      </c>
    </row>
    <row r="13529" spans="1:8">
      <c r="A13529" s="508" t="s">
        <v>661</v>
      </c>
      <c r="B13529" s="509" t="s">
        <v>434</v>
      </c>
      <c r="C13529" s="509">
        <v>24</v>
      </c>
      <c r="H13529" s="509">
        <v>0</v>
      </c>
    </row>
    <row r="13530" spans="1:8">
      <c r="A13530" s="508" t="s">
        <v>661</v>
      </c>
      <c r="B13530" s="509" t="s">
        <v>434</v>
      </c>
      <c r="C13530" s="509">
        <v>25</v>
      </c>
    </row>
    <row r="13531" spans="1:8">
      <c r="A13531" s="508" t="s">
        <v>661</v>
      </c>
      <c r="B13531" s="509" t="s">
        <v>434</v>
      </c>
      <c r="C13531" s="509">
        <v>26</v>
      </c>
      <c r="D13531" s="509">
        <v>2</v>
      </c>
      <c r="E13531" s="509">
        <v>2</v>
      </c>
      <c r="H13531" s="509">
        <v>2</v>
      </c>
    </row>
    <row r="13532" spans="1:8">
      <c r="A13532" s="508" t="s">
        <v>661</v>
      </c>
      <c r="B13532" s="509" t="s">
        <v>434</v>
      </c>
      <c r="C13532" s="509">
        <v>27</v>
      </c>
      <c r="D13532" s="509">
        <v>5</v>
      </c>
      <c r="E13532" s="509">
        <v>3</v>
      </c>
      <c r="H13532" s="509">
        <v>5</v>
      </c>
    </row>
    <row r="13533" spans="1:8">
      <c r="A13533" s="508" t="s">
        <v>661</v>
      </c>
      <c r="B13533" s="509" t="s">
        <v>434</v>
      </c>
      <c r="C13533" s="509">
        <v>28</v>
      </c>
      <c r="H13533" s="509">
        <v>0</v>
      </c>
    </row>
    <row r="13534" spans="1:8">
      <c r="A13534" s="508" t="s">
        <v>661</v>
      </c>
      <c r="B13534" s="509" t="s">
        <v>434</v>
      </c>
      <c r="C13534" s="509">
        <v>29</v>
      </c>
      <c r="H13534" s="509">
        <v>0</v>
      </c>
    </row>
    <row r="13535" spans="1:8">
      <c r="A13535" s="508" t="s">
        <v>661</v>
      </c>
      <c r="B13535" s="509" t="s">
        <v>434</v>
      </c>
      <c r="C13535" s="509">
        <v>30</v>
      </c>
      <c r="H13535" s="509">
        <v>0</v>
      </c>
    </row>
    <row r="13536" spans="1:8">
      <c r="A13536" s="508" t="s">
        <v>661</v>
      </c>
      <c r="B13536" s="509" t="s">
        <v>434</v>
      </c>
      <c r="C13536" s="509">
        <v>31</v>
      </c>
      <c r="H13536" s="509">
        <v>0</v>
      </c>
    </row>
    <row r="13537" spans="1:8">
      <c r="A13537" s="508" t="s">
        <v>661</v>
      </c>
      <c r="B13537" s="509" t="s">
        <v>434</v>
      </c>
      <c r="C13537" s="509">
        <v>32</v>
      </c>
      <c r="H13537" s="509">
        <v>0</v>
      </c>
    </row>
    <row r="13538" spans="1:8">
      <c r="A13538" s="508" t="s">
        <v>661</v>
      </c>
      <c r="B13538" s="509" t="s">
        <v>434</v>
      </c>
      <c r="C13538" s="509">
        <v>33</v>
      </c>
      <c r="D13538" s="509">
        <v>1</v>
      </c>
      <c r="H13538" s="509">
        <v>1</v>
      </c>
    </row>
    <row r="13539" spans="1:8">
      <c r="A13539" s="508" t="s">
        <v>661</v>
      </c>
      <c r="B13539" s="509" t="s">
        <v>434</v>
      </c>
      <c r="C13539" s="509">
        <v>34</v>
      </c>
      <c r="H13539" s="509">
        <v>0</v>
      </c>
    </row>
    <row r="13540" spans="1:8">
      <c r="A13540" s="508" t="s">
        <v>661</v>
      </c>
      <c r="B13540" s="509" t="s">
        <v>434</v>
      </c>
      <c r="C13540" s="509">
        <v>35</v>
      </c>
      <c r="H13540" s="509">
        <v>0</v>
      </c>
    </row>
    <row r="13541" spans="1:8">
      <c r="A13541" s="508" t="s">
        <v>661</v>
      </c>
      <c r="B13541" s="509" t="s">
        <v>434</v>
      </c>
      <c r="C13541" s="509">
        <v>36</v>
      </c>
      <c r="H13541" s="509">
        <v>0</v>
      </c>
    </row>
    <row r="13542" spans="1:8">
      <c r="A13542" s="508" t="s">
        <v>661</v>
      </c>
      <c r="B13542" s="509" t="s">
        <v>434</v>
      </c>
      <c r="C13542" s="509">
        <v>37</v>
      </c>
      <c r="H13542" s="509">
        <v>0</v>
      </c>
    </row>
    <row r="13543" spans="1:8">
      <c r="A13543" s="508" t="s">
        <v>661</v>
      </c>
      <c r="B13543" s="509" t="s">
        <v>434</v>
      </c>
      <c r="C13543" s="509">
        <v>38</v>
      </c>
      <c r="H13543" s="509">
        <v>0</v>
      </c>
    </row>
    <row r="13544" spans="1:8">
      <c r="A13544" s="508" t="s">
        <v>661</v>
      </c>
      <c r="B13544" s="509" t="s">
        <v>434</v>
      </c>
      <c r="C13544" s="509" t="s">
        <v>1030</v>
      </c>
    </row>
    <row r="13545" spans="1:8">
      <c r="A13545" s="508" t="s">
        <v>661</v>
      </c>
      <c r="B13545" s="509" t="s">
        <v>434</v>
      </c>
      <c r="C13545" s="509">
        <v>39</v>
      </c>
      <c r="H13545" s="509">
        <v>0</v>
      </c>
    </row>
    <row r="13546" spans="1:8">
      <c r="A13546" s="508" t="s">
        <v>661</v>
      </c>
      <c r="B13546" s="509" t="s">
        <v>434</v>
      </c>
      <c r="C13546" s="509">
        <v>40</v>
      </c>
      <c r="H13546" s="509">
        <v>0</v>
      </c>
    </row>
    <row r="13547" spans="1:8">
      <c r="A13547" s="508" t="s">
        <v>661</v>
      </c>
      <c r="B13547" s="509" t="s">
        <v>434</v>
      </c>
      <c r="C13547" s="509">
        <v>41</v>
      </c>
      <c r="H13547" s="509">
        <v>0</v>
      </c>
    </row>
    <row r="13548" spans="1:8">
      <c r="A13548" s="508" t="s">
        <v>661</v>
      </c>
      <c r="B13548" s="509" t="s">
        <v>434</v>
      </c>
      <c r="C13548" s="509">
        <v>42</v>
      </c>
      <c r="H13548" s="509">
        <v>0</v>
      </c>
    </row>
    <row r="13549" spans="1:8">
      <c r="A13549" s="508" t="s">
        <v>661</v>
      </c>
      <c r="B13549" s="509" t="s">
        <v>434</v>
      </c>
      <c r="C13549" s="509">
        <v>43</v>
      </c>
      <c r="H13549" s="509">
        <v>0</v>
      </c>
    </row>
    <row r="13550" spans="1:8">
      <c r="A13550" s="508" t="s">
        <v>661</v>
      </c>
      <c r="B13550" s="509" t="s">
        <v>434</v>
      </c>
      <c r="C13550" s="509">
        <v>44</v>
      </c>
      <c r="H13550" s="509">
        <v>0</v>
      </c>
    </row>
    <row r="13551" spans="1:8">
      <c r="A13551" s="508" t="s">
        <v>661</v>
      </c>
      <c r="B13551" s="509" t="s">
        <v>434</v>
      </c>
      <c r="C13551" s="509">
        <v>45</v>
      </c>
      <c r="H13551" s="509">
        <v>0</v>
      </c>
    </row>
    <row r="13552" spans="1:8">
      <c r="A13552" s="508" t="s">
        <v>661</v>
      </c>
      <c r="B13552" s="509" t="s">
        <v>434</v>
      </c>
      <c r="C13552" s="509">
        <v>46</v>
      </c>
      <c r="D13552" s="509">
        <v>1</v>
      </c>
      <c r="H13552" s="509">
        <v>1</v>
      </c>
    </row>
    <row r="13553" spans="1:8">
      <c r="A13553" s="508" t="s">
        <v>661</v>
      </c>
      <c r="B13553" s="509" t="s">
        <v>434</v>
      </c>
      <c r="C13553" s="509">
        <v>47</v>
      </c>
      <c r="D13553" s="509">
        <v>8</v>
      </c>
      <c r="E13553" s="509">
        <v>4</v>
      </c>
      <c r="H13553" s="509">
        <v>8</v>
      </c>
    </row>
    <row r="13554" spans="1:8">
      <c r="A13554" s="508" t="s">
        <v>661</v>
      </c>
      <c r="B13554" s="509" t="s">
        <v>434</v>
      </c>
      <c r="C13554" s="509">
        <v>48</v>
      </c>
      <c r="H13554" s="509">
        <v>0</v>
      </c>
    </row>
    <row r="13555" spans="1:8">
      <c r="A13555" s="508" t="s">
        <v>661</v>
      </c>
      <c r="B13555" s="509" t="s">
        <v>434</v>
      </c>
      <c r="C13555" s="509">
        <v>49</v>
      </c>
      <c r="H13555" s="509">
        <v>0</v>
      </c>
    </row>
    <row r="13556" spans="1:8">
      <c r="A13556" s="508" t="s">
        <v>661</v>
      </c>
      <c r="B13556" s="509" t="s">
        <v>434</v>
      </c>
      <c r="C13556" s="509">
        <v>50</v>
      </c>
      <c r="H13556" s="509">
        <v>0</v>
      </c>
    </row>
    <row r="13557" spans="1:8">
      <c r="A13557" s="508" t="s">
        <v>661</v>
      </c>
      <c r="B13557" s="509" t="s">
        <v>434</v>
      </c>
      <c r="C13557" s="509">
        <v>51</v>
      </c>
      <c r="H13557" s="509">
        <v>0</v>
      </c>
    </row>
    <row r="13558" spans="1:8">
      <c r="A13558" s="508" t="s">
        <v>661</v>
      </c>
      <c r="B13558" s="509" t="s">
        <v>434</v>
      </c>
      <c r="C13558" s="509" t="s">
        <v>1031</v>
      </c>
      <c r="D13558" s="509">
        <v>1</v>
      </c>
      <c r="E13558" s="509">
        <v>1</v>
      </c>
      <c r="H13558" s="509">
        <v>1</v>
      </c>
    </row>
    <row r="13559" spans="1:8">
      <c r="A13559" s="508" t="s">
        <v>661</v>
      </c>
      <c r="B13559" s="509" t="s">
        <v>434</v>
      </c>
      <c r="C13559" s="509" t="s">
        <v>1032</v>
      </c>
      <c r="H13559" s="509">
        <v>0</v>
      </c>
    </row>
    <row r="13560" spans="1:8">
      <c r="A13560" s="508" t="s">
        <v>661</v>
      </c>
      <c r="B13560" s="509" t="s">
        <v>434</v>
      </c>
      <c r="C13560" s="509">
        <v>52</v>
      </c>
      <c r="H13560" s="509">
        <v>0</v>
      </c>
    </row>
    <row r="13561" spans="1:8">
      <c r="A13561" s="508" t="s">
        <v>661</v>
      </c>
      <c r="B13561" s="509" t="s">
        <v>434</v>
      </c>
      <c r="C13561" s="509">
        <v>53</v>
      </c>
      <c r="H13561" s="509">
        <v>0</v>
      </c>
    </row>
    <row r="13562" spans="1:8">
      <c r="A13562" s="508" t="s">
        <v>661</v>
      </c>
      <c r="B13562" s="509" t="s">
        <v>434</v>
      </c>
      <c r="C13562" s="509">
        <v>54</v>
      </c>
      <c r="H13562" s="509">
        <v>0</v>
      </c>
    </row>
    <row r="13563" spans="1:8">
      <c r="A13563" s="508" t="s">
        <v>661</v>
      </c>
      <c r="B13563" s="509" t="s">
        <v>434</v>
      </c>
      <c r="C13563" s="509">
        <v>55</v>
      </c>
      <c r="D13563" s="509">
        <v>4</v>
      </c>
      <c r="H13563" s="509">
        <v>4</v>
      </c>
    </row>
    <row r="13564" spans="1:8">
      <c r="A13564" s="508" t="s">
        <v>661</v>
      </c>
      <c r="B13564" s="509" t="s">
        <v>434</v>
      </c>
      <c r="C13564" s="509">
        <v>56</v>
      </c>
      <c r="H13564" s="509">
        <v>0</v>
      </c>
    </row>
    <row r="13565" spans="1:8">
      <c r="A13565" s="508" t="s">
        <v>661</v>
      </c>
      <c r="B13565" s="509" t="s">
        <v>434</v>
      </c>
      <c r="C13565" s="509">
        <v>57</v>
      </c>
      <c r="H13565" s="509">
        <v>0</v>
      </c>
    </row>
    <row r="13566" spans="1:8">
      <c r="A13566" s="508" t="s">
        <v>661</v>
      </c>
      <c r="B13566" s="509" t="s">
        <v>434</v>
      </c>
      <c r="C13566" s="509">
        <v>58</v>
      </c>
      <c r="H13566" s="509">
        <v>0</v>
      </c>
    </row>
    <row r="13567" spans="1:8">
      <c r="A13567" s="508" t="s">
        <v>661</v>
      </c>
      <c r="B13567" s="509" t="s">
        <v>434</v>
      </c>
      <c r="C13567" s="509">
        <v>59</v>
      </c>
      <c r="H13567" s="509">
        <v>0</v>
      </c>
    </row>
    <row r="13568" spans="1:8">
      <c r="A13568" s="508" t="s">
        <v>661</v>
      </c>
      <c r="B13568" s="509" t="s">
        <v>434</v>
      </c>
      <c r="C13568" s="509">
        <v>60</v>
      </c>
      <c r="H13568" s="509">
        <v>0</v>
      </c>
    </row>
    <row r="13569" spans="1:8">
      <c r="A13569" s="508" t="s">
        <v>661</v>
      </c>
      <c r="B13569" s="509" t="s">
        <v>434</v>
      </c>
      <c r="C13569" s="509">
        <v>61</v>
      </c>
      <c r="H13569" s="509">
        <v>0</v>
      </c>
    </row>
    <row r="13570" spans="1:8">
      <c r="A13570" s="508" t="s">
        <v>661</v>
      </c>
      <c r="B13570" s="509" t="s">
        <v>434</v>
      </c>
      <c r="C13570" s="509">
        <v>62</v>
      </c>
      <c r="H13570" s="509">
        <v>0</v>
      </c>
    </row>
    <row r="13571" spans="1:8">
      <c r="A13571" s="508" t="s">
        <v>661</v>
      </c>
      <c r="B13571" s="509" t="s">
        <v>434</v>
      </c>
      <c r="C13571" s="509">
        <v>63</v>
      </c>
      <c r="D13571" s="509">
        <v>2</v>
      </c>
      <c r="E13571" s="509">
        <v>1</v>
      </c>
      <c r="H13571" s="509">
        <v>2</v>
      </c>
    </row>
    <row r="13572" spans="1:8">
      <c r="A13572" s="508" t="s">
        <v>661</v>
      </c>
      <c r="B13572" s="509" t="s">
        <v>434</v>
      </c>
      <c r="C13572" s="509" t="s">
        <v>1033</v>
      </c>
      <c r="H13572" s="509">
        <v>0</v>
      </c>
    </row>
    <row r="13573" spans="1:8">
      <c r="A13573" s="508" t="s">
        <v>661</v>
      </c>
      <c r="B13573" s="509" t="s">
        <v>434</v>
      </c>
      <c r="C13573" s="509" t="s">
        <v>1034</v>
      </c>
      <c r="D13573" s="509">
        <v>2</v>
      </c>
      <c r="E13573" s="509">
        <v>2</v>
      </c>
      <c r="H13573" s="509">
        <v>2</v>
      </c>
    </row>
    <row r="13574" spans="1:8">
      <c r="A13574" s="508" t="s">
        <v>661</v>
      </c>
      <c r="B13574" s="509" t="s">
        <v>434</v>
      </c>
      <c r="C13574" s="509">
        <v>64</v>
      </c>
      <c r="H13574" s="509">
        <v>0</v>
      </c>
    </row>
    <row r="13575" spans="1:8">
      <c r="A13575" s="508" t="s">
        <v>661</v>
      </c>
      <c r="B13575" s="509" t="s">
        <v>434</v>
      </c>
      <c r="C13575" s="509" t="s">
        <v>1035</v>
      </c>
      <c r="D13575" s="509">
        <v>4</v>
      </c>
      <c r="H13575" s="509">
        <v>4</v>
      </c>
    </row>
    <row r="13576" spans="1:8">
      <c r="A13576" s="508" t="s">
        <v>661</v>
      </c>
      <c r="B13576" s="509" t="s">
        <v>434</v>
      </c>
      <c r="C13576" s="509">
        <v>65</v>
      </c>
      <c r="D13576" s="509">
        <v>4</v>
      </c>
      <c r="E13576" s="509">
        <v>2</v>
      </c>
      <c r="H13576" s="509">
        <v>4</v>
      </c>
    </row>
    <row r="13577" spans="1:8">
      <c r="A13577" s="508" t="s">
        <v>661</v>
      </c>
      <c r="B13577" s="509" t="s">
        <v>434</v>
      </c>
      <c r="C13577" s="509">
        <v>66</v>
      </c>
      <c r="H13577" s="509">
        <v>0</v>
      </c>
    </row>
    <row r="13578" spans="1:8">
      <c r="A13578" s="508" t="s">
        <v>661</v>
      </c>
      <c r="B13578" s="509" t="s">
        <v>434</v>
      </c>
      <c r="C13578" s="509" t="s">
        <v>1036</v>
      </c>
      <c r="H13578" s="509">
        <v>0</v>
      </c>
    </row>
    <row r="13579" spans="1:8">
      <c r="A13579" s="508" t="s">
        <v>661</v>
      </c>
      <c r="B13579" s="509" t="s">
        <v>434</v>
      </c>
      <c r="C13579" s="509" t="s">
        <v>1037</v>
      </c>
      <c r="D13579" s="509">
        <v>17</v>
      </c>
      <c r="F13579" s="509">
        <v>5</v>
      </c>
      <c r="H13579" s="509">
        <v>22</v>
      </c>
    </row>
    <row r="13580" spans="1:8">
      <c r="A13580" s="508" t="s">
        <v>661</v>
      </c>
      <c r="B13580" s="509" t="s">
        <v>434</v>
      </c>
      <c r="C13580" s="509" t="s">
        <v>1038</v>
      </c>
      <c r="D13580" s="509">
        <v>5</v>
      </c>
      <c r="H13580" s="509">
        <v>5</v>
      </c>
    </row>
    <row r="13581" spans="1:8">
      <c r="A13581" s="508" t="s">
        <v>661</v>
      </c>
      <c r="B13581" s="509" t="s">
        <v>434</v>
      </c>
      <c r="C13581" s="509" t="s">
        <v>1039</v>
      </c>
      <c r="H13581" s="509">
        <v>0</v>
      </c>
    </row>
    <row r="13582" spans="1:8">
      <c r="A13582" s="508" t="s">
        <v>661</v>
      </c>
      <c r="B13582" s="509" t="s">
        <v>434</v>
      </c>
      <c r="C13582" s="509" t="s">
        <v>1040</v>
      </c>
      <c r="D13582" s="509">
        <v>4</v>
      </c>
      <c r="F13582" s="509">
        <v>5</v>
      </c>
      <c r="H13582" s="509">
        <v>9</v>
      </c>
    </row>
    <row r="13583" spans="1:8">
      <c r="A13583" s="508" t="s">
        <v>661</v>
      </c>
      <c r="B13583" s="509" t="s">
        <v>434</v>
      </c>
      <c r="C13583" s="509" t="s">
        <v>1041</v>
      </c>
      <c r="H13583" s="509">
        <v>0</v>
      </c>
    </row>
    <row r="13584" spans="1:8">
      <c r="A13584" s="508" t="s">
        <v>661</v>
      </c>
      <c r="B13584" s="509" t="s">
        <v>434</v>
      </c>
      <c r="C13584" s="509" t="s">
        <v>1042</v>
      </c>
    </row>
    <row r="13585" spans="1:8">
      <c r="A13585" s="508" t="s">
        <v>661</v>
      </c>
      <c r="B13585" s="509" t="s">
        <v>434</v>
      </c>
      <c r="C13585" s="509">
        <v>67</v>
      </c>
      <c r="D13585" s="509">
        <v>1</v>
      </c>
      <c r="H13585" s="509">
        <v>1</v>
      </c>
    </row>
    <row r="13586" spans="1:8">
      <c r="A13586" s="508" t="s">
        <v>661</v>
      </c>
      <c r="B13586" s="509" t="s">
        <v>434</v>
      </c>
      <c r="C13586" s="509">
        <v>68</v>
      </c>
      <c r="H13586" s="509">
        <v>0</v>
      </c>
    </row>
    <row r="13587" spans="1:8">
      <c r="A13587" s="508" t="s">
        <v>661</v>
      </c>
      <c r="B13587" s="509" t="s">
        <v>434</v>
      </c>
      <c r="C13587" s="509" t="s">
        <v>1043</v>
      </c>
      <c r="D13587" s="509">
        <v>3</v>
      </c>
      <c r="E13587" s="509">
        <v>1</v>
      </c>
      <c r="F13587" s="509">
        <v>1</v>
      </c>
      <c r="G13587" s="509">
        <v>1</v>
      </c>
      <c r="H13587" s="509">
        <v>4</v>
      </c>
    </row>
    <row r="13588" spans="1:8">
      <c r="A13588" s="508" t="s">
        <v>661</v>
      </c>
      <c r="B13588" s="509" t="s">
        <v>434</v>
      </c>
      <c r="C13588" s="509">
        <v>69</v>
      </c>
      <c r="D13588" s="509">
        <v>1</v>
      </c>
      <c r="H13588" s="509">
        <v>1</v>
      </c>
    </row>
    <row r="13589" spans="1:8">
      <c r="A13589" s="508" t="s">
        <v>661</v>
      </c>
      <c r="B13589" s="509" t="s">
        <v>434</v>
      </c>
      <c r="C13589" s="509" t="s">
        <v>1044</v>
      </c>
      <c r="H13589" s="509">
        <v>0</v>
      </c>
    </row>
    <row r="13590" spans="1:8">
      <c r="A13590" s="508" t="s">
        <v>661</v>
      </c>
      <c r="B13590" s="509" t="s">
        <v>434</v>
      </c>
      <c r="C13590" s="509" t="s">
        <v>1045</v>
      </c>
      <c r="H13590" s="509">
        <v>0</v>
      </c>
    </row>
    <row r="13591" spans="1:8">
      <c r="A13591" s="508" t="s">
        <v>661</v>
      </c>
      <c r="B13591" s="509" t="s">
        <v>434</v>
      </c>
      <c r="C13591" s="509">
        <v>70</v>
      </c>
      <c r="H13591" s="509">
        <v>0</v>
      </c>
    </row>
    <row r="13592" spans="1:8">
      <c r="A13592" s="508" t="s">
        <v>661</v>
      </c>
      <c r="B13592" s="509" t="s">
        <v>434</v>
      </c>
      <c r="C13592" s="509" t="s">
        <v>1046</v>
      </c>
      <c r="H13592" s="509">
        <v>0</v>
      </c>
    </row>
    <row r="13593" spans="1:8">
      <c r="A13593" s="508" t="s">
        <v>661</v>
      </c>
      <c r="B13593" s="509" t="s">
        <v>434</v>
      </c>
      <c r="C13593" s="509">
        <v>71</v>
      </c>
      <c r="D13593" s="509">
        <v>1</v>
      </c>
      <c r="H13593" s="509">
        <v>1</v>
      </c>
    </row>
    <row r="13594" spans="1:8">
      <c r="A13594" s="508" t="s">
        <v>661</v>
      </c>
      <c r="B13594" s="509" t="s">
        <v>434</v>
      </c>
      <c r="C13594" s="509" t="s">
        <v>1047</v>
      </c>
      <c r="D13594" s="509">
        <v>2</v>
      </c>
      <c r="E13594" s="509">
        <v>2</v>
      </c>
      <c r="H13594" s="509">
        <v>2</v>
      </c>
    </row>
    <row r="13595" spans="1:8">
      <c r="A13595" s="508" t="s">
        <v>661</v>
      </c>
      <c r="B13595" s="509" t="s">
        <v>434</v>
      </c>
      <c r="C13595" s="509" t="s">
        <v>1048</v>
      </c>
      <c r="H13595" s="509">
        <v>0</v>
      </c>
    </row>
    <row r="13596" spans="1:8">
      <c r="A13596" s="508" t="s">
        <v>661</v>
      </c>
      <c r="B13596" s="509" t="s">
        <v>434</v>
      </c>
      <c r="C13596" s="509" t="s">
        <v>1049</v>
      </c>
      <c r="H13596" s="509">
        <v>0</v>
      </c>
    </row>
    <row r="13597" spans="1:8">
      <c r="A13597" s="508" t="s">
        <v>661</v>
      </c>
      <c r="B13597" s="509" t="s">
        <v>434</v>
      </c>
      <c r="C13597" s="509" t="s">
        <v>1050</v>
      </c>
      <c r="H13597" s="509">
        <v>0</v>
      </c>
    </row>
    <row r="13598" spans="1:8">
      <c r="A13598" s="508" t="s">
        <v>661</v>
      </c>
      <c r="B13598" s="509" t="s">
        <v>434</v>
      </c>
      <c r="C13598" s="509" t="s">
        <v>1051</v>
      </c>
      <c r="H13598" s="509">
        <v>0</v>
      </c>
    </row>
    <row r="13599" spans="1:8">
      <c r="A13599" s="508" t="s">
        <v>661</v>
      </c>
      <c r="B13599" s="509" t="s">
        <v>434</v>
      </c>
      <c r="C13599" s="509">
        <v>72</v>
      </c>
      <c r="D13599" s="509">
        <v>36</v>
      </c>
      <c r="F13599" s="509">
        <v>3</v>
      </c>
      <c r="H13599" s="509">
        <v>39</v>
      </c>
    </row>
    <row r="13600" spans="1:8">
      <c r="A13600" s="508" t="s">
        <v>661</v>
      </c>
      <c r="B13600" s="509" t="s">
        <v>434</v>
      </c>
      <c r="C13600" s="509">
        <v>74</v>
      </c>
      <c r="D13600" s="509">
        <v>6</v>
      </c>
      <c r="H13600" s="509">
        <v>6</v>
      </c>
    </row>
    <row r="13601" spans="1:8">
      <c r="A13601" s="508" t="s">
        <v>661</v>
      </c>
      <c r="B13601" s="509" t="s">
        <v>434</v>
      </c>
      <c r="C13601" s="509" t="s">
        <v>4571</v>
      </c>
      <c r="D13601" s="509">
        <v>139</v>
      </c>
      <c r="E13601" s="509">
        <v>21</v>
      </c>
      <c r="F13601" s="509">
        <v>14</v>
      </c>
      <c r="G13601" s="509">
        <v>1</v>
      </c>
      <c r="H13601" s="509">
        <v>153</v>
      </c>
    </row>
    <row r="13602" spans="1:8">
      <c r="A13602" s="508" t="s">
        <v>662</v>
      </c>
      <c r="B13602" s="509" t="s">
        <v>1915</v>
      </c>
      <c r="C13602" s="509">
        <v>1</v>
      </c>
      <c r="H13602" s="509">
        <v>0</v>
      </c>
    </row>
    <row r="13603" spans="1:8">
      <c r="A13603" s="508" t="s">
        <v>662</v>
      </c>
      <c r="B13603" s="509" t="s">
        <v>1915</v>
      </c>
      <c r="C13603" s="509" t="s">
        <v>1023</v>
      </c>
      <c r="H13603" s="509">
        <v>0</v>
      </c>
    </row>
    <row r="13604" spans="1:8">
      <c r="A13604" s="508" t="s">
        <v>662</v>
      </c>
      <c r="B13604" s="509" t="s">
        <v>1915</v>
      </c>
      <c r="C13604" s="509">
        <v>2</v>
      </c>
      <c r="H13604" s="509">
        <v>0</v>
      </c>
    </row>
    <row r="13605" spans="1:8">
      <c r="A13605" s="508" t="s">
        <v>662</v>
      </c>
      <c r="B13605" s="509" t="s">
        <v>1915</v>
      </c>
      <c r="C13605" s="509">
        <v>3</v>
      </c>
      <c r="H13605" s="509">
        <v>0</v>
      </c>
    </row>
    <row r="13606" spans="1:8">
      <c r="A13606" s="508" t="s">
        <v>662</v>
      </c>
      <c r="B13606" s="509" t="s">
        <v>1915</v>
      </c>
      <c r="C13606" s="509">
        <v>4</v>
      </c>
      <c r="H13606" s="509">
        <v>0</v>
      </c>
    </row>
    <row r="13607" spans="1:8">
      <c r="A13607" s="508" t="s">
        <v>662</v>
      </c>
      <c r="B13607" s="509" t="s">
        <v>1915</v>
      </c>
      <c r="C13607" s="509">
        <v>5</v>
      </c>
      <c r="H13607" s="509">
        <v>0</v>
      </c>
    </row>
    <row r="13608" spans="1:8">
      <c r="A13608" s="508" t="s">
        <v>662</v>
      </c>
      <c r="B13608" s="509" t="s">
        <v>1915</v>
      </c>
      <c r="C13608" s="509">
        <v>6</v>
      </c>
      <c r="H13608" s="509">
        <v>0</v>
      </c>
    </row>
    <row r="13609" spans="1:8">
      <c r="A13609" s="508" t="s">
        <v>662</v>
      </c>
      <c r="B13609" s="509" t="s">
        <v>1915</v>
      </c>
      <c r="C13609" s="509">
        <v>7</v>
      </c>
      <c r="H13609" s="509">
        <v>0</v>
      </c>
    </row>
    <row r="13610" spans="1:8">
      <c r="A13610" s="508" t="s">
        <v>662</v>
      </c>
      <c r="B13610" s="509" t="s">
        <v>1915</v>
      </c>
      <c r="C13610" s="509">
        <v>8</v>
      </c>
      <c r="H13610" s="509">
        <v>0</v>
      </c>
    </row>
    <row r="13611" spans="1:8">
      <c r="A13611" s="508" t="s">
        <v>662</v>
      </c>
      <c r="B13611" s="509" t="s">
        <v>1915</v>
      </c>
      <c r="C13611" s="509">
        <v>9</v>
      </c>
      <c r="H13611" s="509">
        <v>0</v>
      </c>
    </row>
    <row r="13612" spans="1:8">
      <c r="A13612" s="508" t="s">
        <v>662</v>
      </c>
      <c r="B13612" s="509" t="s">
        <v>1915</v>
      </c>
      <c r="C13612" s="509">
        <v>10</v>
      </c>
      <c r="H13612" s="509">
        <v>0</v>
      </c>
    </row>
    <row r="13613" spans="1:8">
      <c r="A13613" s="508" t="s">
        <v>662</v>
      </c>
      <c r="B13613" s="509" t="s">
        <v>1915</v>
      </c>
      <c r="C13613" s="509">
        <v>11</v>
      </c>
      <c r="D13613" s="509">
        <v>2</v>
      </c>
      <c r="H13613" s="509">
        <v>2</v>
      </c>
    </row>
    <row r="13614" spans="1:8">
      <c r="A13614" s="508" t="s">
        <v>662</v>
      </c>
      <c r="B13614" s="509" t="s">
        <v>1915</v>
      </c>
      <c r="C13614" s="509">
        <v>12</v>
      </c>
      <c r="D13614" s="509">
        <v>1</v>
      </c>
      <c r="H13614" s="509">
        <v>1</v>
      </c>
    </row>
    <row r="13615" spans="1:8">
      <c r="A13615" s="508" t="s">
        <v>662</v>
      </c>
      <c r="B13615" s="509" t="s">
        <v>1915</v>
      </c>
      <c r="C13615" s="509">
        <v>13</v>
      </c>
      <c r="H13615" s="509">
        <v>0</v>
      </c>
    </row>
    <row r="13616" spans="1:8">
      <c r="A13616" s="508" t="s">
        <v>662</v>
      </c>
      <c r="B13616" s="509" t="s">
        <v>1915</v>
      </c>
      <c r="C13616" s="509">
        <v>14</v>
      </c>
      <c r="H13616" s="509">
        <v>0</v>
      </c>
    </row>
    <row r="13617" spans="1:8">
      <c r="A13617" s="508" t="s">
        <v>662</v>
      </c>
      <c r="B13617" s="509" t="s">
        <v>1915</v>
      </c>
      <c r="C13617" s="509">
        <v>15</v>
      </c>
      <c r="H13617" s="509">
        <v>0</v>
      </c>
    </row>
    <row r="13618" spans="1:8">
      <c r="A13618" s="508" t="s">
        <v>662</v>
      </c>
      <c r="B13618" s="509" t="s">
        <v>1915</v>
      </c>
      <c r="C13618" s="509">
        <v>16</v>
      </c>
      <c r="H13618" s="509">
        <v>0</v>
      </c>
    </row>
    <row r="13619" spans="1:8">
      <c r="A13619" s="508" t="s">
        <v>662</v>
      </c>
      <c r="B13619" s="509" t="s">
        <v>1915</v>
      </c>
      <c r="C13619" s="509">
        <v>17</v>
      </c>
      <c r="H13619" s="509">
        <v>0</v>
      </c>
    </row>
    <row r="13620" spans="1:8">
      <c r="A13620" s="508" t="s">
        <v>662</v>
      </c>
      <c r="B13620" s="509" t="s">
        <v>1915</v>
      </c>
      <c r="C13620" s="509">
        <v>18</v>
      </c>
      <c r="H13620" s="509">
        <v>0</v>
      </c>
    </row>
    <row r="13621" spans="1:8">
      <c r="A13621" s="508" t="s">
        <v>662</v>
      </c>
      <c r="B13621" s="509" t="s">
        <v>1915</v>
      </c>
      <c r="C13621" s="509" t="s">
        <v>1024</v>
      </c>
      <c r="H13621" s="509">
        <v>0</v>
      </c>
    </row>
    <row r="13622" spans="1:8">
      <c r="A13622" s="508" t="s">
        <v>662</v>
      </c>
      <c r="B13622" s="509" t="s">
        <v>1915</v>
      </c>
      <c r="C13622" s="509" t="s">
        <v>1025</v>
      </c>
      <c r="H13622" s="509">
        <v>0</v>
      </c>
    </row>
    <row r="13623" spans="1:8">
      <c r="A13623" s="508" t="s">
        <v>662</v>
      </c>
      <c r="B13623" s="509" t="s">
        <v>1915</v>
      </c>
      <c r="C13623" s="509">
        <v>19</v>
      </c>
      <c r="D13623" s="509">
        <v>2</v>
      </c>
      <c r="H13623" s="509">
        <v>2</v>
      </c>
    </row>
    <row r="13624" spans="1:8">
      <c r="A13624" s="508" t="s">
        <v>662</v>
      </c>
      <c r="B13624" s="509" t="s">
        <v>1915</v>
      </c>
      <c r="C13624" s="509">
        <v>20</v>
      </c>
      <c r="H13624" s="509">
        <v>0</v>
      </c>
    </row>
    <row r="13625" spans="1:8">
      <c r="A13625" s="508" t="s">
        <v>662</v>
      </c>
      <c r="B13625" s="509" t="s">
        <v>1915</v>
      </c>
      <c r="C13625" s="509">
        <v>21</v>
      </c>
      <c r="D13625" s="509">
        <v>1</v>
      </c>
      <c r="H13625" s="509">
        <v>1</v>
      </c>
    </row>
    <row r="13626" spans="1:8">
      <c r="A13626" s="508" t="s">
        <v>662</v>
      </c>
      <c r="B13626" s="509" t="s">
        <v>1915</v>
      </c>
      <c r="C13626" s="509" t="s">
        <v>1026</v>
      </c>
      <c r="H13626" s="509">
        <v>0</v>
      </c>
    </row>
    <row r="13627" spans="1:8">
      <c r="A13627" s="508" t="s">
        <v>662</v>
      </c>
      <c r="B13627" s="509" t="s">
        <v>1915</v>
      </c>
      <c r="C13627" s="509" t="s">
        <v>1027</v>
      </c>
      <c r="H13627" s="509">
        <v>0</v>
      </c>
    </row>
    <row r="13628" spans="1:8">
      <c r="A13628" s="508" t="s">
        <v>662</v>
      </c>
      <c r="B13628" s="509" t="s">
        <v>1915</v>
      </c>
      <c r="C13628" s="509" t="s">
        <v>1028</v>
      </c>
      <c r="H13628" s="509">
        <v>0</v>
      </c>
    </row>
    <row r="13629" spans="1:8">
      <c r="A13629" s="508" t="s">
        <v>662</v>
      </c>
      <c r="B13629" s="509" t="s">
        <v>1915</v>
      </c>
      <c r="C13629" s="509">
        <v>22</v>
      </c>
      <c r="H13629" s="509">
        <v>0</v>
      </c>
    </row>
    <row r="13630" spans="1:8">
      <c r="A13630" s="508" t="s">
        <v>662</v>
      </c>
      <c r="B13630" s="509" t="s">
        <v>1915</v>
      </c>
      <c r="C13630" s="509">
        <v>23</v>
      </c>
      <c r="D13630" s="509">
        <v>2</v>
      </c>
      <c r="H13630" s="509">
        <v>2</v>
      </c>
    </row>
    <row r="13631" spans="1:8">
      <c r="A13631" s="508" t="s">
        <v>662</v>
      </c>
      <c r="B13631" s="509" t="s">
        <v>1915</v>
      </c>
      <c r="C13631" s="509" t="s">
        <v>1029</v>
      </c>
      <c r="H13631" s="509">
        <v>0</v>
      </c>
    </row>
    <row r="13632" spans="1:8">
      <c r="A13632" s="508" t="s">
        <v>662</v>
      </c>
      <c r="B13632" s="509" t="s">
        <v>1915</v>
      </c>
      <c r="C13632" s="509">
        <v>24</v>
      </c>
      <c r="H13632" s="509">
        <v>0</v>
      </c>
    </row>
    <row r="13633" spans="1:8">
      <c r="A13633" s="508" t="s">
        <v>662</v>
      </c>
      <c r="B13633" s="509" t="s">
        <v>1915</v>
      </c>
      <c r="C13633" s="509">
        <v>25</v>
      </c>
    </row>
    <row r="13634" spans="1:8">
      <c r="A13634" s="508" t="s">
        <v>662</v>
      </c>
      <c r="B13634" s="509" t="s">
        <v>1915</v>
      </c>
      <c r="C13634" s="509">
        <v>26</v>
      </c>
      <c r="H13634" s="509">
        <v>0</v>
      </c>
    </row>
    <row r="13635" spans="1:8">
      <c r="A13635" s="508" t="s">
        <v>662</v>
      </c>
      <c r="B13635" s="509" t="s">
        <v>1915</v>
      </c>
      <c r="C13635" s="509">
        <v>27</v>
      </c>
      <c r="D13635" s="509">
        <v>1</v>
      </c>
      <c r="E13635" s="509">
        <v>2</v>
      </c>
      <c r="H13635" s="509">
        <v>1</v>
      </c>
    </row>
    <row r="13636" spans="1:8">
      <c r="A13636" s="508" t="s">
        <v>662</v>
      </c>
      <c r="B13636" s="509" t="s">
        <v>1915</v>
      </c>
      <c r="C13636" s="509">
        <v>28</v>
      </c>
      <c r="H13636" s="509">
        <v>0</v>
      </c>
    </row>
    <row r="13637" spans="1:8">
      <c r="A13637" s="508" t="s">
        <v>662</v>
      </c>
      <c r="B13637" s="509" t="s">
        <v>1915</v>
      </c>
      <c r="C13637" s="509">
        <v>29</v>
      </c>
      <c r="H13637" s="509">
        <v>0</v>
      </c>
    </row>
    <row r="13638" spans="1:8">
      <c r="A13638" s="508" t="s">
        <v>662</v>
      </c>
      <c r="B13638" s="509" t="s">
        <v>1915</v>
      </c>
      <c r="C13638" s="509">
        <v>30</v>
      </c>
      <c r="H13638" s="509">
        <v>0</v>
      </c>
    </row>
    <row r="13639" spans="1:8">
      <c r="A13639" s="508" t="s">
        <v>662</v>
      </c>
      <c r="B13639" s="509" t="s">
        <v>1915</v>
      </c>
      <c r="C13639" s="509">
        <v>31</v>
      </c>
      <c r="H13639" s="509">
        <v>0</v>
      </c>
    </row>
    <row r="13640" spans="1:8">
      <c r="A13640" s="508" t="s">
        <v>662</v>
      </c>
      <c r="B13640" s="509" t="s">
        <v>1915</v>
      </c>
      <c r="C13640" s="509">
        <v>32</v>
      </c>
      <c r="H13640" s="509">
        <v>0</v>
      </c>
    </row>
    <row r="13641" spans="1:8">
      <c r="A13641" s="508" t="s">
        <v>662</v>
      </c>
      <c r="B13641" s="509" t="s">
        <v>1915</v>
      </c>
      <c r="C13641" s="509">
        <v>33</v>
      </c>
      <c r="D13641" s="509">
        <v>1</v>
      </c>
      <c r="E13641" s="509">
        <v>1</v>
      </c>
      <c r="H13641" s="509">
        <v>1</v>
      </c>
    </row>
    <row r="13642" spans="1:8">
      <c r="A13642" s="508" t="s">
        <v>662</v>
      </c>
      <c r="B13642" s="509" t="s">
        <v>1915</v>
      </c>
      <c r="C13642" s="509">
        <v>34</v>
      </c>
      <c r="H13642" s="509">
        <v>0</v>
      </c>
    </row>
    <row r="13643" spans="1:8">
      <c r="A13643" s="508" t="s">
        <v>662</v>
      </c>
      <c r="B13643" s="509" t="s">
        <v>1915</v>
      </c>
      <c r="C13643" s="509">
        <v>35</v>
      </c>
      <c r="H13643" s="509">
        <v>0</v>
      </c>
    </row>
    <row r="13644" spans="1:8">
      <c r="A13644" s="508" t="s">
        <v>662</v>
      </c>
      <c r="B13644" s="509" t="s">
        <v>1915</v>
      </c>
      <c r="C13644" s="509">
        <v>36</v>
      </c>
      <c r="H13644" s="509">
        <v>0</v>
      </c>
    </row>
    <row r="13645" spans="1:8">
      <c r="A13645" s="508" t="s">
        <v>662</v>
      </c>
      <c r="B13645" s="509" t="s">
        <v>1915</v>
      </c>
      <c r="C13645" s="509">
        <v>37</v>
      </c>
      <c r="H13645" s="509">
        <v>0</v>
      </c>
    </row>
    <row r="13646" spans="1:8">
      <c r="A13646" s="508" t="s">
        <v>662</v>
      </c>
      <c r="B13646" s="509" t="s">
        <v>1915</v>
      </c>
      <c r="C13646" s="509">
        <v>38</v>
      </c>
      <c r="H13646" s="509">
        <v>0</v>
      </c>
    </row>
    <row r="13647" spans="1:8">
      <c r="A13647" s="508" t="s">
        <v>662</v>
      </c>
      <c r="B13647" s="509" t="s">
        <v>1915</v>
      </c>
      <c r="C13647" s="509" t="s">
        <v>1030</v>
      </c>
    </row>
    <row r="13648" spans="1:8">
      <c r="A13648" s="508" t="s">
        <v>662</v>
      </c>
      <c r="B13648" s="509" t="s">
        <v>1915</v>
      </c>
      <c r="C13648" s="509">
        <v>39</v>
      </c>
      <c r="H13648" s="509">
        <v>0</v>
      </c>
    </row>
    <row r="13649" spans="1:8">
      <c r="A13649" s="508" t="s">
        <v>662</v>
      </c>
      <c r="B13649" s="509" t="s">
        <v>1915</v>
      </c>
      <c r="C13649" s="509">
        <v>40</v>
      </c>
      <c r="H13649" s="509">
        <v>0</v>
      </c>
    </row>
    <row r="13650" spans="1:8">
      <c r="A13650" s="508" t="s">
        <v>662</v>
      </c>
      <c r="B13650" s="509" t="s">
        <v>1915</v>
      </c>
      <c r="C13650" s="509">
        <v>41</v>
      </c>
      <c r="H13650" s="509">
        <v>0</v>
      </c>
    </row>
    <row r="13651" spans="1:8">
      <c r="A13651" s="508" t="s">
        <v>662</v>
      </c>
      <c r="B13651" s="509" t="s">
        <v>1915</v>
      </c>
      <c r="C13651" s="509">
        <v>42</v>
      </c>
      <c r="H13651" s="509">
        <v>0</v>
      </c>
    </row>
    <row r="13652" spans="1:8">
      <c r="A13652" s="508" t="s">
        <v>662</v>
      </c>
      <c r="B13652" s="509" t="s">
        <v>1915</v>
      </c>
      <c r="C13652" s="509">
        <v>43</v>
      </c>
      <c r="H13652" s="509">
        <v>0</v>
      </c>
    </row>
    <row r="13653" spans="1:8">
      <c r="A13653" s="508" t="s">
        <v>662</v>
      </c>
      <c r="B13653" s="509" t="s">
        <v>1915</v>
      </c>
      <c r="C13653" s="509">
        <v>44</v>
      </c>
      <c r="H13653" s="509">
        <v>0</v>
      </c>
    </row>
    <row r="13654" spans="1:8">
      <c r="A13654" s="508" t="s">
        <v>662</v>
      </c>
      <c r="B13654" s="509" t="s">
        <v>1915</v>
      </c>
      <c r="C13654" s="509">
        <v>45</v>
      </c>
      <c r="H13654" s="509">
        <v>0</v>
      </c>
    </row>
    <row r="13655" spans="1:8">
      <c r="A13655" s="508" t="s">
        <v>662</v>
      </c>
      <c r="B13655" s="509" t="s">
        <v>1915</v>
      </c>
      <c r="C13655" s="509">
        <v>46</v>
      </c>
      <c r="D13655" s="509">
        <v>2</v>
      </c>
      <c r="H13655" s="509">
        <v>2</v>
      </c>
    </row>
    <row r="13656" spans="1:8">
      <c r="A13656" s="508" t="s">
        <v>662</v>
      </c>
      <c r="B13656" s="509" t="s">
        <v>1915</v>
      </c>
      <c r="C13656" s="509">
        <v>47</v>
      </c>
      <c r="D13656" s="509">
        <v>3</v>
      </c>
      <c r="E13656" s="509">
        <v>3</v>
      </c>
      <c r="H13656" s="509">
        <v>3</v>
      </c>
    </row>
    <row r="13657" spans="1:8">
      <c r="A13657" s="508" t="s">
        <v>662</v>
      </c>
      <c r="B13657" s="509" t="s">
        <v>1915</v>
      </c>
      <c r="C13657" s="509">
        <v>48</v>
      </c>
      <c r="H13657" s="509">
        <v>0</v>
      </c>
    </row>
    <row r="13658" spans="1:8">
      <c r="A13658" s="508" t="s">
        <v>662</v>
      </c>
      <c r="B13658" s="509" t="s">
        <v>1915</v>
      </c>
      <c r="C13658" s="509">
        <v>49</v>
      </c>
      <c r="H13658" s="509">
        <v>0</v>
      </c>
    </row>
    <row r="13659" spans="1:8">
      <c r="A13659" s="508" t="s">
        <v>662</v>
      </c>
      <c r="B13659" s="509" t="s">
        <v>1915</v>
      </c>
      <c r="C13659" s="509">
        <v>50</v>
      </c>
      <c r="H13659" s="509">
        <v>0</v>
      </c>
    </row>
    <row r="13660" spans="1:8">
      <c r="A13660" s="508" t="s">
        <v>662</v>
      </c>
      <c r="B13660" s="509" t="s">
        <v>1915</v>
      </c>
      <c r="C13660" s="509">
        <v>51</v>
      </c>
      <c r="H13660" s="509">
        <v>0</v>
      </c>
    </row>
    <row r="13661" spans="1:8">
      <c r="A13661" s="508" t="s">
        <v>662</v>
      </c>
      <c r="B13661" s="509" t="s">
        <v>1915</v>
      </c>
      <c r="C13661" s="509" t="s">
        <v>1031</v>
      </c>
      <c r="H13661" s="509">
        <v>0</v>
      </c>
    </row>
    <row r="13662" spans="1:8">
      <c r="A13662" s="508" t="s">
        <v>662</v>
      </c>
      <c r="B13662" s="509" t="s">
        <v>1915</v>
      </c>
      <c r="C13662" s="509" t="s">
        <v>1032</v>
      </c>
      <c r="H13662" s="509">
        <v>0</v>
      </c>
    </row>
    <row r="13663" spans="1:8">
      <c r="A13663" s="508" t="s">
        <v>662</v>
      </c>
      <c r="B13663" s="509" t="s">
        <v>1915</v>
      </c>
      <c r="C13663" s="509">
        <v>52</v>
      </c>
      <c r="H13663" s="509">
        <v>0</v>
      </c>
    </row>
    <row r="13664" spans="1:8">
      <c r="A13664" s="508" t="s">
        <v>662</v>
      </c>
      <c r="B13664" s="509" t="s">
        <v>1915</v>
      </c>
      <c r="C13664" s="509">
        <v>53</v>
      </c>
      <c r="H13664" s="509">
        <v>0</v>
      </c>
    </row>
    <row r="13665" spans="1:8">
      <c r="A13665" s="508" t="s">
        <v>662</v>
      </c>
      <c r="B13665" s="509" t="s">
        <v>1915</v>
      </c>
      <c r="C13665" s="509">
        <v>54</v>
      </c>
      <c r="H13665" s="509">
        <v>0</v>
      </c>
    </row>
    <row r="13666" spans="1:8">
      <c r="A13666" s="508" t="s">
        <v>662</v>
      </c>
      <c r="B13666" s="509" t="s">
        <v>1915</v>
      </c>
      <c r="C13666" s="509">
        <v>55</v>
      </c>
      <c r="D13666" s="509">
        <v>1</v>
      </c>
      <c r="H13666" s="509">
        <v>1</v>
      </c>
    </row>
    <row r="13667" spans="1:8">
      <c r="A13667" s="508" t="s">
        <v>662</v>
      </c>
      <c r="B13667" s="509" t="s">
        <v>1915</v>
      </c>
      <c r="C13667" s="509">
        <v>56</v>
      </c>
      <c r="H13667" s="509">
        <v>0</v>
      </c>
    </row>
    <row r="13668" spans="1:8">
      <c r="A13668" s="508" t="s">
        <v>662</v>
      </c>
      <c r="B13668" s="509" t="s">
        <v>1915</v>
      </c>
      <c r="C13668" s="509">
        <v>57</v>
      </c>
      <c r="H13668" s="509">
        <v>0</v>
      </c>
    </row>
    <row r="13669" spans="1:8">
      <c r="A13669" s="508" t="s">
        <v>662</v>
      </c>
      <c r="B13669" s="509" t="s">
        <v>1915</v>
      </c>
      <c r="C13669" s="509">
        <v>58</v>
      </c>
      <c r="H13669" s="509">
        <v>0</v>
      </c>
    </row>
    <row r="13670" spans="1:8">
      <c r="A13670" s="508" t="s">
        <v>662</v>
      </c>
      <c r="B13670" s="509" t="s">
        <v>1915</v>
      </c>
      <c r="C13670" s="509">
        <v>59</v>
      </c>
      <c r="H13670" s="509">
        <v>0</v>
      </c>
    </row>
    <row r="13671" spans="1:8">
      <c r="A13671" s="508" t="s">
        <v>662</v>
      </c>
      <c r="B13671" s="509" t="s">
        <v>1915</v>
      </c>
      <c r="C13671" s="509">
        <v>60</v>
      </c>
      <c r="H13671" s="509">
        <v>0</v>
      </c>
    </row>
    <row r="13672" spans="1:8">
      <c r="A13672" s="508" t="s">
        <v>662</v>
      </c>
      <c r="B13672" s="509" t="s">
        <v>1915</v>
      </c>
      <c r="C13672" s="509">
        <v>61</v>
      </c>
      <c r="H13672" s="509">
        <v>0</v>
      </c>
    </row>
    <row r="13673" spans="1:8">
      <c r="A13673" s="508" t="s">
        <v>662</v>
      </c>
      <c r="B13673" s="509" t="s">
        <v>1915</v>
      </c>
      <c r="C13673" s="509">
        <v>62</v>
      </c>
      <c r="H13673" s="509">
        <v>0</v>
      </c>
    </row>
    <row r="13674" spans="1:8">
      <c r="A13674" s="508" t="s">
        <v>662</v>
      </c>
      <c r="B13674" s="509" t="s">
        <v>1915</v>
      </c>
      <c r="C13674" s="509">
        <v>63</v>
      </c>
      <c r="H13674" s="509">
        <v>0</v>
      </c>
    </row>
    <row r="13675" spans="1:8">
      <c r="A13675" s="508" t="s">
        <v>662</v>
      </c>
      <c r="B13675" s="509" t="s">
        <v>1915</v>
      </c>
      <c r="C13675" s="509" t="s">
        <v>1033</v>
      </c>
      <c r="H13675" s="509">
        <v>0</v>
      </c>
    </row>
    <row r="13676" spans="1:8">
      <c r="A13676" s="508" t="s">
        <v>662</v>
      </c>
      <c r="B13676" s="509" t="s">
        <v>1915</v>
      </c>
      <c r="C13676" s="509" t="s">
        <v>1034</v>
      </c>
      <c r="H13676" s="509">
        <v>0</v>
      </c>
    </row>
    <row r="13677" spans="1:8">
      <c r="A13677" s="508" t="s">
        <v>662</v>
      </c>
      <c r="B13677" s="509" t="s">
        <v>1915</v>
      </c>
      <c r="C13677" s="509">
        <v>64</v>
      </c>
      <c r="H13677" s="509">
        <v>0</v>
      </c>
    </row>
    <row r="13678" spans="1:8">
      <c r="A13678" s="508" t="s">
        <v>662</v>
      </c>
      <c r="B13678" s="509" t="s">
        <v>1915</v>
      </c>
      <c r="C13678" s="509" t="s">
        <v>1035</v>
      </c>
      <c r="H13678" s="509">
        <v>0</v>
      </c>
    </row>
    <row r="13679" spans="1:8">
      <c r="A13679" s="508" t="s">
        <v>662</v>
      </c>
      <c r="B13679" s="509" t="s">
        <v>1915</v>
      </c>
      <c r="C13679" s="509">
        <v>65</v>
      </c>
      <c r="H13679" s="509">
        <v>0</v>
      </c>
    </row>
    <row r="13680" spans="1:8">
      <c r="A13680" s="508" t="s">
        <v>662</v>
      </c>
      <c r="B13680" s="509" t="s">
        <v>1915</v>
      </c>
      <c r="C13680" s="509">
        <v>66</v>
      </c>
      <c r="H13680" s="509">
        <v>0</v>
      </c>
    </row>
    <row r="13681" spans="1:8">
      <c r="A13681" s="508" t="s">
        <v>662</v>
      </c>
      <c r="B13681" s="509" t="s">
        <v>1915</v>
      </c>
      <c r="C13681" s="509" t="s">
        <v>1036</v>
      </c>
      <c r="H13681" s="509">
        <v>0</v>
      </c>
    </row>
    <row r="13682" spans="1:8">
      <c r="A13682" s="508" t="s">
        <v>662</v>
      </c>
      <c r="B13682" s="509" t="s">
        <v>1915</v>
      </c>
      <c r="C13682" s="509" t="s">
        <v>1037</v>
      </c>
      <c r="H13682" s="509">
        <v>0</v>
      </c>
    </row>
    <row r="13683" spans="1:8">
      <c r="A13683" s="508" t="s">
        <v>662</v>
      </c>
      <c r="B13683" s="509" t="s">
        <v>1915</v>
      </c>
      <c r="C13683" s="509" t="s">
        <v>1038</v>
      </c>
      <c r="H13683" s="509">
        <v>0</v>
      </c>
    </row>
    <row r="13684" spans="1:8">
      <c r="A13684" s="508" t="s">
        <v>662</v>
      </c>
      <c r="B13684" s="509" t="s">
        <v>1915</v>
      </c>
      <c r="C13684" s="509" t="s">
        <v>1039</v>
      </c>
      <c r="H13684" s="509">
        <v>0</v>
      </c>
    </row>
    <row r="13685" spans="1:8">
      <c r="A13685" s="508" t="s">
        <v>662</v>
      </c>
      <c r="B13685" s="509" t="s">
        <v>1915</v>
      </c>
      <c r="C13685" s="509" t="s">
        <v>1040</v>
      </c>
      <c r="D13685" s="509">
        <v>1</v>
      </c>
      <c r="F13685" s="509">
        <v>1</v>
      </c>
      <c r="H13685" s="509">
        <v>2</v>
      </c>
    </row>
    <row r="13686" spans="1:8">
      <c r="A13686" s="508" t="s">
        <v>662</v>
      </c>
      <c r="B13686" s="509" t="s">
        <v>1915</v>
      </c>
      <c r="C13686" s="509" t="s">
        <v>1041</v>
      </c>
      <c r="H13686" s="509">
        <v>0</v>
      </c>
    </row>
    <row r="13687" spans="1:8">
      <c r="A13687" s="508" t="s">
        <v>662</v>
      </c>
      <c r="B13687" s="509" t="s">
        <v>1915</v>
      </c>
      <c r="C13687" s="509" t="s">
        <v>1042</v>
      </c>
    </row>
    <row r="13688" spans="1:8">
      <c r="A13688" s="508" t="s">
        <v>662</v>
      </c>
      <c r="B13688" s="509" t="s">
        <v>1915</v>
      </c>
      <c r="C13688" s="509">
        <v>67</v>
      </c>
      <c r="D13688" s="509">
        <v>1</v>
      </c>
      <c r="H13688" s="509">
        <v>1</v>
      </c>
    </row>
    <row r="13689" spans="1:8">
      <c r="A13689" s="508" t="s">
        <v>662</v>
      </c>
      <c r="B13689" s="509" t="s">
        <v>1915</v>
      </c>
      <c r="C13689" s="509">
        <v>68</v>
      </c>
      <c r="H13689" s="509">
        <v>0</v>
      </c>
    </row>
    <row r="13690" spans="1:8">
      <c r="A13690" s="508" t="s">
        <v>662</v>
      </c>
      <c r="B13690" s="509" t="s">
        <v>1915</v>
      </c>
      <c r="C13690" s="509" t="s">
        <v>1043</v>
      </c>
      <c r="D13690" s="509">
        <v>3</v>
      </c>
      <c r="H13690" s="509">
        <v>3</v>
      </c>
    </row>
    <row r="13691" spans="1:8">
      <c r="A13691" s="508" t="s">
        <v>662</v>
      </c>
      <c r="B13691" s="509" t="s">
        <v>1915</v>
      </c>
      <c r="C13691" s="509">
        <v>69</v>
      </c>
      <c r="D13691" s="509">
        <v>1</v>
      </c>
      <c r="H13691" s="509">
        <v>1</v>
      </c>
    </row>
    <row r="13692" spans="1:8">
      <c r="A13692" s="508" t="s">
        <v>662</v>
      </c>
      <c r="B13692" s="509" t="s">
        <v>1915</v>
      </c>
      <c r="C13692" s="509" t="s">
        <v>1044</v>
      </c>
      <c r="H13692" s="509">
        <v>0</v>
      </c>
    </row>
    <row r="13693" spans="1:8">
      <c r="A13693" s="508" t="s">
        <v>662</v>
      </c>
      <c r="B13693" s="509" t="s">
        <v>1915</v>
      </c>
      <c r="C13693" s="509" t="s">
        <v>1045</v>
      </c>
      <c r="H13693" s="509">
        <v>0</v>
      </c>
    </row>
    <row r="13694" spans="1:8">
      <c r="A13694" s="508" t="s">
        <v>662</v>
      </c>
      <c r="B13694" s="509" t="s">
        <v>1915</v>
      </c>
      <c r="C13694" s="509">
        <v>70</v>
      </c>
      <c r="H13694" s="509">
        <v>0</v>
      </c>
    </row>
    <row r="13695" spans="1:8">
      <c r="A13695" s="508" t="s">
        <v>662</v>
      </c>
      <c r="B13695" s="509" t="s">
        <v>1915</v>
      </c>
      <c r="C13695" s="509" t="s">
        <v>1046</v>
      </c>
      <c r="H13695" s="509">
        <v>0</v>
      </c>
    </row>
    <row r="13696" spans="1:8">
      <c r="A13696" s="508" t="s">
        <v>662</v>
      </c>
      <c r="B13696" s="509" t="s">
        <v>1915</v>
      </c>
      <c r="C13696" s="509">
        <v>71</v>
      </c>
      <c r="H13696" s="509">
        <v>0</v>
      </c>
    </row>
    <row r="13697" spans="1:8">
      <c r="A13697" s="508" t="s">
        <v>662</v>
      </c>
      <c r="B13697" s="509" t="s">
        <v>1915</v>
      </c>
      <c r="C13697" s="509" t="s">
        <v>1047</v>
      </c>
      <c r="D13697" s="509">
        <v>2</v>
      </c>
      <c r="F13697" s="509">
        <v>1</v>
      </c>
      <c r="G13697" s="509">
        <v>1</v>
      </c>
      <c r="H13697" s="509">
        <v>3</v>
      </c>
    </row>
    <row r="13698" spans="1:8">
      <c r="A13698" s="508" t="s">
        <v>662</v>
      </c>
      <c r="B13698" s="509" t="s">
        <v>1915</v>
      </c>
      <c r="C13698" s="509" t="s">
        <v>1048</v>
      </c>
      <c r="H13698" s="509">
        <v>0</v>
      </c>
    </row>
    <row r="13699" spans="1:8">
      <c r="A13699" s="508" t="s">
        <v>662</v>
      </c>
      <c r="B13699" s="509" t="s">
        <v>1915</v>
      </c>
      <c r="C13699" s="509" t="s">
        <v>1049</v>
      </c>
      <c r="H13699" s="509">
        <v>0</v>
      </c>
    </row>
    <row r="13700" spans="1:8">
      <c r="A13700" s="508" t="s">
        <v>662</v>
      </c>
      <c r="B13700" s="509" t="s">
        <v>1915</v>
      </c>
      <c r="C13700" s="509" t="s">
        <v>1050</v>
      </c>
      <c r="H13700" s="509">
        <v>0</v>
      </c>
    </row>
    <row r="13701" spans="1:8">
      <c r="A13701" s="508" t="s">
        <v>662</v>
      </c>
      <c r="B13701" s="509" t="s">
        <v>1915</v>
      </c>
      <c r="C13701" s="509" t="s">
        <v>1051</v>
      </c>
      <c r="H13701" s="509">
        <v>0</v>
      </c>
    </row>
    <row r="13702" spans="1:8">
      <c r="A13702" s="508" t="s">
        <v>662</v>
      </c>
      <c r="B13702" s="509" t="s">
        <v>1915</v>
      </c>
      <c r="C13702" s="509">
        <v>72</v>
      </c>
      <c r="D13702" s="509">
        <v>18</v>
      </c>
      <c r="F13702" s="509">
        <v>2</v>
      </c>
      <c r="H13702" s="509">
        <v>20</v>
      </c>
    </row>
    <row r="13703" spans="1:8">
      <c r="A13703" s="508" t="s">
        <v>662</v>
      </c>
      <c r="B13703" s="509" t="s">
        <v>1915</v>
      </c>
      <c r="C13703" s="509">
        <v>74</v>
      </c>
      <c r="D13703" s="509">
        <v>2</v>
      </c>
      <c r="E13703" s="509">
        <v>2</v>
      </c>
      <c r="H13703" s="509">
        <v>2</v>
      </c>
    </row>
    <row r="13704" spans="1:8">
      <c r="A13704" s="508" t="s">
        <v>662</v>
      </c>
      <c r="B13704" s="509" t="s">
        <v>1915</v>
      </c>
      <c r="C13704" s="509" t="s">
        <v>4571</v>
      </c>
      <c r="D13704" s="509">
        <v>44</v>
      </c>
      <c r="E13704" s="509">
        <v>8</v>
      </c>
      <c r="F13704" s="509">
        <v>4</v>
      </c>
      <c r="G13704" s="509">
        <v>1</v>
      </c>
      <c r="H13704" s="509">
        <v>48</v>
      </c>
    </row>
    <row r="13705" spans="1:8">
      <c r="A13705" s="508" t="s">
        <v>663</v>
      </c>
      <c r="B13705" s="509" t="s">
        <v>435</v>
      </c>
      <c r="C13705" s="509">
        <v>1</v>
      </c>
      <c r="D13705" s="509">
        <v>0</v>
      </c>
      <c r="E13705" s="509">
        <v>0</v>
      </c>
      <c r="F13705" s="509">
        <v>0</v>
      </c>
      <c r="G13705" s="509">
        <v>0</v>
      </c>
      <c r="H13705" s="509">
        <v>0</v>
      </c>
    </row>
    <row r="13706" spans="1:8">
      <c r="A13706" s="508" t="s">
        <v>663</v>
      </c>
      <c r="B13706" s="509" t="s">
        <v>435</v>
      </c>
      <c r="C13706" s="509" t="s">
        <v>1023</v>
      </c>
      <c r="D13706" s="509">
        <v>2</v>
      </c>
      <c r="E13706" s="509">
        <v>0</v>
      </c>
      <c r="F13706" s="509">
        <v>0</v>
      </c>
      <c r="G13706" s="509">
        <v>0</v>
      </c>
      <c r="H13706" s="509">
        <v>2</v>
      </c>
    </row>
    <row r="13707" spans="1:8">
      <c r="A13707" s="508" t="s">
        <v>663</v>
      </c>
      <c r="B13707" s="509" t="s">
        <v>435</v>
      </c>
      <c r="C13707" s="509">
        <v>2</v>
      </c>
      <c r="D13707" s="509">
        <v>4</v>
      </c>
      <c r="E13707" s="509">
        <v>0</v>
      </c>
      <c r="F13707" s="509">
        <v>0</v>
      </c>
      <c r="G13707" s="509">
        <v>0</v>
      </c>
      <c r="H13707" s="509">
        <v>4</v>
      </c>
    </row>
    <row r="13708" spans="1:8">
      <c r="A13708" s="508" t="s">
        <v>663</v>
      </c>
      <c r="B13708" s="509" t="s">
        <v>435</v>
      </c>
      <c r="C13708" s="509">
        <v>3</v>
      </c>
      <c r="D13708" s="509">
        <v>9</v>
      </c>
      <c r="E13708" s="509">
        <v>0</v>
      </c>
      <c r="F13708" s="509">
        <v>0</v>
      </c>
      <c r="G13708" s="509">
        <v>0</v>
      </c>
      <c r="H13708" s="509">
        <v>9</v>
      </c>
    </row>
    <row r="13709" spans="1:8">
      <c r="A13709" s="508" t="s">
        <v>663</v>
      </c>
      <c r="B13709" s="509" t="s">
        <v>435</v>
      </c>
      <c r="C13709" s="509">
        <v>4</v>
      </c>
      <c r="D13709" s="509">
        <v>7</v>
      </c>
      <c r="E13709" s="509">
        <v>0</v>
      </c>
      <c r="F13709" s="509">
        <v>0</v>
      </c>
      <c r="G13709" s="509">
        <v>0</v>
      </c>
      <c r="H13709" s="509">
        <v>7</v>
      </c>
    </row>
    <row r="13710" spans="1:8">
      <c r="A13710" s="508" t="s">
        <v>663</v>
      </c>
      <c r="B13710" s="509" t="s">
        <v>435</v>
      </c>
      <c r="C13710" s="509">
        <v>5</v>
      </c>
      <c r="D13710" s="509">
        <v>3</v>
      </c>
      <c r="E13710" s="509">
        <v>0</v>
      </c>
      <c r="F13710" s="509">
        <v>0</v>
      </c>
      <c r="G13710" s="509">
        <v>0</v>
      </c>
      <c r="H13710" s="509">
        <v>3</v>
      </c>
    </row>
    <row r="13711" spans="1:8">
      <c r="A13711" s="508" t="s">
        <v>663</v>
      </c>
      <c r="B13711" s="509" t="s">
        <v>435</v>
      </c>
      <c r="C13711" s="509">
        <v>6</v>
      </c>
      <c r="D13711" s="509">
        <v>0</v>
      </c>
      <c r="E13711" s="509">
        <v>0</v>
      </c>
      <c r="F13711" s="509">
        <v>0</v>
      </c>
      <c r="G13711" s="509">
        <v>0</v>
      </c>
      <c r="H13711" s="509">
        <v>0</v>
      </c>
    </row>
    <row r="13712" spans="1:8">
      <c r="A13712" s="508" t="s">
        <v>663</v>
      </c>
      <c r="B13712" s="509" t="s">
        <v>435</v>
      </c>
      <c r="C13712" s="509">
        <v>7</v>
      </c>
      <c r="D13712" s="509">
        <v>0</v>
      </c>
      <c r="E13712" s="509">
        <v>0</v>
      </c>
      <c r="F13712" s="509">
        <v>0</v>
      </c>
      <c r="G13712" s="509">
        <v>0</v>
      </c>
      <c r="H13712" s="509">
        <v>0</v>
      </c>
    </row>
    <row r="13713" spans="1:8">
      <c r="A13713" s="508" t="s">
        <v>663</v>
      </c>
      <c r="B13713" s="509" t="s">
        <v>435</v>
      </c>
      <c r="C13713" s="509">
        <v>8</v>
      </c>
      <c r="D13713" s="509">
        <v>2</v>
      </c>
      <c r="E13713" s="509">
        <v>0</v>
      </c>
      <c r="F13713" s="509">
        <v>0</v>
      </c>
      <c r="G13713" s="509">
        <v>0</v>
      </c>
      <c r="H13713" s="509">
        <v>2</v>
      </c>
    </row>
    <row r="13714" spans="1:8">
      <c r="A13714" s="508" t="s">
        <v>663</v>
      </c>
      <c r="B13714" s="509" t="s">
        <v>435</v>
      </c>
      <c r="C13714" s="509">
        <v>9</v>
      </c>
      <c r="D13714" s="509">
        <v>0</v>
      </c>
      <c r="E13714" s="509">
        <v>0</v>
      </c>
      <c r="F13714" s="509">
        <v>0</v>
      </c>
      <c r="G13714" s="509">
        <v>0</v>
      </c>
      <c r="H13714" s="509">
        <v>0</v>
      </c>
    </row>
    <row r="13715" spans="1:8">
      <c r="A13715" s="508" t="s">
        <v>663</v>
      </c>
      <c r="B13715" s="509" t="s">
        <v>435</v>
      </c>
      <c r="C13715" s="509">
        <v>10</v>
      </c>
      <c r="D13715" s="509">
        <v>2</v>
      </c>
      <c r="E13715" s="509">
        <v>0</v>
      </c>
      <c r="F13715" s="509">
        <v>0</v>
      </c>
      <c r="G13715" s="509">
        <v>0</v>
      </c>
      <c r="H13715" s="509">
        <v>2</v>
      </c>
    </row>
    <row r="13716" spans="1:8">
      <c r="A13716" s="508" t="s">
        <v>663</v>
      </c>
      <c r="B13716" s="509" t="s">
        <v>435</v>
      </c>
      <c r="C13716" s="509">
        <v>11</v>
      </c>
      <c r="D13716" s="509">
        <v>1</v>
      </c>
      <c r="E13716" s="509">
        <v>0</v>
      </c>
      <c r="F13716" s="509">
        <v>0</v>
      </c>
      <c r="G13716" s="509">
        <v>0</v>
      </c>
      <c r="H13716" s="509">
        <v>1</v>
      </c>
    </row>
    <row r="13717" spans="1:8">
      <c r="A13717" s="508" t="s">
        <v>663</v>
      </c>
      <c r="B13717" s="509" t="s">
        <v>435</v>
      </c>
      <c r="C13717" s="509">
        <v>12</v>
      </c>
      <c r="D13717" s="509">
        <v>1</v>
      </c>
      <c r="E13717" s="509">
        <v>0</v>
      </c>
      <c r="F13717" s="509">
        <v>0</v>
      </c>
      <c r="G13717" s="509">
        <v>0</v>
      </c>
      <c r="H13717" s="509">
        <v>1</v>
      </c>
    </row>
    <row r="13718" spans="1:8">
      <c r="A13718" s="508" t="s">
        <v>663</v>
      </c>
      <c r="B13718" s="509" t="s">
        <v>435</v>
      </c>
      <c r="C13718" s="509">
        <v>13</v>
      </c>
      <c r="D13718" s="509">
        <v>0</v>
      </c>
      <c r="E13718" s="509">
        <v>0</v>
      </c>
      <c r="F13718" s="509">
        <v>0</v>
      </c>
      <c r="G13718" s="509">
        <v>0</v>
      </c>
      <c r="H13718" s="509">
        <v>0</v>
      </c>
    </row>
    <row r="13719" spans="1:8">
      <c r="A13719" s="508" t="s">
        <v>663</v>
      </c>
      <c r="B13719" s="509" t="s">
        <v>435</v>
      </c>
      <c r="C13719" s="509">
        <v>14</v>
      </c>
      <c r="D13719" s="509">
        <v>0</v>
      </c>
      <c r="E13719" s="509">
        <v>0</v>
      </c>
      <c r="F13719" s="509">
        <v>0</v>
      </c>
      <c r="G13719" s="509">
        <v>0</v>
      </c>
      <c r="H13719" s="509">
        <v>0</v>
      </c>
    </row>
    <row r="13720" spans="1:8">
      <c r="A13720" s="508" t="s">
        <v>663</v>
      </c>
      <c r="B13720" s="509" t="s">
        <v>435</v>
      </c>
      <c r="C13720" s="509">
        <v>15</v>
      </c>
      <c r="D13720" s="509">
        <v>0</v>
      </c>
      <c r="E13720" s="509">
        <v>0</v>
      </c>
      <c r="F13720" s="509">
        <v>0</v>
      </c>
      <c r="G13720" s="509">
        <v>0</v>
      </c>
      <c r="H13720" s="509">
        <v>0</v>
      </c>
    </row>
    <row r="13721" spans="1:8">
      <c r="A13721" s="508" t="s">
        <v>663</v>
      </c>
      <c r="B13721" s="509" t="s">
        <v>435</v>
      </c>
      <c r="C13721" s="509">
        <v>16</v>
      </c>
      <c r="D13721" s="509">
        <v>3</v>
      </c>
      <c r="E13721" s="509">
        <v>0</v>
      </c>
      <c r="F13721" s="509">
        <v>0</v>
      </c>
      <c r="G13721" s="509">
        <v>0</v>
      </c>
      <c r="H13721" s="509">
        <v>3</v>
      </c>
    </row>
    <row r="13722" spans="1:8">
      <c r="A13722" s="508" t="s">
        <v>663</v>
      </c>
      <c r="B13722" s="509" t="s">
        <v>435</v>
      </c>
      <c r="C13722" s="509">
        <v>17</v>
      </c>
      <c r="D13722" s="509">
        <v>4</v>
      </c>
      <c r="E13722" s="509">
        <v>0</v>
      </c>
      <c r="F13722" s="509">
        <v>0</v>
      </c>
      <c r="G13722" s="509">
        <v>0</v>
      </c>
      <c r="H13722" s="509">
        <v>4</v>
      </c>
    </row>
    <row r="13723" spans="1:8">
      <c r="A13723" s="508" t="s">
        <v>663</v>
      </c>
      <c r="B13723" s="509" t="s">
        <v>435</v>
      </c>
      <c r="C13723" s="509">
        <v>18</v>
      </c>
      <c r="D13723" s="509">
        <v>0</v>
      </c>
      <c r="E13723" s="509">
        <v>0</v>
      </c>
      <c r="F13723" s="509">
        <v>0</v>
      </c>
      <c r="G13723" s="509">
        <v>0</v>
      </c>
      <c r="H13723" s="509">
        <v>0</v>
      </c>
    </row>
    <row r="13724" spans="1:8">
      <c r="A13724" s="508" t="s">
        <v>663</v>
      </c>
      <c r="B13724" s="509" t="s">
        <v>435</v>
      </c>
      <c r="C13724" s="509" t="s">
        <v>1024</v>
      </c>
      <c r="D13724" s="509">
        <v>20</v>
      </c>
      <c r="E13724" s="509">
        <v>0</v>
      </c>
      <c r="F13724" s="509">
        <v>0</v>
      </c>
      <c r="G13724" s="509">
        <v>0</v>
      </c>
      <c r="H13724" s="509">
        <v>20</v>
      </c>
    </row>
    <row r="13725" spans="1:8">
      <c r="A13725" s="508" t="s">
        <v>663</v>
      </c>
      <c r="B13725" s="509" t="s">
        <v>435</v>
      </c>
      <c r="C13725" s="509" t="s">
        <v>1025</v>
      </c>
      <c r="D13725" s="509">
        <v>0</v>
      </c>
      <c r="E13725" s="509">
        <v>0</v>
      </c>
      <c r="F13725" s="509">
        <v>0</v>
      </c>
      <c r="G13725" s="509">
        <v>0</v>
      </c>
      <c r="H13725" s="509">
        <v>0</v>
      </c>
    </row>
    <row r="13726" spans="1:8">
      <c r="A13726" s="508" t="s">
        <v>663</v>
      </c>
      <c r="B13726" s="509" t="s">
        <v>435</v>
      </c>
      <c r="C13726" s="509">
        <v>19</v>
      </c>
      <c r="D13726" s="509">
        <v>5</v>
      </c>
      <c r="E13726" s="509">
        <v>0</v>
      </c>
      <c r="F13726" s="509">
        <v>1</v>
      </c>
      <c r="G13726" s="509">
        <v>0</v>
      </c>
      <c r="H13726" s="509">
        <v>6</v>
      </c>
    </row>
    <row r="13727" spans="1:8">
      <c r="A13727" s="508" t="s">
        <v>663</v>
      </c>
      <c r="B13727" s="509" t="s">
        <v>435</v>
      </c>
      <c r="C13727" s="509">
        <v>20</v>
      </c>
      <c r="D13727" s="509">
        <v>0</v>
      </c>
      <c r="E13727" s="509">
        <v>0</v>
      </c>
      <c r="F13727" s="509">
        <v>0</v>
      </c>
      <c r="G13727" s="509">
        <v>0</v>
      </c>
      <c r="H13727" s="509">
        <v>0</v>
      </c>
    </row>
    <row r="13728" spans="1:8">
      <c r="A13728" s="508" t="s">
        <v>663</v>
      </c>
      <c r="B13728" s="509" t="s">
        <v>435</v>
      </c>
      <c r="C13728" s="509">
        <v>21</v>
      </c>
      <c r="D13728" s="509">
        <v>0</v>
      </c>
      <c r="E13728" s="509">
        <v>0</v>
      </c>
      <c r="F13728" s="509">
        <v>0</v>
      </c>
      <c r="G13728" s="509">
        <v>0</v>
      </c>
      <c r="H13728" s="509">
        <v>0</v>
      </c>
    </row>
    <row r="13729" spans="1:8">
      <c r="A13729" s="508" t="s">
        <v>663</v>
      </c>
      <c r="B13729" s="509" t="s">
        <v>435</v>
      </c>
      <c r="C13729" s="509" t="s">
        <v>1026</v>
      </c>
      <c r="D13729" s="509">
        <v>0</v>
      </c>
      <c r="E13729" s="509">
        <v>0</v>
      </c>
      <c r="F13729" s="509">
        <v>0</v>
      </c>
      <c r="G13729" s="509">
        <v>0</v>
      </c>
      <c r="H13729" s="509">
        <v>0</v>
      </c>
    </row>
    <row r="13730" spans="1:8">
      <c r="A13730" s="508" t="s">
        <v>663</v>
      </c>
      <c r="B13730" s="509" t="s">
        <v>435</v>
      </c>
      <c r="C13730" s="509" t="s">
        <v>1027</v>
      </c>
      <c r="D13730" s="509">
        <v>0</v>
      </c>
      <c r="E13730" s="509">
        <v>0</v>
      </c>
      <c r="F13730" s="509">
        <v>0</v>
      </c>
      <c r="G13730" s="509">
        <v>0</v>
      </c>
      <c r="H13730" s="509">
        <v>0</v>
      </c>
    </row>
    <row r="13731" spans="1:8">
      <c r="A13731" s="508" t="s">
        <v>663</v>
      </c>
      <c r="B13731" s="509" t="s">
        <v>435</v>
      </c>
      <c r="C13731" s="509" t="s">
        <v>1028</v>
      </c>
      <c r="D13731" s="509">
        <v>0</v>
      </c>
      <c r="E13731" s="509">
        <v>0</v>
      </c>
      <c r="F13731" s="509">
        <v>0</v>
      </c>
      <c r="G13731" s="509">
        <v>0</v>
      </c>
      <c r="H13731" s="509">
        <v>0</v>
      </c>
    </row>
    <row r="13732" spans="1:8">
      <c r="A13732" s="508" t="s">
        <v>663</v>
      </c>
      <c r="B13732" s="509" t="s">
        <v>435</v>
      </c>
      <c r="C13732" s="509">
        <v>22</v>
      </c>
      <c r="D13732" s="509">
        <v>0</v>
      </c>
      <c r="E13732" s="509">
        <v>0</v>
      </c>
      <c r="F13732" s="509">
        <v>0</v>
      </c>
      <c r="G13732" s="509">
        <v>0</v>
      </c>
      <c r="H13732" s="509">
        <v>0</v>
      </c>
    </row>
    <row r="13733" spans="1:8">
      <c r="A13733" s="508" t="s">
        <v>663</v>
      </c>
      <c r="B13733" s="509" t="s">
        <v>435</v>
      </c>
      <c r="C13733" s="509">
        <v>23</v>
      </c>
      <c r="D13733" s="509">
        <v>4</v>
      </c>
      <c r="E13733" s="509">
        <v>0</v>
      </c>
      <c r="F13733" s="509">
        <v>0</v>
      </c>
      <c r="G13733" s="509">
        <v>0</v>
      </c>
      <c r="H13733" s="509">
        <v>4</v>
      </c>
    </row>
    <row r="13734" spans="1:8">
      <c r="A13734" s="508" t="s">
        <v>663</v>
      </c>
      <c r="B13734" s="509" t="s">
        <v>435</v>
      </c>
      <c r="C13734" s="509" t="s">
        <v>1029</v>
      </c>
      <c r="D13734" s="509">
        <v>0</v>
      </c>
      <c r="E13734" s="509">
        <v>0</v>
      </c>
      <c r="F13734" s="509">
        <v>0</v>
      </c>
      <c r="G13734" s="509">
        <v>0</v>
      </c>
      <c r="H13734" s="509">
        <v>0</v>
      </c>
    </row>
    <row r="13735" spans="1:8">
      <c r="A13735" s="508" t="s">
        <v>663</v>
      </c>
      <c r="B13735" s="509" t="s">
        <v>435</v>
      </c>
      <c r="C13735" s="509">
        <v>24</v>
      </c>
      <c r="D13735" s="509">
        <v>0</v>
      </c>
      <c r="E13735" s="509">
        <v>0</v>
      </c>
      <c r="F13735" s="509">
        <v>0</v>
      </c>
      <c r="G13735" s="509">
        <v>0</v>
      </c>
      <c r="H13735" s="509">
        <v>0</v>
      </c>
    </row>
    <row r="13736" spans="1:8">
      <c r="A13736" s="508" t="s">
        <v>663</v>
      </c>
      <c r="B13736" s="509" t="s">
        <v>435</v>
      </c>
      <c r="C13736" s="509">
        <v>25</v>
      </c>
      <c r="D13736" s="509">
        <v>0</v>
      </c>
      <c r="E13736" s="509">
        <v>0</v>
      </c>
      <c r="F13736" s="509">
        <v>0</v>
      </c>
      <c r="G13736" s="509">
        <v>0</v>
      </c>
    </row>
    <row r="13737" spans="1:8">
      <c r="A13737" s="508" t="s">
        <v>663</v>
      </c>
      <c r="B13737" s="509" t="s">
        <v>435</v>
      </c>
      <c r="C13737" s="509">
        <v>26</v>
      </c>
      <c r="D13737" s="509">
        <v>0</v>
      </c>
      <c r="E13737" s="509">
        <v>0</v>
      </c>
      <c r="F13737" s="509">
        <v>0</v>
      </c>
      <c r="G13737" s="509">
        <v>0</v>
      </c>
      <c r="H13737" s="509">
        <v>0</v>
      </c>
    </row>
    <row r="13738" spans="1:8">
      <c r="A13738" s="508" t="s">
        <v>663</v>
      </c>
      <c r="B13738" s="509" t="s">
        <v>435</v>
      </c>
      <c r="C13738" s="509">
        <v>27</v>
      </c>
      <c r="D13738" s="509">
        <v>8</v>
      </c>
      <c r="E13738" s="509">
        <v>4</v>
      </c>
      <c r="F13738" s="509">
        <v>0</v>
      </c>
      <c r="G13738" s="509">
        <v>0</v>
      </c>
      <c r="H13738" s="509">
        <v>8</v>
      </c>
    </row>
    <row r="13739" spans="1:8">
      <c r="A13739" s="508" t="s">
        <v>663</v>
      </c>
      <c r="B13739" s="509" t="s">
        <v>435</v>
      </c>
      <c r="C13739" s="509">
        <v>28</v>
      </c>
      <c r="D13739" s="509">
        <v>0</v>
      </c>
      <c r="E13739" s="509">
        <v>0</v>
      </c>
      <c r="F13739" s="509">
        <v>0</v>
      </c>
      <c r="G13739" s="509">
        <v>0</v>
      </c>
      <c r="H13739" s="509">
        <v>0</v>
      </c>
    </row>
    <row r="13740" spans="1:8">
      <c r="A13740" s="508" t="s">
        <v>663</v>
      </c>
      <c r="B13740" s="509" t="s">
        <v>435</v>
      </c>
      <c r="C13740" s="509">
        <v>29</v>
      </c>
      <c r="D13740" s="509">
        <v>0</v>
      </c>
      <c r="E13740" s="509">
        <v>0</v>
      </c>
      <c r="F13740" s="509">
        <v>0</v>
      </c>
      <c r="G13740" s="509">
        <v>0</v>
      </c>
      <c r="H13740" s="509">
        <v>0</v>
      </c>
    </row>
    <row r="13741" spans="1:8">
      <c r="A13741" s="508" t="s">
        <v>663</v>
      </c>
      <c r="B13741" s="509" t="s">
        <v>435</v>
      </c>
      <c r="C13741" s="509">
        <v>30</v>
      </c>
      <c r="D13741" s="509">
        <v>0</v>
      </c>
      <c r="E13741" s="509">
        <v>0</v>
      </c>
      <c r="F13741" s="509">
        <v>0</v>
      </c>
      <c r="G13741" s="509">
        <v>0</v>
      </c>
      <c r="H13741" s="509">
        <v>0</v>
      </c>
    </row>
    <row r="13742" spans="1:8">
      <c r="A13742" s="508" t="s">
        <v>663</v>
      </c>
      <c r="B13742" s="509" t="s">
        <v>435</v>
      </c>
      <c r="C13742" s="509">
        <v>31</v>
      </c>
      <c r="D13742" s="509">
        <v>0</v>
      </c>
      <c r="E13742" s="509">
        <v>0</v>
      </c>
      <c r="F13742" s="509">
        <v>0</v>
      </c>
      <c r="G13742" s="509">
        <v>0</v>
      </c>
      <c r="H13742" s="509">
        <v>0</v>
      </c>
    </row>
    <row r="13743" spans="1:8">
      <c r="A13743" s="508" t="s">
        <v>663</v>
      </c>
      <c r="B13743" s="509" t="s">
        <v>435</v>
      </c>
      <c r="C13743" s="509">
        <v>32</v>
      </c>
      <c r="D13743" s="509">
        <v>0</v>
      </c>
      <c r="E13743" s="509">
        <v>0</v>
      </c>
      <c r="F13743" s="509">
        <v>0</v>
      </c>
      <c r="G13743" s="509">
        <v>0</v>
      </c>
      <c r="H13743" s="509">
        <v>0</v>
      </c>
    </row>
    <row r="13744" spans="1:8">
      <c r="A13744" s="508" t="s">
        <v>663</v>
      </c>
      <c r="B13744" s="509" t="s">
        <v>435</v>
      </c>
      <c r="C13744" s="509">
        <v>33</v>
      </c>
      <c r="D13744" s="509">
        <v>0</v>
      </c>
      <c r="E13744" s="509">
        <v>0</v>
      </c>
      <c r="F13744" s="509">
        <v>0</v>
      </c>
      <c r="G13744" s="509">
        <v>0</v>
      </c>
      <c r="H13744" s="509">
        <v>0</v>
      </c>
    </row>
    <row r="13745" spans="1:8">
      <c r="A13745" s="508" t="s">
        <v>663</v>
      </c>
      <c r="B13745" s="509" t="s">
        <v>435</v>
      </c>
      <c r="C13745" s="509">
        <v>34</v>
      </c>
      <c r="D13745" s="509">
        <v>0</v>
      </c>
      <c r="E13745" s="509">
        <v>0</v>
      </c>
      <c r="F13745" s="509">
        <v>0</v>
      </c>
      <c r="G13745" s="509">
        <v>0</v>
      </c>
      <c r="H13745" s="509">
        <v>0</v>
      </c>
    </row>
    <row r="13746" spans="1:8">
      <c r="A13746" s="508" t="s">
        <v>663</v>
      </c>
      <c r="B13746" s="509" t="s">
        <v>435</v>
      </c>
      <c r="C13746" s="509">
        <v>35</v>
      </c>
      <c r="D13746" s="509">
        <v>0</v>
      </c>
      <c r="E13746" s="509">
        <v>0</v>
      </c>
      <c r="F13746" s="509">
        <v>0</v>
      </c>
      <c r="G13746" s="509">
        <v>0</v>
      </c>
      <c r="H13746" s="509">
        <v>0</v>
      </c>
    </row>
    <row r="13747" spans="1:8">
      <c r="A13747" s="508" t="s">
        <v>663</v>
      </c>
      <c r="B13747" s="509" t="s">
        <v>435</v>
      </c>
      <c r="C13747" s="509">
        <v>36</v>
      </c>
      <c r="D13747" s="509">
        <v>0</v>
      </c>
      <c r="E13747" s="509">
        <v>0</v>
      </c>
      <c r="F13747" s="509">
        <v>0</v>
      </c>
      <c r="G13747" s="509">
        <v>0</v>
      </c>
      <c r="H13747" s="509">
        <v>0</v>
      </c>
    </row>
    <row r="13748" spans="1:8">
      <c r="A13748" s="508" t="s">
        <v>663</v>
      </c>
      <c r="B13748" s="509" t="s">
        <v>435</v>
      </c>
      <c r="C13748" s="509">
        <v>37</v>
      </c>
      <c r="D13748" s="509">
        <v>0</v>
      </c>
      <c r="E13748" s="509">
        <v>0</v>
      </c>
      <c r="F13748" s="509">
        <v>0</v>
      </c>
      <c r="G13748" s="509">
        <v>0</v>
      </c>
      <c r="H13748" s="509">
        <v>0</v>
      </c>
    </row>
    <row r="13749" spans="1:8">
      <c r="A13749" s="508" t="s">
        <v>663</v>
      </c>
      <c r="B13749" s="509" t="s">
        <v>435</v>
      </c>
      <c r="C13749" s="509">
        <v>38</v>
      </c>
      <c r="D13749" s="509">
        <v>0</v>
      </c>
      <c r="E13749" s="509">
        <v>0</v>
      </c>
      <c r="F13749" s="509">
        <v>0</v>
      </c>
      <c r="G13749" s="509">
        <v>0</v>
      </c>
      <c r="H13749" s="509">
        <v>0</v>
      </c>
    </row>
    <row r="13750" spans="1:8">
      <c r="A13750" s="508" t="s">
        <v>663</v>
      </c>
      <c r="B13750" s="509" t="s">
        <v>435</v>
      </c>
      <c r="C13750" s="509" t="s">
        <v>1030</v>
      </c>
      <c r="D13750" s="509">
        <v>0</v>
      </c>
      <c r="E13750" s="509">
        <v>0</v>
      </c>
      <c r="F13750" s="509">
        <v>0</v>
      </c>
      <c r="G13750" s="509">
        <v>0</v>
      </c>
    </row>
    <row r="13751" spans="1:8">
      <c r="A13751" s="508" t="s">
        <v>663</v>
      </c>
      <c r="B13751" s="509" t="s">
        <v>435</v>
      </c>
      <c r="C13751" s="509">
        <v>39</v>
      </c>
      <c r="D13751" s="509">
        <v>0</v>
      </c>
      <c r="E13751" s="509">
        <v>0</v>
      </c>
      <c r="F13751" s="509">
        <v>0</v>
      </c>
      <c r="G13751" s="509">
        <v>0</v>
      </c>
      <c r="H13751" s="509">
        <v>0</v>
      </c>
    </row>
    <row r="13752" spans="1:8">
      <c r="A13752" s="508" t="s">
        <v>663</v>
      </c>
      <c r="B13752" s="509" t="s">
        <v>435</v>
      </c>
      <c r="C13752" s="509">
        <v>40</v>
      </c>
      <c r="D13752" s="509">
        <v>0</v>
      </c>
      <c r="E13752" s="509">
        <v>0</v>
      </c>
      <c r="F13752" s="509">
        <v>0</v>
      </c>
      <c r="G13752" s="509">
        <v>0</v>
      </c>
      <c r="H13752" s="509">
        <v>0</v>
      </c>
    </row>
    <row r="13753" spans="1:8">
      <c r="A13753" s="508" t="s">
        <v>663</v>
      </c>
      <c r="B13753" s="509" t="s">
        <v>435</v>
      </c>
      <c r="C13753" s="509">
        <v>41</v>
      </c>
      <c r="D13753" s="509">
        <v>0</v>
      </c>
      <c r="E13753" s="509">
        <v>0</v>
      </c>
      <c r="F13753" s="509">
        <v>0</v>
      </c>
      <c r="G13753" s="509">
        <v>0</v>
      </c>
      <c r="H13753" s="509">
        <v>0</v>
      </c>
    </row>
    <row r="13754" spans="1:8">
      <c r="A13754" s="508" t="s">
        <v>663</v>
      </c>
      <c r="B13754" s="509" t="s">
        <v>435</v>
      </c>
      <c r="C13754" s="509">
        <v>42</v>
      </c>
      <c r="D13754" s="509">
        <v>0</v>
      </c>
      <c r="E13754" s="509">
        <v>0</v>
      </c>
      <c r="F13754" s="509">
        <v>0</v>
      </c>
      <c r="G13754" s="509">
        <v>0</v>
      </c>
      <c r="H13754" s="509">
        <v>0</v>
      </c>
    </row>
    <row r="13755" spans="1:8">
      <c r="A13755" s="508" t="s">
        <v>663</v>
      </c>
      <c r="B13755" s="509" t="s">
        <v>435</v>
      </c>
      <c r="C13755" s="509">
        <v>43</v>
      </c>
      <c r="D13755" s="509">
        <v>0</v>
      </c>
      <c r="E13755" s="509">
        <v>0</v>
      </c>
      <c r="F13755" s="509">
        <v>0</v>
      </c>
      <c r="G13755" s="509">
        <v>0</v>
      </c>
      <c r="H13755" s="509">
        <v>0</v>
      </c>
    </row>
    <row r="13756" spans="1:8">
      <c r="A13756" s="508" t="s">
        <v>663</v>
      </c>
      <c r="B13756" s="509" t="s">
        <v>435</v>
      </c>
      <c r="C13756" s="509">
        <v>44</v>
      </c>
      <c r="D13756" s="509">
        <v>0</v>
      </c>
      <c r="E13756" s="509">
        <v>0</v>
      </c>
      <c r="F13756" s="509">
        <v>0</v>
      </c>
      <c r="G13756" s="509">
        <v>0</v>
      </c>
      <c r="H13756" s="509">
        <v>0</v>
      </c>
    </row>
    <row r="13757" spans="1:8">
      <c r="A13757" s="508" t="s">
        <v>663</v>
      </c>
      <c r="B13757" s="509" t="s">
        <v>435</v>
      </c>
      <c r="C13757" s="509">
        <v>45</v>
      </c>
      <c r="D13757" s="509">
        <v>0</v>
      </c>
      <c r="E13757" s="509">
        <v>0</v>
      </c>
      <c r="F13757" s="509">
        <v>0</v>
      </c>
      <c r="G13757" s="509">
        <v>0</v>
      </c>
      <c r="H13757" s="509">
        <v>0</v>
      </c>
    </row>
    <row r="13758" spans="1:8">
      <c r="A13758" s="508" t="s">
        <v>663</v>
      </c>
      <c r="B13758" s="509" t="s">
        <v>435</v>
      </c>
      <c r="C13758" s="509">
        <v>46</v>
      </c>
      <c r="D13758" s="509">
        <v>1</v>
      </c>
      <c r="E13758" s="509">
        <v>1</v>
      </c>
      <c r="F13758" s="509">
        <v>1</v>
      </c>
      <c r="G13758" s="509">
        <v>1</v>
      </c>
      <c r="H13758" s="509">
        <v>2</v>
      </c>
    </row>
    <row r="13759" spans="1:8">
      <c r="A13759" s="508" t="s">
        <v>663</v>
      </c>
      <c r="B13759" s="509" t="s">
        <v>435</v>
      </c>
      <c r="C13759" s="509">
        <v>47</v>
      </c>
      <c r="D13759" s="509">
        <v>0</v>
      </c>
      <c r="E13759" s="509">
        <v>0</v>
      </c>
      <c r="F13759" s="509">
        <v>0</v>
      </c>
      <c r="G13759" s="509">
        <v>0</v>
      </c>
      <c r="H13759" s="509">
        <v>0</v>
      </c>
    </row>
    <row r="13760" spans="1:8">
      <c r="A13760" s="508" t="s">
        <v>663</v>
      </c>
      <c r="B13760" s="509" t="s">
        <v>435</v>
      </c>
      <c r="C13760" s="509">
        <v>48</v>
      </c>
      <c r="D13760" s="509">
        <v>0</v>
      </c>
      <c r="E13760" s="509">
        <v>0</v>
      </c>
      <c r="F13760" s="509">
        <v>0</v>
      </c>
      <c r="G13760" s="509">
        <v>0</v>
      </c>
      <c r="H13760" s="509">
        <v>0</v>
      </c>
    </row>
    <row r="13761" spans="1:8">
      <c r="A13761" s="508" t="s">
        <v>663</v>
      </c>
      <c r="B13761" s="509" t="s">
        <v>435</v>
      </c>
      <c r="C13761" s="509">
        <v>49</v>
      </c>
      <c r="D13761" s="509">
        <v>0</v>
      </c>
      <c r="E13761" s="509">
        <v>0</v>
      </c>
      <c r="F13761" s="509">
        <v>0</v>
      </c>
      <c r="G13761" s="509">
        <v>0</v>
      </c>
      <c r="H13761" s="509">
        <v>0</v>
      </c>
    </row>
    <row r="13762" spans="1:8">
      <c r="A13762" s="508" t="s">
        <v>663</v>
      </c>
      <c r="B13762" s="509" t="s">
        <v>435</v>
      </c>
      <c r="C13762" s="509">
        <v>50</v>
      </c>
      <c r="D13762" s="509">
        <v>0</v>
      </c>
      <c r="E13762" s="509">
        <v>0</v>
      </c>
      <c r="F13762" s="509">
        <v>0</v>
      </c>
      <c r="G13762" s="509">
        <v>0</v>
      </c>
      <c r="H13762" s="509">
        <v>0</v>
      </c>
    </row>
    <row r="13763" spans="1:8">
      <c r="A13763" s="508" t="s">
        <v>663</v>
      </c>
      <c r="B13763" s="509" t="s">
        <v>435</v>
      </c>
      <c r="C13763" s="509">
        <v>51</v>
      </c>
      <c r="D13763" s="509">
        <v>0</v>
      </c>
      <c r="E13763" s="509">
        <v>0</v>
      </c>
      <c r="F13763" s="509">
        <v>0</v>
      </c>
      <c r="G13763" s="509">
        <v>0</v>
      </c>
      <c r="H13763" s="509">
        <v>0</v>
      </c>
    </row>
    <row r="13764" spans="1:8">
      <c r="A13764" s="508" t="s">
        <v>663</v>
      </c>
      <c r="B13764" s="509" t="s">
        <v>435</v>
      </c>
      <c r="C13764" s="509" t="s">
        <v>1031</v>
      </c>
      <c r="D13764" s="509">
        <v>0</v>
      </c>
      <c r="E13764" s="509">
        <v>0</v>
      </c>
      <c r="F13764" s="509">
        <v>0</v>
      </c>
      <c r="G13764" s="509">
        <v>0</v>
      </c>
      <c r="H13764" s="509">
        <v>0</v>
      </c>
    </row>
    <row r="13765" spans="1:8">
      <c r="A13765" s="508" t="s">
        <v>663</v>
      </c>
      <c r="B13765" s="509" t="s">
        <v>435</v>
      </c>
      <c r="C13765" s="509" t="s">
        <v>1032</v>
      </c>
      <c r="D13765" s="509">
        <v>0</v>
      </c>
      <c r="E13765" s="509">
        <v>0</v>
      </c>
      <c r="F13765" s="509">
        <v>0</v>
      </c>
      <c r="G13765" s="509">
        <v>0</v>
      </c>
      <c r="H13765" s="509">
        <v>0</v>
      </c>
    </row>
    <row r="13766" spans="1:8">
      <c r="A13766" s="508" t="s">
        <v>663</v>
      </c>
      <c r="B13766" s="509" t="s">
        <v>435</v>
      </c>
      <c r="C13766" s="509">
        <v>52</v>
      </c>
      <c r="D13766" s="509">
        <v>0</v>
      </c>
      <c r="E13766" s="509">
        <v>0</v>
      </c>
      <c r="F13766" s="509">
        <v>0</v>
      </c>
      <c r="G13766" s="509">
        <v>0</v>
      </c>
      <c r="H13766" s="509">
        <v>0</v>
      </c>
    </row>
    <row r="13767" spans="1:8">
      <c r="A13767" s="508" t="s">
        <v>663</v>
      </c>
      <c r="B13767" s="509" t="s">
        <v>435</v>
      </c>
      <c r="C13767" s="509">
        <v>53</v>
      </c>
      <c r="D13767" s="509">
        <v>0</v>
      </c>
      <c r="E13767" s="509">
        <v>0</v>
      </c>
      <c r="F13767" s="509">
        <v>0</v>
      </c>
      <c r="G13767" s="509">
        <v>0</v>
      </c>
      <c r="H13767" s="509">
        <v>0</v>
      </c>
    </row>
    <row r="13768" spans="1:8">
      <c r="A13768" s="508" t="s">
        <v>663</v>
      </c>
      <c r="B13768" s="509" t="s">
        <v>435</v>
      </c>
      <c r="C13768" s="509">
        <v>54</v>
      </c>
      <c r="D13768" s="509">
        <v>0</v>
      </c>
      <c r="E13768" s="509">
        <v>0</v>
      </c>
      <c r="F13768" s="509">
        <v>0</v>
      </c>
      <c r="G13768" s="509">
        <v>0</v>
      </c>
      <c r="H13768" s="509">
        <v>0</v>
      </c>
    </row>
    <row r="13769" spans="1:8">
      <c r="A13769" s="508" t="s">
        <v>663</v>
      </c>
      <c r="B13769" s="509" t="s">
        <v>435</v>
      </c>
      <c r="C13769" s="509">
        <v>55</v>
      </c>
      <c r="D13769" s="509">
        <v>0</v>
      </c>
      <c r="E13769" s="509">
        <v>0</v>
      </c>
      <c r="F13769" s="509">
        <v>0</v>
      </c>
      <c r="G13769" s="509">
        <v>0</v>
      </c>
      <c r="H13769" s="509">
        <v>0</v>
      </c>
    </row>
    <row r="13770" spans="1:8">
      <c r="A13770" s="508" t="s">
        <v>663</v>
      </c>
      <c r="B13770" s="509" t="s">
        <v>435</v>
      </c>
      <c r="C13770" s="509">
        <v>56</v>
      </c>
      <c r="D13770" s="509">
        <v>0</v>
      </c>
      <c r="E13770" s="509">
        <v>0</v>
      </c>
      <c r="F13770" s="509">
        <v>0</v>
      </c>
      <c r="G13770" s="509">
        <v>0</v>
      </c>
      <c r="H13770" s="509">
        <v>0</v>
      </c>
    </row>
    <row r="13771" spans="1:8">
      <c r="A13771" s="508" t="s">
        <v>663</v>
      </c>
      <c r="B13771" s="509" t="s">
        <v>435</v>
      </c>
      <c r="C13771" s="509">
        <v>57</v>
      </c>
      <c r="D13771" s="509">
        <v>0</v>
      </c>
      <c r="E13771" s="509">
        <v>0</v>
      </c>
      <c r="F13771" s="509">
        <v>0</v>
      </c>
      <c r="G13771" s="509">
        <v>0</v>
      </c>
      <c r="H13771" s="509">
        <v>0</v>
      </c>
    </row>
    <row r="13772" spans="1:8">
      <c r="A13772" s="508" t="s">
        <v>663</v>
      </c>
      <c r="B13772" s="509" t="s">
        <v>435</v>
      </c>
      <c r="C13772" s="509">
        <v>58</v>
      </c>
      <c r="D13772" s="509">
        <v>0</v>
      </c>
      <c r="E13772" s="509">
        <v>0</v>
      </c>
      <c r="F13772" s="509">
        <v>0</v>
      </c>
      <c r="G13772" s="509">
        <v>0</v>
      </c>
      <c r="H13772" s="509">
        <v>0</v>
      </c>
    </row>
    <row r="13773" spans="1:8">
      <c r="A13773" s="508" t="s">
        <v>663</v>
      </c>
      <c r="B13773" s="509" t="s">
        <v>435</v>
      </c>
      <c r="C13773" s="509">
        <v>59</v>
      </c>
      <c r="D13773" s="509">
        <v>0</v>
      </c>
      <c r="E13773" s="509">
        <v>0</v>
      </c>
      <c r="F13773" s="509">
        <v>1</v>
      </c>
      <c r="G13773" s="509">
        <v>0</v>
      </c>
      <c r="H13773" s="509">
        <v>1</v>
      </c>
    </row>
    <row r="13774" spans="1:8">
      <c r="A13774" s="508" t="s">
        <v>663</v>
      </c>
      <c r="B13774" s="509" t="s">
        <v>435</v>
      </c>
      <c r="C13774" s="509">
        <v>60</v>
      </c>
      <c r="D13774" s="509">
        <v>0</v>
      </c>
      <c r="E13774" s="509">
        <v>0</v>
      </c>
      <c r="F13774" s="509">
        <v>0</v>
      </c>
      <c r="G13774" s="509">
        <v>0</v>
      </c>
      <c r="H13774" s="509">
        <v>0</v>
      </c>
    </row>
    <row r="13775" spans="1:8">
      <c r="A13775" s="508" t="s">
        <v>663</v>
      </c>
      <c r="B13775" s="509" t="s">
        <v>435</v>
      </c>
      <c r="C13775" s="509">
        <v>61</v>
      </c>
      <c r="D13775" s="509">
        <v>1</v>
      </c>
      <c r="E13775" s="509">
        <v>1</v>
      </c>
      <c r="F13775" s="509">
        <v>0</v>
      </c>
      <c r="G13775" s="509">
        <v>0</v>
      </c>
      <c r="H13775" s="509">
        <v>1</v>
      </c>
    </row>
    <row r="13776" spans="1:8">
      <c r="A13776" s="508" t="s">
        <v>663</v>
      </c>
      <c r="B13776" s="509" t="s">
        <v>435</v>
      </c>
      <c r="C13776" s="509">
        <v>62</v>
      </c>
      <c r="D13776" s="509">
        <v>1</v>
      </c>
      <c r="E13776" s="509">
        <v>1</v>
      </c>
      <c r="F13776" s="509">
        <v>0</v>
      </c>
      <c r="G13776" s="509">
        <v>0</v>
      </c>
      <c r="H13776" s="509">
        <v>1</v>
      </c>
    </row>
    <row r="13777" spans="1:8">
      <c r="A13777" s="508" t="s">
        <v>663</v>
      </c>
      <c r="B13777" s="509" t="s">
        <v>435</v>
      </c>
      <c r="C13777" s="509">
        <v>63</v>
      </c>
      <c r="D13777" s="509">
        <v>2</v>
      </c>
      <c r="E13777" s="509">
        <v>0</v>
      </c>
      <c r="F13777" s="509">
        <v>0</v>
      </c>
      <c r="G13777" s="509">
        <v>0</v>
      </c>
      <c r="H13777" s="509">
        <v>2</v>
      </c>
    </row>
    <row r="13778" spans="1:8">
      <c r="A13778" s="508" t="s">
        <v>663</v>
      </c>
      <c r="B13778" s="509" t="s">
        <v>435</v>
      </c>
      <c r="C13778" s="509" t="s">
        <v>1033</v>
      </c>
      <c r="D13778" s="509">
        <v>0</v>
      </c>
      <c r="E13778" s="509">
        <v>0</v>
      </c>
      <c r="F13778" s="509">
        <v>0</v>
      </c>
      <c r="G13778" s="509">
        <v>0</v>
      </c>
      <c r="H13778" s="509">
        <v>0</v>
      </c>
    </row>
    <row r="13779" spans="1:8">
      <c r="A13779" s="508" t="s">
        <v>663</v>
      </c>
      <c r="B13779" s="509" t="s">
        <v>435</v>
      </c>
      <c r="C13779" s="509" t="s">
        <v>1034</v>
      </c>
      <c r="D13779" s="509">
        <v>0</v>
      </c>
      <c r="E13779" s="509">
        <v>0</v>
      </c>
      <c r="F13779" s="509">
        <v>0</v>
      </c>
      <c r="G13779" s="509">
        <v>0</v>
      </c>
      <c r="H13779" s="509">
        <v>0</v>
      </c>
    </row>
    <row r="13780" spans="1:8">
      <c r="A13780" s="508" t="s">
        <v>663</v>
      </c>
      <c r="B13780" s="509" t="s">
        <v>435</v>
      </c>
      <c r="C13780" s="509">
        <v>64</v>
      </c>
      <c r="D13780" s="509">
        <v>1</v>
      </c>
      <c r="E13780" s="509">
        <v>1</v>
      </c>
      <c r="F13780" s="509">
        <v>0</v>
      </c>
      <c r="G13780" s="509">
        <v>0</v>
      </c>
      <c r="H13780" s="509">
        <v>1</v>
      </c>
    </row>
    <row r="13781" spans="1:8">
      <c r="A13781" s="508" t="s">
        <v>663</v>
      </c>
      <c r="B13781" s="509" t="s">
        <v>435</v>
      </c>
      <c r="C13781" s="509" t="s">
        <v>1035</v>
      </c>
      <c r="D13781" s="509">
        <v>0</v>
      </c>
      <c r="E13781" s="509">
        <v>0</v>
      </c>
      <c r="F13781" s="509">
        <v>3</v>
      </c>
      <c r="G13781" s="509">
        <v>0</v>
      </c>
      <c r="H13781" s="509">
        <v>3</v>
      </c>
    </row>
    <row r="13782" spans="1:8">
      <c r="A13782" s="508" t="s">
        <v>663</v>
      </c>
      <c r="B13782" s="509" t="s">
        <v>435</v>
      </c>
      <c r="C13782" s="509">
        <v>65</v>
      </c>
      <c r="D13782" s="509">
        <v>3</v>
      </c>
      <c r="E13782" s="509">
        <v>3</v>
      </c>
      <c r="F13782" s="509">
        <v>0</v>
      </c>
      <c r="G13782" s="509">
        <v>0</v>
      </c>
      <c r="H13782" s="509">
        <v>3</v>
      </c>
    </row>
    <row r="13783" spans="1:8">
      <c r="A13783" s="508" t="s">
        <v>663</v>
      </c>
      <c r="B13783" s="509" t="s">
        <v>435</v>
      </c>
      <c r="C13783" s="509">
        <v>66</v>
      </c>
      <c r="D13783" s="509">
        <v>0</v>
      </c>
      <c r="E13783" s="509">
        <v>0</v>
      </c>
      <c r="F13783" s="509">
        <v>0</v>
      </c>
      <c r="G13783" s="509">
        <v>0</v>
      </c>
      <c r="H13783" s="509">
        <v>0</v>
      </c>
    </row>
    <row r="13784" spans="1:8">
      <c r="A13784" s="508" t="s">
        <v>663</v>
      </c>
      <c r="B13784" s="509" t="s">
        <v>435</v>
      </c>
      <c r="C13784" s="509" t="s">
        <v>1036</v>
      </c>
      <c r="D13784" s="509">
        <v>0</v>
      </c>
      <c r="E13784" s="509">
        <v>0</v>
      </c>
      <c r="F13784" s="509">
        <v>0</v>
      </c>
      <c r="G13784" s="509">
        <v>0</v>
      </c>
      <c r="H13784" s="509">
        <v>0</v>
      </c>
    </row>
    <row r="13785" spans="1:8">
      <c r="A13785" s="508" t="s">
        <v>663</v>
      </c>
      <c r="B13785" s="509" t="s">
        <v>435</v>
      </c>
      <c r="C13785" s="509" t="s">
        <v>1037</v>
      </c>
      <c r="D13785" s="509">
        <v>18</v>
      </c>
      <c r="E13785" s="509">
        <v>0</v>
      </c>
      <c r="F13785" s="509">
        <v>10</v>
      </c>
      <c r="G13785" s="509">
        <v>0</v>
      </c>
      <c r="H13785" s="509">
        <v>28</v>
      </c>
    </row>
    <row r="13786" spans="1:8">
      <c r="A13786" s="508" t="s">
        <v>663</v>
      </c>
      <c r="B13786" s="509" t="s">
        <v>435</v>
      </c>
      <c r="C13786" s="509" t="s">
        <v>1038</v>
      </c>
      <c r="D13786" s="509">
        <v>4</v>
      </c>
      <c r="E13786" s="509">
        <v>0</v>
      </c>
      <c r="F13786" s="509">
        <v>0</v>
      </c>
      <c r="G13786" s="509">
        <v>0</v>
      </c>
      <c r="H13786" s="509">
        <v>4</v>
      </c>
    </row>
    <row r="13787" spans="1:8">
      <c r="A13787" s="508" t="s">
        <v>663</v>
      </c>
      <c r="B13787" s="509" t="s">
        <v>435</v>
      </c>
      <c r="C13787" s="509" t="s">
        <v>1039</v>
      </c>
      <c r="D13787" s="509">
        <v>4</v>
      </c>
      <c r="E13787" s="509">
        <v>0</v>
      </c>
      <c r="F13787" s="509">
        <v>0</v>
      </c>
      <c r="G13787" s="509">
        <v>0</v>
      </c>
      <c r="H13787" s="509">
        <v>4</v>
      </c>
    </row>
    <row r="13788" spans="1:8">
      <c r="A13788" s="508" t="s">
        <v>663</v>
      </c>
      <c r="B13788" s="509" t="s">
        <v>435</v>
      </c>
      <c r="C13788" s="509" t="s">
        <v>1040</v>
      </c>
      <c r="D13788" s="509">
        <v>10</v>
      </c>
      <c r="E13788" s="509">
        <v>0</v>
      </c>
      <c r="F13788" s="509">
        <v>4</v>
      </c>
      <c r="G13788" s="509">
        <v>0</v>
      </c>
      <c r="H13788" s="509">
        <v>14</v>
      </c>
    </row>
    <row r="13789" spans="1:8">
      <c r="A13789" s="508" t="s">
        <v>663</v>
      </c>
      <c r="B13789" s="509" t="s">
        <v>435</v>
      </c>
      <c r="C13789" s="509" t="s">
        <v>1041</v>
      </c>
      <c r="D13789" s="509">
        <v>0</v>
      </c>
      <c r="E13789" s="509">
        <v>0</v>
      </c>
      <c r="F13789" s="509">
        <v>0</v>
      </c>
      <c r="G13789" s="509">
        <v>0</v>
      </c>
      <c r="H13789" s="509">
        <v>0</v>
      </c>
    </row>
    <row r="13790" spans="1:8">
      <c r="A13790" s="508" t="s">
        <v>663</v>
      </c>
      <c r="B13790" s="509" t="s">
        <v>435</v>
      </c>
      <c r="C13790" s="509" t="s">
        <v>1042</v>
      </c>
      <c r="D13790" s="509">
        <v>0</v>
      </c>
      <c r="E13790" s="509">
        <v>0</v>
      </c>
      <c r="F13790" s="509">
        <v>0</v>
      </c>
      <c r="G13790" s="509">
        <v>0</v>
      </c>
    </row>
    <row r="13791" spans="1:8">
      <c r="A13791" s="508" t="s">
        <v>663</v>
      </c>
      <c r="B13791" s="509" t="s">
        <v>435</v>
      </c>
      <c r="C13791" s="509">
        <v>67</v>
      </c>
      <c r="D13791" s="509">
        <v>0</v>
      </c>
      <c r="E13791" s="509">
        <v>0</v>
      </c>
      <c r="F13791" s="509">
        <v>0</v>
      </c>
      <c r="G13791" s="509">
        <v>0</v>
      </c>
      <c r="H13791" s="509">
        <v>0</v>
      </c>
    </row>
    <row r="13792" spans="1:8">
      <c r="A13792" s="508" t="s">
        <v>663</v>
      </c>
      <c r="B13792" s="509" t="s">
        <v>435</v>
      </c>
      <c r="C13792" s="509">
        <v>68</v>
      </c>
      <c r="D13792" s="509">
        <v>1</v>
      </c>
      <c r="E13792" s="509">
        <v>0</v>
      </c>
      <c r="F13792" s="509">
        <v>0</v>
      </c>
      <c r="G13792" s="509">
        <v>0</v>
      </c>
      <c r="H13792" s="509">
        <v>1</v>
      </c>
    </row>
    <row r="13793" spans="1:8">
      <c r="A13793" s="508" t="s">
        <v>663</v>
      </c>
      <c r="B13793" s="509" t="s">
        <v>435</v>
      </c>
      <c r="C13793" s="509" t="s">
        <v>1043</v>
      </c>
      <c r="D13793" s="509">
        <v>2</v>
      </c>
      <c r="E13793" s="509">
        <v>1</v>
      </c>
      <c r="F13793" s="509">
        <v>0</v>
      </c>
      <c r="G13793" s="509">
        <v>0</v>
      </c>
      <c r="H13793" s="509">
        <v>2</v>
      </c>
    </row>
    <row r="13794" spans="1:8">
      <c r="A13794" s="508" t="s">
        <v>663</v>
      </c>
      <c r="B13794" s="509" t="s">
        <v>435</v>
      </c>
      <c r="C13794" s="509">
        <v>69</v>
      </c>
      <c r="D13794" s="509">
        <v>1</v>
      </c>
      <c r="E13794" s="509">
        <v>0</v>
      </c>
      <c r="F13794" s="509">
        <v>0</v>
      </c>
      <c r="G13794" s="509">
        <v>0</v>
      </c>
      <c r="H13794" s="509">
        <v>1</v>
      </c>
    </row>
    <row r="13795" spans="1:8">
      <c r="A13795" s="508" t="s">
        <v>663</v>
      </c>
      <c r="B13795" s="509" t="s">
        <v>435</v>
      </c>
      <c r="C13795" s="509" t="s">
        <v>1044</v>
      </c>
      <c r="D13795" s="509">
        <v>0</v>
      </c>
      <c r="E13795" s="509">
        <v>0</v>
      </c>
      <c r="F13795" s="509">
        <v>0</v>
      </c>
      <c r="G13795" s="509">
        <v>0</v>
      </c>
      <c r="H13795" s="509">
        <v>0</v>
      </c>
    </row>
    <row r="13796" spans="1:8">
      <c r="A13796" s="508" t="s">
        <v>663</v>
      </c>
      <c r="B13796" s="509" t="s">
        <v>435</v>
      </c>
      <c r="C13796" s="509" t="s">
        <v>1045</v>
      </c>
      <c r="D13796" s="509">
        <v>0</v>
      </c>
      <c r="E13796" s="509">
        <v>0</v>
      </c>
      <c r="F13796" s="509">
        <v>0</v>
      </c>
      <c r="G13796" s="509">
        <v>0</v>
      </c>
      <c r="H13796" s="509">
        <v>0</v>
      </c>
    </row>
    <row r="13797" spans="1:8">
      <c r="A13797" s="508" t="s">
        <v>663</v>
      </c>
      <c r="B13797" s="509" t="s">
        <v>435</v>
      </c>
      <c r="C13797" s="509">
        <v>70</v>
      </c>
      <c r="D13797" s="509">
        <v>0</v>
      </c>
      <c r="E13797" s="509">
        <v>0</v>
      </c>
      <c r="F13797" s="509">
        <v>0</v>
      </c>
      <c r="G13797" s="509">
        <v>0</v>
      </c>
      <c r="H13797" s="509">
        <v>0</v>
      </c>
    </row>
    <row r="13798" spans="1:8">
      <c r="A13798" s="508" t="s">
        <v>663</v>
      </c>
      <c r="B13798" s="509" t="s">
        <v>435</v>
      </c>
      <c r="C13798" s="509" t="s">
        <v>1046</v>
      </c>
      <c r="D13798" s="509">
        <v>0</v>
      </c>
      <c r="E13798" s="509">
        <v>0</v>
      </c>
      <c r="F13798" s="509">
        <v>0</v>
      </c>
      <c r="G13798" s="509">
        <v>0</v>
      </c>
      <c r="H13798" s="509">
        <v>0</v>
      </c>
    </row>
    <row r="13799" spans="1:8">
      <c r="A13799" s="508" t="s">
        <v>663</v>
      </c>
      <c r="B13799" s="509" t="s">
        <v>435</v>
      </c>
      <c r="C13799" s="509">
        <v>71</v>
      </c>
      <c r="D13799" s="509">
        <v>0</v>
      </c>
      <c r="E13799" s="509">
        <v>0</v>
      </c>
      <c r="F13799" s="509">
        <v>0</v>
      </c>
      <c r="G13799" s="509">
        <v>0</v>
      </c>
      <c r="H13799" s="509">
        <v>0</v>
      </c>
    </row>
    <row r="13800" spans="1:8">
      <c r="A13800" s="508" t="s">
        <v>663</v>
      </c>
      <c r="B13800" s="509" t="s">
        <v>435</v>
      </c>
      <c r="C13800" s="509" t="s">
        <v>1047</v>
      </c>
      <c r="D13800" s="509">
        <v>3</v>
      </c>
      <c r="E13800" s="509">
        <v>3</v>
      </c>
      <c r="F13800" s="509">
        <v>1</v>
      </c>
      <c r="G13800" s="509">
        <v>1</v>
      </c>
      <c r="H13800" s="509">
        <v>4</v>
      </c>
    </row>
    <row r="13801" spans="1:8">
      <c r="A13801" s="508" t="s">
        <v>663</v>
      </c>
      <c r="B13801" s="509" t="s">
        <v>435</v>
      </c>
      <c r="C13801" s="509" t="s">
        <v>1048</v>
      </c>
      <c r="D13801" s="509">
        <v>0</v>
      </c>
      <c r="E13801" s="509">
        <v>0</v>
      </c>
      <c r="F13801" s="509">
        <v>0</v>
      </c>
      <c r="G13801" s="509">
        <v>0</v>
      </c>
      <c r="H13801" s="509">
        <v>0</v>
      </c>
    </row>
    <row r="13802" spans="1:8">
      <c r="A13802" s="508" t="s">
        <v>663</v>
      </c>
      <c r="B13802" s="509" t="s">
        <v>435</v>
      </c>
      <c r="C13802" s="509" t="s">
        <v>1049</v>
      </c>
      <c r="D13802" s="509">
        <v>0</v>
      </c>
      <c r="E13802" s="509">
        <v>0</v>
      </c>
      <c r="F13802" s="509">
        <v>0</v>
      </c>
      <c r="G13802" s="509">
        <v>0</v>
      </c>
      <c r="H13802" s="509">
        <v>0</v>
      </c>
    </row>
    <row r="13803" spans="1:8">
      <c r="A13803" s="508" t="s">
        <v>663</v>
      </c>
      <c r="B13803" s="509" t="s">
        <v>435</v>
      </c>
      <c r="C13803" s="509" t="s">
        <v>1050</v>
      </c>
      <c r="D13803" s="509">
        <v>0</v>
      </c>
      <c r="E13803" s="509">
        <v>0</v>
      </c>
      <c r="F13803" s="509">
        <v>0</v>
      </c>
      <c r="G13803" s="509">
        <v>0</v>
      </c>
      <c r="H13803" s="509">
        <v>0</v>
      </c>
    </row>
    <row r="13804" spans="1:8">
      <c r="A13804" s="508" t="s">
        <v>663</v>
      </c>
      <c r="B13804" s="509" t="s">
        <v>435</v>
      </c>
      <c r="C13804" s="509" t="s">
        <v>1051</v>
      </c>
      <c r="D13804" s="509">
        <v>0</v>
      </c>
      <c r="E13804" s="509">
        <v>0</v>
      </c>
      <c r="F13804" s="509">
        <v>0</v>
      </c>
      <c r="G13804" s="509">
        <v>0</v>
      </c>
      <c r="H13804" s="509">
        <v>0</v>
      </c>
    </row>
    <row r="13805" spans="1:8">
      <c r="A13805" s="508" t="s">
        <v>663</v>
      </c>
      <c r="B13805" s="509" t="s">
        <v>435</v>
      </c>
      <c r="C13805" s="509">
        <v>72</v>
      </c>
      <c r="D13805" s="509">
        <v>24</v>
      </c>
      <c r="E13805" s="509">
        <v>0</v>
      </c>
      <c r="F13805" s="509">
        <v>1</v>
      </c>
      <c r="G13805" s="509">
        <v>0</v>
      </c>
      <c r="H13805" s="509">
        <v>25</v>
      </c>
    </row>
    <row r="13806" spans="1:8">
      <c r="A13806" s="508" t="s">
        <v>663</v>
      </c>
      <c r="B13806" s="509" t="s">
        <v>435</v>
      </c>
      <c r="C13806" s="509">
        <v>74</v>
      </c>
      <c r="D13806" s="509">
        <v>2</v>
      </c>
      <c r="E13806" s="509">
        <v>0</v>
      </c>
      <c r="F13806" s="509">
        <v>1</v>
      </c>
      <c r="G13806" s="509">
        <v>0</v>
      </c>
      <c r="H13806" s="509">
        <v>3</v>
      </c>
    </row>
    <row r="13807" spans="1:8">
      <c r="A13807" s="508" t="s">
        <v>663</v>
      </c>
      <c r="B13807" s="509" t="s">
        <v>435</v>
      </c>
      <c r="C13807" s="509" t="s">
        <v>4571</v>
      </c>
      <c r="D13807" s="509">
        <v>153</v>
      </c>
      <c r="E13807" s="509">
        <v>15</v>
      </c>
      <c r="F13807" s="509">
        <v>23</v>
      </c>
      <c r="G13807" s="509">
        <v>2</v>
      </c>
      <c r="H13807" s="509">
        <v>176</v>
      </c>
    </row>
    <row r="13808" spans="1:8">
      <c r="A13808" s="508" t="s">
        <v>664</v>
      </c>
      <c r="B13808" s="509" t="s">
        <v>436</v>
      </c>
      <c r="C13808" s="509">
        <v>1</v>
      </c>
      <c r="D13808" s="509">
        <v>0</v>
      </c>
      <c r="E13808" s="509">
        <v>0</v>
      </c>
      <c r="F13808" s="509">
        <v>0</v>
      </c>
      <c r="G13808" s="509">
        <v>0</v>
      </c>
      <c r="H13808" s="509">
        <v>0</v>
      </c>
    </row>
    <row r="13809" spans="1:8">
      <c r="A13809" s="508" t="s">
        <v>664</v>
      </c>
      <c r="B13809" s="509" t="s">
        <v>436</v>
      </c>
      <c r="C13809" s="509" t="s">
        <v>1023</v>
      </c>
      <c r="D13809" s="509">
        <v>0</v>
      </c>
      <c r="E13809" s="509">
        <v>0</v>
      </c>
      <c r="F13809" s="509">
        <v>0</v>
      </c>
      <c r="G13809" s="509">
        <v>0</v>
      </c>
      <c r="H13809" s="509">
        <v>0</v>
      </c>
    </row>
    <row r="13810" spans="1:8">
      <c r="A13810" s="508" t="s">
        <v>664</v>
      </c>
      <c r="B13810" s="509" t="s">
        <v>436</v>
      </c>
      <c r="C13810" s="509">
        <v>2</v>
      </c>
      <c r="D13810" s="509">
        <v>1</v>
      </c>
      <c r="E13810" s="509">
        <v>0</v>
      </c>
      <c r="F13810" s="509">
        <v>0</v>
      </c>
      <c r="G13810" s="509">
        <v>0</v>
      </c>
      <c r="H13810" s="509">
        <v>1</v>
      </c>
    </row>
    <row r="13811" spans="1:8">
      <c r="A13811" s="508" t="s">
        <v>664</v>
      </c>
      <c r="B13811" s="509" t="s">
        <v>436</v>
      </c>
      <c r="C13811" s="509">
        <v>3</v>
      </c>
      <c r="D13811" s="509">
        <v>0</v>
      </c>
      <c r="E13811" s="509">
        <v>0</v>
      </c>
      <c r="F13811" s="509">
        <v>0</v>
      </c>
      <c r="G13811" s="509">
        <v>0</v>
      </c>
      <c r="H13811" s="509">
        <v>0</v>
      </c>
    </row>
    <row r="13812" spans="1:8">
      <c r="A13812" s="508" t="s">
        <v>664</v>
      </c>
      <c r="B13812" s="509" t="s">
        <v>436</v>
      </c>
      <c r="C13812" s="509">
        <v>4</v>
      </c>
      <c r="D13812" s="509">
        <v>0</v>
      </c>
      <c r="E13812" s="509">
        <v>0</v>
      </c>
      <c r="F13812" s="509">
        <v>0</v>
      </c>
      <c r="G13812" s="509">
        <v>0</v>
      </c>
      <c r="H13812" s="509">
        <v>0</v>
      </c>
    </row>
    <row r="13813" spans="1:8">
      <c r="A13813" s="508" t="s">
        <v>664</v>
      </c>
      <c r="B13813" s="509" t="s">
        <v>436</v>
      </c>
      <c r="C13813" s="509">
        <v>5</v>
      </c>
      <c r="D13813" s="509">
        <v>0</v>
      </c>
      <c r="E13813" s="509">
        <v>0</v>
      </c>
      <c r="F13813" s="509">
        <v>0</v>
      </c>
      <c r="G13813" s="509">
        <v>0</v>
      </c>
      <c r="H13813" s="509">
        <v>0</v>
      </c>
    </row>
    <row r="13814" spans="1:8">
      <c r="A13814" s="508" t="s">
        <v>664</v>
      </c>
      <c r="B13814" s="509" t="s">
        <v>436</v>
      </c>
      <c r="C13814" s="509">
        <v>6</v>
      </c>
      <c r="D13814" s="509">
        <v>0</v>
      </c>
      <c r="E13814" s="509">
        <v>0</v>
      </c>
      <c r="F13814" s="509">
        <v>0</v>
      </c>
      <c r="G13814" s="509">
        <v>0</v>
      </c>
      <c r="H13814" s="509">
        <v>0</v>
      </c>
    </row>
    <row r="13815" spans="1:8">
      <c r="A13815" s="508" t="s">
        <v>664</v>
      </c>
      <c r="B13815" s="509" t="s">
        <v>436</v>
      </c>
      <c r="C13815" s="509">
        <v>7</v>
      </c>
      <c r="D13815" s="509">
        <v>0</v>
      </c>
      <c r="E13815" s="509">
        <v>0</v>
      </c>
      <c r="F13815" s="509">
        <v>0</v>
      </c>
      <c r="G13815" s="509">
        <v>0</v>
      </c>
      <c r="H13815" s="509">
        <v>0</v>
      </c>
    </row>
    <row r="13816" spans="1:8">
      <c r="A13816" s="508" t="s">
        <v>664</v>
      </c>
      <c r="B13816" s="509" t="s">
        <v>436</v>
      </c>
      <c r="C13816" s="509">
        <v>8</v>
      </c>
      <c r="D13816" s="509">
        <v>0</v>
      </c>
      <c r="E13816" s="509">
        <v>0</v>
      </c>
      <c r="F13816" s="509">
        <v>0</v>
      </c>
      <c r="G13816" s="509">
        <v>0</v>
      </c>
      <c r="H13816" s="509">
        <v>0</v>
      </c>
    </row>
    <row r="13817" spans="1:8">
      <c r="A13817" s="508" t="s">
        <v>664</v>
      </c>
      <c r="B13817" s="509" t="s">
        <v>436</v>
      </c>
      <c r="C13817" s="509">
        <v>9</v>
      </c>
      <c r="D13817" s="509">
        <v>0</v>
      </c>
      <c r="E13817" s="509">
        <v>0</v>
      </c>
      <c r="F13817" s="509">
        <v>0</v>
      </c>
      <c r="G13817" s="509">
        <v>0</v>
      </c>
      <c r="H13817" s="509">
        <v>0</v>
      </c>
    </row>
    <row r="13818" spans="1:8">
      <c r="A13818" s="508" t="s">
        <v>664</v>
      </c>
      <c r="B13818" s="509" t="s">
        <v>436</v>
      </c>
      <c r="C13818" s="509">
        <v>10</v>
      </c>
      <c r="D13818" s="509">
        <v>0</v>
      </c>
      <c r="E13818" s="509">
        <v>0</v>
      </c>
      <c r="F13818" s="509">
        <v>0</v>
      </c>
      <c r="G13818" s="509">
        <v>0</v>
      </c>
      <c r="H13818" s="509">
        <v>0</v>
      </c>
    </row>
    <row r="13819" spans="1:8">
      <c r="A13819" s="508" t="s">
        <v>664</v>
      </c>
      <c r="B13819" s="509" t="s">
        <v>436</v>
      </c>
      <c r="C13819" s="509">
        <v>11</v>
      </c>
      <c r="D13819" s="509">
        <v>0</v>
      </c>
      <c r="E13819" s="509">
        <v>0</v>
      </c>
      <c r="F13819" s="509">
        <v>0</v>
      </c>
      <c r="G13819" s="509">
        <v>0</v>
      </c>
      <c r="H13819" s="509">
        <v>0</v>
      </c>
    </row>
    <row r="13820" spans="1:8">
      <c r="A13820" s="508" t="s">
        <v>664</v>
      </c>
      <c r="B13820" s="509" t="s">
        <v>436</v>
      </c>
      <c r="C13820" s="509">
        <v>12</v>
      </c>
      <c r="D13820" s="509">
        <v>0</v>
      </c>
      <c r="E13820" s="509">
        <v>0</v>
      </c>
      <c r="F13820" s="509">
        <v>0</v>
      </c>
      <c r="G13820" s="509">
        <v>0</v>
      </c>
      <c r="H13820" s="509">
        <v>0</v>
      </c>
    </row>
    <row r="13821" spans="1:8">
      <c r="A13821" s="508" t="s">
        <v>664</v>
      </c>
      <c r="B13821" s="509" t="s">
        <v>436</v>
      </c>
      <c r="C13821" s="509">
        <v>13</v>
      </c>
      <c r="D13821" s="509">
        <v>0</v>
      </c>
      <c r="E13821" s="509">
        <v>0</v>
      </c>
      <c r="F13821" s="509">
        <v>0</v>
      </c>
      <c r="G13821" s="509">
        <v>0</v>
      </c>
      <c r="H13821" s="509">
        <v>0</v>
      </c>
    </row>
    <row r="13822" spans="1:8">
      <c r="A13822" s="508" t="s">
        <v>664</v>
      </c>
      <c r="B13822" s="509" t="s">
        <v>436</v>
      </c>
      <c r="C13822" s="509">
        <v>14</v>
      </c>
      <c r="D13822" s="509">
        <v>0</v>
      </c>
      <c r="E13822" s="509">
        <v>0</v>
      </c>
      <c r="F13822" s="509">
        <v>0</v>
      </c>
      <c r="G13822" s="509">
        <v>0</v>
      </c>
      <c r="H13822" s="509">
        <v>0</v>
      </c>
    </row>
    <row r="13823" spans="1:8">
      <c r="A13823" s="508" t="s">
        <v>664</v>
      </c>
      <c r="B13823" s="509" t="s">
        <v>436</v>
      </c>
      <c r="C13823" s="509">
        <v>15</v>
      </c>
      <c r="D13823" s="509">
        <v>0</v>
      </c>
      <c r="E13823" s="509">
        <v>0</v>
      </c>
      <c r="F13823" s="509">
        <v>0</v>
      </c>
      <c r="G13823" s="509">
        <v>0</v>
      </c>
      <c r="H13823" s="509">
        <v>0</v>
      </c>
    </row>
    <row r="13824" spans="1:8">
      <c r="A13824" s="508" t="s">
        <v>664</v>
      </c>
      <c r="B13824" s="509" t="s">
        <v>436</v>
      </c>
      <c r="C13824" s="509">
        <v>16</v>
      </c>
      <c r="D13824" s="509">
        <v>0</v>
      </c>
      <c r="E13824" s="509">
        <v>0</v>
      </c>
      <c r="F13824" s="509">
        <v>0</v>
      </c>
      <c r="G13824" s="509">
        <v>0</v>
      </c>
      <c r="H13824" s="509">
        <v>0</v>
      </c>
    </row>
    <row r="13825" spans="1:8">
      <c r="A13825" s="508" t="s">
        <v>664</v>
      </c>
      <c r="B13825" s="509" t="s">
        <v>436</v>
      </c>
      <c r="C13825" s="509">
        <v>17</v>
      </c>
      <c r="D13825" s="509">
        <v>1</v>
      </c>
      <c r="E13825" s="509">
        <v>0</v>
      </c>
      <c r="F13825" s="509">
        <v>0</v>
      </c>
      <c r="G13825" s="509">
        <v>0</v>
      </c>
      <c r="H13825" s="509">
        <v>1</v>
      </c>
    </row>
    <row r="13826" spans="1:8">
      <c r="A13826" s="508" t="s">
        <v>664</v>
      </c>
      <c r="B13826" s="509" t="s">
        <v>436</v>
      </c>
      <c r="C13826" s="509">
        <v>18</v>
      </c>
      <c r="D13826" s="509">
        <v>0</v>
      </c>
      <c r="E13826" s="509">
        <v>0</v>
      </c>
      <c r="F13826" s="509">
        <v>0</v>
      </c>
      <c r="G13826" s="509">
        <v>0</v>
      </c>
      <c r="H13826" s="509">
        <v>0</v>
      </c>
    </row>
    <row r="13827" spans="1:8">
      <c r="A13827" s="508" t="s">
        <v>664</v>
      </c>
      <c r="B13827" s="509" t="s">
        <v>436</v>
      </c>
      <c r="C13827" s="509" t="s">
        <v>1024</v>
      </c>
      <c r="D13827" s="509">
        <v>1</v>
      </c>
      <c r="E13827" s="509">
        <v>0</v>
      </c>
      <c r="F13827" s="509">
        <v>0</v>
      </c>
      <c r="G13827" s="509">
        <v>0</v>
      </c>
      <c r="H13827" s="509">
        <v>1</v>
      </c>
    </row>
    <row r="13828" spans="1:8">
      <c r="A13828" s="508" t="s">
        <v>664</v>
      </c>
      <c r="B13828" s="509" t="s">
        <v>436</v>
      </c>
      <c r="C13828" s="509" t="s">
        <v>1025</v>
      </c>
      <c r="D13828" s="509">
        <v>0</v>
      </c>
      <c r="E13828" s="509">
        <v>0</v>
      </c>
      <c r="F13828" s="509">
        <v>0</v>
      </c>
      <c r="G13828" s="509">
        <v>0</v>
      </c>
      <c r="H13828" s="509">
        <v>0</v>
      </c>
    </row>
    <row r="13829" spans="1:8">
      <c r="A13829" s="508" t="s">
        <v>664</v>
      </c>
      <c r="B13829" s="509" t="s">
        <v>436</v>
      </c>
      <c r="C13829" s="509">
        <v>19</v>
      </c>
      <c r="D13829" s="509">
        <v>0</v>
      </c>
      <c r="E13829" s="509">
        <v>0</v>
      </c>
      <c r="F13829" s="509">
        <v>0</v>
      </c>
      <c r="G13829" s="509">
        <v>0</v>
      </c>
      <c r="H13829" s="509">
        <v>0</v>
      </c>
    </row>
    <row r="13830" spans="1:8">
      <c r="A13830" s="508" t="s">
        <v>664</v>
      </c>
      <c r="B13830" s="509" t="s">
        <v>436</v>
      </c>
      <c r="C13830" s="509">
        <v>20</v>
      </c>
      <c r="D13830" s="509">
        <v>0</v>
      </c>
      <c r="E13830" s="509">
        <v>0</v>
      </c>
      <c r="F13830" s="509">
        <v>0</v>
      </c>
      <c r="G13830" s="509">
        <v>0</v>
      </c>
      <c r="H13830" s="509">
        <v>0</v>
      </c>
    </row>
    <row r="13831" spans="1:8">
      <c r="A13831" s="508" t="s">
        <v>664</v>
      </c>
      <c r="B13831" s="509" t="s">
        <v>436</v>
      </c>
      <c r="C13831" s="509">
        <v>21</v>
      </c>
      <c r="D13831" s="509">
        <v>0</v>
      </c>
      <c r="E13831" s="509">
        <v>0</v>
      </c>
      <c r="F13831" s="509">
        <v>0</v>
      </c>
      <c r="G13831" s="509">
        <v>0</v>
      </c>
      <c r="H13831" s="509">
        <v>0</v>
      </c>
    </row>
    <row r="13832" spans="1:8">
      <c r="A13832" s="508" t="s">
        <v>664</v>
      </c>
      <c r="B13832" s="509" t="s">
        <v>436</v>
      </c>
      <c r="C13832" s="509" t="s">
        <v>1026</v>
      </c>
      <c r="D13832" s="509">
        <v>0</v>
      </c>
      <c r="E13832" s="509">
        <v>0</v>
      </c>
      <c r="F13832" s="509">
        <v>0</v>
      </c>
      <c r="G13832" s="509">
        <v>0</v>
      </c>
      <c r="H13832" s="509">
        <v>0</v>
      </c>
    </row>
    <row r="13833" spans="1:8">
      <c r="A13833" s="508" t="s">
        <v>664</v>
      </c>
      <c r="B13833" s="509" t="s">
        <v>436</v>
      </c>
      <c r="C13833" s="509" t="s">
        <v>1027</v>
      </c>
      <c r="D13833" s="509">
        <v>0</v>
      </c>
      <c r="E13833" s="509">
        <v>0</v>
      </c>
      <c r="F13833" s="509">
        <v>0</v>
      </c>
      <c r="G13833" s="509">
        <v>0</v>
      </c>
      <c r="H13833" s="509">
        <v>0</v>
      </c>
    </row>
    <row r="13834" spans="1:8">
      <c r="A13834" s="508" t="s">
        <v>664</v>
      </c>
      <c r="B13834" s="509" t="s">
        <v>436</v>
      </c>
      <c r="C13834" s="509" t="s">
        <v>1028</v>
      </c>
      <c r="D13834" s="509">
        <v>0</v>
      </c>
      <c r="E13834" s="509">
        <v>0</v>
      </c>
      <c r="F13834" s="509">
        <v>0</v>
      </c>
      <c r="G13834" s="509">
        <v>0</v>
      </c>
      <c r="H13834" s="509">
        <v>0</v>
      </c>
    </row>
    <row r="13835" spans="1:8">
      <c r="A13835" s="508" t="s">
        <v>664</v>
      </c>
      <c r="B13835" s="509" t="s">
        <v>436</v>
      </c>
      <c r="C13835" s="509">
        <v>22</v>
      </c>
      <c r="D13835" s="509">
        <v>0</v>
      </c>
      <c r="E13835" s="509">
        <v>0</v>
      </c>
      <c r="F13835" s="509">
        <v>0</v>
      </c>
      <c r="G13835" s="509">
        <v>0</v>
      </c>
      <c r="H13835" s="509">
        <v>0</v>
      </c>
    </row>
    <row r="13836" spans="1:8">
      <c r="A13836" s="508" t="s">
        <v>664</v>
      </c>
      <c r="B13836" s="509" t="s">
        <v>436</v>
      </c>
      <c r="C13836" s="509">
        <v>23</v>
      </c>
      <c r="D13836" s="509">
        <v>1</v>
      </c>
      <c r="E13836" s="509">
        <v>0</v>
      </c>
      <c r="F13836" s="509">
        <v>0</v>
      </c>
      <c r="G13836" s="509">
        <v>0</v>
      </c>
      <c r="H13836" s="509">
        <v>1</v>
      </c>
    </row>
    <row r="13837" spans="1:8">
      <c r="A13837" s="508" t="s">
        <v>664</v>
      </c>
      <c r="B13837" s="509" t="s">
        <v>436</v>
      </c>
      <c r="C13837" s="509" t="s">
        <v>1029</v>
      </c>
      <c r="D13837" s="509">
        <v>0</v>
      </c>
      <c r="E13837" s="509">
        <v>0</v>
      </c>
      <c r="F13837" s="509">
        <v>0</v>
      </c>
      <c r="G13837" s="509">
        <v>0</v>
      </c>
      <c r="H13837" s="509">
        <v>0</v>
      </c>
    </row>
    <row r="13838" spans="1:8">
      <c r="A13838" s="508" t="s">
        <v>664</v>
      </c>
      <c r="B13838" s="509" t="s">
        <v>436</v>
      </c>
      <c r="C13838" s="509">
        <v>24</v>
      </c>
      <c r="D13838" s="509">
        <v>0</v>
      </c>
      <c r="E13838" s="509">
        <v>0</v>
      </c>
      <c r="F13838" s="509">
        <v>0</v>
      </c>
      <c r="G13838" s="509">
        <v>0</v>
      </c>
      <c r="H13838" s="509">
        <v>0</v>
      </c>
    </row>
    <row r="13839" spans="1:8">
      <c r="A13839" s="508" t="s">
        <v>664</v>
      </c>
      <c r="B13839" s="509" t="s">
        <v>436</v>
      </c>
      <c r="C13839" s="509">
        <v>25</v>
      </c>
      <c r="D13839" s="509">
        <v>0</v>
      </c>
      <c r="E13839" s="509">
        <v>0</v>
      </c>
      <c r="F13839" s="509">
        <v>0</v>
      </c>
      <c r="G13839" s="509">
        <v>0</v>
      </c>
    </row>
    <row r="13840" spans="1:8">
      <c r="A13840" s="508" t="s">
        <v>664</v>
      </c>
      <c r="B13840" s="509" t="s">
        <v>436</v>
      </c>
      <c r="C13840" s="509">
        <v>26</v>
      </c>
      <c r="D13840" s="509">
        <v>0</v>
      </c>
      <c r="E13840" s="509">
        <v>0</v>
      </c>
      <c r="F13840" s="509">
        <v>0</v>
      </c>
      <c r="G13840" s="509">
        <v>0</v>
      </c>
      <c r="H13840" s="509">
        <v>0</v>
      </c>
    </row>
    <row r="13841" spans="1:8">
      <c r="A13841" s="508" t="s">
        <v>664</v>
      </c>
      <c r="B13841" s="509" t="s">
        <v>436</v>
      </c>
      <c r="C13841" s="509">
        <v>27</v>
      </c>
      <c r="D13841" s="509">
        <v>1</v>
      </c>
      <c r="E13841" s="509">
        <v>0</v>
      </c>
      <c r="F13841" s="509">
        <v>0</v>
      </c>
      <c r="G13841" s="509">
        <v>0</v>
      </c>
      <c r="H13841" s="509">
        <v>1</v>
      </c>
    </row>
    <row r="13842" spans="1:8">
      <c r="A13842" s="508" t="s">
        <v>664</v>
      </c>
      <c r="B13842" s="509" t="s">
        <v>436</v>
      </c>
      <c r="C13842" s="509">
        <v>28</v>
      </c>
      <c r="D13842" s="509">
        <v>0</v>
      </c>
      <c r="E13842" s="509">
        <v>0</v>
      </c>
      <c r="F13842" s="509">
        <v>0</v>
      </c>
      <c r="G13842" s="509">
        <v>0</v>
      </c>
      <c r="H13842" s="509">
        <v>0</v>
      </c>
    </row>
    <row r="13843" spans="1:8">
      <c r="A13843" s="508" t="s">
        <v>664</v>
      </c>
      <c r="B13843" s="509" t="s">
        <v>436</v>
      </c>
      <c r="C13843" s="509">
        <v>29</v>
      </c>
      <c r="D13843" s="509">
        <v>0</v>
      </c>
      <c r="E13843" s="509">
        <v>0</v>
      </c>
      <c r="F13843" s="509">
        <v>0</v>
      </c>
      <c r="G13843" s="509">
        <v>0</v>
      </c>
      <c r="H13843" s="509">
        <v>0</v>
      </c>
    </row>
    <row r="13844" spans="1:8">
      <c r="A13844" s="508" t="s">
        <v>664</v>
      </c>
      <c r="B13844" s="509" t="s">
        <v>436</v>
      </c>
      <c r="C13844" s="509">
        <v>30</v>
      </c>
      <c r="D13844" s="509">
        <v>0</v>
      </c>
      <c r="E13844" s="509">
        <v>0</v>
      </c>
      <c r="F13844" s="509">
        <v>0</v>
      </c>
      <c r="G13844" s="509">
        <v>0</v>
      </c>
      <c r="H13844" s="509">
        <v>0</v>
      </c>
    </row>
    <row r="13845" spans="1:8">
      <c r="A13845" s="508" t="s">
        <v>664</v>
      </c>
      <c r="B13845" s="509" t="s">
        <v>436</v>
      </c>
      <c r="C13845" s="509">
        <v>31</v>
      </c>
      <c r="D13845" s="509">
        <v>0</v>
      </c>
      <c r="E13845" s="509">
        <v>0</v>
      </c>
      <c r="F13845" s="509">
        <v>0</v>
      </c>
      <c r="G13845" s="509">
        <v>0</v>
      </c>
      <c r="H13845" s="509">
        <v>0</v>
      </c>
    </row>
    <row r="13846" spans="1:8">
      <c r="A13846" s="508" t="s">
        <v>664</v>
      </c>
      <c r="B13846" s="509" t="s">
        <v>436</v>
      </c>
      <c r="C13846" s="509">
        <v>32</v>
      </c>
      <c r="D13846" s="509">
        <v>0</v>
      </c>
      <c r="E13846" s="509">
        <v>0</v>
      </c>
      <c r="F13846" s="509">
        <v>0</v>
      </c>
      <c r="G13846" s="509">
        <v>0</v>
      </c>
      <c r="H13846" s="509">
        <v>0</v>
      </c>
    </row>
    <row r="13847" spans="1:8">
      <c r="A13847" s="508" t="s">
        <v>664</v>
      </c>
      <c r="B13847" s="509" t="s">
        <v>436</v>
      </c>
      <c r="C13847" s="509">
        <v>33</v>
      </c>
      <c r="D13847" s="509">
        <v>0</v>
      </c>
      <c r="E13847" s="509">
        <v>0</v>
      </c>
      <c r="F13847" s="509">
        <v>0</v>
      </c>
      <c r="G13847" s="509">
        <v>0</v>
      </c>
      <c r="H13847" s="509">
        <v>0</v>
      </c>
    </row>
    <row r="13848" spans="1:8">
      <c r="A13848" s="508" t="s">
        <v>664</v>
      </c>
      <c r="B13848" s="509" t="s">
        <v>436</v>
      </c>
      <c r="C13848" s="509">
        <v>34</v>
      </c>
      <c r="D13848" s="509">
        <v>0</v>
      </c>
      <c r="E13848" s="509">
        <v>0</v>
      </c>
      <c r="F13848" s="509">
        <v>0</v>
      </c>
      <c r="G13848" s="509">
        <v>0</v>
      </c>
      <c r="H13848" s="509">
        <v>0</v>
      </c>
    </row>
    <row r="13849" spans="1:8">
      <c r="A13849" s="508" t="s">
        <v>664</v>
      </c>
      <c r="B13849" s="509" t="s">
        <v>436</v>
      </c>
      <c r="C13849" s="509">
        <v>35</v>
      </c>
      <c r="D13849" s="509">
        <v>0</v>
      </c>
      <c r="E13849" s="509">
        <v>0</v>
      </c>
      <c r="F13849" s="509">
        <v>0</v>
      </c>
      <c r="G13849" s="509">
        <v>0</v>
      </c>
      <c r="H13849" s="509">
        <v>0</v>
      </c>
    </row>
    <row r="13850" spans="1:8">
      <c r="A13850" s="508" t="s">
        <v>664</v>
      </c>
      <c r="B13850" s="509" t="s">
        <v>436</v>
      </c>
      <c r="C13850" s="509">
        <v>36</v>
      </c>
      <c r="D13850" s="509">
        <v>0</v>
      </c>
      <c r="E13850" s="509">
        <v>0</v>
      </c>
      <c r="F13850" s="509">
        <v>0</v>
      </c>
      <c r="G13850" s="509">
        <v>0</v>
      </c>
      <c r="H13850" s="509">
        <v>0</v>
      </c>
    </row>
    <row r="13851" spans="1:8">
      <c r="A13851" s="508" t="s">
        <v>664</v>
      </c>
      <c r="B13851" s="509" t="s">
        <v>436</v>
      </c>
      <c r="C13851" s="509">
        <v>37</v>
      </c>
      <c r="D13851" s="509">
        <v>0</v>
      </c>
      <c r="E13851" s="509">
        <v>0</v>
      </c>
      <c r="F13851" s="509">
        <v>0</v>
      </c>
      <c r="G13851" s="509">
        <v>0</v>
      </c>
      <c r="H13851" s="509">
        <v>0</v>
      </c>
    </row>
    <row r="13852" spans="1:8">
      <c r="A13852" s="508" t="s">
        <v>664</v>
      </c>
      <c r="B13852" s="509" t="s">
        <v>436</v>
      </c>
      <c r="C13852" s="509">
        <v>38</v>
      </c>
      <c r="D13852" s="509">
        <v>0</v>
      </c>
      <c r="E13852" s="509">
        <v>0</v>
      </c>
      <c r="F13852" s="509">
        <v>0</v>
      </c>
      <c r="G13852" s="509">
        <v>0</v>
      </c>
      <c r="H13852" s="509">
        <v>0</v>
      </c>
    </row>
    <row r="13853" spans="1:8">
      <c r="A13853" s="508" t="s">
        <v>664</v>
      </c>
      <c r="B13853" s="509" t="s">
        <v>436</v>
      </c>
      <c r="C13853" s="509" t="s">
        <v>1030</v>
      </c>
      <c r="D13853" s="509">
        <v>0</v>
      </c>
      <c r="E13853" s="509">
        <v>0</v>
      </c>
      <c r="F13853" s="509">
        <v>0</v>
      </c>
      <c r="G13853" s="509">
        <v>0</v>
      </c>
    </row>
    <row r="13854" spans="1:8">
      <c r="A13854" s="508" t="s">
        <v>664</v>
      </c>
      <c r="B13854" s="509" t="s">
        <v>436</v>
      </c>
      <c r="C13854" s="509">
        <v>39</v>
      </c>
      <c r="D13854" s="509">
        <v>0</v>
      </c>
      <c r="E13854" s="509">
        <v>0</v>
      </c>
      <c r="F13854" s="509">
        <v>0</v>
      </c>
      <c r="G13854" s="509">
        <v>0</v>
      </c>
      <c r="H13854" s="509">
        <v>0</v>
      </c>
    </row>
    <row r="13855" spans="1:8">
      <c r="A13855" s="508" t="s">
        <v>664</v>
      </c>
      <c r="B13855" s="509" t="s">
        <v>436</v>
      </c>
      <c r="C13855" s="509">
        <v>40</v>
      </c>
      <c r="D13855" s="509">
        <v>0</v>
      </c>
      <c r="E13855" s="509">
        <v>0</v>
      </c>
      <c r="F13855" s="509">
        <v>0</v>
      </c>
      <c r="G13855" s="509">
        <v>0</v>
      </c>
      <c r="H13855" s="509">
        <v>0</v>
      </c>
    </row>
    <row r="13856" spans="1:8">
      <c r="A13856" s="508" t="s">
        <v>664</v>
      </c>
      <c r="B13856" s="509" t="s">
        <v>436</v>
      </c>
      <c r="C13856" s="509">
        <v>41</v>
      </c>
      <c r="D13856" s="509">
        <v>0</v>
      </c>
      <c r="E13856" s="509">
        <v>0</v>
      </c>
      <c r="F13856" s="509">
        <v>0</v>
      </c>
      <c r="G13856" s="509">
        <v>0</v>
      </c>
      <c r="H13856" s="509">
        <v>0</v>
      </c>
    </row>
    <row r="13857" spans="1:8">
      <c r="A13857" s="508" t="s">
        <v>664</v>
      </c>
      <c r="B13857" s="509" t="s">
        <v>436</v>
      </c>
      <c r="C13857" s="509">
        <v>42</v>
      </c>
      <c r="D13857" s="509">
        <v>0</v>
      </c>
      <c r="E13857" s="509">
        <v>0</v>
      </c>
      <c r="F13857" s="509">
        <v>0</v>
      </c>
      <c r="G13857" s="509">
        <v>0</v>
      </c>
      <c r="H13857" s="509">
        <v>0</v>
      </c>
    </row>
    <row r="13858" spans="1:8">
      <c r="A13858" s="508" t="s">
        <v>664</v>
      </c>
      <c r="B13858" s="509" t="s">
        <v>436</v>
      </c>
      <c r="C13858" s="509">
        <v>43</v>
      </c>
      <c r="D13858" s="509">
        <v>0</v>
      </c>
      <c r="E13858" s="509">
        <v>0</v>
      </c>
      <c r="F13858" s="509">
        <v>0</v>
      </c>
      <c r="G13858" s="509">
        <v>0</v>
      </c>
      <c r="H13858" s="509">
        <v>0</v>
      </c>
    </row>
    <row r="13859" spans="1:8">
      <c r="A13859" s="508" t="s">
        <v>664</v>
      </c>
      <c r="B13859" s="509" t="s">
        <v>436</v>
      </c>
      <c r="C13859" s="509">
        <v>44</v>
      </c>
      <c r="D13859" s="509">
        <v>0</v>
      </c>
      <c r="E13859" s="509">
        <v>0</v>
      </c>
      <c r="F13859" s="509">
        <v>0</v>
      </c>
      <c r="G13859" s="509">
        <v>0</v>
      </c>
      <c r="H13859" s="509">
        <v>0</v>
      </c>
    </row>
    <row r="13860" spans="1:8">
      <c r="A13860" s="508" t="s">
        <v>664</v>
      </c>
      <c r="B13860" s="509" t="s">
        <v>436</v>
      </c>
      <c r="C13860" s="509">
        <v>45</v>
      </c>
      <c r="D13860" s="509">
        <v>0</v>
      </c>
      <c r="E13860" s="509">
        <v>0</v>
      </c>
      <c r="F13860" s="509">
        <v>0</v>
      </c>
      <c r="G13860" s="509">
        <v>0</v>
      </c>
      <c r="H13860" s="509">
        <v>0</v>
      </c>
    </row>
    <row r="13861" spans="1:8">
      <c r="A13861" s="508" t="s">
        <v>664</v>
      </c>
      <c r="B13861" s="509" t="s">
        <v>436</v>
      </c>
      <c r="C13861" s="509">
        <v>46</v>
      </c>
      <c r="D13861" s="509">
        <v>1</v>
      </c>
      <c r="E13861" s="509">
        <v>1</v>
      </c>
      <c r="F13861" s="509">
        <v>0</v>
      </c>
      <c r="G13861" s="509">
        <v>0</v>
      </c>
      <c r="H13861" s="509">
        <v>1</v>
      </c>
    </row>
    <row r="13862" spans="1:8">
      <c r="A13862" s="508" t="s">
        <v>664</v>
      </c>
      <c r="B13862" s="509" t="s">
        <v>436</v>
      </c>
      <c r="C13862" s="509">
        <v>47</v>
      </c>
      <c r="D13862" s="509">
        <v>0</v>
      </c>
      <c r="E13862" s="509">
        <v>0</v>
      </c>
      <c r="F13862" s="509">
        <v>0</v>
      </c>
      <c r="G13862" s="509">
        <v>0</v>
      </c>
      <c r="H13862" s="509">
        <v>0</v>
      </c>
    </row>
    <row r="13863" spans="1:8">
      <c r="A13863" s="508" t="s">
        <v>664</v>
      </c>
      <c r="B13863" s="509" t="s">
        <v>436</v>
      </c>
      <c r="C13863" s="509">
        <v>48</v>
      </c>
      <c r="D13863" s="509">
        <v>0</v>
      </c>
      <c r="E13863" s="509">
        <v>0</v>
      </c>
      <c r="F13863" s="509">
        <v>0</v>
      </c>
      <c r="G13863" s="509">
        <v>0</v>
      </c>
      <c r="H13863" s="509">
        <v>0</v>
      </c>
    </row>
    <row r="13864" spans="1:8">
      <c r="A13864" s="508" t="s">
        <v>664</v>
      </c>
      <c r="B13864" s="509" t="s">
        <v>436</v>
      </c>
      <c r="C13864" s="509">
        <v>49</v>
      </c>
      <c r="D13864" s="509">
        <v>0</v>
      </c>
      <c r="E13864" s="509">
        <v>0</v>
      </c>
      <c r="F13864" s="509">
        <v>0</v>
      </c>
      <c r="G13864" s="509">
        <v>0</v>
      </c>
      <c r="H13864" s="509">
        <v>0</v>
      </c>
    </row>
    <row r="13865" spans="1:8">
      <c r="A13865" s="508" t="s">
        <v>664</v>
      </c>
      <c r="B13865" s="509" t="s">
        <v>436</v>
      </c>
      <c r="C13865" s="509">
        <v>50</v>
      </c>
      <c r="D13865" s="509">
        <v>0</v>
      </c>
      <c r="E13865" s="509">
        <v>0</v>
      </c>
      <c r="F13865" s="509">
        <v>0</v>
      </c>
      <c r="G13865" s="509">
        <v>0</v>
      </c>
      <c r="H13865" s="509">
        <v>0</v>
      </c>
    </row>
    <row r="13866" spans="1:8">
      <c r="A13866" s="508" t="s">
        <v>664</v>
      </c>
      <c r="B13866" s="509" t="s">
        <v>436</v>
      </c>
      <c r="C13866" s="509">
        <v>51</v>
      </c>
      <c r="D13866" s="509">
        <v>0</v>
      </c>
      <c r="E13866" s="509">
        <v>0</v>
      </c>
      <c r="F13866" s="509">
        <v>0</v>
      </c>
      <c r="G13866" s="509">
        <v>0</v>
      </c>
      <c r="H13866" s="509">
        <v>0</v>
      </c>
    </row>
    <row r="13867" spans="1:8">
      <c r="A13867" s="508" t="s">
        <v>664</v>
      </c>
      <c r="B13867" s="509" t="s">
        <v>436</v>
      </c>
      <c r="C13867" s="509" t="s">
        <v>1031</v>
      </c>
      <c r="D13867" s="509">
        <v>0</v>
      </c>
      <c r="E13867" s="509">
        <v>0</v>
      </c>
      <c r="F13867" s="509">
        <v>0</v>
      </c>
      <c r="G13867" s="509">
        <v>0</v>
      </c>
      <c r="H13867" s="509">
        <v>0</v>
      </c>
    </row>
    <row r="13868" spans="1:8">
      <c r="A13868" s="508" t="s">
        <v>664</v>
      </c>
      <c r="B13868" s="509" t="s">
        <v>436</v>
      </c>
      <c r="C13868" s="509" t="s">
        <v>1032</v>
      </c>
      <c r="D13868" s="509">
        <v>0</v>
      </c>
      <c r="E13868" s="509">
        <v>0</v>
      </c>
      <c r="F13868" s="509">
        <v>0</v>
      </c>
      <c r="G13868" s="509">
        <v>0</v>
      </c>
      <c r="H13868" s="509">
        <v>0</v>
      </c>
    </row>
    <row r="13869" spans="1:8">
      <c r="A13869" s="508" t="s">
        <v>664</v>
      </c>
      <c r="B13869" s="509" t="s">
        <v>436</v>
      </c>
      <c r="C13869" s="509">
        <v>52</v>
      </c>
      <c r="D13869" s="509">
        <v>0</v>
      </c>
      <c r="E13869" s="509">
        <v>0</v>
      </c>
      <c r="F13869" s="509">
        <v>0</v>
      </c>
      <c r="G13869" s="509">
        <v>0</v>
      </c>
      <c r="H13869" s="509">
        <v>0</v>
      </c>
    </row>
    <row r="13870" spans="1:8">
      <c r="A13870" s="508" t="s">
        <v>664</v>
      </c>
      <c r="B13870" s="509" t="s">
        <v>436</v>
      </c>
      <c r="C13870" s="509">
        <v>53</v>
      </c>
      <c r="D13870" s="509">
        <v>0</v>
      </c>
      <c r="E13870" s="509">
        <v>0</v>
      </c>
      <c r="F13870" s="509">
        <v>0</v>
      </c>
      <c r="G13870" s="509">
        <v>0</v>
      </c>
      <c r="H13870" s="509">
        <v>0</v>
      </c>
    </row>
    <row r="13871" spans="1:8">
      <c r="A13871" s="508" t="s">
        <v>664</v>
      </c>
      <c r="B13871" s="509" t="s">
        <v>436</v>
      </c>
      <c r="C13871" s="509">
        <v>54</v>
      </c>
      <c r="D13871" s="509">
        <v>0</v>
      </c>
      <c r="E13871" s="509">
        <v>0</v>
      </c>
      <c r="F13871" s="509">
        <v>0</v>
      </c>
      <c r="G13871" s="509">
        <v>0</v>
      </c>
      <c r="H13871" s="509">
        <v>0</v>
      </c>
    </row>
    <row r="13872" spans="1:8">
      <c r="A13872" s="508" t="s">
        <v>664</v>
      </c>
      <c r="B13872" s="509" t="s">
        <v>436</v>
      </c>
      <c r="C13872" s="509">
        <v>55</v>
      </c>
      <c r="D13872" s="509">
        <v>0</v>
      </c>
      <c r="E13872" s="509">
        <v>0</v>
      </c>
      <c r="F13872" s="509">
        <v>0</v>
      </c>
      <c r="G13872" s="509">
        <v>0</v>
      </c>
      <c r="H13872" s="509">
        <v>0</v>
      </c>
    </row>
    <row r="13873" spans="1:8">
      <c r="A13873" s="508" t="s">
        <v>664</v>
      </c>
      <c r="B13873" s="509" t="s">
        <v>436</v>
      </c>
      <c r="C13873" s="509">
        <v>56</v>
      </c>
      <c r="D13873" s="509">
        <v>0</v>
      </c>
      <c r="E13873" s="509">
        <v>0</v>
      </c>
      <c r="F13873" s="509">
        <v>0</v>
      </c>
      <c r="G13873" s="509">
        <v>0</v>
      </c>
      <c r="H13873" s="509">
        <v>0</v>
      </c>
    </row>
    <row r="13874" spans="1:8">
      <c r="A13874" s="508" t="s">
        <v>664</v>
      </c>
      <c r="B13874" s="509" t="s">
        <v>436</v>
      </c>
      <c r="C13874" s="509">
        <v>57</v>
      </c>
      <c r="D13874" s="509">
        <v>0</v>
      </c>
      <c r="E13874" s="509">
        <v>0</v>
      </c>
      <c r="F13874" s="509">
        <v>0</v>
      </c>
      <c r="G13874" s="509">
        <v>0</v>
      </c>
      <c r="H13874" s="509">
        <v>0</v>
      </c>
    </row>
    <row r="13875" spans="1:8">
      <c r="A13875" s="508" t="s">
        <v>664</v>
      </c>
      <c r="B13875" s="509" t="s">
        <v>436</v>
      </c>
      <c r="C13875" s="509">
        <v>58</v>
      </c>
      <c r="D13875" s="509">
        <v>0</v>
      </c>
      <c r="E13875" s="509">
        <v>0</v>
      </c>
      <c r="F13875" s="509">
        <v>0</v>
      </c>
      <c r="G13875" s="509">
        <v>0</v>
      </c>
      <c r="H13875" s="509">
        <v>0</v>
      </c>
    </row>
    <row r="13876" spans="1:8">
      <c r="A13876" s="508" t="s">
        <v>664</v>
      </c>
      <c r="B13876" s="509" t="s">
        <v>436</v>
      </c>
      <c r="C13876" s="509">
        <v>59</v>
      </c>
      <c r="D13876" s="509">
        <v>0</v>
      </c>
      <c r="E13876" s="509">
        <v>0</v>
      </c>
      <c r="F13876" s="509">
        <v>0</v>
      </c>
      <c r="G13876" s="509">
        <v>0</v>
      </c>
      <c r="H13876" s="509">
        <v>0</v>
      </c>
    </row>
    <row r="13877" spans="1:8">
      <c r="A13877" s="508" t="s">
        <v>664</v>
      </c>
      <c r="B13877" s="509" t="s">
        <v>436</v>
      </c>
      <c r="C13877" s="509">
        <v>60</v>
      </c>
      <c r="D13877" s="509">
        <v>0</v>
      </c>
      <c r="E13877" s="509">
        <v>0</v>
      </c>
      <c r="F13877" s="509">
        <v>0</v>
      </c>
      <c r="G13877" s="509">
        <v>0</v>
      </c>
      <c r="H13877" s="509">
        <v>0</v>
      </c>
    </row>
    <row r="13878" spans="1:8">
      <c r="A13878" s="508" t="s">
        <v>664</v>
      </c>
      <c r="B13878" s="509" t="s">
        <v>436</v>
      </c>
      <c r="C13878" s="509">
        <v>61</v>
      </c>
      <c r="D13878" s="509">
        <v>0</v>
      </c>
      <c r="E13878" s="509">
        <v>0</v>
      </c>
      <c r="F13878" s="509">
        <v>0</v>
      </c>
      <c r="G13878" s="509">
        <v>0</v>
      </c>
      <c r="H13878" s="509">
        <v>0</v>
      </c>
    </row>
    <row r="13879" spans="1:8">
      <c r="A13879" s="508" t="s">
        <v>664</v>
      </c>
      <c r="B13879" s="509" t="s">
        <v>436</v>
      </c>
      <c r="C13879" s="509">
        <v>62</v>
      </c>
      <c r="D13879" s="509">
        <v>0</v>
      </c>
      <c r="E13879" s="509">
        <v>0</v>
      </c>
      <c r="F13879" s="509">
        <v>0</v>
      </c>
      <c r="G13879" s="509">
        <v>0</v>
      </c>
      <c r="H13879" s="509">
        <v>0</v>
      </c>
    </row>
    <row r="13880" spans="1:8">
      <c r="A13880" s="508" t="s">
        <v>664</v>
      </c>
      <c r="B13880" s="509" t="s">
        <v>436</v>
      </c>
      <c r="C13880" s="509">
        <v>63</v>
      </c>
      <c r="D13880" s="509">
        <v>1</v>
      </c>
      <c r="E13880" s="509">
        <v>1</v>
      </c>
      <c r="F13880" s="509">
        <v>0</v>
      </c>
      <c r="G13880" s="509">
        <v>0</v>
      </c>
      <c r="H13880" s="509">
        <v>1</v>
      </c>
    </row>
    <row r="13881" spans="1:8">
      <c r="A13881" s="508" t="s">
        <v>664</v>
      </c>
      <c r="B13881" s="509" t="s">
        <v>436</v>
      </c>
      <c r="C13881" s="509" t="s">
        <v>1033</v>
      </c>
      <c r="D13881" s="509">
        <v>0</v>
      </c>
      <c r="E13881" s="509">
        <v>0</v>
      </c>
      <c r="F13881" s="509">
        <v>0</v>
      </c>
      <c r="G13881" s="509">
        <v>0</v>
      </c>
      <c r="H13881" s="509">
        <v>0</v>
      </c>
    </row>
    <row r="13882" spans="1:8">
      <c r="A13882" s="508" t="s">
        <v>664</v>
      </c>
      <c r="B13882" s="509" t="s">
        <v>436</v>
      </c>
      <c r="C13882" s="509" t="s">
        <v>1034</v>
      </c>
      <c r="D13882" s="509">
        <v>0</v>
      </c>
      <c r="E13882" s="509">
        <v>0</v>
      </c>
      <c r="F13882" s="509">
        <v>0</v>
      </c>
      <c r="G13882" s="509">
        <v>0</v>
      </c>
      <c r="H13882" s="509">
        <v>0</v>
      </c>
    </row>
    <row r="13883" spans="1:8">
      <c r="A13883" s="508" t="s">
        <v>664</v>
      </c>
      <c r="B13883" s="509" t="s">
        <v>436</v>
      </c>
      <c r="C13883" s="509">
        <v>64</v>
      </c>
      <c r="D13883" s="509">
        <v>0</v>
      </c>
      <c r="E13883" s="509">
        <v>0</v>
      </c>
      <c r="F13883" s="509">
        <v>0</v>
      </c>
      <c r="G13883" s="509">
        <v>0</v>
      </c>
      <c r="H13883" s="509">
        <v>0</v>
      </c>
    </row>
    <row r="13884" spans="1:8">
      <c r="A13884" s="508" t="s">
        <v>664</v>
      </c>
      <c r="B13884" s="509" t="s">
        <v>436</v>
      </c>
      <c r="C13884" s="509" t="s">
        <v>1035</v>
      </c>
      <c r="D13884" s="509">
        <v>0</v>
      </c>
      <c r="E13884" s="509">
        <v>0</v>
      </c>
      <c r="F13884" s="509">
        <v>1</v>
      </c>
      <c r="G13884" s="509">
        <v>0</v>
      </c>
      <c r="H13884" s="509">
        <v>1</v>
      </c>
    </row>
    <row r="13885" spans="1:8">
      <c r="A13885" s="508" t="s">
        <v>664</v>
      </c>
      <c r="B13885" s="509" t="s">
        <v>436</v>
      </c>
      <c r="C13885" s="509">
        <v>65</v>
      </c>
      <c r="D13885" s="509">
        <v>0</v>
      </c>
      <c r="E13885" s="509">
        <v>0</v>
      </c>
      <c r="F13885" s="509">
        <v>0</v>
      </c>
      <c r="G13885" s="509">
        <v>0</v>
      </c>
      <c r="H13885" s="509">
        <v>0</v>
      </c>
    </row>
    <row r="13886" spans="1:8">
      <c r="A13886" s="508" t="s">
        <v>664</v>
      </c>
      <c r="B13886" s="509" t="s">
        <v>436</v>
      </c>
      <c r="C13886" s="509">
        <v>66</v>
      </c>
      <c r="D13886" s="509">
        <v>0</v>
      </c>
      <c r="E13886" s="509">
        <v>0</v>
      </c>
      <c r="F13886" s="509">
        <v>0</v>
      </c>
      <c r="G13886" s="509">
        <v>0</v>
      </c>
      <c r="H13886" s="509">
        <v>0</v>
      </c>
    </row>
    <row r="13887" spans="1:8">
      <c r="A13887" s="508" t="s">
        <v>664</v>
      </c>
      <c r="B13887" s="509" t="s">
        <v>436</v>
      </c>
      <c r="C13887" s="509" t="s">
        <v>1036</v>
      </c>
      <c r="D13887" s="509">
        <v>0</v>
      </c>
      <c r="E13887" s="509">
        <v>0</v>
      </c>
      <c r="F13887" s="509">
        <v>0</v>
      </c>
      <c r="G13887" s="509">
        <v>0</v>
      </c>
      <c r="H13887" s="509">
        <v>0</v>
      </c>
    </row>
    <row r="13888" spans="1:8">
      <c r="A13888" s="508" t="s">
        <v>664</v>
      </c>
      <c r="B13888" s="509" t="s">
        <v>436</v>
      </c>
      <c r="C13888" s="509" t="s">
        <v>1037</v>
      </c>
      <c r="D13888" s="509">
        <v>10</v>
      </c>
      <c r="E13888" s="509">
        <v>0</v>
      </c>
      <c r="F13888" s="509">
        <v>1</v>
      </c>
      <c r="G13888" s="509">
        <v>0</v>
      </c>
      <c r="H13888" s="509">
        <v>11</v>
      </c>
    </row>
    <row r="13889" spans="1:8">
      <c r="A13889" s="508" t="s">
        <v>664</v>
      </c>
      <c r="B13889" s="509" t="s">
        <v>436</v>
      </c>
      <c r="C13889" s="509" t="s">
        <v>1038</v>
      </c>
      <c r="D13889" s="509">
        <v>0</v>
      </c>
      <c r="E13889" s="509">
        <v>0</v>
      </c>
      <c r="F13889" s="509">
        <v>0</v>
      </c>
      <c r="G13889" s="509">
        <v>0</v>
      </c>
      <c r="H13889" s="509">
        <v>0</v>
      </c>
    </row>
    <row r="13890" spans="1:8">
      <c r="A13890" s="508" t="s">
        <v>664</v>
      </c>
      <c r="B13890" s="509" t="s">
        <v>436</v>
      </c>
      <c r="C13890" s="509" t="s">
        <v>1039</v>
      </c>
      <c r="D13890" s="509">
        <v>1</v>
      </c>
      <c r="E13890" s="509">
        <v>0</v>
      </c>
      <c r="F13890" s="509">
        <v>0</v>
      </c>
      <c r="G13890" s="509">
        <v>0</v>
      </c>
      <c r="H13890" s="509">
        <v>1</v>
      </c>
    </row>
    <row r="13891" spans="1:8">
      <c r="A13891" s="508" t="s">
        <v>664</v>
      </c>
      <c r="B13891" s="509" t="s">
        <v>436</v>
      </c>
      <c r="C13891" s="509" t="s">
        <v>1040</v>
      </c>
      <c r="D13891" s="509">
        <v>2</v>
      </c>
      <c r="E13891" s="509">
        <v>0</v>
      </c>
      <c r="F13891" s="509">
        <v>0</v>
      </c>
      <c r="G13891" s="509">
        <v>0</v>
      </c>
      <c r="H13891" s="509">
        <v>2</v>
      </c>
    </row>
    <row r="13892" spans="1:8">
      <c r="A13892" s="508" t="s">
        <v>664</v>
      </c>
      <c r="B13892" s="509" t="s">
        <v>436</v>
      </c>
      <c r="C13892" s="509" t="s">
        <v>1041</v>
      </c>
      <c r="D13892" s="509">
        <v>0</v>
      </c>
      <c r="E13892" s="509">
        <v>0</v>
      </c>
      <c r="F13892" s="509">
        <v>0</v>
      </c>
      <c r="G13892" s="509">
        <v>0</v>
      </c>
      <c r="H13892" s="509">
        <v>0</v>
      </c>
    </row>
    <row r="13893" spans="1:8">
      <c r="A13893" s="508" t="s">
        <v>664</v>
      </c>
      <c r="B13893" s="509" t="s">
        <v>436</v>
      </c>
      <c r="C13893" s="509" t="s">
        <v>1042</v>
      </c>
      <c r="D13893" s="509">
        <v>0</v>
      </c>
      <c r="E13893" s="509">
        <v>0</v>
      </c>
      <c r="F13893" s="509">
        <v>0</v>
      </c>
      <c r="G13893" s="509">
        <v>0</v>
      </c>
    </row>
    <row r="13894" spans="1:8">
      <c r="A13894" s="508" t="s">
        <v>664</v>
      </c>
      <c r="B13894" s="509" t="s">
        <v>436</v>
      </c>
      <c r="C13894" s="509">
        <v>67</v>
      </c>
      <c r="D13894" s="509">
        <v>1</v>
      </c>
      <c r="E13894" s="509">
        <v>0</v>
      </c>
      <c r="F13894" s="509">
        <v>0</v>
      </c>
      <c r="G13894" s="509">
        <v>0</v>
      </c>
      <c r="H13894" s="509">
        <v>1</v>
      </c>
    </row>
    <row r="13895" spans="1:8">
      <c r="A13895" s="508" t="s">
        <v>664</v>
      </c>
      <c r="B13895" s="509" t="s">
        <v>436</v>
      </c>
      <c r="C13895" s="509">
        <v>68</v>
      </c>
      <c r="D13895" s="509">
        <v>1</v>
      </c>
      <c r="E13895" s="509">
        <v>1</v>
      </c>
      <c r="F13895" s="509">
        <v>1</v>
      </c>
      <c r="H13895" s="509">
        <v>2</v>
      </c>
    </row>
    <row r="13896" spans="1:8">
      <c r="A13896" s="508" t="s">
        <v>664</v>
      </c>
      <c r="B13896" s="509" t="s">
        <v>436</v>
      </c>
      <c r="C13896" s="509" t="s">
        <v>1043</v>
      </c>
      <c r="D13896" s="509">
        <v>1</v>
      </c>
      <c r="E13896" s="509">
        <v>0</v>
      </c>
      <c r="F13896" s="509">
        <v>0</v>
      </c>
      <c r="G13896" s="509">
        <v>0</v>
      </c>
      <c r="H13896" s="509">
        <v>1</v>
      </c>
    </row>
    <row r="13897" spans="1:8">
      <c r="A13897" s="508" t="s">
        <v>664</v>
      </c>
      <c r="B13897" s="509" t="s">
        <v>436</v>
      </c>
      <c r="C13897" s="509">
        <v>69</v>
      </c>
      <c r="D13897" s="509">
        <v>1</v>
      </c>
      <c r="E13897" s="509">
        <v>0</v>
      </c>
      <c r="F13897" s="509">
        <v>0</v>
      </c>
      <c r="G13897" s="509">
        <v>0</v>
      </c>
      <c r="H13897" s="509">
        <v>1</v>
      </c>
    </row>
    <row r="13898" spans="1:8">
      <c r="A13898" s="508" t="s">
        <v>664</v>
      </c>
      <c r="B13898" s="509" t="s">
        <v>436</v>
      </c>
      <c r="C13898" s="509" t="s">
        <v>1044</v>
      </c>
      <c r="D13898" s="509">
        <v>0</v>
      </c>
      <c r="E13898" s="509">
        <v>0</v>
      </c>
      <c r="F13898" s="509">
        <v>0</v>
      </c>
      <c r="G13898" s="509">
        <v>0</v>
      </c>
      <c r="H13898" s="509">
        <v>0</v>
      </c>
    </row>
    <row r="13899" spans="1:8">
      <c r="A13899" s="508" t="s">
        <v>664</v>
      </c>
      <c r="B13899" s="509" t="s">
        <v>436</v>
      </c>
      <c r="C13899" s="509" t="s">
        <v>1045</v>
      </c>
      <c r="D13899" s="509">
        <v>0</v>
      </c>
      <c r="E13899" s="509">
        <v>0</v>
      </c>
      <c r="F13899" s="509">
        <v>0</v>
      </c>
      <c r="G13899" s="509">
        <v>0</v>
      </c>
      <c r="H13899" s="509">
        <v>0</v>
      </c>
    </row>
    <row r="13900" spans="1:8">
      <c r="A13900" s="508" t="s">
        <v>664</v>
      </c>
      <c r="B13900" s="509" t="s">
        <v>436</v>
      </c>
      <c r="C13900" s="509">
        <v>70</v>
      </c>
      <c r="D13900" s="509">
        <v>0</v>
      </c>
      <c r="E13900" s="509">
        <v>0</v>
      </c>
      <c r="F13900" s="509">
        <v>0</v>
      </c>
      <c r="G13900" s="509">
        <v>0</v>
      </c>
      <c r="H13900" s="509">
        <v>0</v>
      </c>
    </row>
    <row r="13901" spans="1:8">
      <c r="A13901" s="508" t="s">
        <v>664</v>
      </c>
      <c r="B13901" s="509" t="s">
        <v>436</v>
      </c>
      <c r="C13901" s="509" t="s">
        <v>1046</v>
      </c>
      <c r="D13901" s="509">
        <v>0</v>
      </c>
      <c r="E13901" s="509">
        <v>0</v>
      </c>
      <c r="F13901" s="509">
        <v>0</v>
      </c>
      <c r="G13901" s="509">
        <v>0</v>
      </c>
      <c r="H13901" s="509">
        <v>0</v>
      </c>
    </row>
    <row r="13902" spans="1:8">
      <c r="A13902" s="508" t="s">
        <v>664</v>
      </c>
      <c r="B13902" s="509" t="s">
        <v>436</v>
      </c>
      <c r="C13902" s="509">
        <v>71</v>
      </c>
      <c r="D13902" s="509">
        <v>0</v>
      </c>
      <c r="E13902" s="509">
        <v>0</v>
      </c>
      <c r="F13902" s="509">
        <v>0</v>
      </c>
      <c r="G13902" s="509">
        <v>0</v>
      </c>
      <c r="H13902" s="509">
        <v>0</v>
      </c>
    </row>
    <row r="13903" spans="1:8">
      <c r="A13903" s="508" t="s">
        <v>664</v>
      </c>
      <c r="B13903" s="509" t="s">
        <v>436</v>
      </c>
      <c r="C13903" s="509" t="s">
        <v>1047</v>
      </c>
      <c r="D13903" s="509">
        <v>2</v>
      </c>
      <c r="E13903" s="509">
        <v>2</v>
      </c>
      <c r="F13903" s="509">
        <v>1</v>
      </c>
      <c r="G13903" s="509">
        <v>0</v>
      </c>
      <c r="H13903" s="509">
        <v>3</v>
      </c>
    </row>
    <row r="13904" spans="1:8">
      <c r="A13904" s="508" t="s">
        <v>664</v>
      </c>
      <c r="B13904" s="509" t="s">
        <v>436</v>
      </c>
      <c r="C13904" s="509" t="s">
        <v>1048</v>
      </c>
      <c r="D13904" s="509">
        <v>0</v>
      </c>
      <c r="E13904" s="509">
        <v>0</v>
      </c>
      <c r="F13904" s="509">
        <v>0</v>
      </c>
      <c r="G13904" s="509">
        <v>0</v>
      </c>
      <c r="H13904" s="509">
        <v>0</v>
      </c>
    </row>
    <row r="13905" spans="1:8">
      <c r="A13905" s="508" t="s">
        <v>664</v>
      </c>
      <c r="B13905" s="509" t="s">
        <v>436</v>
      </c>
      <c r="C13905" s="509" t="s">
        <v>1049</v>
      </c>
      <c r="D13905" s="509">
        <v>0</v>
      </c>
      <c r="E13905" s="509">
        <v>0</v>
      </c>
      <c r="F13905" s="509">
        <v>0</v>
      </c>
      <c r="G13905" s="509">
        <v>0</v>
      </c>
      <c r="H13905" s="509">
        <v>0</v>
      </c>
    </row>
    <row r="13906" spans="1:8">
      <c r="A13906" s="508" t="s">
        <v>664</v>
      </c>
      <c r="B13906" s="509" t="s">
        <v>436</v>
      </c>
      <c r="C13906" s="509" t="s">
        <v>1050</v>
      </c>
      <c r="D13906" s="509">
        <v>0</v>
      </c>
      <c r="E13906" s="509">
        <v>0</v>
      </c>
      <c r="F13906" s="509">
        <v>0</v>
      </c>
      <c r="G13906" s="509">
        <v>0</v>
      </c>
      <c r="H13906" s="509">
        <v>0</v>
      </c>
    </row>
    <row r="13907" spans="1:8">
      <c r="A13907" s="508" t="s">
        <v>664</v>
      </c>
      <c r="B13907" s="509" t="s">
        <v>436</v>
      </c>
      <c r="C13907" s="509" t="s">
        <v>1051</v>
      </c>
      <c r="D13907" s="509">
        <v>0</v>
      </c>
      <c r="E13907" s="509">
        <v>0</v>
      </c>
      <c r="F13907" s="509">
        <v>0</v>
      </c>
      <c r="G13907" s="509">
        <v>0</v>
      </c>
      <c r="H13907" s="509">
        <v>0</v>
      </c>
    </row>
    <row r="13908" spans="1:8">
      <c r="A13908" s="508" t="s">
        <v>664</v>
      </c>
      <c r="B13908" s="509" t="s">
        <v>436</v>
      </c>
      <c r="C13908" s="509">
        <v>72</v>
      </c>
      <c r="D13908" s="509">
        <v>8</v>
      </c>
      <c r="E13908" s="509">
        <v>0</v>
      </c>
      <c r="F13908" s="509">
        <v>1</v>
      </c>
      <c r="G13908" s="509">
        <v>0</v>
      </c>
      <c r="H13908" s="509">
        <v>9</v>
      </c>
    </row>
    <row r="13909" spans="1:8">
      <c r="A13909" s="508" t="s">
        <v>664</v>
      </c>
      <c r="B13909" s="509" t="s">
        <v>436</v>
      </c>
      <c r="C13909" s="509">
        <v>74</v>
      </c>
      <c r="H13909" s="509">
        <v>0</v>
      </c>
    </row>
    <row r="13910" spans="1:8">
      <c r="A13910" s="508" t="s">
        <v>664</v>
      </c>
      <c r="B13910" s="509" t="s">
        <v>436</v>
      </c>
      <c r="C13910" s="509" t="s">
        <v>4571</v>
      </c>
      <c r="D13910" s="509">
        <v>34</v>
      </c>
      <c r="E13910" s="509">
        <v>5</v>
      </c>
      <c r="F13910" s="509">
        <v>5</v>
      </c>
      <c r="G13910" s="509">
        <v>0</v>
      </c>
      <c r="H13910" s="509">
        <v>39</v>
      </c>
    </row>
    <row r="13911" spans="1:8">
      <c r="A13911" s="508" t="s">
        <v>665</v>
      </c>
      <c r="B13911" s="509" t="s">
        <v>437</v>
      </c>
      <c r="C13911" s="509">
        <v>1</v>
      </c>
      <c r="D13911" s="509">
        <v>2</v>
      </c>
      <c r="E13911" s="509">
        <v>1</v>
      </c>
      <c r="F13911" s="509">
        <v>0</v>
      </c>
      <c r="G13911" s="509">
        <v>0</v>
      </c>
      <c r="H13911" s="509">
        <v>2</v>
      </c>
    </row>
    <row r="13912" spans="1:8">
      <c r="A13912" s="508" t="s">
        <v>665</v>
      </c>
      <c r="B13912" s="509" t="s">
        <v>437</v>
      </c>
      <c r="C13912" s="509" t="s">
        <v>1023</v>
      </c>
      <c r="D13912" s="509">
        <v>0</v>
      </c>
      <c r="E13912" s="509">
        <v>0</v>
      </c>
      <c r="F13912" s="509">
        <v>0</v>
      </c>
      <c r="G13912" s="509">
        <v>0</v>
      </c>
      <c r="H13912" s="509">
        <v>0</v>
      </c>
    </row>
    <row r="13913" spans="1:8">
      <c r="A13913" s="508" t="s">
        <v>665</v>
      </c>
      <c r="B13913" s="509" t="s">
        <v>437</v>
      </c>
      <c r="C13913" s="509">
        <v>2</v>
      </c>
      <c r="D13913" s="509">
        <v>5</v>
      </c>
      <c r="E13913" s="509">
        <v>1</v>
      </c>
      <c r="F13913" s="509">
        <v>0</v>
      </c>
      <c r="G13913" s="509">
        <v>0</v>
      </c>
      <c r="H13913" s="509">
        <v>5</v>
      </c>
    </row>
    <row r="13914" spans="1:8">
      <c r="A13914" s="508" t="s">
        <v>665</v>
      </c>
      <c r="B13914" s="509" t="s">
        <v>437</v>
      </c>
      <c r="C13914" s="509">
        <v>3</v>
      </c>
      <c r="D13914" s="509">
        <v>7</v>
      </c>
      <c r="E13914" s="509">
        <v>2</v>
      </c>
      <c r="F13914" s="509">
        <v>0</v>
      </c>
      <c r="G13914" s="509">
        <v>0</v>
      </c>
      <c r="H13914" s="509">
        <v>7</v>
      </c>
    </row>
    <row r="13915" spans="1:8">
      <c r="A13915" s="508" t="s">
        <v>665</v>
      </c>
      <c r="B13915" s="509" t="s">
        <v>437</v>
      </c>
      <c r="C13915" s="509">
        <v>4</v>
      </c>
      <c r="D13915" s="509">
        <v>8</v>
      </c>
      <c r="E13915" s="509">
        <v>1</v>
      </c>
      <c r="F13915" s="509">
        <v>0</v>
      </c>
      <c r="G13915" s="509">
        <v>0</v>
      </c>
      <c r="H13915" s="509">
        <v>8</v>
      </c>
    </row>
    <row r="13916" spans="1:8">
      <c r="A13916" s="508" t="s">
        <v>665</v>
      </c>
      <c r="B13916" s="509" t="s">
        <v>437</v>
      </c>
      <c r="C13916" s="509">
        <v>5</v>
      </c>
      <c r="D13916" s="509">
        <v>2</v>
      </c>
      <c r="E13916" s="509">
        <v>1</v>
      </c>
      <c r="F13916" s="509">
        <v>0</v>
      </c>
      <c r="G13916" s="509">
        <v>0</v>
      </c>
      <c r="H13916" s="509">
        <v>2</v>
      </c>
    </row>
    <row r="13917" spans="1:8">
      <c r="A13917" s="508" t="s">
        <v>665</v>
      </c>
      <c r="B13917" s="509" t="s">
        <v>437</v>
      </c>
      <c r="C13917" s="509">
        <v>6</v>
      </c>
      <c r="D13917" s="509">
        <v>0</v>
      </c>
      <c r="E13917" s="509">
        <v>0</v>
      </c>
      <c r="F13917" s="509">
        <v>0</v>
      </c>
      <c r="G13917" s="509">
        <v>0</v>
      </c>
      <c r="H13917" s="509">
        <v>0</v>
      </c>
    </row>
    <row r="13918" spans="1:8">
      <c r="A13918" s="508" t="s">
        <v>665</v>
      </c>
      <c r="B13918" s="509" t="s">
        <v>437</v>
      </c>
      <c r="C13918" s="509">
        <v>7</v>
      </c>
      <c r="D13918" s="509">
        <v>0</v>
      </c>
      <c r="E13918" s="509">
        <v>0</v>
      </c>
      <c r="F13918" s="509">
        <v>0</v>
      </c>
      <c r="G13918" s="509">
        <v>0</v>
      </c>
      <c r="H13918" s="509">
        <v>0</v>
      </c>
    </row>
    <row r="13919" spans="1:8">
      <c r="A13919" s="508" t="s">
        <v>665</v>
      </c>
      <c r="B13919" s="509" t="s">
        <v>437</v>
      </c>
      <c r="C13919" s="509">
        <v>8</v>
      </c>
      <c r="D13919" s="509">
        <v>2</v>
      </c>
      <c r="E13919" s="509">
        <v>0</v>
      </c>
      <c r="F13919" s="509">
        <v>0</v>
      </c>
      <c r="G13919" s="509">
        <v>0</v>
      </c>
      <c r="H13919" s="509">
        <v>2</v>
      </c>
    </row>
    <row r="13920" spans="1:8">
      <c r="A13920" s="508" t="s">
        <v>665</v>
      </c>
      <c r="B13920" s="509" t="s">
        <v>437</v>
      </c>
      <c r="C13920" s="509">
        <v>9</v>
      </c>
      <c r="D13920" s="509">
        <v>0</v>
      </c>
      <c r="E13920" s="509">
        <v>0</v>
      </c>
      <c r="F13920" s="509">
        <v>0</v>
      </c>
      <c r="G13920" s="509">
        <v>0</v>
      </c>
      <c r="H13920" s="509">
        <v>0</v>
      </c>
    </row>
    <row r="13921" spans="1:8">
      <c r="A13921" s="508" t="s">
        <v>665</v>
      </c>
      <c r="B13921" s="509" t="s">
        <v>437</v>
      </c>
      <c r="C13921" s="509">
        <v>10</v>
      </c>
      <c r="D13921" s="509">
        <v>2</v>
      </c>
      <c r="E13921" s="509">
        <v>0</v>
      </c>
      <c r="F13921" s="509">
        <v>0</v>
      </c>
      <c r="G13921" s="509">
        <v>0</v>
      </c>
      <c r="H13921" s="509">
        <v>2</v>
      </c>
    </row>
    <row r="13922" spans="1:8">
      <c r="A13922" s="508" t="s">
        <v>665</v>
      </c>
      <c r="B13922" s="509" t="s">
        <v>437</v>
      </c>
      <c r="C13922" s="509">
        <v>11</v>
      </c>
      <c r="D13922" s="509">
        <v>0</v>
      </c>
      <c r="E13922" s="509">
        <v>0</v>
      </c>
      <c r="F13922" s="509">
        <v>0</v>
      </c>
      <c r="G13922" s="509">
        <v>0</v>
      </c>
      <c r="H13922" s="509">
        <v>0</v>
      </c>
    </row>
    <row r="13923" spans="1:8">
      <c r="A13923" s="508" t="s">
        <v>665</v>
      </c>
      <c r="B13923" s="509" t="s">
        <v>437</v>
      </c>
      <c r="C13923" s="509">
        <v>12</v>
      </c>
      <c r="D13923" s="509">
        <v>0</v>
      </c>
      <c r="E13923" s="509">
        <v>0</v>
      </c>
      <c r="F13923" s="509">
        <v>0</v>
      </c>
      <c r="G13923" s="509">
        <v>0</v>
      </c>
      <c r="H13923" s="509">
        <v>0</v>
      </c>
    </row>
    <row r="13924" spans="1:8">
      <c r="A13924" s="508" t="s">
        <v>665</v>
      </c>
      <c r="B13924" s="509" t="s">
        <v>437</v>
      </c>
      <c r="C13924" s="509">
        <v>13</v>
      </c>
      <c r="D13924" s="509">
        <v>0</v>
      </c>
      <c r="E13924" s="509">
        <v>0</v>
      </c>
      <c r="F13924" s="509">
        <v>0</v>
      </c>
      <c r="G13924" s="509">
        <v>0</v>
      </c>
      <c r="H13924" s="509">
        <v>0</v>
      </c>
    </row>
    <row r="13925" spans="1:8">
      <c r="A13925" s="508" t="s">
        <v>665</v>
      </c>
      <c r="B13925" s="509" t="s">
        <v>437</v>
      </c>
      <c r="C13925" s="509">
        <v>14</v>
      </c>
      <c r="D13925" s="509">
        <v>0</v>
      </c>
      <c r="E13925" s="509">
        <v>0</v>
      </c>
      <c r="F13925" s="509">
        <v>0</v>
      </c>
      <c r="G13925" s="509">
        <v>0</v>
      </c>
      <c r="H13925" s="509">
        <v>0</v>
      </c>
    </row>
    <row r="13926" spans="1:8">
      <c r="A13926" s="508" t="s">
        <v>665</v>
      </c>
      <c r="B13926" s="509" t="s">
        <v>437</v>
      </c>
      <c r="C13926" s="509">
        <v>15</v>
      </c>
      <c r="D13926" s="509">
        <v>0</v>
      </c>
      <c r="E13926" s="509">
        <v>0</v>
      </c>
      <c r="F13926" s="509">
        <v>0</v>
      </c>
      <c r="G13926" s="509">
        <v>0</v>
      </c>
      <c r="H13926" s="509">
        <v>0</v>
      </c>
    </row>
    <row r="13927" spans="1:8">
      <c r="A13927" s="508" t="s">
        <v>665</v>
      </c>
      <c r="B13927" s="509" t="s">
        <v>437</v>
      </c>
      <c r="C13927" s="509">
        <v>16</v>
      </c>
      <c r="D13927" s="509">
        <v>0</v>
      </c>
      <c r="E13927" s="509">
        <v>0</v>
      </c>
      <c r="F13927" s="509">
        <v>0</v>
      </c>
      <c r="G13927" s="509">
        <v>0</v>
      </c>
      <c r="H13927" s="509">
        <v>0</v>
      </c>
    </row>
    <row r="13928" spans="1:8">
      <c r="A13928" s="508" t="s">
        <v>665</v>
      </c>
      <c r="B13928" s="509" t="s">
        <v>437</v>
      </c>
      <c r="C13928" s="509">
        <v>17</v>
      </c>
      <c r="D13928" s="509">
        <v>1</v>
      </c>
      <c r="E13928" s="509">
        <v>0</v>
      </c>
      <c r="F13928" s="509">
        <v>1</v>
      </c>
      <c r="G13928" s="509">
        <v>0</v>
      </c>
      <c r="H13928" s="509">
        <v>2</v>
      </c>
    </row>
    <row r="13929" spans="1:8">
      <c r="A13929" s="508" t="s">
        <v>665</v>
      </c>
      <c r="B13929" s="509" t="s">
        <v>437</v>
      </c>
      <c r="C13929" s="509">
        <v>18</v>
      </c>
      <c r="D13929" s="509">
        <v>0</v>
      </c>
      <c r="E13929" s="509">
        <v>0</v>
      </c>
      <c r="F13929" s="509">
        <v>0</v>
      </c>
      <c r="G13929" s="509">
        <v>0</v>
      </c>
      <c r="H13929" s="509">
        <v>0</v>
      </c>
    </row>
    <row r="13930" spans="1:8">
      <c r="A13930" s="508" t="s">
        <v>665</v>
      </c>
      <c r="B13930" s="509" t="s">
        <v>437</v>
      </c>
      <c r="C13930" s="509" t="s">
        <v>1024</v>
      </c>
      <c r="D13930" s="509">
        <v>4</v>
      </c>
      <c r="E13930" s="509">
        <v>0</v>
      </c>
      <c r="F13930" s="509">
        <v>0</v>
      </c>
      <c r="G13930" s="509">
        <v>0</v>
      </c>
      <c r="H13930" s="509">
        <v>4</v>
      </c>
    </row>
    <row r="13931" spans="1:8">
      <c r="A13931" s="508" t="s">
        <v>665</v>
      </c>
      <c r="B13931" s="509" t="s">
        <v>437</v>
      </c>
      <c r="C13931" s="509" t="s">
        <v>1025</v>
      </c>
      <c r="D13931" s="509">
        <v>0</v>
      </c>
      <c r="E13931" s="509">
        <v>0</v>
      </c>
      <c r="F13931" s="509">
        <v>0</v>
      </c>
      <c r="G13931" s="509">
        <v>0</v>
      </c>
      <c r="H13931" s="509">
        <v>0</v>
      </c>
    </row>
    <row r="13932" spans="1:8">
      <c r="A13932" s="508" t="s">
        <v>665</v>
      </c>
      <c r="B13932" s="509" t="s">
        <v>437</v>
      </c>
      <c r="C13932" s="509">
        <v>19</v>
      </c>
      <c r="D13932" s="509">
        <v>13</v>
      </c>
      <c r="E13932" s="509">
        <v>0</v>
      </c>
      <c r="F13932" s="509">
        <v>0</v>
      </c>
      <c r="G13932" s="509">
        <v>0</v>
      </c>
      <c r="H13932" s="509">
        <v>13</v>
      </c>
    </row>
    <row r="13933" spans="1:8">
      <c r="A13933" s="508" t="s">
        <v>665</v>
      </c>
      <c r="B13933" s="509" t="s">
        <v>437</v>
      </c>
      <c r="C13933" s="509">
        <v>20</v>
      </c>
      <c r="D13933" s="509">
        <v>0</v>
      </c>
      <c r="E13933" s="509">
        <v>0</v>
      </c>
      <c r="F13933" s="509">
        <v>0</v>
      </c>
      <c r="G13933" s="509">
        <v>0</v>
      </c>
      <c r="H13933" s="509">
        <v>0</v>
      </c>
    </row>
    <row r="13934" spans="1:8">
      <c r="A13934" s="508" t="s">
        <v>665</v>
      </c>
      <c r="B13934" s="509" t="s">
        <v>437</v>
      </c>
      <c r="C13934" s="509">
        <v>21</v>
      </c>
      <c r="D13934" s="509">
        <v>3</v>
      </c>
      <c r="E13934" s="509">
        <v>2</v>
      </c>
      <c r="F13934" s="509">
        <v>0</v>
      </c>
      <c r="G13934" s="509">
        <v>0</v>
      </c>
      <c r="H13934" s="509">
        <v>3</v>
      </c>
    </row>
    <row r="13935" spans="1:8">
      <c r="A13935" s="508" t="s">
        <v>665</v>
      </c>
      <c r="B13935" s="509" t="s">
        <v>437</v>
      </c>
      <c r="C13935" s="509" t="s">
        <v>1026</v>
      </c>
      <c r="D13935" s="509">
        <v>0</v>
      </c>
      <c r="E13935" s="509">
        <v>0</v>
      </c>
      <c r="F13935" s="509">
        <v>0</v>
      </c>
      <c r="G13935" s="509">
        <v>0</v>
      </c>
      <c r="H13935" s="509">
        <v>0</v>
      </c>
    </row>
    <row r="13936" spans="1:8">
      <c r="A13936" s="508" t="s">
        <v>665</v>
      </c>
      <c r="B13936" s="509" t="s">
        <v>437</v>
      </c>
      <c r="C13936" s="509" t="s">
        <v>1027</v>
      </c>
      <c r="D13936" s="509">
        <v>0</v>
      </c>
      <c r="E13936" s="509">
        <v>0</v>
      </c>
      <c r="F13936" s="509">
        <v>0</v>
      </c>
      <c r="G13936" s="509">
        <v>0</v>
      </c>
      <c r="H13936" s="509">
        <v>0</v>
      </c>
    </row>
    <row r="13937" spans="1:8">
      <c r="A13937" s="508" t="s">
        <v>665</v>
      </c>
      <c r="B13937" s="509" t="s">
        <v>437</v>
      </c>
      <c r="C13937" s="509" t="s">
        <v>1028</v>
      </c>
      <c r="D13937" s="509">
        <v>0</v>
      </c>
      <c r="E13937" s="509">
        <v>0</v>
      </c>
      <c r="F13937" s="509">
        <v>0</v>
      </c>
      <c r="G13937" s="509">
        <v>0</v>
      </c>
      <c r="H13937" s="509">
        <v>0</v>
      </c>
    </row>
    <row r="13938" spans="1:8">
      <c r="A13938" s="508" t="s">
        <v>665</v>
      </c>
      <c r="B13938" s="509" t="s">
        <v>437</v>
      </c>
      <c r="C13938" s="509">
        <v>22</v>
      </c>
      <c r="D13938" s="509">
        <v>0</v>
      </c>
      <c r="E13938" s="509">
        <v>0</v>
      </c>
      <c r="F13938" s="509">
        <v>0</v>
      </c>
      <c r="G13938" s="509">
        <v>0</v>
      </c>
      <c r="H13938" s="509">
        <v>0</v>
      </c>
    </row>
    <row r="13939" spans="1:8">
      <c r="A13939" s="508" t="s">
        <v>665</v>
      </c>
      <c r="B13939" s="509" t="s">
        <v>437</v>
      </c>
      <c r="C13939" s="509">
        <v>23</v>
      </c>
      <c r="D13939" s="509">
        <v>45</v>
      </c>
      <c r="E13939" s="509">
        <v>1</v>
      </c>
      <c r="F13939" s="509">
        <v>0</v>
      </c>
      <c r="G13939" s="509">
        <v>0</v>
      </c>
      <c r="H13939" s="509">
        <v>45</v>
      </c>
    </row>
    <row r="13940" spans="1:8">
      <c r="A13940" s="508" t="s">
        <v>665</v>
      </c>
      <c r="B13940" s="509" t="s">
        <v>437</v>
      </c>
      <c r="C13940" s="509" t="s">
        <v>1029</v>
      </c>
      <c r="D13940" s="509">
        <v>0</v>
      </c>
      <c r="E13940" s="509">
        <v>0</v>
      </c>
      <c r="F13940" s="509">
        <v>0</v>
      </c>
      <c r="G13940" s="509">
        <v>0</v>
      </c>
      <c r="H13940" s="509">
        <v>0</v>
      </c>
    </row>
    <row r="13941" spans="1:8">
      <c r="A13941" s="508" t="s">
        <v>665</v>
      </c>
      <c r="B13941" s="509" t="s">
        <v>437</v>
      </c>
      <c r="C13941" s="509">
        <v>24</v>
      </c>
      <c r="D13941" s="509">
        <v>1</v>
      </c>
      <c r="E13941" s="509">
        <v>1</v>
      </c>
      <c r="F13941" s="509">
        <v>0</v>
      </c>
      <c r="G13941" s="509">
        <v>0</v>
      </c>
      <c r="H13941" s="509">
        <v>1</v>
      </c>
    </row>
    <row r="13942" spans="1:8">
      <c r="A13942" s="508" t="s">
        <v>665</v>
      </c>
      <c r="B13942" s="509" t="s">
        <v>437</v>
      </c>
      <c r="C13942" s="509">
        <v>25</v>
      </c>
      <c r="D13942" s="509">
        <v>0</v>
      </c>
      <c r="E13942" s="509">
        <v>0</v>
      </c>
      <c r="F13942" s="509">
        <v>0</v>
      </c>
      <c r="G13942" s="509">
        <v>0</v>
      </c>
    </row>
    <row r="13943" spans="1:8">
      <c r="A13943" s="508" t="s">
        <v>665</v>
      </c>
      <c r="B13943" s="509" t="s">
        <v>437</v>
      </c>
      <c r="C13943" s="509">
        <v>26</v>
      </c>
      <c r="D13943" s="509">
        <v>0</v>
      </c>
      <c r="E13943" s="509">
        <v>0</v>
      </c>
      <c r="F13943" s="509">
        <v>0</v>
      </c>
      <c r="G13943" s="509">
        <v>0</v>
      </c>
      <c r="H13943" s="509">
        <v>0</v>
      </c>
    </row>
    <row r="13944" spans="1:8">
      <c r="A13944" s="508" t="s">
        <v>665</v>
      </c>
      <c r="B13944" s="509" t="s">
        <v>437</v>
      </c>
      <c r="C13944" s="509">
        <v>27</v>
      </c>
      <c r="D13944" s="509">
        <v>5</v>
      </c>
      <c r="E13944" s="509">
        <v>3</v>
      </c>
      <c r="F13944" s="509">
        <v>0</v>
      </c>
      <c r="G13944" s="509">
        <v>0</v>
      </c>
      <c r="H13944" s="509">
        <v>5</v>
      </c>
    </row>
    <row r="13945" spans="1:8">
      <c r="A13945" s="508" t="s">
        <v>665</v>
      </c>
      <c r="B13945" s="509" t="s">
        <v>437</v>
      </c>
      <c r="C13945" s="509">
        <v>28</v>
      </c>
      <c r="D13945" s="509">
        <v>0</v>
      </c>
      <c r="E13945" s="509">
        <v>0</v>
      </c>
      <c r="F13945" s="509">
        <v>0</v>
      </c>
      <c r="G13945" s="509">
        <v>0</v>
      </c>
      <c r="H13945" s="509">
        <v>0</v>
      </c>
    </row>
    <row r="13946" spans="1:8">
      <c r="A13946" s="508" t="s">
        <v>665</v>
      </c>
      <c r="B13946" s="509" t="s">
        <v>437</v>
      </c>
      <c r="C13946" s="509">
        <v>29</v>
      </c>
      <c r="D13946" s="509">
        <v>0</v>
      </c>
      <c r="E13946" s="509">
        <v>0</v>
      </c>
      <c r="F13946" s="509">
        <v>0</v>
      </c>
      <c r="G13946" s="509">
        <v>0</v>
      </c>
      <c r="H13946" s="509">
        <v>0</v>
      </c>
    </row>
    <row r="13947" spans="1:8">
      <c r="A13947" s="508" t="s">
        <v>665</v>
      </c>
      <c r="B13947" s="509" t="s">
        <v>437</v>
      </c>
      <c r="C13947" s="509">
        <v>30</v>
      </c>
      <c r="D13947" s="509">
        <v>0</v>
      </c>
      <c r="E13947" s="509">
        <v>0</v>
      </c>
      <c r="F13947" s="509">
        <v>0</v>
      </c>
      <c r="G13947" s="509">
        <v>0</v>
      </c>
      <c r="H13947" s="509">
        <v>0</v>
      </c>
    </row>
    <row r="13948" spans="1:8">
      <c r="A13948" s="508" t="s">
        <v>665</v>
      </c>
      <c r="B13948" s="509" t="s">
        <v>437</v>
      </c>
      <c r="C13948" s="509">
        <v>31</v>
      </c>
      <c r="D13948" s="509">
        <v>0</v>
      </c>
      <c r="E13948" s="509">
        <v>0</v>
      </c>
      <c r="F13948" s="509">
        <v>0</v>
      </c>
      <c r="G13948" s="509">
        <v>0</v>
      </c>
      <c r="H13948" s="509">
        <v>0</v>
      </c>
    </row>
    <row r="13949" spans="1:8">
      <c r="A13949" s="508" t="s">
        <v>665</v>
      </c>
      <c r="B13949" s="509" t="s">
        <v>437</v>
      </c>
      <c r="C13949" s="509">
        <v>32</v>
      </c>
      <c r="D13949" s="509">
        <v>0</v>
      </c>
      <c r="E13949" s="509">
        <v>0</v>
      </c>
      <c r="F13949" s="509">
        <v>0</v>
      </c>
      <c r="G13949" s="509">
        <v>0</v>
      </c>
      <c r="H13949" s="509">
        <v>0</v>
      </c>
    </row>
    <row r="13950" spans="1:8">
      <c r="A13950" s="508" t="s">
        <v>665</v>
      </c>
      <c r="B13950" s="509" t="s">
        <v>437</v>
      </c>
      <c r="C13950" s="509">
        <v>33</v>
      </c>
      <c r="D13950" s="509">
        <v>2</v>
      </c>
      <c r="E13950" s="509">
        <v>1</v>
      </c>
      <c r="F13950" s="509">
        <v>0</v>
      </c>
      <c r="G13950" s="509">
        <v>0</v>
      </c>
      <c r="H13950" s="509">
        <v>2</v>
      </c>
    </row>
    <row r="13951" spans="1:8">
      <c r="A13951" s="508" t="s">
        <v>665</v>
      </c>
      <c r="B13951" s="509" t="s">
        <v>437</v>
      </c>
      <c r="C13951" s="509">
        <v>34</v>
      </c>
      <c r="D13951" s="509">
        <v>1</v>
      </c>
      <c r="E13951" s="509">
        <v>0</v>
      </c>
      <c r="F13951" s="509">
        <v>0</v>
      </c>
      <c r="G13951" s="509">
        <v>0</v>
      </c>
      <c r="H13951" s="509">
        <v>1</v>
      </c>
    </row>
    <row r="13952" spans="1:8">
      <c r="A13952" s="508" t="s">
        <v>665</v>
      </c>
      <c r="B13952" s="509" t="s">
        <v>437</v>
      </c>
      <c r="C13952" s="509">
        <v>35</v>
      </c>
      <c r="D13952" s="509">
        <v>0</v>
      </c>
      <c r="E13952" s="509">
        <v>0</v>
      </c>
      <c r="F13952" s="509">
        <v>0</v>
      </c>
      <c r="G13952" s="509">
        <v>0</v>
      </c>
      <c r="H13952" s="509">
        <v>0</v>
      </c>
    </row>
    <row r="13953" spans="1:8">
      <c r="A13953" s="508" t="s">
        <v>665</v>
      </c>
      <c r="B13953" s="509" t="s">
        <v>437</v>
      </c>
      <c r="C13953" s="509">
        <v>36</v>
      </c>
      <c r="D13953" s="509">
        <v>0</v>
      </c>
      <c r="E13953" s="509">
        <v>0</v>
      </c>
      <c r="F13953" s="509">
        <v>0</v>
      </c>
      <c r="G13953" s="509">
        <v>0</v>
      </c>
      <c r="H13953" s="509">
        <v>0</v>
      </c>
    </row>
    <row r="13954" spans="1:8">
      <c r="A13954" s="508" t="s">
        <v>665</v>
      </c>
      <c r="B13954" s="509" t="s">
        <v>437</v>
      </c>
      <c r="C13954" s="509">
        <v>37</v>
      </c>
      <c r="D13954" s="509">
        <v>1</v>
      </c>
      <c r="E13954" s="509">
        <v>1</v>
      </c>
      <c r="F13954" s="509">
        <v>0</v>
      </c>
      <c r="G13954" s="509">
        <v>0</v>
      </c>
      <c r="H13954" s="509">
        <v>1</v>
      </c>
    </row>
    <row r="13955" spans="1:8">
      <c r="A13955" s="508" t="s">
        <v>665</v>
      </c>
      <c r="B13955" s="509" t="s">
        <v>437</v>
      </c>
      <c r="C13955" s="509">
        <v>38</v>
      </c>
      <c r="D13955" s="509">
        <v>0</v>
      </c>
      <c r="E13955" s="509">
        <v>0</v>
      </c>
      <c r="F13955" s="509">
        <v>0</v>
      </c>
      <c r="G13955" s="509">
        <v>0</v>
      </c>
      <c r="H13955" s="509">
        <v>0</v>
      </c>
    </row>
    <row r="13956" spans="1:8">
      <c r="A13956" s="508" t="s">
        <v>665</v>
      </c>
      <c r="B13956" s="509" t="s">
        <v>437</v>
      </c>
      <c r="C13956" s="509" t="s">
        <v>1030</v>
      </c>
      <c r="D13956" s="509">
        <v>0</v>
      </c>
      <c r="E13956" s="509">
        <v>0</v>
      </c>
      <c r="F13956" s="509">
        <v>0</v>
      </c>
      <c r="G13956" s="509">
        <v>0</v>
      </c>
    </row>
    <row r="13957" spans="1:8">
      <c r="A13957" s="508" t="s">
        <v>665</v>
      </c>
      <c r="B13957" s="509" t="s">
        <v>437</v>
      </c>
      <c r="C13957" s="509">
        <v>39</v>
      </c>
      <c r="D13957" s="509">
        <v>0</v>
      </c>
      <c r="E13957" s="509">
        <v>0</v>
      </c>
      <c r="F13957" s="509">
        <v>0</v>
      </c>
      <c r="G13957" s="509">
        <v>0</v>
      </c>
      <c r="H13957" s="509">
        <v>0</v>
      </c>
    </row>
    <row r="13958" spans="1:8">
      <c r="A13958" s="508" t="s">
        <v>665</v>
      </c>
      <c r="B13958" s="509" t="s">
        <v>437</v>
      </c>
      <c r="C13958" s="509">
        <v>40</v>
      </c>
      <c r="D13958" s="509">
        <v>0</v>
      </c>
      <c r="E13958" s="509">
        <v>0</v>
      </c>
      <c r="F13958" s="509">
        <v>0</v>
      </c>
      <c r="G13958" s="509">
        <v>0</v>
      </c>
      <c r="H13958" s="509">
        <v>0</v>
      </c>
    </row>
    <row r="13959" spans="1:8">
      <c r="A13959" s="508" t="s">
        <v>665</v>
      </c>
      <c r="B13959" s="509" t="s">
        <v>437</v>
      </c>
      <c r="C13959" s="509">
        <v>41</v>
      </c>
      <c r="D13959" s="509">
        <v>0</v>
      </c>
      <c r="E13959" s="509">
        <v>0</v>
      </c>
      <c r="F13959" s="509">
        <v>0</v>
      </c>
      <c r="G13959" s="509">
        <v>0</v>
      </c>
      <c r="H13959" s="509">
        <v>0</v>
      </c>
    </row>
    <row r="13960" spans="1:8">
      <c r="A13960" s="508" t="s">
        <v>665</v>
      </c>
      <c r="B13960" s="509" t="s">
        <v>437</v>
      </c>
      <c r="C13960" s="509">
        <v>42</v>
      </c>
      <c r="D13960" s="509">
        <v>0</v>
      </c>
      <c r="E13960" s="509">
        <v>0</v>
      </c>
      <c r="F13960" s="509">
        <v>0</v>
      </c>
      <c r="G13960" s="509">
        <v>0</v>
      </c>
      <c r="H13960" s="509">
        <v>0</v>
      </c>
    </row>
    <row r="13961" spans="1:8">
      <c r="A13961" s="508" t="s">
        <v>665</v>
      </c>
      <c r="B13961" s="509" t="s">
        <v>437</v>
      </c>
      <c r="C13961" s="509">
        <v>43</v>
      </c>
      <c r="D13961" s="509">
        <v>0</v>
      </c>
      <c r="E13961" s="509">
        <v>0</v>
      </c>
      <c r="F13961" s="509">
        <v>0</v>
      </c>
      <c r="G13961" s="509">
        <v>0</v>
      </c>
      <c r="H13961" s="509">
        <v>0</v>
      </c>
    </row>
    <row r="13962" spans="1:8">
      <c r="A13962" s="508" t="s">
        <v>665</v>
      </c>
      <c r="B13962" s="509" t="s">
        <v>437</v>
      </c>
      <c r="C13962" s="509">
        <v>44</v>
      </c>
      <c r="D13962" s="509">
        <v>0</v>
      </c>
      <c r="E13962" s="509">
        <v>0</v>
      </c>
      <c r="F13962" s="509">
        <v>0</v>
      </c>
      <c r="G13962" s="509">
        <v>0</v>
      </c>
      <c r="H13962" s="509">
        <v>0</v>
      </c>
    </row>
    <row r="13963" spans="1:8">
      <c r="A13963" s="508" t="s">
        <v>665</v>
      </c>
      <c r="B13963" s="509" t="s">
        <v>437</v>
      </c>
      <c r="C13963" s="509">
        <v>45</v>
      </c>
      <c r="D13963" s="509">
        <v>0</v>
      </c>
      <c r="E13963" s="509">
        <v>0</v>
      </c>
      <c r="F13963" s="509">
        <v>0</v>
      </c>
      <c r="G13963" s="509">
        <v>0</v>
      </c>
      <c r="H13963" s="509">
        <v>0</v>
      </c>
    </row>
    <row r="13964" spans="1:8">
      <c r="A13964" s="508" t="s">
        <v>665</v>
      </c>
      <c r="B13964" s="509" t="s">
        <v>437</v>
      </c>
      <c r="C13964" s="509">
        <v>46</v>
      </c>
      <c r="D13964" s="509">
        <v>0</v>
      </c>
      <c r="E13964" s="509">
        <v>0</v>
      </c>
      <c r="F13964" s="509">
        <v>0</v>
      </c>
      <c r="G13964" s="509">
        <v>0</v>
      </c>
      <c r="H13964" s="509">
        <v>0</v>
      </c>
    </row>
    <row r="13965" spans="1:8">
      <c r="A13965" s="508" t="s">
        <v>665</v>
      </c>
      <c r="B13965" s="509" t="s">
        <v>437</v>
      </c>
      <c r="C13965" s="509">
        <v>47</v>
      </c>
      <c r="D13965" s="509">
        <v>0</v>
      </c>
      <c r="E13965" s="509">
        <v>0</v>
      </c>
      <c r="F13965" s="509">
        <v>0</v>
      </c>
      <c r="G13965" s="509">
        <v>0</v>
      </c>
      <c r="H13965" s="509">
        <v>0</v>
      </c>
    </row>
    <row r="13966" spans="1:8">
      <c r="A13966" s="508" t="s">
        <v>665</v>
      </c>
      <c r="B13966" s="509" t="s">
        <v>437</v>
      </c>
      <c r="C13966" s="509">
        <v>48</v>
      </c>
      <c r="D13966" s="509">
        <v>0</v>
      </c>
      <c r="E13966" s="509">
        <v>0</v>
      </c>
      <c r="F13966" s="509">
        <v>0</v>
      </c>
      <c r="G13966" s="509">
        <v>0</v>
      </c>
      <c r="H13966" s="509">
        <v>0</v>
      </c>
    </row>
    <row r="13967" spans="1:8">
      <c r="A13967" s="508" t="s">
        <v>665</v>
      </c>
      <c r="B13967" s="509" t="s">
        <v>437</v>
      </c>
      <c r="C13967" s="509">
        <v>49</v>
      </c>
      <c r="D13967" s="509">
        <v>0</v>
      </c>
      <c r="E13967" s="509">
        <v>0</v>
      </c>
      <c r="F13967" s="509">
        <v>0</v>
      </c>
      <c r="G13967" s="509">
        <v>0</v>
      </c>
      <c r="H13967" s="509">
        <v>0</v>
      </c>
    </row>
    <row r="13968" spans="1:8">
      <c r="A13968" s="508" t="s">
        <v>665</v>
      </c>
      <c r="B13968" s="509" t="s">
        <v>437</v>
      </c>
      <c r="C13968" s="509">
        <v>50</v>
      </c>
      <c r="D13968" s="509">
        <v>0</v>
      </c>
      <c r="E13968" s="509">
        <v>0</v>
      </c>
      <c r="F13968" s="509">
        <v>0</v>
      </c>
      <c r="G13968" s="509">
        <v>0</v>
      </c>
      <c r="H13968" s="509">
        <v>0</v>
      </c>
    </row>
    <row r="13969" spans="1:8">
      <c r="A13969" s="508" t="s">
        <v>665</v>
      </c>
      <c r="B13969" s="509" t="s">
        <v>437</v>
      </c>
      <c r="C13969" s="509">
        <v>51</v>
      </c>
      <c r="D13969" s="509">
        <v>1</v>
      </c>
      <c r="E13969" s="509">
        <v>0</v>
      </c>
      <c r="F13969" s="509">
        <v>0</v>
      </c>
      <c r="G13969" s="509">
        <v>0</v>
      </c>
      <c r="H13969" s="509">
        <v>1</v>
      </c>
    </row>
    <row r="13970" spans="1:8">
      <c r="A13970" s="508" t="s">
        <v>665</v>
      </c>
      <c r="B13970" s="509" t="s">
        <v>437</v>
      </c>
      <c r="C13970" s="509" t="s">
        <v>1031</v>
      </c>
      <c r="D13970" s="509">
        <v>0</v>
      </c>
      <c r="E13970" s="509">
        <v>0</v>
      </c>
      <c r="F13970" s="509">
        <v>0</v>
      </c>
      <c r="G13970" s="509">
        <v>0</v>
      </c>
      <c r="H13970" s="509">
        <v>0</v>
      </c>
    </row>
    <row r="13971" spans="1:8">
      <c r="A13971" s="508" t="s">
        <v>665</v>
      </c>
      <c r="B13971" s="509" t="s">
        <v>437</v>
      </c>
      <c r="C13971" s="509" t="s">
        <v>1032</v>
      </c>
      <c r="D13971" s="509">
        <v>0</v>
      </c>
      <c r="E13971" s="509">
        <v>0</v>
      </c>
      <c r="F13971" s="509">
        <v>0</v>
      </c>
      <c r="G13971" s="509">
        <v>0</v>
      </c>
      <c r="H13971" s="509">
        <v>0</v>
      </c>
    </row>
    <row r="13972" spans="1:8">
      <c r="A13972" s="508" t="s">
        <v>665</v>
      </c>
      <c r="B13972" s="509" t="s">
        <v>437</v>
      </c>
      <c r="C13972" s="509">
        <v>52</v>
      </c>
      <c r="D13972" s="509">
        <v>0</v>
      </c>
      <c r="E13972" s="509">
        <v>0</v>
      </c>
      <c r="F13972" s="509">
        <v>0</v>
      </c>
      <c r="G13972" s="509">
        <v>0</v>
      </c>
      <c r="H13972" s="509">
        <v>0</v>
      </c>
    </row>
    <row r="13973" spans="1:8">
      <c r="A13973" s="508" t="s">
        <v>665</v>
      </c>
      <c r="B13973" s="509" t="s">
        <v>437</v>
      </c>
      <c r="C13973" s="509">
        <v>53</v>
      </c>
      <c r="D13973" s="509">
        <v>0</v>
      </c>
      <c r="E13973" s="509">
        <v>0</v>
      </c>
      <c r="F13973" s="509">
        <v>0</v>
      </c>
      <c r="G13973" s="509">
        <v>0</v>
      </c>
      <c r="H13973" s="509">
        <v>0</v>
      </c>
    </row>
    <row r="13974" spans="1:8">
      <c r="A13974" s="508" t="s">
        <v>665</v>
      </c>
      <c r="B13974" s="509" t="s">
        <v>437</v>
      </c>
      <c r="C13974" s="509">
        <v>54</v>
      </c>
      <c r="D13974" s="509">
        <v>0</v>
      </c>
      <c r="E13974" s="509">
        <v>0</v>
      </c>
      <c r="F13974" s="509">
        <v>0</v>
      </c>
      <c r="G13974" s="509">
        <v>0</v>
      </c>
      <c r="H13974" s="509">
        <v>0</v>
      </c>
    </row>
    <row r="13975" spans="1:8">
      <c r="A13975" s="508" t="s">
        <v>665</v>
      </c>
      <c r="B13975" s="509" t="s">
        <v>437</v>
      </c>
      <c r="C13975" s="509">
        <v>55</v>
      </c>
      <c r="D13975" s="509">
        <v>2</v>
      </c>
      <c r="E13975" s="509">
        <v>0</v>
      </c>
      <c r="F13975" s="509">
        <v>0</v>
      </c>
      <c r="G13975" s="509">
        <v>0</v>
      </c>
      <c r="H13975" s="509">
        <v>2</v>
      </c>
    </row>
    <row r="13976" spans="1:8">
      <c r="A13976" s="508" t="s">
        <v>665</v>
      </c>
      <c r="B13976" s="509" t="s">
        <v>437</v>
      </c>
      <c r="C13976" s="509">
        <v>56</v>
      </c>
      <c r="D13976" s="509">
        <v>0</v>
      </c>
      <c r="E13976" s="509">
        <v>0</v>
      </c>
      <c r="F13976" s="509">
        <v>0</v>
      </c>
      <c r="G13976" s="509">
        <v>0</v>
      </c>
      <c r="H13976" s="509">
        <v>0</v>
      </c>
    </row>
    <row r="13977" spans="1:8">
      <c r="A13977" s="508" t="s">
        <v>665</v>
      </c>
      <c r="B13977" s="509" t="s">
        <v>437</v>
      </c>
      <c r="C13977" s="509">
        <v>57</v>
      </c>
      <c r="D13977" s="509">
        <v>0</v>
      </c>
      <c r="E13977" s="509">
        <v>0</v>
      </c>
      <c r="F13977" s="509">
        <v>0</v>
      </c>
      <c r="G13977" s="509">
        <v>0</v>
      </c>
      <c r="H13977" s="509">
        <v>0</v>
      </c>
    </row>
    <row r="13978" spans="1:8">
      <c r="A13978" s="508" t="s">
        <v>665</v>
      </c>
      <c r="B13978" s="509" t="s">
        <v>437</v>
      </c>
      <c r="C13978" s="509">
        <v>58</v>
      </c>
      <c r="D13978" s="509">
        <v>0</v>
      </c>
      <c r="E13978" s="509">
        <v>0</v>
      </c>
      <c r="F13978" s="509">
        <v>0</v>
      </c>
      <c r="G13978" s="509">
        <v>0</v>
      </c>
      <c r="H13978" s="509">
        <v>0</v>
      </c>
    </row>
    <row r="13979" spans="1:8">
      <c r="A13979" s="508" t="s">
        <v>665</v>
      </c>
      <c r="B13979" s="509" t="s">
        <v>437</v>
      </c>
      <c r="C13979" s="509">
        <v>59</v>
      </c>
      <c r="D13979" s="509">
        <v>1</v>
      </c>
      <c r="E13979" s="509">
        <v>0</v>
      </c>
      <c r="F13979" s="509">
        <v>0</v>
      </c>
      <c r="G13979" s="509">
        <v>0</v>
      </c>
      <c r="H13979" s="509">
        <v>1</v>
      </c>
    </row>
    <row r="13980" spans="1:8">
      <c r="A13980" s="508" t="s">
        <v>665</v>
      </c>
      <c r="B13980" s="509" t="s">
        <v>437</v>
      </c>
      <c r="C13980" s="509">
        <v>60</v>
      </c>
      <c r="D13980" s="509">
        <v>0</v>
      </c>
      <c r="E13980" s="509">
        <v>0</v>
      </c>
      <c r="F13980" s="509">
        <v>0</v>
      </c>
      <c r="G13980" s="509">
        <v>0</v>
      </c>
      <c r="H13980" s="509">
        <v>0</v>
      </c>
    </row>
    <row r="13981" spans="1:8">
      <c r="A13981" s="508" t="s">
        <v>665</v>
      </c>
      <c r="B13981" s="509" t="s">
        <v>437</v>
      </c>
      <c r="C13981" s="509">
        <v>61</v>
      </c>
      <c r="D13981" s="509">
        <v>0</v>
      </c>
      <c r="E13981" s="509">
        <v>0</v>
      </c>
      <c r="F13981" s="509">
        <v>0</v>
      </c>
      <c r="G13981" s="509">
        <v>0</v>
      </c>
      <c r="H13981" s="509">
        <v>0</v>
      </c>
    </row>
    <row r="13982" spans="1:8">
      <c r="A13982" s="508" t="s">
        <v>665</v>
      </c>
      <c r="B13982" s="509" t="s">
        <v>437</v>
      </c>
      <c r="C13982" s="509">
        <v>62</v>
      </c>
      <c r="D13982" s="509">
        <v>5</v>
      </c>
      <c r="E13982" s="509">
        <v>5</v>
      </c>
      <c r="F13982" s="509">
        <v>0</v>
      </c>
      <c r="G13982" s="509">
        <v>0</v>
      </c>
      <c r="H13982" s="509">
        <v>5</v>
      </c>
    </row>
    <row r="13983" spans="1:8">
      <c r="A13983" s="508" t="s">
        <v>665</v>
      </c>
      <c r="B13983" s="509" t="s">
        <v>437</v>
      </c>
      <c r="C13983" s="509">
        <v>63</v>
      </c>
      <c r="D13983" s="509">
        <v>2</v>
      </c>
      <c r="E13983" s="509">
        <v>2</v>
      </c>
      <c r="F13983" s="509">
        <v>0</v>
      </c>
      <c r="G13983" s="509">
        <v>0</v>
      </c>
      <c r="H13983" s="509">
        <v>2</v>
      </c>
    </row>
    <row r="13984" spans="1:8">
      <c r="A13984" s="508" t="s">
        <v>665</v>
      </c>
      <c r="B13984" s="509" t="s">
        <v>437</v>
      </c>
      <c r="C13984" s="509" t="s">
        <v>1033</v>
      </c>
      <c r="D13984" s="509">
        <v>0</v>
      </c>
      <c r="E13984" s="509">
        <v>0</v>
      </c>
      <c r="F13984" s="509">
        <v>0</v>
      </c>
      <c r="G13984" s="509">
        <v>0</v>
      </c>
      <c r="H13984" s="509">
        <v>0</v>
      </c>
    </row>
    <row r="13985" spans="1:8">
      <c r="A13985" s="508" t="s">
        <v>665</v>
      </c>
      <c r="B13985" s="509" t="s">
        <v>437</v>
      </c>
      <c r="C13985" s="509" t="s">
        <v>1034</v>
      </c>
      <c r="D13985" s="509">
        <v>3</v>
      </c>
      <c r="E13985" s="509">
        <v>3</v>
      </c>
      <c r="F13985" s="509">
        <v>0</v>
      </c>
      <c r="G13985" s="509">
        <v>0</v>
      </c>
      <c r="H13985" s="509">
        <v>3</v>
      </c>
    </row>
    <row r="13986" spans="1:8">
      <c r="A13986" s="508" t="s">
        <v>665</v>
      </c>
      <c r="B13986" s="509" t="s">
        <v>437</v>
      </c>
      <c r="C13986" s="509">
        <v>64</v>
      </c>
      <c r="D13986" s="509">
        <v>0</v>
      </c>
      <c r="E13986" s="509">
        <v>0</v>
      </c>
      <c r="F13986" s="509">
        <v>0</v>
      </c>
      <c r="G13986" s="509">
        <v>0</v>
      </c>
      <c r="H13986" s="509">
        <v>0</v>
      </c>
    </row>
    <row r="13987" spans="1:8">
      <c r="A13987" s="508" t="s">
        <v>665</v>
      </c>
      <c r="B13987" s="509" t="s">
        <v>437</v>
      </c>
      <c r="C13987" s="509" t="s">
        <v>1035</v>
      </c>
      <c r="D13987" s="509">
        <v>1</v>
      </c>
      <c r="E13987" s="509">
        <v>0</v>
      </c>
      <c r="F13987" s="509">
        <v>0</v>
      </c>
      <c r="G13987" s="509">
        <v>0</v>
      </c>
      <c r="H13987" s="509">
        <v>1</v>
      </c>
    </row>
    <row r="13988" spans="1:8">
      <c r="A13988" s="508" t="s">
        <v>665</v>
      </c>
      <c r="B13988" s="509" t="s">
        <v>437</v>
      </c>
      <c r="C13988" s="509">
        <v>65</v>
      </c>
      <c r="D13988" s="509">
        <v>4</v>
      </c>
      <c r="E13988" s="509">
        <v>4</v>
      </c>
      <c r="F13988" s="509">
        <v>0</v>
      </c>
      <c r="G13988" s="509">
        <v>0</v>
      </c>
      <c r="H13988" s="509">
        <v>4</v>
      </c>
    </row>
    <row r="13989" spans="1:8">
      <c r="A13989" s="508" t="s">
        <v>665</v>
      </c>
      <c r="B13989" s="509" t="s">
        <v>437</v>
      </c>
      <c r="C13989" s="509">
        <v>66</v>
      </c>
      <c r="D13989" s="509">
        <v>1</v>
      </c>
      <c r="E13989" s="509">
        <v>1</v>
      </c>
      <c r="F13989" s="509">
        <v>0</v>
      </c>
      <c r="G13989" s="509">
        <v>0</v>
      </c>
      <c r="H13989" s="509">
        <v>1</v>
      </c>
    </row>
    <row r="13990" spans="1:8">
      <c r="A13990" s="508" t="s">
        <v>665</v>
      </c>
      <c r="B13990" s="509" t="s">
        <v>437</v>
      </c>
      <c r="C13990" s="509" t="s">
        <v>1036</v>
      </c>
      <c r="D13990" s="509">
        <v>0</v>
      </c>
      <c r="E13990" s="509">
        <v>0</v>
      </c>
      <c r="F13990" s="509">
        <v>0</v>
      </c>
      <c r="G13990" s="509">
        <v>0</v>
      </c>
      <c r="H13990" s="509">
        <v>0</v>
      </c>
    </row>
    <row r="13991" spans="1:8">
      <c r="A13991" s="508" t="s">
        <v>665</v>
      </c>
      <c r="B13991" s="509" t="s">
        <v>437</v>
      </c>
      <c r="C13991" s="509" t="s">
        <v>1037</v>
      </c>
      <c r="D13991" s="509">
        <v>9</v>
      </c>
      <c r="E13991" s="509">
        <v>0</v>
      </c>
      <c r="F13991" s="509">
        <v>3</v>
      </c>
      <c r="G13991" s="509">
        <v>0</v>
      </c>
      <c r="H13991" s="509">
        <v>12</v>
      </c>
    </row>
    <row r="13992" spans="1:8">
      <c r="A13992" s="508" t="s">
        <v>665</v>
      </c>
      <c r="B13992" s="509" t="s">
        <v>437</v>
      </c>
      <c r="C13992" s="509" t="s">
        <v>1038</v>
      </c>
      <c r="D13992" s="509">
        <v>4</v>
      </c>
      <c r="E13992" s="509">
        <v>0</v>
      </c>
      <c r="F13992" s="509">
        <v>0</v>
      </c>
      <c r="G13992" s="509">
        <v>0</v>
      </c>
      <c r="H13992" s="509">
        <v>4</v>
      </c>
    </row>
    <row r="13993" spans="1:8">
      <c r="A13993" s="508" t="s">
        <v>665</v>
      </c>
      <c r="B13993" s="509" t="s">
        <v>437</v>
      </c>
      <c r="C13993" s="509" t="s">
        <v>1039</v>
      </c>
      <c r="D13993" s="509">
        <v>2</v>
      </c>
      <c r="E13993" s="509">
        <v>0</v>
      </c>
      <c r="F13993" s="509">
        <v>0</v>
      </c>
      <c r="G13993" s="509">
        <v>0</v>
      </c>
      <c r="H13993" s="509">
        <v>2</v>
      </c>
    </row>
    <row r="13994" spans="1:8">
      <c r="A13994" s="508" t="s">
        <v>665</v>
      </c>
      <c r="B13994" s="509" t="s">
        <v>437</v>
      </c>
      <c r="C13994" s="509" t="s">
        <v>1040</v>
      </c>
      <c r="D13994" s="509">
        <v>7</v>
      </c>
      <c r="E13994" s="509">
        <v>0</v>
      </c>
      <c r="F13994" s="509">
        <v>0</v>
      </c>
      <c r="G13994" s="509">
        <v>0</v>
      </c>
      <c r="H13994" s="509">
        <v>7</v>
      </c>
    </row>
    <row r="13995" spans="1:8">
      <c r="A13995" s="508" t="s">
        <v>665</v>
      </c>
      <c r="B13995" s="509" t="s">
        <v>437</v>
      </c>
      <c r="C13995" s="509" t="s">
        <v>1041</v>
      </c>
      <c r="D13995" s="509">
        <v>0</v>
      </c>
      <c r="E13995" s="509">
        <v>0</v>
      </c>
      <c r="F13995" s="509">
        <v>0</v>
      </c>
      <c r="G13995" s="509">
        <v>0</v>
      </c>
      <c r="H13995" s="509">
        <v>0</v>
      </c>
    </row>
    <row r="13996" spans="1:8">
      <c r="A13996" s="508" t="s">
        <v>665</v>
      </c>
      <c r="B13996" s="509" t="s">
        <v>437</v>
      </c>
      <c r="C13996" s="509" t="s">
        <v>1042</v>
      </c>
      <c r="D13996" s="509">
        <v>0</v>
      </c>
      <c r="E13996" s="509">
        <v>0</v>
      </c>
      <c r="F13996" s="509">
        <v>0</v>
      </c>
      <c r="G13996" s="509">
        <v>0</v>
      </c>
    </row>
    <row r="13997" spans="1:8">
      <c r="A13997" s="508" t="s">
        <v>665</v>
      </c>
      <c r="B13997" s="509" t="s">
        <v>437</v>
      </c>
      <c r="C13997" s="509">
        <v>67</v>
      </c>
      <c r="D13997" s="509">
        <v>7</v>
      </c>
      <c r="E13997" s="509">
        <v>0</v>
      </c>
      <c r="F13997" s="509">
        <v>0</v>
      </c>
      <c r="G13997" s="509">
        <v>0</v>
      </c>
      <c r="H13997" s="509">
        <v>7</v>
      </c>
    </row>
    <row r="13998" spans="1:8">
      <c r="A13998" s="508" t="s">
        <v>665</v>
      </c>
      <c r="B13998" s="509" t="s">
        <v>437</v>
      </c>
      <c r="C13998" s="509">
        <v>68</v>
      </c>
      <c r="D13998" s="509">
        <v>0</v>
      </c>
      <c r="E13998" s="509">
        <v>0</v>
      </c>
      <c r="F13998" s="509">
        <v>0</v>
      </c>
      <c r="G13998" s="509">
        <v>0</v>
      </c>
      <c r="H13998" s="509">
        <v>0</v>
      </c>
    </row>
    <row r="13999" spans="1:8">
      <c r="A13999" s="508" t="s">
        <v>665</v>
      </c>
      <c r="B13999" s="509" t="s">
        <v>437</v>
      </c>
      <c r="C13999" s="509" t="s">
        <v>1043</v>
      </c>
      <c r="D13999" s="509">
        <v>4</v>
      </c>
      <c r="E13999" s="509">
        <v>0</v>
      </c>
      <c r="F13999" s="509">
        <v>0</v>
      </c>
      <c r="G13999" s="509">
        <v>0</v>
      </c>
      <c r="H13999" s="509">
        <v>4</v>
      </c>
    </row>
    <row r="14000" spans="1:8">
      <c r="A14000" s="508" t="s">
        <v>665</v>
      </c>
      <c r="B14000" s="509" t="s">
        <v>437</v>
      </c>
      <c r="C14000" s="509">
        <v>69</v>
      </c>
      <c r="D14000" s="509">
        <v>1</v>
      </c>
      <c r="E14000" s="509">
        <v>0</v>
      </c>
      <c r="F14000" s="509">
        <v>0</v>
      </c>
      <c r="G14000" s="509">
        <v>0</v>
      </c>
      <c r="H14000" s="509">
        <v>1</v>
      </c>
    </row>
    <row r="14001" spans="1:8">
      <c r="A14001" s="508" t="s">
        <v>665</v>
      </c>
      <c r="B14001" s="509" t="s">
        <v>437</v>
      </c>
      <c r="C14001" s="509" t="s">
        <v>1044</v>
      </c>
      <c r="D14001" s="509">
        <v>1</v>
      </c>
      <c r="E14001" s="509">
        <v>0</v>
      </c>
      <c r="F14001" s="509">
        <v>0</v>
      </c>
      <c r="G14001" s="509">
        <v>0</v>
      </c>
      <c r="H14001" s="509">
        <v>1</v>
      </c>
    </row>
    <row r="14002" spans="1:8">
      <c r="A14002" s="508" t="s">
        <v>665</v>
      </c>
      <c r="B14002" s="509" t="s">
        <v>437</v>
      </c>
      <c r="C14002" s="509" t="s">
        <v>1045</v>
      </c>
      <c r="D14002" s="509">
        <v>0</v>
      </c>
      <c r="E14002" s="509">
        <v>0</v>
      </c>
      <c r="F14002" s="509">
        <v>0</v>
      </c>
      <c r="G14002" s="509">
        <v>0</v>
      </c>
      <c r="H14002" s="509">
        <v>0</v>
      </c>
    </row>
    <row r="14003" spans="1:8">
      <c r="A14003" s="508" t="s">
        <v>665</v>
      </c>
      <c r="B14003" s="509" t="s">
        <v>437</v>
      </c>
      <c r="C14003" s="509">
        <v>70</v>
      </c>
      <c r="D14003" s="509">
        <v>1</v>
      </c>
      <c r="E14003" s="509">
        <v>0</v>
      </c>
      <c r="F14003" s="509">
        <v>0</v>
      </c>
      <c r="G14003" s="509">
        <v>0</v>
      </c>
      <c r="H14003" s="509">
        <v>1</v>
      </c>
    </row>
    <row r="14004" spans="1:8">
      <c r="A14004" s="508" t="s">
        <v>665</v>
      </c>
      <c r="B14004" s="509" t="s">
        <v>437</v>
      </c>
      <c r="C14004" s="509" t="s">
        <v>1046</v>
      </c>
      <c r="D14004" s="509">
        <v>0</v>
      </c>
      <c r="E14004" s="509">
        <v>0</v>
      </c>
      <c r="F14004" s="509">
        <v>0</v>
      </c>
      <c r="G14004" s="509">
        <v>0</v>
      </c>
      <c r="H14004" s="509">
        <v>0</v>
      </c>
    </row>
    <row r="14005" spans="1:8">
      <c r="A14005" s="508" t="s">
        <v>665</v>
      </c>
      <c r="B14005" s="509" t="s">
        <v>437</v>
      </c>
      <c r="C14005" s="509">
        <v>71</v>
      </c>
      <c r="D14005" s="509">
        <v>1</v>
      </c>
      <c r="E14005" s="509">
        <v>0</v>
      </c>
      <c r="F14005" s="509">
        <v>0</v>
      </c>
      <c r="G14005" s="509">
        <v>0</v>
      </c>
      <c r="H14005" s="509">
        <v>1</v>
      </c>
    </row>
    <row r="14006" spans="1:8">
      <c r="A14006" s="508" t="s">
        <v>665</v>
      </c>
      <c r="B14006" s="509" t="s">
        <v>437</v>
      </c>
      <c r="C14006" s="509" t="s">
        <v>1047</v>
      </c>
      <c r="D14006" s="509">
        <v>3</v>
      </c>
      <c r="E14006" s="509">
        <v>0</v>
      </c>
      <c r="F14006" s="509">
        <v>1</v>
      </c>
      <c r="G14006" s="509">
        <v>0</v>
      </c>
      <c r="H14006" s="509">
        <v>4</v>
      </c>
    </row>
    <row r="14007" spans="1:8">
      <c r="A14007" s="508" t="s">
        <v>665</v>
      </c>
      <c r="B14007" s="509" t="s">
        <v>437</v>
      </c>
      <c r="C14007" s="509" t="s">
        <v>1048</v>
      </c>
      <c r="D14007" s="509">
        <v>0</v>
      </c>
      <c r="E14007" s="509">
        <v>0</v>
      </c>
      <c r="F14007" s="509">
        <v>0</v>
      </c>
      <c r="G14007" s="509">
        <v>0</v>
      </c>
      <c r="H14007" s="509">
        <v>0</v>
      </c>
    </row>
    <row r="14008" spans="1:8">
      <c r="A14008" s="508" t="s">
        <v>665</v>
      </c>
      <c r="B14008" s="509" t="s">
        <v>437</v>
      </c>
      <c r="C14008" s="509" t="s">
        <v>1049</v>
      </c>
      <c r="D14008" s="509">
        <v>0</v>
      </c>
      <c r="E14008" s="509">
        <v>0</v>
      </c>
      <c r="F14008" s="509">
        <v>0</v>
      </c>
      <c r="G14008" s="509">
        <v>0</v>
      </c>
      <c r="H14008" s="509">
        <v>0</v>
      </c>
    </row>
    <row r="14009" spans="1:8">
      <c r="A14009" s="508" t="s">
        <v>665</v>
      </c>
      <c r="B14009" s="509" t="s">
        <v>437</v>
      </c>
      <c r="C14009" s="509" t="s">
        <v>1050</v>
      </c>
      <c r="D14009" s="509">
        <v>0</v>
      </c>
      <c r="E14009" s="509">
        <v>0</v>
      </c>
      <c r="F14009" s="509">
        <v>0</v>
      </c>
      <c r="G14009" s="509">
        <v>0</v>
      </c>
      <c r="H14009" s="509">
        <v>0</v>
      </c>
    </row>
    <row r="14010" spans="1:8">
      <c r="A14010" s="508" t="s">
        <v>665</v>
      </c>
      <c r="B14010" s="509" t="s">
        <v>437</v>
      </c>
      <c r="C14010" s="509" t="s">
        <v>1051</v>
      </c>
      <c r="D14010" s="509">
        <v>2</v>
      </c>
      <c r="E14010" s="509">
        <v>0</v>
      </c>
      <c r="F14010" s="509">
        <v>0</v>
      </c>
      <c r="G14010" s="509">
        <v>0</v>
      </c>
      <c r="H14010" s="509">
        <v>2</v>
      </c>
    </row>
    <row r="14011" spans="1:8">
      <c r="A14011" s="508" t="s">
        <v>665</v>
      </c>
      <c r="B14011" s="509" t="s">
        <v>437</v>
      </c>
      <c r="C14011" s="509">
        <v>72</v>
      </c>
      <c r="D14011" s="509">
        <v>14</v>
      </c>
      <c r="E14011" s="509">
        <v>0</v>
      </c>
      <c r="F14011" s="509">
        <v>1</v>
      </c>
      <c r="G14011" s="509">
        <v>0</v>
      </c>
      <c r="H14011" s="509">
        <v>15</v>
      </c>
    </row>
    <row r="14012" spans="1:8">
      <c r="A14012" s="508" t="s">
        <v>665</v>
      </c>
      <c r="B14012" s="509" t="s">
        <v>437</v>
      </c>
      <c r="C14012" s="509">
        <v>74</v>
      </c>
      <c r="D14012" s="509">
        <v>0</v>
      </c>
      <c r="E14012" s="509">
        <v>0</v>
      </c>
      <c r="F14012" s="509">
        <v>0</v>
      </c>
      <c r="G14012" s="509">
        <v>0</v>
      </c>
      <c r="H14012" s="509">
        <v>0</v>
      </c>
    </row>
    <row r="14013" spans="1:8">
      <c r="A14013" s="508" t="s">
        <v>665</v>
      </c>
      <c r="B14013" s="509" t="s">
        <v>437</v>
      </c>
      <c r="C14013" s="509" t="s">
        <v>4571</v>
      </c>
      <c r="D14013" s="509">
        <v>180</v>
      </c>
      <c r="E14013" s="509">
        <v>30</v>
      </c>
      <c r="F14013" s="509">
        <v>6</v>
      </c>
      <c r="G14013" s="509">
        <v>0</v>
      </c>
      <c r="H14013" s="509">
        <v>186</v>
      </c>
    </row>
    <row r="14014" spans="1:8">
      <c r="A14014" s="508" t="s">
        <v>666</v>
      </c>
      <c r="B14014" s="509" t="s">
        <v>438</v>
      </c>
      <c r="C14014" s="509">
        <v>1</v>
      </c>
      <c r="H14014" s="509">
        <v>0</v>
      </c>
    </row>
    <row r="14015" spans="1:8">
      <c r="A14015" s="508" t="s">
        <v>666</v>
      </c>
      <c r="B14015" s="509" t="s">
        <v>438</v>
      </c>
      <c r="C14015" s="509" t="s">
        <v>1023</v>
      </c>
      <c r="H14015" s="509">
        <v>0</v>
      </c>
    </row>
    <row r="14016" spans="1:8">
      <c r="A14016" s="508" t="s">
        <v>666</v>
      </c>
      <c r="B14016" s="509" t="s">
        <v>438</v>
      </c>
      <c r="C14016" s="509">
        <v>2</v>
      </c>
      <c r="D14016" s="509">
        <v>2</v>
      </c>
      <c r="E14016" s="509">
        <v>1</v>
      </c>
      <c r="H14016" s="509">
        <v>2</v>
      </c>
    </row>
    <row r="14017" spans="1:8">
      <c r="A14017" s="508" t="s">
        <v>666</v>
      </c>
      <c r="B14017" s="509" t="s">
        <v>438</v>
      </c>
      <c r="C14017" s="509">
        <v>3</v>
      </c>
      <c r="H14017" s="509">
        <v>0</v>
      </c>
    </row>
    <row r="14018" spans="1:8">
      <c r="A14018" s="508" t="s">
        <v>666</v>
      </c>
      <c r="B14018" s="509" t="s">
        <v>438</v>
      </c>
      <c r="C14018" s="509">
        <v>4</v>
      </c>
      <c r="D14018" s="509">
        <v>1</v>
      </c>
      <c r="H14018" s="509">
        <v>1</v>
      </c>
    </row>
    <row r="14019" spans="1:8">
      <c r="A14019" s="508" t="s">
        <v>666</v>
      </c>
      <c r="B14019" s="509" t="s">
        <v>438</v>
      </c>
      <c r="C14019" s="509">
        <v>5</v>
      </c>
      <c r="H14019" s="509">
        <v>0</v>
      </c>
    </row>
    <row r="14020" spans="1:8">
      <c r="A14020" s="508" t="s">
        <v>666</v>
      </c>
      <c r="B14020" s="509" t="s">
        <v>438</v>
      </c>
      <c r="C14020" s="509">
        <v>6</v>
      </c>
      <c r="H14020" s="509">
        <v>0</v>
      </c>
    </row>
    <row r="14021" spans="1:8">
      <c r="A14021" s="508" t="s">
        <v>666</v>
      </c>
      <c r="B14021" s="509" t="s">
        <v>438</v>
      </c>
      <c r="C14021" s="509">
        <v>7</v>
      </c>
      <c r="H14021" s="509">
        <v>0</v>
      </c>
    </row>
    <row r="14022" spans="1:8">
      <c r="A14022" s="508" t="s">
        <v>666</v>
      </c>
      <c r="B14022" s="509" t="s">
        <v>438</v>
      </c>
      <c r="C14022" s="509">
        <v>8</v>
      </c>
      <c r="H14022" s="509">
        <v>0</v>
      </c>
    </row>
    <row r="14023" spans="1:8">
      <c r="A14023" s="508" t="s">
        <v>666</v>
      </c>
      <c r="B14023" s="509" t="s">
        <v>438</v>
      </c>
      <c r="C14023" s="509">
        <v>9</v>
      </c>
      <c r="H14023" s="509">
        <v>0</v>
      </c>
    </row>
    <row r="14024" spans="1:8">
      <c r="A14024" s="508" t="s">
        <v>666</v>
      </c>
      <c r="B14024" s="509" t="s">
        <v>438</v>
      </c>
      <c r="C14024" s="509">
        <v>10</v>
      </c>
      <c r="D14024" s="509">
        <v>2</v>
      </c>
      <c r="H14024" s="509">
        <v>2</v>
      </c>
    </row>
    <row r="14025" spans="1:8">
      <c r="A14025" s="508" t="s">
        <v>666</v>
      </c>
      <c r="B14025" s="509" t="s">
        <v>438</v>
      </c>
      <c r="C14025" s="509">
        <v>11</v>
      </c>
      <c r="H14025" s="509">
        <v>0</v>
      </c>
    </row>
    <row r="14026" spans="1:8">
      <c r="A14026" s="508" t="s">
        <v>666</v>
      </c>
      <c r="B14026" s="509" t="s">
        <v>438</v>
      </c>
      <c r="C14026" s="509">
        <v>12</v>
      </c>
      <c r="H14026" s="509">
        <v>0</v>
      </c>
    </row>
    <row r="14027" spans="1:8">
      <c r="A14027" s="508" t="s">
        <v>666</v>
      </c>
      <c r="B14027" s="509" t="s">
        <v>438</v>
      </c>
      <c r="C14027" s="509">
        <v>13</v>
      </c>
      <c r="H14027" s="509">
        <v>0</v>
      </c>
    </row>
    <row r="14028" spans="1:8">
      <c r="A14028" s="508" t="s">
        <v>666</v>
      </c>
      <c r="B14028" s="509" t="s">
        <v>438</v>
      </c>
      <c r="C14028" s="509">
        <v>14</v>
      </c>
      <c r="H14028" s="509">
        <v>0</v>
      </c>
    </row>
    <row r="14029" spans="1:8">
      <c r="A14029" s="508" t="s">
        <v>666</v>
      </c>
      <c r="B14029" s="509" t="s">
        <v>438</v>
      </c>
      <c r="C14029" s="509">
        <v>15</v>
      </c>
      <c r="H14029" s="509">
        <v>0</v>
      </c>
    </row>
    <row r="14030" spans="1:8">
      <c r="A14030" s="508" t="s">
        <v>666</v>
      </c>
      <c r="B14030" s="509" t="s">
        <v>438</v>
      </c>
      <c r="C14030" s="509">
        <v>16</v>
      </c>
      <c r="D14030" s="509">
        <v>1</v>
      </c>
      <c r="H14030" s="509">
        <v>1</v>
      </c>
    </row>
    <row r="14031" spans="1:8">
      <c r="A14031" s="508" t="s">
        <v>666</v>
      </c>
      <c r="B14031" s="509" t="s">
        <v>438</v>
      </c>
      <c r="C14031" s="509">
        <v>17</v>
      </c>
      <c r="D14031" s="509">
        <v>2</v>
      </c>
      <c r="H14031" s="509">
        <v>2</v>
      </c>
    </row>
    <row r="14032" spans="1:8">
      <c r="A14032" s="508" t="s">
        <v>666</v>
      </c>
      <c r="B14032" s="509" t="s">
        <v>438</v>
      </c>
      <c r="C14032" s="509">
        <v>18</v>
      </c>
      <c r="H14032" s="509">
        <v>0</v>
      </c>
    </row>
    <row r="14033" spans="1:8">
      <c r="A14033" s="508" t="s">
        <v>666</v>
      </c>
      <c r="B14033" s="509" t="s">
        <v>438</v>
      </c>
      <c r="C14033" s="509" t="s">
        <v>1024</v>
      </c>
      <c r="D14033" s="509">
        <v>1</v>
      </c>
      <c r="H14033" s="509">
        <v>1</v>
      </c>
    </row>
    <row r="14034" spans="1:8">
      <c r="A14034" s="508" t="s">
        <v>666</v>
      </c>
      <c r="B14034" s="509" t="s">
        <v>438</v>
      </c>
      <c r="C14034" s="509" t="s">
        <v>1025</v>
      </c>
      <c r="H14034" s="509">
        <v>0</v>
      </c>
    </row>
    <row r="14035" spans="1:8">
      <c r="A14035" s="508" t="s">
        <v>666</v>
      </c>
      <c r="B14035" s="509" t="s">
        <v>438</v>
      </c>
      <c r="C14035" s="509">
        <v>19</v>
      </c>
      <c r="H14035" s="509">
        <v>0</v>
      </c>
    </row>
    <row r="14036" spans="1:8">
      <c r="A14036" s="508" t="s">
        <v>666</v>
      </c>
      <c r="B14036" s="509" t="s">
        <v>438</v>
      </c>
      <c r="C14036" s="509">
        <v>20</v>
      </c>
      <c r="H14036" s="509">
        <v>0</v>
      </c>
    </row>
    <row r="14037" spans="1:8">
      <c r="A14037" s="508" t="s">
        <v>666</v>
      </c>
      <c r="B14037" s="509" t="s">
        <v>438</v>
      </c>
      <c r="C14037" s="509">
        <v>21</v>
      </c>
      <c r="D14037" s="509">
        <v>1</v>
      </c>
      <c r="E14037" s="509">
        <v>1</v>
      </c>
      <c r="H14037" s="509">
        <v>1</v>
      </c>
    </row>
    <row r="14038" spans="1:8">
      <c r="A14038" s="508" t="s">
        <v>666</v>
      </c>
      <c r="B14038" s="509" t="s">
        <v>438</v>
      </c>
      <c r="C14038" s="509" t="s">
        <v>1026</v>
      </c>
      <c r="H14038" s="509">
        <v>0</v>
      </c>
    </row>
    <row r="14039" spans="1:8">
      <c r="A14039" s="508" t="s">
        <v>666</v>
      </c>
      <c r="B14039" s="509" t="s">
        <v>438</v>
      </c>
      <c r="C14039" s="509" t="s">
        <v>1027</v>
      </c>
      <c r="H14039" s="509">
        <v>0</v>
      </c>
    </row>
    <row r="14040" spans="1:8">
      <c r="A14040" s="508" t="s">
        <v>666</v>
      </c>
      <c r="B14040" s="509" t="s">
        <v>438</v>
      </c>
      <c r="C14040" s="509" t="s">
        <v>1028</v>
      </c>
      <c r="H14040" s="509">
        <v>0</v>
      </c>
    </row>
    <row r="14041" spans="1:8">
      <c r="A14041" s="508" t="s">
        <v>666</v>
      </c>
      <c r="B14041" s="509" t="s">
        <v>438</v>
      </c>
      <c r="C14041" s="509">
        <v>22</v>
      </c>
      <c r="H14041" s="509">
        <v>0</v>
      </c>
    </row>
    <row r="14042" spans="1:8">
      <c r="A14042" s="508" t="s">
        <v>666</v>
      </c>
      <c r="B14042" s="509" t="s">
        <v>438</v>
      </c>
      <c r="C14042" s="509">
        <v>23</v>
      </c>
      <c r="H14042" s="509">
        <v>0</v>
      </c>
    </row>
    <row r="14043" spans="1:8">
      <c r="A14043" s="508" t="s">
        <v>666</v>
      </c>
      <c r="B14043" s="509" t="s">
        <v>438</v>
      </c>
      <c r="C14043" s="509" t="s">
        <v>1029</v>
      </c>
      <c r="H14043" s="509">
        <v>0</v>
      </c>
    </row>
    <row r="14044" spans="1:8">
      <c r="A14044" s="508" t="s">
        <v>666</v>
      </c>
      <c r="B14044" s="509" t="s">
        <v>438</v>
      </c>
      <c r="C14044" s="509">
        <v>24</v>
      </c>
      <c r="H14044" s="509">
        <v>0</v>
      </c>
    </row>
    <row r="14045" spans="1:8">
      <c r="A14045" s="508" t="s">
        <v>666</v>
      </c>
      <c r="B14045" s="509" t="s">
        <v>438</v>
      </c>
      <c r="C14045" s="509">
        <v>25</v>
      </c>
    </row>
    <row r="14046" spans="1:8">
      <c r="A14046" s="508" t="s">
        <v>666</v>
      </c>
      <c r="B14046" s="509" t="s">
        <v>438</v>
      </c>
      <c r="C14046" s="509">
        <v>26</v>
      </c>
      <c r="H14046" s="509">
        <v>0</v>
      </c>
    </row>
    <row r="14047" spans="1:8">
      <c r="A14047" s="508" t="s">
        <v>666</v>
      </c>
      <c r="B14047" s="509" t="s">
        <v>438</v>
      </c>
      <c r="C14047" s="509">
        <v>27</v>
      </c>
      <c r="D14047" s="509">
        <v>1</v>
      </c>
      <c r="E14047" s="509">
        <v>1</v>
      </c>
      <c r="H14047" s="509">
        <v>1</v>
      </c>
    </row>
    <row r="14048" spans="1:8">
      <c r="A14048" s="508" t="s">
        <v>666</v>
      </c>
      <c r="B14048" s="509" t="s">
        <v>438</v>
      </c>
      <c r="C14048" s="509">
        <v>28</v>
      </c>
      <c r="H14048" s="509">
        <v>0</v>
      </c>
    </row>
    <row r="14049" spans="1:8">
      <c r="A14049" s="508" t="s">
        <v>666</v>
      </c>
      <c r="B14049" s="509" t="s">
        <v>438</v>
      </c>
      <c r="C14049" s="509">
        <v>29</v>
      </c>
      <c r="H14049" s="509">
        <v>0</v>
      </c>
    </row>
    <row r="14050" spans="1:8">
      <c r="A14050" s="508" t="s">
        <v>666</v>
      </c>
      <c r="B14050" s="509" t="s">
        <v>438</v>
      </c>
      <c r="C14050" s="509">
        <v>30</v>
      </c>
      <c r="H14050" s="509">
        <v>0</v>
      </c>
    </row>
    <row r="14051" spans="1:8">
      <c r="A14051" s="508" t="s">
        <v>666</v>
      </c>
      <c r="B14051" s="509" t="s">
        <v>438</v>
      </c>
      <c r="C14051" s="509">
        <v>31</v>
      </c>
      <c r="H14051" s="509">
        <v>0</v>
      </c>
    </row>
    <row r="14052" spans="1:8">
      <c r="A14052" s="508" t="s">
        <v>666</v>
      </c>
      <c r="B14052" s="509" t="s">
        <v>438</v>
      </c>
      <c r="C14052" s="509">
        <v>32</v>
      </c>
      <c r="H14052" s="509">
        <v>0</v>
      </c>
    </row>
    <row r="14053" spans="1:8">
      <c r="A14053" s="508" t="s">
        <v>666</v>
      </c>
      <c r="B14053" s="509" t="s">
        <v>438</v>
      </c>
      <c r="C14053" s="509">
        <v>33</v>
      </c>
      <c r="H14053" s="509">
        <v>0</v>
      </c>
    </row>
    <row r="14054" spans="1:8">
      <c r="A14054" s="508" t="s">
        <v>666</v>
      </c>
      <c r="B14054" s="509" t="s">
        <v>438</v>
      </c>
      <c r="C14054" s="509">
        <v>34</v>
      </c>
      <c r="H14054" s="509">
        <v>0</v>
      </c>
    </row>
    <row r="14055" spans="1:8">
      <c r="A14055" s="508" t="s">
        <v>666</v>
      </c>
      <c r="B14055" s="509" t="s">
        <v>438</v>
      </c>
      <c r="C14055" s="509">
        <v>35</v>
      </c>
      <c r="H14055" s="509">
        <v>0</v>
      </c>
    </row>
    <row r="14056" spans="1:8">
      <c r="A14056" s="508" t="s">
        <v>666</v>
      </c>
      <c r="B14056" s="509" t="s">
        <v>438</v>
      </c>
      <c r="C14056" s="509">
        <v>36</v>
      </c>
      <c r="H14056" s="509">
        <v>0</v>
      </c>
    </row>
    <row r="14057" spans="1:8">
      <c r="A14057" s="508" t="s">
        <v>666</v>
      </c>
      <c r="B14057" s="509" t="s">
        <v>438</v>
      </c>
      <c r="C14057" s="509">
        <v>37</v>
      </c>
      <c r="H14057" s="509">
        <v>0</v>
      </c>
    </row>
    <row r="14058" spans="1:8">
      <c r="A14058" s="508" t="s">
        <v>666</v>
      </c>
      <c r="B14058" s="509" t="s">
        <v>438</v>
      </c>
      <c r="C14058" s="509">
        <v>38</v>
      </c>
      <c r="H14058" s="509">
        <v>0</v>
      </c>
    </row>
    <row r="14059" spans="1:8">
      <c r="A14059" s="508" t="s">
        <v>666</v>
      </c>
      <c r="B14059" s="509" t="s">
        <v>438</v>
      </c>
      <c r="C14059" s="509" t="s">
        <v>1030</v>
      </c>
    </row>
    <row r="14060" spans="1:8">
      <c r="A14060" s="508" t="s">
        <v>666</v>
      </c>
      <c r="B14060" s="509" t="s">
        <v>438</v>
      </c>
      <c r="C14060" s="509">
        <v>39</v>
      </c>
      <c r="H14060" s="509">
        <v>0</v>
      </c>
    </row>
    <row r="14061" spans="1:8">
      <c r="A14061" s="508" t="s">
        <v>666</v>
      </c>
      <c r="B14061" s="509" t="s">
        <v>438</v>
      </c>
      <c r="C14061" s="509">
        <v>40</v>
      </c>
      <c r="H14061" s="509">
        <v>0</v>
      </c>
    </row>
    <row r="14062" spans="1:8">
      <c r="A14062" s="508" t="s">
        <v>666</v>
      </c>
      <c r="B14062" s="509" t="s">
        <v>438</v>
      </c>
      <c r="C14062" s="509">
        <v>41</v>
      </c>
      <c r="H14062" s="509">
        <v>0</v>
      </c>
    </row>
    <row r="14063" spans="1:8">
      <c r="A14063" s="508" t="s">
        <v>666</v>
      </c>
      <c r="B14063" s="509" t="s">
        <v>438</v>
      </c>
      <c r="C14063" s="509">
        <v>42</v>
      </c>
      <c r="H14063" s="509">
        <v>0</v>
      </c>
    </row>
    <row r="14064" spans="1:8">
      <c r="A14064" s="508" t="s">
        <v>666</v>
      </c>
      <c r="B14064" s="509" t="s">
        <v>438</v>
      </c>
      <c r="C14064" s="509">
        <v>43</v>
      </c>
      <c r="H14064" s="509">
        <v>0</v>
      </c>
    </row>
    <row r="14065" spans="1:8">
      <c r="A14065" s="508" t="s">
        <v>666</v>
      </c>
      <c r="B14065" s="509" t="s">
        <v>438</v>
      </c>
      <c r="C14065" s="509">
        <v>44</v>
      </c>
      <c r="H14065" s="509">
        <v>0</v>
      </c>
    </row>
    <row r="14066" spans="1:8">
      <c r="A14066" s="508" t="s">
        <v>666</v>
      </c>
      <c r="B14066" s="509" t="s">
        <v>438</v>
      </c>
      <c r="C14066" s="509">
        <v>45</v>
      </c>
      <c r="H14066" s="509">
        <v>0</v>
      </c>
    </row>
    <row r="14067" spans="1:8">
      <c r="A14067" s="508" t="s">
        <v>666</v>
      </c>
      <c r="B14067" s="509" t="s">
        <v>438</v>
      </c>
      <c r="C14067" s="509">
        <v>46</v>
      </c>
      <c r="H14067" s="509">
        <v>0</v>
      </c>
    </row>
    <row r="14068" spans="1:8">
      <c r="A14068" s="508" t="s">
        <v>666</v>
      </c>
      <c r="B14068" s="509" t="s">
        <v>438</v>
      </c>
      <c r="C14068" s="509">
        <v>47</v>
      </c>
      <c r="H14068" s="509">
        <v>0</v>
      </c>
    </row>
    <row r="14069" spans="1:8">
      <c r="A14069" s="508" t="s">
        <v>666</v>
      </c>
      <c r="B14069" s="509" t="s">
        <v>438</v>
      </c>
      <c r="C14069" s="509">
        <v>48</v>
      </c>
      <c r="H14069" s="509">
        <v>0</v>
      </c>
    </row>
    <row r="14070" spans="1:8">
      <c r="A14070" s="508" t="s">
        <v>666</v>
      </c>
      <c r="B14070" s="509" t="s">
        <v>438</v>
      </c>
      <c r="C14070" s="509">
        <v>49</v>
      </c>
      <c r="H14070" s="509">
        <v>0</v>
      </c>
    </row>
    <row r="14071" spans="1:8">
      <c r="A14071" s="508" t="s">
        <v>666</v>
      </c>
      <c r="B14071" s="509" t="s">
        <v>438</v>
      </c>
      <c r="C14071" s="509">
        <v>50</v>
      </c>
      <c r="H14071" s="509">
        <v>0</v>
      </c>
    </row>
    <row r="14072" spans="1:8">
      <c r="A14072" s="508" t="s">
        <v>666</v>
      </c>
      <c r="B14072" s="509" t="s">
        <v>438</v>
      </c>
      <c r="C14072" s="509">
        <v>51</v>
      </c>
      <c r="D14072" s="509">
        <v>1</v>
      </c>
      <c r="E14072" s="509">
        <v>1</v>
      </c>
      <c r="H14072" s="509">
        <v>1</v>
      </c>
    </row>
    <row r="14073" spans="1:8">
      <c r="A14073" s="508" t="s">
        <v>666</v>
      </c>
      <c r="B14073" s="509" t="s">
        <v>438</v>
      </c>
      <c r="C14073" s="509" t="s">
        <v>1031</v>
      </c>
      <c r="H14073" s="509">
        <v>0</v>
      </c>
    </row>
    <row r="14074" spans="1:8">
      <c r="A14074" s="508" t="s">
        <v>666</v>
      </c>
      <c r="B14074" s="509" t="s">
        <v>438</v>
      </c>
      <c r="C14074" s="509" t="s">
        <v>1032</v>
      </c>
      <c r="H14074" s="509">
        <v>0</v>
      </c>
    </row>
    <row r="14075" spans="1:8">
      <c r="A14075" s="508" t="s">
        <v>666</v>
      </c>
      <c r="B14075" s="509" t="s">
        <v>438</v>
      </c>
      <c r="C14075" s="509">
        <v>52</v>
      </c>
      <c r="H14075" s="509">
        <v>0</v>
      </c>
    </row>
    <row r="14076" spans="1:8">
      <c r="A14076" s="508" t="s">
        <v>666</v>
      </c>
      <c r="B14076" s="509" t="s">
        <v>438</v>
      </c>
      <c r="C14076" s="509">
        <v>53</v>
      </c>
      <c r="H14076" s="509">
        <v>0</v>
      </c>
    </row>
    <row r="14077" spans="1:8">
      <c r="A14077" s="508" t="s">
        <v>666</v>
      </c>
      <c r="B14077" s="509" t="s">
        <v>438</v>
      </c>
      <c r="C14077" s="509">
        <v>54</v>
      </c>
      <c r="H14077" s="509">
        <v>0</v>
      </c>
    </row>
    <row r="14078" spans="1:8">
      <c r="A14078" s="508" t="s">
        <v>666</v>
      </c>
      <c r="B14078" s="509" t="s">
        <v>438</v>
      </c>
      <c r="C14078" s="509">
        <v>55</v>
      </c>
      <c r="H14078" s="509">
        <v>0</v>
      </c>
    </row>
    <row r="14079" spans="1:8">
      <c r="A14079" s="508" t="s">
        <v>666</v>
      </c>
      <c r="B14079" s="509" t="s">
        <v>438</v>
      </c>
      <c r="C14079" s="509">
        <v>56</v>
      </c>
      <c r="H14079" s="509">
        <v>0</v>
      </c>
    </row>
    <row r="14080" spans="1:8">
      <c r="A14080" s="508" t="s">
        <v>666</v>
      </c>
      <c r="B14080" s="509" t="s">
        <v>438</v>
      </c>
      <c r="C14080" s="509">
        <v>57</v>
      </c>
      <c r="H14080" s="509">
        <v>0</v>
      </c>
    </row>
    <row r="14081" spans="1:8">
      <c r="A14081" s="508" t="s">
        <v>666</v>
      </c>
      <c r="B14081" s="509" t="s">
        <v>438</v>
      </c>
      <c r="C14081" s="509">
        <v>58</v>
      </c>
      <c r="H14081" s="509">
        <v>0</v>
      </c>
    </row>
    <row r="14082" spans="1:8">
      <c r="A14082" s="508" t="s">
        <v>666</v>
      </c>
      <c r="B14082" s="509" t="s">
        <v>438</v>
      </c>
      <c r="C14082" s="509">
        <v>59</v>
      </c>
      <c r="H14082" s="509">
        <v>0</v>
      </c>
    </row>
    <row r="14083" spans="1:8">
      <c r="A14083" s="508" t="s">
        <v>666</v>
      </c>
      <c r="B14083" s="509" t="s">
        <v>438</v>
      </c>
      <c r="C14083" s="509">
        <v>60</v>
      </c>
      <c r="H14083" s="509">
        <v>0</v>
      </c>
    </row>
    <row r="14084" spans="1:8">
      <c r="A14084" s="508" t="s">
        <v>666</v>
      </c>
      <c r="B14084" s="509" t="s">
        <v>438</v>
      </c>
      <c r="C14084" s="509">
        <v>61</v>
      </c>
      <c r="H14084" s="509">
        <v>0</v>
      </c>
    </row>
    <row r="14085" spans="1:8">
      <c r="A14085" s="508" t="s">
        <v>666</v>
      </c>
      <c r="B14085" s="509" t="s">
        <v>438</v>
      </c>
      <c r="C14085" s="509">
        <v>62</v>
      </c>
      <c r="H14085" s="509">
        <v>0</v>
      </c>
    </row>
    <row r="14086" spans="1:8">
      <c r="A14086" s="508" t="s">
        <v>666</v>
      </c>
      <c r="B14086" s="509" t="s">
        <v>438</v>
      </c>
      <c r="C14086" s="509">
        <v>63</v>
      </c>
      <c r="H14086" s="509">
        <v>0</v>
      </c>
    </row>
    <row r="14087" spans="1:8">
      <c r="A14087" s="508" t="s">
        <v>666</v>
      </c>
      <c r="B14087" s="509" t="s">
        <v>438</v>
      </c>
      <c r="C14087" s="509" t="s">
        <v>1033</v>
      </c>
      <c r="H14087" s="509">
        <v>0</v>
      </c>
    </row>
    <row r="14088" spans="1:8">
      <c r="A14088" s="508" t="s">
        <v>666</v>
      </c>
      <c r="B14088" s="509" t="s">
        <v>438</v>
      </c>
      <c r="C14088" s="509" t="s">
        <v>1034</v>
      </c>
      <c r="H14088" s="509">
        <v>0</v>
      </c>
    </row>
    <row r="14089" spans="1:8">
      <c r="A14089" s="508" t="s">
        <v>666</v>
      </c>
      <c r="B14089" s="509" t="s">
        <v>438</v>
      </c>
      <c r="C14089" s="509">
        <v>64</v>
      </c>
      <c r="H14089" s="509">
        <v>0</v>
      </c>
    </row>
    <row r="14090" spans="1:8">
      <c r="A14090" s="508" t="s">
        <v>666</v>
      </c>
      <c r="B14090" s="509" t="s">
        <v>438</v>
      </c>
      <c r="C14090" s="509" t="s">
        <v>1035</v>
      </c>
      <c r="D14090" s="509">
        <v>3</v>
      </c>
      <c r="F14090" s="509">
        <v>1</v>
      </c>
      <c r="H14090" s="509">
        <v>4</v>
      </c>
    </row>
    <row r="14091" spans="1:8">
      <c r="A14091" s="508" t="s">
        <v>666</v>
      </c>
      <c r="B14091" s="509" t="s">
        <v>438</v>
      </c>
      <c r="C14091" s="509">
        <v>65</v>
      </c>
      <c r="H14091" s="509">
        <v>0</v>
      </c>
    </row>
    <row r="14092" spans="1:8">
      <c r="A14092" s="508" t="s">
        <v>666</v>
      </c>
      <c r="B14092" s="509" t="s">
        <v>438</v>
      </c>
      <c r="C14092" s="509">
        <v>66</v>
      </c>
      <c r="H14092" s="509">
        <v>0</v>
      </c>
    </row>
    <row r="14093" spans="1:8">
      <c r="A14093" s="508" t="s">
        <v>666</v>
      </c>
      <c r="B14093" s="509" t="s">
        <v>438</v>
      </c>
      <c r="C14093" s="509" t="s">
        <v>1036</v>
      </c>
      <c r="H14093" s="509">
        <v>0</v>
      </c>
    </row>
    <row r="14094" spans="1:8">
      <c r="A14094" s="508" t="s">
        <v>666</v>
      </c>
      <c r="B14094" s="509" t="s">
        <v>438</v>
      </c>
      <c r="C14094" s="509" t="s">
        <v>1037</v>
      </c>
      <c r="D14094" s="509">
        <v>7</v>
      </c>
      <c r="F14094" s="509">
        <v>2</v>
      </c>
      <c r="G14094" s="509">
        <v>1</v>
      </c>
      <c r="H14094" s="509">
        <v>9</v>
      </c>
    </row>
    <row r="14095" spans="1:8">
      <c r="A14095" s="508" t="s">
        <v>666</v>
      </c>
      <c r="B14095" s="509" t="s">
        <v>438</v>
      </c>
      <c r="C14095" s="509" t="s">
        <v>1038</v>
      </c>
      <c r="D14095" s="509">
        <v>3</v>
      </c>
      <c r="H14095" s="509">
        <v>3</v>
      </c>
    </row>
    <row r="14096" spans="1:8">
      <c r="A14096" s="508" t="s">
        <v>666</v>
      </c>
      <c r="B14096" s="509" t="s">
        <v>438</v>
      </c>
      <c r="C14096" s="509" t="s">
        <v>1039</v>
      </c>
      <c r="D14096" s="509">
        <v>1</v>
      </c>
      <c r="H14096" s="509">
        <v>1</v>
      </c>
    </row>
    <row r="14097" spans="1:8">
      <c r="A14097" s="508" t="s">
        <v>666</v>
      </c>
      <c r="B14097" s="509" t="s">
        <v>438</v>
      </c>
      <c r="C14097" s="509" t="s">
        <v>1040</v>
      </c>
      <c r="D14097" s="509">
        <v>5</v>
      </c>
      <c r="H14097" s="509">
        <v>5</v>
      </c>
    </row>
    <row r="14098" spans="1:8">
      <c r="A14098" s="508" t="s">
        <v>666</v>
      </c>
      <c r="B14098" s="509" t="s">
        <v>438</v>
      </c>
      <c r="C14098" s="509" t="s">
        <v>1041</v>
      </c>
      <c r="H14098" s="509">
        <v>0</v>
      </c>
    </row>
    <row r="14099" spans="1:8">
      <c r="A14099" s="508" t="s">
        <v>666</v>
      </c>
      <c r="B14099" s="509" t="s">
        <v>438</v>
      </c>
      <c r="C14099" s="509" t="s">
        <v>1042</v>
      </c>
    </row>
    <row r="14100" spans="1:8">
      <c r="A14100" s="508" t="s">
        <v>666</v>
      </c>
      <c r="B14100" s="509" t="s">
        <v>438</v>
      </c>
      <c r="C14100" s="509">
        <v>67</v>
      </c>
      <c r="H14100" s="509">
        <v>0</v>
      </c>
    </row>
    <row r="14101" spans="1:8">
      <c r="A14101" s="508" t="s">
        <v>666</v>
      </c>
      <c r="B14101" s="509" t="s">
        <v>438</v>
      </c>
      <c r="C14101" s="509">
        <v>68</v>
      </c>
      <c r="H14101" s="509">
        <v>0</v>
      </c>
    </row>
    <row r="14102" spans="1:8">
      <c r="A14102" s="508" t="s">
        <v>666</v>
      </c>
      <c r="B14102" s="509" t="s">
        <v>438</v>
      </c>
      <c r="C14102" s="509" t="s">
        <v>1043</v>
      </c>
      <c r="D14102" s="509">
        <v>3</v>
      </c>
      <c r="E14102" s="509">
        <v>2</v>
      </c>
      <c r="H14102" s="509">
        <v>3</v>
      </c>
    </row>
    <row r="14103" spans="1:8">
      <c r="A14103" s="508" t="s">
        <v>666</v>
      </c>
      <c r="B14103" s="509" t="s">
        <v>438</v>
      </c>
      <c r="C14103" s="509">
        <v>69</v>
      </c>
      <c r="H14103" s="509">
        <v>0</v>
      </c>
    </row>
    <row r="14104" spans="1:8">
      <c r="A14104" s="508" t="s">
        <v>666</v>
      </c>
      <c r="B14104" s="509" t="s">
        <v>438</v>
      </c>
      <c r="C14104" s="509" t="s">
        <v>1044</v>
      </c>
      <c r="D14104" s="509">
        <v>1</v>
      </c>
      <c r="H14104" s="509">
        <v>1</v>
      </c>
    </row>
    <row r="14105" spans="1:8">
      <c r="A14105" s="508" t="s">
        <v>666</v>
      </c>
      <c r="B14105" s="509" t="s">
        <v>438</v>
      </c>
      <c r="C14105" s="509" t="s">
        <v>1045</v>
      </c>
      <c r="H14105" s="509">
        <v>0</v>
      </c>
    </row>
    <row r="14106" spans="1:8">
      <c r="A14106" s="508" t="s">
        <v>666</v>
      </c>
      <c r="B14106" s="509" t="s">
        <v>438</v>
      </c>
      <c r="C14106" s="509">
        <v>70</v>
      </c>
      <c r="H14106" s="509">
        <v>0</v>
      </c>
    </row>
    <row r="14107" spans="1:8">
      <c r="A14107" s="508" t="s">
        <v>666</v>
      </c>
      <c r="B14107" s="509" t="s">
        <v>438</v>
      </c>
      <c r="C14107" s="509" t="s">
        <v>1046</v>
      </c>
      <c r="H14107" s="509">
        <v>0</v>
      </c>
    </row>
    <row r="14108" spans="1:8">
      <c r="A14108" s="508" t="s">
        <v>666</v>
      </c>
      <c r="B14108" s="509" t="s">
        <v>438</v>
      </c>
      <c r="C14108" s="509">
        <v>71</v>
      </c>
      <c r="H14108" s="509">
        <v>0</v>
      </c>
    </row>
    <row r="14109" spans="1:8">
      <c r="A14109" s="508" t="s">
        <v>666</v>
      </c>
      <c r="B14109" s="509" t="s">
        <v>438</v>
      </c>
      <c r="C14109" s="509" t="s">
        <v>1047</v>
      </c>
      <c r="H14109" s="509">
        <v>0</v>
      </c>
    </row>
    <row r="14110" spans="1:8">
      <c r="A14110" s="508" t="s">
        <v>666</v>
      </c>
      <c r="B14110" s="509" t="s">
        <v>438</v>
      </c>
      <c r="C14110" s="509" t="s">
        <v>1048</v>
      </c>
      <c r="H14110" s="509">
        <v>0</v>
      </c>
    </row>
    <row r="14111" spans="1:8">
      <c r="A14111" s="508" t="s">
        <v>666</v>
      </c>
      <c r="B14111" s="509" t="s">
        <v>438</v>
      </c>
      <c r="C14111" s="509" t="s">
        <v>1049</v>
      </c>
      <c r="H14111" s="509">
        <v>0</v>
      </c>
    </row>
    <row r="14112" spans="1:8">
      <c r="A14112" s="508" t="s">
        <v>666</v>
      </c>
      <c r="B14112" s="509" t="s">
        <v>438</v>
      </c>
      <c r="C14112" s="509" t="s">
        <v>1050</v>
      </c>
      <c r="H14112" s="509">
        <v>0</v>
      </c>
    </row>
    <row r="14113" spans="1:8">
      <c r="A14113" s="508" t="s">
        <v>666</v>
      </c>
      <c r="B14113" s="509" t="s">
        <v>438</v>
      </c>
      <c r="C14113" s="509" t="s">
        <v>1051</v>
      </c>
      <c r="H14113" s="509">
        <v>0</v>
      </c>
    </row>
    <row r="14114" spans="1:8">
      <c r="A14114" s="508" t="s">
        <v>666</v>
      </c>
      <c r="B14114" s="509" t="s">
        <v>438</v>
      </c>
      <c r="C14114" s="509">
        <v>72</v>
      </c>
      <c r="D14114" s="509">
        <v>22</v>
      </c>
      <c r="F14114" s="509">
        <v>1</v>
      </c>
      <c r="H14114" s="509">
        <v>23</v>
      </c>
    </row>
    <row r="14115" spans="1:8">
      <c r="A14115" s="508" t="s">
        <v>666</v>
      </c>
      <c r="B14115" s="509" t="s">
        <v>438</v>
      </c>
      <c r="C14115" s="509">
        <v>74</v>
      </c>
      <c r="D14115" s="509">
        <v>3</v>
      </c>
      <c r="E14115" s="509">
        <v>2</v>
      </c>
      <c r="H14115" s="509">
        <v>3</v>
      </c>
    </row>
    <row r="14116" spans="1:8">
      <c r="A14116" s="508" t="s">
        <v>666</v>
      </c>
      <c r="B14116" s="509" t="s">
        <v>438</v>
      </c>
      <c r="C14116" s="509" t="s">
        <v>4571</v>
      </c>
      <c r="D14116" s="509">
        <v>60</v>
      </c>
      <c r="E14116" s="509">
        <v>8</v>
      </c>
      <c r="F14116" s="509">
        <v>4</v>
      </c>
      <c r="G14116" s="509">
        <v>1</v>
      </c>
      <c r="H14116" s="509">
        <v>64</v>
      </c>
    </row>
    <row r="14117" spans="1:8">
      <c r="A14117" s="508" t="s">
        <v>667</v>
      </c>
      <c r="B14117" s="509" t="s">
        <v>439</v>
      </c>
      <c r="C14117" s="509">
        <v>1</v>
      </c>
      <c r="H14117" s="509">
        <v>0</v>
      </c>
    </row>
    <row r="14118" spans="1:8">
      <c r="A14118" s="508" t="s">
        <v>667</v>
      </c>
      <c r="B14118" s="509" t="s">
        <v>439</v>
      </c>
      <c r="C14118" s="509" t="s">
        <v>1023</v>
      </c>
      <c r="H14118" s="509">
        <v>0</v>
      </c>
    </row>
    <row r="14119" spans="1:8">
      <c r="A14119" s="508" t="s">
        <v>667</v>
      </c>
      <c r="B14119" s="509" t="s">
        <v>439</v>
      </c>
      <c r="C14119" s="509">
        <v>2</v>
      </c>
      <c r="H14119" s="509">
        <v>0</v>
      </c>
    </row>
    <row r="14120" spans="1:8">
      <c r="A14120" s="508" t="s">
        <v>667</v>
      </c>
      <c r="B14120" s="509" t="s">
        <v>439</v>
      </c>
      <c r="C14120" s="509">
        <v>3</v>
      </c>
      <c r="H14120" s="509">
        <v>0</v>
      </c>
    </row>
    <row r="14121" spans="1:8">
      <c r="A14121" s="508" t="s">
        <v>667</v>
      </c>
      <c r="B14121" s="509" t="s">
        <v>439</v>
      </c>
      <c r="C14121" s="509">
        <v>4</v>
      </c>
      <c r="H14121" s="509">
        <v>0</v>
      </c>
    </row>
    <row r="14122" spans="1:8">
      <c r="A14122" s="508" t="s">
        <v>667</v>
      </c>
      <c r="B14122" s="509" t="s">
        <v>439</v>
      </c>
      <c r="C14122" s="509">
        <v>5</v>
      </c>
      <c r="H14122" s="509">
        <v>0</v>
      </c>
    </row>
    <row r="14123" spans="1:8">
      <c r="A14123" s="508" t="s">
        <v>667</v>
      </c>
      <c r="B14123" s="509" t="s">
        <v>439</v>
      </c>
      <c r="C14123" s="509">
        <v>6</v>
      </c>
      <c r="H14123" s="509">
        <v>0</v>
      </c>
    </row>
    <row r="14124" spans="1:8">
      <c r="A14124" s="508" t="s">
        <v>667</v>
      </c>
      <c r="B14124" s="509" t="s">
        <v>439</v>
      </c>
      <c r="C14124" s="509">
        <v>7</v>
      </c>
      <c r="H14124" s="509">
        <v>0</v>
      </c>
    </row>
    <row r="14125" spans="1:8">
      <c r="A14125" s="508" t="s">
        <v>667</v>
      </c>
      <c r="B14125" s="509" t="s">
        <v>439</v>
      </c>
      <c r="C14125" s="509">
        <v>8</v>
      </c>
      <c r="H14125" s="509">
        <v>0</v>
      </c>
    </row>
    <row r="14126" spans="1:8">
      <c r="A14126" s="508" t="s">
        <v>667</v>
      </c>
      <c r="B14126" s="509" t="s">
        <v>439</v>
      </c>
      <c r="C14126" s="509">
        <v>9</v>
      </c>
      <c r="H14126" s="509">
        <v>0</v>
      </c>
    </row>
    <row r="14127" spans="1:8">
      <c r="A14127" s="508" t="s">
        <v>667</v>
      </c>
      <c r="B14127" s="509" t="s">
        <v>439</v>
      </c>
      <c r="C14127" s="509">
        <v>10</v>
      </c>
      <c r="H14127" s="509">
        <v>0</v>
      </c>
    </row>
    <row r="14128" spans="1:8">
      <c r="A14128" s="508" t="s">
        <v>667</v>
      </c>
      <c r="B14128" s="509" t="s">
        <v>439</v>
      </c>
      <c r="C14128" s="509">
        <v>11</v>
      </c>
      <c r="H14128" s="509">
        <v>0</v>
      </c>
    </row>
    <row r="14129" spans="1:8">
      <c r="A14129" s="508" t="s">
        <v>667</v>
      </c>
      <c r="B14129" s="509" t="s">
        <v>439</v>
      </c>
      <c r="C14129" s="509">
        <v>12</v>
      </c>
      <c r="H14129" s="509">
        <v>0</v>
      </c>
    </row>
    <row r="14130" spans="1:8">
      <c r="A14130" s="508" t="s">
        <v>667</v>
      </c>
      <c r="B14130" s="509" t="s">
        <v>439</v>
      </c>
      <c r="C14130" s="509">
        <v>13</v>
      </c>
      <c r="H14130" s="509">
        <v>0</v>
      </c>
    </row>
    <row r="14131" spans="1:8">
      <c r="A14131" s="508" t="s">
        <v>667</v>
      </c>
      <c r="B14131" s="509" t="s">
        <v>439</v>
      </c>
      <c r="C14131" s="509">
        <v>14</v>
      </c>
      <c r="H14131" s="509">
        <v>0</v>
      </c>
    </row>
    <row r="14132" spans="1:8">
      <c r="A14132" s="508" t="s">
        <v>667</v>
      </c>
      <c r="B14132" s="509" t="s">
        <v>439</v>
      </c>
      <c r="C14132" s="509">
        <v>15</v>
      </c>
      <c r="H14132" s="509">
        <v>0</v>
      </c>
    </row>
    <row r="14133" spans="1:8">
      <c r="A14133" s="508" t="s">
        <v>667</v>
      </c>
      <c r="B14133" s="509" t="s">
        <v>439</v>
      </c>
      <c r="C14133" s="509">
        <v>16</v>
      </c>
      <c r="H14133" s="509">
        <v>0</v>
      </c>
    </row>
    <row r="14134" spans="1:8">
      <c r="A14134" s="508" t="s">
        <v>667</v>
      </c>
      <c r="B14134" s="509" t="s">
        <v>439</v>
      </c>
      <c r="C14134" s="509">
        <v>17</v>
      </c>
      <c r="H14134" s="509">
        <v>0</v>
      </c>
    </row>
    <row r="14135" spans="1:8">
      <c r="A14135" s="508" t="s">
        <v>667</v>
      </c>
      <c r="B14135" s="509" t="s">
        <v>439</v>
      </c>
      <c r="C14135" s="509">
        <v>18</v>
      </c>
      <c r="H14135" s="509">
        <v>0</v>
      </c>
    </row>
    <row r="14136" spans="1:8">
      <c r="A14136" s="508" t="s">
        <v>667</v>
      </c>
      <c r="B14136" s="509" t="s">
        <v>439</v>
      </c>
      <c r="C14136" s="509" t="s">
        <v>1024</v>
      </c>
      <c r="H14136" s="509">
        <v>0</v>
      </c>
    </row>
    <row r="14137" spans="1:8">
      <c r="A14137" s="508" t="s">
        <v>667</v>
      </c>
      <c r="B14137" s="509" t="s">
        <v>439</v>
      </c>
      <c r="C14137" s="509" t="s">
        <v>1025</v>
      </c>
      <c r="H14137" s="509">
        <v>0</v>
      </c>
    </row>
    <row r="14138" spans="1:8">
      <c r="A14138" s="508" t="s">
        <v>667</v>
      </c>
      <c r="B14138" s="509" t="s">
        <v>439</v>
      </c>
      <c r="C14138" s="509">
        <v>19</v>
      </c>
      <c r="H14138" s="509">
        <v>0</v>
      </c>
    </row>
    <row r="14139" spans="1:8">
      <c r="A14139" s="508" t="s">
        <v>667</v>
      </c>
      <c r="B14139" s="509" t="s">
        <v>439</v>
      </c>
      <c r="C14139" s="509">
        <v>20</v>
      </c>
      <c r="H14139" s="509">
        <v>0</v>
      </c>
    </row>
    <row r="14140" spans="1:8">
      <c r="A14140" s="508" t="s">
        <v>667</v>
      </c>
      <c r="B14140" s="509" t="s">
        <v>439</v>
      </c>
      <c r="C14140" s="509">
        <v>21</v>
      </c>
      <c r="H14140" s="509">
        <v>0</v>
      </c>
    </row>
    <row r="14141" spans="1:8">
      <c r="A14141" s="508" t="s">
        <v>667</v>
      </c>
      <c r="B14141" s="509" t="s">
        <v>439</v>
      </c>
      <c r="C14141" s="509" t="s">
        <v>1026</v>
      </c>
      <c r="H14141" s="509">
        <v>0</v>
      </c>
    </row>
    <row r="14142" spans="1:8">
      <c r="A14142" s="508" t="s">
        <v>667</v>
      </c>
      <c r="B14142" s="509" t="s">
        <v>439</v>
      </c>
      <c r="C14142" s="509" t="s">
        <v>1027</v>
      </c>
      <c r="H14142" s="509">
        <v>0</v>
      </c>
    </row>
    <row r="14143" spans="1:8">
      <c r="A14143" s="508" t="s">
        <v>667</v>
      </c>
      <c r="B14143" s="509" t="s">
        <v>439</v>
      </c>
      <c r="C14143" s="509" t="s">
        <v>1028</v>
      </c>
      <c r="H14143" s="509">
        <v>0</v>
      </c>
    </row>
    <row r="14144" spans="1:8">
      <c r="A14144" s="508" t="s">
        <v>667</v>
      </c>
      <c r="B14144" s="509" t="s">
        <v>439</v>
      </c>
      <c r="C14144" s="509">
        <v>22</v>
      </c>
      <c r="H14144" s="509">
        <v>0</v>
      </c>
    </row>
    <row r="14145" spans="1:8">
      <c r="A14145" s="508" t="s">
        <v>667</v>
      </c>
      <c r="B14145" s="509" t="s">
        <v>439</v>
      </c>
      <c r="C14145" s="509">
        <v>23</v>
      </c>
      <c r="H14145" s="509">
        <v>0</v>
      </c>
    </row>
    <row r="14146" spans="1:8">
      <c r="A14146" s="508" t="s">
        <v>667</v>
      </c>
      <c r="B14146" s="509" t="s">
        <v>439</v>
      </c>
      <c r="C14146" s="509" t="s">
        <v>1029</v>
      </c>
      <c r="H14146" s="509">
        <v>0</v>
      </c>
    </row>
    <row r="14147" spans="1:8">
      <c r="A14147" s="508" t="s">
        <v>667</v>
      </c>
      <c r="B14147" s="509" t="s">
        <v>439</v>
      </c>
      <c r="C14147" s="509">
        <v>24</v>
      </c>
      <c r="H14147" s="509">
        <v>0</v>
      </c>
    </row>
    <row r="14148" spans="1:8">
      <c r="A14148" s="508" t="s">
        <v>667</v>
      </c>
      <c r="B14148" s="509" t="s">
        <v>439</v>
      </c>
      <c r="C14148" s="509">
        <v>25</v>
      </c>
    </row>
    <row r="14149" spans="1:8">
      <c r="A14149" s="508" t="s">
        <v>667</v>
      </c>
      <c r="B14149" s="509" t="s">
        <v>439</v>
      </c>
      <c r="C14149" s="509">
        <v>26</v>
      </c>
      <c r="H14149" s="509">
        <v>0</v>
      </c>
    </row>
    <row r="14150" spans="1:8">
      <c r="A14150" s="508" t="s">
        <v>667</v>
      </c>
      <c r="B14150" s="509" t="s">
        <v>439</v>
      </c>
      <c r="C14150" s="509">
        <v>27</v>
      </c>
      <c r="H14150" s="509">
        <v>0</v>
      </c>
    </row>
    <row r="14151" spans="1:8">
      <c r="A14151" s="508" t="s">
        <v>667</v>
      </c>
      <c r="B14151" s="509" t="s">
        <v>439</v>
      </c>
      <c r="C14151" s="509">
        <v>28</v>
      </c>
      <c r="H14151" s="509">
        <v>0</v>
      </c>
    </row>
    <row r="14152" spans="1:8">
      <c r="A14152" s="508" t="s">
        <v>667</v>
      </c>
      <c r="B14152" s="509" t="s">
        <v>439</v>
      </c>
      <c r="C14152" s="509">
        <v>29</v>
      </c>
      <c r="H14152" s="509">
        <v>0</v>
      </c>
    </row>
    <row r="14153" spans="1:8">
      <c r="A14153" s="508" t="s">
        <v>667</v>
      </c>
      <c r="B14153" s="509" t="s">
        <v>439</v>
      </c>
      <c r="C14153" s="509">
        <v>30</v>
      </c>
      <c r="H14153" s="509">
        <v>0</v>
      </c>
    </row>
    <row r="14154" spans="1:8">
      <c r="A14154" s="508" t="s">
        <v>667</v>
      </c>
      <c r="B14154" s="509" t="s">
        <v>439</v>
      </c>
      <c r="C14154" s="509">
        <v>31</v>
      </c>
      <c r="H14154" s="509">
        <v>0</v>
      </c>
    </row>
    <row r="14155" spans="1:8">
      <c r="A14155" s="508" t="s">
        <v>667</v>
      </c>
      <c r="B14155" s="509" t="s">
        <v>439</v>
      </c>
      <c r="C14155" s="509">
        <v>32</v>
      </c>
      <c r="H14155" s="509">
        <v>0</v>
      </c>
    </row>
    <row r="14156" spans="1:8">
      <c r="A14156" s="508" t="s">
        <v>667</v>
      </c>
      <c r="B14156" s="509" t="s">
        <v>439</v>
      </c>
      <c r="C14156" s="509">
        <v>33</v>
      </c>
      <c r="H14156" s="509">
        <v>0</v>
      </c>
    </row>
    <row r="14157" spans="1:8">
      <c r="A14157" s="508" t="s">
        <v>667</v>
      </c>
      <c r="B14157" s="509" t="s">
        <v>439</v>
      </c>
      <c r="C14157" s="509">
        <v>34</v>
      </c>
      <c r="H14157" s="509">
        <v>0</v>
      </c>
    </row>
    <row r="14158" spans="1:8">
      <c r="A14158" s="508" t="s">
        <v>667</v>
      </c>
      <c r="B14158" s="509" t="s">
        <v>439</v>
      </c>
      <c r="C14158" s="509">
        <v>35</v>
      </c>
      <c r="H14158" s="509">
        <v>0</v>
      </c>
    </row>
    <row r="14159" spans="1:8">
      <c r="A14159" s="508" t="s">
        <v>667</v>
      </c>
      <c r="B14159" s="509" t="s">
        <v>439</v>
      </c>
      <c r="C14159" s="509">
        <v>36</v>
      </c>
      <c r="H14159" s="509">
        <v>0</v>
      </c>
    </row>
    <row r="14160" spans="1:8">
      <c r="A14160" s="508" t="s">
        <v>667</v>
      </c>
      <c r="B14160" s="509" t="s">
        <v>439</v>
      </c>
      <c r="C14160" s="509">
        <v>37</v>
      </c>
      <c r="H14160" s="509">
        <v>0</v>
      </c>
    </row>
    <row r="14161" spans="1:8">
      <c r="A14161" s="508" t="s">
        <v>667</v>
      </c>
      <c r="B14161" s="509" t="s">
        <v>439</v>
      </c>
      <c r="C14161" s="509">
        <v>38</v>
      </c>
      <c r="H14161" s="509">
        <v>0</v>
      </c>
    </row>
    <row r="14162" spans="1:8">
      <c r="A14162" s="508" t="s">
        <v>667</v>
      </c>
      <c r="B14162" s="509" t="s">
        <v>439</v>
      </c>
      <c r="C14162" s="509" t="s">
        <v>1030</v>
      </c>
    </row>
    <row r="14163" spans="1:8">
      <c r="A14163" s="508" t="s">
        <v>667</v>
      </c>
      <c r="B14163" s="509" t="s">
        <v>439</v>
      </c>
      <c r="C14163" s="509">
        <v>39</v>
      </c>
      <c r="H14163" s="509">
        <v>0</v>
      </c>
    </row>
    <row r="14164" spans="1:8">
      <c r="A14164" s="508" t="s">
        <v>667</v>
      </c>
      <c r="B14164" s="509" t="s">
        <v>439</v>
      </c>
      <c r="C14164" s="509">
        <v>40</v>
      </c>
      <c r="H14164" s="509">
        <v>0</v>
      </c>
    </row>
    <row r="14165" spans="1:8">
      <c r="A14165" s="508" t="s">
        <v>667</v>
      </c>
      <c r="B14165" s="509" t="s">
        <v>439</v>
      </c>
      <c r="C14165" s="509">
        <v>41</v>
      </c>
      <c r="H14165" s="509">
        <v>0</v>
      </c>
    </row>
    <row r="14166" spans="1:8">
      <c r="A14166" s="508" t="s">
        <v>667</v>
      </c>
      <c r="B14166" s="509" t="s">
        <v>439</v>
      </c>
      <c r="C14166" s="509">
        <v>42</v>
      </c>
      <c r="H14166" s="509">
        <v>0</v>
      </c>
    </row>
    <row r="14167" spans="1:8">
      <c r="A14167" s="508" t="s">
        <v>667</v>
      </c>
      <c r="B14167" s="509" t="s">
        <v>439</v>
      </c>
      <c r="C14167" s="509">
        <v>43</v>
      </c>
      <c r="H14167" s="509">
        <v>0</v>
      </c>
    </row>
    <row r="14168" spans="1:8">
      <c r="A14168" s="508" t="s">
        <v>667</v>
      </c>
      <c r="B14168" s="509" t="s">
        <v>439</v>
      </c>
      <c r="C14168" s="509">
        <v>44</v>
      </c>
      <c r="H14168" s="509">
        <v>0</v>
      </c>
    </row>
    <row r="14169" spans="1:8">
      <c r="A14169" s="508" t="s">
        <v>667</v>
      </c>
      <c r="B14169" s="509" t="s">
        <v>439</v>
      </c>
      <c r="C14169" s="509">
        <v>45</v>
      </c>
      <c r="H14169" s="509">
        <v>0</v>
      </c>
    </row>
    <row r="14170" spans="1:8">
      <c r="A14170" s="508" t="s">
        <v>667</v>
      </c>
      <c r="B14170" s="509" t="s">
        <v>439</v>
      </c>
      <c r="C14170" s="509">
        <v>46</v>
      </c>
      <c r="H14170" s="509">
        <v>0</v>
      </c>
    </row>
    <row r="14171" spans="1:8">
      <c r="A14171" s="508" t="s">
        <v>667</v>
      </c>
      <c r="B14171" s="509" t="s">
        <v>439</v>
      </c>
      <c r="C14171" s="509">
        <v>47</v>
      </c>
      <c r="H14171" s="509">
        <v>0</v>
      </c>
    </row>
    <row r="14172" spans="1:8">
      <c r="A14172" s="508" t="s">
        <v>667</v>
      </c>
      <c r="B14172" s="509" t="s">
        <v>439</v>
      </c>
      <c r="C14172" s="509">
        <v>48</v>
      </c>
      <c r="H14172" s="509">
        <v>0</v>
      </c>
    </row>
    <row r="14173" spans="1:8">
      <c r="A14173" s="508" t="s">
        <v>667</v>
      </c>
      <c r="B14173" s="509" t="s">
        <v>439</v>
      </c>
      <c r="C14173" s="509">
        <v>49</v>
      </c>
      <c r="H14173" s="509">
        <v>0</v>
      </c>
    </row>
    <row r="14174" spans="1:8">
      <c r="A14174" s="508" t="s">
        <v>667</v>
      </c>
      <c r="B14174" s="509" t="s">
        <v>439</v>
      </c>
      <c r="C14174" s="509">
        <v>50</v>
      </c>
      <c r="H14174" s="509">
        <v>0</v>
      </c>
    </row>
    <row r="14175" spans="1:8">
      <c r="A14175" s="508" t="s">
        <v>667</v>
      </c>
      <c r="B14175" s="509" t="s">
        <v>439</v>
      </c>
      <c r="C14175" s="509">
        <v>51</v>
      </c>
      <c r="H14175" s="509">
        <v>0</v>
      </c>
    </row>
    <row r="14176" spans="1:8">
      <c r="A14176" s="508" t="s">
        <v>667</v>
      </c>
      <c r="B14176" s="509" t="s">
        <v>439</v>
      </c>
      <c r="C14176" s="509" t="s">
        <v>1031</v>
      </c>
      <c r="H14176" s="509">
        <v>0</v>
      </c>
    </row>
    <row r="14177" spans="1:8">
      <c r="A14177" s="508" t="s">
        <v>667</v>
      </c>
      <c r="B14177" s="509" t="s">
        <v>439</v>
      </c>
      <c r="C14177" s="509" t="s">
        <v>1032</v>
      </c>
      <c r="H14177" s="509">
        <v>0</v>
      </c>
    </row>
    <row r="14178" spans="1:8">
      <c r="A14178" s="508" t="s">
        <v>667</v>
      </c>
      <c r="B14178" s="509" t="s">
        <v>439</v>
      </c>
      <c r="C14178" s="509">
        <v>52</v>
      </c>
      <c r="H14178" s="509">
        <v>0</v>
      </c>
    </row>
    <row r="14179" spans="1:8">
      <c r="A14179" s="508" t="s">
        <v>667</v>
      </c>
      <c r="B14179" s="509" t="s">
        <v>439</v>
      </c>
      <c r="C14179" s="509">
        <v>53</v>
      </c>
      <c r="H14179" s="509">
        <v>0</v>
      </c>
    </row>
    <row r="14180" spans="1:8">
      <c r="A14180" s="508" t="s">
        <v>667</v>
      </c>
      <c r="B14180" s="509" t="s">
        <v>439</v>
      </c>
      <c r="C14180" s="509">
        <v>54</v>
      </c>
      <c r="H14180" s="509">
        <v>0</v>
      </c>
    </row>
    <row r="14181" spans="1:8">
      <c r="A14181" s="508" t="s">
        <v>667</v>
      </c>
      <c r="B14181" s="509" t="s">
        <v>439</v>
      </c>
      <c r="C14181" s="509">
        <v>55</v>
      </c>
      <c r="H14181" s="509">
        <v>0</v>
      </c>
    </row>
    <row r="14182" spans="1:8">
      <c r="A14182" s="508" t="s">
        <v>667</v>
      </c>
      <c r="B14182" s="509" t="s">
        <v>439</v>
      </c>
      <c r="C14182" s="509">
        <v>56</v>
      </c>
      <c r="H14182" s="509">
        <v>0</v>
      </c>
    </row>
    <row r="14183" spans="1:8">
      <c r="A14183" s="508" t="s">
        <v>667</v>
      </c>
      <c r="B14183" s="509" t="s">
        <v>439</v>
      </c>
      <c r="C14183" s="509">
        <v>57</v>
      </c>
      <c r="H14183" s="509">
        <v>0</v>
      </c>
    </row>
    <row r="14184" spans="1:8">
      <c r="A14184" s="508" t="s">
        <v>667</v>
      </c>
      <c r="B14184" s="509" t="s">
        <v>439</v>
      </c>
      <c r="C14184" s="509">
        <v>58</v>
      </c>
      <c r="H14184" s="509">
        <v>0</v>
      </c>
    </row>
    <row r="14185" spans="1:8">
      <c r="A14185" s="508" t="s">
        <v>667</v>
      </c>
      <c r="B14185" s="509" t="s">
        <v>439</v>
      </c>
      <c r="C14185" s="509">
        <v>59</v>
      </c>
      <c r="H14185" s="509">
        <v>0</v>
      </c>
    </row>
    <row r="14186" spans="1:8">
      <c r="A14186" s="508" t="s">
        <v>667</v>
      </c>
      <c r="B14186" s="509" t="s">
        <v>439</v>
      </c>
      <c r="C14186" s="509">
        <v>60</v>
      </c>
      <c r="H14186" s="509">
        <v>0</v>
      </c>
    </row>
    <row r="14187" spans="1:8">
      <c r="A14187" s="508" t="s">
        <v>667</v>
      </c>
      <c r="B14187" s="509" t="s">
        <v>439</v>
      </c>
      <c r="C14187" s="509">
        <v>61</v>
      </c>
      <c r="H14187" s="509">
        <v>0</v>
      </c>
    </row>
    <row r="14188" spans="1:8">
      <c r="A14188" s="508" t="s">
        <v>667</v>
      </c>
      <c r="B14188" s="509" t="s">
        <v>439</v>
      </c>
      <c r="C14188" s="509">
        <v>62</v>
      </c>
      <c r="H14188" s="509">
        <v>0</v>
      </c>
    </row>
    <row r="14189" spans="1:8">
      <c r="A14189" s="508" t="s">
        <v>667</v>
      </c>
      <c r="B14189" s="509" t="s">
        <v>439</v>
      </c>
      <c r="C14189" s="509">
        <v>63</v>
      </c>
      <c r="H14189" s="509">
        <v>0</v>
      </c>
    </row>
    <row r="14190" spans="1:8">
      <c r="A14190" s="508" t="s">
        <v>667</v>
      </c>
      <c r="B14190" s="509" t="s">
        <v>439</v>
      </c>
      <c r="C14190" s="509" t="s">
        <v>1033</v>
      </c>
      <c r="H14190" s="509">
        <v>0</v>
      </c>
    </row>
    <row r="14191" spans="1:8">
      <c r="A14191" s="508" t="s">
        <v>667</v>
      </c>
      <c r="B14191" s="509" t="s">
        <v>439</v>
      </c>
      <c r="C14191" s="509" t="s">
        <v>1034</v>
      </c>
      <c r="H14191" s="509">
        <v>0</v>
      </c>
    </row>
    <row r="14192" spans="1:8">
      <c r="A14192" s="508" t="s">
        <v>667</v>
      </c>
      <c r="B14192" s="509" t="s">
        <v>439</v>
      </c>
      <c r="C14192" s="509">
        <v>64</v>
      </c>
      <c r="H14192" s="509">
        <v>0</v>
      </c>
    </row>
    <row r="14193" spans="1:8">
      <c r="A14193" s="508" t="s">
        <v>667</v>
      </c>
      <c r="B14193" s="509" t="s">
        <v>439</v>
      </c>
      <c r="C14193" s="509" t="s">
        <v>1035</v>
      </c>
      <c r="H14193" s="509">
        <v>0</v>
      </c>
    </row>
    <row r="14194" spans="1:8">
      <c r="A14194" s="508" t="s">
        <v>667</v>
      </c>
      <c r="B14194" s="509" t="s">
        <v>439</v>
      </c>
      <c r="C14194" s="509">
        <v>65</v>
      </c>
      <c r="H14194" s="509">
        <v>0</v>
      </c>
    </row>
    <row r="14195" spans="1:8">
      <c r="A14195" s="508" t="s">
        <v>667</v>
      </c>
      <c r="B14195" s="509" t="s">
        <v>439</v>
      </c>
      <c r="C14195" s="509">
        <v>66</v>
      </c>
      <c r="H14195" s="509">
        <v>0</v>
      </c>
    </row>
    <row r="14196" spans="1:8">
      <c r="A14196" s="508" t="s">
        <v>667</v>
      </c>
      <c r="B14196" s="509" t="s">
        <v>439</v>
      </c>
      <c r="C14196" s="509" t="s">
        <v>1036</v>
      </c>
      <c r="H14196" s="509">
        <v>0</v>
      </c>
    </row>
    <row r="14197" spans="1:8">
      <c r="A14197" s="508" t="s">
        <v>667</v>
      </c>
      <c r="B14197" s="509" t="s">
        <v>439</v>
      </c>
      <c r="C14197" s="509" t="s">
        <v>1037</v>
      </c>
      <c r="H14197" s="509">
        <v>0</v>
      </c>
    </row>
    <row r="14198" spans="1:8">
      <c r="A14198" s="508" t="s">
        <v>667</v>
      </c>
      <c r="B14198" s="509" t="s">
        <v>439</v>
      </c>
      <c r="C14198" s="509" t="s">
        <v>1038</v>
      </c>
      <c r="H14198" s="509">
        <v>0</v>
      </c>
    </row>
    <row r="14199" spans="1:8">
      <c r="A14199" s="508" t="s">
        <v>667</v>
      </c>
      <c r="B14199" s="509" t="s">
        <v>439</v>
      </c>
      <c r="C14199" s="509" t="s">
        <v>1039</v>
      </c>
      <c r="H14199" s="509">
        <v>0</v>
      </c>
    </row>
    <row r="14200" spans="1:8">
      <c r="A14200" s="508" t="s">
        <v>667</v>
      </c>
      <c r="B14200" s="509" t="s">
        <v>439</v>
      </c>
      <c r="C14200" s="509" t="s">
        <v>1040</v>
      </c>
      <c r="H14200" s="509">
        <v>0</v>
      </c>
    </row>
    <row r="14201" spans="1:8">
      <c r="A14201" s="508" t="s">
        <v>667</v>
      </c>
      <c r="B14201" s="509" t="s">
        <v>439</v>
      </c>
      <c r="C14201" s="509" t="s">
        <v>1041</v>
      </c>
      <c r="H14201" s="509">
        <v>0</v>
      </c>
    </row>
    <row r="14202" spans="1:8">
      <c r="A14202" s="508" t="s">
        <v>667</v>
      </c>
      <c r="B14202" s="509" t="s">
        <v>439</v>
      </c>
      <c r="C14202" s="509" t="s">
        <v>1042</v>
      </c>
    </row>
    <row r="14203" spans="1:8">
      <c r="A14203" s="508" t="s">
        <v>667</v>
      </c>
      <c r="B14203" s="509" t="s">
        <v>439</v>
      </c>
      <c r="C14203" s="509">
        <v>67</v>
      </c>
      <c r="H14203" s="509">
        <v>0</v>
      </c>
    </row>
    <row r="14204" spans="1:8">
      <c r="A14204" s="508" t="s">
        <v>667</v>
      </c>
      <c r="B14204" s="509" t="s">
        <v>439</v>
      </c>
      <c r="C14204" s="509">
        <v>68</v>
      </c>
      <c r="H14204" s="509">
        <v>0</v>
      </c>
    </row>
    <row r="14205" spans="1:8">
      <c r="A14205" s="508" t="s">
        <v>667</v>
      </c>
      <c r="B14205" s="509" t="s">
        <v>439</v>
      </c>
      <c r="C14205" s="509" t="s">
        <v>1043</v>
      </c>
      <c r="H14205" s="509">
        <v>0</v>
      </c>
    </row>
    <row r="14206" spans="1:8">
      <c r="A14206" s="508" t="s">
        <v>667</v>
      </c>
      <c r="B14206" s="509" t="s">
        <v>439</v>
      </c>
      <c r="C14206" s="509">
        <v>69</v>
      </c>
      <c r="H14206" s="509">
        <v>0</v>
      </c>
    </row>
    <row r="14207" spans="1:8">
      <c r="A14207" s="508" t="s">
        <v>667</v>
      </c>
      <c r="B14207" s="509" t="s">
        <v>439</v>
      </c>
      <c r="C14207" s="509" t="s">
        <v>1044</v>
      </c>
      <c r="H14207" s="509">
        <v>0</v>
      </c>
    </row>
    <row r="14208" spans="1:8">
      <c r="A14208" s="508" t="s">
        <v>667</v>
      </c>
      <c r="B14208" s="509" t="s">
        <v>439</v>
      </c>
      <c r="C14208" s="509" t="s">
        <v>1045</v>
      </c>
      <c r="H14208" s="509">
        <v>0</v>
      </c>
    </row>
    <row r="14209" spans="1:8">
      <c r="A14209" s="508" t="s">
        <v>667</v>
      </c>
      <c r="B14209" s="509" t="s">
        <v>439</v>
      </c>
      <c r="C14209" s="509">
        <v>70</v>
      </c>
      <c r="H14209" s="509">
        <v>0</v>
      </c>
    </row>
    <row r="14210" spans="1:8">
      <c r="A14210" s="508" t="s">
        <v>667</v>
      </c>
      <c r="B14210" s="509" t="s">
        <v>439</v>
      </c>
      <c r="C14210" s="509" t="s">
        <v>1046</v>
      </c>
      <c r="H14210" s="509">
        <v>0</v>
      </c>
    </row>
    <row r="14211" spans="1:8">
      <c r="A14211" s="508" t="s">
        <v>667</v>
      </c>
      <c r="B14211" s="509" t="s">
        <v>439</v>
      </c>
      <c r="C14211" s="509">
        <v>71</v>
      </c>
      <c r="H14211" s="509">
        <v>0</v>
      </c>
    </row>
    <row r="14212" spans="1:8">
      <c r="A14212" s="508" t="s">
        <v>667</v>
      </c>
      <c r="B14212" s="509" t="s">
        <v>439</v>
      </c>
      <c r="C14212" s="509" t="s">
        <v>1047</v>
      </c>
      <c r="H14212" s="509">
        <v>0</v>
      </c>
    </row>
    <row r="14213" spans="1:8">
      <c r="A14213" s="508" t="s">
        <v>667</v>
      </c>
      <c r="B14213" s="509" t="s">
        <v>439</v>
      </c>
      <c r="C14213" s="509" t="s">
        <v>1048</v>
      </c>
      <c r="H14213" s="509">
        <v>0</v>
      </c>
    </row>
    <row r="14214" spans="1:8">
      <c r="A14214" s="508" t="s">
        <v>667</v>
      </c>
      <c r="B14214" s="509" t="s">
        <v>439</v>
      </c>
      <c r="C14214" s="509" t="s">
        <v>1049</v>
      </c>
      <c r="H14214" s="509">
        <v>0</v>
      </c>
    </row>
    <row r="14215" spans="1:8">
      <c r="A14215" s="508" t="s">
        <v>667</v>
      </c>
      <c r="B14215" s="509" t="s">
        <v>439</v>
      </c>
      <c r="C14215" s="509" t="s">
        <v>1050</v>
      </c>
      <c r="H14215" s="509">
        <v>0</v>
      </c>
    </row>
    <row r="14216" spans="1:8">
      <c r="A14216" s="508" t="s">
        <v>667</v>
      </c>
      <c r="B14216" s="509" t="s">
        <v>439</v>
      </c>
      <c r="C14216" s="509" t="s">
        <v>1051</v>
      </c>
      <c r="H14216" s="509">
        <v>0</v>
      </c>
    </row>
    <row r="14217" spans="1:8">
      <c r="A14217" s="508" t="s">
        <v>667</v>
      </c>
      <c r="B14217" s="509" t="s">
        <v>439</v>
      </c>
      <c r="C14217" s="509">
        <v>72</v>
      </c>
      <c r="H14217" s="509">
        <v>0</v>
      </c>
    </row>
    <row r="14218" spans="1:8">
      <c r="A14218" s="508" t="s">
        <v>667</v>
      </c>
      <c r="B14218" s="509" t="s">
        <v>439</v>
      </c>
      <c r="C14218" s="509">
        <v>74</v>
      </c>
      <c r="H14218" s="509">
        <v>0</v>
      </c>
    </row>
    <row r="14219" spans="1:8">
      <c r="A14219" s="508" t="s">
        <v>667</v>
      </c>
      <c r="B14219" s="509" t="s">
        <v>439</v>
      </c>
      <c r="C14219" s="509" t="s">
        <v>4573</v>
      </c>
      <c r="D14219" s="509">
        <v>0</v>
      </c>
      <c r="E14219" s="509">
        <v>0</v>
      </c>
      <c r="F14219" s="509">
        <v>0</v>
      </c>
      <c r="G14219" s="509">
        <v>0</v>
      </c>
      <c r="H14219" s="509">
        <v>0</v>
      </c>
    </row>
    <row r="14220" spans="1:8">
      <c r="A14220" s="508" t="s">
        <v>668</v>
      </c>
      <c r="B14220" s="509" t="s">
        <v>440</v>
      </c>
      <c r="C14220" s="509">
        <v>1</v>
      </c>
      <c r="H14220" s="509">
        <v>0</v>
      </c>
    </row>
    <row r="14221" spans="1:8">
      <c r="A14221" s="508" t="s">
        <v>668</v>
      </c>
      <c r="B14221" s="509" t="s">
        <v>440</v>
      </c>
      <c r="C14221" s="509" t="s">
        <v>1023</v>
      </c>
      <c r="H14221" s="509">
        <v>0</v>
      </c>
    </row>
    <row r="14222" spans="1:8">
      <c r="A14222" s="508" t="s">
        <v>668</v>
      </c>
      <c r="B14222" s="509" t="s">
        <v>440</v>
      </c>
      <c r="C14222" s="509">
        <v>2</v>
      </c>
      <c r="H14222" s="509">
        <v>0</v>
      </c>
    </row>
    <row r="14223" spans="1:8">
      <c r="A14223" s="508" t="s">
        <v>668</v>
      </c>
      <c r="B14223" s="509" t="s">
        <v>440</v>
      </c>
      <c r="C14223" s="509">
        <v>3</v>
      </c>
      <c r="H14223" s="509">
        <v>0</v>
      </c>
    </row>
    <row r="14224" spans="1:8">
      <c r="A14224" s="508" t="s">
        <v>668</v>
      </c>
      <c r="B14224" s="509" t="s">
        <v>440</v>
      </c>
      <c r="C14224" s="509">
        <v>4</v>
      </c>
      <c r="H14224" s="509">
        <v>0</v>
      </c>
    </row>
    <row r="14225" spans="1:8">
      <c r="A14225" s="508" t="s">
        <v>668</v>
      </c>
      <c r="B14225" s="509" t="s">
        <v>440</v>
      </c>
      <c r="C14225" s="509">
        <v>5</v>
      </c>
      <c r="H14225" s="509">
        <v>0</v>
      </c>
    </row>
    <row r="14226" spans="1:8">
      <c r="A14226" s="508" t="s">
        <v>668</v>
      </c>
      <c r="B14226" s="509" t="s">
        <v>440</v>
      </c>
      <c r="C14226" s="509">
        <v>6</v>
      </c>
      <c r="H14226" s="509">
        <v>0</v>
      </c>
    </row>
    <row r="14227" spans="1:8">
      <c r="A14227" s="508" t="s">
        <v>668</v>
      </c>
      <c r="B14227" s="509" t="s">
        <v>440</v>
      </c>
      <c r="C14227" s="509">
        <v>7</v>
      </c>
      <c r="H14227" s="509">
        <v>0</v>
      </c>
    </row>
    <row r="14228" spans="1:8">
      <c r="A14228" s="508" t="s">
        <v>668</v>
      </c>
      <c r="B14228" s="509" t="s">
        <v>440</v>
      </c>
      <c r="C14228" s="509">
        <v>8</v>
      </c>
      <c r="H14228" s="509">
        <v>0</v>
      </c>
    </row>
    <row r="14229" spans="1:8">
      <c r="A14229" s="508" t="s">
        <v>668</v>
      </c>
      <c r="B14229" s="509" t="s">
        <v>440</v>
      </c>
      <c r="C14229" s="509">
        <v>9</v>
      </c>
      <c r="H14229" s="509">
        <v>0</v>
      </c>
    </row>
    <row r="14230" spans="1:8">
      <c r="A14230" s="508" t="s">
        <v>668</v>
      </c>
      <c r="B14230" s="509" t="s">
        <v>440</v>
      </c>
      <c r="C14230" s="509">
        <v>10</v>
      </c>
      <c r="H14230" s="509">
        <v>0</v>
      </c>
    </row>
    <row r="14231" spans="1:8">
      <c r="A14231" s="508" t="s">
        <v>668</v>
      </c>
      <c r="B14231" s="509" t="s">
        <v>440</v>
      </c>
      <c r="C14231" s="509">
        <v>11</v>
      </c>
      <c r="H14231" s="509">
        <v>0</v>
      </c>
    </row>
    <row r="14232" spans="1:8">
      <c r="A14232" s="508" t="s">
        <v>668</v>
      </c>
      <c r="B14232" s="509" t="s">
        <v>440</v>
      </c>
      <c r="C14232" s="509">
        <v>12</v>
      </c>
      <c r="H14232" s="509">
        <v>0</v>
      </c>
    </row>
    <row r="14233" spans="1:8">
      <c r="A14233" s="508" t="s">
        <v>668</v>
      </c>
      <c r="B14233" s="509" t="s">
        <v>440</v>
      </c>
      <c r="C14233" s="509">
        <v>13</v>
      </c>
      <c r="H14233" s="509">
        <v>0</v>
      </c>
    </row>
    <row r="14234" spans="1:8">
      <c r="A14234" s="508" t="s">
        <v>668</v>
      </c>
      <c r="B14234" s="509" t="s">
        <v>440</v>
      </c>
      <c r="C14234" s="509">
        <v>14</v>
      </c>
      <c r="H14234" s="509">
        <v>0</v>
      </c>
    </row>
    <row r="14235" spans="1:8">
      <c r="A14235" s="508" t="s">
        <v>668</v>
      </c>
      <c r="B14235" s="509" t="s">
        <v>440</v>
      </c>
      <c r="C14235" s="509">
        <v>15</v>
      </c>
      <c r="H14235" s="509">
        <v>0</v>
      </c>
    </row>
    <row r="14236" spans="1:8">
      <c r="A14236" s="508" t="s">
        <v>668</v>
      </c>
      <c r="B14236" s="509" t="s">
        <v>440</v>
      </c>
      <c r="C14236" s="509">
        <v>16</v>
      </c>
      <c r="H14236" s="509">
        <v>0</v>
      </c>
    </row>
    <row r="14237" spans="1:8">
      <c r="A14237" s="508" t="s">
        <v>668</v>
      </c>
      <c r="B14237" s="509" t="s">
        <v>440</v>
      </c>
      <c r="C14237" s="509">
        <v>17</v>
      </c>
      <c r="H14237" s="509">
        <v>0</v>
      </c>
    </row>
    <row r="14238" spans="1:8">
      <c r="A14238" s="508" t="s">
        <v>668</v>
      </c>
      <c r="B14238" s="509" t="s">
        <v>440</v>
      </c>
      <c r="C14238" s="509">
        <v>18</v>
      </c>
      <c r="H14238" s="509">
        <v>0</v>
      </c>
    </row>
    <row r="14239" spans="1:8">
      <c r="A14239" s="508" t="s">
        <v>668</v>
      </c>
      <c r="B14239" s="509" t="s">
        <v>440</v>
      </c>
      <c r="C14239" s="509" t="s">
        <v>1024</v>
      </c>
      <c r="H14239" s="509">
        <v>0</v>
      </c>
    </row>
    <row r="14240" spans="1:8">
      <c r="A14240" s="508" t="s">
        <v>668</v>
      </c>
      <c r="B14240" s="509" t="s">
        <v>440</v>
      </c>
      <c r="C14240" s="509" t="s">
        <v>1025</v>
      </c>
      <c r="H14240" s="509">
        <v>0</v>
      </c>
    </row>
    <row r="14241" spans="1:8">
      <c r="A14241" s="508" t="s">
        <v>668</v>
      </c>
      <c r="B14241" s="509" t="s">
        <v>440</v>
      </c>
      <c r="C14241" s="509">
        <v>19</v>
      </c>
      <c r="H14241" s="509">
        <v>0</v>
      </c>
    </row>
    <row r="14242" spans="1:8">
      <c r="A14242" s="508" t="s">
        <v>668</v>
      </c>
      <c r="B14242" s="509" t="s">
        <v>440</v>
      </c>
      <c r="C14242" s="509">
        <v>20</v>
      </c>
      <c r="H14242" s="509">
        <v>0</v>
      </c>
    </row>
    <row r="14243" spans="1:8">
      <c r="A14243" s="508" t="s">
        <v>668</v>
      </c>
      <c r="B14243" s="509" t="s">
        <v>440</v>
      </c>
      <c r="C14243" s="509">
        <v>21</v>
      </c>
      <c r="H14243" s="509">
        <v>0</v>
      </c>
    </row>
    <row r="14244" spans="1:8">
      <c r="A14244" s="508" t="s">
        <v>668</v>
      </c>
      <c r="B14244" s="509" t="s">
        <v>440</v>
      </c>
      <c r="C14244" s="509" t="s">
        <v>1026</v>
      </c>
      <c r="H14244" s="509">
        <v>0</v>
      </c>
    </row>
    <row r="14245" spans="1:8">
      <c r="A14245" s="508" t="s">
        <v>668</v>
      </c>
      <c r="B14245" s="509" t="s">
        <v>440</v>
      </c>
      <c r="C14245" s="509" t="s">
        <v>1027</v>
      </c>
      <c r="H14245" s="509">
        <v>0</v>
      </c>
    </row>
    <row r="14246" spans="1:8">
      <c r="A14246" s="508" t="s">
        <v>668</v>
      </c>
      <c r="B14246" s="509" t="s">
        <v>440</v>
      </c>
      <c r="C14246" s="509" t="s">
        <v>1028</v>
      </c>
      <c r="H14246" s="509">
        <v>0</v>
      </c>
    </row>
    <row r="14247" spans="1:8">
      <c r="A14247" s="508" t="s">
        <v>668</v>
      </c>
      <c r="B14247" s="509" t="s">
        <v>440</v>
      </c>
      <c r="C14247" s="509">
        <v>22</v>
      </c>
      <c r="H14247" s="509">
        <v>0</v>
      </c>
    </row>
    <row r="14248" spans="1:8">
      <c r="A14248" s="508" t="s">
        <v>668</v>
      </c>
      <c r="B14248" s="509" t="s">
        <v>440</v>
      </c>
      <c r="C14248" s="509">
        <v>23</v>
      </c>
      <c r="H14248" s="509">
        <v>0</v>
      </c>
    </row>
    <row r="14249" spans="1:8">
      <c r="A14249" s="508" t="s">
        <v>668</v>
      </c>
      <c r="B14249" s="509" t="s">
        <v>440</v>
      </c>
      <c r="C14249" s="509" t="s">
        <v>1029</v>
      </c>
      <c r="H14249" s="509">
        <v>0</v>
      </c>
    </row>
    <row r="14250" spans="1:8">
      <c r="A14250" s="508" t="s">
        <v>668</v>
      </c>
      <c r="B14250" s="509" t="s">
        <v>440</v>
      </c>
      <c r="C14250" s="509">
        <v>24</v>
      </c>
      <c r="H14250" s="509">
        <v>0</v>
      </c>
    </row>
    <row r="14251" spans="1:8">
      <c r="A14251" s="508" t="s">
        <v>668</v>
      </c>
      <c r="B14251" s="509" t="s">
        <v>440</v>
      </c>
      <c r="C14251" s="509">
        <v>25</v>
      </c>
    </row>
    <row r="14252" spans="1:8">
      <c r="A14252" s="508" t="s">
        <v>668</v>
      </c>
      <c r="B14252" s="509" t="s">
        <v>440</v>
      </c>
      <c r="C14252" s="509">
        <v>26</v>
      </c>
      <c r="H14252" s="509">
        <v>0</v>
      </c>
    </row>
    <row r="14253" spans="1:8">
      <c r="A14253" s="508" t="s">
        <v>668</v>
      </c>
      <c r="B14253" s="509" t="s">
        <v>440</v>
      </c>
      <c r="C14253" s="509">
        <v>27</v>
      </c>
      <c r="H14253" s="509">
        <v>0</v>
      </c>
    </row>
    <row r="14254" spans="1:8">
      <c r="A14254" s="508" t="s">
        <v>668</v>
      </c>
      <c r="B14254" s="509" t="s">
        <v>440</v>
      </c>
      <c r="C14254" s="509">
        <v>28</v>
      </c>
      <c r="H14254" s="509">
        <v>0</v>
      </c>
    </row>
    <row r="14255" spans="1:8">
      <c r="A14255" s="508" t="s">
        <v>668</v>
      </c>
      <c r="B14255" s="509" t="s">
        <v>440</v>
      </c>
      <c r="C14255" s="509">
        <v>29</v>
      </c>
      <c r="H14255" s="509">
        <v>0</v>
      </c>
    </row>
    <row r="14256" spans="1:8">
      <c r="A14256" s="508" t="s">
        <v>668</v>
      </c>
      <c r="B14256" s="509" t="s">
        <v>440</v>
      </c>
      <c r="C14256" s="509">
        <v>30</v>
      </c>
      <c r="H14256" s="509">
        <v>0</v>
      </c>
    </row>
    <row r="14257" spans="1:8">
      <c r="A14257" s="508" t="s">
        <v>668</v>
      </c>
      <c r="B14257" s="509" t="s">
        <v>440</v>
      </c>
      <c r="C14257" s="509">
        <v>31</v>
      </c>
      <c r="H14257" s="509">
        <v>0</v>
      </c>
    </row>
    <row r="14258" spans="1:8">
      <c r="A14258" s="508" t="s">
        <v>668</v>
      </c>
      <c r="B14258" s="509" t="s">
        <v>440</v>
      </c>
      <c r="C14258" s="509">
        <v>32</v>
      </c>
      <c r="H14258" s="509">
        <v>0</v>
      </c>
    </row>
    <row r="14259" spans="1:8">
      <c r="A14259" s="508" t="s">
        <v>668</v>
      </c>
      <c r="B14259" s="509" t="s">
        <v>440</v>
      </c>
      <c r="C14259" s="509">
        <v>33</v>
      </c>
      <c r="H14259" s="509">
        <v>0</v>
      </c>
    </row>
    <row r="14260" spans="1:8">
      <c r="A14260" s="508" t="s">
        <v>668</v>
      </c>
      <c r="B14260" s="509" t="s">
        <v>440</v>
      </c>
      <c r="C14260" s="509">
        <v>34</v>
      </c>
      <c r="H14260" s="509">
        <v>0</v>
      </c>
    </row>
    <row r="14261" spans="1:8">
      <c r="A14261" s="508" t="s">
        <v>668</v>
      </c>
      <c r="B14261" s="509" t="s">
        <v>440</v>
      </c>
      <c r="C14261" s="509">
        <v>35</v>
      </c>
      <c r="H14261" s="509">
        <v>0</v>
      </c>
    </row>
    <row r="14262" spans="1:8">
      <c r="A14262" s="508" t="s">
        <v>668</v>
      </c>
      <c r="B14262" s="509" t="s">
        <v>440</v>
      </c>
      <c r="C14262" s="509">
        <v>36</v>
      </c>
      <c r="H14262" s="509">
        <v>0</v>
      </c>
    </row>
    <row r="14263" spans="1:8">
      <c r="A14263" s="508" t="s">
        <v>668</v>
      </c>
      <c r="B14263" s="509" t="s">
        <v>440</v>
      </c>
      <c r="C14263" s="509">
        <v>37</v>
      </c>
      <c r="H14263" s="509">
        <v>0</v>
      </c>
    </row>
    <row r="14264" spans="1:8">
      <c r="A14264" s="508" t="s">
        <v>668</v>
      </c>
      <c r="B14264" s="509" t="s">
        <v>440</v>
      </c>
      <c r="C14264" s="509">
        <v>38</v>
      </c>
      <c r="H14264" s="509">
        <v>0</v>
      </c>
    </row>
    <row r="14265" spans="1:8">
      <c r="A14265" s="508" t="s">
        <v>668</v>
      </c>
      <c r="B14265" s="509" t="s">
        <v>440</v>
      </c>
      <c r="C14265" s="509" t="s">
        <v>1030</v>
      </c>
    </row>
    <row r="14266" spans="1:8">
      <c r="A14266" s="508" t="s">
        <v>668</v>
      </c>
      <c r="B14266" s="509" t="s">
        <v>440</v>
      </c>
      <c r="C14266" s="509">
        <v>39</v>
      </c>
      <c r="H14266" s="509">
        <v>0</v>
      </c>
    </row>
    <row r="14267" spans="1:8">
      <c r="A14267" s="508" t="s">
        <v>668</v>
      </c>
      <c r="B14267" s="509" t="s">
        <v>440</v>
      </c>
      <c r="C14267" s="509">
        <v>40</v>
      </c>
      <c r="H14267" s="509">
        <v>0</v>
      </c>
    </row>
    <row r="14268" spans="1:8">
      <c r="A14268" s="508" t="s">
        <v>668</v>
      </c>
      <c r="B14268" s="509" t="s">
        <v>440</v>
      </c>
      <c r="C14268" s="509">
        <v>41</v>
      </c>
      <c r="H14268" s="509">
        <v>0</v>
      </c>
    </row>
    <row r="14269" spans="1:8">
      <c r="A14269" s="508" t="s">
        <v>668</v>
      </c>
      <c r="B14269" s="509" t="s">
        <v>440</v>
      </c>
      <c r="C14269" s="509">
        <v>42</v>
      </c>
      <c r="H14269" s="509">
        <v>0</v>
      </c>
    </row>
    <row r="14270" spans="1:8">
      <c r="A14270" s="508" t="s">
        <v>668</v>
      </c>
      <c r="B14270" s="509" t="s">
        <v>440</v>
      </c>
      <c r="C14270" s="509">
        <v>43</v>
      </c>
      <c r="H14270" s="509">
        <v>0</v>
      </c>
    </row>
    <row r="14271" spans="1:8">
      <c r="A14271" s="508" t="s">
        <v>668</v>
      </c>
      <c r="B14271" s="509" t="s">
        <v>440</v>
      </c>
      <c r="C14271" s="509">
        <v>44</v>
      </c>
      <c r="H14271" s="509">
        <v>0</v>
      </c>
    </row>
    <row r="14272" spans="1:8">
      <c r="A14272" s="508" t="s">
        <v>668</v>
      </c>
      <c r="B14272" s="509" t="s">
        <v>440</v>
      </c>
      <c r="C14272" s="509">
        <v>45</v>
      </c>
      <c r="H14272" s="509">
        <v>0</v>
      </c>
    </row>
    <row r="14273" spans="1:8">
      <c r="A14273" s="508" t="s">
        <v>668</v>
      </c>
      <c r="B14273" s="509" t="s">
        <v>440</v>
      </c>
      <c r="C14273" s="509">
        <v>46</v>
      </c>
      <c r="H14273" s="509">
        <v>0</v>
      </c>
    </row>
    <row r="14274" spans="1:8">
      <c r="A14274" s="508" t="s">
        <v>668</v>
      </c>
      <c r="B14274" s="509" t="s">
        <v>440</v>
      </c>
      <c r="C14274" s="509">
        <v>47</v>
      </c>
      <c r="H14274" s="509">
        <v>0</v>
      </c>
    </row>
    <row r="14275" spans="1:8">
      <c r="A14275" s="508" t="s">
        <v>668</v>
      </c>
      <c r="B14275" s="509" t="s">
        <v>440</v>
      </c>
      <c r="C14275" s="509">
        <v>48</v>
      </c>
      <c r="H14275" s="509">
        <v>0</v>
      </c>
    </row>
    <row r="14276" spans="1:8">
      <c r="A14276" s="508" t="s">
        <v>668</v>
      </c>
      <c r="B14276" s="509" t="s">
        <v>440</v>
      </c>
      <c r="C14276" s="509">
        <v>49</v>
      </c>
      <c r="H14276" s="509">
        <v>0</v>
      </c>
    </row>
    <row r="14277" spans="1:8">
      <c r="A14277" s="508" t="s">
        <v>668</v>
      </c>
      <c r="B14277" s="509" t="s">
        <v>440</v>
      </c>
      <c r="C14277" s="509">
        <v>50</v>
      </c>
      <c r="H14277" s="509">
        <v>0</v>
      </c>
    </row>
    <row r="14278" spans="1:8">
      <c r="A14278" s="508" t="s">
        <v>668</v>
      </c>
      <c r="B14278" s="509" t="s">
        <v>440</v>
      </c>
      <c r="C14278" s="509">
        <v>51</v>
      </c>
      <c r="H14278" s="509">
        <v>0</v>
      </c>
    </row>
    <row r="14279" spans="1:8">
      <c r="A14279" s="508" t="s">
        <v>668</v>
      </c>
      <c r="B14279" s="509" t="s">
        <v>440</v>
      </c>
      <c r="C14279" s="509" t="s">
        <v>1031</v>
      </c>
      <c r="H14279" s="509">
        <v>0</v>
      </c>
    </row>
    <row r="14280" spans="1:8">
      <c r="A14280" s="508" t="s">
        <v>668</v>
      </c>
      <c r="B14280" s="509" t="s">
        <v>440</v>
      </c>
      <c r="C14280" s="509" t="s">
        <v>1032</v>
      </c>
      <c r="H14280" s="509">
        <v>0</v>
      </c>
    </row>
    <row r="14281" spans="1:8">
      <c r="A14281" s="508" t="s">
        <v>668</v>
      </c>
      <c r="B14281" s="509" t="s">
        <v>440</v>
      </c>
      <c r="C14281" s="509">
        <v>52</v>
      </c>
      <c r="H14281" s="509">
        <v>0</v>
      </c>
    </row>
    <row r="14282" spans="1:8">
      <c r="A14282" s="508" t="s">
        <v>668</v>
      </c>
      <c r="B14282" s="509" t="s">
        <v>440</v>
      </c>
      <c r="C14282" s="509">
        <v>53</v>
      </c>
      <c r="H14282" s="509">
        <v>0</v>
      </c>
    </row>
    <row r="14283" spans="1:8">
      <c r="A14283" s="508" t="s">
        <v>668</v>
      </c>
      <c r="B14283" s="509" t="s">
        <v>440</v>
      </c>
      <c r="C14283" s="509">
        <v>54</v>
      </c>
      <c r="H14283" s="509">
        <v>0</v>
      </c>
    </row>
    <row r="14284" spans="1:8">
      <c r="A14284" s="508" t="s">
        <v>668</v>
      </c>
      <c r="B14284" s="509" t="s">
        <v>440</v>
      </c>
      <c r="C14284" s="509">
        <v>55</v>
      </c>
      <c r="H14284" s="509">
        <v>0</v>
      </c>
    </row>
    <row r="14285" spans="1:8">
      <c r="A14285" s="508" t="s">
        <v>668</v>
      </c>
      <c r="B14285" s="509" t="s">
        <v>440</v>
      </c>
      <c r="C14285" s="509">
        <v>56</v>
      </c>
      <c r="H14285" s="509">
        <v>0</v>
      </c>
    </row>
    <row r="14286" spans="1:8">
      <c r="A14286" s="508" t="s">
        <v>668</v>
      </c>
      <c r="B14286" s="509" t="s">
        <v>440</v>
      </c>
      <c r="C14286" s="509">
        <v>57</v>
      </c>
      <c r="H14286" s="509">
        <v>0</v>
      </c>
    </row>
    <row r="14287" spans="1:8">
      <c r="A14287" s="508" t="s">
        <v>668</v>
      </c>
      <c r="B14287" s="509" t="s">
        <v>440</v>
      </c>
      <c r="C14287" s="509">
        <v>58</v>
      </c>
      <c r="H14287" s="509">
        <v>0</v>
      </c>
    </row>
    <row r="14288" spans="1:8">
      <c r="A14288" s="508" t="s">
        <v>668</v>
      </c>
      <c r="B14288" s="509" t="s">
        <v>440</v>
      </c>
      <c r="C14288" s="509">
        <v>59</v>
      </c>
      <c r="H14288" s="509">
        <v>0</v>
      </c>
    </row>
    <row r="14289" spans="1:8">
      <c r="A14289" s="508" t="s">
        <v>668</v>
      </c>
      <c r="B14289" s="509" t="s">
        <v>440</v>
      </c>
      <c r="C14289" s="509">
        <v>60</v>
      </c>
      <c r="H14289" s="509">
        <v>0</v>
      </c>
    </row>
    <row r="14290" spans="1:8">
      <c r="A14290" s="508" t="s">
        <v>668</v>
      </c>
      <c r="B14290" s="509" t="s">
        <v>440</v>
      </c>
      <c r="C14290" s="509">
        <v>61</v>
      </c>
      <c r="H14290" s="509">
        <v>0</v>
      </c>
    </row>
    <row r="14291" spans="1:8">
      <c r="A14291" s="508" t="s">
        <v>668</v>
      </c>
      <c r="B14291" s="509" t="s">
        <v>440</v>
      </c>
      <c r="C14291" s="509">
        <v>62</v>
      </c>
      <c r="H14291" s="509">
        <v>0</v>
      </c>
    </row>
    <row r="14292" spans="1:8">
      <c r="A14292" s="508" t="s">
        <v>668</v>
      </c>
      <c r="B14292" s="509" t="s">
        <v>440</v>
      </c>
      <c r="C14292" s="509">
        <v>63</v>
      </c>
      <c r="H14292" s="509">
        <v>0</v>
      </c>
    </row>
    <row r="14293" spans="1:8">
      <c r="A14293" s="508" t="s">
        <v>668</v>
      </c>
      <c r="B14293" s="509" t="s">
        <v>440</v>
      </c>
      <c r="C14293" s="509" t="s">
        <v>1033</v>
      </c>
      <c r="H14293" s="509">
        <v>0</v>
      </c>
    </row>
    <row r="14294" spans="1:8">
      <c r="A14294" s="508" t="s">
        <v>668</v>
      </c>
      <c r="B14294" s="509" t="s">
        <v>440</v>
      </c>
      <c r="C14294" s="509" t="s">
        <v>1034</v>
      </c>
      <c r="H14294" s="509">
        <v>0</v>
      </c>
    </row>
    <row r="14295" spans="1:8">
      <c r="A14295" s="508" t="s">
        <v>668</v>
      </c>
      <c r="B14295" s="509" t="s">
        <v>440</v>
      </c>
      <c r="C14295" s="509">
        <v>64</v>
      </c>
      <c r="H14295" s="509">
        <v>0</v>
      </c>
    </row>
    <row r="14296" spans="1:8">
      <c r="A14296" s="508" t="s">
        <v>668</v>
      </c>
      <c r="B14296" s="509" t="s">
        <v>440</v>
      </c>
      <c r="C14296" s="509" t="s">
        <v>1035</v>
      </c>
      <c r="H14296" s="509">
        <v>0</v>
      </c>
    </row>
    <row r="14297" spans="1:8">
      <c r="A14297" s="508" t="s">
        <v>668</v>
      </c>
      <c r="B14297" s="509" t="s">
        <v>440</v>
      </c>
      <c r="C14297" s="509">
        <v>65</v>
      </c>
      <c r="H14297" s="509">
        <v>0</v>
      </c>
    </row>
    <row r="14298" spans="1:8">
      <c r="A14298" s="508" t="s">
        <v>668</v>
      </c>
      <c r="B14298" s="509" t="s">
        <v>440</v>
      </c>
      <c r="C14298" s="509">
        <v>66</v>
      </c>
      <c r="H14298" s="509">
        <v>0</v>
      </c>
    </row>
    <row r="14299" spans="1:8">
      <c r="A14299" s="508" t="s">
        <v>668</v>
      </c>
      <c r="B14299" s="509" t="s">
        <v>440</v>
      </c>
      <c r="C14299" s="509" t="s">
        <v>1036</v>
      </c>
      <c r="H14299" s="509">
        <v>0</v>
      </c>
    </row>
    <row r="14300" spans="1:8">
      <c r="A14300" s="508" t="s">
        <v>668</v>
      </c>
      <c r="B14300" s="509" t="s">
        <v>440</v>
      </c>
      <c r="C14300" s="509" t="s">
        <v>1037</v>
      </c>
      <c r="H14300" s="509">
        <v>0</v>
      </c>
    </row>
    <row r="14301" spans="1:8">
      <c r="A14301" s="508" t="s">
        <v>668</v>
      </c>
      <c r="B14301" s="509" t="s">
        <v>440</v>
      </c>
      <c r="C14301" s="509" t="s">
        <v>1038</v>
      </c>
      <c r="H14301" s="509">
        <v>0</v>
      </c>
    </row>
    <row r="14302" spans="1:8">
      <c r="A14302" s="508" t="s">
        <v>668</v>
      </c>
      <c r="B14302" s="509" t="s">
        <v>440</v>
      </c>
      <c r="C14302" s="509" t="s">
        <v>1039</v>
      </c>
      <c r="H14302" s="509">
        <v>0</v>
      </c>
    </row>
    <row r="14303" spans="1:8">
      <c r="A14303" s="508" t="s">
        <v>668</v>
      </c>
      <c r="B14303" s="509" t="s">
        <v>440</v>
      </c>
      <c r="C14303" s="509" t="s">
        <v>1040</v>
      </c>
      <c r="H14303" s="509">
        <v>0</v>
      </c>
    </row>
    <row r="14304" spans="1:8">
      <c r="A14304" s="508" t="s">
        <v>668</v>
      </c>
      <c r="B14304" s="509" t="s">
        <v>440</v>
      </c>
      <c r="C14304" s="509" t="s">
        <v>1041</v>
      </c>
      <c r="H14304" s="509">
        <v>0</v>
      </c>
    </row>
    <row r="14305" spans="1:8">
      <c r="A14305" s="508" t="s">
        <v>668</v>
      </c>
      <c r="B14305" s="509" t="s">
        <v>440</v>
      </c>
      <c r="C14305" s="509" t="s">
        <v>1042</v>
      </c>
    </row>
    <row r="14306" spans="1:8">
      <c r="A14306" s="508" t="s">
        <v>668</v>
      </c>
      <c r="B14306" s="509" t="s">
        <v>440</v>
      </c>
      <c r="C14306" s="509">
        <v>67</v>
      </c>
      <c r="H14306" s="509">
        <v>0</v>
      </c>
    </row>
    <row r="14307" spans="1:8">
      <c r="A14307" s="508" t="s">
        <v>668</v>
      </c>
      <c r="B14307" s="509" t="s">
        <v>440</v>
      </c>
      <c r="C14307" s="509">
        <v>68</v>
      </c>
      <c r="H14307" s="509">
        <v>0</v>
      </c>
    </row>
    <row r="14308" spans="1:8">
      <c r="A14308" s="508" t="s">
        <v>668</v>
      </c>
      <c r="B14308" s="509" t="s">
        <v>440</v>
      </c>
      <c r="C14308" s="509" t="s">
        <v>1043</v>
      </c>
      <c r="H14308" s="509">
        <v>0</v>
      </c>
    </row>
    <row r="14309" spans="1:8">
      <c r="A14309" s="508" t="s">
        <v>668</v>
      </c>
      <c r="B14309" s="509" t="s">
        <v>440</v>
      </c>
      <c r="C14309" s="509">
        <v>69</v>
      </c>
      <c r="H14309" s="509">
        <v>0</v>
      </c>
    </row>
    <row r="14310" spans="1:8">
      <c r="A14310" s="508" t="s">
        <v>668</v>
      </c>
      <c r="B14310" s="509" t="s">
        <v>440</v>
      </c>
      <c r="C14310" s="509" t="s">
        <v>1044</v>
      </c>
      <c r="H14310" s="509">
        <v>0</v>
      </c>
    </row>
    <row r="14311" spans="1:8">
      <c r="A14311" s="508" t="s">
        <v>668</v>
      </c>
      <c r="B14311" s="509" t="s">
        <v>440</v>
      </c>
      <c r="C14311" s="509" t="s">
        <v>1045</v>
      </c>
      <c r="H14311" s="509">
        <v>0</v>
      </c>
    </row>
    <row r="14312" spans="1:8">
      <c r="A14312" s="508" t="s">
        <v>668</v>
      </c>
      <c r="B14312" s="509" t="s">
        <v>440</v>
      </c>
      <c r="C14312" s="509">
        <v>70</v>
      </c>
      <c r="H14312" s="509">
        <v>0</v>
      </c>
    </row>
    <row r="14313" spans="1:8">
      <c r="A14313" s="508" t="s">
        <v>668</v>
      </c>
      <c r="B14313" s="509" t="s">
        <v>440</v>
      </c>
      <c r="C14313" s="509" t="s">
        <v>1046</v>
      </c>
      <c r="H14313" s="509">
        <v>0</v>
      </c>
    </row>
    <row r="14314" spans="1:8">
      <c r="A14314" s="508" t="s">
        <v>668</v>
      </c>
      <c r="B14314" s="509" t="s">
        <v>440</v>
      </c>
      <c r="C14314" s="509">
        <v>71</v>
      </c>
      <c r="H14314" s="509">
        <v>0</v>
      </c>
    </row>
    <row r="14315" spans="1:8">
      <c r="A14315" s="508" t="s">
        <v>668</v>
      </c>
      <c r="B14315" s="509" t="s">
        <v>440</v>
      </c>
      <c r="C14315" s="509" t="s">
        <v>1047</v>
      </c>
      <c r="H14315" s="509">
        <v>0</v>
      </c>
    </row>
    <row r="14316" spans="1:8">
      <c r="A14316" s="508" t="s">
        <v>668</v>
      </c>
      <c r="B14316" s="509" t="s">
        <v>440</v>
      </c>
      <c r="C14316" s="509" t="s">
        <v>1048</v>
      </c>
      <c r="H14316" s="509">
        <v>0</v>
      </c>
    </row>
    <row r="14317" spans="1:8">
      <c r="A14317" s="508" t="s">
        <v>668</v>
      </c>
      <c r="B14317" s="509" t="s">
        <v>440</v>
      </c>
      <c r="C14317" s="509" t="s">
        <v>1049</v>
      </c>
      <c r="H14317" s="509">
        <v>0</v>
      </c>
    </row>
    <row r="14318" spans="1:8">
      <c r="A14318" s="508" t="s">
        <v>668</v>
      </c>
      <c r="B14318" s="509" t="s">
        <v>440</v>
      </c>
      <c r="C14318" s="509" t="s">
        <v>1050</v>
      </c>
      <c r="H14318" s="509">
        <v>0</v>
      </c>
    </row>
    <row r="14319" spans="1:8">
      <c r="A14319" s="508" t="s">
        <v>668</v>
      </c>
      <c r="B14319" s="509" t="s">
        <v>440</v>
      </c>
      <c r="C14319" s="509" t="s">
        <v>1051</v>
      </c>
      <c r="H14319" s="509">
        <v>0</v>
      </c>
    </row>
    <row r="14320" spans="1:8">
      <c r="A14320" s="508" t="s">
        <v>668</v>
      </c>
      <c r="B14320" s="509" t="s">
        <v>440</v>
      </c>
      <c r="C14320" s="509">
        <v>72</v>
      </c>
      <c r="H14320" s="509">
        <v>0</v>
      </c>
    </row>
    <row r="14321" spans="1:8">
      <c r="A14321" s="508" t="s">
        <v>668</v>
      </c>
      <c r="B14321" s="509" t="s">
        <v>440</v>
      </c>
      <c r="C14321" s="509">
        <v>74</v>
      </c>
      <c r="H14321" s="509">
        <v>0</v>
      </c>
    </row>
    <row r="14322" spans="1:8">
      <c r="A14322" s="508" t="s">
        <v>668</v>
      </c>
      <c r="B14322" s="509" t="s">
        <v>440</v>
      </c>
      <c r="C14322" s="509" t="s">
        <v>4571</v>
      </c>
      <c r="D14322" s="509">
        <v>0</v>
      </c>
      <c r="E14322" s="509">
        <v>0</v>
      </c>
      <c r="F14322" s="509">
        <v>0</v>
      </c>
      <c r="G14322" s="509">
        <v>0</v>
      </c>
      <c r="H14322" s="509">
        <v>0</v>
      </c>
    </row>
    <row r="14323" spans="1:8">
      <c r="A14323" s="508" t="s">
        <v>669</v>
      </c>
      <c r="B14323" s="509" t="s">
        <v>441</v>
      </c>
      <c r="C14323" s="509">
        <v>1</v>
      </c>
      <c r="D14323" s="509">
        <v>0</v>
      </c>
      <c r="E14323" s="509">
        <v>0</v>
      </c>
      <c r="F14323" s="509">
        <v>0</v>
      </c>
      <c r="G14323" s="509">
        <v>0</v>
      </c>
      <c r="H14323" s="509">
        <v>0</v>
      </c>
    </row>
    <row r="14324" spans="1:8">
      <c r="A14324" s="508" t="s">
        <v>669</v>
      </c>
      <c r="B14324" s="509" t="s">
        <v>441</v>
      </c>
      <c r="C14324" s="509" t="s">
        <v>1023</v>
      </c>
      <c r="D14324" s="509">
        <v>0</v>
      </c>
      <c r="E14324" s="509">
        <v>0</v>
      </c>
      <c r="F14324" s="509">
        <v>0</v>
      </c>
      <c r="G14324" s="509">
        <v>0</v>
      </c>
      <c r="H14324" s="509">
        <v>0</v>
      </c>
    </row>
    <row r="14325" spans="1:8">
      <c r="A14325" s="508" t="s">
        <v>669</v>
      </c>
      <c r="B14325" s="509" t="s">
        <v>441</v>
      </c>
      <c r="C14325" s="509">
        <v>2</v>
      </c>
      <c r="D14325" s="509">
        <v>0</v>
      </c>
      <c r="E14325" s="509">
        <v>0</v>
      </c>
      <c r="F14325" s="509">
        <v>0</v>
      </c>
      <c r="G14325" s="509">
        <v>0</v>
      </c>
      <c r="H14325" s="509">
        <v>0</v>
      </c>
    </row>
    <row r="14326" spans="1:8">
      <c r="A14326" s="508" t="s">
        <v>669</v>
      </c>
      <c r="B14326" s="509" t="s">
        <v>441</v>
      </c>
      <c r="C14326" s="509">
        <v>3</v>
      </c>
      <c r="D14326" s="509">
        <v>0</v>
      </c>
      <c r="E14326" s="509">
        <v>0</v>
      </c>
      <c r="F14326" s="509">
        <v>0</v>
      </c>
      <c r="G14326" s="509">
        <v>0</v>
      </c>
      <c r="H14326" s="509">
        <v>0</v>
      </c>
    </row>
    <row r="14327" spans="1:8">
      <c r="A14327" s="508" t="s">
        <v>669</v>
      </c>
      <c r="B14327" s="509" t="s">
        <v>441</v>
      </c>
      <c r="C14327" s="509">
        <v>4</v>
      </c>
      <c r="D14327" s="509">
        <v>0</v>
      </c>
      <c r="E14327" s="509">
        <v>0</v>
      </c>
      <c r="F14327" s="509">
        <v>0</v>
      </c>
      <c r="G14327" s="509">
        <v>0</v>
      </c>
      <c r="H14327" s="509">
        <v>0</v>
      </c>
    </row>
    <row r="14328" spans="1:8">
      <c r="A14328" s="508" t="s">
        <v>669</v>
      </c>
      <c r="B14328" s="509" t="s">
        <v>441</v>
      </c>
      <c r="C14328" s="509">
        <v>5</v>
      </c>
      <c r="D14328" s="509">
        <v>0</v>
      </c>
      <c r="E14328" s="509">
        <v>0</v>
      </c>
      <c r="F14328" s="509">
        <v>0</v>
      </c>
      <c r="G14328" s="509">
        <v>0</v>
      </c>
      <c r="H14328" s="509">
        <v>0</v>
      </c>
    </row>
    <row r="14329" spans="1:8">
      <c r="A14329" s="508" t="s">
        <v>669</v>
      </c>
      <c r="B14329" s="509" t="s">
        <v>441</v>
      </c>
      <c r="C14329" s="509">
        <v>6</v>
      </c>
      <c r="D14329" s="509">
        <v>0</v>
      </c>
      <c r="E14329" s="509">
        <v>0</v>
      </c>
      <c r="F14329" s="509">
        <v>0</v>
      </c>
      <c r="G14329" s="509">
        <v>0</v>
      </c>
      <c r="H14329" s="509">
        <v>0</v>
      </c>
    </row>
    <row r="14330" spans="1:8">
      <c r="A14330" s="508" t="s">
        <v>669</v>
      </c>
      <c r="B14330" s="509" t="s">
        <v>441</v>
      </c>
      <c r="C14330" s="509">
        <v>7</v>
      </c>
      <c r="D14330" s="509">
        <v>0</v>
      </c>
      <c r="E14330" s="509">
        <v>0</v>
      </c>
      <c r="F14330" s="509">
        <v>0</v>
      </c>
      <c r="G14330" s="509">
        <v>0</v>
      </c>
      <c r="H14330" s="509">
        <v>0</v>
      </c>
    </row>
    <row r="14331" spans="1:8">
      <c r="A14331" s="508" t="s">
        <v>669</v>
      </c>
      <c r="B14331" s="509" t="s">
        <v>441</v>
      </c>
      <c r="C14331" s="509">
        <v>8</v>
      </c>
      <c r="D14331" s="509">
        <v>0</v>
      </c>
      <c r="E14331" s="509">
        <v>0</v>
      </c>
      <c r="F14331" s="509">
        <v>0</v>
      </c>
      <c r="G14331" s="509">
        <v>0</v>
      </c>
      <c r="H14331" s="509">
        <v>0</v>
      </c>
    </row>
    <row r="14332" spans="1:8">
      <c r="A14332" s="508" t="s">
        <v>669</v>
      </c>
      <c r="B14332" s="509" t="s">
        <v>441</v>
      </c>
      <c r="C14332" s="509">
        <v>9</v>
      </c>
      <c r="D14332" s="509">
        <v>0</v>
      </c>
      <c r="E14332" s="509">
        <v>0</v>
      </c>
      <c r="F14332" s="509">
        <v>0</v>
      </c>
      <c r="G14332" s="509">
        <v>0</v>
      </c>
      <c r="H14332" s="509">
        <v>0</v>
      </c>
    </row>
    <row r="14333" spans="1:8">
      <c r="A14333" s="508" t="s">
        <v>669</v>
      </c>
      <c r="B14333" s="509" t="s">
        <v>441</v>
      </c>
      <c r="C14333" s="509">
        <v>10</v>
      </c>
      <c r="D14333" s="509">
        <v>0</v>
      </c>
      <c r="E14333" s="509">
        <v>0</v>
      </c>
      <c r="F14333" s="509">
        <v>0</v>
      </c>
      <c r="G14333" s="509">
        <v>0</v>
      </c>
      <c r="H14333" s="509">
        <v>0</v>
      </c>
    </row>
    <row r="14334" spans="1:8">
      <c r="A14334" s="508" t="s">
        <v>669</v>
      </c>
      <c r="B14334" s="509" t="s">
        <v>441</v>
      </c>
      <c r="C14334" s="509">
        <v>11</v>
      </c>
      <c r="D14334" s="509">
        <v>0</v>
      </c>
      <c r="E14334" s="509">
        <v>0</v>
      </c>
      <c r="F14334" s="509">
        <v>0</v>
      </c>
      <c r="G14334" s="509">
        <v>0</v>
      </c>
      <c r="H14334" s="509">
        <v>0</v>
      </c>
    </row>
    <row r="14335" spans="1:8">
      <c r="A14335" s="508" t="s">
        <v>669</v>
      </c>
      <c r="B14335" s="509" t="s">
        <v>441</v>
      </c>
      <c r="C14335" s="509">
        <v>12</v>
      </c>
      <c r="D14335" s="509">
        <v>0</v>
      </c>
      <c r="E14335" s="509">
        <v>0</v>
      </c>
      <c r="F14335" s="509">
        <v>0</v>
      </c>
      <c r="G14335" s="509">
        <v>0</v>
      </c>
      <c r="H14335" s="509">
        <v>0</v>
      </c>
    </row>
    <row r="14336" spans="1:8">
      <c r="A14336" s="508" t="s">
        <v>669</v>
      </c>
      <c r="B14336" s="509" t="s">
        <v>441</v>
      </c>
      <c r="C14336" s="509">
        <v>13</v>
      </c>
      <c r="D14336" s="509">
        <v>0</v>
      </c>
      <c r="E14336" s="509">
        <v>0</v>
      </c>
      <c r="F14336" s="509">
        <v>0</v>
      </c>
      <c r="G14336" s="509">
        <v>0</v>
      </c>
      <c r="H14336" s="509">
        <v>0</v>
      </c>
    </row>
    <row r="14337" spans="1:8">
      <c r="A14337" s="508" t="s">
        <v>669</v>
      </c>
      <c r="B14337" s="509" t="s">
        <v>441</v>
      </c>
      <c r="C14337" s="509">
        <v>14</v>
      </c>
      <c r="D14337" s="509">
        <v>0</v>
      </c>
      <c r="E14337" s="509">
        <v>0</v>
      </c>
      <c r="F14337" s="509">
        <v>0</v>
      </c>
      <c r="G14337" s="509">
        <v>0</v>
      </c>
      <c r="H14337" s="509">
        <v>0</v>
      </c>
    </row>
    <row r="14338" spans="1:8">
      <c r="A14338" s="508" t="s">
        <v>669</v>
      </c>
      <c r="B14338" s="509" t="s">
        <v>441</v>
      </c>
      <c r="C14338" s="509">
        <v>15</v>
      </c>
      <c r="D14338" s="509">
        <v>0</v>
      </c>
      <c r="E14338" s="509">
        <v>0</v>
      </c>
      <c r="F14338" s="509">
        <v>0</v>
      </c>
      <c r="G14338" s="509">
        <v>0</v>
      </c>
      <c r="H14338" s="509">
        <v>0</v>
      </c>
    </row>
    <row r="14339" spans="1:8">
      <c r="A14339" s="508" t="s">
        <v>669</v>
      </c>
      <c r="B14339" s="509" t="s">
        <v>441</v>
      </c>
      <c r="C14339" s="509">
        <v>16</v>
      </c>
      <c r="D14339" s="509">
        <v>2</v>
      </c>
      <c r="E14339" s="509">
        <v>0</v>
      </c>
      <c r="F14339" s="509">
        <v>0</v>
      </c>
      <c r="G14339" s="509">
        <v>0</v>
      </c>
      <c r="H14339" s="509">
        <v>2</v>
      </c>
    </row>
    <row r="14340" spans="1:8">
      <c r="A14340" s="508" t="s">
        <v>669</v>
      </c>
      <c r="B14340" s="509" t="s">
        <v>441</v>
      </c>
      <c r="C14340" s="509">
        <v>17</v>
      </c>
      <c r="D14340" s="509">
        <v>2</v>
      </c>
      <c r="E14340" s="509">
        <v>0</v>
      </c>
      <c r="F14340" s="509">
        <v>0</v>
      </c>
      <c r="G14340" s="509">
        <v>0</v>
      </c>
      <c r="H14340" s="509">
        <v>2</v>
      </c>
    </row>
    <row r="14341" spans="1:8">
      <c r="A14341" s="508" t="s">
        <v>669</v>
      </c>
      <c r="B14341" s="509" t="s">
        <v>441</v>
      </c>
      <c r="C14341" s="509">
        <v>18</v>
      </c>
      <c r="D14341" s="509">
        <v>0</v>
      </c>
      <c r="E14341" s="509">
        <v>0</v>
      </c>
      <c r="F14341" s="509">
        <v>0</v>
      </c>
      <c r="G14341" s="509">
        <v>0</v>
      </c>
      <c r="H14341" s="509">
        <v>0</v>
      </c>
    </row>
    <row r="14342" spans="1:8">
      <c r="A14342" s="508" t="s">
        <v>669</v>
      </c>
      <c r="B14342" s="509" t="s">
        <v>441</v>
      </c>
      <c r="C14342" s="509" t="s">
        <v>1024</v>
      </c>
      <c r="D14342" s="509">
        <v>1</v>
      </c>
      <c r="E14342" s="509">
        <v>0</v>
      </c>
      <c r="F14342" s="509">
        <v>0</v>
      </c>
      <c r="G14342" s="509">
        <v>0</v>
      </c>
      <c r="H14342" s="509">
        <v>1</v>
      </c>
    </row>
    <row r="14343" spans="1:8">
      <c r="A14343" s="508" t="s">
        <v>669</v>
      </c>
      <c r="B14343" s="509" t="s">
        <v>441</v>
      </c>
      <c r="C14343" s="509" t="s">
        <v>1025</v>
      </c>
      <c r="D14343" s="509">
        <v>0</v>
      </c>
      <c r="E14343" s="509">
        <v>0</v>
      </c>
      <c r="F14343" s="509">
        <v>0</v>
      </c>
      <c r="G14343" s="509">
        <v>0</v>
      </c>
      <c r="H14343" s="509">
        <v>0</v>
      </c>
    </row>
    <row r="14344" spans="1:8">
      <c r="A14344" s="508" t="s">
        <v>669</v>
      </c>
      <c r="B14344" s="509" t="s">
        <v>441</v>
      </c>
      <c r="C14344" s="509">
        <v>19</v>
      </c>
      <c r="D14344" s="509">
        <v>0</v>
      </c>
      <c r="E14344" s="509">
        <v>0</v>
      </c>
      <c r="F14344" s="509">
        <v>0</v>
      </c>
      <c r="G14344" s="509">
        <v>0</v>
      </c>
      <c r="H14344" s="509">
        <v>0</v>
      </c>
    </row>
    <row r="14345" spans="1:8">
      <c r="A14345" s="508" t="s">
        <v>669</v>
      </c>
      <c r="B14345" s="509" t="s">
        <v>441</v>
      </c>
      <c r="C14345" s="509">
        <v>20</v>
      </c>
      <c r="D14345" s="509">
        <v>0</v>
      </c>
      <c r="E14345" s="509">
        <v>0</v>
      </c>
      <c r="F14345" s="509">
        <v>0</v>
      </c>
      <c r="G14345" s="509">
        <v>0</v>
      </c>
      <c r="H14345" s="509">
        <v>0</v>
      </c>
    </row>
    <row r="14346" spans="1:8">
      <c r="A14346" s="508" t="s">
        <v>669</v>
      </c>
      <c r="B14346" s="509" t="s">
        <v>441</v>
      </c>
      <c r="C14346" s="509">
        <v>21</v>
      </c>
      <c r="D14346" s="509">
        <v>0</v>
      </c>
      <c r="E14346" s="509">
        <v>0</v>
      </c>
      <c r="F14346" s="509">
        <v>0</v>
      </c>
      <c r="G14346" s="509">
        <v>0</v>
      </c>
      <c r="H14346" s="509">
        <v>0</v>
      </c>
    </row>
    <row r="14347" spans="1:8">
      <c r="A14347" s="508" t="s">
        <v>669</v>
      </c>
      <c r="B14347" s="509" t="s">
        <v>441</v>
      </c>
      <c r="C14347" s="509" t="s">
        <v>1026</v>
      </c>
      <c r="D14347" s="509">
        <v>0</v>
      </c>
      <c r="E14347" s="509">
        <v>0</v>
      </c>
      <c r="F14347" s="509">
        <v>0</v>
      </c>
      <c r="G14347" s="509">
        <v>0</v>
      </c>
      <c r="H14347" s="509">
        <v>0</v>
      </c>
    </row>
    <row r="14348" spans="1:8">
      <c r="A14348" s="508" t="s">
        <v>669</v>
      </c>
      <c r="B14348" s="509" t="s">
        <v>441</v>
      </c>
      <c r="C14348" s="509" t="s">
        <v>1027</v>
      </c>
      <c r="D14348" s="509">
        <v>0</v>
      </c>
      <c r="E14348" s="509">
        <v>0</v>
      </c>
      <c r="F14348" s="509">
        <v>0</v>
      </c>
      <c r="G14348" s="509">
        <v>0</v>
      </c>
      <c r="H14348" s="509">
        <v>0</v>
      </c>
    </row>
    <row r="14349" spans="1:8">
      <c r="A14349" s="508" t="s">
        <v>669</v>
      </c>
      <c r="B14349" s="509" t="s">
        <v>441</v>
      </c>
      <c r="C14349" s="509" t="s">
        <v>1028</v>
      </c>
      <c r="D14349" s="509">
        <v>0</v>
      </c>
      <c r="E14349" s="509">
        <v>0</v>
      </c>
      <c r="F14349" s="509">
        <v>0</v>
      </c>
      <c r="G14349" s="509">
        <v>0</v>
      </c>
      <c r="H14349" s="509">
        <v>0</v>
      </c>
    </row>
    <row r="14350" spans="1:8">
      <c r="A14350" s="508" t="s">
        <v>669</v>
      </c>
      <c r="B14350" s="509" t="s">
        <v>441</v>
      </c>
      <c r="C14350" s="509">
        <v>22</v>
      </c>
      <c r="D14350" s="509">
        <v>0</v>
      </c>
      <c r="E14350" s="509">
        <v>0</v>
      </c>
      <c r="F14350" s="509">
        <v>0</v>
      </c>
      <c r="G14350" s="509">
        <v>0</v>
      </c>
      <c r="H14350" s="509">
        <v>0</v>
      </c>
    </row>
    <row r="14351" spans="1:8">
      <c r="A14351" s="508" t="s">
        <v>669</v>
      </c>
      <c r="B14351" s="509" t="s">
        <v>441</v>
      </c>
      <c r="C14351" s="509">
        <v>23</v>
      </c>
      <c r="D14351" s="509">
        <v>1</v>
      </c>
      <c r="E14351" s="509">
        <v>0</v>
      </c>
      <c r="F14351" s="509">
        <v>0</v>
      </c>
      <c r="G14351" s="509">
        <v>0</v>
      </c>
      <c r="H14351" s="509">
        <v>1</v>
      </c>
    </row>
    <row r="14352" spans="1:8">
      <c r="A14352" s="508" t="s">
        <v>669</v>
      </c>
      <c r="B14352" s="509" t="s">
        <v>441</v>
      </c>
      <c r="C14352" s="509" t="s">
        <v>1029</v>
      </c>
      <c r="D14352" s="509">
        <v>0</v>
      </c>
      <c r="E14352" s="509">
        <v>0</v>
      </c>
      <c r="F14352" s="509">
        <v>0</v>
      </c>
      <c r="G14352" s="509">
        <v>0</v>
      </c>
      <c r="H14352" s="509">
        <v>0</v>
      </c>
    </row>
    <row r="14353" spans="1:8">
      <c r="A14353" s="508" t="s">
        <v>669</v>
      </c>
      <c r="B14353" s="509" t="s">
        <v>441</v>
      </c>
      <c r="C14353" s="509">
        <v>24</v>
      </c>
      <c r="D14353" s="509">
        <v>0</v>
      </c>
      <c r="E14353" s="509">
        <v>0</v>
      </c>
      <c r="F14353" s="509">
        <v>0</v>
      </c>
      <c r="G14353" s="509">
        <v>0</v>
      </c>
      <c r="H14353" s="509">
        <v>0</v>
      </c>
    </row>
    <row r="14354" spans="1:8">
      <c r="A14354" s="508" t="s">
        <v>669</v>
      </c>
      <c r="B14354" s="509" t="s">
        <v>441</v>
      </c>
      <c r="C14354" s="509">
        <v>25</v>
      </c>
      <c r="D14354" s="509">
        <v>0</v>
      </c>
      <c r="E14354" s="509">
        <v>0</v>
      </c>
      <c r="F14354" s="509">
        <v>0</v>
      </c>
      <c r="G14354" s="509">
        <v>0</v>
      </c>
    </row>
    <row r="14355" spans="1:8">
      <c r="A14355" s="508" t="s">
        <v>669</v>
      </c>
      <c r="B14355" s="509" t="s">
        <v>441</v>
      </c>
      <c r="C14355" s="509">
        <v>26</v>
      </c>
      <c r="D14355" s="509">
        <v>0</v>
      </c>
      <c r="E14355" s="509">
        <v>0</v>
      </c>
      <c r="F14355" s="509">
        <v>0</v>
      </c>
      <c r="G14355" s="509">
        <v>0</v>
      </c>
      <c r="H14355" s="509">
        <v>0</v>
      </c>
    </row>
    <row r="14356" spans="1:8">
      <c r="A14356" s="508" t="s">
        <v>669</v>
      </c>
      <c r="B14356" s="509" t="s">
        <v>441</v>
      </c>
      <c r="C14356" s="509">
        <v>27</v>
      </c>
      <c r="D14356" s="509">
        <v>0</v>
      </c>
      <c r="E14356" s="509">
        <v>0</v>
      </c>
      <c r="F14356" s="509">
        <v>0</v>
      </c>
      <c r="G14356" s="509">
        <v>0</v>
      </c>
      <c r="H14356" s="509">
        <v>0</v>
      </c>
    </row>
    <row r="14357" spans="1:8">
      <c r="A14357" s="508" t="s">
        <v>669</v>
      </c>
      <c r="B14357" s="509" t="s">
        <v>441</v>
      </c>
      <c r="C14357" s="509">
        <v>28</v>
      </c>
      <c r="D14357" s="509">
        <v>0</v>
      </c>
      <c r="E14357" s="509">
        <v>0</v>
      </c>
      <c r="F14357" s="509">
        <v>0</v>
      </c>
      <c r="G14357" s="509">
        <v>0</v>
      </c>
      <c r="H14357" s="509">
        <v>0</v>
      </c>
    </row>
    <row r="14358" spans="1:8">
      <c r="A14358" s="508" t="s">
        <v>669</v>
      </c>
      <c r="B14358" s="509" t="s">
        <v>441</v>
      </c>
      <c r="C14358" s="509">
        <v>29</v>
      </c>
      <c r="D14358" s="509">
        <v>0</v>
      </c>
      <c r="E14358" s="509">
        <v>0</v>
      </c>
      <c r="F14358" s="509">
        <v>0</v>
      </c>
      <c r="G14358" s="509">
        <v>0</v>
      </c>
      <c r="H14358" s="509">
        <v>0</v>
      </c>
    </row>
    <row r="14359" spans="1:8">
      <c r="A14359" s="508" t="s">
        <v>669</v>
      </c>
      <c r="B14359" s="509" t="s">
        <v>441</v>
      </c>
      <c r="C14359" s="509">
        <v>30</v>
      </c>
      <c r="D14359" s="509">
        <v>0</v>
      </c>
      <c r="E14359" s="509">
        <v>0</v>
      </c>
      <c r="F14359" s="509">
        <v>0</v>
      </c>
      <c r="G14359" s="509">
        <v>0</v>
      </c>
      <c r="H14359" s="509">
        <v>0</v>
      </c>
    </row>
    <row r="14360" spans="1:8">
      <c r="A14360" s="508" t="s">
        <v>669</v>
      </c>
      <c r="B14360" s="509" t="s">
        <v>441</v>
      </c>
      <c r="C14360" s="509">
        <v>31</v>
      </c>
      <c r="D14360" s="509">
        <v>0</v>
      </c>
      <c r="E14360" s="509">
        <v>0</v>
      </c>
      <c r="F14360" s="509">
        <v>0</v>
      </c>
      <c r="G14360" s="509">
        <v>0</v>
      </c>
      <c r="H14360" s="509">
        <v>0</v>
      </c>
    </row>
    <row r="14361" spans="1:8">
      <c r="A14361" s="508" t="s">
        <v>669</v>
      </c>
      <c r="B14361" s="509" t="s">
        <v>441</v>
      </c>
      <c r="C14361" s="509">
        <v>32</v>
      </c>
      <c r="D14361" s="509">
        <v>0</v>
      </c>
      <c r="E14361" s="509">
        <v>0</v>
      </c>
      <c r="F14361" s="509">
        <v>0</v>
      </c>
      <c r="G14361" s="509">
        <v>0</v>
      </c>
      <c r="H14361" s="509">
        <v>0</v>
      </c>
    </row>
    <row r="14362" spans="1:8">
      <c r="A14362" s="508" t="s">
        <v>669</v>
      </c>
      <c r="B14362" s="509" t="s">
        <v>441</v>
      </c>
      <c r="C14362" s="509">
        <v>33</v>
      </c>
      <c r="D14362" s="509">
        <v>0</v>
      </c>
      <c r="E14362" s="509">
        <v>0</v>
      </c>
      <c r="F14362" s="509">
        <v>0</v>
      </c>
      <c r="G14362" s="509">
        <v>0</v>
      </c>
      <c r="H14362" s="509">
        <v>0</v>
      </c>
    </row>
    <row r="14363" spans="1:8">
      <c r="A14363" s="508" t="s">
        <v>669</v>
      </c>
      <c r="B14363" s="509" t="s">
        <v>441</v>
      </c>
      <c r="C14363" s="509">
        <v>34</v>
      </c>
      <c r="D14363" s="509">
        <v>0</v>
      </c>
      <c r="E14363" s="509">
        <v>0</v>
      </c>
      <c r="F14363" s="509">
        <v>0</v>
      </c>
      <c r="G14363" s="509">
        <v>0</v>
      </c>
      <c r="H14363" s="509">
        <v>0</v>
      </c>
    </row>
    <row r="14364" spans="1:8">
      <c r="A14364" s="508" t="s">
        <v>669</v>
      </c>
      <c r="B14364" s="509" t="s">
        <v>441</v>
      </c>
      <c r="C14364" s="509">
        <v>35</v>
      </c>
      <c r="D14364" s="509">
        <v>0</v>
      </c>
      <c r="E14364" s="509">
        <v>0</v>
      </c>
      <c r="F14364" s="509">
        <v>0</v>
      </c>
      <c r="G14364" s="509">
        <v>0</v>
      </c>
      <c r="H14364" s="509">
        <v>0</v>
      </c>
    </row>
    <row r="14365" spans="1:8">
      <c r="A14365" s="508" t="s">
        <v>669</v>
      </c>
      <c r="B14365" s="509" t="s">
        <v>441</v>
      </c>
      <c r="C14365" s="509">
        <v>36</v>
      </c>
      <c r="D14365" s="509">
        <v>0</v>
      </c>
      <c r="E14365" s="509">
        <v>0</v>
      </c>
      <c r="F14365" s="509">
        <v>0</v>
      </c>
      <c r="G14365" s="509">
        <v>0</v>
      </c>
      <c r="H14365" s="509">
        <v>0</v>
      </c>
    </row>
    <row r="14366" spans="1:8">
      <c r="A14366" s="508" t="s">
        <v>669</v>
      </c>
      <c r="B14366" s="509" t="s">
        <v>441</v>
      </c>
      <c r="C14366" s="509">
        <v>37</v>
      </c>
      <c r="D14366" s="509">
        <v>0</v>
      </c>
      <c r="E14366" s="509">
        <v>0</v>
      </c>
      <c r="F14366" s="509">
        <v>0</v>
      </c>
      <c r="G14366" s="509">
        <v>0</v>
      </c>
      <c r="H14366" s="509">
        <v>0</v>
      </c>
    </row>
    <row r="14367" spans="1:8">
      <c r="A14367" s="508" t="s">
        <v>669</v>
      </c>
      <c r="B14367" s="509" t="s">
        <v>441</v>
      </c>
      <c r="C14367" s="509">
        <v>38</v>
      </c>
      <c r="D14367" s="509">
        <v>0</v>
      </c>
      <c r="E14367" s="509">
        <v>0</v>
      </c>
      <c r="F14367" s="509">
        <v>0</v>
      </c>
      <c r="G14367" s="509">
        <v>0</v>
      </c>
      <c r="H14367" s="509">
        <v>0</v>
      </c>
    </row>
    <row r="14368" spans="1:8">
      <c r="A14368" s="508" t="s">
        <v>669</v>
      </c>
      <c r="B14368" s="509" t="s">
        <v>441</v>
      </c>
      <c r="C14368" s="509" t="s">
        <v>1030</v>
      </c>
      <c r="D14368" s="509">
        <v>0</v>
      </c>
      <c r="E14368" s="509">
        <v>0</v>
      </c>
      <c r="F14368" s="509">
        <v>0</v>
      </c>
      <c r="G14368" s="509">
        <v>0</v>
      </c>
    </row>
    <row r="14369" spans="1:8">
      <c r="A14369" s="508" t="s">
        <v>669</v>
      </c>
      <c r="B14369" s="509" t="s">
        <v>441</v>
      </c>
      <c r="C14369" s="509">
        <v>39</v>
      </c>
      <c r="D14369" s="509">
        <v>0</v>
      </c>
      <c r="E14369" s="509">
        <v>0</v>
      </c>
      <c r="F14369" s="509">
        <v>0</v>
      </c>
      <c r="G14369" s="509">
        <v>0</v>
      </c>
      <c r="H14369" s="509">
        <v>0</v>
      </c>
    </row>
    <row r="14370" spans="1:8">
      <c r="A14370" s="508" t="s">
        <v>669</v>
      </c>
      <c r="B14370" s="509" t="s">
        <v>441</v>
      </c>
      <c r="C14370" s="509">
        <v>40</v>
      </c>
      <c r="D14370" s="509">
        <v>0</v>
      </c>
      <c r="E14370" s="509">
        <v>0</v>
      </c>
      <c r="F14370" s="509">
        <v>0</v>
      </c>
      <c r="G14370" s="509">
        <v>0</v>
      </c>
      <c r="H14370" s="509">
        <v>0</v>
      </c>
    </row>
    <row r="14371" spans="1:8">
      <c r="A14371" s="508" t="s">
        <v>669</v>
      </c>
      <c r="B14371" s="509" t="s">
        <v>441</v>
      </c>
      <c r="C14371" s="509">
        <v>41</v>
      </c>
      <c r="D14371" s="509">
        <v>0</v>
      </c>
      <c r="E14371" s="509">
        <v>0</v>
      </c>
      <c r="F14371" s="509">
        <v>0</v>
      </c>
      <c r="G14371" s="509">
        <v>0</v>
      </c>
      <c r="H14371" s="509">
        <v>0</v>
      </c>
    </row>
    <row r="14372" spans="1:8">
      <c r="A14372" s="508" t="s">
        <v>669</v>
      </c>
      <c r="B14372" s="509" t="s">
        <v>441</v>
      </c>
      <c r="C14372" s="509">
        <v>42</v>
      </c>
      <c r="D14372" s="509">
        <v>0</v>
      </c>
      <c r="E14372" s="509">
        <v>0</v>
      </c>
      <c r="F14372" s="509">
        <v>0</v>
      </c>
      <c r="G14372" s="509">
        <v>0</v>
      </c>
      <c r="H14372" s="509">
        <v>0</v>
      </c>
    </row>
    <row r="14373" spans="1:8">
      <c r="A14373" s="508" t="s">
        <v>669</v>
      </c>
      <c r="B14373" s="509" t="s">
        <v>441</v>
      </c>
      <c r="C14373" s="509">
        <v>43</v>
      </c>
      <c r="D14373" s="509">
        <v>0</v>
      </c>
      <c r="E14373" s="509">
        <v>0</v>
      </c>
      <c r="F14373" s="509">
        <v>0</v>
      </c>
      <c r="G14373" s="509">
        <v>0</v>
      </c>
      <c r="H14373" s="509">
        <v>0</v>
      </c>
    </row>
    <row r="14374" spans="1:8">
      <c r="A14374" s="508" t="s">
        <v>669</v>
      </c>
      <c r="B14374" s="509" t="s">
        <v>441</v>
      </c>
      <c r="C14374" s="509">
        <v>44</v>
      </c>
      <c r="D14374" s="509">
        <v>0</v>
      </c>
      <c r="E14374" s="509">
        <v>0</v>
      </c>
      <c r="F14374" s="509">
        <v>0</v>
      </c>
      <c r="G14374" s="509">
        <v>0</v>
      </c>
      <c r="H14374" s="509">
        <v>0</v>
      </c>
    </row>
    <row r="14375" spans="1:8">
      <c r="A14375" s="508" t="s">
        <v>669</v>
      </c>
      <c r="B14375" s="509" t="s">
        <v>441</v>
      </c>
      <c r="C14375" s="509">
        <v>45</v>
      </c>
      <c r="D14375" s="509">
        <v>0</v>
      </c>
      <c r="E14375" s="509">
        <v>0</v>
      </c>
      <c r="F14375" s="509">
        <v>0</v>
      </c>
      <c r="G14375" s="509">
        <v>0</v>
      </c>
      <c r="H14375" s="509">
        <v>0</v>
      </c>
    </row>
    <row r="14376" spans="1:8">
      <c r="A14376" s="508" t="s">
        <v>669</v>
      </c>
      <c r="B14376" s="509" t="s">
        <v>441</v>
      </c>
      <c r="C14376" s="509">
        <v>46</v>
      </c>
      <c r="D14376" s="509">
        <v>1</v>
      </c>
      <c r="E14376" s="509">
        <v>1</v>
      </c>
      <c r="F14376" s="509">
        <v>0</v>
      </c>
      <c r="G14376" s="509">
        <v>0</v>
      </c>
      <c r="H14376" s="509">
        <v>1</v>
      </c>
    </row>
    <row r="14377" spans="1:8">
      <c r="A14377" s="508" t="s">
        <v>669</v>
      </c>
      <c r="B14377" s="509" t="s">
        <v>441</v>
      </c>
      <c r="C14377" s="509">
        <v>47</v>
      </c>
      <c r="D14377" s="509">
        <v>0</v>
      </c>
      <c r="E14377" s="509">
        <v>0</v>
      </c>
      <c r="F14377" s="509">
        <v>0</v>
      </c>
      <c r="G14377" s="509">
        <v>0</v>
      </c>
      <c r="H14377" s="509">
        <v>0</v>
      </c>
    </row>
    <row r="14378" spans="1:8">
      <c r="A14378" s="508" t="s">
        <v>669</v>
      </c>
      <c r="B14378" s="509" t="s">
        <v>441</v>
      </c>
      <c r="C14378" s="509">
        <v>48</v>
      </c>
      <c r="D14378" s="509">
        <v>0</v>
      </c>
      <c r="E14378" s="509">
        <v>0</v>
      </c>
      <c r="F14378" s="509">
        <v>0</v>
      </c>
      <c r="G14378" s="509">
        <v>0</v>
      </c>
      <c r="H14378" s="509">
        <v>0</v>
      </c>
    </row>
    <row r="14379" spans="1:8">
      <c r="A14379" s="508" t="s">
        <v>669</v>
      </c>
      <c r="B14379" s="509" t="s">
        <v>441</v>
      </c>
      <c r="C14379" s="509">
        <v>49</v>
      </c>
      <c r="D14379" s="509">
        <v>0</v>
      </c>
      <c r="E14379" s="509">
        <v>0</v>
      </c>
      <c r="F14379" s="509">
        <v>0</v>
      </c>
      <c r="G14379" s="509">
        <v>0</v>
      </c>
      <c r="H14379" s="509">
        <v>0</v>
      </c>
    </row>
    <row r="14380" spans="1:8">
      <c r="A14380" s="508" t="s">
        <v>669</v>
      </c>
      <c r="B14380" s="509" t="s">
        <v>441</v>
      </c>
      <c r="C14380" s="509">
        <v>50</v>
      </c>
      <c r="D14380" s="509">
        <v>0</v>
      </c>
      <c r="E14380" s="509">
        <v>0</v>
      </c>
      <c r="F14380" s="509">
        <v>0</v>
      </c>
      <c r="G14380" s="509">
        <v>0</v>
      </c>
      <c r="H14380" s="509">
        <v>0</v>
      </c>
    </row>
    <row r="14381" spans="1:8">
      <c r="A14381" s="508" t="s">
        <v>669</v>
      </c>
      <c r="B14381" s="509" t="s">
        <v>441</v>
      </c>
      <c r="C14381" s="509">
        <v>51</v>
      </c>
      <c r="D14381" s="509">
        <v>0</v>
      </c>
      <c r="E14381" s="509">
        <v>0</v>
      </c>
      <c r="F14381" s="509">
        <v>0</v>
      </c>
      <c r="G14381" s="509">
        <v>0</v>
      </c>
      <c r="H14381" s="509">
        <v>0</v>
      </c>
    </row>
    <row r="14382" spans="1:8">
      <c r="A14382" s="508" t="s">
        <v>669</v>
      </c>
      <c r="B14382" s="509" t="s">
        <v>441</v>
      </c>
      <c r="C14382" s="509" t="s">
        <v>1031</v>
      </c>
      <c r="D14382" s="509">
        <v>0</v>
      </c>
      <c r="E14382" s="509">
        <v>0</v>
      </c>
      <c r="F14382" s="509">
        <v>0</v>
      </c>
      <c r="G14382" s="509">
        <v>0</v>
      </c>
      <c r="H14382" s="509">
        <v>0</v>
      </c>
    </row>
    <row r="14383" spans="1:8">
      <c r="A14383" s="508" t="s">
        <v>669</v>
      </c>
      <c r="B14383" s="509" t="s">
        <v>441</v>
      </c>
      <c r="C14383" s="509" t="s">
        <v>1032</v>
      </c>
      <c r="D14383" s="509">
        <v>0</v>
      </c>
      <c r="E14383" s="509">
        <v>0</v>
      </c>
      <c r="F14383" s="509">
        <v>0</v>
      </c>
      <c r="G14383" s="509">
        <v>0</v>
      </c>
      <c r="H14383" s="509">
        <v>0</v>
      </c>
    </row>
    <row r="14384" spans="1:8">
      <c r="A14384" s="508" t="s">
        <v>669</v>
      </c>
      <c r="B14384" s="509" t="s">
        <v>441</v>
      </c>
      <c r="C14384" s="509">
        <v>52</v>
      </c>
      <c r="D14384" s="509">
        <v>0</v>
      </c>
      <c r="E14384" s="509">
        <v>0</v>
      </c>
      <c r="F14384" s="509">
        <v>0</v>
      </c>
      <c r="G14384" s="509">
        <v>0</v>
      </c>
      <c r="H14384" s="509">
        <v>0</v>
      </c>
    </row>
    <row r="14385" spans="1:8">
      <c r="A14385" s="508" t="s">
        <v>669</v>
      </c>
      <c r="B14385" s="509" t="s">
        <v>441</v>
      </c>
      <c r="C14385" s="509">
        <v>53</v>
      </c>
      <c r="D14385" s="509">
        <v>0</v>
      </c>
      <c r="E14385" s="509">
        <v>0</v>
      </c>
      <c r="F14385" s="509">
        <v>0</v>
      </c>
      <c r="G14385" s="509">
        <v>0</v>
      </c>
      <c r="H14385" s="509">
        <v>0</v>
      </c>
    </row>
    <row r="14386" spans="1:8">
      <c r="A14386" s="508" t="s">
        <v>669</v>
      </c>
      <c r="B14386" s="509" t="s">
        <v>441</v>
      </c>
      <c r="C14386" s="509">
        <v>54</v>
      </c>
      <c r="D14386" s="509">
        <v>0</v>
      </c>
      <c r="E14386" s="509">
        <v>0</v>
      </c>
      <c r="F14386" s="509">
        <v>0</v>
      </c>
      <c r="G14386" s="509">
        <v>0</v>
      </c>
      <c r="H14386" s="509">
        <v>0</v>
      </c>
    </row>
    <row r="14387" spans="1:8">
      <c r="A14387" s="508" t="s">
        <v>669</v>
      </c>
      <c r="B14387" s="509" t="s">
        <v>441</v>
      </c>
      <c r="C14387" s="509">
        <v>55</v>
      </c>
      <c r="D14387" s="509">
        <v>0</v>
      </c>
      <c r="E14387" s="509">
        <v>0</v>
      </c>
      <c r="F14387" s="509">
        <v>0</v>
      </c>
      <c r="G14387" s="509">
        <v>0</v>
      </c>
      <c r="H14387" s="509">
        <v>0</v>
      </c>
    </row>
    <row r="14388" spans="1:8">
      <c r="A14388" s="508" t="s">
        <v>669</v>
      </c>
      <c r="B14388" s="509" t="s">
        <v>441</v>
      </c>
      <c r="C14388" s="509">
        <v>56</v>
      </c>
      <c r="D14388" s="509">
        <v>0</v>
      </c>
      <c r="E14388" s="509">
        <v>0</v>
      </c>
      <c r="F14388" s="509">
        <v>0</v>
      </c>
      <c r="G14388" s="509">
        <v>0</v>
      </c>
      <c r="H14388" s="509">
        <v>0</v>
      </c>
    </row>
    <row r="14389" spans="1:8">
      <c r="A14389" s="508" t="s">
        <v>669</v>
      </c>
      <c r="B14389" s="509" t="s">
        <v>441</v>
      </c>
      <c r="C14389" s="509">
        <v>57</v>
      </c>
      <c r="D14389" s="509">
        <v>0</v>
      </c>
      <c r="E14389" s="509">
        <v>0</v>
      </c>
      <c r="F14389" s="509">
        <v>0</v>
      </c>
      <c r="G14389" s="509">
        <v>0</v>
      </c>
      <c r="H14389" s="509">
        <v>0</v>
      </c>
    </row>
    <row r="14390" spans="1:8">
      <c r="A14390" s="508" t="s">
        <v>669</v>
      </c>
      <c r="B14390" s="509" t="s">
        <v>441</v>
      </c>
      <c r="C14390" s="509">
        <v>58</v>
      </c>
      <c r="D14390" s="509">
        <v>0</v>
      </c>
      <c r="E14390" s="509">
        <v>0</v>
      </c>
      <c r="F14390" s="509">
        <v>0</v>
      </c>
      <c r="G14390" s="509">
        <v>0</v>
      </c>
      <c r="H14390" s="509">
        <v>0</v>
      </c>
    </row>
    <row r="14391" spans="1:8">
      <c r="A14391" s="508" t="s">
        <v>669</v>
      </c>
      <c r="B14391" s="509" t="s">
        <v>441</v>
      </c>
      <c r="C14391" s="509">
        <v>59</v>
      </c>
      <c r="D14391" s="509">
        <v>0</v>
      </c>
      <c r="E14391" s="509">
        <v>0</v>
      </c>
      <c r="F14391" s="509">
        <v>0</v>
      </c>
      <c r="G14391" s="509">
        <v>0</v>
      </c>
      <c r="H14391" s="509">
        <v>0</v>
      </c>
    </row>
    <row r="14392" spans="1:8">
      <c r="A14392" s="508" t="s">
        <v>669</v>
      </c>
      <c r="B14392" s="509" t="s">
        <v>441</v>
      </c>
      <c r="C14392" s="509">
        <v>60</v>
      </c>
      <c r="D14392" s="509">
        <v>0</v>
      </c>
      <c r="E14392" s="509">
        <v>0</v>
      </c>
      <c r="F14392" s="509">
        <v>0</v>
      </c>
      <c r="G14392" s="509">
        <v>0</v>
      </c>
      <c r="H14392" s="509">
        <v>0</v>
      </c>
    </row>
    <row r="14393" spans="1:8">
      <c r="A14393" s="508" t="s">
        <v>669</v>
      </c>
      <c r="B14393" s="509" t="s">
        <v>441</v>
      </c>
      <c r="C14393" s="509">
        <v>61</v>
      </c>
      <c r="D14393" s="509">
        <v>0</v>
      </c>
      <c r="E14393" s="509">
        <v>0</v>
      </c>
      <c r="F14393" s="509">
        <v>0</v>
      </c>
      <c r="G14393" s="509">
        <v>0</v>
      </c>
      <c r="H14393" s="509">
        <v>0</v>
      </c>
    </row>
    <row r="14394" spans="1:8">
      <c r="A14394" s="508" t="s">
        <v>669</v>
      </c>
      <c r="B14394" s="509" t="s">
        <v>441</v>
      </c>
      <c r="C14394" s="509">
        <v>62</v>
      </c>
      <c r="D14394" s="509">
        <v>0</v>
      </c>
      <c r="E14394" s="509">
        <v>0</v>
      </c>
      <c r="F14394" s="509">
        <v>0</v>
      </c>
      <c r="G14394" s="509">
        <v>0</v>
      </c>
      <c r="H14394" s="509">
        <v>0</v>
      </c>
    </row>
    <row r="14395" spans="1:8">
      <c r="A14395" s="508" t="s">
        <v>669</v>
      </c>
      <c r="B14395" s="509" t="s">
        <v>441</v>
      </c>
      <c r="C14395" s="509">
        <v>63</v>
      </c>
      <c r="D14395" s="509">
        <v>3</v>
      </c>
      <c r="E14395" s="509">
        <v>2</v>
      </c>
      <c r="F14395" s="509">
        <v>0</v>
      </c>
      <c r="G14395" s="509">
        <v>0</v>
      </c>
      <c r="H14395" s="509">
        <v>3</v>
      </c>
    </row>
    <row r="14396" spans="1:8">
      <c r="A14396" s="508" t="s">
        <v>669</v>
      </c>
      <c r="B14396" s="509" t="s">
        <v>441</v>
      </c>
      <c r="C14396" s="509" t="s">
        <v>1033</v>
      </c>
      <c r="D14396" s="509">
        <v>0</v>
      </c>
      <c r="E14396" s="509">
        <v>0</v>
      </c>
      <c r="F14396" s="509">
        <v>0</v>
      </c>
      <c r="G14396" s="509">
        <v>0</v>
      </c>
      <c r="H14396" s="509">
        <v>0</v>
      </c>
    </row>
    <row r="14397" spans="1:8">
      <c r="A14397" s="508" t="s">
        <v>669</v>
      </c>
      <c r="B14397" s="509" t="s">
        <v>441</v>
      </c>
      <c r="C14397" s="509" t="s">
        <v>1034</v>
      </c>
      <c r="D14397" s="509">
        <v>0</v>
      </c>
      <c r="E14397" s="509">
        <v>0</v>
      </c>
      <c r="F14397" s="509">
        <v>0</v>
      </c>
      <c r="G14397" s="509">
        <v>0</v>
      </c>
      <c r="H14397" s="509">
        <v>0</v>
      </c>
    </row>
    <row r="14398" spans="1:8">
      <c r="A14398" s="508" t="s">
        <v>669</v>
      </c>
      <c r="B14398" s="509" t="s">
        <v>441</v>
      </c>
      <c r="C14398" s="509">
        <v>64</v>
      </c>
      <c r="D14398" s="509">
        <v>0</v>
      </c>
      <c r="E14398" s="509">
        <v>0</v>
      </c>
      <c r="F14398" s="509">
        <v>0</v>
      </c>
      <c r="G14398" s="509">
        <v>0</v>
      </c>
      <c r="H14398" s="509">
        <v>0</v>
      </c>
    </row>
    <row r="14399" spans="1:8">
      <c r="A14399" s="508" t="s">
        <v>669</v>
      </c>
      <c r="B14399" s="509" t="s">
        <v>441</v>
      </c>
      <c r="C14399" s="509" t="s">
        <v>1035</v>
      </c>
      <c r="D14399" s="509">
        <v>0</v>
      </c>
      <c r="E14399" s="509">
        <v>0</v>
      </c>
      <c r="F14399" s="509">
        <v>1</v>
      </c>
      <c r="G14399" s="509">
        <v>0</v>
      </c>
      <c r="H14399" s="509">
        <v>1</v>
      </c>
    </row>
    <row r="14400" spans="1:8">
      <c r="A14400" s="508" t="s">
        <v>669</v>
      </c>
      <c r="B14400" s="509" t="s">
        <v>441</v>
      </c>
      <c r="C14400" s="509">
        <v>65</v>
      </c>
      <c r="D14400" s="509">
        <v>1</v>
      </c>
      <c r="E14400" s="509">
        <v>0</v>
      </c>
      <c r="F14400" s="509">
        <v>2</v>
      </c>
      <c r="G14400" s="509">
        <v>1</v>
      </c>
      <c r="H14400" s="509">
        <v>3</v>
      </c>
    </row>
    <row r="14401" spans="1:8">
      <c r="A14401" s="508" t="s">
        <v>669</v>
      </c>
      <c r="B14401" s="509" t="s">
        <v>441</v>
      </c>
      <c r="C14401" s="509">
        <v>66</v>
      </c>
      <c r="D14401" s="509">
        <v>1</v>
      </c>
      <c r="E14401" s="509">
        <v>0</v>
      </c>
      <c r="F14401" s="509">
        <v>0</v>
      </c>
      <c r="G14401" s="509">
        <v>0</v>
      </c>
      <c r="H14401" s="509">
        <v>1</v>
      </c>
    </row>
    <row r="14402" spans="1:8">
      <c r="A14402" s="508" t="s">
        <v>669</v>
      </c>
      <c r="B14402" s="509" t="s">
        <v>441</v>
      </c>
      <c r="C14402" s="509" t="s">
        <v>1036</v>
      </c>
      <c r="D14402" s="509">
        <v>0</v>
      </c>
      <c r="E14402" s="509">
        <v>0</v>
      </c>
      <c r="F14402" s="509">
        <v>0</v>
      </c>
      <c r="G14402" s="509">
        <v>0</v>
      </c>
      <c r="H14402" s="509">
        <v>0</v>
      </c>
    </row>
    <row r="14403" spans="1:8">
      <c r="A14403" s="508" t="s">
        <v>669</v>
      </c>
      <c r="B14403" s="509" t="s">
        <v>441</v>
      </c>
      <c r="C14403" s="509" t="s">
        <v>1037</v>
      </c>
      <c r="D14403" s="509">
        <v>1</v>
      </c>
      <c r="E14403" s="509">
        <v>0</v>
      </c>
      <c r="F14403" s="509">
        <v>1</v>
      </c>
      <c r="G14403" s="509">
        <v>0</v>
      </c>
      <c r="H14403" s="509">
        <v>2</v>
      </c>
    </row>
    <row r="14404" spans="1:8">
      <c r="A14404" s="508" t="s">
        <v>669</v>
      </c>
      <c r="B14404" s="509" t="s">
        <v>441</v>
      </c>
      <c r="C14404" s="509" t="s">
        <v>1038</v>
      </c>
      <c r="D14404" s="509">
        <v>1</v>
      </c>
      <c r="E14404" s="509">
        <v>0</v>
      </c>
      <c r="F14404" s="509">
        <v>0</v>
      </c>
      <c r="G14404" s="509">
        <v>0</v>
      </c>
      <c r="H14404" s="509">
        <v>1</v>
      </c>
    </row>
    <row r="14405" spans="1:8">
      <c r="A14405" s="508" t="s">
        <v>669</v>
      </c>
      <c r="B14405" s="509" t="s">
        <v>441</v>
      </c>
      <c r="C14405" s="509" t="s">
        <v>1039</v>
      </c>
      <c r="D14405" s="509">
        <v>0</v>
      </c>
      <c r="E14405" s="509">
        <v>0</v>
      </c>
      <c r="F14405" s="509">
        <v>0</v>
      </c>
      <c r="G14405" s="509">
        <v>0</v>
      </c>
      <c r="H14405" s="509">
        <v>0</v>
      </c>
    </row>
    <row r="14406" spans="1:8">
      <c r="A14406" s="508" t="s">
        <v>669</v>
      </c>
      <c r="B14406" s="509" t="s">
        <v>441</v>
      </c>
      <c r="C14406" s="509" t="s">
        <v>1040</v>
      </c>
      <c r="D14406" s="509">
        <v>0</v>
      </c>
      <c r="E14406" s="509">
        <v>0</v>
      </c>
      <c r="F14406" s="509">
        <v>2</v>
      </c>
      <c r="G14406" s="509">
        <v>0</v>
      </c>
      <c r="H14406" s="509">
        <v>2</v>
      </c>
    </row>
    <row r="14407" spans="1:8">
      <c r="A14407" s="508" t="s">
        <v>669</v>
      </c>
      <c r="B14407" s="509" t="s">
        <v>441</v>
      </c>
      <c r="C14407" s="509" t="s">
        <v>1041</v>
      </c>
      <c r="D14407" s="509">
        <v>0</v>
      </c>
      <c r="E14407" s="509">
        <v>0</v>
      </c>
      <c r="F14407" s="509">
        <v>0</v>
      </c>
      <c r="G14407" s="509">
        <v>0</v>
      </c>
      <c r="H14407" s="509">
        <v>0</v>
      </c>
    </row>
    <row r="14408" spans="1:8">
      <c r="A14408" s="508" t="s">
        <v>669</v>
      </c>
      <c r="B14408" s="509" t="s">
        <v>441</v>
      </c>
      <c r="C14408" s="509" t="s">
        <v>1042</v>
      </c>
      <c r="D14408" s="509">
        <v>0</v>
      </c>
      <c r="E14408" s="509">
        <v>0</v>
      </c>
      <c r="F14408" s="509">
        <v>0</v>
      </c>
      <c r="G14408" s="509">
        <v>0</v>
      </c>
    </row>
    <row r="14409" spans="1:8">
      <c r="A14409" s="508" t="s">
        <v>669</v>
      </c>
      <c r="B14409" s="509" t="s">
        <v>441</v>
      </c>
      <c r="C14409" s="509">
        <v>67</v>
      </c>
      <c r="D14409" s="509">
        <v>0</v>
      </c>
      <c r="E14409" s="509">
        <v>0</v>
      </c>
      <c r="F14409" s="509">
        <v>0</v>
      </c>
      <c r="G14409" s="509">
        <v>0</v>
      </c>
      <c r="H14409" s="509">
        <v>0</v>
      </c>
    </row>
    <row r="14410" spans="1:8">
      <c r="A14410" s="508" t="s">
        <v>669</v>
      </c>
      <c r="B14410" s="509" t="s">
        <v>441</v>
      </c>
      <c r="C14410" s="509">
        <v>68</v>
      </c>
      <c r="D14410" s="509">
        <v>0</v>
      </c>
      <c r="E14410" s="509">
        <v>0</v>
      </c>
      <c r="F14410" s="509">
        <v>0</v>
      </c>
      <c r="G14410" s="509">
        <v>0</v>
      </c>
      <c r="H14410" s="509">
        <v>0</v>
      </c>
    </row>
    <row r="14411" spans="1:8">
      <c r="A14411" s="508" t="s">
        <v>669</v>
      </c>
      <c r="B14411" s="509" t="s">
        <v>441</v>
      </c>
      <c r="C14411" s="509" t="s">
        <v>1043</v>
      </c>
      <c r="D14411" s="509">
        <v>3</v>
      </c>
      <c r="E14411" s="509">
        <v>0</v>
      </c>
      <c r="F14411" s="509">
        <v>0</v>
      </c>
      <c r="G14411" s="509">
        <v>0</v>
      </c>
      <c r="H14411" s="509">
        <v>3</v>
      </c>
    </row>
    <row r="14412" spans="1:8">
      <c r="A14412" s="508" t="s">
        <v>669</v>
      </c>
      <c r="B14412" s="509" t="s">
        <v>441</v>
      </c>
      <c r="C14412" s="509">
        <v>69</v>
      </c>
      <c r="D14412" s="509">
        <v>0</v>
      </c>
      <c r="E14412" s="509">
        <v>0</v>
      </c>
      <c r="F14412" s="509">
        <v>0</v>
      </c>
      <c r="G14412" s="509">
        <v>0</v>
      </c>
      <c r="H14412" s="509">
        <v>0</v>
      </c>
    </row>
    <row r="14413" spans="1:8">
      <c r="A14413" s="508" t="s">
        <v>669</v>
      </c>
      <c r="B14413" s="509" t="s">
        <v>441</v>
      </c>
      <c r="C14413" s="509" t="s">
        <v>1044</v>
      </c>
      <c r="D14413" s="509">
        <v>0</v>
      </c>
      <c r="E14413" s="509">
        <v>0</v>
      </c>
      <c r="F14413" s="509">
        <v>0</v>
      </c>
      <c r="G14413" s="509">
        <v>0</v>
      </c>
      <c r="H14413" s="509">
        <v>0</v>
      </c>
    </row>
    <row r="14414" spans="1:8">
      <c r="A14414" s="508" t="s">
        <v>669</v>
      </c>
      <c r="B14414" s="509" t="s">
        <v>441</v>
      </c>
      <c r="C14414" s="509" t="s">
        <v>1045</v>
      </c>
      <c r="D14414" s="509">
        <v>0</v>
      </c>
      <c r="E14414" s="509">
        <v>0</v>
      </c>
      <c r="F14414" s="509">
        <v>0</v>
      </c>
      <c r="G14414" s="509">
        <v>0</v>
      </c>
      <c r="H14414" s="509">
        <v>0</v>
      </c>
    </row>
    <row r="14415" spans="1:8">
      <c r="A14415" s="508" t="s">
        <v>669</v>
      </c>
      <c r="B14415" s="509" t="s">
        <v>441</v>
      </c>
      <c r="C14415" s="509">
        <v>70</v>
      </c>
      <c r="D14415" s="509">
        <v>0</v>
      </c>
      <c r="E14415" s="509">
        <v>0</v>
      </c>
      <c r="F14415" s="509">
        <v>0</v>
      </c>
      <c r="G14415" s="509">
        <v>0</v>
      </c>
      <c r="H14415" s="509">
        <v>0</v>
      </c>
    </row>
    <row r="14416" spans="1:8">
      <c r="A14416" s="508" t="s">
        <v>669</v>
      </c>
      <c r="B14416" s="509" t="s">
        <v>441</v>
      </c>
      <c r="C14416" s="509" t="s">
        <v>1046</v>
      </c>
      <c r="D14416" s="509">
        <v>0</v>
      </c>
      <c r="E14416" s="509">
        <v>0</v>
      </c>
      <c r="F14416" s="509">
        <v>0</v>
      </c>
      <c r="G14416" s="509">
        <v>0</v>
      </c>
      <c r="H14416" s="509">
        <v>0</v>
      </c>
    </row>
    <row r="14417" spans="1:8">
      <c r="A14417" s="508" t="s">
        <v>669</v>
      </c>
      <c r="B14417" s="509" t="s">
        <v>441</v>
      </c>
      <c r="C14417" s="509">
        <v>71</v>
      </c>
      <c r="D14417" s="509">
        <v>1</v>
      </c>
      <c r="E14417" s="509">
        <v>0</v>
      </c>
      <c r="F14417" s="509">
        <v>0</v>
      </c>
      <c r="G14417" s="509">
        <v>0</v>
      </c>
      <c r="H14417" s="509">
        <v>1</v>
      </c>
    </row>
    <row r="14418" spans="1:8">
      <c r="A14418" s="508" t="s">
        <v>669</v>
      </c>
      <c r="B14418" s="509" t="s">
        <v>441</v>
      </c>
      <c r="C14418" s="509" t="s">
        <v>1047</v>
      </c>
      <c r="D14418" s="509">
        <v>2</v>
      </c>
      <c r="E14418" s="509">
        <v>0</v>
      </c>
      <c r="F14418" s="509">
        <v>0</v>
      </c>
      <c r="G14418" s="509">
        <v>0</v>
      </c>
      <c r="H14418" s="509">
        <v>2</v>
      </c>
    </row>
    <row r="14419" spans="1:8">
      <c r="A14419" s="508" t="s">
        <v>669</v>
      </c>
      <c r="B14419" s="509" t="s">
        <v>441</v>
      </c>
      <c r="C14419" s="509" t="s">
        <v>1048</v>
      </c>
      <c r="D14419" s="509">
        <v>0</v>
      </c>
      <c r="E14419" s="509">
        <v>0</v>
      </c>
      <c r="F14419" s="509">
        <v>0</v>
      </c>
      <c r="G14419" s="509">
        <v>0</v>
      </c>
      <c r="H14419" s="509">
        <v>0</v>
      </c>
    </row>
    <row r="14420" spans="1:8">
      <c r="A14420" s="508" t="s">
        <v>669</v>
      </c>
      <c r="B14420" s="509" t="s">
        <v>441</v>
      </c>
      <c r="C14420" s="509" t="s">
        <v>1049</v>
      </c>
      <c r="D14420" s="509">
        <v>0</v>
      </c>
      <c r="E14420" s="509">
        <v>0</v>
      </c>
      <c r="F14420" s="509">
        <v>0</v>
      </c>
      <c r="G14420" s="509">
        <v>0</v>
      </c>
      <c r="H14420" s="509">
        <v>0</v>
      </c>
    </row>
    <row r="14421" spans="1:8">
      <c r="A14421" s="508" t="s">
        <v>669</v>
      </c>
      <c r="B14421" s="509" t="s">
        <v>441</v>
      </c>
      <c r="C14421" s="509" t="s">
        <v>1050</v>
      </c>
      <c r="D14421" s="509">
        <v>0</v>
      </c>
      <c r="E14421" s="509">
        <v>0</v>
      </c>
      <c r="F14421" s="509">
        <v>0</v>
      </c>
      <c r="G14421" s="509">
        <v>0</v>
      </c>
      <c r="H14421" s="509">
        <v>0</v>
      </c>
    </row>
    <row r="14422" spans="1:8">
      <c r="A14422" s="508" t="s">
        <v>669</v>
      </c>
      <c r="B14422" s="509" t="s">
        <v>441</v>
      </c>
      <c r="C14422" s="509" t="s">
        <v>1051</v>
      </c>
      <c r="D14422" s="509">
        <v>0</v>
      </c>
      <c r="E14422" s="509">
        <v>0</v>
      </c>
      <c r="F14422" s="509">
        <v>0</v>
      </c>
      <c r="G14422" s="509">
        <v>0</v>
      </c>
      <c r="H14422" s="509">
        <v>0</v>
      </c>
    </row>
    <row r="14423" spans="1:8">
      <c r="A14423" s="508" t="s">
        <v>669</v>
      </c>
      <c r="B14423" s="509" t="s">
        <v>441</v>
      </c>
      <c r="C14423" s="509">
        <v>72</v>
      </c>
      <c r="D14423" s="509">
        <v>17</v>
      </c>
      <c r="E14423" s="509">
        <v>0</v>
      </c>
      <c r="F14423" s="509">
        <v>3</v>
      </c>
      <c r="G14423" s="509">
        <v>0</v>
      </c>
      <c r="H14423" s="509">
        <v>20</v>
      </c>
    </row>
    <row r="14424" spans="1:8">
      <c r="A14424" s="508" t="s">
        <v>669</v>
      </c>
      <c r="B14424" s="509" t="s">
        <v>441</v>
      </c>
      <c r="C14424" s="509">
        <v>74</v>
      </c>
      <c r="D14424" s="509">
        <v>0</v>
      </c>
      <c r="E14424" s="509">
        <v>0</v>
      </c>
      <c r="F14424" s="509">
        <v>0</v>
      </c>
      <c r="G14424" s="509">
        <v>0</v>
      </c>
      <c r="H14424" s="509">
        <v>0</v>
      </c>
    </row>
    <row r="14425" spans="1:8">
      <c r="A14425" s="508" t="s">
        <v>669</v>
      </c>
      <c r="B14425" s="509" t="s">
        <v>441</v>
      </c>
      <c r="C14425" s="509" t="s">
        <v>4571</v>
      </c>
      <c r="D14425" s="509">
        <v>37</v>
      </c>
      <c r="E14425" s="509">
        <v>3</v>
      </c>
      <c r="F14425" s="509">
        <v>9</v>
      </c>
      <c r="G14425" s="509">
        <v>1</v>
      </c>
      <c r="H14425" s="509">
        <v>46</v>
      </c>
    </row>
    <row r="14426" spans="1:8">
      <c r="A14426" s="508" t="s">
        <v>670</v>
      </c>
      <c r="B14426" s="509" t="s">
        <v>442</v>
      </c>
      <c r="C14426" s="509">
        <v>1</v>
      </c>
      <c r="H14426" s="509">
        <v>0</v>
      </c>
    </row>
    <row r="14427" spans="1:8">
      <c r="A14427" s="508" t="s">
        <v>670</v>
      </c>
      <c r="B14427" s="509" t="s">
        <v>442</v>
      </c>
      <c r="C14427" s="509" t="s">
        <v>1023</v>
      </c>
      <c r="H14427" s="509">
        <v>0</v>
      </c>
    </row>
    <row r="14428" spans="1:8">
      <c r="A14428" s="508" t="s">
        <v>670</v>
      </c>
      <c r="B14428" s="509" t="s">
        <v>442</v>
      </c>
      <c r="C14428" s="509">
        <v>2</v>
      </c>
      <c r="H14428" s="509">
        <v>0</v>
      </c>
    </row>
    <row r="14429" spans="1:8">
      <c r="A14429" s="508" t="s">
        <v>670</v>
      </c>
      <c r="B14429" s="509" t="s">
        <v>442</v>
      </c>
      <c r="C14429" s="509">
        <v>3</v>
      </c>
      <c r="H14429" s="509">
        <v>0</v>
      </c>
    </row>
    <row r="14430" spans="1:8">
      <c r="A14430" s="508" t="s">
        <v>670</v>
      </c>
      <c r="B14430" s="509" t="s">
        <v>442</v>
      </c>
      <c r="C14430" s="509">
        <v>4</v>
      </c>
      <c r="H14430" s="509">
        <v>0</v>
      </c>
    </row>
    <row r="14431" spans="1:8">
      <c r="A14431" s="508" t="s">
        <v>670</v>
      </c>
      <c r="B14431" s="509" t="s">
        <v>442</v>
      </c>
      <c r="C14431" s="509">
        <v>5</v>
      </c>
      <c r="H14431" s="509">
        <v>0</v>
      </c>
    </row>
    <row r="14432" spans="1:8">
      <c r="A14432" s="508" t="s">
        <v>670</v>
      </c>
      <c r="B14432" s="509" t="s">
        <v>442</v>
      </c>
      <c r="C14432" s="509">
        <v>6</v>
      </c>
      <c r="H14432" s="509">
        <v>0</v>
      </c>
    </row>
    <row r="14433" spans="1:8">
      <c r="A14433" s="508" t="s">
        <v>670</v>
      </c>
      <c r="B14433" s="509" t="s">
        <v>442</v>
      </c>
      <c r="C14433" s="509">
        <v>7</v>
      </c>
      <c r="D14433" s="509">
        <v>1</v>
      </c>
      <c r="H14433" s="509">
        <v>1</v>
      </c>
    </row>
    <row r="14434" spans="1:8">
      <c r="A14434" s="508" t="s">
        <v>670</v>
      </c>
      <c r="B14434" s="509" t="s">
        <v>442</v>
      </c>
      <c r="C14434" s="509">
        <v>8</v>
      </c>
      <c r="H14434" s="509">
        <v>0</v>
      </c>
    </row>
    <row r="14435" spans="1:8">
      <c r="A14435" s="508" t="s">
        <v>670</v>
      </c>
      <c r="B14435" s="509" t="s">
        <v>442</v>
      </c>
      <c r="C14435" s="509">
        <v>9</v>
      </c>
      <c r="H14435" s="509">
        <v>0</v>
      </c>
    </row>
    <row r="14436" spans="1:8">
      <c r="A14436" s="508" t="s">
        <v>670</v>
      </c>
      <c r="B14436" s="509" t="s">
        <v>442</v>
      </c>
      <c r="C14436" s="509">
        <v>10</v>
      </c>
      <c r="D14436" s="509">
        <v>1</v>
      </c>
      <c r="H14436" s="509">
        <v>1</v>
      </c>
    </row>
    <row r="14437" spans="1:8">
      <c r="A14437" s="508" t="s">
        <v>670</v>
      </c>
      <c r="B14437" s="509" t="s">
        <v>442</v>
      </c>
      <c r="C14437" s="509">
        <v>11</v>
      </c>
      <c r="H14437" s="509">
        <v>0</v>
      </c>
    </row>
    <row r="14438" spans="1:8">
      <c r="A14438" s="508" t="s">
        <v>670</v>
      </c>
      <c r="B14438" s="509" t="s">
        <v>442</v>
      </c>
      <c r="C14438" s="509">
        <v>12</v>
      </c>
      <c r="D14438" s="509">
        <v>1</v>
      </c>
      <c r="H14438" s="509">
        <v>1</v>
      </c>
    </row>
    <row r="14439" spans="1:8">
      <c r="A14439" s="508" t="s">
        <v>670</v>
      </c>
      <c r="B14439" s="509" t="s">
        <v>442</v>
      </c>
      <c r="C14439" s="509">
        <v>13</v>
      </c>
      <c r="H14439" s="509">
        <v>0</v>
      </c>
    </row>
    <row r="14440" spans="1:8">
      <c r="A14440" s="508" t="s">
        <v>670</v>
      </c>
      <c r="B14440" s="509" t="s">
        <v>442</v>
      </c>
      <c r="C14440" s="509">
        <v>14</v>
      </c>
      <c r="H14440" s="509">
        <v>0</v>
      </c>
    </row>
    <row r="14441" spans="1:8">
      <c r="A14441" s="508" t="s">
        <v>670</v>
      </c>
      <c r="B14441" s="509" t="s">
        <v>442</v>
      </c>
      <c r="C14441" s="509">
        <v>15</v>
      </c>
      <c r="H14441" s="509">
        <v>0</v>
      </c>
    </row>
    <row r="14442" spans="1:8">
      <c r="A14442" s="508" t="s">
        <v>670</v>
      </c>
      <c r="B14442" s="509" t="s">
        <v>442</v>
      </c>
      <c r="C14442" s="509">
        <v>16</v>
      </c>
      <c r="H14442" s="509">
        <v>0</v>
      </c>
    </row>
    <row r="14443" spans="1:8">
      <c r="A14443" s="508" t="s">
        <v>670</v>
      </c>
      <c r="B14443" s="509" t="s">
        <v>442</v>
      </c>
      <c r="C14443" s="509">
        <v>17</v>
      </c>
      <c r="H14443" s="509">
        <v>0</v>
      </c>
    </row>
    <row r="14444" spans="1:8">
      <c r="A14444" s="508" t="s">
        <v>670</v>
      </c>
      <c r="B14444" s="509" t="s">
        <v>442</v>
      </c>
      <c r="C14444" s="509">
        <v>18</v>
      </c>
      <c r="H14444" s="509">
        <v>0</v>
      </c>
    </row>
    <row r="14445" spans="1:8">
      <c r="A14445" s="508" t="s">
        <v>670</v>
      </c>
      <c r="B14445" s="509" t="s">
        <v>442</v>
      </c>
      <c r="C14445" s="509" t="s">
        <v>1024</v>
      </c>
      <c r="H14445" s="509">
        <v>0</v>
      </c>
    </row>
    <row r="14446" spans="1:8">
      <c r="A14446" s="508" t="s">
        <v>670</v>
      </c>
      <c r="B14446" s="509" t="s">
        <v>442</v>
      </c>
      <c r="C14446" s="509" t="s">
        <v>1025</v>
      </c>
      <c r="H14446" s="509">
        <v>0</v>
      </c>
    </row>
    <row r="14447" spans="1:8">
      <c r="A14447" s="508" t="s">
        <v>670</v>
      </c>
      <c r="B14447" s="509" t="s">
        <v>442</v>
      </c>
      <c r="C14447" s="509">
        <v>19</v>
      </c>
      <c r="H14447" s="509">
        <v>0</v>
      </c>
    </row>
    <row r="14448" spans="1:8">
      <c r="A14448" s="508" t="s">
        <v>670</v>
      </c>
      <c r="B14448" s="509" t="s">
        <v>442</v>
      </c>
      <c r="C14448" s="509">
        <v>20</v>
      </c>
      <c r="H14448" s="509">
        <v>0</v>
      </c>
    </row>
    <row r="14449" spans="1:8">
      <c r="A14449" s="508" t="s">
        <v>670</v>
      </c>
      <c r="B14449" s="509" t="s">
        <v>442</v>
      </c>
      <c r="C14449" s="509">
        <v>21</v>
      </c>
      <c r="H14449" s="509">
        <v>0</v>
      </c>
    </row>
    <row r="14450" spans="1:8">
      <c r="A14450" s="508" t="s">
        <v>670</v>
      </c>
      <c r="B14450" s="509" t="s">
        <v>442</v>
      </c>
      <c r="C14450" s="509" t="s">
        <v>1026</v>
      </c>
      <c r="H14450" s="509">
        <v>0</v>
      </c>
    </row>
    <row r="14451" spans="1:8">
      <c r="A14451" s="508" t="s">
        <v>670</v>
      </c>
      <c r="B14451" s="509" t="s">
        <v>442</v>
      </c>
      <c r="C14451" s="509" t="s">
        <v>1027</v>
      </c>
      <c r="H14451" s="509">
        <v>0</v>
      </c>
    </row>
    <row r="14452" spans="1:8">
      <c r="A14452" s="508" t="s">
        <v>670</v>
      </c>
      <c r="B14452" s="509" t="s">
        <v>442</v>
      </c>
      <c r="C14452" s="509" t="s">
        <v>1028</v>
      </c>
      <c r="H14452" s="509">
        <v>0</v>
      </c>
    </row>
    <row r="14453" spans="1:8">
      <c r="A14453" s="508" t="s">
        <v>670</v>
      </c>
      <c r="B14453" s="509" t="s">
        <v>442</v>
      </c>
      <c r="C14453" s="509">
        <v>22</v>
      </c>
      <c r="H14453" s="509">
        <v>0</v>
      </c>
    </row>
    <row r="14454" spans="1:8">
      <c r="A14454" s="508" t="s">
        <v>670</v>
      </c>
      <c r="B14454" s="509" t="s">
        <v>442</v>
      </c>
      <c r="C14454" s="509">
        <v>23</v>
      </c>
      <c r="H14454" s="509">
        <v>0</v>
      </c>
    </row>
    <row r="14455" spans="1:8">
      <c r="A14455" s="508" t="s">
        <v>670</v>
      </c>
      <c r="B14455" s="509" t="s">
        <v>442</v>
      </c>
      <c r="C14455" s="509" t="s">
        <v>1029</v>
      </c>
      <c r="H14455" s="509">
        <v>0</v>
      </c>
    </row>
    <row r="14456" spans="1:8">
      <c r="A14456" s="508" t="s">
        <v>670</v>
      </c>
      <c r="B14456" s="509" t="s">
        <v>442</v>
      </c>
      <c r="C14456" s="509">
        <v>24</v>
      </c>
      <c r="D14456" s="509">
        <v>2</v>
      </c>
      <c r="E14456" s="509">
        <v>2</v>
      </c>
      <c r="H14456" s="509">
        <v>2</v>
      </c>
    </row>
    <row r="14457" spans="1:8">
      <c r="A14457" s="508" t="s">
        <v>670</v>
      </c>
      <c r="B14457" s="509" t="s">
        <v>442</v>
      </c>
      <c r="C14457" s="509">
        <v>25</v>
      </c>
    </row>
    <row r="14458" spans="1:8">
      <c r="A14458" s="508" t="s">
        <v>670</v>
      </c>
      <c r="B14458" s="509" t="s">
        <v>442</v>
      </c>
      <c r="C14458" s="509">
        <v>26</v>
      </c>
      <c r="D14458" s="509">
        <v>1</v>
      </c>
      <c r="H14458" s="509">
        <v>1</v>
      </c>
    </row>
    <row r="14459" spans="1:8">
      <c r="A14459" s="508" t="s">
        <v>670</v>
      </c>
      <c r="B14459" s="509" t="s">
        <v>442</v>
      </c>
      <c r="C14459" s="509">
        <v>27</v>
      </c>
      <c r="D14459" s="509">
        <v>5</v>
      </c>
      <c r="E14459" s="509">
        <v>2</v>
      </c>
      <c r="H14459" s="509">
        <v>5</v>
      </c>
    </row>
    <row r="14460" spans="1:8">
      <c r="A14460" s="508" t="s">
        <v>670</v>
      </c>
      <c r="B14460" s="509" t="s">
        <v>442</v>
      </c>
      <c r="C14460" s="509">
        <v>28</v>
      </c>
      <c r="H14460" s="509">
        <v>0</v>
      </c>
    </row>
    <row r="14461" spans="1:8">
      <c r="A14461" s="508" t="s">
        <v>670</v>
      </c>
      <c r="B14461" s="509" t="s">
        <v>442</v>
      </c>
      <c r="C14461" s="509">
        <v>29</v>
      </c>
      <c r="D14461" s="509">
        <v>1</v>
      </c>
      <c r="E14461" s="509">
        <v>1</v>
      </c>
      <c r="H14461" s="509">
        <v>1</v>
      </c>
    </row>
    <row r="14462" spans="1:8">
      <c r="A14462" s="508" t="s">
        <v>670</v>
      </c>
      <c r="B14462" s="509" t="s">
        <v>442</v>
      </c>
      <c r="C14462" s="509">
        <v>30</v>
      </c>
      <c r="H14462" s="509">
        <v>0</v>
      </c>
    </row>
    <row r="14463" spans="1:8">
      <c r="A14463" s="508" t="s">
        <v>670</v>
      </c>
      <c r="B14463" s="509" t="s">
        <v>442</v>
      </c>
      <c r="C14463" s="509">
        <v>31</v>
      </c>
      <c r="H14463" s="509">
        <v>0</v>
      </c>
    </row>
    <row r="14464" spans="1:8">
      <c r="A14464" s="508" t="s">
        <v>670</v>
      </c>
      <c r="B14464" s="509" t="s">
        <v>442</v>
      </c>
      <c r="C14464" s="509">
        <v>32</v>
      </c>
      <c r="D14464" s="509">
        <v>1</v>
      </c>
      <c r="E14464" s="509">
        <v>1</v>
      </c>
      <c r="H14464" s="509">
        <v>1</v>
      </c>
    </row>
    <row r="14465" spans="1:8">
      <c r="A14465" s="508" t="s">
        <v>670</v>
      </c>
      <c r="B14465" s="509" t="s">
        <v>442</v>
      </c>
      <c r="C14465" s="509">
        <v>33</v>
      </c>
      <c r="D14465" s="509">
        <v>1</v>
      </c>
      <c r="H14465" s="509">
        <v>1</v>
      </c>
    </row>
    <row r="14466" spans="1:8">
      <c r="A14466" s="508" t="s">
        <v>670</v>
      </c>
      <c r="B14466" s="509" t="s">
        <v>442</v>
      </c>
      <c r="C14466" s="509">
        <v>34</v>
      </c>
      <c r="H14466" s="509">
        <v>0</v>
      </c>
    </row>
    <row r="14467" spans="1:8">
      <c r="A14467" s="508" t="s">
        <v>670</v>
      </c>
      <c r="B14467" s="509" t="s">
        <v>442</v>
      </c>
      <c r="C14467" s="509">
        <v>35</v>
      </c>
      <c r="H14467" s="509">
        <v>0</v>
      </c>
    </row>
    <row r="14468" spans="1:8">
      <c r="A14468" s="508" t="s">
        <v>670</v>
      </c>
      <c r="B14468" s="509" t="s">
        <v>442</v>
      </c>
      <c r="C14468" s="509">
        <v>36</v>
      </c>
      <c r="H14468" s="509">
        <v>0</v>
      </c>
    </row>
    <row r="14469" spans="1:8">
      <c r="A14469" s="508" t="s">
        <v>670</v>
      </c>
      <c r="B14469" s="509" t="s">
        <v>442</v>
      </c>
      <c r="C14469" s="509">
        <v>37</v>
      </c>
      <c r="D14469" s="509">
        <v>1</v>
      </c>
      <c r="E14469" s="509">
        <v>1</v>
      </c>
      <c r="H14469" s="509">
        <v>1</v>
      </c>
    </row>
    <row r="14470" spans="1:8">
      <c r="A14470" s="508" t="s">
        <v>670</v>
      </c>
      <c r="B14470" s="509" t="s">
        <v>442</v>
      </c>
      <c r="C14470" s="509">
        <v>38</v>
      </c>
      <c r="H14470" s="509">
        <v>0</v>
      </c>
    </row>
    <row r="14471" spans="1:8">
      <c r="A14471" s="508" t="s">
        <v>670</v>
      </c>
      <c r="B14471" s="509" t="s">
        <v>442</v>
      </c>
      <c r="C14471" s="509" t="s">
        <v>1030</v>
      </c>
    </row>
    <row r="14472" spans="1:8">
      <c r="A14472" s="508" t="s">
        <v>670</v>
      </c>
      <c r="B14472" s="509" t="s">
        <v>442</v>
      </c>
      <c r="C14472" s="509">
        <v>39</v>
      </c>
      <c r="H14472" s="509">
        <v>0</v>
      </c>
    </row>
    <row r="14473" spans="1:8">
      <c r="A14473" s="508" t="s">
        <v>670</v>
      </c>
      <c r="B14473" s="509" t="s">
        <v>442</v>
      </c>
      <c r="C14473" s="509">
        <v>40</v>
      </c>
      <c r="D14473" s="509">
        <v>1</v>
      </c>
      <c r="H14473" s="509">
        <v>1</v>
      </c>
    </row>
    <row r="14474" spans="1:8">
      <c r="A14474" s="508" t="s">
        <v>670</v>
      </c>
      <c r="B14474" s="509" t="s">
        <v>442</v>
      </c>
      <c r="C14474" s="509">
        <v>41</v>
      </c>
      <c r="H14474" s="509">
        <v>0</v>
      </c>
    </row>
    <row r="14475" spans="1:8">
      <c r="A14475" s="508" t="s">
        <v>670</v>
      </c>
      <c r="B14475" s="509" t="s">
        <v>442</v>
      </c>
      <c r="C14475" s="509">
        <v>42</v>
      </c>
      <c r="H14475" s="509">
        <v>0</v>
      </c>
    </row>
    <row r="14476" spans="1:8">
      <c r="A14476" s="508" t="s">
        <v>670</v>
      </c>
      <c r="B14476" s="509" t="s">
        <v>442</v>
      </c>
      <c r="C14476" s="509">
        <v>43</v>
      </c>
      <c r="H14476" s="509">
        <v>0</v>
      </c>
    </row>
    <row r="14477" spans="1:8">
      <c r="A14477" s="508" t="s">
        <v>670</v>
      </c>
      <c r="B14477" s="509" t="s">
        <v>442</v>
      </c>
      <c r="C14477" s="509">
        <v>44</v>
      </c>
      <c r="H14477" s="509">
        <v>0</v>
      </c>
    </row>
    <row r="14478" spans="1:8">
      <c r="A14478" s="508" t="s">
        <v>670</v>
      </c>
      <c r="B14478" s="509" t="s">
        <v>442</v>
      </c>
      <c r="C14478" s="509">
        <v>45</v>
      </c>
      <c r="H14478" s="509">
        <v>0</v>
      </c>
    </row>
    <row r="14479" spans="1:8">
      <c r="A14479" s="508" t="s">
        <v>670</v>
      </c>
      <c r="B14479" s="509" t="s">
        <v>442</v>
      </c>
      <c r="C14479" s="509">
        <v>46</v>
      </c>
      <c r="D14479" s="509">
        <v>1</v>
      </c>
      <c r="H14479" s="509">
        <v>1</v>
      </c>
    </row>
    <row r="14480" spans="1:8">
      <c r="A14480" s="508" t="s">
        <v>670</v>
      </c>
      <c r="B14480" s="509" t="s">
        <v>442</v>
      </c>
      <c r="C14480" s="509">
        <v>47</v>
      </c>
      <c r="H14480" s="509">
        <v>0</v>
      </c>
    </row>
    <row r="14481" spans="1:8">
      <c r="A14481" s="508" t="s">
        <v>670</v>
      </c>
      <c r="B14481" s="509" t="s">
        <v>442</v>
      </c>
      <c r="C14481" s="509">
        <v>48</v>
      </c>
      <c r="H14481" s="509">
        <v>0</v>
      </c>
    </row>
    <row r="14482" spans="1:8">
      <c r="A14482" s="508" t="s">
        <v>670</v>
      </c>
      <c r="B14482" s="509" t="s">
        <v>442</v>
      </c>
      <c r="C14482" s="509">
        <v>49</v>
      </c>
      <c r="H14482" s="509">
        <v>0</v>
      </c>
    </row>
    <row r="14483" spans="1:8">
      <c r="A14483" s="508" t="s">
        <v>670</v>
      </c>
      <c r="B14483" s="509" t="s">
        <v>442</v>
      </c>
      <c r="C14483" s="509">
        <v>50</v>
      </c>
      <c r="H14483" s="509">
        <v>0</v>
      </c>
    </row>
    <row r="14484" spans="1:8">
      <c r="A14484" s="508" t="s">
        <v>670</v>
      </c>
      <c r="B14484" s="509" t="s">
        <v>442</v>
      </c>
      <c r="C14484" s="509">
        <v>51</v>
      </c>
      <c r="H14484" s="509">
        <v>0</v>
      </c>
    </row>
    <row r="14485" spans="1:8">
      <c r="A14485" s="508" t="s">
        <v>670</v>
      </c>
      <c r="B14485" s="509" t="s">
        <v>442</v>
      </c>
      <c r="C14485" s="509" t="s">
        <v>1031</v>
      </c>
      <c r="H14485" s="509">
        <v>0</v>
      </c>
    </row>
    <row r="14486" spans="1:8">
      <c r="A14486" s="508" t="s">
        <v>670</v>
      </c>
      <c r="B14486" s="509" t="s">
        <v>442</v>
      </c>
      <c r="C14486" s="509" t="s">
        <v>1032</v>
      </c>
      <c r="H14486" s="509">
        <v>0</v>
      </c>
    </row>
    <row r="14487" spans="1:8">
      <c r="A14487" s="508" t="s">
        <v>670</v>
      </c>
      <c r="B14487" s="509" t="s">
        <v>442</v>
      </c>
      <c r="C14487" s="509">
        <v>52</v>
      </c>
      <c r="H14487" s="509">
        <v>0</v>
      </c>
    </row>
    <row r="14488" spans="1:8">
      <c r="A14488" s="508" t="s">
        <v>670</v>
      </c>
      <c r="B14488" s="509" t="s">
        <v>442</v>
      </c>
      <c r="C14488" s="509">
        <v>53</v>
      </c>
      <c r="H14488" s="509">
        <v>0</v>
      </c>
    </row>
    <row r="14489" spans="1:8">
      <c r="A14489" s="508" t="s">
        <v>670</v>
      </c>
      <c r="B14489" s="509" t="s">
        <v>442</v>
      </c>
      <c r="C14489" s="509">
        <v>54</v>
      </c>
      <c r="D14489" s="509">
        <v>1</v>
      </c>
      <c r="H14489" s="509">
        <v>1</v>
      </c>
    </row>
    <row r="14490" spans="1:8">
      <c r="A14490" s="508" t="s">
        <v>670</v>
      </c>
      <c r="B14490" s="509" t="s">
        <v>442</v>
      </c>
      <c r="C14490" s="509">
        <v>55</v>
      </c>
      <c r="H14490" s="509">
        <v>0</v>
      </c>
    </row>
    <row r="14491" spans="1:8">
      <c r="A14491" s="508" t="s">
        <v>670</v>
      </c>
      <c r="B14491" s="509" t="s">
        <v>442</v>
      </c>
      <c r="C14491" s="509">
        <v>56</v>
      </c>
      <c r="H14491" s="509">
        <v>0</v>
      </c>
    </row>
    <row r="14492" spans="1:8">
      <c r="A14492" s="508" t="s">
        <v>670</v>
      </c>
      <c r="B14492" s="509" t="s">
        <v>442</v>
      </c>
      <c r="C14492" s="509">
        <v>57</v>
      </c>
      <c r="H14492" s="509">
        <v>0</v>
      </c>
    </row>
    <row r="14493" spans="1:8">
      <c r="A14493" s="508" t="s">
        <v>670</v>
      </c>
      <c r="B14493" s="509" t="s">
        <v>442</v>
      </c>
      <c r="C14493" s="509">
        <v>58</v>
      </c>
      <c r="H14493" s="509">
        <v>0</v>
      </c>
    </row>
    <row r="14494" spans="1:8">
      <c r="A14494" s="508" t="s">
        <v>670</v>
      </c>
      <c r="B14494" s="509" t="s">
        <v>442</v>
      </c>
      <c r="C14494" s="509">
        <v>59</v>
      </c>
      <c r="H14494" s="509">
        <v>0</v>
      </c>
    </row>
    <row r="14495" spans="1:8">
      <c r="A14495" s="508" t="s">
        <v>670</v>
      </c>
      <c r="B14495" s="509" t="s">
        <v>442</v>
      </c>
      <c r="C14495" s="509">
        <v>60</v>
      </c>
      <c r="H14495" s="509">
        <v>0</v>
      </c>
    </row>
    <row r="14496" spans="1:8">
      <c r="A14496" s="508" t="s">
        <v>670</v>
      </c>
      <c r="B14496" s="509" t="s">
        <v>442</v>
      </c>
      <c r="C14496" s="509">
        <v>61</v>
      </c>
      <c r="D14496" s="509">
        <v>5</v>
      </c>
      <c r="E14496" s="509">
        <v>3</v>
      </c>
      <c r="H14496" s="509">
        <v>5</v>
      </c>
    </row>
    <row r="14497" spans="1:8">
      <c r="A14497" s="508" t="s">
        <v>670</v>
      </c>
      <c r="B14497" s="509" t="s">
        <v>442</v>
      </c>
      <c r="C14497" s="509">
        <v>62</v>
      </c>
      <c r="D14497" s="509">
        <v>1</v>
      </c>
      <c r="H14497" s="509">
        <v>1</v>
      </c>
    </row>
    <row r="14498" spans="1:8">
      <c r="A14498" s="508" t="s">
        <v>670</v>
      </c>
      <c r="B14498" s="509" t="s">
        <v>442</v>
      </c>
      <c r="C14498" s="509">
        <v>63</v>
      </c>
      <c r="D14498" s="509">
        <v>1</v>
      </c>
      <c r="E14498" s="509">
        <v>1</v>
      </c>
      <c r="H14498" s="509">
        <v>1</v>
      </c>
    </row>
    <row r="14499" spans="1:8">
      <c r="A14499" s="508" t="s">
        <v>670</v>
      </c>
      <c r="B14499" s="509" t="s">
        <v>442</v>
      </c>
      <c r="C14499" s="509" t="s">
        <v>1033</v>
      </c>
      <c r="H14499" s="509">
        <v>0</v>
      </c>
    </row>
    <row r="14500" spans="1:8">
      <c r="A14500" s="508" t="s">
        <v>670</v>
      </c>
      <c r="B14500" s="509" t="s">
        <v>442</v>
      </c>
      <c r="C14500" s="509" t="s">
        <v>1034</v>
      </c>
      <c r="D14500" s="509">
        <v>3</v>
      </c>
      <c r="H14500" s="509">
        <v>3</v>
      </c>
    </row>
    <row r="14501" spans="1:8">
      <c r="A14501" s="508" t="s">
        <v>670</v>
      </c>
      <c r="B14501" s="509" t="s">
        <v>442</v>
      </c>
      <c r="C14501" s="509">
        <v>64</v>
      </c>
      <c r="D14501" s="509">
        <v>2</v>
      </c>
      <c r="E14501" s="509">
        <v>2</v>
      </c>
      <c r="H14501" s="509">
        <v>2</v>
      </c>
    </row>
    <row r="14502" spans="1:8">
      <c r="A14502" s="508" t="s">
        <v>670</v>
      </c>
      <c r="B14502" s="509" t="s">
        <v>442</v>
      </c>
      <c r="C14502" s="509" t="s">
        <v>1035</v>
      </c>
      <c r="H14502" s="509">
        <v>0</v>
      </c>
    </row>
    <row r="14503" spans="1:8">
      <c r="A14503" s="508" t="s">
        <v>670</v>
      </c>
      <c r="B14503" s="509" t="s">
        <v>442</v>
      </c>
      <c r="C14503" s="509">
        <v>65</v>
      </c>
      <c r="D14503" s="509">
        <v>5</v>
      </c>
      <c r="E14503" s="509">
        <v>4</v>
      </c>
      <c r="H14503" s="509">
        <v>5</v>
      </c>
    </row>
    <row r="14504" spans="1:8">
      <c r="A14504" s="508" t="s">
        <v>670</v>
      </c>
      <c r="B14504" s="509" t="s">
        <v>442</v>
      </c>
      <c r="C14504" s="509">
        <v>66</v>
      </c>
      <c r="D14504" s="509">
        <v>2</v>
      </c>
      <c r="E14504" s="509">
        <v>2</v>
      </c>
      <c r="H14504" s="509">
        <v>2</v>
      </c>
    </row>
    <row r="14505" spans="1:8">
      <c r="A14505" s="508" t="s">
        <v>670</v>
      </c>
      <c r="B14505" s="509" t="s">
        <v>442</v>
      </c>
      <c r="C14505" s="509" t="s">
        <v>1036</v>
      </c>
      <c r="H14505" s="509">
        <v>0</v>
      </c>
    </row>
    <row r="14506" spans="1:8">
      <c r="A14506" s="508" t="s">
        <v>670</v>
      </c>
      <c r="B14506" s="509" t="s">
        <v>442</v>
      </c>
      <c r="C14506" s="509" t="s">
        <v>1037</v>
      </c>
      <c r="H14506" s="509">
        <v>0</v>
      </c>
    </row>
    <row r="14507" spans="1:8">
      <c r="A14507" s="508" t="s">
        <v>670</v>
      </c>
      <c r="B14507" s="509" t="s">
        <v>442</v>
      </c>
      <c r="C14507" s="509" t="s">
        <v>1038</v>
      </c>
      <c r="H14507" s="509">
        <v>0</v>
      </c>
    </row>
    <row r="14508" spans="1:8">
      <c r="A14508" s="508" t="s">
        <v>670</v>
      </c>
      <c r="B14508" s="509" t="s">
        <v>442</v>
      </c>
      <c r="C14508" s="509" t="s">
        <v>1039</v>
      </c>
      <c r="D14508" s="509">
        <v>1</v>
      </c>
      <c r="H14508" s="509">
        <v>1</v>
      </c>
    </row>
    <row r="14509" spans="1:8">
      <c r="A14509" s="508" t="s">
        <v>670</v>
      </c>
      <c r="B14509" s="509" t="s">
        <v>442</v>
      </c>
      <c r="C14509" s="509" t="s">
        <v>1040</v>
      </c>
      <c r="H14509" s="509">
        <v>0</v>
      </c>
    </row>
    <row r="14510" spans="1:8">
      <c r="A14510" s="508" t="s">
        <v>670</v>
      </c>
      <c r="B14510" s="509" t="s">
        <v>442</v>
      </c>
      <c r="C14510" s="509" t="s">
        <v>1041</v>
      </c>
      <c r="H14510" s="509">
        <v>0</v>
      </c>
    </row>
    <row r="14511" spans="1:8">
      <c r="A14511" s="508" t="s">
        <v>670</v>
      </c>
      <c r="B14511" s="509" t="s">
        <v>442</v>
      </c>
      <c r="C14511" s="509" t="s">
        <v>1042</v>
      </c>
    </row>
    <row r="14512" spans="1:8">
      <c r="A14512" s="508" t="s">
        <v>670</v>
      </c>
      <c r="B14512" s="509" t="s">
        <v>442</v>
      </c>
      <c r="C14512" s="509">
        <v>67</v>
      </c>
      <c r="D14512" s="509">
        <v>1</v>
      </c>
      <c r="H14512" s="509">
        <v>1</v>
      </c>
    </row>
    <row r="14513" spans="1:8">
      <c r="A14513" s="508" t="s">
        <v>670</v>
      </c>
      <c r="B14513" s="509" t="s">
        <v>442</v>
      </c>
      <c r="C14513" s="509">
        <v>68</v>
      </c>
      <c r="H14513" s="509">
        <v>0</v>
      </c>
    </row>
    <row r="14514" spans="1:8">
      <c r="A14514" s="508" t="s">
        <v>670</v>
      </c>
      <c r="B14514" s="509" t="s">
        <v>442</v>
      </c>
      <c r="C14514" s="509" t="s">
        <v>1043</v>
      </c>
      <c r="D14514" s="509">
        <v>2</v>
      </c>
      <c r="E14514" s="509">
        <v>1</v>
      </c>
      <c r="H14514" s="509">
        <v>2</v>
      </c>
    </row>
    <row r="14515" spans="1:8">
      <c r="A14515" s="508" t="s">
        <v>670</v>
      </c>
      <c r="B14515" s="509" t="s">
        <v>442</v>
      </c>
      <c r="C14515" s="509">
        <v>69</v>
      </c>
      <c r="H14515" s="509">
        <v>0</v>
      </c>
    </row>
    <row r="14516" spans="1:8">
      <c r="A14516" s="508" t="s">
        <v>670</v>
      </c>
      <c r="B14516" s="509" t="s">
        <v>442</v>
      </c>
      <c r="C14516" s="509" t="s">
        <v>1044</v>
      </c>
      <c r="H14516" s="509">
        <v>0</v>
      </c>
    </row>
    <row r="14517" spans="1:8">
      <c r="A14517" s="508" t="s">
        <v>670</v>
      </c>
      <c r="B14517" s="509" t="s">
        <v>442</v>
      </c>
      <c r="C14517" s="509" t="s">
        <v>1045</v>
      </c>
      <c r="H14517" s="509">
        <v>0</v>
      </c>
    </row>
    <row r="14518" spans="1:8">
      <c r="A14518" s="508" t="s">
        <v>670</v>
      </c>
      <c r="B14518" s="509" t="s">
        <v>442</v>
      </c>
      <c r="C14518" s="509">
        <v>70</v>
      </c>
      <c r="D14518" s="509">
        <v>1</v>
      </c>
      <c r="H14518" s="509">
        <v>1</v>
      </c>
    </row>
    <row r="14519" spans="1:8">
      <c r="A14519" s="508" t="s">
        <v>670</v>
      </c>
      <c r="B14519" s="509" t="s">
        <v>442</v>
      </c>
      <c r="C14519" s="509" t="s">
        <v>1046</v>
      </c>
      <c r="H14519" s="509">
        <v>0</v>
      </c>
    </row>
    <row r="14520" spans="1:8">
      <c r="A14520" s="508" t="s">
        <v>670</v>
      </c>
      <c r="B14520" s="509" t="s">
        <v>442</v>
      </c>
      <c r="C14520" s="509">
        <v>71</v>
      </c>
      <c r="H14520" s="509">
        <v>0</v>
      </c>
    </row>
    <row r="14521" spans="1:8">
      <c r="A14521" s="508" t="s">
        <v>670</v>
      </c>
      <c r="B14521" s="509" t="s">
        <v>442</v>
      </c>
      <c r="C14521" s="509" t="s">
        <v>1047</v>
      </c>
      <c r="H14521" s="509">
        <v>0</v>
      </c>
    </row>
    <row r="14522" spans="1:8">
      <c r="A14522" s="508" t="s">
        <v>670</v>
      </c>
      <c r="B14522" s="509" t="s">
        <v>442</v>
      </c>
      <c r="C14522" s="509" t="s">
        <v>1048</v>
      </c>
      <c r="H14522" s="509">
        <v>0</v>
      </c>
    </row>
    <row r="14523" spans="1:8">
      <c r="A14523" s="508" t="s">
        <v>670</v>
      </c>
      <c r="B14523" s="509" t="s">
        <v>442</v>
      </c>
      <c r="C14523" s="509" t="s">
        <v>1049</v>
      </c>
      <c r="D14523" s="509">
        <v>2</v>
      </c>
      <c r="E14523" s="509">
        <v>2</v>
      </c>
      <c r="H14523" s="509">
        <v>2</v>
      </c>
    </row>
    <row r="14524" spans="1:8">
      <c r="A14524" s="508" t="s">
        <v>670</v>
      </c>
      <c r="B14524" s="509" t="s">
        <v>442</v>
      </c>
      <c r="C14524" s="509" t="s">
        <v>1050</v>
      </c>
      <c r="H14524" s="509">
        <v>0</v>
      </c>
    </row>
    <row r="14525" spans="1:8">
      <c r="A14525" s="508" t="s">
        <v>670</v>
      </c>
      <c r="B14525" s="509" t="s">
        <v>442</v>
      </c>
      <c r="C14525" s="509" t="s">
        <v>1051</v>
      </c>
      <c r="D14525" s="509">
        <v>1</v>
      </c>
      <c r="E14525" s="509">
        <v>1</v>
      </c>
      <c r="H14525" s="509">
        <v>1</v>
      </c>
    </row>
    <row r="14526" spans="1:8">
      <c r="A14526" s="508" t="s">
        <v>670</v>
      </c>
      <c r="B14526" s="509" t="s">
        <v>442</v>
      </c>
      <c r="C14526" s="509">
        <v>72</v>
      </c>
      <c r="H14526" s="509">
        <v>0</v>
      </c>
    </row>
    <row r="14527" spans="1:8">
      <c r="A14527" s="508" t="s">
        <v>670</v>
      </c>
      <c r="B14527" s="509" t="s">
        <v>442</v>
      </c>
      <c r="C14527" s="509">
        <v>74</v>
      </c>
      <c r="H14527" s="509">
        <v>0</v>
      </c>
    </row>
    <row r="14528" spans="1:8">
      <c r="A14528" s="508" t="s">
        <v>670</v>
      </c>
      <c r="B14528" s="509" t="s">
        <v>442</v>
      </c>
      <c r="C14528" s="509" t="s">
        <v>4571</v>
      </c>
      <c r="D14528" s="509">
        <v>45</v>
      </c>
      <c r="E14528" s="509">
        <v>23</v>
      </c>
      <c r="F14528" s="509">
        <v>0</v>
      </c>
      <c r="G14528" s="509">
        <v>0</v>
      </c>
      <c r="H14528" s="509">
        <v>45</v>
      </c>
    </row>
    <row r="14529" spans="1:8">
      <c r="A14529" s="508" t="s">
        <v>671</v>
      </c>
      <c r="B14529" s="509" t="s">
        <v>443</v>
      </c>
      <c r="C14529" s="509">
        <v>1</v>
      </c>
      <c r="H14529" s="509">
        <v>0</v>
      </c>
    </row>
    <row r="14530" spans="1:8">
      <c r="A14530" s="508" t="s">
        <v>671</v>
      </c>
      <c r="B14530" s="509" t="s">
        <v>443</v>
      </c>
      <c r="C14530" s="509" t="s">
        <v>1023</v>
      </c>
      <c r="H14530" s="509">
        <v>0</v>
      </c>
    </row>
    <row r="14531" spans="1:8">
      <c r="A14531" s="508" t="s">
        <v>671</v>
      </c>
      <c r="B14531" s="509" t="s">
        <v>443</v>
      </c>
      <c r="C14531" s="509">
        <v>2</v>
      </c>
      <c r="H14531" s="509">
        <v>0</v>
      </c>
    </row>
    <row r="14532" spans="1:8">
      <c r="A14532" s="508" t="s">
        <v>671</v>
      </c>
      <c r="B14532" s="509" t="s">
        <v>443</v>
      </c>
      <c r="C14532" s="509">
        <v>3</v>
      </c>
      <c r="H14532" s="509">
        <v>0</v>
      </c>
    </row>
    <row r="14533" spans="1:8">
      <c r="A14533" s="508" t="s">
        <v>671</v>
      </c>
      <c r="B14533" s="509" t="s">
        <v>443</v>
      </c>
      <c r="C14533" s="509">
        <v>4</v>
      </c>
      <c r="H14533" s="509">
        <v>0</v>
      </c>
    </row>
    <row r="14534" spans="1:8">
      <c r="A14534" s="508" t="s">
        <v>671</v>
      </c>
      <c r="B14534" s="509" t="s">
        <v>443</v>
      </c>
      <c r="C14534" s="509">
        <v>5</v>
      </c>
      <c r="H14534" s="509">
        <v>0</v>
      </c>
    </row>
    <row r="14535" spans="1:8">
      <c r="A14535" s="508" t="s">
        <v>671</v>
      </c>
      <c r="B14535" s="509" t="s">
        <v>443</v>
      </c>
      <c r="C14535" s="509">
        <v>6</v>
      </c>
      <c r="H14535" s="509">
        <v>0</v>
      </c>
    </row>
    <row r="14536" spans="1:8">
      <c r="A14536" s="508" t="s">
        <v>671</v>
      </c>
      <c r="B14536" s="509" t="s">
        <v>443</v>
      </c>
      <c r="C14536" s="509">
        <v>7</v>
      </c>
      <c r="H14536" s="509">
        <v>0</v>
      </c>
    </row>
    <row r="14537" spans="1:8">
      <c r="A14537" s="508" t="s">
        <v>671</v>
      </c>
      <c r="B14537" s="509" t="s">
        <v>443</v>
      </c>
      <c r="C14537" s="509">
        <v>8</v>
      </c>
      <c r="H14537" s="509">
        <v>0</v>
      </c>
    </row>
    <row r="14538" spans="1:8">
      <c r="A14538" s="508" t="s">
        <v>671</v>
      </c>
      <c r="B14538" s="509" t="s">
        <v>443</v>
      </c>
      <c r="C14538" s="509">
        <v>9</v>
      </c>
      <c r="H14538" s="509">
        <v>0</v>
      </c>
    </row>
    <row r="14539" spans="1:8">
      <c r="A14539" s="508" t="s">
        <v>671</v>
      </c>
      <c r="B14539" s="509" t="s">
        <v>443</v>
      </c>
      <c r="C14539" s="509">
        <v>10</v>
      </c>
      <c r="H14539" s="509">
        <v>0</v>
      </c>
    </row>
    <row r="14540" spans="1:8">
      <c r="A14540" s="508" t="s">
        <v>671</v>
      </c>
      <c r="B14540" s="509" t="s">
        <v>443</v>
      </c>
      <c r="C14540" s="509">
        <v>11</v>
      </c>
      <c r="H14540" s="509">
        <v>0</v>
      </c>
    </row>
    <row r="14541" spans="1:8">
      <c r="A14541" s="508" t="s">
        <v>671</v>
      </c>
      <c r="B14541" s="509" t="s">
        <v>443</v>
      </c>
      <c r="C14541" s="509">
        <v>12</v>
      </c>
      <c r="H14541" s="509">
        <v>0</v>
      </c>
    </row>
    <row r="14542" spans="1:8">
      <c r="A14542" s="508" t="s">
        <v>671</v>
      </c>
      <c r="B14542" s="509" t="s">
        <v>443</v>
      </c>
      <c r="C14542" s="509">
        <v>13</v>
      </c>
      <c r="H14542" s="509">
        <v>0</v>
      </c>
    </row>
    <row r="14543" spans="1:8">
      <c r="A14543" s="508" t="s">
        <v>671</v>
      </c>
      <c r="B14543" s="509" t="s">
        <v>443</v>
      </c>
      <c r="C14543" s="509">
        <v>14</v>
      </c>
      <c r="H14543" s="509">
        <v>0</v>
      </c>
    </row>
    <row r="14544" spans="1:8">
      <c r="A14544" s="508" t="s">
        <v>671</v>
      </c>
      <c r="B14544" s="509" t="s">
        <v>443</v>
      </c>
      <c r="C14544" s="509">
        <v>15</v>
      </c>
      <c r="H14544" s="509">
        <v>0</v>
      </c>
    </row>
    <row r="14545" spans="1:8">
      <c r="A14545" s="508" t="s">
        <v>671</v>
      </c>
      <c r="B14545" s="509" t="s">
        <v>443</v>
      </c>
      <c r="C14545" s="509">
        <v>16</v>
      </c>
      <c r="H14545" s="509">
        <v>0</v>
      </c>
    </row>
    <row r="14546" spans="1:8">
      <c r="A14546" s="508" t="s">
        <v>671</v>
      </c>
      <c r="B14546" s="509" t="s">
        <v>443</v>
      </c>
      <c r="C14546" s="509">
        <v>17</v>
      </c>
      <c r="H14546" s="509">
        <v>0</v>
      </c>
    </row>
    <row r="14547" spans="1:8">
      <c r="A14547" s="508" t="s">
        <v>671</v>
      </c>
      <c r="B14547" s="509" t="s">
        <v>443</v>
      </c>
      <c r="C14547" s="509">
        <v>18</v>
      </c>
      <c r="H14547" s="509">
        <v>0</v>
      </c>
    </row>
    <row r="14548" spans="1:8">
      <c r="A14548" s="508" t="s">
        <v>671</v>
      </c>
      <c r="B14548" s="509" t="s">
        <v>443</v>
      </c>
      <c r="C14548" s="509" t="s">
        <v>1024</v>
      </c>
      <c r="H14548" s="509">
        <v>0</v>
      </c>
    </row>
    <row r="14549" spans="1:8">
      <c r="A14549" s="508" t="s">
        <v>671</v>
      </c>
      <c r="B14549" s="509" t="s">
        <v>443</v>
      </c>
      <c r="C14549" s="509" t="s">
        <v>1025</v>
      </c>
      <c r="H14549" s="509">
        <v>0</v>
      </c>
    </row>
    <row r="14550" spans="1:8">
      <c r="A14550" s="508" t="s">
        <v>671</v>
      </c>
      <c r="B14550" s="509" t="s">
        <v>443</v>
      </c>
      <c r="C14550" s="509">
        <v>19</v>
      </c>
      <c r="H14550" s="509">
        <v>0</v>
      </c>
    </row>
    <row r="14551" spans="1:8">
      <c r="A14551" s="508" t="s">
        <v>671</v>
      </c>
      <c r="B14551" s="509" t="s">
        <v>443</v>
      </c>
      <c r="C14551" s="509">
        <v>20</v>
      </c>
      <c r="H14551" s="509">
        <v>0</v>
      </c>
    </row>
    <row r="14552" spans="1:8">
      <c r="A14552" s="508" t="s">
        <v>671</v>
      </c>
      <c r="B14552" s="509" t="s">
        <v>443</v>
      </c>
      <c r="C14552" s="509">
        <v>21</v>
      </c>
      <c r="H14552" s="509">
        <v>0</v>
      </c>
    </row>
    <row r="14553" spans="1:8">
      <c r="A14553" s="508" t="s">
        <v>671</v>
      </c>
      <c r="B14553" s="509" t="s">
        <v>443</v>
      </c>
      <c r="C14553" s="509" t="s">
        <v>1026</v>
      </c>
      <c r="H14553" s="509">
        <v>0</v>
      </c>
    </row>
    <row r="14554" spans="1:8">
      <c r="A14554" s="508" t="s">
        <v>671</v>
      </c>
      <c r="B14554" s="509" t="s">
        <v>443</v>
      </c>
      <c r="C14554" s="509" t="s">
        <v>1027</v>
      </c>
      <c r="H14554" s="509">
        <v>0</v>
      </c>
    </row>
    <row r="14555" spans="1:8">
      <c r="A14555" s="508" t="s">
        <v>671</v>
      </c>
      <c r="B14555" s="509" t="s">
        <v>443</v>
      </c>
      <c r="C14555" s="509" t="s">
        <v>1028</v>
      </c>
      <c r="H14555" s="509">
        <v>0</v>
      </c>
    </row>
    <row r="14556" spans="1:8">
      <c r="A14556" s="508" t="s">
        <v>671</v>
      </c>
      <c r="B14556" s="509" t="s">
        <v>443</v>
      </c>
      <c r="C14556" s="509">
        <v>22</v>
      </c>
      <c r="H14556" s="509">
        <v>0</v>
      </c>
    </row>
    <row r="14557" spans="1:8">
      <c r="A14557" s="508" t="s">
        <v>671</v>
      </c>
      <c r="B14557" s="509" t="s">
        <v>443</v>
      </c>
      <c r="C14557" s="509">
        <v>23</v>
      </c>
      <c r="H14557" s="509">
        <v>0</v>
      </c>
    </row>
    <row r="14558" spans="1:8">
      <c r="A14558" s="508" t="s">
        <v>671</v>
      </c>
      <c r="B14558" s="509" t="s">
        <v>443</v>
      </c>
      <c r="C14558" s="509" t="s">
        <v>1029</v>
      </c>
      <c r="H14558" s="509">
        <v>0</v>
      </c>
    </row>
    <row r="14559" spans="1:8">
      <c r="A14559" s="508" t="s">
        <v>671</v>
      </c>
      <c r="B14559" s="509" t="s">
        <v>443</v>
      </c>
      <c r="C14559" s="509">
        <v>24</v>
      </c>
      <c r="H14559" s="509">
        <v>0</v>
      </c>
    </row>
    <row r="14560" spans="1:8">
      <c r="A14560" s="508" t="s">
        <v>671</v>
      </c>
      <c r="B14560" s="509" t="s">
        <v>443</v>
      </c>
      <c r="C14560" s="509">
        <v>25</v>
      </c>
    </row>
    <row r="14561" spans="1:8">
      <c r="A14561" s="508" t="s">
        <v>671</v>
      </c>
      <c r="B14561" s="509" t="s">
        <v>443</v>
      </c>
      <c r="C14561" s="509">
        <v>26</v>
      </c>
      <c r="H14561" s="509">
        <v>0</v>
      </c>
    </row>
    <row r="14562" spans="1:8">
      <c r="A14562" s="508" t="s">
        <v>671</v>
      </c>
      <c r="B14562" s="509" t="s">
        <v>443</v>
      </c>
      <c r="C14562" s="509">
        <v>27</v>
      </c>
      <c r="H14562" s="509">
        <v>0</v>
      </c>
    </row>
    <row r="14563" spans="1:8">
      <c r="A14563" s="508" t="s">
        <v>671</v>
      </c>
      <c r="B14563" s="509" t="s">
        <v>443</v>
      </c>
      <c r="C14563" s="509">
        <v>28</v>
      </c>
      <c r="H14563" s="509">
        <v>0</v>
      </c>
    </row>
    <row r="14564" spans="1:8">
      <c r="A14564" s="508" t="s">
        <v>671</v>
      </c>
      <c r="B14564" s="509" t="s">
        <v>443</v>
      </c>
      <c r="C14564" s="509">
        <v>29</v>
      </c>
      <c r="H14564" s="509">
        <v>0</v>
      </c>
    </row>
    <row r="14565" spans="1:8">
      <c r="A14565" s="508" t="s">
        <v>671</v>
      </c>
      <c r="B14565" s="509" t="s">
        <v>443</v>
      </c>
      <c r="C14565" s="509">
        <v>30</v>
      </c>
      <c r="H14565" s="509">
        <v>0</v>
      </c>
    </row>
    <row r="14566" spans="1:8">
      <c r="A14566" s="508" t="s">
        <v>671</v>
      </c>
      <c r="B14566" s="509" t="s">
        <v>443</v>
      </c>
      <c r="C14566" s="509">
        <v>31</v>
      </c>
      <c r="H14566" s="509">
        <v>0</v>
      </c>
    </row>
    <row r="14567" spans="1:8">
      <c r="A14567" s="508" t="s">
        <v>671</v>
      </c>
      <c r="B14567" s="509" t="s">
        <v>443</v>
      </c>
      <c r="C14567" s="509">
        <v>32</v>
      </c>
      <c r="H14567" s="509">
        <v>0</v>
      </c>
    </row>
    <row r="14568" spans="1:8">
      <c r="A14568" s="508" t="s">
        <v>671</v>
      </c>
      <c r="B14568" s="509" t="s">
        <v>443</v>
      </c>
      <c r="C14568" s="509">
        <v>33</v>
      </c>
      <c r="H14568" s="509">
        <v>0</v>
      </c>
    </row>
    <row r="14569" spans="1:8">
      <c r="A14569" s="508" t="s">
        <v>671</v>
      </c>
      <c r="B14569" s="509" t="s">
        <v>443</v>
      </c>
      <c r="C14569" s="509">
        <v>34</v>
      </c>
      <c r="H14569" s="509">
        <v>0</v>
      </c>
    </row>
    <row r="14570" spans="1:8">
      <c r="A14570" s="508" t="s">
        <v>671</v>
      </c>
      <c r="B14570" s="509" t="s">
        <v>443</v>
      </c>
      <c r="C14570" s="509">
        <v>35</v>
      </c>
      <c r="H14570" s="509">
        <v>0</v>
      </c>
    </row>
    <row r="14571" spans="1:8">
      <c r="A14571" s="508" t="s">
        <v>671</v>
      </c>
      <c r="B14571" s="509" t="s">
        <v>443</v>
      </c>
      <c r="C14571" s="509">
        <v>36</v>
      </c>
      <c r="H14571" s="509">
        <v>0</v>
      </c>
    </row>
    <row r="14572" spans="1:8">
      <c r="A14572" s="508" t="s">
        <v>671</v>
      </c>
      <c r="B14572" s="509" t="s">
        <v>443</v>
      </c>
      <c r="C14572" s="509">
        <v>37</v>
      </c>
      <c r="H14572" s="509">
        <v>0</v>
      </c>
    </row>
    <row r="14573" spans="1:8">
      <c r="A14573" s="508" t="s">
        <v>671</v>
      </c>
      <c r="B14573" s="509" t="s">
        <v>443</v>
      </c>
      <c r="C14573" s="509">
        <v>38</v>
      </c>
      <c r="H14573" s="509">
        <v>0</v>
      </c>
    </row>
    <row r="14574" spans="1:8">
      <c r="A14574" s="508" t="s">
        <v>671</v>
      </c>
      <c r="B14574" s="509" t="s">
        <v>443</v>
      </c>
      <c r="C14574" s="509" t="s">
        <v>1030</v>
      </c>
    </row>
    <row r="14575" spans="1:8">
      <c r="A14575" s="508" t="s">
        <v>671</v>
      </c>
      <c r="B14575" s="509" t="s">
        <v>443</v>
      </c>
      <c r="C14575" s="509">
        <v>39</v>
      </c>
      <c r="H14575" s="509">
        <v>0</v>
      </c>
    </row>
    <row r="14576" spans="1:8">
      <c r="A14576" s="508" t="s">
        <v>671</v>
      </c>
      <c r="B14576" s="509" t="s">
        <v>443</v>
      </c>
      <c r="C14576" s="509">
        <v>40</v>
      </c>
      <c r="H14576" s="509">
        <v>0</v>
      </c>
    </row>
    <row r="14577" spans="1:8">
      <c r="A14577" s="508" t="s">
        <v>671</v>
      </c>
      <c r="B14577" s="509" t="s">
        <v>443</v>
      </c>
      <c r="C14577" s="509">
        <v>41</v>
      </c>
      <c r="H14577" s="509">
        <v>0</v>
      </c>
    </row>
    <row r="14578" spans="1:8">
      <c r="A14578" s="508" t="s">
        <v>671</v>
      </c>
      <c r="B14578" s="509" t="s">
        <v>443</v>
      </c>
      <c r="C14578" s="509">
        <v>42</v>
      </c>
      <c r="H14578" s="509">
        <v>0</v>
      </c>
    </row>
    <row r="14579" spans="1:8">
      <c r="A14579" s="508" t="s">
        <v>671</v>
      </c>
      <c r="B14579" s="509" t="s">
        <v>443</v>
      </c>
      <c r="C14579" s="509">
        <v>43</v>
      </c>
      <c r="H14579" s="509">
        <v>0</v>
      </c>
    </row>
    <row r="14580" spans="1:8">
      <c r="A14580" s="508" t="s">
        <v>671</v>
      </c>
      <c r="B14580" s="509" t="s">
        <v>443</v>
      </c>
      <c r="C14580" s="509">
        <v>44</v>
      </c>
      <c r="H14580" s="509">
        <v>0</v>
      </c>
    </row>
    <row r="14581" spans="1:8">
      <c r="A14581" s="508" t="s">
        <v>671</v>
      </c>
      <c r="B14581" s="509" t="s">
        <v>443</v>
      </c>
      <c r="C14581" s="509">
        <v>45</v>
      </c>
      <c r="H14581" s="509">
        <v>0</v>
      </c>
    </row>
    <row r="14582" spans="1:8">
      <c r="A14582" s="508" t="s">
        <v>671</v>
      </c>
      <c r="B14582" s="509" t="s">
        <v>443</v>
      </c>
      <c r="C14582" s="509">
        <v>46</v>
      </c>
      <c r="H14582" s="509">
        <v>0</v>
      </c>
    </row>
    <row r="14583" spans="1:8">
      <c r="A14583" s="508" t="s">
        <v>671</v>
      </c>
      <c r="B14583" s="509" t="s">
        <v>443</v>
      </c>
      <c r="C14583" s="509">
        <v>47</v>
      </c>
      <c r="H14583" s="509">
        <v>0</v>
      </c>
    </row>
    <row r="14584" spans="1:8">
      <c r="A14584" s="508" t="s">
        <v>671</v>
      </c>
      <c r="B14584" s="509" t="s">
        <v>443</v>
      </c>
      <c r="C14584" s="509">
        <v>48</v>
      </c>
      <c r="H14584" s="509">
        <v>0</v>
      </c>
    </row>
    <row r="14585" spans="1:8">
      <c r="A14585" s="508" t="s">
        <v>671</v>
      </c>
      <c r="B14585" s="509" t="s">
        <v>443</v>
      </c>
      <c r="C14585" s="509">
        <v>49</v>
      </c>
      <c r="H14585" s="509">
        <v>0</v>
      </c>
    </row>
    <row r="14586" spans="1:8">
      <c r="A14586" s="508" t="s">
        <v>671</v>
      </c>
      <c r="B14586" s="509" t="s">
        <v>443</v>
      </c>
      <c r="C14586" s="509">
        <v>50</v>
      </c>
      <c r="H14586" s="509">
        <v>0</v>
      </c>
    </row>
    <row r="14587" spans="1:8">
      <c r="A14587" s="508" t="s">
        <v>671</v>
      </c>
      <c r="B14587" s="509" t="s">
        <v>443</v>
      </c>
      <c r="C14587" s="509">
        <v>51</v>
      </c>
      <c r="H14587" s="509">
        <v>0</v>
      </c>
    </row>
    <row r="14588" spans="1:8">
      <c r="A14588" s="508" t="s">
        <v>671</v>
      </c>
      <c r="B14588" s="509" t="s">
        <v>443</v>
      </c>
      <c r="C14588" s="509" t="s">
        <v>1031</v>
      </c>
      <c r="H14588" s="509">
        <v>0</v>
      </c>
    </row>
    <row r="14589" spans="1:8">
      <c r="A14589" s="508" t="s">
        <v>671</v>
      </c>
      <c r="B14589" s="509" t="s">
        <v>443</v>
      </c>
      <c r="C14589" s="509" t="s">
        <v>1032</v>
      </c>
      <c r="H14589" s="509">
        <v>0</v>
      </c>
    </row>
    <row r="14590" spans="1:8">
      <c r="A14590" s="508" t="s">
        <v>671</v>
      </c>
      <c r="B14590" s="509" t="s">
        <v>443</v>
      </c>
      <c r="C14590" s="509">
        <v>52</v>
      </c>
      <c r="H14590" s="509">
        <v>0</v>
      </c>
    </row>
    <row r="14591" spans="1:8">
      <c r="A14591" s="508" t="s">
        <v>671</v>
      </c>
      <c r="B14591" s="509" t="s">
        <v>443</v>
      </c>
      <c r="C14591" s="509">
        <v>53</v>
      </c>
      <c r="H14591" s="509">
        <v>0</v>
      </c>
    </row>
    <row r="14592" spans="1:8">
      <c r="A14592" s="508" t="s">
        <v>671</v>
      </c>
      <c r="B14592" s="509" t="s">
        <v>443</v>
      </c>
      <c r="C14592" s="509">
        <v>54</v>
      </c>
      <c r="H14592" s="509">
        <v>0</v>
      </c>
    </row>
    <row r="14593" spans="1:8">
      <c r="A14593" s="508" t="s">
        <v>671</v>
      </c>
      <c r="B14593" s="509" t="s">
        <v>443</v>
      </c>
      <c r="C14593" s="509">
        <v>55</v>
      </c>
      <c r="H14593" s="509">
        <v>0</v>
      </c>
    </row>
    <row r="14594" spans="1:8">
      <c r="A14594" s="508" t="s">
        <v>671</v>
      </c>
      <c r="B14594" s="509" t="s">
        <v>443</v>
      </c>
      <c r="C14594" s="509">
        <v>56</v>
      </c>
      <c r="H14594" s="509">
        <v>0</v>
      </c>
    </row>
    <row r="14595" spans="1:8">
      <c r="A14595" s="508" t="s">
        <v>671</v>
      </c>
      <c r="B14595" s="509" t="s">
        <v>443</v>
      </c>
      <c r="C14595" s="509">
        <v>57</v>
      </c>
      <c r="H14595" s="509">
        <v>0</v>
      </c>
    </row>
    <row r="14596" spans="1:8">
      <c r="A14596" s="508" t="s">
        <v>671</v>
      </c>
      <c r="B14596" s="509" t="s">
        <v>443</v>
      </c>
      <c r="C14596" s="509">
        <v>58</v>
      </c>
      <c r="H14596" s="509">
        <v>0</v>
      </c>
    </row>
    <row r="14597" spans="1:8">
      <c r="A14597" s="508" t="s">
        <v>671</v>
      </c>
      <c r="B14597" s="509" t="s">
        <v>443</v>
      </c>
      <c r="C14597" s="509">
        <v>59</v>
      </c>
      <c r="H14597" s="509">
        <v>0</v>
      </c>
    </row>
    <row r="14598" spans="1:8">
      <c r="A14598" s="508" t="s">
        <v>671</v>
      </c>
      <c r="B14598" s="509" t="s">
        <v>443</v>
      </c>
      <c r="C14598" s="509">
        <v>60</v>
      </c>
      <c r="H14598" s="509">
        <v>0</v>
      </c>
    </row>
    <row r="14599" spans="1:8">
      <c r="A14599" s="508" t="s">
        <v>671</v>
      </c>
      <c r="B14599" s="509" t="s">
        <v>443</v>
      </c>
      <c r="C14599" s="509">
        <v>61</v>
      </c>
      <c r="H14599" s="509">
        <v>0</v>
      </c>
    </row>
    <row r="14600" spans="1:8">
      <c r="A14600" s="508" t="s">
        <v>671</v>
      </c>
      <c r="B14600" s="509" t="s">
        <v>443</v>
      </c>
      <c r="C14600" s="509">
        <v>62</v>
      </c>
      <c r="H14600" s="509">
        <v>0</v>
      </c>
    </row>
    <row r="14601" spans="1:8">
      <c r="A14601" s="508" t="s">
        <v>671</v>
      </c>
      <c r="B14601" s="509" t="s">
        <v>443</v>
      </c>
      <c r="C14601" s="509">
        <v>63</v>
      </c>
      <c r="H14601" s="509">
        <v>0</v>
      </c>
    </row>
    <row r="14602" spans="1:8">
      <c r="A14602" s="508" t="s">
        <v>671</v>
      </c>
      <c r="B14602" s="509" t="s">
        <v>443</v>
      </c>
      <c r="C14602" s="509" t="s">
        <v>1033</v>
      </c>
      <c r="H14602" s="509">
        <v>0</v>
      </c>
    </row>
    <row r="14603" spans="1:8">
      <c r="A14603" s="508" t="s">
        <v>671</v>
      </c>
      <c r="B14603" s="509" t="s">
        <v>443</v>
      </c>
      <c r="C14603" s="509" t="s">
        <v>1034</v>
      </c>
      <c r="H14603" s="509">
        <v>0</v>
      </c>
    </row>
    <row r="14604" spans="1:8">
      <c r="A14604" s="508" t="s">
        <v>671</v>
      </c>
      <c r="B14604" s="509" t="s">
        <v>443</v>
      </c>
      <c r="C14604" s="509">
        <v>64</v>
      </c>
      <c r="H14604" s="509">
        <v>0</v>
      </c>
    </row>
    <row r="14605" spans="1:8">
      <c r="A14605" s="508" t="s">
        <v>671</v>
      </c>
      <c r="B14605" s="509" t="s">
        <v>443</v>
      </c>
      <c r="C14605" s="509" t="s">
        <v>1035</v>
      </c>
      <c r="H14605" s="509">
        <v>0</v>
      </c>
    </row>
    <row r="14606" spans="1:8">
      <c r="A14606" s="508" t="s">
        <v>671</v>
      </c>
      <c r="B14606" s="509" t="s">
        <v>443</v>
      </c>
      <c r="C14606" s="509">
        <v>65</v>
      </c>
      <c r="H14606" s="509">
        <v>0</v>
      </c>
    </row>
    <row r="14607" spans="1:8">
      <c r="A14607" s="508" t="s">
        <v>671</v>
      </c>
      <c r="B14607" s="509" t="s">
        <v>443</v>
      </c>
      <c r="C14607" s="509">
        <v>66</v>
      </c>
      <c r="H14607" s="509">
        <v>0</v>
      </c>
    </row>
    <row r="14608" spans="1:8">
      <c r="A14608" s="508" t="s">
        <v>671</v>
      </c>
      <c r="B14608" s="509" t="s">
        <v>443</v>
      </c>
      <c r="C14608" s="509" t="s">
        <v>1036</v>
      </c>
      <c r="H14608" s="509">
        <v>0</v>
      </c>
    </row>
    <row r="14609" spans="1:8">
      <c r="A14609" s="508" t="s">
        <v>671</v>
      </c>
      <c r="B14609" s="509" t="s">
        <v>443</v>
      </c>
      <c r="C14609" s="509" t="s">
        <v>1037</v>
      </c>
      <c r="H14609" s="509">
        <v>0</v>
      </c>
    </row>
    <row r="14610" spans="1:8">
      <c r="A14610" s="508" t="s">
        <v>671</v>
      </c>
      <c r="B14610" s="509" t="s">
        <v>443</v>
      </c>
      <c r="C14610" s="509" t="s">
        <v>1038</v>
      </c>
      <c r="H14610" s="509">
        <v>0</v>
      </c>
    </row>
    <row r="14611" spans="1:8">
      <c r="A14611" s="508" t="s">
        <v>671</v>
      </c>
      <c r="B14611" s="509" t="s">
        <v>443</v>
      </c>
      <c r="C14611" s="509" t="s">
        <v>1039</v>
      </c>
      <c r="H14611" s="509">
        <v>0</v>
      </c>
    </row>
    <row r="14612" spans="1:8">
      <c r="A14612" s="508" t="s">
        <v>671</v>
      </c>
      <c r="B14612" s="509" t="s">
        <v>443</v>
      </c>
      <c r="C14612" s="509" t="s">
        <v>1040</v>
      </c>
      <c r="H14612" s="509">
        <v>0</v>
      </c>
    </row>
    <row r="14613" spans="1:8">
      <c r="A14613" s="508" t="s">
        <v>671</v>
      </c>
      <c r="B14613" s="509" t="s">
        <v>443</v>
      </c>
      <c r="C14613" s="509" t="s">
        <v>1041</v>
      </c>
      <c r="H14613" s="509">
        <v>0</v>
      </c>
    </row>
    <row r="14614" spans="1:8">
      <c r="A14614" s="508" t="s">
        <v>671</v>
      </c>
      <c r="B14614" s="509" t="s">
        <v>443</v>
      </c>
      <c r="C14614" s="509" t="s">
        <v>1042</v>
      </c>
    </row>
    <row r="14615" spans="1:8">
      <c r="A14615" s="508" t="s">
        <v>671</v>
      </c>
      <c r="B14615" s="509" t="s">
        <v>443</v>
      </c>
      <c r="C14615" s="509">
        <v>67</v>
      </c>
      <c r="H14615" s="509">
        <v>0</v>
      </c>
    </row>
    <row r="14616" spans="1:8">
      <c r="A14616" s="508" t="s">
        <v>671</v>
      </c>
      <c r="B14616" s="509" t="s">
        <v>443</v>
      </c>
      <c r="C14616" s="509">
        <v>68</v>
      </c>
      <c r="H14616" s="509">
        <v>0</v>
      </c>
    </row>
    <row r="14617" spans="1:8">
      <c r="A14617" s="508" t="s">
        <v>671</v>
      </c>
      <c r="B14617" s="509" t="s">
        <v>443</v>
      </c>
      <c r="C14617" s="509" t="s">
        <v>1043</v>
      </c>
      <c r="H14617" s="509">
        <v>0</v>
      </c>
    </row>
    <row r="14618" spans="1:8">
      <c r="A14618" s="508" t="s">
        <v>671</v>
      </c>
      <c r="B14618" s="509" t="s">
        <v>443</v>
      </c>
      <c r="C14618" s="509">
        <v>69</v>
      </c>
      <c r="H14618" s="509">
        <v>0</v>
      </c>
    </row>
    <row r="14619" spans="1:8">
      <c r="A14619" s="508" t="s">
        <v>671</v>
      </c>
      <c r="B14619" s="509" t="s">
        <v>443</v>
      </c>
      <c r="C14619" s="509" t="s">
        <v>1044</v>
      </c>
      <c r="H14619" s="509">
        <v>0</v>
      </c>
    </row>
    <row r="14620" spans="1:8">
      <c r="A14620" s="508" t="s">
        <v>671</v>
      </c>
      <c r="B14620" s="509" t="s">
        <v>443</v>
      </c>
      <c r="C14620" s="509" t="s">
        <v>1045</v>
      </c>
      <c r="H14620" s="509">
        <v>0</v>
      </c>
    </row>
    <row r="14621" spans="1:8">
      <c r="A14621" s="508" t="s">
        <v>671</v>
      </c>
      <c r="B14621" s="509" t="s">
        <v>443</v>
      </c>
      <c r="C14621" s="509">
        <v>70</v>
      </c>
      <c r="H14621" s="509">
        <v>0</v>
      </c>
    </row>
    <row r="14622" spans="1:8">
      <c r="A14622" s="508" t="s">
        <v>671</v>
      </c>
      <c r="B14622" s="509" t="s">
        <v>443</v>
      </c>
      <c r="C14622" s="509" t="s">
        <v>1046</v>
      </c>
      <c r="H14622" s="509">
        <v>0</v>
      </c>
    </row>
    <row r="14623" spans="1:8">
      <c r="A14623" s="508" t="s">
        <v>671</v>
      </c>
      <c r="B14623" s="509" t="s">
        <v>443</v>
      </c>
      <c r="C14623" s="509">
        <v>71</v>
      </c>
      <c r="H14623" s="509">
        <v>0</v>
      </c>
    </row>
    <row r="14624" spans="1:8">
      <c r="A14624" s="508" t="s">
        <v>671</v>
      </c>
      <c r="B14624" s="509" t="s">
        <v>443</v>
      </c>
      <c r="C14624" s="509" t="s">
        <v>1047</v>
      </c>
      <c r="H14624" s="509">
        <v>0</v>
      </c>
    </row>
    <row r="14625" spans="1:8">
      <c r="A14625" s="508" t="s">
        <v>671</v>
      </c>
      <c r="B14625" s="509" t="s">
        <v>443</v>
      </c>
      <c r="C14625" s="509" t="s">
        <v>1048</v>
      </c>
      <c r="H14625" s="509">
        <v>0</v>
      </c>
    </row>
    <row r="14626" spans="1:8">
      <c r="A14626" s="508" t="s">
        <v>671</v>
      </c>
      <c r="B14626" s="509" t="s">
        <v>443</v>
      </c>
      <c r="C14626" s="509" t="s">
        <v>1049</v>
      </c>
      <c r="H14626" s="509">
        <v>0</v>
      </c>
    </row>
    <row r="14627" spans="1:8">
      <c r="A14627" s="508" t="s">
        <v>671</v>
      </c>
      <c r="B14627" s="509" t="s">
        <v>443</v>
      </c>
      <c r="C14627" s="509" t="s">
        <v>1050</v>
      </c>
      <c r="H14627" s="509">
        <v>0</v>
      </c>
    </row>
    <row r="14628" spans="1:8">
      <c r="A14628" s="508" t="s">
        <v>671</v>
      </c>
      <c r="B14628" s="509" t="s">
        <v>443</v>
      </c>
      <c r="C14628" s="509" t="s">
        <v>1051</v>
      </c>
      <c r="H14628" s="509">
        <v>0</v>
      </c>
    </row>
    <row r="14629" spans="1:8">
      <c r="A14629" s="508" t="s">
        <v>671</v>
      </c>
      <c r="B14629" s="509" t="s">
        <v>443</v>
      </c>
      <c r="C14629" s="509">
        <v>72</v>
      </c>
      <c r="H14629" s="509">
        <v>0</v>
      </c>
    </row>
    <row r="14630" spans="1:8">
      <c r="A14630" s="508" t="s">
        <v>671</v>
      </c>
      <c r="B14630" s="509" t="s">
        <v>443</v>
      </c>
      <c r="C14630" s="509">
        <v>74</v>
      </c>
      <c r="H14630" s="509">
        <v>0</v>
      </c>
    </row>
    <row r="14631" spans="1:8">
      <c r="A14631" s="508" t="s">
        <v>671</v>
      </c>
      <c r="B14631" s="509" t="s">
        <v>443</v>
      </c>
      <c r="C14631" s="509" t="s">
        <v>4571</v>
      </c>
      <c r="D14631" s="509">
        <v>0</v>
      </c>
      <c r="E14631" s="509">
        <v>0</v>
      </c>
      <c r="F14631" s="509">
        <v>0</v>
      </c>
      <c r="G14631" s="509">
        <v>0</v>
      </c>
      <c r="H14631" s="509">
        <v>0</v>
      </c>
    </row>
    <row r="14632" spans="1:8">
      <c r="A14632" s="508" t="s">
        <v>672</v>
      </c>
      <c r="B14632" s="509" t="s">
        <v>444</v>
      </c>
      <c r="C14632" s="509">
        <v>1</v>
      </c>
      <c r="H14632" s="509">
        <v>0</v>
      </c>
    </row>
    <row r="14633" spans="1:8">
      <c r="A14633" s="508" t="s">
        <v>672</v>
      </c>
      <c r="B14633" s="509" t="s">
        <v>444</v>
      </c>
      <c r="C14633" s="509" t="s">
        <v>1023</v>
      </c>
      <c r="H14633" s="509">
        <v>0</v>
      </c>
    </row>
    <row r="14634" spans="1:8">
      <c r="A14634" s="508" t="s">
        <v>672</v>
      </c>
      <c r="B14634" s="509" t="s">
        <v>444</v>
      </c>
      <c r="C14634" s="509">
        <v>2</v>
      </c>
      <c r="H14634" s="509">
        <v>0</v>
      </c>
    </row>
    <row r="14635" spans="1:8">
      <c r="A14635" s="508" t="s">
        <v>672</v>
      </c>
      <c r="B14635" s="509" t="s">
        <v>444</v>
      </c>
      <c r="C14635" s="509">
        <v>3</v>
      </c>
      <c r="H14635" s="509">
        <v>0</v>
      </c>
    </row>
    <row r="14636" spans="1:8">
      <c r="A14636" s="508" t="s">
        <v>672</v>
      </c>
      <c r="B14636" s="509" t="s">
        <v>444</v>
      </c>
      <c r="C14636" s="509">
        <v>4</v>
      </c>
      <c r="H14636" s="509">
        <v>0</v>
      </c>
    </row>
    <row r="14637" spans="1:8">
      <c r="A14637" s="508" t="s">
        <v>672</v>
      </c>
      <c r="B14637" s="509" t="s">
        <v>444</v>
      </c>
      <c r="C14637" s="509">
        <v>5</v>
      </c>
      <c r="H14637" s="509">
        <v>0</v>
      </c>
    </row>
    <row r="14638" spans="1:8">
      <c r="A14638" s="508" t="s">
        <v>672</v>
      </c>
      <c r="B14638" s="509" t="s">
        <v>444</v>
      </c>
      <c r="C14638" s="509">
        <v>6</v>
      </c>
      <c r="H14638" s="509">
        <v>0</v>
      </c>
    </row>
    <row r="14639" spans="1:8">
      <c r="A14639" s="508" t="s">
        <v>672</v>
      </c>
      <c r="B14639" s="509" t="s">
        <v>444</v>
      </c>
      <c r="C14639" s="509">
        <v>7</v>
      </c>
      <c r="H14639" s="509">
        <v>0</v>
      </c>
    </row>
    <row r="14640" spans="1:8">
      <c r="A14640" s="508" t="s">
        <v>672</v>
      </c>
      <c r="B14640" s="509" t="s">
        <v>444</v>
      </c>
      <c r="C14640" s="509">
        <v>8</v>
      </c>
      <c r="H14640" s="509">
        <v>0</v>
      </c>
    </row>
    <row r="14641" spans="1:8">
      <c r="A14641" s="508" t="s">
        <v>672</v>
      </c>
      <c r="B14641" s="509" t="s">
        <v>444</v>
      </c>
      <c r="C14641" s="509">
        <v>9</v>
      </c>
      <c r="H14641" s="509">
        <v>0</v>
      </c>
    </row>
    <row r="14642" spans="1:8">
      <c r="A14642" s="508" t="s">
        <v>672</v>
      </c>
      <c r="B14642" s="509" t="s">
        <v>444</v>
      </c>
      <c r="C14642" s="509">
        <v>10</v>
      </c>
      <c r="H14642" s="509">
        <v>0</v>
      </c>
    </row>
    <row r="14643" spans="1:8">
      <c r="A14643" s="508" t="s">
        <v>672</v>
      </c>
      <c r="B14643" s="509" t="s">
        <v>444</v>
      </c>
      <c r="C14643" s="509">
        <v>11</v>
      </c>
      <c r="H14643" s="509">
        <v>0</v>
      </c>
    </row>
    <row r="14644" spans="1:8">
      <c r="A14644" s="508" t="s">
        <v>672</v>
      </c>
      <c r="B14644" s="509" t="s">
        <v>444</v>
      </c>
      <c r="C14644" s="509">
        <v>12</v>
      </c>
      <c r="H14644" s="509">
        <v>0</v>
      </c>
    </row>
    <row r="14645" spans="1:8">
      <c r="A14645" s="508" t="s">
        <v>672</v>
      </c>
      <c r="B14645" s="509" t="s">
        <v>444</v>
      </c>
      <c r="C14645" s="509">
        <v>13</v>
      </c>
      <c r="H14645" s="509">
        <v>0</v>
      </c>
    </row>
    <row r="14646" spans="1:8">
      <c r="A14646" s="508" t="s">
        <v>672</v>
      </c>
      <c r="B14646" s="509" t="s">
        <v>444</v>
      </c>
      <c r="C14646" s="509">
        <v>14</v>
      </c>
      <c r="H14646" s="509">
        <v>0</v>
      </c>
    </row>
    <row r="14647" spans="1:8">
      <c r="A14647" s="508" t="s">
        <v>672</v>
      </c>
      <c r="B14647" s="509" t="s">
        <v>444</v>
      </c>
      <c r="C14647" s="509">
        <v>15</v>
      </c>
      <c r="H14647" s="509">
        <v>0</v>
      </c>
    </row>
    <row r="14648" spans="1:8">
      <c r="A14648" s="508" t="s">
        <v>672</v>
      </c>
      <c r="B14648" s="509" t="s">
        <v>444</v>
      </c>
      <c r="C14648" s="509">
        <v>16</v>
      </c>
      <c r="H14648" s="509">
        <v>0</v>
      </c>
    </row>
    <row r="14649" spans="1:8">
      <c r="A14649" s="508" t="s">
        <v>672</v>
      </c>
      <c r="B14649" s="509" t="s">
        <v>444</v>
      </c>
      <c r="C14649" s="509">
        <v>17</v>
      </c>
      <c r="H14649" s="509">
        <v>0</v>
      </c>
    </row>
    <row r="14650" spans="1:8">
      <c r="A14650" s="508" t="s">
        <v>672</v>
      </c>
      <c r="B14650" s="509" t="s">
        <v>444</v>
      </c>
      <c r="C14650" s="509">
        <v>18</v>
      </c>
      <c r="H14650" s="509">
        <v>0</v>
      </c>
    </row>
    <row r="14651" spans="1:8">
      <c r="A14651" s="508" t="s">
        <v>672</v>
      </c>
      <c r="B14651" s="509" t="s">
        <v>444</v>
      </c>
      <c r="C14651" s="509" t="s">
        <v>1024</v>
      </c>
      <c r="H14651" s="509">
        <v>0</v>
      </c>
    </row>
    <row r="14652" spans="1:8">
      <c r="A14652" s="508" t="s">
        <v>672</v>
      </c>
      <c r="B14652" s="509" t="s">
        <v>444</v>
      </c>
      <c r="C14652" s="509" t="s">
        <v>1025</v>
      </c>
      <c r="H14652" s="509">
        <v>0</v>
      </c>
    </row>
    <row r="14653" spans="1:8">
      <c r="A14653" s="508" t="s">
        <v>672</v>
      </c>
      <c r="B14653" s="509" t="s">
        <v>444</v>
      </c>
      <c r="C14653" s="509">
        <v>19</v>
      </c>
      <c r="H14653" s="509">
        <v>0</v>
      </c>
    </row>
    <row r="14654" spans="1:8">
      <c r="A14654" s="508" t="s">
        <v>672</v>
      </c>
      <c r="B14654" s="509" t="s">
        <v>444</v>
      </c>
      <c r="C14654" s="509">
        <v>20</v>
      </c>
      <c r="H14654" s="509">
        <v>0</v>
      </c>
    </row>
    <row r="14655" spans="1:8">
      <c r="A14655" s="508" t="s">
        <v>672</v>
      </c>
      <c r="B14655" s="509" t="s">
        <v>444</v>
      </c>
      <c r="C14655" s="509">
        <v>21</v>
      </c>
      <c r="H14655" s="509">
        <v>0</v>
      </c>
    </row>
    <row r="14656" spans="1:8">
      <c r="A14656" s="508" t="s">
        <v>672</v>
      </c>
      <c r="B14656" s="509" t="s">
        <v>444</v>
      </c>
      <c r="C14656" s="509" t="s">
        <v>1026</v>
      </c>
      <c r="H14656" s="509">
        <v>0</v>
      </c>
    </row>
    <row r="14657" spans="1:8">
      <c r="A14657" s="508" t="s">
        <v>672</v>
      </c>
      <c r="B14657" s="509" t="s">
        <v>444</v>
      </c>
      <c r="C14657" s="509" t="s">
        <v>1027</v>
      </c>
      <c r="H14657" s="509">
        <v>0</v>
      </c>
    </row>
    <row r="14658" spans="1:8">
      <c r="A14658" s="508" t="s">
        <v>672</v>
      </c>
      <c r="B14658" s="509" t="s">
        <v>444</v>
      </c>
      <c r="C14658" s="509" t="s">
        <v>1028</v>
      </c>
      <c r="H14658" s="509">
        <v>0</v>
      </c>
    </row>
    <row r="14659" spans="1:8">
      <c r="A14659" s="508" t="s">
        <v>672</v>
      </c>
      <c r="B14659" s="509" t="s">
        <v>444</v>
      </c>
      <c r="C14659" s="509">
        <v>22</v>
      </c>
      <c r="H14659" s="509">
        <v>0</v>
      </c>
    </row>
    <row r="14660" spans="1:8">
      <c r="A14660" s="508" t="s">
        <v>672</v>
      </c>
      <c r="B14660" s="509" t="s">
        <v>444</v>
      </c>
      <c r="C14660" s="509">
        <v>23</v>
      </c>
      <c r="H14660" s="509">
        <v>0</v>
      </c>
    </row>
    <row r="14661" spans="1:8">
      <c r="A14661" s="508" t="s">
        <v>672</v>
      </c>
      <c r="B14661" s="509" t="s">
        <v>444</v>
      </c>
      <c r="C14661" s="509" t="s">
        <v>1029</v>
      </c>
      <c r="H14661" s="509">
        <v>0</v>
      </c>
    </row>
    <row r="14662" spans="1:8">
      <c r="A14662" s="508" t="s">
        <v>672</v>
      </c>
      <c r="B14662" s="509" t="s">
        <v>444</v>
      </c>
      <c r="C14662" s="509">
        <v>24</v>
      </c>
      <c r="H14662" s="509">
        <v>0</v>
      </c>
    </row>
    <row r="14663" spans="1:8">
      <c r="A14663" s="508" t="s">
        <v>672</v>
      </c>
      <c r="B14663" s="509" t="s">
        <v>444</v>
      </c>
      <c r="C14663" s="509">
        <v>25</v>
      </c>
    </row>
    <row r="14664" spans="1:8">
      <c r="A14664" s="508" t="s">
        <v>672</v>
      </c>
      <c r="B14664" s="509" t="s">
        <v>444</v>
      </c>
      <c r="C14664" s="509">
        <v>26</v>
      </c>
      <c r="H14664" s="509">
        <v>0</v>
      </c>
    </row>
    <row r="14665" spans="1:8">
      <c r="A14665" s="508" t="s">
        <v>672</v>
      </c>
      <c r="B14665" s="509" t="s">
        <v>444</v>
      </c>
      <c r="C14665" s="509">
        <v>27</v>
      </c>
      <c r="H14665" s="509">
        <v>0</v>
      </c>
    </row>
    <row r="14666" spans="1:8">
      <c r="A14666" s="508" t="s">
        <v>672</v>
      </c>
      <c r="B14666" s="509" t="s">
        <v>444</v>
      </c>
      <c r="C14666" s="509">
        <v>28</v>
      </c>
      <c r="H14666" s="509">
        <v>0</v>
      </c>
    </row>
    <row r="14667" spans="1:8">
      <c r="A14667" s="508" t="s">
        <v>672</v>
      </c>
      <c r="B14667" s="509" t="s">
        <v>444</v>
      </c>
      <c r="C14667" s="509">
        <v>29</v>
      </c>
      <c r="H14667" s="509">
        <v>0</v>
      </c>
    </row>
    <row r="14668" spans="1:8">
      <c r="A14668" s="508" t="s">
        <v>672</v>
      </c>
      <c r="B14668" s="509" t="s">
        <v>444</v>
      </c>
      <c r="C14668" s="509">
        <v>30</v>
      </c>
      <c r="H14668" s="509">
        <v>0</v>
      </c>
    </row>
    <row r="14669" spans="1:8">
      <c r="A14669" s="508" t="s">
        <v>672</v>
      </c>
      <c r="B14669" s="509" t="s">
        <v>444</v>
      </c>
      <c r="C14669" s="509">
        <v>31</v>
      </c>
      <c r="H14669" s="509">
        <v>0</v>
      </c>
    </row>
    <row r="14670" spans="1:8">
      <c r="A14670" s="508" t="s">
        <v>672</v>
      </c>
      <c r="B14670" s="509" t="s">
        <v>444</v>
      </c>
      <c r="C14670" s="509">
        <v>32</v>
      </c>
      <c r="H14670" s="509">
        <v>0</v>
      </c>
    </row>
    <row r="14671" spans="1:8">
      <c r="A14671" s="508" t="s">
        <v>672</v>
      </c>
      <c r="B14671" s="509" t="s">
        <v>444</v>
      </c>
      <c r="C14671" s="509">
        <v>33</v>
      </c>
      <c r="H14671" s="509">
        <v>0</v>
      </c>
    </row>
    <row r="14672" spans="1:8">
      <c r="A14672" s="508" t="s">
        <v>672</v>
      </c>
      <c r="B14672" s="509" t="s">
        <v>444</v>
      </c>
      <c r="C14672" s="509">
        <v>34</v>
      </c>
      <c r="H14672" s="509">
        <v>0</v>
      </c>
    </row>
    <row r="14673" spans="1:8">
      <c r="A14673" s="508" t="s">
        <v>672</v>
      </c>
      <c r="B14673" s="509" t="s">
        <v>444</v>
      </c>
      <c r="C14673" s="509">
        <v>35</v>
      </c>
      <c r="H14673" s="509">
        <v>0</v>
      </c>
    </row>
    <row r="14674" spans="1:8">
      <c r="A14674" s="508" t="s">
        <v>672</v>
      </c>
      <c r="B14674" s="509" t="s">
        <v>444</v>
      </c>
      <c r="C14674" s="509">
        <v>36</v>
      </c>
      <c r="H14674" s="509">
        <v>0</v>
      </c>
    </row>
    <row r="14675" spans="1:8">
      <c r="A14675" s="508" t="s">
        <v>672</v>
      </c>
      <c r="B14675" s="509" t="s">
        <v>444</v>
      </c>
      <c r="C14675" s="509">
        <v>37</v>
      </c>
      <c r="H14675" s="509">
        <v>0</v>
      </c>
    </row>
    <row r="14676" spans="1:8">
      <c r="A14676" s="508" t="s">
        <v>672</v>
      </c>
      <c r="B14676" s="509" t="s">
        <v>444</v>
      </c>
      <c r="C14676" s="509">
        <v>38</v>
      </c>
      <c r="H14676" s="509">
        <v>0</v>
      </c>
    </row>
    <row r="14677" spans="1:8">
      <c r="A14677" s="508" t="s">
        <v>672</v>
      </c>
      <c r="B14677" s="509" t="s">
        <v>444</v>
      </c>
      <c r="C14677" s="509" t="s">
        <v>1030</v>
      </c>
    </row>
    <row r="14678" spans="1:8">
      <c r="A14678" s="508" t="s">
        <v>672</v>
      </c>
      <c r="B14678" s="509" t="s">
        <v>444</v>
      </c>
      <c r="C14678" s="509">
        <v>39</v>
      </c>
      <c r="H14678" s="509">
        <v>0</v>
      </c>
    </row>
    <row r="14679" spans="1:8">
      <c r="A14679" s="508" t="s">
        <v>672</v>
      </c>
      <c r="B14679" s="509" t="s">
        <v>444</v>
      </c>
      <c r="C14679" s="509">
        <v>40</v>
      </c>
      <c r="H14679" s="509">
        <v>0</v>
      </c>
    </row>
    <row r="14680" spans="1:8">
      <c r="A14680" s="508" t="s">
        <v>672</v>
      </c>
      <c r="B14680" s="509" t="s">
        <v>444</v>
      </c>
      <c r="C14680" s="509">
        <v>41</v>
      </c>
      <c r="H14680" s="509">
        <v>0</v>
      </c>
    </row>
    <row r="14681" spans="1:8">
      <c r="A14681" s="508" t="s">
        <v>672</v>
      </c>
      <c r="B14681" s="509" t="s">
        <v>444</v>
      </c>
      <c r="C14681" s="509">
        <v>42</v>
      </c>
      <c r="H14681" s="509">
        <v>0</v>
      </c>
    </row>
    <row r="14682" spans="1:8">
      <c r="A14682" s="508" t="s">
        <v>672</v>
      </c>
      <c r="B14682" s="509" t="s">
        <v>444</v>
      </c>
      <c r="C14682" s="509">
        <v>43</v>
      </c>
      <c r="H14682" s="509">
        <v>0</v>
      </c>
    </row>
    <row r="14683" spans="1:8">
      <c r="A14683" s="508" t="s">
        <v>672</v>
      </c>
      <c r="B14683" s="509" t="s">
        <v>444</v>
      </c>
      <c r="C14683" s="509">
        <v>44</v>
      </c>
      <c r="H14683" s="509">
        <v>0</v>
      </c>
    </row>
    <row r="14684" spans="1:8">
      <c r="A14684" s="508" t="s">
        <v>672</v>
      </c>
      <c r="B14684" s="509" t="s">
        <v>444</v>
      </c>
      <c r="C14684" s="509">
        <v>45</v>
      </c>
      <c r="H14684" s="509">
        <v>0</v>
      </c>
    </row>
    <row r="14685" spans="1:8">
      <c r="A14685" s="508" t="s">
        <v>672</v>
      </c>
      <c r="B14685" s="509" t="s">
        <v>444</v>
      </c>
      <c r="C14685" s="509">
        <v>46</v>
      </c>
      <c r="H14685" s="509">
        <v>0</v>
      </c>
    </row>
    <row r="14686" spans="1:8">
      <c r="A14686" s="508" t="s">
        <v>672</v>
      </c>
      <c r="B14686" s="509" t="s">
        <v>444</v>
      </c>
      <c r="C14686" s="509">
        <v>47</v>
      </c>
      <c r="H14686" s="509">
        <v>0</v>
      </c>
    </row>
    <row r="14687" spans="1:8">
      <c r="A14687" s="508" t="s">
        <v>672</v>
      </c>
      <c r="B14687" s="509" t="s">
        <v>444</v>
      </c>
      <c r="C14687" s="509">
        <v>48</v>
      </c>
      <c r="H14687" s="509">
        <v>0</v>
      </c>
    </row>
    <row r="14688" spans="1:8">
      <c r="A14688" s="508" t="s">
        <v>672</v>
      </c>
      <c r="B14688" s="509" t="s">
        <v>444</v>
      </c>
      <c r="C14688" s="509">
        <v>49</v>
      </c>
      <c r="H14688" s="509">
        <v>0</v>
      </c>
    </row>
    <row r="14689" spans="1:8">
      <c r="A14689" s="508" t="s">
        <v>672</v>
      </c>
      <c r="B14689" s="509" t="s">
        <v>444</v>
      </c>
      <c r="C14689" s="509">
        <v>50</v>
      </c>
      <c r="H14689" s="509">
        <v>0</v>
      </c>
    </row>
    <row r="14690" spans="1:8">
      <c r="A14690" s="508" t="s">
        <v>672</v>
      </c>
      <c r="B14690" s="509" t="s">
        <v>444</v>
      </c>
      <c r="C14690" s="509">
        <v>51</v>
      </c>
      <c r="H14690" s="509">
        <v>0</v>
      </c>
    </row>
    <row r="14691" spans="1:8">
      <c r="A14691" s="508" t="s">
        <v>672</v>
      </c>
      <c r="B14691" s="509" t="s">
        <v>444</v>
      </c>
      <c r="C14691" s="509" t="s">
        <v>1031</v>
      </c>
      <c r="H14691" s="509">
        <v>0</v>
      </c>
    </row>
    <row r="14692" spans="1:8">
      <c r="A14692" s="508" t="s">
        <v>672</v>
      </c>
      <c r="B14692" s="509" t="s">
        <v>444</v>
      </c>
      <c r="C14692" s="509" t="s">
        <v>1032</v>
      </c>
      <c r="H14692" s="509">
        <v>0</v>
      </c>
    </row>
    <row r="14693" spans="1:8">
      <c r="A14693" s="508" t="s">
        <v>672</v>
      </c>
      <c r="B14693" s="509" t="s">
        <v>444</v>
      </c>
      <c r="C14693" s="509">
        <v>52</v>
      </c>
      <c r="H14693" s="509">
        <v>0</v>
      </c>
    </row>
    <row r="14694" spans="1:8">
      <c r="A14694" s="508" t="s">
        <v>672</v>
      </c>
      <c r="B14694" s="509" t="s">
        <v>444</v>
      </c>
      <c r="C14694" s="509">
        <v>53</v>
      </c>
      <c r="H14694" s="509">
        <v>0</v>
      </c>
    </row>
    <row r="14695" spans="1:8">
      <c r="A14695" s="508" t="s">
        <v>672</v>
      </c>
      <c r="B14695" s="509" t="s">
        <v>444</v>
      </c>
      <c r="C14695" s="509">
        <v>54</v>
      </c>
      <c r="H14695" s="509">
        <v>0</v>
      </c>
    </row>
    <row r="14696" spans="1:8">
      <c r="A14696" s="508" t="s">
        <v>672</v>
      </c>
      <c r="B14696" s="509" t="s">
        <v>444</v>
      </c>
      <c r="C14696" s="509">
        <v>55</v>
      </c>
      <c r="H14696" s="509">
        <v>0</v>
      </c>
    </row>
    <row r="14697" spans="1:8">
      <c r="A14697" s="508" t="s">
        <v>672</v>
      </c>
      <c r="B14697" s="509" t="s">
        <v>444</v>
      </c>
      <c r="C14697" s="509">
        <v>56</v>
      </c>
      <c r="H14697" s="509">
        <v>0</v>
      </c>
    </row>
    <row r="14698" spans="1:8">
      <c r="A14698" s="508" t="s">
        <v>672</v>
      </c>
      <c r="B14698" s="509" t="s">
        <v>444</v>
      </c>
      <c r="C14698" s="509">
        <v>57</v>
      </c>
      <c r="H14698" s="509">
        <v>0</v>
      </c>
    </row>
    <row r="14699" spans="1:8">
      <c r="A14699" s="508" t="s">
        <v>672</v>
      </c>
      <c r="B14699" s="509" t="s">
        <v>444</v>
      </c>
      <c r="C14699" s="509">
        <v>58</v>
      </c>
      <c r="H14699" s="509">
        <v>0</v>
      </c>
    </row>
    <row r="14700" spans="1:8">
      <c r="A14700" s="508" t="s">
        <v>672</v>
      </c>
      <c r="B14700" s="509" t="s">
        <v>444</v>
      </c>
      <c r="C14700" s="509">
        <v>59</v>
      </c>
      <c r="H14700" s="509">
        <v>0</v>
      </c>
    </row>
    <row r="14701" spans="1:8">
      <c r="A14701" s="508" t="s">
        <v>672</v>
      </c>
      <c r="B14701" s="509" t="s">
        <v>444</v>
      </c>
      <c r="C14701" s="509">
        <v>60</v>
      </c>
      <c r="H14701" s="509">
        <v>0</v>
      </c>
    </row>
    <row r="14702" spans="1:8">
      <c r="A14702" s="508" t="s">
        <v>672</v>
      </c>
      <c r="B14702" s="509" t="s">
        <v>444</v>
      </c>
      <c r="C14702" s="509">
        <v>61</v>
      </c>
      <c r="H14702" s="509">
        <v>0</v>
      </c>
    </row>
    <row r="14703" spans="1:8">
      <c r="A14703" s="508" t="s">
        <v>672</v>
      </c>
      <c r="B14703" s="509" t="s">
        <v>444</v>
      </c>
      <c r="C14703" s="509">
        <v>62</v>
      </c>
      <c r="H14703" s="509">
        <v>0</v>
      </c>
    </row>
    <row r="14704" spans="1:8">
      <c r="A14704" s="508" t="s">
        <v>672</v>
      </c>
      <c r="B14704" s="509" t="s">
        <v>444</v>
      </c>
      <c r="C14704" s="509">
        <v>63</v>
      </c>
      <c r="H14704" s="509">
        <v>0</v>
      </c>
    </row>
    <row r="14705" spans="1:8">
      <c r="A14705" s="508" t="s">
        <v>672</v>
      </c>
      <c r="B14705" s="509" t="s">
        <v>444</v>
      </c>
      <c r="C14705" s="509" t="s">
        <v>1033</v>
      </c>
      <c r="H14705" s="509">
        <v>0</v>
      </c>
    </row>
    <row r="14706" spans="1:8">
      <c r="A14706" s="508" t="s">
        <v>672</v>
      </c>
      <c r="B14706" s="509" t="s">
        <v>444</v>
      </c>
      <c r="C14706" s="509" t="s">
        <v>1034</v>
      </c>
      <c r="H14706" s="509">
        <v>0</v>
      </c>
    </row>
    <row r="14707" spans="1:8">
      <c r="A14707" s="508" t="s">
        <v>672</v>
      </c>
      <c r="B14707" s="509" t="s">
        <v>444</v>
      </c>
      <c r="C14707" s="509">
        <v>64</v>
      </c>
      <c r="H14707" s="509">
        <v>0</v>
      </c>
    </row>
    <row r="14708" spans="1:8">
      <c r="A14708" s="508" t="s">
        <v>672</v>
      </c>
      <c r="B14708" s="509" t="s">
        <v>444</v>
      </c>
      <c r="C14708" s="509" t="s">
        <v>1035</v>
      </c>
      <c r="H14708" s="509">
        <v>0</v>
      </c>
    </row>
    <row r="14709" spans="1:8">
      <c r="A14709" s="508" t="s">
        <v>672</v>
      </c>
      <c r="B14709" s="509" t="s">
        <v>444</v>
      </c>
      <c r="C14709" s="509">
        <v>65</v>
      </c>
      <c r="H14709" s="509">
        <v>0</v>
      </c>
    </row>
    <row r="14710" spans="1:8">
      <c r="A14710" s="508" t="s">
        <v>672</v>
      </c>
      <c r="B14710" s="509" t="s">
        <v>444</v>
      </c>
      <c r="C14710" s="509">
        <v>66</v>
      </c>
      <c r="H14710" s="509">
        <v>0</v>
      </c>
    </row>
    <row r="14711" spans="1:8">
      <c r="A14711" s="508" t="s">
        <v>672</v>
      </c>
      <c r="B14711" s="509" t="s">
        <v>444</v>
      </c>
      <c r="C14711" s="509" t="s">
        <v>1036</v>
      </c>
      <c r="H14711" s="509">
        <v>0</v>
      </c>
    </row>
    <row r="14712" spans="1:8">
      <c r="A14712" s="508" t="s">
        <v>672</v>
      </c>
      <c r="B14712" s="509" t="s">
        <v>444</v>
      </c>
      <c r="C14712" s="509" t="s">
        <v>1037</v>
      </c>
      <c r="H14712" s="509">
        <v>0</v>
      </c>
    </row>
    <row r="14713" spans="1:8">
      <c r="A14713" s="508" t="s">
        <v>672</v>
      </c>
      <c r="B14713" s="509" t="s">
        <v>444</v>
      </c>
      <c r="C14713" s="509" t="s">
        <v>1038</v>
      </c>
      <c r="H14713" s="509">
        <v>0</v>
      </c>
    </row>
    <row r="14714" spans="1:8">
      <c r="A14714" s="508" t="s">
        <v>672</v>
      </c>
      <c r="B14714" s="509" t="s">
        <v>444</v>
      </c>
      <c r="C14714" s="509" t="s">
        <v>1039</v>
      </c>
      <c r="H14714" s="509">
        <v>0</v>
      </c>
    </row>
    <row r="14715" spans="1:8">
      <c r="A14715" s="508" t="s">
        <v>672</v>
      </c>
      <c r="B14715" s="509" t="s">
        <v>444</v>
      </c>
      <c r="C14715" s="509" t="s">
        <v>1040</v>
      </c>
      <c r="H14715" s="509">
        <v>0</v>
      </c>
    </row>
    <row r="14716" spans="1:8">
      <c r="A14716" s="508" t="s">
        <v>672</v>
      </c>
      <c r="B14716" s="509" t="s">
        <v>444</v>
      </c>
      <c r="C14716" s="509" t="s">
        <v>1041</v>
      </c>
      <c r="H14716" s="509">
        <v>0</v>
      </c>
    </row>
    <row r="14717" spans="1:8">
      <c r="A14717" s="508" t="s">
        <v>672</v>
      </c>
      <c r="B14717" s="509" t="s">
        <v>444</v>
      </c>
      <c r="C14717" s="509" t="s">
        <v>1042</v>
      </c>
    </row>
    <row r="14718" spans="1:8">
      <c r="A14718" s="508" t="s">
        <v>672</v>
      </c>
      <c r="B14718" s="509" t="s">
        <v>444</v>
      </c>
      <c r="C14718" s="509">
        <v>67</v>
      </c>
      <c r="H14718" s="509">
        <v>0</v>
      </c>
    </row>
    <row r="14719" spans="1:8">
      <c r="A14719" s="508" t="s">
        <v>672</v>
      </c>
      <c r="B14719" s="509" t="s">
        <v>444</v>
      </c>
      <c r="C14719" s="509">
        <v>68</v>
      </c>
      <c r="H14719" s="509">
        <v>0</v>
      </c>
    </row>
    <row r="14720" spans="1:8">
      <c r="A14720" s="508" t="s">
        <v>672</v>
      </c>
      <c r="B14720" s="509" t="s">
        <v>444</v>
      </c>
      <c r="C14720" s="509" t="s">
        <v>1043</v>
      </c>
      <c r="H14720" s="509">
        <v>0</v>
      </c>
    </row>
    <row r="14721" spans="1:8">
      <c r="A14721" s="508" t="s">
        <v>672</v>
      </c>
      <c r="B14721" s="509" t="s">
        <v>444</v>
      </c>
      <c r="C14721" s="509">
        <v>69</v>
      </c>
      <c r="H14721" s="509">
        <v>0</v>
      </c>
    </row>
    <row r="14722" spans="1:8">
      <c r="A14722" s="508" t="s">
        <v>672</v>
      </c>
      <c r="B14722" s="509" t="s">
        <v>444</v>
      </c>
      <c r="C14722" s="509" t="s">
        <v>1044</v>
      </c>
      <c r="H14722" s="509">
        <v>0</v>
      </c>
    </row>
    <row r="14723" spans="1:8">
      <c r="A14723" s="508" t="s">
        <v>672</v>
      </c>
      <c r="B14723" s="509" t="s">
        <v>444</v>
      </c>
      <c r="C14723" s="509" t="s">
        <v>1045</v>
      </c>
      <c r="H14723" s="509">
        <v>0</v>
      </c>
    </row>
    <row r="14724" spans="1:8">
      <c r="A14724" s="508" t="s">
        <v>672</v>
      </c>
      <c r="B14724" s="509" t="s">
        <v>444</v>
      </c>
      <c r="C14724" s="509">
        <v>70</v>
      </c>
      <c r="H14724" s="509">
        <v>0</v>
      </c>
    </row>
    <row r="14725" spans="1:8">
      <c r="A14725" s="508" t="s">
        <v>672</v>
      </c>
      <c r="B14725" s="509" t="s">
        <v>444</v>
      </c>
      <c r="C14725" s="509" t="s">
        <v>1046</v>
      </c>
      <c r="H14725" s="509">
        <v>0</v>
      </c>
    </row>
    <row r="14726" spans="1:8">
      <c r="A14726" s="508" t="s">
        <v>672</v>
      </c>
      <c r="B14726" s="509" t="s">
        <v>444</v>
      </c>
      <c r="C14726" s="509">
        <v>71</v>
      </c>
      <c r="H14726" s="509">
        <v>0</v>
      </c>
    </row>
    <row r="14727" spans="1:8">
      <c r="A14727" s="508" t="s">
        <v>672</v>
      </c>
      <c r="B14727" s="509" t="s">
        <v>444</v>
      </c>
      <c r="C14727" s="509" t="s">
        <v>1047</v>
      </c>
      <c r="H14727" s="509">
        <v>0</v>
      </c>
    </row>
    <row r="14728" spans="1:8">
      <c r="A14728" s="508" t="s">
        <v>672</v>
      </c>
      <c r="B14728" s="509" t="s">
        <v>444</v>
      </c>
      <c r="C14728" s="509" t="s">
        <v>1048</v>
      </c>
      <c r="H14728" s="509">
        <v>0</v>
      </c>
    </row>
    <row r="14729" spans="1:8">
      <c r="A14729" s="508" t="s">
        <v>672</v>
      </c>
      <c r="B14729" s="509" t="s">
        <v>444</v>
      </c>
      <c r="C14729" s="509" t="s">
        <v>1049</v>
      </c>
      <c r="H14729" s="509">
        <v>0</v>
      </c>
    </row>
    <row r="14730" spans="1:8">
      <c r="A14730" s="508" t="s">
        <v>672</v>
      </c>
      <c r="B14730" s="509" t="s">
        <v>444</v>
      </c>
      <c r="C14730" s="509" t="s">
        <v>1050</v>
      </c>
      <c r="H14730" s="509">
        <v>0</v>
      </c>
    </row>
    <row r="14731" spans="1:8">
      <c r="A14731" s="508" t="s">
        <v>672</v>
      </c>
      <c r="B14731" s="509" t="s">
        <v>444</v>
      </c>
      <c r="C14731" s="509" t="s">
        <v>1051</v>
      </c>
      <c r="H14731" s="509">
        <v>0</v>
      </c>
    </row>
    <row r="14732" spans="1:8">
      <c r="A14732" s="508" t="s">
        <v>672</v>
      </c>
      <c r="B14732" s="509" t="s">
        <v>444</v>
      </c>
      <c r="C14732" s="509">
        <v>72</v>
      </c>
      <c r="H14732" s="509">
        <v>0</v>
      </c>
    </row>
    <row r="14733" spans="1:8">
      <c r="A14733" s="508" t="s">
        <v>672</v>
      </c>
      <c r="B14733" s="509" t="s">
        <v>444</v>
      </c>
      <c r="C14733" s="509">
        <v>74</v>
      </c>
      <c r="H14733" s="509">
        <v>0</v>
      </c>
    </row>
    <row r="14734" spans="1:8">
      <c r="A14734" s="508" t="s">
        <v>672</v>
      </c>
      <c r="B14734" s="509" t="s">
        <v>444</v>
      </c>
      <c r="C14734" s="509" t="s">
        <v>4571</v>
      </c>
      <c r="D14734" s="509">
        <v>0</v>
      </c>
      <c r="E14734" s="509">
        <v>0</v>
      </c>
      <c r="F14734" s="509">
        <v>0</v>
      </c>
      <c r="G14734" s="509">
        <v>0</v>
      </c>
      <c r="H14734" s="509">
        <v>0</v>
      </c>
    </row>
    <row r="14735" spans="1:8">
      <c r="A14735" s="508" t="s">
        <v>673</v>
      </c>
      <c r="B14735" s="509" t="s">
        <v>445</v>
      </c>
      <c r="C14735" s="509">
        <v>1</v>
      </c>
      <c r="H14735" s="509">
        <v>0</v>
      </c>
    </row>
    <row r="14736" spans="1:8">
      <c r="A14736" s="508" t="s">
        <v>673</v>
      </c>
      <c r="B14736" s="509" t="s">
        <v>445</v>
      </c>
      <c r="C14736" s="509" t="s">
        <v>1023</v>
      </c>
      <c r="H14736" s="509">
        <v>0</v>
      </c>
    </row>
    <row r="14737" spans="1:8">
      <c r="A14737" s="508" t="s">
        <v>673</v>
      </c>
      <c r="B14737" s="509" t="s">
        <v>445</v>
      </c>
      <c r="C14737" s="509">
        <v>2</v>
      </c>
      <c r="H14737" s="509">
        <v>0</v>
      </c>
    </row>
    <row r="14738" spans="1:8">
      <c r="A14738" s="508" t="s">
        <v>673</v>
      </c>
      <c r="B14738" s="509" t="s">
        <v>445</v>
      </c>
      <c r="C14738" s="509">
        <v>3</v>
      </c>
      <c r="H14738" s="509">
        <v>0</v>
      </c>
    </row>
    <row r="14739" spans="1:8">
      <c r="A14739" s="508" t="s">
        <v>673</v>
      </c>
      <c r="B14739" s="509" t="s">
        <v>445</v>
      </c>
      <c r="C14739" s="509">
        <v>4</v>
      </c>
      <c r="H14739" s="509">
        <v>0</v>
      </c>
    </row>
    <row r="14740" spans="1:8">
      <c r="A14740" s="508" t="s">
        <v>673</v>
      </c>
      <c r="B14740" s="509" t="s">
        <v>445</v>
      </c>
      <c r="C14740" s="509">
        <v>5</v>
      </c>
      <c r="H14740" s="509">
        <v>0</v>
      </c>
    </row>
    <row r="14741" spans="1:8">
      <c r="A14741" s="508" t="s">
        <v>673</v>
      </c>
      <c r="B14741" s="509" t="s">
        <v>445</v>
      </c>
      <c r="C14741" s="509">
        <v>6</v>
      </c>
      <c r="H14741" s="509">
        <v>0</v>
      </c>
    </row>
    <row r="14742" spans="1:8">
      <c r="A14742" s="508" t="s">
        <v>673</v>
      </c>
      <c r="B14742" s="509" t="s">
        <v>445</v>
      </c>
      <c r="C14742" s="509">
        <v>7</v>
      </c>
      <c r="H14742" s="509">
        <v>0</v>
      </c>
    </row>
    <row r="14743" spans="1:8">
      <c r="A14743" s="508" t="s">
        <v>673</v>
      </c>
      <c r="B14743" s="509" t="s">
        <v>445</v>
      </c>
      <c r="C14743" s="509">
        <v>8</v>
      </c>
      <c r="H14743" s="509">
        <v>0</v>
      </c>
    </row>
    <row r="14744" spans="1:8">
      <c r="A14744" s="508" t="s">
        <v>673</v>
      </c>
      <c r="B14744" s="509" t="s">
        <v>445</v>
      </c>
      <c r="C14744" s="509">
        <v>9</v>
      </c>
      <c r="H14744" s="509">
        <v>0</v>
      </c>
    </row>
    <row r="14745" spans="1:8">
      <c r="A14745" s="508" t="s">
        <v>673</v>
      </c>
      <c r="B14745" s="509" t="s">
        <v>445</v>
      </c>
      <c r="C14745" s="509">
        <v>10</v>
      </c>
      <c r="H14745" s="509">
        <v>0</v>
      </c>
    </row>
    <row r="14746" spans="1:8">
      <c r="A14746" s="508" t="s">
        <v>673</v>
      </c>
      <c r="B14746" s="509" t="s">
        <v>445</v>
      </c>
      <c r="C14746" s="509">
        <v>11</v>
      </c>
      <c r="H14746" s="509">
        <v>0</v>
      </c>
    </row>
    <row r="14747" spans="1:8">
      <c r="A14747" s="508" t="s">
        <v>673</v>
      </c>
      <c r="B14747" s="509" t="s">
        <v>445</v>
      </c>
      <c r="C14747" s="509">
        <v>12</v>
      </c>
      <c r="H14747" s="509">
        <v>0</v>
      </c>
    </row>
    <row r="14748" spans="1:8">
      <c r="A14748" s="508" t="s">
        <v>673</v>
      </c>
      <c r="B14748" s="509" t="s">
        <v>445</v>
      </c>
      <c r="C14748" s="509">
        <v>13</v>
      </c>
      <c r="H14748" s="509">
        <v>0</v>
      </c>
    </row>
    <row r="14749" spans="1:8">
      <c r="A14749" s="508" t="s">
        <v>673</v>
      </c>
      <c r="B14749" s="509" t="s">
        <v>445</v>
      </c>
      <c r="C14749" s="509">
        <v>14</v>
      </c>
      <c r="H14749" s="509">
        <v>0</v>
      </c>
    </row>
    <row r="14750" spans="1:8">
      <c r="A14750" s="508" t="s">
        <v>673</v>
      </c>
      <c r="B14750" s="509" t="s">
        <v>445</v>
      </c>
      <c r="C14750" s="509">
        <v>15</v>
      </c>
      <c r="H14750" s="509">
        <v>0</v>
      </c>
    </row>
    <row r="14751" spans="1:8">
      <c r="A14751" s="508" t="s">
        <v>673</v>
      </c>
      <c r="B14751" s="509" t="s">
        <v>445</v>
      </c>
      <c r="C14751" s="509">
        <v>16</v>
      </c>
      <c r="H14751" s="509">
        <v>0</v>
      </c>
    </row>
    <row r="14752" spans="1:8">
      <c r="A14752" s="508" t="s">
        <v>673</v>
      </c>
      <c r="B14752" s="509" t="s">
        <v>445</v>
      </c>
      <c r="C14752" s="509">
        <v>17</v>
      </c>
      <c r="H14752" s="509">
        <v>0</v>
      </c>
    </row>
    <row r="14753" spans="1:8">
      <c r="A14753" s="508" t="s">
        <v>673</v>
      </c>
      <c r="B14753" s="509" t="s">
        <v>445</v>
      </c>
      <c r="C14753" s="509">
        <v>18</v>
      </c>
      <c r="H14753" s="509">
        <v>0</v>
      </c>
    </row>
    <row r="14754" spans="1:8">
      <c r="A14754" s="508" t="s">
        <v>673</v>
      </c>
      <c r="B14754" s="509" t="s">
        <v>445</v>
      </c>
      <c r="C14754" s="509" t="s">
        <v>1024</v>
      </c>
      <c r="H14754" s="509">
        <v>0</v>
      </c>
    </row>
    <row r="14755" spans="1:8">
      <c r="A14755" s="508" t="s">
        <v>673</v>
      </c>
      <c r="B14755" s="509" t="s">
        <v>445</v>
      </c>
      <c r="C14755" s="509" t="s">
        <v>1025</v>
      </c>
      <c r="H14755" s="509">
        <v>0</v>
      </c>
    </row>
    <row r="14756" spans="1:8">
      <c r="A14756" s="508" t="s">
        <v>673</v>
      </c>
      <c r="B14756" s="509" t="s">
        <v>445</v>
      </c>
      <c r="C14756" s="509">
        <v>19</v>
      </c>
      <c r="H14756" s="509">
        <v>0</v>
      </c>
    </row>
    <row r="14757" spans="1:8">
      <c r="A14757" s="508" t="s">
        <v>673</v>
      </c>
      <c r="B14757" s="509" t="s">
        <v>445</v>
      </c>
      <c r="C14757" s="509">
        <v>20</v>
      </c>
      <c r="H14757" s="509">
        <v>0</v>
      </c>
    </row>
    <row r="14758" spans="1:8">
      <c r="A14758" s="508" t="s">
        <v>673</v>
      </c>
      <c r="B14758" s="509" t="s">
        <v>445</v>
      </c>
      <c r="C14758" s="509">
        <v>21</v>
      </c>
      <c r="H14758" s="509">
        <v>0</v>
      </c>
    </row>
    <row r="14759" spans="1:8">
      <c r="A14759" s="508" t="s">
        <v>673</v>
      </c>
      <c r="B14759" s="509" t="s">
        <v>445</v>
      </c>
      <c r="C14759" s="509" t="s">
        <v>1026</v>
      </c>
      <c r="H14759" s="509">
        <v>0</v>
      </c>
    </row>
    <row r="14760" spans="1:8">
      <c r="A14760" s="508" t="s">
        <v>673</v>
      </c>
      <c r="B14760" s="509" t="s">
        <v>445</v>
      </c>
      <c r="C14760" s="509" t="s">
        <v>1027</v>
      </c>
      <c r="H14760" s="509">
        <v>0</v>
      </c>
    </row>
    <row r="14761" spans="1:8">
      <c r="A14761" s="508" t="s">
        <v>673</v>
      </c>
      <c r="B14761" s="509" t="s">
        <v>445</v>
      </c>
      <c r="C14761" s="509" t="s">
        <v>1028</v>
      </c>
      <c r="H14761" s="509">
        <v>0</v>
      </c>
    </row>
    <row r="14762" spans="1:8">
      <c r="A14762" s="508" t="s">
        <v>673</v>
      </c>
      <c r="B14762" s="509" t="s">
        <v>445</v>
      </c>
      <c r="C14762" s="509">
        <v>22</v>
      </c>
      <c r="H14762" s="509">
        <v>0</v>
      </c>
    </row>
    <row r="14763" spans="1:8">
      <c r="A14763" s="508" t="s">
        <v>673</v>
      </c>
      <c r="B14763" s="509" t="s">
        <v>445</v>
      </c>
      <c r="C14763" s="509">
        <v>23</v>
      </c>
      <c r="H14763" s="509">
        <v>0</v>
      </c>
    </row>
    <row r="14764" spans="1:8">
      <c r="A14764" s="508" t="s">
        <v>673</v>
      </c>
      <c r="B14764" s="509" t="s">
        <v>445</v>
      </c>
      <c r="C14764" s="509" t="s">
        <v>1029</v>
      </c>
      <c r="H14764" s="509">
        <v>0</v>
      </c>
    </row>
    <row r="14765" spans="1:8">
      <c r="A14765" s="508" t="s">
        <v>673</v>
      </c>
      <c r="B14765" s="509" t="s">
        <v>445</v>
      </c>
      <c r="C14765" s="509">
        <v>24</v>
      </c>
      <c r="H14765" s="509">
        <v>0</v>
      </c>
    </row>
    <row r="14766" spans="1:8">
      <c r="A14766" s="508" t="s">
        <v>673</v>
      </c>
      <c r="B14766" s="509" t="s">
        <v>445</v>
      </c>
      <c r="C14766" s="509">
        <v>25</v>
      </c>
    </row>
    <row r="14767" spans="1:8">
      <c r="A14767" s="508" t="s">
        <v>673</v>
      </c>
      <c r="B14767" s="509" t="s">
        <v>445</v>
      </c>
      <c r="C14767" s="509">
        <v>26</v>
      </c>
      <c r="H14767" s="509">
        <v>0</v>
      </c>
    </row>
    <row r="14768" spans="1:8">
      <c r="A14768" s="508" t="s">
        <v>673</v>
      </c>
      <c r="B14768" s="509" t="s">
        <v>445</v>
      </c>
      <c r="C14768" s="509">
        <v>27</v>
      </c>
      <c r="H14768" s="509">
        <v>0</v>
      </c>
    </row>
    <row r="14769" spans="1:8">
      <c r="A14769" s="508" t="s">
        <v>673</v>
      </c>
      <c r="B14769" s="509" t="s">
        <v>445</v>
      </c>
      <c r="C14769" s="509">
        <v>28</v>
      </c>
      <c r="H14769" s="509">
        <v>0</v>
      </c>
    </row>
    <row r="14770" spans="1:8">
      <c r="A14770" s="508" t="s">
        <v>673</v>
      </c>
      <c r="B14770" s="509" t="s">
        <v>445</v>
      </c>
      <c r="C14770" s="509">
        <v>29</v>
      </c>
      <c r="H14770" s="509">
        <v>0</v>
      </c>
    </row>
    <row r="14771" spans="1:8">
      <c r="A14771" s="508" t="s">
        <v>673</v>
      </c>
      <c r="B14771" s="509" t="s">
        <v>445</v>
      </c>
      <c r="C14771" s="509">
        <v>30</v>
      </c>
      <c r="H14771" s="509">
        <v>0</v>
      </c>
    </row>
    <row r="14772" spans="1:8">
      <c r="A14772" s="508" t="s">
        <v>673</v>
      </c>
      <c r="B14772" s="509" t="s">
        <v>445</v>
      </c>
      <c r="C14772" s="509">
        <v>31</v>
      </c>
      <c r="H14772" s="509">
        <v>0</v>
      </c>
    </row>
    <row r="14773" spans="1:8">
      <c r="A14773" s="508" t="s">
        <v>673</v>
      </c>
      <c r="B14773" s="509" t="s">
        <v>445</v>
      </c>
      <c r="C14773" s="509">
        <v>32</v>
      </c>
      <c r="H14773" s="509">
        <v>0</v>
      </c>
    </row>
    <row r="14774" spans="1:8">
      <c r="A14774" s="508" t="s">
        <v>673</v>
      </c>
      <c r="B14774" s="509" t="s">
        <v>445</v>
      </c>
      <c r="C14774" s="509">
        <v>33</v>
      </c>
      <c r="H14774" s="509">
        <v>0</v>
      </c>
    </row>
    <row r="14775" spans="1:8">
      <c r="A14775" s="508" t="s">
        <v>673</v>
      </c>
      <c r="B14775" s="509" t="s">
        <v>445</v>
      </c>
      <c r="C14775" s="509">
        <v>34</v>
      </c>
      <c r="H14775" s="509">
        <v>0</v>
      </c>
    </row>
    <row r="14776" spans="1:8">
      <c r="A14776" s="508" t="s">
        <v>673</v>
      </c>
      <c r="B14776" s="509" t="s">
        <v>445</v>
      </c>
      <c r="C14776" s="509">
        <v>35</v>
      </c>
      <c r="H14776" s="509">
        <v>0</v>
      </c>
    </row>
    <row r="14777" spans="1:8">
      <c r="A14777" s="508" t="s">
        <v>673</v>
      </c>
      <c r="B14777" s="509" t="s">
        <v>445</v>
      </c>
      <c r="C14777" s="509">
        <v>36</v>
      </c>
      <c r="H14777" s="509">
        <v>0</v>
      </c>
    </row>
    <row r="14778" spans="1:8">
      <c r="A14778" s="508" t="s">
        <v>673</v>
      </c>
      <c r="B14778" s="509" t="s">
        <v>445</v>
      </c>
      <c r="C14778" s="509">
        <v>37</v>
      </c>
      <c r="H14778" s="509">
        <v>0</v>
      </c>
    </row>
    <row r="14779" spans="1:8">
      <c r="A14779" s="508" t="s">
        <v>673</v>
      </c>
      <c r="B14779" s="509" t="s">
        <v>445</v>
      </c>
      <c r="C14779" s="509">
        <v>38</v>
      </c>
      <c r="H14779" s="509">
        <v>0</v>
      </c>
    </row>
    <row r="14780" spans="1:8">
      <c r="A14780" s="508" t="s">
        <v>673</v>
      </c>
      <c r="B14780" s="509" t="s">
        <v>445</v>
      </c>
      <c r="C14780" s="509" t="s">
        <v>1030</v>
      </c>
    </row>
    <row r="14781" spans="1:8">
      <c r="A14781" s="508" t="s">
        <v>673</v>
      </c>
      <c r="B14781" s="509" t="s">
        <v>445</v>
      </c>
      <c r="C14781" s="509">
        <v>39</v>
      </c>
      <c r="H14781" s="509">
        <v>0</v>
      </c>
    </row>
    <row r="14782" spans="1:8">
      <c r="A14782" s="508" t="s">
        <v>673</v>
      </c>
      <c r="B14782" s="509" t="s">
        <v>445</v>
      </c>
      <c r="C14782" s="509">
        <v>40</v>
      </c>
      <c r="H14782" s="509">
        <v>0</v>
      </c>
    </row>
    <row r="14783" spans="1:8">
      <c r="A14783" s="508" t="s">
        <v>673</v>
      </c>
      <c r="B14783" s="509" t="s">
        <v>445</v>
      </c>
      <c r="C14783" s="509">
        <v>41</v>
      </c>
      <c r="H14783" s="509">
        <v>0</v>
      </c>
    </row>
    <row r="14784" spans="1:8">
      <c r="A14784" s="508" t="s">
        <v>673</v>
      </c>
      <c r="B14784" s="509" t="s">
        <v>445</v>
      </c>
      <c r="C14784" s="509">
        <v>42</v>
      </c>
      <c r="H14784" s="509">
        <v>0</v>
      </c>
    </row>
    <row r="14785" spans="1:8">
      <c r="A14785" s="508" t="s">
        <v>673</v>
      </c>
      <c r="B14785" s="509" t="s">
        <v>445</v>
      </c>
      <c r="C14785" s="509">
        <v>43</v>
      </c>
      <c r="H14785" s="509">
        <v>0</v>
      </c>
    </row>
    <row r="14786" spans="1:8">
      <c r="A14786" s="508" t="s">
        <v>673</v>
      </c>
      <c r="B14786" s="509" t="s">
        <v>445</v>
      </c>
      <c r="C14786" s="509">
        <v>44</v>
      </c>
      <c r="H14786" s="509">
        <v>0</v>
      </c>
    </row>
    <row r="14787" spans="1:8">
      <c r="A14787" s="508" t="s">
        <v>673</v>
      </c>
      <c r="B14787" s="509" t="s">
        <v>445</v>
      </c>
      <c r="C14787" s="509">
        <v>45</v>
      </c>
      <c r="H14787" s="509">
        <v>0</v>
      </c>
    </row>
    <row r="14788" spans="1:8">
      <c r="A14788" s="508" t="s">
        <v>673</v>
      </c>
      <c r="B14788" s="509" t="s">
        <v>445</v>
      </c>
      <c r="C14788" s="509">
        <v>46</v>
      </c>
      <c r="H14788" s="509">
        <v>0</v>
      </c>
    </row>
    <row r="14789" spans="1:8">
      <c r="A14789" s="508" t="s">
        <v>673</v>
      </c>
      <c r="B14789" s="509" t="s">
        <v>445</v>
      </c>
      <c r="C14789" s="509">
        <v>47</v>
      </c>
      <c r="H14789" s="509">
        <v>0</v>
      </c>
    </row>
    <row r="14790" spans="1:8">
      <c r="A14790" s="508" t="s">
        <v>673</v>
      </c>
      <c r="B14790" s="509" t="s">
        <v>445</v>
      </c>
      <c r="C14790" s="509">
        <v>48</v>
      </c>
      <c r="H14790" s="509">
        <v>0</v>
      </c>
    </row>
    <row r="14791" spans="1:8">
      <c r="A14791" s="508" t="s">
        <v>673</v>
      </c>
      <c r="B14791" s="509" t="s">
        <v>445</v>
      </c>
      <c r="C14791" s="509">
        <v>49</v>
      </c>
      <c r="H14791" s="509">
        <v>0</v>
      </c>
    </row>
    <row r="14792" spans="1:8">
      <c r="A14792" s="508" t="s">
        <v>673</v>
      </c>
      <c r="B14792" s="509" t="s">
        <v>445</v>
      </c>
      <c r="C14792" s="509">
        <v>50</v>
      </c>
      <c r="H14792" s="509">
        <v>0</v>
      </c>
    </row>
    <row r="14793" spans="1:8">
      <c r="A14793" s="508" t="s">
        <v>673</v>
      </c>
      <c r="B14793" s="509" t="s">
        <v>445</v>
      </c>
      <c r="C14793" s="509">
        <v>51</v>
      </c>
      <c r="H14793" s="509">
        <v>0</v>
      </c>
    </row>
    <row r="14794" spans="1:8">
      <c r="A14794" s="508" t="s">
        <v>673</v>
      </c>
      <c r="B14794" s="509" t="s">
        <v>445</v>
      </c>
      <c r="C14794" s="509" t="s">
        <v>1031</v>
      </c>
      <c r="H14794" s="509">
        <v>0</v>
      </c>
    </row>
    <row r="14795" spans="1:8">
      <c r="A14795" s="508" t="s">
        <v>673</v>
      </c>
      <c r="B14795" s="509" t="s">
        <v>445</v>
      </c>
      <c r="C14795" s="509" t="s">
        <v>1032</v>
      </c>
      <c r="H14795" s="509">
        <v>0</v>
      </c>
    </row>
    <row r="14796" spans="1:8">
      <c r="A14796" s="508" t="s">
        <v>673</v>
      </c>
      <c r="B14796" s="509" t="s">
        <v>445</v>
      </c>
      <c r="C14796" s="509">
        <v>52</v>
      </c>
      <c r="H14796" s="509">
        <v>0</v>
      </c>
    </row>
    <row r="14797" spans="1:8">
      <c r="A14797" s="508" t="s">
        <v>673</v>
      </c>
      <c r="B14797" s="509" t="s">
        <v>445</v>
      </c>
      <c r="C14797" s="509">
        <v>53</v>
      </c>
      <c r="H14797" s="509">
        <v>0</v>
      </c>
    </row>
    <row r="14798" spans="1:8">
      <c r="A14798" s="508" t="s">
        <v>673</v>
      </c>
      <c r="B14798" s="509" t="s">
        <v>445</v>
      </c>
      <c r="C14798" s="509">
        <v>54</v>
      </c>
      <c r="H14798" s="509">
        <v>0</v>
      </c>
    </row>
    <row r="14799" spans="1:8">
      <c r="A14799" s="508" t="s">
        <v>673</v>
      </c>
      <c r="B14799" s="509" t="s">
        <v>445</v>
      </c>
      <c r="C14799" s="509">
        <v>55</v>
      </c>
      <c r="H14799" s="509">
        <v>0</v>
      </c>
    </row>
    <row r="14800" spans="1:8">
      <c r="A14800" s="508" t="s">
        <v>673</v>
      </c>
      <c r="B14800" s="509" t="s">
        <v>445</v>
      </c>
      <c r="C14800" s="509">
        <v>56</v>
      </c>
      <c r="H14800" s="509">
        <v>0</v>
      </c>
    </row>
    <row r="14801" spans="1:8">
      <c r="A14801" s="508" t="s">
        <v>673</v>
      </c>
      <c r="B14801" s="509" t="s">
        <v>445</v>
      </c>
      <c r="C14801" s="509">
        <v>57</v>
      </c>
      <c r="H14801" s="509">
        <v>0</v>
      </c>
    </row>
    <row r="14802" spans="1:8">
      <c r="A14802" s="508" t="s">
        <v>673</v>
      </c>
      <c r="B14802" s="509" t="s">
        <v>445</v>
      </c>
      <c r="C14802" s="509">
        <v>58</v>
      </c>
      <c r="H14802" s="509">
        <v>0</v>
      </c>
    </row>
    <row r="14803" spans="1:8">
      <c r="A14803" s="508" t="s">
        <v>673</v>
      </c>
      <c r="B14803" s="509" t="s">
        <v>445</v>
      </c>
      <c r="C14803" s="509">
        <v>59</v>
      </c>
      <c r="H14803" s="509">
        <v>0</v>
      </c>
    </row>
    <row r="14804" spans="1:8">
      <c r="A14804" s="508" t="s">
        <v>673</v>
      </c>
      <c r="B14804" s="509" t="s">
        <v>445</v>
      </c>
      <c r="C14804" s="509">
        <v>60</v>
      </c>
      <c r="H14804" s="509">
        <v>0</v>
      </c>
    </row>
    <row r="14805" spans="1:8">
      <c r="A14805" s="508" t="s">
        <v>673</v>
      </c>
      <c r="B14805" s="509" t="s">
        <v>445</v>
      </c>
      <c r="C14805" s="509">
        <v>61</v>
      </c>
      <c r="H14805" s="509">
        <v>0</v>
      </c>
    </row>
    <row r="14806" spans="1:8">
      <c r="A14806" s="508" t="s">
        <v>673</v>
      </c>
      <c r="B14806" s="509" t="s">
        <v>445</v>
      </c>
      <c r="C14806" s="509">
        <v>62</v>
      </c>
      <c r="H14806" s="509">
        <v>0</v>
      </c>
    </row>
    <row r="14807" spans="1:8">
      <c r="A14807" s="508" t="s">
        <v>673</v>
      </c>
      <c r="B14807" s="509" t="s">
        <v>445</v>
      </c>
      <c r="C14807" s="509">
        <v>63</v>
      </c>
      <c r="H14807" s="509">
        <v>0</v>
      </c>
    </row>
    <row r="14808" spans="1:8">
      <c r="A14808" s="508" t="s">
        <v>673</v>
      </c>
      <c r="B14808" s="509" t="s">
        <v>445</v>
      </c>
      <c r="C14808" s="509" t="s">
        <v>1033</v>
      </c>
      <c r="H14808" s="509">
        <v>0</v>
      </c>
    </row>
    <row r="14809" spans="1:8">
      <c r="A14809" s="508" t="s">
        <v>673</v>
      </c>
      <c r="B14809" s="509" t="s">
        <v>445</v>
      </c>
      <c r="C14809" s="509" t="s">
        <v>1034</v>
      </c>
      <c r="H14809" s="509">
        <v>0</v>
      </c>
    </row>
    <row r="14810" spans="1:8">
      <c r="A14810" s="508" t="s">
        <v>673</v>
      </c>
      <c r="B14810" s="509" t="s">
        <v>445</v>
      </c>
      <c r="C14810" s="509">
        <v>64</v>
      </c>
      <c r="H14810" s="509">
        <v>0</v>
      </c>
    </row>
    <row r="14811" spans="1:8">
      <c r="A14811" s="508" t="s">
        <v>673</v>
      </c>
      <c r="B14811" s="509" t="s">
        <v>445</v>
      </c>
      <c r="C14811" s="509" t="s">
        <v>1035</v>
      </c>
      <c r="H14811" s="509">
        <v>0</v>
      </c>
    </row>
    <row r="14812" spans="1:8">
      <c r="A14812" s="508" t="s">
        <v>673</v>
      </c>
      <c r="B14812" s="509" t="s">
        <v>445</v>
      </c>
      <c r="C14812" s="509">
        <v>65</v>
      </c>
      <c r="H14812" s="509">
        <v>0</v>
      </c>
    </row>
    <row r="14813" spans="1:8">
      <c r="A14813" s="508" t="s">
        <v>673</v>
      </c>
      <c r="B14813" s="509" t="s">
        <v>445</v>
      </c>
      <c r="C14813" s="509">
        <v>66</v>
      </c>
      <c r="H14813" s="509">
        <v>0</v>
      </c>
    </row>
    <row r="14814" spans="1:8">
      <c r="A14814" s="508" t="s">
        <v>673</v>
      </c>
      <c r="B14814" s="509" t="s">
        <v>445</v>
      </c>
      <c r="C14814" s="509" t="s">
        <v>1036</v>
      </c>
      <c r="H14814" s="509">
        <v>0</v>
      </c>
    </row>
    <row r="14815" spans="1:8">
      <c r="A14815" s="508" t="s">
        <v>673</v>
      </c>
      <c r="B14815" s="509" t="s">
        <v>445</v>
      </c>
      <c r="C14815" s="509" t="s">
        <v>1037</v>
      </c>
      <c r="H14815" s="509">
        <v>0</v>
      </c>
    </row>
    <row r="14816" spans="1:8">
      <c r="A14816" s="508" t="s">
        <v>673</v>
      </c>
      <c r="B14816" s="509" t="s">
        <v>445</v>
      </c>
      <c r="C14816" s="509" t="s">
        <v>1038</v>
      </c>
      <c r="H14816" s="509">
        <v>0</v>
      </c>
    </row>
    <row r="14817" spans="1:8">
      <c r="A14817" s="508" t="s">
        <v>673</v>
      </c>
      <c r="B14817" s="509" t="s">
        <v>445</v>
      </c>
      <c r="C14817" s="509" t="s">
        <v>1039</v>
      </c>
      <c r="H14817" s="509">
        <v>0</v>
      </c>
    </row>
    <row r="14818" spans="1:8">
      <c r="A14818" s="508" t="s">
        <v>673</v>
      </c>
      <c r="B14818" s="509" t="s">
        <v>445</v>
      </c>
      <c r="C14818" s="509" t="s">
        <v>1040</v>
      </c>
      <c r="H14818" s="509">
        <v>0</v>
      </c>
    </row>
    <row r="14819" spans="1:8">
      <c r="A14819" s="508" t="s">
        <v>673</v>
      </c>
      <c r="B14819" s="509" t="s">
        <v>445</v>
      </c>
      <c r="C14819" s="509" t="s">
        <v>1041</v>
      </c>
      <c r="H14819" s="509">
        <v>0</v>
      </c>
    </row>
    <row r="14820" spans="1:8">
      <c r="A14820" s="508" t="s">
        <v>673</v>
      </c>
      <c r="B14820" s="509" t="s">
        <v>445</v>
      </c>
      <c r="C14820" s="509" t="s">
        <v>1042</v>
      </c>
    </row>
    <row r="14821" spans="1:8">
      <c r="A14821" s="508" t="s">
        <v>673</v>
      </c>
      <c r="B14821" s="509" t="s">
        <v>445</v>
      </c>
      <c r="C14821" s="509">
        <v>67</v>
      </c>
      <c r="H14821" s="509">
        <v>0</v>
      </c>
    </row>
    <row r="14822" spans="1:8">
      <c r="A14822" s="508" t="s">
        <v>673</v>
      </c>
      <c r="B14822" s="509" t="s">
        <v>445</v>
      </c>
      <c r="C14822" s="509">
        <v>68</v>
      </c>
      <c r="H14822" s="509">
        <v>0</v>
      </c>
    </row>
    <row r="14823" spans="1:8">
      <c r="A14823" s="508" t="s">
        <v>673</v>
      </c>
      <c r="B14823" s="509" t="s">
        <v>445</v>
      </c>
      <c r="C14823" s="509" t="s">
        <v>1043</v>
      </c>
      <c r="H14823" s="509">
        <v>0</v>
      </c>
    </row>
    <row r="14824" spans="1:8">
      <c r="A14824" s="508" t="s">
        <v>673</v>
      </c>
      <c r="B14824" s="509" t="s">
        <v>445</v>
      </c>
      <c r="C14824" s="509">
        <v>69</v>
      </c>
      <c r="H14824" s="509">
        <v>0</v>
      </c>
    </row>
    <row r="14825" spans="1:8">
      <c r="A14825" s="508" t="s">
        <v>673</v>
      </c>
      <c r="B14825" s="509" t="s">
        <v>445</v>
      </c>
      <c r="C14825" s="509" t="s">
        <v>1044</v>
      </c>
      <c r="H14825" s="509">
        <v>0</v>
      </c>
    </row>
    <row r="14826" spans="1:8">
      <c r="A14826" s="508" t="s">
        <v>673</v>
      </c>
      <c r="B14826" s="509" t="s">
        <v>445</v>
      </c>
      <c r="C14826" s="509" t="s">
        <v>1045</v>
      </c>
      <c r="H14826" s="509">
        <v>0</v>
      </c>
    </row>
    <row r="14827" spans="1:8">
      <c r="A14827" s="508" t="s">
        <v>673</v>
      </c>
      <c r="B14827" s="509" t="s">
        <v>445</v>
      </c>
      <c r="C14827" s="509">
        <v>70</v>
      </c>
      <c r="H14827" s="509">
        <v>0</v>
      </c>
    </row>
    <row r="14828" spans="1:8">
      <c r="A14828" s="508" t="s">
        <v>673</v>
      </c>
      <c r="B14828" s="509" t="s">
        <v>445</v>
      </c>
      <c r="C14828" s="509" t="s">
        <v>1046</v>
      </c>
      <c r="H14828" s="509">
        <v>0</v>
      </c>
    </row>
    <row r="14829" spans="1:8">
      <c r="A14829" s="508" t="s">
        <v>673</v>
      </c>
      <c r="B14829" s="509" t="s">
        <v>445</v>
      </c>
      <c r="C14829" s="509">
        <v>71</v>
      </c>
      <c r="H14829" s="509">
        <v>0</v>
      </c>
    </row>
    <row r="14830" spans="1:8">
      <c r="A14830" s="508" t="s">
        <v>673</v>
      </c>
      <c r="B14830" s="509" t="s">
        <v>445</v>
      </c>
      <c r="C14830" s="509" t="s">
        <v>1047</v>
      </c>
      <c r="H14830" s="509">
        <v>0</v>
      </c>
    </row>
    <row r="14831" spans="1:8">
      <c r="A14831" s="508" t="s">
        <v>673</v>
      </c>
      <c r="B14831" s="509" t="s">
        <v>445</v>
      </c>
      <c r="C14831" s="509" t="s">
        <v>1048</v>
      </c>
      <c r="H14831" s="509">
        <v>0</v>
      </c>
    </row>
    <row r="14832" spans="1:8">
      <c r="A14832" s="508" t="s">
        <v>673</v>
      </c>
      <c r="B14832" s="509" t="s">
        <v>445</v>
      </c>
      <c r="C14832" s="509" t="s">
        <v>1049</v>
      </c>
      <c r="H14832" s="509">
        <v>0</v>
      </c>
    </row>
    <row r="14833" spans="1:8">
      <c r="A14833" s="508" t="s">
        <v>673</v>
      </c>
      <c r="B14833" s="509" t="s">
        <v>445</v>
      </c>
      <c r="C14833" s="509" t="s">
        <v>1050</v>
      </c>
      <c r="H14833" s="509">
        <v>0</v>
      </c>
    </row>
    <row r="14834" spans="1:8">
      <c r="A14834" s="508" t="s">
        <v>673</v>
      </c>
      <c r="B14834" s="509" t="s">
        <v>445</v>
      </c>
      <c r="C14834" s="509" t="s">
        <v>1051</v>
      </c>
      <c r="H14834" s="509">
        <v>0</v>
      </c>
    </row>
    <row r="14835" spans="1:8">
      <c r="A14835" s="508" t="s">
        <v>673</v>
      </c>
      <c r="B14835" s="509" t="s">
        <v>445</v>
      </c>
      <c r="C14835" s="509">
        <v>72</v>
      </c>
      <c r="H14835" s="509">
        <v>0</v>
      </c>
    </row>
    <row r="14836" spans="1:8">
      <c r="A14836" s="508" t="s">
        <v>673</v>
      </c>
      <c r="B14836" s="509" t="s">
        <v>445</v>
      </c>
      <c r="C14836" s="509">
        <v>74</v>
      </c>
      <c r="H14836" s="509">
        <v>0</v>
      </c>
    </row>
    <row r="14837" spans="1:8">
      <c r="A14837" s="508" t="s">
        <v>673</v>
      </c>
      <c r="B14837" s="509" t="s">
        <v>445</v>
      </c>
      <c r="C14837" s="509" t="s">
        <v>1406</v>
      </c>
      <c r="D14837" s="509">
        <v>0</v>
      </c>
      <c r="E14837" s="509">
        <v>0</v>
      </c>
      <c r="F14837" s="509">
        <v>0</v>
      </c>
      <c r="G14837" s="509">
        <v>0</v>
      </c>
      <c r="H14837" s="509">
        <v>0</v>
      </c>
    </row>
    <row r="14838" spans="1:8">
      <c r="A14838" s="508" t="s">
        <v>674</v>
      </c>
      <c r="B14838" s="509" t="s">
        <v>446</v>
      </c>
      <c r="C14838" s="509">
        <v>1</v>
      </c>
      <c r="H14838" s="509">
        <v>0</v>
      </c>
    </row>
    <row r="14839" spans="1:8">
      <c r="A14839" s="508" t="s">
        <v>674</v>
      </c>
      <c r="B14839" s="509" t="s">
        <v>446</v>
      </c>
      <c r="C14839" s="509" t="s">
        <v>1023</v>
      </c>
      <c r="H14839" s="509">
        <v>0</v>
      </c>
    </row>
    <row r="14840" spans="1:8">
      <c r="A14840" s="508" t="s">
        <v>674</v>
      </c>
      <c r="B14840" s="509" t="s">
        <v>446</v>
      </c>
      <c r="C14840" s="509">
        <v>2</v>
      </c>
      <c r="H14840" s="509">
        <v>0</v>
      </c>
    </row>
    <row r="14841" spans="1:8">
      <c r="A14841" s="508" t="s">
        <v>674</v>
      </c>
      <c r="B14841" s="509" t="s">
        <v>446</v>
      </c>
      <c r="C14841" s="509">
        <v>3</v>
      </c>
      <c r="H14841" s="509">
        <v>0</v>
      </c>
    </row>
    <row r="14842" spans="1:8">
      <c r="A14842" s="508" t="s">
        <v>674</v>
      </c>
      <c r="B14842" s="509" t="s">
        <v>446</v>
      </c>
      <c r="C14842" s="509">
        <v>4</v>
      </c>
      <c r="H14842" s="509">
        <v>0</v>
      </c>
    </row>
    <row r="14843" spans="1:8">
      <c r="A14843" s="508" t="s">
        <v>674</v>
      </c>
      <c r="B14843" s="509" t="s">
        <v>446</v>
      </c>
      <c r="C14843" s="509">
        <v>5</v>
      </c>
      <c r="H14843" s="509">
        <v>0</v>
      </c>
    </row>
    <row r="14844" spans="1:8">
      <c r="A14844" s="508" t="s">
        <v>674</v>
      </c>
      <c r="B14844" s="509" t="s">
        <v>446</v>
      </c>
      <c r="C14844" s="509">
        <v>6</v>
      </c>
      <c r="H14844" s="509">
        <v>0</v>
      </c>
    </row>
    <row r="14845" spans="1:8">
      <c r="A14845" s="508" t="s">
        <v>674</v>
      </c>
      <c r="B14845" s="509" t="s">
        <v>446</v>
      </c>
      <c r="C14845" s="509">
        <v>7</v>
      </c>
      <c r="H14845" s="509">
        <v>0</v>
      </c>
    </row>
    <row r="14846" spans="1:8">
      <c r="A14846" s="508" t="s">
        <v>674</v>
      </c>
      <c r="B14846" s="509" t="s">
        <v>446</v>
      </c>
      <c r="C14846" s="509">
        <v>8</v>
      </c>
      <c r="H14846" s="509">
        <v>0</v>
      </c>
    </row>
    <row r="14847" spans="1:8">
      <c r="A14847" s="508" t="s">
        <v>674</v>
      </c>
      <c r="B14847" s="509" t="s">
        <v>446</v>
      </c>
      <c r="C14847" s="509">
        <v>9</v>
      </c>
      <c r="H14847" s="509">
        <v>0</v>
      </c>
    </row>
    <row r="14848" spans="1:8">
      <c r="A14848" s="508" t="s">
        <v>674</v>
      </c>
      <c r="B14848" s="509" t="s">
        <v>446</v>
      </c>
      <c r="C14848" s="509">
        <v>10</v>
      </c>
      <c r="H14848" s="509">
        <v>0</v>
      </c>
    </row>
    <row r="14849" spans="1:8">
      <c r="A14849" s="508" t="s">
        <v>674</v>
      </c>
      <c r="B14849" s="509" t="s">
        <v>446</v>
      </c>
      <c r="C14849" s="509">
        <v>11</v>
      </c>
      <c r="H14849" s="509">
        <v>0</v>
      </c>
    </row>
    <row r="14850" spans="1:8">
      <c r="A14850" s="508" t="s">
        <v>674</v>
      </c>
      <c r="B14850" s="509" t="s">
        <v>446</v>
      </c>
      <c r="C14850" s="509">
        <v>12</v>
      </c>
      <c r="H14850" s="509">
        <v>0</v>
      </c>
    </row>
    <row r="14851" spans="1:8">
      <c r="A14851" s="508" t="s">
        <v>674</v>
      </c>
      <c r="B14851" s="509" t="s">
        <v>446</v>
      </c>
      <c r="C14851" s="509">
        <v>13</v>
      </c>
      <c r="H14851" s="509">
        <v>0</v>
      </c>
    </row>
    <row r="14852" spans="1:8">
      <c r="A14852" s="508" t="s">
        <v>674</v>
      </c>
      <c r="B14852" s="509" t="s">
        <v>446</v>
      </c>
      <c r="C14852" s="509">
        <v>14</v>
      </c>
      <c r="H14852" s="509">
        <v>0</v>
      </c>
    </row>
    <row r="14853" spans="1:8">
      <c r="A14853" s="508" t="s">
        <v>674</v>
      </c>
      <c r="B14853" s="509" t="s">
        <v>446</v>
      </c>
      <c r="C14853" s="509">
        <v>15</v>
      </c>
      <c r="H14853" s="509">
        <v>0</v>
      </c>
    </row>
    <row r="14854" spans="1:8">
      <c r="A14854" s="508" t="s">
        <v>674</v>
      </c>
      <c r="B14854" s="509" t="s">
        <v>446</v>
      </c>
      <c r="C14854" s="509">
        <v>16</v>
      </c>
      <c r="H14854" s="509">
        <v>0</v>
      </c>
    </row>
    <row r="14855" spans="1:8">
      <c r="A14855" s="508" t="s">
        <v>674</v>
      </c>
      <c r="B14855" s="509" t="s">
        <v>446</v>
      </c>
      <c r="C14855" s="509">
        <v>17</v>
      </c>
      <c r="H14855" s="509">
        <v>0</v>
      </c>
    </row>
    <row r="14856" spans="1:8">
      <c r="A14856" s="508" t="s">
        <v>674</v>
      </c>
      <c r="B14856" s="509" t="s">
        <v>446</v>
      </c>
      <c r="C14856" s="509">
        <v>18</v>
      </c>
      <c r="H14856" s="509">
        <v>0</v>
      </c>
    </row>
    <row r="14857" spans="1:8">
      <c r="A14857" s="508" t="s">
        <v>674</v>
      </c>
      <c r="B14857" s="509" t="s">
        <v>446</v>
      </c>
      <c r="C14857" s="509" t="s">
        <v>1024</v>
      </c>
      <c r="H14857" s="509">
        <v>0</v>
      </c>
    </row>
    <row r="14858" spans="1:8">
      <c r="A14858" s="508" t="s">
        <v>674</v>
      </c>
      <c r="B14858" s="509" t="s">
        <v>446</v>
      </c>
      <c r="C14858" s="509" t="s">
        <v>1025</v>
      </c>
      <c r="H14858" s="509">
        <v>0</v>
      </c>
    </row>
    <row r="14859" spans="1:8">
      <c r="A14859" s="508" t="s">
        <v>674</v>
      </c>
      <c r="B14859" s="509" t="s">
        <v>446</v>
      </c>
      <c r="C14859" s="509">
        <v>19</v>
      </c>
      <c r="H14859" s="509">
        <v>0</v>
      </c>
    </row>
    <row r="14860" spans="1:8">
      <c r="A14860" s="508" t="s">
        <v>674</v>
      </c>
      <c r="B14860" s="509" t="s">
        <v>446</v>
      </c>
      <c r="C14860" s="509">
        <v>20</v>
      </c>
      <c r="H14860" s="509">
        <v>0</v>
      </c>
    </row>
    <row r="14861" spans="1:8">
      <c r="A14861" s="508" t="s">
        <v>674</v>
      </c>
      <c r="B14861" s="509" t="s">
        <v>446</v>
      </c>
      <c r="C14861" s="509">
        <v>21</v>
      </c>
      <c r="H14861" s="509">
        <v>0</v>
      </c>
    </row>
    <row r="14862" spans="1:8">
      <c r="A14862" s="508" t="s">
        <v>674</v>
      </c>
      <c r="B14862" s="509" t="s">
        <v>446</v>
      </c>
      <c r="C14862" s="509" t="s">
        <v>1026</v>
      </c>
      <c r="H14862" s="509">
        <v>0</v>
      </c>
    </row>
    <row r="14863" spans="1:8">
      <c r="A14863" s="508" t="s">
        <v>674</v>
      </c>
      <c r="B14863" s="509" t="s">
        <v>446</v>
      </c>
      <c r="C14863" s="509" t="s">
        <v>1027</v>
      </c>
      <c r="H14863" s="509">
        <v>0</v>
      </c>
    </row>
    <row r="14864" spans="1:8">
      <c r="A14864" s="508" t="s">
        <v>674</v>
      </c>
      <c r="B14864" s="509" t="s">
        <v>446</v>
      </c>
      <c r="C14864" s="509" t="s">
        <v>1028</v>
      </c>
      <c r="H14864" s="509">
        <v>0</v>
      </c>
    </row>
    <row r="14865" spans="1:8">
      <c r="A14865" s="508" t="s">
        <v>674</v>
      </c>
      <c r="B14865" s="509" t="s">
        <v>446</v>
      </c>
      <c r="C14865" s="509">
        <v>22</v>
      </c>
      <c r="H14865" s="509">
        <v>0</v>
      </c>
    </row>
    <row r="14866" spans="1:8">
      <c r="A14866" s="508" t="s">
        <v>674</v>
      </c>
      <c r="B14866" s="509" t="s">
        <v>446</v>
      </c>
      <c r="C14866" s="509">
        <v>23</v>
      </c>
      <c r="H14866" s="509">
        <v>0</v>
      </c>
    </row>
    <row r="14867" spans="1:8">
      <c r="A14867" s="508" t="s">
        <v>674</v>
      </c>
      <c r="B14867" s="509" t="s">
        <v>446</v>
      </c>
      <c r="C14867" s="509" t="s">
        <v>1029</v>
      </c>
      <c r="H14867" s="509">
        <v>0</v>
      </c>
    </row>
    <row r="14868" spans="1:8">
      <c r="A14868" s="508" t="s">
        <v>674</v>
      </c>
      <c r="B14868" s="509" t="s">
        <v>446</v>
      </c>
      <c r="C14868" s="509">
        <v>24</v>
      </c>
      <c r="H14868" s="509">
        <v>0</v>
      </c>
    </row>
    <row r="14869" spans="1:8">
      <c r="A14869" s="508" t="s">
        <v>674</v>
      </c>
      <c r="B14869" s="509" t="s">
        <v>446</v>
      </c>
      <c r="C14869" s="509">
        <v>25</v>
      </c>
    </row>
    <row r="14870" spans="1:8">
      <c r="A14870" s="508" t="s">
        <v>674</v>
      </c>
      <c r="B14870" s="509" t="s">
        <v>446</v>
      </c>
      <c r="C14870" s="509">
        <v>26</v>
      </c>
      <c r="H14870" s="509">
        <v>0</v>
      </c>
    </row>
    <row r="14871" spans="1:8">
      <c r="A14871" s="508" t="s">
        <v>674</v>
      </c>
      <c r="B14871" s="509" t="s">
        <v>446</v>
      </c>
      <c r="C14871" s="509">
        <v>27</v>
      </c>
      <c r="H14871" s="509">
        <v>0</v>
      </c>
    </row>
    <row r="14872" spans="1:8">
      <c r="A14872" s="508" t="s">
        <v>674</v>
      </c>
      <c r="B14872" s="509" t="s">
        <v>446</v>
      </c>
      <c r="C14872" s="509">
        <v>28</v>
      </c>
      <c r="H14872" s="509">
        <v>0</v>
      </c>
    </row>
    <row r="14873" spans="1:8">
      <c r="A14873" s="508" t="s">
        <v>674</v>
      </c>
      <c r="B14873" s="509" t="s">
        <v>446</v>
      </c>
      <c r="C14873" s="509">
        <v>29</v>
      </c>
      <c r="H14873" s="509">
        <v>0</v>
      </c>
    </row>
    <row r="14874" spans="1:8">
      <c r="A14874" s="508" t="s">
        <v>674</v>
      </c>
      <c r="B14874" s="509" t="s">
        <v>446</v>
      </c>
      <c r="C14874" s="509">
        <v>30</v>
      </c>
      <c r="H14874" s="509">
        <v>0</v>
      </c>
    </row>
    <row r="14875" spans="1:8">
      <c r="A14875" s="508" t="s">
        <v>674</v>
      </c>
      <c r="B14875" s="509" t="s">
        <v>446</v>
      </c>
      <c r="C14875" s="509">
        <v>31</v>
      </c>
      <c r="H14875" s="509">
        <v>0</v>
      </c>
    </row>
    <row r="14876" spans="1:8">
      <c r="A14876" s="508" t="s">
        <v>674</v>
      </c>
      <c r="B14876" s="509" t="s">
        <v>446</v>
      </c>
      <c r="C14876" s="509">
        <v>32</v>
      </c>
      <c r="H14876" s="509">
        <v>0</v>
      </c>
    </row>
    <row r="14877" spans="1:8">
      <c r="A14877" s="508" t="s">
        <v>674</v>
      </c>
      <c r="B14877" s="509" t="s">
        <v>446</v>
      </c>
      <c r="C14877" s="509">
        <v>33</v>
      </c>
      <c r="H14877" s="509">
        <v>0</v>
      </c>
    </row>
    <row r="14878" spans="1:8">
      <c r="A14878" s="508" t="s">
        <v>674</v>
      </c>
      <c r="B14878" s="509" t="s">
        <v>446</v>
      </c>
      <c r="C14878" s="509">
        <v>34</v>
      </c>
      <c r="H14878" s="509">
        <v>0</v>
      </c>
    </row>
    <row r="14879" spans="1:8">
      <c r="A14879" s="508" t="s">
        <v>674</v>
      </c>
      <c r="B14879" s="509" t="s">
        <v>446</v>
      </c>
      <c r="C14879" s="509">
        <v>35</v>
      </c>
      <c r="H14879" s="509">
        <v>0</v>
      </c>
    </row>
    <row r="14880" spans="1:8">
      <c r="A14880" s="508" t="s">
        <v>674</v>
      </c>
      <c r="B14880" s="509" t="s">
        <v>446</v>
      </c>
      <c r="C14880" s="509">
        <v>36</v>
      </c>
      <c r="H14880" s="509">
        <v>0</v>
      </c>
    </row>
    <row r="14881" spans="1:8">
      <c r="A14881" s="508" t="s">
        <v>674</v>
      </c>
      <c r="B14881" s="509" t="s">
        <v>446</v>
      </c>
      <c r="C14881" s="509">
        <v>37</v>
      </c>
      <c r="H14881" s="509">
        <v>0</v>
      </c>
    </row>
    <row r="14882" spans="1:8">
      <c r="A14882" s="508" t="s">
        <v>674</v>
      </c>
      <c r="B14882" s="509" t="s">
        <v>446</v>
      </c>
      <c r="C14882" s="509">
        <v>38</v>
      </c>
      <c r="H14882" s="509">
        <v>0</v>
      </c>
    </row>
    <row r="14883" spans="1:8">
      <c r="A14883" s="508" t="s">
        <v>674</v>
      </c>
      <c r="B14883" s="509" t="s">
        <v>446</v>
      </c>
      <c r="C14883" s="509" t="s">
        <v>1030</v>
      </c>
    </row>
    <row r="14884" spans="1:8">
      <c r="A14884" s="508" t="s">
        <v>674</v>
      </c>
      <c r="B14884" s="509" t="s">
        <v>446</v>
      </c>
      <c r="C14884" s="509">
        <v>39</v>
      </c>
      <c r="H14884" s="509">
        <v>0</v>
      </c>
    </row>
    <row r="14885" spans="1:8">
      <c r="A14885" s="508" t="s">
        <v>674</v>
      </c>
      <c r="B14885" s="509" t="s">
        <v>446</v>
      </c>
      <c r="C14885" s="509">
        <v>40</v>
      </c>
      <c r="H14885" s="509">
        <v>0</v>
      </c>
    </row>
    <row r="14886" spans="1:8">
      <c r="A14886" s="508" t="s">
        <v>674</v>
      </c>
      <c r="B14886" s="509" t="s">
        <v>446</v>
      </c>
      <c r="C14886" s="509">
        <v>41</v>
      </c>
      <c r="H14886" s="509">
        <v>0</v>
      </c>
    </row>
    <row r="14887" spans="1:8">
      <c r="A14887" s="508" t="s">
        <v>674</v>
      </c>
      <c r="B14887" s="509" t="s">
        <v>446</v>
      </c>
      <c r="C14887" s="509">
        <v>42</v>
      </c>
      <c r="H14887" s="509">
        <v>0</v>
      </c>
    </row>
    <row r="14888" spans="1:8">
      <c r="A14888" s="508" t="s">
        <v>674</v>
      </c>
      <c r="B14888" s="509" t="s">
        <v>446</v>
      </c>
      <c r="C14888" s="509">
        <v>43</v>
      </c>
      <c r="H14888" s="509">
        <v>0</v>
      </c>
    </row>
    <row r="14889" spans="1:8">
      <c r="A14889" s="508" t="s">
        <v>674</v>
      </c>
      <c r="B14889" s="509" t="s">
        <v>446</v>
      </c>
      <c r="C14889" s="509">
        <v>44</v>
      </c>
      <c r="H14889" s="509">
        <v>0</v>
      </c>
    </row>
    <row r="14890" spans="1:8">
      <c r="A14890" s="508" t="s">
        <v>674</v>
      </c>
      <c r="B14890" s="509" t="s">
        <v>446</v>
      </c>
      <c r="C14890" s="509">
        <v>45</v>
      </c>
      <c r="H14890" s="509">
        <v>0</v>
      </c>
    </row>
    <row r="14891" spans="1:8">
      <c r="A14891" s="508" t="s">
        <v>674</v>
      </c>
      <c r="B14891" s="509" t="s">
        <v>446</v>
      </c>
      <c r="C14891" s="509">
        <v>46</v>
      </c>
      <c r="H14891" s="509">
        <v>0</v>
      </c>
    </row>
    <row r="14892" spans="1:8">
      <c r="A14892" s="508" t="s">
        <v>674</v>
      </c>
      <c r="B14892" s="509" t="s">
        <v>446</v>
      </c>
      <c r="C14892" s="509">
        <v>47</v>
      </c>
      <c r="H14892" s="509">
        <v>0</v>
      </c>
    </row>
    <row r="14893" spans="1:8">
      <c r="A14893" s="508" t="s">
        <v>674</v>
      </c>
      <c r="B14893" s="509" t="s">
        <v>446</v>
      </c>
      <c r="C14893" s="509">
        <v>48</v>
      </c>
      <c r="H14893" s="509">
        <v>0</v>
      </c>
    </row>
    <row r="14894" spans="1:8">
      <c r="A14894" s="508" t="s">
        <v>674</v>
      </c>
      <c r="B14894" s="509" t="s">
        <v>446</v>
      </c>
      <c r="C14894" s="509">
        <v>49</v>
      </c>
      <c r="H14894" s="509">
        <v>0</v>
      </c>
    </row>
    <row r="14895" spans="1:8">
      <c r="A14895" s="508" t="s">
        <v>674</v>
      </c>
      <c r="B14895" s="509" t="s">
        <v>446</v>
      </c>
      <c r="C14895" s="509">
        <v>50</v>
      </c>
      <c r="H14895" s="509">
        <v>0</v>
      </c>
    </row>
    <row r="14896" spans="1:8">
      <c r="A14896" s="508" t="s">
        <v>674</v>
      </c>
      <c r="B14896" s="509" t="s">
        <v>446</v>
      </c>
      <c r="C14896" s="509">
        <v>51</v>
      </c>
      <c r="H14896" s="509">
        <v>0</v>
      </c>
    </row>
    <row r="14897" spans="1:8">
      <c r="A14897" s="508" t="s">
        <v>674</v>
      </c>
      <c r="B14897" s="509" t="s">
        <v>446</v>
      </c>
      <c r="C14897" s="509" t="s">
        <v>1031</v>
      </c>
      <c r="H14897" s="509">
        <v>0</v>
      </c>
    </row>
    <row r="14898" spans="1:8">
      <c r="A14898" s="508" t="s">
        <v>674</v>
      </c>
      <c r="B14898" s="509" t="s">
        <v>446</v>
      </c>
      <c r="C14898" s="509" t="s">
        <v>1032</v>
      </c>
      <c r="H14898" s="509">
        <v>0</v>
      </c>
    </row>
    <row r="14899" spans="1:8">
      <c r="A14899" s="508" t="s">
        <v>674</v>
      </c>
      <c r="B14899" s="509" t="s">
        <v>446</v>
      </c>
      <c r="C14899" s="509">
        <v>52</v>
      </c>
      <c r="H14899" s="509">
        <v>0</v>
      </c>
    </row>
    <row r="14900" spans="1:8">
      <c r="A14900" s="508" t="s">
        <v>674</v>
      </c>
      <c r="B14900" s="509" t="s">
        <v>446</v>
      </c>
      <c r="C14900" s="509">
        <v>53</v>
      </c>
      <c r="H14900" s="509">
        <v>0</v>
      </c>
    </row>
    <row r="14901" spans="1:8">
      <c r="A14901" s="508" t="s">
        <v>674</v>
      </c>
      <c r="B14901" s="509" t="s">
        <v>446</v>
      </c>
      <c r="C14901" s="509">
        <v>54</v>
      </c>
      <c r="H14901" s="509">
        <v>0</v>
      </c>
    </row>
    <row r="14902" spans="1:8">
      <c r="A14902" s="508" t="s">
        <v>674</v>
      </c>
      <c r="B14902" s="509" t="s">
        <v>446</v>
      </c>
      <c r="C14902" s="509">
        <v>55</v>
      </c>
      <c r="H14902" s="509">
        <v>0</v>
      </c>
    </row>
    <row r="14903" spans="1:8">
      <c r="A14903" s="508" t="s">
        <v>674</v>
      </c>
      <c r="B14903" s="509" t="s">
        <v>446</v>
      </c>
      <c r="C14903" s="509">
        <v>56</v>
      </c>
      <c r="H14903" s="509">
        <v>0</v>
      </c>
    </row>
    <row r="14904" spans="1:8">
      <c r="A14904" s="508" t="s">
        <v>674</v>
      </c>
      <c r="B14904" s="509" t="s">
        <v>446</v>
      </c>
      <c r="C14904" s="509">
        <v>57</v>
      </c>
      <c r="H14904" s="509">
        <v>0</v>
      </c>
    </row>
    <row r="14905" spans="1:8">
      <c r="A14905" s="508" t="s">
        <v>674</v>
      </c>
      <c r="B14905" s="509" t="s">
        <v>446</v>
      </c>
      <c r="C14905" s="509">
        <v>58</v>
      </c>
      <c r="H14905" s="509">
        <v>0</v>
      </c>
    </row>
    <row r="14906" spans="1:8">
      <c r="A14906" s="508" t="s">
        <v>674</v>
      </c>
      <c r="B14906" s="509" t="s">
        <v>446</v>
      </c>
      <c r="C14906" s="509">
        <v>59</v>
      </c>
      <c r="H14906" s="509">
        <v>0</v>
      </c>
    </row>
    <row r="14907" spans="1:8">
      <c r="A14907" s="508" t="s">
        <v>674</v>
      </c>
      <c r="B14907" s="509" t="s">
        <v>446</v>
      </c>
      <c r="C14907" s="509">
        <v>60</v>
      </c>
      <c r="H14907" s="509">
        <v>0</v>
      </c>
    </row>
    <row r="14908" spans="1:8">
      <c r="A14908" s="508" t="s">
        <v>674</v>
      </c>
      <c r="B14908" s="509" t="s">
        <v>446</v>
      </c>
      <c r="C14908" s="509">
        <v>61</v>
      </c>
      <c r="H14908" s="509">
        <v>0</v>
      </c>
    </row>
    <row r="14909" spans="1:8">
      <c r="A14909" s="508" t="s">
        <v>674</v>
      </c>
      <c r="B14909" s="509" t="s">
        <v>446</v>
      </c>
      <c r="C14909" s="509">
        <v>62</v>
      </c>
      <c r="H14909" s="509">
        <v>0</v>
      </c>
    </row>
    <row r="14910" spans="1:8">
      <c r="A14910" s="508" t="s">
        <v>674</v>
      </c>
      <c r="B14910" s="509" t="s">
        <v>446</v>
      </c>
      <c r="C14910" s="509">
        <v>63</v>
      </c>
      <c r="H14910" s="509">
        <v>0</v>
      </c>
    </row>
    <row r="14911" spans="1:8">
      <c r="A14911" s="508" t="s">
        <v>674</v>
      </c>
      <c r="B14911" s="509" t="s">
        <v>446</v>
      </c>
      <c r="C14911" s="509" t="s">
        <v>1033</v>
      </c>
      <c r="H14911" s="509">
        <v>0</v>
      </c>
    </row>
    <row r="14912" spans="1:8">
      <c r="A14912" s="508" t="s">
        <v>674</v>
      </c>
      <c r="B14912" s="509" t="s">
        <v>446</v>
      </c>
      <c r="C14912" s="509" t="s">
        <v>1034</v>
      </c>
      <c r="H14912" s="509">
        <v>0</v>
      </c>
    </row>
    <row r="14913" spans="1:8">
      <c r="A14913" s="508" t="s">
        <v>674</v>
      </c>
      <c r="B14913" s="509" t="s">
        <v>446</v>
      </c>
      <c r="C14913" s="509">
        <v>64</v>
      </c>
      <c r="H14913" s="509">
        <v>0</v>
      </c>
    </row>
    <row r="14914" spans="1:8">
      <c r="A14914" s="508" t="s">
        <v>674</v>
      </c>
      <c r="B14914" s="509" t="s">
        <v>446</v>
      </c>
      <c r="C14914" s="509" t="s">
        <v>1035</v>
      </c>
      <c r="H14914" s="509">
        <v>0</v>
      </c>
    </row>
    <row r="14915" spans="1:8">
      <c r="A14915" s="508" t="s">
        <v>674</v>
      </c>
      <c r="B14915" s="509" t="s">
        <v>446</v>
      </c>
      <c r="C14915" s="509">
        <v>65</v>
      </c>
      <c r="H14915" s="509">
        <v>0</v>
      </c>
    </row>
    <row r="14916" spans="1:8">
      <c r="A14916" s="508" t="s">
        <v>674</v>
      </c>
      <c r="B14916" s="509" t="s">
        <v>446</v>
      </c>
      <c r="C14916" s="509">
        <v>66</v>
      </c>
      <c r="H14916" s="509">
        <v>0</v>
      </c>
    </row>
    <row r="14917" spans="1:8">
      <c r="A14917" s="508" t="s">
        <v>674</v>
      </c>
      <c r="B14917" s="509" t="s">
        <v>446</v>
      </c>
      <c r="C14917" s="509" t="s">
        <v>1036</v>
      </c>
      <c r="H14917" s="509">
        <v>0</v>
      </c>
    </row>
    <row r="14918" spans="1:8">
      <c r="A14918" s="508" t="s">
        <v>674</v>
      </c>
      <c r="B14918" s="509" t="s">
        <v>446</v>
      </c>
      <c r="C14918" s="509" t="s">
        <v>1037</v>
      </c>
      <c r="H14918" s="509">
        <v>0</v>
      </c>
    </row>
    <row r="14919" spans="1:8">
      <c r="A14919" s="508" t="s">
        <v>674</v>
      </c>
      <c r="B14919" s="509" t="s">
        <v>446</v>
      </c>
      <c r="C14919" s="509" t="s">
        <v>1038</v>
      </c>
      <c r="H14919" s="509">
        <v>0</v>
      </c>
    </row>
    <row r="14920" spans="1:8">
      <c r="A14920" s="508" t="s">
        <v>674</v>
      </c>
      <c r="B14920" s="509" t="s">
        <v>446</v>
      </c>
      <c r="C14920" s="509" t="s">
        <v>1039</v>
      </c>
      <c r="H14920" s="509">
        <v>0</v>
      </c>
    </row>
    <row r="14921" spans="1:8">
      <c r="A14921" s="508" t="s">
        <v>674</v>
      </c>
      <c r="B14921" s="509" t="s">
        <v>446</v>
      </c>
      <c r="C14921" s="509" t="s">
        <v>1040</v>
      </c>
      <c r="H14921" s="509">
        <v>0</v>
      </c>
    </row>
    <row r="14922" spans="1:8">
      <c r="A14922" s="508" t="s">
        <v>674</v>
      </c>
      <c r="B14922" s="509" t="s">
        <v>446</v>
      </c>
      <c r="C14922" s="509" t="s">
        <v>1041</v>
      </c>
      <c r="H14922" s="509">
        <v>0</v>
      </c>
    </row>
    <row r="14923" spans="1:8">
      <c r="A14923" s="508" t="s">
        <v>674</v>
      </c>
      <c r="B14923" s="509" t="s">
        <v>446</v>
      </c>
      <c r="C14923" s="509" t="s">
        <v>1042</v>
      </c>
    </row>
    <row r="14924" spans="1:8">
      <c r="A14924" s="508" t="s">
        <v>674</v>
      </c>
      <c r="B14924" s="509" t="s">
        <v>446</v>
      </c>
      <c r="C14924" s="509">
        <v>67</v>
      </c>
      <c r="H14924" s="509">
        <v>0</v>
      </c>
    </row>
    <row r="14925" spans="1:8">
      <c r="A14925" s="508" t="s">
        <v>674</v>
      </c>
      <c r="B14925" s="509" t="s">
        <v>446</v>
      </c>
      <c r="C14925" s="509">
        <v>68</v>
      </c>
      <c r="H14925" s="509">
        <v>0</v>
      </c>
    </row>
    <row r="14926" spans="1:8">
      <c r="A14926" s="508" t="s">
        <v>674</v>
      </c>
      <c r="B14926" s="509" t="s">
        <v>446</v>
      </c>
      <c r="C14926" s="509" t="s">
        <v>1043</v>
      </c>
      <c r="H14926" s="509">
        <v>0</v>
      </c>
    </row>
    <row r="14927" spans="1:8">
      <c r="A14927" s="508" t="s">
        <v>674</v>
      </c>
      <c r="B14927" s="509" t="s">
        <v>446</v>
      </c>
      <c r="C14927" s="509">
        <v>69</v>
      </c>
      <c r="H14927" s="509">
        <v>0</v>
      </c>
    </row>
    <row r="14928" spans="1:8">
      <c r="A14928" s="508" t="s">
        <v>674</v>
      </c>
      <c r="B14928" s="509" t="s">
        <v>446</v>
      </c>
      <c r="C14928" s="509" t="s">
        <v>1044</v>
      </c>
      <c r="H14928" s="509">
        <v>0</v>
      </c>
    </row>
    <row r="14929" spans="1:8">
      <c r="A14929" s="508" t="s">
        <v>674</v>
      </c>
      <c r="B14929" s="509" t="s">
        <v>446</v>
      </c>
      <c r="C14929" s="509" t="s">
        <v>1045</v>
      </c>
      <c r="H14929" s="509">
        <v>0</v>
      </c>
    </row>
    <row r="14930" spans="1:8">
      <c r="A14930" s="508" t="s">
        <v>674</v>
      </c>
      <c r="B14930" s="509" t="s">
        <v>446</v>
      </c>
      <c r="C14930" s="509">
        <v>70</v>
      </c>
      <c r="H14930" s="509">
        <v>0</v>
      </c>
    </row>
    <row r="14931" spans="1:8">
      <c r="A14931" s="508" t="s">
        <v>674</v>
      </c>
      <c r="B14931" s="509" t="s">
        <v>446</v>
      </c>
      <c r="C14931" s="509" t="s">
        <v>1046</v>
      </c>
      <c r="H14931" s="509">
        <v>0</v>
      </c>
    </row>
    <row r="14932" spans="1:8">
      <c r="A14932" s="508" t="s">
        <v>674</v>
      </c>
      <c r="B14932" s="509" t="s">
        <v>446</v>
      </c>
      <c r="C14932" s="509">
        <v>71</v>
      </c>
      <c r="H14932" s="509">
        <v>0</v>
      </c>
    </row>
    <row r="14933" spans="1:8">
      <c r="A14933" s="508" t="s">
        <v>674</v>
      </c>
      <c r="B14933" s="509" t="s">
        <v>446</v>
      </c>
      <c r="C14933" s="509" t="s">
        <v>1047</v>
      </c>
      <c r="H14933" s="509">
        <v>0</v>
      </c>
    </row>
    <row r="14934" spans="1:8">
      <c r="A14934" s="508" t="s">
        <v>674</v>
      </c>
      <c r="B14934" s="509" t="s">
        <v>446</v>
      </c>
      <c r="C14934" s="509" t="s">
        <v>1048</v>
      </c>
      <c r="H14934" s="509">
        <v>0</v>
      </c>
    </row>
    <row r="14935" spans="1:8">
      <c r="A14935" s="508" t="s">
        <v>674</v>
      </c>
      <c r="B14935" s="509" t="s">
        <v>446</v>
      </c>
      <c r="C14935" s="509" t="s">
        <v>1049</v>
      </c>
      <c r="H14935" s="509">
        <v>0</v>
      </c>
    </row>
    <row r="14936" spans="1:8">
      <c r="A14936" s="508" t="s">
        <v>674</v>
      </c>
      <c r="B14936" s="509" t="s">
        <v>446</v>
      </c>
      <c r="C14936" s="509" t="s">
        <v>1050</v>
      </c>
      <c r="H14936" s="509">
        <v>0</v>
      </c>
    </row>
    <row r="14937" spans="1:8">
      <c r="A14937" s="508" t="s">
        <v>674</v>
      </c>
      <c r="B14937" s="509" t="s">
        <v>446</v>
      </c>
      <c r="C14937" s="509" t="s">
        <v>1051</v>
      </c>
      <c r="H14937" s="509">
        <v>0</v>
      </c>
    </row>
    <row r="14938" spans="1:8">
      <c r="A14938" s="508" t="s">
        <v>674</v>
      </c>
      <c r="B14938" s="509" t="s">
        <v>446</v>
      </c>
      <c r="C14938" s="509">
        <v>72</v>
      </c>
      <c r="H14938" s="509">
        <v>0</v>
      </c>
    </row>
    <row r="14939" spans="1:8">
      <c r="A14939" s="508" t="s">
        <v>674</v>
      </c>
      <c r="B14939" s="509" t="s">
        <v>446</v>
      </c>
      <c r="C14939" s="509">
        <v>74</v>
      </c>
      <c r="H14939" s="509">
        <v>0</v>
      </c>
    </row>
    <row r="14940" spans="1:8">
      <c r="A14940" s="508" t="s">
        <v>674</v>
      </c>
      <c r="B14940" s="509" t="s">
        <v>446</v>
      </c>
      <c r="C14940" s="509" t="s">
        <v>4571</v>
      </c>
      <c r="D14940" s="509">
        <v>0</v>
      </c>
      <c r="E14940" s="509">
        <v>0</v>
      </c>
      <c r="F14940" s="509">
        <v>0</v>
      </c>
      <c r="G14940" s="509">
        <v>0</v>
      </c>
      <c r="H14940" s="509">
        <v>0</v>
      </c>
    </row>
    <row r="14941" spans="1:8">
      <c r="A14941" s="508" t="s">
        <v>675</v>
      </c>
      <c r="B14941" s="509" t="s">
        <v>447</v>
      </c>
      <c r="C14941" s="509">
        <v>1</v>
      </c>
      <c r="H14941" s="509">
        <v>0</v>
      </c>
    </row>
    <row r="14942" spans="1:8">
      <c r="A14942" s="508" t="s">
        <v>675</v>
      </c>
      <c r="B14942" s="509" t="s">
        <v>447</v>
      </c>
      <c r="C14942" s="509" t="s">
        <v>1023</v>
      </c>
      <c r="H14942" s="509">
        <v>0</v>
      </c>
    </row>
    <row r="14943" spans="1:8">
      <c r="A14943" s="508" t="s">
        <v>675</v>
      </c>
      <c r="B14943" s="509" t="s">
        <v>447</v>
      </c>
      <c r="C14943" s="509">
        <v>2</v>
      </c>
      <c r="H14943" s="509">
        <v>0</v>
      </c>
    </row>
    <row r="14944" spans="1:8">
      <c r="A14944" s="508" t="s">
        <v>675</v>
      </c>
      <c r="B14944" s="509" t="s">
        <v>447</v>
      </c>
      <c r="C14944" s="509">
        <v>3</v>
      </c>
      <c r="H14944" s="509">
        <v>0</v>
      </c>
    </row>
    <row r="14945" spans="1:8">
      <c r="A14945" s="508" t="s">
        <v>675</v>
      </c>
      <c r="B14945" s="509" t="s">
        <v>447</v>
      </c>
      <c r="C14945" s="509">
        <v>4</v>
      </c>
      <c r="H14945" s="509">
        <v>0</v>
      </c>
    </row>
    <row r="14946" spans="1:8">
      <c r="A14946" s="508" t="s">
        <v>675</v>
      </c>
      <c r="B14946" s="509" t="s">
        <v>447</v>
      </c>
      <c r="C14946" s="509">
        <v>5</v>
      </c>
      <c r="H14946" s="509">
        <v>0</v>
      </c>
    </row>
    <row r="14947" spans="1:8">
      <c r="A14947" s="508" t="s">
        <v>675</v>
      </c>
      <c r="B14947" s="509" t="s">
        <v>447</v>
      </c>
      <c r="C14947" s="509">
        <v>6</v>
      </c>
      <c r="H14947" s="509">
        <v>0</v>
      </c>
    </row>
    <row r="14948" spans="1:8">
      <c r="A14948" s="508" t="s">
        <v>675</v>
      </c>
      <c r="B14948" s="509" t="s">
        <v>447</v>
      </c>
      <c r="C14948" s="509">
        <v>7</v>
      </c>
      <c r="H14948" s="509">
        <v>0</v>
      </c>
    </row>
    <row r="14949" spans="1:8">
      <c r="A14949" s="508" t="s">
        <v>675</v>
      </c>
      <c r="B14949" s="509" t="s">
        <v>447</v>
      </c>
      <c r="C14949" s="509">
        <v>8</v>
      </c>
      <c r="H14949" s="509">
        <v>0</v>
      </c>
    </row>
    <row r="14950" spans="1:8">
      <c r="A14950" s="508" t="s">
        <v>675</v>
      </c>
      <c r="B14950" s="509" t="s">
        <v>447</v>
      </c>
      <c r="C14950" s="509">
        <v>9</v>
      </c>
      <c r="H14950" s="509">
        <v>0</v>
      </c>
    </row>
    <row r="14951" spans="1:8">
      <c r="A14951" s="508" t="s">
        <v>675</v>
      </c>
      <c r="B14951" s="509" t="s">
        <v>447</v>
      </c>
      <c r="C14951" s="509">
        <v>10</v>
      </c>
      <c r="H14951" s="509">
        <v>0</v>
      </c>
    </row>
    <row r="14952" spans="1:8">
      <c r="A14952" s="508" t="s">
        <v>675</v>
      </c>
      <c r="B14952" s="509" t="s">
        <v>447</v>
      </c>
      <c r="C14952" s="509">
        <v>11</v>
      </c>
      <c r="H14952" s="509">
        <v>0</v>
      </c>
    </row>
    <row r="14953" spans="1:8">
      <c r="A14953" s="508" t="s">
        <v>675</v>
      </c>
      <c r="B14953" s="509" t="s">
        <v>447</v>
      </c>
      <c r="C14953" s="509">
        <v>12</v>
      </c>
      <c r="H14953" s="509">
        <v>0</v>
      </c>
    </row>
    <row r="14954" spans="1:8">
      <c r="A14954" s="508" t="s">
        <v>675</v>
      </c>
      <c r="B14954" s="509" t="s">
        <v>447</v>
      </c>
      <c r="C14954" s="509">
        <v>13</v>
      </c>
      <c r="H14954" s="509">
        <v>0</v>
      </c>
    </row>
    <row r="14955" spans="1:8">
      <c r="A14955" s="508" t="s">
        <v>675</v>
      </c>
      <c r="B14955" s="509" t="s">
        <v>447</v>
      </c>
      <c r="C14955" s="509">
        <v>14</v>
      </c>
      <c r="H14955" s="509">
        <v>0</v>
      </c>
    </row>
    <row r="14956" spans="1:8">
      <c r="A14956" s="508" t="s">
        <v>675</v>
      </c>
      <c r="B14956" s="509" t="s">
        <v>447</v>
      </c>
      <c r="C14956" s="509">
        <v>15</v>
      </c>
      <c r="H14956" s="509">
        <v>0</v>
      </c>
    </row>
    <row r="14957" spans="1:8">
      <c r="A14957" s="508" t="s">
        <v>675</v>
      </c>
      <c r="B14957" s="509" t="s">
        <v>447</v>
      </c>
      <c r="C14957" s="509">
        <v>16</v>
      </c>
      <c r="H14957" s="509">
        <v>0</v>
      </c>
    </row>
    <row r="14958" spans="1:8">
      <c r="A14958" s="508" t="s">
        <v>675</v>
      </c>
      <c r="B14958" s="509" t="s">
        <v>447</v>
      </c>
      <c r="C14958" s="509">
        <v>17</v>
      </c>
      <c r="H14958" s="509">
        <v>0</v>
      </c>
    </row>
    <row r="14959" spans="1:8">
      <c r="A14959" s="508" t="s">
        <v>675</v>
      </c>
      <c r="B14959" s="509" t="s">
        <v>447</v>
      </c>
      <c r="C14959" s="509">
        <v>18</v>
      </c>
      <c r="H14959" s="509">
        <v>0</v>
      </c>
    </row>
    <row r="14960" spans="1:8">
      <c r="A14960" s="508" t="s">
        <v>675</v>
      </c>
      <c r="B14960" s="509" t="s">
        <v>447</v>
      </c>
      <c r="C14960" s="509" t="s">
        <v>1024</v>
      </c>
      <c r="H14960" s="509">
        <v>0</v>
      </c>
    </row>
    <row r="14961" spans="1:8">
      <c r="A14961" s="508" t="s">
        <v>675</v>
      </c>
      <c r="B14961" s="509" t="s">
        <v>447</v>
      </c>
      <c r="C14961" s="509" t="s">
        <v>1025</v>
      </c>
      <c r="H14961" s="509">
        <v>0</v>
      </c>
    </row>
    <row r="14962" spans="1:8">
      <c r="A14962" s="508" t="s">
        <v>675</v>
      </c>
      <c r="B14962" s="509" t="s">
        <v>447</v>
      </c>
      <c r="C14962" s="509">
        <v>19</v>
      </c>
      <c r="H14962" s="509">
        <v>0</v>
      </c>
    </row>
    <row r="14963" spans="1:8">
      <c r="A14963" s="508" t="s">
        <v>675</v>
      </c>
      <c r="B14963" s="509" t="s">
        <v>447</v>
      </c>
      <c r="C14963" s="509">
        <v>20</v>
      </c>
      <c r="H14963" s="509">
        <v>0</v>
      </c>
    </row>
    <row r="14964" spans="1:8">
      <c r="A14964" s="508" t="s">
        <v>675</v>
      </c>
      <c r="B14964" s="509" t="s">
        <v>447</v>
      </c>
      <c r="C14964" s="509">
        <v>21</v>
      </c>
      <c r="H14964" s="509">
        <v>0</v>
      </c>
    </row>
    <row r="14965" spans="1:8">
      <c r="A14965" s="508" t="s">
        <v>675</v>
      </c>
      <c r="B14965" s="509" t="s">
        <v>447</v>
      </c>
      <c r="C14965" s="509" t="s">
        <v>1026</v>
      </c>
      <c r="H14965" s="509">
        <v>0</v>
      </c>
    </row>
    <row r="14966" spans="1:8">
      <c r="A14966" s="508" t="s">
        <v>675</v>
      </c>
      <c r="B14966" s="509" t="s">
        <v>447</v>
      </c>
      <c r="C14966" s="509" t="s">
        <v>1027</v>
      </c>
      <c r="H14966" s="509">
        <v>0</v>
      </c>
    </row>
    <row r="14967" spans="1:8">
      <c r="A14967" s="508" t="s">
        <v>675</v>
      </c>
      <c r="B14967" s="509" t="s">
        <v>447</v>
      </c>
      <c r="C14967" s="509" t="s">
        <v>1028</v>
      </c>
      <c r="H14967" s="509">
        <v>0</v>
      </c>
    </row>
    <row r="14968" spans="1:8">
      <c r="A14968" s="508" t="s">
        <v>675</v>
      </c>
      <c r="B14968" s="509" t="s">
        <v>447</v>
      </c>
      <c r="C14968" s="509">
        <v>22</v>
      </c>
      <c r="H14968" s="509">
        <v>0</v>
      </c>
    </row>
    <row r="14969" spans="1:8">
      <c r="A14969" s="508" t="s">
        <v>675</v>
      </c>
      <c r="B14969" s="509" t="s">
        <v>447</v>
      </c>
      <c r="C14969" s="509">
        <v>23</v>
      </c>
      <c r="H14969" s="509">
        <v>0</v>
      </c>
    </row>
    <row r="14970" spans="1:8">
      <c r="A14970" s="508" t="s">
        <v>675</v>
      </c>
      <c r="B14970" s="509" t="s">
        <v>447</v>
      </c>
      <c r="C14970" s="509" t="s">
        <v>1029</v>
      </c>
      <c r="H14970" s="509">
        <v>0</v>
      </c>
    </row>
    <row r="14971" spans="1:8">
      <c r="A14971" s="508" t="s">
        <v>675</v>
      </c>
      <c r="B14971" s="509" t="s">
        <v>447</v>
      </c>
      <c r="C14971" s="509">
        <v>24</v>
      </c>
      <c r="H14971" s="509">
        <v>0</v>
      </c>
    </row>
    <row r="14972" spans="1:8">
      <c r="A14972" s="508" t="s">
        <v>675</v>
      </c>
      <c r="B14972" s="509" t="s">
        <v>447</v>
      </c>
      <c r="C14972" s="509">
        <v>25</v>
      </c>
    </row>
    <row r="14973" spans="1:8">
      <c r="A14973" s="508" t="s">
        <v>675</v>
      </c>
      <c r="B14973" s="509" t="s">
        <v>447</v>
      </c>
      <c r="C14973" s="509">
        <v>26</v>
      </c>
      <c r="H14973" s="509">
        <v>0</v>
      </c>
    </row>
    <row r="14974" spans="1:8">
      <c r="A14974" s="508" t="s">
        <v>675</v>
      </c>
      <c r="B14974" s="509" t="s">
        <v>447</v>
      </c>
      <c r="C14974" s="509">
        <v>27</v>
      </c>
      <c r="H14974" s="509">
        <v>0</v>
      </c>
    </row>
    <row r="14975" spans="1:8">
      <c r="A14975" s="508" t="s">
        <v>675</v>
      </c>
      <c r="B14975" s="509" t="s">
        <v>447</v>
      </c>
      <c r="C14975" s="509">
        <v>28</v>
      </c>
      <c r="H14975" s="509">
        <v>0</v>
      </c>
    </row>
    <row r="14976" spans="1:8">
      <c r="A14976" s="508" t="s">
        <v>675</v>
      </c>
      <c r="B14976" s="509" t="s">
        <v>447</v>
      </c>
      <c r="C14976" s="509">
        <v>29</v>
      </c>
      <c r="H14976" s="509">
        <v>0</v>
      </c>
    </row>
    <row r="14977" spans="1:8">
      <c r="A14977" s="508" t="s">
        <v>675</v>
      </c>
      <c r="B14977" s="509" t="s">
        <v>447</v>
      </c>
      <c r="C14977" s="509">
        <v>30</v>
      </c>
      <c r="H14977" s="509">
        <v>0</v>
      </c>
    </row>
    <row r="14978" spans="1:8">
      <c r="A14978" s="508" t="s">
        <v>675</v>
      </c>
      <c r="B14978" s="509" t="s">
        <v>447</v>
      </c>
      <c r="C14978" s="509">
        <v>31</v>
      </c>
      <c r="H14978" s="509">
        <v>0</v>
      </c>
    </row>
    <row r="14979" spans="1:8">
      <c r="A14979" s="508" t="s">
        <v>675</v>
      </c>
      <c r="B14979" s="509" t="s">
        <v>447</v>
      </c>
      <c r="C14979" s="509">
        <v>32</v>
      </c>
      <c r="H14979" s="509">
        <v>0</v>
      </c>
    </row>
    <row r="14980" spans="1:8">
      <c r="A14980" s="508" t="s">
        <v>675</v>
      </c>
      <c r="B14980" s="509" t="s">
        <v>447</v>
      </c>
      <c r="C14980" s="509">
        <v>33</v>
      </c>
      <c r="H14980" s="509">
        <v>0</v>
      </c>
    </row>
    <row r="14981" spans="1:8">
      <c r="A14981" s="508" t="s">
        <v>675</v>
      </c>
      <c r="B14981" s="509" t="s">
        <v>447</v>
      </c>
      <c r="C14981" s="509">
        <v>34</v>
      </c>
      <c r="H14981" s="509">
        <v>0</v>
      </c>
    </row>
    <row r="14982" spans="1:8">
      <c r="A14982" s="508" t="s">
        <v>675</v>
      </c>
      <c r="B14982" s="509" t="s">
        <v>447</v>
      </c>
      <c r="C14982" s="509">
        <v>35</v>
      </c>
      <c r="H14982" s="509">
        <v>0</v>
      </c>
    </row>
    <row r="14983" spans="1:8">
      <c r="A14983" s="508" t="s">
        <v>675</v>
      </c>
      <c r="B14983" s="509" t="s">
        <v>447</v>
      </c>
      <c r="C14983" s="509">
        <v>36</v>
      </c>
      <c r="H14983" s="509">
        <v>0</v>
      </c>
    </row>
    <row r="14984" spans="1:8">
      <c r="A14984" s="508" t="s">
        <v>675</v>
      </c>
      <c r="B14984" s="509" t="s">
        <v>447</v>
      </c>
      <c r="C14984" s="509">
        <v>37</v>
      </c>
      <c r="H14984" s="509">
        <v>0</v>
      </c>
    </row>
    <row r="14985" spans="1:8">
      <c r="A14985" s="508" t="s">
        <v>675</v>
      </c>
      <c r="B14985" s="509" t="s">
        <v>447</v>
      </c>
      <c r="C14985" s="509">
        <v>38</v>
      </c>
      <c r="H14985" s="509">
        <v>0</v>
      </c>
    </row>
    <row r="14986" spans="1:8">
      <c r="A14986" s="508" t="s">
        <v>675</v>
      </c>
      <c r="B14986" s="509" t="s">
        <v>447</v>
      </c>
      <c r="C14986" s="509" t="s">
        <v>1030</v>
      </c>
    </row>
    <row r="14987" spans="1:8">
      <c r="A14987" s="508" t="s">
        <v>675</v>
      </c>
      <c r="B14987" s="509" t="s">
        <v>447</v>
      </c>
      <c r="C14987" s="509">
        <v>39</v>
      </c>
      <c r="H14987" s="509">
        <v>0</v>
      </c>
    </row>
    <row r="14988" spans="1:8">
      <c r="A14988" s="508" t="s">
        <v>675</v>
      </c>
      <c r="B14988" s="509" t="s">
        <v>447</v>
      </c>
      <c r="C14988" s="509">
        <v>40</v>
      </c>
      <c r="H14988" s="509">
        <v>0</v>
      </c>
    </row>
    <row r="14989" spans="1:8">
      <c r="A14989" s="508" t="s">
        <v>675</v>
      </c>
      <c r="B14989" s="509" t="s">
        <v>447</v>
      </c>
      <c r="C14989" s="509">
        <v>41</v>
      </c>
      <c r="H14989" s="509">
        <v>0</v>
      </c>
    </row>
    <row r="14990" spans="1:8">
      <c r="A14990" s="508" t="s">
        <v>675</v>
      </c>
      <c r="B14990" s="509" t="s">
        <v>447</v>
      </c>
      <c r="C14990" s="509">
        <v>42</v>
      </c>
      <c r="H14990" s="509">
        <v>0</v>
      </c>
    </row>
    <row r="14991" spans="1:8">
      <c r="A14991" s="508" t="s">
        <v>675</v>
      </c>
      <c r="B14991" s="509" t="s">
        <v>447</v>
      </c>
      <c r="C14991" s="509">
        <v>43</v>
      </c>
      <c r="H14991" s="509">
        <v>0</v>
      </c>
    </row>
    <row r="14992" spans="1:8">
      <c r="A14992" s="508" t="s">
        <v>675</v>
      </c>
      <c r="B14992" s="509" t="s">
        <v>447</v>
      </c>
      <c r="C14992" s="509">
        <v>44</v>
      </c>
      <c r="H14992" s="509">
        <v>0</v>
      </c>
    </row>
    <row r="14993" spans="1:8">
      <c r="A14993" s="508" t="s">
        <v>675</v>
      </c>
      <c r="B14993" s="509" t="s">
        <v>447</v>
      </c>
      <c r="C14993" s="509">
        <v>45</v>
      </c>
      <c r="H14993" s="509">
        <v>0</v>
      </c>
    </row>
    <row r="14994" spans="1:8">
      <c r="A14994" s="508" t="s">
        <v>675</v>
      </c>
      <c r="B14994" s="509" t="s">
        <v>447</v>
      </c>
      <c r="C14994" s="509">
        <v>46</v>
      </c>
      <c r="H14994" s="509">
        <v>0</v>
      </c>
    </row>
    <row r="14995" spans="1:8">
      <c r="A14995" s="508" t="s">
        <v>675</v>
      </c>
      <c r="B14995" s="509" t="s">
        <v>447</v>
      </c>
      <c r="C14995" s="509">
        <v>47</v>
      </c>
      <c r="H14995" s="509">
        <v>0</v>
      </c>
    </row>
    <row r="14996" spans="1:8">
      <c r="A14996" s="508" t="s">
        <v>675</v>
      </c>
      <c r="B14996" s="509" t="s">
        <v>447</v>
      </c>
      <c r="C14996" s="509">
        <v>48</v>
      </c>
      <c r="H14996" s="509">
        <v>0</v>
      </c>
    </row>
    <row r="14997" spans="1:8">
      <c r="A14997" s="508" t="s">
        <v>675</v>
      </c>
      <c r="B14997" s="509" t="s">
        <v>447</v>
      </c>
      <c r="C14997" s="509">
        <v>49</v>
      </c>
      <c r="H14997" s="509">
        <v>0</v>
      </c>
    </row>
    <row r="14998" spans="1:8">
      <c r="A14998" s="508" t="s">
        <v>675</v>
      </c>
      <c r="B14998" s="509" t="s">
        <v>447</v>
      </c>
      <c r="C14998" s="509">
        <v>50</v>
      </c>
      <c r="H14998" s="509">
        <v>0</v>
      </c>
    </row>
    <row r="14999" spans="1:8">
      <c r="A14999" s="508" t="s">
        <v>675</v>
      </c>
      <c r="B14999" s="509" t="s">
        <v>447</v>
      </c>
      <c r="C14999" s="509">
        <v>51</v>
      </c>
      <c r="H14999" s="509">
        <v>0</v>
      </c>
    </row>
    <row r="15000" spans="1:8">
      <c r="A15000" s="508" t="s">
        <v>675</v>
      </c>
      <c r="B15000" s="509" t="s">
        <v>447</v>
      </c>
      <c r="C15000" s="509" t="s">
        <v>1031</v>
      </c>
      <c r="H15000" s="509">
        <v>0</v>
      </c>
    </row>
    <row r="15001" spans="1:8">
      <c r="A15001" s="508" t="s">
        <v>675</v>
      </c>
      <c r="B15001" s="509" t="s">
        <v>447</v>
      </c>
      <c r="C15001" s="509" t="s">
        <v>1032</v>
      </c>
      <c r="H15001" s="509">
        <v>0</v>
      </c>
    </row>
    <row r="15002" spans="1:8">
      <c r="A15002" s="508" t="s">
        <v>675</v>
      </c>
      <c r="B15002" s="509" t="s">
        <v>447</v>
      </c>
      <c r="C15002" s="509">
        <v>52</v>
      </c>
      <c r="H15002" s="509">
        <v>0</v>
      </c>
    </row>
    <row r="15003" spans="1:8">
      <c r="A15003" s="508" t="s">
        <v>675</v>
      </c>
      <c r="B15003" s="509" t="s">
        <v>447</v>
      </c>
      <c r="C15003" s="509">
        <v>53</v>
      </c>
      <c r="H15003" s="509">
        <v>0</v>
      </c>
    </row>
    <row r="15004" spans="1:8">
      <c r="A15004" s="508" t="s">
        <v>675</v>
      </c>
      <c r="B15004" s="509" t="s">
        <v>447</v>
      </c>
      <c r="C15004" s="509">
        <v>54</v>
      </c>
      <c r="H15004" s="509">
        <v>0</v>
      </c>
    </row>
    <row r="15005" spans="1:8">
      <c r="A15005" s="508" t="s">
        <v>675</v>
      </c>
      <c r="B15005" s="509" t="s">
        <v>447</v>
      </c>
      <c r="C15005" s="509">
        <v>55</v>
      </c>
      <c r="H15005" s="509">
        <v>0</v>
      </c>
    </row>
    <row r="15006" spans="1:8">
      <c r="A15006" s="508" t="s">
        <v>675</v>
      </c>
      <c r="B15006" s="509" t="s">
        <v>447</v>
      </c>
      <c r="C15006" s="509">
        <v>56</v>
      </c>
      <c r="H15006" s="509">
        <v>0</v>
      </c>
    </row>
    <row r="15007" spans="1:8">
      <c r="A15007" s="508" t="s">
        <v>675</v>
      </c>
      <c r="B15007" s="509" t="s">
        <v>447</v>
      </c>
      <c r="C15007" s="509">
        <v>57</v>
      </c>
      <c r="H15007" s="509">
        <v>0</v>
      </c>
    </row>
    <row r="15008" spans="1:8">
      <c r="A15008" s="508" t="s">
        <v>675</v>
      </c>
      <c r="B15008" s="509" t="s">
        <v>447</v>
      </c>
      <c r="C15008" s="509">
        <v>58</v>
      </c>
      <c r="H15008" s="509">
        <v>0</v>
      </c>
    </row>
    <row r="15009" spans="1:8">
      <c r="A15009" s="508" t="s">
        <v>675</v>
      </c>
      <c r="B15009" s="509" t="s">
        <v>447</v>
      </c>
      <c r="C15009" s="509">
        <v>59</v>
      </c>
      <c r="H15009" s="509">
        <v>0</v>
      </c>
    </row>
    <row r="15010" spans="1:8">
      <c r="A15010" s="508" t="s">
        <v>675</v>
      </c>
      <c r="B15010" s="509" t="s">
        <v>447</v>
      </c>
      <c r="C15010" s="509">
        <v>60</v>
      </c>
      <c r="H15010" s="509">
        <v>0</v>
      </c>
    </row>
    <row r="15011" spans="1:8">
      <c r="A15011" s="508" t="s">
        <v>675</v>
      </c>
      <c r="B15011" s="509" t="s">
        <v>447</v>
      </c>
      <c r="C15011" s="509">
        <v>61</v>
      </c>
      <c r="H15011" s="509">
        <v>0</v>
      </c>
    </row>
    <row r="15012" spans="1:8">
      <c r="A15012" s="508" t="s">
        <v>675</v>
      </c>
      <c r="B15012" s="509" t="s">
        <v>447</v>
      </c>
      <c r="C15012" s="509">
        <v>62</v>
      </c>
      <c r="H15012" s="509">
        <v>0</v>
      </c>
    </row>
    <row r="15013" spans="1:8">
      <c r="A15013" s="508" t="s">
        <v>675</v>
      </c>
      <c r="B15013" s="509" t="s">
        <v>447</v>
      </c>
      <c r="C15013" s="509">
        <v>63</v>
      </c>
      <c r="H15013" s="509">
        <v>0</v>
      </c>
    </row>
    <row r="15014" spans="1:8">
      <c r="A15014" s="508" t="s">
        <v>675</v>
      </c>
      <c r="B15014" s="509" t="s">
        <v>447</v>
      </c>
      <c r="C15014" s="509" t="s">
        <v>1033</v>
      </c>
      <c r="H15014" s="509">
        <v>0</v>
      </c>
    </row>
    <row r="15015" spans="1:8">
      <c r="A15015" s="508" t="s">
        <v>675</v>
      </c>
      <c r="B15015" s="509" t="s">
        <v>447</v>
      </c>
      <c r="C15015" s="509" t="s">
        <v>1034</v>
      </c>
      <c r="H15015" s="509">
        <v>0</v>
      </c>
    </row>
    <row r="15016" spans="1:8">
      <c r="A15016" s="508" t="s">
        <v>675</v>
      </c>
      <c r="B15016" s="509" t="s">
        <v>447</v>
      </c>
      <c r="C15016" s="509">
        <v>64</v>
      </c>
      <c r="H15016" s="509">
        <v>0</v>
      </c>
    </row>
    <row r="15017" spans="1:8">
      <c r="A15017" s="508" t="s">
        <v>675</v>
      </c>
      <c r="B15017" s="509" t="s">
        <v>447</v>
      </c>
      <c r="C15017" s="509" t="s">
        <v>1035</v>
      </c>
      <c r="H15017" s="509">
        <v>0</v>
      </c>
    </row>
    <row r="15018" spans="1:8">
      <c r="A15018" s="508" t="s">
        <v>675</v>
      </c>
      <c r="B15018" s="509" t="s">
        <v>447</v>
      </c>
      <c r="C15018" s="509">
        <v>65</v>
      </c>
      <c r="H15018" s="509">
        <v>0</v>
      </c>
    </row>
    <row r="15019" spans="1:8">
      <c r="A15019" s="508" t="s">
        <v>675</v>
      </c>
      <c r="B15019" s="509" t="s">
        <v>447</v>
      </c>
      <c r="C15019" s="509">
        <v>66</v>
      </c>
      <c r="H15019" s="509">
        <v>0</v>
      </c>
    </row>
    <row r="15020" spans="1:8">
      <c r="A15020" s="508" t="s">
        <v>675</v>
      </c>
      <c r="B15020" s="509" t="s">
        <v>447</v>
      </c>
      <c r="C15020" s="509" t="s">
        <v>1036</v>
      </c>
      <c r="H15020" s="509">
        <v>0</v>
      </c>
    </row>
    <row r="15021" spans="1:8">
      <c r="A15021" s="508" t="s">
        <v>675</v>
      </c>
      <c r="B15021" s="509" t="s">
        <v>447</v>
      </c>
      <c r="C15021" s="509" t="s">
        <v>1037</v>
      </c>
      <c r="H15021" s="509">
        <v>0</v>
      </c>
    </row>
    <row r="15022" spans="1:8">
      <c r="A15022" s="508" t="s">
        <v>675</v>
      </c>
      <c r="B15022" s="509" t="s">
        <v>447</v>
      </c>
      <c r="C15022" s="509" t="s">
        <v>1038</v>
      </c>
      <c r="H15022" s="509">
        <v>0</v>
      </c>
    </row>
    <row r="15023" spans="1:8">
      <c r="A15023" s="508" t="s">
        <v>675</v>
      </c>
      <c r="B15023" s="509" t="s">
        <v>447</v>
      </c>
      <c r="C15023" s="509" t="s">
        <v>1039</v>
      </c>
      <c r="H15023" s="509">
        <v>0</v>
      </c>
    </row>
    <row r="15024" spans="1:8">
      <c r="A15024" s="508" t="s">
        <v>675</v>
      </c>
      <c r="B15024" s="509" t="s">
        <v>447</v>
      </c>
      <c r="C15024" s="509" t="s">
        <v>1040</v>
      </c>
      <c r="H15024" s="509">
        <v>0</v>
      </c>
    </row>
    <row r="15025" spans="1:8">
      <c r="A15025" s="508" t="s">
        <v>675</v>
      </c>
      <c r="B15025" s="509" t="s">
        <v>447</v>
      </c>
      <c r="C15025" s="509" t="s">
        <v>1041</v>
      </c>
      <c r="H15025" s="509">
        <v>0</v>
      </c>
    </row>
    <row r="15026" spans="1:8">
      <c r="A15026" s="508" t="s">
        <v>675</v>
      </c>
      <c r="B15026" s="509" t="s">
        <v>447</v>
      </c>
      <c r="C15026" s="509" t="s">
        <v>1042</v>
      </c>
    </row>
    <row r="15027" spans="1:8">
      <c r="A15027" s="508" t="s">
        <v>675</v>
      </c>
      <c r="B15027" s="509" t="s">
        <v>447</v>
      </c>
      <c r="C15027" s="509">
        <v>67</v>
      </c>
      <c r="H15027" s="509">
        <v>0</v>
      </c>
    </row>
    <row r="15028" spans="1:8">
      <c r="A15028" s="508" t="s">
        <v>675</v>
      </c>
      <c r="B15028" s="509" t="s">
        <v>447</v>
      </c>
      <c r="C15028" s="509">
        <v>68</v>
      </c>
      <c r="H15028" s="509">
        <v>0</v>
      </c>
    </row>
    <row r="15029" spans="1:8">
      <c r="A15029" s="508" t="s">
        <v>675</v>
      </c>
      <c r="B15029" s="509" t="s">
        <v>447</v>
      </c>
      <c r="C15029" s="509" t="s">
        <v>1043</v>
      </c>
      <c r="H15029" s="509">
        <v>0</v>
      </c>
    </row>
    <row r="15030" spans="1:8">
      <c r="A15030" s="508" t="s">
        <v>675</v>
      </c>
      <c r="B15030" s="509" t="s">
        <v>447</v>
      </c>
      <c r="C15030" s="509">
        <v>69</v>
      </c>
      <c r="H15030" s="509">
        <v>0</v>
      </c>
    </row>
    <row r="15031" spans="1:8">
      <c r="A15031" s="508" t="s">
        <v>675</v>
      </c>
      <c r="B15031" s="509" t="s">
        <v>447</v>
      </c>
      <c r="C15031" s="509" t="s">
        <v>1044</v>
      </c>
      <c r="H15031" s="509">
        <v>0</v>
      </c>
    </row>
    <row r="15032" spans="1:8">
      <c r="A15032" s="508" t="s">
        <v>675</v>
      </c>
      <c r="B15032" s="509" t="s">
        <v>447</v>
      </c>
      <c r="C15032" s="509" t="s">
        <v>1045</v>
      </c>
      <c r="H15032" s="509">
        <v>0</v>
      </c>
    </row>
    <row r="15033" spans="1:8">
      <c r="A15033" s="508" t="s">
        <v>675</v>
      </c>
      <c r="B15033" s="509" t="s">
        <v>447</v>
      </c>
      <c r="C15033" s="509">
        <v>70</v>
      </c>
      <c r="H15033" s="509">
        <v>0</v>
      </c>
    </row>
    <row r="15034" spans="1:8">
      <c r="A15034" s="508" t="s">
        <v>675</v>
      </c>
      <c r="B15034" s="509" t="s">
        <v>447</v>
      </c>
      <c r="C15034" s="509" t="s">
        <v>1046</v>
      </c>
      <c r="H15034" s="509">
        <v>0</v>
      </c>
    </row>
    <row r="15035" spans="1:8">
      <c r="A15035" s="508" t="s">
        <v>675</v>
      </c>
      <c r="B15035" s="509" t="s">
        <v>447</v>
      </c>
      <c r="C15035" s="509">
        <v>71</v>
      </c>
      <c r="H15035" s="509">
        <v>0</v>
      </c>
    </row>
    <row r="15036" spans="1:8">
      <c r="A15036" s="508" t="s">
        <v>675</v>
      </c>
      <c r="B15036" s="509" t="s">
        <v>447</v>
      </c>
      <c r="C15036" s="509" t="s">
        <v>1047</v>
      </c>
      <c r="H15036" s="509">
        <v>0</v>
      </c>
    </row>
    <row r="15037" spans="1:8">
      <c r="A15037" s="508" t="s">
        <v>675</v>
      </c>
      <c r="B15037" s="509" t="s">
        <v>447</v>
      </c>
      <c r="C15037" s="509" t="s">
        <v>1048</v>
      </c>
      <c r="H15037" s="509">
        <v>0</v>
      </c>
    </row>
    <row r="15038" spans="1:8">
      <c r="A15038" s="508" t="s">
        <v>675</v>
      </c>
      <c r="B15038" s="509" t="s">
        <v>447</v>
      </c>
      <c r="C15038" s="509" t="s">
        <v>1049</v>
      </c>
      <c r="H15038" s="509">
        <v>0</v>
      </c>
    </row>
    <row r="15039" spans="1:8">
      <c r="A15039" s="508" t="s">
        <v>675</v>
      </c>
      <c r="B15039" s="509" t="s">
        <v>447</v>
      </c>
      <c r="C15039" s="509" t="s">
        <v>1050</v>
      </c>
      <c r="H15039" s="509">
        <v>0</v>
      </c>
    </row>
    <row r="15040" spans="1:8">
      <c r="A15040" s="508" t="s">
        <v>675</v>
      </c>
      <c r="B15040" s="509" t="s">
        <v>447</v>
      </c>
      <c r="C15040" s="509" t="s">
        <v>1051</v>
      </c>
      <c r="H15040" s="509">
        <v>0</v>
      </c>
    </row>
    <row r="15041" spans="1:8">
      <c r="A15041" s="508" t="s">
        <v>675</v>
      </c>
      <c r="B15041" s="509" t="s">
        <v>447</v>
      </c>
      <c r="C15041" s="509">
        <v>72</v>
      </c>
      <c r="H15041" s="509">
        <v>0</v>
      </c>
    </row>
    <row r="15042" spans="1:8">
      <c r="A15042" s="508" t="s">
        <v>675</v>
      </c>
      <c r="B15042" s="509" t="s">
        <v>447</v>
      </c>
      <c r="C15042" s="509">
        <v>74</v>
      </c>
      <c r="H15042" s="509">
        <v>0</v>
      </c>
    </row>
    <row r="15043" spans="1:8">
      <c r="A15043" s="508" t="s">
        <v>675</v>
      </c>
      <c r="B15043" s="509" t="s">
        <v>447</v>
      </c>
      <c r="C15043" s="509" t="s">
        <v>4571</v>
      </c>
      <c r="D15043" s="509">
        <v>0</v>
      </c>
      <c r="E15043" s="509">
        <v>0</v>
      </c>
      <c r="F15043" s="509">
        <v>0</v>
      </c>
      <c r="G15043" s="509">
        <v>0</v>
      </c>
      <c r="H15043" s="509">
        <v>0</v>
      </c>
    </row>
    <row r="15044" spans="1:8">
      <c r="A15044" s="508" t="s">
        <v>676</v>
      </c>
      <c r="B15044" s="509" t="s">
        <v>448</v>
      </c>
      <c r="C15044" s="509">
        <v>1</v>
      </c>
      <c r="H15044" s="509">
        <v>0</v>
      </c>
    </row>
    <row r="15045" spans="1:8">
      <c r="A15045" s="508" t="s">
        <v>676</v>
      </c>
      <c r="B15045" s="509" t="s">
        <v>448</v>
      </c>
      <c r="C15045" s="509" t="s">
        <v>1023</v>
      </c>
      <c r="H15045" s="509">
        <v>0</v>
      </c>
    </row>
    <row r="15046" spans="1:8">
      <c r="A15046" s="508" t="s">
        <v>676</v>
      </c>
      <c r="B15046" s="509" t="s">
        <v>448</v>
      </c>
      <c r="C15046" s="509">
        <v>2</v>
      </c>
      <c r="H15046" s="509">
        <v>0</v>
      </c>
    </row>
    <row r="15047" spans="1:8">
      <c r="A15047" s="508" t="s">
        <v>676</v>
      </c>
      <c r="B15047" s="509" t="s">
        <v>448</v>
      </c>
      <c r="C15047" s="509">
        <v>3</v>
      </c>
      <c r="H15047" s="509">
        <v>0</v>
      </c>
    </row>
    <row r="15048" spans="1:8">
      <c r="A15048" s="508" t="s">
        <v>676</v>
      </c>
      <c r="B15048" s="509" t="s">
        <v>448</v>
      </c>
      <c r="C15048" s="509">
        <v>4</v>
      </c>
      <c r="H15048" s="509">
        <v>0</v>
      </c>
    </row>
    <row r="15049" spans="1:8">
      <c r="A15049" s="508" t="s">
        <v>676</v>
      </c>
      <c r="B15049" s="509" t="s">
        <v>448</v>
      </c>
      <c r="C15049" s="509">
        <v>5</v>
      </c>
      <c r="H15049" s="509">
        <v>0</v>
      </c>
    </row>
    <row r="15050" spans="1:8">
      <c r="A15050" s="508" t="s">
        <v>676</v>
      </c>
      <c r="B15050" s="509" t="s">
        <v>448</v>
      </c>
      <c r="C15050" s="509">
        <v>6</v>
      </c>
      <c r="H15050" s="509">
        <v>0</v>
      </c>
    </row>
    <row r="15051" spans="1:8">
      <c r="A15051" s="508" t="s">
        <v>676</v>
      </c>
      <c r="B15051" s="509" t="s">
        <v>448</v>
      </c>
      <c r="C15051" s="509">
        <v>7</v>
      </c>
      <c r="H15051" s="509">
        <v>0</v>
      </c>
    </row>
    <row r="15052" spans="1:8">
      <c r="A15052" s="508" t="s">
        <v>676</v>
      </c>
      <c r="B15052" s="509" t="s">
        <v>448</v>
      </c>
      <c r="C15052" s="509">
        <v>8</v>
      </c>
      <c r="H15052" s="509">
        <v>0</v>
      </c>
    </row>
    <row r="15053" spans="1:8">
      <c r="A15053" s="508" t="s">
        <v>676</v>
      </c>
      <c r="B15053" s="509" t="s">
        <v>448</v>
      </c>
      <c r="C15053" s="509">
        <v>9</v>
      </c>
      <c r="H15053" s="509">
        <v>0</v>
      </c>
    </row>
    <row r="15054" spans="1:8">
      <c r="A15054" s="508" t="s">
        <v>676</v>
      </c>
      <c r="B15054" s="509" t="s">
        <v>448</v>
      </c>
      <c r="C15054" s="509">
        <v>10</v>
      </c>
      <c r="H15054" s="509">
        <v>0</v>
      </c>
    </row>
    <row r="15055" spans="1:8">
      <c r="A15055" s="508" t="s">
        <v>676</v>
      </c>
      <c r="B15055" s="509" t="s">
        <v>448</v>
      </c>
      <c r="C15055" s="509">
        <v>11</v>
      </c>
      <c r="H15055" s="509">
        <v>0</v>
      </c>
    </row>
    <row r="15056" spans="1:8">
      <c r="A15056" s="508" t="s">
        <v>676</v>
      </c>
      <c r="B15056" s="509" t="s">
        <v>448</v>
      </c>
      <c r="C15056" s="509">
        <v>12</v>
      </c>
      <c r="H15056" s="509">
        <v>0</v>
      </c>
    </row>
    <row r="15057" spans="1:8">
      <c r="A15057" s="508" t="s">
        <v>676</v>
      </c>
      <c r="B15057" s="509" t="s">
        <v>448</v>
      </c>
      <c r="C15057" s="509">
        <v>13</v>
      </c>
      <c r="H15057" s="509">
        <v>0</v>
      </c>
    </row>
    <row r="15058" spans="1:8">
      <c r="A15058" s="508" t="s">
        <v>676</v>
      </c>
      <c r="B15058" s="509" t="s">
        <v>448</v>
      </c>
      <c r="C15058" s="509">
        <v>14</v>
      </c>
      <c r="H15058" s="509">
        <v>0</v>
      </c>
    </row>
    <row r="15059" spans="1:8">
      <c r="A15059" s="508" t="s">
        <v>676</v>
      </c>
      <c r="B15059" s="509" t="s">
        <v>448</v>
      </c>
      <c r="C15059" s="509">
        <v>15</v>
      </c>
      <c r="H15059" s="509">
        <v>0</v>
      </c>
    </row>
    <row r="15060" spans="1:8">
      <c r="A15060" s="508" t="s">
        <v>676</v>
      </c>
      <c r="B15060" s="509" t="s">
        <v>448</v>
      </c>
      <c r="C15060" s="509">
        <v>16</v>
      </c>
      <c r="H15060" s="509">
        <v>0</v>
      </c>
    </row>
    <row r="15061" spans="1:8">
      <c r="A15061" s="508" t="s">
        <v>676</v>
      </c>
      <c r="B15061" s="509" t="s">
        <v>448</v>
      </c>
      <c r="C15061" s="509">
        <v>17</v>
      </c>
      <c r="H15061" s="509">
        <v>0</v>
      </c>
    </row>
    <row r="15062" spans="1:8">
      <c r="A15062" s="508" t="s">
        <v>676</v>
      </c>
      <c r="B15062" s="509" t="s">
        <v>448</v>
      </c>
      <c r="C15062" s="509">
        <v>18</v>
      </c>
      <c r="H15062" s="509">
        <v>0</v>
      </c>
    </row>
    <row r="15063" spans="1:8">
      <c r="A15063" s="508" t="s">
        <v>676</v>
      </c>
      <c r="B15063" s="509" t="s">
        <v>448</v>
      </c>
      <c r="C15063" s="509" t="s">
        <v>1024</v>
      </c>
      <c r="H15063" s="509">
        <v>0</v>
      </c>
    </row>
    <row r="15064" spans="1:8">
      <c r="A15064" s="508" t="s">
        <v>676</v>
      </c>
      <c r="B15064" s="509" t="s">
        <v>448</v>
      </c>
      <c r="C15064" s="509" t="s">
        <v>1025</v>
      </c>
      <c r="H15064" s="509">
        <v>0</v>
      </c>
    </row>
    <row r="15065" spans="1:8">
      <c r="A15065" s="508" t="s">
        <v>676</v>
      </c>
      <c r="B15065" s="509" t="s">
        <v>448</v>
      </c>
      <c r="C15065" s="509">
        <v>19</v>
      </c>
      <c r="H15065" s="509">
        <v>0</v>
      </c>
    </row>
    <row r="15066" spans="1:8">
      <c r="A15066" s="508" t="s">
        <v>676</v>
      </c>
      <c r="B15066" s="509" t="s">
        <v>448</v>
      </c>
      <c r="C15066" s="509">
        <v>20</v>
      </c>
      <c r="H15066" s="509">
        <v>0</v>
      </c>
    </row>
    <row r="15067" spans="1:8">
      <c r="A15067" s="508" t="s">
        <v>676</v>
      </c>
      <c r="B15067" s="509" t="s">
        <v>448</v>
      </c>
      <c r="C15067" s="509">
        <v>21</v>
      </c>
      <c r="H15067" s="509">
        <v>0</v>
      </c>
    </row>
    <row r="15068" spans="1:8">
      <c r="A15068" s="508" t="s">
        <v>676</v>
      </c>
      <c r="B15068" s="509" t="s">
        <v>448</v>
      </c>
      <c r="C15068" s="509" t="s">
        <v>1026</v>
      </c>
      <c r="H15068" s="509">
        <v>0</v>
      </c>
    </row>
    <row r="15069" spans="1:8">
      <c r="A15069" s="508" t="s">
        <v>676</v>
      </c>
      <c r="B15069" s="509" t="s">
        <v>448</v>
      </c>
      <c r="C15069" s="509" t="s">
        <v>1027</v>
      </c>
      <c r="H15069" s="509">
        <v>0</v>
      </c>
    </row>
    <row r="15070" spans="1:8">
      <c r="A15070" s="508" t="s">
        <v>676</v>
      </c>
      <c r="B15070" s="509" t="s">
        <v>448</v>
      </c>
      <c r="C15070" s="509" t="s">
        <v>1028</v>
      </c>
      <c r="H15070" s="509">
        <v>0</v>
      </c>
    </row>
    <row r="15071" spans="1:8">
      <c r="A15071" s="508" t="s">
        <v>676</v>
      </c>
      <c r="B15071" s="509" t="s">
        <v>448</v>
      </c>
      <c r="C15071" s="509">
        <v>22</v>
      </c>
      <c r="H15071" s="509">
        <v>0</v>
      </c>
    </row>
    <row r="15072" spans="1:8">
      <c r="A15072" s="508" t="s">
        <v>676</v>
      </c>
      <c r="B15072" s="509" t="s">
        <v>448</v>
      </c>
      <c r="C15072" s="509">
        <v>23</v>
      </c>
      <c r="H15072" s="509">
        <v>0</v>
      </c>
    </row>
    <row r="15073" spans="1:8">
      <c r="A15073" s="508" t="s">
        <v>676</v>
      </c>
      <c r="B15073" s="509" t="s">
        <v>448</v>
      </c>
      <c r="C15073" s="509" t="s">
        <v>1029</v>
      </c>
      <c r="H15073" s="509">
        <v>0</v>
      </c>
    </row>
    <row r="15074" spans="1:8">
      <c r="A15074" s="508" t="s">
        <v>676</v>
      </c>
      <c r="B15074" s="509" t="s">
        <v>448</v>
      </c>
      <c r="C15074" s="509">
        <v>24</v>
      </c>
      <c r="H15074" s="509">
        <v>0</v>
      </c>
    </row>
    <row r="15075" spans="1:8">
      <c r="A15075" s="508" t="s">
        <v>676</v>
      </c>
      <c r="B15075" s="509" t="s">
        <v>448</v>
      </c>
      <c r="C15075" s="509">
        <v>25</v>
      </c>
    </row>
    <row r="15076" spans="1:8">
      <c r="A15076" s="508" t="s">
        <v>676</v>
      </c>
      <c r="B15076" s="509" t="s">
        <v>448</v>
      </c>
      <c r="C15076" s="509">
        <v>26</v>
      </c>
      <c r="H15076" s="509">
        <v>0</v>
      </c>
    </row>
    <row r="15077" spans="1:8">
      <c r="A15077" s="508" t="s">
        <v>676</v>
      </c>
      <c r="B15077" s="509" t="s">
        <v>448</v>
      </c>
      <c r="C15077" s="509">
        <v>27</v>
      </c>
      <c r="H15077" s="509">
        <v>0</v>
      </c>
    </row>
    <row r="15078" spans="1:8">
      <c r="A15078" s="508" t="s">
        <v>676</v>
      </c>
      <c r="B15078" s="509" t="s">
        <v>448</v>
      </c>
      <c r="C15078" s="509">
        <v>28</v>
      </c>
      <c r="H15078" s="509">
        <v>0</v>
      </c>
    </row>
    <row r="15079" spans="1:8">
      <c r="A15079" s="508" t="s">
        <v>676</v>
      </c>
      <c r="B15079" s="509" t="s">
        <v>448</v>
      </c>
      <c r="C15079" s="509">
        <v>29</v>
      </c>
      <c r="H15079" s="509">
        <v>0</v>
      </c>
    </row>
    <row r="15080" spans="1:8">
      <c r="A15080" s="508" t="s">
        <v>676</v>
      </c>
      <c r="B15080" s="509" t="s">
        <v>448</v>
      </c>
      <c r="C15080" s="509">
        <v>30</v>
      </c>
      <c r="H15080" s="509">
        <v>0</v>
      </c>
    </row>
    <row r="15081" spans="1:8">
      <c r="A15081" s="508" t="s">
        <v>676</v>
      </c>
      <c r="B15081" s="509" t="s">
        <v>448</v>
      </c>
      <c r="C15081" s="509">
        <v>31</v>
      </c>
      <c r="H15081" s="509">
        <v>0</v>
      </c>
    </row>
    <row r="15082" spans="1:8">
      <c r="A15082" s="508" t="s">
        <v>676</v>
      </c>
      <c r="B15082" s="509" t="s">
        <v>448</v>
      </c>
      <c r="C15082" s="509">
        <v>32</v>
      </c>
      <c r="H15082" s="509">
        <v>0</v>
      </c>
    </row>
    <row r="15083" spans="1:8">
      <c r="A15083" s="508" t="s">
        <v>676</v>
      </c>
      <c r="B15083" s="509" t="s">
        <v>448</v>
      </c>
      <c r="C15083" s="509">
        <v>33</v>
      </c>
      <c r="H15083" s="509">
        <v>0</v>
      </c>
    </row>
    <row r="15084" spans="1:8">
      <c r="A15084" s="508" t="s">
        <v>676</v>
      </c>
      <c r="B15084" s="509" t="s">
        <v>448</v>
      </c>
      <c r="C15084" s="509">
        <v>34</v>
      </c>
      <c r="H15084" s="509">
        <v>0</v>
      </c>
    </row>
    <row r="15085" spans="1:8">
      <c r="A15085" s="508" t="s">
        <v>676</v>
      </c>
      <c r="B15085" s="509" t="s">
        <v>448</v>
      </c>
      <c r="C15085" s="509">
        <v>35</v>
      </c>
      <c r="H15085" s="509">
        <v>0</v>
      </c>
    </row>
    <row r="15086" spans="1:8">
      <c r="A15086" s="508" t="s">
        <v>676</v>
      </c>
      <c r="B15086" s="509" t="s">
        <v>448</v>
      </c>
      <c r="C15086" s="509">
        <v>36</v>
      </c>
      <c r="H15086" s="509">
        <v>0</v>
      </c>
    </row>
    <row r="15087" spans="1:8">
      <c r="A15087" s="508" t="s">
        <v>676</v>
      </c>
      <c r="B15087" s="509" t="s">
        <v>448</v>
      </c>
      <c r="C15087" s="509">
        <v>37</v>
      </c>
      <c r="H15087" s="509">
        <v>0</v>
      </c>
    </row>
    <row r="15088" spans="1:8">
      <c r="A15088" s="508" t="s">
        <v>676</v>
      </c>
      <c r="B15088" s="509" t="s">
        <v>448</v>
      </c>
      <c r="C15088" s="509">
        <v>38</v>
      </c>
      <c r="H15088" s="509">
        <v>0</v>
      </c>
    </row>
    <row r="15089" spans="1:8">
      <c r="A15089" s="508" t="s">
        <v>676</v>
      </c>
      <c r="B15089" s="509" t="s">
        <v>448</v>
      </c>
      <c r="C15089" s="509" t="s">
        <v>1030</v>
      </c>
    </row>
    <row r="15090" spans="1:8">
      <c r="A15090" s="508" t="s">
        <v>676</v>
      </c>
      <c r="B15090" s="509" t="s">
        <v>448</v>
      </c>
      <c r="C15090" s="509">
        <v>39</v>
      </c>
      <c r="H15090" s="509">
        <v>0</v>
      </c>
    </row>
    <row r="15091" spans="1:8">
      <c r="A15091" s="508" t="s">
        <v>676</v>
      </c>
      <c r="B15091" s="509" t="s">
        <v>448</v>
      </c>
      <c r="C15091" s="509">
        <v>40</v>
      </c>
      <c r="H15091" s="509">
        <v>0</v>
      </c>
    </row>
    <row r="15092" spans="1:8">
      <c r="A15092" s="508" t="s">
        <v>676</v>
      </c>
      <c r="B15092" s="509" t="s">
        <v>448</v>
      </c>
      <c r="C15092" s="509">
        <v>41</v>
      </c>
      <c r="H15092" s="509">
        <v>0</v>
      </c>
    </row>
    <row r="15093" spans="1:8">
      <c r="A15093" s="508" t="s">
        <v>676</v>
      </c>
      <c r="B15093" s="509" t="s">
        <v>448</v>
      </c>
      <c r="C15093" s="509">
        <v>42</v>
      </c>
      <c r="H15093" s="509">
        <v>0</v>
      </c>
    </row>
    <row r="15094" spans="1:8">
      <c r="A15094" s="508" t="s">
        <v>676</v>
      </c>
      <c r="B15094" s="509" t="s">
        <v>448</v>
      </c>
      <c r="C15094" s="509">
        <v>43</v>
      </c>
      <c r="H15094" s="509">
        <v>0</v>
      </c>
    </row>
    <row r="15095" spans="1:8">
      <c r="A15095" s="508" t="s">
        <v>676</v>
      </c>
      <c r="B15095" s="509" t="s">
        <v>448</v>
      </c>
      <c r="C15095" s="509">
        <v>44</v>
      </c>
      <c r="H15095" s="509">
        <v>0</v>
      </c>
    </row>
    <row r="15096" spans="1:8">
      <c r="A15096" s="508" t="s">
        <v>676</v>
      </c>
      <c r="B15096" s="509" t="s">
        <v>448</v>
      </c>
      <c r="C15096" s="509">
        <v>45</v>
      </c>
      <c r="H15096" s="509">
        <v>0</v>
      </c>
    </row>
    <row r="15097" spans="1:8">
      <c r="A15097" s="508" t="s">
        <v>676</v>
      </c>
      <c r="B15097" s="509" t="s">
        <v>448</v>
      </c>
      <c r="C15097" s="509">
        <v>46</v>
      </c>
      <c r="H15097" s="509">
        <v>0</v>
      </c>
    </row>
    <row r="15098" spans="1:8">
      <c r="A15098" s="508" t="s">
        <v>676</v>
      </c>
      <c r="B15098" s="509" t="s">
        <v>448</v>
      </c>
      <c r="C15098" s="509">
        <v>47</v>
      </c>
      <c r="H15098" s="509">
        <v>0</v>
      </c>
    </row>
    <row r="15099" spans="1:8">
      <c r="A15099" s="508" t="s">
        <v>676</v>
      </c>
      <c r="B15099" s="509" t="s">
        <v>448</v>
      </c>
      <c r="C15099" s="509">
        <v>48</v>
      </c>
      <c r="H15099" s="509">
        <v>0</v>
      </c>
    </row>
    <row r="15100" spans="1:8">
      <c r="A15100" s="508" t="s">
        <v>676</v>
      </c>
      <c r="B15100" s="509" t="s">
        <v>448</v>
      </c>
      <c r="C15100" s="509">
        <v>49</v>
      </c>
      <c r="H15100" s="509">
        <v>0</v>
      </c>
    </row>
    <row r="15101" spans="1:8">
      <c r="A15101" s="508" t="s">
        <v>676</v>
      </c>
      <c r="B15101" s="509" t="s">
        <v>448</v>
      </c>
      <c r="C15101" s="509">
        <v>50</v>
      </c>
      <c r="H15101" s="509">
        <v>0</v>
      </c>
    </row>
    <row r="15102" spans="1:8">
      <c r="A15102" s="508" t="s">
        <v>676</v>
      </c>
      <c r="B15102" s="509" t="s">
        <v>448</v>
      </c>
      <c r="C15102" s="509">
        <v>51</v>
      </c>
      <c r="H15102" s="509">
        <v>0</v>
      </c>
    </row>
    <row r="15103" spans="1:8">
      <c r="A15103" s="508" t="s">
        <v>676</v>
      </c>
      <c r="B15103" s="509" t="s">
        <v>448</v>
      </c>
      <c r="C15103" s="509" t="s">
        <v>1031</v>
      </c>
      <c r="H15103" s="509">
        <v>0</v>
      </c>
    </row>
    <row r="15104" spans="1:8">
      <c r="A15104" s="508" t="s">
        <v>676</v>
      </c>
      <c r="B15104" s="509" t="s">
        <v>448</v>
      </c>
      <c r="C15104" s="509" t="s">
        <v>1032</v>
      </c>
      <c r="H15104" s="509">
        <v>0</v>
      </c>
    </row>
    <row r="15105" spans="1:8">
      <c r="A15105" s="508" t="s">
        <v>676</v>
      </c>
      <c r="B15105" s="509" t="s">
        <v>448</v>
      </c>
      <c r="C15105" s="509">
        <v>52</v>
      </c>
      <c r="H15105" s="509">
        <v>0</v>
      </c>
    </row>
    <row r="15106" spans="1:8">
      <c r="A15106" s="508" t="s">
        <v>676</v>
      </c>
      <c r="B15106" s="509" t="s">
        <v>448</v>
      </c>
      <c r="C15106" s="509">
        <v>53</v>
      </c>
      <c r="H15106" s="509">
        <v>0</v>
      </c>
    </row>
    <row r="15107" spans="1:8">
      <c r="A15107" s="508" t="s">
        <v>676</v>
      </c>
      <c r="B15107" s="509" t="s">
        <v>448</v>
      </c>
      <c r="C15107" s="509">
        <v>54</v>
      </c>
      <c r="H15107" s="509">
        <v>0</v>
      </c>
    </row>
    <row r="15108" spans="1:8">
      <c r="A15108" s="508" t="s">
        <v>676</v>
      </c>
      <c r="B15108" s="509" t="s">
        <v>448</v>
      </c>
      <c r="C15108" s="509">
        <v>55</v>
      </c>
      <c r="H15108" s="509">
        <v>0</v>
      </c>
    </row>
    <row r="15109" spans="1:8">
      <c r="A15109" s="508" t="s">
        <v>676</v>
      </c>
      <c r="B15109" s="509" t="s">
        <v>448</v>
      </c>
      <c r="C15109" s="509">
        <v>56</v>
      </c>
      <c r="H15109" s="509">
        <v>0</v>
      </c>
    </row>
    <row r="15110" spans="1:8">
      <c r="A15110" s="508" t="s">
        <v>676</v>
      </c>
      <c r="B15110" s="509" t="s">
        <v>448</v>
      </c>
      <c r="C15110" s="509">
        <v>57</v>
      </c>
      <c r="H15110" s="509">
        <v>0</v>
      </c>
    </row>
    <row r="15111" spans="1:8">
      <c r="A15111" s="508" t="s">
        <v>676</v>
      </c>
      <c r="B15111" s="509" t="s">
        <v>448</v>
      </c>
      <c r="C15111" s="509">
        <v>58</v>
      </c>
      <c r="H15111" s="509">
        <v>0</v>
      </c>
    </row>
    <row r="15112" spans="1:8">
      <c r="A15112" s="508" t="s">
        <v>676</v>
      </c>
      <c r="B15112" s="509" t="s">
        <v>448</v>
      </c>
      <c r="C15112" s="509">
        <v>59</v>
      </c>
      <c r="H15112" s="509">
        <v>0</v>
      </c>
    </row>
    <row r="15113" spans="1:8">
      <c r="A15113" s="508" t="s">
        <v>676</v>
      </c>
      <c r="B15113" s="509" t="s">
        <v>448</v>
      </c>
      <c r="C15113" s="509">
        <v>60</v>
      </c>
      <c r="H15113" s="509">
        <v>0</v>
      </c>
    </row>
    <row r="15114" spans="1:8">
      <c r="A15114" s="508" t="s">
        <v>676</v>
      </c>
      <c r="B15114" s="509" t="s">
        <v>448</v>
      </c>
      <c r="C15114" s="509">
        <v>61</v>
      </c>
      <c r="H15114" s="509">
        <v>0</v>
      </c>
    </row>
    <row r="15115" spans="1:8">
      <c r="A15115" s="508" t="s">
        <v>676</v>
      </c>
      <c r="B15115" s="509" t="s">
        <v>448</v>
      </c>
      <c r="C15115" s="509">
        <v>62</v>
      </c>
      <c r="H15115" s="509">
        <v>0</v>
      </c>
    </row>
    <row r="15116" spans="1:8">
      <c r="A15116" s="508" t="s">
        <v>676</v>
      </c>
      <c r="B15116" s="509" t="s">
        <v>448</v>
      </c>
      <c r="C15116" s="509">
        <v>63</v>
      </c>
      <c r="H15116" s="509">
        <v>0</v>
      </c>
    </row>
    <row r="15117" spans="1:8">
      <c r="A15117" s="508" t="s">
        <v>676</v>
      </c>
      <c r="B15117" s="509" t="s">
        <v>448</v>
      </c>
      <c r="C15117" s="509" t="s">
        <v>1033</v>
      </c>
      <c r="H15117" s="509">
        <v>0</v>
      </c>
    </row>
    <row r="15118" spans="1:8">
      <c r="A15118" s="508" t="s">
        <v>676</v>
      </c>
      <c r="B15118" s="509" t="s">
        <v>448</v>
      </c>
      <c r="C15118" s="509" t="s">
        <v>1034</v>
      </c>
      <c r="H15118" s="509">
        <v>0</v>
      </c>
    </row>
    <row r="15119" spans="1:8">
      <c r="A15119" s="508" t="s">
        <v>676</v>
      </c>
      <c r="B15119" s="509" t="s">
        <v>448</v>
      </c>
      <c r="C15119" s="509">
        <v>64</v>
      </c>
      <c r="H15119" s="509">
        <v>0</v>
      </c>
    </row>
    <row r="15120" spans="1:8">
      <c r="A15120" s="508" t="s">
        <v>676</v>
      </c>
      <c r="B15120" s="509" t="s">
        <v>448</v>
      </c>
      <c r="C15120" s="509" t="s">
        <v>1035</v>
      </c>
      <c r="H15120" s="509">
        <v>0</v>
      </c>
    </row>
    <row r="15121" spans="1:8">
      <c r="A15121" s="508" t="s">
        <v>676</v>
      </c>
      <c r="B15121" s="509" t="s">
        <v>448</v>
      </c>
      <c r="C15121" s="509">
        <v>65</v>
      </c>
      <c r="H15121" s="509">
        <v>0</v>
      </c>
    </row>
    <row r="15122" spans="1:8">
      <c r="A15122" s="508" t="s">
        <v>676</v>
      </c>
      <c r="B15122" s="509" t="s">
        <v>448</v>
      </c>
      <c r="C15122" s="509">
        <v>66</v>
      </c>
      <c r="H15122" s="509">
        <v>0</v>
      </c>
    </row>
    <row r="15123" spans="1:8">
      <c r="A15123" s="508" t="s">
        <v>676</v>
      </c>
      <c r="B15123" s="509" t="s">
        <v>448</v>
      </c>
      <c r="C15123" s="509" t="s">
        <v>1036</v>
      </c>
      <c r="H15123" s="509">
        <v>0</v>
      </c>
    </row>
    <row r="15124" spans="1:8">
      <c r="A15124" s="508" t="s">
        <v>676</v>
      </c>
      <c r="B15124" s="509" t="s">
        <v>448</v>
      </c>
      <c r="C15124" s="509" t="s">
        <v>1037</v>
      </c>
      <c r="H15124" s="509">
        <v>0</v>
      </c>
    </row>
    <row r="15125" spans="1:8">
      <c r="A15125" s="508" t="s">
        <v>676</v>
      </c>
      <c r="B15125" s="509" t="s">
        <v>448</v>
      </c>
      <c r="C15125" s="509" t="s">
        <v>1038</v>
      </c>
      <c r="H15125" s="509">
        <v>0</v>
      </c>
    </row>
    <row r="15126" spans="1:8">
      <c r="A15126" s="508" t="s">
        <v>676</v>
      </c>
      <c r="B15126" s="509" t="s">
        <v>448</v>
      </c>
      <c r="C15126" s="509" t="s">
        <v>1039</v>
      </c>
      <c r="H15126" s="509">
        <v>0</v>
      </c>
    </row>
    <row r="15127" spans="1:8">
      <c r="A15127" s="508" t="s">
        <v>676</v>
      </c>
      <c r="B15127" s="509" t="s">
        <v>448</v>
      </c>
      <c r="C15127" s="509" t="s">
        <v>1040</v>
      </c>
      <c r="H15127" s="509">
        <v>0</v>
      </c>
    </row>
    <row r="15128" spans="1:8">
      <c r="A15128" s="508" t="s">
        <v>676</v>
      </c>
      <c r="B15128" s="509" t="s">
        <v>448</v>
      </c>
      <c r="C15128" s="509" t="s">
        <v>1041</v>
      </c>
      <c r="H15128" s="509">
        <v>0</v>
      </c>
    </row>
    <row r="15129" spans="1:8">
      <c r="A15129" s="508" t="s">
        <v>676</v>
      </c>
      <c r="B15129" s="509" t="s">
        <v>448</v>
      </c>
      <c r="C15129" s="509" t="s">
        <v>1042</v>
      </c>
    </row>
    <row r="15130" spans="1:8">
      <c r="A15130" s="508" t="s">
        <v>676</v>
      </c>
      <c r="B15130" s="509" t="s">
        <v>448</v>
      </c>
      <c r="C15130" s="509">
        <v>67</v>
      </c>
      <c r="H15130" s="509">
        <v>0</v>
      </c>
    </row>
    <row r="15131" spans="1:8">
      <c r="A15131" s="508" t="s">
        <v>676</v>
      </c>
      <c r="B15131" s="509" t="s">
        <v>448</v>
      </c>
      <c r="C15131" s="509">
        <v>68</v>
      </c>
      <c r="H15131" s="509">
        <v>0</v>
      </c>
    </row>
    <row r="15132" spans="1:8">
      <c r="A15132" s="508" t="s">
        <v>676</v>
      </c>
      <c r="B15132" s="509" t="s">
        <v>448</v>
      </c>
      <c r="C15132" s="509" t="s">
        <v>1043</v>
      </c>
      <c r="H15132" s="509">
        <v>0</v>
      </c>
    </row>
    <row r="15133" spans="1:8">
      <c r="A15133" s="508" t="s">
        <v>676</v>
      </c>
      <c r="B15133" s="509" t="s">
        <v>448</v>
      </c>
      <c r="C15133" s="509">
        <v>69</v>
      </c>
      <c r="H15133" s="509">
        <v>0</v>
      </c>
    </row>
    <row r="15134" spans="1:8">
      <c r="A15134" s="508" t="s">
        <v>676</v>
      </c>
      <c r="B15134" s="509" t="s">
        <v>448</v>
      </c>
      <c r="C15134" s="509" t="s">
        <v>1044</v>
      </c>
      <c r="H15134" s="509">
        <v>0</v>
      </c>
    </row>
    <row r="15135" spans="1:8">
      <c r="A15135" s="508" t="s">
        <v>676</v>
      </c>
      <c r="B15135" s="509" t="s">
        <v>448</v>
      </c>
      <c r="C15135" s="509" t="s">
        <v>1045</v>
      </c>
      <c r="H15135" s="509">
        <v>0</v>
      </c>
    </row>
    <row r="15136" spans="1:8">
      <c r="A15136" s="508" t="s">
        <v>676</v>
      </c>
      <c r="B15136" s="509" t="s">
        <v>448</v>
      </c>
      <c r="C15136" s="509">
        <v>70</v>
      </c>
      <c r="H15136" s="509">
        <v>0</v>
      </c>
    </row>
    <row r="15137" spans="1:8">
      <c r="A15137" s="508" t="s">
        <v>676</v>
      </c>
      <c r="B15137" s="509" t="s">
        <v>448</v>
      </c>
      <c r="C15137" s="509" t="s">
        <v>1046</v>
      </c>
      <c r="H15137" s="509">
        <v>0</v>
      </c>
    </row>
    <row r="15138" spans="1:8">
      <c r="A15138" s="508" t="s">
        <v>676</v>
      </c>
      <c r="B15138" s="509" t="s">
        <v>448</v>
      </c>
      <c r="C15138" s="509">
        <v>71</v>
      </c>
      <c r="H15138" s="509">
        <v>0</v>
      </c>
    </row>
    <row r="15139" spans="1:8">
      <c r="A15139" s="508" t="s">
        <v>676</v>
      </c>
      <c r="B15139" s="509" t="s">
        <v>448</v>
      </c>
      <c r="C15139" s="509" t="s">
        <v>1047</v>
      </c>
      <c r="H15139" s="509">
        <v>0</v>
      </c>
    </row>
    <row r="15140" spans="1:8">
      <c r="A15140" s="508" t="s">
        <v>676</v>
      </c>
      <c r="B15140" s="509" t="s">
        <v>448</v>
      </c>
      <c r="C15140" s="509" t="s">
        <v>1048</v>
      </c>
      <c r="H15140" s="509">
        <v>0</v>
      </c>
    </row>
    <row r="15141" spans="1:8">
      <c r="A15141" s="508" t="s">
        <v>676</v>
      </c>
      <c r="B15141" s="509" t="s">
        <v>448</v>
      </c>
      <c r="C15141" s="509" t="s">
        <v>1049</v>
      </c>
      <c r="H15141" s="509">
        <v>0</v>
      </c>
    </row>
    <row r="15142" spans="1:8">
      <c r="A15142" s="508" t="s">
        <v>676</v>
      </c>
      <c r="B15142" s="509" t="s">
        <v>448</v>
      </c>
      <c r="C15142" s="509" t="s">
        <v>1050</v>
      </c>
      <c r="H15142" s="509">
        <v>0</v>
      </c>
    </row>
    <row r="15143" spans="1:8">
      <c r="A15143" s="508" t="s">
        <v>676</v>
      </c>
      <c r="B15143" s="509" t="s">
        <v>448</v>
      </c>
      <c r="C15143" s="509" t="s">
        <v>1051</v>
      </c>
      <c r="H15143" s="509">
        <v>0</v>
      </c>
    </row>
    <row r="15144" spans="1:8">
      <c r="A15144" s="508" t="s">
        <v>676</v>
      </c>
      <c r="B15144" s="509" t="s">
        <v>448</v>
      </c>
      <c r="C15144" s="509">
        <v>72</v>
      </c>
      <c r="H15144" s="509">
        <v>0</v>
      </c>
    </row>
    <row r="15145" spans="1:8">
      <c r="A15145" s="508" t="s">
        <v>676</v>
      </c>
      <c r="B15145" s="509" t="s">
        <v>448</v>
      </c>
      <c r="C15145" s="509">
        <v>74</v>
      </c>
      <c r="H15145" s="509">
        <v>0</v>
      </c>
    </row>
    <row r="15146" spans="1:8">
      <c r="A15146" s="508" t="s">
        <v>676</v>
      </c>
      <c r="B15146" s="509" t="s">
        <v>448</v>
      </c>
      <c r="C15146" s="509" t="s">
        <v>4571</v>
      </c>
      <c r="D15146" s="509">
        <v>0</v>
      </c>
      <c r="E15146" s="509">
        <v>0</v>
      </c>
      <c r="F15146" s="509">
        <v>0</v>
      </c>
      <c r="G15146" s="509">
        <v>0</v>
      </c>
      <c r="H15146" s="509">
        <v>0</v>
      </c>
    </row>
    <row r="15147" spans="1:8">
      <c r="A15147" s="508" t="s">
        <v>677</v>
      </c>
      <c r="B15147" s="509" t="s">
        <v>449</v>
      </c>
      <c r="C15147" s="509">
        <v>1</v>
      </c>
      <c r="H15147" s="509">
        <v>0</v>
      </c>
    </row>
    <row r="15148" spans="1:8">
      <c r="A15148" s="508" t="s">
        <v>677</v>
      </c>
      <c r="B15148" s="509" t="s">
        <v>449</v>
      </c>
      <c r="C15148" s="509" t="s">
        <v>1023</v>
      </c>
      <c r="H15148" s="509">
        <v>0</v>
      </c>
    </row>
    <row r="15149" spans="1:8">
      <c r="A15149" s="508" t="s">
        <v>677</v>
      </c>
      <c r="B15149" s="509" t="s">
        <v>449</v>
      </c>
      <c r="C15149" s="509">
        <v>2</v>
      </c>
      <c r="H15149" s="509">
        <v>0</v>
      </c>
    </row>
    <row r="15150" spans="1:8">
      <c r="A15150" s="508" t="s">
        <v>677</v>
      </c>
      <c r="B15150" s="509" t="s">
        <v>449</v>
      </c>
      <c r="C15150" s="509">
        <v>3</v>
      </c>
      <c r="H15150" s="509">
        <v>0</v>
      </c>
    </row>
    <row r="15151" spans="1:8">
      <c r="A15151" s="508" t="s">
        <v>677</v>
      </c>
      <c r="B15151" s="509" t="s">
        <v>449</v>
      </c>
      <c r="C15151" s="509">
        <v>4</v>
      </c>
      <c r="H15151" s="509">
        <v>0</v>
      </c>
    </row>
    <row r="15152" spans="1:8">
      <c r="A15152" s="508" t="s">
        <v>677</v>
      </c>
      <c r="B15152" s="509" t="s">
        <v>449</v>
      </c>
      <c r="C15152" s="509">
        <v>5</v>
      </c>
      <c r="H15152" s="509">
        <v>0</v>
      </c>
    </row>
    <row r="15153" spans="1:8">
      <c r="A15153" s="508" t="s">
        <v>677</v>
      </c>
      <c r="B15153" s="509" t="s">
        <v>449</v>
      </c>
      <c r="C15153" s="509">
        <v>6</v>
      </c>
      <c r="H15153" s="509">
        <v>0</v>
      </c>
    </row>
    <row r="15154" spans="1:8">
      <c r="A15154" s="508" t="s">
        <v>677</v>
      </c>
      <c r="B15154" s="509" t="s">
        <v>449</v>
      </c>
      <c r="C15154" s="509">
        <v>7</v>
      </c>
      <c r="H15154" s="509">
        <v>0</v>
      </c>
    </row>
    <row r="15155" spans="1:8">
      <c r="A15155" s="508" t="s">
        <v>677</v>
      </c>
      <c r="B15155" s="509" t="s">
        <v>449</v>
      </c>
      <c r="C15155" s="509">
        <v>8</v>
      </c>
      <c r="H15155" s="509">
        <v>0</v>
      </c>
    </row>
    <row r="15156" spans="1:8">
      <c r="A15156" s="508" t="s">
        <v>677</v>
      </c>
      <c r="B15156" s="509" t="s">
        <v>449</v>
      </c>
      <c r="C15156" s="509">
        <v>9</v>
      </c>
      <c r="H15156" s="509">
        <v>0</v>
      </c>
    </row>
    <row r="15157" spans="1:8">
      <c r="A15157" s="508" t="s">
        <v>677</v>
      </c>
      <c r="B15157" s="509" t="s">
        <v>449</v>
      </c>
      <c r="C15157" s="509">
        <v>10</v>
      </c>
      <c r="H15157" s="509">
        <v>0</v>
      </c>
    </row>
    <row r="15158" spans="1:8">
      <c r="A15158" s="508" t="s">
        <v>677</v>
      </c>
      <c r="B15158" s="509" t="s">
        <v>449</v>
      </c>
      <c r="C15158" s="509">
        <v>11</v>
      </c>
      <c r="H15158" s="509">
        <v>0</v>
      </c>
    </row>
    <row r="15159" spans="1:8">
      <c r="A15159" s="508" t="s">
        <v>677</v>
      </c>
      <c r="B15159" s="509" t="s">
        <v>449</v>
      </c>
      <c r="C15159" s="509">
        <v>12</v>
      </c>
      <c r="H15159" s="509">
        <v>0</v>
      </c>
    </row>
    <row r="15160" spans="1:8">
      <c r="A15160" s="508" t="s">
        <v>677</v>
      </c>
      <c r="B15160" s="509" t="s">
        <v>449</v>
      </c>
      <c r="C15160" s="509">
        <v>13</v>
      </c>
      <c r="H15160" s="509">
        <v>0</v>
      </c>
    </row>
    <row r="15161" spans="1:8">
      <c r="A15161" s="508" t="s">
        <v>677</v>
      </c>
      <c r="B15161" s="509" t="s">
        <v>449</v>
      </c>
      <c r="C15161" s="509">
        <v>14</v>
      </c>
      <c r="H15161" s="509">
        <v>0</v>
      </c>
    </row>
    <row r="15162" spans="1:8">
      <c r="A15162" s="508" t="s">
        <v>677</v>
      </c>
      <c r="B15162" s="509" t="s">
        <v>449</v>
      </c>
      <c r="C15162" s="509">
        <v>15</v>
      </c>
      <c r="H15162" s="509">
        <v>0</v>
      </c>
    </row>
    <row r="15163" spans="1:8">
      <c r="A15163" s="508" t="s">
        <v>677</v>
      </c>
      <c r="B15163" s="509" t="s">
        <v>449</v>
      </c>
      <c r="C15163" s="509">
        <v>16</v>
      </c>
      <c r="H15163" s="509">
        <v>0</v>
      </c>
    </row>
    <row r="15164" spans="1:8">
      <c r="A15164" s="508" t="s">
        <v>677</v>
      </c>
      <c r="B15164" s="509" t="s">
        <v>449</v>
      </c>
      <c r="C15164" s="509">
        <v>17</v>
      </c>
      <c r="H15164" s="509">
        <v>0</v>
      </c>
    </row>
    <row r="15165" spans="1:8">
      <c r="A15165" s="508" t="s">
        <v>677</v>
      </c>
      <c r="B15165" s="509" t="s">
        <v>449</v>
      </c>
      <c r="C15165" s="509">
        <v>18</v>
      </c>
      <c r="H15165" s="509">
        <v>0</v>
      </c>
    </row>
    <row r="15166" spans="1:8">
      <c r="A15166" s="508" t="s">
        <v>677</v>
      </c>
      <c r="B15166" s="509" t="s">
        <v>449</v>
      </c>
      <c r="C15166" s="509" t="s">
        <v>1024</v>
      </c>
      <c r="H15166" s="509">
        <v>0</v>
      </c>
    </row>
    <row r="15167" spans="1:8">
      <c r="A15167" s="508" t="s">
        <v>677</v>
      </c>
      <c r="B15167" s="509" t="s">
        <v>449</v>
      </c>
      <c r="C15167" s="509" t="s">
        <v>1025</v>
      </c>
      <c r="H15167" s="509">
        <v>0</v>
      </c>
    </row>
    <row r="15168" spans="1:8">
      <c r="A15168" s="508" t="s">
        <v>677</v>
      </c>
      <c r="B15168" s="509" t="s">
        <v>449</v>
      </c>
      <c r="C15168" s="509">
        <v>19</v>
      </c>
      <c r="H15168" s="509">
        <v>0</v>
      </c>
    </row>
    <row r="15169" spans="1:8">
      <c r="A15169" s="508" t="s">
        <v>677</v>
      </c>
      <c r="B15169" s="509" t="s">
        <v>449</v>
      </c>
      <c r="C15169" s="509">
        <v>20</v>
      </c>
      <c r="H15169" s="509">
        <v>0</v>
      </c>
    </row>
    <row r="15170" spans="1:8">
      <c r="A15170" s="508" t="s">
        <v>677</v>
      </c>
      <c r="B15170" s="509" t="s">
        <v>449</v>
      </c>
      <c r="C15170" s="509">
        <v>21</v>
      </c>
      <c r="H15170" s="509">
        <v>0</v>
      </c>
    </row>
    <row r="15171" spans="1:8">
      <c r="A15171" s="508" t="s">
        <v>677</v>
      </c>
      <c r="B15171" s="509" t="s">
        <v>449</v>
      </c>
      <c r="C15171" s="509" t="s">
        <v>1026</v>
      </c>
      <c r="H15171" s="509">
        <v>0</v>
      </c>
    </row>
    <row r="15172" spans="1:8">
      <c r="A15172" s="508" t="s">
        <v>677</v>
      </c>
      <c r="B15172" s="509" t="s">
        <v>449</v>
      </c>
      <c r="C15172" s="509" t="s">
        <v>1027</v>
      </c>
      <c r="H15172" s="509">
        <v>0</v>
      </c>
    </row>
    <row r="15173" spans="1:8">
      <c r="A15173" s="508" t="s">
        <v>677</v>
      </c>
      <c r="B15173" s="509" t="s">
        <v>449</v>
      </c>
      <c r="C15173" s="509" t="s">
        <v>1028</v>
      </c>
      <c r="H15173" s="509">
        <v>0</v>
      </c>
    </row>
    <row r="15174" spans="1:8">
      <c r="A15174" s="508" t="s">
        <v>677</v>
      </c>
      <c r="B15174" s="509" t="s">
        <v>449</v>
      </c>
      <c r="C15174" s="509">
        <v>22</v>
      </c>
      <c r="H15174" s="509">
        <v>0</v>
      </c>
    </row>
    <row r="15175" spans="1:8">
      <c r="A15175" s="508" t="s">
        <v>677</v>
      </c>
      <c r="B15175" s="509" t="s">
        <v>449</v>
      </c>
      <c r="C15175" s="509">
        <v>23</v>
      </c>
      <c r="H15175" s="509">
        <v>0</v>
      </c>
    </row>
    <row r="15176" spans="1:8">
      <c r="A15176" s="508" t="s">
        <v>677</v>
      </c>
      <c r="B15176" s="509" t="s">
        <v>449</v>
      </c>
      <c r="C15176" s="509" t="s">
        <v>1029</v>
      </c>
      <c r="H15176" s="509">
        <v>0</v>
      </c>
    </row>
    <row r="15177" spans="1:8">
      <c r="A15177" s="508" t="s">
        <v>677</v>
      </c>
      <c r="B15177" s="509" t="s">
        <v>449</v>
      </c>
      <c r="C15177" s="509">
        <v>24</v>
      </c>
      <c r="H15177" s="509">
        <v>0</v>
      </c>
    </row>
    <row r="15178" spans="1:8">
      <c r="A15178" s="508" t="s">
        <v>677</v>
      </c>
      <c r="B15178" s="509" t="s">
        <v>449</v>
      </c>
      <c r="C15178" s="509">
        <v>25</v>
      </c>
    </row>
    <row r="15179" spans="1:8">
      <c r="A15179" s="508" t="s">
        <v>677</v>
      </c>
      <c r="B15179" s="509" t="s">
        <v>449</v>
      </c>
      <c r="C15179" s="509">
        <v>26</v>
      </c>
      <c r="H15179" s="509">
        <v>0</v>
      </c>
    </row>
    <row r="15180" spans="1:8">
      <c r="A15180" s="508" t="s">
        <v>677</v>
      </c>
      <c r="B15180" s="509" t="s">
        <v>449</v>
      </c>
      <c r="C15180" s="509">
        <v>27</v>
      </c>
      <c r="H15180" s="509">
        <v>0</v>
      </c>
    </row>
    <row r="15181" spans="1:8">
      <c r="A15181" s="508" t="s">
        <v>677</v>
      </c>
      <c r="B15181" s="509" t="s">
        <v>449</v>
      </c>
      <c r="C15181" s="509">
        <v>28</v>
      </c>
      <c r="H15181" s="509">
        <v>0</v>
      </c>
    </row>
    <row r="15182" spans="1:8">
      <c r="A15182" s="508" t="s">
        <v>677</v>
      </c>
      <c r="B15182" s="509" t="s">
        <v>449</v>
      </c>
      <c r="C15182" s="509">
        <v>29</v>
      </c>
      <c r="H15182" s="509">
        <v>0</v>
      </c>
    </row>
    <row r="15183" spans="1:8">
      <c r="A15183" s="508" t="s">
        <v>677</v>
      </c>
      <c r="B15183" s="509" t="s">
        <v>449</v>
      </c>
      <c r="C15183" s="509">
        <v>30</v>
      </c>
      <c r="H15183" s="509">
        <v>0</v>
      </c>
    </row>
    <row r="15184" spans="1:8">
      <c r="A15184" s="508" t="s">
        <v>677</v>
      </c>
      <c r="B15184" s="509" t="s">
        <v>449</v>
      </c>
      <c r="C15184" s="509">
        <v>31</v>
      </c>
      <c r="H15184" s="509">
        <v>0</v>
      </c>
    </row>
    <row r="15185" spans="1:8">
      <c r="A15185" s="508" t="s">
        <v>677</v>
      </c>
      <c r="B15185" s="509" t="s">
        <v>449</v>
      </c>
      <c r="C15185" s="509">
        <v>32</v>
      </c>
      <c r="H15185" s="509">
        <v>0</v>
      </c>
    </row>
    <row r="15186" spans="1:8">
      <c r="A15186" s="508" t="s">
        <v>677</v>
      </c>
      <c r="B15186" s="509" t="s">
        <v>449</v>
      </c>
      <c r="C15186" s="509">
        <v>33</v>
      </c>
      <c r="H15186" s="509">
        <v>0</v>
      </c>
    </row>
    <row r="15187" spans="1:8">
      <c r="A15187" s="508" t="s">
        <v>677</v>
      </c>
      <c r="B15187" s="509" t="s">
        <v>449</v>
      </c>
      <c r="C15187" s="509">
        <v>34</v>
      </c>
      <c r="H15187" s="509">
        <v>0</v>
      </c>
    </row>
    <row r="15188" spans="1:8">
      <c r="A15188" s="508" t="s">
        <v>677</v>
      </c>
      <c r="B15188" s="509" t="s">
        <v>449</v>
      </c>
      <c r="C15188" s="509">
        <v>35</v>
      </c>
      <c r="H15188" s="509">
        <v>0</v>
      </c>
    </row>
    <row r="15189" spans="1:8">
      <c r="A15189" s="508" t="s">
        <v>677</v>
      </c>
      <c r="B15189" s="509" t="s">
        <v>449</v>
      </c>
      <c r="C15189" s="509">
        <v>36</v>
      </c>
      <c r="H15189" s="509">
        <v>0</v>
      </c>
    </row>
    <row r="15190" spans="1:8">
      <c r="A15190" s="508" t="s">
        <v>677</v>
      </c>
      <c r="B15190" s="509" t="s">
        <v>449</v>
      </c>
      <c r="C15190" s="509">
        <v>37</v>
      </c>
      <c r="H15190" s="509">
        <v>0</v>
      </c>
    </row>
    <row r="15191" spans="1:8">
      <c r="A15191" s="508" t="s">
        <v>677</v>
      </c>
      <c r="B15191" s="509" t="s">
        <v>449</v>
      </c>
      <c r="C15191" s="509">
        <v>38</v>
      </c>
      <c r="H15191" s="509">
        <v>0</v>
      </c>
    </row>
    <row r="15192" spans="1:8">
      <c r="A15192" s="508" t="s">
        <v>677</v>
      </c>
      <c r="B15192" s="509" t="s">
        <v>449</v>
      </c>
      <c r="C15192" s="509" t="s">
        <v>1030</v>
      </c>
    </row>
    <row r="15193" spans="1:8">
      <c r="A15193" s="508" t="s">
        <v>677</v>
      </c>
      <c r="B15193" s="509" t="s">
        <v>449</v>
      </c>
      <c r="C15193" s="509">
        <v>39</v>
      </c>
      <c r="H15193" s="509">
        <v>0</v>
      </c>
    </row>
    <row r="15194" spans="1:8">
      <c r="A15194" s="508" t="s">
        <v>677</v>
      </c>
      <c r="B15194" s="509" t="s">
        <v>449</v>
      </c>
      <c r="C15194" s="509">
        <v>40</v>
      </c>
      <c r="H15194" s="509">
        <v>0</v>
      </c>
    </row>
    <row r="15195" spans="1:8">
      <c r="A15195" s="508" t="s">
        <v>677</v>
      </c>
      <c r="B15195" s="509" t="s">
        <v>449</v>
      </c>
      <c r="C15195" s="509">
        <v>41</v>
      </c>
      <c r="H15195" s="509">
        <v>0</v>
      </c>
    </row>
    <row r="15196" spans="1:8">
      <c r="A15196" s="508" t="s">
        <v>677</v>
      </c>
      <c r="B15196" s="509" t="s">
        <v>449</v>
      </c>
      <c r="C15196" s="509">
        <v>42</v>
      </c>
      <c r="H15196" s="509">
        <v>0</v>
      </c>
    </row>
    <row r="15197" spans="1:8">
      <c r="A15197" s="508" t="s">
        <v>677</v>
      </c>
      <c r="B15197" s="509" t="s">
        <v>449</v>
      </c>
      <c r="C15197" s="509">
        <v>43</v>
      </c>
      <c r="H15197" s="509">
        <v>0</v>
      </c>
    </row>
    <row r="15198" spans="1:8">
      <c r="A15198" s="508" t="s">
        <v>677</v>
      </c>
      <c r="B15198" s="509" t="s">
        <v>449</v>
      </c>
      <c r="C15198" s="509">
        <v>44</v>
      </c>
      <c r="H15198" s="509">
        <v>0</v>
      </c>
    </row>
    <row r="15199" spans="1:8">
      <c r="A15199" s="508" t="s">
        <v>677</v>
      </c>
      <c r="B15199" s="509" t="s">
        <v>449</v>
      </c>
      <c r="C15199" s="509">
        <v>45</v>
      </c>
      <c r="H15199" s="509">
        <v>0</v>
      </c>
    </row>
    <row r="15200" spans="1:8">
      <c r="A15200" s="508" t="s">
        <v>677</v>
      </c>
      <c r="B15200" s="509" t="s">
        <v>449</v>
      </c>
      <c r="C15200" s="509">
        <v>46</v>
      </c>
      <c r="H15200" s="509">
        <v>0</v>
      </c>
    </row>
    <row r="15201" spans="1:8">
      <c r="A15201" s="508" t="s">
        <v>677</v>
      </c>
      <c r="B15201" s="509" t="s">
        <v>449</v>
      </c>
      <c r="C15201" s="509">
        <v>47</v>
      </c>
      <c r="H15201" s="509">
        <v>0</v>
      </c>
    </row>
    <row r="15202" spans="1:8">
      <c r="A15202" s="508" t="s">
        <v>677</v>
      </c>
      <c r="B15202" s="509" t="s">
        <v>449</v>
      </c>
      <c r="C15202" s="509">
        <v>48</v>
      </c>
      <c r="H15202" s="509">
        <v>0</v>
      </c>
    </row>
    <row r="15203" spans="1:8">
      <c r="A15203" s="508" t="s">
        <v>677</v>
      </c>
      <c r="B15203" s="509" t="s">
        <v>449</v>
      </c>
      <c r="C15203" s="509">
        <v>49</v>
      </c>
      <c r="H15203" s="509">
        <v>0</v>
      </c>
    </row>
    <row r="15204" spans="1:8">
      <c r="A15204" s="508" t="s">
        <v>677</v>
      </c>
      <c r="B15204" s="509" t="s">
        <v>449</v>
      </c>
      <c r="C15204" s="509">
        <v>50</v>
      </c>
      <c r="H15204" s="509">
        <v>0</v>
      </c>
    </row>
    <row r="15205" spans="1:8">
      <c r="A15205" s="508" t="s">
        <v>677</v>
      </c>
      <c r="B15205" s="509" t="s">
        <v>449</v>
      </c>
      <c r="C15205" s="509">
        <v>51</v>
      </c>
      <c r="H15205" s="509">
        <v>0</v>
      </c>
    </row>
    <row r="15206" spans="1:8">
      <c r="A15206" s="508" t="s">
        <v>677</v>
      </c>
      <c r="B15206" s="509" t="s">
        <v>449</v>
      </c>
      <c r="C15206" s="509" t="s">
        <v>1031</v>
      </c>
      <c r="H15206" s="509">
        <v>0</v>
      </c>
    </row>
    <row r="15207" spans="1:8">
      <c r="A15207" s="508" t="s">
        <v>677</v>
      </c>
      <c r="B15207" s="509" t="s">
        <v>449</v>
      </c>
      <c r="C15207" s="509" t="s">
        <v>1032</v>
      </c>
      <c r="H15207" s="509">
        <v>0</v>
      </c>
    </row>
    <row r="15208" spans="1:8">
      <c r="A15208" s="508" t="s">
        <v>677</v>
      </c>
      <c r="B15208" s="509" t="s">
        <v>449</v>
      </c>
      <c r="C15208" s="509">
        <v>52</v>
      </c>
      <c r="H15208" s="509">
        <v>0</v>
      </c>
    </row>
    <row r="15209" spans="1:8">
      <c r="A15209" s="508" t="s">
        <v>677</v>
      </c>
      <c r="B15209" s="509" t="s">
        <v>449</v>
      </c>
      <c r="C15209" s="509">
        <v>53</v>
      </c>
      <c r="H15209" s="509">
        <v>0</v>
      </c>
    </row>
    <row r="15210" spans="1:8">
      <c r="A15210" s="508" t="s">
        <v>677</v>
      </c>
      <c r="B15210" s="509" t="s">
        <v>449</v>
      </c>
      <c r="C15210" s="509">
        <v>54</v>
      </c>
      <c r="H15210" s="509">
        <v>0</v>
      </c>
    </row>
    <row r="15211" spans="1:8">
      <c r="A15211" s="508" t="s">
        <v>677</v>
      </c>
      <c r="B15211" s="509" t="s">
        <v>449</v>
      </c>
      <c r="C15211" s="509">
        <v>55</v>
      </c>
      <c r="H15211" s="509">
        <v>0</v>
      </c>
    </row>
    <row r="15212" spans="1:8">
      <c r="A15212" s="508" t="s">
        <v>677</v>
      </c>
      <c r="B15212" s="509" t="s">
        <v>449</v>
      </c>
      <c r="C15212" s="509">
        <v>56</v>
      </c>
      <c r="H15212" s="509">
        <v>0</v>
      </c>
    </row>
    <row r="15213" spans="1:8">
      <c r="A15213" s="508" t="s">
        <v>677</v>
      </c>
      <c r="B15213" s="509" t="s">
        <v>449</v>
      </c>
      <c r="C15213" s="509">
        <v>57</v>
      </c>
      <c r="H15213" s="509">
        <v>0</v>
      </c>
    </row>
    <row r="15214" spans="1:8">
      <c r="A15214" s="508" t="s">
        <v>677</v>
      </c>
      <c r="B15214" s="509" t="s">
        <v>449</v>
      </c>
      <c r="C15214" s="509">
        <v>58</v>
      </c>
      <c r="H15214" s="509">
        <v>0</v>
      </c>
    </row>
    <row r="15215" spans="1:8">
      <c r="A15215" s="508" t="s">
        <v>677</v>
      </c>
      <c r="B15215" s="509" t="s">
        <v>449</v>
      </c>
      <c r="C15215" s="509">
        <v>59</v>
      </c>
      <c r="H15215" s="509">
        <v>0</v>
      </c>
    </row>
    <row r="15216" spans="1:8">
      <c r="A15216" s="508" t="s">
        <v>677</v>
      </c>
      <c r="B15216" s="509" t="s">
        <v>449</v>
      </c>
      <c r="C15216" s="509">
        <v>60</v>
      </c>
      <c r="H15216" s="509">
        <v>0</v>
      </c>
    </row>
    <row r="15217" spans="1:8">
      <c r="A15217" s="508" t="s">
        <v>677</v>
      </c>
      <c r="B15217" s="509" t="s">
        <v>449</v>
      </c>
      <c r="C15217" s="509">
        <v>61</v>
      </c>
      <c r="H15217" s="509">
        <v>0</v>
      </c>
    </row>
    <row r="15218" spans="1:8">
      <c r="A15218" s="508" t="s">
        <v>677</v>
      </c>
      <c r="B15218" s="509" t="s">
        <v>449</v>
      </c>
      <c r="C15218" s="509">
        <v>62</v>
      </c>
      <c r="H15218" s="509">
        <v>0</v>
      </c>
    </row>
    <row r="15219" spans="1:8">
      <c r="A15219" s="508" t="s">
        <v>677</v>
      </c>
      <c r="B15219" s="509" t="s">
        <v>449</v>
      </c>
      <c r="C15219" s="509">
        <v>63</v>
      </c>
      <c r="H15219" s="509">
        <v>0</v>
      </c>
    </row>
    <row r="15220" spans="1:8">
      <c r="A15220" s="508" t="s">
        <v>677</v>
      </c>
      <c r="B15220" s="509" t="s">
        <v>449</v>
      </c>
      <c r="C15220" s="509" t="s">
        <v>1033</v>
      </c>
      <c r="H15220" s="509">
        <v>0</v>
      </c>
    </row>
    <row r="15221" spans="1:8">
      <c r="A15221" s="508" t="s">
        <v>677</v>
      </c>
      <c r="B15221" s="509" t="s">
        <v>449</v>
      </c>
      <c r="C15221" s="509" t="s">
        <v>1034</v>
      </c>
      <c r="H15221" s="509">
        <v>0</v>
      </c>
    </row>
    <row r="15222" spans="1:8">
      <c r="A15222" s="508" t="s">
        <v>677</v>
      </c>
      <c r="B15222" s="509" t="s">
        <v>449</v>
      </c>
      <c r="C15222" s="509">
        <v>64</v>
      </c>
      <c r="H15222" s="509">
        <v>0</v>
      </c>
    </row>
    <row r="15223" spans="1:8">
      <c r="A15223" s="508" t="s">
        <v>677</v>
      </c>
      <c r="B15223" s="509" t="s">
        <v>449</v>
      </c>
      <c r="C15223" s="509" t="s">
        <v>1035</v>
      </c>
      <c r="H15223" s="509">
        <v>0</v>
      </c>
    </row>
    <row r="15224" spans="1:8">
      <c r="A15224" s="508" t="s">
        <v>677</v>
      </c>
      <c r="B15224" s="509" t="s">
        <v>449</v>
      </c>
      <c r="C15224" s="509">
        <v>65</v>
      </c>
      <c r="H15224" s="509">
        <v>0</v>
      </c>
    </row>
    <row r="15225" spans="1:8">
      <c r="A15225" s="508" t="s">
        <v>677</v>
      </c>
      <c r="B15225" s="509" t="s">
        <v>449</v>
      </c>
      <c r="C15225" s="509">
        <v>66</v>
      </c>
      <c r="H15225" s="509">
        <v>0</v>
      </c>
    </row>
    <row r="15226" spans="1:8">
      <c r="A15226" s="508" t="s">
        <v>677</v>
      </c>
      <c r="B15226" s="509" t="s">
        <v>449</v>
      </c>
      <c r="C15226" s="509" t="s">
        <v>1036</v>
      </c>
      <c r="H15226" s="509">
        <v>0</v>
      </c>
    </row>
    <row r="15227" spans="1:8">
      <c r="A15227" s="508" t="s">
        <v>677</v>
      </c>
      <c r="B15227" s="509" t="s">
        <v>449</v>
      </c>
      <c r="C15227" s="509" t="s">
        <v>1037</v>
      </c>
      <c r="H15227" s="509">
        <v>0</v>
      </c>
    </row>
    <row r="15228" spans="1:8">
      <c r="A15228" s="508" t="s">
        <v>677</v>
      </c>
      <c r="B15228" s="509" t="s">
        <v>449</v>
      </c>
      <c r="C15228" s="509" t="s">
        <v>1038</v>
      </c>
      <c r="H15228" s="509">
        <v>0</v>
      </c>
    </row>
    <row r="15229" spans="1:8">
      <c r="A15229" s="508" t="s">
        <v>677</v>
      </c>
      <c r="B15229" s="509" t="s">
        <v>449</v>
      </c>
      <c r="C15229" s="509" t="s">
        <v>1039</v>
      </c>
      <c r="H15229" s="509">
        <v>0</v>
      </c>
    </row>
    <row r="15230" spans="1:8">
      <c r="A15230" s="508" t="s">
        <v>677</v>
      </c>
      <c r="B15230" s="509" t="s">
        <v>449</v>
      </c>
      <c r="C15230" s="509" t="s">
        <v>1040</v>
      </c>
      <c r="H15230" s="509">
        <v>0</v>
      </c>
    </row>
    <row r="15231" spans="1:8">
      <c r="A15231" s="508" t="s">
        <v>677</v>
      </c>
      <c r="B15231" s="509" t="s">
        <v>449</v>
      </c>
      <c r="C15231" s="509" t="s">
        <v>1041</v>
      </c>
      <c r="H15231" s="509">
        <v>0</v>
      </c>
    </row>
    <row r="15232" spans="1:8">
      <c r="A15232" s="508" t="s">
        <v>677</v>
      </c>
      <c r="B15232" s="509" t="s">
        <v>449</v>
      </c>
      <c r="C15232" s="509" t="s">
        <v>1042</v>
      </c>
    </row>
    <row r="15233" spans="1:8">
      <c r="A15233" s="508" t="s">
        <v>677</v>
      </c>
      <c r="B15233" s="509" t="s">
        <v>449</v>
      </c>
      <c r="C15233" s="509">
        <v>67</v>
      </c>
      <c r="H15233" s="509">
        <v>0</v>
      </c>
    </row>
    <row r="15234" spans="1:8">
      <c r="A15234" s="508" t="s">
        <v>677</v>
      </c>
      <c r="B15234" s="509" t="s">
        <v>449</v>
      </c>
      <c r="C15234" s="509">
        <v>68</v>
      </c>
      <c r="H15234" s="509">
        <v>0</v>
      </c>
    </row>
    <row r="15235" spans="1:8">
      <c r="A15235" s="508" t="s">
        <v>677</v>
      </c>
      <c r="B15235" s="509" t="s">
        <v>449</v>
      </c>
      <c r="C15235" s="509" t="s">
        <v>1043</v>
      </c>
      <c r="H15235" s="509">
        <v>0</v>
      </c>
    </row>
    <row r="15236" spans="1:8">
      <c r="A15236" s="508" t="s">
        <v>677</v>
      </c>
      <c r="B15236" s="509" t="s">
        <v>449</v>
      </c>
      <c r="C15236" s="509">
        <v>69</v>
      </c>
      <c r="H15236" s="509">
        <v>0</v>
      </c>
    </row>
    <row r="15237" spans="1:8">
      <c r="A15237" s="508" t="s">
        <v>677</v>
      </c>
      <c r="B15237" s="509" t="s">
        <v>449</v>
      </c>
      <c r="C15237" s="509" t="s">
        <v>1044</v>
      </c>
      <c r="H15237" s="509">
        <v>0</v>
      </c>
    </row>
    <row r="15238" spans="1:8">
      <c r="A15238" s="508" t="s">
        <v>677</v>
      </c>
      <c r="B15238" s="509" t="s">
        <v>449</v>
      </c>
      <c r="C15238" s="509" t="s">
        <v>1045</v>
      </c>
      <c r="H15238" s="509">
        <v>0</v>
      </c>
    </row>
    <row r="15239" spans="1:8">
      <c r="A15239" s="508" t="s">
        <v>677</v>
      </c>
      <c r="B15239" s="509" t="s">
        <v>449</v>
      </c>
      <c r="C15239" s="509">
        <v>70</v>
      </c>
      <c r="H15239" s="509">
        <v>0</v>
      </c>
    </row>
    <row r="15240" spans="1:8">
      <c r="A15240" s="508" t="s">
        <v>677</v>
      </c>
      <c r="B15240" s="509" t="s">
        <v>449</v>
      </c>
      <c r="C15240" s="509" t="s">
        <v>1046</v>
      </c>
      <c r="H15240" s="509">
        <v>0</v>
      </c>
    </row>
    <row r="15241" spans="1:8">
      <c r="A15241" s="508" t="s">
        <v>677</v>
      </c>
      <c r="B15241" s="509" t="s">
        <v>449</v>
      </c>
      <c r="C15241" s="509">
        <v>71</v>
      </c>
      <c r="H15241" s="509">
        <v>0</v>
      </c>
    </row>
    <row r="15242" spans="1:8">
      <c r="A15242" s="508" t="s">
        <v>677</v>
      </c>
      <c r="B15242" s="509" t="s">
        <v>449</v>
      </c>
      <c r="C15242" s="509" t="s">
        <v>1047</v>
      </c>
      <c r="H15242" s="509">
        <v>0</v>
      </c>
    </row>
    <row r="15243" spans="1:8">
      <c r="A15243" s="508" t="s">
        <v>677</v>
      </c>
      <c r="B15243" s="509" t="s">
        <v>449</v>
      </c>
      <c r="C15243" s="509" t="s">
        <v>1048</v>
      </c>
      <c r="H15243" s="509">
        <v>0</v>
      </c>
    </row>
    <row r="15244" spans="1:8">
      <c r="A15244" s="508" t="s">
        <v>677</v>
      </c>
      <c r="B15244" s="509" t="s">
        <v>449</v>
      </c>
      <c r="C15244" s="509" t="s">
        <v>1049</v>
      </c>
      <c r="H15244" s="509">
        <v>0</v>
      </c>
    </row>
    <row r="15245" spans="1:8">
      <c r="A15245" s="508" t="s">
        <v>677</v>
      </c>
      <c r="B15245" s="509" t="s">
        <v>449</v>
      </c>
      <c r="C15245" s="509" t="s">
        <v>1050</v>
      </c>
      <c r="H15245" s="509">
        <v>0</v>
      </c>
    </row>
    <row r="15246" spans="1:8">
      <c r="A15246" s="508" t="s">
        <v>677</v>
      </c>
      <c r="B15246" s="509" t="s">
        <v>449</v>
      </c>
      <c r="C15246" s="509" t="s">
        <v>1051</v>
      </c>
      <c r="H15246" s="509">
        <v>0</v>
      </c>
    </row>
    <row r="15247" spans="1:8">
      <c r="A15247" s="508" t="s">
        <v>677</v>
      </c>
      <c r="B15247" s="509" t="s">
        <v>449</v>
      </c>
      <c r="C15247" s="509">
        <v>72</v>
      </c>
      <c r="H15247" s="509">
        <v>0</v>
      </c>
    </row>
    <row r="15248" spans="1:8">
      <c r="A15248" s="508" t="s">
        <v>677</v>
      </c>
      <c r="B15248" s="509" t="s">
        <v>449</v>
      </c>
      <c r="C15248" s="509">
        <v>74</v>
      </c>
      <c r="H15248" s="509">
        <v>0</v>
      </c>
    </row>
    <row r="15249" spans="1:8">
      <c r="A15249" s="508" t="s">
        <v>677</v>
      </c>
      <c r="B15249" s="509" t="s">
        <v>449</v>
      </c>
      <c r="C15249" s="509" t="s">
        <v>4571</v>
      </c>
      <c r="D15249" s="509">
        <v>0</v>
      </c>
      <c r="E15249" s="509">
        <v>0</v>
      </c>
      <c r="F15249" s="509">
        <v>0</v>
      </c>
      <c r="G15249" s="509">
        <v>0</v>
      </c>
      <c r="H15249" s="509">
        <v>0</v>
      </c>
    </row>
    <row r="15250" spans="1:8">
      <c r="A15250" s="508" t="s">
        <v>678</v>
      </c>
      <c r="B15250" s="509" t="s">
        <v>450</v>
      </c>
      <c r="C15250" s="509">
        <v>1</v>
      </c>
      <c r="H15250" s="509">
        <v>0</v>
      </c>
    </row>
    <row r="15251" spans="1:8">
      <c r="A15251" s="508" t="s">
        <v>678</v>
      </c>
      <c r="B15251" s="509" t="s">
        <v>450</v>
      </c>
      <c r="C15251" s="509" t="s">
        <v>1023</v>
      </c>
      <c r="H15251" s="509">
        <v>0</v>
      </c>
    </row>
    <row r="15252" spans="1:8">
      <c r="A15252" s="508" t="s">
        <v>678</v>
      </c>
      <c r="B15252" s="509" t="s">
        <v>450</v>
      </c>
      <c r="C15252" s="509">
        <v>2</v>
      </c>
      <c r="H15252" s="509">
        <v>0</v>
      </c>
    </row>
    <row r="15253" spans="1:8">
      <c r="A15253" s="508" t="s">
        <v>678</v>
      </c>
      <c r="B15253" s="509" t="s">
        <v>450</v>
      </c>
      <c r="C15253" s="509">
        <v>3</v>
      </c>
      <c r="H15253" s="509">
        <v>0</v>
      </c>
    </row>
    <row r="15254" spans="1:8">
      <c r="A15254" s="508" t="s">
        <v>678</v>
      </c>
      <c r="B15254" s="509" t="s">
        <v>450</v>
      </c>
      <c r="C15254" s="509">
        <v>4</v>
      </c>
      <c r="H15254" s="509">
        <v>0</v>
      </c>
    </row>
    <row r="15255" spans="1:8">
      <c r="A15255" s="508" t="s">
        <v>678</v>
      </c>
      <c r="B15255" s="509" t="s">
        <v>450</v>
      </c>
      <c r="C15255" s="509">
        <v>5</v>
      </c>
      <c r="H15255" s="509">
        <v>0</v>
      </c>
    </row>
    <row r="15256" spans="1:8">
      <c r="A15256" s="508" t="s">
        <v>678</v>
      </c>
      <c r="B15256" s="509" t="s">
        <v>450</v>
      </c>
      <c r="C15256" s="509">
        <v>6</v>
      </c>
      <c r="H15256" s="509">
        <v>0</v>
      </c>
    </row>
    <row r="15257" spans="1:8">
      <c r="A15257" s="508" t="s">
        <v>678</v>
      </c>
      <c r="B15257" s="509" t="s">
        <v>450</v>
      </c>
      <c r="C15257" s="509">
        <v>7</v>
      </c>
      <c r="H15257" s="509">
        <v>0</v>
      </c>
    </row>
    <row r="15258" spans="1:8">
      <c r="A15258" s="508" t="s">
        <v>678</v>
      </c>
      <c r="B15258" s="509" t="s">
        <v>450</v>
      </c>
      <c r="C15258" s="509">
        <v>8</v>
      </c>
      <c r="H15258" s="509">
        <v>0</v>
      </c>
    </row>
    <row r="15259" spans="1:8">
      <c r="A15259" s="508" t="s">
        <v>678</v>
      </c>
      <c r="B15259" s="509" t="s">
        <v>450</v>
      </c>
      <c r="C15259" s="509">
        <v>9</v>
      </c>
      <c r="H15259" s="509">
        <v>0</v>
      </c>
    </row>
    <row r="15260" spans="1:8">
      <c r="A15260" s="508" t="s">
        <v>678</v>
      </c>
      <c r="B15260" s="509" t="s">
        <v>450</v>
      </c>
      <c r="C15260" s="509">
        <v>10</v>
      </c>
      <c r="H15260" s="509">
        <v>0</v>
      </c>
    </row>
    <row r="15261" spans="1:8">
      <c r="A15261" s="508" t="s">
        <v>678</v>
      </c>
      <c r="B15261" s="509" t="s">
        <v>450</v>
      </c>
      <c r="C15261" s="509">
        <v>11</v>
      </c>
      <c r="H15261" s="509">
        <v>0</v>
      </c>
    </row>
    <row r="15262" spans="1:8">
      <c r="A15262" s="508" t="s">
        <v>678</v>
      </c>
      <c r="B15262" s="509" t="s">
        <v>450</v>
      </c>
      <c r="C15262" s="509">
        <v>12</v>
      </c>
      <c r="H15262" s="509">
        <v>0</v>
      </c>
    </row>
    <row r="15263" spans="1:8">
      <c r="A15263" s="508" t="s">
        <v>678</v>
      </c>
      <c r="B15263" s="509" t="s">
        <v>450</v>
      </c>
      <c r="C15263" s="509">
        <v>13</v>
      </c>
      <c r="H15263" s="509">
        <v>0</v>
      </c>
    </row>
    <row r="15264" spans="1:8">
      <c r="A15264" s="508" t="s">
        <v>678</v>
      </c>
      <c r="B15264" s="509" t="s">
        <v>450</v>
      </c>
      <c r="C15264" s="509">
        <v>14</v>
      </c>
      <c r="H15264" s="509">
        <v>0</v>
      </c>
    </row>
    <row r="15265" spans="1:8">
      <c r="A15265" s="508" t="s">
        <v>678</v>
      </c>
      <c r="B15265" s="509" t="s">
        <v>450</v>
      </c>
      <c r="C15265" s="509">
        <v>15</v>
      </c>
      <c r="H15265" s="509">
        <v>0</v>
      </c>
    </row>
    <row r="15266" spans="1:8">
      <c r="A15266" s="508" t="s">
        <v>678</v>
      </c>
      <c r="B15266" s="509" t="s">
        <v>450</v>
      </c>
      <c r="C15266" s="509">
        <v>16</v>
      </c>
      <c r="H15266" s="509">
        <v>0</v>
      </c>
    </row>
    <row r="15267" spans="1:8">
      <c r="A15267" s="508" t="s">
        <v>678</v>
      </c>
      <c r="B15267" s="509" t="s">
        <v>450</v>
      </c>
      <c r="C15267" s="509">
        <v>17</v>
      </c>
      <c r="H15267" s="509">
        <v>0</v>
      </c>
    </row>
    <row r="15268" spans="1:8">
      <c r="A15268" s="508" t="s">
        <v>678</v>
      </c>
      <c r="B15268" s="509" t="s">
        <v>450</v>
      </c>
      <c r="C15268" s="509">
        <v>18</v>
      </c>
      <c r="H15268" s="509">
        <v>0</v>
      </c>
    </row>
    <row r="15269" spans="1:8">
      <c r="A15269" s="508" t="s">
        <v>678</v>
      </c>
      <c r="B15269" s="509" t="s">
        <v>450</v>
      </c>
      <c r="C15269" s="509" t="s">
        <v>1024</v>
      </c>
      <c r="H15269" s="509">
        <v>0</v>
      </c>
    </row>
    <row r="15270" spans="1:8">
      <c r="A15270" s="508" t="s">
        <v>678</v>
      </c>
      <c r="B15270" s="509" t="s">
        <v>450</v>
      </c>
      <c r="C15270" s="509" t="s">
        <v>1025</v>
      </c>
      <c r="H15270" s="509">
        <v>0</v>
      </c>
    </row>
    <row r="15271" spans="1:8">
      <c r="A15271" s="508" t="s">
        <v>678</v>
      </c>
      <c r="B15271" s="509" t="s">
        <v>450</v>
      </c>
      <c r="C15271" s="509">
        <v>19</v>
      </c>
      <c r="H15271" s="509">
        <v>0</v>
      </c>
    </row>
    <row r="15272" spans="1:8">
      <c r="A15272" s="508" t="s">
        <v>678</v>
      </c>
      <c r="B15272" s="509" t="s">
        <v>450</v>
      </c>
      <c r="C15272" s="509">
        <v>20</v>
      </c>
      <c r="H15272" s="509">
        <v>0</v>
      </c>
    </row>
    <row r="15273" spans="1:8">
      <c r="A15273" s="508" t="s">
        <v>678</v>
      </c>
      <c r="B15273" s="509" t="s">
        <v>450</v>
      </c>
      <c r="C15273" s="509">
        <v>21</v>
      </c>
      <c r="H15273" s="509">
        <v>0</v>
      </c>
    </row>
    <row r="15274" spans="1:8">
      <c r="A15274" s="508" t="s">
        <v>678</v>
      </c>
      <c r="B15274" s="509" t="s">
        <v>450</v>
      </c>
      <c r="C15274" s="509" t="s">
        <v>1026</v>
      </c>
      <c r="H15274" s="509">
        <v>0</v>
      </c>
    </row>
    <row r="15275" spans="1:8">
      <c r="A15275" s="508" t="s">
        <v>678</v>
      </c>
      <c r="B15275" s="509" t="s">
        <v>450</v>
      </c>
      <c r="C15275" s="509" t="s">
        <v>1027</v>
      </c>
      <c r="H15275" s="509">
        <v>0</v>
      </c>
    </row>
    <row r="15276" spans="1:8">
      <c r="A15276" s="508" t="s">
        <v>678</v>
      </c>
      <c r="B15276" s="509" t="s">
        <v>450</v>
      </c>
      <c r="C15276" s="509" t="s">
        <v>1028</v>
      </c>
      <c r="H15276" s="509">
        <v>0</v>
      </c>
    </row>
    <row r="15277" spans="1:8">
      <c r="A15277" s="508" t="s">
        <v>678</v>
      </c>
      <c r="B15277" s="509" t="s">
        <v>450</v>
      </c>
      <c r="C15277" s="509">
        <v>22</v>
      </c>
      <c r="H15277" s="509">
        <v>0</v>
      </c>
    </row>
    <row r="15278" spans="1:8">
      <c r="A15278" s="508" t="s">
        <v>678</v>
      </c>
      <c r="B15278" s="509" t="s">
        <v>450</v>
      </c>
      <c r="C15278" s="509">
        <v>23</v>
      </c>
      <c r="H15278" s="509">
        <v>0</v>
      </c>
    </row>
    <row r="15279" spans="1:8">
      <c r="A15279" s="508" t="s">
        <v>678</v>
      </c>
      <c r="B15279" s="509" t="s">
        <v>450</v>
      </c>
      <c r="C15279" s="509" t="s">
        <v>1029</v>
      </c>
      <c r="H15279" s="509">
        <v>0</v>
      </c>
    </row>
    <row r="15280" spans="1:8">
      <c r="A15280" s="508" t="s">
        <v>678</v>
      </c>
      <c r="B15280" s="509" t="s">
        <v>450</v>
      </c>
      <c r="C15280" s="509">
        <v>24</v>
      </c>
      <c r="H15280" s="509">
        <v>0</v>
      </c>
    </row>
    <row r="15281" spans="1:8">
      <c r="A15281" s="508" t="s">
        <v>678</v>
      </c>
      <c r="B15281" s="509" t="s">
        <v>450</v>
      </c>
      <c r="C15281" s="509">
        <v>25</v>
      </c>
    </row>
    <row r="15282" spans="1:8">
      <c r="A15282" s="508" t="s">
        <v>678</v>
      </c>
      <c r="B15282" s="509" t="s">
        <v>450</v>
      </c>
      <c r="C15282" s="509">
        <v>26</v>
      </c>
      <c r="H15282" s="509">
        <v>0</v>
      </c>
    </row>
    <row r="15283" spans="1:8">
      <c r="A15283" s="508" t="s">
        <v>678</v>
      </c>
      <c r="B15283" s="509" t="s">
        <v>450</v>
      </c>
      <c r="C15283" s="509">
        <v>27</v>
      </c>
      <c r="H15283" s="509">
        <v>0</v>
      </c>
    </row>
    <row r="15284" spans="1:8">
      <c r="A15284" s="508" t="s">
        <v>678</v>
      </c>
      <c r="B15284" s="509" t="s">
        <v>450</v>
      </c>
      <c r="C15284" s="509">
        <v>28</v>
      </c>
      <c r="H15284" s="509">
        <v>0</v>
      </c>
    </row>
    <row r="15285" spans="1:8">
      <c r="A15285" s="508" t="s">
        <v>678</v>
      </c>
      <c r="B15285" s="509" t="s">
        <v>450</v>
      </c>
      <c r="C15285" s="509">
        <v>29</v>
      </c>
      <c r="H15285" s="509">
        <v>0</v>
      </c>
    </row>
    <row r="15286" spans="1:8">
      <c r="A15286" s="508" t="s">
        <v>678</v>
      </c>
      <c r="B15286" s="509" t="s">
        <v>450</v>
      </c>
      <c r="C15286" s="509">
        <v>30</v>
      </c>
      <c r="H15286" s="509">
        <v>0</v>
      </c>
    </row>
    <row r="15287" spans="1:8">
      <c r="A15287" s="508" t="s">
        <v>678</v>
      </c>
      <c r="B15287" s="509" t="s">
        <v>450</v>
      </c>
      <c r="C15287" s="509">
        <v>31</v>
      </c>
      <c r="H15287" s="509">
        <v>0</v>
      </c>
    </row>
    <row r="15288" spans="1:8">
      <c r="A15288" s="508" t="s">
        <v>678</v>
      </c>
      <c r="B15288" s="509" t="s">
        <v>450</v>
      </c>
      <c r="C15288" s="509">
        <v>32</v>
      </c>
      <c r="H15288" s="509">
        <v>0</v>
      </c>
    </row>
    <row r="15289" spans="1:8">
      <c r="A15289" s="508" t="s">
        <v>678</v>
      </c>
      <c r="B15289" s="509" t="s">
        <v>450</v>
      </c>
      <c r="C15289" s="509">
        <v>33</v>
      </c>
      <c r="H15289" s="509">
        <v>0</v>
      </c>
    </row>
    <row r="15290" spans="1:8">
      <c r="A15290" s="508" t="s">
        <v>678</v>
      </c>
      <c r="B15290" s="509" t="s">
        <v>450</v>
      </c>
      <c r="C15290" s="509">
        <v>34</v>
      </c>
      <c r="H15290" s="509">
        <v>0</v>
      </c>
    </row>
    <row r="15291" spans="1:8">
      <c r="A15291" s="508" t="s">
        <v>678</v>
      </c>
      <c r="B15291" s="509" t="s">
        <v>450</v>
      </c>
      <c r="C15291" s="509">
        <v>35</v>
      </c>
      <c r="H15291" s="509">
        <v>0</v>
      </c>
    </row>
    <row r="15292" spans="1:8">
      <c r="A15292" s="508" t="s">
        <v>678</v>
      </c>
      <c r="B15292" s="509" t="s">
        <v>450</v>
      </c>
      <c r="C15292" s="509">
        <v>36</v>
      </c>
      <c r="H15292" s="509">
        <v>0</v>
      </c>
    </row>
    <row r="15293" spans="1:8">
      <c r="A15293" s="508" t="s">
        <v>678</v>
      </c>
      <c r="B15293" s="509" t="s">
        <v>450</v>
      </c>
      <c r="C15293" s="509">
        <v>37</v>
      </c>
      <c r="H15293" s="509">
        <v>0</v>
      </c>
    </row>
    <row r="15294" spans="1:8">
      <c r="A15294" s="508" t="s">
        <v>678</v>
      </c>
      <c r="B15294" s="509" t="s">
        <v>450</v>
      </c>
      <c r="C15294" s="509">
        <v>38</v>
      </c>
      <c r="H15294" s="509">
        <v>0</v>
      </c>
    </row>
    <row r="15295" spans="1:8">
      <c r="A15295" s="508" t="s">
        <v>678</v>
      </c>
      <c r="B15295" s="509" t="s">
        <v>450</v>
      </c>
      <c r="C15295" s="509" t="s">
        <v>1030</v>
      </c>
    </row>
    <row r="15296" spans="1:8">
      <c r="A15296" s="508" t="s">
        <v>678</v>
      </c>
      <c r="B15296" s="509" t="s">
        <v>450</v>
      </c>
      <c r="C15296" s="509">
        <v>39</v>
      </c>
      <c r="H15296" s="509">
        <v>0</v>
      </c>
    </row>
    <row r="15297" spans="1:8">
      <c r="A15297" s="508" t="s">
        <v>678</v>
      </c>
      <c r="B15297" s="509" t="s">
        <v>450</v>
      </c>
      <c r="C15297" s="509">
        <v>40</v>
      </c>
      <c r="H15297" s="509">
        <v>0</v>
      </c>
    </row>
    <row r="15298" spans="1:8">
      <c r="A15298" s="508" t="s">
        <v>678</v>
      </c>
      <c r="B15298" s="509" t="s">
        <v>450</v>
      </c>
      <c r="C15298" s="509">
        <v>41</v>
      </c>
      <c r="H15298" s="509">
        <v>0</v>
      </c>
    </row>
    <row r="15299" spans="1:8">
      <c r="A15299" s="508" t="s">
        <v>678</v>
      </c>
      <c r="B15299" s="509" t="s">
        <v>450</v>
      </c>
      <c r="C15299" s="509">
        <v>42</v>
      </c>
      <c r="H15299" s="509">
        <v>0</v>
      </c>
    </row>
    <row r="15300" spans="1:8">
      <c r="A15300" s="508" t="s">
        <v>678</v>
      </c>
      <c r="B15300" s="509" t="s">
        <v>450</v>
      </c>
      <c r="C15300" s="509">
        <v>43</v>
      </c>
      <c r="H15300" s="509">
        <v>0</v>
      </c>
    </row>
    <row r="15301" spans="1:8">
      <c r="A15301" s="508" t="s">
        <v>678</v>
      </c>
      <c r="B15301" s="509" t="s">
        <v>450</v>
      </c>
      <c r="C15301" s="509">
        <v>44</v>
      </c>
      <c r="H15301" s="509">
        <v>0</v>
      </c>
    </row>
    <row r="15302" spans="1:8">
      <c r="A15302" s="508" t="s">
        <v>678</v>
      </c>
      <c r="B15302" s="509" t="s">
        <v>450</v>
      </c>
      <c r="C15302" s="509">
        <v>45</v>
      </c>
      <c r="H15302" s="509">
        <v>0</v>
      </c>
    </row>
    <row r="15303" spans="1:8">
      <c r="A15303" s="508" t="s">
        <v>678</v>
      </c>
      <c r="B15303" s="509" t="s">
        <v>450</v>
      </c>
      <c r="C15303" s="509">
        <v>46</v>
      </c>
      <c r="H15303" s="509">
        <v>0</v>
      </c>
    </row>
    <row r="15304" spans="1:8">
      <c r="A15304" s="508" t="s">
        <v>678</v>
      </c>
      <c r="B15304" s="509" t="s">
        <v>450</v>
      </c>
      <c r="C15304" s="509">
        <v>47</v>
      </c>
      <c r="H15304" s="509">
        <v>0</v>
      </c>
    </row>
    <row r="15305" spans="1:8">
      <c r="A15305" s="508" t="s">
        <v>678</v>
      </c>
      <c r="B15305" s="509" t="s">
        <v>450</v>
      </c>
      <c r="C15305" s="509">
        <v>48</v>
      </c>
      <c r="H15305" s="509">
        <v>0</v>
      </c>
    </row>
    <row r="15306" spans="1:8">
      <c r="A15306" s="508" t="s">
        <v>678</v>
      </c>
      <c r="B15306" s="509" t="s">
        <v>450</v>
      </c>
      <c r="C15306" s="509">
        <v>49</v>
      </c>
      <c r="H15306" s="509">
        <v>0</v>
      </c>
    </row>
    <row r="15307" spans="1:8">
      <c r="A15307" s="508" t="s">
        <v>678</v>
      </c>
      <c r="B15307" s="509" t="s">
        <v>450</v>
      </c>
      <c r="C15307" s="509">
        <v>50</v>
      </c>
      <c r="H15307" s="509">
        <v>0</v>
      </c>
    </row>
    <row r="15308" spans="1:8">
      <c r="A15308" s="508" t="s">
        <v>678</v>
      </c>
      <c r="B15308" s="509" t="s">
        <v>450</v>
      </c>
      <c r="C15308" s="509">
        <v>51</v>
      </c>
      <c r="H15308" s="509">
        <v>0</v>
      </c>
    </row>
    <row r="15309" spans="1:8">
      <c r="A15309" s="508" t="s">
        <v>678</v>
      </c>
      <c r="B15309" s="509" t="s">
        <v>450</v>
      </c>
      <c r="C15309" s="509" t="s">
        <v>1031</v>
      </c>
      <c r="H15309" s="509">
        <v>0</v>
      </c>
    </row>
    <row r="15310" spans="1:8">
      <c r="A15310" s="508" t="s">
        <v>678</v>
      </c>
      <c r="B15310" s="509" t="s">
        <v>450</v>
      </c>
      <c r="C15310" s="509" t="s">
        <v>1032</v>
      </c>
      <c r="H15310" s="509">
        <v>0</v>
      </c>
    </row>
    <row r="15311" spans="1:8">
      <c r="A15311" s="508" t="s">
        <v>678</v>
      </c>
      <c r="B15311" s="509" t="s">
        <v>450</v>
      </c>
      <c r="C15311" s="509">
        <v>52</v>
      </c>
      <c r="H15311" s="509">
        <v>0</v>
      </c>
    </row>
    <row r="15312" spans="1:8">
      <c r="A15312" s="508" t="s">
        <v>678</v>
      </c>
      <c r="B15312" s="509" t="s">
        <v>450</v>
      </c>
      <c r="C15312" s="509">
        <v>53</v>
      </c>
      <c r="H15312" s="509">
        <v>0</v>
      </c>
    </row>
    <row r="15313" spans="1:8">
      <c r="A15313" s="508" t="s">
        <v>678</v>
      </c>
      <c r="B15313" s="509" t="s">
        <v>450</v>
      </c>
      <c r="C15313" s="509">
        <v>54</v>
      </c>
      <c r="H15313" s="509">
        <v>0</v>
      </c>
    </row>
    <row r="15314" spans="1:8">
      <c r="A15314" s="508" t="s">
        <v>678</v>
      </c>
      <c r="B15314" s="509" t="s">
        <v>450</v>
      </c>
      <c r="C15314" s="509">
        <v>55</v>
      </c>
      <c r="H15314" s="509">
        <v>0</v>
      </c>
    </row>
    <row r="15315" spans="1:8">
      <c r="A15315" s="508" t="s">
        <v>678</v>
      </c>
      <c r="B15315" s="509" t="s">
        <v>450</v>
      </c>
      <c r="C15315" s="509">
        <v>56</v>
      </c>
      <c r="H15315" s="509">
        <v>0</v>
      </c>
    </row>
    <row r="15316" spans="1:8">
      <c r="A15316" s="508" t="s">
        <v>678</v>
      </c>
      <c r="B15316" s="509" t="s">
        <v>450</v>
      </c>
      <c r="C15316" s="509">
        <v>57</v>
      </c>
      <c r="H15316" s="509">
        <v>0</v>
      </c>
    </row>
    <row r="15317" spans="1:8">
      <c r="A15317" s="508" t="s">
        <v>678</v>
      </c>
      <c r="B15317" s="509" t="s">
        <v>450</v>
      </c>
      <c r="C15317" s="509">
        <v>58</v>
      </c>
      <c r="H15317" s="509">
        <v>0</v>
      </c>
    </row>
    <row r="15318" spans="1:8">
      <c r="A15318" s="508" t="s">
        <v>678</v>
      </c>
      <c r="B15318" s="509" t="s">
        <v>450</v>
      </c>
      <c r="C15318" s="509">
        <v>59</v>
      </c>
      <c r="H15318" s="509">
        <v>0</v>
      </c>
    </row>
    <row r="15319" spans="1:8">
      <c r="A15319" s="508" t="s">
        <v>678</v>
      </c>
      <c r="B15319" s="509" t="s">
        <v>450</v>
      </c>
      <c r="C15319" s="509">
        <v>60</v>
      </c>
      <c r="H15319" s="509">
        <v>0</v>
      </c>
    </row>
    <row r="15320" spans="1:8">
      <c r="A15320" s="508" t="s">
        <v>678</v>
      </c>
      <c r="B15320" s="509" t="s">
        <v>450</v>
      </c>
      <c r="C15320" s="509">
        <v>61</v>
      </c>
      <c r="H15320" s="509">
        <v>0</v>
      </c>
    </row>
    <row r="15321" spans="1:8">
      <c r="A15321" s="508" t="s">
        <v>678</v>
      </c>
      <c r="B15321" s="509" t="s">
        <v>450</v>
      </c>
      <c r="C15321" s="509">
        <v>62</v>
      </c>
      <c r="H15321" s="509">
        <v>0</v>
      </c>
    </row>
    <row r="15322" spans="1:8">
      <c r="A15322" s="508" t="s">
        <v>678</v>
      </c>
      <c r="B15322" s="509" t="s">
        <v>450</v>
      </c>
      <c r="C15322" s="509">
        <v>63</v>
      </c>
      <c r="H15322" s="509">
        <v>0</v>
      </c>
    </row>
    <row r="15323" spans="1:8">
      <c r="A15323" s="508" t="s">
        <v>678</v>
      </c>
      <c r="B15323" s="509" t="s">
        <v>450</v>
      </c>
      <c r="C15323" s="509" t="s">
        <v>1033</v>
      </c>
      <c r="H15323" s="509">
        <v>0</v>
      </c>
    </row>
    <row r="15324" spans="1:8">
      <c r="A15324" s="508" t="s">
        <v>678</v>
      </c>
      <c r="B15324" s="509" t="s">
        <v>450</v>
      </c>
      <c r="C15324" s="509" t="s">
        <v>1034</v>
      </c>
      <c r="H15324" s="509">
        <v>0</v>
      </c>
    </row>
    <row r="15325" spans="1:8">
      <c r="A15325" s="508" t="s">
        <v>678</v>
      </c>
      <c r="B15325" s="509" t="s">
        <v>450</v>
      </c>
      <c r="C15325" s="509">
        <v>64</v>
      </c>
      <c r="H15325" s="509">
        <v>0</v>
      </c>
    </row>
    <row r="15326" spans="1:8">
      <c r="A15326" s="508" t="s">
        <v>678</v>
      </c>
      <c r="B15326" s="509" t="s">
        <v>450</v>
      </c>
      <c r="C15326" s="509" t="s">
        <v>1035</v>
      </c>
      <c r="H15326" s="509">
        <v>0</v>
      </c>
    </row>
    <row r="15327" spans="1:8">
      <c r="A15327" s="508" t="s">
        <v>678</v>
      </c>
      <c r="B15327" s="509" t="s">
        <v>450</v>
      </c>
      <c r="C15327" s="509">
        <v>65</v>
      </c>
      <c r="H15327" s="509">
        <v>0</v>
      </c>
    </row>
    <row r="15328" spans="1:8">
      <c r="A15328" s="508" t="s">
        <v>678</v>
      </c>
      <c r="B15328" s="509" t="s">
        <v>450</v>
      </c>
      <c r="C15328" s="509">
        <v>66</v>
      </c>
      <c r="H15328" s="509">
        <v>0</v>
      </c>
    </row>
    <row r="15329" spans="1:8">
      <c r="A15329" s="508" t="s">
        <v>678</v>
      </c>
      <c r="B15329" s="509" t="s">
        <v>450</v>
      </c>
      <c r="C15329" s="509" t="s">
        <v>1036</v>
      </c>
      <c r="H15329" s="509">
        <v>0</v>
      </c>
    </row>
    <row r="15330" spans="1:8">
      <c r="A15330" s="508" t="s">
        <v>678</v>
      </c>
      <c r="B15330" s="509" t="s">
        <v>450</v>
      </c>
      <c r="C15330" s="509" t="s">
        <v>1037</v>
      </c>
      <c r="H15330" s="509">
        <v>0</v>
      </c>
    </row>
    <row r="15331" spans="1:8">
      <c r="A15331" s="508" t="s">
        <v>678</v>
      </c>
      <c r="B15331" s="509" t="s">
        <v>450</v>
      </c>
      <c r="C15331" s="509" t="s">
        <v>1038</v>
      </c>
      <c r="H15331" s="509">
        <v>0</v>
      </c>
    </row>
    <row r="15332" spans="1:8">
      <c r="A15332" s="508" t="s">
        <v>678</v>
      </c>
      <c r="B15332" s="509" t="s">
        <v>450</v>
      </c>
      <c r="C15332" s="509" t="s">
        <v>1039</v>
      </c>
      <c r="H15332" s="509">
        <v>0</v>
      </c>
    </row>
    <row r="15333" spans="1:8">
      <c r="A15333" s="508" t="s">
        <v>678</v>
      </c>
      <c r="B15333" s="509" t="s">
        <v>450</v>
      </c>
      <c r="C15333" s="509" t="s">
        <v>1040</v>
      </c>
      <c r="H15333" s="509">
        <v>0</v>
      </c>
    </row>
    <row r="15334" spans="1:8">
      <c r="A15334" s="508" t="s">
        <v>678</v>
      </c>
      <c r="B15334" s="509" t="s">
        <v>450</v>
      </c>
      <c r="C15334" s="509" t="s">
        <v>1041</v>
      </c>
      <c r="H15334" s="509">
        <v>0</v>
      </c>
    </row>
    <row r="15335" spans="1:8">
      <c r="A15335" s="508" t="s">
        <v>678</v>
      </c>
      <c r="B15335" s="509" t="s">
        <v>450</v>
      </c>
      <c r="C15335" s="509" t="s">
        <v>1042</v>
      </c>
    </row>
    <row r="15336" spans="1:8">
      <c r="A15336" s="508" t="s">
        <v>678</v>
      </c>
      <c r="B15336" s="509" t="s">
        <v>450</v>
      </c>
      <c r="C15336" s="509">
        <v>67</v>
      </c>
      <c r="H15336" s="509">
        <v>0</v>
      </c>
    </row>
    <row r="15337" spans="1:8">
      <c r="A15337" s="508" t="s">
        <v>678</v>
      </c>
      <c r="B15337" s="509" t="s">
        <v>450</v>
      </c>
      <c r="C15337" s="509">
        <v>68</v>
      </c>
      <c r="H15337" s="509">
        <v>0</v>
      </c>
    </row>
    <row r="15338" spans="1:8">
      <c r="A15338" s="508" t="s">
        <v>678</v>
      </c>
      <c r="B15338" s="509" t="s">
        <v>450</v>
      </c>
      <c r="C15338" s="509" t="s">
        <v>1043</v>
      </c>
      <c r="H15338" s="509">
        <v>0</v>
      </c>
    </row>
    <row r="15339" spans="1:8">
      <c r="A15339" s="508" t="s">
        <v>678</v>
      </c>
      <c r="B15339" s="509" t="s">
        <v>450</v>
      </c>
      <c r="C15339" s="509">
        <v>69</v>
      </c>
      <c r="H15339" s="509">
        <v>0</v>
      </c>
    </row>
    <row r="15340" spans="1:8">
      <c r="A15340" s="508" t="s">
        <v>678</v>
      </c>
      <c r="B15340" s="509" t="s">
        <v>450</v>
      </c>
      <c r="C15340" s="509" t="s">
        <v>1044</v>
      </c>
      <c r="H15340" s="509">
        <v>0</v>
      </c>
    </row>
    <row r="15341" spans="1:8">
      <c r="A15341" s="508" t="s">
        <v>678</v>
      </c>
      <c r="B15341" s="509" t="s">
        <v>450</v>
      </c>
      <c r="C15341" s="509" t="s">
        <v>1045</v>
      </c>
      <c r="H15341" s="509">
        <v>0</v>
      </c>
    </row>
    <row r="15342" spans="1:8">
      <c r="A15342" s="508" t="s">
        <v>678</v>
      </c>
      <c r="B15342" s="509" t="s">
        <v>450</v>
      </c>
      <c r="C15342" s="509">
        <v>70</v>
      </c>
      <c r="H15342" s="509">
        <v>0</v>
      </c>
    </row>
    <row r="15343" spans="1:8">
      <c r="A15343" s="508" t="s">
        <v>678</v>
      </c>
      <c r="B15343" s="509" t="s">
        <v>450</v>
      </c>
      <c r="C15343" s="509" t="s">
        <v>1046</v>
      </c>
      <c r="H15343" s="509">
        <v>0</v>
      </c>
    </row>
    <row r="15344" spans="1:8">
      <c r="A15344" s="508" t="s">
        <v>678</v>
      </c>
      <c r="B15344" s="509" t="s">
        <v>450</v>
      </c>
      <c r="C15344" s="509">
        <v>71</v>
      </c>
      <c r="H15344" s="509">
        <v>0</v>
      </c>
    </row>
    <row r="15345" spans="1:8">
      <c r="A15345" s="508" t="s">
        <v>678</v>
      </c>
      <c r="B15345" s="509" t="s">
        <v>450</v>
      </c>
      <c r="C15345" s="509" t="s">
        <v>1047</v>
      </c>
      <c r="H15345" s="509">
        <v>0</v>
      </c>
    </row>
    <row r="15346" spans="1:8">
      <c r="A15346" s="508" t="s">
        <v>678</v>
      </c>
      <c r="B15346" s="509" t="s">
        <v>450</v>
      </c>
      <c r="C15346" s="509" t="s">
        <v>1048</v>
      </c>
      <c r="H15346" s="509">
        <v>0</v>
      </c>
    </row>
    <row r="15347" spans="1:8">
      <c r="A15347" s="508" t="s">
        <v>678</v>
      </c>
      <c r="B15347" s="509" t="s">
        <v>450</v>
      </c>
      <c r="C15347" s="509" t="s">
        <v>1049</v>
      </c>
      <c r="H15347" s="509">
        <v>0</v>
      </c>
    </row>
    <row r="15348" spans="1:8">
      <c r="A15348" s="508" t="s">
        <v>678</v>
      </c>
      <c r="B15348" s="509" t="s">
        <v>450</v>
      </c>
      <c r="C15348" s="509" t="s">
        <v>1050</v>
      </c>
      <c r="H15348" s="509">
        <v>0</v>
      </c>
    </row>
    <row r="15349" spans="1:8">
      <c r="A15349" s="508" t="s">
        <v>678</v>
      </c>
      <c r="B15349" s="509" t="s">
        <v>450</v>
      </c>
      <c r="C15349" s="509" t="s">
        <v>1051</v>
      </c>
      <c r="H15349" s="509">
        <v>0</v>
      </c>
    </row>
    <row r="15350" spans="1:8">
      <c r="A15350" s="508" t="s">
        <v>678</v>
      </c>
      <c r="B15350" s="509" t="s">
        <v>450</v>
      </c>
      <c r="C15350" s="509">
        <v>72</v>
      </c>
      <c r="H15350" s="509">
        <v>0</v>
      </c>
    </row>
    <row r="15351" spans="1:8">
      <c r="A15351" s="508" t="s">
        <v>678</v>
      </c>
      <c r="B15351" s="509" t="s">
        <v>450</v>
      </c>
      <c r="C15351" s="509">
        <v>74</v>
      </c>
      <c r="H15351" s="509">
        <v>0</v>
      </c>
    </row>
    <row r="15352" spans="1:8">
      <c r="A15352" s="508" t="s">
        <v>678</v>
      </c>
      <c r="B15352" s="509" t="s">
        <v>450</v>
      </c>
      <c r="C15352" s="509" t="s">
        <v>4571</v>
      </c>
      <c r="D15352" s="509">
        <v>0</v>
      </c>
      <c r="E15352" s="509">
        <v>0</v>
      </c>
      <c r="F15352" s="509">
        <v>0</v>
      </c>
      <c r="G15352" s="509">
        <v>0</v>
      </c>
      <c r="H15352" s="509">
        <v>0</v>
      </c>
    </row>
    <row r="15353" spans="1:8">
      <c r="A15353" s="508" t="s">
        <v>679</v>
      </c>
      <c r="B15353" s="509" t="s">
        <v>451</v>
      </c>
      <c r="C15353" s="509">
        <v>1</v>
      </c>
      <c r="H15353" s="509">
        <v>0</v>
      </c>
    </row>
    <row r="15354" spans="1:8">
      <c r="A15354" s="508" t="s">
        <v>679</v>
      </c>
      <c r="B15354" s="509" t="s">
        <v>451</v>
      </c>
      <c r="C15354" s="509" t="s">
        <v>1023</v>
      </c>
      <c r="H15354" s="509">
        <v>0</v>
      </c>
    </row>
    <row r="15355" spans="1:8">
      <c r="A15355" s="508" t="s">
        <v>679</v>
      </c>
      <c r="B15355" s="509" t="s">
        <v>451</v>
      </c>
      <c r="C15355" s="509">
        <v>2</v>
      </c>
      <c r="H15355" s="509">
        <v>0</v>
      </c>
    </row>
    <row r="15356" spans="1:8">
      <c r="A15356" s="508" t="s">
        <v>679</v>
      </c>
      <c r="B15356" s="509" t="s">
        <v>451</v>
      </c>
      <c r="C15356" s="509">
        <v>3</v>
      </c>
      <c r="H15356" s="509">
        <v>0</v>
      </c>
    </row>
    <row r="15357" spans="1:8">
      <c r="A15357" s="508" t="s">
        <v>679</v>
      </c>
      <c r="B15357" s="509" t="s">
        <v>451</v>
      </c>
      <c r="C15357" s="509">
        <v>4</v>
      </c>
      <c r="H15357" s="509">
        <v>0</v>
      </c>
    </row>
    <row r="15358" spans="1:8">
      <c r="A15358" s="508" t="s">
        <v>679</v>
      </c>
      <c r="B15358" s="509" t="s">
        <v>451</v>
      </c>
      <c r="C15358" s="509">
        <v>5</v>
      </c>
      <c r="H15358" s="509">
        <v>0</v>
      </c>
    </row>
    <row r="15359" spans="1:8">
      <c r="A15359" s="508" t="s">
        <v>679</v>
      </c>
      <c r="B15359" s="509" t="s">
        <v>451</v>
      </c>
      <c r="C15359" s="509">
        <v>6</v>
      </c>
      <c r="H15359" s="509">
        <v>0</v>
      </c>
    </row>
    <row r="15360" spans="1:8">
      <c r="A15360" s="508" t="s">
        <v>679</v>
      </c>
      <c r="B15360" s="509" t="s">
        <v>451</v>
      </c>
      <c r="C15360" s="509">
        <v>7</v>
      </c>
      <c r="H15360" s="509">
        <v>0</v>
      </c>
    </row>
    <row r="15361" spans="1:8">
      <c r="A15361" s="508" t="s">
        <v>679</v>
      </c>
      <c r="B15361" s="509" t="s">
        <v>451</v>
      </c>
      <c r="C15361" s="509">
        <v>8</v>
      </c>
      <c r="H15361" s="509">
        <v>0</v>
      </c>
    </row>
    <row r="15362" spans="1:8">
      <c r="A15362" s="508" t="s">
        <v>679</v>
      </c>
      <c r="B15362" s="509" t="s">
        <v>451</v>
      </c>
      <c r="C15362" s="509">
        <v>9</v>
      </c>
      <c r="H15362" s="509">
        <v>0</v>
      </c>
    </row>
    <row r="15363" spans="1:8">
      <c r="A15363" s="508" t="s">
        <v>679</v>
      </c>
      <c r="B15363" s="509" t="s">
        <v>451</v>
      </c>
      <c r="C15363" s="509">
        <v>10</v>
      </c>
      <c r="H15363" s="509">
        <v>0</v>
      </c>
    </row>
    <row r="15364" spans="1:8">
      <c r="A15364" s="508" t="s">
        <v>679</v>
      </c>
      <c r="B15364" s="509" t="s">
        <v>451</v>
      </c>
      <c r="C15364" s="509">
        <v>11</v>
      </c>
      <c r="H15364" s="509">
        <v>0</v>
      </c>
    </row>
    <row r="15365" spans="1:8">
      <c r="A15365" s="508" t="s">
        <v>679</v>
      </c>
      <c r="B15365" s="509" t="s">
        <v>451</v>
      </c>
      <c r="C15365" s="509">
        <v>12</v>
      </c>
      <c r="H15365" s="509">
        <v>0</v>
      </c>
    </row>
    <row r="15366" spans="1:8">
      <c r="A15366" s="508" t="s">
        <v>679</v>
      </c>
      <c r="B15366" s="509" t="s">
        <v>451</v>
      </c>
      <c r="C15366" s="509">
        <v>13</v>
      </c>
      <c r="H15366" s="509">
        <v>0</v>
      </c>
    </row>
    <row r="15367" spans="1:8">
      <c r="A15367" s="508" t="s">
        <v>679</v>
      </c>
      <c r="B15367" s="509" t="s">
        <v>451</v>
      </c>
      <c r="C15367" s="509">
        <v>14</v>
      </c>
      <c r="H15367" s="509">
        <v>0</v>
      </c>
    </row>
    <row r="15368" spans="1:8">
      <c r="A15368" s="508" t="s">
        <v>679</v>
      </c>
      <c r="B15368" s="509" t="s">
        <v>451</v>
      </c>
      <c r="C15368" s="509">
        <v>15</v>
      </c>
      <c r="H15368" s="509">
        <v>0</v>
      </c>
    </row>
    <row r="15369" spans="1:8">
      <c r="A15369" s="508" t="s">
        <v>679</v>
      </c>
      <c r="B15369" s="509" t="s">
        <v>451</v>
      </c>
      <c r="C15369" s="509">
        <v>16</v>
      </c>
      <c r="H15369" s="509">
        <v>0</v>
      </c>
    </row>
    <row r="15370" spans="1:8">
      <c r="A15370" s="508" t="s">
        <v>679</v>
      </c>
      <c r="B15370" s="509" t="s">
        <v>451</v>
      </c>
      <c r="C15370" s="509">
        <v>17</v>
      </c>
      <c r="H15370" s="509">
        <v>0</v>
      </c>
    </row>
    <row r="15371" spans="1:8">
      <c r="A15371" s="508" t="s">
        <v>679</v>
      </c>
      <c r="B15371" s="509" t="s">
        <v>451</v>
      </c>
      <c r="C15371" s="509">
        <v>18</v>
      </c>
      <c r="H15371" s="509">
        <v>0</v>
      </c>
    </row>
    <row r="15372" spans="1:8">
      <c r="A15372" s="508" t="s">
        <v>679</v>
      </c>
      <c r="B15372" s="509" t="s">
        <v>451</v>
      </c>
      <c r="C15372" s="509" t="s">
        <v>1024</v>
      </c>
      <c r="H15372" s="509">
        <v>0</v>
      </c>
    </row>
    <row r="15373" spans="1:8">
      <c r="A15373" s="508" t="s">
        <v>679</v>
      </c>
      <c r="B15373" s="509" t="s">
        <v>451</v>
      </c>
      <c r="C15373" s="509" t="s">
        <v>1025</v>
      </c>
      <c r="H15373" s="509">
        <v>0</v>
      </c>
    </row>
    <row r="15374" spans="1:8">
      <c r="A15374" s="508" t="s">
        <v>679</v>
      </c>
      <c r="B15374" s="509" t="s">
        <v>451</v>
      </c>
      <c r="C15374" s="509">
        <v>19</v>
      </c>
      <c r="H15374" s="509">
        <v>0</v>
      </c>
    </row>
    <row r="15375" spans="1:8">
      <c r="A15375" s="508" t="s">
        <v>679</v>
      </c>
      <c r="B15375" s="509" t="s">
        <v>451</v>
      </c>
      <c r="C15375" s="509">
        <v>20</v>
      </c>
      <c r="H15375" s="509">
        <v>0</v>
      </c>
    </row>
    <row r="15376" spans="1:8">
      <c r="A15376" s="508" t="s">
        <v>679</v>
      </c>
      <c r="B15376" s="509" t="s">
        <v>451</v>
      </c>
      <c r="C15376" s="509">
        <v>21</v>
      </c>
      <c r="H15376" s="509">
        <v>0</v>
      </c>
    </row>
    <row r="15377" spans="1:8">
      <c r="A15377" s="508" t="s">
        <v>679</v>
      </c>
      <c r="B15377" s="509" t="s">
        <v>451</v>
      </c>
      <c r="C15377" s="509" t="s">
        <v>1026</v>
      </c>
      <c r="H15377" s="509">
        <v>0</v>
      </c>
    </row>
    <row r="15378" spans="1:8">
      <c r="A15378" s="508" t="s">
        <v>679</v>
      </c>
      <c r="B15378" s="509" t="s">
        <v>451</v>
      </c>
      <c r="C15378" s="509" t="s">
        <v>1027</v>
      </c>
      <c r="H15378" s="509">
        <v>0</v>
      </c>
    </row>
    <row r="15379" spans="1:8">
      <c r="A15379" s="508" t="s">
        <v>679</v>
      </c>
      <c r="B15379" s="509" t="s">
        <v>451</v>
      </c>
      <c r="C15379" s="509" t="s">
        <v>1028</v>
      </c>
      <c r="H15379" s="509">
        <v>0</v>
      </c>
    </row>
    <row r="15380" spans="1:8">
      <c r="A15380" s="508" t="s">
        <v>679</v>
      </c>
      <c r="B15380" s="509" t="s">
        <v>451</v>
      </c>
      <c r="C15380" s="509">
        <v>22</v>
      </c>
      <c r="H15380" s="509">
        <v>0</v>
      </c>
    </row>
    <row r="15381" spans="1:8">
      <c r="A15381" s="508" t="s">
        <v>679</v>
      </c>
      <c r="B15381" s="509" t="s">
        <v>451</v>
      </c>
      <c r="C15381" s="509">
        <v>23</v>
      </c>
      <c r="H15381" s="509">
        <v>0</v>
      </c>
    </row>
    <row r="15382" spans="1:8">
      <c r="A15382" s="508" t="s">
        <v>679</v>
      </c>
      <c r="B15382" s="509" t="s">
        <v>451</v>
      </c>
      <c r="C15382" s="509" t="s">
        <v>1029</v>
      </c>
      <c r="H15382" s="509">
        <v>0</v>
      </c>
    </row>
    <row r="15383" spans="1:8">
      <c r="A15383" s="508" t="s">
        <v>679</v>
      </c>
      <c r="B15383" s="509" t="s">
        <v>451</v>
      </c>
      <c r="C15383" s="509">
        <v>24</v>
      </c>
      <c r="H15383" s="509">
        <v>0</v>
      </c>
    </row>
    <row r="15384" spans="1:8">
      <c r="A15384" s="508" t="s">
        <v>679</v>
      </c>
      <c r="B15384" s="509" t="s">
        <v>451</v>
      </c>
      <c r="C15384" s="509">
        <v>25</v>
      </c>
    </row>
    <row r="15385" spans="1:8">
      <c r="A15385" s="508" t="s">
        <v>679</v>
      </c>
      <c r="B15385" s="509" t="s">
        <v>451</v>
      </c>
      <c r="C15385" s="509">
        <v>26</v>
      </c>
      <c r="H15385" s="509">
        <v>0</v>
      </c>
    </row>
    <row r="15386" spans="1:8">
      <c r="A15386" s="508" t="s">
        <v>679</v>
      </c>
      <c r="B15386" s="509" t="s">
        <v>451</v>
      </c>
      <c r="C15386" s="509">
        <v>27</v>
      </c>
      <c r="H15386" s="509">
        <v>0</v>
      </c>
    </row>
    <row r="15387" spans="1:8">
      <c r="A15387" s="508" t="s">
        <v>679</v>
      </c>
      <c r="B15387" s="509" t="s">
        <v>451</v>
      </c>
      <c r="C15387" s="509">
        <v>28</v>
      </c>
      <c r="H15387" s="509">
        <v>0</v>
      </c>
    </row>
    <row r="15388" spans="1:8">
      <c r="A15388" s="508" t="s">
        <v>679</v>
      </c>
      <c r="B15388" s="509" t="s">
        <v>451</v>
      </c>
      <c r="C15388" s="509">
        <v>29</v>
      </c>
      <c r="H15388" s="509">
        <v>0</v>
      </c>
    </row>
    <row r="15389" spans="1:8">
      <c r="A15389" s="508" t="s">
        <v>679</v>
      </c>
      <c r="B15389" s="509" t="s">
        <v>451</v>
      </c>
      <c r="C15389" s="509">
        <v>30</v>
      </c>
      <c r="H15389" s="509">
        <v>0</v>
      </c>
    </row>
    <row r="15390" spans="1:8">
      <c r="A15390" s="508" t="s">
        <v>679</v>
      </c>
      <c r="B15390" s="509" t="s">
        <v>451</v>
      </c>
      <c r="C15390" s="509">
        <v>31</v>
      </c>
      <c r="H15390" s="509">
        <v>0</v>
      </c>
    </row>
    <row r="15391" spans="1:8">
      <c r="A15391" s="508" t="s">
        <v>679</v>
      </c>
      <c r="B15391" s="509" t="s">
        <v>451</v>
      </c>
      <c r="C15391" s="509">
        <v>32</v>
      </c>
      <c r="H15391" s="509">
        <v>0</v>
      </c>
    </row>
    <row r="15392" spans="1:8">
      <c r="A15392" s="508" t="s">
        <v>679</v>
      </c>
      <c r="B15392" s="509" t="s">
        <v>451</v>
      </c>
      <c r="C15392" s="509">
        <v>33</v>
      </c>
      <c r="H15392" s="509">
        <v>0</v>
      </c>
    </row>
    <row r="15393" spans="1:8">
      <c r="A15393" s="508" t="s">
        <v>679</v>
      </c>
      <c r="B15393" s="509" t="s">
        <v>451</v>
      </c>
      <c r="C15393" s="509">
        <v>34</v>
      </c>
      <c r="H15393" s="509">
        <v>0</v>
      </c>
    </row>
    <row r="15394" spans="1:8">
      <c r="A15394" s="508" t="s">
        <v>679</v>
      </c>
      <c r="B15394" s="509" t="s">
        <v>451</v>
      </c>
      <c r="C15394" s="509">
        <v>35</v>
      </c>
      <c r="H15394" s="509">
        <v>0</v>
      </c>
    </row>
    <row r="15395" spans="1:8">
      <c r="A15395" s="508" t="s">
        <v>679</v>
      </c>
      <c r="B15395" s="509" t="s">
        <v>451</v>
      </c>
      <c r="C15395" s="509">
        <v>36</v>
      </c>
      <c r="H15395" s="509">
        <v>0</v>
      </c>
    </row>
    <row r="15396" spans="1:8">
      <c r="A15396" s="508" t="s">
        <v>679</v>
      </c>
      <c r="B15396" s="509" t="s">
        <v>451</v>
      </c>
      <c r="C15396" s="509">
        <v>37</v>
      </c>
      <c r="H15396" s="509">
        <v>0</v>
      </c>
    </row>
    <row r="15397" spans="1:8">
      <c r="A15397" s="508" t="s">
        <v>679</v>
      </c>
      <c r="B15397" s="509" t="s">
        <v>451</v>
      </c>
      <c r="C15397" s="509">
        <v>38</v>
      </c>
      <c r="H15397" s="509">
        <v>0</v>
      </c>
    </row>
    <row r="15398" spans="1:8">
      <c r="A15398" s="508" t="s">
        <v>679</v>
      </c>
      <c r="B15398" s="509" t="s">
        <v>451</v>
      </c>
      <c r="C15398" s="509" t="s">
        <v>1030</v>
      </c>
    </row>
    <row r="15399" spans="1:8">
      <c r="A15399" s="508" t="s">
        <v>679</v>
      </c>
      <c r="B15399" s="509" t="s">
        <v>451</v>
      </c>
      <c r="C15399" s="509">
        <v>39</v>
      </c>
      <c r="H15399" s="509">
        <v>0</v>
      </c>
    </row>
    <row r="15400" spans="1:8">
      <c r="A15400" s="508" t="s">
        <v>679</v>
      </c>
      <c r="B15400" s="509" t="s">
        <v>451</v>
      </c>
      <c r="C15400" s="509">
        <v>40</v>
      </c>
      <c r="H15400" s="509">
        <v>0</v>
      </c>
    </row>
    <row r="15401" spans="1:8">
      <c r="A15401" s="508" t="s">
        <v>679</v>
      </c>
      <c r="B15401" s="509" t="s">
        <v>451</v>
      </c>
      <c r="C15401" s="509">
        <v>41</v>
      </c>
      <c r="H15401" s="509">
        <v>0</v>
      </c>
    </row>
    <row r="15402" spans="1:8">
      <c r="A15402" s="508" t="s">
        <v>679</v>
      </c>
      <c r="B15402" s="509" t="s">
        <v>451</v>
      </c>
      <c r="C15402" s="509">
        <v>42</v>
      </c>
      <c r="H15402" s="509">
        <v>0</v>
      </c>
    </row>
    <row r="15403" spans="1:8">
      <c r="A15403" s="508" t="s">
        <v>679</v>
      </c>
      <c r="B15403" s="509" t="s">
        <v>451</v>
      </c>
      <c r="C15403" s="509">
        <v>43</v>
      </c>
      <c r="H15403" s="509">
        <v>0</v>
      </c>
    </row>
    <row r="15404" spans="1:8">
      <c r="A15404" s="508" t="s">
        <v>679</v>
      </c>
      <c r="B15404" s="509" t="s">
        <v>451</v>
      </c>
      <c r="C15404" s="509">
        <v>44</v>
      </c>
      <c r="H15404" s="509">
        <v>0</v>
      </c>
    </row>
    <row r="15405" spans="1:8">
      <c r="A15405" s="508" t="s">
        <v>679</v>
      </c>
      <c r="B15405" s="509" t="s">
        <v>451</v>
      </c>
      <c r="C15405" s="509">
        <v>45</v>
      </c>
      <c r="H15405" s="509">
        <v>0</v>
      </c>
    </row>
    <row r="15406" spans="1:8">
      <c r="A15406" s="508" t="s">
        <v>679</v>
      </c>
      <c r="B15406" s="509" t="s">
        <v>451</v>
      </c>
      <c r="C15406" s="509">
        <v>46</v>
      </c>
      <c r="H15406" s="509">
        <v>0</v>
      </c>
    </row>
    <row r="15407" spans="1:8">
      <c r="A15407" s="508" t="s">
        <v>679</v>
      </c>
      <c r="B15407" s="509" t="s">
        <v>451</v>
      </c>
      <c r="C15407" s="509">
        <v>47</v>
      </c>
      <c r="H15407" s="509">
        <v>0</v>
      </c>
    </row>
    <row r="15408" spans="1:8">
      <c r="A15408" s="508" t="s">
        <v>679</v>
      </c>
      <c r="B15408" s="509" t="s">
        <v>451</v>
      </c>
      <c r="C15408" s="509">
        <v>48</v>
      </c>
      <c r="H15408" s="509">
        <v>0</v>
      </c>
    </row>
    <row r="15409" spans="1:8">
      <c r="A15409" s="508" t="s">
        <v>679</v>
      </c>
      <c r="B15409" s="509" t="s">
        <v>451</v>
      </c>
      <c r="C15409" s="509">
        <v>49</v>
      </c>
      <c r="H15409" s="509">
        <v>0</v>
      </c>
    </row>
    <row r="15410" spans="1:8">
      <c r="A15410" s="508" t="s">
        <v>679</v>
      </c>
      <c r="B15410" s="509" t="s">
        <v>451</v>
      </c>
      <c r="C15410" s="509">
        <v>50</v>
      </c>
      <c r="H15410" s="509">
        <v>0</v>
      </c>
    </row>
    <row r="15411" spans="1:8">
      <c r="A15411" s="508" t="s">
        <v>679</v>
      </c>
      <c r="B15411" s="509" t="s">
        <v>451</v>
      </c>
      <c r="C15411" s="509">
        <v>51</v>
      </c>
      <c r="H15411" s="509">
        <v>0</v>
      </c>
    </row>
    <row r="15412" spans="1:8">
      <c r="A15412" s="508" t="s">
        <v>679</v>
      </c>
      <c r="B15412" s="509" t="s">
        <v>451</v>
      </c>
      <c r="C15412" s="509" t="s">
        <v>1031</v>
      </c>
      <c r="H15412" s="509">
        <v>0</v>
      </c>
    </row>
    <row r="15413" spans="1:8">
      <c r="A15413" s="508" t="s">
        <v>679</v>
      </c>
      <c r="B15413" s="509" t="s">
        <v>451</v>
      </c>
      <c r="C15413" s="509" t="s">
        <v>1032</v>
      </c>
      <c r="H15413" s="509">
        <v>0</v>
      </c>
    </row>
    <row r="15414" spans="1:8">
      <c r="A15414" s="508" t="s">
        <v>679</v>
      </c>
      <c r="B15414" s="509" t="s">
        <v>451</v>
      </c>
      <c r="C15414" s="509">
        <v>52</v>
      </c>
      <c r="H15414" s="509">
        <v>0</v>
      </c>
    </row>
    <row r="15415" spans="1:8">
      <c r="A15415" s="508" t="s">
        <v>679</v>
      </c>
      <c r="B15415" s="509" t="s">
        <v>451</v>
      </c>
      <c r="C15415" s="509">
        <v>53</v>
      </c>
      <c r="H15415" s="509">
        <v>0</v>
      </c>
    </row>
    <row r="15416" spans="1:8">
      <c r="A15416" s="508" t="s">
        <v>679</v>
      </c>
      <c r="B15416" s="509" t="s">
        <v>451</v>
      </c>
      <c r="C15416" s="509">
        <v>54</v>
      </c>
      <c r="H15416" s="509">
        <v>0</v>
      </c>
    </row>
    <row r="15417" spans="1:8">
      <c r="A15417" s="508" t="s">
        <v>679</v>
      </c>
      <c r="B15417" s="509" t="s">
        <v>451</v>
      </c>
      <c r="C15417" s="509">
        <v>55</v>
      </c>
      <c r="H15417" s="509">
        <v>0</v>
      </c>
    </row>
    <row r="15418" spans="1:8">
      <c r="A15418" s="508" t="s">
        <v>679</v>
      </c>
      <c r="B15418" s="509" t="s">
        <v>451</v>
      </c>
      <c r="C15418" s="509">
        <v>56</v>
      </c>
      <c r="H15418" s="509">
        <v>0</v>
      </c>
    </row>
    <row r="15419" spans="1:8">
      <c r="A15419" s="508" t="s">
        <v>679</v>
      </c>
      <c r="B15419" s="509" t="s">
        <v>451</v>
      </c>
      <c r="C15419" s="509">
        <v>57</v>
      </c>
      <c r="H15419" s="509">
        <v>0</v>
      </c>
    </row>
    <row r="15420" spans="1:8">
      <c r="A15420" s="508" t="s">
        <v>679</v>
      </c>
      <c r="B15420" s="509" t="s">
        <v>451</v>
      </c>
      <c r="C15420" s="509">
        <v>58</v>
      </c>
      <c r="H15420" s="509">
        <v>0</v>
      </c>
    </row>
    <row r="15421" spans="1:8">
      <c r="A15421" s="508" t="s">
        <v>679</v>
      </c>
      <c r="B15421" s="509" t="s">
        <v>451</v>
      </c>
      <c r="C15421" s="509">
        <v>59</v>
      </c>
      <c r="H15421" s="509">
        <v>0</v>
      </c>
    </row>
    <row r="15422" spans="1:8">
      <c r="A15422" s="508" t="s">
        <v>679</v>
      </c>
      <c r="B15422" s="509" t="s">
        <v>451</v>
      </c>
      <c r="C15422" s="509">
        <v>60</v>
      </c>
      <c r="H15422" s="509">
        <v>0</v>
      </c>
    </row>
    <row r="15423" spans="1:8">
      <c r="A15423" s="508" t="s">
        <v>679</v>
      </c>
      <c r="B15423" s="509" t="s">
        <v>451</v>
      </c>
      <c r="C15423" s="509">
        <v>61</v>
      </c>
      <c r="H15423" s="509">
        <v>0</v>
      </c>
    </row>
    <row r="15424" spans="1:8">
      <c r="A15424" s="508" t="s">
        <v>679</v>
      </c>
      <c r="B15424" s="509" t="s">
        <v>451</v>
      </c>
      <c r="C15424" s="509">
        <v>62</v>
      </c>
      <c r="H15424" s="509">
        <v>0</v>
      </c>
    </row>
    <row r="15425" spans="1:8">
      <c r="A15425" s="508" t="s">
        <v>679</v>
      </c>
      <c r="B15425" s="509" t="s">
        <v>451</v>
      </c>
      <c r="C15425" s="509">
        <v>63</v>
      </c>
      <c r="H15425" s="509">
        <v>0</v>
      </c>
    </row>
    <row r="15426" spans="1:8">
      <c r="A15426" s="508" t="s">
        <v>679</v>
      </c>
      <c r="B15426" s="509" t="s">
        <v>451</v>
      </c>
      <c r="C15426" s="509" t="s">
        <v>1033</v>
      </c>
      <c r="H15426" s="509">
        <v>0</v>
      </c>
    </row>
    <row r="15427" spans="1:8">
      <c r="A15427" s="508" t="s">
        <v>679</v>
      </c>
      <c r="B15427" s="509" t="s">
        <v>451</v>
      </c>
      <c r="C15427" s="509" t="s">
        <v>1034</v>
      </c>
      <c r="H15427" s="509">
        <v>0</v>
      </c>
    </row>
    <row r="15428" spans="1:8">
      <c r="A15428" s="508" t="s">
        <v>679</v>
      </c>
      <c r="B15428" s="509" t="s">
        <v>451</v>
      </c>
      <c r="C15428" s="509">
        <v>64</v>
      </c>
      <c r="H15428" s="509">
        <v>0</v>
      </c>
    </row>
    <row r="15429" spans="1:8">
      <c r="A15429" s="508" t="s">
        <v>679</v>
      </c>
      <c r="B15429" s="509" t="s">
        <v>451</v>
      </c>
      <c r="C15429" s="509" t="s">
        <v>1035</v>
      </c>
      <c r="H15429" s="509">
        <v>0</v>
      </c>
    </row>
    <row r="15430" spans="1:8">
      <c r="A15430" s="508" t="s">
        <v>679</v>
      </c>
      <c r="B15430" s="509" t="s">
        <v>451</v>
      </c>
      <c r="C15430" s="509">
        <v>65</v>
      </c>
      <c r="H15430" s="509">
        <v>0</v>
      </c>
    </row>
    <row r="15431" spans="1:8">
      <c r="A15431" s="508" t="s">
        <v>679</v>
      </c>
      <c r="B15431" s="509" t="s">
        <v>451</v>
      </c>
      <c r="C15431" s="509">
        <v>66</v>
      </c>
      <c r="H15431" s="509">
        <v>0</v>
      </c>
    </row>
    <row r="15432" spans="1:8">
      <c r="A15432" s="508" t="s">
        <v>679</v>
      </c>
      <c r="B15432" s="509" t="s">
        <v>451</v>
      </c>
      <c r="C15432" s="509" t="s">
        <v>1036</v>
      </c>
      <c r="H15432" s="509">
        <v>0</v>
      </c>
    </row>
    <row r="15433" spans="1:8">
      <c r="A15433" s="508" t="s">
        <v>679</v>
      </c>
      <c r="B15433" s="509" t="s">
        <v>451</v>
      </c>
      <c r="C15433" s="509" t="s">
        <v>1037</v>
      </c>
      <c r="H15433" s="509">
        <v>0</v>
      </c>
    </row>
    <row r="15434" spans="1:8">
      <c r="A15434" s="508" t="s">
        <v>679</v>
      </c>
      <c r="B15434" s="509" t="s">
        <v>451</v>
      </c>
      <c r="C15434" s="509" t="s">
        <v>1038</v>
      </c>
      <c r="H15434" s="509">
        <v>0</v>
      </c>
    </row>
    <row r="15435" spans="1:8">
      <c r="A15435" s="508" t="s">
        <v>679</v>
      </c>
      <c r="B15435" s="509" t="s">
        <v>451</v>
      </c>
      <c r="C15435" s="509" t="s">
        <v>1039</v>
      </c>
      <c r="H15435" s="509">
        <v>0</v>
      </c>
    </row>
    <row r="15436" spans="1:8">
      <c r="A15436" s="508" t="s">
        <v>679</v>
      </c>
      <c r="B15436" s="509" t="s">
        <v>451</v>
      </c>
      <c r="C15436" s="509" t="s">
        <v>1040</v>
      </c>
      <c r="H15436" s="509">
        <v>0</v>
      </c>
    </row>
    <row r="15437" spans="1:8">
      <c r="A15437" s="508" t="s">
        <v>679</v>
      </c>
      <c r="B15437" s="509" t="s">
        <v>451</v>
      </c>
      <c r="C15437" s="509" t="s">
        <v>1041</v>
      </c>
      <c r="H15437" s="509">
        <v>0</v>
      </c>
    </row>
    <row r="15438" spans="1:8">
      <c r="A15438" s="508" t="s">
        <v>679</v>
      </c>
      <c r="B15438" s="509" t="s">
        <v>451</v>
      </c>
      <c r="C15438" s="509" t="s">
        <v>1042</v>
      </c>
    </row>
    <row r="15439" spans="1:8">
      <c r="A15439" s="508" t="s">
        <v>679</v>
      </c>
      <c r="B15439" s="509" t="s">
        <v>451</v>
      </c>
      <c r="C15439" s="509">
        <v>67</v>
      </c>
      <c r="H15439" s="509">
        <v>0</v>
      </c>
    </row>
    <row r="15440" spans="1:8">
      <c r="A15440" s="508" t="s">
        <v>679</v>
      </c>
      <c r="B15440" s="509" t="s">
        <v>451</v>
      </c>
      <c r="C15440" s="509">
        <v>68</v>
      </c>
      <c r="H15440" s="509">
        <v>0</v>
      </c>
    </row>
    <row r="15441" spans="1:8">
      <c r="A15441" s="508" t="s">
        <v>679</v>
      </c>
      <c r="B15441" s="509" t="s">
        <v>451</v>
      </c>
      <c r="C15441" s="509" t="s">
        <v>1043</v>
      </c>
      <c r="H15441" s="509">
        <v>0</v>
      </c>
    </row>
    <row r="15442" spans="1:8">
      <c r="A15442" s="508" t="s">
        <v>679</v>
      </c>
      <c r="B15442" s="509" t="s">
        <v>451</v>
      </c>
      <c r="C15442" s="509">
        <v>69</v>
      </c>
      <c r="H15442" s="509">
        <v>0</v>
      </c>
    </row>
    <row r="15443" spans="1:8">
      <c r="A15443" s="508" t="s">
        <v>679</v>
      </c>
      <c r="B15443" s="509" t="s">
        <v>451</v>
      </c>
      <c r="C15443" s="509" t="s">
        <v>1044</v>
      </c>
      <c r="H15443" s="509">
        <v>0</v>
      </c>
    </row>
    <row r="15444" spans="1:8">
      <c r="A15444" s="508" t="s">
        <v>679</v>
      </c>
      <c r="B15444" s="509" t="s">
        <v>451</v>
      </c>
      <c r="C15444" s="509" t="s">
        <v>1045</v>
      </c>
      <c r="H15444" s="509">
        <v>0</v>
      </c>
    </row>
    <row r="15445" spans="1:8">
      <c r="A15445" s="508" t="s">
        <v>679</v>
      </c>
      <c r="B15445" s="509" t="s">
        <v>451</v>
      </c>
      <c r="C15445" s="509">
        <v>70</v>
      </c>
      <c r="H15445" s="509">
        <v>0</v>
      </c>
    </row>
    <row r="15446" spans="1:8">
      <c r="A15446" s="508" t="s">
        <v>679</v>
      </c>
      <c r="B15446" s="509" t="s">
        <v>451</v>
      </c>
      <c r="C15446" s="509" t="s">
        <v>1046</v>
      </c>
      <c r="H15446" s="509">
        <v>0</v>
      </c>
    </row>
    <row r="15447" spans="1:8">
      <c r="A15447" s="508" t="s">
        <v>679</v>
      </c>
      <c r="B15447" s="509" t="s">
        <v>451</v>
      </c>
      <c r="C15447" s="509">
        <v>71</v>
      </c>
      <c r="H15447" s="509">
        <v>0</v>
      </c>
    </row>
    <row r="15448" spans="1:8">
      <c r="A15448" s="508" t="s">
        <v>679</v>
      </c>
      <c r="B15448" s="509" t="s">
        <v>451</v>
      </c>
      <c r="C15448" s="509" t="s">
        <v>1047</v>
      </c>
      <c r="H15448" s="509">
        <v>0</v>
      </c>
    </row>
    <row r="15449" spans="1:8">
      <c r="A15449" s="508" t="s">
        <v>679</v>
      </c>
      <c r="B15449" s="509" t="s">
        <v>451</v>
      </c>
      <c r="C15449" s="509" t="s">
        <v>1048</v>
      </c>
      <c r="H15449" s="509">
        <v>0</v>
      </c>
    </row>
    <row r="15450" spans="1:8">
      <c r="A15450" s="508" t="s">
        <v>679</v>
      </c>
      <c r="B15450" s="509" t="s">
        <v>451</v>
      </c>
      <c r="C15450" s="509" t="s">
        <v>1049</v>
      </c>
      <c r="H15450" s="509">
        <v>0</v>
      </c>
    </row>
    <row r="15451" spans="1:8">
      <c r="A15451" s="508" t="s">
        <v>679</v>
      </c>
      <c r="B15451" s="509" t="s">
        <v>451</v>
      </c>
      <c r="C15451" s="509" t="s">
        <v>1050</v>
      </c>
      <c r="H15451" s="509">
        <v>0</v>
      </c>
    </row>
    <row r="15452" spans="1:8">
      <c r="A15452" s="508" t="s">
        <v>679</v>
      </c>
      <c r="B15452" s="509" t="s">
        <v>451</v>
      </c>
      <c r="C15452" s="509" t="s">
        <v>1051</v>
      </c>
      <c r="H15452" s="509">
        <v>0</v>
      </c>
    </row>
    <row r="15453" spans="1:8">
      <c r="A15453" s="508" t="s">
        <v>679</v>
      </c>
      <c r="B15453" s="509" t="s">
        <v>451</v>
      </c>
      <c r="C15453" s="509">
        <v>72</v>
      </c>
      <c r="H15453" s="509">
        <v>0</v>
      </c>
    </row>
    <row r="15454" spans="1:8">
      <c r="A15454" s="508" t="s">
        <v>679</v>
      </c>
      <c r="B15454" s="509" t="s">
        <v>451</v>
      </c>
      <c r="C15454" s="509">
        <v>74</v>
      </c>
      <c r="H15454" s="509">
        <v>0</v>
      </c>
    </row>
    <row r="15455" spans="1:8">
      <c r="A15455" s="508" t="s">
        <v>679</v>
      </c>
      <c r="B15455" s="509" t="s">
        <v>451</v>
      </c>
      <c r="C15455" s="509" t="s">
        <v>4571</v>
      </c>
      <c r="D15455" s="509">
        <v>0</v>
      </c>
      <c r="E15455" s="509">
        <v>0</v>
      </c>
      <c r="F15455" s="509">
        <v>0</v>
      </c>
      <c r="G15455" s="509">
        <v>0</v>
      </c>
      <c r="H15455" s="509">
        <v>0</v>
      </c>
    </row>
    <row r="15456" spans="1:8">
      <c r="A15456" s="508" t="s">
        <v>680</v>
      </c>
      <c r="B15456" s="509" t="s">
        <v>452</v>
      </c>
      <c r="C15456" s="509">
        <v>1</v>
      </c>
      <c r="H15456" s="509">
        <v>0</v>
      </c>
    </row>
    <row r="15457" spans="1:8">
      <c r="A15457" s="508" t="s">
        <v>680</v>
      </c>
      <c r="B15457" s="509" t="s">
        <v>452</v>
      </c>
      <c r="C15457" s="509" t="s">
        <v>1023</v>
      </c>
      <c r="D15457" s="509">
        <v>3</v>
      </c>
      <c r="H15457" s="509">
        <v>3</v>
      </c>
    </row>
    <row r="15458" spans="1:8">
      <c r="A15458" s="508" t="s">
        <v>680</v>
      </c>
      <c r="B15458" s="509" t="s">
        <v>452</v>
      </c>
      <c r="C15458" s="509">
        <v>2</v>
      </c>
      <c r="D15458" s="509">
        <v>3</v>
      </c>
      <c r="E15458" s="509">
        <v>2</v>
      </c>
      <c r="H15458" s="509">
        <v>3</v>
      </c>
    </row>
    <row r="15459" spans="1:8">
      <c r="A15459" s="508" t="s">
        <v>680</v>
      </c>
      <c r="B15459" s="509" t="s">
        <v>452</v>
      </c>
      <c r="C15459" s="509">
        <v>3</v>
      </c>
      <c r="D15459" s="509">
        <v>6</v>
      </c>
      <c r="F15459" s="509">
        <v>1</v>
      </c>
      <c r="H15459" s="509">
        <v>7</v>
      </c>
    </row>
    <row r="15460" spans="1:8">
      <c r="A15460" s="508" t="s">
        <v>680</v>
      </c>
      <c r="B15460" s="509" t="s">
        <v>452</v>
      </c>
      <c r="C15460" s="509">
        <v>4</v>
      </c>
      <c r="D15460" s="509">
        <v>5</v>
      </c>
      <c r="H15460" s="509">
        <v>5</v>
      </c>
    </row>
    <row r="15461" spans="1:8">
      <c r="A15461" s="508" t="s">
        <v>680</v>
      </c>
      <c r="B15461" s="509" t="s">
        <v>452</v>
      </c>
      <c r="C15461" s="509">
        <v>5</v>
      </c>
      <c r="D15461" s="509">
        <v>5</v>
      </c>
      <c r="H15461" s="509">
        <v>5</v>
      </c>
    </row>
    <row r="15462" spans="1:8">
      <c r="A15462" s="508" t="s">
        <v>680</v>
      </c>
      <c r="B15462" s="509" t="s">
        <v>452</v>
      </c>
      <c r="C15462" s="509">
        <v>6</v>
      </c>
      <c r="H15462" s="509">
        <v>0</v>
      </c>
    </row>
    <row r="15463" spans="1:8">
      <c r="A15463" s="508" t="s">
        <v>680</v>
      </c>
      <c r="B15463" s="509" t="s">
        <v>452</v>
      </c>
      <c r="C15463" s="509">
        <v>7</v>
      </c>
      <c r="H15463" s="509">
        <v>0</v>
      </c>
    </row>
    <row r="15464" spans="1:8">
      <c r="A15464" s="508" t="s">
        <v>680</v>
      </c>
      <c r="B15464" s="509" t="s">
        <v>452</v>
      </c>
      <c r="C15464" s="509">
        <v>8</v>
      </c>
      <c r="D15464" s="509">
        <v>1</v>
      </c>
      <c r="F15464" s="509">
        <v>1</v>
      </c>
      <c r="H15464" s="509">
        <v>2</v>
      </c>
    </row>
    <row r="15465" spans="1:8">
      <c r="A15465" s="508" t="s">
        <v>680</v>
      </c>
      <c r="B15465" s="509" t="s">
        <v>452</v>
      </c>
      <c r="C15465" s="509">
        <v>9</v>
      </c>
      <c r="H15465" s="509">
        <v>0</v>
      </c>
    </row>
    <row r="15466" spans="1:8">
      <c r="A15466" s="508" t="s">
        <v>680</v>
      </c>
      <c r="B15466" s="509" t="s">
        <v>452</v>
      </c>
      <c r="C15466" s="509">
        <v>10</v>
      </c>
      <c r="D15466" s="509">
        <v>9</v>
      </c>
      <c r="H15466" s="509">
        <v>9</v>
      </c>
    </row>
    <row r="15467" spans="1:8">
      <c r="A15467" s="508" t="s">
        <v>680</v>
      </c>
      <c r="B15467" s="509" t="s">
        <v>452</v>
      </c>
      <c r="C15467" s="509">
        <v>11</v>
      </c>
      <c r="H15467" s="509">
        <v>0</v>
      </c>
    </row>
    <row r="15468" spans="1:8">
      <c r="A15468" s="508" t="s">
        <v>680</v>
      </c>
      <c r="B15468" s="509" t="s">
        <v>452</v>
      </c>
      <c r="C15468" s="509">
        <v>12</v>
      </c>
      <c r="H15468" s="509">
        <v>0</v>
      </c>
    </row>
    <row r="15469" spans="1:8">
      <c r="A15469" s="508" t="s">
        <v>680</v>
      </c>
      <c r="B15469" s="509" t="s">
        <v>452</v>
      </c>
      <c r="C15469" s="509">
        <v>13</v>
      </c>
      <c r="H15469" s="509">
        <v>0</v>
      </c>
    </row>
    <row r="15470" spans="1:8">
      <c r="A15470" s="508" t="s">
        <v>680</v>
      </c>
      <c r="B15470" s="509" t="s">
        <v>452</v>
      </c>
      <c r="C15470" s="509">
        <v>14</v>
      </c>
      <c r="H15470" s="509">
        <v>0</v>
      </c>
    </row>
    <row r="15471" spans="1:8">
      <c r="A15471" s="508" t="s">
        <v>680</v>
      </c>
      <c r="B15471" s="509" t="s">
        <v>452</v>
      </c>
      <c r="C15471" s="509">
        <v>15</v>
      </c>
      <c r="H15471" s="509">
        <v>0</v>
      </c>
    </row>
    <row r="15472" spans="1:8">
      <c r="A15472" s="508" t="s">
        <v>680</v>
      </c>
      <c r="B15472" s="509" t="s">
        <v>452</v>
      </c>
      <c r="C15472" s="509">
        <v>16</v>
      </c>
      <c r="H15472" s="509">
        <v>0</v>
      </c>
    </row>
    <row r="15473" spans="1:8">
      <c r="A15473" s="508" t="s">
        <v>680</v>
      </c>
      <c r="B15473" s="509" t="s">
        <v>452</v>
      </c>
      <c r="C15473" s="509">
        <v>17</v>
      </c>
      <c r="H15473" s="509">
        <v>0</v>
      </c>
    </row>
    <row r="15474" spans="1:8">
      <c r="A15474" s="508" t="s">
        <v>680</v>
      </c>
      <c r="B15474" s="509" t="s">
        <v>452</v>
      </c>
      <c r="C15474" s="509">
        <v>18</v>
      </c>
      <c r="H15474" s="509">
        <v>0</v>
      </c>
    </row>
    <row r="15475" spans="1:8">
      <c r="A15475" s="508" t="s">
        <v>680</v>
      </c>
      <c r="B15475" s="509" t="s">
        <v>452</v>
      </c>
      <c r="C15475" s="509" t="s">
        <v>1024</v>
      </c>
      <c r="H15475" s="509">
        <v>0</v>
      </c>
    </row>
    <row r="15476" spans="1:8">
      <c r="A15476" s="508" t="s">
        <v>680</v>
      </c>
      <c r="B15476" s="509" t="s">
        <v>452</v>
      </c>
      <c r="C15476" s="509" t="s">
        <v>1025</v>
      </c>
      <c r="H15476" s="509">
        <v>0</v>
      </c>
    </row>
    <row r="15477" spans="1:8">
      <c r="A15477" s="508" t="s">
        <v>680</v>
      </c>
      <c r="B15477" s="509" t="s">
        <v>452</v>
      </c>
      <c r="C15477" s="509">
        <v>19</v>
      </c>
      <c r="H15477" s="509">
        <v>0</v>
      </c>
    </row>
    <row r="15478" spans="1:8">
      <c r="A15478" s="508" t="s">
        <v>680</v>
      </c>
      <c r="B15478" s="509" t="s">
        <v>452</v>
      </c>
      <c r="C15478" s="509">
        <v>20</v>
      </c>
      <c r="H15478" s="509">
        <v>0</v>
      </c>
    </row>
    <row r="15479" spans="1:8">
      <c r="A15479" s="508" t="s">
        <v>680</v>
      </c>
      <c r="B15479" s="509" t="s">
        <v>452</v>
      </c>
      <c r="C15479" s="509">
        <v>21</v>
      </c>
      <c r="D15479" s="509">
        <v>1</v>
      </c>
      <c r="H15479" s="509">
        <v>1</v>
      </c>
    </row>
    <row r="15480" spans="1:8">
      <c r="A15480" s="508" t="s">
        <v>680</v>
      </c>
      <c r="B15480" s="509" t="s">
        <v>452</v>
      </c>
      <c r="C15480" s="509" t="s">
        <v>1026</v>
      </c>
      <c r="H15480" s="509">
        <v>0</v>
      </c>
    </row>
    <row r="15481" spans="1:8">
      <c r="A15481" s="508" t="s">
        <v>680</v>
      </c>
      <c r="B15481" s="509" t="s">
        <v>452</v>
      </c>
      <c r="C15481" s="509" t="s">
        <v>1027</v>
      </c>
      <c r="H15481" s="509">
        <v>0</v>
      </c>
    </row>
    <row r="15482" spans="1:8">
      <c r="A15482" s="508" t="s">
        <v>680</v>
      </c>
      <c r="B15482" s="509" t="s">
        <v>452</v>
      </c>
      <c r="C15482" s="509" t="s">
        <v>1028</v>
      </c>
      <c r="H15482" s="509">
        <v>0</v>
      </c>
    </row>
    <row r="15483" spans="1:8">
      <c r="A15483" s="508" t="s">
        <v>680</v>
      </c>
      <c r="B15483" s="509" t="s">
        <v>452</v>
      </c>
      <c r="C15483" s="509">
        <v>22</v>
      </c>
      <c r="H15483" s="509">
        <v>0</v>
      </c>
    </row>
    <row r="15484" spans="1:8">
      <c r="A15484" s="508" t="s">
        <v>680</v>
      </c>
      <c r="B15484" s="509" t="s">
        <v>452</v>
      </c>
      <c r="C15484" s="509">
        <v>23</v>
      </c>
      <c r="H15484" s="509">
        <v>0</v>
      </c>
    </row>
    <row r="15485" spans="1:8">
      <c r="A15485" s="508" t="s">
        <v>680</v>
      </c>
      <c r="B15485" s="509" t="s">
        <v>452</v>
      </c>
      <c r="C15485" s="509" t="s">
        <v>1029</v>
      </c>
      <c r="H15485" s="509">
        <v>0</v>
      </c>
    </row>
    <row r="15486" spans="1:8">
      <c r="A15486" s="508" t="s">
        <v>680</v>
      </c>
      <c r="B15486" s="509" t="s">
        <v>452</v>
      </c>
      <c r="C15486" s="509">
        <v>24</v>
      </c>
      <c r="H15486" s="509">
        <v>0</v>
      </c>
    </row>
    <row r="15487" spans="1:8">
      <c r="A15487" s="508" t="s">
        <v>680</v>
      </c>
      <c r="B15487" s="509" t="s">
        <v>452</v>
      </c>
      <c r="C15487" s="509">
        <v>25</v>
      </c>
    </row>
    <row r="15488" spans="1:8">
      <c r="A15488" s="508" t="s">
        <v>680</v>
      </c>
      <c r="B15488" s="509" t="s">
        <v>452</v>
      </c>
      <c r="C15488" s="509">
        <v>26</v>
      </c>
      <c r="H15488" s="509">
        <v>0</v>
      </c>
    </row>
    <row r="15489" spans="1:8">
      <c r="A15489" s="508" t="s">
        <v>680</v>
      </c>
      <c r="B15489" s="509" t="s">
        <v>452</v>
      </c>
      <c r="C15489" s="509">
        <v>27</v>
      </c>
      <c r="D15489" s="509">
        <v>3</v>
      </c>
      <c r="H15489" s="509">
        <v>3</v>
      </c>
    </row>
    <row r="15490" spans="1:8">
      <c r="A15490" s="508" t="s">
        <v>680</v>
      </c>
      <c r="B15490" s="509" t="s">
        <v>452</v>
      </c>
      <c r="C15490" s="509">
        <v>28</v>
      </c>
      <c r="H15490" s="509">
        <v>0</v>
      </c>
    </row>
    <row r="15491" spans="1:8">
      <c r="A15491" s="508" t="s">
        <v>680</v>
      </c>
      <c r="B15491" s="509" t="s">
        <v>452</v>
      </c>
      <c r="C15491" s="509">
        <v>29</v>
      </c>
      <c r="H15491" s="509">
        <v>0</v>
      </c>
    </row>
    <row r="15492" spans="1:8">
      <c r="A15492" s="508" t="s">
        <v>680</v>
      </c>
      <c r="B15492" s="509" t="s">
        <v>452</v>
      </c>
      <c r="C15492" s="509">
        <v>30</v>
      </c>
      <c r="D15492" s="509">
        <v>1</v>
      </c>
      <c r="E15492" s="509">
        <v>1</v>
      </c>
      <c r="H15492" s="509">
        <v>1</v>
      </c>
    </row>
    <row r="15493" spans="1:8">
      <c r="A15493" s="508" t="s">
        <v>680</v>
      </c>
      <c r="B15493" s="509" t="s">
        <v>452</v>
      </c>
      <c r="C15493" s="509">
        <v>31</v>
      </c>
      <c r="H15493" s="509">
        <v>0</v>
      </c>
    </row>
    <row r="15494" spans="1:8">
      <c r="A15494" s="508" t="s">
        <v>680</v>
      </c>
      <c r="B15494" s="509" t="s">
        <v>452</v>
      </c>
      <c r="C15494" s="509">
        <v>32</v>
      </c>
      <c r="H15494" s="509">
        <v>0</v>
      </c>
    </row>
    <row r="15495" spans="1:8">
      <c r="A15495" s="508" t="s">
        <v>680</v>
      </c>
      <c r="B15495" s="509" t="s">
        <v>452</v>
      </c>
      <c r="C15495" s="509">
        <v>33</v>
      </c>
      <c r="D15495" s="509">
        <v>1</v>
      </c>
      <c r="F15495" s="509">
        <v>1</v>
      </c>
      <c r="H15495" s="509">
        <v>2</v>
      </c>
    </row>
    <row r="15496" spans="1:8">
      <c r="A15496" s="508" t="s">
        <v>680</v>
      </c>
      <c r="B15496" s="509" t="s">
        <v>452</v>
      </c>
      <c r="C15496" s="509">
        <v>34</v>
      </c>
      <c r="H15496" s="509">
        <v>0</v>
      </c>
    </row>
    <row r="15497" spans="1:8">
      <c r="A15497" s="508" t="s">
        <v>680</v>
      </c>
      <c r="B15497" s="509" t="s">
        <v>452</v>
      </c>
      <c r="C15497" s="509">
        <v>35</v>
      </c>
      <c r="H15497" s="509">
        <v>0</v>
      </c>
    </row>
    <row r="15498" spans="1:8">
      <c r="A15498" s="508" t="s">
        <v>680</v>
      </c>
      <c r="B15498" s="509" t="s">
        <v>452</v>
      </c>
      <c r="C15498" s="509">
        <v>36</v>
      </c>
      <c r="H15498" s="509">
        <v>0</v>
      </c>
    </row>
    <row r="15499" spans="1:8">
      <c r="A15499" s="508" t="s">
        <v>680</v>
      </c>
      <c r="B15499" s="509" t="s">
        <v>452</v>
      </c>
      <c r="C15499" s="509">
        <v>37</v>
      </c>
      <c r="H15499" s="509">
        <v>0</v>
      </c>
    </row>
    <row r="15500" spans="1:8">
      <c r="A15500" s="508" t="s">
        <v>680</v>
      </c>
      <c r="B15500" s="509" t="s">
        <v>452</v>
      </c>
      <c r="C15500" s="509">
        <v>38</v>
      </c>
      <c r="H15500" s="509">
        <v>0</v>
      </c>
    </row>
    <row r="15501" spans="1:8">
      <c r="A15501" s="508" t="s">
        <v>680</v>
      </c>
      <c r="B15501" s="509" t="s">
        <v>452</v>
      </c>
      <c r="C15501" s="509" t="s">
        <v>1030</v>
      </c>
    </row>
    <row r="15502" spans="1:8">
      <c r="A15502" s="508" t="s">
        <v>680</v>
      </c>
      <c r="B15502" s="509" t="s">
        <v>452</v>
      </c>
      <c r="C15502" s="509">
        <v>39</v>
      </c>
      <c r="H15502" s="509">
        <v>0</v>
      </c>
    </row>
    <row r="15503" spans="1:8">
      <c r="A15503" s="508" t="s">
        <v>680</v>
      </c>
      <c r="B15503" s="509" t="s">
        <v>452</v>
      </c>
      <c r="C15503" s="509">
        <v>40</v>
      </c>
      <c r="H15503" s="509">
        <v>0</v>
      </c>
    </row>
    <row r="15504" spans="1:8">
      <c r="A15504" s="508" t="s">
        <v>680</v>
      </c>
      <c r="B15504" s="509" t="s">
        <v>452</v>
      </c>
      <c r="C15504" s="509">
        <v>41</v>
      </c>
      <c r="H15504" s="509">
        <v>0</v>
      </c>
    </row>
    <row r="15505" spans="1:8">
      <c r="A15505" s="508" t="s">
        <v>680</v>
      </c>
      <c r="B15505" s="509" t="s">
        <v>452</v>
      </c>
      <c r="C15505" s="509">
        <v>42</v>
      </c>
      <c r="H15505" s="509">
        <v>0</v>
      </c>
    </row>
    <row r="15506" spans="1:8">
      <c r="A15506" s="508" t="s">
        <v>680</v>
      </c>
      <c r="B15506" s="509" t="s">
        <v>452</v>
      </c>
      <c r="C15506" s="509">
        <v>43</v>
      </c>
      <c r="H15506" s="509">
        <v>0</v>
      </c>
    </row>
    <row r="15507" spans="1:8">
      <c r="A15507" s="508" t="s">
        <v>680</v>
      </c>
      <c r="B15507" s="509" t="s">
        <v>452</v>
      </c>
      <c r="C15507" s="509">
        <v>44</v>
      </c>
      <c r="H15507" s="509">
        <v>0</v>
      </c>
    </row>
    <row r="15508" spans="1:8">
      <c r="A15508" s="508" t="s">
        <v>680</v>
      </c>
      <c r="B15508" s="509" t="s">
        <v>452</v>
      </c>
      <c r="C15508" s="509">
        <v>45</v>
      </c>
      <c r="H15508" s="509">
        <v>0</v>
      </c>
    </row>
    <row r="15509" spans="1:8">
      <c r="A15509" s="508" t="s">
        <v>680</v>
      </c>
      <c r="B15509" s="509" t="s">
        <v>452</v>
      </c>
      <c r="C15509" s="509">
        <v>46</v>
      </c>
      <c r="H15509" s="509">
        <v>0</v>
      </c>
    </row>
    <row r="15510" spans="1:8">
      <c r="A15510" s="508" t="s">
        <v>680</v>
      </c>
      <c r="B15510" s="509" t="s">
        <v>452</v>
      </c>
      <c r="C15510" s="509">
        <v>47</v>
      </c>
      <c r="H15510" s="509">
        <v>0</v>
      </c>
    </row>
    <row r="15511" spans="1:8">
      <c r="A15511" s="508" t="s">
        <v>680</v>
      </c>
      <c r="B15511" s="509" t="s">
        <v>452</v>
      </c>
      <c r="C15511" s="509">
        <v>48</v>
      </c>
      <c r="H15511" s="509">
        <v>0</v>
      </c>
    </row>
    <row r="15512" spans="1:8">
      <c r="A15512" s="508" t="s">
        <v>680</v>
      </c>
      <c r="B15512" s="509" t="s">
        <v>452</v>
      </c>
      <c r="C15512" s="509">
        <v>49</v>
      </c>
      <c r="H15512" s="509">
        <v>0</v>
      </c>
    </row>
    <row r="15513" spans="1:8">
      <c r="A15513" s="508" t="s">
        <v>680</v>
      </c>
      <c r="B15513" s="509" t="s">
        <v>452</v>
      </c>
      <c r="C15513" s="509">
        <v>50</v>
      </c>
      <c r="H15513" s="509">
        <v>0</v>
      </c>
    </row>
    <row r="15514" spans="1:8">
      <c r="A15514" s="508" t="s">
        <v>680</v>
      </c>
      <c r="B15514" s="509" t="s">
        <v>452</v>
      </c>
      <c r="C15514" s="509">
        <v>51</v>
      </c>
      <c r="H15514" s="509">
        <v>0</v>
      </c>
    </row>
    <row r="15515" spans="1:8">
      <c r="A15515" s="508" t="s">
        <v>680</v>
      </c>
      <c r="B15515" s="509" t="s">
        <v>452</v>
      </c>
      <c r="C15515" s="509" t="s">
        <v>1031</v>
      </c>
      <c r="H15515" s="509">
        <v>0</v>
      </c>
    </row>
    <row r="15516" spans="1:8">
      <c r="A15516" s="508" t="s">
        <v>680</v>
      </c>
      <c r="B15516" s="509" t="s">
        <v>452</v>
      </c>
      <c r="C15516" s="509" t="s">
        <v>1032</v>
      </c>
      <c r="H15516" s="509">
        <v>0</v>
      </c>
    </row>
    <row r="15517" spans="1:8">
      <c r="A15517" s="508" t="s">
        <v>680</v>
      </c>
      <c r="B15517" s="509" t="s">
        <v>452</v>
      </c>
      <c r="C15517" s="509">
        <v>52</v>
      </c>
      <c r="H15517" s="509">
        <v>0</v>
      </c>
    </row>
    <row r="15518" spans="1:8">
      <c r="A15518" s="508" t="s">
        <v>680</v>
      </c>
      <c r="B15518" s="509" t="s">
        <v>452</v>
      </c>
      <c r="C15518" s="509">
        <v>53</v>
      </c>
      <c r="H15518" s="509">
        <v>0</v>
      </c>
    </row>
    <row r="15519" spans="1:8">
      <c r="A15519" s="508" t="s">
        <v>680</v>
      </c>
      <c r="B15519" s="509" t="s">
        <v>452</v>
      </c>
      <c r="C15519" s="509">
        <v>54</v>
      </c>
      <c r="H15519" s="509">
        <v>0</v>
      </c>
    </row>
    <row r="15520" spans="1:8">
      <c r="A15520" s="508" t="s">
        <v>680</v>
      </c>
      <c r="B15520" s="509" t="s">
        <v>452</v>
      </c>
      <c r="C15520" s="509">
        <v>55</v>
      </c>
      <c r="D15520" s="509">
        <v>4</v>
      </c>
      <c r="H15520" s="509">
        <v>4</v>
      </c>
    </row>
    <row r="15521" spans="1:8">
      <c r="A15521" s="508" t="s">
        <v>680</v>
      </c>
      <c r="B15521" s="509" t="s">
        <v>452</v>
      </c>
      <c r="C15521" s="509">
        <v>56</v>
      </c>
      <c r="H15521" s="509">
        <v>0</v>
      </c>
    </row>
    <row r="15522" spans="1:8">
      <c r="A15522" s="508" t="s">
        <v>680</v>
      </c>
      <c r="B15522" s="509" t="s">
        <v>452</v>
      </c>
      <c r="C15522" s="509">
        <v>57</v>
      </c>
      <c r="H15522" s="509">
        <v>0</v>
      </c>
    </row>
    <row r="15523" spans="1:8">
      <c r="A15523" s="508" t="s">
        <v>680</v>
      </c>
      <c r="B15523" s="509" t="s">
        <v>452</v>
      </c>
      <c r="C15523" s="509">
        <v>58</v>
      </c>
      <c r="D15523" s="509">
        <v>2</v>
      </c>
      <c r="E15523" s="509">
        <v>2</v>
      </c>
      <c r="H15523" s="509">
        <v>2</v>
      </c>
    </row>
    <row r="15524" spans="1:8">
      <c r="A15524" s="508" t="s">
        <v>680</v>
      </c>
      <c r="B15524" s="509" t="s">
        <v>452</v>
      </c>
      <c r="C15524" s="509">
        <v>59</v>
      </c>
      <c r="H15524" s="509">
        <v>0</v>
      </c>
    </row>
    <row r="15525" spans="1:8">
      <c r="A15525" s="508" t="s">
        <v>680</v>
      </c>
      <c r="B15525" s="509" t="s">
        <v>452</v>
      </c>
      <c r="C15525" s="509">
        <v>60</v>
      </c>
      <c r="H15525" s="509">
        <v>0</v>
      </c>
    </row>
    <row r="15526" spans="1:8">
      <c r="A15526" s="508" t="s">
        <v>680</v>
      </c>
      <c r="B15526" s="509" t="s">
        <v>452</v>
      </c>
      <c r="C15526" s="509">
        <v>61</v>
      </c>
      <c r="H15526" s="509">
        <v>0</v>
      </c>
    </row>
    <row r="15527" spans="1:8">
      <c r="A15527" s="508" t="s">
        <v>680</v>
      </c>
      <c r="B15527" s="509" t="s">
        <v>452</v>
      </c>
      <c r="C15527" s="509">
        <v>62</v>
      </c>
      <c r="H15527" s="509">
        <v>0</v>
      </c>
    </row>
    <row r="15528" spans="1:8">
      <c r="A15528" s="508" t="s">
        <v>680</v>
      </c>
      <c r="B15528" s="509" t="s">
        <v>452</v>
      </c>
      <c r="C15528" s="509">
        <v>63</v>
      </c>
      <c r="D15528" s="509">
        <v>1</v>
      </c>
      <c r="H15528" s="509">
        <v>1</v>
      </c>
    </row>
    <row r="15529" spans="1:8">
      <c r="A15529" s="508" t="s">
        <v>680</v>
      </c>
      <c r="B15529" s="509" t="s">
        <v>452</v>
      </c>
      <c r="C15529" s="509" t="s">
        <v>1033</v>
      </c>
      <c r="H15529" s="509">
        <v>0</v>
      </c>
    </row>
    <row r="15530" spans="1:8">
      <c r="A15530" s="508" t="s">
        <v>680</v>
      </c>
      <c r="B15530" s="509" t="s">
        <v>452</v>
      </c>
      <c r="C15530" s="509" t="s">
        <v>1034</v>
      </c>
      <c r="H15530" s="509">
        <v>0</v>
      </c>
    </row>
    <row r="15531" spans="1:8">
      <c r="A15531" s="508" t="s">
        <v>680</v>
      </c>
      <c r="B15531" s="509" t="s">
        <v>452</v>
      </c>
      <c r="C15531" s="509">
        <v>64</v>
      </c>
      <c r="H15531" s="509">
        <v>0</v>
      </c>
    </row>
    <row r="15532" spans="1:8">
      <c r="A15532" s="508" t="s">
        <v>680</v>
      </c>
      <c r="B15532" s="509" t="s">
        <v>452</v>
      </c>
      <c r="C15532" s="509" t="s">
        <v>1035</v>
      </c>
      <c r="H15532" s="509">
        <v>0</v>
      </c>
    </row>
    <row r="15533" spans="1:8">
      <c r="A15533" s="508" t="s">
        <v>680</v>
      </c>
      <c r="B15533" s="509" t="s">
        <v>452</v>
      </c>
      <c r="C15533" s="509">
        <v>65</v>
      </c>
      <c r="D15533" s="509">
        <v>1</v>
      </c>
      <c r="E15533" s="509">
        <v>1</v>
      </c>
      <c r="H15533" s="509">
        <v>1</v>
      </c>
    </row>
    <row r="15534" spans="1:8">
      <c r="A15534" s="508" t="s">
        <v>680</v>
      </c>
      <c r="B15534" s="509" t="s">
        <v>452</v>
      </c>
      <c r="C15534" s="509">
        <v>66</v>
      </c>
      <c r="D15534" s="509">
        <v>1</v>
      </c>
      <c r="E15534" s="509">
        <v>1</v>
      </c>
      <c r="H15534" s="509">
        <v>1</v>
      </c>
    </row>
    <row r="15535" spans="1:8">
      <c r="A15535" s="508" t="s">
        <v>680</v>
      </c>
      <c r="B15535" s="509" t="s">
        <v>452</v>
      </c>
      <c r="C15535" s="509" t="s">
        <v>1036</v>
      </c>
      <c r="H15535" s="509">
        <v>0</v>
      </c>
    </row>
    <row r="15536" spans="1:8">
      <c r="A15536" s="508" t="s">
        <v>680</v>
      </c>
      <c r="B15536" s="509" t="s">
        <v>452</v>
      </c>
      <c r="C15536" s="509" t="s">
        <v>1037</v>
      </c>
      <c r="D15536" s="509">
        <v>71</v>
      </c>
      <c r="H15536" s="509">
        <v>71</v>
      </c>
    </row>
    <row r="15537" spans="1:8">
      <c r="A15537" s="508" t="s">
        <v>680</v>
      </c>
      <c r="B15537" s="509" t="s">
        <v>452</v>
      </c>
      <c r="C15537" s="509" t="s">
        <v>1038</v>
      </c>
      <c r="D15537" s="509">
        <v>3</v>
      </c>
      <c r="H15537" s="509">
        <v>3</v>
      </c>
    </row>
    <row r="15538" spans="1:8">
      <c r="A15538" s="508" t="s">
        <v>680</v>
      </c>
      <c r="B15538" s="509" t="s">
        <v>452</v>
      </c>
      <c r="C15538" s="509" t="s">
        <v>1039</v>
      </c>
      <c r="H15538" s="509">
        <v>0</v>
      </c>
    </row>
    <row r="15539" spans="1:8">
      <c r="A15539" s="508" t="s">
        <v>680</v>
      </c>
      <c r="B15539" s="509" t="s">
        <v>452</v>
      </c>
      <c r="C15539" s="509" t="s">
        <v>1040</v>
      </c>
      <c r="D15539" s="509">
        <v>3</v>
      </c>
      <c r="H15539" s="509">
        <v>3</v>
      </c>
    </row>
    <row r="15540" spans="1:8">
      <c r="A15540" s="508" t="s">
        <v>680</v>
      </c>
      <c r="B15540" s="509" t="s">
        <v>452</v>
      </c>
      <c r="C15540" s="509" t="s">
        <v>1041</v>
      </c>
      <c r="H15540" s="509">
        <v>0</v>
      </c>
    </row>
    <row r="15541" spans="1:8">
      <c r="A15541" s="508" t="s">
        <v>680</v>
      </c>
      <c r="B15541" s="509" t="s">
        <v>452</v>
      </c>
      <c r="C15541" s="509" t="s">
        <v>1042</v>
      </c>
    </row>
    <row r="15542" spans="1:8">
      <c r="A15542" s="508" t="s">
        <v>680</v>
      </c>
      <c r="B15542" s="509" t="s">
        <v>452</v>
      </c>
      <c r="C15542" s="509">
        <v>67</v>
      </c>
      <c r="D15542" s="509">
        <v>3</v>
      </c>
      <c r="H15542" s="509">
        <v>3</v>
      </c>
    </row>
    <row r="15543" spans="1:8">
      <c r="A15543" s="508" t="s">
        <v>680</v>
      </c>
      <c r="B15543" s="509" t="s">
        <v>452</v>
      </c>
      <c r="C15543" s="509">
        <v>68</v>
      </c>
      <c r="H15543" s="509">
        <v>0</v>
      </c>
    </row>
    <row r="15544" spans="1:8">
      <c r="A15544" s="508" t="s">
        <v>680</v>
      </c>
      <c r="B15544" s="509" t="s">
        <v>452</v>
      </c>
      <c r="C15544" s="509" t="s">
        <v>1043</v>
      </c>
      <c r="D15544" s="509">
        <v>2</v>
      </c>
      <c r="H15544" s="509">
        <v>2</v>
      </c>
    </row>
    <row r="15545" spans="1:8">
      <c r="A15545" s="508" t="s">
        <v>680</v>
      </c>
      <c r="B15545" s="509" t="s">
        <v>452</v>
      </c>
      <c r="C15545" s="509">
        <v>69</v>
      </c>
      <c r="D15545" s="509">
        <v>1</v>
      </c>
      <c r="H15545" s="509">
        <v>1</v>
      </c>
    </row>
    <row r="15546" spans="1:8">
      <c r="A15546" s="508" t="s">
        <v>680</v>
      </c>
      <c r="B15546" s="509" t="s">
        <v>452</v>
      </c>
      <c r="C15546" s="509" t="s">
        <v>1044</v>
      </c>
      <c r="H15546" s="509">
        <v>0</v>
      </c>
    </row>
    <row r="15547" spans="1:8">
      <c r="A15547" s="508" t="s">
        <v>680</v>
      </c>
      <c r="B15547" s="509" t="s">
        <v>452</v>
      </c>
      <c r="C15547" s="509" t="s">
        <v>1045</v>
      </c>
      <c r="H15547" s="509">
        <v>0</v>
      </c>
    </row>
    <row r="15548" spans="1:8">
      <c r="A15548" s="508" t="s">
        <v>680</v>
      </c>
      <c r="B15548" s="509" t="s">
        <v>452</v>
      </c>
      <c r="C15548" s="509">
        <v>70</v>
      </c>
      <c r="H15548" s="509">
        <v>0</v>
      </c>
    </row>
    <row r="15549" spans="1:8">
      <c r="A15549" s="508" t="s">
        <v>680</v>
      </c>
      <c r="B15549" s="509" t="s">
        <v>452</v>
      </c>
      <c r="C15549" s="509" t="s">
        <v>1046</v>
      </c>
      <c r="H15549" s="509">
        <v>0</v>
      </c>
    </row>
    <row r="15550" spans="1:8">
      <c r="A15550" s="508" t="s">
        <v>680</v>
      </c>
      <c r="B15550" s="509" t="s">
        <v>452</v>
      </c>
      <c r="C15550" s="509">
        <v>71</v>
      </c>
      <c r="H15550" s="509">
        <v>0</v>
      </c>
    </row>
    <row r="15551" spans="1:8">
      <c r="A15551" s="508" t="s">
        <v>680</v>
      </c>
      <c r="B15551" s="509" t="s">
        <v>452</v>
      </c>
      <c r="C15551" s="509" t="s">
        <v>1047</v>
      </c>
      <c r="D15551" s="509">
        <v>4</v>
      </c>
      <c r="F15551" s="509">
        <v>2</v>
      </c>
      <c r="G15551" s="509">
        <v>1</v>
      </c>
      <c r="H15551" s="509">
        <v>6</v>
      </c>
    </row>
    <row r="15552" spans="1:8">
      <c r="A15552" s="508" t="s">
        <v>680</v>
      </c>
      <c r="B15552" s="509" t="s">
        <v>452</v>
      </c>
      <c r="C15552" s="509" t="s">
        <v>1048</v>
      </c>
      <c r="D15552" s="509">
        <v>1</v>
      </c>
      <c r="H15552" s="509">
        <v>1</v>
      </c>
    </row>
    <row r="15553" spans="1:8">
      <c r="A15553" s="508" t="s">
        <v>680</v>
      </c>
      <c r="B15553" s="509" t="s">
        <v>452</v>
      </c>
      <c r="C15553" s="509" t="s">
        <v>1049</v>
      </c>
      <c r="H15553" s="509">
        <v>0</v>
      </c>
    </row>
    <row r="15554" spans="1:8">
      <c r="A15554" s="508" t="s">
        <v>680</v>
      </c>
      <c r="B15554" s="509" t="s">
        <v>452</v>
      </c>
      <c r="C15554" s="509" t="s">
        <v>1050</v>
      </c>
      <c r="D15554" s="509">
        <v>1</v>
      </c>
      <c r="E15554" s="509">
        <v>1</v>
      </c>
      <c r="H15554" s="509">
        <v>1</v>
      </c>
    </row>
    <row r="15555" spans="1:8">
      <c r="A15555" s="508" t="s">
        <v>680</v>
      </c>
      <c r="B15555" s="509" t="s">
        <v>452</v>
      </c>
      <c r="C15555" s="509" t="s">
        <v>1051</v>
      </c>
      <c r="H15555" s="509">
        <v>0</v>
      </c>
    </row>
    <row r="15556" spans="1:8">
      <c r="A15556" s="508" t="s">
        <v>680</v>
      </c>
      <c r="B15556" s="509" t="s">
        <v>452</v>
      </c>
      <c r="C15556" s="509">
        <v>72</v>
      </c>
      <c r="D15556" s="509">
        <v>30</v>
      </c>
      <c r="F15556" s="509">
        <v>2</v>
      </c>
      <c r="H15556" s="509">
        <v>32</v>
      </c>
    </row>
    <row r="15557" spans="1:8">
      <c r="A15557" s="508" t="s">
        <v>680</v>
      </c>
      <c r="B15557" s="509" t="s">
        <v>452</v>
      </c>
      <c r="C15557" s="509">
        <v>74</v>
      </c>
      <c r="D15557" s="509">
        <v>1</v>
      </c>
      <c r="H15557" s="509">
        <v>1</v>
      </c>
    </row>
    <row r="15558" spans="1:8">
      <c r="A15558" s="508" t="s">
        <v>680</v>
      </c>
      <c r="B15558" s="509" t="s">
        <v>452</v>
      </c>
      <c r="C15558" s="509" t="s">
        <v>4571</v>
      </c>
      <c r="D15558" s="509">
        <v>167</v>
      </c>
      <c r="E15558" s="509">
        <v>8</v>
      </c>
      <c r="F15558" s="509">
        <v>7</v>
      </c>
      <c r="G15558" s="509">
        <v>1</v>
      </c>
      <c r="H15558" s="509">
        <v>174</v>
      </c>
    </row>
    <row r="15559" spans="1:8">
      <c r="A15559" s="508" t="s">
        <v>681</v>
      </c>
      <c r="B15559" s="509" t="s">
        <v>453</v>
      </c>
      <c r="C15559" s="509">
        <v>1</v>
      </c>
      <c r="H15559" s="509">
        <v>0</v>
      </c>
    </row>
    <row r="15560" spans="1:8">
      <c r="A15560" s="508" t="s">
        <v>681</v>
      </c>
      <c r="B15560" s="509" t="s">
        <v>453</v>
      </c>
      <c r="C15560" s="509" t="s">
        <v>1023</v>
      </c>
      <c r="H15560" s="509">
        <v>0</v>
      </c>
    </row>
    <row r="15561" spans="1:8">
      <c r="A15561" s="508" t="s">
        <v>681</v>
      </c>
      <c r="B15561" s="509" t="s">
        <v>453</v>
      </c>
      <c r="C15561" s="509">
        <v>2</v>
      </c>
      <c r="D15561" s="509">
        <v>1</v>
      </c>
      <c r="E15561" s="509">
        <v>1</v>
      </c>
      <c r="H15561" s="509">
        <v>1</v>
      </c>
    </row>
    <row r="15562" spans="1:8">
      <c r="A15562" s="508" t="s">
        <v>681</v>
      </c>
      <c r="B15562" s="509" t="s">
        <v>453</v>
      </c>
      <c r="C15562" s="509">
        <v>3</v>
      </c>
      <c r="H15562" s="509">
        <v>0</v>
      </c>
    </row>
    <row r="15563" spans="1:8">
      <c r="A15563" s="508" t="s">
        <v>681</v>
      </c>
      <c r="B15563" s="509" t="s">
        <v>453</v>
      </c>
      <c r="C15563" s="509">
        <v>4</v>
      </c>
      <c r="H15563" s="509">
        <v>0</v>
      </c>
    </row>
    <row r="15564" spans="1:8">
      <c r="A15564" s="508" t="s">
        <v>681</v>
      </c>
      <c r="B15564" s="509" t="s">
        <v>453</v>
      </c>
      <c r="C15564" s="509">
        <v>5</v>
      </c>
      <c r="H15564" s="509">
        <v>0</v>
      </c>
    </row>
    <row r="15565" spans="1:8">
      <c r="A15565" s="508" t="s">
        <v>681</v>
      </c>
      <c r="B15565" s="509" t="s">
        <v>453</v>
      </c>
      <c r="C15565" s="509">
        <v>6</v>
      </c>
      <c r="H15565" s="509">
        <v>0</v>
      </c>
    </row>
    <row r="15566" spans="1:8">
      <c r="A15566" s="508" t="s">
        <v>681</v>
      </c>
      <c r="B15566" s="509" t="s">
        <v>453</v>
      </c>
      <c r="C15566" s="509">
        <v>7</v>
      </c>
      <c r="H15566" s="509">
        <v>0</v>
      </c>
    </row>
    <row r="15567" spans="1:8">
      <c r="A15567" s="508" t="s">
        <v>681</v>
      </c>
      <c r="B15567" s="509" t="s">
        <v>453</v>
      </c>
      <c r="C15567" s="509">
        <v>8</v>
      </c>
      <c r="H15567" s="509">
        <v>0</v>
      </c>
    </row>
    <row r="15568" spans="1:8">
      <c r="A15568" s="508" t="s">
        <v>681</v>
      </c>
      <c r="B15568" s="509" t="s">
        <v>453</v>
      </c>
      <c r="C15568" s="509">
        <v>9</v>
      </c>
      <c r="H15568" s="509">
        <v>0</v>
      </c>
    </row>
    <row r="15569" spans="1:8">
      <c r="A15569" s="508" t="s">
        <v>681</v>
      </c>
      <c r="B15569" s="509" t="s">
        <v>453</v>
      </c>
      <c r="C15569" s="509">
        <v>10</v>
      </c>
      <c r="H15569" s="509">
        <v>0</v>
      </c>
    </row>
    <row r="15570" spans="1:8">
      <c r="A15570" s="508" t="s">
        <v>681</v>
      </c>
      <c r="B15570" s="509" t="s">
        <v>453</v>
      </c>
      <c r="C15570" s="509">
        <v>11</v>
      </c>
      <c r="H15570" s="509">
        <v>0</v>
      </c>
    </row>
    <row r="15571" spans="1:8">
      <c r="A15571" s="508" t="s">
        <v>681</v>
      </c>
      <c r="B15571" s="509" t="s">
        <v>453</v>
      </c>
      <c r="C15571" s="509">
        <v>12</v>
      </c>
      <c r="H15571" s="509">
        <v>0</v>
      </c>
    </row>
    <row r="15572" spans="1:8">
      <c r="A15572" s="508" t="s">
        <v>681</v>
      </c>
      <c r="B15572" s="509" t="s">
        <v>453</v>
      </c>
      <c r="C15572" s="509">
        <v>13</v>
      </c>
      <c r="H15572" s="509">
        <v>0</v>
      </c>
    </row>
    <row r="15573" spans="1:8">
      <c r="A15573" s="508" t="s">
        <v>681</v>
      </c>
      <c r="B15573" s="509" t="s">
        <v>453</v>
      </c>
      <c r="C15573" s="509">
        <v>14</v>
      </c>
      <c r="H15573" s="509">
        <v>0</v>
      </c>
    </row>
    <row r="15574" spans="1:8">
      <c r="A15574" s="508" t="s">
        <v>681</v>
      </c>
      <c r="B15574" s="509" t="s">
        <v>453</v>
      </c>
      <c r="C15574" s="509">
        <v>15</v>
      </c>
      <c r="H15574" s="509">
        <v>0</v>
      </c>
    </row>
    <row r="15575" spans="1:8">
      <c r="A15575" s="508" t="s">
        <v>681</v>
      </c>
      <c r="B15575" s="509" t="s">
        <v>453</v>
      </c>
      <c r="C15575" s="509">
        <v>16</v>
      </c>
      <c r="H15575" s="509">
        <v>0</v>
      </c>
    </row>
    <row r="15576" spans="1:8">
      <c r="A15576" s="508" t="s">
        <v>681</v>
      </c>
      <c r="B15576" s="509" t="s">
        <v>453</v>
      </c>
      <c r="C15576" s="509">
        <v>17</v>
      </c>
      <c r="H15576" s="509">
        <v>0</v>
      </c>
    </row>
    <row r="15577" spans="1:8">
      <c r="A15577" s="508" t="s">
        <v>681</v>
      </c>
      <c r="B15577" s="509" t="s">
        <v>453</v>
      </c>
      <c r="C15577" s="509">
        <v>18</v>
      </c>
      <c r="H15577" s="509">
        <v>0</v>
      </c>
    </row>
    <row r="15578" spans="1:8">
      <c r="A15578" s="508" t="s">
        <v>681</v>
      </c>
      <c r="B15578" s="509" t="s">
        <v>453</v>
      </c>
      <c r="C15578" s="509" t="s">
        <v>1024</v>
      </c>
      <c r="H15578" s="509">
        <v>0</v>
      </c>
    </row>
    <row r="15579" spans="1:8">
      <c r="A15579" s="508" t="s">
        <v>681</v>
      </c>
      <c r="B15579" s="509" t="s">
        <v>453</v>
      </c>
      <c r="C15579" s="509" t="s">
        <v>1025</v>
      </c>
      <c r="H15579" s="509">
        <v>0</v>
      </c>
    </row>
    <row r="15580" spans="1:8">
      <c r="A15580" s="508" t="s">
        <v>681</v>
      </c>
      <c r="B15580" s="509" t="s">
        <v>453</v>
      </c>
      <c r="C15580" s="509">
        <v>19</v>
      </c>
      <c r="H15580" s="509">
        <v>0</v>
      </c>
    </row>
    <row r="15581" spans="1:8">
      <c r="A15581" s="508" t="s">
        <v>681</v>
      </c>
      <c r="B15581" s="509" t="s">
        <v>453</v>
      </c>
      <c r="C15581" s="509">
        <v>20</v>
      </c>
      <c r="H15581" s="509">
        <v>0</v>
      </c>
    </row>
    <row r="15582" spans="1:8">
      <c r="A15582" s="508" t="s">
        <v>681</v>
      </c>
      <c r="B15582" s="509" t="s">
        <v>453</v>
      </c>
      <c r="C15582" s="509">
        <v>21</v>
      </c>
      <c r="H15582" s="509">
        <v>0</v>
      </c>
    </row>
    <row r="15583" spans="1:8">
      <c r="A15583" s="508" t="s">
        <v>681</v>
      </c>
      <c r="B15583" s="509" t="s">
        <v>453</v>
      </c>
      <c r="C15583" s="509" t="s">
        <v>1026</v>
      </c>
      <c r="H15583" s="509">
        <v>0</v>
      </c>
    </row>
    <row r="15584" spans="1:8">
      <c r="A15584" s="508" t="s">
        <v>681</v>
      </c>
      <c r="B15584" s="509" t="s">
        <v>453</v>
      </c>
      <c r="C15584" s="509" t="s">
        <v>1027</v>
      </c>
      <c r="H15584" s="509">
        <v>0</v>
      </c>
    </row>
    <row r="15585" spans="1:8">
      <c r="A15585" s="508" t="s">
        <v>681</v>
      </c>
      <c r="B15585" s="509" t="s">
        <v>453</v>
      </c>
      <c r="C15585" s="509" t="s">
        <v>1028</v>
      </c>
      <c r="H15585" s="509">
        <v>0</v>
      </c>
    </row>
    <row r="15586" spans="1:8">
      <c r="A15586" s="508" t="s">
        <v>681</v>
      </c>
      <c r="B15586" s="509" t="s">
        <v>453</v>
      </c>
      <c r="C15586" s="509">
        <v>22</v>
      </c>
      <c r="H15586" s="509">
        <v>0</v>
      </c>
    </row>
    <row r="15587" spans="1:8">
      <c r="A15587" s="508" t="s">
        <v>681</v>
      </c>
      <c r="B15587" s="509" t="s">
        <v>453</v>
      </c>
      <c r="C15587" s="509">
        <v>23</v>
      </c>
      <c r="D15587" s="509">
        <v>3</v>
      </c>
      <c r="H15587" s="509">
        <v>3</v>
      </c>
    </row>
    <row r="15588" spans="1:8">
      <c r="A15588" s="508" t="s">
        <v>681</v>
      </c>
      <c r="B15588" s="509" t="s">
        <v>453</v>
      </c>
      <c r="C15588" s="509" t="s">
        <v>1029</v>
      </c>
      <c r="H15588" s="509">
        <v>0</v>
      </c>
    </row>
    <row r="15589" spans="1:8">
      <c r="A15589" s="508" t="s">
        <v>681</v>
      </c>
      <c r="B15589" s="509" t="s">
        <v>453</v>
      </c>
      <c r="C15589" s="509">
        <v>24</v>
      </c>
      <c r="H15589" s="509">
        <v>0</v>
      </c>
    </row>
    <row r="15590" spans="1:8">
      <c r="A15590" s="508" t="s">
        <v>681</v>
      </c>
      <c r="B15590" s="509" t="s">
        <v>453</v>
      </c>
      <c r="C15590" s="509">
        <v>25</v>
      </c>
    </row>
    <row r="15591" spans="1:8">
      <c r="A15591" s="508" t="s">
        <v>681</v>
      </c>
      <c r="B15591" s="509" t="s">
        <v>453</v>
      </c>
      <c r="C15591" s="509">
        <v>26</v>
      </c>
      <c r="H15591" s="509">
        <v>0</v>
      </c>
    </row>
    <row r="15592" spans="1:8">
      <c r="A15592" s="508" t="s">
        <v>681</v>
      </c>
      <c r="B15592" s="509" t="s">
        <v>453</v>
      </c>
      <c r="C15592" s="509">
        <v>27</v>
      </c>
      <c r="H15592" s="509">
        <v>0</v>
      </c>
    </row>
    <row r="15593" spans="1:8">
      <c r="A15593" s="508" t="s">
        <v>681</v>
      </c>
      <c r="B15593" s="509" t="s">
        <v>453</v>
      </c>
      <c r="C15593" s="509">
        <v>28</v>
      </c>
      <c r="H15593" s="509">
        <v>0</v>
      </c>
    </row>
    <row r="15594" spans="1:8">
      <c r="A15594" s="508" t="s">
        <v>681</v>
      </c>
      <c r="B15594" s="509" t="s">
        <v>453</v>
      </c>
      <c r="C15594" s="509">
        <v>29</v>
      </c>
      <c r="H15594" s="509">
        <v>0</v>
      </c>
    </row>
    <row r="15595" spans="1:8">
      <c r="A15595" s="508" t="s">
        <v>681</v>
      </c>
      <c r="B15595" s="509" t="s">
        <v>453</v>
      </c>
      <c r="C15595" s="509">
        <v>30</v>
      </c>
      <c r="H15595" s="509">
        <v>0</v>
      </c>
    </row>
    <row r="15596" spans="1:8">
      <c r="A15596" s="508" t="s">
        <v>681</v>
      </c>
      <c r="B15596" s="509" t="s">
        <v>453</v>
      </c>
      <c r="C15596" s="509">
        <v>31</v>
      </c>
      <c r="H15596" s="509">
        <v>0</v>
      </c>
    </row>
    <row r="15597" spans="1:8">
      <c r="A15597" s="508" t="s">
        <v>681</v>
      </c>
      <c r="B15597" s="509" t="s">
        <v>453</v>
      </c>
      <c r="C15597" s="509">
        <v>32</v>
      </c>
      <c r="H15597" s="509">
        <v>0</v>
      </c>
    </row>
    <row r="15598" spans="1:8">
      <c r="A15598" s="508" t="s">
        <v>681</v>
      </c>
      <c r="B15598" s="509" t="s">
        <v>453</v>
      </c>
      <c r="C15598" s="509">
        <v>33</v>
      </c>
      <c r="H15598" s="509">
        <v>0</v>
      </c>
    </row>
    <row r="15599" spans="1:8">
      <c r="A15599" s="508" t="s">
        <v>681</v>
      </c>
      <c r="B15599" s="509" t="s">
        <v>453</v>
      </c>
      <c r="C15599" s="509">
        <v>34</v>
      </c>
      <c r="H15599" s="509">
        <v>0</v>
      </c>
    </row>
    <row r="15600" spans="1:8">
      <c r="A15600" s="508" t="s">
        <v>681</v>
      </c>
      <c r="B15600" s="509" t="s">
        <v>453</v>
      </c>
      <c r="C15600" s="509">
        <v>35</v>
      </c>
      <c r="H15600" s="509">
        <v>0</v>
      </c>
    </row>
    <row r="15601" spans="1:8">
      <c r="A15601" s="508" t="s">
        <v>681</v>
      </c>
      <c r="B15601" s="509" t="s">
        <v>453</v>
      </c>
      <c r="C15601" s="509">
        <v>36</v>
      </c>
      <c r="H15601" s="509">
        <v>0</v>
      </c>
    </row>
    <row r="15602" spans="1:8">
      <c r="A15602" s="508" t="s">
        <v>681</v>
      </c>
      <c r="B15602" s="509" t="s">
        <v>453</v>
      </c>
      <c r="C15602" s="509">
        <v>37</v>
      </c>
      <c r="D15602" s="509">
        <v>3</v>
      </c>
      <c r="E15602" s="509">
        <v>3</v>
      </c>
      <c r="H15602" s="509">
        <v>3</v>
      </c>
    </row>
    <row r="15603" spans="1:8">
      <c r="A15603" s="508" t="s">
        <v>681</v>
      </c>
      <c r="B15603" s="509" t="s">
        <v>453</v>
      </c>
      <c r="C15603" s="509">
        <v>38</v>
      </c>
      <c r="H15603" s="509">
        <v>0</v>
      </c>
    </row>
    <row r="15604" spans="1:8">
      <c r="A15604" s="508" t="s">
        <v>681</v>
      </c>
      <c r="B15604" s="509" t="s">
        <v>453</v>
      </c>
      <c r="C15604" s="509" t="s">
        <v>1030</v>
      </c>
    </row>
    <row r="15605" spans="1:8">
      <c r="A15605" s="508" t="s">
        <v>681</v>
      </c>
      <c r="B15605" s="509" t="s">
        <v>453</v>
      </c>
      <c r="C15605" s="509">
        <v>39</v>
      </c>
      <c r="H15605" s="509">
        <v>0</v>
      </c>
    </row>
    <row r="15606" spans="1:8">
      <c r="A15606" s="508" t="s">
        <v>681</v>
      </c>
      <c r="B15606" s="509" t="s">
        <v>453</v>
      </c>
      <c r="C15606" s="509">
        <v>40</v>
      </c>
      <c r="H15606" s="509">
        <v>0</v>
      </c>
    </row>
    <row r="15607" spans="1:8">
      <c r="A15607" s="508" t="s">
        <v>681</v>
      </c>
      <c r="B15607" s="509" t="s">
        <v>453</v>
      </c>
      <c r="C15607" s="509">
        <v>41</v>
      </c>
      <c r="H15607" s="509">
        <v>0</v>
      </c>
    </row>
    <row r="15608" spans="1:8">
      <c r="A15608" s="508" t="s">
        <v>681</v>
      </c>
      <c r="B15608" s="509" t="s">
        <v>453</v>
      </c>
      <c r="C15608" s="509">
        <v>42</v>
      </c>
      <c r="H15608" s="509">
        <v>0</v>
      </c>
    </row>
    <row r="15609" spans="1:8">
      <c r="A15609" s="508" t="s">
        <v>681</v>
      </c>
      <c r="B15609" s="509" t="s">
        <v>453</v>
      </c>
      <c r="C15609" s="509">
        <v>43</v>
      </c>
      <c r="H15609" s="509">
        <v>0</v>
      </c>
    </row>
    <row r="15610" spans="1:8">
      <c r="A15610" s="508" t="s">
        <v>681</v>
      </c>
      <c r="B15610" s="509" t="s">
        <v>453</v>
      </c>
      <c r="C15610" s="509">
        <v>44</v>
      </c>
      <c r="H15610" s="509">
        <v>0</v>
      </c>
    </row>
    <row r="15611" spans="1:8">
      <c r="A15611" s="508" t="s">
        <v>681</v>
      </c>
      <c r="B15611" s="509" t="s">
        <v>453</v>
      </c>
      <c r="C15611" s="509">
        <v>45</v>
      </c>
      <c r="H15611" s="509">
        <v>0</v>
      </c>
    </row>
    <row r="15612" spans="1:8">
      <c r="A15612" s="508" t="s">
        <v>681</v>
      </c>
      <c r="B15612" s="509" t="s">
        <v>453</v>
      </c>
      <c r="C15612" s="509">
        <v>46</v>
      </c>
      <c r="D15612" s="509">
        <v>1</v>
      </c>
      <c r="E15612" s="509">
        <v>1</v>
      </c>
      <c r="H15612" s="509">
        <v>1</v>
      </c>
    </row>
    <row r="15613" spans="1:8">
      <c r="A15613" s="508" t="s">
        <v>681</v>
      </c>
      <c r="B15613" s="509" t="s">
        <v>453</v>
      </c>
      <c r="C15613" s="509">
        <v>47</v>
      </c>
      <c r="D15613" s="509">
        <v>1</v>
      </c>
      <c r="E15613" s="509">
        <v>1</v>
      </c>
      <c r="H15613" s="509">
        <v>1</v>
      </c>
    </row>
    <row r="15614" spans="1:8">
      <c r="A15614" s="508" t="s">
        <v>681</v>
      </c>
      <c r="B15614" s="509" t="s">
        <v>453</v>
      </c>
      <c r="C15614" s="509">
        <v>48</v>
      </c>
      <c r="D15614" s="509">
        <v>1</v>
      </c>
      <c r="E15614" s="509">
        <v>1</v>
      </c>
      <c r="H15614" s="509">
        <v>1</v>
      </c>
    </row>
    <row r="15615" spans="1:8">
      <c r="A15615" s="508" t="s">
        <v>681</v>
      </c>
      <c r="B15615" s="509" t="s">
        <v>453</v>
      </c>
      <c r="C15615" s="509">
        <v>49</v>
      </c>
      <c r="H15615" s="509">
        <v>0</v>
      </c>
    </row>
    <row r="15616" spans="1:8">
      <c r="A15616" s="508" t="s">
        <v>681</v>
      </c>
      <c r="B15616" s="509" t="s">
        <v>453</v>
      </c>
      <c r="C15616" s="509">
        <v>50</v>
      </c>
      <c r="H15616" s="509">
        <v>0</v>
      </c>
    </row>
    <row r="15617" spans="1:8">
      <c r="A15617" s="508" t="s">
        <v>681</v>
      </c>
      <c r="B15617" s="509" t="s">
        <v>453</v>
      </c>
      <c r="C15617" s="509">
        <v>51</v>
      </c>
      <c r="D15617" s="509">
        <v>1</v>
      </c>
      <c r="E15617" s="509">
        <v>1</v>
      </c>
      <c r="H15617" s="509">
        <v>1</v>
      </c>
    </row>
    <row r="15618" spans="1:8">
      <c r="A15618" s="508" t="s">
        <v>681</v>
      </c>
      <c r="B15618" s="509" t="s">
        <v>453</v>
      </c>
      <c r="C15618" s="509" t="s">
        <v>1031</v>
      </c>
      <c r="D15618" s="509">
        <v>1</v>
      </c>
      <c r="E15618" s="509">
        <v>0</v>
      </c>
      <c r="H15618" s="509">
        <v>1</v>
      </c>
    </row>
    <row r="15619" spans="1:8">
      <c r="A15619" s="508" t="s">
        <v>681</v>
      </c>
      <c r="B15619" s="509" t="s">
        <v>453</v>
      </c>
      <c r="C15619" s="509" t="s">
        <v>1032</v>
      </c>
      <c r="H15619" s="509">
        <v>0</v>
      </c>
    </row>
    <row r="15620" spans="1:8">
      <c r="A15620" s="508" t="s">
        <v>681</v>
      </c>
      <c r="B15620" s="509" t="s">
        <v>453</v>
      </c>
      <c r="C15620" s="509">
        <v>52</v>
      </c>
      <c r="H15620" s="509">
        <v>0</v>
      </c>
    </row>
    <row r="15621" spans="1:8">
      <c r="A15621" s="508" t="s">
        <v>681</v>
      </c>
      <c r="B15621" s="509" t="s">
        <v>453</v>
      </c>
      <c r="C15621" s="509">
        <v>53</v>
      </c>
      <c r="H15621" s="509">
        <v>0</v>
      </c>
    </row>
    <row r="15622" spans="1:8">
      <c r="A15622" s="508" t="s">
        <v>681</v>
      </c>
      <c r="B15622" s="509" t="s">
        <v>453</v>
      </c>
      <c r="C15622" s="509">
        <v>54</v>
      </c>
      <c r="H15622" s="509">
        <v>0</v>
      </c>
    </row>
    <row r="15623" spans="1:8">
      <c r="A15623" s="508" t="s">
        <v>681</v>
      </c>
      <c r="B15623" s="509" t="s">
        <v>453</v>
      </c>
      <c r="C15623" s="509">
        <v>55</v>
      </c>
      <c r="H15623" s="509">
        <v>0</v>
      </c>
    </row>
    <row r="15624" spans="1:8">
      <c r="A15624" s="508" t="s">
        <v>681</v>
      </c>
      <c r="B15624" s="509" t="s">
        <v>453</v>
      </c>
      <c r="C15624" s="509">
        <v>56</v>
      </c>
      <c r="H15624" s="509">
        <v>0</v>
      </c>
    </row>
    <row r="15625" spans="1:8">
      <c r="A15625" s="508" t="s">
        <v>681</v>
      </c>
      <c r="B15625" s="509" t="s">
        <v>453</v>
      </c>
      <c r="C15625" s="509">
        <v>57</v>
      </c>
      <c r="H15625" s="509">
        <v>0</v>
      </c>
    </row>
    <row r="15626" spans="1:8">
      <c r="A15626" s="508" t="s">
        <v>681</v>
      </c>
      <c r="B15626" s="509" t="s">
        <v>453</v>
      </c>
      <c r="C15626" s="509">
        <v>58</v>
      </c>
      <c r="H15626" s="509">
        <v>0</v>
      </c>
    </row>
    <row r="15627" spans="1:8">
      <c r="A15627" s="508" t="s">
        <v>681</v>
      </c>
      <c r="B15627" s="509" t="s">
        <v>453</v>
      </c>
      <c r="C15627" s="509">
        <v>59</v>
      </c>
      <c r="H15627" s="509">
        <v>0</v>
      </c>
    </row>
    <row r="15628" spans="1:8">
      <c r="A15628" s="508" t="s">
        <v>681</v>
      </c>
      <c r="B15628" s="509" t="s">
        <v>453</v>
      </c>
      <c r="C15628" s="509">
        <v>60</v>
      </c>
      <c r="H15628" s="509">
        <v>0</v>
      </c>
    </row>
    <row r="15629" spans="1:8">
      <c r="A15629" s="508" t="s">
        <v>681</v>
      </c>
      <c r="B15629" s="509" t="s">
        <v>453</v>
      </c>
      <c r="C15629" s="509">
        <v>61</v>
      </c>
      <c r="D15629" s="509">
        <v>1</v>
      </c>
      <c r="E15629" s="509">
        <v>1</v>
      </c>
      <c r="H15629" s="509">
        <v>1</v>
      </c>
    </row>
    <row r="15630" spans="1:8">
      <c r="A15630" s="508" t="s">
        <v>681</v>
      </c>
      <c r="B15630" s="509" t="s">
        <v>453</v>
      </c>
      <c r="C15630" s="509">
        <v>62</v>
      </c>
      <c r="D15630" s="509">
        <v>1</v>
      </c>
      <c r="E15630" s="509">
        <v>1</v>
      </c>
      <c r="H15630" s="509">
        <v>1</v>
      </c>
    </row>
    <row r="15631" spans="1:8">
      <c r="A15631" s="508" t="s">
        <v>681</v>
      </c>
      <c r="B15631" s="509" t="s">
        <v>453</v>
      </c>
      <c r="C15631" s="509">
        <v>63</v>
      </c>
      <c r="H15631" s="509">
        <v>0</v>
      </c>
    </row>
    <row r="15632" spans="1:8">
      <c r="A15632" s="508" t="s">
        <v>681</v>
      </c>
      <c r="B15632" s="509" t="s">
        <v>453</v>
      </c>
      <c r="C15632" s="509" t="s">
        <v>1033</v>
      </c>
      <c r="H15632" s="509">
        <v>0</v>
      </c>
    </row>
    <row r="15633" spans="1:8">
      <c r="A15633" s="508" t="s">
        <v>681</v>
      </c>
      <c r="B15633" s="509" t="s">
        <v>453</v>
      </c>
      <c r="C15633" s="509" t="s">
        <v>1034</v>
      </c>
      <c r="D15633" s="509">
        <v>1</v>
      </c>
      <c r="H15633" s="509">
        <v>1</v>
      </c>
    </row>
    <row r="15634" spans="1:8">
      <c r="A15634" s="508" t="s">
        <v>681</v>
      </c>
      <c r="B15634" s="509" t="s">
        <v>453</v>
      </c>
      <c r="C15634" s="509">
        <v>64</v>
      </c>
      <c r="H15634" s="509">
        <v>0</v>
      </c>
    </row>
    <row r="15635" spans="1:8">
      <c r="A15635" s="508" t="s">
        <v>681</v>
      </c>
      <c r="B15635" s="509" t="s">
        <v>453</v>
      </c>
      <c r="C15635" s="509" t="s">
        <v>1035</v>
      </c>
      <c r="H15635" s="509">
        <v>0</v>
      </c>
    </row>
    <row r="15636" spans="1:8">
      <c r="A15636" s="508" t="s">
        <v>681</v>
      </c>
      <c r="B15636" s="509" t="s">
        <v>453</v>
      </c>
      <c r="C15636" s="509">
        <v>65</v>
      </c>
      <c r="D15636" s="509">
        <v>3</v>
      </c>
      <c r="E15636" s="509">
        <v>3</v>
      </c>
      <c r="H15636" s="509">
        <v>3</v>
      </c>
    </row>
    <row r="15637" spans="1:8">
      <c r="A15637" s="508" t="s">
        <v>681</v>
      </c>
      <c r="B15637" s="509" t="s">
        <v>453</v>
      </c>
      <c r="C15637" s="509">
        <v>66</v>
      </c>
      <c r="H15637" s="509">
        <v>0</v>
      </c>
    </row>
    <row r="15638" spans="1:8">
      <c r="A15638" s="508" t="s">
        <v>681</v>
      </c>
      <c r="B15638" s="509" t="s">
        <v>453</v>
      </c>
      <c r="C15638" s="509" t="s">
        <v>1036</v>
      </c>
      <c r="H15638" s="509">
        <v>0</v>
      </c>
    </row>
    <row r="15639" spans="1:8">
      <c r="A15639" s="508" t="s">
        <v>681</v>
      </c>
      <c r="B15639" s="509" t="s">
        <v>453</v>
      </c>
      <c r="C15639" s="509" t="s">
        <v>1037</v>
      </c>
      <c r="D15639" s="509">
        <v>5</v>
      </c>
      <c r="H15639" s="509">
        <v>5</v>
      </c>
    </row>
    <row r="15640" spans="1:8">
      <c r="A15640" s="508" t="s">
        <v>681</v>
      </c>
      <c r="B15640" s="509" t="s">
        <v>453</v>
      </c>
      <c r="C15640" s="509" t="s">
        <v>1038</v>
      </c>
      <c r="H15640" s="509">
        <v>0</v>
      </c>
    </row>
    <row r="15641" spans="1:8">
      <c r="A15641" s="508" t="s">
        <v>681</v>
      </c>
      <c r="B15641" s="509" t="s">
        <v>453</v>
      </c>
      <c r="C15641" s="509" t="s">
        <v>1039</v>
      </c>
      <c r="F15641" s="509">
        <v>1</v>
      </c>
      <c r="H15641" s="509">
        <v>1</v>
      </c>
    </row>
    <row r="15642" spans="1:8">
      <c r="A15642" s="508" t="s">
        <v>681</v>
      </c>
      <c r="B15642" s="509" t="s">
        <v>453</v>
      </c>
      <c r="C15642" s="509" t="s">
        <v>1040</v>
      </c>
      <c r="D15642" s="509">
        <v>1</v>
      </c>
      <c r="F15642" s="509">
        <v>1</v>
      </c>
      <c r="H15642" s="509">
        <v>2</v>
      </c>
    </row>
    <row r="15643" spans="1:8">
      <c r="A15643" s="508" t="s">
        <v>681</v>
      </c>
      <c r="B15643" s="509" t="s">
        <v>453</v>
      </c>
      <c r="C15643" s="509" t="s">
        <v>1041</v>
      </c>
      <c r="H15643" s="509">
        <v>0</v>
      </c>
    </row>
    <row r="15644" spans="1:8">
      <c r="A15644" s="508" t="s">
        <v>681</v>
      </c>
      <c r="B15644" s="509" t="s">
        <v>453</v>
      </c>
      <c r="C15644" s="509" t="s">
        <v>1042</v>
      </c>
    </row>
    <row r="15645" spans="1:8">
      <c r="A15645" s="508" t="s">
        <v>681</v>
      </c>
      <c r="B15645" s="509" t="s">
        <v>453</v>
      </c>
      <c r="C15645" s="509">
        <v>67</v>
      </c>
      <c r="H15645" s="509">
        <v>0</v>
      </c>
    </row>
    <row r="15646" spans="1:8">
      <c r="A15646" s="508" t="s">
        <v>681</v>
      </c>
      <c r="B15646" s="509" t="s">
        <v>453</v>
      </c>
      <c r="C15646" s="509">
        <v>68</v>
      </c>
      <c r="H15646" s="509">
        <v>0</v>
      </c>
    </row>
    <row r="15647" spans="1:8">
      <c r="A15647" s="508" t="s">
        <v>681</v>
      </c>
      <c r="B15647" s="509" t="s">
        <v>453</v>
      </c>
      <c r="C15647" s="509" t="s">
        <v>1043</v>
      </c>
      <c r="D15647" s="509">
        <v>4</v>
      </c>
      <c r="H15647" s="509">
        <v>4</v>
      </c>
    </row>
    <row r="15648" spans="1:8">
      <c r="A15648" s="508" t="s">
        <v>681</v>
      </c>
      <c r="B15648" s="509" t="s">
        <v>453</v>
      </c>
      <c r="C15648" s="509">
        <v>69</v>
      </c>
      <c r="H15648" s="509">
        <v>0</v>
      </c>
    </row>
    <row r="15649" spans="1:8">
      <c r="A15649" s="508" t="s">
        <v>681</v>
      </c>
      <c r="B15649" s="509" t="s">
        <v>453</v>
      </c>
      <c r="C15649" s="509" t="s">
        <v>1044</v>
      </c>
      <c r="H15649" s="509">
        <v>0</v>
      </c>
    </row>
    <row r="15650" spans="1:8">
      <c r="A15650" s="508" t="s">
        <v>681</v>
      </c>
      <c r="B15650" s="509" t="s">
        <v>453</v>
      </c>
      <c r="C15650" s="509" t="s">
        <v>1045</v>
      </c>
      <c r="H15650" s="509">
        <v>0</v>
      </c>
    </row>
    <row r="15651" spans="1:8">
      <c r="A15651" s="508" t="s">
        <v>681</v>
      </c>
      <c r="B15651" s="509" t="s">
        <v>453</v>
      </c>
      <c r="C15651" s="509">
        <v>70</v>
      </c>
      <c r="H15651" s="509">
        <v>0</v>
      </c>
    </row>
    <row r="15652" spans="1:8">
      <c r="A15652" s="508" t="s">
        <v>681</v>
      </c>
      <c r="B15652" s="509" t="s">
        <v>453</v>
      </c>
      <c r="C15652" s="509" t="s">
        <v>1046</v>
      </c>
      <c r="H15652" s="509">
        <v>0</v>
      </c>
    </row>
    <row r="15653" spans="1:8">
      <c r="A15653" s="508" t="s">
        <v>681</v>
      </c>
      <c r="B15653" s="509" t="s">
        <v>453</v>
      </c>
      <c r="C15653" s="509">
        <v>71</v>
      </c>
      <c r="D15653" s="509">
        <v>1</v>
      </c>
      <c r="H15653" s="509">
        <v>1</v>
      </c>
    </row>
    <row r="15654" spans="1:8">
      <c r="A15654" s="508" t="s">
        <v>681</v>
      </c>
      <c r="B15654" s="509" t="s">
        <v>453</v>
      </c>
      <c r="C15654" s="509" t="s">
        <v>1047</v>
      </c>
      <c r="D15654" s="509">
        <v>2</v>
      </c>
      <c r="E15654" s="509">
        <v>2</v>
      </c>
      <c r="F15654" s="509">
        <v>1</v>
      </c>
      <c r="G15654" s="509">
        <v>1</v>
      </c>
      <c r="H15654" s="509">
        <v>3</v>
      </c>
    </row>
    <row r="15655" spans="1:8">
      <c r="A15655" s="508" t="s">
        <v>681</v>
      </c>
      <c r="B15655" s="509" t="s">
        <v>453</v>
      </c>
      <c r="C15655" s="509" t="s">
        <v>1048</v>
      </c>
      <c r="H15655" s="509">
        <v>0</v>
      </c>
    </row>
    <row r="15656" spans="1:8">
      <c r="A15656" s="508" t="s">
        <v>681</v>
      </c>
      <c r="B15656" s="509" t="s">
        <v>453</v>
      </c>
      <c r="C15656" s="509" t="s">
        <v>1049</v>
      </c>
      <c r="D15656" s="509">
        <v>1</v>
      </c>
      <c r="H15656" s="509">
        <v>1</v>
      </c>
    </row>
    <row r="15657" spans="1:8">
      <c r="A15657" s="508" t="s">
        <v>681</v>
      </c>
      <c r="B15657" s="509" t="s">
        <v>453</v>
      </c>
      <c r="C15657" s="509" t="s">
        <v>1050</v>
      </c>
      <c r="H15657" s="509">
        <v>0</v>
      </c>
    </row>
    <row r="15658" spans="1:8">
      <c r="A15658" s="508" t="s">
        <v>681</v>
      </c>
      <c r="B15658" s="509" t="s">
        <v>453</v>
      </c>
      <c r="C15658" s="509" t="s">
        <v>1051</v>
      </c>
      <c r="H15658" s="509">
        <v>0</v>
      </c>
    </row>
    <row r="15659" spans="1:8">
      <c r="A15659" s="508" t="s">
        <v>681</v>
      </c>
      <c r="B15659" s="509" t="s">
        <v>453</v>
      </c>
      <c r="C15659" s="509">
        <v>72</v>
      </c>
      <c r="D15659" s="509">
        <v>8</v>
      </c>
      <c r="F15659" s="509">
        <v>3</v>
      </c>
      <c r="H15659" s="509">
        <v>11</v>
      </c>
    </row>
    <row r="15660" spans="1:8">
      <c r="A15660" s="508" t="s">
        <v>681</v>
      </c>
      <c r="B15660" s="509" t="s">
        <v>453</v>
      </c>
      <c r="C15660" s="509">
        <v>74</v>
      </c>
      <c r="D15660" s="509">
        <v>2</v>
      </c>
      <c r="E15660" s="509">
        <v>1</v>
      </c>
      <c r="H15660" s="509">
        <v>2</v>
      </c>
    </row>
    <row r="15661" spans="1:8">
      <c r="A15661" s="508" t="s">
        <v>681</v>
      </c>
      <c r="B15661" s="509" t="s">
        <v>453</v>
      </c>
      <c r="C15661" s="509" t="s">
        <v>4571</v>
      </c>
      <c r="D15661" s="509">
        <v>42</v>
      </c>
      <c r="E15661" s="509">
        <v>16</v>
      </c>
      <c r="F15661" s="509">
        <v>6</v>
      </c>
      <c r="G15661" s="509">
        <v>1</v>
      </c>
      <c r="H15661" s="509">
        <v>48</v>
      </c>
    </row>
    <row r="15662" spans="1:8">
      <c r="A15662" s="508" t="s">
        <v>682</v>
      </c>
      <c r="B15662" s="509" t="s">
        <v>454</v>
      </c>
      <c r="C15662" s="509">
        <v>1</v>
      </c>
      <c r="H15662" s="509">
        <v>0</v>
      </c>
    </row>
    <row r="15663" spans="1:8">
      <c r="A15663" s="508" t="s">
        <v>682</v>
      </c>
      <c r="B15663" s="509" t="s">
        <v>454</v>
      </c>
      <c r="C15663" s="509" t="s">
        <v>1023</v>
      </c>
      <c r="H15663" s="509">
        <v>0</v>
      </c>
    </row>
    <row r="15664" spans="1:8">
      <c r="A15664" s="508" t="s">
        <v>682</v>
      </c>
      <c r="B15664" s="509" t="s">
        <v>454</v>
      </c>
      <c r="C15664" s="509">
        <v>2</v>
      </c>
      <c r="H15664" s="509">
        <v>0</v>
      </c>
    </row>
    <row r="15665" spans="1:8">
      <c r="A15665" s="508" t="s">
        <v>682</v>
      </c>
      <c r="B15665" s="509" t="s">
        <v>454</v>
      </c>
      <c r="C15665" s="509">
        <v>3</v>
      </c>
      <c r="H15665" s="509">
        <v>0</v>
      </c>
    </row>
    <row r="15666" spans="1:8">
      <c r="A15666" s="508" t="s">
        <v>682</v>
      </c>
      <c r="B15666" s="509" t="s">
        <v>454</v>
      </c>
      <c r="C15666" s="509">
        <v>4</v>
      </c>
      <c r="H15666" s="509">
        <v>0</v>
      </c>
    </row>
    <row r="15667" spans="1:8">
      <c r="A15667" s="508" t="s">
        <v>682</v>
      </c>
      <c r="B15667" s="509" t="s">
        <v>454</v>
      </c>
      <c r="C15667" s="509">
        <v>5</v>
      </c>
      <c r="H15667" s="509">
        <v>0</v>
      </c>
    </row>
    <row r="15668" spans="1:8">
      <c r="A15668" s="508" t="s">
        <v>682</v>
      </c>
      <c r="B15668" s="509" t="s">
        <v>454</v>
      </c>
      <c r="C15668" s="509">
        <v>6</v>
      </c>
      <c r="H15668" s="509">
        <v>0</v>
      </c>
    </row>
    <row r="15669" spans="1:8">
      <c r="A15669" s="508" t="s">
        <v>682</v>
      </c>
      <c r="B15669" s="509" t="s">
        <v>454</v>
      </c>
      <c r="C15669" s="509">
        <v>7</v>
      </c>
      <c r="H15669" s="509">
        <v>0</v>
      </c>
    </row>
    <row r="15670" spans="1:8">
      <c r="A15670" s="508" t="s">
        <v>682</v>
      </c>
      <c r="B15670" s="509" t="s">
        <v>454</v>
      </c>
      <c r="C15670" s="509">
        <v>8</v>
      </c>
      <c r="H15670" s="509">
        <v>0</v>
      </c>
    </row>
    <row r="15671" spans="1:8">
      <c r="A15671" s="508" t="s">
        <v>682</v>
      </c>
      <c r="B15671" s="509" t="s">
        <v>454</v>
      </c>
      <c r="C15671" s="509">
        <v>9</v>
      </c>
      <c r="H15671" s="509">
        <v>0</v>
      </c>
    </row>
    <row r="15672" spans="1:8">
      <c r="A15672" s="508" t="s">
        <v>682</v>
      </c>
      <c r="B15672" s="509" t="s">
        <v>454</v>
      </c>
      <c r="C15672" s="509">
        <v>10</v>
      </c>
      <c r="H15672" s="509">
        <v>0</v>
      </c>
    </row>
    <row r="15673" spans="1:8">
      <c r="A15673" s="508" t="s">
        <v>682</v>
      </c>
      <c r="B15673" s="509" t="s">
        <v>454</v>
      </c>
      <c r="C15673" s="509">
        <v>11</v>
      </c>
      <c r="H15673" s="509">
        <v>0</v>
      </c>
    </row>
    <row r="15674" spans="1:8">
      <c r="A15674" s="508" t="s">
        <v>682</v>
      </c>
      <c r="B15674" s="509" t="s">
        <v>454</v>
      </c>
      <c r="C15674" s="509">
        <v>12</v>
      </c>
      <c r="H15674" s="509">
        <v>0</v>
      </c>
    </row>
    <row r="15675" spans="1:8">
      <c r="A15675" s="508" t="s">
        <v>682</v>
      </c>
      <c r="B15675" s="509" t="s">
        <v>454</v>
      </c>
      <c r="C15675" s="509">
        <v>13</v>
      </c>
      <c r="H15675" s="509">
        <v>0</v>
      </c>
    </row>
    <row r="15676" spans="1:8">
      <c r="A15676" s="508" t="s">
        <v>682</v>
      </c>
      <c r="B15676" s="509" t="s">
        <v>454</v>
      </c>
      <c r="C15676" s="509">
        <v>14</v>
      </c>
      <c r="H15676" s="509">
        <v>0</v>
      </c>
    </row>
    <row r="15677" spans="1:8">
      <c r="A15677" s="508" t="s">
        <v>682</v>
      </c>
      <c r="B15677" s="509" t="s">
        <v>454</v>
      </c>
      <c r="C15677" s="509">
        <v>15</v>
      </c>
      <c r="H15677" s="509">
        <v>0</v>
      </c>
    </row>
    <row r="15678" spans="1:8">
      <c r="A15678" s="508" t="s">
        <v>682</v>
      </c>
      <c r="B15678" s="509" t="s">
        <v>454</v>
      </c>
      <c r="C15678" s="509">
        <v>16</v>
      </c>
      <c r="H15678" s="509">
        <v>0</v>
      </c>
    </row>
    <row r="15679" spans="1:8">
      <c r="A15679" s="508" t="s">
        <v>682</v>
      </c>
      <c r="B15679" s="509" t="s">
        <v>454</v>
      </c>
      <c r="C15679" s="509">
        <v>17</v>
      </c>
      <c r="H15679" s="509">
        <v>0</v>
      </c>
    </row>
    <row r="15680" spans="1:8">
      <c r="A15680" s="508" t="s">
        <v>682</v>
      </c>
      <c r="B15680" s="509" t="s">
        <v>454</v>
      </c>
      <c r="C15680" s="509">
        <v>18</v>
      </c>
      <c r="H15680" s="509">
        <v>0</v>
      </c>
    </row>
    <row r="15681" spans="1:8">
      <c r="A15681" s="508" t="s">
        <v>682</v>
      </c>
      <c r="B15681" s="509" t="s">
        <v>454</v>
      </c>
      <c r="C15681" s="509" t="s">
        <v>1024</v>
      </c>
      <c r="H15681" s="509">
        <v>0</v>
      </c>
    </row>
    <row r="15682" spans="1:8">
      <c r="A15682" s="508" t="s">
        <v>682</v>
      </c>
      <c r="B15682" s="509" t="s">
        <v>454</v>
      </c>
      <c r="C15682" s="509" t="s">
        <v>1025</v>
      </c>
      <c r="H15682" s="509">
        <v>0</v>
      </c>
    </row>
    <row r="15683" spans="1:8">
      <c r="A15683" s="508" t="s">
        <v>682</v>
      </c>
      <c r="B15683" s="509" t="s">
        <v>454</v>
      </c>
      <c r="C15683" s="509">
        <v>19</v>
      </c>
      <c r="H15683" s="509">
        <v>0</v>
      </c>
    </row>
    <row r="15684" spans="1:8">
      <c r="A15684" s="508" t="s">
        <v>682</v>
      </c>
      <c r="B15684" s="509" t="s">
        <v>454</v>
      </c>
      <c r="C15684" s="509">
        <v>20</v>
      </c>
      <c r="H15684" s="509">
        <v>0</v>
      </c>
    </row>
    <row r="15685" spans="1:8">
      <c r="A15685" s="508" t="s">
        <v>682</v>
      </c>
      <c r="B15685" s="509" t="s">
        <v>454</v>
      </c>
      <c r="C15685" s="509">
        <v>21</v>
      </c>
      <c r="H15685" s="509">
        <v>0</v>
      </c>
    </row>
    <row r="15686" spans="1:8">
      <c r="A15686" s="508" t="s">
        <v>682</v>
      </c>
      <c r="B15686" s="509" t="s">
        <v>454</v>
      </c>
      <c r="C15686" s="509" t="s">
        <v>1026</v>
      </c>
      <c r="H15686" s="509">
        <v>0</v>
      </c>
    </row>
    <row r="15687" spans="1:8">
      <c r="A15687" s="508" t="s">
        <v>682</v>
      </c>
      <c r="B15687" s="509" t="s">
        <v>454</v>
      </c>
      <c r="C15687" s="509" t="s">
        <v>1027</v>
      </c>
      <c r="H15687" s="509">
        <v>0</v>
      </c>
    </row>
    <row r="15688" spans="1:8">
      <c r="A15688" s="508" t="s">
        <v>682</v>
      </c>
      <c r="B15688" s="509" t="s">
        <v>454</v>
      </c>
      <c r="C15688" s="509" t="s">
        <v>1028</v>
      </c>
      <c r="H15688" s="509">
        <v>0</v>
      </c>
    </row>
    <row r="15689" spans="1:8">
      <c r="A15689" s="508" t="s">
        <v>682</v>
      </c>
      <c r="B15689" s="509" t="s">
        <v>454</v>
      </c>
      <c r="C15689" s="509">
        <v>22</v>
      </c>
      <c r="H15689" s="509">
        <v>0</v>
      </c>
    </row>
    <row r="15690" spans="1:8">
      <c r="A15690" s="508" t="s">
        <v>682</v>
      </c>
      <c r="B15690" s="509" t="s">
        <v>454</v>
      </c>
      <c r="C15690" s="509">
        <v>23</v>
      </c>
      <c r="H15690" s="509">
        <v>0</v>
      </c>
    </row>
    <row r="15691" spans="1:8">
      <c r="A15691" s="508" t="s">
        <v>682</v>
      </c>
      <c r="B15691" s="509" t="s">
        <v>454</v>
      </c>
      <c r="C15691" s="509" t="s">
        <v>1029</v>
      </c>
      <c r="H15691" s="509">
        <v>0</v>
      </c>
    </row>
    <row r="15692" spans="1:8">
      <c r="A15692" s="508" t="s">
        <v>682</v>
      </c>
      <c r="B15692" s="509" t="s">
        <v>454</v>
      </c>
      <c r="C15692" s="509">
        <v>24</v>
      </c>
      <c r="H15692" s="509">
        <v>0</v>
      </c>
    </row>
    <row r="15693" spans="1:8">
      <c r="A15693" s="508" t="s">
        <v>682</v>
      </c>
      <c r="B15693" s="509" t="s">
        <v>454</v>
      </c>
      <c r="C15693" s="509">
        <v>25</v>
      </c>
    </row>
    <row r="15694" spans="1:8">
      <c r="A15694" s="508" t="s">
        <v>682</v>
      </c>
      <c r="B15694" s="509" t="s">
        <v>454</v>
      </c>
      <c r="C15694" s="509">
        <v>26</v>
      </c>
      <c r="H15694" s="509">
        <v>0</v>
      </c>
    </row>
    <row r="15695" spans="1:8">
      <c r="A15695" s="508" t="s">
        <v>682</v>
      </c>
      <c r="B15695" s="509" t="s">
        <v>454</v>
      </c>
      <c r="C15695" s="509">
        <v>27</v>
      </c>
      <c r="H15695" s="509">
        <v>0</v>
      </c>
    </row>
    <row r="15696" spans="1:8">
      <c r="A15696" s="508" t="s">
        <v>682</v>
      </c>
      <c r="B15696" s="509" t="s">
        <v>454</v>
      </c>
      <c r="C15696" s="509">
        <v>28</v>
      </c>
      <c r="H15696" s="509">
        <v>0</v>
      </c>
    </row>
    <row r="15697" spans="1:8">
      <c r="A15697" s="508" t="s">
        <v>682</v>
      </c>
      <c r="B15697" s="509" t="s">
        <v>454</v>
      </c>
      <c r="C15697" s="509">
        <v>29</v>
      </c>
      <c r="H15697" s="509">
        <v>0</v>
      </c>
    </row>
    <row r="15698" spans="1:8">
      <c r="A15698" s="508" t="s">
        <v>682</v>
      </c>
      <c r="B15698" s="509" t="s">
        <v>454</v>
      </c>
      <c r="C15698" s="509">
        <v>30</v>
      </c>
      <c r="H15698" s="509">
        <v>0</v>
      </c>
    </row>
    <row r="15699" spans="1:8">
      <c r="A15699" s="508" t="s">
        <v>682</v>
      </c>
      <c r="B15699" s="509" t="s">
        <v>454</v>
      </c>
      <c r="C15699" s="509">
        <v>31</v>
      </c>
      <c r="H15699" s="509">
        <v>0</v>
      </c>
    </row>
    <row r="15700" spans="1:8">
      <c r="A15700" s="508" t="s">
        <v>682</v>
      </c>
      <c r="B15700" s="509" t="s">
        <v>454</v>
      </c>
      <c r="C15700" s="509">
        <v>32</v>
      </c>
      <c r="H15700" s="509">
        <v>0</v>
      </c>
    </row>
    <row r="15701" spans="1:8">
      <c r="A15701" s="508" t="s">
        <v>682</v>
      </c>
      <c r="B15701" s="509" t="s">
        <v>454</v>
      </c>
      <c r="C15701" s="509">
        <v>33</v>
      </c>
      <c r="H15701" s="509">
        <v>0</v>
      </c>
    </row>
    <row r="15702" spans="1:8">
      <c r="A15702" s="508" t="s">
        <v>682</v>
      </c>
      <c r="B15702" s="509" t="s">
        <v>454</v>
      </c>
      <c r="C15702" s="509">
        <v>34</v>
      </c>
      <c r="H15702" s="509">
        <v>0</v>
      </c>
    </row>
    <row r="15703" spans="1:8">
      <c r="A15703" s="508" t="s">
        <v>682</v>
      </c>
      <c r="B15703" s="509" t="s">
        <v>454</v>
      </c>
      <c r="C15703" s="509">
        <v>35</v>
      </c>
      <c r="H15703" s="509">
        <v>0</v>
      </c>
    </row>
    <row r="15704" spans="1:8">
      <c r="A15704" s="508" t="s">
        <v>682</v>
      </c>
      <c r="B15704" s="509" t="s">
        <v>454</v>
      </c>
      <c r="C15704" s="509">
        <v>36</v>
      </c>
      <c r="H15704" s="509">
        <v>0</v>
      </c>
    </row>
    <row r="15705" spans="1:8">
      <c r="A15705" s="508" t="s">
        <v>682</v>
      </c>
      <c r="B15705" s="509" t="s">
        <v>454</v>
      </c>
      <c r="C15705" s="509">
        <v>37</v>
      </c>
      <c r="H15705" s="509">
        <v>0</v>
      </c>
    </row>
    <row r="15706" spans="1:8">
      <c r="A15706" s="508" t="s">
        <v>682</v>
      </c>
      <c r="B15706" s="509" t="s">
        <v>454</v>
      </c>
      <c r="C15706" s="509">
        <v>38</v>
      </c>
      <c r="H15706" s="509">
        <v>0</v>
      </c>
    </row>
    <row r="15707" spans="1:8">
      <c r="A15707" s="508" t="s">
        <v>682</v>
      </c>
      <c r="B15707" s="509" t="s">
        <v>454</v>
      </c>
      <c r="C15707" s="509" t="s">
        <v>1030</v>
      </c>
    </row>
    <row r="15708" spans="1:8">
      <c r="A15708" s="508" t="s">
        <v>682</v>
      </c>
      <c r="B15708" s="509" t="s">
        <v>454</v>
      </c>
      <c r="C15708" s="509">
        <v>39</v>
      </c>
      <c r="H15708" s="509">
        <v>0</v>
      </c>
    </row>
    <row r="15709" spans="1:8">
      <c r="A15709" s="508" t="s">
        <v>682</v>
      </c>
      <c r="B15709" s="509" t="s">
        <v>454</v>
      </c>
      <c r="C15709" s="509">
        <v>40</v>
      </c>
      <c r="H15709" s="509">
        <v>0</v>
      </c>
    </row>
    <row r="15710" spans="1:8">
      <c r="A15710" s="508" t="s">
        <v>682</v>
      </c>
      <c r="B15710" s="509" t="s">
        <v>454</v>
      </c>
      <c r="C15710" s="509">
        <v>41</v>
      </c>
      <c r="H15710" s="509">
        <v>0</v>
      </c>
    </row>
    <row r="15711" spans="1:8">
      <c r="A15711" s="508" t="s">
        <v>682</v>
      </c>
      <c r="B15711" s="509" t="s">
        <v>454</v>
      </c>
      <c r="C15711" s="509">
        <v>42</v>
      </c>
      <c r="H15711" s="509">
        <v>0</v>
      </c>
    </row>
    <row r="15712" spans="1:8">
      <c r="A15712" s="508" t="s">
        <v>682</v>
      </c>
      <c r="B15712" s="509" t="s">
        <v>454</v>
      </c>
      <c r="C15712" s="509">
        <v>43</v>
      </c>
      <c r="H15712" s="509">
        <v>0</v>
      </c>
    </row>
    <row r="15713" spans="1:8">
      <c r="A15713" s="508" t="s">
        <v>682</v>
      </c>
      <c r="B15713" s="509" t="s">
        <v>454</v>
      </c>
      <c r="C15713" s="509">
        <v>44</v>
      </c>
      <c r="H15713" s="509">
        <v>0</v>
      </c>
    </row>
    <row r="15714" spans="1:8">
      <c r="A15714" s="508" t="s">
        <v>682</v>
      </c>
      <c r="B15714" s="509" t="s">
        <v>454</v>
      </c>
      <c r="C15714" s="509">
        <v>45</v>
      </c>
      <c r="H15714" s="509">
        <v>0</v>
      </c>
    </row>
    <row r="15715" spans="1:8">
      <c r="A15715" s="508" t="s">
        <v>682</v>
      </c>
      <c r="B15715" s="509" t="s">
        <v>454</v>
      </c>
      <c r="C15715" s="509">
        <v>46</v>
      </c>
      <c r="H15715" s="509">
        <v>0</v>
      </c>
    </row>
    <row r="15716" spans="1:8">
      <c r="A15716" s="508" t="s">
        <v>682</v>
      </c>
      <c r="B15716" s="509" t="s">
        <v>454</v>
      </c>
      <c r="C15716" s="509">
        <v>47</v>
      </c>
      <c r="H15716" s="509">
        <v>0</v>
      </c>
    </row>
    <row r="15717" spans="1:8">
      <c r="A15717" s="508" t="s">
        <v>682</v>
      </c>
      <c r="B15717" s="509" t="s">
        <v>454</v>
      </c>
      <c r="C15717" s="509">
        <v>48</v>
      </c>
      <c r="H15717" s="509">
        <v>0</v>
      </c>
    </row>
    <row r="15718" spans="1:8">
      <c r="A15718" s="508" t="s">
        <v>682</v>
      </c>
      <c r="B15718" s="509" t="s">
        <v>454</v>
      </c>
      <c r="C15718" s="509">
        <v>49</v>
      </c>
      <c r="H15718" s="509">
        <v>0</v>
      </c>
    </row>
    <row r="15719" spans="1:8">
      <c r="A15719" s="508" t="s">
        <v>682</v>
      </c>
      <c r="B15719" s="509" t="s">
        <v>454</v>
      </c>
      <c r="C15719" s="509">
        <v>50</v>
      </c>
      <c r="H15719" s="509">
        <v>0</v>
      </c>
    </row>
    <row r="15720" spans="1:8">
      <c r="A15720" s="508" t="s">
        <v>682</v>
      </c>
      <c r="B15720" s="509" t="s">
        <v>454</v>
      </c>
      <c r="C15720" s="509">
        <v>51</v>
      </c>
      <c r="H15720" s="509">
        <v>0</v>
      </c>
    </row>
    <row r="15721" spans="1:8">
      <c r="A15721" s="508" t="s">
        <v>682</v>
      </c>
      <c r="B15721" s="509" t="s">
        <v>454</v>
      </c>
      <c r="C15721" s="509" t="s">
        <v>1031</v>
      </c>
      <c r="H15721" s="509">
        <v>0</v>
      </c>
    </row>
    <row r="15722" spans="1:8">
      <c r="A15722" s="508" t="s">
        <v>682</v>
      </c>
      <c r="B15722" s="509" t="s">
        <v>454</v>
      </c>
      <c r="C15722" s="509" t="s">
        <v>1032</v>
      </c>
      <c r="H15722" s="509">
        <v>0</v>
      </c>
    </row>
    <row r="15723" spans="1:8">
      <c r="A15723" s="508" t="s">
        <v>682</v>
      </c>
      <c r="B15723" s="509" t="s">
        <v>454</v>
      </c>
      <c r="C15723" s="509">
        <v>52</v>
      </c>
      <c r="H15723" s="509">
        <v>0</v>
      </c>
    </row>
    <row r="15724" spans="1:8">
      <c r="A15724" s="508" t="s">
        <v>682</v>
      </c>
      <c r="B15724" s="509" t="s">
        <v>454</v>
      </c>
      <c r="C15724" s="509">
        <v>53</v>
      </c>
      <c r="H15724" s="509">
        <v>0</v>
      </c>
    </row>
    <row r="15725" spans="1:8">
      <c r="A15725" s="508" t="s">
        <v>682</v>
      </c>
      <c r="B15725" s="509" t="s">
        <v>454</v>
      </c>
      <c r="C15725" s="509">
        <v>54</v>
      </c>
      <c r="H15725" s="509">
        <v>0</v>
      </c>
    </row>
    <row r="15726" spans="1:8">
      <c r="A15726" s="508" t="s">
        <v>682</v>
      </c>
      <c r="B15726" s="509" t="s">
        <v>454</v>
      </c>
      <c r="C15726" s="509">
        <v>55</v>
      </c>
      <c r="H15726" s="509">
        <v>0</v>
      </c>
    </row>
    <row r="15727" spans="1:8">
      <c r="A15727" s="508" t="s">
        <v>682</v>
      </c>
      <c r="B15727" s="509" t="s">
        <v>454</v>
      </c>
      <c r="C15727" s="509">
        <v>56</v>
      </c>
      <c r="H15727" s="509">
        <v>0</v>
      </c>
    </row>
    <row r="15728" spans="1:8">
      <c r="A15728" s="508" t="s">
        <v>682</v>
      </c>
      <c r="B15728" s="509" t="s">
        <v>454</v>
      </c>
      <c r="C15728" s="509">
        <v>57</v>
      </c>
      <c r="H15728" s="509">
        <v>0</v>
      </c>
    </row>
    <row r="15729" spans="1:8">
      <c r="A15729" s="508" t="s">
        <v>682</v>
      </c>
      <c r="B15729" s="509" t="s">
        <v>454</v>
      </c>
      <c r="C15729" s="509">
        <v>58</v>
      </c>
      <c r="H15729" s="509">
        <v>0</v>
      </c>
    </row>
    <row r="15730" spans="1:8">
      <c r="A15730" s="508" t="s">
        <v>682</v>
      </c>
      <c r="B15730" s="509" t="s">
        <v>454</v>
      </c>
      <c r="C15730" s="509">
        <v>59</v>
      </c>
      <c r="H15730" s="509">
        <v>0</v>
      </c>
    </row>
    <row r="15731" spans="1:8">
      <c r="A15731" s="508" t="s">
        <v>682</v>
      </c>
      <c r="B15731" s="509" t="s">
        <v>454</v>
      </c>
      <c r="C15731" s="509">
        <v>60</v>
      </c>
      <c r="H15731" s="509">
        <v>0</v>
      </c>
    </row>
    <row r="15732" spans="1:8">
      <c r="A15732" s="508" t="s">
        <v>682</v>
      </c>
      <c r="B15732" s="509" t="s">
        <v>454</v>
      </c>
      <c r="C15732" s="509">
        <v>61</v>
      </c>
      <c r="H15732" s="509">
        <v>0</v>
      </c>
    </row>
    <row r="15733" spans="1:8">
      <c r="A15733" s="508" t="s">
        <v>682</v>
      </c>
      <c r="B15733" s="509" t="s">
        <v>454</v>
      </c>
      <c r="C15733" s="509">
        <v>62</v>
      </c>
      <c r="H15733" s="509">
        <v>0</v>
      </c>
    </row>
    <row r="15734" spans="1:8">
      <c r="A15734" s="508" t="s">
        <v>682</v>
      </c>
      <c r="B15734" s="509" t="s">
        <v>454</v>
      </c>
      <c r="C15734" s="509">
        <v>63</v>
      </c>
      <c r="H15734" s="509">
        <v>0</v>
      </c>
    </row>
    <row r="15735" spans="1:8">
      <c r="A15735" s="508" t="s">
        <v>682</v>
      </c>
      <c r="B15735" s="509" t="s">
        <v>454</v>
      </c>
      <c r="C15735" s="509" t="s">
        <v>1033</v>
      </c>
      <c r="H15735" s="509">
        <v>0</v>
      </c>
    </row>
    <row r="15736" spans="1:8">
      <c r="A15736" s="508" t="s">
        <v>682</v>
      </c>
      <c r="B15736" s="509" t="s">
        <v>454</v>
      </c>
      <c r="C15736" s="509" t="s">
        <v>1034</v>
      </c>
      <c r="H15736" s="509">
        <v>0</v>
      </c>
    </row>
    <row r="15737" spans="1:8">
      <c r="A15737" s="508" t="s">
        <v>682</v>
      </c>
      <c r="B15737" s="509" t="s">
        <v>454</v>
      </c>
      <c r="C15737" s="509">
        <v>64</v>
      </c>
      <c r="H15737" s="509">
        <v>0</v>
      </c>
    </row>
    <row r="15738" spans="1:8">
      <c r="A15738" s="508" t="s">
        <v>682</v>
      </c>
      <c r="B15738" s="509" t="s">
        <v>454</v>
      </c>
      <c r="C15738" s="509" t="s">
        <v>1035</v>
      </c>
      <c r="H15738" s="509">
        <v>0</v>
      </c>
    </row>
    <row r="15739" spans="1:8">
      <c r="A15739" s="508" t="s">
        <v>682</v>
      </c>
      <c r="B15739" s="509" t="s">
        <v>454</v>
      </c>
      <c r="C15739" s="509">
        <v>65</v>
      </c>
      <c r="H15739" s="509">
        <v>0</v>
      </c>
    </row>
    <row r="15740" spans="1:8">
      <c r="A15740" s="508" t="s">
        <v>682</v>
      </c>
      <c r="B15740" s="509" t="s">
        <v>454</v>
      </c>
      <c r="C15740" s="509">
        <v>66</v>
      </c>
      <c r="H15740" s="509">
        <v>0</v>
      </c>
    </row>
    <row r="15741" spans="1:8">
      <c r="A15741" s="508" t="s">
        <v>682</v>
      </c>
      <c r="B15741" s="509" t="s">
        <v>454</v>
      </c>
      <c r="C15741" s="509" t="s">
        <v>1036</v>
      </c>
      <c r="H15741" s="509">
        <v>0</v>
      </c>
    </row>
    <row r="15742" spans="1:8">
      <c r="A15742" s="508" t="s">
        <v>682</v>
      </c>
      <c r="B15742" s="509" t="s">
        <v>454</v>
      </c>
      <c r="C15742" s="509" t="s">
        <v>1037</v>
      </c>
      <c r="H15742" s="509">
        <v>0</v>
      </c>
    </row>
    <row r="15743" spans="1:8">
      <c r="A15743" s="508" t="s">
        <v>682</v>
      </c>
      <c r="B15743" s="509" t="s">
        <v>454</v>
      </c>
      <c r="C15743" s="509" t="s">
        <v>1038</v>
      </c>
      <c r="H15743" s="509">
        <v>0</v>
      </c>
    </row>
    <row r="15744" spans="1:8">
      <c r="A15744" s="508" t="s">
        <v>682</v>
      </c>
      <c r="B15744" s="509" t="s">
        <v>454</v>
      </c>
      <c r="C15744" s="509" t="s">
        <v>1039</v>
      </c>
      <c r="H15744" s="509">
        <v>0</v>
      </c>
    </row>
    <row r="15745" spans="1:8">
      <c r="A15745" s="508" t="s">
        <v>682</v>
      </c>
      <c r="B15745" s="509" t="s">
        <v>454</v>
      </c>
      <c r="C15745" s="509" t="s">
        <v>1040</v>
      </c>
      <c r="H15745" s="509">
        <v>0</v>
      </c>
    </row>
    <row r="15746" spans="1:8">
      <c r="A15746" s="508" t="s">
        <v>682</v>
      </c>
      <c r="B15746" s="509" t="s">
        <v>454</v>
      </c>
      <c r="C15746" s="509" t="s">
        <v>1041</v>
      </c>
      <c r="H15746" s="509">
        <v>0</v>
      </c>
    </row>
    <row r="15747" spans="1:8">
      <c r="A15747" s="508" t="s">
        <v>682</v>
      </c>
      <c r="B15747" s="509" t="s">
        <v>454</v>
      </c>
      <c r="C15747" s="509" t="s">
        <v>1042</v>
      </c>
    </row>
    <row r="15748" spans="1:8">
      <c r="A15748" s="508" t="s">
        <v>682</v>
      </c>
      <c r="B15748" s="509" t="s">
        <v>454</v>
      </c>
      <c r="C15748" s="509">
        <v>67</v>
      </c>
      <c r="H15748" s="509">
        <v>0</v>
      </c>
    </row>
    <row r="15749" spans="1:8">
      <c r="A15749" s="508" t="s">
        <v>682</v>
      </c>
      <c r="B15749" s="509" t="s">
        <v>454</v>
      </c>
      <c r="C15749" s="509">
        <v>68</v>
      </c>
      <c r="H15749" s="509">
        <v>0</v>
      </c>
    </row>
    <row r="15750" spans="1:8">
      <c r="A15750" s="508" t="s">
        <v>682</v>
      </c>
      <c r="B15750" s="509" t="s">
        <v>454</v>
      </c>
      <c r="C15750" s="509" t="s">
        <v>1043</v>
      </c>
      <c r="H15750" s="509">
        <v>0</v>
      </c>
    </row>
    <row r="15751" spans="1:8">
      <c r="A15751" s="508" t="s">
        <v>682</v>
      </c>
      <c r="B15751" s="509" t="s">
        <v>454</v>
      </c>
      <c r="C15751" s="509">
        <v>69</v>
      </c>
      <c r="H15751" s="509">
        <v>0</v>
      </c>
    </row>
    <row r="15752" spans="1:8">
      <c r="A15752" s="508" t="s">
        <v>682</v>
      </c>
      <c r="B15752" s="509" t="s">
        <v>454</v>
      </c>
      <c r="C15752" s="509" t="s">
        <v>1044</v>
      </c>
      <c r="H15752" s="509">
        <v>0</v>
      </c>
    </row>
    <row r="15753" spans="1:8">
      <c r="A15753" s="508" t="s">
        <v>682</v>
      </c>
      <c r="B15753" s="509" t="s">
        <v>454</v>
      </c>
      <c r="C15753" s="509" t="s">
        <v>1045</v>
      </c>
      <c r="H15753" s="509">
        <v>0</v>
      </c>
    </row>
    <row r="15754" spans="1:8">
      <c r="A15754" s="508" t="s">
        <v>682</v>
      </c>
      <c r="B15754" s="509" t="s">
        <v>454</v>
      </c>
      <c r="C15754" s="509">
        <v>70</v>
      </c>
      <c r="H15754" s="509">
        <v>0</v>
      </c>
    </row>
    <row r="15755" spans="1:8">
      <c r="A15755" s="508" t="s">
        <v>682</v>
      </c>
      <c r="B15755" s="509" t="s">
        <v>454</v>
      </c>
      <c r="C15755" s="509" t="s">
        <v>1046</v>
      </c>
      <c r="H15755" s="509">
        <v>0</v>
      </c>
    </row>
    <row r="15756" spans="1:8">
      <c r="A15756" s="508" t="s">
        <v>682</v>
      </c>
      <c r="B15756" s="509" t="s">
        <v>454</v>
      </c>
      <c r="C15756" s="509">
        <v>71</v>
      </c>
      <c r="H15756" s="509">
        <v>0</v>
      </c>
    </row>
    <row r="15757" spans="1:8">
      <c r="A15757" s="508" t="s">
        <v>682</v>
      </c>
      <c r="B15757" s="509" t="s">
        <v>454</v>
      </c>
      <c r="C15757" s="509" t="s">
        <v>1047</v>
      </c>
      <c r="H15757" s="509">
        <v>0</v>
      </c>
    </row>
    <row r="15758" spans="1:8">
      <c r="A15758" s="508" t="s">
        <v>682</v>
      </c>
      <c r="B15758" s="509" t="s">
        <v>454</v>
      </c>
      <c r="C15758" s="509" t="s">
        <v>1048</v>
      </c>
      <c r="H15758" s="509">
        <v>0</v>
      </c>
    </row>
    <row r="15759" spans="1:8">
      <c r="A15759" s="508" t="s">
        <v>682</v>
      </c>
      <c r="B15759" s="509" t="s">
        <v>454</v>
      </c>
      <c r="C15759" s="509" t="s">
        <v>1049</v>
      </c>
      <c r="H15759" s="509">
        <v>0</v>
      </c>
    </row>
    <row r="15760" spans="1:8">
      <c r="A15760" s="508" t="s">
        <v>682</v>
      </c>
      <c r="B15760" s="509" t="s">
        <v>454</v>
      </c>
      <c r="C15760" s="509" t="s">
        <v>1050</v>
      </c>
      <c r="H15760" s="509">
        <v>0</v>
      </c>
    </row>
    <row r="15761" spans="1:8">
      <c r="A15761" s="508" t="s">
        <v>682</v>
      </c>
      <c r="B15761" s="509" t="s">
        <v>454</v>
      </c>
      <c r="C15761" s="509" t="s">
        <v>1051</v>
      </c>
      <c r="H15761" s="509">
        <v>0</v>
      </c>
    </row>
    <row r="15762" spans="1:8">
      <c r="A15762" s="508" t="s">
        <v>682</v>
      </c>
      <c r="B15762" s="509" t="s">
        <v>454</v>
      </c>
      <c r="C15762" s="509">
        <v>72</v>
      </c>
      <c r="H15762" s="509">
        <v>0</v>
      </c>
    </row>
    <row r="15763" spans="1:8">
      <c r="A15763" s="508" t="s">
        <v>682</v>
      </c>
      <c r="B15763" s="509" t="s">
        <v>454</v>
      </c>
      <c r="C15763" s="509">
        <v>74</v>
      </c>
      <c r="H15763" s="509">
        <v>0</v>
      </c>
    </row>
    <row r="15764" spans="1:8">
      <c r="A15764" s="508" t="s">
        <v>682</v>
      </c>
      <c r="B15764" s="509" t="s">
        <v>454</v>
      </c>
      <c r="C15764" s="509" t="s">
        <v>4571</v>
      </c>
      <c r="D15764" s="509">
        <v>0</v>
      </c>
      <c r="E15764" s="509">
        <v>0</v>
      </c>
      <c r="F15764" s="509">
        <v>0</v>
      </c>
      <c r="G15764" s="509">
        <v>0</v>
      </c>
      <c r="H15764" s="509">
        <v>0</v>
      </c>
    </row>
    <row r="15765" spans="1:8">
      <c r="A15765" s="508" t="s">
        <v>683</v>
      </c>
      <c r="B15765" s="509" t="s">
        <v>455</v>
      </c>
      <c r="C15765" s="509">
        <v>1</v>
      </c>
      <c r="H15765" s="509">
        <v>0</v>
      </c>
    </row>
    <row r="15766" spans="1:8">
      <c r="A15766" s="508" t="s">
        <v>683</v>
      </c>
      <c r="B15766" s="509" t="s">
        <v>455</v>
      </c>
      <c r="C15766" s="509" t="s">
        <v>1023</v>
      </c>
      <c r="H15766" s="509">
        <v>0</v>
      </c>
    </row>
    <row r="15767" spans="1:8">
      <c r="A15767" s="508" t="s">
        <v>683</v>
      </c>
      <c r="B15767" s="509" t="s">
        <v>455</v>
      </c>
      <c r="C15767" s="509">
        <v>2</v>
      </c>
      <c r="H15767" s="509">
        <v>0</v>
      </c>
    </row>
    <row r="15768" spans="1:8">
      <c r="A15768" s="508" t="s">
        <v>683</v>
      </c>
      <c r="B15768" s="509" t="s">
        <v>455</v>
      </c>
      <c r="C15768" s="509">
        <v>3</v>
      </c>
      <c r="H15768" s="509">
        <v>0</v>
      </c>
    </row>
    <row r="15769" spans="1:8">
      <c r="A15769" s="508" t="s">
        <v>683</v>
      </c>
      <c r="B15769" s="509" t="s">
        <v>455</v>
      </c>
      <c r="C15769" s="509">
        <v>4</v>
      </c>
      <c r="H15769" s="509">
        <v>0</v>
      </c>
    </row>
    <row r="15770" spans="1:8">
      <c r="A15770" s="508" t="s">
        <v>683</v>
      </c>
      <c r="B15770" s="509" t="s">
        <v>455</v>
      </c>
      <c r="C15770" s="509">
        <v>5</v>
      </c>
      <c r="H15770" s="509">
        <v>0</v>
      </c>
    </row>
    <row r="15771" spans="1:8">
      <c r="A15771" s="508" t="s">
        <v>683</v>
      </c>
      <c r="B15771" s="509" t="s">
        <v>455</v>
      </c>
      <c r="C15771" s="509">
        <v>6</v>
      </c>
      <c r="H15771" s="509">
        <v>0</v>
      </c>
    </row>
    <row r="15772" spans="1:8">
      <c r="A15772" s="508" t="s">
        <v>683</v>
      </c>
      <c r="B15772" s="509" t="s">
        <v>455</v>
      </c>
      <c r="C15772" s="509">
        <v>7</v>
      </c>
      <c r="H15772" s="509">
        <v>0</v>
      </c>
    </row>
    <row r="15773" spans="1:8">
      <c r="A15773" s="508" t="s">
        <v>683</v>
      </c>
      <c r="B15773" s="509" t="s">
        <v>455</v>
      </c>
      <c r="C15773" s="509">
        <v>8</v>
      </c>
      <c r="H15773" s="509">
        <v>0</v>
      </c>
    </row>
    <row r="15774" spans="1:8">
      <c r="A15774" s="508" t="s">
        <v>683</v>
      </c>
      <c r="B15774" s="509" t="s">
        <v>455</v>
      </c>
      <c r="C15774" s="509">
        <v>9</v>
      </c>
      <c r="H15774" s="509">
        <v>0</v>
      </c>
    </row>
    <row r="15775" spans="1:8">
      <c r="A15775" s="508" t="s">
        <v>683</v>
      </c>
      <c r="B15775" s="509" t="s">
        <v>455</v>
      </c>
      <c r="C15775" s="509">
        <v>10</v>
      </c>
      <c r="H15775" s="509">
        <v>0</v>
      </c>
    </row>
    <row r="15776" spans="1:8">
      <c r="A15776" s="508" t="s">
        <v>683</v>
      </c>
      <c r="B15776" s="509" t="s">
        <v>455</v>
      </c>
      <c r="C15776" s="509">
        <v>11</v>
      </c>
      <c r="H15776" s="509">
        <v>0</v>
      </c>
    </row>
    <row r="15777" spans="1:8">
      <c r="A15777" s="508" t="s">
        <v>683</v>
      </c>
      <c r="B15777" s="509" t="s">
        <v>455</v>
      </c>
      <c r="C15777" s="509">
        <v>12</v>
      </c>
      <c r="H15777" s="509">
        <v>0</v>
      </c>
    </row>
    <row r="15778" spans="1:8">
      <c r="A15778" s="508" t="s">
        <v>683</v>
      </c>
      <c r="B15778" s="509" t="s">
        <v>455</v>
      </c>
      <c r="C15778" s="509">
        <v>13</v>
      </c>
      <c r="H15778" s="509">
        <v>0</v>
      </c>
    </row>
    <row r="15779" spans="1:8">
      <c r="A15779" s="508" t="s">
        <v>683</v>
      </c>
      <c r="B15779" s="509" t="s">
        <v>455</v>
      </c>
      <c r="C15779" s="509">
        <v>14</v>
      </c>
      <c r="H15779" s="509">
        <v>0</v>
      </c>
    </row>
    <row r="15780" spans="1:8">
      <c r="A15780" s="508" t="s">
        <v>683</v>
      </c>
      <c r="B15780" s="509" t="s">
        <v>455</v>
      </c>
      <c r="C15780" s="509">
        <v>15</v>
      </c>
      <c r="H15780" s="509">
        <v>0</v>
      </c>
    </row>
    <row r="15781" spans="1:8">
      <c r="A15781" s="508" t="s">
        <v>683</v>
      </c>
      <c r="B15781" s="509" t="s">
        <v>455</v>
      </c>
      <c r="C15781" s="509">
        <v>16</v>
      </c>
      <c r="H15781" s="509">
        <v>0</v>
      </c>
    </row>
    <row r="15782" spans="1:8">
      <c r="A15782" s="508" t="s">
        <v>683</v>
      </c>
      <c r="B15782" s="509" t="s">
        <v>455</v>
      </c>
      <c r="C15782" s="509">
        <v>17</v>
      </c>
      <c r="H15782" s="509">
        <v>0</v>
      </c>
    </row>
    <row r="15783" spans="1:8">
      <c r="A15783" s="508" t="s">
        <v>683</v>
      </c>
      <c r="B15783" s="509" t="s">
        <v>455</v>
      </c>
      <c r="C15783" s="509">
        <v>18</v>
      </c>
      <c r="H15783" s="509">
        <v>0</v>
      </c>
    </row>
    <row r="15784" spans="1:8">
      <c r="A15784" s="508" t="s">
        <v>683</v>
      </c>
      <c r="B15784" s="509" t="s">
        <v>455</v>
      </c>
      <c r="C15784" s="509" t="s">
        <v>1024</v>
      </c>
      <c r="H15784" s="509">
        <v>0</v>
      </c>
    </row>
    <row r="15785" spans="1:8">
      <c r="A15785" s="508" t="s">
        <v>683</v>
      </c>
      <c r="B15785" s="509" t="s">
        <v>455</v>
      </c>
      <c r="C15785" s="509" t="s">
        <v>1025</v>
      </c>
      <c r="H15785" s="509">
        <v>0</v>
      </c>
    </row>
    <row r="15786" spans="1:8">
      <c r="A15786" s="508" t="s">
        <v>683</v>
      </c>
      <c r="B15786" s="509" t="s">
        <v>455</v>
      </c>
      <c r="C15786" s="509">
        <v>19</v>
      </c>
      <c r="H15786" s="509">
        <v>0</v>
      </c>
    </row>
    <row r="15787" spans="1:8">
      <c r="A15787" s="508" t="s">
        <v>683</v>
      </c>
      <c r="B15787" s="509" t="s">
        <v>455</v>
      </c>
      <c r="C15787" s="509">
        <v>20</v>
      </c>
      <c r="H15787" s="509">
        <v>0</v>
      </c>
    </row>
    <row r="15788" spans="1:8">
      <c r="A15788" s="508" t="s">
        <v>683</v>
      </c>
      <c r="B15788" s="509" t="s">
        <v>455</v>
      </c>
      <c r="C15788" s="509">
        <v>21</v>
      </c>
      <c r="H15788" s="509">
        <v>0</v>
      </c>
    </row>
    <row r="15789" spans="1:8">
      <c r="A15789" s="508" t="s">
        <v>683</v>
      </c>
      <c r="B15789" s="509" t="s">
        <v>455</v>
      </c>
      <c r="C15789" s="509" t="s">
        <v>1026</v>
      </c>
      <c r="H15789" s="509">
        <v>0</v>
      </c>
    </row>
    <row r="15790" spans="1:8">
      <c r="A15790" s="508" t="s">
        <v>683</v>
      </c>
      <c r="B15790" s="509" t="s">
        <v>455</v>
      </c>
      <c r="C15790" s="509" t="s">
        <v>1027</v>
      </c>
      <c r="H15790" s="509">
        <v>0</v>
      </c>
    </row>
    <row r="15791" spans="1:8">
      <c r="A15791" s="508" t="s">
        <v>683</v>
      </c>
      <c r="B15791" s="509" t="s">
        <v>455</v>
      </c>
      <c r="C15791" s="509" t="s">
        <v>1028</v>
      </c>
      <c r="H15791" s="509">
        <v>0</v>
      </c>
    </row>
    <row r="15792" spans="1:8">
      <c r="A15792" s="508" t="s">
        <v>683</v>
      </c>
      <c r="B15792" s="509" t="s">
        <v>455</v>
      </c>
      <c r="C15792" s="509">
        <v>22</v>
      </c>
      <c r="H15792" s="509">
        <v>0</v>
      </c>
    </row>
    <row r="15793" spans="1:8">
      <c r="A15793" s="508" t="s">
        <v>683</v>
      </c>
      <c r="B15793" s="509" t="s">
        <v>455</v>
      </c>
      <c r="C15793" s="509">
        <v>23</v>
      </c>
      <c r="H15793" s="509">
        <v>0</v>
      </c>
    </row>
    <row r="15794" spans="1:8">
      <c r="A15794" s="508" t="s">
        <v>683</v>
      </c>
      <c r="B15794" s="509" t="s">
        <v>455</v>
      </c>
      <c r="C15794" s="509" t="s">
        <v>1029</v>
      </c>
      <c r="H15794" s="509">
        <v>0</v>
      </c>
    </row>
    <row r="15795" spans="1:8">
      <c r="A15795" s="508" t="s">
        <v>683</v>
      </c>
      <c r="B15795" s="509" t="s">
        <v>455</v>
      </c>
      <c r="C15795" s="509">
        <v>24</v>
      </c>
      <c r="H15795" s="509">
        <v>0</v>
      </c>
    </row>
    <row r="15796" spans="1:8">
      <c r="A15796" s="508" t="s">
        <v>683</v>
      </c>
      <c r="B15796" s="509" t="s">
        <v>455</v>
      </c>
      <c r="C15796" s="509">
        <v>25</v>
      </c>
    </row>
    <row r="15797" spans="1:8">
      <c r="A15797" s="508" t="s">
        <v>683</v>
      </c>
      <c r="B15797" s="509" t="s">
        <v>455</v>
      </c>
      <c r="C15797" s="509">
        <v>26</v>
      </c>
      <c r="H15797" s="509">
        <v>0</v>
      </c>
    </row>
    <row r="15798" spans="1:8">
      <c r="A15798" s="508" t="s">
        <v>683</v>
      </c>
      <c r="B15798" s="509" t="s">
        <v>455</v>
      </c>
      <c r="C15798" s="509">
        <v>27</v>
      </c>
      <c r="H15798" s="509">
        <v>0</v>
      </c>
    </row>
    <row r="15799" spans="1:8">
      <c r="A15799" s="508" t="s">
        <v>683</v>
      </c>
      <c r="B15799" s="509" t="s">
        <v>455</v>
      </c>
      <c r="C15799" s="509">
        <v>28</v>
      </c>
      <c r="H15799" s="509">
        <v>0</v>
      </c>
    </row>
    <row r="15800" spans="1:8">
      <c r="A15800" s="508" t="s">
        <v>683</v>
      </c>
      <c r="B15800" s="509" t="s">
        <v>455</v>
      </c>
      <c r="C15800" s="509">
        <v>29</v>
      </c>
      <c r="H15800" s="509">
        <v>0</v>
      </c>
    </row>
    <row r="15801" spans="1:8">
      <c r="A15801" s="508" t="s">
        <v>683</v>
      </c>
      <c r="B15801" s="509" t="s">
        <v>455</v>
      </c>
      <c r="C15801" s="509">
        <v>30</v>
      </c>
      <c r="H15801" s="509">
        <v>0</v>
      </c>
    </row>
    <row r="15802" spans="1:8">
      <c r="A15802" s="508" t="s">
        <v>683</v>
      </c>
      <c r="B15802" s="509" t="s">
        <v>455</v>
      </c>
      <c r="C15802" s="509">
        <v>31</v>
      </c>
      <c r="H15802" s="509">
        <v>0</v>
      </c>
    </row>
    <row r="15803" spans="1:8">
      <c r="A15803" s="508" t="s">
        <v>683</v>
      </c>
      <c r="B15803" s="509" t="s">
        <v>455</v>
      </c>
      <c r="C15803" s="509">
        <v>32</v>
      </c>
      <c r="H15803" s="509">
        <v>0</v>
      </c>
    </row>
    <row r="15804" spans="1:8">
      <c r="A15804" s="508" t="s">
        <v>683</v>
      </c>
      <c r="B15804" s="509" t="s">
        <v>455</v>
      </c>
      <c r="C15804" s="509">
        <v>33</v>
      </c>
      <c r="H15804" s="509">
        <v>0</v>
      </c>
    </row>
    <row r="15805" spans="1:8">
      <c r="A15805" s="508" t="s">
        <v>683</v>
      </c>
      <c r="B15805" s="509" t="s">
        <v>455</v>
      </c>
      <c r="C15805" s="509">
        <v>34</v>
      </c>
      <c r="H15805" s="509">
        <v>0</v>
      </c>
    </row>
    <row r="15806" spans="1:8">
      <c r="A15806" s="508" t="s">
        <v>683</v>
      </c>
      <c r="B15806" s="509" t="s">
        <v>455</v>
      </c>
      <c r="C15806" s="509">
        <v>35</v>
      </c>
      <c r="H15806" s="509">
        <v>0</v>
      </c>
    </row>
    <row r="15807" spans="1:8">
      <c r="A15807" s="508" t="s">
        <v>683</v>
      </c>
      <c r="B15807" s="509" t="s">
        <v>455</v>
      </c>
      <c r="C15807" s="509">
        <v>36</v>
      </c>
      <c r="H15807" s="509">
        <v>0</v>
      </c>
    </row>
    <row r="15808" spans="1:8">
      <c r="A15808" s="508" t="s">
        <v>683</v>
      </c>
      <c r="B15808" s="509" t="s">
        <v>455</v>
      </c>
      <c r="C15808" s="509">
        <v>37</v>
      </c>
      <c r="H15808" s="509">
        <v>0</v>
      </c>
    </row>
    <row r="15809" spans="1:8">
      <c r="A15809" s="508" t="s">
        <v>683</v>
      </c>
      <c r="B15809" s="509" t="s">
        <v>455</v>
      </c>
      <c r="C15809" s="509">
        <v>38</v>
      </c>
      <c r="H15809" s="509">
        <v>0</v>
      </c>
    </row>
    <row r="15810" spans="1:8">
      <c r="A15810" s="508" t="s">
        <v>683</v>
      </c>
      <c r="B15810" s="509" t="s">
        <v>455</v>
      </c>
      <c r="C15810" s="509" t="s">
        <v>1030</v>
      </c>
    </row>
    <row r="15811" spans="1:8">
      <c r="A15811" s="508" t="s">
        <v>683</v>
      </c>
      <c r="B15811" s="509" t="s">
        <v>455</v>
      </c>
      <c r="C15811" s="509">
        <v>39</v>
      </c>
      <c r="H15811" s="509">
        <v>0</v>
      </c>
    </row>
    <row r="15812" spans="1:8">
      <c r="A15812" s="508" t="s">
        <v>683</v>
      </c>
      <c r="B15812" s="509" t="s">
        <v>455</v>
      </c>
      <c r="C15812" s="509">
        <v>40</v>
      </c>
      <c r="H15812" s="509">
        <v>0</v>
      </c>
    </row>
    <row r="15813" spans="1:8">
      <c r="A15813" s="508" t="s">
        <v>683</v>
      </c>
      <c r="B15813" s="509" t="s">
        <v>455</v>
      </c>
      <c r="C15813" s="509">
        <v>41</v>
      </c>
      <c r="H15813" s="509">
        <v>0</v>
      </c>
    </row>
    <row r="15814" spans="1:8">
      <c r="A15814" s="508" t="s">
        <v>683</v>
      </c>
      <c r="B15814" s="509" t="s">
        <v>455</v>
      </c>
      <c r="C15814" s="509">
        <v>42</v>
      </c>
      <c r="H15814" s="509">
        <v>0</v>
      </c>
    </row>
    <row r="15815" spans="1:8">
      <c r="A15815" s="508" t="s">
        <v>683</v>
      </c>
      <c r="B15815" s="509" t="s">
        <v>455</v>
      </c>
      <c r="C15815" s="509">
        <v>43</v>
      </c>
      <c r="H15815" s="509">
        <v>0</v>
      </c>
    </row>
    <row r="15816" spans="1:8">
      <c r="A15816" s="508" t="s">
        <v>683</v>
      </c>
      <c r="B15816" s="509" t="s">
        <v>455</v>
      </c>
      <c r="C15816" s="509">
        <v>44</v>
      </c>
      <c r="H15816" s="509">
        <v>0</v>
      </c>
    </row>
    <row r="15817" spans="1:8">
      <c r="A15817" s="508" t="s">
        <v>683</v>
      </c>
      <c r="B15817" s="509" t="s">
        <v>455</v>
      </c>
      <c r="C15817" s="509">
        <v>45</v>
      </c>
      <c r="H15817" s="509">
        <v>0</v>
      </c>
    </row>
    <row r="15818" spans="1:8">
      <c r="A15818" s="508" t="s">
        <v>683</v>
      </c>
      <c r="B15818" s="509" t="s">
        <v>455</v>
      </c>
      <c r="C15818" s="509">
        <v>46</v>
      </c>
      <c r="H15818" s="509">
        <v>0</v>
      </c>
    </row>
    <row r="15819" spans="1:8">
      <c r="A15819" s="508" t="s">
        <v>683</v>
      </c>
      <c r="B15819" s="509" t="s">
        <v>455</v>
      </c>
      <c r="C15819" s="509">
        <v>47</v>
      </c>
      <c r="H15819" s="509">
        <v>0</v>
      </c>
    </row>
    <row r="15820" spans="1:8">
      <c r="A15820" s="508" t="s">
        <v>683</v>
      </c>
      <c r="B15820" s="509" t="s">
        <v>455</v>
      </c>
      <c r="C15820" s="509">
        <v>48</v>
      </c>
      <c r="H15820" s="509">
        <v>0</v>
      </c>
    </row>
    <row r="15821" spans="1:8">
      <c r="A15821" s="508" t="s">
        <v>683</v>
      </c>
      <c r="B15821" s="509" t="s">
        <v>455</v>
      </c>
      <c r="C15821" s="509">
        <v>49</v>
      </c>
      <c r="H15821" s="509">
        <v>0</v>
      </c>
    </row>
    <row r="15822" spans="1:8">
      <c r="A15822" s="508" t="s">
        <v>683</v>
      </c>
      <c r="B15822" s="509" t="s">
        <v>455</v>
      </c>
      <c r="C15822" s="509">
        <v>50</v>
      </c>
      <c r="H15822" s="509">
        <v>0</v>
      </c>
    </row>
    <row r="15823" spans="1:8">
      <c r="A15823" s="508" t="s">
        <v>683</v>
      </c>
      <c r="B15823" s="509" t="s">
        <v>455</v>
      </c>
      <c r="C15823" s="509">
        <v>51</v>
      </c>
      <c r="H15823" s="509">
        <v>0</v>
      </c>
    </row>
    <row r="15824" spans="1:8">
      <c r="A15824" s="508" t="s">
        <v>683</v>
      </c>
      <c r="B15824" s="509" t="s">
        <v>455</v>
      </c>
      <c r="C15824" s="509" t="s">
        <v>1031</v>
      </c>
      <c r="H15824" s="509">
        <v>0</v>
      </c>
    </row>
    <row r="15825" spans="1:8">
      <c r="A15825" s="508" t="s">
        <v>683</v>
      </c>
      <c r="B15825" s="509" t="s">
        <v>455</v>
      </c>
      <c r="C15825" s="509" t="s">
        <v>1032</v>
      </c>
      <c r="H15825" s="509">
        <v>0</v>
      </c>
    </row>
    <row r="15826" spans="1:8">
      <c r="A15826" s="508" t="s">
        <v>683</v>
      </c>
      <c r="B15826" s="509" t="s">
        <v>455</v>
      </c>
      <c r="C15826" s="509">
        <v>52</v>
      </c>
      <c r="H15826" s="509">
        <v>0</v>
      </c>
    </row>
    <row r="15827" spans="1:8">
      <c r="A15827" s="508" t="s">
        <v>683</v>
      </c>
      <c r="B15827" s="509" t="s">
        <v>455</v>
      </c>
      <c r="C15827" s="509">
        <v>53</v>
      </c>
      <c r="H15827" s="509">
        <v>0</v>
      </c>
    </row>
    <row r="15828" spans="1:8">
      <c r="A15828" s="508" t="s">
        <v>683</v>
      </c>
      <c r="B15828" s="509" t="s">
        <v>455</v>
      </c>
      <c r="C15828" s="509">
        <v>54</v>
      </c>
      <c r="H15828" s="509">
        <v>0</v>
      </c>
    </row>
    <row r="15829" spans="1:8">
      <c r="A15829" s="508" t="s">
        <v>683</v>
      </c>
      <c r="B15829" s="509" t="s">
        <v>455</v>
      </c>
      <c r="C15829" s="509">
        <v>55</v>
      </c>
      <c r="H15829" s="509">
        <v>0</v>
      </c>
    </row>
    <row r="15830" spans="1:8">
      <c r="A15830" s="508" t="s">
        <v>683</v>
      </c>
      <c r="B15830" s="509" t="s">
        <v>455</v>
      </c>
      <c r="C15830" s="509">
        <v>56</v>
      </c>
      <c r="H15830" s="509">
        <v>0</v>
      </c>
    </row>
    <row r="15831" spans="1:8">
      <c r="A15831" s="508" t="s">
        <v>683</v>
      </c>
      <c r="B15831" s="509" t="s">
        <v>455</v>
      </c>
      <c r="C15831" s="509">
        <v>57</v>
      </c>
      <c r="H15831" s="509">
        <v>0</v>
      </c>
    </row>
    <row r="15832" spans="1:8">
      <c r="A15832" s="508" t="s">
        <v>683</v>
      </c>
      <c r="B15832" s="509" t="s">
        <v>455</v>
      </c>
      <c r="C15832" s="509">
        <v>58</v>
      </c>
      <c r="H15832" s="509">
        <v>0</v>
      </c>
    </row>
    <row r="15833" spans="1:8">
      <c r="A15833" s="508" t="s">
        <v>683</v>
      </c>
      <c r="B15833" s="509" t="s">
        <v>455</v>
      </c>
      <c r="C15833" s="509">
        <v>59</v>
      </c>
      <c r="H15833" s="509">
        <v>0</v>
      </c>
    </row>
    <row r="15834" spans="1:8">
      <c r="A15834" s="508" t="s">
        <v>683</v>
      </c>
      <c r="B15834" s="509" t="s">
        <v>455</v>
      </c>
      <c r="C15834" s="509">
        <v>60</v>
      </c>
      <c r="H15834" s="509">
        <v>0</v>
      </c>
    </row>
    <row r="15835" spans="1:8">
      <c r="A15835" s="508" t="s">
        <v>683</v>
      </c>
      <c r="B15835" s="509" t="s">
        <v>455</v>
      </c>
      <c r="C15835" s="509">
        <v>61</v>
      </c>
      <c r="H15835" s="509">
        <v>0</v>
      </c>
    </row>
    <row r="15836" spans="1:8">
      <c r="A15836" s="508" t="s">
        <v>683</v>
      </c>
      <c r="B15836" s="509" t="s">
        <v>455</v>
      </c>
      <c r="C15836" s="509">
        <v>62</v>
      </c>
      <c r="H15836" s="509">
        <v>0</v>
      </c>
    </row>
    <row r="15837" spans="1:8">
      <c r="A15837" s="508" t="s">
        <v>683</v>
      </c>
      <c r="B15837" s="509" t="s">
        <v>455</v>
      </c>
      <c r="C15837" s="509">
        <v>63</v>
      </c>
      <c r="H15837" s="509">
        <v>0</v>
      </c>
    </row>
    <row r="15838" spans="1:8">
      <c r="A15838" s="508" t="s">
        <v>683</v>
      </c>
      <c r="B15838" s="509" t="s">
        <v>455</v>
      </c>
      <c r="C15838" s="509" t="s">
        <v>1033</v>
      </c>
      <c r="H15838" s="509">
        <v>0</v>
      </c>
    </row>
    <row r="15839" spans="1:8">
      <c r="A15839" s="508" t="s">
        <v>683</v>
      </c>
      <c r="B15839" s="509" t="s">
        <v>455</v>
      </c>
      <c r="C15839" s="509" t="s">
        <v>1034</v>
      </c>
      <c r="H15839" s="509">
        <v>0</v>
      </c>
    </row>
    <row r="15840" spans="1:8">
      <c r="A15840" s="508" t="s">
        <v>683</v>
      </c>
      <c r="B15840" s="509" t="s">
        <v>455</v>
      </c>
      <c r="C15840" s="509">
        <v>64</v>
      </c>
      <c r="H15840" s="509">
        <v>0</v>
      </c>
    </row>
    <row r="15841" spans="1:8">
      <c r="A15841" s="508" t="s">
        <v>683</v>
      </c>
      <c r="B15841" s="509" t="s">
        <v>455</v>
      </c>
      <c r="C15841" s="509" t="s">
        <v>1035</v>
      </c>
      <c r="H15841" s="509">
        <v>0</v>
      </c>
    </row>
    <row r="15842" spans="1:8">
      <c r="A15842" s="508" t="s">
        <v>683</v>
      </c>
      <c r="B15842" s="509" t="s">
        <v>455</v>
      </c>
      <c r="C15842" s="509">
        <v>65</v>
      </c>
      <c r="H15842" s="509">
        <v>0</v>
      </c>
    </row>
    <row r="15843" spans="1:8">
      <c r="A15843" s="508" t="s">
        <v>683</v>
      </c>
      <c r="B15843" s="509" t="s">
        <v>455</v>
      </c>
      <c r="C15843" s="509">
        <v>66</v>
      </c>
      <c r="H15843" s="509">
        <v>0</v>
      </c>
    </row>
    <row r="15844" spans="1:8">
      <c r="A15844" s="508" t="s">
        <v>683</v>
      </c>
      <c r="B15844" s="509" t="s">
        <v>455</v>
      </c>
      <c r="C15844" s="509" t="s">
        <v>1036</v>
      </c>
      <c r="H15844" s="509">
        <v>0</v>
      </c>
    </row>
    <row r="15845" spans="1:8">
      <c r="A15845" s="508" t="s">
        <v>683</v>
      </c>
      <c r="B15845" s="509" t="s">
        <v>455</v>
      </c>
      <c r="C15845" s="509" t="s">
        <v>1037</v>
      </c>
      <c r="H15845" s="509">
        <v>0</v>
      </c>
    </row>
    <row r="15846" spans="1:8">
      <c r="A15846" s="508" t="s">
        <v>683</v>
      </c>
      <c r="B15846" s="509" t="s">
        <v>455</v>
      </c>
      <c r="C15846" s="509" t="s">
        <v>1038</v>
      </c>
      <c r="H15846" s="509">
        <v>0</v>
      </c>
    </row>
    <row r="15847" spans="1:8">
      <c r="A15847" s="508" t="s">
        <v>683</v>
      </c>
      <c r="B15847" s="509" t="s">
        <v>455</v>
      </c>
      <c r="C15847" s="509" t="s">
        <v>1039</v>
      </c>
      <c r="H15847" s="509">
        <v>0</v>
      </c>
    </row>
    <row r="15848" spans="1:8">
      <c r="A15848" s="508" t="s">
        <v>683</v>
      </c>
      <c r="B15848" s="509" t="s">
        <v>455</v>
      </c>
      <c r="C15848" s="509" t="s">
        <v>1040</v>
      </c>
      <c r="H15848" s="509">
        <v>0</v>
      </c>
    </row>
    <row r="15849" spans="1:8">
      <c r="A15849" s="508" t="s">
        <v>683</v>
      </c>
      <c r="B15849" s="509" t="s">
        <v>455</v>
      </c>
      <c r="C15849" s="509" t="s">
        <v>1041</v>
      </c>
      <c r="H15849" s="509">
        <v>0</v>
      </c>
    </row>
    <row r="15850" spans="1:8">
      <c r="A15850" s="508" t="s">
        <v>683</v>
      </c>
      <c r="B15850" s="509" t="s">
        <v>455</v>
      </c>
      <c r="C15850" s="509" t="s">
        <v>1042</v>
      </c>
    </row>
    <row r="15851" spans="1:8">
      <c r="A15851" s="508" t="s">
        <v>683</v>
      </c>
      <c r="B15851" s="509" t="s">
        <v>455</v>
      </c>
      <c r="C15851" s="509">
        <v>67</v>
      </c>
      <c r="H15851" s="509">
        <v>0</v>
      </c>
    </row>
    <row r="15852" spans="1:8">
      <c r="A15852" s="508" t="s">
        <v>683</v>
      </c>
      <c r="B15852" s="509" t="s">
        <v>455</v>
      </c>
      <c r="C15852" s="509">
        <v>68</v>
      </c>
      <c r="H15852" s="509">
        <v>0</v>
      </c>
    </row>
    <row r="15853" spans="1:8">
      <c r="A15853" s="508" t="s">
        <v>683</v>
      </c>
      <c r="B15853" s="509" t="s">
        <v>455</v>
      </c>
      <c r="C15853" s="509" t="s">
        <v>1043</v>
      </c>
      <c r="H15853" s="509">
        <v>0</v>
      </c>
    </row>
    <row r="15854" spans="1:8">
      <c r="A15854" s="508" t="s">
        <v>683</v>
      </c>
      <c r="B15854" s="509" t="s">
        <v>455</v>
      </c>
      <c r="C15854" s="509">
        <v>69</v>
      </c>
      <c r="H15854" s="509">
        <v>0</v>
      </c>
    </row>
    <row r="15855" spans="1:8">
      <c r="A15855" s="508" t="s">
        <v>683</v>
      </c>
      <c r="B15855" s="509" t="s">
        <v>455</v>
      </c>
      <c r="C15855" s="509" t="s">
        <v>1044</v>
      </c>
      <c r="H15855" s="509">
        <v>0</v>
      </c>
    </row>
    <row r="15856" spans="1:8">
      <c r="A15856" s="508" t="s">
        <v>683</v>
      </c>
      <c r="B15856" s="509" t="s">
        <v>455</v>
      </c>
      <c r="C15856" s="509" t="s">
        <v>1045</v>
      </c>
      <c r="H15856" s="509">
        <v>0</v>
      </c>
    </row>
    <row r="15857" spans="1:8">
      <c r="A15857" s="508" t="s">
        <v>683</v>
      </c>
      <c r="B15857" s="509" t="s">
        <v>455</v>
      </c>
      <c r="C15857" s="509">
        <v>70</v>
      </c>
      <c r="H15857" s="509">
        <v>0</v>
      </c>
    </row>
    <row r="15858" spans="1:8">
      <c r="A15858" s="508" t="s">
        <v>683</v>
      </c>
      <c r="B15858" s="509" t="s">
        <v>455</v>
      </c>
      <c r="C15858" s="509" t="s">
        <v>1046</v>
      </c>
      <c r="H15858" s="509">
        <v>0</v>
      </c>
    </row>
    <row r="15859" spans="1:8">
      <c r="A15859" s="508" t="s">
        <v>683</v>
      </c>
      <c r="B15859" s="509" t="s">
        <v>455</v>
      </c>
      <c r="C15859" s="509">
        <v>71</v>
      </c>
      <c r="H15859" s="509">
        <v>0</v>
      </c>
    </row>
    <row r="15860" spans="1:8">
      <c r="A15860" s="508" t="s">
        <v>683</v>
      </c>
      <c r="B15860" s="509" t="s">
        <v>455</v>
      </c>
      <c r="C15860" s="509" t="s">
        <v>1047</v>
      </c>
      <c r="H15860" s="509">
        <v>0</v>
      </c>
    </row>
    <row r="15861" spans="1:8">
      <c r="A15861" s="508" t="s">
        <v>683</v>
      </c>
      <c r="B15861" s="509" t="s">
        <v>455</v>
      </c>
      <c r="C15861" s="509" t="s">
        <v>1048</v>
      </c>
      <c r="H15861" s="509">
        <v>0</v>
      </c>
    </row>
    <row r="15862" spans="1:8">
      <c r="A15862" s="508" t="s">
        <v>683</v>
      </c>
      <c r="B15862" s="509" t="s">
        <v>455</v>
      </c>
      <c r="C15862" s="509" t="s">
        <v>1049</v>
      </c>
      <c r="H15862" s="509">
        <v>0</v>
      </c>
    </row>
    <row r="15863" spans="1:8">
      <c r="A15863" s="508" t="s">
        <v>683</v>
      </c>
      <c r="B15863" s="509" t="s">
        <v>455</v>
      </c>
      <c r="C15863" s="509" t="s">
        <v>1050</v>
      </c>
      <c r="H15863" s="509">
        <v>0</v>
      </c>
    </row>
    <row r="15864" spans="1:8">
      <c r="A15864" s="508" t="s">
        <v>683</v>
      </c>
      <c r="B15864" s="509" t="s">
        <v>455</v>
      </c>
      <c r="C15864" s="509" t="s">
        <v>1051</v>
      </c>
      <c r="H15864" s="509">
        <v>0</v>
      </c>
    </row>
    <row r="15865" spans="1:8">
      <c r="A15865" s="508" t="s">
        <v>683</v>
      </c>
      <c r="B15865" s="509" t="s">
        <v>455</v>
      </c>
      <c r="C15865" s="509">
        <v>72</v>
      </c>
      <c r="H15865" s="509">
        <v>0</v>
      </c>
    </row>
    <row r="15866" spans="1:8">
      <c r="A15866" s="508" t="s">
        <v>683</v>
      </c>
      <c r="B15866" s="509" t="s">
        <v>455</v>
      </c>
      <c r="C15866" s="509">
        <v>74</v>
      </c>
      <c r="H15866" s="509">
        <v>0</v>
      </c>
    </row>
    <row r="15867" spans="1:8">
      <c r="A15867" s="508" t="s">
        <v>683</v>
      </c>
      <c r="B15867" s="509" t="s">
        <v>455</v>
      </c>
      <c r="C15867" s="509" t="s">
        <v>4573</v>
      </c>
      <c r="D15867" s="509">
        <v>0</v>
      </c>
      <c r="E15867" s="509">
        <v>0</v>
      </c>
      <c r="F15867" s="509">
        <v>0</v>
      </c>
      <c r="G15867" s="509">
        <v>0</v>
      </c>
      <c r="H15867" s="509">
        <v>0</v>
      </c>
    </row>
    <row r="15868" spans="1:8">
      <c r="A15868" s="508" t="s">
        <v>684</v>
      </c>
      <c r="B15868" s="509" t="s">
        <v>456</v>
      </c>
      <c r="C15868" s="509">
        <v>1</v>
      </c>
      <c r="H15868" s="509">
        <v>0</v>
      </c>
    </row>
    <row r="15869" spans="1:8">
      <c r="A15869" s="508" t="s">
        <v>684</v>
      </c>
      <c r="B15869" s="509" t="s">
        <v>456</v>
      </c>
      <c r="C15869" s="509" t="s">
        <v>1023</v>
      </c>
      <c r="H15869" s="509">
        <v>0</v>
      </c>
    </row>
    <row r="15870" spans="1:8">
      <c r="A15870" s="508" t="s">
        <v>684</v>
      </c>
      <c r="B15870" s="509" t="s">
        <v>456</v>
      </c>
      <c r="C15870" s="509">
        <v>2</v>
      </c>
      <c r="H15870" s="509">
        <v>0</v>
      </c>
    </row>
    <row r="15871" spans="1:8">
      <c r="A15871" s="508" t="s">
        <v>684</v>
      </c>
      <c r="B15871" s="509" t="s">
        <v>456</v>
      </c>
      <c r="C15871" s="509">
        <v>3</v>
      </c>
      <c r="H15871" s="509">
        <v>0</v>
      </c>
    </row>
    <row r="15872" spans="1:8">
      <c r="A15872" s="508" t="s">
        <v>684</v>
      </c>
      <c r="B15872" s="509" t="s">
        <v>456</v>
      </c>
      <c r="C15872" s="509">
        <v>4</v>
      </c>
      <c r="H15872" s="509">
        <v>0</v>
      </c>
    </row>
    <row r="15873" spans="1:8">
      <c r="A15873" s="508" t="s">
        <v>684</v>
      </c>
      <c r="B15873" s="509" t="s">
        <v>456</v>
      </c>
      <c r="C15873" s="509">
        <v>5</v>
      </c>
      <c r="H15873" s="509">
        <v>0</v>
      </c>
    </row>
    <row r="15874" spans="1:8">
      <c r="A15874" s="508" t="s">
        <v>684</v>
      </c>
      <c r="B15874" s="509" t="s">
        <v>456</v>
      </c>
      <c r="C15874" s="509">
        <v>6</v>
      </c>
      <c r="H15874" s="509">
        <v>0</v>
      </c>
    </row>
    <row r="15875" spans="1:8">
      <c r="A15875" s="508" t="s">
        <v>684</v>
      </c>
      <c r="B15875" s="509" t="s">
        <v>456</v>
      </c>
      <c r="C15875" s="509">
        <v>7</v>
      </c>
      <c r="H15875" s="509">
        <v>0</v>
      </c>
    </row>
    <row r="15876" spans="1:8">
      <c r="A15876" s="508" t="s">
        <v>684</v>
      </c>
      <c r="B15876" s="509" t="s">
        <v>456</v>
      </c>
      <c r="C15876" s="509">
        <v>8</v>
      </c>
      <c r="H15876" s="509">
        <v>0</v>
      </c>
    </row>
    <row r="15877" spans="1:8">
      <c r="A15877" s="508" t="s">
        <v>684</v>
      </c>
      <c r="B15877" s="509" t="s">
        <v>456</v>
      </c>
      <c r="C15877" s="509">
        <v>9</v>
      </c>
      <c r="H15877" s="509">
        <v>0</v>
      </c>
    </row>
    <row r="15878" spans="1:8">
      <c r="A15878" s="508" t="s">
        <v>684</v>
      </c>
      <c r="B15878" s="509" t="s">
        <v>456</v>
      </c>
      <c r="C15878" s="509">
        <v>10</v>
      </c>
      <c r="H15878" s="509">
        <v>0</v>
      </c>
    </row>
    <row r="15879" spans="1:8">
      <c r="A15879" s="508" t="s">
        <v>684</v>
      </c>
      <c r="B15879" s="509" t="s">
        <v>456</v>
      </c>
      <c r="C15879" s="509">
        <v>11</v>
      </c>
      <c r="H15879" s="509">
        <v>0</v>
      </c>
    </row>
    <row r="15880" spans="1:8">
      <c r="A15880" s="508" t="s">
        <v>684</v>
      </c>
      <c r="B15880" s="509" t="s">
        <v>456</v>
      </c>
      <c r="C15880" s="509">
        <v>12</v>
      </c>
      <c r="H15880" s="509">
        <v>0</v>
      </c>
    </row>
    <row r="15881" spans="1:8">
      <c r="A15881" s="508" t="s">
        <v>684</v>
      </c>
      <c r="B15881" s="509" t="s">
        <v>456</v>
      </c>
      <c r="C15881" s="509">
        <v>13</v>
      </c>
      <c r="H15881" s="509">
        <v>0</v>
      </c>
    </row>
    <row r="15882" spans="1:8">
      <c r="A15882" s="508" t="s">
        <v>684</v>
      </c>
      <c r="B15882" s="509" t="s">
        <v>456</v>
      </c>
      <c r="C15882" s="509">
        <v>14</v>
      </c>
      <c r="H15882" s="509">
        <v>0</v>
      </c>
    </row>
    <row r="15883" spans="1:8">
      <c r="A15883" s="508" t="s">
        <v>684</v>
      </c>
      <c r="B15883" s="509" t="s">
        <v>456</v>
      </c>
      <c r="C15883" s="509">
        <v>15</v>
      </c>
      <c r="H15883" s="509">
        <v>0</v>
      </c>
    </row>
    <row r="15884" spans="1:8">
      <c r="A15884" s="508" t="s">
        <v>684</v>
      </c>
      <c r="B15884" s="509" t="s">
        <v>456</v>
      </c>
      <c r="C15884" s="509">
        <v>16</v>
      </c>
      <c r="H15884" s="509">
        <v>0</v>
      </c>
    </row>
    <row r="15885" spans="1:8">
      <c r="A15885" s="508" t="s">
        <v>684</v>
      </c>
      <c r="B15885" s="509" t="s">
        <v>456</v>
      </c>
      <c r="C15885" s="509">
        <v>17</v>
      </c>
      <c r="H15885" s="509">
        <v>0</v>
      </c>
    </row>
    <row r="15886" spans="1:8">
      <c r="A15886" s="508" t="s">
        <v>684</v>
      </c>
      <c r="B15886" s="509" t="s">
        <v>456</v>
      </c>
      <c r="C15886" s="509">
        <v>18</v>
      </c>
      <c r="H15886" s="509">
        <v>0</v>
      </c>
    </row>
    <row r="15887" spans="1:8">
      <c r="A15887" s="508" t="s">
        <v>684</v>
      </c>
      <c r="B15887" s="509" t="s">
        <v>456</v>
      </c>
      <c r="C15887" s="509" t="s">
        <v>1024</v>
      </c>
      <c r="H15887" s="509">
        <v>0</v>
      </c>
    </row>
    <row r="15888" spans="1:8">
      <c r="A15888" s="508" t="s">
        <v>684</v>
      </c>
      <c r="B15888" s="509" t="s">
        <v>456</v>
      </c>
      <c r="C15888" s="509" t="s">
        <v>1025</v>
      </c>
      <c r="H15888" s="509">
        <v>0</v>
      </c>
    </row>
    <row r="15889" spans="1:8">
      <c r="A15889" s="508" t="s">
        <v>684</v>
      </c>
      <c r="B15889" s="509" t="s">
        <v>456</v>
      </c>
      <c r="C15889" s="509">
        <v>19</v>
      </c>
      <c r="H15889" s="509">
        <v>0</v>
      </c>
    </row>
    <row r="15890" spans="1:8">
      <c r="A15890" s="508" t="s">
        <v>684</v>
      </c>
      <c r="B15890" s="509" t="s">
        <v>456</v>
      </c>
      <c r="C15890" s="509">
        <v>20</v>
      </c>
      <c r="H15890" s="509">
        <v>0</v>
      </c>
    </row>
    <row r="15891" spans="1:8">
      <c r="A15891" s="508" t="s">
        <v>684</v>
      </c>
      <c r="B15891" s="509" t="s">
        <v>456</v>
      </c>
      <c r="C15891" s="509">
        <v>21</v>
      </c>
      <c r="H15891" s="509">
        <v>0</v>
      </c>
    </row>
    <row r="15892" spans="1:8">
      <c r="A15892" s="508" t="s">
        <v>684</v>
      </c>
      <c r="B15892" s="509" t="s">
        <v>456</v>
      </c>
      <c r="C15892" s="509" t="s">
        <v>1026</v>
      </c>
      <c r="H15892" s="509">
        <v>0</v>
      </c>
    </row>
    <row r="15893" spans="1:8">
      <c r="A15893" s="508" t="s">
        <v>684</v>
      </c>
      <c r="B15893" s="509" t="s">
        <v>456</v>
      </c>
      <c r="C15893" s="509" t="s">
        <v>1027</v>
      </c>
      <c r="H15893" s="509">
        <v>0</v>
      </c>
    </row>
    <row r="15894" spans="1:8">
      <c r="A15894" s="508" t="s">
        <v>684</v>
      </c>
      <c r="B15894" s="509" t="s">
        <v>456</v>
      </c>
      <c r="C15894" s="509" t="s">
        <v>1028</v>
      </c>
      <c r="H15894" s="509">
        <v>0</v>
      </c>
    </row>
    <row r="15895" spans="1:8">
      <c r="A15895" s="508" t="s">
        <v>684</v>
      </c>
      <c r="B15895" s="509" t="s">
        <v>456</v>
      </c>
      <c r="C15895" s="509">
        <v>22</v>
      </c>
      <c r="H15895" s="509">
        <v>0</v>
      </c>
    </row>
    <row r="15896" spans="1:8">
      <c r="A15896" s="508" t="s">
        <v>684</v>
      </c>
      <c r="B15896" s="509" t="s">
        <v>456</v>
      </c>
      <c r="C15896" s="509">
        <v>23</v>
      </c>
      <c r="H15896" s="509">
        <v>0</v>
      </c>
    </row>
    <row r="15897" spans="1:8">
      <c r="A15897" s="508" t="s">
        <v>684</v>
      </c>
      <c r="B15897" s="509" t="s">
        <v>456</v>
      </c>
      <c r="C15897" s="509" t="s">
        <v>1029</v>
      </c>
      <c r="H15897" s="509">
        <v>0</v>
      </c>
    </row>
    <row r="15898" spans="1:8">
      <c r="A15898" s="508" t="s">
        <v>684</v>
      </c>
      <c r="B15898" s="509" t="s">
        <v>456</v>
      </c>
      <c r="C15898" s="509">
        <v>24</v>
      </c>
      <c r="H15898" s="509">
        <v>0</v>
      </c>
    </row>
    <row r="15899" spans="1:8">
      <c r="A15899" s="508" t="s">
        <v>684</v>
      </c>
      <c r="B15899" s="509" t="s">
        <v>456</v>
      </c>
      <c r="C15899" s="509">
        <v>25</v>
      </c>
    </row>
    <row r="15900" spans="1:8">
      <c r="A15900" s="508" t="s">
        <v>684</v>
      </c>
      <c r="B15900" s="509" t="s">
        <v>456</v>
      </c>
      <c r="C15900" s="509">
        <v>26</v>
      </c>
      <c r="H15900" s="509">
        <v>0</v>
      </c>
    </row>
    <row r="15901" spans="1:8">
      <c r="A15901" s="508" t="s">
        <v>684</v>
      </c>
      <c r="B15901" s="509" t="s">
        <v>456</v>
      </c>
      <c r="C15901" s="509">
        <v>27</v>
      </c>
      <c r="H15901" s="509">
        <v>0</v>
      </c>
    </row>
    <row r="15902" spans="1:8">
      <c r="A15902" s="508" t="s">
        <v>684</v>
      </c>
      <c r="B15902" s="509" t="s">
        <v>456</v>
      </c>
      <c r="C15902" s="509">
        <v>28</v>
      </c>
      <c r="H15902" s="509">
        <v>0</v>
      </c>
    </row>
    <row r="15903" spans="1:8">
      <c r="A15903" s="508" t="s">
        <v>684</v>
      </c>
      <c r="B15903" s="509" t="s">
        <v>456</v>
      </c>
      <c r="C15903" s="509">
        <v>29</v>
      </c>
      <c r="H15903" s="509">
        <v>0</v>
      </c>
    </row>
    <row r="15904" spans="1:8">
      <c r="A15904" s="508" t="s">
        <v>684</v>
      </c>
      <c r="B15904" s="509" t="s">
        <v>456</v>
      </c>
      <c r="C15904" s="509">
        <v>30</v>
      </c>
      <c r="H15904" s="509">
        <v>0</v>
      </c>
    </row>
    <row r="15905" spans="1:8">
      <c r="A15905" s="508" t="s">
        <v>684</v>
      </c>
      <c r="B15905" s="509" t="s">
        <v>456</v>
      </c>
      <c r="C15905" s="509">
        <v>31</v>
      </c>
      <c r="H15905" s="509">
        <v>0</v>
      </c>
    </row>
    <row r="15906" spans="1:8">
      <c r="A15906" s="508" t="s">
        <v>684</v>
      </c>
      <c r="B15906" s="509" t="s">
        <v>456</v>
      </c>
      <c r="C15906" s="509">
        <v>32</v>
      </c>
      <c r="H15906" s="509">
        <v>0</v>
      </c>
    </row>
    <row r="15907" spans="1:8">
      <c r="A15907" s="508" t="s">
        <v>684</v>
      </c>
      <c r="B15907" s="509" t="s">
        <v>456</v>
      </c>
      <c r="C15907" s="509">
        <v>33</v>
      </c>
      <c r="H15907" s="509">
        <v>0</v>
      </c>
    </row>
    <row r="15908" spans="1:8">
      <c r="A15908" s="508" t="s">
        <v>684</v>
      </c>
      <c r="B15908" s="509" t="s">
        <v>456</v>
      </c>
      <c r="C15908" s="509">
        <v>34</v>
      </c>
      <c r="H15908" s="509">
        <v>0</v>
      </c>
    </row>
    <row r="15909" spans="1:8">
      <c r="A15909" s="508" t="s">
        <v>684</v>
      </c>
      <c r="B15909" s="509" t="s">
        <v>456</v>
      </c>
      <c r="C15909" s="509">
        <v>35</v>
      </c>
      <c r="H15909" s="509">
        <v>0</v>
      </c>
    </row>
    <row r="15910" spans="1:8">
      <c r="A15910" s="508" t="s">
        <v>684</v>
      </c>
      <c r="B15910" s="509" t="s">
        <v>456</v>
      </c>
      <c r="C15910" s="509">
        <v>36</v>
      </c>
      <c r="H15910" s="509">
        <v>0</v>
      </c>
    </row>
    <row r="15911" spans="1:8">
      <c r="A15911" s="508" t="s">
        <v>684</v>
      </c>
      <c r="B15911" s="509" t="s">
        <v>456</v>
      </c>
      <c r="C15911" s="509">
        <v>37</v>
      </c>
      <c r="H15911" s="509">
        <v>0</v>
      </c>
    </row>
    <row r="15912" spans="1:8">
      <c r="A15912" s="508" t="s">
        <v>684</v>
      </c>
      <c r="B15912" s="509" t="s">
        <v>456</v>
      </c>
      <c r="C15912" s="509">
        <v>38</v>
      </c>
      <c r="H15912" s="509">
        <v>0</v>
      </c>
    </row>
    <row r="15913" spans="1:8">
      <c r="A15913" s="508" t="s">
        <v>684</v>
      </c>
      <c r="B15913" s="509" t="s">
        <v>456</v>
      </c>
      <c r="C15913" s="509" t="s">
        <v>1030</v>
      </c>
    </row>
    <row r="15914" spans="1:8">
      <c r="A15914" s="508" t="s">
        <v>684</v>
      </c>
      <c r="B15914" s="509" t="s">
        <v>456</v>
      </c>
      <c r="C15914" s="509">
        <v>39</v>
      </c>
      <c r="H15914" s="509">
        <v>0</v>
      </c>
    </row>
    <row r="15915" spans="1:8">
      <c r="A15915" s="508" t="s">
        <v>684</v>
      </c>
      <c r="B15915" s="509" t="s">
        <v>456</v>
      </c>
      <c r="C15915" s="509">
        <v>40</v>
      </c>
      <c r="H15915" s="509">
        <v>0</v>
      </c>
    </row>
    <row r="15916" spans="1:8">
      <c r="A15916" s="508" t="s">
        <v>684</v>
      </c>
      <c r="B15916" s="509" t="s">
        <v>456</v>
      </c>
      <c r="C15916" s="509">
        <v>41</v>
      </c>
      <c r="H15916" s="509">
        <v>0</v>
      </c>
    </row>
    <row r="15917" spans="1:8">
      <c r="A15917" s="508" t="s">
        <v>684</v>
      </c>
      <c r="B15917" s="509" t="s">
        <v>456</v>
      </c>
      <c r="C15917" s="509">
        <v>42</v>
      </c>
      <c r="H15917" s="509">
        <v>0</v>
      </c>
    </row>
    <row r="15918" spans="1:8">
      <c r="A15918" s="508" t="s">
        <v>684</v>
      </c>
      <c r="B15918" s="509" t="s">
        <v>456</v>
      </c>
      <c r="C15918" s="509">
        <v>43</v>
      </c>
      <c r="H15918" s="509">
        <v>0</v>
      </c>
    </row>
    <row r="15919" spans="1:8">
      <c r="A15919" s="508" t="s">
        <v>684</v>
      </c>
      <c r="B15919" s="509" t="s">
        <v>456</v>
      </c>
      <c r="C15919" s="509">
        <v>44</v>
      </c>
      <c r="H15919" s="509">
        <v>0</v>
      </c>
    </row>
    <row r="15920" spans="1:8">
      <c r="A15920" s="508" t="s">
        <v>684</v>
      </c>
      <c r="B15920" s="509" t="s">
        <v>456</v>
      </c>
      <c r="C15920" s="509">
        <v>45</v>
      </c>
      <c r="H15920" s="509">
        <v>0</v>
      </c>
    </row>
    <row r="15921" spans="1:8">
      <c r="A15921" s="508" t="s">
        <v>684</v>
      </c>
      <c r="B15921" s="509" t="s">
        <v>456</v>
      </c>
      <c r="C15921" s="509">
        <v>46</v>
      </c>
      <c r="H15921" s="509">
        <v>0</v>
      </c>
    </row>
    <row r="15922" spans="1:8">
      <c r="A15922" s="508" t="s">
        <v>684</v>
      </c>
      <c r="B15922" s="509" t="s">
        <v>456</v>
      </c>
      <c r="C15922" s="509">
        <v>47</v>
      </c>
      <c r="H15922" s="509">
        <v>0</v>
      </c>
    </row>
    <row r="15923" spans="1:8">
      <c r="A15923" s="508" t="s">
        <v>684</v>
      </c>
      <c r="B15923" s="509" t="s">
        <v>456</v>
      </c>
      <c r="C15923" s="509">
        <v>48</v>
      </c>
      <c r="H15923" s="509">
        <v>0</v>
      </c>
    </row>
    <row r="15924" spans="1:8">
      <c r="A15924" s="508" t="s">
        <v>684</v>
      </c>
      <c r="B15924" s="509" t="s">
        <v>456</v>
      </c>
      <c r="C15924" s="509">
        <v>49</v>
      </c>
      <c r="H15924" s="509">
        <v>0</v>
      </c>
    </row>
    <row r="15925" spans="1:8">
      <c r="A15925" s="508" t="s">
        <v>684</v>
      </c>
      <c r="B15925" s="509" t="s">
        <v>456</v>
      </c>
      <c r="C15925" s="509">
        <v>50</v>
      </c>
      <c r="H15925" s="509">
        <v>0</v>
      </c>
    </row>
    <row r="15926" spans="1:8">
      <c r="A15926" s="508" t="s">
        <v>684</v>
      </c>
      <c r="B15926" s="509" t="s">
        <v>456</v>
      </c>
      <c r="C15926" s="509">
        <v>51</v>
      </c>
      <c r="H15926" s="509">
        <v>0</v>
      </c>
    </row>
    <row r="15927" spans="1:8">
      <c r="A15927" s="508" t="s">
        <v>684</v>
      </c>
      <c r="B15927" s="509" t="s">
        <v>456</v>
      </c>
      <c r="C15927" s="509" t="s">
        <v>1031</v>
      </c>
      <c r="H15927" s="509">
        <v>0</v>
      </c>
    </row>
    <row r="15928" spans="1:8">
      <c r="A15928" s="508" t="s">
        <v>684</v>
      </c>
      <c r="B15928" s="509" t="s">
        <v>456</v>
      </c>
      <c r="C15928" s="509" t="s">
        <v>1032</v>
      </c>
      <c r="H15928" s="509">
        <v>0</v>
      </c>
    </row>
    <row r="15929" spans="1:8">
      <c r="A15929" s="508" t="s">
        <v>684</v>
      </c>
      <c r="B15929" s="509" t="s">
        <v>456</v>
      </c>
      <c r="C15929" s="509">
        <v>52</v>
      </c>
      <c r="H15929" s="509">
        <v>0</v>
      </c>
    </row>
    <row r="15930" spans="1:8">
      <c r="A15930" s="508" t="s">
        <v>684</v>
      </c>
      <c r="B15930" s="509" t="s">
        <v>456</v>
      </c>
      <c r="C15930" s="509">
        <v>53</v>
      </c>
      <c r="H15930" s="509">
        <v>0</v>
      </c>
    </row>
    <row r="15931" spans="1:8">
      <c r="A15931" s="508" t="s">
        <v>684</v>
      </c>
      <c r="B15931" s="509" t="s">
        <v>456</v>
      </c>
      <c r="C15931" s="509">
        <v>54</v>
      </c>
      <c r="H15931" s="509">
        <v>0</v>
      </c>
    </row>
    <row r="15932" spans="1:8">
      <c r="A15932" s="508" t="s">
        <v>684</v>
      </c>
      <c r="B15932" s="509" t="s">
        <v>456</v>
      </c>
      <c r="C15932" s="509">
        <v>55</v>
      </c>
      <c r="H15932" s="509">
        <v>0</v>
      </c>
    </row>
    <row r="15933" spans="1:8">
      <c r="A15933" s="508" t="s">
        <v>684</v>
      </c>
      <c r="B15933" s="509" t="s">
        <v>456</v>
      </c>
      <c r="C15933" s="509">
        <v>56</v>
      </c>
      <c r="H15933" s="509">
        <v>0</v>
      </c>
    </row>
    <row r="15934" spans="1:8">
      <c r="A15934" s="508" t="s">
        <v>684</v>
      </c>
      <c r="B15934" s="509" t="s">
        <v>456</v>
      </c>
      <c r="C15934" s="509">
        <v>57</v>
      </c>
      <c r="H15934" s="509">
        <v>0</v>
      </c>
    </row>
    <row r="15935" spans="1:8">
      <c r="A15935" s="508" t="s">
        <v>684</v>
      </c>
      <c r="B15935" s="509" t="s">
        <v>456</v>
      </c>
      <c r="C15935" s="509">
        <v>58</v>
      </c>
      <c r="H15935" s="509">
        <v>0</v>
      </c>
    </row>
    <row r="15936" spans="1:8">
      <c r="A15936" s="508" t="s">
        <v>684</v>
      </c>
      <c r="B15936" s="509" t="s">
        <v>456</v>
      </c>
      <c r="C15936" s="509">
        <v>59</v>
      </c>
      <c r="H15936" s="509">
        <v>0</v>
      </c>
    </row>
    <row r="15937" spans="1:8">
      <c r="A15937" s="508" t="s">
        <v>684</v>
      </c>
      <c r="B15937" s="509" t="s">
        <v>456</v>
      </c>
      <c r="C15937" s="509">
        <v>60</v>
      </c>
      <c r="H15937" s="509">
        <v>0</v>
      </c>
    </row>
    <row r="15938" spans="1:8">
      <c r="A15938" s="508" t="s">
        <v>684</v>
      </c>
      <c r="B15938" s="509" t="s">
        <v>456</v>
      </c>
      <c r="C15938" s="509">
        <v>61</v>
      </c>
      <c r="H15938" s="509">
        <v>0</v>
      </c>
    </row>
    <row r="15939" spans="1:8">
      <c r="A15939" s="508" t="s">
        <v>684</v>
      </c>
      <c r="B15939" s="509" t="s">
        <v>456</v>
      </c>
      <c r="C15939" s="509">
        <v>62</v>
      </c>
      <c r="H15939" s="509">
        <v>0</v>
      </c>
    </row>
    <row r="15940" spans="1:8">
      <c r="A15940" s="508" t="s">
        <v>684</v>
      </c>
      <c r="B15940" s="509" t="s">
        <v>456</v>
      </c>
      <c r="C15940" s="509">
        <v>63</v>
      </c>
      <c r="H15940" s="509">
        <v>0</v>
      </c>
    </row>
    <row r="15941" spans="1:8">
      <c r="A15941" s="508" t="s">
        <v>684</v>
      </c>
      <c r="B15941" s="509" t="s">
        <v>456</v>
      </c>
      <c r="C15941" s="509" t="s">
        <v>1033</v>
      </c>
      <c r="H15941" s="509">
        <v>0</v>
      </c>
    </row>
    <row r="15942" spans="1:8">
      <c r="A15942" s="508" t="s">
        <v>684</v>
      </c>
      <c r="B15942" s="509" t="s">
        <v>456</v>
      </c>
      <c r="C15942" s="509" t="s">
        <v>1034</v>
      </c>
      <c r="H15942" s="509">
        <v>0</v>
      </c>
    </row>
    <row r="15943" spans="1:8">
      <c r="A15943" s="508" t="s">
        <v>684</v>
      </c>
      <c r="B15943" s="509" t="s">
        <v>456</v>
      </c>
      <c r="C15943" s="509">
        <v>64</v>
      </c>
      <c r="H15943" s="509">
        <v>0</v>
      </c>
    </row>
    <row r="15944" spans="1:8">
      <c r="A15944" s="508" t="s">
        <v>684</v>
      </c>
      <c r="B15944" s="509" t="s">
        <v>456</v>
      </c>
      <c r="C15944" s="509" t="s">
        <v>1035</v>
      </c>
      <c r="H15944" s="509">
        <v>0</v>
      </c>
    </row>
    <row r="15945" spans="1:8">
      <c r="A15945" s="508" t="s">
        <v>684</v>
      </c>
      <c r="B15945" s="509" t="s">
        <v>456</v>
      </c>
      <c r="C15945" s="509">
        <v>65</v>
      </c>
      <c r="H15945" s="509">
        <v>0</v>
      </c>
    </row>
    <row r="15946" spans="1:8">
      <c r="A15946" s="508" t="s">
        <v>684</v>
      </c>
      <c r="B15946" s="509" t="s">
        <v>456</v>
      </c>
      <c r="C15946" s="509">
        <v>66</v>
      </c>
      <c r="H15946" s="509">
        <v>0</v>
      </c>
    </row>
    <row r="15947" spans="1:8">
      <c r="A15947" s="508" t="s">
        <v>684</v>
      </c>
      <c r="B15947" s="509" t="s">
        <v>456</v>
      </c>
      <c r="C15947" s="509" t="s">
        <v>1036</v>
      </c>
      <c r="H15947" s="509">
        <v>0</v>
      </c>
    </row>
    <row r="15948" spans="1:8">
      <c r="A15948" s="508" t="s">
        <v>684</v>
      </c>
      <c r="B15948" s="509" t="s">
        <v>456</v>
      </c>
      <c r="C15948" s="509" t="s">
        <v>1037</v>
      </c>
      <c r="H15948" s="509">
        <v>0</v>
      </c>
    </row>
    <row r="15949" spans="1:8">
      <c r="A15949" s="508" t="s">
        <v>684</v>
      </c>
      <c r="B15949" s="509" t="s">
        <v>456</v>
      </c>
      <c r="C15949" s="509" t="s">
        <v>1038</v>
      </c>
      <c r="H15949" s="509">
        <v>0</v>
      </c>
    </row>
    <row r="15950" spans="1:8">
      <c r="A15950" s="508" t="s">
        <v>684</v>
      </c>
      <c r="B15950" s="509" t="s">
        <v>456</v>
      </c>
      <c r="C15950" s="509" t="s">
        <v>1039</v>
      </c>
      <c r="H15950" s="509">
        <v>0</v>
      </c>
    </row>
    <row r="15951" spans="1:8">
      <c r="A15951" s="508" t="s">
        <v>684</v>
      </c>
      <c r="B15951" s="509" t="s">
        <v>456</v>
      </c>
      <c r="C15951" s="509" t="s">
        <v>1040</v>
      </c>
      <c r="H15951" s="509">
        <v>0</v>
      </c>
    </row>
    <row r="15952" spans="1:8">
      <c r="A15952" s="508" t="s">
        <v>684</v>
      </c>
      <c r="B15952" s="509" t="s">
        <v>456</v>
      </c>
      <c r="C15952" s="509" t="s">
        <v>1041</v>
      </c>
      <c r="H15952" s="509">
        <v>0</v>
      </c>
    </row>
    <row r="15953" spans="1:8">
      <c r="A15953" s="508" t="s">
        <v>684</v>
      </c>
      <c r="B15953" s="509" t="s">
        <v>456</v>
      </c>
      <c r="C15953" s="509" t="s">
        <v>1042</v>
      </c>
    </row>
    <row r="15954" spans="1:8">
      <c r="A15954" s="508" t="s">
        <v>684</v>
      </c>
      <c r="B15954" s="509" t="s">
        <v>456</v>
      </c>
      <c r="C15954" s="509">
        <v>67</v>
      </c>
      <c r="H15954" s="509">
        <v>0</v>
      </c>
    </row>
    <row r="15955" spans="1:8">
      <c r="A15955" s="508" t="s">
        <v>684</v>
      </c>
      <c r="B15955" s="509" t="s">
        <v>456</v>
      </c>
      <c r="C15955" s="509">
        <v>68</v>
      </c>
      <c r="H15955" s="509">
        <v>0</v>
      </c>
    </row>
    <row r="15956" spans="1:8">
      <c r="A15956" s="508" t="s">
        <v>684</v>
      </c>
      <c r="B15956" s="509" t="s">
        <v>456</v>
      </c>
      <c r="C15956" s="509" t="s">
        <v>1043</v>
      </c>
      <c r="H15956" s="509">
        <v>0</v>
      </c>
    </row>
    <row r="15957" spans="1:8">
      <c r="A15957" s="508" t="s">
        <v>684</v>
      </c>
      <c r="B15957" s="509" t="s">
        <v>456</v>
      </c>
      <c r="C15957" s="509">
        <v>69</v>
      </c>
      <c r="H15957" s="509">
        <v>0</v>
      </c>
    </row>
    <row r="15958" spans="1:8">
      <c r="A15958" s="508" t="s">
        <v>684</v>
      </c>
      <c r="B15958" s="509" t="s">
        <v>456</v>
      </c>
      <c r="C15958" s="509" t="s">
        <v>1044</v>
      </c>
      <c r="H15958" s="509">
        <v>0</v>
      </c>
    </row>
    <row r="15959" spans="1:8">
      <c r="A15959" s="508" t="s">
        <v>684</v>
      </c>
      <c r="B15959" s="509" t="s">
        <v>456</v>
      </c>
      <c r="C15959" s="509" t="s">
        <v>1045</v>
      </c>
      <c r="H15959" s="509">
        <v>0</v>
      </c>
    </row>
    <row r="15960" spans="1:8">
      <c r="A15960" s="508" t="s">
        <v>684</v>
      </c>
      <c r="B15960" s="509" t="s">
        <v>456</v>
      </c>
      <c r="C15960" s="509">
        <v>70</v>
      </c>
      <c r="H15960" s="509">
        <v>0</v>
      </c>
    </row>
    <row r="15961" spans="1:8">
      <c r="A15961" s="508" t="s">
        <v>684</v>
      </c>
      <c r="B15961" s="509" t="s">
        <v>456</v>
      </c>
      <c r="C15961" s="509" t="s">
        <v>1046</v>
      </c>
      <c r="H15961" s="509">
        <v>0</v>
      </c>
    </row>
    <row r="15962" spans="1:8">
      <c r="A15962" s="508" t="s">
        <v>684</v>
      </c>
      <c r="B15962" s="509" t="s">
        <v>456</v>
      </c>
      <c r="C15962" s="509">
        <v>71</v>
      </c>
      <c r="H15962" s="509">
        <v>0</v>
      </c>
    </row>
    <row r="15963" spans="1:8">
      <c r="A15963" s="508" t="s">
        <v>684</v>
      </c>
      <c r="B15963" s="509" t="s">
        <v>456</v>
      </c>
      <c r="C15963" s="509" t="s">
        <v>1047</v>
      </c>
      <c r="H15963" s="509">
        <v>0</v>
      </c>
    </row>
    <row r="15964" spans="1:8">
      <c r="A15964" s="508" t="s">
        <v>684</v>
      </c>
      <c r="B15964" s="509" t="s">
        <v>456</v>
      </c>
      <c r="C15964" s="509" t="s">
        <v>1048</v>
      </c>
      <c r="H15964" s="509">
        <v>0</v>
      </c>
    </row>
    <row r="15965" spans="1:8">
      <c r="A15965" s="508" t="s">
        <v>684</v>
      </c>
      <c r="B15965" s="509" t="s">
        <v>456</v>
      </c>
      <c r="C15965" s="509" t="s">
        <v>1049</v>
      </c>
      <c r="H15965" s="509">
        <v>0</v>
      </c>
    </row>
    <row r="15966" spans="1:8">
      <c r="A15966" s="508" t="s">
        <v>684</v>
      </c>
      <c r="B15966" s="509" t="s">
        <v>456</v>
      </c>
      <c r="C15966" s="509" t="s">
        <v>1050</v>
      </c>
      <c r="H15966" s="509">
        <v>0</v>
      </c>
    </row>
    <row r="15967" spans="1:8">
      <c r="A15967" s="508" t="s">
        <v>684</v>
      </c>
      <c r="B15967" s="509" t="s">
        <v>456</v>
      </c>
      <c r="C15967" s="509" t="s">
        <v>1051</v>
      </c>
      <c r="H15967" s="509">
        <v>0</v>
      </c>
    </row>
    <row r="15968" spans="1:8">
      <c r="A15968" s="508" t="s">
        <v>684</v>
      </c>
      <c r="B15968" s="509" t="s">
        <v>456</v>
      </c>
      <c r="C15968" s="509">
        <v>72</v>
      </c>
      <c r="H15968" s="509">
        <v>0</v>
      </c>
    </row>
    <row r="15969" spans="1:8">
      <c r="A15969" s="508" t="s">
        <v>684</v>
      </c>
      <c r="B15969" s="509" t="s">
        <v>456</v>
      </c>
      <c r="C15969" s="509">
        <v>74</v>
      </c>
      <c r="H15969" s="509">
        <v>0</v>
      </c>
    </row>
    <row r="15970" spans="1:8">
      <c r="A15970" s="508" t="s">
        <v>684</v>
      </c>
      <c r="B15970" s="509" t="s">
        <v>456</v>
      </c>
      <c r="C15970" s="509" t="s">
        <v>4571</v>
      </c>
      <c r="D15970" s="509">
        <v>0</v>
      </c>
      <c r="E15970" s="509">
        <v>0</v>
      </c>
      <c r="F15970" s="509">
        <v>0</v>
      </c>
      <c r="G15970" s="509">
        <v>0</v>
      </c>
      <c r="H15970" s="509">
        <v>0</v>
      </c>
    </row>
    <row r="15971" spans="1:8">
      <c r="A15971" s="508" t="s">
        <v>685</v>
      </c>
      <c r="B15971" s="509" t="s">
        <v>457</v>
      </c>
      <c r="C15971" s="509">
        <v>1</v>
      </c>
      <c r="H15971" s="509">
        <v>0</v>
      </c>
    </row>
    <row r="15972" spans="1:8">
      <c r="A15972" s="508" t="s">
        <v>685</v>
      </c>
      <c r="B15972" s="509" t="s">
        <v>457</v>
      </c>
      <c r="C15972" s="509" t="s">
        <v>1023</v>
      </c>
      <c r="H15972" s="509">
        <v>0</v>
      </c>
    </row>
    <row r="15973" spans="1:8">
      <c r="A15973" s="508" t="s">
        <v>685</v>
      </c>
      <c r="B15973" s="509" t="s">
        <v>457</v>
      </c>
      <c r="C15973" s="509">
        <v>2</v>
      </c>
      <c r="H15973" s="509">
        <v>0</v>
      </c>
    </row>
    <row r="15974" spans="1:8">
      <c r="A15974" s="508" t="s">
        <v>685</v>
      </c>
      <c r="B15974" s="509" t="s">
        <v>457</v>
      </c>
      <c r="C15974" s="509">
        <v>3</v>
      </c>
      <c r="H15974" s="509">
        <v>0</v>
      </c>
    </row>
    <row r="15975" spans="1:8">
      <c r="A15975" s="508" t="s">
        <v>685</v>
      </c>
      <c r="B15975" s="509" t="s">
        <v>457</v>
      </c>
      <c r="C15975" s="509">
        <v>4</v>
      </c>
      <c r="H15975" s="509">
        <v>0</v>
      </c>
    </row>
    <row r="15976" spans="1:8">
      <c r="A15976" s="508" t="s">
        <v>685</v>
      </c>
      <c r="B15976" s="509" t="s">
        <v>457</v>
      </c>
      <c r="C15976" s="509">
        <v>5</v>
      </c>
      <c r="H15976" s="509">
        <v>0</v>
      </c>
    </row>
    <row r="15977" spans="1:8">
      <c r="A15977" s="508" t="s">
        <v>685</v>
      </c>
      <c r="B15977" s="509" t="s">
        <v>457</v>
      </c>
      <c r="C15977" s="509">
        <v>6</v>
      </c>
      <c r="H15977" s="509">
        <v>0</v>
      </c>
    </row>
    <row r="15978" spans="1:8">
      <c r="A15978" s="508" t="s">
        <v>685</v>
      </c>
      <c r="B15978" s="509" t="s">
        <v>457</v>
      </c>
      <c r="C15978" s="509">
        <v>7</v>
      </c>
      <c r="H15978" s="509">
        <v>0</v>
      </c>
    </row>
    <row r="15979" spans="1:8">
      <c r="A15979" s="508" t="s">
        <v>685</v>
      </c>
      <c r="B15979" s="509" t="s">
        <v>457</v>
      </c>
      <c r="C15979" s="509">
        <v>8</v>
      </c>
      <c r="H15979" s="509">
        <v>0</v>
      </c>
    </row>
    <row r="15980" spans="1:8">
      <c r="A15980" s="508" t="s">
        <v>685</v>
      </c>
      <c r="B15980" s="509" t="s">
        <v>457</v>
      </c>
      <c r="C15980" s="509">
        <v>9</v>
      </c>
      <c r="H15980" s="509">
        <v>0</v>
      </c>
    </row>
    <row r="15981" spans="1:8">
      <c r="A15981" s="508" t="s">
        <v>685</v>
      </c>
      <c r="B15981" s="509" t="s">
        <v>457</v>
      </c>
      <c r="C15981" s="509">
        <v>10</v>
      </c>
      <c r="H15981" s="509">
        <v>0</v>
      </c>
    </row>
    <row r="15982" spans="1:8">
      <c r="A15982" s="508" t="s">
        <v>685</v>
      </c>
      <c r="B15982" s="509" t="s">
        <v>457</v>
      </c>
      <c r="C15982" s="509">
        <v>11</v>
      </c>
      <c r="H15982" s="509">
        <v>0</v>
      </c>
    </row>
    <row r="15983" spans="1:8">
      <c r="A15983" s="508" t="s">
        <v>685</v>
      </c>
      <c r="B15983" s="509" t="s">
        <v>457</v>
      </c>
      <c r="C15983" s="509">
        <v>12</v>
      </c>
      <c r="H15983" s="509">
        <v>0</v>
      </c>
    </row>
    <row r="15984" spans="1:8">
      <c r="A15984" s="508" t="s">
        <v>685</v>
      </c>
      <c r="B15984" s="509" t="s">
        <v>457</v>
      </c>
      <c r="C15984" s="509">
        <v>13</v>
      </c>
      <c r="H15984" s="509">
        <v>0</v>
      </c>
    </row>
    <row r="15985" spans="1:8">
      <c r="A15985" s="508" t="s">
        <v>685</v>
      </c>
      <c r="B15985" s="509" t="s">
        <v>457</v>
      </c>
      <c r="C15985" s="509">
        <v>14</v>
      </c>
      <c r="H15985" s="509">
        <v>0</v>
      </c>
    </row>
    <row r="15986" spans="1:8">
      <c r="A15986" s="508" t="s">
        <v>685</v>
      </c>
      <c r="B15986" s="509" t="s">
        <v>457</v>
      </c>
      <c r="C15986" s="509">
        <v>15</v>
      </c>
      <c r="H15986" s="509">
        <v>0</v>
      </c>
    </row>
    <row r="15987" spans="1:8">
      <c r="A15987" s="508" t="s">
        <v>685</v>
      </c>
      <c r="B15987" s="509" t="s">
        <v>457</v>
      </c>
      <c r="C15987" s="509">
        <v>16</v>
      </c>
      <c r="H15987" s="509">
        <v>0</v>
      </c>
    </row>
    <row r="15988" spans="1:8">
      <c r="A15988" s="508" t="s">
        <v>685</v>
      </c>
      <c r="B15988" s="509" t="s">
        <v>457</v>
      </c>
      <c r="C15988" s="509">
        <v>17</v>
      </c>
      <c r="H15988" s="509">
        <v>0</v>
      </c>
    </row>
    <row r="15989" spans="1:8">
      <c r="A15989" s="508" t="s">
        <v>685</v>
      </c>
      <c r="B15989" s="509" t="s">
        <v>457</v>
      </c>
      <c r="C15989" s="509">
        <v>18</v>
      </c>
      <c r="H15989" s="509">
        <v>0</v>
      </c>
    </row>
    <row r="15990" spans="1:8">
      <c r="A15990" s="508" t="s">
        <v>685</v>
      </c>
      <c r="B15990" s="509" t="s">
        <v>457</v>
      </c>
      <c r="C15990" s="509" t="s">
        <v>1024</v>
      </c>
      <c r="H15990" s="509">
        <v>0</v>
      </c>
    </row>
    <row r="15991" spans="1:8">
      <c r="A15991" s="508" t="s">
        <v>685</v>
      </c>
      <c r="B15991" s="509" t="s">
        <v>457</v>
      </c>
      <c r="C15991" s="509" t="s">
        <v>1025</v>
      </c>
      <c r="H15991" s="509">
        <v>0</v>
      </c>
    </row>
    <row r="15992" spans="1:8">
      <c r="A15992" s="508" t="s">
        <v>685</v>
      </c>
      <c r="B15992" s="509" t="s">
        <v>457</v>
      </c>
      <c r="C15992" s="509">
        <v>19</v>
      </c>
      <c r="H15992" s="509">
        <v>0</v>
      </c>
    </row>
    <row r="15993" spans="1:8">
      <c r="A15993" s="508" t="s">
        <v>685</v>
      </c>
      <c r="B15993" s="509" t="s">
        <v>457</v>
      </c>
      <c r="C15993" s="509">
        <v>20</v>
      </c>
      <c r="H15993" s="509">
        <v>0</v>
      </c>
    </row>
    <row r="15994" spans="1:8">
      <c r="A15994" s="508" t="s">
        <v>685</v>
      </c>
      <c r="B15994" s="509" t="s">
        <v>457</v>
      </c>
      <c r="C15994" s="509">
        <v>21</v>
      </c>
      <c r="H15994" s="509">
        <v>0</v>
      </c>
    </row>
    <row r="15995" spans="1:8">
      <c r="A15995" s="508" t="s">
        <v>685</v>
      </c>
      <c r="B15995" s="509" t="s">
        <v>457</v>
      </c>
      <c r="C15995" s="509" t="s">
        <v>1026</v>
      </c>
      <c r="H15995" s="509">
        <v>0</v>
      </c>
    </row>
    <row r="15996" spans="1:8">
      <c r="A15996" s="508" t="s">
        <v>685</v>
      </c>
      <c r="B15996" s="509" t="s">
        <v>457</v>
      </c>
      <c r="C15996" s="509" t="s">
        <v>1027</v>
      </c>
      <c r="H15996" s="509">
        <v>0</v>
      </c>
    </row>
    <row r="15997" spans="1:8">
      <c r="A15997" s="508" t="s">
        <v>685</v>
      </c>
      <c r="B15997" s="509" t="s">
        <v>457</v>
      </c>
      <c r="C15997" s="509" t="s">
        <v>1028</v>
      </c>
      <c r="H15997" s="509">
        <v>0</v>
      </c>
    </row>
    <row r="15998" spans="1:8">
      <c r="A15998" s="508" t="s">
        <v>685</v>
      </c>
      <c r="B15998" s="509" t="s">
        <v>457</v>
      </c>
      <c r="C15998" s="509">
        <v>22</v>
      </c>
      <c r="H15998" s="509">
        <v>0</v>
      </c>
    </row>
    <row r="15999" spans="1:8">
      <c r="A15999" s="508" t="s">
        <v>685</v>
      </c>
      <c r="B15999" s="509" t="s">
        <v>457</v>
      </c>
      <c r="C15999" s="509">
        <v>23</v>
      </c>
      <c r="H15999" s="509">
        <v>0</v>
      </c>
    </row>
    <row r="16000" spans="1:8">
      <c r="A16000" s="508" t="s">
        <v>685</v>
      </c>
      <c r="B16000" s="509" t="s">
        <v>457</v>
      </c>
      <c r="C16000" s="509" t="s">
        <v>1029</v>
      </c>
      <c r="H16000" s="509">
        <v>0</v>
      </c>
    </row>
    <row r="16001" spans="1:8">
      <c r="A16001" s="508" t="s">
        <v>685</v>
      </c>
      <c r="B16001" s="509" t="s">
        <v>457</v>
      </c>
      <c r="C16001" s="509">
        <v>24</v>
      </c>
      <c r="H16001" s="509">
        <v>0</v>
      </c>
    </row>
    <row r="16002" spans="1:8">
      <c r="A16002" s="508" t="s">
        <v>685</v>
      </c>
      <c r="B16002" s="509" t="s">
        <v>457</v>
      </c>
      <c r="C16002" s="509">
        <v>25</v>
      </c>
    </row>
    <row r="16003" spans="1:8">
      <c r="A16003" s="508" t="s">
        <v>685</v>
      </c>
      <c r="B16003" s="509" t="s">
        <v>457</v>
      </c>
      <c r="C16003" s="509">
        <v>26</v>
      </c>
      <c r="H16003" s="509">
        <v>0</v>
      </c>
    </row>
    <row r="16004" spans="1:8">
      <c r="A16004" s="508" t="s">
        <v>685</v>
      </c>
      <c r="B16004" s="509" t="s">
        <v>457</v>
      </c>
      <c r="C16004" s="509">
        <v>27</v>
      </c>
      <c r="H16004" s="509">
        <v>0</v>
      </c>
    </row>
    <row r="16005" spans="1:8">
      <c r="A16005" s="508" t="s">
        <v>685</v>
      </c>
      <c r="B16005" s="509" t="s">
        <v>457</v>
      </c>
      <c r="C16005" s="509">
        <v>28</v>
      </c>
      <c r="H16005" s="509">
        <v>0</v>
      </c>
    </row>
    <row r="16006" spans="1:8">
      <c r="A16006" s="508" t="s">
        <v>685</v>
      </c>
      <c r="B16006" s="509" t="s">
        <v>457</v>
      </c>
      <c r="C16006" s="509">
        <v>29</v>
      </c>
      <c r="H16006" s="509">
        <v>0</v>
      </c>
    </row>
    <row r="16007" spans="1:8">
      <c r="A16007" s="508" t="s">
        <v>685</v>
      </c>
      <c r="B16007" s="509" t="s">
        <v>457</v>
      </c>
      <c r="C16007" s="509">
        <v>30</v>
      </c>
      <c r="H16007" s="509">
        <v>0</v>
      </c>
    </row>
    <row r="16008" spans="1:8">
      <c r="A16008" s="508" t="s">
        <v>685</v>
      </c>
      <c r="B16008" s="509" t="s">
        <v>457</v>
      </c>
      <c r="C16008" s="509">
        <v>31</v>
      </c>
      <c r="H16008" s="509">
        <v>0</v>
      </c>
    </row>
    <row r="16009" spans="1:8">
      <c r="A16009" s="508" t="s">
        <v>685</v>
      </c>
      <c r="B16009" s="509" t="s">
        <v>457</v>
      </c>
      <c r="C16009" s="509">
        <v>32</v>
      </c>
      <c r="H16009" s="509">
        <v>0</v>
      </c>
    </row>
    <row r="16010" spans="1:8">
      <c r="A16010" s="508" t="s">
        <v>685</v>
      </c>
      <c r="B16010" s="509" t="s">
        <v>457</v>
      </c>
      <c r="C16010" s="509">
        <v>33</v>
      </c>
      <c r="H16010" s="509">
        <v>0</v>
      </c>
    </row>
    <row r="16011" spans="1:8">
      <c r="A16011" s="508" t="s">
        <v>685</v>
      </c>
      <c r="B16011" s="509" t="s">
        <v>457</v>
      </c>
      <c r="C16011" s="509">
        <v>34</v>
      </c>
      <c r="H16011" s="509">
        <v>0</v>
      </c>
    </row>
    <row r="16012" spans="1:8">
      <c r="A16012" s="508" t="s">
        <v>685</v>
      </c>
      <c r="B16012" s="509" t="s">
        <v>457</v>
      </c>
      <c r="C16012" s="509">
        <v>35</v>
      </c>
      <c r="H16012" s="509">
        <v>0</v>
      </c>
    </row>
    <row r="16013" spans="1:8">
      <c r="A16013" s="508" t="s">
        <v>685</v>
      </c>
      <c r="B16013" s="509" t="s">
        <v>457</v>
      </c>
      <c r="C16013" s="509">
        <v>36</v>
      </c>
      <c r="H16013" s="509">
        <v>0</v>
      </c>
    </row>
    <row r="16014" spans="1:8">
      <c r="A16014" s="508" t="s">
        <v>685</v>
      </c>
      <c r="B16014" s="509" t="s">
        <v>457</v>
      </c>
      <c r="C16014" s="509">
        <v>37</v>
      </c>
      <c r="H16014" s="509">
        <v>0</v>
      </c>
    </row>
    <row r="16015" spans="1:8">
      <c r="A16015" s="508" t="s">
        <v>685</v>
      </c>
      <c r="B16015" s="509" t="s">
        <v>457</v>
      </c>
      <c r="C16015" s="509">
        <v>38</v>
      </c>
      <c r="H16015" s="509">
        <v>0</v>
      </c>
    </row>
    <row r="16016" spans="1:8">
      <c r="A16016" s="508" t="s">
        <v>685</v>
      </c>
      <c r="B16016" s="509" t="s">
        <v>457</v>
      </c>
      <c r="C16016" s="509" t="s">
        <v>1030</v>
      </c>
    </row>
    <row r="16017" spans="1:8">
      <c r="A16017" s="508" t="s">
        <v>685</v>
      </c>
      <c r="B16017" s="509" t="s">
        <v>457</v>
      </c>
      <c r="C16017" s="509">
        <v>39</v>
      </c>
      <c r="H16017" s="509">
        <v>0</v>
      </c>
    </row>
    <row r="16018" spans="1:8">
      <c r="A16018" s="508" t="s">
        <v>685</v>
      </c>
      <c r="B16018" s="509" t="s">
        <v>457</v>
      </c>
      <c r="C16018" s="509">
        <v>40</v>
      </c>
      <c r="H16018" s="509">
        <v>0</v>
      </c>
    </row>
    <row r="16019" spans="1:8">
      <c r="A16019" s="508" t="s">
        <v>685</v>
      </c>
      <c r="B16019" s="509" t="s">
        <v>457</v>
      </c>
      <c r="C16019" s="509">
        <v>41</v>
      </c>
      <c r="H16019" s="509">
        <v>0</v>
      </c>
    </row>
    <row r="16020" spans="1:8">
      <c r="A16020" s="508" t="s">
        <v>685</v>
      </c>
      <c r="B16020" s="509" t="s">
        <v>457</v>
      </c>
      <c r="C16020" s="509">
        <v>42</v>
      </c>
      <c r="H16020" s="509">
        <v>0</v>
      </c>
    </row>
    <row r="16021" spans="1:8">
      <c r="A16021" s="508" t="s">
        <v>685</v>
      </c>
      <c r="B16021" s="509" t="s">
        <v>457</v>
      </c>
      <c r="C16021" s="509">
        <v>43</v>
      </c>
      <c r="H16021" s="509">
        <v>0</v>
      </c>
    </row>
    <row r="16022" spans="1:8">
      <c r="A16022" s="508" t="s">
        <v>685</v>
      </c>
      <c r="B16022" s="509" t="s">
        <v>457</v>
      </c>
      <c r="C16022" s="509">
        <v>44</v>
      </c>
      <c r="H16022" s="509">
        <v>0</v>
      </c>
    </row>
    <row r="16023" spans="1:8">
      <c r="A16023" s="508" t="s">
        <v>685</v>
      </c>
      <c r="B16023" s="509" t="s">
        <v>457</v>
      </c>
      <c r="C16023" s="509">
        <v>45</v>
      </c>
      <c r="H16023" s="509">
        <v>0</v>
      </c>
    </row>
    <row r="16024" spans="1:8">
      <c r="A16024" s="508" t="s">
        <v>685</v>
      </c>
      <c r="B16024" s="509" t="s">
        <v>457</v>
      </c>
      <c r="C16024" s="509">
        <v>46</v>
      </c>
      <c r="H16024" s="509">
        <v>0</v>
      </c>
    </row>
    <row r="16025" spans="1:8">
      <c r="A16025" s="508" t="s">
        <v>685</v>
      </c>
      <c r="B16025" s="509" t="s">
        <v>457</v>
      </c>
      <c r="C16025" s="509">
        <v>47</v>
      </c>
      <c r="H16025" s="509">
        <v>0</v>
      </c>
    </row>
    <row r="16026" spans="1:8">
      <c r="A16026" s="508" t="s">
        <v>685</v>
      </c>
      <c r="B16026" s="509" t="s">
        <v>457</v>
      </c>
      <c r="C16026" s="509">
        <v>48</v>
      </c>
      <c r="H16026" s="509">
        <v>0</v>
      </c>
    </row>
    <row r="16027" spans="1:8">
      <c r="A16027" s="508" t="s">
        <v>685</v>
      </c>
      <c r="B16027" s="509" t="s">
        <v>457</v>
      </c>
      <c r="C16027" s="509">
        <v>49</v>
      </c>
      <c r="H16027" s="509">
        <v>0</v>
      </c>
    </row>
    <row r="16028" spans="1:8">
      <c r="A16028" s="508" t="s">
        <v>685</v>
      </c>
      <c r="B16028" s="509" t="s">
        <v>457</v>
      </c>
      <c r="C16028" s="509">
        <v>50</v>
      </c>
      <c r="H16028" s="509">
        <v>0</v>
      </c>
    </row>
    <row r="16029" spans="1:8">
      <c r="A16029" s="508" t="s">
        <v>685</v>
      </c>
      <c r="B16029" s="509" t="s">
        <v>457</v>
      </c>
      <c r="C16029" s="509">
        <v>51</v>
      </c>
      <c r="H16029" s="509">
        <v>0</v>
      </c>
    </row>
    <row r="16030" spans="1:8">
      <c r="A16030" s="508" t="s">
        <v>685</v>
      </c>
      <c r="B16030" s="509" t="s">
        <v>457</v>
      </c>
      <c r="C16030" s="509" t="s">
        <v>1031</v>
      </c>
      <c r="H16030" s="509">
        <v>0</v>
      </c>
    </row>
    <row r="16031" spans="1:8">
      <c r="A16031" s="508" t="s">
        <v>685</v>
      </c>
      <c r="B16031" s="509" t="s">
        <v>457</v>
      </c>
      <c r="C16031" s="509" t="s">
        <v>1032</v>
      </c>
      <c r="H16031" s="509">
        <v>0</v>
      </c>
    </row>
    <row r="16032" spans="1:8">
      <c r="A16032" s="508" t="s">
        <v>685</v>
      </c>
      <c r="B16032" s="509" t="s">
        <v>457</v>
      </c>
      <c r="C16032" s="509">
        <v>52</v>
      </c>
      <c r="H16032" s="509">
        <v>0</v>
      </c>
    </row>
    <row r="16033" spans="1:8">
      <c r="A16033" s="508" t="s">
        <v>685</v>
      </c>
      <c r="B16033" s="509" t="s">
        <v>457</v>
      </c>
      <c r="C16033" s="509">
        <v>53</v>
      </c>
      <c r="H16033" s="509">
        <v>0</v>
      </c>
    </row>
    <row r="16034" spans="1:8">
      <c r="A16034" s="508" t="s">
        <v>685</v>
      </c>
      <c r="B16034" s="509" t="s">
        <v>457</v>
      </c>
      <c r="C16034" s="509">
        <v>54</v>
      </c>
      <c r="H16034" s="509">
        <v>0</v>
      </c>
    </row>
    <row r="16035" spans="1:8">
      <c r="A16035" s="508" t="s">
        <v>685</v>
      </c>
      <c r="B16035" s="509" t="s">
        <v>457</v>
      </c>
      <c r="C16035" s="509">
        <v>55</v>
      </c>
      <c r="H16035" s="509">
        <v>0</v>
      </c>
    </row>
    <row r="16036" spans="1:8">
      <c r="A16036" s="508" t="s">
        <v>685</v>
      </c>
      <c r="B16036" s="509" t="s">
        <v>457</v>
      </c>
      <c r="C16036" s="509">
        <v>56</v>
      </c>
      <c r="H16036" s="509">
        <v>0</v>
      </c>
    </row>
    <row r="16037" spans="1:8">
      <c r="A16037" s="508" t="s">
        <v>685</v>
      </c>
      <c r="B16037" s="509" t="s">
        <v>457</v>
      </c>
      <c r="C16037" s="509">
        <v>57</v>
      </c>
      <c r="H16037" s="509">
        <v>0</v>
      </c>
    </row>
    <row r="16038" spans="1:8">
      <c r="A16038" s="508" t="s">
        <v>685</v>
      </c>
      <c r="B16038" s="509" t="s">
        <v>457</v>
      </c>
      <c r="C16038" s="509">
        <v>58</v>
      </c>
      <c r="H16038" s="509">
        <v>0</v>
      </c>
    </row>
    <row r="16039" spans="1:8">
      <c r="A16039" s="508" t="s">
        <v>685</v>
      </c>
      <c r="B16039" s="509" t="s">
        <v>457</v>
      </c>
      <c r="C16039" s="509">
        <v>59</v>
      </c>
      <c r="H16039" s="509">
        <v>0</v>
      </c>
    </row>
    <row r="16040" spans="1:8">
      <c r="A16040" s="508" t="s">
        <v>685</v>
      </c>
      <c r="B16040" s="509" t="s">
        <v>457</v>
      </c>
      <c r="C16040" s="509">
        <v>60</v>
      </c>
      <c r="H16040" s="509">
        <v>0</v>
      </c>
    </row>
    <row r="16041" spans="1:8">
      <c r="A16041" s="508" t="s">
        <v>685</v>
      </c>
      <c r="B16041" s="509" t="s">
        <v>457</v>
      </c>
      <c r="C16041" s="509">
        <v>61</v>
      </c>
      <c r="H16041" s="509">
        <v>0</v>
      </c>
    </row>
    <row r="16042" spans="1:8">
      <c r="A16042" s="508" t="s">
        <v>685</v>
      </c>
      <c r="B16042" s="509" t="s">
        <v>457</v>
      </c>
      <c r="C16042" s="509">
        <v>62</v>
      </c>
      <c r="H16042" s="509">
        <v>0</v>
      </c>
    </row>
    <row r="16043" spans="1:8">
      <c r="A16043" s="508" t="s">
        <v>685</v>
      </c>
      <c r="B16043" s="509" t="s">
        <v>457</v>
      </c>
      <c r="C16043" s="509">
        <v>63</v>
      </c>
      <c r="H16043" s="509">
        <v>0</v>
      </c>
    </row>
    <row r="16044" spans="1:8">
      <c r="A16044" s="508" t="s">
        <v>685</v>
      </c>
      <c r="B16044" s="509" t="s">
        <v>457</v>
      </c>
      <c r="C16044" s="509" t="s">
        <v>1033</v>
      </c>
      <c r="H16044" s="509">
        <v>0</v>
      </c>
    </row>
    <row r="16045" spans="1:8">
      <c r="A16045" s="508" t="s">
        <v>685</v>
      </c>
      <c r="B16045" s="509" t="s">
        <v>457</v>
      </c>
      <c r="C16045" s="509" t="s">
        <v>1034</v>
      </c>
      <c r="H16045" s="509">
        <v>0</v>
      </c>
    </row>
    <row r="16046" spans="1:8">
      <c r="A16046" s="508" t="s">
        <v>685</v>
      </c>
      <c r="B16046" s="509" t="s">
        <v>457</v>
      </c>
      <c r="C16046" s="509">
        <v>64</v>
      </c>
      <c r="H16046" s="509">
        <v>0</v>
      </c>
    </row>
    <row r="16047" spans="1:8">
      <c r="A16047" s="508" t="s">
        <v>685</v>
      </c>
      <c r="B16047" s="509" t="s">
        <v>457</v>
      </c>
      <c r="C16047" s="509" t="s">
        <v>1035</v>
      </c>
      <c r="H16047" s="509">
        <v>0</v>
      </c>
    </row>
    <row r="16048" spans="1:8">
      <c r="A16048" s="508" t="s">
        <v>685</v>
      </c>
      <c r="B16048" s="509" t="s">
        <v>457</v>
      </c>
      <c r="C16048" s="509">
        <v>65</v>
      </c>
      <c r="H16048" s="509">
        <v>0</v>
      </c>
    </row>
    <row r="16049" spans="1:8">
      <c r="A16049" s="508" t="s">
        <v>685</v>
      </c>
      <c r="B16049" s="509" t="s">
        <v>457</v>
      </c>
      <c r="C16049" s="509">
        <v>66</v>
      </c>
      <c r="H16049" s="509">
        <v>0</v>
      </c>
    </row>
    <row r="16050" spans="1:8">
      <c r="A16050" s="508" t="s">
        <v>685</v>
      </c>
      <c r="B16050" s="509" t="s">
        <v>457</v>
      </c>
      <c r="C16050" s="509" t="s">
        <v>1036</v>
      </c>
      <c r="H16050" s="509">
        <v>0</v>
      </c>
    </row>
    <row r="16051" spans="1:8">
      <c r="A16051" s="508" t="s">
        <v>685</v>
      </c>
      <c r="B16051" s="509" t="s">
        <v>457</v>
      </c>
      <c r="C16051" s="509" t="s">
        <v>1037</v>
      </c>
      <c r="H16051" s="509">
        <v>0</v>
      </c>
    </row>
    <row r="16052" spans="1:8">
      <c r="A16052" s="508" t="s">
        <v>685</v>
      </c>
      <c r="B16052" s="509" t="s">
        <v>457</v>
      </c>
      <c r="C16052" s="509" t="s">
        <v>1038</v>
      </c>
      <c r="H16052" s="509">
        <v>0</v>
      </c>
    </row>
    <row r="16053" spans="1:8">
      <c r="A16053" s="508" t="s">
        <v>685</v>
      </c>
      <c r="B16053" s="509" t="s">
        <v>457</v>
      </c>
      <c r="C16053" s="509" t="s">
        <v>1039</v>
      </c>
      <c r="H16053" s="509">
        <v>0</v>
      </c>
    </row>
    <row r="16054" spans="1:8">
      <c r="A16054" s="508" t="s">
        <v>685</v>
      </c>
      <c r="B16054" s="509" t="s">
        <v>457</v>
      </c>
      <c r="C16054" s="509" t="s">
        <v>1040</v>
      </c>
      <c r="H16054" s="509">
        <v>0</v>
      </c>
    </row>
    <row r="16055" spans="1:8">
      <c r="A16055" s="508" t="s">
        <v>685</v>
      </c>
      <c r="B16055" s="509" t="s">
        <v>457</v>
      </c>
      <c r="C16055" s="509" t="s">
        <v>1041</v>
      </c>
      <c r="H16055" s="509">
        <v>0</v>
      </c>
    </row>
    <row r="16056" spans="1:8">
      <c r="A16056" s="508" t="s">
        <v>685</v>
      </c>
      <c r="B16056" s="509" t="s">
        <v>457</v>
      </c>
      <c r="C16056" s="509" t="s">
        <v>1042</v>
      </c>
    </row>
    <row r="16057" spans="1:8">
      <c r="A16057" s="508" t="s">
        <v>685</v>
      </c>
      <c r="B16057" s="509" t="s">
        <v>457</v>
      </c>
      <c r="C16057" s="509">
        <v>67</v>
      </c>
      <c r="H16057" s="509">
        <v>0</v>
      </c>
    </row>
    <row r="16058" spans="1:8">
      <c r="A16058" s="508" t="s">
        <v>685</v>
      </c>
      <c r="B16058" s="509" t="s">
        <v>457</v>
      </c>
      <c r="C16058" s="509">
        <v>68</v>
      </c>
      <c r="H16058" s="509">
        <v>0</v>
      </c>
    </row>
    <row r="16059" spans="1:8">
      <c r="A16059" s="508" t="s">
        <v>685</v>
      </c>
      <c r="B16059" s="509" t="s">
        <v>457</v>
      </c>
      <c r="C16059" s="509" t="s">
        <v>1043</v>
      </c>
      <c r="H16059" s="509">
        <v>0</v>
      </c>
    </row>
    <row r="16060" spans="1:8">
      <c r="A16060" s="508" t="s">
        <v>685</v>
      </c>
      <c r="B16060" s="509" t="s">
        <v>457</v>
      </c>
      <c r="C16060" s="509">
        <v>69</v>
      </c>
      <c r="H16060" s="509">
        <v>0</v>
      </c>
    </row>
    <row r="16061" spans="1:8">
      <c r="A16061" s="508" t="s">
        <v>685</v>
      </c>
      <c r="B16061" s="509" t="s">
        <v>457</v>
      </c>
      <c r="C16061" s="509" t="s">
        <v>1044</v>
      </c>
      <c r="H16061" s="509">
        <v>0</v>
      </c>
    </row>
    <row r="16062" spans="1:8">
      <c r="A16062" s="508" t="s">
        <v>685</v>
      </c>
      <c r="B16062" s="509" t="s">
        <v>457</v>
      </c>
      <c r="C16062" s="509" t="s">
        <v>1045</v>
      </c>
      <c r="H16062" s="509">
        <v>0</v>
      </c>
    </row>
    <row r="16063" spans="1:8">
      <c r="A16063" s="508" t="s">
        <v>685</v>
      </c>
      <c r="B16063" s="509" t="s">
        <v>457</v>
      </c>
      <c r="C16063" s="509">
        <v>70</v>
      </c>
      <c r="H16063" s="509">
        <v>0</v>
      </c>
    </row>
    <row r="16064" spans="1:8">
      <c r="A16064" s="508" t="s">
        <v>685</v>
      </c>
      <c r="B16064" s="509" t="s">
        <v>457</v>
      </c>
      <c r="C16064" s="509" t="s">
        <v>1046</v>
      </c>
      <c r="H16064" s="509">
        <v>0</v>
      </c>
    </row>
    <row r="16065" spans="1:8">
      <c r="A16065" s="508" t="s">
        <v>685</v>
      </c>
      <c r="B16065" s="509" t="s">
        <v>457</v>
      </c>
      <c r="C16065" s="509">
        <v>71</v>
      </c>
      <c r="H16065" s="509">
        <v>0</v>
      </c>
    </row>
    <row r="16066" spans="1:8">
      <c r="A16066" s="508" t="s">
        <v>685</v>
      </c>
      <c r="B16066" s="509" t="s">
        <v>457</v>
      </c>
      <c r="C16066" s="509" t="s">
        <v>1047</v>
      </c>
      <c r="H16066" s="509">
        <v>0</v>
      </c>
    </row>
    <row r="16067" spans="1:8">
      <c r="A16067" s="508" t="s">
        <v>685</v>
      </c>
      <c r="B16067" s="509" t="s">
        <v>457</v>
      </c>
      <c r="C16067" s="509" t="s">
        <v>1048</v>
      </c>
      <c r="H16067" s="509">
        <v>0</v>
      </c>
    </row>
    <row r="16068" spans="1:8">
      <c r="A16068" s="508" t="s">
        <v>685</v>
      </c>
      <c r="B16068" s="509" t="s">
        <v>457</v>
      </c>
      <c r="C16068" s="509" t="s">
        <v>1049</v>
      </c>
      <c r="H16068" s="509">
        <v>0</v>
      </c>
    </row>
    <row r="16069" spans="1:8">
      <c r="A16069" s="508" t="s">
        <v>685</v>
      </c>
      <c r="B16069" s="509" t="s">
        <v>457</v>
      </c>
      <c r="C16069" s="509" t="s">
        <v>1050</v>
      </c>
      <c r="H16069" s="509">
        <v>0</v>
      </c>
    </row>
    <row r="16070" spans="1:8">
      <c r="A16070" s="508" t="s">
        <v>685</v>
      </c>
      <c r="B16070" s="509" t="s">
        <v>457</v>
      </c>
      <c r="C16070" s="509" t="s">
        <v>1051</v>
      </c>
      <c r="H16070" s="509">
        <v>0</v>
      </c>
    </row>
    <row r="16071" spans="1:8">
      <c r="A16071" s="508" t="s">
        <v>685</v>
      </c>
      <c r="B16071" s="509" t="s">
        <v>457</v>
      </c>
      <c r="C16071" s="509">
        <v>72</v>
      </c>
      <c r="H16071" s="509">
        <v>0</v>
      </c>
    </row>
    <row r="16072" spans="1:8">
      <c r="A16072" s="508" t="s">
        <v>685</v>
      </c>
      <c r="B16072" s="509" t="s">
        <v>457</v>
      </c>
      <c r="C16072" s="509">
        <v>74</v>
      </c>
      <c r="H16072" s="509">
        <v>0</v>
      </c>
    </row>
    <row r="16073" spans="1:8">
      <c r="A16073" s="508" t="s">
        <v>685</v>
      </c>
      <c r="B16073" s="509" t="s">
        <v>457</v>
      </c>
      <c r="C16073" s="509" t="s">
        <v>4571</v>
      </c>
      <c r="D16073" s="509">
        <v>0</v>
      </c>
      <c r="E16073" s="509">
        <v>0</v>
      </c>
      <c r="F16073" s="509">
        <v>0</v>
      </c>
      <c r="G16073" s="509">
        <v>0</v>
      </c>
      <c r="H16073" s="509">
        <v>0</v>
      </c>
    </row>
    <row r="16074" spans="1:8">
      <c r="A16074" s="508" t="s">
        <v>686</v>
      </c>
      <c r="B16074" s="509" t="s">
        <v>458</v>
      </c>
      <c r="C16074" s="509">
        <v>1</v>
      </c>
      <c r="H16074" s="509">
        <v>0</v>
      </c>
    </row>
    <row r="16075" spans="1:8">
      <c r="A16075" s="508" t="s">
        <v>686</v>
      </c>
      <c r="B16075" s="509" t="s">
        <v>458</v>
      </c>
      <c r="C16075" s="509" t="s">
        <v>1023</v>
      </c>
      <c r="H16075" s="509">
        <v>0</v>
      </c>
    </row>
    <row r="16076" spans="1:8">
      <c r="A16076" s="508" t="s">
        <v>686</v>
      </c>
      <c r="B16076" s="509" t="s">
        <v>458</v>
      </c>
      <c r="C16076" s="509">
        <v>2</v>
      </c>
      <c r="H16076" s="509">
        <v>0</v>
      </c>
    </row>
    <row r="16077" spans="1:8">
      <c r="A16077" s="508" t="s">
        <v>686</v>
      </c>
      <c r="B16077" s="509" t="s">
        <v>458</v>
      </c>
      <c r="C16077" s="509">
        <v>3</v>
      </c>
      <c r="H16077" s="509">
        <v>0</v>
      </c>
    </row>
    <row r="16078" spans="1:8">
      <c r="A16078" s="508" t="s">
        <v>686</v>
      </c>
      <c r="B16078" s="509" t="s">
        <v>458</v>
      </c>
      <c r="C16078" s="509">
        <v>4</v>
      </c>
      <c r="H16078" s="509">
        <v>0</v>
      </c>
    </row>
    <row r="16079" spans="1:8">
      <c r="A16079" s="508" t="s">
        <v>686</v>
      </c>
      <c r="B16079" s="509" t="s">
        <v>458</v>
      </c>
      <c r="C16079" s="509">
        <v>5</v>
      </c>
      <c r="H16079" s="509">
        <v>0</v>
      </c>
    </row>
    <row r="16080" spans="1:8">
      <c r="A16080" s="508" t="s">
        <v>686</v>
      </c>
      <c r="B16080" s="509" t="s">
        <v>458</v>
      </c>
      <c r="C16080" s="509">
        <v>6</v>
      </c>
      <c r="H16080" s="509">
        <v>0</v>
      </c>
    </row>
    <row r="16081" spans="1:8">
      <c r="A16081" s="508" t="s">
        <v>686</v>
      </c>
      <c r="B16081" s="509" t="s">
        <v>458</v>
      </c>
      <c r="C16081" s="509">
        <v>7</v>
      </c>
      <c r="H16081" s="509">
        <v>0</v>
      </c>
    </row>
    <row r="16082" spans="1:8">
      <c r="A16082" s="508" t="s">
        <v>686</v>
      </c>
      <c r="B16082" s="509" t="s">
        <v>458</v>
      </c>
      <c r="C16082" s="509">
        <v>8</v>
      </c>
      <c r="H16082" s="509">
        <v>0</v>
      </c>
    </row>
    <row r="16083" spans="1:8">
      <c r="A16083" s="508" t="s">
        <v>686</v>
      </c>
      <c r="B16083" s="509" t="s">
        <v>458</v>
      </c>
      <c r="C16083" s="509">
        <v>9</v>
      </c>
      <c r="H16083" s="509">
        <v>0</v>
      </c>
    </row>
    <row r="16084" spans="1:8">
      <c r="A16084" s="508" t="s">
        <v>686</v>
      </c>
      <c r="B16084" s="509" t="s">
        <v>458</v>
      </c>
      <c r="C16084" s="509">
        <v>10</v>
      </c>
      <c r="H16084" s="509">
        <v>0</v>
      </c>
    </row>
    <row r="16085" spans="1:8">
      <c r="A16085" s="508" t="s">
        <v>686</v>
      </c>
      <c r="B16085" s="509" t="s">
        <v>458</v>
      </c>
      <c r="C16085" s="509">
        <v>11</v>
      </c>
      <c r="H16085" s="509">
        <v>0</v>
      </c>
    </row>
    <row r="16086" spans="1:8">
      <c r="A16086" s="508" t="s">
        <v>686</v>
      </c>
      <c r="B16086" s="509" t="s">
        <v>458</v>
      </c>
      <c r="C16086" s="509">
        <v>12</v>
      </c>
      <c r="H16086" s="509">
        <v>0</v>
      </c>
    </row>
    <row r="16087" spans="1:8">
      <c r="A16087" s="508" t="s">
        <v>686</v>
      </c>
      <c r="B16087" s="509" t="s">
        <v>458</v>
      </c>
      <c r="C16087" s="509">
        <v>13</v>
      </c>
      <c r="H16087" s="509">
        <v>0</v>
      </c>
    </row>
    <row r="16088" spans="1:8">
      <c r="A16088" s="508" t="s">
        <v>686</v>
      </c>
      <c r="B16088" s="509" t="s">
        <v>458</v>
      </c>
      <c r="C16088" s="509">
        <v>14</v>
      </c>
      <c r="H16088" s="509">
        <v>0</v>
      </c>
    </row>
    <row r="16089" spans="1:8">
      <c r="A16089" s="508" t="s">
        <v>686</v>
      </c>
      <c r="B16089" s="509" t="s">
        <v>458</v>
      </c>
      <c r="C16089" s="509">
        <v>15</v>
      </c>
      <c r="H16089" s="509">
        <v>0</v>
      </c>
    </row>
    <row r="16090" spans="1:8">
      <c r="A16090" s="508" t="s">
        <v>686</v>
      </c>
      <c r="B16090" s="509" t="s">
        <v>458</v>
      </c>
      <c r="C16090" s="509">
        <v>16</v>
      </c>
      <c r="H16090" s="509">
        <v>0</v>
      </c>
    </row>
    <row r="16091" spans="1:8">
      <c r="A16091" s="508" t="s">
        <v>686</v>
      </c>
      <c r="B16091" s="509" t="s">
        <v>458</v>
      </c>
      <c r="C16091" s="509">
        <v>17</v>
      </c>
      <c r="H16091" s="509">
        <v>0</v>
      </c>
    </row>
    <row r="16092" spans="1:8">
      <c r="A16092" s="508" t="s">
        <v>686</v>
      </c>
      <c r="B16092" s="509" t="s">
        <v>458</v>
      </c>
      <c r="C16092" s="509">
        <v>18</v>
      </c>
      <c r="H16092" s="509">
        <v>0</v>
      </c>
    </row>
    <row r="16093" spans="1:8">
      <c r="A16093" s="508" t="s">
        <v>686</v>
      </c>
      <c r="B16093" s="509" t="s">
        <v>458</v>
      </c>
      <c r="C16093" s="509" t="s">
        <v>1024</v>
      </c>
      <c r="H16093" s="509">
        <v>0</v>
      </c>
    </row>
    <row r="16094" spans="1:8">
      <c r="A16094" s="508" t="s">
        <v>686</v>
      </c>
      <c r="B16094" s="509" t="s">
        <v>458</v>
      </c>
      <c r="C16094" s="509" t="s">
        <v>1025</v>
      </c>
      <c r="H16094" s="509">
        <v>0</v>
      </c>
    </row>
    <row r="16095" spans="1:8">
      <c r="A16095" s="508" t="s">
        <v>686</v>
      </c>
      <c r="B16095" s="509" t="s">
        <v>458</v>
      </c>
      <c r="C16095" s="509">
        <v>19</v>
      </c>
      <c r="H16095" s="509">
        <v>0</v>
      </c>
    </row>
    <row r="16096" spans="1:8">
      <c r="A16096" s="508" t="s">
        <v>686</v>
      </c>
      <c r="B16096" s="509" t="s">
        <v>458</v>
      </c>
      <c r="C16096" s="509">
        <v>20</v>
      </c>
      <c r="H16096" s="509">
        <v>0</v>
      </c>
    </row>
    <row r="16097" spans="1:8">
      <c r="A16097" s="508" t="s">
        <v>686</v>
      </c>
      <c r="B16097" s="509" t="s">
        <v>458</v>
      </c>
      <c r="C16097" s="509">
        <v>21</v>
      </c>
      <c r="H16097" s="509">
        <v>0</v>
      </c>
    </row>
    <row r="16098" spans="1:8">
      <c r="A16098" s="508" t="s">
        <v>686</v>
      </c>
      <c r="B16098" s="509" t="s">
        <v>458</v>
      </c>
      <c r="C16098" s="509" t="s">
        <v>1026</v>
      </c>
      <c r="H16098" s="509">
        <v>0</v>
      </c>
    </row>
    <row r="16099" spans="1:8">
      <c r="A16099" s="508" t="s">
        <v>686</v>
      </c>
      <c r="B16099" s="509" t="s">
        <v>458</v>
      </c>
      <c r="C16099" s="509" t="s">
        <v>1027</v>
      </c>
      <c r="H16099" s="509">
        <v>0</v>
      </c>
    </row>
    <row r="16100" spans="1:8">
      <c r="A16100" s="508" t="s">
        <v>686</v>
      </c>
      <c r="B16100" s="509" t="s">
        <v>458</v>
      </c>
      <c r="C16100" s="509" t="s">
        <v>1028</v>
      </c>
      <c r="H16100" s="509">
        <v>0</v>
      </c>
    </row>
    <row r="16101" spans="1:8">
      <c r="A16101" s="508" t="s">
        <v>686</v>
      </c>
      <c r="B16101" s="509" t="s">
        <v>458</v>
      </c>
      <c r="C16101" s="509">
        <v>22</v>
      </c>
      <c r="H16101" s="509">
        <v>0</v>
      </c>
    </row>
    <row r="16102" spans="1:8">
      <c r="A16102" s="508" t="s">
        <v>686</v>
      </c>
      <c r="B16102" s="509" t="s">
        <v>458</v>
      </c>
      <c r="C16102" s="509">
        <v>23</v>
      </c>
      <c r="H16102" s="509">
        <v>0</v>
      </c>
    </row>
    <row r="16103" spans="1:8">
      <c r="A16103" s="508" t="s">
        <v>686</v>
      </c>
      <c r="B16103" s="509" t="s">
        <v>458</v>
      </c>
      <c r="C16103" s="509" t="s">
        <v>1029</v>
      </c>
      <c r="H16103" s="509">
        <v>0</v>
      </c>
    </row>
    <row r="16104" spans="1:8">
      <c r="A16104" s="508" t="s">
        <v>686</v>
      </c>
      <c r="B16104" s="509" t="s">
        <v>458</v>
      </c>
      <c r="C16104" s="509">
        <v>24</v>
      </c>
      <c r="H16104" s="509">
        <v>0</v>
      </c>
    </row>
    <row r="16105" spans="1:8">
      <c r="A16105" s="508" t="s">
        <v>686</v>
      </c>
      <c r="B16105" s="509" t="s">
        <v>458</v>
      </c>
      <c r="C16105" s="509">
        <v>25</v>
      </c>
    </row>
    <row r="16106" spans="1:8">
      <c r="A16106" s="508" t="s">
        <v>686</v>
      </c>
      <c r="B16106" s="509" t="s">
        <v>458</v>
      </c>
      <c r="C16106" s="509">
        <v>26</v>
      </c>
      <c r="H16106" s="509">
        <v>0</v>
      </c>
    </row>
    <row r="16107" spans="1:8">
      <c r="A16107" s="508" t="s">
        <v>686</v>
      </c>
      <c r="B16107" s="509" t="s">
        <v>458</v>
      </c>
      <c r="C16107" s="509">
        <v>27</v>
      </c>
      <c r="H16107" s="509">
        <v>0</v>
      </c>
    </row>
    <row r="16108" spans="1:8">
      <c r="A16108" s="508" t="s">
        <v>686</v>
      </c>
      <c r="B16108" s="509" t="s">
        <v>458</v>
      </c>
      <c r="C16108" s="509">
        <v>28</v>
      </c>
      <c r="H16108" s="509">
        <v>0</v>
      </c>
    </row>
    <row r="16109" spans="1:8">
      <c r="A16109" s="508" t="s">
        <v>686</v>
      </c>
      <c r="B16109" s="509" t="s">
        <v>458</v>
      </c>
      <c r="C16109" s="509">
        <v>29</v>
      </c>
      <c r="H16109" s="509">
        <v>0</v>
      </c>
    </row>
    <row r="16110" spans="1:8">
      <c r="A16110" s="508" t="s">
        <v>686</v>
      </c>
      <c r="B16110" s="509" t="s">
        <v>458</v>
      </c>
      <c r="C16110" s="509">
        <v>30</v>
      </c>
      <c r="H16110" s="509">
        <v>0</v>
      </c>
    </row>
    <row r="16111" spans="1:8">
      <c r="A16111" s="508" t="s">
        <v>686</v>
      </c>
      <c r="B16111" s="509" t="s">
        <v>458</v>
      </c>
      <c r="C16111" s="509">
        <v>31</v>
      </c>
      <c r="H16111" s="509">
        <v>0</v>
      </c>
    </row>
    <row r="16112" spans="1:8">
      <c r="A16112" s="508" t="s">
        <v>686</v>
      </c>
      <c r="B16112" s="509" t="s">
        <v>458</v>
      </c>
      <c r="C16112" s="509">
        <v>32</v>
      </c>
      <c r="H16112" s="509">
        <v>0</v>
      </c>
    </row>
    <row r="16113" spans="1:8">
      <c r="A16113" s="508" t="s">
        <v>686</v>
      </c>
      <c r="B16113" s="509" t="s">
        <v>458</v>
      </c>
      <c r="C16113" s="509">
        <v>33</v>
      </c>
      <c r="H16113" s="509">
        <v>0</v>
      </c>
    </row>
    <row r="16114" spans="1:8">
      <c r="A16114" s="508" t="s">
        <v>686</v>
      </c>
      <c r="B16114" s="509" t="s">
        <v>458</v>
      </c>
      <c r="C16114" s="509">
        <v>34</v>
      </c>
      <c r="H16114" s="509">
        <v>0</v>
      </c>
    </row>
    <row r="16115" spans="1:8">
      <c r="A16115" s="508" t="s">
        <v>686</v>
      </c>
      <c r="B16115" s="509" t="s">
        <v>458</v>
      </c>
      <c r="C16115" s="509">
        <v>35</v>
      </c>
      <c r="H16115" s="509">
        <v>0</v>
      </c>
    </row>
    <row r="16116" spans="1:8">
      <c r="A16116" s="508" t="s">
        <v>686</v>
      </c>
      <c r="B16116" s="509" t="s">
        <v>458</v>
      </c>
      <c r="C16116" s="509">
        <v>36</v>
      </c>
      <c r="H16116" s="509">
        <v>0</v>
      </c>
    </row>
    <row r="16117" spans="1:8">
      <c r="A16117" s="508" t="s">
        <v>686</v>
      </c>
      <c r="B16117" s="509" t="s">
        <v>458</v>
      </c>
      <c r="C16117" s="509">
        <v>37</v>
      </c>
      <c r="H16117" s="509">
        <v>0</v>
      </c>
    </row>
    <row r="16118" spans="1:8">
      <c r="A16118" s="508" t="s">
        <v>686</v>
      </c>
      <c r="B16118" s="509" t="s">
        <v>458</v>
      </c>
      <c r="C16118" s="509">
        <v>38</v>
      </c>
      <c r="H16118" s="509">
        <v>0</v>
      </c>
    </row>
    <row r="16119" spans="1:8">
      <c r="A16119" s="508" t="s">
        <v>686</v>
      </c>
      <c r="B16119" s="509" t="s">
        <v>458</v>
      </c>
      <c r="C16119" s="509" t="s">
        <v>1030</v>
      </c>
    </row>
    <row r="16120" spans="1:8">
      <c r="A16120" s="508" t="s">
        <v>686</v>
      </c>
      <c r="B16120" s="509" t="s">
        <v>458</v>
      </c>
      <c r="C16120" s="509">
        <v>39</v>
      </c>
      <c r="H16120" s="509">
        <v>0</v>
      </c>
    </row>
    <row r="16121" spans="1:8">
      <c r="A16121" s="508" t="s">
        <v>686</v>
      </c>
      <c r="B16121" s="509" t="s">
        <v>458</v>
      </c>
      <c r="C16121" s="509">
        <v>40</v>
      </c>
      <c r="H16121" s="509">
        <v>0</v>
      </c>
    </row>
    <row r="16122" spans="1:8">
      <c r="A16122" s="508" t="s">
        <v>686</v>
      </c>
      <c r="B16122" s="509" t="s">
        <v>458</v>
      </c>
      <c r="C16122" s="509">
        <v>41</v>
      </c>
      <c r="H16122" s="509">
        <v>0</v>
      </c>
    </row>
    <row r="16123" spans="1:8">
      <c r="A16123" s="508" t="s">
        <v>686</v>
      </c>
      <c r="B16123" s="509" t="s">
        <v>458</v>
      </c>
      <c r="C16123" s="509">
        <v>42</v>
      </c>
      <c r="H16123" s="509">
        <v>0</v>
      </c>
    </row>
    <row r="16124" spans="1:8">
      <c r="A16124" s="508" t="s">
        <v>686</v>
      </c>
      <c r="B16124" s="509" t="s">
        <v>458</v>
      </c>
      <c r="C16124" s="509">
        <v>43</v>
      </c>
      <c r="H16124" s="509">
        <v>0</v>
      </c>
    </row>
    <row r="16125" spans="1:8">
      <c r="A16125" s="508" t="s">
        <v>686</v>
      </c>
      <c r="B16125" s="509" t="s">
        <v>458</v>
      </c>
      <c r="C16125" s="509">
        <v>44</v>
      </c>
      <c r="H16125" s="509">
        <v>0</v>
      </c>
    </row>
    <row r="16126" spans="1:8">
      <c r="A16126" s="508" t="s">
        <v>686</v>
      </c>
      <c r="B16126" s="509" t="s">
        <v>458</v>
      </c>
      <c r="C16126" s="509">
        <v>45</v>
      </c>
      <c r="H16126" s="509">
        <v>0</v>
      </c>
    </row>
    <row r="16127" spans="1:8">
      <c r="A16127" s="508" t="s">
        <v>686</v>
      </c>
      <c r="B16127" s="509" t="s">
        <v>458</v>
      </c>
      <c r="C16127" s="509">
        <v>46</v>
      </c>
      <c r="H16127" s="509">
        <v>0</v>
      </c>
    </row>
    <row r="16128" spans="1:8">
      <c r="A16128" s="508" t="s">
        <v>686</v>
      </c>
      <c r="B16128" s="509" t="s">
        <v>458</v>
      </c>
      <c r="C16128" s="509">
        <v>47</v>
      </c>
      <c r="H16128" s="509">
        <v>0</v>
      </c>
    </row>
    <row r="16129" spans="1:8">
      <c r="A16129" s="508" t="s">
        <v>686</v>
      </c>
      <c r="B16129" s="509" t="s">
        <v>458</v>
      </c>
      <c r="C16129" s="509">
        <v>48</v>
      </c>
      <c r="H16129" s="509">
        <v>0</v>
      </c>
    </row>
    <row r="16130" spans="1:8">
      <c r="A16130" s="508" t="s">
        <v>686</v>
      </c>
      <c r="B16130" s="509" t="s">
        <v>458</v>
      </c>
      <c r="C16130" s="509">
        <v>49</v>
      </c>
      <c r="H16130" s="509">
        <v>0</v>
      </c>
    </row>
    <row r="16131" spans="1:8">
      <c r="A16131" s="508" t="s">
        <v>686</v>
      </c>
      <c r="B16131" s="509" t="s">
        <v>458</v>
      </c>
      <c r="C16131" s="509">
        <v>50</v>
      </c>
      <c r="H16131" s="509">
        <v>0</v>
      </c>
    </row>
    <row r="16132" spans="1:8">
      <c r="A16132" s="508" t="s">
        <v>686</v>
      </c>
      <c r="B16132" s="509" t="s">
        <v>458</v>
      </c>
      <c r="C16132" s="509">
        <v>51</v>
      </c>
      <c r="H16132" s="509">
        <v>0</v>
      </c>
    </row>
    <row r="16133" spans="1:8">
      <c r="A16133" s="508" t="s">
        <v>686</v>
      </c>
      <c r="B16133" s="509" t="s">
        <v>458</v>
      </c>
      <c r="C16133" s="509" t="s">
        <v>1031</v>
      </c>
      <c r="H16133" s="509">
        <v>0</v>
      </c>
    </row>
    <row r="16134" spans="1:8">
      <c r="A16134" s="508" t="s">
        <v>686</v>
      </c>
      <c r="B16134" s="509" t="s">
        <v>458</v>
      </c>
      <c r="C16134" s="509" t="s">
        <v>1032</v>
      </c>
      <c r="H16134" s="509">
        <v>0</v>
      </c>
    </row>
    <row r="16135" spans="1:8">
      <c r="A16135" s="508" t="s">
        <v>686</v>
      </c>
      <c r="B16135" s="509" t="s">
        <v>458</v>
      </c>
      <c r="C16135" s="509">
        <v>52</v>
      </c>
      <c r="H16135" s="509">
        <v>0</v>
      </c>
    </row>
    <row r="16136" spans="1:8">
      <c r="A16136" s="508" t="s">
        <v>686</v>
      </c>
      <c r="B16136" s="509" t="s">
        <v>458</v>
      </c>
      <c r="C16136" s="509">
        <v>53</v>
      </c>
      <c r="H16136" s="509">
        <v>0</v>
      </c>
    </row>
    <row r="16137" spans="1:8">
      <c r="A16137" s="508" t="s">
        <v>686</v>
      </c>
      <c r="B16137" s="509" t="s">
        <v>458</v>
      </c>
      <c r="C16137" s="509">
        <v>54</v>
      </c>
      <c r="H16137" s="509">
        <v>0</v>
      </c>
    </row>
    <row r="16138" spans="1:8">
      <c r="A16138" s="508" t="s">
        <v>686</v>
      </c>
      <c r="B16138" s="509" t="s">
        <v>458</v>
      </c>
      <c r="C16138" s="509">
        <v>55</v>
      </c>
      <c r="H16138" s="509">
        <v>0</v>
      </c>
    </row>
    <row r="16139" spans="1:8">
      <c r="A16139" s="508" t="s">
        <v>686</v>
      </c>
      <c r="B16139" s="509" t="s">
        <v>458</v>
      </c>
      <c r="C16139" s="509">
        <v>56</v>
      </c>
      <c r="H16139" s="509">
        <v>0</v>
      </c>
    </row>
    <row r="16140" spans="1:8">
      <c r="A16140" s="508" t="s">
        <v>686</v>
      </c>
      <c r="B16140" s="509" t="s">
        <v>458</v>
      </c>
      <c r="C16140" s="509">
        <v>57</v>
      </c>
      <c r="H16140" s="509">
        <v>0</v>
      </c>
    </row>
    <row r="16141" spans="1:8">
      <c r="A16141" s="508" t="s">
        <v>686</v>
      </c>
      <c r="B16141" s="509" t="s">
        <v>458</v>
      </c>
      <c r="C16141" s="509">
        <v>58</v>
      </c>
      <c r="H16141" s="509">
        <v>0</v>
      </c>
    </row>
    <row r="16142" spans="1:8">
      <c r="A16142" s="508" t="s">
        <v>686</v>
      </c>
      <c r="B16142" s="509" t="s">
        <v>458</v>
      </c>
      <c r="C16142" s="509">
        <v>59</v>
      </c>
      <c r="H16142" s="509">
        <v>0</v>
      </c>
    </row>
    <row r="16143" spans="1:8">
      <c r="A16143" s="508" t="s">
        <v>686</v>
      </c>
      <c r="B16143" s="509" t="s">
        <v>458</v>
      </c>
      <c r="C16143" s="509">
        <v>60</v>
      </c>
      <c r="H16143" s="509">
        <v>0</v>
      </c>
    </row>
    <row r="16144" spans="1:8">
      <c r="A16144" s="508" t="s">
        <v>686</v>
      </c>
      <c r="B16144" s="509" t="s">
        <v>458</v>
      </c>
      <c r="C16144" s="509">
        <v>61</v>
      </c>
      <c r="H16144" s="509">
        <v>0</v>
      </c>
    </row>
    <row r="16145" spans="1:8">
      <c r="A16145" s="508" t="s">
        <v>686</v>
      </c>
      <c r="B16145" s="509" t="s">
        <v>458</v>
      </c>
      <c r="C16145" s="509">
        <v>62</v>
      </c>
      <c r="H16145" s="509">
        <v>0</v>
      </c>
    </row>
    <row r="16146" spans="1:8">
      <c r="A16146" s="508" t="s">
        <v>686</v>
      </c>
      <c r="B16146" s="509" t="s">
        <v>458</v>
      </c>
      <c r="C16146" s="509">
        <v>63</v>
      </c>
      <c r="H16146" s="509">
        <v>0</v>
      </c>
    </row>
    <row r="16147" spans="1:8">
      <c r="A16147" s="508" t="s">
        <v>686</v>
      </c>
      <c r="B16147" s="509" t="s">
        <v>458</v>
      </c>
      <c r="C16147" s="509" t="s">
        <v>1033</v>
      </c>
      <c r="H16147" s="509">
        <v>0</v>
      </c>
    </row>
    <row r="16148" spans="1:8">
      <c r="A16148" s="508" t="s">
        <v>686</v>
      </c>
      <c r="B16148" s="509" t="s">
        <v>458</v>
      </c>
      <c r="C16148" s="509" t="s">
        <v>1034</v>
      </c>
      <c r="H16148" s="509">
        <v>0</v>
      </c>
    </row>
    <row r="16149" spans="1:8">
      <c r="A16149" s="508" t="s">
        <v>686</v>
      </c>
      <c r="B16149" s="509" t="s">
        <v>458</v>
      </c>
      <c r="C16149" s="509">
        <v>64</v>
      </c>
      <c r="H16149" s="509">
        <v>0</v>
      </c>
    </row>
    <row r="16150" spans="1:8">
      <c r="A16150" s="508" t="s">
        <v>686</v>
      </c>
      <c r="B16150" s="509" t="s">
        <v>458</v>
      </c>
      <c r="C16150" s="509" t="s">
        <v>1035</v>
      </c>
      <c r="H16150" s="509">
        <v>0</v>
      </c>
    </row>
    <row r="16151" spans="1:8">
      <c r="A16151" s="508" t="s">
        <v>686</v>
      </c>
      <c r="B16151" s="509" t="s">
        <v>458</v>
      </c>
      <c r="C16151" s="509">
        <v>65</v>
      </c>
      <c r="H16151" s="509">
        <v>0</v>
      </c>
    </row>
    <row r="16152" spans="1:8">
      <c r="A16152" s="508" t="s">
        <v>686</v>
      </c>
      <c r="B16152" s="509" t="s">
        <v>458</v>
      </c>
      <c r="C16152" s="509">
        <v>66</v>
      </c>
      <c r="H16152" s="509">
        <v>0</v>
      </c>
    </row>
    <row r="16153" spans="1:8">
      <c r="A16153" s="508" t="s">
        <v>686</v>
      </c>
      <c r="B16153" s="509" t="s">
        <v>458</v>
      </c>
      <c r="C16153" s="509" t="s">
        <v>1036</v>
      </c>
      <c r="H16153" s="509">
        <v>0</v>
      </c>
    </row>
    <row r="16154" spans="1:8">
      <c r="A16154" s="508" t="s">
        <v>686</v>
      </c>
      <c r="B16154" s="509" t="s">
        <v>458</v>
      </c>
      <c r="C16154" s="509" t="s">
        <v>1037</v>
      </c>
      <c r="H16154" s="509">
        <v>0</v>
      </c>
    </row>
    <row r="16155" spans="1:8">
      <c r="A16155" s="508" t="s">
        <v>686</v>
      </c>
      <c r="B16155" s="509" t="s">
        <v>458</v>
      </c>
      <c r="C16155" s="509" t="s">
        <v>1038</v>
      </c>
      <c r="H16155" s="509">
        <v>0</v>
      </c>
    </row>
    <row r="16156" spans="1:8">
      <c r="A16156" s="508" t="s">
        <v>686</v>
      </c>
      <c r="B16156" s="509" t="s">
        <v>458</v>
      </c>
      <c r="C16156" s="509" t="s">
        <v>1039</v>
      </c>
      <c r="H16156" s="509">
        <v>0</v>
      </c>
    </row>
    <row r="16157" spans="1:8">
      <c r="A16157" s="508" t="s">
        <v>686</v>
      </c>
      <c r="B16157" s="509" t="s">
        <v>458</v>
      </c>
      <c r="C16157" s="509" t="s">
        <v>1040</v>
      </c>
      <c r="H16157" s="509">
        <v>0</v>
      </c>
    </row>
    <row r="16158" spans="1:8">
      <c r="A16158" s="508" t="s">
        <v>686</v>
      </c>
      <c r="B16158" s="509" t="s">
        <v>458</v>
      </c>
      <c r="C16158" s="509" t="s">
        <v>1041</v>
      </c>
      <c r="H16158" s="509">
        <v>0</v>
      </c>
    </row>
    <row r="16159" spans="1:8">
      <c r="A16159" s="508" t="s">
        <v>686</v>
      </c>
      <c r="B16159" s="509" t="s">
        <v>458</v>
      </c>
      <c r="C16159" s="509" t="s">
        <v>1042</v>
      </c>
    </row>
    <row r="16160" spans="1:8">
      <c r="A16160" s="508" t="s">
        <v>686</v>
      </c>
      <c r="B16160" s="509" t="s">
        <v>458</v>
      </c>
      <c r="C16160" s="509">
        <v>67</v>
      </c>
      <c r="H16160" s="509">
        <v>0</v>
      </c>
    </row>
    <row r="16161" spans="1:8">
      <c r="A16161" s="508" t="s">
        <v>686</v>
      </c>
      <c r="B16161" s="509" t="s">
        <v>458</v>
      </c>
      <c r="C16161" s="509">
        <v>68</v>
      </c>
      <c r="H16161" s="509">
        <v>0</v>
      </c>
    </row>
    <row r="16162" spans="1:8">
      <c r="A16162" s="508" t="s">
        <v>686</v>
      </c>
      <c r="B16162" s="509" t="s">
        <v>458</v>
      </c>
      <c r="C16162" s="509" t="s">
        <v>1043</v>
      </c>
      <c r="H16162" s="509">
        <v>0</v>
      </c>
    </row>
    <row r="16163" spans="1:8">
      <c r="A16163" s="508" t="s">
        <v>686</v>
      </c>
      <c r="B16163" s="509" t="s">
        <v>458</v>
      </c>
      <c r="C16163" s="509">
        <v>69</v>
      </c>
      <c r="H16163" s="509">
        <v>0</v>
      </c>
    </row>
    <row r="16164" spans="1:8">
      <c r="A16164" s="508" t="s">
        <v>686</v>
      </c>
      <c r="B16164" s="509" t="s">
        <v>458</v>
      </c>
      <c r="C16164" s="509" t="s">
        <v>1044</v>
      </c>
      <c r="H16164" s="509">
        <v>0</v>
      </c>
    </row>
    <row r="16165" spans="1:8">
      <c r="A16165" s="508" t="s">
        <v>686</v>
      </c>
      <c r="B16165" s="509" t="s">
        <v>458</v>
      </c>
      <c r="C16165" s="509" t="s">
        <v>1045</v>
      </c>
      <c r="H16165" s="509">
        <v>0</v>
      </c>
    </row>
    <row r="16166" spans="1:8">
      <c r="A16166" s="508" t="s">
        <v>686</v>
      </c>
      <c r="B16166" s="509" t="s">
        <v>458</v>
      </c>
      <c r="C16166" s="509">
        <v>70</v>
      </c>
      <c r="H16166" s="509">
        <v>0</v>
      </c>
    </row>
    <row r="16167" spans="1:8">
      <c r="A16167" s="508" t="s">
        <v>686</v>
      </c>
      <c r="B16167" s="509" t="s">
        <v>458</v>
      </c>
      <c r="C16167" s="509" t="s">
        <v>1046</v>
      </c>
      <c r="H16167" s="509">
        <v>0</v>
      </c>
    </row>
    <row r="16168" spans="1:8">
      <c r="A16168" s="508" t="s">
        <v>686</v>
      </c>
      <c r="B16168" s="509" t="s">
        <v>458</v>
      </c>
      <c r="C16168" s="509">
        <v>71</v>
      </c>
      <c r="H16168" s="509">
        <v>0</v>
      </c>
    </row>
    <row r="16169" spans="1:8">
      <c r="A16169" s="508" t="s">
        <v>686</v>
      </c>
      <c r="B16169" s="509" t="s">
        <v>458</v>
      </c>
      <c r="C16169" s="509" t="s">
        <v>1047</v>
      </c>
      <c r="H16169" s="509">
        <v>0</v>
      </c>
    </row>
    <row r="16170" spans="1:8">
      <c r="A16170" s="508" t="s">
        <v>686</v>
      </c>
      <c r="B16170" s="509" t="s">
        <v>458</v>
      </c>
      <c r="C16170" s="509" t="s">
        <v>1048</v>
      </c>
      <c r="H16170" s="509">
        <v>0</v>
      </c>
    </row>
    <row r="16171" spans="1:8">
      <c r="A16171" s="508" t="s">
        <v>686</v>
      </c>
      <c r="B16171" s="509" t="s">
        <v>458</v>
      </c>
      <c r="C16171" s="509" t="s">
        <v>1049</v>
      </c>
      <c r="H16171" s="509">
        <v>0</v>
      </c>
    </row>
    <row r="16172" spans="1:8">
      <c r="A16172" s="508" t="s">
        <v>686</v>
      </c>
      <c r="B16172" s="509" t="s">
        <v>458</v>
      </c>
      <c r="C16172" s="509" t="s">
        <v>1050</v>
      </c>
      <c r="H16172" s="509">
        <v>0</v>
      </c>
    </row>
    <row r="16173" spans="1:8">
      <c r="A16173" s="508" t="s">
        <v>686</v>
      </c>
      <c r="B16173" s="509" t="s">
        <v>458</v>
      </c>
      <c r="C16173" s="509" t="s">
        <v>1051</v>
      </c>
      <c r="H16173" s="509">
        <v>0</v>
      </c>
    </row>
    <row r="16174" spans="1:8">
      <c r="A16174" s="508" t="s">
        <v>686</v>
      </c>
      <c r="B16174" s="509" t="s">
        <v>458</v>
      </c>
      <c r="C16174" s="509">
        <v>72</v>
      </c>
      <c r="H16174" s="509">
        <v>0</v>
      </c>
    </row>
    <row r="16175" spans="1:8">
      <c r="A16175" s="508" t="s">
        <v>686</v>
      </c>
      <c r="B16175" s="509" t="s">
        <v>458</v>
      </c>
      <c r="C16175" s="509">
        <v>74</v>
      </c>
      <c r="H16175" s="509">
        <v>0</v>
      </c>
    </row>
    <row r="16176" spans="1:8">
      <c r="A16176" s="508" t="s">
        <v>686</v>
      </c>
      <c r="B16176" s="509" t="s">
        <v>458</v>
      </c>
      <c r="C16176" s="509" t="s">
        <v>4571</v>
      </c>
      <c r="D16176" s="509">
        <v>0</v>
      </c>
      <c r="E16176" s="509">
        <v>0</v>
      </c>
      <c r="F16176" s="509">
        <v>0</v>
      </c>
      <c r="G16176" s="509">
        <v>0</v>
      </c>
      <c r="H16176" s="509">
        <v>0</v>
      </c>
    </row>
    <row r="16177" spans="1:8">
      <c r="A16177" s="508" t="s">
        <v>687</v>
      </c>
      <c r="B16177" s="509" t="s">
        <v>459</v>
      </c>
      <c r="C16177" s="509">
        <v>1</v>
      </c>
      <c r="H16177" s="509">
        <v>0</v>
      </c>
    </row>
    <row r="16178" spans="1:8">
      <c r="A16178" s="508" t="s">
        <v>687</v>
      </c>
      <c r="B16178" s="509" t="s">
        <v>459</v>
      </c>
      <c r="C16178" s="509" t="s">
        <v>1023</v>
      </c>
      <c r="H16178" s="509">
        <v>0</v>
      </c>
    </row>
    <row r="16179" spans="1:8">
      <c r="A16179" s="508" t="s">
        <v>687</v>
      </c>
      <c r="B16179" s="509" t="s">
        <v>459</v>
      </c>
      <c r="C16179" s="509">
        <v>2</v>
      </c>
      <c r="H16179" s="509">
        <v>0</v>
      </c>
    </row>
    <row r="16180" spans="1:8">
      <c r="A16180" s="508" t="s">
        <v>687</v>
      </c>
      <c r="B16180" s="509" t="s">
        <v>459</v>
      </c>
      <c r="C16180" s="509">
        <v>3</v>
      </c>
      <c r="H16180" s="509">
        <v>0</v>
      </c>
    </row>
    <row r="16181" spans="1:8">
      <c r="A16181" s="508" t="s">
        <v>687</v>
      </c>
      <c r="B16181" s="509" t="s">
        <v>459</v>
      </c>
      <c r="C16181" s="509">
        <v>4</v>
      </c>
      <c r="H16181" s="509">
        <v>0</v>
      </c>
    </row>
    <row r="16182" spans="1:8">
      <c r="A16182" s="508" t="s">
        <v>687</v>
      </c>
      <c r="B16182" s="509" t="s">
        <v>459</v>
      </c>
      <c r="C16182" s="509">
        <v>5</v>
      </c>
      <c r="H16182" s="509">
        <v>0</v>
      </c>
    </row>
    <row r="16183" spans="1:8">
      <c r="A16183" s="508" t="s">
        <v>687</v>
      </c>
      <c r="B16183" s="509" t="s">
        <v>459</v>
      </c>
      <c r="C16183" s="509">
        <v>6</v>
      </c>
      <c r="H16183" s="509">
        <v>0</v>
      </c>
    </row>
    <row r="16184" spans="1:8">
      <c r="A16184" s="508" t="s">
        <v>687</v>
      </c>
      <c r="B16184" s="509" t="s">
        <v>459</v>
      </c>
      <c r="C16184" s="509">
        <v>7</v>
      </c>
      <c r="H16184" s="509">
        <v>0</v>
      </c>
    </row>
    <row r="16185" spans="1:8">
      <c r="A16185" s="508" t="s">
        <v>687</v>
      </c>
      <c r="B16185" s="509" t="s">
        <v>459</v>
      </c>
      <c r="C16185" s="509">
        <v>8</v>
      </c>
      <c r="H16185" s="509">
        <v>0</v>
      </c>
    </row>
    <row r="16186" spans="1:8">
      <c r="A16186" s="508" t="s">
        <v>687</v>
      </c>
      <c r="B16186" s="509" t="s">
        <v>459</v>
      </c>
      <c r="C16186" s="509">
        <v>9</v>
      </c>
      <c r="H16186" s="509">
        <v>0</v>
      </c>
    </row>
    <row r="16187" spans="1:8">
      <c r="A16187" s="508" t="s">
        <v>687</v>
      </c>
      <c r="B16187" s="509" t="s">
        <v>459</v>
      </c>
      <c r="C16187" s="509">
        <v>10</v>
      </c>
      <c r="H16187" s="509">
        <v>0</v>
      </c>
    </row>
    <row r="16188" spans="1:8">
      <c r="A16188" s="508" t="s">
        <v>687</v>
      </c>
      <c r="B16188" s="509" t="s">
        <v>459</v>
      </c>
      <c r="C16188" s="509">
        <v>11</v>
      </c>
      <c r="H16188" s="509">
        <v>0</v>
      </c>
    </row>
    <row r="16189" spans="1:8">
      <c r="A16189" s="508" t="s">
        <v>687</v>
      </c>
      <c r="B16189" s="509" t="s">
        <v>459</v>
      </c>
      <c r="C16189" s="509">
        <v>12</v>
      </c>
      <c r="H16189" s="509">
        <v>0</v>
      </c>
    </row>
    <row r="16190" spans="1:8">
      <c r="A16190" s="508" t="s">
        <v>687</v>
      </c>
      <c r="B16190" s="509" t="s">
        <v>459</v>
      </c>
      <c r="C16190" s="509">
        <v>13</v>
      </c>
      <c r="H16190" s="509">
        <v>0</v>
      </c>
    </row>
    <row r="16191" spans="1:8">
      <c r="A16191" s="508" t="s">
        <v>687</v>
      </c>
      <c r="B16191" s="509" t="s">
        <v>459</v>
      </c>
      <c r="C16191" s="509">
        <v>14</v>
      </c>
      <c r="H16191" s="509">
        <v>0</v>
      </c>
    </row>
    <row r="16192" spans="1:8">
      <c r="A16192" s="508" t="s">
        <v>687</v>
      </c>
      <c r="B16192" s="509" t="s">
        <v>459</v>
      </c>
      <c r="C16192" s="509">
        <v>15</v>
      </c>
      <c r="H16192" s="509">
        <v>0</v>
      </c>
    </row>
    <row r="16193" spans="1:8">
      <c r="A16193" s="508" t="s">
        <v>687</v>
      </c>
      <c r="B16193" s="509" t="s">
        <v>459</v>
      </c>
      <c r="C16193" s="509">
        <v>16</v>
      </c>
      <c r="H16193" s="509">
        <v>0</v>
      </c>
    </row>
    <row r="16194" spans="1:8">
      <c r="A16194" s="508" t="s">
        <v>687</v>
      </c>
      <c r="B16194" s="509" t="s">
        <v>459</v>
      </c>
      <c r="C16194" s="509">
        <v>17</v>
      </c>
      <c r="H16194" s="509">
        <v>0</v>
      </c>
    </row>
    <row r="16195" spans="1:8">
      <c r="A16195" s="508" t="s">
        <v>687</v>
      </c>
      <c r="B16195" s="509" t="s">
        <v>459</v>
      </c>
      <c r="C16195" s="509">
        <v>18</v>
      </c>
      <c r="H16195" s="509">
        <v>0</v>
      </c>
    </row>
    <row r="16196" spans="1:8">
      <c r="A16196" s="508" t="s">
        <v>687</v>
      </c>
      <c r="B16196" s="509" t="s">
        <v>459</v>
      </c>
      <c r="C16196" s="509" t="s">
        <v>1024</v>
      </c>
      <c r="H16196" s="509">
        <v>0</v>
      </c>
    </row>
    <row r="16197" spans="1:8">
      <c r="A16197" s="508" t="s">
        <v>687</v>
      </c>
      <c r="B16197" s="509" t="s">
        <v>459</v>
      </c>
      <c r="C16197" s="509" t="s">
        <v>1025</v>
      </c>
      <c r="H16197" s="509">
        <v>0</v>
      </c>
    </row>
    <row r="16198" spans="1:8">
      <c r="A16198" s="508" t="s">
        <v>687</v>
      </c>
      <c r="B16198" s="509" t="s">
        <v>459</v>
      </c>
      <c r="C16198" s="509">
        <v>19</v>
      </c>
      <c r="H16198" s="509">
        <v>0</v>
      </c>
    </row>
    <row r="16199" spans="1:8">
      <c r="A16199" s="508" t="s">
        <v>687</v>
      </c>
      <c r="B16199" s="509" t="s">
        <v>459</v>
      </c>
      <c r="C16199" s="509">
        <v>20</v>
      </c>
      <c r="H16199" s="509">
        <v>0</v>
      </c>
    </row>
    <row r="16200" spans="1:8">
      <c r="A16200" s="508" t="s">
        <v>687</v>
      </c>
      <c r="B16200" s="509" t="s">
        <v>459</v>
      </c>
      <c r="C16200" s="509">
        <v>21</v>
      </c>
      <c r="H16200" s="509">
        <v>0</v>
      </c>
    </row>
    <row r="16201" spans="1:8">
      <c r="A16201" s="508" t="s">
        <v>687</v>
      </c>
      <c r="B16201" s="509" t="s">
        <v>459</v>
      </c>
      <c r="C16201" s="509" t="s">
        <v>1026</v>
      </c>
      <c r="H16201" s="509">
        <v>0</v>
      </c>
    </row>
    <row r="16202" spans="1:8">
      <c r="A16202" s="508" t="s">
        <v>687</v>
      </c>
      <c r="B16202" s="509" t="s">
        <v>459</v>
      </c>
      <c r="C16202" s="509" t="s">
        <v>1027</v>
      </c>
      <c r="H16202" s="509">
        <v>0</v>
      </c>
    </row>
    <row r="16203" spans="1:8">
      <c r="A16203" s="508" t="s">
        <v>687</v>
      </c>
      <c r="B16203" s="509" t="s">
        <v>459</v>
      </c>
      <c r="C16203" s="509" t="s">
        <v>1028</v>
      </c>
      <c r="H16203" s="509">
        <v>0</v>
      </c>
    </row>
    <row r="16204" spans="1:8">
      <c r="A16204" s="508" t="s">
        <v>687</v>
      </c>
      <c r="B16204" s="509" t="s">
        <v>459</v>
      </c>
      <c r="C16204" s="509">
        <v>22</v>
      </c>
      <c r="H16204" s="509">
        <v>0</v>
      </c>
    </row>
    <row r="16205" spans="1:8">
      <c r="A16205" s="508" t="s">
        <v>687</v>
      </c>
      <c r="B16205" s="509" t="s">
        <v>459</v>
      </c>
      <c r="C16205" s="509">
        <v>23</v>
      </c>
      <c r="H16205" s="509">
        <v>0</v>
      </c>
    </row>
    <row r="16206" spans="1:8">
      <c r="A16206" s="508" t="s">
        <v>687</v>
      </c>
      <c r="B16206" s="509" t="s">
        <v>459</v>
      </c>
      <c r="C16206" s="509" t="s">
        <v>1029</v>
      </c>
      <c r="H16206" s="509">
        <v>0</v>
      </c>
    </row>
    <row r="16207" spans="1:8">
      <c r="A16207" s="508" t="s">
        <v>687</v>
      </c>
      <c r="B16207" s="509" t="s">
        <v>459</v>
      </c>
      <c r="C16207" s="509">
        <v>24</v>
      </c>
      <c r="H16207" s="509">
        <v>0</v>
      </c>
    </row>
    <row r="16208" spans="1:8">
      <c r="A16208" s="508" t="s">
        <v>687</v>
      </c>
      <c r="B16208" s="509" t="s">
        <v>459</v>
      </c>
      <c r="C16208" s="509">
        <v>25</v>
      </c>
    </row>
    <row r="16209" spans="1:8">
      <c r="A16209" s="508" t="s">
        <v>687</v>
      </c>
      <c r="B16209" s="509" t="s">
        <v>459</v>
      </c>
      <c r="C16209" s="509">
        <v>26</v>
      </c>
      <c r="H16209" s="509">
        <v>0</v>
      </c>
    </row>
    <row r="16210" spans="1:8">
      <c r="A16210" s="508" t="s">
        <v>687</v>
      </c>
      <c r="B16210" s="509" t="s">
        <v>459</v>
      </c>
      <c r="C16210" s="509">
        <v>27</v>
      </c>
      <c r="H16210" s="509">
        <v>0</v>
      </c>
    </row>
    <row r="16211" spans="1:8">
      <c r="A16211" s="508" t="s">
        <v>687</v>
      </c>
      <c r="B16211" s="509" t="s">
        <v>459</v>
      </c>
      <c r="C16211" s="509">
        <v>28</v>
      </c>
      <c r="H16211" s="509">
        <v>0</v>
      </c>
    </row>
    <row r="16212" spans="1:8">
      <c r="A16212" s="508" t="s">
        <v>687</v>
      </c>
      <c r="B16212" s="509" t="s">
        <v>459</v>
      </c>
      <c r="C16212" s="509">
        <v>29</v>
      </c>
      <c r="H16212" s="509">
        <v>0</v>
      </c>
    </row>
    <row r="16213" spans="1:8">
      <c r="A16213" s="508" t="s">
        <v>687</v>
      </c>
      <c r="B16213" s="509" t="s">
        <v>459</v>
      </c>
      <c r="C16213" s="509">
        <v>30</v>
      </c>
      <c r="H16213" s="509">
        <v>0</v>
      </c>
    </row>
    <row r="16214" spans="1:8">
      <c r="A16214" s="508" t="s">
        <v>687</v>
      </c>
      <c r="B16214" s="509" t="s">
        <v>459</v>
      </c>
      <c r="C16214" s="509">
        <v>31</v>
      </c>
      <c r="H16214" s="509">
        <v>0</v>
      </c>
    </row>
    <row r="16215" spans="1:8">
      <c r="A16215" s="508" t="s">
        <v>687</v>
      </c>
      <c r="B16215" s="509" t="s">
        <v>459</v>
      </c>
      <c r="C16215" s="509">
        <v>32</v>
      </c>
      <c r="H16215" s="509">
        <v>0</v>
      </c>
    </row>
    <row r="16216" spans="1:8">
      <c r="A16216" s="508" t="s">
        <v>687</v>
      </c>
      <c r="B16216" s="509" t="s">
        <v>459</v>
      </c>
      <c r="C16216" s="509">
        <v>33</v>
      </c>
      <c r="H16216" s="509">
        <v>0</v>
      </c>
    </row>
    <row r="16217" spans="1:8">
      <c r="A16217" s="508" t="s">
        <v>687</v>
      </c>
      <c r="B16217" s="509" t="s">
        <v>459</v>
      </c>
      <c r="C16217" s="509">
        <v>34</v>
      </c>
      <c r="H16217" s="509">
        <v>0</v>
      </c>
    </row>
    <row r="16218" spans="1:8">
      <c r="A16218" s="508" t="s">
        <v>687</v>
      </c>
      <c r="B16218" s="509" t="s">
        <v>459</v>
      </c>
      <c r="C16218" s="509">
        <v>35</v>
      </c>
      <c r="H16218" s="509">
        <v>0</v>
      </c>
    </row>
    <row r="16219" spans="1:8">
      <c r="A16219" s="508" t="s">
        <v>687</v>
      </c>
      <c r="B16219" s="509" t="s">
        <v>459</v>
      </c>
      <c r="C16219" s="509">
        <v>36</v>
      </c>
      <c r="H16219" s="509">
        <v>0</v>
      </c>
    </row>
    <row r="16220" spans="1:8">
      <c r="A16220" s="508" t="s">
        <v>687</v>
      </c>
      <c r="B16220" s="509" t="s">
        <v>459</v>
      </c>
      <c r="C16220" s="509">
        <v>37</v>
      </c>
      <c r="H16220" s="509">
        <v>0</v>
      </c>
    </row>
    <row r="16221" spans="1:8">
      <c r="A16221" s="508" t="s">
        <v>687</v>
      </c>
      <c r="B16221" s="509" t="s">
        <v>459</v>
      </c>
      <c r="C16221" s="509">
        <v>38</v>
      </c>
      <c r="H16221" s="509">
        <v>0</v>
      </c>
    </row>
    <row r="16222" spans="1:8">
      <c r="A16222" s="508" t="s">
        <v>687</v>
      </c>
      <c r="B16222" s="509" t="s">
        <v>459</v>
      </c>
      <c r="C16222" s="509" t="s">
        <v>1030</v>
      </c>
    </row>
    <row r="16223" spans="1:8">
      <c r="A16223" s="508" t="s">
        <v>687</v>
      </c>
      <c r="B16223" s="509" t="s">
        <v>459</v>
      </c>
      <c r="C16223" s="509">
        <v>39</v>
      </c>
      <c r="H16223" s="509">
        <v>0</v>
      </c>
    </row>
    <row r="16224" spans="1:8">
      <c r="A16224" s="508" t="s">
        <v>687</v>
      </c>
      <c r="B16224" s="509" t="s">
        <v>459</v>
      </c>
      <c r="C16224" s="509">
        <v>40</v>
      </c>
      <c r="H16224" s="509">
        <v>0</v>
      </c>
    </row>
    <row r="16225" spans="1:8">
      <c r="A16225" s="508" t="s">
        <v>687</v>
      </c>
      <c r="B16225" s="509" t="s">
        <v>459</v>
      </c>
      <c r="C16225" s="509">
        <v>41</v>
      </c>
      <c r="H16225" s="509">
        <v>0</v>
      </c>
    </row>
    <row r="16226" spans="1:8">
      <c r="A16226" s="508" t="s">
        <v>687</v>
      </c>
      <c r="B16226" s="509" t="s">
        <v>459</v>
      </c>
      <c r="C16226" s="509">
        <v>42</v>
      </c>
      <c r="H16226" s="509">
        <v>0</v>
      </c>
    </row>
    <row r="16227" spans="1:8">
      <c r="A16227" s="508" t="s">
        <v>687</v>
      </c>
      <c r="B16227" s="509" t="s">
        <v>459</v>
      </c>
      <c r="C16227" s="509">
        <v>43</v>
      </c>
      <c r="H16227" s="509">
        <v>0</v>
      </c>
    </row>
    <row r="16228" spans="1:8">
      <c r="A16228" s="508" t="s">
        <v>687</v>
      </c>
      <c r="B16228" s="509" t="s">
        <v>459</v>
      </c>
      <c r="C16228" s="509">
        <v>44</v>
      </c>
      <c r="H16228" s="509">
        <v>0</v>
      </c>
    </row>
    <row r="16229" spans="1:8">
      <c r="A16229" s="508" t="s">
        <v>687</v>
      </c>
      <c r="B16229" s="509" t="s">
        <v>459</v>
      </c>
      <c r="C16229" s="509">
        <v>45</v>
      </c>
      <c r="H16229" s="509">
        <v>0</v>
      </c>
    </row>
    <row r="16230" spans="1:8">
      <c r="A16230" s="508" t="s">
        <v>687</v>
      </c>
      <c r="B16230" s="509" t="s">
        <v>459</v>
      </c>
      <c r="C16230" s="509">
        <v>46</v>
      </c>
      <c r="H16230" s="509">
        <v>0</v>
      </c>
    </row>
    <row r="16231" spans="1:8">
      <c r="A16231" s="508" t="s">
        <v>687</v>
      </c>
      <c r="B16231" s="509" t="s">
        <v>459</v>
      </c>
      <c r="C16231" s="509">
        <v>47</v>
      </c>
      <c r="H16231" s="509">
        <v>0</v>
      </c>
    </row>
    <row r="16232" spans="1:8">
      <c r="A16232" s="508" t="s">
        <v>687</v>
      </c>
      <c r="B16232" s="509" t="s">
        <v>459</v>
      </c>
      <c r="C16232" s="509">
        <v>48</v>
      </c>
      <c r="H16232" s="509">
        <v>0</v>
      </c>
    </row>
    <row r="16233" spans="1:8">
      <c r="A16233" s="508" t="s">
        <v>687</v>
      </c>
      <c r="B16233" s="509" t="s">
        <v>459</v>
      </c>
      <c r="C16233" s="509">
        <v>49</v>
      </c>
      <c r="H16233" s="509">
        <v>0</v>
      </c>
    </row>
    <row r="16234" spans="1:8">
      <c r="A16234" s="508" t="s">
        <v>687</v>
      </c>
      <c r="B16234" s="509" t="s">
        <v>459</v>
      </c>
      <c r="C16234" s="509">
        <v>50</v>
      </c>
      <c r="H16234" s="509">
        <v>0</v>
      </c>
    </row>
    <row r="16235" spans="1:8">
      <c r="A16235" s="508" t="s">
        <v>687</v>
      </c>
      <c r="B16235" s="509" t="s">
        <v>459</v>
      </c>
      <c r="C16235" s="509">
        <v>51</v>
      </c>
      <c r="H16235" s="509">
        <v>0</v>
      </c>
    </row>
    <row r="16236" spans="1:8">
      <c r="A16236" s="508" t="s">
        <v>687</v>
      </c>
      <c r="B16236" s="509" t="s">
        <v>459</v>
      </c>
      <c r="C16236" s="509" t="s">
        <v>1031</v>
      </c>
      <c r="H16236" s="509">
        <v>0</v>
      </c>
    </row>
    <row r="16237" spans="1:8">
      <c r="A16237" s="508" t="s">
        <v>687</v>
      </c>
      <c r="B16237" s="509" t="s">
        <v>459</v>
      </c>
      <c r="C16237" s="509" t="s">
        <v>1032</v>
      </c>
      <c r="H16237" s="509">
        <v>0</v>
      </c>
    </row>
    <row r="16238" spans="1:8">
      <c r="A16238" s="508" t="s">
        <v>687</v>
      </c>
      <c r="B16238" s="509" t="s">
        <v>459</v>
      </c>
      <c r="C16238" s="509">
        <v>52</v>
      </c>
      <c r="H16238" s="509">
        <v>0</v>
      </c>
    </row>
    <row r="16239" spans="1:8">
      <c r="A16239" s="508" t="s">
        <v>687</v>
      </c>
      <c r="B16239" s="509" t="s">
        <v>459</v>
      </c>
      <c r="C16239" s="509">
        <v>53</v>
      </c>
      <c r="H16239" s="509">
        <v>0</v>
      </c>
    </row>
    <row r="16240" spans="1:8">
      <c r="A16240" s="508" t="s">
        <v>687</v>
      </c>
      <c r="B16240" s="509" t="s">
        <v>459</v>
      </c>
      <c r="C16240" s="509">
        <v>54</v>
      </c>
      <c r="H16240" s="509">
        <v>0</v>
      </c>
    </row>
    <row r="16241" spans="1:8">
      <c r="A16241" s="508" t="s">
        <v>687</v>
      </c>
      <c r="B16241" s="509" t="s">
        <v>459</v>
      </c>
      <c r="C16241" s="509">
        <v>55</v>
      </c>
      <c r="H16241" s="509">
        <v>0</v>
      </c>
    </row>
    <row r="16242" spans="1:8">
      <c r="A16242" s="508" t="s">
        <v>687</v>
      </c>
      <c r="B16242" s="509" t="s">
        <v>459</v>
      </c>
      <c r="C16242" s="509">
        <v>56</v>
      </c>
      <c r="H16242" s="509">
        <v>0</v>
      </c>
    </row>
    <row r="16243" spans="1:8">
      <c r="A16243" s="508" t="s">
        <v>687</v>
      </c>
      <c r="B16243" s="509" t="s">
        <v>459</v>
      </c>
      <c r="C16243" s="509">
        <v>57</v>
      </c>
      <c r="H16243" s="509">
        <v>0</v>
      </c>
    </row>
    <row r="16244" spans="1:8">
      <c r="A16244" s="508" t="s">
        <v>687</v>
      </c>
      <c r="B16244" s="509" t="s">
        <v>459</v>
      </c>
      <c r="C16244" s="509">
        <v>58</v>
      </c>
      <c r="H16244" s="509">
        <v>0</v>
      </c>
    </row>
    <row r="16245" spans="1:8">
      <c r="A16245" s="508" t="s">
        <v>687</v>
      </c>
      <c r="B16245" s="509" t="s">
        <v>459</v>
      </c>
      <c r="C16245" s="509">
        <v>59</v>
      </c>
      <c r="H16245" s="509">
        <v>0</v>
      </c>
    </row>
    <row r="16246" spans="1:8">
      <c r="A16246" s="508" t="s">
        <v>687</v>
      </c>
      <c r="B16246" s="509" t="s">
        <v>459</v>
      </c>
      <c r="C16246" s="509">
        <v>60</v>
      </c>
      <c r="H16246" s="509">
        <v>0</v>
      </c>
    </row>
    <row r="16247" spans="1:8">
      <c r="A16247" s="508" t="s">
        <v>687</v>
      </c>
      <c r="B16247" s="509" t="s">
        <v>459</v>
      </c>
      <c r="C16247" s="509">
        <v>61</v>
      </c>
      <c r="H16247" s="509">
        <v>0</v>
      </c>
    </row>
    <row r="16248" spans="1:8">
      <c r="A16248" s="508" t="s">
        <v>687</v>
      </c>
      <c r="B16248" s="509" t="s">
        <v>459</v>
      </c>
      <c r="C16248" s="509">
        <v>62</v>
      </c>
      <c r="H16248" s="509">
        <v>0</v>
      </c>
    </row>
    <row r="16249" spans="1:8">
      <c r="A16249" s="508" t="s">
        <v>687</v>
      </c>
      <c r="B16249" s="509" t="s">
        <v>459</v>
      </c>
      <c r="C16249" s="509">
        <v>63</v>
      </c>
      <c r="H16249" s="509">
        <v>0</v>
      </c>
    </row>
    <row r="16250" spans="1:8">
      <c r="A16250" s="508" t="s">
        <v>687</v>
      </c>
      <c r="B16250" s="509" t="s">
        <v>459</v>
      </c>
      <c r="C16250" s="509" t="s">
        <v>1033</v>
      </c>
      <c r="H16250" s="509">
        <v>0</v>
      </c>
    </row>
    <row r="16251" spans="1:8">
      <c r="A16251" s="508" t="s">
        <v>687</v>
      </c>
      <c r="B16251" s="509" t="s">
        <v>459</v>
      </c>
      <c r="C16251" s="509" t="s">
        <v>1034</v>
      </c>
      <c r="H16251" s="509">
        <v>0</v>
      </c>
    </row>
    <row r="16252" spans="1:8">
      <c r="A16252" s="508" t="s">
        <v>687</v>
      </c>
      <c r="B16252" s="509" t="s">
        <v>459</v>
      </c>
      <c r="C16252" s="509">
        <v>64</v>
      </c>
      <c r="H16252" s="509">
        <v>0</v>
      </c>
    </row>
    <row r="16253" spans="1:8">
      <c r="A16253" s="508" t="s">
        <v>687</v>
      </c>
      <c r="B16253" s="509" t="s">
        <v>459</v>
      </c>
      <c r="C16253" s="509" t="s">
        <v>1035</v>
      </c>
      <c r="H16253" s="509">
        <v>0</v>
      </c>
    </row>
    <row r="16254" spans="1:8">
      <c r="A16254" s="508" t="s">
        <v>687</v>
      </c>
      <c r="B16254" s="509" t="s">
        <v>459</v>
      </c>
      <c r="C16254" s="509">
        <v>65</v>
      </c>
      <c r="H16254" s="509">
        <v>0</v>
      </c>
    </row>
    <row r="16255" spans="1:8">
      <c r="A16255" s="508" t="s">
        <v>687</v>
      </c>
      <c r="B16255" s="509" t="s">
        <v>459</v>
      </c>
      <c r="C16255" s="509">
        <v>66</v>
      </c>
      <c r="H16255" s="509">
        <v>0</v>
      </c>
    </row>
    <row r="16256" spans="1:8">
      <c r="A16256" s="508" t="s">
        <v>687</v>
      </c>
      <c r="B16256" s="509" t="s">
        <v>459</v>
      </c>
      <c r="C16256" s="509" t="s">
        <v>1036</v>
      </c>
      <c r="H16256" s="509">
        <v>0</v>
      </c>
    </row>
    <row r="16257" spans="1:8">
      <c r="A16257" s="508" t="s">
        <v>687</v>
      </c>
      <c r="B16257" s="509" t="s">
        <v>459</v>
      </c>
      <c r="C16257" s="509" t="s">
        <v>1037</v>
      </c>
      <c r="H16257" s="509">
        <v>0</v>
      </c>
    </row>
    <row r="16258" spans="1:8">
      <c r="A16258" s="508" t="s">
        <v>687</v>
      </c>
      <c r="B16258" s="509" t="s">
        <v>459</v>
      </c>
      <c r="C16258" s="509" t="s">
        <v>1038</v>
      </c>
      <c r="H16258" s="509">
        <v>0</v>
      </c>
    </row>
    <row r="16259" spans="1:8">
      <c r="A16259" s="508" t="s">
        <v>687</v>
      </c>
      <c r="B16259" s="509" t="s">
        <v>459</v>
      </c>
      <c r="C16259" s="509" t="s">
        <v>1039</v>
      </c>
      <c r="H16259" s="509">
        <v>0</v>
      </c>
    </row>
    <row r="16260" spans="1:8">
      <c r="A16260" s="508" t="s">
        <v>687</v>
      </c>
      <c r="B16260" s="509" t="s">
        <v>459</v>
      </c>
      <c r="C16260" s="509" t="s">
        <v>1040</v>
      </c>
      <c r="H16260" s="509">
        <v>0</v>
      </c>
    </row>
    <row r="16261" spans="1:8">
      <c r="A16261" s="508" t="s">
        <v>687</v>
      </c>
      <c r="B16261" s="509" t="s">
        <v>459</v>
      </c>
      <c r="C16261" s="509" t="s">
        <v>1041</v>
      </c>
      <c r="H16261" s="509">
        <v>0</v>
      </c>
    </row>
    <row r="16262" spans="1:8">
      <c r="A16262" s="508" t="s">
        <v>687</v>
      </c>
      <c r="B16262" s="509" t="s">
        <v>459</v>
      </c>
      <c r="C16262" s="509" t="s">
        <v>1042</v>
      </c>
    </row>
    <row r="16263" spans="1:8">
      <c r="A16263" s="508" t="s">
        <v>687</v>
      </c>
      <c r="B16263" s="509" t="s">
        <v>459</v>
      </c>
      <c r="C16263" s="509">
        <v>67</v>
      </c>
      <c r="H16263" s="509">
        <v>0</v>
      </c>
    </row>
    <row r="16264" spans="1:8">
      <c r="A16264" s="508" t="s">
        <v>687</v>
      </c>
      <c r="B16264" s="509" t="s">
        <v>459</v>
      </c>
      <c r="C16264" s="509">
        <v>68</v>
      </c>
      <c r="H16264" s="509">
        <v>0</v>
      </c>
    </row>
    <row r="16265" spans="1:8">
      <c r="A16265" s="508" t="s">
        <v>687</v>
      </c>
      <c r="B16265" s="509" t="s">
        <v>459</v>
      </c>
      <c r="C16265" s="509" t="s">
        <v>1043</v>
      </c>
      <c r="H16265" s="509">
        <v>0</v>
      </c>
    </row>
    <row r="16266" spans="1:8">
      <c r="A16266" s="508" t="s">
        <v>687</v>
      </c>
      <c r="B16266" s="509" t="s">
        <v>459</v>
      </c>
      <c r="C16266" s="509">
        <v>69</v>
      </c>
      <c r="H16266" s="509">
        <v>0</v>
      </c>
    </row>
    <row r="16267" spans="1:8">
      <c r="A16267" s="508" t="s">
        <v>687</v>
      </c>
      <c r="B16267" s="509" t="s">
        <v>459</v>
      </c>
      <c r="C16267" s="509" t="s">
        <v>1044</v>
      </c>
      <c r="H16267" s="509">
        <v>0</v>
      </c>
    </row>
    <row r="16268" spans="1:8">
      <c r="A16268" s="508" t="s">
        <v>687</v>
      </c>
      <c r="B16268" s="509" t="s">
        <v>459</v>
      </c>
      <c r="C16268" s="509" t="s">
        <v>1045</v>
      </c>
      <c r="H16268" s="509">
        <v>0</v>
      </c>
    </row>
    <row r="16269" spans="1:8">
      <c r="A16269" s="508" t="s">
        <v>687</v>
      </c>
      <c r="B16269" s="509" t="s">
        <v>459</v>
      </c>
      <c r="C16269" s="509">
        <v>70</v>
      </c>
      <c r="H16269" s="509">
        <v>0</v>
      </c>
    </row>
    <row r="16270" spans="1:8">
      <c r="A16270" s="508" t="s">
        <v>687</v>
      </c>
      <c r="B16270" s="509" t="s">
        <v>459</v>
      </c>
      <c r="C16270" s="509" t="s">
        <v>1046</v>
      </c>
      <c r="H16270" s="509">
        <v>0</v>
      </c>
    </row>
    <row r="16271" spans="1:8">
      <c r="A16271" s="508" t="s">
        <v>687</v>
      </c>
      <c r="B16271" s="509" t="s">
        <v>459</v>
      </c>
      <c r="C16271" s="509">
        <v>71</v>
      </c>
      <c r="H16271" s="509">
        <v>0</v>
      </c>
    </row>
    <row r="16272" spans="1:8">
      <c r="A16272" s="508" t="s">
        <v>687</v>
      </c>
      <c r="B16272" s="509" t="s">
        <v>459</v>
      </c>
      <c r="C16272" s="509" t="s">
        <v>1047</v>
      </c>
      <c r="H16272" s="509">
        <v>0</v>
      </c>
    </row>
    <row r="16273" spans="1:8">
      <c r="A16273" s="508" t="s">
        <v>687</v>
      </c>
      <c r="B16273" s="509" t="s">
        <v>459</v>
      </c>
      <c r="C16273" s="509" t="s">
        <v>1048</v>
      </c>
      <c r="H16273" s="509">
        <v>0</v>
      </c>
    </row>
    <row r="16274" spans="1:8">
      <c r="A16274" s="508" t="s">
        <v>687</v>
      </c>
      <c r="B16274" s="509" t="s">
        <v>459</v>
      </c>
      <c r="C16274" s="509" t="s">
        <v>1049</v>
      </c>
      <c r="H16274" s="509">
        <v>0</v>
      </c>
    </row>
    <row r="16275" spans="1:8">
      <c r="A16275" s="508" t="s">
        <v>687</v>
      </c>
      <c r="B16275" s="509" t="s">
        <v>459</v>
      </c>
      <c r="C16275" s="509" t="s">
        <v>1050</v>
      </c>
      <c r="H16275" s="509">
        <v>0</v>
      </c>
    </row>
    <row r="16276" spans="1:8">
      <c r="A16276" s="508" t="s">
        <v>687</v>
      </c>
      <c r="B16276" s="509" t="s">
        <v>459</v>
      </c>
      <c r="C16276" s="509" t="s">
        <v>1051</v>
      </c>
      <c r="H16276" s="509">
        <v>0</v>
      </c>
    </row>
    <row r="16277" spans="1:8">
      <c r="A16277" s="508" t="s">
        <v>687</v>
      </c>
      <c r="B16277" s="509" t="s">
        <v>459</v>
      </c>
      <c r="C16277" s="509">
        <v>72</v>
      </c>
      <c r="H16277" s="509">
        <v>0</v>
      </c>
    </row>
    <row r="16278" spans="1:8">
      <c r="A16278" s="508" t="s">
        <v>687</v>
      </c>
      <c r="B16278" s="509" t="s">
        <v>459</v>
      </c>
      <c r="C16278" s="509">
        <v>74</v>
      </c>
      <c r="H16278" s="509">
        <v>0</v>
      </c>
    </row>
    <row r="16279" spans="1:8">
      <c r="A16279" s="508" t="s">
        <v>687</v>
      </c>
      <c r="B16279" s="509" t="s">
        <v>459</v>
      </c>
      <c r="C16279" s="509" t="s">
        <v>4573</v>
      </c>
      <c r="D16279" s="509">
        <v>0</v>
      </c>
      <c r="E16279" s="509">
        <v>0</v>
      </c>
      <c r="F16279" s="509">
        <v>0</v>
      </c>
      <c r="G16279" s="509">
        <v>0</v>
      </c>
      <c r="H16279" s="509">
        <v>0</v>
      </c>
    </row>
    <row r="16280" spans="1:8">
      <c r="D16280" s="509">
        <f>SUM(D6:D16279)/2</f>
        <v>2783.5</v>
      </c>
      <c r="E16280" s="509">
        <f t="shared" ref="E16280:H16280" si="0">SUM(E6:E16279)/2</f>
        <v>528</v>
      </c>
      <c r="F16280" s="509">
        <f t="shared" si="0"/>
        <v>229.5</v>
      </c>
      <c r="G16280" s="509">
        <f t="shared" si="0"/>
        <v>32</v>
      </c>
      <c r="H16280" s="509">
        <f t="shared" si="0"/>
        <v>3013</v>
      </c>
    </row>
  </sheetData>
  <autoFilter ref="A5:H16273" xr:uid="{00000000-0009-0000-0000-000019000000}"/>
  <phoneticPr fontId="5"/>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sheetPr codeName="Sheet27">
    <tabColor rgb="FFFF0000"/>
  </sheetPr>
  <dimension ref="A1:M796"/>
  <sheetViews>
    <sheetView zoomScale="85" zoomScaleNormal="85" workbookViewId="0">
      <pane xSplit="2" ySplit="5" topLeftCell="C384" activePane="bottomRight" state="frozen"/>
      <selection activeCell="C6" sqref="C6"/>
      <selection pane="topRight" activeCell="C6" sqref="C6"/>
      <selection pane="bottomLeft" activeCell="C6" sqref="C6"/>
      <selection pane="bottomRight" activeCell="J396" sqref="J396"/>
    </sheetView>
  </sheetViews>
  <sheetFormatPr defaultColWidth="9.140625" defaultRowHeight="12"/>
  <cols>
    <col min="1" max="1" width="12.7109375" style="86" bestFit="1" customWidth="1"/>
    <col min="2" max="2" width="12.7109375" bestFit="1" customWidth="1"/>
    <col min="3" max="3" width="12.7109375" customWidth="1"/>
    <col min="4" max="13" width="12.7109375" bestFit="1" customWidth="1"/>
  </cols>
  <sheetData>
    <row r="1" spans="1:13" s="75" customFormat="1">
      <c r="A1" s="1099" t="s">
        <v>2622</v>
      </c>
      <c r="B1" s="74"/>
      <c r="C1" s="74"/>
      <c r="D1" s="74"/>
      <c r="E1" s="74"/>
      <c r="F1" s="74"/>
      <c r="G1" s="74"/>
      <c r="H1" s="74"/>
      <c r="I1" s="74"/>
      <c r="J1" s="74"/>
      <c r="K1" s="74"/>
      <c r="L1" s="74"/>
      <c r="M1" s="74"/>
    </row>
    <row r="2" spans="1:13" s="75" customFormat="1">
      <c r="A2" s="1097" t="s">
        <v>2623</v>
      </c>
      <c r="B2" s="76"/>
      <c r="C2" s="76" t="s">
        <v>2146</v>
      </c>
      <c r="D2" s="76" t="s">
        <v>304</v>
      </c>
      <c r="E2" s="76" t="s">
        <v>304</v>
      </c>
      <c r="F2" s="76" t="s">
        <v>304</v>
      </c>
      <c r="G2" s="76" t="s">
        <v>304</v>
      </c>
      <c r="H2" s="76" t="s">
        <v>304</v>
      </c>
      <c r="I2" s="76" t="s">
        <v>304</v>
      </c>
      <c r="J2" s="76" t="s">
        <v>304</v>
      </c>
      <c r="K2" s="76" t="s">
        <v>304</v>
      </c>
      <c r="L2" s="76" t="s">
        <v>304</v>
      </c>
      <c r="M2" s="76" t="s">
        <v>304</v>
      </c>
    </row>
    <row r="3" spans="1:13" s="75" customFormat="1">
      <c r="A3" s="84" t="s">
        <v>304</v>
      </c>
      <c r="B3" s="77" t="s">
        <v>304</v>
      </c>
      <c r="C3" s="77" t="s">
        <v>312</v>
      </c>
      <c r="D3" s="77" t="s">
        <v>304</v>
      </c>
      <c r="E3" s="77" t="s">
        <v>304</v>
      </c>
      <c r="F3" s="77" t="s">
        <v>304</v>
      </c>
      <c r="G3" s="77" t="s">
        <v>304</v>
      </c>
      <c r="H3" s="77" t="s">
        <v>304</v>
      </c>
      <c r="I3" s="77" t="s">
        <v>304</v>
      </c>
      <c r="J3" s="77" t="s">
        <v>304</v>
      </c>
      <c r="K3" s="77" t="s">
        <v>304</v>
      </c>
      <c r="L3" s="77" t="s">
        <v>304</v>
      </c>
      <c r="M3" s="77" t="s">
        <v>304</v>
      </c>
    </row>
    <row r="4" spans="1:13" s="80" customFormat="1" ht="48" customHeight="1">
      <c r="A4" s="1098" t="s">
        <v>2626</v>
      </c>
      <c r="B4" s="78" t="s">
        <v>2627</v>
      </c>
      <c r="C4" s="1100" t="s">
        <v>2707</v>
      </c>
      <c r="D4" s="1100" t="s">
        <v>2785</v>
      </c>
      <c r="E4" s="1100" t="s">
        <v>2786</v>
      </c>
      <c r="F4" s="1100" t="s">
        <v>2787</v>
      </c>
      <c r="G4" s="1100" t="s">
        <v>2788</v>
      </c>
      <c r="H4" s="1100" t="s">
        <v>2789</v>
      </c>
      <c r="I4" s="1100" t="s">
        <v>2790</v>
      </c>
      <c r="J4" s="1100" t="s">
        <v>2791</v>
      </c>
      <c r="K4" s="1100" t="s">
        <v>2792</v>
      </c>
      <c r="L4" s="1100" t="s">
        <v>2793</v>
      </c>
      <c r="M4" s="1100" t="s">
        <v>2794</v>
      </c>
    </row>
    <row r="5" spans="1:13">
      <c r="A5" s="781" t="s">
        <v>2795</v>
      </c>
      <c r="B5" s="782" t="s">
        <v>2796</v>
      </c>
      <c r="C5" s="782" t="s">
        <v>2797</v>
      </c>
      <c r="D5" s="782" t="s">
        <v>2798</v>
      </c>
      <c r="E5" s="782" t="s">
        <v>2147</v>
      </c>
      <c r="F5" s="782" t="s">
        <v>2148</v>
      </c>
      <c r="G5" s="782" t="s">
        <v>2149</v>
      </c>
      <c r="H5" s="782" t="s">
        <v>2150</v>
      </c>
      <c r="I5" s="782" t="s">
        <v>2151</v>
      </c>
      <c r="J5" s="782" t="s">
        <v>2152</v>
      </c>
      <c r="K5" s="782" t="s">
        <v>2153</v>
      </c>
      <c r="L5" s="782" t="s">
        <v>2154</v>
      </c>
      <c r="M5" s="782" t="s">
        <v>2155</v>
      </c>
    </row>
    <row r="6" spans="1:13" s="509" customFormat="1">
      <c r="A6" s="508" t="s">
        <v>532</v>
      </c>
      <c r="B6" s="509" t="s">
        <v>303</v>
      </c>
      <c r="C6" s="509" t="s">
        <v>4574</v>
      </c>
      <c r="D6" s="509">
        <v>524</v>
      </c>
      <c r="E6" s="509">
        <v>1</v>
      </c>
      <c r="F6" s="509">
        <v>10</v>
      </c>
      <c r="J6" s="509">
        <v>524</v>
      </c>
      <c r="K6" s="509">
        <v>1</v>
      </c>
      <c r="L6" s="509">
        <v>10</v>
      </c>
    </row>
    <row r="7" spans="1:13" s="509" customFormat="1">
      <c r="A7" s="508" t="s">
        <v>532</v>
      </c>
      <c r="B7" s="509" t="s">
        <v>303</v>
      </c>
      <c r="C7" s="509" t="s">
        <v>4575</v>
      </c>
      <c r="J7" s="509">
        <v>0</v>
      </c>
      <c r="K7" s="509">
        <v>0</v>
      </c>
      <c r="L7" s="509">
        <v>0</v>
      </c>
    </row>
    <row r="8" spans="1:13" s="509" customFormat="1">
      <c r="A8" s="508" t="s">
        <v>532</v>
      </c>
      <c r="B8" s="509" t="s">
        <v>303</v>
      </c>
      <c r="C8" s="509" t="s">
        <v>4576</v>
      </c>
      <c r="D8" s="509">
        <v>7</v>
      </c>
      <c r="F8" s="509">
        <v>7</v>
      </c>
      <c r="I8" s="509">
        <v>0</v>
      </c>
      <c r="J8" s="509">
        <v>7</v>
      </c>
      <c r="K8" s="509">
        <v>0</v>
      </c>
      <c r="L8" s="509">
        <v>7</v>
      </c>
    </row>
    <row r="9" spans="1:13" s="509" customFormat="1">
      <c r="A9" s="508" t="s">
        <v>532</v>
      </c>
      <c r="B9" s="509" t="s">
        <v>303</v>
      </c>
      <c r="C9" s="509" t="s">
        <v>4577</v>
      </c>
      <c r="D9" s="509">
        <v>2</v>
      </c>
      <c r="F9" s="509">
        <v>2</v>
      </c>
      <c r="I9" s="509">
        <v>0</v>
      </c>
      <c r="J9" s="509">
        <v>2</v>
      </c>
      <c r="K9" s="509">
        <v>0</v>
      </c>
      <c r="L9" s="509">
        <v>2</v>
      </c>
    </row>
    <row r="10" spans="1:13" s="509" customFormat="1">
      <c r="A10" s="508" t="s">
        <v>532</v>
      </c>
      <c r="B10" s="509" t="s">
        <v>303</v>
      </c>
      <c r="C10" s="509" t="s">
        <v>1406</v>
      </c>
      <c r="D10" s="509">
        <v>533</v>
      </c>
      <c r="E10" s="509">
        <v>1</v>
      </c>
      <c r="F10" s="509">
        <v>19</v>
      </c>
      <c r="G10" s="509">
        <v>0</v>
      </c>
      <c r="H10" s="509">
        <v>0</v>
      </c>
      <c r="I10" s="509">
        <v>0</v>
      </c>
      <c r="J10" s="509">
        <v>533</v>
      </c>
      <c r="K10" s="509">
        <v>1</v>
      </c>
      <c r="L10" s="509">
        <v>19</v>
      </c>
      <c r="M10" s="509">
        <v>0</v>
      </c>
    </row>
    <row r="11" spans="1:13" s="509" customFormat="1">
      <c r="A11" s="508" t="s">
        <v>533</v>
      </c>
      <c r="B11" s="509" t="s">
        <v>305</v>
      </c>
      <c r="C11" s="509" t="s">
        <v>4578</v>
      </c>
      <c r="D11" s="509">
        <v>43</v>
      </c>
      <c r="J11" s="509">
        <v>43</v>
      </c>
      <c r="K11" s="509">
        <v>0</v>
      </c>
      <c r="L11" s="509">
        <v>0</v>
      </c>
    </row>
    <row r="12" spans="1:13" s="509" customFormat="1">
      <c r="A12" s="508" t="s">
        <v>533</v>
      </c>
      <c r="B12" s="509" t="s">
        <v>305</v>
      </c>
      <c r="C12" s="509" t="s">
        <v>4579</v>
      </c>
      <c r="D12" s="509">
        <v>0</v>
      </c>
      <c r="J12" s="509">
        <v>0</v>
      </c>
      <c r="K12" s="509">
        <v>0</v>
      </c>
      <c r="L12" s="509">
        <v>0</v>
      </c>
    </row>
    <row r="13" spans="1:13" s="509" customFormat="1">
      <c r="A13" s="508" t="s">
        <v>533</v>
      </c>
      <c r="B13" s="509" t="s">
        <v>305</v>
      </c>
      <c r="C13" s="509" t="s">
        <v>4580</v>
      </c>
      <c r="D13" s="509">
        <v>18</v>
      </c>
      <c r="F13" s="509">
        <v>18</v>
      </c>
      <c r="I13" s="509">
        <v>0</v>
      </c>
      <c r="J13" s="509">
        <v>18</v>
      </c>
      <c r="K13" s="509">
        <v>0</v>
      </c>
      <c r="L13" s="509">
        <v>18</v>
      </c>
    </row>
    <row r="14" spans="1:13" s="509" customFormat="1">
      <c r="A14" s="508" t="s">
        <v>533</v>
      </c>
      <c r="B14" s="509" t="s">
        <v>305</v>
      </c>
      <c r="C14" s="509" t="s">
        <v>4581</v>
      </c>
      <c r="F14" s="509">
        <v>0</v>
      </c>
      <c r="I14" s="509">
        <v>0</v>
      </c>
      <c r="J14" s="509">
        <v>0</v>
      </c>
      <c r="K14" s="509">
        <v>0</v>
      </c>
      <c r="L14" s="509">
        <v>0</v>
      </c>
    </row>
    <row r="15" spans="1:13" s="509" customFormat="1">
      <c r="A15" s="508" t="s">
        <v>533</v>
      </c>
      <c r="B15" s="509" t="s">
        <v>305</v>
      </c>
      <c r="C15" s="509" t="s">
        <v>4571</v>
      </c>
      <c r="D15" s="509">
        <v>61</v>
      </c>
      <c r="E15" s="509">
        <v>0</v>
      </c>
      <c r="F15" s="509">
        <v>18</v>
      </c>
      <c r="G15" s="509">
        <v>0</v>
      </c>
      <c r="H15" s="509">
        <v>0</v>
      </c>
      <c r="I15" s="509">
        <v>0</v>
      </c>
      <c r="J15" s="509">
        <v>61</v>
      </c>
      <c r="K15" s="509">
        <v>0</v>
      </c>
      <c r="L15" s="509">
        <v>18</v>
      </c>
      <c r="M15" s="509">
        <v>0</v>
      </c>
    </row>
    <row r="16" spans="1:13" s="509" customFormat="1">
      <c r="A16" s="508" t="s">
        <v>534</v>
      </c>
      <c r="B16" s="509" t="s">
        <v>306</v>
      </c>
      <c r="C16" s="509" t="s">
        <v>4578</v>
      </c>
      <c r="D16" s="509">
        <v>26</v>
      </c>
      <c r="J16" s="509">
        <v>26</v>
      </c>
      <c r="K16" s="509">
        <v>0</v>
      </c>
      <c r="L16" s="509">
        <v>0</v>
      </c>
    </row>
    <row r="17" spans="1:13" s="509" customFormat="1">
      <c r="A17" s="508" t="s">
        <v>534</v>
      </c>
      <c r="B17" s="509" t="s">
        <v>306</v>
      </c>
      <c r="C17" s="509" t="s">
        <v>4579</v>
      </c>
      <c r="J17" s="509">
        <v>0</v>
      </c>
      <c r="K17" s="509">
        <v>0</v>
      </c>
      <c r="L17" s="509">
        <v>0</v>
      </c>
    </row>
    <row r="18" spans="1:13" s="509" customFormat="1">
      <c r="A18" s="508" t="s">
        <v>534</v>
      </c>
      <c r="B18" s="509" t="s">
        <v>306</v>
      </c>
      <c r="C18" s="509" t="s">
        <v>4580</v>
      </c>
      <c r="F18" s="509">
        <v>0</v>
      </c>
      <c r="I18" s="509">
        <v>0</v>
      </c>
      <c r="J18" s="509">
        <v>0</v>
      </c>
      <c r="K18" s="509">
        <v>0</v>
      </c>
      <c r="L18" s="509">
        <v>0</v>
      </c>
    </row>
    <row r="19" spans="1:13" s="509" customFormat="1">
      <c r="A19" s="508" t="s">
        <v>534</v>
      </c>
      <c r="B19" s="509" t="s">
        <v>306</v>
      </c>
      <c r="C19" s="509" t="s">
        <v>4581</v>
      </c>
      <c r="F19" s="509">
        <v>0</v>
      </c>
      <c r="I19" s="509">
        <v>0</v>
      </c>
      <c r="J19" s="509">
        <v>0</v>
      </c>
      <c r="K19" s="509">
        <v>0</v>
      </c>
      <c r="L19" s="509">
        <v>0</v>
      </c>
    </row>
    <row r="20" spans="1:13" s="509" customFormat="1">
      <c r="A20" s="508" t="s">
        <v>534</v>
      </c>
      <c r="B20" s="509" t="s">
        <v>306</v>
      </c>
      <c r="C20" s="509" t="s">
        <v>4571</v>
      </c>
      <c r="D20" s="509">
        <v>26</v>
      </c>
      <c r="E20" s="509">
        <v>0</v>
      </c>
      <c r="F20" s="509">
        <v>0</v>
      </c>
      <c r="G20" s="509">
        <v>0</v>
      </c>
      <c r="H20" s="509">
        <v>0</v>
      </c>
      <c r="I20" s="509">
        <v>0</v>
      </c>
      <c r="J20" s="509">
        <v>26</v>
      </c>
      <c r="K20" s="509">
        <v>0</v>
      </c>
      <c r="L20" s="509">
        <v>0</v>
      </c>
      <c r="M20" s="509">
        <v>0</v>
      </c>
    </row>
    <row r="21" spans="1:13" s="509" customFormat="1">
      <c r="A21" s="508" t="s">
        <v>535</v>
      </c>
      <c r="B21" s="509" t="s">
        <v>307</v>
      </c>
      <c r="C21" s="509" t="s">
        <v>4578</v>
      </c>
      <c r="D21" s="509">
        <v>41</v>
      </c>
      <c r="J21" s="509">
        <v>41</v>
      </c>
      <c r="K21" s="509">
        <v>0</v>
      </c>
      <c r="L21" s="509">
        <v>0</v>
      </c>
    </row>
    <row r="22" spans="1:13" s="509" customFormat="1">
      <c r="A22" s="508" t="s">
        <v>535</v>
      </c>
      <c r="B22" s="509" t="s">
        <v>307</v>
      </c>
      <c r="C22" s="509" t="s">
        <v>4579</v>
      </c>
      <c r="J22" s="509">
        <v>0</v>
      </c>
      <c r="K22" s="509">
        <v>0</v>
      </c>
      <c r="L22" s="509">
        <v>0</v>
      </c>
    </row>
    <row r="23" spans="1:13" s="509" customFormat="1">
      <c r="A23" s="508" t="s">
        <v>535</v>
      </c>
      <c r="B23" s="509" t="s">
        <v>307</v>
      </c>
      <c r="C23" s="509" t="s">
        <v>4580</v>
      </c>
      <c r="F23" s="509">
        <v>0</v>
      </c>
      <c r="I23" s="509">
        <v>0</v>
      </c>
      <c r="J23" s="509">
        <v>0</v>
      </c>
      <c r="K23" s="509">
        <v>0</v>
      </c>
      <c r="L23" s="509">
        <v>0</v>
      </c>
    </row>
    <row r="24" spans="1:13" s="509" customFormat="1">
      <c r="A24" s="508" t="s">
        <v>535</v>
      </c>
      <c r="B24" s="509" t="s">
        <v>307</v>
      </c>
      <c r="C24" s="509" t="s">
        <v>4581</v>
      </c>
      <c r="F24" s="509">
        <v>0</v>
      </c>
      <c r="I24" s="509">
        <v>0</v>
      </c>
      <c r="J24" s="509">
        <v>0</v>
      </c>
      <c r="K24" s="509">
        <v>0</v>
      </c>
      <c r="L24" s="509">
        <v>0</v>
      </c>
    </row>
    <row r="25" spans="1:13" s="509" customFormat="1">
      <c r="A25" s="508" t="s">
        <v>535</v>
      </c>
      <c r="B25" s="509" t="s">
        <v>307</v>
      </c>
      <c r="C25" s="509" t="s">
        <v>4571</v>
      </c>
      <c r="D25" s="509">
        <v>41</v>
      </c>
      <c r="E25" s="509">
        <v>0</v>
      </c>
      <c r="F25" s="509">
        <v>0</v>
      </c>
      <c r="G25" s="509">
        <v>0</v>
      </c>
      <c r="H25" s="509">
        <v>0</v>
      </c>
      <c r="I25" s="509">
        <v>0</v>
      </c>
      <c r="J25" s="509">
        <v>41</v>
      </c>
      <c r="K25" s="509">
        <v>0</v>
      </c>
      <c r="L25" s="509">
        <v>0</v>
      </c>
      <c r="M25" s="509">
        <v>0</v>
      </c>
    </row>
    <row r="26" spans="1:13" s="509" customFormat="1">
      <c r="A26" s="508" t="s">
        <v>536</v>
      </c>
      <c r="B26" s="509" t="s">
        <v>308</v>
      </c>
      <c r="C26" s="509" t="s">
        <v>4578</v>
      </c>
      <c r="D26" s="509">
        <v>200</v>
      </c>
      <c r="J26" s="509">
        <v>200</v>
      </c>
      <c r="K26" s="509">
        <v>0</v>
      </c>
      <c r="L26" s="509">
        <v>0</v>
      </c>
    </row>
    <row r="27" spans="1:13" s="509" customFormat="1">
      <c r="A27" s="508" t="s">
        <v>536</v>
      </c>
      <c r="B27" s="509" t="s">
        <v>308</v>
      </c>
      <c r="C27" s="509" t="s">
        <v>4579</v>
      </c>
      <c r="J27" s="509">
        <v>0</v>
      </c>
      <c r="K27" s="509">
        <v>0</v>
      </c>
      <c r="L27" s="509">
        <v>0</v>
      </c>
    </row>
    <row r="28" spans="1:13" s="509" customFormat="1">
      <c r="A28" s="508" t="s">
        <v>536</v>
      </c>
      <c r="B28" s="509" t="s">
        <v>308</v>
      </c>
      <c r="C28" s="509" t="s">
        <v>4580</v>
      </c>
      <c r="D28" s="509">
        <v>2</v>
      </c>
      <c r="F28" s="509">
        <v>2</v>
      </c>
      <c r="I28" s="509">
        <v>0</v>
      </c>
      <c r="J28" s="509">
        <v>2</v>
      </c>
      <c r="K28" s="509">
        <v>0</v>
      </c>
      <c r="L28" s="509">
        <v>2</v>
      </c>
    </row>
    <row r="29" spans="1:13" s="509" customFormat="1">
      <c r="A29" s="508" t="s">
        <v>536</v>
      </c>
      <c r="B29" s="509" t="s">
        <v>308</v>
      </c>
      <c r="C29" s="509" t="s">
        <v>4581</v>
      </c>
      <c r="F29" s="509">
        <v>0</v>
      </c>
      <c r="I29" s="509">
        <v>0</v>
      </c>
      <c r="J29" s="509">
        <v>0</v>
      </c>
      <c r="K29" s="509">
        <v>0</v>
      </c>
      <c r="L29" s="509">
        <v>0</v>
      </c>
    </row>
    <row r="30" spans="1:13" s="509" customFormat="1">
      <c r="A30" s="508" t="s">
        <v>536</v>
      </c>
      <c r="B30" s="509" t="s">
        <v>308</v>
      </c>
      <c r="C30" s="509" t="s">
        <v>4571</v>
      </c>
      <c r="D30" s="509">
        <v>202</v>
      </c>
      <c r="E30" s="509">
        <v>0</v>
      </c>
      <c r="F30" s="509">
        <v>2</v>
      </c>
      <c r="G30" s="509">
        <v>0</v>
      </c>
      <c r="H30" s="509">
        <v>0</v>
      </c>
      <c r="I30" s="509">
        <v>0</v>
      </c>
      <c r="J30" s="509">
        <v>202</v>
      </c>
      <c r="K30" s="509">
        <v>0</v>
      </c>
      <c r="L30" s="509">
        <v>2</v>
      </c>
      <c r="M30" s="509">
        <v>0</v>
      </c>
    </row>
    <row r="31" spans="1:13" s="509" customFormat="1">
      <c r="A31" s="508" t="s">
        <v>537</v>
      </c>
      <c r="B31" s="509" t="s">
        <v>309</v>
      </c>
      <c r="C31" s="509" t="s">
        <v>4578</v>
      </c>
      <c r="D31" s="509">
        <v>60</v>
      </c>
      <c r="F31" s="509">
        <v>3</v>
      </c>
      <c r="J31" s="509">
        <v>60</v>
      </c>
      <c r="K31" s="509">
        <v>0</v>
      </c>
      <c r="L31" s="509">
        <v>3</v>
      </c>
    </row>
    <row r="32" spans="1:13" s="509" customFormat="1">
      <c r="A32" s="508" t="s">
        <v>537</v>
      </c>
      <c r="B32" s="509" t="s">
        <v>309</v>
      </c>
      <c r="C32" s="509" t="s">
        <v>4579</v>
      </c>
      <c r="J32" s="509">
        <v>0</v>
      </c>
      <c r="K32" s="509">
        <v>0</v>
      </c>
      <c r="L32" s="509">
        <v>0</v>
      </c>
    </row>
    <row r="33" spans="1:13" s="509" customFormat="1">
      <c r="A33" s="508" t="s">
        <v>537</v>
      </c>
      <c r="B33" s="509" t="s">
        <v>309</v>
      </c>
      <c r="C33" s="509" t="s">
        <v>4580</v>
      </c>
      <c r="F33" s="509">
        <v>0</v>
      </c>
      <c r="I33" s="509">
        <v>0</v>
      </c>
      <c r="J33" s="509">
        <v>0</v>
      </c>
      <c r="K33" s="509">
        <v>0</v>
      </c>
      <c r="L33" s="509">
        <v>0</v>
      </c>
    </row>
    <row r="34" spans="1:13" s="509" customFormat="1">
      <c r="A34" s="508" t="s">
        <v>537</v>
      </c>
      <c r="B34" s="509" t="s">
        <v>309</v>
      </c>
      <c r="C34" s="509" t="s">
        <v>4581</v>
      </c>
      <c r="F34" s="509">
        <v>0</v>
      </c>
      <c r="I34" s="509">
        <v>0</v>
      </c>
      <c r="J34" s="509">
        <v>0</v>
      </c>
      <c r="K34" s="509">
        <v>0</v>
      </c>
      <c r="L34" s="509">
        <v>0</v>
      </c>
    </row>
    <row r="35" spans="1:13" s="509" customFormat="1">
      <c r="A35" s="508" t="s">
        <v>537</v>
      </c>
      <c r="B35" s="509" t="s">
        <v>309</v>
      </c>
      <c r="C35" s="509" t="s">
        <v>4571</v>
      </c>
      <c r="D35" s="509">
        <v>60</v>
      </c>
      <c r="E35" s="509">
        <v>0</v>
      </c>
      <c r="F35" s="509">
        <v>3</v>
      </c>
      <c r="G35" s="509">
        <v>0</v>
      </c>
      <c r="H35" s="509">
        <v>0</v>
      </c>
      <c r="I35" s="509">
        <v>0</v>
      </c>
      <c r="J35" s="509">
        <v>60</v>
      </c>
      <c r="K35" s="509">
        <v>0</v>
      </c>
      <c r="L35" s="509">
        <v>3</v>
      </c>
      <c r="M35" s="509">
        <v>0</v>
      </c>
    </row>
    <row r="36" spans="1:13" s="509" customFormat="1">
      <c r="A36" s="508" t="s">
        <v>538</v>
      </c>
      <c r="B36" s="509" t="s">
        <v>310</v>
      </c>
      <c r="C36" s="509" t="s">
        <v>4578</v>
      </c>
      <c r="D36" s="509">
        <v>33</v>
      </c>
      <c r="G36" s="509">
        <v>12</v>
      </c>
      <c r="J36" s="509">
        <v>45</v>
      </c>
      <c r="K36" s="509">
        <v>0</v>
      </c>
      <c r="L36" s="509">
        <v>0</v>
      </c>
    </row>
    <row r="37" spans="1:13" s="509" customFormat="1">
      <c r="A37" s="508" t="s">
        <v>538</v>
      </c>
      <c r="B37" s="509" t="s">
        <v>310</v>
      </c>
      <c r="C37" s="509" t="s">
        <v>4579</v>
      </c>
      <c r="J37" s="509">
        <v>0</v>
      </c>
      <c r="K37" s="509">
        <v>0</v>
      </c>
      <c r="L37" s="509">
        <v>0</v>
      </c>
    </row>
    <row r="38" spans="1:13" s="509" customFormat="1">
      <c r="A38" s="508" t="s">
        <v>538</v>
      </c>
      <c r="B38" s="509" t="s">
        <v>310</v>
      </c>
      <c r="C38" s="509" t="s">
        <v>4580</v>
      </c>
      <c r="D38" s="509">
        <v>28</v>
      </c>
      <c r="F38" s="509">
        <v>28</v>
      </c>
      <c r="I38" s="509">
        <v>0</v>
      </c>
      <c r="J38" s="509">
        <v>28</v>
      </c>
      <c r="K38" s="509">
        <v>0</v>
      </c>
      <c r="L38" s="509">
        <v>28</v>
      </c>
    </row>
    <row r="39" spans="1:13" s="509" customFormat="1">
      <c r="A39" s="508" t="s">
        <v>538</v>
      </c>
      <c r="B39" s="509" t="s">
        <v>310</v>
      </c>
      <c r="C39" s="509" t="s">
        <v>4581</v>
      </c>
      <c r="D39" s="509">
        <v>2</v>
      </c>
      <c r="F39" s="509">
        <v>2</v>
      </c>
      <c r="I39" s="509">
        <v>0</v>
      </c>
      <c r="J39" s="509">
        <v>2</v>
      </c>
      <c r="K39" s="509">
        <v>0</v>
      </c>
      <c r="L39" s="509">
        <v>2</v>
      </c>
    </row>
    <row r="40" spans="1:13" s="509" customFormat="1">
      <c r="A40" s="508" t="s">
        <v>538</v>
      </c>
      <c r="B40" s="509" t="s">
        <v>310</v>
      </c>
      <c r="C40" s="509" t="s">
        <v>4571</v>
      </c>
      <c r="D40" s="509">
        <v>63</v>
      </c>
      <c r="E40" s="509">
        <v>0</v>
      </c>
      <c r="F40" s="509">
        <v>30</v>
      </c>
      <c r="G40" s="509">
        <v>12</v>
      </c>
      <c r="H40" s="509">
        <v>0</v>
      </c>
      <c r="I40" s="509">
        <v>0</v>
      </c>
      <c r="J40" s="509">
        <v>75</v>
      </c>
      <c r="K40" s="509">
        <v>0</v>
      </c>
      <c r="L40" s="509">
        <v>30</v>
      </c>
      <c r="M40" s="509">
        <v>0</v>
      </c>
    </row>
    <row r="41" spans="1:13" s="509" customFormat="1">
      <c r="A41" s="508" t="s">
        <v>539</v>
      </c>
      <c r="B41" s="509" t="s">
        <v>313</v>
      </c>
      <c r="C41" s="509" t="s">
        <v>4578</v>
      </c>
      <c r="D41" s="509">
        <v>341</v>
      </c>
      <c r="E41" s="509">
        <v>0</v>
      </c>
      <c r="F41" s="509">
        <v>35</v>
      </c>
      <c r="G41" s="509">
        <v>0</v>
      </c>
      <c r="H41" s="509">
        <v>0</v>
      </c>
      <c r="I41" s="509">
        <v>0</v>
      </c>
      <c r="J41" s="509">
        <v>341</v>
      </c>
      <c r="K41" s="509">
        <v>0</v>
      </c>
      <c r="L41" s="509">
        <v>35</v>
      </c>
    </row>
    <row r="42" spans="1:13" s="509" customFormat="1">
      <c r="A42" s="508" t="s">
        <v>539</v>
      </c>
      <c r="B42" s="509" t="s">
        <v>313</v>
      </c>
      <c r="C42" s="509" t="s">
        <v>4579</v>
      </c>
      <c r="D42" s="509">
        <v>0</v>
      </c>
      <c r="E42" s="509">
        <v>0</v>
      </c>
      <c r="F42" s="509">
        <v>0</v>
      </c>
      <c r="G42" s="509">
        <v>0</v>
      </c>
      <c r="H42" s="509">
        <v>0</v>
      </c>
      <c r="I42" s="509">
        <v>0</v>
      </c>
      <c r="J42" s="509">
        <v>0</v>
      </c>
      <c r="K42" s="509">
        <v>0</v>
      </c>
      <c r="L42" s="509">
        <v>0</v>
      </c>
    </row>
    <row r="43" spans="1:13" s="509" customFormat="1">
      <c r="A43" s="508" t="s">
        <v>539</v>
      </c>
      <c r="B43" s="509" t="s">
        <v>313</v>
      </c>
      <c r="C43" s="509" t="s">
        <v>4580</v>
      </c>
      <c r="D43" s="509">
        <v>1</v>
      </c>
      <c r="F43" s="509">
        <v>1</v>
      </c>
      <c r="G43" s="509">
        <v>0</v>
      </c>
      <c r="I43" s="509">
        <v>0</v>
      </c>
      <c r="J43" s="509">
        <v>1</v>
      </c>
      <c r="K43" s="509">
        <v>0</v>
      </c>
      <c r="L43" s="509">
        <v>1</v>
      </c>
    </row>
    <row r="44" spans="1:13" s="509" customFormat="1">
      <c r="A44" s="508" t="s">
        <v>539</v>
      </c>
      <c r="B44" s="509" t="s">
        <v>313</v>
      </c>
      <c r="C44" s="509" t="s">
        <v>4581</v>
      </c>
      <c r="D44" s="509">
        <v>0</v>
      </c>
      <c r="F44" s="509">
        <v>0</v>
      </c>
      <c r="G44" s="509">
        <v>0</v>
      </c>
      <c r="I44" s="509">
        <v>0</v>
      </c>
      <c r="J44" s="509">
        <v>0</v>
      </c>
      <c r="K44" s="509">
        <v>0</v>
      </c>
      <c r="L44" s="509">
        <v>0</v>
      </c>
    </row>
    <row r="45" spans="1:13" s="509" customFormat="1">
      <c r="A45" s="508" t="s">
        <v>539</v>
      </c>
      <c r="B45" s="509" t="s">
        <v>313</v>
      </c>
      <c r="C45" s="509" t="s">
        <v>4571</v>
      </c>
      <c r="D45" s="509">
        <v>342</v>
      </c>
      <c r="E45" s="509">
        <v>0</v>
      </c>
      <c r="F45" s="509">
        <v>36</v>
      </c>
      <c r="G45" s="509">
        <v>0</v>
      </c>
      <c r="H45" s="509">
        <v>0</v>
      </c>
      <c r="I45" s="509">
        <v>0</v>
      </c>
      <c r="J45" s="509">
        <v>342</v>
      </c>
      <c r="K45" s="509">
        <v>0</v>
      </c>
      <c r="L45" s="509">
        <v>36</v>
      </c>
      <c r="M45" s="509">
        <v>0</v>
      </c>
    </row>
    <row r="46" spans="1:13" s="509" customFormat="1">
      <c r="A46" s="508" t="s">
        <v>540</v>
      </c>
      <c r="B46" s="509" t="s">
        <v>314</v>
      </c>
      <c r="C46" s="509" t="s">
        <v>4578</v>
      </c>
      <c r="D46" s="509">
        <v>32</v>
      </c>
      <c r="F46" s="509">
        <v>9</v>
      </c>
      <c r="J46" s="509">
        <v>32</v>
      </c>
      <c r="K46" s="509">
        <v>0</v>
      </c>
      <c r="L46" s="509">
        <v>9</v>
      </c>
    </row>
    <row r="47" spans="1:13" s="509" customFormat="1">
      <c r="A47" s="508" t="s">
        <v>540</v>
      </c>
      <c r="B47" s="509" t="s">
        <v>314</v>
      </c>
      <c r="C47" s="509" t="s">
        <v>4579</v>
      </c>
      <c r="J47" s="509">
        <v>0</v>
      </c>
      <c r="K47" s="509">
        <v>0</v>
      </c>
      <c r="L47" s="509">
        <v>0</v>
      </c>
    </row>
    <row r="48" spans="1:13" s="509" customFormat="1">
      <c r="A48" s="508" t="s">
        <v>540</v>
      </c>
      <c r="B48" s="509" t="s">
        <v>314</v>
      </c>
      <c r="C48" s="509" t="s">
        <v>4580</v>
      </c>
      <c r="F48" s="509">
        <v>0</v>
      </c>
      <c r="I48" s="509">
        <v>0</v>
      </c>
      <c r="J48" s="509">
        <v>0</v>
      </c>
      <c r="K48" s="509">
        <v>0</v>
      </c>
      <c r="L48" s="509">
        <v>0</v>
      </c>
    </row>
    <row r="49" spans="1:13" s="509" customFormat="1">
      <c r="A49" s="508" t="s">
        <v>540</v>
      </c>
      <c r="B49" s="509" t="s">
        <v>314</v>
      </c>
      <c r="C49" s="509" t="s">
        <v>4581</v>
      </c>
      <c r="F49" s="509">
        <v>0</v>
      </c>
      <c r="I49" s="509">
        <v>0</v>
      </c>
      <c r="J49" s="509">
        <v>0</v>
      </c>
      <c r="K49" s="509">
        <v>0</v>
      </c>
      <c r="L49" s="509">
        <v>0</v>
      </c>
    </row>
    <row r="50" spans="1:13" s="509" customFormat="1">
      <c r="A50" s="508" t="s">
        <v>540</v>
      </c>
      <c r="B50" s="509" t="s">
        <v>314</v>
      </c>
      <c r="C50" s="509" t="s">
        <v>4571</v>
      </c>
      <c r="D50" s="509">
        <v>32</v>
      </c>
      <c r="E50" s="509">
        <v>0</v>
      </c>
      <c r="F50" s="509">
        <v>9</v>
      </c>
      <c r="G50" s="509">
        <v>0</v>
      </c>
      <c r="H50" s="509">
        <v>0</v>
      </c>
      <c r="I50" s="509">
        <v>0</v>
      </c>
      <c r="J50" s="509">
        <v>32</v>
      </c>
      <c r="K50" s="509">
        <v>0</v>
      </c>
      <c r="L50" s="509">
        <v>9</v>
      </c>
      <c r="M50" s="509">
        <v>0</v>
      </c>
    </row>
    <row r="51" spans="1:13" s="509" customFormat="1">
      <c r="A51" s="508" t="s">
        <v>541</v>
      </c>
      <c r="B51" s="509" t="s">
        <v>315</v>
      </c>
      <c r="C51" s="509" t="s">
        <v>4578</v>
      </c>
      <c r="D51" s="509">
        <v>329</v>
      </c>
      <c r="E51" s="509">
        <v>14</v>
      </c>
      <c r="F51" s="509">
        <v>5</v>
      </c>
      <c r="G51" s="509">
        <v>0</v>
      </c>
      <c r="H51" s="509">
        <v>0</v>
      </c>
      <c r="I51" s="509">
        <v>0</v>
      </c>
      <c r="J51" s="509">
        <v>329</v>
      </c>
      <c r="K51" s="509">
        <v>14</v>
      </c>
      <c r="L51" s="509">
        <v>5</v>
      </c>
    </row>
    <row r="52" spans="1:13" s="509" customFormat="1">
      <c r="A52" s="508" t="s">
        <v>541</v>
      </c>
      <c r="B52" s="509" t="s">
        <v>315</v>
      </c>
      <c r="C52" s="509" t="s">
        <v>4579</v>
      </c>
      <c r="J52" s="509">
        <v>0</v>
      </c>
      <c r="K52" s="509">
        <v>0</v>
      </c>
      <c r="L52" s="509">
        <v>0</v>
      </c>
    </row>
    <row r="53" spans="1:13" s="509" customFormat="1">
      <c r="A53" s="508" t="s">
        <v>541</v>
      </c>
      <c r="B53" s="509" t="s">
        <v>315</v>
      </c>
      <c r="C53" s="509" t="s">
        <v>4580</v>
      </c>
      <c r="F53" s="509">
        <v>0</v>
      </c>
      <c r="I53" s="509">
        <v>0</v>
      </c>
      <c r="J53" s="509">
        <v>0</v>
      </c>
      <c r="K53" s="509">
        <v>0</v>
      </c>
      <c r="L53" s="509">
        <v>0</v>
      </c>
    </row>
    <row r="54" spans="1:13" s="509" customFormat="1">
      <c r="A54" s="508" t="s">
        <v>541</v>
      </c>
      <c r="B54" s="509" t="s">
        <v>315</v>
      </c>
      <c r="C54" s="509" t="s">
        <v>4581</v>
      </c>
      <c r="F54" s="509">
        <v>0</v>
      </c>
      <c r="I54" s="509">
        <v>0</v>
      </c>
      <c r="J54" s="509">
        <v>0</v>
      </c>
      <c r="K54" s="509">
        <v>0</v>
      </c>
      <c r="L54" s="509">
        <v>0</v>
      </c>
    </row>
    <row r="55" spans="1:13" s="509" customFormat="1">
      <c r="A55" s="508" t="s">
        <v>541</v>
      </c>
      <c r="B55" s="509" t="s">
        <v>315</v>
      </c>
      <c r="C55" s="509" t="s">
        <v>4571</v>
      </c>
      <c r="D55" s="509">
        <v>329</v>
      </c>
      <c r="E55" s="509">
        <v>14</v>
      </c>
      <c r="F55" s="509">
        <v>5</v>
      </c>
      <c r="G55" s="509">
        <v>0</v>
      </c>
      <c r="H55" s="509">
        <v>0</v>
      </c>
      <c r="I55" s="509">
        <v>0</v>
      </c>
      <c r="J55" s="509">
        <v>329</v>
      </c>
      <c r="K55" s="509">
        <v>14</v>
      </c>
      <c r="L55" s="509">
        <v>5</v>
      </c>
      <c r="M55" s="509">
        <v>0</v>
      </c>
    </row>
    <row r="56" spans="1:13" s="509" customFormat="1">
      <c r="A56" s="508" t="s">
        <v>542</v>
      </c>
      <c r="B56" s="509" t="s">
        <v>316</v>
      </c>
      <c r="C56" s="509" t="s">
        <v>4578</v>
      </c>
      <c r="D56" s="509">
        <v>96</v>
      </c>
      <c r="F56" s="509">
        <v>55</v>
      </c>
      <c r="J56" s="509">
        <v>96</v>
      </c>
      <c r="K56" s="509">
        <v>0</v>
      </c>
      <c r="L56" s="509">
        <v>55</v>
      </c>
    </row>
    <row r="57" spans="1:13" s="509" customFormat="1">
      <c r="A57" s="508" t="s">
        <v>542</v>
      </c>
      <c r="B57" s="509" t="s">
        <v>316</v>
      </c>
      <c r="C57" s="509" t="s">
        <v>4579</v>
      </c>
      <c r="J57" s="509">
        <v>0</v>
      </c>
      <c r="K57" s="509">
        <v>0</v>
      </c>
      <c r="L57" s="509">
        <v>0</v>
      </c>
    </row>
    <row r="58" spans="1:13" s="509" customFormat="1">
      <c r="A58" s="508" t="s">
        <v>542</v>
      </c>
      <c r="B58" s="509" t="s">
        <v>316</v>
      </c>
      <c r="C58" s="509" t="s">
        <v>4580</v>
      </c>
      <c r="F58" s="509">
        <v>0</v>
      </c>
      <c r="I58" s="509">
        <v>0</v>
      </c>
      <c r="J58" s="509">
        <v>0</v>
      </c>
      <c r="K58" s="509">
        <v>0</v>
      </c>
      <c r="L58" s="509">
        <v>0</v>
      </c>
    </row>
    <row r="59" spans="1:13" s="509" customFormat="1">
      <c r="A59" s="508" t="s">
        <v>542</v>
      </c>
      <c r="B59" s="509" t="s">
        <v>316</v>
      </c>
      <c r="C59" s="509" t="s">
        <v>4581</v>
      </c>
      <c r="F59" s="509">
        <v>0</v>
      </c>
      <c r="I59" s="509">
        <v>0</v>
      </c>
      <c r="J59" s="509">
        <v>0</v>
      </c>
      <c r="K59" s="509">
        <v>0</v>
      </c>
      <c r="L59" s="509">
        <v>0</v>
      </c>
    </row>
    <row r="60" spans="1:13" s="509" customFormat="1">
      <c r="A60" s="508" t="s">
        <v>542</v>
      </c>
      <c r="B60" s="509" t="s">
        <v>316</v>
      </c>
      <c r="C60" s="509" t="s">
        <v>4571</v>
      </c>
      <c r="D60" s="509">
        <v>96</v>
      </c>
      <c r="E60" s="509">
        <v>0</v>
      </c>
      <c r="F60" s="509">
        <v>55</v>
      </c>
      <c r="G60" s="509">
        <v>0</v>
      </c>
      <c r="H60" s="509">
        <v>0</v>
      </c>
      <c r="I60" s="509">
        <v>0</v>
      </c>
      <c r="J60" s="509">
        <v>96</v>
      </c>
      <c r="K60" s="509">
        <v>0</v>
      </c>
      <c r="L60" s="509">
        <v>55</v>
      </c>
      <c r="M60" s="509">
        <v>0</v>
      </c>
    </row>
    <row r="61" spans="1:13" s="509" customFormat="1">
      <c r="A61" s="508" t="s">
        <v>543</v>
      </c>
      <c r="B61" s="509" t="s">
        <v>317</v>
      </c>
      <c r="C61" s="509" t="s">
        <v>4578</v>
      </c>
      <c r="D61" s="509">
        <v>572</v>
      </c>
      <c r="J61" s="509">
        <v>572</v>
      </c>
      <c r="K61" s="509">
        <v>0</v>
      </c>
      <c r="L61" s="509">
        <v>0</v>
      </c>
    </row>
    <row r="62" spans="1:13" s="509" customFormat="1">
      <c r="A62" s="508" t="s">
        <v>543</v>
      </c>
      <c r="B62" s="509" t="s">
        <v>317</v>
      </c>
      <c r="C62" s="509" t="s">
        <v>4579</v>
      </c>
      <c r="D62" s="509">
        <v>10</v>
      </c>
      <c r="J62" s="509">
        <v>10</v>
      </c>
      <c r="K62" s="509">
        <v>0</v>
      </c>
      <c r="L62" s="509">
        <v>0</v>
      </c>
    </row>
    <row r="63" spans="1:13" s="509" customFormat="1">
      <c r="A63" s="508" t="s">
        <v>543</v>
      </c>
      <c r="B63" s="509" t="s">
        <v>317</v>
      </c>
      <c r="C63" s="509" t="s">
        <v>4580</v>
      </c>
      <c r="D63" s="509">
        <v>2</v>
      </c>
      <c r="F63" s="509">
        <v>2</v>
      </c>
      <c r="I63" s="509">
        <v>0</v>
      </c>
      <c r="J63" s="509">
        <v>2</v>
      </c>
      <c r="K63" s="509">
        <v>0</v>
      </c>
      <c r="L63" s="509">
        <v>2</v>
      </c>
    </row>
    <row r="64" spans="1:13" s="509" customFormat="1">
      <c r="A64" s="508" t="s">
        <v>543</v>
      </c>
      <c r="B64" s="509" t="s">
        <v>317</v>
      </c>
      <c r="C64" s="509" t="s">
        <v>4581</v>
      </c>
      <c r="D64" s="509">
        <v>1</v>
      </c>
      <c r="F64" s="509">
        <v>1</v>
      </c>
      <c r="I64" s="509">
        <v>0</v>
      </c>
      <c r="J64" s="509">
        <v>1</v>
      </c>
      <c r="K64" s="509">
        <v>0</v>
      </c>
      <c r="L64" s="509">
        <v>1</v>
      </c>
    </row>
    <row r="65" spans="1:13" s="509" customFormat="1">
      <c r="A65" s="508" t="s">
        <v>543</v>
      </c>
      <c r="B65" s="509" t="s">
        <v>317</v>
      </c>
      <c r="C65" s="509" t="s">
        <v>4571</v>
      </c>
      <c r="D65" s="509">
        <v>585</v>
      </c>
      <c r="E65" s="509">
        <v>0</v>
      </c>
      <c r="F65" s="509">
        <v>3</v>
      </c>
      <c r="G65" s="509">
        <v>0</v>
      </c>
      <c r="H65" s="509">
        <v>0</v>
      </c>
      <c r="I65" s="509">
        <v>0</v>
      </c>
      <c r="J65" s="509">
        <v>585</v>
      </c>
      <c r="K65" s="509">
        <v>0</v>
      </c>
      <c r="L65" s="509">
        <v>3</v>
      </c>
      <c r="M65" s="509">
        <v>0</v>
      </c>
    </row>
    <row r="66" spans="1:13" s="509" customFormat="1">
      <c r="A66" s="508" t="s">
        <v>544</v>
      </c>
      <c r="B66" s="509" t="s">
        <v>318</v>
      </c>
      <c r="C66" s="509" t="s">
        <v>4578</v>
      </c>
      <c r="D66" s="509">
        <v>38</v>
      </c>
      <c r="G66" s="509">
        <v>4</v>
      </c>
      <c r="J66" s="509">
        <v>42</v>
      </c>
      <c r="K66" s="509">
        <v>0</v>
      </c>
      <c r="L66" s="509">
        <v>0</v>
      </c>
    </row>
    <row r="67" spans="1:13" s="509" customFormat="1">
      <c r="A67" s="508" t="s">
        <v>544</v>
      </c>
      <c r="B67" s="509" t="s">
        <v>318</v>
      </c>
      <c r="C67" s="509" t="s">
        <v>4579</v>
      </c>
      <c r="J67" s="509">
        <v>0</v>
      </c>
      <c r="K67" s="509">
        <v>0</v>
      </c>
      <c r="L67" s="509">
        <v>0</v>
      </c>
    </row>
    <row r="68" spans="1:13" s="509" customFormat="1">
      <c r="A68" s="508" t="s">
        <v>544</v>
      </c>
      <c r="B68" s="509" t="s">
        <v>318</v>
      </c>
      <c r="C68" s="509" t="s">
        <v>4580</v>
      </c>
      <c r="F68" s="509">
        <v>0</v>
      </c>
      <c r="I68" s="509">
        <v>0</v>
      </c>
      <c r="J68" s="509">
        <v>0</v>
      </c>
      <c r="K68" s="509">
        <v>0</v>
      </c>
      <c r="L68" s="509">
        <v>0</v>
      </c>
    </row>
    <row r="69" spans="1:13" s="509" customFormat="1">
      <c r="A69" s="508" t="s">
        <v>544</v>
      </c>
      <c r="B69" s="509" t="s">
        <v>318</v>
      </c>
      <c r="C69" s="509" t="s">
        <v>4581</v>
      </c>
      <c r="F69" s="509">
        <v>0</v>
      </c>
      <c r="I69" s="509">
        <v>0</v>
      </c>
      <c r="J69" s="509">
        <v>0</v>
      </c>
      <c r="K69" s="509">
        <v>0</v>
      </c>
      <c r="L69" s="509">
        <v>0</v>
      </c>
    </row>
    <row r="70" spans="1:13" s="509" customFormat="1">
      <c r="A70" s="508" t="s">
        <v>544</v>
      </c>
      <c r="B70" s="509" t="s">
        <v>318</v>
      </c>
      <c r="C70" s="509" t="s">
        <v>4571</v>
      </c>
      <c r="D70" s="509">
        <v>38</v>
      </c>
      <c r="E70" s="509">
        <v>0</v>
      </c>
      <c r="F70" s="509">
        <v>0</v>
      </c>
      <c r="G70" s="509">
        <v>4</v>
      </c>
      <c r="H70" s="509">
        <v>0</v>
      </c>
      <c r="I70" s="509">
        <v>0</v>
      </c>
      <c r="J70" s="509">
        <v>42</v>
      </c>
      <c r="K70" s="509">
        <v>0</v>
      </c>
      <c r="L70" s="509">
        <v>0</v>
      </c>
      <c r="M70" s="509">
        <v>0</v>
      </c>
    </row>
    <row r="71" spans="1:13" s="509" customFormat="1">
      <c r="A71" s="508" t="s">
        <v>545</v>
      </c>
      <c r="B71" s="509" t="s">
        <v>319</v>
      </c>
      <c r="C71" s="509" t="s">
        <v>4578</v>
      </c>
      <c r="D71" s="509">
        <v>189</v>
      </c>
      <c r="F71" s="509">
        <v>45</v>
      </c>
      <c r="J71" s="509">
        <v>189</v>
      </c>
      <c r="K71" s="509">
        <v>0</v>
      </c>
      <c r="L71" s="509">
        <v>45</v>
      </c>
    </row>
    <row r="72" spans="1:13" s="509" customFormat="1">
      <c r="A72" s="508" t="s">
        <v>545</v>
      </c>
      <c r="B72" s="509" t="s">
        <v>319</v>
      </c>
      <c r="C72" s="509" t="s">
        <v>4579</v>
      </c>
      <c r="J72" s="509">
        <v>0</v>
      </c>
      <c r="K72" s="509">
        <v>0</v>
      </c>
      <c r="L72" s="509">
        <v>0</v>
      </c>
    </row>
    <row r="73" spans="1:13" s="509" customFormat="1">
      <c r="A73" s="508" t="s">
        <v>545</v>
      </c>
      <c r="B73" s="509" t="s">
        <v>319</v>
      </c>
      <c r="C73" s="509" t="s">
        <v>4580</v>
      </c>
      <c r="F73" s="509">
        <v>0</v>
      </c>
      <c r="I73" s="509">
        <v>0</v>
      </c>
      <c r="J73" s="509">
        <v>0</v>
      </c>
      <c r="K73" s="509">
        <v>0</v>
      </c>
      <c r="L73" s="509">
        <v>0</v>
      </c>
    </row>
    <row r="74" spans="1:13" s="509" customFormat="1">
      <c r="A74" s="508" t="s">
        <v>545</v>
      </c>
      <c r="B74" s="509" t="s">
        <v>319</v>
      </c>
      <c r="C74" s="509" t="s">
        <v>4581</v>
      </c>
      <c r="D74" s="509">
        <v>1</v>
      </c>
      <c r="F74" s="509">
        <v>1</v>
      </c>
      <c r="I74" s="509">
        <v>0</v>
      </c>
      <c r="J74" s="509">
        <v>1</v>
      </c>
      <c r="K74" s="509">
        <v>0</v>
      </c>
      <c r="L74" s="509">
        <v>1</v>
      </c>
    </row>
    <row r="75" spans="1:13" s="509" customFormat="1">
      <c r="A75" s="508" t="s">
        <v>545</v>
      </c>
      <c r="B75" s="509" t="s">
        <v>319</v>
      </c>
      <c r="C75" s="509" t="s">
        <v>4571</v>
      </c>
      <c r="D75" s="509">
        <v>190</v>
      </c>
      <c r="E75" s="509">
        <v>0</v>
      </c>
      <c r="F75" s="509">
        <v>46</v>
      </c>
      <c r="G75" s="509">
        <v>0</v>
      </c>
      <c r="H75" s="509">
        <v>0</v>
      </c>
      <c r="I75" s="509">
        <v>0</v>
      </c>
      <c r="J75" s="509">
        <v>190</v>
      </c>
      <c r="K75" s="509">
        <v>0</v>
      </c>
      <c r="L75" s="509">
        <v>46</v>
      </c>
      <c r="M75" s="509">
        <v>0</v>
      </c>
    </row>
    <row r="76" spans="1:13" s="509" customFormat="1">
      <c r="A76" s="508" t="s">
        <v>546</v>
      </c>
      <c r="B76" s="509" t="s">
        <v>320</v>
      </c>
      <c r="C76" s="509" t="s">
        <v>4578</v>
      </c>
      <c r="D76" s="509">
        <v>35</v>
      </c>
      <c r="F76" s="509">
        <v>3</v>
      </c>
      <c r="J76" s="509">
        <v>35</v>
      </c>
      <c r="K76" s="509">
        <v>0</v>
      </c>
      <c r="L76" s="509">
        <v>3</v>
      </c>
    </row>
    <row r="77" spans="1:13" s="509" customFormat="1">
      <c r="A77" s="508" t="s">
        <v>546</v>
      </c>
      <c r="B77" s="509" t="s">
        <v>320</v>
      </c>
      <c r="C77" s="509" t="s">
        <v>4579</v>
      </c>
      <c r="J77" s="509">
        <v>0</v>
      </c>
      <c r="K77" s="509">
        <v>0</v>
      </c>
      <c r="L77" s="509">
        <v>0</v>
      </c>
    </row>
    <row r="78" spans="1:13" s="509" customFormat="1">
      <c r="A78" s="508" t="s">
        <v>546</v>
      </c>
      <c r="B78" s="509" t="s">
        <v>320</v>
      </c>
      <c r="C78" s="509" t="s">
        <v>4580</v>
      </c>
      <c r="D78" s="509">
        <v>5</v>
      </c>
      <c r="F78" s="509">
        <v>5</v>
      </c>
      <c r="I78" s="509">
        <v>0</v>
      </c>
      <c r="J78" s="509">
        <v>5</v>
      </c>
      <c r="K78" s="509">
        <v>0</v>
      </c>
      <c r="L78" s="509">
        <v>5</v>
      </c>
    </row>
    <row r="79" spans="1:13" s="509" customFormat="1">
      <c r="A79" s="508" t="s">
        <v>546</v>
      </c>
      <c r="B79" s="509" t="s">
        <v>320</v>
      </c>
      <c r="C79" s="509" t="s">
        <v>4581</v>
      </c>
      <c r="F79" s="509">
        <v>0</v>
      </c>
      <c r="I79" s="509">
        <v>0</v>
      </c>
      <c r="J79" s="509">
        <v>0</v>
      </c>
      <c r="K79" s="509">
        <v>0</v>
      </c>
      <c r="L79" s="509">
        <v>0</v>
      </c>
    </row>
    <row r="80" spans="1:13" s="509" customFormat="1">
      <c r="A80" s="508" t="s">
        <v>546</v>
      </c>
      <c r="B80" s="509" t="s">
        <v>320</v>
      </c>
      <c r="C80" s="509" t="s">
        <v>4571</v>
      </c>
      <c r="D80" s="509">
        <v>40</v>
      </c>
      <c r="E80" s="509">
        <v>0</v>
      </c>
      <c r="F80" s="509">
        <v>8</v>
      </c>
      <c r="G80" s="509">
        <v>0</v>
      </c>
      <c r="H80" s="509">
        <v>0</v>
      </c>
      <c r="I80" s="509">
        <v>0</v>
      </c>
      <c r="J80" s="509">
        <v>40</v>
      </c>
      <c r="K80" s="509">
        <v>0</v>
      </c>
      <c r="L80" s="509">
        <v>8</v>
      </c>
      <c r="M80" s="509">
        <v>0</v>
      </c>
    </row>
    <row r="81" spans="1:13" s="509" customFormat="1">
      <c r="A81" s="508" t="s">
        <v>547</v>
      </c>
      <c r="B81" s="509" t="s">
        <v>321</v>
      </c>
      <c r="C81" s="509" t="s">
        <v>4578</v>
      </c>
      <c r="D81" s="509">
        <v>272</v>
      </c>
      <c r="E81" s="509">
        <v>0</v>
      </c>
      <c r="F81" s="509">
        <v>82</v>
      </c>
      <c r="G81" s="509">
        <v>0</v>
      </c>
      <c r="H81" s="509">
        <v>0</v>
      </c>
      <c r="I81" s="509">
        <v>0</v>
      </c>
      <c r="J81" s="509">
        <v>272</v>
      </c>
      <c r="K81" s="509">
        <v>0</v>
      </c>
      <c r="L81" s="509">
        <v>0</v>
      </c>
    </row>
    <row r="82" spans="1:13" s="509" customFormat="1">
      <c r="A82" s="508" t="s">
        <v>547</v>
      </c>
      <c r="B82" s="509" t="s">
        <v>321</v>
      </c>
      <c r="C82" s="509" t="s">
        <v>4579</v>
      </c>
      <c r="D82" s="509">
        <v>0</v>
      </c>
      <c r="E82" s="509">
        <v>0</v>
      </c>
      <c r="F82" s="509">
        <v>0</v>
      </c>
      <c r="G82" s="509">
        <v>0</v>
      </c>
      <c r="H82" s="509">
        <v>0</v>
      </c>
      <c r="I82" s="509">
        <v>0</v>
      </c>
      <c r="J82" s="509">
        <v>0</v>
      </c>
      <c r="K82" s="509">
        <v>0</v>
      </c>
      <c r="L82" s="509">
        <v>0</v>
      </c>
    </row>
    <row r="83" spans="1:13" s="509" customFormat="1">
      <c r="A83" s="508" t="s">
        <v>547</v>
      </c>
      <c r="B83" s="509" t="s">
        <v>321</v>
      </c>
      <c r="C83" s="509" t="s">
        <v>4580</v>
      </c>
      <c r="D83" s="509">
        <v>0</v>
      </c>
      <c r="F83" s="509">
        <v>0</v>
      </c>
      <c r="G83" s="509">
        <v>0</v>
      </c>
      <c r="I83" s="509">
        <v>0</v>
      </c>
      <c r="J83" s="509">
        <v>0</v>
      </c>
      <c r="K83" s="509">
        <v>0</v>
      </c>
      <c r="L83" s="509">
        <v>0</v>
      </c>
    </row>
    <row r="84" spans="1:13" s="509" customFormat="1">
      <c r="A84" s="508" t="s">
        <v>547</v>
      </c>
      <c r="B84" s="509" t="s">
        <v>321</v>
      </c>
      <c r="C84" s="509" t="s">
        <v>4581</v>
      </c>
      <c r="D84" s="509">
        <v>2</v>
      </c>
      <c r="F84" s="509">
        <v>2</v>
      </c>
      <c r="G84" s="509">
        <v>0</v>
      </c>
      <c r="I84" s="509">
        <v>0</v>
      </c>
      <c r="J84" s="509">
        <v>0</v>
      </c>
      <c r="K84" s="509">
        <v>0</v>
      </c>
      <c r="L84" s="509">
        <v>0</v>
      </c>
    </row>
    <row r="85" spans="1:13" s="509" customFormat="1">
      <c r="A85" s="508" t="s">
        <v>547</v>
      </c>
      <c r="B85" s="509" t="s">
        <v>321</v>
      </c>
      <c r="C85" s="509" t="s">
        <v>4571</v>
      </c>
      <c r="D85" s="509">
        <v>274</v>
      </c>
      <c r="E85" s="509">
        <v>0</v>
      </c>
      <c r="F85" s="509">
        <v>84</v>
      </c>
      <c r="G85" s="509">
        <v>0</v>
      </c>
      <c r="H85" s="509">
        <v>0</v>
      </c>
      <c r="I85" s="509">
        <v>0</v>
      </c>
      <c r="J85" s="509">
        <v>274</v>
      </c>
      <c r="K85" s="509">
        <v>0</v>
      </c>
      <c r="L85" s="509">
        <v>84</v>
      </c>
      <c r="M85" s="509">
        <v>0</v>
      </c>
    </row>
    <row r="86" spans="1:13" s="509" customFormat="1">
      <c r="A86" s="508" t="s">
        <v>548</v>
      </c>
      <c r="B86" s="509" t="s">
        <v>322</v>
      </c>
      <c r="C86" s="509" t="s">
        <v>4578</v>
      </c>
      <c r="D86" s="509">
        <v>76</v>
      </c>
      <c r="F86" s="509">
        <v>4</v>
      </c>
      <c r="J86" s="509">
        <v>76</v>
      </c>
      <c r="K86" s="509">
        <v>0</v>
      </c>
      <c r="L86" s="509">
        <v>4</v>
      </c>
    </row>
    <row r="87" spans="1:13" s="509" customFormat="1">
      <c r="A87" s="508" t="s">
        <v>548</v>
      </c>
      <c r="B87" s="509" t="s">
        <v>322</v>
      </c>
      <c r="C87" s="509" t="s">
        <v>4579</v>
      </c>
      <c r="J87" s="509">
        <v>0</v>
      </c>
      <c r="K87" s="509">
        <v>0</v>
      </c>
      <c r="L87" s="509">
        <v>0</v>
      </c>
    </row>
    <row r="88" spans="1:13" s="509" customFormat="1">
      <c r="A88" s="508" t="s">
        <v>548</v>
      </c>
      <c r="B88" s="509" t="s">
        <v>322</v>
      </c>
      <c r="C88" s="509" t="s">
        <v>4580</v>
      </c>
      <c r="F88" s="509">
        <v>0</v>
      </c>
      <c r="I88" s="509">
        <v>0</v>
      </c>
      <c r="J88" s="509">
        <v>0</v>
      </c>
      <c r="K88" s="509">
        <v>0</v>
      </c>
      <c r="L88" s="509">
        <v>0</v>
      </c>
    </row>
    <row r="89" spans="1:13" s="509" customFormat="1">
      <c r="A89" s="508" t="s">
        <v>548</v>
      </c>
      <c r="B89" s="509" t="s">
        <v>322</v>
      </c>
      <c r="C89" s="509" t="s">
        <v>4581</v>
      </c>
      <c r="F89" s="509">
        <v>0</v>
      </c>
      <c r="I89" s="509">
        <v>0</v>
      </c>
      <c r="J89" s="509">
        <v>0</v>
      </c>
      <c r="K89" s="509">
        <v>0</v>
      </c>
      <c r="L89" s="509">
        <v>0</v>
      </c>
    </row>
    <row r="90" spans="1:13" s="509" customFormat="1">
      <c r="A90" s="508" t="s">
        <v>548</v>
      </c>
      <c r="B90" s="509" t="s">
        <v>322</v>
      </c>
      <c r="C90" s="509" t="s">
        <v>4571</v>
      </c>
      <c r="D90" s="509">
        <v>76</v>
      </c>
      <c r="E90" s="509">
        <v>0</v>
      </c>
      <c r="F90" s="509">
        <v>4</v>
      </c>
      <c r="G90" s="509">
        <v>0</v>
      </c>
      <c r="H90" s="509">
        <v>0</v>
      </c>
      <c r="I90" s="509">
        <v>0</v>
      </c>
      <c r="J90" s="509">
        <v>76</v>
      </c>
      <c r="K90" s="509">
        <v>0</v>
      </c>
      <c r="L90" s="509">
        <v>4</v>
      </c>
      <c r="M90" s="509">
        <v>0</v>
      </c>
    </row>
    <row r="91" spans="1:13" s="509" customFormat="1">
      <c r="A91" s="508" t="s">
        <v>549</v>
      </c>
      <c r="B91" s="509" t="s">
        <v>323</v>
      </c>
      <c r="C91" s="509" t="s">
        <v>4578</v>
      </c>
      <c r="D91" s="509">
        <v>83</v>
      </c>
      <c r="F91" s="509">
        <v>35</v>
      </c>
      <c r="J91" s="509">
        <v>83</v>
      </c>
      <c r="K91" s="509">
        <v>0</v>
      </c>
      <c r="L91" s="509">
        <v>35</v>
      </c>
    </row>
    <row r="92" spans="1:13" s="509" customFormat="1">
      <c r="A92" s="508" t="s">
        <v>549</v>
      </c>
      <c r="B92" s="509" t="s">
        <v>323</v>
      </c>
      <c r="C92" s="509" t="s">
        <v>4579</v>
      </c>
      <c r="J92" s="509">
        <v>0</v>
      </c>
      <c r="K92" s="509">
        <v>0</v>
      </c>
      <c r="L92" s="509">
        <v>0</v>
      </c>
    </row>
    <row r="93" spans="1:13" s="509" customFormat="1">
      <c r="A93" s="508" t="s">
        <v>549</v>
      </c>
      <c r="B93" s="509" t="s">
        <v>323</v>
      </c>
      <c r="C93" s="509" t="s">
        <v>4580</v>
      </c>
      <c r="F93" s="509">
        <v>0</v>
      </c>
      <c r="I93" s="509">
        <v>0</v>
      </c>
      <c r="J93" s="509">
        <v>0</v>
      </c>
      <c r="K93" s="509">
        <v>0</v>
      </c>
      <c r="L93" s="509">
        <v>0</v>
      </c>
    </row>
    <row r="94" spans="1:13" s="509" customFormat="1">
      <c r="A94" s="508" t="s">
        <v>549</v>
      </c>
      <c r="B94" s="509" t="s">
        <v>323</v>
      </c>
      <c r="C94" s="509" t="s">
        <v>4581</v>
      </c>
      <c r="D94" s="509">
        <v>1</v>
      </c>
      <c r="F94" s="509">
        <v>1</v>
      </c>
      <c r="I94" s="509">
        <v>0</v>
      </c>
      <c r="J94" s="509">
        <v>1</v>
      </c>
      <c r="K94" s="509">
        <v>0</v>
      </c>
      <c r="L94" s="509">
        <v>1</v>
      </c>
    </row>
    <row r="95" spans="1:13" s="509" customFormat="1">
      <c r="A95" s="508" t="s">
        <v>549</v>
      </c>
      <c r="B95" s="509" t="s">
        <v>323</v>
      </c>
      <c r="C95" s="509" t="s">
        <v>4571</v>
      </c>
      <c r="D95" s="509">
        <v>84</v>
      </c>
      <c r="E95" s="509">
        <v>0</v>
      </c>
      <c r="F95" s="509">
        <v>36</v>
      </c>
      <c r="G95" s="509">
        <v>0</v>
      </c>
      <c r="H95" s="509">
        <v>0</v>
      </c>
      <c r="I95" s="509">
        <v>0</v>
      </c>
      <c r="J95" s="509">
        <v>84</v>
      </c>
      <c r="K95" s="509">
        <v>0</v>
      </c>
      <c r="L95" s="509">
        <v>36</v>
      </c>
      <c r="M95" s="509">
        <v>0</v>
      </c>
    </row>
    <row r="96" spans="1:13" s="509" customFormat="1">
      <c r="A96" s="508" t="s">
        <v>550</v>
      </c>
      <c r="B96" s="509" t="s">
        <v>324</v>
      </c>
      <c r="C96" s="509" t="s">
        <v>4578</v>
      </c>
      <c r="D96" s="509">
        <v>34</v>
      </c>
      <c r="E96" s="509">
        <v>0</v>
      </c>
      <c r="F96" s="509">
        <v>25</v>
      </c>
      <c r="H96" s="509">
        <v>0</v>
      </c>
      <c r="J96" s="509">
        <v>34</v>
      </c>
      <c r="K96" s="509">
        <v>0</v>
      </c>
      <c r="L96" s="509">
        <v>25</v>
      </c>
    </row>
    <row r="97" spans="1:13" s="509" customFormat="1">
      <c r="A97" s="508" t="s">
        <v>550</v>
      </c>
      <c r="B97" s="509" t="s">
        <v>324</v>
      </c>
      <c r="C97" s="509" t="s">
        <v>4579</v>
      </c>
      <c r="J97" s="509">
        <v>0</v>
      </c>
      <c r="K97" s="509">
        <v>0</v>
      </c>
      <c r="L97" s="509">
        <v>0</v>
      </c>
    </row>
    <row r="98" spans="1:13" s="509" customFormat="1">
      <c r="A98" s="508" t="s">
        <v>550</v>
      </c>
      <c r="B98" s="509" t="s">
        <v>324</v>
      </c>
      <c r="C98" s="509" t="s">
        <v>4580</v>
      </c>
      <c r="F98" s="509">
        <v>0</v>
      </c>
      <c r="I98" s="509">
        <v>0</v>
      </c>
      <c r="J98" s="509">
        <v>0</v>
      </c>
      <c r="K98" s="509">
        <v>0</v>
      </c>
      <c r="L98" s="509">
        <v>0</v>
      </c>
    </row>
    <row r="99" spans="1:13" s="509" customFormat="1">
      <c r="A99" s="508" t="s">
        <v>550</v>
      </c>
      <c r="B99" s="509" t="s">
        <v>324</v>
      </c>
      <c r="C99" s="509" t="s">
        <v>4581</v>
      </c>
      <c r="F99" s="509">
        <v>0</v>
      </c>
      <c r="I99" s="509">
        <v>0</v>
      </c>
      <c r="J99" s="509">
        <v>0</v>
      </c>
      <c r="K99" s="509">
        <v>0</v>
      </c>
      <c r="L99" s="509">
        <v>0</v>
      </c>
    </row>
    <row r="100" spans="1:13" s="509" customFormat="1">
      <c r="A100" s="508" t="s">
        <v>550</v>
      </c>
      <c r="B100" s="509" t="s">
        <v>324</v>
      </c>
      <c r="C100" s="509" t="s">
        <v>4571</v>
      </c>
      <c r="D100" s="509">
        <v>34</v>
      </c>
      <c r="E100" s="509">
        <v>0</v>
      </c>
      <c r="F100" s="509">
        <v>25</v>
      </c>
      <c r="G100" s="509">
        <v>0</v>
      </c>
      <c r="H100" s="509">
        <v>0</v>
      </c>
      <c r="I100" s="509">
        <v>0</v>
      </c>
      <c r="J100" s="509">
        <v>34</v>
      </c>
      <c r="K100" s="509">
        <v>0</v>
      </c>
      <c r="L100" s="509">
        <v>25</v>
      </c>
      <c r="M100" s="509">
        <v>0</v>
      </c>
    </row>
    <row r="101" spans="1:13" s="509" customFormat="1">
      <c r="A101" s="508" t="s">
        <v>551</v>
      </c>
      <c r="B101" s="509" t="s">
        <v>325</v>
      </c>
      <c r="C101" s="509" t="s">
        <v>4574</v>
      </c>
      <c r="D101" s="509">
        <v>539</v>
      </c>
      <c r="F101" s="509">
        <v>82</v>
      </c>
      <c r="J101" s="509">
        <v>539</v>
      </c>
      <c r="K101" s="509">
        <v>0</v>
      </c>
      <c r="L101" s="509">
        <v>82</v>
      </c>
    </row>
    <row r="102" spans="1:13" s="509" customFormat="1">
      <c r="A102" s="508" t="s">
        <v>551</v>
      </c>
      <c r="B102" s="509" t="s">
        <v>325</v>
      </c>
      <c r="C102" s="509" t="s">
        <v>4575</v>
      </c>
      <c r="D102" s="509">
        <v>28</v>
      </c>
      <c r="F102" s="509">
        <v>0</v>
      </c>
      <c r="J102" s="509">
        <v>28</v>
      </c>
      <c r="K102" s="509">
        <v>0</v>
      </c>
      <c r="L102" s="509">
        <v>0</v>
      </c>
    </row>
    <row r="103" spans="1:13" s="509" customFormat="1">
      <c r="A103" s="508" t="s">
        <v>551</v>
      </c>
      <c r="B103" s="509" t="s">
        <v>325</v>
      </c>
      <c r="C103" s="509" t="s">
        <v>4576</v>
      </c>
      <c r="D103" s="509">
        <v>16</v>
      </c>
      <c r="F103" s="509">
        <v>16</v>
      </c>
      <c r="I103" s="509">
        <v>0</v>
      </c>
      <c r="J103" s="509">
        <v>16</v>
      </c>
      <c r="K103" s="509">
        <v>0</v>
      </c>
      <c r="L103" s="509">
        <v>16</v>
      </c>
    </row>
    <row r="104" spans="1:13" s="509" customFormat="1">
      <c r="A104" s="508" t="s">
        <v>551</v>
      </c>
      <c r="B104" s="509" t="s">
        <v>325</v>
      </c>
      <c r="C104" s="509" t="s">
        <v>4577</v>
      </c>
      <c r="D104" s="509">
        <v>3</v>
      </c>
      <c r="F104" s="509">
        <v>3</v>
      </c>
      <c r="I104" s="509">
        <v>0</v>
      </c>
      <c r="J104" s="509">
        <v>3</v>
      </c>
      <c r="K104" s="509">
        <v>0</v>
      </c>
      <c r="L104" s="509">
        <v>3</v>
      </c>
    </row>
    <row r="105" spans="1:13" s="509" customFormat="1">
      <c r="A105" s="508" t="s">
        <v>551</v>
      </c>
      <c r="B105" s="509" t="s">
        <v>325</v>
      </c>
      <c r="C105" s="509" t="s">
        <v>1406</v>
      </c>
      <c r="D105" s="509">
        <v>586</v>
      </c>
      <c r="E105" s="509">
        <v>0</v>
      </c>
      <c r="F105" s="509">
        <v>101</v>
      </c>
      <c r="G105" s="509">
        <v>0</v>
      </c>
      <c r="H105" s="509">
        <v>0</v>
      </c>
      <c r="I105" s="509">
        <v>0</v>
      </c>
      <c r="J105" s="509">
        <v>586</v>
      </c>
      <c r="K105" s="509">
        <v>0</v>
      </c>
      <c r="L105" s="509">
        <v>101</v>
      </c>
      <c r="M105" s="509">
        <v>0</v>
      </c>
    </row>
    <row r="106" spans="1:13" s="509" customFormat="1">
      <c r="A106" s="508" t="s">
        <v>552</v>
      </c>
      <c r="B106" s="509" t="s">
        <v>1435</v>
      </c>
      <c r="C106" s="509" t="s">
        <v>4582</v>
      </c>
      <c r="D106" s="509">
        <v>10</v>
      </c>
      <c r="F106" s="509">
        <v>5</v>
      </c>
      <c r="J106" s="509">
        <v>10</v>
      </c>
      <c r="K106" s="509">
        <v>0</v>
      </c>
      <c r="L106" s="509">
        <v>5</v>
      </c>
    </row>
    <row r="107" spans="1:13" s="509" customFormat="1">
      <c r="A107" s="508" t="s">
        <v>552</v>
      </c>
      <c r="B107" s="509" t="s">
        <v>1435</v>
      </c>
      <c r="C107" s="509" t="s">
        <v>4583</v>
      </c>
      <c r="J107" s="509">
        <v>0</v>
      </c>
      <c r="K107" s="509">
        <v>0</v>
      </c>
      <c r="L107" s="509">
        <v>0</v>
      </c>
    </row>
    <row r="108" spans="1:13" s="509" customFormat="1">
      <c r="A108" s="508" t="s">
        <v>552</v>
      </c>
      <c r="B108" s="509" t="s">
        <v>1435</v>
      </c>
      <c r="C108" s="509" t="s">
        <v>4584</v>
      </c>
      <c r="F108" s="509">
        <v>0</v>
      </c>
      <c r="I108" s="509">
        <v>0</v>
      </c>
      <c r="J108" s="509">
        <v>0</v>
      </c>
      <c r="K108" s="509">
        <v>0</v>
      </c>
      <c r="L108" s="509">
        <v>0</v>
      </c>
    </row>
    <row r="109" spans="1:13" s="509" customFormat="1">
      <c r="A109" s="508" t="s">
        <v>552</v>
      </c>
      <c r="B109" s="509" t="s">
        <v>1435</v>
      </c>
      <c r="C109" s="509" t="s">
        <v>4585</v>
      </c>
      <c r="F109" s="509">
        <v>0</v>
      </c>
      <c r="I109" s="509">
        <v>0</v>
      </c>
      <c r="J109" s="509">
        <v>0</v>
      </c>
      <c r="K109" s="509">
        <v>0</v>
      </c>
      <c r="L109" s="509">
        <v>0</v>
      </c>
    </row>
    <row r="110" spans="1:13" s="509" customFormat="1">
      <c r="A110" s="508" t="s">
        <v>552</v>
      </c>
      <c r="B110" s="509" t="s">
        <v>1435</v>
      </c>
      <c r="C110" s="509" t="s">
        <v>4573</v>
      </c>
      <c r="D110" s="509">
        <v>10</v>
      </c>
      <c r="E110" s="509">
        <v>0</v>
      </c>
      <c r="F110" s="509">
        <v>5</v>
      </c>
      <c r="G110" s="509">
        <v>0</v>
      </c>
      <c r="H110" s="509">
        <v>0</v>
      </c>
      <c r="I110" s="509">
        <v>0</v>
      </c>
      <c r="J110" s="509">
        <v>10</v>
      </c>
      <c r="K110" s="509">
        <v>0</v>
      </c>
      <c r="L110" s="509">
        <v>5</v>
      </c>
      <c r="M110" s="509">
        <v>0</v>
      </c>
    </row>
    <row r="111" spans="1:13" s="509" customFormat="1">
      <c r="A111" s="508" t="s">
        <v>553</v>
      </c>
      <c r="B111" s="509" t="s">
        <v>1436</v>
      </c>
      <c r="C111" s="509" t="s">
        <v>4578</v>
      </c>
      <c r="D111" s="509">
        <v>19</v>
      </c>
      <c r="F111" s="509">
        <v>12</v>
      </c>
      <c r="J111" s="509">
        <v>19</v>
      </c>
      <c r="K111" s="509">
        <v>0</v>
      </c>
      <c r="L111" s="509">
        <v>12</v>
      </c>
    </row>
    <row r="112" spans="1:13" s="509" customFormat="1">
      <c r="A112" s="508" t="s">
        <v>553</v>
      </c>
      <c r="B112" s="509" t="s">
        <v>1436</v>
      </c>
      <c r="C112" s="509" t="s">
        <v>4579</v>
      </c>
      <c r="J112" s="509">
        <v>0</v>
      </c>
      <c r="K112" s="509">
        <v>0</v>
      </c>
      <c r="L112" s="509">
        <v>0</v>
      </c>
    </row>
    <row r="113" spans="1:13" s="509" customFormat="1">
      <c r="A113" s="508" t="s">
        <v>553</v>
      </c>
      <c r="B113" s="509" t="s">
        <v>1436</v>
      </c>
      <c r="C113" s="509" t="s">
        <v>4580</v>
      </c>
      <c r="D113" s="509">
        <v>2</v>
      </c>
      <c r="F113" s="509">
        <v>2</v>
      </c>
      <c r="I113" s="509">
        <v>0</v>
      </c>
      <c r="J113" s="509">
        <v>2</v>
      </c>
      <c r="K113" s="509">
        <v>0</v>
      </c>
      <c r="L113" s="509">
        <v>2</v>
      </c>
    </row>
    <row r="114" spans="1:13" s="509" customFormat="1">
      <c r="A114" s="508" t="s">
        <v>553</v>
      </c>
      <c r="B114" s="509" t="s">
        <v>1436</v>
      </c>
      <c r="C114" s="509" t="s">
        <v>4581</v>
      </c>
      <c r="D114" s="509">
        <v>1</v>
      </c>
      <c r="F114" s="509">
        <v>1</v>
      </c>
      <c r="I114" s="509">
        <v>0</v>
      </c>
      <c r="J114" s="509">
        <v>1</v>
      </c>
      <c r="K114" s="509">
        <v>0</v>
      </c>
      <c r="L114" s="509">
        <v>1</v>
      </c>
    </row>
    <row r="115" spans="1:13" s="509" customFormat="1">
      <c r="A115" s="508" t="s">
        <v>553</v>
      </c>
      <c r="B115" s="509" t="s">
        <v>1436</v>
      </c>
      <c r="C115" s="509" t="s">
        <v>4571</v>
      </c>
      <c r="D115" s="509">
        <v>22</v>
      </c>
      <c r="E115" s="509">
        <v>0</v>
      </c>
      <c r="F115" s="509">
        <v>15</v>
      </c>
      <c r="G115" s="509">
        <v>0</v>
      </c>
      <c r="H115" s="509">
        <v>0</v>
      </c>
      <c r="I115" s="509">
        <v>0</v>
      </c>
      <c r="J115" s="509">
        <v>22</v>
      </c>
      <c r="K115" s="509">
        <v>0</v>
      </c>
      <c r="L115" s="509">
        <v>15</v>
      </c>
      <c r="M115" s="509">
        <v>0</v>
      </c>
    </row>
    <row r="116" spans="1:13" s="509" customFormat="1">
      <c r="A116" s="508" t="s">
        <v>554</v>
      </c>
      <c r="B116" s="509" t="s">
        <v>328</v>
      </c>
      <c r="C116" s="509" t="s">
        <v>4578</v>
      </c>
      <c r="D116" s="509">
        <v>209</v>
      </c>
      <c r="F116" s="509">
        <v>112</v>
      </c>
      <c r="J116" s="509">
        <v>209</v>
      </c>
      <c r="K116" s="509">
        <v>0</v>
      </c>
      <c r="L116" s="509">
        <v>112</v>
      </c>
    </row>
    <row r="117" spans="1:13" s="509" customFormat="1">
      <c r="A117" s="508" t="s">
        <v>554</v>
      </c>
      <c r="B117" s="509" t="s">
        <v>328</v>
      </c>
      <c r="C117" s="509" t="s">
        <v>4579</v>
      </c>
      <c r="J117" s="509">
        <v>0</v>
      </c>
      <c r="K117" s="509">
        <v>0</v>
      </c>
      <c r="L117" s="509">
        <v>0</v>
      </c>
    </row>
    <row r="118" spans="1:13" s="509" customFormat="1">
      <c r="A118" s="508" t="s">
        <v>554</v>
      </c>
      <c r="B118" s="509" t="s">
        <v>328</v>
      </c>
      <c r="C118" s="509" t="s">
        <v>4580</v>
      </c>
      <c r="D118" s="509">
        <v>1</v>
      </c>
      <c r="F118" s="509">
        <v>1</v>
      </c>
      <c r="I118" s="509">
        <v>0</v>
      </c>
      <c r="J118" s="509">
        <v>1</v>
      </c>
      <c r="K118" s="509">
        <v>0</v>
      </c>
      <c r="L118" s="509">
        <v>1</v>
      </c>
    </row>
    <row r="119" spans="1:13" s="509" customFormat="1">
      <c r="A119" s="508" t="s">
        <v>554</v>
      </c>
      <c r="B119" s="509" t="s">
        <v>328</v>
      </c>
      <c r="C119" s="509" t="s">
        <v>4581</v>
      </c>
      <c r="D119" s="509">
        <v>1</v>
      </c>
      <c r="F119" s="509">
        <v>1</v>
      </c>
      <c r="I119" s="509">
        <v>0</v>
      </c>
      <c r="J119" s="509">
        <v>1</v>
      </c>
      <c r="K119" s="509">
        <v>0</v>
      </c>
      <c r="L119" s="509">
        <v>1</v>
      </c>
    </row>
    <row r="120" spans="1:13" s="509" customFormat="1">
      <c r="A120" s="508" t="s">
        <v>554</v>
      </c>
      <c r="B120" s="509" t="s">
        <v>328</v>
      </c>
      <c r="C120" s="509" t="s">
        <v>4571</v>
      </c>
      <c r="D120" s="509">
        <v>211</v>
      </c>
      <c r="E120" s="509">
        <v>0</v>
      </c>
      <c r="F120" s="509">
        <v>114</v>
      </c>
      <c r="G120" s="509">
        <v>0</v>
      </c>
      <c r="H120" s="509">
        <v>0</v>
      </c>
      <c r="I120" s="509">
        <v>0</v>
      </c>
      <c r="J120" s="509">
        <v>211</v>
      </c>
      <c r="K120" s="509">
        <v>0</v>
      </c>
      <c r="L120" s="509">
        <v>114</v>
      </c>
      <c r="M120" s="509">
        <v>0</v>
      </c>
    </row>
    <row r="121" spans="1:13" s="509" customFormat="1">
      <c r="A121" s="508" t="s">
        <v>555</v>
      </c>
      <c r="B121" s="509" t="s">
        <v>329</v>
      </c>
      <c r="C121" s="509" t="s">
        <v>4578</v>
      </c>
      <c r="D121" s="509">
        <v>57</v>
      </c>
      <c r="F121" s="509">
        <v>7</v>
      </c>
      <c r="J121" s="509">
        <v>57</v>
      </c>
      <c r="K121" s="509">
        <v>0</v>
      </c>
      <c r="L121" s="509">
        <v>7</v>
      </c>
    </row>
    <row r="122" spans="1:13" s="509" customFormat="1">
      <c r="A122" s="508" t="s">
        <v>555</v>
      </c>
      <c r="B122" s="509" t="s">
        <v>329</v>
      </c>
      <c r="C122" s="509" t="s">
        <v>4579</v>
      </c>
      <c r="J122" s="509">
        <v>0</v>
      </c>
      <c r="K122" s="509">
        <v>0</v>
      </c>
      <c r="L122" s="509">
        <v>0</v>
      </c>
    </row>
    <row r="123" spans="1:13" s="509" customFormat="1">
      <c r="A123" s="508" t="s">
        <v>555</v>
      </c>
      <c r="B123" s="509" t="s">
        <v>329</v>
      </c>
      <c r="C123" s="509" t="s">
        <v>4580</v>
      </c>
      <c r="D123" s="509">
        <v>25</v>
      </c>
      <c r="F123" s="509">
        <v>25</v>
      </c>
      <c r="J123" s="509">
        <v>25</v>
      </c>
      <c r="K123" s="509">
        <v>0</v>
      </c>
      <c r="L123" s="509">
        <v>25</v>
      </c>
    </row>
    <row r="124" spans="1:13" s="509" customFormat="1">
      <c r="A124" s="508" t="s">
        <v>555</v>
      </c>
      <c r="B124" s="509" t="s">
        <v>329</v>
      </c>
      <c r="C124" s="509" t="s">
        <v>4581</v>
      </c>
      <c r="F124" s="509">
        <v>0</v>
      </c>
      <c r="I124" s="509">
        <v>0</v>
      </c>
      <c r="J124" s="509">
        <v>0</v>
      </c>
      <c r="K124" s="509">
        <v>0</v>
      </c>
      <c r="L124" s="509">
        <v>0</v>
      </c>
    </row>
    <row r="125" spans="1:13" s="509" customFormat="1">
      <c r="A125" s="508" t="s">
        <v>555</v>
      </c>
      <c r="B125" s="509" t="s">
        <v>329</v>
      </c>
      <c r="C125" s="509" t="s">
        <v>4571</v>
      </c>
      <c r="D125" s="509">
        <v>82</v>
      </c>
      <c r="E125" s="509">
        <v>0</v>
      </c>
      <c r="F125" s="509">
        <v>32</v>
      </c>
      <c r="G125" s="509">
        <v>0</v>
      </c>
      <c r="H125" s="509">
        <v>0</v>
      </c>
      <c r="I125" s="509">
        <v>0</v>
      </c>
      <c r="J125" s="509">
        <v>82</v>
      </c>
      <c r="K125" s="509">
        <v>0</v>
      </c>
      <c r="L125" s="509">
        <v>32</v>
      </c>
      <c r="M125" s="509">
        <v>0</v>
      </c>
    </row>
    <row r="126" spans="1:13" s="509" customFormat="1">
      <c r="A126" s="508" t="s">
        <v>556</v>
      </c>
      <c r="B126" s="509" t="s">
        <v>330</v>
      </c>
      <c r="C126" s="509" t="s">
        <v>4578</v>
      </c>
      <c r="D126" s="509">
        <v>277</v>
      </c>
      <c r="F126" s="509">
        <v>43</v>
      </c>
      <c r="J126" s="509">
        <v>277</v>
      </c>
      <c r="K126" s="509">
        <v>0</v>
      </c>
      <c r="L126" s="509">
        <v>43</v>
      </c>
    </row>
    <row r="127" spans="1:13" s="509" customFormat="1">
      <c r="A127" s="508" t="s">
        <v>556</v>
      </c>
      <c r="B127" s="509" t="s">
        <v>330</v>
      </c>
      <c r="C127" s="509" t="s">
        <v>4579</v>
      </c>
      <c r="J127" s="509">
        <v>0</v>
      </c>
      <c r="K127" s="509">
        <v>0</v>
      </c>
      <c r="L127" s="509">
        <v>0</v>
      </c>
    </row>
    <row r="128" spans="1:13" s="509" customFormat="1">
      <c r="A128" s="508" t="s">
        <v>556</v>
      </c>
      <c r="B128" s="509" t="s">
        <v>330</v>
      </c>
      <c r="C128" s="509" t="s">
        <v>4580</v>
      </c>
      <c r="F128" s="509">
        <v>0</v>
      </c>
      <c r="I128" s="509">
        <v>0</v>
      </c>
      <c r="J128" s="509">
        <v>0</v>
      </c>
      <c r="K128" s="509">
        <v>0</v>
      </c>
      <c r="L128" s="509">
        <v>0</v>
      </c>
    </row>
    <row r="129" spans="1:13" s="509" customFormat="1">
      <c r="A129" s="508" t="s">
        <v>556</v>
      </c>
      <c r="B129" s="509" t="s">
        <v>330</v>
      </c>
      <c r="C129" s="509" t="s">
        <v>4581</v>
      </c>
      <c r="F129" s="509">
        <v>0</v>
      </c>
      <c r="I129" s="509">
        <v>0</v>
      </c>
      <c r="J129" s="509">
        <v>0</v>
      </c>
      <c r="K129" s="509">
        <v>0</v>
      </c>
      <c r="L129" s="509">
        <v>0</v>
      </c>
    </row>
    <row r="130" spans="1:13" s="509" customFormat="1">
      <c r="A130" s="508" t="s">
        <v>556</v>
      </c>
      <c r="B130" s="509" t="s">
        <v>330</v>
      </c>
      <c r="C130" s="509" t="s">
        <v>4571</v>
      </c>
      <c r="D130" s="509">
        <v>277</v>
      </c>
      <c r="E130" s="509">
        <v>0</v>
      </c>
      <c r="F130" s="509">
        <v>43</v>
      </c>
      <c r="G130" s="509">
        <v>0</v>
      </c>
      <c r="H130" s="509">
        <v>0</v>
      </c>
      <c r="I130" s="509">
        <v>0</v>
      </c>
      <c r="J130" s="509">
        <v>277</v>
      </c>
      <c r="K130" s="509">
        <v>0</v>
      </c>
      <c r="L130" s="509">
        <v>43</v>
      </c>
      <c r="M130" s="509">
        <v>0</v>
      </c>
    </row>
    <row r="131" spans="1:13" s="509" customFormat="1">
      <c r="A131" s="508" t="s">
        <v>557</v>
      </c>
      <c r="B131" s="509" t="s">
        <v>1438</v>
      </c>
      <c r="C131" s="509" t="s">
        <v>4679</v>
      </c>
      <c r="D131" s="509">
        <v>85</v>
      </c>
      <c r="F131" s="509">
        <v>1</v>
      </c>
      <c r="J131" s="509">
        <v>85</v>
      </c>
      <c r="K131" s="509">
        <v>0</v>
      </c>
      <c r="L131" s="509">
        <v>1</v>
      </c>
    </row>
    <row r="132" spans="1:13" s="509" customFormat="1">
      <c r="A132" s="508" t="s">
        <v>557</v>
      </c>
      <c r="B132" s="509" t="s">
        <v>1438</v>
      </c>
      <c r="C132" s="509" t="s">
        <v>4680</v>
      </c>
      <c r="J132" s="509">
        <v>0</v>
      </c>
      <c r="K132" s="509">
        <v>0</v>
      </c>
      <c r="L132" s="509">
        <v>0</v>
      </c>
    </row>
    <row r="133" spans="1:13" s="509" customFormat="1">
      <c r="A133" s="508" t="s">
        <v>557</v>
      </c>
      <c r="B133" s="509" t="s">
        <v>1438</v>
      </c>
      <c r="C133" s="509" t="s">
        <v>4681</v>
      </c>
      <c r="F133" s="509">
        <v>0</v>
      </c>
      <c r="I133" s="509">
        <v>0</v>
      </c>
      <c r="J133" s="509">
        <v>0</v>
      </c>
      <c r="K133" s="509">
        <v>0</v>
      </c>
      <c r="L133" s="509">
        <v>0</v>
      </c>
    </row>
    <row r="134" spans="1:13" s="509" customFormat="1">
      <c r="A134" s="508" t="s">
        <v>557</v>
      </c>
      <c r="B134" s="509" t="s">
        <v>1438</v>
      </c>
      <c r="C134" s="509" t="s">
        <v>4682</v>
      </c>
      <c r="F134" s="509">
        <v>0</v>
      </c>
      <c r="I134" s="509">
        <v>0</v>
      </c>
      <c r="J134" s="509">
        <v>0</v>
      </c>
      <c r="K134" s="509">
        <v>0</v>
      </c>
      <c r="L134" s="509">
        <v>0</v>
      </c>
    </row>
    <row r="135" spans="1:13" s="509" customFormat="1">
      <c r="A135" s="508" t="s">
        <v>557</v>
      </c>
      <c r="B135" s="509" t="s">
        <v>1438</v>
      </c>
      <c r="C135" s="509" t="s">
        <v>4683</v>
      </c>
      <c r="D135" s="509">
        <v>85</v>
      </c>
      <c r="E135" s="509">
        <v>0</v>
      </c>
      <c r="F135" s="509">
        <v>1</v>
      </c>
      <c r="G135" s="509">
        <v>0</v>
      </c>
      <c r="H135" s="509">
        <v>0</v>
      </c>
      <c r="I135" s="509">
        <v>0</v>
      </c>
      <c r="J135" s="509">
        <v>85</v>
      </c>
      <c r="K135" s="509">
        <v>0</v>
      </c>
      <c r="L135" s="509">
        <v>1</v>
      </c>
      <c r="M135" s="509">
        <v>0</v>
      </c>
    </row>
    <row r="136" spans="1:13" s="509" customFormat="1">
      <c r="A136" s="508" t="s">
        <v>558</v>
      </c>
      <c r="B136" s="509" t="s">
        <v>331</v>
      </c>
      <c r="C136" s="509" t="s">
        <v>4578</v>
      </c>
      <c r="D136" s="509">
        <v>130</v>
      </c>
      <c r="F136" s="509">
        <v>65</v>
      </c>
      <c r="J136" s="509">
        <v>130</v>
      </c>
      <c r="K136" s="509">
        <v>0</v>
      </c>
      <c r="L136" s="509">
        <v>65</v>
      </c>
    </row>
    <row r="137" spans="1:13" s="509" customFormat="1">
      <c r="A137" s="508" t="s">
        <v>558</v>
      </c>
      <c r="B137" s="509" t="s">
        <v>331</v>
      </c>
      <c r="C137" s="509" t="s">
        <v>4579</v>
      </c>
      <c r="J137" s="509">
        <v>0</v>
      </c>
      <c r="K137" s="509">
        <v>0</v>
      </c>
      <c r="L137" s="509">
        <v>0</v>
      </c>
    </row>
    <row r="138" spans="1:13" s="509" customFormat="1">
      <c r="A138" s="508" t="s">
        <v>558</v>
      </c>
      <c r="B138" s="509" t="s">
        <v>331</v>
      </c>
      <c r="C138" s="509" t="s">
        <v>4580</v>
      </c>
      <c r="F138" s="509">
        <v>0</v>
      </c>
      <c r="I138" s="509">
        <v>0</v>
      </c>
      <c r="J138" s="509">
        <v>0</v>
      </c>
      <c r="K138" s="509">
        <v>0</v>
      </c>
      <c r="L138" s="509">
        <v>0</v>
      </c>
    </row>
    <row r="139" spans="1:13" s="509" customFormat="1">
      <c r="A139" s="508" t="s">
        <v>558</v>
      </c>
      <c r="B139" s="509" t="s">
        <v>331</v>
      </c>
      <c r="C139" s="509" t="s">
        <v>4581</v>
      </c>
      <c r="F139" s="509">
        <v>0</v>
      </c>
      <c r="I139" s="509">
        <v>0</v>
      </c>
      <c r="J139" s="509">
        <v>0</v>
      </c>
      <c r="K139" s="509">
        <v>0</v>
      </c>
      <c r="L139" s="509">
        <v>0</v>
      </c>
    </row>
    <row r="140" spans="1:13" s="509" customFormat="1">
      <c r="A140" s="508" t="s">
        <v>558</v>
      </c>
      <c r="B140" s="509" t="s">
        <v>331</v>
      </c>
      <c r="C140" s="509" t="s">
        <v>4571</v>
      </c>
      <c r="D140" s="509">
        <v>130</v>
      </c>
      <c r="E140" s="509">
        <v>0</v>
      </c>
      <c r="F140" s="509">
        <v>65</v>
      </c>
      <c r="G140" s="509">
        <v>0</v>
      </c>
      <c r="H140" s="509">
        <v>0</v>
      </c>
      <c r="I140" s="509">
        <v>0</v>
      </c>
      <c r="J140" s="509">
        <v>130</v>
      </c>
      <c r="K140" s="509">
        <v>0</v>
      </c>
      <c r="L140" s="509">
        <v>65</v>
      </c>
      <c r="M140" s="509">
        <v>0</v>
      </c>
    </row>
    <row r="141" spans="1:13" s="509" customFormat="1">
      <c r="A141" s="508" t="s">
        <v>559</v>
      </c>
      <c r="B141" s="509" t="s">
        <v>1439</v>
      </c>
      <c r="C141" s="509" t="s">
        <v>4578</v>
      </c>
      <c r="D141" s="509">
        <v>62</v>
      </c>
      <c r="J141" s="509">
        <v>62</v>
      </c>
      <c r="K141" s="509">
        <v>0</v>
      </c>
      <c r="L141" s="509">
        <v>0</v>
      </c>
    </row>
    <row r="142" spans="1:13" s="509" customFormat="1">
      <c r="A142" s="508" t="s">
        <v>559</v>
      </c>
      <c r="B142" s="509" t="s">
        <v>1439</v>
      </c>
      <c r="C142" s="509" t="s">
        <v>4579</v>
      </c>
      <c r="J142" s="509">
        <v>0</v>
      </c>
      <c r="K142" s="509">
        <v>0</v>
      </c>
      <c r="L142" s="509">
        <v>0</v>
      </c>
    </row>
    <row r="143" spans="1:13" s="509" customFormat="1">
      <c r="A143" s="508" t="s">
        <v>559</v>
      </c>
      <c r="B143" s="509" t="s">
        <v>1439</v>
      </c>
      <c r="C143" s="509" t="s">
        <v>4580</v>
      </c>
      <c r="F143" s="509">
        <v>0</v>
      </c>
      <c r="I143" s="509">
        <v>0</v>
      </c>
      <c r="J143" s="509">
        <v>0</v>
      </c>
      <c r="K143" s="509">
        <v>0</v>
      </c>
      <c r="L143" s="509">
        <v>0</v>
      </c>
    </row>
    <row r="144" spans="1:13" s="509" customFormat="1">
      <c r="A144" s="508" t="s">
        <v>559</v>
      </c>
      <c r="B144" s="509" t="s">
        <v>1439</v>
      </c>
      <c r="C144" s="509" t="s">
        <v>4581</v>
      </c>
      <c r="F144" s="509">
        <v>0</v>
      </c>
      <c r="I144" s="509">
        <v>0</v>
      </c>
      <c r="J144" s="509">
        <v>0</v>
      </c>
      <c r="K144" s="509">
        <v>0</v>
      </c>
      <c r="L144" s="509">
        <v>0</v>
      </c>
    </row>
    <row r="145" spans="1:13" s="509" customFormat="1">
      <c r="A145" s="508" t="s">
        <v>559</v>
      </c>
      <c r="B145" s="509" t="s">
        <v>1439</v>
      </c>
      <c r="C145" s="509" t="s">
        <v>4571</v>
      </c>
      <c r="D145" s="509">
        <v>62</v>
      </c>
      <c r="E145" s="509">
        <v>0</v>
      </c>
      <c r="F145" s="509">
        <v>0</v>
      </c>
      <c r="G145" s="509">
        <v>0</v>
      </c>
      <c r="H145" s="509">
        <v>0</v>
      </c>
      <c r="I145" s="509">
        <v>0</v>
      </c>
      <c r="J145" s="509">
        <v>62</v>
      </c>
      <c r="K145" s="509">
        <v>0</v>
      </c>
      <c r="L145" s="509">
        <v>0</v>
      </c>
      <c r="M145" s="509">
        <v>0</v>
      </c>
    </row>
    <row r="146" spans="1:13" s="509" customFormat="1">
      <c r="A146" s="508" t="s">
        <v>560</v>
      </c>
      <c r="B146" s="509" t="s">
        <v>333</v>
      </c>
      <c r="C146" s="509" t="s">
        <v>4582</v>
      </c>
      <c r="D146" s="509">
        <v>9</v>
      </c>
      <c r="J146" s="509">
        <v>9</v>
      </c>
      <c r="K146" s="509">
        <v>0</v>
      </c>
      <c r="L146" s="509">
        <v>0</v>
      </c>
    </row>
    <row r="147" spans="1:13" s="509" customFormat="1">
      <c r="A147" s="508" t="s">
        <v>560</v>
      </c>
      <c r="B147" s="509" t="s">
        <v>333</v>
      </c>
      <c r="C147" s="509" t="s">
        <v>4583</v>
      </c>
      <c r="J147" s="509">
        <v>0</v>
      </c>
      <c r="K147" s="509">
        <v>0</v>
      </c>
      <c r="L147" s="509">
        <v>0</v>
      </c>
    </row>
    <row r="148" spans="1:13" s="509" customFormat="1">
      <c r="A148" s="508" t="s">
        <v>560</v>
      </c>
      <c r="B148" s="509" t="s">
        <v>333</v>
      </c>
      <c r="C148" s="509" t="s">
        <v>4584</v>
      </c>
      <c r="D148" s="509">
        <v>12</v>
      </c>
      <c r="F148" s="509">
        <v>12</v>
      </c>
      <c r="I148" s="509">
        <v>0</v>
      </c>
      <c r="J148" s="509">
        <v>12</v>
      </c>
      <c r="K148" s="509">
        <v>0</v>
      </c>
      <c r="L148" s="509">
        <v>12</v>
      </c>
    </row>
    <row r="149" spans="1:13" s="509" customFormat="1">
      <c r="A149" s="508" t="s">
        <v>560</v>
      </c>
      <c r="B149" s="509" t="s">
        <v>333</v>
      </c>
      <c r="C149" s="509" t="s">
        <v>4585</v>
      </c>
      <c r="F149" s="509">
        <v>0</v>
      </c>
      <c r="I149" s="509">
        <v>0</v>
      </c>
      <c r="J149" s="509">
        <v>0</v>
      </c>
      <c r="K149" s="509">
        <v>0</v>
      </c>
      <c r="L149" s="509">
        <v>0</v>
      </c>
    </row>
    <row r="150" spans="1:13" s="509" customFormat="1">
      <c r="A150" s="508" t="s">
        <v>560</v>
      </c>
      <c r="B150" s="509" t="s">
        <v>333</v>
      </c>
      <c r="C150" s="509" t="s">
        <v>4573</v>
      </c>
      <c r="D150" s="509">
        <v>21</v>
      </c>
      <c r="E150" s="509">
        <v>0</v>
      </c>
      <c r="F150" s="509">
        <v>12</v>
      </c>
      <c r="G150" s="509">
        <v>0</v>
      </c>
      <c r="H150" s="509">
        <v>0</v>
      </c>
      <c r="I150" s="509">
        <v>0</v>
      </c>
      <c r="J150" s="509">
        <v>21</v>
      </c>
      <c r="K150" s="509">
        <v>0</v>
      </c>
      <c r="L150" s="509">
        <v>12</v>
      </c>
      <c r="M150" s="509">
        <v>0</v>
      </c>
    </row>
    <row r="151" spans="1:13" s="509" customFormat="1">
      <c r="A151" s="508" t="s">
        <v>561</v>
      </c>
      <c r="B151" s="509" t="s">
        <v>334</v>
      </c>
      <c r="C151" s="509" t="s">
        <v>4578</v>
      </c>
      <c r="D151" s="509">
        <v>829</v>
      </c>
      <c r="E151" s="509">
        <v>0</v>
      </c>
      <c r="F151" s="509">
        <v>203</v>
      </c>
      <c r="G151" s="509">
        <v>2</v>
      </c>
      <c r="H151" s="509">
        <v>0</v>
      </c>
      <c r="I151" s="509">
        <v>1</v>
      </c>
      <c r="J151" s="509">
        <v>831</v>
      </c>
      <c r="K151" s="509">
        <v>0</v>
      </c>
      <c r="L151" s="509">
        <v>204</v>
      </c>
    </row>
    <row r="152" spans="1:13" s="509" customFormat="1">
      <c r="A152" s="508" t="s">
        <v>561</v>
      </c>
      <c r="B152" s="509" t="s">
        <v>334</v>
      </c>
      <c r="C152" s="509" t="s">
        <v>4579</v>
      </c>
      <c r="D152" s="509">
        <v>121</v>
      </c>
      <c r="E152" s="509">
        <v>0</v>
      </c>
      <c r="F152" s="509">
        <v>0</v>
      </c>
      <c r="G152" s="509">
        <v>0</v>
      </c>
      <c r="H152" s="509">
        <v>0</v>
      </c>
      <c r="I152" s="509">
        <v>0</v>
      </c>
      <c r="J152" s="509">
        <v>121</v>
      </c>
      <c r="K152" s="509">
        <v>0</v>
      </c>
      <c r="L152" s="509">
        <v>0</v>
      </c>
    </row>
    <row r="153" spans="1:13" s="509" customFormat="1">
      <c r="A153" s="508" t="s">
        <v>561</v>
      </c>
      <c r="B153" s="509" t="s">
        <v>334</v>
      </c>
      <c r="C153" s="509" t="s">
        <v>4580</v>
      </c>
      <c r="D153" s="509">
        <v>9</v>
      </c>
      <c r="F153" s="509">
        <v>9</v>
      </c>
      <c r="G153" s="509">
        <v>0</v>
      </c>
      <c r="I153" s="509">
        <v>0</v>
      </c>
      <c r="J153" s="509">
        <v>9</v>
      </c>
      <c r="K153" s="509">
        <v>0</v>
      </c>
      <c r="L153" s="509">
        <v>9</v>
      </c>
    </row>
    <row r="154" spans="1:13" s="509" customFormat="1">
      <c r="A154" s="508" t="s">
        <v>561</v>
      </c>
      <c r="B154" s="509" t="s">
        <v>334</v>
      </c>
      <c r="C154" s="509" t="s">
        <v>4581</v>
      </c>
      <c r="D154" s="509">
        <v>19</v>
      </c>
      <c r="F154" s="509">
        <v>19</v>
      </c>
      <c r="G154" s="509">
        <v>0</v>
      </c>
      <c r="I154" s="509">
        <v>0</v>
      </c>
      <c r="J154" s="509">
        <v>19</v>
      </c>
      <c r="K154" s="509">
        <v>0</v>
      </c>
      <c r="L154" s="509">
        <v>19</v>
      </c>
    </row>
    <row r="155" spans="1:13" s="509" customFormat="1">
      <c r="A155" s="508" t="s">
        <v>561</v>
      </c>
      <c r="B155" s="509" t="s">
        <v>334</v>
      </c>
      <c r="C155" s="509" t="s">
        <v>4571</v>
      </c>
      <c r="D155" s="509">
        <v>978</v>
      </c>
      <c r="E155" s="509">
        <v>0</v>
      </c>
      <c r="F155" s="509">
        <v>231</v>
      </c>
      <c r="G155" s="509">
        <v>2</v>
      </c>
      <c r="H155" s="509">
        <v>0</v>
      </c>
      <c r="I155" s="509">
        <v>1</v>
      </c>
      <c r="J155" s="509">
        <v>980</v>
      </c>
      <c r="K155" s="509">
        <v>0</v>
      </c>
      <c r="L155" s="509">
        <v>232</v>
      </c>
      <c r="M155" s="509">
        <v>0</v>
      </c>
    </row>
    <row r="156" spans="1:13" s="509" customFormat="1">
      <c r="A156" s="508" t="s">
        <v>562</v>
      </c>
      <c r="B156" s="509" t="s">
        <v>2778</v>
      </c>
      <c r="C156" s="509" t="s">
        <v>4578</v>
      </c>
      <c r="D156" s="509">
        <v>76</v>
      </c>
      <c r="J156" s="509">
        <v>76</v>
      </c>
      <c r="K156" s="509">
        <v>0</v>
      </c>
      <c r="L156" s="509">
        <v>0</v>
      </c>
    </row>
    <row r="157" spans="1:13" s="509" customFormat="1">
      <c r="A157" s="508" t="s">
        <v>562</v>
      </c>
      <c r="B157" s="509" t="s">
        <v>2778</v>
      </c>
      <c r="C157" s="509" t="s">
        <v>4579</v>
      </c>
      <c r="D157" s="509">
        <v>50</v>
      </c>
      <c r="J157" s="509">
        <v>50</v>
      </c>
      <c r="K157" s="509">
        <v>0</v>
      </c>
      <c r="L157" s="509">
        <v>0</v>
      </c>
    </row>
    <row r="158" spans="1:13" s="509" customFormat="1">
      <c r="A158" s="508" t="s">
        <v>562</v>
      </c>
      <c r="B158" s="509" t="s">
        <v>2778</v>
      </c>
      <c r="C158" s="509" t="s">
        <v>4580</v>
      </c>
      <c r="D158" s="509">
        <v>1</v>
      </c>
      <c r="F158" s="509">
        <v>1</v>
      </c>
      <c r="I158" s="509">
        <v>0</v>
      </c>
      <c r="J158" s="509">
        <v>1</v>
      </c>
      <c r="K158" s="509">
        <v>0</v>
      </c>
      <c r="L158" s="509">
        <v>1</v>
      </c>
    </row>
    <row r="159" spans="1:13" s="509" customFormat="1">
      <c r="A159" s="508" t="s">
        <v>562</v>
      </c>
      <c r="B159" s="509" t="s">
        <v>2778</v>
      </c>
      <c r="C159" s="509" t="s">
        <v>4581</v>
      </c>
      <c r="F159" s="509">
        <v>0</v>
      </c>
      <c r="I159" s="509">
        <v>0</v>
      </c>
      <c r="J159" s="509">
        <v>0</v>
      </c>
      <c r="K159" s="509">
        <v>0</v>
      </c>
      <c r="L159" s="509">
        <v>0</v>
      </c>
    </row>
    <row r="160" spans="1:13" s="509" customFormat="1">
      <c r="A160" s="508" t="s">
        <v>562</v>
      </c>
      <c r="B160" s="509" t="s">
        <v>2778</v>
      </c>
      <c r="C160" s="509" t="s">
        <v>4571</v>
      </c>
      <c r="D160" s="509">
        <v>127</v>
      </c>
      <c r="E160" s="509">
        <v>0</v>
      </c>
      <c r="F160" s="509">
        <v>1</v>
      </c>
      <c r="G160" s="509">
        <v>0</v>
      </c>
      <c r="H160" s="509">
        <v>0</v>
      </c>
      <c r="I160" s="509">
        <v>0</v>
      </c>
      <c r="J160" s="509">
        <v>127</v>
      </c>
      <c r="K160" s="509">
        <v>0</v>
      </c>
      <c r="L160" s="509">
        <v>1</v>
      </c>
      <c r="M160" s="509">
        <v>0</v>
      </c>
    </row>
    <row r="161" spans="1:13" s="509" customFormat="1">
      <c r="A161" s="508" t="s">
        <v>563</v>
      </c>
      <c r="B161" s="509" t="s">
        <v>336</v>
      </c>
      <c r="C161" s="509" t="s">
        <v>4578</v>
      </c>
      <c r="D161" s="509">
        <v>151</v>
      </c>
      <c r="E161" s="509">
        <v>0</v>
      </c>
      <c r="F161" s="509">
        <v>56</v>
      </c>
      <c r="G161" s="509">
        <v>0</v>
      </c>
      <c r="H161" s="509">
        <v>0</v>
      </c>
      <c r="I161" s="509">
        <v>0</v>
      </c>
      <c r="J161" s="509">
        <v>151</v>
      </c>
      <c r="K161" s="509">
        <v>0</v>
      </c>
      <c r="L161" s="509">
        <v>56</v>
      </c>
    </row>
    <row r="162" spans="1:13" s="509" customFormat="1">
      <c r="A162" s="508" t="s">
        <v>563</v>
      </c>
      <c r="B162" s="509" t="s">
        <v>336</v>
      </c>
      <c r="C162" s="509" t="s">
        <v>4579</v>
      </c>
      <c r="D162" s="509">
        <v>62</v>
      </c>
      <c r="E162" s="509">
        <v>0</v>
      </c>
      <c r="F162" s="509">
        <v>0</v>
      </c>
      <c r="G162" s="509">
        <v>0</v>
      </c>
      <c r="H162" s="509">
        <v>0</v>
      </c>
      <c r="I162" s="509">
        <v>0</v>
      </c>
      <c r="J162" s="509">
        <v>62</v>
      </c>
      <c r="K162" s="509">
        <v>0</v>
      </c>
      <c r="L162" s="509">
        <v>0</v>
      </c>
    </row>
    <row r="163" spans="1:13" s="509" customFormat="1">
      <c r="A163" s="508" t="s">
        <v>563</v>
      </c>
      <c r="B163" s="509" t="s">
        <v>336</v>
      </c>
      <c r="C163" s="509" t="s">
        <v>4580</v>
      </c>
      <c r="D163" s="509">
        <v>0</v>
      </c>
      <c r="F163" s="509">
        <v>0</v>
      </c>
      <c r="I163" s="509">
        <v>0</v>
      </c>
      <c r="J163" s="509">
        <v>0</v>
      </c>
      <c r="K163" s="509">
        <v>0</v>
      </c>
      <c r="L163" s="509">
        <v>0</v>
      </c>
    </row>
    <row r="164" spans="1:13" s="509" customFormat="1">
      <c r="A164" s="508" t="s">
        <v>563</v>
      </c>
      <c r="B164" s="509" t="s">
        <v>336</v>
      </c>
      <c r="C164" s="509" t="s">
        <v>4581</v>
      </c>
      <c r="D164" s="509">
        <v>2</v>
      </c>
      <c r="F164" s="509">
        <v>2</v>
      </c>
      <c r="I164" s="509">
        <v>0</v>
      </c>
      <c r="J164" s="509">
        <v>2</v>
      </c>
      <c r="K164" s="509">
        <v>0</v>
      </c>
      <c r="L164" s="509">
        <v>2</v>
      </c>
    </row>
    <row r="165" spans="1:13" s="509" customFormat="1">
      <c r="A165" s="508" t="s">
        <v>563</v>
      </c>
      <c r="B165" s="509" t="s">
        <v>336</v>
      </c>
      <c r="C165" s="509" t="s">
        <v>4571</v>
      </c>
      <c r="D165" s="509">
        <v>215</v>
      </c>
      <c r="E165" s="509">
        <v>0</v>
      </c>
      <c r="F165" s="509">
        <v>58</v>
      </c>
      <c r="G165" s="509">
        <v>0</v>
      </c>
      <c r="H165" s="509">
        <v>0</v>
      </c>
      <c r="I165" s="509">
        <v>0</v>
      </c>
      <c r="J165" s="509">
        <v>215</v>
      </c>
      <c r="K165" s="509">
        <v>0</v>
      </c>
      <c r="L165" s="509">
        <v>58</v>
      </c>
      <c r="M165" s="509">
        <v>0</v>
      </c>
    </row>
    <row r="166" spans="1:13" s="509" customFormat="1">
      <c r="A166" s="508" t="s">
        <v>564</v>
      </c>
      <c r="B166" s="509" t="s">
        <v>337</v>
      </c>
      <c r="C166" s="509" t="s">
        <v>4578</v>
      </c>
      <c r="D166" s="509">
        <v>101</v>
      </c>
      <c r="J166" s="509">
        <v>101</v>
      </c>
      <c r="K166" s="509">
        <v>0</v>
      </c>
      <c r="L166" s="509">
        <v>0</v>
      </c>
    </row>
    <row r="167" spans="1:13" s="509" customFormat="1">
      <c r="A167" s="508" t="s">
        <v>564</v>
      </c>
      <c r="B167" s="509" t="s">
        <v>337</v>
      </c>
      <c r="C167" s="509" t="s">
        <v>4579</v>
      </c>
      <c r="J167" s="509">
        <v>0</v>
      </c>
      <c r="K167" s="509">
        <v>0</v>
      </c>
      <c r="L167" s="509">
        <v>0</v>
      </c>
    </row>
    <row r="168" spans="1:13" s="509" customFormat="1">
      <c r="A168" s="508" t="s">
        <v>564</v>
      </c>
      <c r="B168" s="509" t="s">
        <v>337</v>
      </c>
      <c r="C168" s="509" t="s">
        <v>4580</v>
      </c>
      <c r="F168" s="509">
        <v>0</v>
      </c>
      <c r="I168" s="509">
        <v>0</v>
      </c>
      <c r="J168" s="509">
        <v>0</v>
      </c>
      <c r="K168" s="509">
        <v>0</v>
      </c>
      <c r="L168" s="509">
        <v>0</v>
      </c>
    </row>
    <row r="169" spans="1:13" s="509" customFormat="1">
      <c r="A169" s="508" t="s">
        <v>564</v>
      </c>
      <c r="B169" s="509" t="s">
        <v>337</v>
      </c>
      <c r="C169" s="509" t="s">
        <v>4581</v>
      </c>
      <c r="F169" s="509">
        <v>0</v>
      </c>
      <c r="I169" s="509">
        <v>0</v>
      </c>
      <c r="J169" s="509">
        <v>0</v>
      </c>
      <c r="K169" s="509">
        <v>0</v>
      </c>
      <c r="L169" s="509">
        <v>0</v>
      </c>
    </row>
    <row r="170" spans="1:13" s="509" customFormat="1">
      <c r="A170" s="508" t="s">
        <v>564</v>
      </c>
      <c r="B170" s="509" t="s">
        <v>337</v>
      </c>
      <c r="C170" s="509" t="s">
        <v>4571</v>
      </c>
      <c r="D170" s="509">
        <v>101</v>
      </c>
      <c r="E170" s="509">
        <v>0</v>
      </c>
      <c r="F170" s="509">
        <v>0</v>
      </c>
      <c r="G170" s="509">
        <v>0</v>
      </c>
      <c r="H170" s="509">
        <v>0</v>
      </c>
      <c r="I170" s="509">
        <v>0</v>
      </c>
      <c r="J170" s="509">
        <v>101</v>
      </c>
      <c r="K170" s="509">
        <v>0</v>
      </c>
      <c r="L170" s="509">
        <v>0</v>
      </c>
      <c r="M170" s="509">
        <v>0</v>
      </c>
    </row>
    <row r="171" spans="1:13" s="509" customFormat="1">
      <c r="A171" s="508" t="s">
        <v>565</v>
      </c>
      <c r="B171" s="509" t="s">
        <v>338</v>
      </c>
      <c r="C171" s="509" t="s">
        <v>4578</v>
      </c>
      <c r="D171" s="509">
        <v>87</v>
      </c>
      <c r="F171" s="509">
        <v>6</v>
      </c>
      <c r="J171" s="509">
        <v>87</v>
      </c>
      <c r="K171" s="509">
        <v>0</v>
      </c>
      <c r="L171" s="509">
        <v>6</v>
      </c>
    </row>
    <row r="172" spans="1:13" s="509" customFormat="1">
      <c r="A172" s="508" t="s">
        <v>565</v>
      </c>
      <c r="B172" s="509" t="s">
        <v>338</v>
      </c>
      <c r="C172" s="509" t="s">
        <v>4579</v>
      </c>
      <c r="D172" s="509">
        <v>34</v>
      </c>
      <c r="J172" s="509">
        <v>34</v>
      </c>
      <c r="K172" s="509">
        <v>0</v>
      </c>
      <c r="L172" s="509">
        <v>0</v>
      </c>
    </row>
    <row r="173" spans="1:13" s="509" customFormat="1">
      <c r="A173" s="508" t="s">
        <v>565</v>
      </c>
      <c r="B173" s="509" t="s">
        <v>338</v>
      </c>
      <c r="C173" s="509" t="s">
        <v>4580</v>
      </c>
      <c r="D173" s="509">
        <v>6</v>
      </c>
      <c r="F173" s="509">
        <v>6</v>
      </c>
      <c r="I173" s="509">
        <v>0</v>
      </c>
      <c r="J173" s="509">
        <v>6</v>
      </c>
      <c r="K173" s="509">
        <v>0</v>
      </c>
      <c r="L173" s="509">
        <v>6</v>
      </c>
    </row>
    <row r="174" spans="1:13" s="509" customFormat="1">
      <c r="A174" s="508" t="s">
        <v>565</v>
      </c>
      <c r="B174" s="509" t="s">
        <v>338</v>
      </c>
      <c r="C174" s="509" t="s">
        <v>4581</v>
      </c>
      <c r="D174" s="509">
        <v>1</v>
      </c>
      <c r="F174" s="509">
        <v>1</v>
      </c>
      <c r="I174" s="509">
        <v>0</v>
      </c>
      <c r="J174" s="509">
        <v>1</v>
      </c>
      <c r="K174" s="509">
        <v>0</v>
      </c>
      <c r="L174" s="509">
        <v>1</v>
      </c>
    </row>
    <row r="175" spans="1:13" s="509" customFormat="1">
      <c r="A175" s="508" t="s">
        <v>565</v>
      </c>
      <c r="B175" s="509" t="s">
        <v>338</v>
      </c>
      <c r="C175" s="509" t="s">
        <v>4571</v>
      </c>
      <c r="D175" s="509">
        <v>128</v>
      </c>
      <c r="E175" s="509">
        <v>0</v>
      </c>
      <c r="F175" s="509">
        <v>13</v>
      </c>
      <c r="G175" s="509">
        <v>0</v>
      </c>
      <c r="H175" s="509">
        <v>0</v>
      </c>
      <c r="I175" s="509">
        <v>0</v>
      </c>
      <c r="J175" s="509">
        <v>128</v>
      </c>
      <c r="K175" s="509">
        <v>0</v>
      </c>
      <c r="L175" s="509">
        <v>13</v>
      </c>
      <c r="M175" s="509">
        <v>0</v>
      </c>
    </row>
    <row r="176" spans="1:13" s="509" customFormat="1">
      <c r="A176" s="508" t="s">
        <v>566</v>
      </c>
      <c r="B176" s="509" t="s">
        <v>339</v>
      </c>
      <c r="C176" s="509" t="s">
        <v>4578</v>
      </c>
      <c r="D176" s="509">
        <v>34</v>
      </c>
      <c r="F176" s="509">
        <v>7</v>
      </c>
      <c r="J176" s="509">
        <v>34</v>
      </c>
      <c r="K176" s="509">
        <v>0</v>
      </c>
      <c r="L176" s="509">
        <v>7</v>
      </c>
    </row>
    <row r="177" spans="1:13" s="509" customFormat="1">
      <c r="A177" s="508" t="s">
        <v>566</v>
      </c>
      <c r="B177" s="509" t="s">
        <v>339</v>
      </c>
      <c r="C177" s="509" t="s">
        <v>4579</v>
      </c>
      <c r="D177" s="509">
        <v>16</v>
      </c>
      <c r="J177" s="509">
        <v>16</v>
      </c>
      <c r="K177" s="509">
        <v>0</v>
      </c>
      <c r="L177" s="509">
        <v>0</v>
      </c>
    </row>
    <row r="178" spans="1:13" s="509" customFormat="1">
      <c r="A178" s="508" t="s">
        <v>566</v>
      </c>
      <c r="B178" s="509" t="s">
        <v>339</v>
      </c>
      <c r="C178" s="509" t="s">
        <v>4580</v>
      </c>
      <c r="F178" s="509">
        <v>0</v>
      </c>
      <c r="I178" s="509">
        <v>0</v>
      </c>
      <c r="J178" s="509">
        <v>0</v>
      </c>
      <c r="K178" s="509">
        <v>0</v>
      </c>
      <c r="L178" s="509">
        <v>0</v>
      </c>
    </row>
    <row r="179" spans="1:13" s="509" customFormat="1">
      <c r="A179" s="508" t="s">
        <v>566</v>
      </c>
      <c r="B179" s="509" t="s">
        <v>339</v>
      </c>
      <c r="C179" s="509" t="s">
        <v>4581</v>
      </c>
      <c r="F179" s="509">
        <v>0</v>
      </c>
      <c r="I179" s="509">
        <v>0</v>
      </c>
      <c r="J179" s="509">
        <v>0</v>
      </c>
      <c r="K179" s="509">
        <v>0</v>
      </c>
      <c r="L179" s="509">
        <v>0</v>
      </c>
    </row>
    <row r="180" spans="1:13" s="509" customFormat="1">
      <c r="A180" s="508" t="s">
        <v>566</v>
      </c>
      <c r="B180" s="509" t="s">
        <v>339</v>
      </c>
      <c r="C180" s="509" t="s">
        <v>4571</v>
      </c>
      <c r="D180" s="509">
        <v>50</v>
      </c>
      <c r="E180" s="509">
        <v>0</v>
      </c>
      <c r="F180" s="509">
        <v>7</v>
      </c>
      <c r="G180" s="509">
        <v>0</v>
      </c>
      <c r="H180" s="509">
        <v>0</v>
      </c>
      <c r="I180" s="509">
        <v>0</v>
      </c>
      <c r="J180" s="509">
        <v>50</v>
      </c>
      <c r="K180" s="509">
        <v>0</v>
      </c>
      <c r="L180" s="509">
        <v>7</v>
      </c>
      <c r="M180" s="509">
        <v>0</v>
      </c>
    </row>
    <row r="181" spans="1:13" s="509" customFormat="1">
      <c r="A181" s="508" t="s">
        <v>567</v>
      </c>
      <c r="B181" s="509" t="s">
        <v>340</v>
      </c>
      <c r="C181" s="509" t="s">
        <v>4578</v>
      </c>
      <c r="D181" s="509">
        <v>30</v>
      </c>
      <c r="F181" s="509">
        <v>1</v>
      </c>
      <c r="J181" s="509">
        <v>30</v>
      </c>
      <c r="K181" s="509">
        <v>0</v>
      </c>
      <c r="L181" s="509">
        <v>1</v>
      </c>
    </row>
    <row r="182" spans="1:13" s="509" customFormat="1">
      <c r="A182" s="508" t="s">
        <v>567</v>
      </c>
      <c r="B182" s="509" t="s">
        <v>340</v>
      </c>
      <c r="C182" s="509" t="s">
        <v>4579</v>
      </c>
      <c r="D182" s="509">
        <v>24</v>
      </c>
      <c r="J182" s="509">
        <v>24</v>
      </c>
      <c r="K182" s="509">
        <v>0</v>
      </c>
      <c r="L182" s="509">
        <v>0</v>
      </c>
    </row>
    <row r="183" spans="1:13" s="509" customFormat="1">
      <c r="A183" s="508" t="s">
        <v>567</v>
      </c>
      <c r="B183" s="509" t="s">
        <v>340</v>
      </c>
      <c r="C183" s="509" t="s">
        <v>4580</v>
      </c>
      <c r="F183" s="509">
        <v>0</v>
      </c>
      <c r="I183" s="509">
        <v>0</v>
      </c>
      <c r="J183" s="509">
        <v>0</v>
      </c>
      <c r="K183" s="509">
        <v>0</v>
      </c>
      <c r="L183" s="509">
        <v>0</v>
      </c>
    </row>
    <row r="184" spans="1:13" s="509" customFormat="1">
      <c r="A184" s="508" t="s">
        <v>567</v>
      </c>
      <c r="B184" s="509" t="s">
        <v>340</v>
      </c>
      <c r="C184" s="509" t="s">
        <v>4581</v>
      </c>
      <c r="F184" s="509">
        <v>0</v>
      </c>
      <c r="I184" s="509">
        <v>0</v>
      </c>
      <c r="J184" s="509">
        <v>0</v>
      </c>
      <c r="K184" s="509">
        <v>0</v>
      </c>
      <c r="L184" s="509">
        <v>0</v>
      </c>
    </row>
    <row r="185" spans="1:13" s="509" customFormat="1">
      <c r="A185" s="508" t="s">
        <v>567</v>
      </c>
      <c r="B185" s="509" t="s">
        <v>340</v>
      </c>
      <c r="C185" s="509" t="s">
        <v>4571</v>
      </c>
      <c r="D185" s="509">
        <v>54</v>
      </c>
      <c r="E185" s="509">
        <v>0</v>
      </c>
      <c r="F185" s="509">
        <v>1</v>
      </c>
      <c r="G185" s="509">
        <v>0</v>
      </c>
      <c r="H185" s="509">
        <v>0</v>
      </c>
      <c r="I185" s="509">
        <v>0</v>
      </c>
      <c r="J185" s="509">
        <v>54</v>
      </c>
      <c r="K185" s="509">
        <v>0</v>
      </c>
      <c r="L185" s="509">
        <v>1</v>
      </c>
      <c r="M185" s="509">
        <v>0</v>
      </c>
    </row>
    <row r="186" spans="1:13" s="509" customFormat="1">
      <c r="A186" s="508" t="s">
        <v>568</v>
      </c>
      <c r="B186" s="509" t="s">
        <v>3889</v>
      </c>
      <c r="C186" s="509" t="s">
        <v>4578</v>
      </c>
      <c r="D186" s="509">
        <v>14</v>
      </c>
      <c r="J186" s="509">
        <v>14</v>
      </c>
      <c r="K186" s="509">
        <v>0</v>
      </c>
      <c r="L186" s="509">
        <v>0</v>
      </c>
    </row>
    <row r="187" spans="1:13" s="509" customFormat="1">
      <c r="A187" s="508" t="s">
        <v>568</v>
      </c>
      <c r="B187" s="509" t="s">
        <v>3889</v>
      </c>
      <c r="C187" s="509" t="s">
        <v>4579</v>
      </c>
      <c r="D187" s="509">
        <v>7</v>
      </c>
      <c r="J187" s="509">
        <v>7</v>
      </c>
      <c r="K187" s="509">
        <v>0</v>
      </c>
      <c r="L187" s="509">
        <v>0</v>
      </c>
    </row>
    <row r="188" spans="1:13" s="509" customFormat="1">
      <c r="A188" s="508" t="s">
        <v>568</v>
      </c>
      <c r="B188" s="509" t="s">
        <v>3889</v>
      </c>
      <c r="C188" s="509" t="s">
        <v>4580</v>
      </c>
      <c r="D188" s="509">
        <v>10</v>
      </c>
      <c r="F188" s="509">
        <v>10</v>
      </c>
      <c r="I188" s="509">
        <v>0</v>
      </c>
      <c r="J188" s="509">
        <v>10</v>
      </c>
      <c r="K188" s="509">
        <v>0</v>
      </c>
      <c r="L188" s="509">
        <v>10</v>
      </c>
    </row>
    <row r="189" spans="1:13" s="509" customFormat="1">
      <c r="A189" s="508" t="s">
        <v>568</v>
      </c>
      <c r="B189" s="509" t="s">
        <v>3889</v>
      </c>
      <c r="C189" s="509" t="s">
        <v>4581</v>
      </c>
      <c r="F189" s="509">
        <v>0</v>
      </c>
      <c r="I189" s="509">
        <v>0</v>
      </c>
      <c r="J189" s="509">
        <v>0</v>
      </c>
      <c r="K189" s="509">
        <v>0</v>
      </c>
      <c r="L189" s="509">
        <v>0</v>
      </c>
    </row>
    <row r="190" spans="1:13" s="509" customFormat="1">
      <c r="A190" s="508" t="s">
        <v>568</v>
      </c>
      <c r="B190" s="509" t="s">
        <v>3889</v>
      </c>
      <c r="C190" s="509" t="s">
        <v>4571</v>
      </c>
      <c r="D190" s="509">
        <v>31</v>
      </c>
      <c r="E190" s="509">
        <v>0</v>
      </c>
      <c r="F190" s="509">
        <v>10</v>
      </c>
      <c r="G190" s="509">
        <v>0</v>
      </c>
      <c r="H190" s="509">
        <v>0</v>
      </c>
      <c r="I190" s="509">
        <v>0</v>
      </c>
      <c r="J190" s="509">
        <v>31</v>
      </c>
      <c r="K190" s="509">
        <v>0</v>
      </c>
      <c r="L190" s="509">
        <v>10</v>
      </c>
      <c r="M190" s="509">
        <v>0</v>
      </c>
    </row>
    <row r="191" spans="1:13" s="509" customFormat="1">
      <c r="A191" s="508" t="s">
        <v>569</v>
      </c>
      <c r="B191" s="509" t="s">
        <v>3392</v>
      </c>
      <c r="C191" s="509" t="s">
        <v>4578</v>
      </c>
      <c r="D191" s="509">
        <v>79</v>
      </c>
      <c r="F191" s="509">
        <v>24</v>
      </c>
      <c r="J191" s="509">
        <v>79</v>
      </c>
      <c r="K191" s="509">
        <v>0</v>
      </c>
      <c r="L191" s="509">
        <v>24</v>
      </c>
    </row>
    <row r="192" spans="1:13" s="509" customFormat="1">
      <c r="A192" s="508" t="s">
        <v>569</v>
      </c>
      <c r="B192" s="509" t="s">
        <v>3392</v>
      </c>
      <c r="C192" s="509" t="s">
        <v>4579</v>
      </c>
      <c r="D192" s="509">
        <v>43</v>
      </c>
      <c r="F192" s="509">
        <v>0</v>
      </c>
      <c r="J192" s="509">
        <v>43</v>
      </c>
      <c r="K192" s="509">
        <v>0</v>
      </c>
      <c r="L192" s="509">
        <v>0</v>
      </c>
    </row>
    <row r="193" spans="1:13" s="509" customFormat="1">
      <c r="A193" s="508" t="s">
        <v>569</v>
      </c>
      <c r="B193" s="509" t="s">
        <v>3392</v>
      </c>
      <c r="C193" s="509" t="s">
        <v>4580</v>
      </c>
      <c r="F193" s="509">
        <v>0</v>
      </c>
      <c r="I193" s="509">
        <v>0</v>
      </c>
      <c r="J193" s="509">
        <v>0</v>
      </c>
      <c r="K193" s="509">
        <v>0</v>
      </c>
      <c r="L193" s="509">
        <v>0</v>
      </c>
    </row>
    <row r="194" spans="1:13" s="509" customFormat="1">
      <c r="A194" s="508" t="s">
        <v>569</v>
      </c>
      <c r="B194" s="509" t="s">
        <v>3392</v>
      </c>
      <c r="C194" s="509" t="s">
        <v>4581</v>
      </c>
      <c r="F194" s="509">
        <v>0</v>
      </c>
      <c r="I194" s="509">
        <v>0</v>
      </c>
      <c r="J194" s="509">
        <v>0</v>
      </c>
      <c r="K194" s="509">
        <v>0</v>
      </c>
      <c r="L194" s="509">
        <v>0</v>
      </c>
    </row>
    <row r="195" spans="1:13" s="509" customFormat="1">
      <c r="A195" s="508" t="s">
        <v>569</v>
      </c>
      <c r="B195" s="509" t="s">
        <v>3392</v>
      </c>
      <c r="C195" s="509" t="s">
        <v>4571</v>
      </c>
      <c r="D195" s="509">
        <v>122</v>
      </c>
      <c r="E195" s="509">
        <v>0</v>
      </c>
      <c r="F195" s="509">
        <v>24</v>
      </c>
      <c r="G195" s="509">
        <v>0</v>
      </c>
      <c r="H195" s="509">
        <v>0</v>
      </c>
      <c r="I195" s="509">
        <v>0</v>
      </c>
      <c r="J195" s="509">
        <v>122</v>
      </c>
      <c r="K195" s="509">
        <v>0</v>
      </c>
      <c r="L195" s="509">
        <v>24</v>
      </c>
      <c r="M195" s="509">
        <v>0</v>
      </c>
    </row>
    <row r="196" spans="1:13" s="509" customFormat="1">
      <c r="A196" s="508" t="s">
        <v>570</v>
      </c>
      <c r="B196" s="509" t="s">
        <v>343</v>
      </c>
      <c r="C196" s="509" t="s">
        <v>4578</v>
      </c>
      <c r="D196" s="509">
        <v>512</v>
      </c>
      <c r="F196" s="509">
        <v>66</v>
      </c>
      <c r="J196" s="509">
        <v>512</v>
      </c>
      <c r="K196" s="509">
        <v>0</v>
      </c>
      <c r="L196" s="509">
        <v>66</v>
      </c>
    </row>
    <row r="197" spans="1:13" s="509" customFormat="1">
      <c r="A197" s="508" t="s">
        <v>570</v>
      </c>
      <c r="B197" s="509" t="s">
        <v>343</v>
      </c>
      <c r="C197" s="509" t="s">
        <v>4579</v>
      </c>
      <c r="D197" s="509">
        <v>81</v>
      </c>
      <c r="J197" s="509">
        <v>81</v>
      </c>
      <c r="K197" s="509">
        <v>0</v>
      </c>
      <c r="L197" s="509">
        <v>0</v>
      </c>
    </row>
    <row r="198" spans="1:13" s="509" customFormat="1">
      <c r="A198" s="508" t="s">
        <v>570</v>
      </c>
      <c r="B198" s="509" t="s">
        <v>343</v>
      </c>
      <c r="C198" s="509" t="s">
        <v>4580</v>
      </c>
      <c r="D198" s="509">
        <v>6</v>
      </c>
      <c r="F198" s="509">
        <v>6</v>
      </c>
      <c r="I198" s="509">
        <v>0</v>
      </c>
      <c r="J198" s="509">
        <v>6</v>
      </c>
      <c r="K198" s="509">
        <v>0</v>
      </c>
      <c r="L198" s="509">
        <v>6</v>
      </c>
    </row>
    <row r="199" spans="1:13" s="509" customFormat="1">
      <c r="A199" s="508" t="s">
        <v>570</v>
      </c>
      <c r="B199" s="509" t="s">
        <v>343</v>
      </c>
      <c r="C199" s="509" t="s">
        <v>4581</v>
      </c>
      <c r="D199" s="509">
        <v>2</v>
      </c>
      <c r="F199" s="509">
        <v>2</v>
      </c>
      <c r="I199" s="509">
        <v>0</v>
      </c>
      <c r="J199" s="509">
        <v>2</v>
      </c>
      <c r="K199" s="509">
        <v>0</v>
      </c>
      <c r="L199" s="509">
        <v>2</v>
      </c>
    </row>
    <row r="200" spans="1:13" s="509" customFormat="1">
      <c r="A200" s="508" t="s">
        <v>570</v>
      </c>
      <c r="B200" s="509" t="s">
        <v>343</v>
      </c>
      <c r="C200" s="509" t="s">
        <v>4571</v>
      </c>
      <c r="D200" s="509">
        <v>601</v>
      </c>
      <c r="E200" s="509">
        <v>0</v>
      </c>
      <c r="F200" s="509">
        <v>74</v>
      </c>
      <c r="G200" s="509">
        <v>0</v>
      </c>
      <c r="H200" s="509">
        <v>0</v>
      </c>
      <c r="I200" s="509">
        <v>0</v>
      </c>
      <c r="J200" s="509">
        <v>601</v>
      </c>
      <c r="K200" s="509">
        <v>0</v>
      </c>
      <c r="L200" s="509">
        <v>74</v>
      </c>
      <c r="M200" s="509">
        <v>0</v>
      </c>
    </row>
    <row r="201" spans="1:13" s="509" customFormat="1">
      <c r="A201" s="508" t="s">
        <v>3394</v>
      </c>
      <c r="B201" s="509" t="s">
        <v>345</v>
      </c>
      <c r="C201" s="509" t="s">
        <v>4574</v>
      </c>
      <c r="D201" s="509">
        <v>34</v>
      </c>
      <c r="F201" s="509">
        <v>1</v>
      </c>
      <c r="J201" s="509">
        <v>34</v>
      </c>
      <c r="K201" s="509">
        <v>0</v>
      </c>
      <c r="L201" s="509">
        <v>1</v>
      </c>
    </row>
    <row r="202" spans="1:13" s="509" customFormat="1">
      <c r="A202" s="508" t="s">
        <v>3394</v>
      </c>
      <c r="B202" s="509" t="s">
        <v>345</v>
      </c>
      <c r="C202" s="509" t="s">
        <v>4575</v>
      </c>
      <c r="D202" s="509">
        <v>3</v>
      </c>
      <c r="J202" s="509">
        <v>3</v>
      </c>
      <c r="K202" s="509">
        <v>0</v>
      </c>
      <c r="L202" s="509">
        <v>0</v>
      </c>
    </row>
    <row r="203" spans="1:13" s="509" customFormat="1">
      <c r="A203" s="508" t="s">
        <v>3394</v>
      </c>
      <c r="B203" s="509" t="s">
        <v>345</v>
      </c>
      <c r="C203" s="509" t="s">
        <v>4576</v>
      </c>
      <c r="D203" s="509">
        <v>0</v>
      </c>
      <c r="F203" s="509">
        <v>0</v>
      </c>
      <c r="I203" s="509">
        <v>0</v>
      </c>
      <c r="J203" s="509">
        <v>0</v>
      </c>
      <c r="K203" s="509">
        <v>0</v>
      </c>
      <c r="L203" s="509">
        <v>0</v>
      </c>
    </row>
    <row r="204" spans="1:13" s="509" customFormat="1">
      <c r="A204" s="508" t="s">
        <v>3394</v>
      </c>
      <c r="B204" s="509" t="s">
        <v>345</v>
      </c>
      <c r="C204" s="509" t="s">
        <v>4577</v>
      </c>
      <c r="D204" s="509">
        <v>0</v>
      </c>
      <c r="F204" s="509">
        <v>0</v>
      </c>
      <c r="I204" s="509">
        <v>0</v>
      </c>
      <c r="J204" s="509">
        <v>0</v>
      </c>
      <c r="K204" s="509">
        <v>0</v>
      </c>
      <c r="L204" s="509">
        <v>0</v>
      </c>
    </row>
    <row r="205" spans="1:13" s="509" customFormat="1">
      <c r="A205" s="508" t="s">
        <v>3394</v>
      </c>
      <c r="B205" s="509" t="s">
        <v>345</v>
      </c>
      <c r="C205" s="509" t="s">
        <v>1406</v>
      </c>
      <c r="D205" s="509">
        <v>37</v>
      </c>
      <c r="E205" s="509">
        <v>0</v>
      </c>
      <c r="F205" s="509">
        <v>1</v>
      </c>
      <c r="G205" s="509">
        <v>0</v>
      </c>
      <c r="H205" s="509">
        <v>0</v>
      </c>
      <c r="I205" s="509">
        <v>0</v>
      </c>
      <c r="J205" s="509">
        <v>37</v>
      </c>
      <c r="K205" s="509">
        <v>0</v>
      </c>
      <c r="L205" s="509">
        <v>1</v>
      </c>
      <c r="M205" s="509">
        <v>0</v>
      </c>
    </row>
    <row r="206" spans="1:13" s="509" customFormat="1">
      <c r="A206" s="508" t="s">
        <v>571</v>
      </c>
      <c r="B206" s="509" t="s">
        <v>346</v>
      </c>
      <c r="C206" s="509" t="s">
        <v>4578</v>
      </c>
      <c r="D206" s="509">
        <v>50</v>
      </c>
      <c r="F206" s="509">
        <v>4</v>
      </c>
      <c r="J206" s="509">
        <v>50</v>
      </c>
      <c r="K206" s="509">
        <v>0</v>
      </c>
      <c r="L206" s="509">
        <v>4</v>
      </c>
    </row>
    <row r="207" spans="1:13" s="509" customFormat="1">
      <c r="A207" s="508" t="s">
        <v>571</v>
      </c>
      <c r="B207" s="509" t="s">
        <v>346</v>
      </c>
      <c r="C207" s="509" t="s">
        <v>4579</v>
      </c>
      <c r="D207" s="509">
        <v>33</v>
      </c>
      <c r="J207" s="509">
        <v>33</v>
      </c>
      <c r="K207" s="509">
        <v>0</v>
      </c>
      <c r="L207" s="509">
        <v>0</v>
      </c>
    </row>
    <row r="208" spans="1:13" s="509" customFormat="1">
      <c r="A208" s="508" t="s">
        <v>571</v>
      </c>
      <c r="B208" s="509" t="s">
        <v>346</v>
      </c>
      <c r="C208" s="509" t="s">
        <v>4580</v>
      </c>
      <c r="F208" s="509">
        <v>0</v>
      </c>
      <c r="I208" s="509">
        <v>0</v>
      </c>
      <c r="J208" s="509">
        <v>0</v>
      </c>
      <c r="K208" s="509">
        <v>0</v>
      </c>
      <c r="L208" s="509">
        <v>0</v>
      </c>
    </row>
    <row r="209" spans="1:13" s="509" customFormat="1">
      <c r="A209" s="508" t="s">
        <v>571</v>
      </c>
      <c r="B209" s="509" t="s">
        <v>346</v>
      </c>
      <c r="C209" s="509" t="s">
        <v>4581</v>
      </c>
      <c r="D209" s="509">
        <v>0</v>
      </c>
      <c r="F209" s="509">
        <v>0</v>
      </c>
      <c r="I209" s="509">
        <v>0</v>
      </c>
      <c r="J209" s="509">
        <v>0</v>
      </c>
      <c r="K209" s="509">
        <v>0</v>
      </c>
      <c r="L209" s="509">
        <v>0</v>
      </c>
    </row>
    <row r="210" spans="1:13" s="509" customFormat="1">
      <c r="A210" s="508" t="s">
        <v>571</v>
      </c>
      <c r="B210" s="509" t="s">
        <v>346</v>
      </c>
      <c r="C210" s="509" t="s">
        <v>4571</v>
      </c>
      <c r="D210" s="509">
        <v>83</v>
      </c>
      <c r="E210" s="509">
        <v>0</v>
      </c>
      <c r="F210" s="509">
        <v>4</v>
      </c>
      <c r="G210" s="509">
        <v>0</v>
      </c>
      <c r="H210" s="509">
        <v>0</v>
      </c>
      <c r="I210" s="509">
        <v>0</v>
      </c>
      <c r="J210" s="509">
        <v>83</v>
      </c>
      <c r="K210" s="509">
        <v>0</v>
      </c>
      <c r="L210" s="509">
        <v>4</v>
      </c>
      <c r="M210" s="509">
        <v>0</v>
      </c>
    </row>
    <row r="211" spans="1:13" s="509" customFormat="1">
      <c r="A211" s="508" t="s">
        <v>572</v>
      </c>
      <c r="B211" s="509" t="s">
        <v>347</v>
      </c>
      <c r="C211" s="509" t="s">
        <v>4578</v>
      </c>
      <c r="D211" s="509">
        <v>111</v>
      </c>
      <c r="F211" s="509">
        <v>4</v>
      </c>
      <c r="J211" s="509">
        <v>111</v>
      </c>
      <c r="K211" s="509">
        <v>0</v>
      </c>
      <c r="L211" s="509">
        <v>4</v>
      </c>
    </row>
    <row r="212" spans="1:13" s="509" customFormat="1">
      <c r="A212" s="508" t="s">
        <v>572</v>
      </c>
      <c r="B212" s="509" t="s">
        <v>347</v>
      </c>
      <c r="C212" s="509" t="s">
        <v>4579</v>
      </c>
      <c r="D212" s="509">
        <v>22</v>
      </c>
      <c r="J212" s="509">
        <v>22</v>
      </c>
      <c r="K212" s="509">
        <v>0</v>
      </c>
      <c r="L212" s="509">
        <v>0</v>
      </c>
    </row>
    <row r="213" spans="1:13" s="509" customFormat="1">
      <c r="A213" s="508" t="s">
        <v>572</v>
      </c>
      <c r="B213" s="509" t="s">
        <v>347</v>
      </c>
      <c r="C213" s="509" t="s">
        <v>4580</v>
      </c>
      <c r="D213" s="509">
        <v>1</v>
      </c>
      <c r="F213" s="509">
        <v>1</v>
      </c>
      <c r="I213" s="509">
        <v>0</v>
      </c>
      <c r="J213" s="509">
        <v>1</v>
      </c>
      <c r="K213" s="509">
        <v>0</v>
      </c>
      <c r="L213" s="509">
        <v>1</v>
      </c>
    </row>
    <row r="214" spans="1:13" s="509" customFormat="1">
      <c r="A214" s="508" t="s">
        <v>572</v>
      </c>
      <c r="B214" s="509" t="s">
        <v>347</v>
      </c>
      <c r="C214" s="509" t="s">
        <v>4581</v>
      </c>
      <c r="F214" s="509">
        <v>0</v>
      </c>
      <c r="I214" s="509">
        <v>0</v>
      </c>
      <c r="J214" s="509">
        <v>0</v>
      </c>
      <c r="K214" s="509">
        <v>0</v>
      </c>
      <c r="L214" s="509">
        <v>0</v>
      </c>
    </row>
    <row r="215" spans="1:13" s="509" customFormat="1">
      <c r="A215" s="508" t="s">
        <v>572</v>
      </c>
      <c r="B215" s="509" t="s">
        <v>347</v>
      </c>
      <c r="C215" s="509" t="s">
        <v>4571</v>
      </c>
      <c r="D215" s="509">
        <v>134</v>
      </c>
      <c r="E215" s="509">
        <v>0</v>
      </c>
      <c r="F215" s="509">
        <v>5</v>
      </c>
      <c r="G215" s="509">
        <v>0</v>
      </c>
      <c r="H215" s="509">
        <v>0</v>
      </c>
      <c r="I215" s="509">
        <v>0</v>
      </c>
      <c r="J215" s="509">
        <v>134</v>
      </c>
      <c r="K215" s="509">
        <v>0</v>
      </c>
      <c r="L215" s="509">
        <v>5</v>
      </c>
      <c r="M215" s="509">
        <v>0</v>
      </c>
    </row>
    <row r="216" spans="1:13" s="509" customFormat="1">
      <c r="A216" s="508" t="s">
        <v>573</v>
      </c>
      <c r="B216" s="509" t="s">
        <v>348</v>
      </c>
      <c r="C216" s="509" t="s">
        <v>4578</v>
      </c>
      <c r="D216" s="509">
        <v>73</v>
      </c>
      <c r="F216" s="509">
        <v>7</v>
      </c>
      <c r="J216" s="509">
        <v>73</v>
      </c>
      <c r="K216" s="509">
        <v>0</v>
      </c>
      <c r="L216" s="509">
        <v>7</v>
      </c>
    </row>
    <row r="217" spans="1:13" s="509" customFormat="1">
      <c r="A217" s="508" t="s">
        <v>573</v>
      </c>
      <c r="B217" s="509" t="s">
        <v>348</v>
      </c>
      <c r="C217" s="509" t="s">
        <v>4579</v>
      </c>
      <c r="J217" s="509">
        <v>0</v>
      </c>
      <c r="K217" s="509">
        <v>0</v>
      </c>
      <c r="L217" s="509">
        <v>0</v>
      </c>
    </row>
    <row r="218" spans="1:13" s="509" customFormat="1">
      <c r="A218" s="508" t="s">
        <v>573</v>
      </c>
      <c r="B218" s="509" t="s">
        <v>348</v>
      </c>
      <c r="C218" s="509" t="s">
        <v>4580</v>
      </c>
      <c r="F218" s="509">
        <v>0</v>
      </c>
      <c r="I218" s="509">
        <v>0</v>
      </c>
      <c r="J218" s="509">
        <v>0</v>
      </c>
      <c r="K218" s="509">
        <v>0</v>
      </c>
      <c r="L218" s="509">
        <v>0</v>
      </c>
    </row>
    <row r="219" spans="1:13" s="509" customFormat="1">
      <c r="A219" s="508" t="s">
        <v>573</v>
      </c>
      <c r="B219" s="509" t="s">
        <v>348</v>
      </c>
      <c r="C219" s="509" t="s">
        <v>4581</v>
      </c>
      <c r="F219" s="509">
        <v>0</v>
      </c>
      <c r="I219" s="509">
        <v>0</v>
      </c>
      <c r="J219" s="509">
        <v>0</v>
      </c>
      <c r="K219" s="509">
        <v>0</v>
      </c>
      <c r="L219" s="509">
        <v>0</v>
      </c>
    </row>
    <row r="220" spans="1:13" s="509" customFormat="1">
      <c r="A220" s="508" t="s">
        <v>573</v>
      </c>
      <c r="B220" s="509" t="s">
        <v>348</v>
      </c>
      <c r="C220" s="509" t="s">
        <v>4571</v>
      </c>
      <c r="D220" s="509">
        <v>73</v>
      </c>
      <c r="E220" s="509">
        <v>0</v>
      </c>
      <c r="F220" s="509">
        <v>7</v>
      </c>
      <c r="G220" s="509">
        <v>0</v>
      </c>
      <c r="H220" s="509">
        <v>0</v>
      </c>
      <c r="I220" s="509">
        <v>0</v>
      </c>
      <c r="J220" s="509">
        <v>73</v>
      </c>
      <c r="K220" s="509">
        <v>0</v>
      </c>
      <c r="L220" s="509">
        <v>7</v>
      </c>
      <c r="M220" s="509">
        <v>0</v>
      </c>
    </row>
    <row r="221" spans="1:13" s="509" customFormat="1">
      <c r="A221" s="508" t="s">
        <v>574</v>
      </c>
      <c r="B221" s="509" t="s">
        <v>349</v>
      </c>
      <c r="C221" s="509" t="s">
        <v>4578</v>
      </c>
      <c r="D221" s="509">
        <v>27</v>
      </c>
      <c r="F221" s="509">
        <v>1</v>
      </c>
      <c r="J221" s="509">
        <v>27</v>
      </c>
      <c r="K221" s="509">
        <v>0</v>
      </c>
      <c r="L221" s="509">
        <v>1</v>
      </c>
    </row>
    <row r="222" spans="1:13" s="509" customFormat="1">
      <c r="A222" s="508" t="s">
        <v>574</v>
      </c>
      <c r="B222" s="509" t="s">
        <v>349</v>
      </c>
      <c r="C222" s="509" t="s">
        <v>4579</v>
      </c>
      <c r="D222" s="509">
        <v>8</v>
      </c>
      <c r="J222" s="509">
        <v>8</v>
      </c>
      <c r="K222" s="509">
        <v>0</v>
      </c>
      <c r="L222" s="509">
        <v>0</v>
      </c>
    </row>
    <row r="223" spans="1:13" s="509" customFormat="1">
      <c r="A223" s="508" t="s">
        <v>574</v>
      </c>
      <c r="B223" s="509" t="s">
        <v>349</v>
      </c>
      <c r="C223" s="509" t="s">
        <v>4580</v>
      </c>
      <c r="F223" s="509">
        <v>0</v>
      </c>
      <c r="I223" s="509">
        <v>0</v>
      </c>
      <c r="J223" s="509">
        <v>0</v>
      </c>
      <c r="K223" s="509">
        <v>0</v>
      </c>
      <c r="L223" s="509">
        <v>0</v>
      </c>
    </row>
    <row r="224" spans="1:13" s="509" customFormat="1">
      <c r="A224" s="508" t="s">
        <v>574</v>
      </c>
      <c r="B224" s="509" t="s">
        <v>349</v>
      </c>
      <c r="C224" s="509" t="s">
        <v>4581</v>
      </c>
      <c r="F224" s="509">
        <v>0</v>
      </c>
      <c r="I224" s="509">
        <v>0</v>
      </c>
      <c r="J224" s="509">
        <v>0</v>
      </c>
      <c r="K224" s="509">
        <v>0</v>
      </c>
      <c r="L224" s="509">
        <v>0</v>
      </c>
    </row>
    <row r="225" spans="1:13" s="509" customFormat="1">
      <c r="A225" s="508" t="s">
        <v>574</v>
      </c>
      <c r="B225" s="509" t="s">
        <v>349</v>
      </c>
      <c r="C225" s="509" t="s">
        <v>4571</v>
      </c>
      <c r="D225" s="509">
        <v>35</v>
      </c>
      <c r="E225" s="509">
        <v>0</v>
      </c>
      <c r="F225" s="509">
        <v>1</v>
      </c>
      <c r="G225" s="509">
        <v>0</v>
      </c>
      <c r="H225" s="509">
        <v>0</v>
      </c>
      <c r="I225" s="509">
        <v>0</v>
      </c>
      <c r="J225" s="509">
        <v>35</v>
      </c>
      <c r="K225" s="509">
        <v>0</v>
      </c>
      <c r="L225" s="509">
        <v>1</v>
      </c>
      <c r="M225" s="509">
        <v>0</v>
      </c>
    </row>
    <row r="226" spans="1:13" s="509" customFormat="1">
      <c r="A226" s="508" t="s">
        <v>575</v>
      </c>
      <c r="B226" s="509" t="s">
        <v>1441</v>
      </c>
      <c r="C226" s="509" t="s">
        <v>4578</v>
      </c>
      <c r="D226" s="509">
        <v>115</v>
      </c>
      <c r="J226" s="509">
        <v>115</v>
      </c>
      <c r="K226" s="509">
        <v>0</v>
      </c>
      <c r="L226" s="509">
        <v>0</v>
      </c>
    </row>
    <row r="227" spans="1:13" s="509" customFormat="1">
      <c r="A227" s="508" t="s">
        <v>575</v>
      </c>
      <c r="B227" s="509" t="s">
        <v>1441</v>
      </c>
      <c r="C227" s="509" t="s">
        <v>4579</v>
      </c>
      <c r="D227" s="509">
        <v>24</v>
      </c>
      <c r="J227" s="509">
        <v>24</v>
      </c>
      <c r="K227" s="509">
        <v>0</v>
      </c>
      <c r="L227" s="509">
        <v>0</v>
      </c>
    </row>
    <row r="228" spans="1:13" s="509" customFormat="1">
      <c r="A228" s="508" t="s">
        <v>575</v>
      </c>
      <c r="B228" s="509" t="s">
        <v>1441</v>
      </c>
      <c r="C228" s="509" t="s">
        <v>4580</v>
      </c>
      <c r="F228" s="509">
        <v>0</v>
      </c>
      <c r="I228" s="509">
        <v>0</v>
      </c>
      <c r="J228" s="509">
        <v>0</v>
      </c>
      <c r="K228" s="509">
        <v>0</v>
      </c>
      <c r="L228" s="509">
        <v>0</v>
      </c>
    </row>
    <row r="229" spans="1:13" s="509" customFormat="1">
      <c r="A229" s="508" t="s">
        <v>575</v>
      </c>
      <c r="B229" s="509" t="s">
        <v>1441</v>
      </c>
      <c r="C229" s="509" t="s">
        <v>4581</v>
      </c>
      <c r="F229" s="509">
        <v>0</v>
      </c>
      <c r="I229" s="509">
        <v>0</v>
      </c>
      <c r="J229" s="509">
        <v>0</v>
      </c>
      <c r="K229" s="509">
        <v>0</v>
      </c>
      <c r="L229" s="509">
        <v>0</v>
      </c>
    </row>
    <row r="230" spans="1:13" s="509" customFormat="1">
      <c r="A230" s="508" t="s">
        <v>575</v>
      </c>
      <c r="B230" s="509" t="s">
        <v>1441</v>
      </c>
      <c r="C230" s="509" t="s">
        <v>4571</v>
      </c>
      <c r="D230" s="509">
        <v>139</v>
      </c>
      <c r="E230" s="509">
        <v>0</v>
      </c>
      <c r="F230" s="509">
        <v>0</v>
      </c>
      <c r="G230" s="509">
        <v>0</v>
      </c>
      <c r="H230" s="509">
        <v>0</v>
      </c>
      <c r="I230" s="509">
        <v>0</v>
      </c>
      <c r="J230" s="509">
        <v>139</v>
      </c>
      <c r="K230" s="509">
        <v>0</v>
      </c>
      <c r="L230" s="509">
        <v>0</v>
      </c>
      <c r="M230" s="509">
        <v>0</v>
      </c>
    </row>
    <row r="231" spans="1:13" s="509" customFormat="1">
      <c r="A231" s="508" t="s">
        <v>576</v>
      </c>
      <c r="B231" s="509" t="s">
        <v>350</v>
      </c>
      <c r="C231" s="509" t="s">
        <v>4578</v>
      </c>
      <c r="D231" s="509">
        <v>313</v>
      </c>
      <c r="E231" s="509">
        <v>0</v>
      </c>
      <c r="F231" s="509">
        <v>81</v>
      </c>
      <c r="G231" s="509">
        <v>1</v>
      </c>
      <c r="H231" s="509">
        <v>0</v>
      </c>
      <c r="I231" s="509">
        <v>1</v>
      </c>
      <c r="J231" s="509">
        <v>314</v>
      </c>
      <c r="K231" s="509">
        <v>0</v>
      </c>
      <c r="L231" s="509">
        <v>82</v>
      </c>
    </row>
    <row r="232" spans="1:13" s="509" customFormat="1">
      <c r="A232" s="508" t="s">
        <v>576</v>
      </c>
      <c r="B232" s="509" t="s">
        <v>350</v>
      </c>
      <c r="C232" s="509" t="s">
        <v>4579</v>
      </c>
      <c r="D232" s="509">
        <v>30</v>
      </c>
      <c r="E232" s="509">
        <v>0</v>
      </c>
      <c r="F232" s="509">
        <v>0</v>
      </c>
      <c r="G232" s="509">
        <v>0</v>
      </c>
      <c r="H232" s="509">
        <v>0</v>
      </c>
      <c r="I232" s="509">
        <v>0</v>
      </c>
      <c r="J232" s="509">
        <v>30</v>
      </c>
      <c r="K232" s="509">
        <v>0</v>
      </c>
      <c r="L232" s="509">
        <v>0</v>
      </c>
    </row>
    <row r="233" spans="1:13" s="509" customFormat="1">
      <c r="A233" s="508" t="s">
        <v>576</v>
      </c>
      <c r="B233" s="509" t="s">
        <v>350</v>
      </c>
      <c r="C233" s="509" t="s">
        <v>4580</v>
      </c>
      <c r="D233" s="509">
        <v>82</v>
      </c>
      <c r="F233" s="509">
        <v>82</v>
      </c>
      <c r="G233" s="509">
        <v>0</v>
      </c>
      <c r="I233" s="509">
        <v>0</v>
      </c>
      <c r="J233" s="509">
        <v>82</v>
      </c>
      <c r="K233" s="509">
        <v>0</v>
      </c>
      <c r="L233" s="509">
        <v>82</v>
      </c>
    </row>
    <row r="234" spans="1:13" s="509" customFormat="1">
      <c r="A234" s="508" t="s">
        <v>576</v>
      </c>
      <c r="B234" s="509" t="s">
        <v>350</v>
      </c>
      <c r="C234" s="509" t="s">
        <v>4581</v>
      </c>
      <c r="D234" s="509">
        <v>1</v>
      </c>
      <c r="F234" s="509">
        <v>1</v>
      </c>
      <c r="G234" s="509">
        <v>0</v>
      </c>
      <c r="I234" s="509">
        <v>0</v>
      </c>
      <c r="J234" s="509">
        <v>1</v>
      </c>
      <c r="K234" s="509">
        <v>0</v>
      </c>
      <c r="L234" s="509">
        <v>1</v>
      </c>
    </row>
    <row r="235" spans="1:13" s="509" customFormat="1">
      <c r="A235" s="508" t="s">
        <v>576</v>
      </c>
      <c r="B235" s="509" t="s">
        <v>350</v>
      </c>
      <c r="C235" s="509" t="s">
        <v>4571</v>
      </c>
      <c r="D235" s="509">
        <v>426</v>
      </c>
      <c r="E235" s="509">
        <v>0</v>
      </c>
      <c r="F235" s="509">
        <v>164</v>
      </c>
      <c r="G235" s="509">
        <v>1</v>
      </c>
      <c r="H235" s="509">
        <v>0</v>
      </c>
      <c r="I235" s="509">
        <v>1</v>
      </c>
      <c r="J235" s="509">
        <v>427</v>
      </c>
      <c r="K235" s="509">
        <v>0</v>
      </c>
      <c r="L235" s="509">
        <v>165</v>
      </c>
      <c r="M235" s="509">
        <v>0</v>
      </c>
    </row>
    <row r="236" spans="1:13" s="509" customFormat="1">
      <c r="A236" s="508" t="s">
        <v>577</v>
      </c>
      <c r="B236" s="509" t="s">
        <v>351</v>
      </c>
      <c r="C236" s="509" t="s">
        <v>4578</v>
      </c>
      <c r="D236" s="509">
        <v>20</v>
      </c>
      <c r="J236" s="509">
        <v>20</v>
      </c>
      <c r="K236" s="509">
        <v>0</v>
      </c>
      <c r="L236" s="509">
        <v>0</v>
      </c>
    </row>
    <row r="237" spans="1:13" s="509" customFormat="1">
      <c r="A237" s="508" t="s">
        <v>577</v>
      </c>
      <c r="B237" s="509" t="s">
        <v>351</v>
      </c>
      <c r="C237" s="509" t="s">
        <v>4579</v>
      </c>
      <c r="D237" s="509">
        <v>5</v>
      </c>
      <c r="J237" s="509">
        <v>5</v>
      </c>
      <c r="K237" s="509">
        <v>0</v>
      </c>
      <c r="L237" s="509">
        <v>0</v>
      </c>
    </row>
    <row r="238" spans="1:13" s="509" customFormat="1">
      <c r="A238" s="508" t="s">
        <v>577</v>
      </c>
      <c r="B238" s="509" t="s">
        <v>351</v>
      </c>
      <c r="C238" s="509" t="s">
        <v>4580</v>
      </c>
      <c r="F238" s="509">
        <v>0</v>
      </c>
      <c r="I238" s="509">
        <v>0</v>
      </c>
      <c r="J238" s="509">
        <v>0</v>
      </c>
      <c r="K238" s="509">
        <v>0</v>
      </c>
      <c r="L238" s="509">
        <v>0</v>
      </c>
    </row>
    <row r="239" spans="1:13" s="509" customFormat="1">
      <c r="A239" s="508" t="s">
        <v>577</v>
      </c>
      <c r="B239" s="509" t="s">
        <v>351</v>
      </c>
      <c r="C239" s="509" t="s">
        <v>4581</v>
      </c>
      <c r="F239" s="509">
        <v>0</v>
      </c>
      <c r="I239" s="509">
        <v>0</v>
      </c>
      <c r="J239" s="509">
        <v>0</v>
      </c>
      <c r="K239" s="509">
        <v>0</v>
      </c>
      <c r="L239" s="509">
        <v>0</v>
      </c>
    </row>
    <row r="240" spans="1:13" s="509" customFormat="1">
      <c r="A240" s="508" t="s">
        <v>577</v>
      </c>
      <c r="B240" s="509" t="s">
        <v>351</v>
      </c>
      <c r="C240" s="509" t="s">
        <v>4571</v>
      </c>
      <c r="D240" s="509">
        <v>25</v>
      </c>
      <c r="E240" s="509">
        <v>0</v>
      </c>
      <c r="F240" s="509">
        <v>0</v>
      </c>
      <c r="G240" s="509">
        <v>0</v>
      </c>
      <c r="H240" s="509">
        <v>0</v>
      </c>
      <c r="I240" s="509">
        <v>0</v>
      </c>
      <c r="J240" s="509">
        <v>25</v>
      </c>
      <c r="K240" s="509">
        <v>0</v>
      </c>
      <c r="L240" s="509">
        <v>0</v>
      </c>
      <c r="M240" s="509">
        <v>0</v>
      </c>
    </row>
    <row r="241" spans="1:13" s="509" customFormat="1">
      <c r="A241" s="508" t="s">
        <v>578</v>
      </c>
      <c r="B241" s="509" t="s">
        <v>352</v>
      </c>
      <c r="C241" s="509" t="s">
        <v>4578</v>
      </c>
      <c r="D241" s="509">
        <v>45</v>
      </c>
      <c r="E241" s="509">
        <v>0</v>
      </c>
      <c r="F241" s="509">
        <v>2</v>
      </c>
      <c r="G241" s="509">
        <v>0</v>
      </c>
      <c r="H241" s="509">
        <v>0</v>
      </c>
      <c r="I241" s="509">
        <v>0</v>
      </c>
      <c r="J241" s="509">
        <v>45</v>
      </c>
      <c r="K241" s="509">
        <v>0</v>
      </c>
      <c r="L241" s="509">
        <v>2</v>
      </c>
      <c r="M241" s="509">
        <v>0</v>
      </c>
    </row>
    <row r="242" spans="1:13" s="509" customFormat="1">
      <c r="A242" s="508" t="s">
        <v>578</v>
      </c>
      <c r="B242" s="509" t="s">
        <v>352</v>
      </c>
      <c r="C242" s="509" t="s">
        <v>4579</v>
      </c>
      <c r="D242" s="509">
        <v>0</v>
      </c>
      <c r="E242" s="509">
        <v>0</v>
      </c>
      <c r="F242" s="509">
        <v>0</v>
      </c>
      <c r="G242" s="509">
        <v>0</v>
      </c>
      <c r="H242" s="509">
        <v>0</v>
      </c>
      <c r="I242" s="509">
        <v>0</v>
      </c>
      <c r="J242" s="509">
        <v>0</v>
      </c>
      <c r="K242" s="509">
        <v>0</v>
      </c>
      <c r="L242" s="509">
        <v>0</v>
      </c>
    </row>
    <row r="243" spans="1:13" s="509" customFormat="1">
      <c r="A243" s="508" t="s">
        <v>578</v>
      </c>
      <c r="B243" s="509" t="s">
        <v>352</v>
      </c>
      <c r="C243" s="509" t="s">
        <v>4580</v>
      </c>
      <c r="D243" s="509">
        <v>0</v>
      </c>
      <c r="F243" s="509">
        <v>0</v>
      </c>
      <c r="G243" s="509">
        <v>0</v>
      </c>
      <c r="I243" s="509">
        <v>0</v>
      </c>
      <c r="J243" s="509">
        <v>0</v>
      </c>
      <c r="K243" s="509">
        <v>0</v>
      </c>
      <c r="L243" s="509">
        <v>0</v>
      </c>
    </row>
    <row r="244" spans="1:13" s="509" customFormat="1">
      <c r="A244" s="508" t="s">
        <v>578</v>
      </c>
      <c r="B244" s="509" t="s">
        <v>352</v>
      </c>
      <c r="C244" s="509" t="s">
        <v>4581</v>
      </c>
      <c r="D244" s="509">
        <v>0</v>
      </c>
      <c r="F244" s="509">
        <v>0</v>
      </c>
      <c r="G244" s="509">
        <v>0</v>
      </c>
      <c r="I244" s="509">
        <v>0</v>
      </c>
      <c r="J244" s="509">
        <v>0</v>
      </c>
      <c r="K244" s="509">
        <v>0</v>
      </c>
      <c r="L244" s="509">
        <v>0</v>
      </c>
    </row>
    <row r="245" spans="1:13" s="509" customFormat="1">
      <c r="A245" s="508" t="s">
        <v>578</v>
      </c>
      <c r="B245" s="509" t="s">
        <v>352</v>
      </c>
      <c r="C245" s="509" t="s">
        <v>4571</v>
      </c>
      <c r="D245" s="509">
        <v>45</v>
      </c>
      <c r="E245" s="509">
        <v>0</v>
      </c>
      <c r="F245" s="509">
        <v>2</v>
      </c>
      <c r="G245" s="509">
        <v>0</v>
      </c>
      <c r="H245" s="509">
        <v>0</v>
      </c>
      <c r="I245" s="509">
        <v>0</v>
      </c>
      <c r="J245" s="509">
        <v>45</v>
      </c>
      <c r="K245" s="509">
        <v>0</v>
      </c>
      <c r="L245" s="509">
        <v>2</v>
      </c>
      <c r="M245" s="509">
        <v>0</v>
      </c>
    </row>
    <row r="246" spans="1:13" s="509" customFormat="1">
      <c r="A246" s="508" t="s">
        <v>579</v>
      </c>
      <c r="B246" s="509" t="s">
        <v>353</v>
      </c>
      <c r="C246" s="509" t="s">
        <v>4578</v>
      </c>
      <c r="D246" s="509">
        <v>173</v>
      </c>
      <c r="F246" s="509">
        <v>55</v>
      </c>
      <c r="J246" s="509">
        <v>173</v>
      </c>
      <c r="K246" s="509">
        <v>0</v>
      </c>
      <c r="L246" s="509">
        <v>55</v>
      </c>
    </row>
    <row r="247" spans="1:13" s="509" customFormat="1">
      <c r="A247" s="508" t="s">
        <v>579</v>
      </c>
      <c r="B247" s="509" t="s">
        <v>353</v>
      </c>
      <c r="C247" s="509" t="s">
        <v>4579</v>
      </c>
      <c r="D247" s="509">
        <v>1</v>
      </c>
      <c r="F247" s="509">
        <v>0</v>
      </c>
      <c r="J247" s="509">
        <v>1</v>
      </c>
      <c r="K247" s="509">
        <v>0</v>
      </c>
      <c r="L247" s="509">
        <v>0</v>
      </c>
    </row>
    <row r="248" spans="1:13" s="509" customFormat="1">
      <c r="A248" s="508" t="s">
        <v>579</v>
      </c>
      <c r="B248" s="509" t="s">
        <v>353</v>
      </c>
      <c r="C248" s="509" t="s">
        <v>4580</v>
      </c>
      <c r="D248" s="509">
        <v>10</v>
      </c>
      <c r="F248" s="509">
        <v>10</v>
      </c>
      <c r="I248" s="509">
        <v>0</v>
      </c>
      <c r="J248" s="509">
        <v>10</v>
      </c>
      <c r="K248" s="509">
        <v>0</v>
      </c>
      <c r="L248" s="509">
        <v>10</v>
      </c>
    </row>
    <row r="249" spans="1:13" s="509" customFormat="1">
      <c r="A249" s="508" t="s">
        <v>579</v>
      </c>
      <c r="B249" s="509" t="s">
        <v>353</v>
      </c>
      <c r="C249" s="509" t="s">
        <v>4581</v>
      </c>
      <c r="D249" s="509">
        <v>0</v>
      </c>
      <c r="F249" s="509">
        <v>0</v>
      </c>
      <c r="I249" s="509">
        <v>0</v>
      </c>
      <c r="J249" s="509">
        <v>0</v>
      </c>
      <c r="K249" s="509">
        <v>0</v>
      </c>
      <c r="L249" s="509">
        <v>0</v>
      </c>
    </row>
    <row r="250" spans="1:13" s="509" customFormat="1">
      <c r="A250" s="508" t="s">
        <v>579</v>
      </c>
      <c r="B250" s="509" t="s">
        <v>353</v>
      </c>
      <c r="C250" s="509" t="s">
        <v>4571</v>
      </c>
      <c r="D250" s="509">
        <v>184</v>
      </c>
      <c r="E250" s="509">
        <v>0</v>
      </c>
      <c r="F250" s="509">
        <v>65</v>
      </c>
      <c r="G250" s="509">
        <v>0</v>
      </c>
      <c r="H250" s="509">
        <v>0</v>
      </c>
      <c r="I250" s="509">
        <v>0</v>
      </c>
      <c r="J250" s="509">
        <v>184</v>
      </c>
      <c r="K250" s="509">
        <v>0</v>
      </c>
      <c r="L250" s="509">
        <v>65</v>
      </c>
      <c r="M250" s="509">
        <v>0</v>
      </c>
    </row>
    <row r="251" spans="1:13" s="509" customFormat="1">
      <c r="A251" s="508" t="s">
        <v>580</v>
      </c>
      <c r="B251" s="509" t="s">
        <v>355</v>
      </c>
      <c r="C251" s="509" t="s">
        <v>4578</v>
      </c>
      <c r="D251" s="509">
        <v>270</v>
      </c>
      <c r="F251" s="509">
        <v>43</v>
      </c>
      <c r="J251" s="509">
        <v>270</v>
      </c>
      <c r="K251" s="509">
        <v>0</v>
      </c>
      <c r="L251" s="509">
        <v>43</v>
      </c>
    </row>
    <row r="252" spans="1:13" s="509" customFormat="1">
      <c r="A252" s="508" t="s">
        <v>580</v>
      </c>
      <c r="B252" s="509" t="s">
        <v>355</v>
      </c>
      <c r="C252" s="509" t="s">
        <v>4579</v>
      </c>
      <c r="D252" s="509">
        <v>8</v>
      </c>
      <c r="J252" s="509">
        <v>8</v>
      </c>
      <c r="K252" s="509">
        <v>0</v>
      </c>
      <c r="L252" s="509">
        <v>0</v>
      </c>
    </row>
    <row r="253" spans="1:13" s="509" customFormat="1">
      <c r="A253" s="508" t="s">
        <v>580</v>
      </c>
      <c r="B253" s="509" t="s">
        <v>355</v>
      </c>
      <c r="C253" s="509" t="s">
        <v>4580</v>
      </c>
      <c r="D253" s="509">
        <v>58</v>
      </c>
      <c r="F253" s="509">
        <v>15</v>
      </c>
      <c r="I253" s="509">
        <v>0</v>
      </c>
      <c r="J253" s="509">
        <v>58</v>
      </c>
      <c r="K253" s="509">
        <v>0</v>
      </c>
      <c r="L253" s="509">
        <v>15</v>
      </c>
    </row>
    <row r="254" spans="1:13" s="509" customFormat="1">
      <c r="A254" s="508" t="s">
        <v>580</v>
      </c>
      <c r="B254" s="509" t="s">
        <v>355</v>
      </c>
      <c r="C254" s="509" t="s">
        <v>4581</v>
      </c>
      <c r="D254" s="509">
        <v>2</v>
      </c>
      <c r="F254" s="509">
        <v>2</v>
      </c>
      <c r="I254" s="509">
        <v>0</v>
      </c>
      <c r="J254" s="509">
        <v>2</v>
      </c>
      <c r="K254" s="509">
        <v>0</v>
      </c>
      <c r="L254" s="509">
        <v>2</v>
      </c>
    </row>
    <row r="255" spans="1:13" s="509" customFormat="1">
      <c r="A255" s="508" t="s">
        <v>580</v>
      </c>
      <c r="B255" s="509" t="s">
        <v>355</v>
      </c>
      <c r="C255" s="509" t="s">
        <v>4571</v>
      </c>
      <c r="D255" s="509">
        <v>338</v>
      </c>
      <c r="E255" s="509">
        <v>0</v>
      </c>
      <c r="F255" s="509">
        <v>60</v>
      </c>
      <c r="G255" s="509">
        <v>0</v>
      </c>
      <c r="H255" s="509">
        <v>0</v>
      </c>
      <c r="I255" s="509">
        <v>0</v>
      </c>
      <c r="J255" s="509">
        <v>338</v>
      </c>
      <c r="K255" s="509">
        <v>0</v>
      </c>
      <c r="L255" s="509">
        <v>60</v>
      </c>
      <c r="M255" s="509">
        <v>0</v>
      </c>
    </row>
    <row r="256" spans="1:13" s="509" customFormat="1">
      <c r="A256" s="508" t="s">
        <v>581</v>
      </c>
      <c r="B256" s="509" t="s">
        <v>356</v>
      </c>
      <c r="C256" s="509" t="s">
        <v>4578</v>
      </c>
      <c r="D256" s="509">
        <v>116</v>
      </c>
      <c r="F256" s="509">
        <v>1</v>
      </c>
      <c r="G256" s="509">
        <v>2</v>
      </c>
      <c r="J256" s="509">
        <v>118</v>
      </c>
      <c r="K256" s="509">
        <v>0</v>
      </c>
      <c r="L256" s="509">
        <v>1</v>
      </c>
    </row>
    <row r="257" spans="1:13" s="509" customFormat="1">
      <c r="A257" s="508" t="s">
        <v>581</v>
      </c>
      <c r="B257" s="509" t="s">
        <v>356</v>
      </c>
      <c r="C257" s="509" t="s">
        <v>4579</v>
      </c>
      <c r="D257" s="509">
        <v>15</v>
      </c>
      <c r="J257" s="509">
        <v>15</v>
      </c>
      <c r="K257" s="509">
        <v>0</v>
      </c>
      <c r="L257" s="509">
        <v>0</v>
      </c>
    </row>
    <row r="258" spans="1:13" s="509" customFormat="1">
      <c r="A258" s="508" t="s">
        <v>581</v>
      </c>
      <c r="B258" s="509" t="s">
        <v>356</v>
      </c>
      <c r="C258" s="509" t="s">
        <v>4580</v>
      </c>
      <c r="D258" s="509">
        <v>1</v>
      </c>
      <c r="F258" s="509">
        <v>1</v>
      </c>
      <c r="I258" s="509">
        <v>0</v>
      </c>
      <c r="J258" s="509">
        <v>1</v>
      </c>
      <c r="K258" s="509">
        <v>0</v>
      </c>
      <c r="L258" s="509">
        <v>1</v>
      </c>
    </row>
    <row r="259" spans="1:13" s="509" customFormat="1">
      <c r="A259" s="508" t="s">
        <v>581</v>
      </c>
      <c r="B259" s="509" t="s">
        <v>356</v>
      </c>
      <c r="C259" s="509" t="s">
        <v>4581</v>
      </c>
      <c r="F259" s="509">
        <v>0</v>
      </c>
      <c r="I259" s="509">
        <v>0</v>
      </c>
      <c r="J259" s="509">
        <v>0</v>
      </c>
      <c r="K259" s="509">
        <v>0</v>
      </c>
      <c r="L259" s="509">
        <v>0</v>
      </c>
    </row>
    <row r="260" spans="1:13" s="509" customFormat="1">
      <c r="A260" s="508" t="s">
        <v>581</v>
      </c>
      <c r="B260" s="509" t="s">
        <v>356</v>
      </c>
      <c r="C260" s="509" t="s">
        <v>4571</v>
      </c>
      <c r="D260" s="509">
        <v>132</v>
      </c>
      <c r="E260" s="509">
        <v>0</v>
      </c>
      <c r="F260" s="509">
        <v>2</v>
      </c>
      <c r="G260" s="509">
        <v>2</v>
      </c>
      <c r="H260" s="509">
        <v>0</v>
      </c>
      <c r="I260" s="509">
        <v>0</v>
      </c>
      <c r="J260" s="509">
        <v>134</v>
      </c>
      <c r="K260" s="509">
        <v>0</v>
      </c>
      <c r="L260" s="509">
        <v>2</v>
      </c>
      <c r="M260" s="509">
        <v>0</v>
      </c>
    </row>
    <row r="261" spans="1:13" s="509" customFormat="1">
      <c r="A261" s="508" t="s">
        <v>582</v>
      </c>
      <c r="B261" s="509" t="s">
        <v>357</v>
      </c>
      <c r="C261" s="509" t="s">
        <v>4578</v>
      </c>
      <c r="D261" s="509">
        <v>134</v>
      </c>
      <c r="J261" s="509">
        <v>134</v>
      </c>
      <c r="K261" s="509">
        <v>0</v>
      </c>
      <c r="L261" s="509">
        <v>0</v>
      </c>
    </row>
    <row r="262" spans="1:13" s="509" customFormat="1">
      <c r="A262" s="508" t="s">
        <v>582</v>
      </c>
      <c r="B262" s="509" t="s">
        <v>357</v>
      </c>
      <c r="C262" s="509" t="s">
        <v>4579</v>
      </c>
      <c r="J262" s="509">
        <v>0</v>
      </c>
      <c r="K262" s="509">
        <v>0</v>
      </c>
      <c r="L262" s="509">
        <v>0</v>
      </c>
    </row>
    <row r="263" spans="1:13" s="509" customFormat="1">
      <c r="A263" s="508" t="s">
        <v>582</v>
      </c>
      <c r="B263" s="509" t="s">
        <v>357</v>
      </c>
      <c r="C263" s="509" t="s">
        <v>4580</v>
      </c>
      <c r="F263" s="509">
        <v>0</v>
      </c>
      <c r="I263" s="509">
        <v>0</v>
      </c>
      <c r="J263" s="509">
        <v>0</v>
      </c>
      <c r="K263" s="509">
        <v>0</v>
      </c>
      <c r="L263" s="509">
        <v>0</v>
      </c>
    </row>
    <row r="264" spans="1:13" s="509" customFormat="1">
      <c r="A264" s="508" t="s">
        <v>582</v>
      </c>
      <c r="B264" s="509" t="s">
        <v>357</v>
      </c>
      <c r="C264" s="509" t="s">
        <v>4581</v>
      </c>
      <c r="F264" s="509">
        <v>0</v>
      </c>
      <c r="I264" s="509">
        <v>0</v>
      </c>
      <c r="J264" s="509">
        <v>0</v>
      </c>
      <c r="K264" s="509">
        <v>0</v>
      </c>
      <c r="L264" s="509">
        <v>0</v>
      </c>
    </row>
    <row r="265" spans="1:13" s="509" customFormat="1">
      <c r="A265" s="508" t="s">
        <v>582</v>
      </c>
      <c r="B265" s="509" t="s">
        <v>357</v>
      </c>
      <c r="C265" s="509" t="s">
        <v>4571</v>
      </c>
      <c r="D265" s="509">
        <v>134</v>
      </c>
      <c r="E265" s="509">
        <v>0</v>
      </c>
      <c r="F265" s="509">
        <v>0</v>
      </c>
      <c r="G265" s="509">
        <v>0</v>
      </c>
      <c r="H265" s="509">
        <v>0</v>
      </c>
      <c r="I265" s="509">
        <v>0</v>
      </c>
      <c r="J265" s="509">
        <v>134</v>
      </c>
      <c r="K265" s="509">
        <v>0</v>
      </c>
      <c r="L265" s="509">
        <v>0</v>
      </c>
      <c r="M265" s="509">
        <v>0</v>
      </c>
    </row>
    <row r="266" spans="1:13" s="509" customFormat="1">
      <c r="A266" s="508" t="s">
        <v>583</v>
      </c>
      <c r="B266" s="509" t="s">
        <v>358</v>
      </c>
      <c r="C266" s="509" t="s">
        <v>4578</v>
      </c>
      <c r="D266" s="509">
        <v>14</v>
      </c>
      <c r="F266" s="509">
        <v>14</v>
      </c>
      <c r="J266" s="509">
        <v>14</v>
      </c>
      <c r="K266" s="509">
        <v>0</v>
      </c>
      <c r="L266" s="509">
        <v>14</v>
      </c>
    </row>
    <row r="267" spans="1:13" s="509" customFormat="1">
      <c r="A267" s="508" t="s">
        <v>583</v>
      </c>
      <c r="B267" s="509" t="s">
        <v>358</v>
      </c>
      <c r="C267" s="509" t="s">
        <v>4579</v>
      </c>
      <c r="J267" s="509">
        <v>0</v>
      </c>
      <c r="K267" s="509">
        <v>0</v>
      </c>
      <c r="L267" s="509">
        <v>0</v>
      </c>
    </row>
    <row r="268" spans="1:13" s="509" customFormat="1">
      <c r="A268" s="508" t="s">
        <v>583</v>
      </c>
      <c r="B268" s="509" t="s">
        <v>358</v>
      </c>
      <c r="C268" s="509" t="s">
        <v>4580</v>
      </c>
      <c r="D268" s="509">
        <v>17</v>
      </c>
      <c r="F268" s="509">
        <v>17</v>
      </c>
      <c r="I268" s="509">
        <v>0</v>
      </c>
      <c r="J268" s="509">
        <v>17</v>
      </c>
      <c r="K268" s="509">
        <v>0</v>
      </c>
      <c r="L268" s="509">
        <v>17</v>
      </c>
    </row>
    <row r="269" spans="1:13" s="509" customFormat="1">
      <c r="A269" s="508" t="s">
        <v>583</v>
      </c>
      <c r="B269" s="509" t="s">
        <v>358</v>
      </c>
      <c r="C269" s="509" t="s">
        <v>4581</v>
      </c>
      <c r="F269" s="509">
        <v>0</v>
      </c>
      <c r="I269" s="509">
        <v>0</v>
      </c>
      <c r="J269" s="509">
        <v>0</v>
      </c>
      <c r="K269" s="509">
        <v>0</v>
      </c>
      <c r="L269" s="509">
        <v>0</v>
      </c>
    </row>
    <row r="270" spans="1:13" s="509" customFormat="1">
      <c r="A270" s="508" t="s">
        <v>583</v>
      </c>
      <c r="B270" s="509" t="s">
        <v>358</v>
      </c>
      <c r="C270" s="509" t="s">
        <v>4571</v>
      </c>
      <c r="D270" s="509">
        <v>31</v>
      </c>
      <c r="E270" s="509">
        <v>0</v>
      </c>
      <c r="F270" s="509">
        <v>31</v>
      </c>
      <c r="G270" s="509">
        <v>0</v>
      </c>
      <c r="H270" s="509">
        <v>0</v>
      </c>
      <c r="I270" s="509">
        <v>0</v>
      </c>
      <c r="J270" s="509">
        <v>31</v>
      </c>
      <c r="K270" s="509">
        <v>0</v>
      </c>
      <c r="L270" s="509">
        <v>31</v>
      </c>
      <c r="M270" s="509">
        <v>0</v>
      </c>
    </row>
    <row r="271" spans="1:13" s="509" customFormat="1">
      <c r="A271" s="508" t="s">
        <v>584</v>
      </c>
      <c r="B271" s="509" t="s">
        <v>359</v>
      </c>
      <c r="C271" s="509" t="s">
        <v>4574</v>
      </c>
      <c r="D271" s="509">
        <v>81</v>
      </c>
      <c r="F271" s="509">
        <v>15</v>
      </c>
      <c r="J271" s="509">
        <v>81</v>
      </c>
      <c r="K271" s="509">
        <v>0</v>
      </c>
      <c r="L271" s="509">
        <v>15</v>
      </c>
    </row>
    <row r="272" spans="1:13" s="509" customFormat="1">
      <c r="A272" s="508" t="s">
        <v>584</v>
      </c>
      <c r="B272" s="509" t="s">
        <v>359</v>
      </c>
      <c r="C272" s="509" t="s">
        <v>4575</v>
      </c>
      <c r="J272" s="509">
        <v>0</v>
      </c>
      <c r="K272" s="509">
        <v>0</v>
      </c>
      <c r="L272" s="509">
        <v>0</v>
      </c>
    </row>
    <row r="273" spans="1:13" s="509" customFormat="1">
      <c r="A273" s="508" t="s">
        <v>584</v>
      </c>
      <c r="B273" s="509" t="s">
        <v>359</v>
      </c>
      <c r="C273" s="509" t="s">
        <v>4576</v>
      </c>
      <c r="F273" s="509">
        <v>0</v>
      </c>
      <c r="I273" s="509">
        <v>0</v>
      </c>
      <c r="J273" s="509">
        <v>0</v>
      </c>
      <c r="K273" s="509">
        <v>0</v>
      </c>
      <c r="L273" s="509">
        <v>0</v>
      </c>
    </row>
    <row r="274" spans="1:13" s="509" customFormat="1">
      <c r="A274" s="508" t="s">
        <v>584</v>
      </c>
      <c r="B274" s="509" t="s">
        <v>359</v>
      </c>
      <c r="C274" s="509" t="s">
        <v>4577</v>
      </c>
      <c r="F274" s="509">
        <v>0</v>
      </c>
      <c r="I274" s="509">
        <v>0</v>
      </c>
      <c r="J274" s="509">
        <v>0</v>
      </c>
      <c r="K274" s="509">
        <v>0</v>
      </c>
      <c r="L274" s="509">
        <v>0</v>
      </c>
    </row>
    <row r="275" spans="1:13" s="509" customFormat="1">
      <c r="A275" s="508" t="s">
        <v>584</v>
      </c>
      <c r="B275" s="509" t="s">
        <v>359</v>
      </c>
      <c r="C275" s="509" t="s">
        <v>1406</v>
      </c>
      <c r="D275" s="509">
        <v>81</v>
      </c>
      <c r="E275" s="509">
        <v>0</v>
      </c>
      <c r="F275" s="509">
        <v>15</v>
      </c>
      <c r="G275" s="509">
        <v>0</v>
      </c>
      <c r="H275" s="509">
        <v>0</v>
      </c>
      <c r="I275" s="509">
        <v>0</v>
      </c>
      <c r="J275" s="509">
        <v>81</v>
      </c>
      <c r="K275" s="509">
        <v>0</v>
      </c>
      <c r="L275" s="509">
        <v>15</v>
      </c>
      <c r="M275" s="509">
        <v>0</v>
      </c>
    </row>
    <row r="276" spans="1:13" s="509" customFormat="1">
      <c r="A276" s="508" t="s">
        <v>585</v>
      </c>
      <c r="B276" s="509" t="s">
        <v>360</v>
      </c>
      <c r="C276" s="509" t="s">
        <v>4578</v>
      </c>
      <c r="D276" s="509">
        <v>88</v>
      </c>
      <c r="F276" s="509">
        <v>9</v>
      </c>
      <c r="J276" s="509">
        <v>88</v>
      </c>
      <c r="K276" s="509">
        <v>0</v>
      </c>
      <c r="L276" s="509">
        <v>9</v>
      </c>
    </row>
    <row r="277" spans="1:13" s="509" customFormat="1">
      <c r="A277" s="508" t="s">
        <v>585</v>
      </c>
      <c r="B277" s="509" t="s">
        <v>360</v>
      </c>
      <c r="C277" s="509" t="s">
        <v>4579</v>
      </c>
      <c r="J277" s="509">
        <v>0</v>
      </c>
      <c r="K277" s="509">
        <v>0</v>
      </c>
      <c r="L277" s="509">
        <v>0</v>
      </c>
    </row>
    <row r="278" spans="1:13" s="509" customFormat="1">
      <c r="A278" s="508" t="s">
        <v>585</v>
      </c>
      <c r="B278" s="509" t="s">
        <v>360</v>
      </c>
      <c r="C278" s="509" t="s">
        <v>4580</v>
      </c>
      <c r="F278" s="509">
        <v>0</v>
      </c>
      <c r="I278" s="509">
        <v>0</v>
      </c>
      <c r="J278" s="509">
        <v>0</v>
      </c>
      <c r="K278" s="509">
        <v>0</v>
      </c>
      <c r="L278" s="509">
        <v>0</v>
      </c>
    </row>
    <row r="279" spans="1:13" s="509" customFormat="1">
      <c r="A279" s="508" t="s">
        <v>585</v>
      </c>
      <c r="B279" s="509" t="s">
        <v>360</v>
      </c>
      <c r="C279" s="509" t="s">
        <v>4581</v>
      </c>
      <c r="F279" s="509">
        <v>0</v>
      </c>
      <c r="I279" s="509">
        <v>0</v>
      </c>
      <c r="J279" s="509">
        <v>0</v>
      </c>
      <c r="K279" s="509">
        <v>0</v>
      </c>
      <c r="L279" s="509">
        <v>0</v>
      </c>
    </row>
    <row r="280" spans="1:13" s="509" customFormat="1">
      <c r="A280" s="508" t="s">
        <v>585</v>
      </c>
      <c r="B280" s="509" t="s">
        <v>360</v>
      </c>
      <c r="C280" s="509" t="s">
        <v>4571</v>
      </c>
      <c r="D280" s="509">
        <v>88</v>
      </c>
      <c r="E280" s="509">
        <v>0</v>
      </c>
      <c r="F280" s="509">
        <v>9</v>
      </c>
      <c r="G280" s="509">
        <v>0</v>
      </c>
      <c r="H280" s="509">
        <v>0</v>
      </c>
      <c r="I280" s="509">
        <v>0</v>
      </c>
      <c r="J280" s="509">
        <v>88</v>
      </c>
      <c r="K280" s="509">
        <v>0</v>
      </c>
      <c r="L280" s="509">
        <v>9</v>
      </c>
      <c r="M280" s="509">
        <v>0</v>
      </c>
    </row>
    <row r="281" spans="1:13" s="509" customFormat="1">
      <c r="A281" s="508" t="s">
        <v>586</v>
      </c>
      <c r="B281" s="509" t="s">
        <v>361</v>
      </c>
      <c r="C281" s="509" t="s">
        <v>4578</v>
      </c>
      <c r="D281" s="509">
        <v>57</v>
      </c>
      <c r="F281" s="509">
        <v>4</v>
      </c>
      <c r="J281" s="509">
        <v>57</v>
      </c>
      <c r="K281" s="509">
        <v>0</v>
      </c>
      <c r="L281" s="509">
        <v>4</v>
      </c>
    </row>
    <row r="282" spans="1:13" s="509" customFormat="1">
      <c r="A282" s="508" t="s">
        <v>586</v>
      </c>
      <c r="B282" s="509" t="s">
        <v>361</v>
      </c>
      <c r="C282" s="509" t="s">
        <v>4579</v>
      </c>
      <c r="J282" s="509">
        <v>0</v>
      </c>
      <c r="K282" s="509">
        <v>0</v>
      </c>
      <c r="L282" s="509">
        <v>0</v>
      </c>
    </row>
    <row r="283" spans="1:13" s="509" customFormat="1">
      <c r="A283" s="508" t="s">
        <v>586</v>
      </c>
      <c r="B283" s="509" t="s">
        <v>361</v>
      </c>
      <c r="C283" s="509" t="s">
        <v>4580</v>
      </c>
      <c r="F283" s="509">
        <v>0</v>
      </c>
      <c r="I283" s="509">
        <v>0</v>
      </c>
      <c r="J283" s="509">
        <v>0</v>
      </c>
      <c r="K283" s="509">
        <v>0</v>
      </c>
      <c r="L283" s="509">
        <v>0</v>
      </c>
    </row>
    <row r="284" spans="1:13" s="509" customFormat="1">
      <c r="A284" s="508" t="s">
        <v>586</v>
      </c>
      <c r="B284" s="509" t="s">
        <v>361</v>
      </c>
      <c r="C284" s="509" t="s">
        <v>4581</v>
      </c>
      <c r="F284" s="509">
        <v>0</v>
      </c>
      <c r="I284" s="509">
        <v>0</v>
      </c>
      <c r="J284" s="509">
        <v>0</v>
      </c>
      <c r="K284" s="509">
        <v>0</v>
      </c>
      <c r="L284" s="509">
        <v>0</v>
      </c>
    </row>
    <row r="285" spans="1:13" s="509" customFormat="1">
      <c r="A285" s="508" t="s">
        <v>586</v>
      </c>
      <c r="B285" s="509" t="s">
        <v>361</v>
      </c>
      <c r="C285" s="509" t="s">
        <v>4571</v>
      </c>
      <c r="D285" s="509">
        <v>57</v>
      </c>
      <c r="E285" s="509">
        <v>0</v>
      </c>
      <c r="F285" s="509">
        <v>4</v>
      </c>
      <c r="G285" s="509">
        <v>0</v>
      </c>
      <c r="H285" s="509">
        <v>0</v>
      </c>
      <c r="I285" s="509">
        <v>0</v>
      </c>
      <c r="J285" s="509">
        <v>57</v>
      </c>
      <c r="K285" s="509">
        <v>0</v>
      </c>
      <c r="L285" s="509">
        <v>4</v>
      </c>
      <c r="M285" s="509">
        <v>0</v>
      </c>
    </row>
    <row r="286" spans="1:13" s="509" customFormat="1">
      <c r="A286" s="508" t="s">
        <v>587</v>
      </c>
      <c r="B286" s="509" t="s">
        <v>362</v>
      </c>
      <c r="C286" s="509" t="s">
        <v>4578</v>
      </c>
      <c r="D286" s="509">
        <v>31</v>
      </c>
      <c r="F286" s="509">
        <v>19</v>
      </c>
      <c r="J286" s="509">
        <v>31</v>
      </c>
      <c r="K286" s="509">
        <v>0</v>
      </c>
      <c r="L286" s="509">
        <v>19</v>
      </c>
    </row>
    <row r="287" spans="1:13" s="509" customFormat="1">
      <c r="A287" s="508" t="s">
        <v>587</v>
      </c>
      <c r="B287" s="509" t="s">
        <v>362</v>
      </c>
      <c r="C287" s="509" t="s">
        <v>4579</v>
      </c>
      <c r="J287" s="509">
        <v>0</v>
      </c>
      <c r="K287" s="509">
        <v>0</v>
      </c>
      <c r="L287" s="509">
        <v>0</v>
      </c>
    </row>
    <row r="288" spans="1:13" s="509" customFormat="1">
      <c r="A288" s="508" t="s">
        <v>587</v>
      </c>
      <c r="B288" s="509" t="s">
        <v>362</v>
      </c>
      <c r="C288" s="509" t="s">
        <v>4580</v>
      </c>
      <c r="D288" s="509">
        <v>3</v>
      </c>
      <c r="F288" s="509">
        <v>3</v>
      </c>
      <c r="I288" s="509">
        <v>0</v>
      </c>
      <c r="J288" s="509">
        <v>3</v>
      </c>
      <c r="K288" s="509">
        <v>0</v>
      </c>
      <c r="L288" s="509">
        <v>3</v>
      </c>
    </row>
    <row r="289" spans="1:13" s="509" customFormat="1">
      <c r="A289" s="508" t="s">
        <v>587</v>
      </c>
      <c r="B289" s="509" t="s">
        <v>362</v>
      </c>
      <c r="C289" s="509" t="s">
        <v>4581</v>
      </c>
      <c r="D289" s="509">
        <v>1</v>
      </c>
      <c r="F289" s="509">
        <v>1</v>
      </c>
      <c r="I289" s="509">
        <v>0</v>
      </c>
      <c r="J289" s="509">
        <v>1</v>
      </c>
      <c r="K289" s="509">
        <v>0</v>
      </c>
      <c r="L289" s="509">
        <v>1</v>
      </c>
    </row>
    <row r="290" spans="1:13" s="509" customFormat="1">
      <c r="A290" s="508" t="s">
        <v>587</v>
      </c>
      <c r="B290" s="509" t="s">
        <v>362</v>
      </c>
      <c r="C290" s="509" t="s">
        <v>4571</v>
      </c>
      <c r="D290" s="509">
        <v>35</v>
      </c>
      <c r="E290" s="509">
        <v>0</v>
      </c>
      <c r="F290" s="509">
        <v>23</v>
      </c>
      <c r="G290" s="509">
        <v>0</v>
      </c>
      <c r="H290" s="509">
        <v>0</v>
      </c>
      <c r="I290" s="509">
        <v>0</v>
      </c>
      <c r="J290" s="509">
        <v>35</v>
      </c>
      <c r="K290" s="509">
        <v>0</v>
      </c>
      <c r="L290" s="509">
        <v>23</v>
      </c>
      <c r="M290" s="509">
        <v>0</v>
      </c>
    </row>
    <row r="291" spans="1:13" s="509" customFormat="1">
      <c r="A291" s="508" t="s">
        <v>588</v>
      </c>
      <c r="B291" s="509" t="s">
        <v>363</v>
      </c>
      <c r="C291" s="509" t="s">
        <v>4578</v>
      </c>
      <c r="D291" s="509">
        <v>9</v>
      </c>
      <c r="J291" s="509">
        <v>9</v>
      </c>
      <c r="K291" s="509">
        <v>0</v>
      </c>
      <c r="L291" s="509">
        <v>0</v>
      </c>
    </row>
    <row r="292" spans="1:13" s="509" customFormat="1">
      <c r="A292" s="508" t="s">
        <v>588</v>
      </c>
      <c r="B292" s="509" t="s">
        <v>363</v>
      </c>
      <c r="C292" s="509" t="s">
        <v>4579</v>
      </c>
      <c r="J292" s="509">
        <v>0</v>
      </c>
      <c r="K292" s="509">
        <v>0</v>
      </c>
      <c r="L292" s="509">
        <v>0</v>
      </c>
    </row>
    <row r="293" spans="1:13" s="509" customFormat="1">
      <c r="A293" s="508" t="s">
        <v>588</v>
      </c>
      <c r="B293" s="509" t="s">
        <v>363</v>
      </c>
      <c r="C293" s="509" t="s">
        <v>4580</v>
      </c>
      <c r="F293" s="509">
        <v>0</v>
      </c>
      <c r="I293" s="509">
        <v>0</v>
      </c>
      <c r="J293" s="509">
        <v>0</v>
      </c>
      <c r="K293" s="509">
        <v>0</v>
      </c>
      <c r="L293" s="509">
        <v>0</v>
      </c>
    </row>
    <row r="294" spans="1:13" s="509" customFormat="1">
      <c r="A294" s="508" t="s">
        <v>588</v>
      </c>
      <c r="B294" s="509" t="s">
        <v>363</v>
      </c>
      <c r="C294" s="509" t="s">
        <v>4581</v>
      </c>
      <c r="F294" s="509">
        <v>0</v>
      </c>
      <c r="I294" s="509">
        <v>0</v>
      </c>
      <c r="J294" s="509">
        <v>0</v>
      </c>
      <c r="K294" s="509">
        <v>0</v>
      </c>
      <c r="L294" s="509">
        <v>0</v>
      </c>
    </row>
    <row r="295" spans="1:13" s="509" customFormat="1">
      <c r="A295" s="508" t="s">
        <v>588</v>
      </c>
      <c r="B295" s="509" t="s">
        <v>363</v>
      </c>
      <c r="C295" s="509" t="s">
        <v>4571</v>
      </c>
      <c r="D295" s="509">
        <v>9</v>
      </c>
      <c r="E295" s="509">
        <v>0</v>
      </c>
      <c r="F295" s="509">
        <v>0</v>
      </c>
      <c r="G295" s="509">
        <v>0</v>
      </c>
      <c r="H295" s="509">
        <v>0</v>
      </c>
      <c r="I295" s="509">
        <v>0</v>
      </c>
      <c r="J295" s="509">
        <v>9</v>
      </c>
      <c r="K295" s="509">
        <v>0</v>
      </c>
      <c r="L295" s="509">
        <v>0</v>
      </c>
      <c r="M295" s="509">
        <v>0</v>
      </c>
    </row>
    <row r="296" spans="1:13" s="509" customFormat="1">
      <c r="A296" s="508" t="s">
        <v>589</v>
      </c>
      <c r="B296" s="509" t="s">
        <v>364</v>
      </c>
      <c r="C296" s="509" t="s">
        <v>4578</v>
      </c>
      <c r="D296" s="509">
        <v>44</v>
      </c>
      <c r="J296" s="509">
        <v>44</v>
      </c>
      <c r="K296" s="509">
        <v>0</v>
      </c>
      <c r="L296" s="509">
        <v>0</v>
      </c>
    </row>
    <row r="297" spans="1:13" s="509" customFormat="1">
      <c r="A297" s="508" t="s">
        <v>589</v>
      </c>
      <c r="B297" s="509" t="s">
        <v>364</v>
      </c>
      <c r="C297" s="509" t="s">
        <v>4579</v>
      </c>
      <c r="J297" s="509">
        <v>0</v>
      </c>
      <c r="K297" s="509">
        <v>0</v>
      </c>
      <c r="L297" s="509">
        <v>0</v>
      </c>
    </row>
    <row r="298" spans="1:13" s="509" customFormat="1">
      <c r="A298" s="508" t="s">
        <v>589</v>
      </c>
      <c r="B298" s="509" t="s">
        <v>364</v>
      </c>
      <c r="C298" s="509" t="s">
        <v>4580</v>
      </c>
      <c r="F298" s="509">
        <v>0</v>
      </c>
      <c r="I298" s="509">
        <v>0</v>
      </c>
      <c r="J298" s="509">
        <v>0</v>
      </c>
      <c r="K298" s="509">
        <v>0</v>
      </c>
      <c r="L298" s="509">
        <v>0</v>
      </c>
    </row>
    <row r="299" spans="1:13" s="509" customFormat="1">
      <c r="A299" s="508" t="s">
        <v>589</v>
      </c>
      <c r="B299" s="509" t="s">
        <v>364</v>
      </c>
      <c r="C299" s="509" t="s">
        <v>4581</v>
      </c>
      <c r="F299" s="509">
        <v>0</v>
      </c>
      <c r="I299" s="509">
        <v>0</v>
      </c>
      <c r="J299" s="509">
        <v>0</v>
      </c>
      <c r="K299" s="509">
        <v>0</v>
      </c>
      <c r="L299" s="509">
        <v>0</v>
      </c>
    </row>
    <row r="300" spans="1:13" s="509" customFormat="1">
      <c r="A300" s="508" t="s">
        <v>589</v>
      </c>
      <c r="B300" s="509" t="s">
        <v>364</v>
      </c>
      <c r="C300" s="509" t="s">
        <v>4571</v>
      </c>
      <c r="D300" s="509">
        <v>44</v>
      </c>
      <c r="E300" s="509">
        <v>0</v>
      </c>
      <c r="F300" s="509">
        <v>0</v>
      </c>
      <c r="G300" s="509">
        <v>0</v>
      </c>
      <c r="H300" s="509">
        <v>0</v>
      </c>
      <c r="I300" s="509">
        <v>0</v>
      </c>
      <c r="J300" s="509">
        <v>44</v>
      </c>
      <c r="K300" s="509">
        <v>0</v>
      </c>
      <c r="L300" s="509">
        <v>0</v>
      </c>
      <c r="M300" s="509">
        <v>0</v>
      </c>
    </row>
    <row r="301" spans="1:13" s="509" customFormat="1">
      <c r="A301" s="508" t="s">
        <v>590</v>
      </c>
      <c r="B301" s="509" t="s">
        <v>365</v>
      </c>
      <c r="C301" s="509" t="s">
        <v>4578</v>
      </c>
      <c r="D301" s="509">
        <v>215</v>
      </c>
      <c r="E301" s="509">
        <v>0</v>
      </c>
      <c r="F301" s="509">
        <v>66</v>
      </c>
      <c r="G301" s="509">
        <v>1</v>
      </c>
      <c r="H301" s="509">
        <v>0</v>
      </c>
      <c r="I301" s="509">
        <v>0</v>
      </c>
      <c r="J301" s="509">
        <v>216</v>
      </c>
      <c r="K301" s="509">
        <v>0</v>
      </c>
      <c r="L301" s="509">
        <v>66</v>
      </c>
    </row>
    <row r="302" spans="1:13" s="509" customFormat="1">
      <c r="A302" s="508" t="s">
        <v>590</v>
      </c>
      <c r="B302" s="509" t="s">
        <v>365</v>
      </c>
      <c r="C302" s="509" t="s">
        <v>4579</v>
      </c>
      <c r="J302" s="509">
        <v>0</v>
      </c>
      <c r="K302" s="509">
        <v>0</v>
      </c>
      <c r="L302" s="509">
        <v>0</v>
      </c>
    </row>
    <row r="303" spans="1:13" s="509" customFormat="1">
      <c r="A303" s="508" t="s">
        <v>590</v>
      </c>
      <c r="B303" s="509" t="s">
        <v>365</v>
      </c>
      <c r="C303" s="509" t="s">
        <v>4580</v>
      </c>
      <c r="F303" s="509">
        <v>0</v>
      </c>
      <c r="I303" s="509">
        <v>0</v>
      </c>
      <c r="J303" s="509">
        <v>0</v>
      </c>
      <c r="K303" s="509">
        <v>0</v>
      </c>
      <c r="L303" s="509">
        <v>0</v>
      </c>
    </row>
    <row r="304" spans="1:13" s="509" customFormat="1">
      <c r="A304" s="508" t="s">
        <v>590</v>
      </c>
      <c r="B304" s="509" t="s">
        <v>365</v>
      </c>
      <c r="C304" s="509" t="s">
        <v>4581</v>
      </c>
      <c r="F304" s="509">
        <v>0</v>
      </c>
      <c r="I304" s="509">
        <v>0</v>
      </c>
      <c r="J304" s="509">
        <v>0</v>
      </c>
      <c r="K304" s="509">
        <v>0</v>
      </c>
      <c r="L304" s="509">
        <v>0</v>
      </c>
    </row>
    <row r="305" spans="1:13" s="509" customFormat="1">
      <c r="A305" s="508" t="s">
        <v>590</v>
      </c>
      <c r="B305" s="509" t="s">
        <v>365</v>
      </c>
      <c r="C305" s="509" t="s">
        <v>4571</v>
      </c>
      <c r="D305" s="509">
        <v>215</v>
      </c>
      <c r="E305" s="509">
        <v>0</v>
      </c>
      <c r="F305" s="509">
        <v>66</v>
      </c>
      <c r="G305" s="509">
        <v>1</v>
      </c>
      <c r="H305" s="509">
        <v>0</v>
      </c>
      <c r="I305" s="509">
        <v>0</v>
      </c>
      <c r="J305" s="509">
        <v>216</v>
      </c>
      <c r="K305" s="509">
        <v>0</v>
      </c>
      <c r="L305" s="509">
        <v>66</v>
      </c>
      <c r="M305" s="509">
        <v>0</v>
      </c>
    </row>
    <row r="306" spans="1:13" s="509" customFormat="1">
      <c r="A306" s="508" t="s">
        <v>591</v>
      </c>
      <c r="B306" s="509" t="s">
        <v>366</v>
      </c>
      <c r="C306" s="509" t="s">
        <v>4578</v>
      </c>
      <c r="D306" s="509">
        <v>107</v>
      </c>
      <c r="E306" s="509">
        <v>0</v>
      </c>
      <c r="F306" s="509">
        <v>4</v>
      </c>
      <c r="G306" s="509">
        <v>0</v>
      </c>
      <c r="H306" s="509">
        <v>0</v>
      </c>
      <c r="I306" s="509">
        <v>0</v>
      </c>
      <c r="J306" s="509">
        <v>107</v>
      </c>
      <c r="K306" s="509">
        <v>0</v>
      </c>
      <c r="L306" s="509">
        <v>4</v>
      </c>
    </row>
    <row r="307" spans="1:13" s="509" customFormat="1">
      <c r="A307" s="508" t="s">
        <v>591</v>
      </c>
      <c r="B307" s="509" t="s">
        <v>366</v>
      </c>
      <c r="C307" s="509" t="s">
        <v>4579</v>
      </c>
      <c r="D307" s="509">
        <v>0</v>
      </c>
      <c r="E307" s="509">
        <v>0</v>
      </c>
      <c r="F307" s="509">
        <v>0</v>
      </c>
      <c r="G307" s="509">
        <v>0</v>
      </c>
      <c r="H307" s="509">
        <v>0</v>
      </c>
      <c r="I307" s="509">
        <v>0</v>
      </c>
      <c r="J307" s="509">
        <v>0</v>
      </c>
      <c r="K307" s="509">
        <v>0</v>
      </c>
      <c r="L307" s="509">
        <v>0</v>
      </c>
    </row>
    <row r="308" spans="1:13" s="509" customFormat="1">
      <c r="A308" s="508" t="s">
        <v>591</v>
      </c>
      <c r="B308" s="509" t="s">
        <v>366</v>
      </c>
      <c r="C308" s="509" t="s">
        <v>4580</v>
      </c>
      <c r="D308" s="509">
        <v>0</v>
      </c>
      <c r="F308" s="509">
        <v>0</v>
      </c>
      <c r="G308" s="509">
        <v>0</v>
      </c>
      <c r="I308" s="509">
        <v>0</v>
      </c>
      <c r="J308" s="509">
        <v>0</v>
      </c>
      <c r="K308" s="509">
        <v>0</v>
      </c>
      <c r="L308" s="509">
        <v>0</v>
      </c>
    </row>
    <row r="309" spans="1:13" s="509" customFormat="1">
      <c r="A309" s="508" t="s">
        <v>591</v>
      </c>
      <c r="B309" s="509" t="s">
        <v>366</v>
      </c>
      <c r="C309" s="509" t="s">
        <v>4581</v>
      </c>
      <c r="D309" s="509">
        <v>0</v>
      </c>
      <c r="F309" s="509">
        <v>0</v>
      </c>
      <c r="G309" s="509">
        <v>0</v>
      </c>
      <c r="I309" s="509">
        <v>0</v>
      </c>
      <c r="J309" s="509">
        <v>0</v>
      </c>
      <c r="K309" s="509">
        <v>0</v>
      </c>
      <c r="L309" s="509">
        <v>0</v>
      </c>
    </row>
    <row r="310" spans="1:13" s="509" customFormat="1">
      <c r="A310" s="508" t="s">
        <v>591</v>
      </c>
      <c r="B310" s="509" t="s">
        <v>366</v>
      </c>
      <c r="C310" s="509" t="s">
        <v>4571</v>
      </c>
      <c r="D310" s="509">
        <v>107</v>
      </c>
      <c r="E310" s="509">
        <v>0</v>
      </c>
      <c r="F310" s="509">
        <v>4</v>
      </c>
      <c r="G310" s="509">
        <v>0</v>
      </c>
      <c r="H310" s="509">
        <v>0</v>
      </c>
      <c r="I310" s="509">
        <v>0</v>
      </c>
      <c r="J310" s="509">
        <v>107</v>
      </c>
      <c r="K310" s="509">
        <v>0</v>
      </c>
      <c r="L310" s="509">
        <v>4</v>
      </c>
      <c r="M310" s="509">
        <v>0</v>
      </c>
    </row>
    <row r="311" spans="1:13" s="509" customFormat="1">
      <c r="A311" s="508" t="s">
        <v>592</v>
      </c>
      <c r="B311" s="509" t="s">
        <v>367</v>
      </c>
      <c r="C311" s="509" t="s">
        <v>4578</v>
      </c>
      <c r="D311" s="509">
        <v>54</v>
      </c>
      <c r="F311" s="509">
        <v>1</v>
      </c>
      <c r="G311" s="509">
        <v>1</v>
      </c>
      <c r="J311" s="509">
        <v>55</v>
      </c>
      <c r="K311" s="509">
        <v>0</v>
      </c>
      <c r="L311" s="509">
        <v>1</v>
      </c>
    </row>
    <row r="312" spans="1:13" s="509" customFormat="1">
      <c r="A312" s="508" t="s">
        <v>592</v>
      </c>
      <c r="B312" s="509" t="s">
        <v>367</v>
      </c>
      <c r="C312" s="509" t="s">
        <v>4579</v>
      </c>
      <c r="J312" s="509">
        <v>0</v>
      </c>
      <c r="K312" s="509">
        <v>0</v>
      </c>
      <c r="L312" s="509">
        <v>0</v>
      </c>
    </row>
    <row r="313" spans="1:13" s="509" customFormat="1">
      <c r="A313" s="508" t="s">
        <v>592</v>
      </c>
      <c r="B313" s="509" t="s">
        <v>367</v>
      </c>
      <c r="C313" s="509" t="s">
        <v>4580</v>
      </c>
      <c r="F313" s="509">
        <v>0</v>
      </c>
      <c r="I313" s="509">
        <v>0</v>
      </c>
      <c r="J313" s="509">
        <v>0</v>
      </c>
      <c r="K313" s="509">
        <v>0</v>
      </c>
      <c r="L313" s="509">
        <v>0</v>
      </c>
    </row>
    <row r="314" spans="1:13" s="509" customFormat="1">
      <c r="A314" s="508" t="s">
        <v>592</v>
      </c>
      <c r="B314" s="509" t="s">
        <v>367</v>
      </c>
      <c r="C314" s="509" t="s">
        <v>4581</v>
      </c>
      <c r="F314" s="509">
        <v>0</v>
      </c>
      <c r="I314" s="509">
        <v>0</v>
      </c>
      <c r="J314" s="509">
        <v>0</v>
      </c>
      <c r="K314" s="509">
        <v>0</v>
      </c>
      <c r="L314" s="509">
        <v>0</v>
      </c>
    </row>
    <row r="315" spans="1:13" s="509" customFormat="1">
      <c r="A315" s="508" t="s">
        <v>592</v>
      </c>
      <c r="B315" s="509" t="s">
        <v>367</v>
      </c>
      <c r="C315" s="509" t="s">
        <v>4571</v>
      </c>
      <c r="D315" s="509">
        <v>54</v>
      </c>
      <c r="E315" s="509">
        <v>0</v>
      </c>
      <c r="F315" s="509">
        <v>1</v>
      </c>
      <c r="G315" s="509">
        <v>1</v>
      </c>
      <c r="H315" s="509">
        <v>0</v>
      </c>
      <c r="I315" s="509">
        <v>0</v>
      </c>
      <c r="J315" s="509">
        <v>55</v>
      </c>
      <c r="K315" s="509">
        <v>0</v>
      </c>
      <c r="L315" s="509">
        <v>1</v>
      </c>
      <c r="M315" s="509">
        <v>0</v>
      </c>
    </row>
    <row r="316" spans="1:13" s="509" customFormat="1">
      <c r="A316" s="508" t="s">
        <v>593</v>
      </c>
      <c r="B316" s="509" t="s">
        <v>368</v>
      </c>
      <c r="C316" s="509" t="s">
        <v>4578</v>
      </c>
      <c r="D316" s="509">
        <v>100</v>
      </c>
      <c r="J316" s="509">
        <v>100</v>
      </c>
      <c r="K316" s="509">
        <v>0</v>
      </c>
      <c r="L316" s="509">
        <v>0</v>
      </c>
    </row>
    <row r="317" spans="1:13" s="509" customFormat="1">
      <c r="A317" s="508" t="s">
        <v>593</v>
      </c>
      <c r="B317" s="509" t="s">
        <v>368</v>
      </c>
      <c r="C317" s="509" t="s">
        <v>4579</v>
      </c>
      <c r="J317" s="509">
        <v>0</v>
      </c>
      <c r="K317" s="509">
        <v>0</v>
      </c>
      <c r="L317" s="509">
        <v>0</v>
      </c>
    </row>
    <row r="318" spans="1:13" s="509" customFormat="1">
      <c r="A318" s="508" t="s">
        <v>593</v>
      </c>
      <c r="B318" s="509" t="s">
        <v>368</v>
      </c>
      <c r="C318" s="509" t="s">
        <v>4580</v>
      </c>
      <c r="F318" s="509">
        <v>0</v>
      </c>
      <c r="I318" s="509">
        <v>0</v>
      </c>
      <c r="J318" s="509">
        <v>0</v>
      </c>
      <c r="K318" s="509">
        <v>0</v>
      </c>
      <c r="L318" s="509">
        <v>0</v>
      </c>
    </row>
    <row r="319" spans="1:13" s="509" customFormat="1">
      <c r="A319" s="508" t="s">
        <v>593</v>
      </c>
      <c r="B319" s="509" t="s">
        <v>368</v>
      </c>
      <c r="C319" s="509" t="s">
        <v>4581</v>
      </c>
      <c r="F319" s="509">
        <v>0</v>
      </c>
      <c r="I319" s="509">
        <v>0</v>
      </c>
      <c r="J319" s="509">
        <v>0</v>
      </c>
      <c r="K319" s="509">
        <v>0</v>
      </c>
      <c r="L319" s="509">
        <v>0</v>
      </c>
    </row>
    <row r="320" spans="1:13" s="509" customFormat="1">
      <c r="A320" s="508" t="s">
        <v>593</v>
      </c>
      <c r="B320" s="509" t="s">
        <v>368</v>
      </c>
      <c r="C320" s="509" t="s">
        <v>4571</v>
      </c>
      <c r="D320" s="509">
        <v>100</v>
      </c>
      <c r="E320" s="509">
        <v>0</v>
      </c>
      <c r="F320" s="509">
        <v>0</v>
      </c>
      <c r="G320" s="509">
        <v>0</v>
      </c>
      <c r="H320" s="509">
        <v>0</v>
      </c>
      <c r="I320" s="509">
        <v>0</v>
      </c>
      <c r="J320" s="509">
        <v>100</v>
      </c>
      <c r="K320" s="509">
        <v>0</v>
      </c>
      <c r="L320" s="509">
        <v>0</v>
      </c>
      <c r="M320" s="509">
        <v>0</v>
      </c>
    </row>
    <row r="321" spans="1:13" s="509" customFormat="1">
      <c r="A321" s="508" t="s">
        <v>594</v>
      </c>
      <c r="B321" s="509" t="s">
        <v>369</v>
      </c>
      <c r="C321" s="509" t="s">
        <v>4574</v>
      </c>
      <c r="D321" s="509">
        <v>75</v>
      </c>
      <c r="F321" s="509">
        <v>46</v>
      </c>
      <c r="J321" s="509">
        <v>75</v>
      </c>
      <c r="K321" s="509">
        <v>0</v>
      </c>
      <c r="L321" s="509">
        <v>46</v>
      </c>
    </row>
    <row r="322" spans="1:13" s="509" customFormat="1">
      <c r="A322" s="508" t="s">
        <v>594</v>
      </c>
      <c r="B322" s="509" t="s">
        <v>369</v>
      </c>
      <c r="C322" s="509" t="s">
        <v>4575</v>
      </c>
      <c r="J322" s="509">
        <v>0</v>
      </c>
      <c r="K322" s="509">
        <v>0</v>
      </c>
      <c r="L322" s="509">
        <v>0</v>
      </c>
    </row>
    <row r="323" spans="1:13" s="509" customFormat="1">
      <c r="A323" s="508" t="s">
        <v>594</v>
      </c>
      <c r="B323" s="509" t="s">
        <v>369</v>
      </c>
      <c r="C323" s="509" t="s">
        <v>4576</v>
      </c>
      <c r="F323" s="509">
        <v>0</v>
      </c>
      <c r="I323" s="509">
        <v>0</v>
      </c>
      <c r="J323" s="509">
        <v>0</v>
      </c>
      <c r="K323" s="509">
        <v>0</v>
      </c>
      <c r="L323" s="509">
        <v>0</v>
      </c>
    </row>
    <row r="324" spans="1:13" s="509" customFormat="1">
      <c r="A324" s="508" t="s">
        <v>594</v>
      </c>
      <c r="B324" s="509" t="s">
        <v>369</v>
      </c>
      <c r="C324" s="509" t="s">
        <v>4577</v>
      </c>
      <c r="F324" s="509">
        <v>0</v>
      </c>
      <c r="I324" s="509">
        <v>0</v>
      </c>
      <c r="J324" s="509">
        <v>0</v>
      </c>
      <c r="K324" s="509">
        <v>0</v>
      </c>
      <c r="L324" s="509">
        <v>0</v>
      </c>
    </row>
    <row r="325" spans="1:13" s="509" customFormat="1">
      <c r="A325" s="508" t="s">
        <v>594</v>
      </c>
      <c r="B325" s="509" t="s">
        <v>369</v>
      </c>
      <c r="C325" s="509" t="s">
        <v>1406</v>
      </c>
      <c r="D325" s="509">
        <v>75</v>
      </c>
      <c r="E325" s="509">
        <v>0</v>
      </c>
      <c r="F325" s="509">
        <v>46</v>
      </c>
      <c r="G325" s="509">
        <v>0</v>
      </c>
      <c r="H325" s="509">
        <v>0</v>
      </c>
      <c r="I325" s="509">
        <v>0</v>
      </c>
      <c r="J325" s="509">
        <v>75</v>
      </c>
      <c r="K325" s="509">
        <v>0</v>
      </c>
      <c r="L325" s="509">
        <v>46</v>
      </c>
      <c r="M325" s="509">
        <v>0</v>
      </c>
    </row>
    <row r="326" spans="1:13" s="509" customFormat="1">
      <c r="A326" s="508" t="s">
        <v>595</v>
      </c>
      <c r="B326" s="509" t="s">
        <v>370</v>
      </c>
      <c r="C326" s="509" t="s">
        <v>4578</v>
      </c>
      <c r="D326" s="509">
        <v>188</v>
      </c>
      <c r="F326" s="509">
        <v>1</v>
      </c>
      <c r="J326" s="509">
        <v>188</v>
      </c>
      <c r="K326" s="509">
        <v>0</v>
      </c>
      <c r="L326" s="509">
        <v>1</v>
      </c>
    </row>
    <row r="327" spans="1:13" s="509" customFormat="1">
      <c r="A327" s="508" t="s">
        <v>595</v>
      </c>
      <c r="B327" s="509" t="s">
        <v>370</v>
      </c>
      <c r="C327" s="509" t="s">
        <v>4579</v>
      </c>
      <c r="J327" s="509">
        <v>0</v>
      </c>
      <c r="K327" s="509">
        <v>0</v>
      </c>
      <c r="L327" s="509">
        <v>0</v>
      </c>
    </row>
    <row r="328" spans="1:13" s="509" customFormat="1">
      <c r="A328" s="508" t="s">
        <v>595</v>
      </c>
      <c r="B328" s="509" t="s">
        <v>370</v>
      </c>
      <c r="C328" s="509" t="s">
        <v>4580</v>
      </c>
      <c r="F328" s="509">
        <v>0</v>
      </c>
      <c r="I328" s="509">
        <v>0</v>
      </c>
      <c r="J328" s="509">
        <v>0</v>
      </c>
      <c r="K328" s="509">
        <v>0</v>
      </c>
      <c r="L328" s="509">
        <v>0</v>
      </c>
    </row>
    <row r="329" spans="1:13" s="509" customFormat="1">
      <c r="A329" s="508" t="s">
        <v>595</v>
      </c>
      <c r="B329" s="509" t="s">
        <v>370</v>
      </c>
      <c r="C329" s="509" t="s">
        <v>4581</v>
      </c>
      <c r="F329" s="509">
        <v>0</v>
      </c>
      <c r="I329" s="509">
        <v>0</v>
      </c>
      <c r="J329" s="509">
        <v>0</v>
      </c>
      <c r="K329" s="509">
        <v>0</v>
      </c>
      <c r="L329" s="509">
        <v>0</v>
      </c>
    </row>
    <row r="330" spans="1:13" s="509" customFormat="1">
      <c r="A330" s="508" t="s">
        <v>595</v>
      </c>
      <c r="B330" s="509" t="s">
        <v>370</v>
      </c>
      <c r="C330" s="509" t="s">
        <v>4571</v>
      </c>
      <c r="D330" s="509">
        <v>188</v>
      </c>
      <c r="E330" s="509">
        <v>0</v>
      </c>
      <c r="F330" s="509">
        <v>1</v>
      </c>
      <c r="G330" s="509">
        <v>0</v>
      </c>
      <c r="H330" s="509">
        <v>0</v>
      </c>
      <c r="I330" s="509">
        <v>0</v>
      </c>
      <c r="J330" s="509">
        <v>188</v>
      </c>
      <c r="K330" s="509">
        <v>0</v>
      </c>
      <c r="L330" s="509">
        <v>1</v>
      </c>
      <c r="M330" s="509">
        <v>0</v>
      </c>
    </row>
    <row r="331" spans="1:13" s="509" customFormat="1">
      <c r="A331" s="508" t="s">
        <v>596</v>
      </c>
      <c r="B331" s="509" t="s">
        <v>1392</v>
      </c>
      <c r="C331" s="509" t="s">
        <v>4578</v>
      </c>
      <c r="D331" s="509">
        <v>140</v>
      </c>
      <c r="F331" s="509">
        <v>75</v>
      </c>
      <c r="G331" s="509">
        <v>0</v>
      </c>
      <c r="J331" s="509">
        <v>140</v>
      </c>
      <c r="K331" s="509">
        <v>0</v>
      </c>
      <c r="L331" s="509">
        <v>75</v>
      </c>
    </row>
    <row r="332" spans="1:13" s="509" customFormat="1">
      <c r="A332" s="508" t="s">
        <v>596</v>
      </c>
      <c r="B332" s="509" t="s">
        <v>1392</v>
      </c>
      <c r="C332" s="509" t="s">
        <v>4579</v>
      </c>
      <c r="J332" s="509">
        <v>0</v>
      </c>
      <c r="K332" s="509">
        <v>0</v>
      </c>
      <c r="L332" s="509">
        <v>0</v>
      </c>
    </row>
    <row r="333" spans="1:13" s="509" customFormat="1">
      <c r="A333" s="508" t="s">
        <v>596</v>
      </c>
      <c r="B333" s="509" t="s">
        <v>1392</v>
      </c>
      <c r="C333" s="509" t="s">
        <v>4580</v>
      </c>
      <c r="F333" s="509">
        <v>0</v>
      </c>
      <c r="I333" s="509">
        <v>0</v>
      </c>
      <c r="L333" s="509">
        <v>0</v>
      </c>
    </row>
    <row r="334" spans="1:13" s="509" customFormat="1">
      <c r="A334" s="508" t="s">
        <v>596</v>
      </c>
      <c r="B334" s="509" t="s">
        <v>1392</v>
      </c>
      <c r="C334" s="509" t="s">
        <v>4581</v>
      </c>
      <c r="D334" s="509">
        <v>1</v>
      </c>
      <c r="F334" s="509">
        <v>1</v>
      </c>
      <c r="I334" s="509">
        <v>0</v>
      </c>
      <c r="J334" s="509">
        <v>1</v>
      </c>
      <c r="L334" s="509">
        <v>1</v>
      </c>
    </row>
    <row r="335" spans="1:13" s="509" customFormat="1">
      <c r="A335" s="508" t="s">
        <v>596</v>
      </c>
      <c r="B335" s="509" t="s">
        <v>1392</v>
      </c>
      <c r="C335" s="509" t="s">
        <v>4571</v>
      </c>
      <c r="D335" s="509">
        <v>141</v>
      </c>
      <c r="E335" s="509">
        <v>0</v>
      </c>
      <c r="F335" s="509">
        <v>76</v>
      </c>
      <c r="G335" s="509">
        <v>0</v>
      </c>
      <c r="H335" s="509">
        <v>0</v>
      </c>
      <c r="I335" s="509">
        <v>0</v>
      </c>
      <c r="J335" s="509">
        <v>141</v>
      </c>
      <c r="K335" s="509">
        <v>0</v>
      </c>
      <c r="L335" s="509">
        <v>76</v>
      </c>
      <c r="M335" s="509">
        <v>0</v>
      </c>
    </row>
    <row r="336" spans="1:13" s="509" customFormat="1">
      <c r="A336" s="508" t="s">
        <v>597</v>
      </c>
      <c r="B336" s="509" t="s">
        <v>371</v>
      </c>
      <c r="C336" s="509" t="s">
        <v>4578</v>
      </c>
      <c r="D336" s="509">
        <v>141</v>
      </c>
      <c r="F336" s="509">
        <v>7</v>
      </c>
      <c r="G336" s="509">
        <v>4</v>
      </c>
      <c r="J336" s="509">
        <v>145</v>
      </c>
      <c r="K336" s="509">
        <v>0</v>
      </c>
      <c r="L336" s="509">
        <v>7</v>
      </c>
    </row>
    <row r="337" spans="1:13" s="509" customFormat="1">
      <c r="A337" s="508" t="s">
        <v>597</v>
      </c>
      <c r="B337" s="509" t="s">
        <v>371</v>
      </c>
      <c r="C337" s="509" t="s">
        <v>4579</v>
      </c>
      <c r="J337" s="509">
        <v>0</v>
      </c>
      <c r="K337" s="509">
        <v>0</v>
      </c>
      <c r="L337" s="509">
        <v>0</v>
      </c>
    </row>
    <row r="338" spans="1:13" s="509" customFormat="1">
      <c r="A338" s="508" t="s">
        <v>597</v>
      </c>
      <c r="B338" s="509" t="s">
        <v>371</v>
      </c>
      <c r="C338" s="509" t="s">
        <v>4580</v>
      </c>
      <c r="D338" s="509">
        <v>1</v>
      </c>
      <c r="F338" s="509">
        <v>1</v>
      </c>
      <c r="I338" s="509">
        <v>0</v>
      </c>
      <c r="J338" s="509">
        <v>1</v>
      </c>
      <c r="K338" s="509">
        <v>0</v>
      </c>
      <c r="L338" s="509">
        <v>1</v>
      </c>
    </row>
    <row r="339" spans="1:13" s="509" customFormat="1">
      <c r="A339" s="508" t="s">
        <v>597</v>
      </c>
      <c r="B339" s="509" t="s">
        <v>371</v>
      </c>
      <c r="C339" s="509" t="s">
        <v>4581</v>
      </c>
      <c r="F339" s="509">
        <v>0</v>
      </c>
      <c r="I339" s="509">
        <v>0</v>
      </c>
      <c r="J339" s="509">
        <v>0</v>
      </c>
      <c r="K339" s="509">
        <v>0</v>
      </c>
      <c r="L339" s="509">
        <v>0</v>
      </c>
    </row>
    <row r="340" spans="1:13" s="509" customFormat="1">
      <c r="A340" s="508" t="s">
        <v>597</v>
      </c>
      <c r="B340" s="509" t="s">
        <v>371</v>
      </c>
      <c r="C340" s="509" t="s">
        <v>4571</v>
      </c>
      <c r="D340" s="509">
        <v>142</v>
      </c>
      <c r="E340" s="509">
        <v>0</v>
      </c>
      <c r="F340" s="509">
        <v>8</v>
      </c>
      <c r="G340" s="509">
        <v>4</v>
      </c>
      <c r="H340" s="509">
        <v>0</v>
      </c>
      <c r="I340" s="509">
        <v>0</v>
      </c>
      <c r="J340" s="509">
        <v>146</v>
      </c>
      <c r="K340" s="509">
        <v>0</v>
      </c>
      <c r="L340" s="509">
        <v>8</v>
      </c>
      <c r="M340" s="509">
        <v>0</v>
      </c>
    </row>
    <row r="341" spans="1:13" s="509" customFormat="1">
      <c r="A341" s="508" t="s">
        <v>598</v>
      </c>
      <c r="B341" s="509" t="s">
        <v>372</v>
      </c>
      <c r="C341" s="509" t="s">
        <v>4578</v>
      </c>
      <c r="D341" s="509">
        <v>166</v>
      </c>
      <c r="E341" s="509">
        <v>0</v>
      </c>
      <c r="F341" s="509">
        <v>32</v>
      </c>
      <c r="G341" s="509">
        <v>0</v>
      </c>
      <c r="H341" s="509">
        <v>0</v>
      </c>
      <c r="I341" s="509">
        <v>0</v>
      </c>
      <c r="J341" s="509">
        <v>166</v>
      </c>
      <c r="K341" s="509">
        <v>0</v>
      </c>
      <c r="L341" s="509">
        <v>32</v>
      </c>
    </row>
    <row r="342" spans="1:13" s="509" customFormat="1">
      <c r="A342" s="508" t="s">
        <v>598</v>
      </c>
      <c r="B342" s="509" t="s">
        <v>372</v>
      </c>
      <c r="C342" s="509" t="s">
        <v>4579</v>
      </c>
      <c r="D342" s="509">
        <v>0</v>
      </c>
      <c r="E342" s="509">
        <v>0</v>
      </c>
      <c r="F342" s="509">
        <v>0</v>
      </c>
      <c r="G342" s="509">
        <v>0</v>
      </c>
      <c r="H342" s="509">
        <v>0</v>
      </c>
      <c r="I342" s="509">
        <v>0</v>
      </c>
      <c r="J342" s="509">
        <v>0</v>
      </c>
      <c r="K342" s="509">
        <v>0</v>
      </c>
      <c r="L342" s="509">
        <v>0</v>
      </c>
    </row>
    <row r="343" spans="1:13" s="509" customFormat="1">
      <c r="A343" s="508" t="s">
        <v>598</v>
      </c>
      <c r="B343" s="509" t="s">
        <v>372</v>
      </c>
      <c r="C343" s="509" t="s">
        <v>4580</v>
      </c>
      <c r="D343" s="509">
        <v>1</v>
      </c>
      <c r="F343" s="509">
        <v>1</v>
      </c>
      <c r="G343" s="509">
        <v>0</v>
      </c>
      <c r="I343" s="509">
        <v>0</v>
      </c>
      <c r="J343" s="509">
        <v>1</v>
      </c>
      <c r="K343" s="509">
        <v>0</v>
      </c>
      <c r="L343" s="509">
        <v>1</v>
      </c>
    </row>
    <row r="344" spans="1:13" s="509" customFormat="1">
      <c r="A344" s="508" t="s">
        <v>598</v>
      </c>
      <c r="B344" s="509" t="s">
        <v>372</v>
      </c>
      <c r="C344" s="509" t="s">
        <v>4581</v>
      </c>
      <c r="D344" s="509">
        <v>1</v>
      </c>
      <c r="F344" s="509">
        <v>1</v>
      </c>
      <c r="G344" s="509">
        <v>0</v>
      </c>
      <c r="I344" s="509">
        <v>0</v>
      </c>
      <c r="J344" s="509">
        <v>1</v>
      </c>
      <c r="K344" s="509">
        <v>0</v>
      </c>
      <c r="L344" s="509">
        <v>1</v>
      </c>
    </row>
    <row r="345" spans="1:13" s="509" customFormat="1">
      <c r="A345" s="508" t="s">
        <v>598</v>
      </c>
      <c r="B345" s="509" t="s">
        <v>372</v>
      </c>
      <c r="C345" s="509" t="s">
        <v>4571</v>
      </c>
      <c r="D345" s="509">
        <v>168</v>
      </c>
      <c r="E345" s="509">
        <v>0</v>
      </c>
      <c r="F345" s="509">
        <v>34</v>
      </c>
      <c r="G345" s="509">
        <v>0</v>
      </c>
      <c r="H345" s="509">
        <v>0</v>
      </c>
      <c r="I345" s="509">
        <v>0</v>
      </c>
      <c r="J345" s="509">
        <v>168</v>
      </c>
      <c r="K345" s="509">
        <v>0</v>
      </c>
      <c r="L345" s="509">
        <v>34</v>
      </c>
      <c r="M345" s="509">
        <v>0</v>
      </c>
    </row>
    <row r="346" spans="1:13" s="509" customFormat="1">
      <c r="A346" s="508" t="s">
        <v>599</v>
      </c>
      <c r="B346" s="509" t="s">
        <v>373</v>
      </c>
      <c r="C346" s="509" t="s">
        <v>4578</v>
      </c>
      <c r="D346" s="509">
        <v>95</v>
      </c>
      <c r="F346" s="509">
        <v>4</v>
      </c>
      <c r="J346" s="509">
        <v>95</v>
      </c>
      <c r="K346" s="509">
        <v>0</v>
      </c>
      <c r="L346" s="509">
        <v>4</v>
      </c>
    </row>
    <row r="347" spans="1:13" s="509" customFormat="1">
      <c r="A347" s="508" t="s">
        <v>599</v>
      </c>
      <c r="B347" s="509" t="s">
        <v>373</v>
      </c>
      <c r="C347" s="509" t="s">
        <v>4579</v>
      </c>
      <c r="J347" s="509">
        <v>0</v>
      </c>
      <c r="K347" s="509">
        <v>0</v>
      </c>
      <c r="L347" s="509">
        <v>0</v>
      </c>
    </row>
    <row r="348" spans="1:13" s="509" customFormat="1">
      <c r="A348" s="508" t="s">
        <v>599</v>
      </c>
      <c r="B348" s="509" t="s">
        <v>373</v>
      </c>
      <c r="C348" s="509" t="s">
        <v>4580</v>
      </c>
      <c r="F348" s="509">
        <v>0</v>
      </c>
      <c r="I348" s="509">
        <v>0</v>
      </c>
      <c r="J348" s="509">
        <v>0</v>
      </c>
      <c r="K348" s="509">
        <v>0</v>
      </c>
      <c r="L348" s="509">
        <v>0</v>
      </c>
    </row>
    <row r="349" spans="1:13" s="509" customFormat="1">
      <c r="A349" s="508" t="s">
        <v>599</v>
      </c>
      <c r="B349" s="509" t="s">
        <v>373</v>
      </c>
      <c r="C349" s="509" t="s">
        <v>4581</v>
      </c>
      <c r="F349" s="509">
        <v>0</v>
      </c>
      <c r="I349" s="509">
        <v>0</v>
      </c>
      <c r="J349" s="509">
        <v>0</v>
      </c>
      <c r="K349" s="509">
        <v>0</v>
      </c>
      <c r="L349" s="509">
        <v>0</v>
      </c>
    </row>
    <row r="350" spans="1:13" s="509" customFormat="1">
      <c r="A350" s="508" t="s">
        <v>599</v>
      </c>
      <c r="B350" s="509" t="s">
        <v>373</v>
      </c>
      <c r="C350" s="509" t="s">
        <v>4571</v>
      </c>
      <c r="D350" s="509">
        <v>95</v>
      </c>
      <c r="E350" s="509">
        <v>0</v>
      </c>
      <c r="F350" s="509">
        <v>4</v>
      </c>
      <c r="G350" s="509">
        <v>0</v>
      </c>
      <c r="H350" s="509">
        <v>0</v>
      </c>
      <c r="I350" s="509">
        <v>0</v>
      </c>
      <c r="J350" s="509">
        <v>95</v>
      </c>
      <c r="K350" s="509">
        <v>0</v>
      </c>
      <c r="L350" s="509">
        <v>4</v>
      </c>
      <c r="M350" s="509">
        <v>0</v>
      </c>
    </row>
    <row r="351" spans="1:13" s="509" customFormat="1">
      <c r="A351" s="508" t="s">
        <v>600</v>
      </c>
      <c r="B351" s="509" t="s">
        <v>374</v>
      </c>
      <c r="C351" s="509" t="s">
        <v>4578</v>
      </c>
      <c r="D351" s="509">
        <v>191</v>
      </c>
      <c r="F351" s="509">
        <v>111</v>
      </c>
      <c r="J351" s="509">
        <v>191</v>
      </c>
      <c r="K351" s="509">
        <v>0</v>
      </c>
      <c r="L351" s="509">
        <v>111</v>
      </c>
    </row>
    <row r="352" spans="1:13" s="509" customFormat="1">
      <c r="A352" s="508" t="s">
        <v>600</v>
      </c>
      <c r="B352" s="509" t="s">
        <v>374</v>
      </c>
      <c r="C352" s="509" t="s">
        <v>4579</v>
      </c>
      <c r="J352" s="509">
        <v>0</v>
      </c>
      <c r="K352" s="509">
        <v>0</v>
      </c>
      <c r="L352" s="509">
        <v>0</v>
      </c>
    </row>
    <row r="353" spans="1:13" s="509" customFormat="1">
      <c r="A353" s="508" t="s">
        <v>600</v>
      </c>
      <c r="B353" s="509" t="s">
        <v>374</v>
      </c>
      <c r="C353" s="509" t="s">
        <v>4580</v>
      </c>
      <c r="F353" s="509">
        <v>0</v>
      </c>
      <c r="I353" s="509">
        <v>0</v>
      </c>
      <c r="J353" s="509">
        <v>0</v>
      </c>
      <c r="K353" s="509">
        <v>0</v>
      </c>
      <c r="L353" s="509">
        <v>0</v>
      </c>
    </row>
    <row r="354" spans="1:13" s="509" customFormat="1">
      <c r="A354" s="508" t="s">
        <v>600</v>
      </c>
      <c r="B354" s="509" t="s">
        <v>374</v>
      </c>
      <c r="C354" s="509" t="s">
        <v>4581</v>
      </c>
      <c r="F354" s="509">
        <v>0</v>
      </c>
      <c r="I354" s="509">
        <v>0</v>
      </c>
      <c r="J354" s="509">
        <v>0</v>
      </c>
      <c r="K354" s="509">
        <v>0</v>
      </c>
      <c r="L354" s="509">
        <v>0</v>
      </c>
    </row>
    <row r="355" spans="1:13" s="509" customFormat="1">
      <c r="A355" s="508" t="s">
        <v>600</v>
      </c>
      <c r="B355" s="509" t="s">
        <v>374</v>
      </c>
      <c r="C355" s="509" t="s">
        <v>4571</v>
      </c>
      <c r="D355" s="509">
        <v>191</v>
      </c>
      <c r="E355" s="509">
        <v>0</v>
      </c>
      <c r="F355" s="509">
        <v>111</v>
      </c>
      <c r="G355" s="509">
        <v>0</v>
      </c>
      <c r="H355" s="509">
        <v>0</v>
      </c>
      <c r="I355" s="509">
        <v>0</v>
      </c>
      <c r="J355" s="509">
        <v>191</v>
      </c>
      <c r="K355" s="509">
        <v>0</v>
      </c>
      <c r="L355" s="509">
        <v>111</v>
      </c>
      <c r="M355" s="509">
        <v>0</v>
      </c>
    </row>
    <row r="356" spans="1:13" s="509" customFormat="1">
      <c r="A356" s="508" t="s">
        <v>601</v>
      </c>
      <c r="B356" s="509" t="s">
        <v>375</v>
      </c>
      <c r="C356" s="509" t="s">
        <v>4578</v>
      </c>
      <c r="D356" s="509">
        <v>3</v>
      </c>
      <c r="J356" s="509">
        <v>3</v>
      </c>
      <c r="K356" s="509">
        <v>0</v>
      </c>
      <c r="L356" s="509">
        <v>0</v>
      </c>
    </row>
    <row r="357" spans="1:13" s="509" customFormat="1">
      <c r="A357" s="508" t="s">
        <v>601</v>
      </c>
      <c r="B357" s="509" t="s">
        <v>375</v>
      </c>
      <c r="C357" s="509" t="s">
        <v>4579</v>
      </c>
      <c r="J357" s="509">
        <v>0</v>
      </c>
      <c r="K357" s="509">
        <v>0</v>
      </c>
      <c r="L357" s="509">
        <v>0</v>
      </c>
    </row>
    <row r="358" spans="1:13" s="509" customFormat="1">
      <c r="A358" s="508" t="s">
        <v>601</v>
      </c>
      <c r="B358" s="509" t="s">
        <v>375</v>
      </c>
      <c r="C358" s="509" t="s">
        <v>4580</v>
      </c>
      <c r="F358" s="509">
        <v>0</v>
      </c>
      <c r="I358" s="509">
        <v>0</v>
      </c>
      <c r="J358" s="509">
        <v>0</v>
      </c>
      <c r="K358" s="509">
        <v>0</v>
      </c>
      <c r="L358" s="509">
        <v>0</v>
      </c>
    </row>
    <row r="359" spans="1:13" s="509" customFormat="1">
      <c r="A359" s="508" t="s">
        <v>601</v>
      </c>
      <c r="B359" s="509" t="s">
        <v>375</v>
      </c>
      <c r="C359" s="509" t="s">
        <v>4581</v>
      </c>
      <c r="F359" s="509">
        <v>0</v>
      </c>
      <c r="I359" s="509">
        <v>0</v>
      </c>
      <c r="J359" s="509">
        <v>0</v>
      </c>
      <c r="K359" s="509">
        <v>0</v>
      </c>
      <c r="L359" s="509">
        <v>0</v>
      </c>
    </row>
    <row r="360" spans="1:13" s="509" customFormat="1">
      <c r="A360" s="508" t="s">
        <v>601</v>
      </c>
      <c r="B360" s="509" t="s">
        <v>375</v>
      </c>
      <c r="C360" s="509" t="s">
        <v>4571</v>
      </c>
      <c r="D360" s="509">
        <v>3</v>
      </c>
      <c r="E360" s="509">
        <v>0</v>
      </c>
      <c r="F360" s="509">
        <v>0</v>
      </c>
      <c r="G360" s="509">
        <v>0</v>
      </c>
      <c r="H360" s="509">
        <v>0</v>
      </c>
      <c r="I360" s="509">
        <v>0</v>
      </c>
      <c r="J360" s="509">
        <v>3</v>
      </c>
      <c r="K360" s="509">
        <v>0</v>
      </c>
      <c r="L360" s="509">
        <v>0</v>
      </c>
      <c r="M360" s="509">
        <v>0</v>
      </c>
    </row>
    <row r="361" spans="1:13" s="509" customFormat="1">
      <c r="A361" s="508" t="s">
        <v>602</v>
      </c>
      <c r="B361" s="509" t="s">
        <v>376</v>
      </c>
      <c r="C361" s="509" t="s">
        <v>4578</v>
      </c>
      <c r="D361" s="509">
        <v>521</v>
      </c>
      <c r="E361" s="509">
        <v>159</v>
      </c>
      <c r="F361" s="509">
        <v>159</v>
      </c>
      <c r="G361" s="509">
        <v>0</v>
      </c>
      <c r="H361" s="509">
        <v>0</v>
      </c>
      <c r="I361" s="509">
        <v>0</v>
      </c>
      <c r="J361" s="509">
        <v>521</v>
      </c>
      <c r="K361" s="509">
        <v>159</v>
      </c>
      <c r="L361" s="509">
        <v>159</v>
      </c>
    </row>
    <row r="362" spans="1:13" s="509" customFormat="1">
      <c r="A362" s="508" t="s">
        <v>602</v>
      </c>
      <c r="B362" s="509" t="s">
        <v>376</v>
      </c>
      <c r="C362" s="509" t="s">
        <v>4579</v>
      </c>
      <c r="D362" s="509">
        <v>0</v>
      </c>
      <c r="E362" s="509">
        <v>0</v>
      </c>
      <c r="F362" s="509">
        <v>0</v>
      </c>
      <c r="G362" s="509">
        <v>0</v>
      </c>
      <c r="H362" s="509">
        <v>0</v>
      </c>
      <c r="I362" s="509">
        <v>0</v>
      </c>
      <c r="J362" s="509">
        <v>0</v>
      </c>
      <c r="K362" s="509">
        <v>0</v>
      </c>
      <c r="L362" s="509">
        <v>0</v>
      </c>
    </row>
    <row r="363" spans="1:13" s="509" customFormat="1">
      <c r="A363" s="508" t="s">
        <v>602</v>
      </c>
      <c r="B363" s="509" t="s">
        <v>376</v>
      </c>
      <c r="C363" s="509" t="s">
        <v>4580</v>
      </c>
      <c r="D363" s="509">
        <v>0</v>
      </c>
      <c r="F363" s="509">
        <v>0</v>
      </c>
      <c r="G363" s="509">
        <v>0</v>
      </c>
      <c r="I363" s="509">
        <v>0</v>
      </c>
      <c r="J363" s="509">
        <v>0</v>
      </c>
      <c r="K363" s="509">
        <v>0</v>
      </c>
      <c r="L363" s="509">
        <v>0</v>
      </c>
    </row>
    <row r="364" spans="1:13" s="509" customFormat="1">
      <c r="A364" s="508" t="s">
        <v>602</v>
      </c>
      <c r="B364" s="509" t="s">
        <v>376</v>
      </c>
      <c r="C364" s="509" t="s">
        <v>4581</v>
      </c>
      <c r="D364" s="509">
        <v>2</v>
      </c>
      <c r="F364" s="509">
        <v>2</v>
      </c>
      <c r="G364" s="509">
        <v>0</v>
      </c>
      <c r="I364" s="509">
        <v>0</v>
      </c>
      <c r="J364" s="509">
        <v>2</v>
      </c>
      <c r="K364" s="509">
        <v>0</v>
      </c>
      <c r="L364" s="509">
        <v>2</v>
      </c>
    </row>
    <row r="365" spans="1:13" s="509" customFormat="1">
      <c r="A365" s="508" t="s">
        <v>602</v>
      </c>
      <c r="B365" s="509" t="s">
        <v>376</v>
      </c>
      <c r="C365" s="509" t="s">
        <v>4571</v>
      </c>
      <c r="D365" s="509">
        <v>523</v>
      </c>
      <c r="E365" s="509">
        <v>159</v>
      </c>
      <c r="F365" s="509">
        <v>161</v>
      </c>
      <c r="G365" s="509">
        <v>0</v>
      </c>
      <c r="H365" s="509">
        <v>0</v>
      </c>
      <c r="I365" s="509">
        <v>0</v>
      </c>
      <c r="J365" s="509">
        <v>523</v>
      </c>
      <c r="K365" s="509">
        <v>159</v>
      </c>
      <c r="L365" s="509">
        <v>161</v>
      </c>
      <c r="M365" s="509">
        <v>0</v>
      </c>
    </row>
    <row r="366" spans="1:13" s="509" customFormat="1">
      <c r="A366" s="508" t="s">
        <v>603</v>
      </c>
      <c r="B366" s="509" t="s">
        <v>377</v>
      </c>
      <c r="C366" s="509" t="s">
        <v>4578</v>
      </c>
      <c r="D366" s="509">
        <v>73</v>
      </c>
      <c r="F366" s="509">
        <v>4</v>
      </c>
      <c r="J366" s="509">
        <v>73</v>
      </c>
      <c r="K366" s="509">
        <v>0</v>
      </c>
      <c r="L366" s="509">
        <v>4</v>
      </c>
    </row>
    <row r="367" spans="1:13" s="509" customFormat="1">
      <c r="A367" s="508" t="s">
        <v>603</v>
      </c>
      <c r="B367" s="509" t="s">
        <v>377</v>
      </c>
      <c r="C367" s="509" t="s">
        <v>4579</v>
      </c>
      <c r="J367" s="509">
        <v>0</v>
      </c>
      <c r="K367" s="509">
        <v>0</v>
      </c>
      <c r="L367" s="509">
        <v>0</v>
      </c>
    </row>
    <row r="368" spans="1:13" s="509" customFormat="1">
      <c r="A368" s="508" t="s">
        <v>603</v>
      </c>
      <c r="B368" s="509" t="s">
        <v>377</v>
      </c>
      <c r="C368" s="509" t="s">
        <v>4580</v>
      </c>
      <c r="F368" s="509">
        <v>0</v>
      </c>
      <c r="I368" s="509">
        <v>0</v>
      </c>
      <c r="J368" s="509">
        <v>0</v>
      </c>
      <c r="K368" s="509">
        <v>0</v>
      </c>
      <c r="L368" s="509">
        <v>0</v>
      </c>
    </row>
    <row r="369" spans="1:13" s="509" customFormat="1">
      <c r="A369" s="508" t="s">
        <v>603</v>
      </c>
      <c r="B369" s="509" t="s">
        <v>377</v>
      </c>
      <c r="C369" s="509" t="s">
        <v>4581</v>
      </c>
      <c r="F369" s="509">
        <v>0</v>
      </c>
      <c r="I369" s="509">
        <v>0</v>
      </c>
      <c r="J369" s="509">
        <v>0</v>
      </c>
      <c r="K369" s="509">
        <v>0</v>
      </c>
      <c r="L369" s="509">
        <v>0</v>
      </c>
    </row>
    <row r="370" spans="1:13" s="509" customFormat="1">
      <c r="A370" s="508" t="s">
        <v>603</v>
      </c>
      <c r="B370" s="509" t="s">
        <v>377</v>
      </c>
      <c r="C370" s="509" t="s">
        <v>4571</v>
      </c>
      <c r="D370" s="509">
        <v>73</v>
      </c>
      <c r="E370" s="509">
        <v>0</v>
      </c>
      <c r="F370" s="509">
        <v>4</v>
      </c>
      <c r="G370" s="509">
        <v>0</v>
      </c>
      <c r="H370" s="509">
        <v>0</v>
      </c>
      <c r="I370" s="509">
        <v>0</v>
      </c>
      <c r="J370" s="509">
        <v>73</v>
      </c>
      <c r="K370" s="509">
        <v>0</v>
      </c>
      <c r="L370" s="509">
        <v>4</v>
      </c>
      <c r="M370" s="509">
        <v>0</v>
      </c>
    </row>
    <row r="371" spans="1:13" s="509" customFormat="1">
      <c r="A371" s="508" t="s">
        <v>604</v>
      </c>
      <c r="B371" s="509" t="s">
        <v>378</v>
      </c>
      <c r="C371" s="509" t="s">
        <v>4578</v>
      </c>
      <c r="D371" s="509">
        <v>102</v>
      </c>
      <c r="F371" s="509">
        <v>35</v>
      </c>
      <c r="G371" s="509">
        <v>2</v>
      </c>
      <c r="J371" s="509">
        <v>104</v>
      </c>
      <c r="K371" s="509">
        <v>0</v>
      </c>
      <c r="L371" s="509">
        <v>35</v>
      </c>
    </row>
    <row r="372" spans="1:13" s="509" customFormat="1">
      <c r="A372" s="508" t="s">
        <v>604</v>
      </c>
      <c r="B372" s="509" t="s">
        <v>378</v>
      </c>
      <c r="C372" s="509" t="s">
        <v>4579</v>
      </c>
      <c r="J372" s="509">
        <v>0</v>
      </c>
      <c r="K372" s="509">
        <v>0</v>
      </c>
      <c r="L372" s="509">
        <v>0</v>
      </c>
    </row>
    <row r="373" spans="1:13" s="509" customFormat="1">
      <c r="A373" s="508" t="s">
        <v>604</v>
      </c>
      <c r="B373" s="509" t="s">
        <v>378</v>
      </c>
      <c r="C373" s="509" t="s">
        <v>4580</v>
      </c>
      <c r="F373" s="509">
        <v>0</v>
      </c>
      <c r="I373" s="509">
        <v>0</v>
      </c>
      <c r="J373" s="509">
        <v>0</v>
      </c>
      <c r="K373" s="509">
        <v>0</v>
      </c>
      <c r="L373" s="509">
        <v>0</v>
      </c>
    </row>
    <row r="374" spans="1:13" s="509" customFormat="1">
      <c r="A374" s="508" t="s">
        <v>604</v>
      </c>
      <c r="B374" s="509" t="s">
        <v>378</v>
      </c>
      <c r="C374" s="509" t="s">
        <v>4581</v>
      </c>
      <c r="F374" s="509">
        <v>0</v>
      </c>
      <c r="I374" s="509">
        <v>0</v>
      </c>
      <c r="J374" s="509">
        <v>0</v>
      </c>
      <c r="K374" s="509">
        <v>0</v>
      </c>
      <c r="L374" s="509">
        <v>0</v>
      </c>
    </row>
    <row r="375" spans="1:13" s="509" customFormat="1">
      <c r="A375" s="508" t="s">
        <v>604</v>
      </c>
      <c r="B375" s="509" t="s">
        <v>378</v>
      </c>
      <c r="C375" s="509" t="s">
        <v>4571</v>
      </c>
      <c r="D375" s="509">
        <v>102</v>
      </c>
      <c r="E375" s="509">
        <v>0</v>
      </c>
      <c r="F375" s="509">
        <v>35</v>
      </c>
      <c r="G375" s="509">
        <v>2</v>
      </c>
      <c r="H375" s="509">
        <v>0</v>
      </c>
      <c r="I375" s="509">
        <v>0</v>
      </c>
      <c r="J375" s="509">
        <v>104</v>
      </c>
      <c r="K375" s="509">
        <v>0</v>
      </c>
      <c r="L375" s="509">
        <v>35</v>
      </c>
      <c r="M375" s="509">
        <v>0</v>
      </c>
    </row>
    <row r="376" spans="1:13" s="509" customFormat="1">
      <c r="A376" s="508" t="s">
        <v>605</v>
      </c>
      <c r="B376" s="509" t="s">
        <v>379</v>
      </c>
      <c r="C376" s="509" t="s">
        <v>4578</v>
      </c>
      <c r="D376" s="509">
        <v>527</v>
      </c>
      <c r="F376" s="509">
        <v>240</v>
      </c>
      <c r="J376" s="509">
        <v>527</v>
      </c>
      <c r="K376" s="509">
        <v>0</v>
      </c>
      <c r="L376" s="509">
        <v>240</v>
      </c>
    </row>
    <row r="377" spans="1:13" s="509" customFormat="1">
      <c r="A377" s="508" t="s">
        <v>605</v>
      </c>
      <c r="B377" s="509" t="s">
        <v>379</v>
      </c>
      <c r="C377" s="509" t="s">
        <v>4579</v>
      </c>
      <c r="J377" s="509">
        <v>0</v>
      </c>
      <c r="K377" s="509">
        <v>0</v>
      </c>
      <c r="L377" s="509">
        <v>0</v>
      </c>
    </row>
    <row r="378" spans="1:13" s="509" customFormat="1">
      <c r="A378" s="508" t="s">
        <v>605</v>
      </c>
      <c r="B378" s="509" t="s">
        <v>379</v>
      </c>
      <c r="C378" s="509" t="s">
        <v>4580</v>
      </c>
      <c r="F378" s="509">
        <v>0</v>
      </c>
      <c r="I378" s="509">
        <v>0</v>
      </c>
      <c r="J378" s="509">
        <v>0</v>
      </c>
      <c r="K378" s="509">
        <v>0</v>
      </c>
      <c r="L378" s="509">
        <v>0</v>
      </c>
    </row>
    <row r="379" spans="1:13" s="509" customFormat="1">
      <c r="A379" s="508" t="s">
        <v>605</v>
      </c>
      <c r="B379" s="509" t="s">
        <v>379</v>
      </c>
      <c r="C379" s="509" t="s">
        <v>4581</v>
      </c>
      <c r="D379" s="509">
        <v>10</v>
      </c>
      <c r="F379" s="509">
        <v>10</v>
      </c>
      <c r="I379" s="509">
        <v>0</v>
      </c>
      <c r="J379" s="509">
        <v>10</v>
      </c>
      <c r="K379" s="509">
        <v>0</v>
      </c>
      <c r="L379" s="509">
        <v>10</v>
      </c>
    </row>
    <row r="380" spans="1:13" s="509" customFormat="1">
      <c r="A380" s="508" t="s">
        <v>605</v>
      </c>
      <c r="B380" s="509" t="s">
        <v>379</v>
      </c>
      <c r="C380" s="509" t="s">
        <v>4571</v>
      </c>
      <c r="D380" s="509">
        <v>537</v>
      </c>
      <c r="E380" s="509">
        <v>0</v>
      </c>
      <c r="F380" s="509">
        <v>250</v>
      </c>
      <c r="G380" s="509">
        <v>0</v>
      </c>
      <c r="H380" s="509">
        <v>0</v>
      </c>
      <c r="I380" s="509">
        <v>0</v>
      </c>
      <c r="J380" s="509">
        <v>537</v>
      </c>
      <c r="K380" s="509">
        <v>0</v>
      </c>
      <c r="L380" s="509">
        <v>250</v>
      </c>
      <c r="M380" s="509">
        <v>0</v>
      </c>
    </row>
    <row r="381" spans="1:13" s="509" customFormat="1">
      <c r="A381" s="508" t="s">
        <v>606</v>
      </c>
      <c r="B381" s="509" t="s">
        <v>380</v>
      </c>
      <c r="C381" s="509" t="s">
        <v>4578</v>
      </c>
      <c r="D381" s="509">
        <v>87</v>
      </c>
      <c r="F381" s="509">
        <v>48</v>
      </c>
      <c r="G381" s="509">
        <v>2</v>
      </c>
      <c r="J381" s="509">
        <v>89</v>
      </c>
      <c r="K381" s="509">
        <v>0</v>
      </c>
      <c r="L381" s="509">
        <v>48</v>
      </c>
    </row>
    <row r="382" spans="1:13" s="509" customFormat="1">
      <c r="A382" s="508" t="s">
        <v>606</v>
      </c>
      <c r="B382" s="509" t="s">
        <v>380</v>
      </c>
      <c r="C382" s="509" t="s">
        <v>4579</v>
      </c>
      <c r="D382" s="509">
        <v>7</v>
      </c>
      <c r="J382" s="509">
        <v>7</v>
      </c>
      <c r="K382" s="509">
        <v>0</v>
      </c>
      <c r="L382" s="509">
        <v>0</v>
      </c>
    </row>
    <row r="383" spans="1:13" s="509" customFormat="1">
      <c r="A383" s="508" t="s">
        <v>606</v>
      </c>
      <c r="B383" s="509" t="s">
        <v>380</v>
      </c>
      <c r="C383" s="509" t="s">
        <v>4580</v>
      </c>
      <c r="F383" s="509">
        <v>0</v>
      </c>
      <c r="I383" s="509">
        <v>0</v>
      </c>
      <c r="J383" s="509">
        <v>0</v>
      </c>
      <c r="K383" s="509">
        <v>0</v>
      </c>
      <c r="L383" s="509">
        <v>0</v>
      </c>
    </row>
    <row r="384" spans="1:13" s="509" customFormat="1">
      <c r="A384" s="508" t="s">
        <v>606</v>
      </c>
      <c r="B384" s="509" t="s">
        <v>380</v>
      </c>
      <c r="C384" s="509" t="s">
        <v>4581</v>
      </c>
      <c r="F384" s="509">
        <v>0</v>
      </c>
      <c r="I384" s="509">
        <v>0</v>
      </c>
      <c r="J384" s="509">
        <v>0</v>
      </c>
      <c r="K384" s="509">
        <v>0</v>
      </c>
      <c r="L384" s="509">
        <v>0</v>
      </c>
    </row>
    <row r="385" spans="1:13" s="509" customFormat="1">
      <c r="A385" s="508" t="s">
        <v>606</v>
      </c>
      <c r="B385" s="509" t="s">
        <v>380</v>
      </c>
      <c r="C385" s="509" t="s">
        <v>4571</v>
      </c>
      <c r="D385" s="509">
        <v>94</v>
      </c>
      <c r="E385" s="509">
        <v>0</v>
      </c>
      <c r="F385" s="509">
        <v>48</v>
      </c>
      <c r="G385" s="509">
        <v>2</v>
      </c>
      <c r="H385" s="509">
        <v>0</v>
      </c>
      <c r="I385" s="509">
        <v>0</v>
      </c>
      <c r="J385" s="509">
        <v>96</v>
      </c>
      <c r="K385" s="509">
        <v>0</v>
      </c>
      <c r="L385" s="509">
        <v>48</v>
      </c>
      <c r="M385" s="509">
        <v>0</v>
      </c>
    </row>
    <row r="386" spans="1:13" s="509" customFormat="1">
      <c r="A386" s="508" t="s">
        <v>607</v>
      </c>
      <c r="B386" s="509" t="s">
        <v>381</v>
      </c>
      <c r="C386" s="509" t="s">
        <v>4582</v>
      </c>
      <c r="D386" s="509">
        <v>372</v>
      </c>
      <c r="E386" s="509">
        <v>0</v>
      </c>
      <c r="F386" s="509">
        <v>36</v>
      </c>
      <c r="G386" s="509">
        <v>19</v>
      </c>
      <c r="H386" s="509">
        <v>0</v>
      </c>
      <c r="I386" s="509">
        <v>0</v>
      </c>
      <c r="J386" s="509">
        <v>391</v>
      </c>
      <c r="K386" s="509">
        <v>0</v>
      </c>
      <c r="L386" s="509">
        <v>36</v>
      </c>
    </row>
    <row r="387" spans="1:13" s="509" customFormat="1">
      <c r="A387" s="508" t="s">
        <v>607</v>
      </c>
      <c r="B387" s="509" t="s">
        <v>381</v>
      </c>
      <c r="C387" s="509" t="s">
        <v>4583</v>
      </c>
      <c r="D387" s="509">
        <v>0</v>
      </c>
      <c r="E387" s="509">
        <v>0</v>
      </c>
      <c r="F387" s="509">
        <v>0</v>
      </c>
      <c r="G387" s="509">
        <v>0</v>
      </c>
      <c r="H387" s="509">
        <v>0</v>
      </c>
      <c r="I387" s="509">
        <v>0</v>
      </c>
      <c r="J387" s="509">
        <v>0</v>
      </c>
      <c r="K387" s="509">
        <v>0</v>
      </c>
      <c r="L387" s="509">
        <v>0</v>
      </c>
    </row>
    <row r="388" spans="1:13" s="509" customFormat="1">
      <c r="A388" s="508" t="s">
        <v>607</v>
      </c>
      <c r="B388" s="509" t="s">
        <v>381</v>
      </c>
      <c r="C388" s="509" t="s">
        <v>4584</v>
      </c>
      <c r="D388" s="509">
        <v>4</v>
      </c>
      <c r="F388" s="509">
        <v>4</v>
      </c>
      <c r="G388" s="509">
        <v>0</v>
      </c>
      <c r="I388" s="509">
        <v>0</v>
      </c>
      <c r="J388" s="509">
        <v>4</v>
      </c>
      <c r="K388" s="509">
        <v>0</v>
      </c>
      <c r="L388" s="509">
        <v>4</v>
      </c>
    </row>
    <row r="389" spans="1:13" s="509" customFormat="1">
      <c r="A389" s="508" t="s">
        <v>607</v>
      </c>
      <c r="B389" s="509" t="s">
        <v>381</v>
      </c>
      <c r="C389" s="509" t="s">
        <v>4585</v>
      </c>
      <c r="D389" s="509">
        <v>0</v>
      </c>
      <c r="F389" s="509">
        <v>0</v>
      </c>
      <c r="G389" s="509">
        <v>0</v>
      </c>
      <c r="I389" s="509">
        <v>0</v>
      </c>
      <c r="J389" s="509">
        <v>0</v>
      </c>
      <c r="K389" s="509">
        <v>0</v>
      </c>
      <c r="L389" s="509">
        <v>0</v>
      </c>
    </row>
    <row r="390" spans="1:13" s="509" customFormat="1">
      <c r="A390" s="508" t="s">
        <v>607</v>
      </c>
      <c r="B390" s="509" t="s">
        <v>381</v>
      </c>
      <c r="C390" s="509" t="s">
        <v>4573</v>
      </c>
      <c r="D390" s="509">
        <v>376</v>
      </c>
      <c r="E390" s="509">
        <v>0</v>
      </c>
      <c r="F390" s="509">
        <v>40</v>
      </c>
      <c r="G390" s="509">
        <v>19</v>
      </c>
      <c r="H390" s="509">
        <v>0</v>
      </c>
      <c r="I390" s="509">
        <v>0</v>
      </c>
      <c r="J390" s="509">
        <v>395</v>
      </c>
      <c r="K390" s="509">
        <v>0</v>
      </c>
      <c r="L390" s="509">
        <v>40</v>
      </c>
      <c r="M390" s="509">
        <v>0</v>
      </c>
    </row>
    <row r="391" spans="1:13" s="509" customFormat="1">
      <c r="A391" s="508" t="s">
        <v>2184</v>
      </c>
      <c r="B391" s="509" t="s">
        <v>1827</v>
      </c>
      <c r="C391" s="509" t="s">
        <v>4578</v>
      </c>
      <c r="D391" s="509">
        <v>60</v>
      </c>
      <c r="J391" s="509">
        <v>60</v>
      </c>
      <c r="K391" s="509">
        <v>0</v>
      </c>
      <c r="L391" s="509">
        <v>0</v>
      </c>
    </row>
    <row r="392" spans="1:13" s="509" customFormat="1">
      <c r="A392" s="508" t="s">
        <v>2184</v>
      </c>
      <c r="B392" s="509" t="s">
        <v>1827</v>
      </c>
      <c r="C392" s="509" t="s">
        <v>4579</v>
      </c>
      <c r="J392" s="509">
        <v>0</v>
      </c>
      <c r="K392" s="509">
        <v>0</v>
      </c>
      <c r="L392" s="509">
        <v>0</v>
      </c>
    </row>
    <row r="393" spans="1:13" s="509" customFormat="1">
      <c r="A393" s="508" t="s">
        <v>2184</v>
      </c>
      <c r="B393" s="509" t="s">
        <v>1827</v>
      </c>
      <c r="C393" s="509" t="s">
        <v>4580</v>
      </c>
      <c r="D393" s="509">
        <v>1</v>
      </c>
      <c r="F393" s="509">
        <v>1</v>
      </c>
      <c r="I393" s="509">
        <v>0</v>
      </c>
      <c r="J393" s="509">
        <v>1</v>
      </c>
      <c r="K393" s="509">
        <v>0</v>
      </c>
      <c r="L393" s="509">
        <v>1</v>
      </c>
    </row>
    <row r="394" spans="1:13" s="509" customFormat="1">
      <c r="A394" s="508" t="s">
        <v>2184</v>
      </c>
      <c r="B394" s="509" t="s">
        <v>1827</v>
      </c>
      <c r="C394" s="509" t="s">
        <v>4581</v>
      </c>
      <c r="F394" s="509">
        <v>0</v>
      </c>
      <c r="I394" s="509">
        <v>0</v>
      </c>
      <c r="J394" s="509">
        <v>0</v>
      </c>
      <c r="K394" s="509">
        <v>0</v>
      </c>
      <c r="L394" s="509">
        <v>0</v>
      </c>
    </row>
    <row r="395" spans="1:13" s="509" customFormat="1">
      <c r="A395" s="508" t="s">
        <v>2184</v>
      </c>
      <c r="B395" s="509" t="s">
        <v>1827</v>
      </c>
      <c r="C395" s="509" t="s">
        <v>4571</v>
      </c>
      <c r="D395" s="509">
        <v>61</v>
      </c>
      <c r="E395" s="509">
        <v>0</v>
      </c>
      <c r="F395" s="509">
        <v>1</v>
      </c>
      <c r="G395" s="509">
        <v>0</v>
      </c>
      <c r="H395" s="509">
        <v>0</v>
      </c>
      <c r="I395" s="509">
        <v>0</v>
      </c>
      <c r="J395" s="509">
        <v>61</v>
      </c>
      <c r="K395" s="509">
        <v>0</v>
      </c>
      <c r="L395" s="509">
        <v>1</v>
      </c>
      <c r="M395" s="509">
        <v>0</v>
      </c>
    </row>
    <row r="396" spans="1:13" s="509" customFormat="1">
      <c r="A396" s="508" t="s">
        <v>608</v>
      </c>
      <c r="B396" s="509" t="s">
        <v>382</v>
      </c>
      <c r="C396" s="509" t="s">
        <v>4578</v>
      </c>
      <c r="J396" s="509">
        <v>0</v>
      </c>
      <c r="K396" s="509">
        <v>0</v>
      </c>
      <c r="L396" s="509">
        <v>0</v>
      </c>
    </row>
    <row r="397" spans="1:13" s="509" customFormat="1">
      <c r="A397" s="508" t="s">
        <v>608</v>
      </c>
      <c r="B397" s="509" t="s">
        <v>382</v>
      </c>
      <c r="C397" s="509" t="s">
        <v>4579</v>
      </c>
      <c r="J397" s="509">
        <v>0</v>
      </c>
      <c r="K397" s="509">
        <v>0</v>
      </c>
      <c r="L397" s="509">
        <v>0</v>
      </c>
    </row>
    <row r="398" spans="1:13" s="509" customFormat="1">
      <c r="A398" s="508" t="s">
        <v>608</v>
      </c>
      <c r="B398" s="509" t="s">
        <v>382</v>
      </c>
      <c r="C398" s="509" t="s">
        <v>4580</v>
      </c>
      <c r="F398" s="509">
        <v>0</v>
      </c>
      <c r="I398" s="509">
        <v>0</v>
      </c>
      <c r="J398" s="509">
        <v>0</v>
      </c>
      <c r="K398" s="509">
        <v>0</v>
      </c>
      <c r="L398" s="509">
        <v>0</v>
      </c>
    </row>
    <row r="399" spans="1:13" s="509" customFormat="1">
      <c r="A399" s="508" t="s">
        <v>608</v>
      </c>
      <c r="B399" s="509" t="s">
        <v>382</v>
      </c>
      <c r="C399" s="509" t="s">
        <v>4581</v>
      </c>
      <c r="F399" s="509">
        <v>0</v>
      </c>
      <c r="I399" s="509">
        <v>0</v>
      </c>
      <c r="J399" s="509">
        <v>0</v>
      </c>
      <c r="K399" s="509">
        <v>0</v>
      </c>
      <c r="L399" s="509">
        <v>0</v>
      </c>
    </row>
    <row r="400" spans="1:13" s="509" customFormat="1">
      <c r="A400" s="508" t="s">
        <v>608</v>
      </c>
      <c r="B400" s="509" t="s">
        <v>382</v>
      </c>
      <c r="C400" s="509" t="s">
        <v>4571</v>
      </c>
      <c r="D400" s="509">
        <v>0</v>
      </c>
      <c r="E400" s="509">
        <v>0</v>
      </c>
      <c r="F400" s="509">
        <v>0</v>
      </c>
      <c r="G400" s="509">
        <v>0</v>
      </c>
      <c r="H400" s="509">
        <v>0</v>
      </c>
      <c r="I400" s="509">
        <v>0</v>
      </c>
      <c r="J400" s="509">
        <v>0</v>
      </c>
      <c r="K400" s="509">
        <v>0</v>
      </c>
      <c r="L400" s="509">
        <v>0</v>
      </c>
      <c r="M400" s="509">
        <v>0</v>
      </c>
    </row>
    <row r="401" spans="1:13" s="509" customFormat="1">
      <c r="A401" s="508" t="s">
        <v>609</v>
      </c>
      <c r="B401" s="509" t="s">
        <v>311</v>
      </c>
      <c r="C401" s="509" t="s">
        <v>4578</v>
      </c>
      <c r="D401" s="509">
        <v>27</v>
      </c>
      <c r="J401" s="509">
        <v>27</v>
      </c>
      <c r="K401" s="509">
        <v>0</v>
      </c>
      <c r="L401" s="509">
        <v>0</v>
      </c>
    </row>
    <row r="402" spans="1:13" s="509" customFormat="1">
      <c r="A402" s="508" t="s">
        <v>609</v>
      </c>
      <c r="B402" s="509" t="s">
        <v>311</v>
      </c>
      <c r="C402" s="509" t="s">
        <v>4579</v>
      </c>
      <c r="J402" s="509">
        <v>0</v>
      </c>
      <c r="K402" s="509">
        <v>0</v>
      </c>
      <c r="L402" s="509">
        <v>0</v>
      </c>
    </row>
    <row r="403" spans="1:13" s="509" customFormat="1">
      <c r="A403" s="508" t="s">
        <v>609</v>
      </c>
      <c r="B403" s="509" t="s">
        <v>311</v>
      </c>
      <c r="C403" s="509" t="s">
        <v>4580</v>
      </c>
      <c r="F403" s="509">
        <v>0</v>
      </c>
      <c r="I403" s="509">
        <v>0</v>
      </c>
      <c r="J403" s="509">
        <v>0</v>
      </c>
      <c r="K403" s="509">
        <v>0</v>
      </c>
      <c r="L403" s="509">
        <v>0</v>
      </c>
    </row>
    <row r="404" spans="1:13" s="509" customFormat="1">
      <c r="A404" s="508" t="s">
        <v>609</v>
      </c>
      <c r="B404" s="509" t="s">
        <v>311</v>
      </c>
      <c r="C404" s="509" t="s">
        <v>4581</v>
      </c>
      <c r="F404" s="509">
        <v>0</v>
      </c>
      <c r="I404" s="509">
        <v>0</v>
      </c>
      <c r="J404" s="509">
        <v>0</v>
      </c>
      <c r="K404" s="509">
        <v>0</v>
      </c>
      <c r="L404" s="509">
        <v>0</v>
      </c>
    </row>
    <row r="405" spans="1:13" s="509" customFormat="1">
      <c r="A405" s="508" t="s">
        <v>609</v>
      </c>
      <c r="B405" s="509" t="s">
        <v>311</v>
      </c>
      <c r="C405" s="509" t="s">
        <v>4571</v>
      </c>
      <c r="D405" s="509">
        <v>27</v>
      </c>
      <c r="E405" s="509">
        <v>0</v>
      </c>
      <c r="F405" s="509">
        <v>0</v>
      </c>
      <c r="G405" s="509">
        <v>0</v>
      </c>
      <c r="H405" s="509">
        <v>0</v>
      </c>
      <c r="I405" s="509">
        <v>0</v>
      </c>
      <c r="J405" s="509">
        <v>27</v>
      </c>
      <c r="K405" s="509">
        <v>0</v>
      </c>
      <c r="L405" s="509">
        <v>0</v>
      </c>
      <c r="M405" s="509">
        <v>0</v>
      </c>
    </row>
    <row r="406" spans="1:13" s="509" customFormat="1">
      <c r="A406" s="508" t="s">
        <v>610</v>
      </c>
      <c r="B406" s="509" t="s">
        <v>383</v>
      </c>
      <c r="C406" s="509" t="s">
        <v>4578</v>
      </c>
      <c r="D406" s="509">
        <v>144</v>
      </c>
      <c r="F406" s="509">
        <v>19</v>
      </c>
      <c r="G406" s="509">
        <v>52</v>
      </c>
      <c r="J406" s="509">
        <v>196</v>
      </c>
      <c r="K406" s="509">
        <v>0</v>
      </c>
      <c r="L406" s="509">
        <v>19</v>
      </c>
    </row>
    <row r="407" spans="1:13" s="509" customFormat="1">
      <c r="A407" s="508" t="s">
        <v>610</v>
      </c>
      <c r="B407" s="509" t="s">
        <v>383</v>
      </c>
      <c r="C407" s="509" t="s">
        <v>4579</v>
      </c>
      <c r="J407" s="509">
        <v>0</v>
      </c>
      <c r="K407" s="509">
        <v>0</v>
      </c>
      <c r="L407" s="509">
        <v>0</v>
      </c>
    </row>
    <row r="408" spans="1:13" s="509" customFormat="1">
      <c r="A408" s="508" t="s">
        <v>610</v>
      </c>
      <c r="B408" s="509" t="s">
        <v>383</v>
      </c>
      <c r="C408" s="509" t="s">
        <v>4580</v>
      </c>
      <c r="D408" s="509">
        <v>8</v>
      </c>
      <c r="F408" s="509">
        <v>8</v>
      </c>
      <c r="I408" s="509">
        <v>0</v>
      </c>
      <c r="J408" s="509">
        <v>8</v>
      </c>
      <c r="K408" s="509">
        <v>0</v>
      </c>
      <c r="L408" s="509">
        <v>8</v>
      </c>
    </row>
    <row r="409" spans="1:13" s="509" customFormat="1">
      <c r="A409" s="508" t="s">
        <v>610</v>
      </c>
      <c r="B409" s="509" t="s">
        <v>383</v>
      </c>
      <c r="C409" s="509" t="s">
        <v>4581</v>
      </c>
      <c r="D409" s="509">
        <v>2</v>
      </c>
      <c r="F409" s="509">
        <v>2</v>
      </c>
      <c r="I409" s="509">
        <v>0</v>
      </c>
      <c r="J409" s="509">
        <v>2</v>
      </c>
      <c r="K409" s="509">
        <v>0</v>
      </c>
      <c r="L409" s="509">
        <v>2</v>
      </c>
    </row>
    <row r="410" spans="1:13" s="509" customFormat="1">
      <c r="A410" s="508" t="s">
        <v>610</v>
      </c>
      <c r="B410" s="509" t="s">
        <v>383</v>
      </c>
      <c r="C410" s="509" t="s">
        <v>4571</v>
      </c>
      <c r="D410" s="509">
        <v>154</v>
      </c>
      <c r="E410" s="509">
        <v>0</v>
      </c>
      <c r="F410" s="509">
        <v>29</v>
      </c>
      <c r="G410" s="509">
        <v>52</v>
      </c>
      <c r="H410" s="509">
        <v>0</v>
      </c>
      <c r="I410" s="509">
        <v>0</v>
      </c>
      <c r="J410" s="509">
        <v>206</v>
      </c>
      <c r="K410" s="509">
        <v>0</v>
      </c>
      <c r="L410" s="509">
        <v>29</v>
      </c>
      <c r="M410" s="509">
        <v>0</v>
      </c>
    </row>
    <row r="411" spans="1:13" s="509" customFormat="1">
      <c r="A411" s="508" t="s">
        <v>611</v>
      </c>
      <c r="B411" s="509" t="s">
        <v>384</v>
      </c>
      <c r="C411" s="509" t="s">
        <v>4578</v>
      </c>
      <c r="D411" s="509">
        <v>1763</v>
      </c>
      <c r="F411" s="509">
        <v>248</v>
      </c>
      <c r="J411" s="509">
        <v>1763</v>
      </c>
      <c r="K411" s="509">
        <v>0</v>
      </c>
      <c r="L411" s="509">
        <v>248</v>
      </c>
    </row>
    <row r="412" spans="1:13" s="509" customFormat="1">
      <c r="A412" s="508" t="s">
        <v>611</v>
      </c>
      <c r="B412" s="509" t="s">
        <v>384</v>
      </c>
      <c r="C412" s="509" t="s">
        <v>4579</v>
      </c>
      <c r="D412" s="509">
        <v>73</v>
      </c>
      <c r="J412" s="509">
        <v>73</v>
      </c>
      <c r="K412" s="509">
        <v>0</v>
      </c>
      <c r="L412" s="509">
        <v>0</v>
      </c>
    </row>
    <row r="413" spans="1:13" s="509" customFormat="1">
      <c r="A413" s="508" t="s">
        <v>611</v>
      </c>
      <c r="B413" s="509" t="s">
        <v>384</v>
      </c>
      <c r="C413" s="509" t="s">
        <v>4580</v>
      </c>
      <c r="D413" s="509">
        <v>1</v>
      </c>
      <c r="F413" s="509">
        <v>1</v>
      </c>
      <c r="I413" s="509">
        <v>0</v>
      </c>
      <c r="J413" s="509">
        <v>1</v>
      </c>
      <c r="K413" s="509">
        <v>0</v>
      </c>
      <c r="L413" s="509">
        <v>1</v>
      </c>
    </row>
    <row r="414" spans="1:13" s="509" customFormat="1">
      <c r="A414" s="508" t="s">
        <v>611</v>
      </c>
      <c r="B414" s="509" t="s">
        <v>384</v>
      </c>
      <c r="C414" s="509" t="s">
        <v>4581</v>
      </c>
      <c r="D414" s="509">
        <v>5</v>
      </c>
      <c r="F414" s="509">
        <v>5</v>
      </c>
      <c r="I414" s="509">
        <v>0</v>
      </c>
      <c r="J414" s="509">
        <v>5</v>
      </c>
      <c r="K414" s="509">
        <v>0</v>
      </c>
      <c r="L414" s="509">
        <v>5</v>
      </c>
    </row>
    <row r="415" spans="1:13" s="509" customFormat="1">
      <c r="A415" s="508" t="s">
        <v>611</v>
      </c>
      <c r="B415" s="509" t="s">
        <v>384</v>
      </c>
      <c r="C415" s="509" t="s">
        <v>4571</v>
      </c>
      <c r="D415" s="509">
        <v>1842</v>
      </c>
      <c r="E415" s="509">
        <v>0</v>
      </c>
      <c r="F415" s="509">
        <v>254</v>
      </c>
      <c r="G415" s="509">
        <v>0</v>
      </c>
      <c r="H415" s="509">
        <v>0</v>
      </c>
      <c r="I415" s="509">
        <v>0</v>
      </c>
      <c r="J415" s="509">
        <v>1842</v>
      </c>
      <c r="K415" s="509">
        <v>0</v>
      </c>
      <c r="L415" s="509">
        <v>254</v>
      </c>
      <c r="M415" s="509">
        <v>0</v>
      </c>
    </row>
    <row r="416" spans="1:13" s="509" customFormat="1">
      <c r="A416" s="508" t="s">
        <v>612</v>
      </c>
      <c r="B416" s="509" t="s">
        <v>385</v>
      </c>
      <c r="C416" s="509" t="s">
        <v>4578</v>
      </c>
      <c r="D416" s="509">
        <v>186</v>
      </c>
      <c r="F416" s="509">
        <v>60</v>
      </c>
      <c r="G416" s="509">
        <v>4</v>
      </c>
      <c r="J416" s="509">
        <v>190</v>
      </c>
      <c r="L416" s="509">
        <v>60</v>
      </c>
    </row>
    <row r="417" spans="1:13" s="509" customFormat="1">
      <c r="A417" s="508" t="s">
        <v>612</v>
      </c>
      <c r="B417" s="509" t="s">
        <v>385</v>
      </c>
      <c r="C417" s="509" t="s">
        <v>4579</v>
      </c>
      <c r="D417" s="509">
        <v>8</v>
      </c>
      <c r="J417" s="509">
        <v>8</v>
      </c>
    </row>
    <row r="418" spans="1:13" s="509" customFormat="1">
      <c r="A418" s="508" t="s">
        <v>612</v>
      </c>
      <c r="B418" s="509" t="s">
        <v>385</v>
      </c>
      <c r="C418" s="509" t="s">
        <v>4580</v>
      </c>
      <c r="D418" s="509">
        <v>20</v>
      </c>
      <c r="F418" s="509">
        <v>20</v>
      </c>
      <c r="J418" s="509">
        <v>20</v>
      </c>
      <c r="L418" s="509">
        <v>20</v>
      </c>
    </row>
    <row r="419" spans="1:13" s="509" customFormat="1">
      <c r="A419" s="508" t="s">
        <v>612</v>
      </c>
      <c r="B419" s="509" t="s">
        <v>385</v>
      </c>
      <c r="C419" s="509" t="s">
        <v>4581</v>
      </c>
    </row>
    <row r="420" spans="1:13" s="509" customFormat="1">
      <c r="A420" s="508" t="s">
        <v>612</v>
      </c>
      <c r="B420" s="509" t="s">
        <v>385</v>
      </c>
      <c r="C420" s="509" t="s">
        <v>4571</v>
      </c>
      <c r="D420" s="509">
        <v>214</v>
      </c>
      <c r="E420" s="509">
        <v>0</v>
      </c>
      <c r="F420" s="509">
        <v>80</v>
      </c>
      <c r="G420" s="509">
        <v>4</v>
      </c>
      <c r="H420" s="509">
        <v>0</v>
      </c>
      <c r="I420" s="509">
        <v>0</v>
      </c>
      <c r="J420" s="509">
        <v>218</v>
      </c>
      <c r="K420" s="509">
        <v>0</v>
      </c>
      <c r="L420" s="509">
        <v>80</v>
      </c>
      <c r="M420" s="509">
        <v>0</v>
      </c>
    </row>
    <row r="421" spans="1:13" s="509" customFormat="1">
      <c r="A421" s="508" t="s">
        <v>613</v>
      </c>
      <c r="B421" s="509" t="s">
        <v>386</v>
      </c>
      <c r="C421" s="509" t="s">
        <v>4574</v>
      </c>
      <c r="D421" s="509">
        <v>171</v>
      </c>
      <c r="F421" s="509">
        <v>2</v>
      </c>
      <c r="J421" s="509">
        <v>171</v>
      </c>
      <c r="K421" s="509">
        <v>0</v>
      </c>
      <c r="L421" s="509">
        <v>2</v>
      </c>
    </row>
    <row r="422" spans="1:13" s="509" customFormat="1">
      <c r="A422" s="508" t="s">
        <v>613</v>
      </c>
      <c r="B422" s="509" t="s">
        <v>386</v>
      </c>
      <c r="C422" s="509" t="s">
        <v>4575</v>
      </c>
      <c r="J422" s="509">
        <v>0</v>
      </c>
      <c r="K422" s="509">
        <v>0</v>
      </c>
      <c r="L422" s="509">
        <v>0</v>
      </c>
    </row>
    <row r="423" spans="1:13" s="509" customFormat="1">
      <c r="A423" s="508" t="s">
        <v>613</v>
      </c>
      <c r="B423" s="509" t="s">
        <v>386</v>
      </c>
      <c r="C423" s="509" t="s">
        <v>4576</v>
      </c>
      <c r="F423" s="509">
        <v>0</v>
      </c>
      <c r="I423" s="509">
        <v>0</v>
      </c>
      <c r="J423" s="509">
        <v>0</v>
      </c>
      <c r="K423" s="509">
        <v>0</v>
      </c>
      <c r="L423" s="509">
        <v>0</v>
      </c>
    </row>
    <row r="424" spans="1:13" s="509" customFormat="1">
      <c r="A424" s="508" t="s">
        <v>613</v>
      </c>
      <c r="B424" s="509" t="s">
        <v>386</v>
      </c>
      <c r="C424" s="509" t="s">
        <v>4577</v>
      </c>
      <c r="F424" s="509">
        <v>0</v>
      </c>
      <c r="I424" s="509">
        <v>0</v>
      </c>
      <c r="J424" s="509">
        <v>0</v>
      </c>
      <c r="K424" s="509">
        <v>0</v>
      </c>
      <c r="L424" s="509">
        <v>0</v>
      </c>
    </row>
    <row r="425" spans="1:13" s="509" customFormat="1">
      <c r="A425" s="508" t="s">
        <v>613</v>
      </c>
      <c r="B425" s="509" t="s">
        <v>386</v>
      </c>
      <c r="C425" s="509" t="s">
        <v>1406</v>
      </c>
      <c r="D425" s="509">
        <v>171</v>
      </c>
      <c r="E425" s="509">
        <v>0</v>
      </c>
      <c r="F425" s="509">
        <v>2</v>
      </c>
      <c r="G425" s="509">
        <v>0</v>
      </c>
      <c r="H425" s="509">
        <v>0</v>
      </c>
      <c r="I425" s="509">
        <v>0</v>
      </c>
      <c r="J425" s="509">
        <v>171</v>
      </c>
      <c r="K425" s="509">
        <v>0</v>
      </c>
      <c r="L425" s="509">
        <v>2</v>
      </c>
      <c r="M425" s="509">
        <v>0</v>
      </c>
    </row>
    <row r="426" spans="1:13" s="509" customFormat="1">
      <c r="A426" s="508" t="s">
        <v>614</v>
      </c>
      <c r="B426" s="509" t="s">
        <v>1912</v>
      </c>
      <c r="C426" s="509" t="s">
        <v>4578</v>
      </c>
      <c r="D426" s="509">
        <v>75</v>
      </c>
      <c r="J426" s="509">
        <v>75</v>
      </c>
      <c r="K426" s="509">
        <v>0</v>
      </c>
      <c r="L426" s="509">
        <v>0</v>
      </c>
    </row>
    <row r="427" spans="1:13" s="509" customFormat="1">
      <c r="A427" s="508" t="s">
        <v>614</v>
      </c>
      <c r="B427" s="509" t="s">
        <v>1912</v>
      </c>
      <c r="C427" s="509" t="s">
        <v>4579</v>
      </c>
      <c r="D427" s="509">
        <v>6</v>
      </c>
      <c r="J427" s="509">
        <v>6</v>
      </c>
      <c r="K427" s="509">
        <v>0</v>
      </c>
      <c r="L427" s="509">
        <v>0</v>
      </c>
    </row>
    <row r="428" spans="1:13" s="509" customFormat="1">
      <c r="A428" s="508" t="s">
        <v>614</v>
      </c>
      <c r="B428" s="509" t="s">
        <v>1912</v>
      </c>
      <c r="C428" s="509" t="s">
        <v>4580</v>
      </c>
      <c r="F428" s="509">
        <v>0</v>
      </c>
      <c r="I428" s="509">
        <v>0</v>
      </c>
      <c r="J428" s="509">
        <v>0</v>
      </c>
      <c r="K428" s="509">
        <v>0</v>
      </c>
      <c r="L428" s="509">
        <v>0</v>
      </c>
    </row>
    <row r="429" spans="1:13" s="509" customFormat="1">
      <c r="A429" s="508" t="s">
        <v>614</v>
      </c>
      <c r="B429" s="509" t="s">
        <v>1912</v>
      </c>
      <c r="C429" s="509" t="s">
        <v>4581</v>
      </c>
      <c r="F429" s="509">
        <v>0</v>
      </c>
      <c r="I429" s="509">
        <v>0</v>
      </c>
      <c r="J429" s="509">
        <v>0</v>
      </c>
      <c r="K429" s="509">
        <v>0</v>
      </c>
      <c r="L429" s="509">
        <v>0</v>
      </c>
    </row>
    <row r="430" spans="1:13" s="509" customFormat="1">
      <c r="A430" s="508" t="s">
        <v>614</v>
      </c>
      <c r="B430" s="509" t="s">
        <v>1912</v>
      </c>
      <c r="C430" s="509" t="s">
        <v>4571</v>
      </c>
      <c r="D430" s="509">
        <v>81</v>
      </c>
      <c r="E430" s="509">
        <v>0</v>
      </c>
      <c r="F430" s="509">
        <v>0</v>
      </c>
      <c r="G430" s="509">
        <v>0</v>
      </c>
      <c r="H430" s="509">
        <v>0</v>
      </c>
      <c r="I430" s="509">
        <v>0</v>
      </c>
      <c r="J430" s="509">
        <v>81</v>
      </c>
      <c r="K430" s="509">
        <v>0</v>
      </c>
      <c r="L430" s="509">
        <v>0</v>
      </c>
      <c r="M430" s="509">
        <v>0</v>
      </c>
    </row>
    <row r="431" spans="1:13" s="509" customFormat="1">
      <c r="A431" s="508" t="s">
        <v>615</v>
      </c>
      <c r="B431" s="509" t="s">
        <v>388</v>
      </c>
      <c r="C431" s="509" t="s">
        <v>4578</v>
      </c>
      <c r="D431" s="509">
        <v>149</v>
      </c>
      <c r="F431" s="509">
        <v>15</v>
      </c>
      <c r="J431" s="509">
        <v>149</v>
      </c>
      <c r="K431" s="509">
        <v>0</v>
      </c>
      <c r="L431" s="509">
        <v>15</v>
      </c>
    </row>
    <row r="432" spans="1:13" s="509" customFormat="1">
      <c r="A432" s="508" t="s">
        <v>615</v>
      </c>
      <c r="B432" s="509" t="s">
        <v>388</v>
      </c>
      <c r="C432" s="509" t="s">
        <v>4579</v>
      </c>
      <c r="D432" s="509">
        <v>25</v>
      </c>
      <c r="F432" s="509">
        <v>0</v>
      </c>
      <c r="J432" s="509">
        <v>25</v>
      </c>
      <c r="K432" s="509">
        <v>0</v>
      </c>
      <c r="L432" s="509">
        <v>0</v>
      </c>
    </row>
    <row r="433" spans="1:13" s="509" customFormat="1">
      <c r="A433" s="508" t="s">
        <v>615</v>
      </c>
      <c r="B433" s="509" t="s">
        <v>388</v>
      </c>
      <c r="C433" s="509" t="s">
        <v>4580</v>
      </c>
      <c r="D433" s="509">
        <v>3</v>
      </c>
      <c r="F433" s="509">
        <v>2</v>
      </c>
      <c r="I433" s="509">
        <v>0</v>
      </c>
      <c r="J433" s="509">
        <v>3</v>
      </c>
      <c r="K433" s="509">
        <v>0</v>
      </c>
      <c r="L433" s="509">
        <v>2</v>
      </c>
    </row>
    <row r="434" spans="1:13" s="509" customFormat="1">
      <c r="A434" s="508" t="s">
        <v>615</v>
      </c>
      <c r="B434" s="509" t="s">
        <v>388</v>
      </c>
      <c r="C434" s="509" t="s">
        <v>4581</v>
      </c>
      <c r="D434" s="509">
        <v>0</v>
      </c>
      <c r="F434" s="509">
        <v>0</v>
      </c>
      <c r="I434" s="509">
        <v>0</v>
      </c>
      <c r="J434" s="509">
        <v>0</v>
      </c>
      <c r="K434" s="509">
        <v>0</v>
      </c>
      <c r="L434" s="509">
        <v>0</v>
      </c>
    </row>
    <row r="435" spans="1:13" s="509" customFormat="1">
      <c r="A435" s="508" t="s">
        <v>615</v>
      </c>
      <c r="B435" s="509" t="s">
        <v>388</v>
      </c>
      <c r="C435" s="509" t="s">
        <v>4571</v>
      </c>
      <c r="D435" s="509">
        <v>177</v>
      </c>
      <c r="E435" s="509">
        <v>0</v>
      </c>
      <c r="F435" s="509">
        <v>17</v>
      </c>
      <c r="G435" s="509">
        <v>0</v>
      </c>
      <c r="H435" s="509">
        <v>0</v>
      </c>
      <c r="I435" s="509">
        <v>0</v>
      </c>
      <c r="J435" s="509">
        <v>177</v>
      </c>
      <c r="K435" s="509">
        <v>0</v>
      </c>
      <c r="L435" s="509">
        <v>17</v>
      </c>
      <c r="M435" s="509">
        <v>0</v>
      </c>
    </row>
    <row r="436" spans="1:13" s="509" customFormat="1">
      <c r="A436" s="508" t="s">
        <v>616</v>
      </c>
      <c r="B436" s="509" t="s">
        <v>389</v>
      </c>
      <c r="C436" s="509" t="s">
        <v>4578</v>
      </c>
      <c r="D436" s="509">
        <v>76</v>
      </c>
      <c r="F436" s="509">
        <v>20</v>
      </c>
      <c r="J436" s="509">
        <v>76</v>
      </c>
      <c r="K436" s="509">
        <v>0</v>
      </c>
      <c r="L436" s="509">
        <v>20</v>
      </c>
    </row>
    <row r="437" spans="1:13" s="509" customFormat="1">
      <c r="A437" s="508" t="s">
        <v>616</v>
      </c>
      <c r="B437" s="509" t="s">
        <v>389</v>
      </c>
      <c r="C437" s="509" t="s">
        <v>4579</v>
      </c>
      <c r="D437" s="509">
        <v>5</v>
      </c>
      <c r="J437" s="509">
        <v>5</v>
      </c>
      <c r="K437" s="509">
        <v>0</v>
      </c>
      <c r="L437" s="509">
        <v>0</v>
      </c>
    </row>
    <row r="438" spans="1:13" s="509" customFormat="1">
      <c r="A438" s="508" t="s">
        <v>616</v>
      </c>
      <c r="B438" s="509" t="s">
        <v>389</v>
      </c>
      <c r="C438" s="509" t="s">
        <v>4580</v>
      </c>
      <c r="F438" s="509">
        <v>0</v>
      </c>
      <c r="I438" s="509">
        <v>0</v>
      </c>
      <c r="J438" s="509">
        <v>0</v>
      </c>
      <c r="K438" s="509">
        <v>0</v>
      </c>
      <c r="L438" s="509">
        <v>0</v>
      </c>
    </row>
    <row r="439" spans="1:13" s="509" customFormat="1">
      <c r="A439" s="508" t="s">
        <v>616</v>
      </c>
      <c r="B439" s="509" t="s">
        <v>389</v>
      </c>
      <c r="C439" s="509" t="s">
        <v>4581</v>
      </c>
      <c r="F439" s="509">
        <v>0</v>
      </c>
      <c r="I439" s="509">
        <v>0</v>
      </c>
      <c r="J439" s="509">
        <v>0</v>
      </c>
      <c r="K439" s="509">
        <v>0</v>
      </c>
      <c r="L439" s="509">
        <v>0</v>
      </c>
    </row>
    <row r="440" spans="1:13" s="509" customFormat="1">
      <c r="A440" s="508" t="s">
        <v>616</v>
      </c>
      <c r="B440" s="509" t="s">
        <v>389</v>
      </c>
      <c r="C440" s="509" t="s">
        <v>4571</v>
      </c>
      <c r="D440" s="509">
        <v>81</v>
      </c>
      <c r="E440" s="509">
        <v>0</v>
      </c>
      <c r="F440" s="509">
        <v>20</v>
      </c>
      <c r="G440" s="509">
        <v>0</v>
      </c>
      <c r="H440" s="509">
        <v>0</v>
      </c>
      <c r="I440" s="509">
        <v>0</v>
      </c>
      <c r="J440" s="509">
        <v>81</v>
      </c>
      <c r="K440" s="509">
        <v>0</v>
      </c>
      <c r="L440" s="509">
        <v>20</v>
      </c>
      <c r="M440" s="509">
        <v>0</v>
      </c>
    </row>
    <row r="441" spans="1:13" s="509" customFormat="1">
      <c r="A441" s="508" t="s">
        <v>617</v>
      </c>
      <c r="B441" s="509" t="s">
        <v>390</v>
      </c>
      <c r="C441" s="509" t="s">
        <v>4578</v>
      </c>
      <c r="D441" s="509">
        <v>77</v>
      </c>
      <c r="F441" s="509">
        <v>31</v>
      </c>
      <c r="J441" s="509">
        <v>77</v>
      </c>
      <c r="K441" s="509">
        <v>0</v>
      </c>
      <c r="L441" s="509">
        <v>31</v>
      </c>
    </row>
    <row r="442" spans="1:13" s="509" customFormat="1">
      <c r="A442" s="508" t="s">
        <v>617</v>
      </c>
      <c r="B442" s="509" t="s">
        <v>390</v>
      </c>
      <c r="C442" s="509" t="s">
        <v>4579</v>
      </c>
      <c r="D442" s="509">
        <v>4</v>
      </c>
      <c r="J442" s="509">
        <v>4</v>
      </c>
      <c r="K442" s="509">
        <v>0</v>
      </c>
      <c r="L442" s="509">
        <v>0</v>
      </c>
    </row>
    <row r="443" spans="1:13" s="509" customFormat="1">
      <c r="A443" s="508" t="s">
        <v>617</v>
      </c>
      <c r="B443" s="509" t="s">
        <v>390</v>
      </c>
      <c r="C443" s="509" t="s">
        <v>4580</v>
      </c>
      <c r="F443" s="509">
        <v>0</v>
      </c>
      <c r="I443" s="509">
        <v>0</v>
      </c>
      <c r="J443" s="509">
        <v>0</v>
      </c>
      <c r="K443" s="509">
        <v>0</v>
      </c>
      <c r="L443" s="509">
        <v>0</v>
      </c>
    </row>
    <row r="444" spans="1:13" s="509" customFormat="1">
      <c r="A444" s="508" t="s">
        <v>617</v>
      </c>
      <c r="B444" s="509" t="s">
        <v>390</v>
      </c>
      <c r="C444" s="509" t="s">
        <v>4581</v>
      </c>
      <c r="F444" s="509">
        <v>0</v>
      </c>
      <c r="I444" s="509">
        <v>0</v>
      </c>
      <c r="J444" s="509">
        <v>0</v>
      </c>
      <c r="K444" s="509">
        <v>0</v>
      </c>
      <c r="L444" s="509">
        <v>0</v>
      </c>
    </row>
    <row r="445" spans="1:13" s="509" customFormat="1">
      <c r="A445" s="508" t="s">
        <v>617</v>
      </c>
      <c r="B445" s="509" t="s">
        <v>390</v>
      </c>
      <c r="C445" s="509" t="s">
        <v>4571</v>
      </c>
      <c r="D445" s="509">
        <v>81</v>
      </c>
      <c r="E445" s="509">
        <v>0</v>
      </c>
      <c r="F445" s="509">
        <v>31</v>
      </c>
      <c r="G445" s="509">
        <v>0</v>
      </c>
      <c r="H445" s="509">
        <v>0</v>
      </c>
      <c r="I445" s="509">
        <v>0</v>
      </c>
      <c r="J445" s="509">
        <v>81</v>
      </c>
      <c r="K445" s="509">
        <v>0</v>
      </c>
      <c r="L445" s="509">
        <v>31</v>
      </c>
      <c r="M445" s="509">
        <v>0</v>
      </c>
    </row>
    <row r="446" spans="1:13" s="509" customFormat="1">
      <c r="A446" s="508" t="s">
        <v>618</v>
      </c>
      <c r="B446" s="509" t="s">
        <v>391</v>
      </c>
      <c r="C446" s="509" t="s">
        <v>4578</v>
      </c>
      <c r="D446" s="509">
        <v>470</v>
      </c>
      <c r="J446" s="509">
        <v>470</v>
      </c>
      <c r="K446" s="509">
        <v>0</v>
      </c>
      <c r="L446" s="509">
        <v>0</v>
      </c>
    </row>
    <row r="447" spans="1:13" s="509" customFormat="1">
      <c r="A447" s="508" t="s">
        <v>618</v>
      </c>
      <c r="B447" s="509" t="s">
        <v>391</v>
      </c>
      <c r="C447" s="509" t="s">
        <v>4579</v>
      </c>
      <c r="D447" s="509">
        <v>13</v>
      </c>
      <c r="J447" s="509">
        <v>13</v>
      </c>
      <c r="K447" s="509">
        <v>0</v>
      </c>
      <c r="L447" s="509">
        <v>0</v>
      </c>
    </row>
    <row r="448" spans="1:13" s="509" customFormat="1">
      <c r="A448" s="508" t="s">
        <v>618</v>
      </c>
      <c r="B448" s="509" t="s">
        <v>391</v>
      </c>
      <c r="C448" s="509" t="s">
        <v>4580</v>
      </c>
      <c r="F448" s="509">
        <v>0</v>
      </c>
      <c r="I448" s="509">
        <v>0</v>
      </c>
      <c r="J448" s="509">
        <v>0</v>
      </c>
      <c r="K448" s="509">
        <v>0</v>
      </c>
      <c r="L448" s="509">
        <v>0</v>
      </c>
    </row>
    <row r="449" spans="1:13" s="509" customFormat="1">
      <c r="A449" s="508" t="s">
        <v>618</v>
      </c>
      <c r="B449" s="509" t="s">
        <v>391</v>
      </c>
      <c r="C449" s="509" t="s">
        <v>4581</v>
      </c>
      <c r="F449" s="509">
        <v>0</v>
      </c>
      <c r="I449" s="509">
        <v>0</v>
      </c>
      <c r="J449" s="509">
        <v>0</v>
      </c>
      <c r="K449" s="509">
        <v>0</v>
      </c>
      <c r="L449" s="509">
        <v>0</v>
      </c>
    </row>
    <row r="450" spans="1:13" s="509" customFormat="1">
      <c r="A450" s="508" t="s">
        <v>618</v>
      </c>
      <c r="B450" s="509" t="s">
        <v>391</v>
      </c>
      <c r="C450" s="509" t="s">
        <v>4571</v>
      </c>
      <c r="D450" s="509">
        <v>483</v>
      </c>
      <c r="E450" s="509">
        <v>0</v>
      </c>
      <c r="F450" s="509">
        <v>0</v>
      </c>
      <c r="G450" s="509">
        <v>0</v>
      </c>
      <c r="H450" s="509">
        <v>0</v>
      </c>
      <c r="I450" s="509">
        <v>0</v>
      </c>
      <c r="J450" s="509">
        <v>483</v>
      </c>
      <c r="K450" s="509">
        <v>0</v>
      </c>
      <c r="L450" s="509">
        <v>0</v>
      </c>
      <c r="M450" s="509">
        <v>0</v>
      </c>
    </row>
    <row r="451" spans="1:13" s="509" customFormat="1">
      <c r="A451" s="508" t="s">
        <v>619</v>
      </c>
      <c r="B451" s="509" t="s">
        <v>392</v>
      </c>
      <c r="C451" s="509" t="s">
        <v>4578</v>
      </c>
      <c r="D451" s="509">
        <v>80</v>
      </c>
      <c r="J451" s="509">
        <v>80</v>
      </c>
      <c r="K451" s="509">
        <v>0</v>
      </c>
      <c r="L451" s="509">
        <v>0</v>
      </c>
    </row>
    <row r="452" spans="1:13" s="509" customFormat="1">
      <c r="A452" s="508" t="s">
        <v>619</v>
      </c>
      <c r="B452" s="509" t="s">
        <v>392</v>
      </c>
      <c r="C452" s="509" t="s">
        <v>4579</v>
      </c>
      <c r="J452" s="509">
        <v>0</v>
      </c>
      <c r="K452" s="509">
        <v>0</v>
      </c>
      <c r="L452" s="509">
        <v>0</v>
      </c>
    </row>
    <row r="453" spans="1:13" s="509" customFormat="1">
      <c r="A453" s="508" t="s">
        <v>619</v>
      </c>
      <c r="B453" s="509" t="s">
        <v>392</v>
      </c>
      <c r="C453" s="509" t="s">
        <v>4580</v>
      </c>
      <c r="F453" s="509">
        <v>0</v>
      </c>
      <c r="I453" s="509">
        <v>0</v>
      </c>
      <c r="J453" s="509">
        <v>0</v>
      </c>
      <c r="K453" s="509">
        <v>0</v>
      </c>
      <c r="L453" s="509">
        <v>0</v>
      </c>
    </row>
    <row r="454" spans="1:13" s="509" customFormat="1">
      <c r="A454" s="508" t="s">
        <v>619</v>
      </c>
      <c r="B454" s="509" t="s">
        <v>392</v>
      </c>
      <c r="C454" s="509" t="s">
        <v>4581</v>
      </c>
      <c r="F454" s="509">
        <v>0</v>
      </c>
      <c r="I454" s="509">
        <v>0</v>
      </c>
      <c r="J454" s="509">
        <v>0</v>
      </c>
      <c r="K454" s="509">
        <v>0</v>
      </c>
      <c r="L454" s="509">
        <v>0</v>
      </c>
    </row>
    <row r="455" spans="1:13" s="509" customFormat="1">
      <c r="A455" s="508" t="s">
        <v>619</v>
      </c>
      <c r="B455" s="509" t="s">
        <v>392</v>
      </c>
      <c r="C455" s="509" t="s">
        <v>4571</v>
      </c>
      <c r="D455" s="509">
        <v>80</v>
      </c>
      <c r="E455" s="509">
        <v>0</v>
      </c>
      <c r="F455" s="509">
        <v>0</v>
      </c>
      <c r="G455" s="509">
        <v>0</v>
      </c>
      <c r="H455" s="509">
        <v>0</v>
      </c>
      <c r="I455" s="509">
        <v>0</v>
      </c>
      <c r="J455" s="509">
        <v>80</v>
      </c>
      <c r="K455" s="509">
        <v>0</v>
      </c>
      <c r="L455" s="509">
        <v>0</v>
      </c>
      <c r="M455" s="509">
        <v>0</v>
      </c>
    </row>
    <row r="456" spans="1:13" s="509" customFormat="1">
      <c r="A456" s="508" t="s">
        <v>620</v>
      </c>
      <c r="B456" s="509" t="s">
        <v>393</v>
      </c>
      <c r="C456" s="509" t="s">
        <v>4578</v>
      </c>
      <c r="D456" s="509">
        <v>224</v>
      </c>
      <c r="E456" s="509">
        <v>0</v>
      </c>
      <c r="F456" s="509">
        <v>48</v>
      </c>
      <c r="J456" s="509">
        <v>224</v>
      </c>
      <c r="K456" s="509">
        <v>0</v>
      </c>
      <c r="L456" s="509">
        <v>48</v>
      </c>
    </row>
    <row r="457" spans="1:13" s="509" customFormat="1">
      <c r="A457" s="508" t="s">
        <v>620</v>
      </c>
      <c r="B457" s="509" t="s">
        <v>393</v>
      </c>
      <c r="C457" s="509" t="s">
        <v>4579</v>
      </c>
      <c r="D457" s="509">
        <v>21</v>
      </c>
      <c r="E457" s="509">
        <v>0</v>
      </c>
      <c r="J457" s="509">
        <v>21</v>
      </c>
      <c r="K457" s="509">
        <v>0</v>
      </c>
      <c r="L457" s="509">
        <v>0</v>
      </c>
    </row>
    <row r="458" spans="1:13" s="509" customFormat="1">
      <c r="A458" s="508" t="s">
        <v>620</v>
      </c>
      <c r="B458" s="509" t="s">
        <v>393</v>
      </c>
      <c r="C458" s="509" t="s">
        <v>4580</v>
      </c>
      <c r="F458" s="509">
        <v>0</v>
      </c>
      <c r="I458" s="509">
        <v>0</v>
      </c>
      <c r="J458" s="509">
        <v>0</v>
      </c>
      <c r="K458" s="509">
        <v>0</v>
      </c>
      <c r="L458" s="509">
        <v>0</v>
      </c>
    </row>
    <row r="459" spans="1:13" s="509" customFormat="1">
      <c r="A459" s="508" t="s">
        <v>620</v>
      </c>
      <c r="B459" s="509" t="s">
        <v>393</v>
      </c>
      <c r="C459" s="509" t="s">
        <v>4581</v>
      </c>
      <c r="F459" s="509">
        <v>0</v>
      </c>
      <c r="I459" s="509">
        <v>0</v>
      </c>
      <c r="J459" s="509">
        <v>0</v>
      </c>
      <c r="K459" s="509">
        <v>0</v>
      </c>
      <c r="L459" s="509">
        <v>0</v>
      </c>
    </row>
    <row r="460" spans="1:13" s="509" customFormat="1">
      <c r="A460" s="508" t="s">
        <v>620</v>
      </c>
      <c r="B460" s="509" t="s">
        <v>393</v>
      </c>
      <c r="C460" s="509" t="s">
        <v>4571</v>
      </c>
      <c r="D460" s="509">
        <v>245</v>
      </c>
      <c r="E460" s="509">
        <v>0</v>
      </c>
      <c r="F460" s="509">
        <v>48</v>
      </c>
      <c r="G460" s="509">
        <v>0</v>
      </c>
      <c r="H460" s="509">
        <v>0</v>
      </c>
      <c r="I460" s="509">
        <v>0</v>
      </c>
      <c r="J460" s="509">
        <v>245</v>
      </c>
      <c r="K460" s="509">
        <v>0</v>
      </c>
      <c r="L460" s="509">
        <v>48</v>
      </c>
      <c r="M460" s="509">
        <v>0</v>
      </c>
    </row>
    <row r="461" spans="1:13" s="509" customFormat="1">
      <c r="A461" s="508" t="s">
        <v>621</v>
      </c>
      <c r="B461" s="509" t="s">
        <v>394</v>
      </c>
      <c r="C461" s="509" t="s">
        <v>4578</v>
      </c>
      <c r="D461" s="509">
        <v>31</v>
      </c>
      <c r="J461" s="509">
        <v>31</v>
      </c>
      <c r="K461" s="509">
        <v>0</v>
      </c>
      <c r="L461" s="509">
        <v>0</v>
      </c>
    </row>
    <row r="462" spans="1:13" s="509" customFormat="1">
      <c r="A462" s="508" t="s">
        <v>621</v>
      </c>
      <c r="B462" s="509" t="s">
        <v>394</v>
      </c>
      <c r="C462" s="509" t="s">
        <v>4579</v>
      </c>
      <c r="J462" s="509">
        <v>0</v>
      </c>
      <c r="K462" s="509">
        <v>0</v>
      </c>
      <c r="L462" s="509">
        <v>0</v>
      </c>
    </row>
    <row r="463" spans="1:13" s="509" customFormat="1">
      <c r="A463" s="508" t="s">
        <v>621</v>
      </c>
      <c r="B463" s="509" t="s">
        <v>394</v>
      </c>
      <c r="C463" s="509" t="s">
        <v>4580</v>
      </c>
      <c r="F463" s="509">
        <v>0</v>
      </c>
      <c r="I463" s="509">
        <v>0</v>
      </c>
      <c r="J463" s="509">
        <v>0</v>
      </c>
      <c r="K463" s="509">
        <v>0</v>
      </c>
      <c r="L463" s="509">
        <v>0</v>
      </c>
    </row>
    <row r="464" spans="1:13" s="509" customFormat="1">
      <c r="A464" s="508" t="s">
        <v>621</v>
      </c>
      <c r="B464" s="509" t="s">
        <v>394</v>
      </c>
      <c r="C464" s="509" t="s">
        <v>4581</v>
      </c>
      <c r="F464" s="509">
        <v>0</v>
      </c>
      <c r="I464" s="509">
        <v>0</v>
      </c>
      <c r="J464" s="509">
        <v>0</v>
      </c>
      <c r="K464" s="509">
        <v>0</v>
      </c>
      <c r="L464" s="509">
        <v>0</v>
      </c>
    </row>
    <row r="465" spans="1:13" s="509" customFormat="1">
      <c r="A465" s="508" t="s">
        <v>621</v>
      </c>
      <c r="B465" s="509" t="s">
        <v>394</v>
      </c>
      <c r="C465" s="509" t="s">
        <v>4571</v>
      </c>
      <c r="D465" s="509">
        <v>31</v>
      </c>
      <c r="E465" s="509">
        <v>0</v>
      </c>
      <c r="F465" s="509">
        <v>0</v>
      </c>
      <c r="G465" s="509">
        <v>0</v>
      </c>
      <c r="H465" s="509">
        <v>0</v>
      </c>
      <c r="I465" s="509">
        <v>0</v>
      </c>
      <c r="J465" s="509">
        <v>31</v>
      </c>
      <c r="K465" s="509">
        <v>0</v>
      </c>
      <c r="L465" s="509">
        <v>0</v>
      </c>
      <c r="M465" s="509">
        <v>0</v>
      </c>
    </row>
    <row r="466" spans="1:13" s="509" customFormat="1">
      <c r="A466" s="508" t="s">
        <v>622</v>
      </c>
      <c r="B466" s="509" t="s">
        <v>395</v>
      </c>
      <c r="C466" s="509" t="s">
        <v>4578</v>
      </c>
      <c r="D466" s="509">
        <v>174</v>
      </c>
      <c r="F466" s="509">
        <v>59</v>
      </c>
      <c r="J466" s="509">
        <v>174</v>
      </c>
      <c r="K466" s="509">
        <v>0</v>
      </c>
      <c r="L466" s="509">
        <v>59</v>
      </c>
      <c r="M466" s="509">
        <v>66</v>
      </c>
    </row>
    <row r="467" spans="1:13" s="509" customFormat="1">
      <c r="A467" s="508" t="s">
        <v>622</v>
      </c>
      <c r="B467" s="509" t="s">
        <v>395</v>
      </c>
      <c r="C467" s="509" t="s">
        <v>4579</v>
      </c>
      <c r="J467" s="509">
        <v>0</v>
      </c>
      <c r="K467" s="509">
        <v>0</v>
      </c>
      <c r="L467" s="509">
        <v>0</v>
      </c>
    </row>
    <row r="468" spans="1:13" s="509" customFormat="1">
      <c r="A468" s="508" t="s">
        <v>622</v>
      </c>
      <c r="B468" s="509" t="s">
        <v>395</v>
      </c>
      <c r="C468" s="509" t="s">
        <v>4580</v>
      </c>
      <c r="F468" s="509">
        <v>0</v>
      </c>
      <c r="I468" s="509">
        <v>0</v>
      </c>
      <c r="J468" s="509">
        <v>0</v>
      </c>
      <c r="K468" s="509">
        <v>0</v>
      </c>
      <c r="L468" s="509">
        <v>0</v>
      </c>
    </row>
    <row r="469" spans="1:13" s="509" customFormat="1">
      <c r="A469" s="508" t="s">
        <v>622</v>
      </c>
      <c r="B469" s="509" t="s">
        <v>395</v>
      </c>
      <c r="C469" s="509" t="s">
        <v>4581</v>
      </c>
      <c r="D469" s="509">
        <v>1</v>
      </c>
      <c r="F469" s="509">
        <v>1</v>
      </c>
      <c r="I469" s="509">
        <v>0</v>
      </c>
      <c r="J469" s="509">
        <v>1</v>
      </c>
      <c r="K469" s="509">
        <v>0</v>
      </c>
      <c r="L469" s="509">
        <v>1</v>
      </c>
    </row>
    <row r="470" spans="1:13" s="509" customFormat="1">
      <c r="A470" s="508" t="s">
        <v>622</v>
      </c>
      <c r="B470" s="509" t="s">
        <v>395</v>
      </c>
      <c r="C470" s="509" t="s">
        <v>4571</v>
      </c>
      <c r="D470" s="509">
        <v>175</v>
      </c>
      <c r="E470" s="509">
        <v>0</v>
      </c>
      <c r="F470" s="509">
        <v>60</v>
      </c>
      <c r="G470" s="509">
        <v>0</v>
      </c>
      <c r="H470" s="509">
        <v>0</v>
      </c>
      <c r="I470" s="509">
        <v>0</v>
      </c>
      <c r="J470" s="509">
        <v>175</v>
      </c>
      <c r="K470" s="509">
        <v>0</v>
      </c>
      <c r="L470" s="509">
        <v>60</v>
      </c>
      <c r="M470" s="509">
        <v>66</v>
      </c>
    </row>
    <row r="471" spans="1:13" s="509" customFormat="1">
      <c r="A471" s="508" t="s">
        <v>623</v>
      </c>
      <c r="B471" s="509" t="s">
        <v>396</v>
      </c>
      <c r="C471" s="509" t="s">
        <v>4578</v>
      </c>
      <c r="D471" s="509">
        <v>42</v>
      </c>
      <c r="F471" s="509">
        <v>8</v>
      </c>
      <c r="J471" s="509">
        <v>42</v>
      </c>
      <c r="K471" s="509">
        <v>0</v>
      </c>
      <c r="L471" s="509">
        <v>8</v>
      </c>
      <c r="M471" s="509">
        <v>12</v>
      </c>
    </row>
    <row r="472" spans="1:13" s="509" customFormat="1">
      <c r="A472" s="508" t="s">
        <v>623</v>
      </c>
      <c r="B472" s="509" t="s">
        <v>396</v>
      </c>
      <c r="C472" s="509" t="s">
        <v>4579</v>
      </c>
      <c r="D472" s="509">
        <v>4</v>
      </c>
      <c r="J472" s="509">
        <v>4</v>
      </c>
      <c r="K472" s="509">
        <v>0</v>
      </c>
      <c r="L472" s="509">
        <v>0</v>
      </c>
    </row>
    <row r="473" spans="1:13" s="509" customFormat="1">
      <c r="A473" s="508" t="s">
        <v>623</v>
      </c>
      <c r="B473" s="509" t="s">
        <v>396</v>
      </c>
      <c r="C473" s="509" t="s">
        <v>4580</v>
      </c>
      <c r="D473" s="509">
        <v>17</v>
      </c>
      <c r="F473" s="509">
        <v>17</v>
      </c>
      <c r="I473" s="509">
        <v>0</v>
      </c>
      <c r="J473" s="509">
        <v>17</v>
      </c>
      <c r="K473" s="509">
        <v>0</v>
      </c>
      <c r="L473" s="509">
        <v>17</v>
      </c>
    </row>
    <row r="474" spans="1:13" s="509" customFormat="1">
      <c r="A474" s="508" t="s">
        <v>623</v>
      </c>
      <c r="B474" s="509" t="s">
        <v>396</v>
      </c>
      <c r="C474" s="509" t="s">
        <v>4581</v>
      </c>
      <c r="F474" s="509">
        <v>0</v>
      </c>
      <c r="I474" s="509">
        <v>0</v>
      </c>
      <c r="J474" s="509">
        <v>0</v>
      </c>
      <c r="K474" s="509">
        <v>0</v>
      </c>
      <c r="L474" s="509">
        <v>0</v>
      </c>
    </row>
    <row r="475" spans="1:13" s="509" customFormat="1">
      <c r="A475" s="508" t="s">
        <v>623</v>
      </c>
      <c r="B475" s="509" t="s">
        <v>396</v>
      </c>
      <c r="C475" s="509" t="s">
        <v>4571</v>
      </c>
      <c r="D475" s="509">
        <v>63</v>
      </c>
      <c r="E475" s="509">
        <v>0</v>
      </c>
      <c r="F475" s="509">
        <v>25</v>
      </c>
      <c r="G475" s="509">
        <v>0</v>
      </c>
      <c r="H475" s="509">
        <v>0</v>
      </c>
      <c r="I475" s="509">
        <v>0</v>
      </c>
      <c r="J475" s="509">
        <v>63</v>
      </c>
      <c r="K475" s="509">
        <v>0</v>
      </c>
      <c r="L475" s="509">
        <v>25</v>
      </c>
      <c r="M475" s="509">
        <v>12</v>
      </c>
    </row>
    <row r="476" spans="1:13" s="509" customFormat="1">
      <c r="A476" s="508" t="s">
        <v>624</v>
      </c>
      <c r="B476" s="509" t="s">
        <v>397</v>
      </c>
      <c r="C476" s="509" t="s">
        <v>4578</v>
      </c>
      <c r="D476" s="509">
        <v>460</v>
      </c>
      <c r="E476" s="509">
        <v>0</v>
      </c>
      <c r="F476" s="509">
        <v>90</v>
      </c>
      <c r="G476" s="509">
        <v>0</v>
      </c>
      <c r="H476" s="509">
        <v>0</v>
      </c>
      <c r="I476" s="509">
        <v>0</v>
      </c>
      <c r="J476" s="509">
        <v>460</v>
      </c>
      <c r="K476" s="509">
        <v>0</v>
      </c>
      <c r="L476" s="509">
        <v>90</v>
      </c>
      <c r="M476" s="509">
        <v>134</v>
      </c>
    </row>
    <row r="477" spans="1:13" s="509" customFormat="1">
      <c r="A477" s="508" t="s">
        <v>624</v>
      </c>
      <c r="B477" s="509" t="s">
        <v>397</v>
      </c>
      <c r="C477" s="509" t="s">
        <v>4579</v>
      </c>
      <c r="D477" s="509">
        <v>101</v>
      </c>
      <c r="E477" s="509">
        <v>0</v>
      </c>
      <c r="F477" s="509">
        <v>0</v>
      </c>
      <c r="H477" s="509">
        <v>0</v>
      </c>
      <c r="I477" s="509">
        <v>0</v>
      </c>
      <c r="J477" s="509">
        <v>101</v>
      </c>
      <c r="K477" s="509">
        <v>0</v>
      </c>
      <c r="L477" s="509">
        <v>0</v>
      </c>
    </row>
    <row r="478" spans="1:13" s="509" customFormat="1">
      <c r="A478" s="508" t="s">
        <v>624</v>
      </c>
      <c r="B478" s="509" t="s">
        <v>397</v>
      </c>
      <c r="C478" s="509" t="s">
        <v>4580</v>
      </c>
      <c r="D478" s="509">
        <v>34</v>
      </c>
      <c r="F478" s="509">
        <v>34</v>
      </c>
      <c r="G478" s="509">
        <v>0</v>
      </c>
      <c r="I478" s="509">
        <v>0</v>
      </c>
      <c r="J478" s="509">
        <v>34</v>
      </c>
      <c r="K478" s="509">
        <v>0</v>
      </c>
      <c r="L478" s="509">
        <v>34</v>
      </c>
    </row>
    <row r="479" spans="1:13" s="509" customFormat="1">
      <c r="A479" s="508" t="s">
        <v>624</v>
      </c>
      <c r="B479" s="509" t="s">
        <v>397</v>
      </c>
      <c r="C479" s="509" t="s">
        <v>4581</v>
      </c>
      <c r="D479" s="509">
        <v>15</v>
      </c>
      <c r="F479" s="509">
        <v>15</v>
      </c>
      <c r="G479" s="509">
        <v>0</v>
      </c>
      <c r="I479" s="509">
        <v>0</v>
      </c>
      <c r="J479" s="509">
        <v>15</v>
      </c>
      <c r="K479" s="509">
        <v>0</v>
      </c>
      <c r="L479" s="509">
        <v>15</v>
      </c>
    </row>
    <row r="480" spans="1:13" s="509" customFormat="1">
      <c r="A480" s="508" t="s">
        <v>624</v>
      </c>
      <c r="B480" s="509" t="s">
        <v>397</v>
      </c>
      <c r="C480" s="509" t="s">
        <v>4571</v>
      </c>
      <c r="D480" s="509">
        <v>610</v>
      </c>
      <c r="E480" s="509">
        <v>0</v>
      </c>
      <c r="F480" s="509">
        <v>139</v>
      </c>
      <c r="G480" s="509">
        <v>0</v>
      </c>
      <c r="H480" s="509">
        <v>0</v>
      </c>
      <c r="I480" s="509">
        <v>0</v>
      </c>
      <c r="J480" s="509">
        <v>610</v>
      </c>
      <c r="K480" s="509">
        <v>0</v>
      </c>
      <c r="L480" s="509">
        <v>139</v>
      </c>
      <c r="M480" s="509">
        <v>134</v>
      </c>
    </row>
    <row r="481" spans="1:13" s="509" customFormat="1">
      <c r="A481" s="508" t="s">
        <v>625</v>
      </c>
      <c r="B481" s="509" t="s">
        <v>1825</v>
      </c>
      <c r="C481" s="509" t="s">
        <v>4578</v>
      </c>
      <c r="D481" s="509">
        <v>58</v>
      </c>
      <c r="F481" s="509">
        <v>45</v>
      </c>
      <c r="G481" s="509">
        <v>21</v>
      </c>
      <c r="J481" s="509">
        <v>79</v>
      </c>
      <c r="K481" s="509">
        <v>0</v>
      </c>
      <c r="L481" s="509">
        <v>45</v>
      </c>
      <c r="M481" s="509">
        <v>40</v>
      </c>
    </row>
    <row r="482" spans="1:13" s="509" customFormat="1">
      <c r="A482" s="508" t="s">
        <v>625</v>
      </c>
      <c r="B482" s="509" t="s">
        <v>1825</v>
      </c>
      <c r="C482" s="509" t="s">
        <v>4579</v>
      </c>
      <c r="D482" s="509">
        <v>2</v>
      </c>
      <c r="G482" s="509">
        <v>1</v>
      </c>
      <c r="J482" s="509">
        <v>3</v>
      </c>
      <c r="K482" s="509">
        <v>0</v>
      </c>
      <c r="L482" s="509">
        <v>0</v>
      </c>
    </row>
    <row r="483" spans="1:13" s="509" customFormat="1">
      <c r="A483" s="508" t="s">
        <v>625</v>
      </c>
      <c r="B483" s="509" t="s">
        <v>1825</v>
      </c>
      <c r="C483" s="509" t="s">
        <v>4580</v>
      </c>
      <c r="D483" s="509">
        <v>480</v>
      </c>
      <c r="F483" s="509">
        <v>480</v>
      </c>
      <c r="G483" s="509">
        <v>0</v>
      </c>
      <c r="I483" s="509">
        <v>0</v>
      </c>
      <c r="J483" s="509">
        <v>480</v>
      </c>
      <c r="K483" s="509">
        <v>0</v>
      </c>
      <c r="L483" s="509">
        <v>480</v>
      </c>
    </row>
    <row r="484" spans="1:13" s="509" customFormat="1">
      <c r="A484" s="508" t="s">
        <v>625</v>
      </c>
      <c r="B484" s="509" t="s">
        <v>1825</v>
      </c>
      <c r="C484" s="509" t="s">
        <v>4581</v>
      </c>
      <c r="D484" s="509">
        <v>17</v>
      </c>
      <c r="F484" s="509">
        <v>17</v>
      </c>
      <c r="G484" s="509">
        <v>0</v>
      </c>
      <c r="I484" s="509">
        <v>0</v>
      </c>
      <c r="J484" s="509">
        <v>17</v>
      </c>
      <c r="K484" s="509">
        <v>0</v>
      </c>
      <c r="L484" s="509">
        <v>17</v>
      </c>
    </row>
    <row r="485" spans="1:13" s="509" customFormat="1">
      <c r="A485" s="508" t="s">
        <v>625</v>
      </c>
      <c r="B485" s="509" t="s">
        <v>1825</v>
      </c>
      <c r="C485" s="509" t="s">
        <v>4571</v>
      </c>
      <c r="D485" s="509">
        <v>557</v>
      </c>
      <c r="E485" s="509">
        <v>0</v>
      </c>
      <c r="F485" s="509">
        <v>542</v>
      </c>
      <c r="G485" s="509">
        <v>22</v>
      </c>
      <c r="H485" s="509">
        <v>0</v>
      </c>
      <c r="I485" s="509">
        <v>0</v>
      </c>
      <c r="J485" s="509">
        <v>579</v>
      </c>
      <c r="K485" s="509">
        <v>0</v>
      </c>
      <c r="L485" s="509">
        <v>542</v>
      </c>
      <c r="M485" s="509">
        <v>40</v>
      </c>
    </row>
    <row r="486" spans="1:13" s="509" customFormat="1">
      <c r="A486" s="508" t="s">
        <v>626</v>
      </c>
      <c r="B486" s="509" t="s">
        <v>399</v>
      </c>
      <c r="C486" s="509" t="s">
        <v>4578</v>
      </c>
      <c r="D486" s="509">
        <v>85</v>
      </c>
      <c r="J486" s="509">
        <v>85</v>
      </c>
      <c r="K486" s="509">
        <v>0</v>
      </c>
      <c r="L486" s="509">
        <v>0</v>
      </c>
      <c r="M486" s="509">
        <v>61</v>
      </c>
    </row>
    <row r="487" spans="1:13" s="509" customFormat="1">
      <c r="A487" s="508" t="s">
        <v>626</v>
      </c>
      <c r="B487" s="509" t="s">
        <v>399</v>
      </c>
      <c r="C487" s="509" t="s">
        <v>4579</v>
      </c>
      <c r="D487" s="509">
        <v>14</v>
      </c>
      <c r="J487" s="509">
        <v>14</v>
      </c>
      <c r="K487" s="509">
        <v>0</v>
      </c>
      <c r="L487" s="509">
        <v>0</v>
      </c>
    </row>
    <row r="488" spans="1:13" s="509" customFormat="1">
      <c r="A488" s="508" t="s">
        <v>626</v>
      </c>
      <c r="B488" s="509" t="s">
        <v>399</v>
      </c>
      <c r="C488" s="509" t="s">
        <v>4580</v>
      </c>
      <c r="D488" s="509">
        <v>0</v>
      </c>
      <c r="F488" s="509">
        <v>0</v>
      </c>
      <c r="I488" s="509">
        <v>0</v>
      </c>
      <c r="J488" s="509">
        <v>0</v>
      </c>
      <c r="K488" s="509">
        <v>0</v>
      </c>
      <c r="L488" s="509">
        <v>0</v>
      </c>
    </row>
    <row r="489" spans="1:13" s="509" customFormat="1">
      <c r="A489" s="508" t="s">
        <v>626</v>
      </c>
      <c r="B489" s="509" t="s">
        <v>399</v>
      </c>
      <c r="C489" s="509" t="s">
        <v>4581</v>
      </c>
      <c r="D489" s="509">
        <v>0</v>
      </c>
      <c r="F489" s="509">
        <v>0</v>
      </c>
      <c r="I489" s="509">
        <v>0</v>
      </c>
      <c r="J489" s="509">
        <v>0</v>
      </c>
      <c r="K489" s="509">
        <v>0</v>
      </c>
      <c r="L489" s="509">
        <v>0</v>
      </c>
    </row>
    <row r="490" spans="1:13" s="509" customFormat="1">
      <c r="A490" s="508" t="s">
        <v>626</v>
      </c>
      <c r="B490" s="509" t="s">
        <v>399</v>
      </c>
      <c r="C490" s="509" t="s">
        <v>4571</v>
      </c>
      <c r="D490" s="509">
        <v>99</v>
      </c>
      <c r="E490" s="509">
        <v>0</v>
      </c>
      <c r="F490" s="509">
        <v>0</v>
      </c>
      <c r="G490" s="509">
        <v>0</v>
      </c>
      <c r="H490" s="509">
        <v>0</v>
      </c>
      <c r="I490" s="509">
        <v>0</v>
      </c>
      <c r="J490" s="509">
        <v>99</v>
      </c>
      <c r="K490" s="509">
        <v>0</v>
      </c>
      <c r="L490" s="509">
        <v>0</v>
      </c>
      <c r="M490" s="509">
        <v>61</v>
      </c>
    </row>
    <row r="491" spans="1:13" s="509" customFormat="1">
      <c r="A491" s="508" t="s">
        <v>627</v>
      </c>
      <c r="B491" s="509" t="s">
        <v>400</v>
      </c>
      <c r="C491" s="509" t="s">
        <v>4578</v>
      </c>
      <c r="D491" s="509">
        <v>46</v>
      </c>
      <c r="J491" s="509">
        <v>46</v>
      </c>
      <c r="K491" s="509">
        <v>0</v>
      </c>
      <c r="L491" s="509">
        <v>0</v>
      </c>
      <c r="M491" s="509">
        <v>5</v>
      </c>
    </row>
    <row r="492" spans="1:13" s="509" customFormat="1">
      <c r="A492" s="508" t="s">
        <v>627</v>
      </c>
      <c r="B492" s="509" t="s">
        <v>400</v>
      </c>
      <c r="C492" s="509" t="s">
        <v>4579</v>
      </c>
      <c r="D492" s="509">
        <v>4</v>
      </c>
      <c r="J492" s="509">
        <v>4</v>
      </c>
      <c r="K492" s="509">
        <v>0</v>
      </c>
      <c r="L492" s="509">
        <v>0</v>
      </c>
    </row>
    <row r="493" spans="1:13" s="509" customFormat="1">
      <c r="A493" s="508" t="s">
        <v>627</v>
      </c>
      <c r="B493" s="509" t="s">
        <v>400</v>
      </c>
      <c r="C493" s="509" t="s">
        <v>4580</v>
      </c>
      <c r="D493" s="509">
        <v>1</v>
      </c>
      <c r="F493" s="509">
        <v>1</v>
      </c>
      <c r="I493" s="509">
        <v>0</v>
      </c>
      <c r="J493" s="509">
        <v>1</v>
      </c>
      <c r="K493" s="509">
        <v>0</v>
      </c>
      <c r="L493" s="509">
        <v>1</v>
      </c>
    </row>
    <row r="494" spans="1:13" s="509" customFormat="1">
      <c r="A494" s="508" t="s">
        <v>627</v>
      </c>
      <c r="B494" s="509" t="s">
        <v>400</v>
      </c>
      <c r="C494" s="509" t="s">
        <v>4581</v>
      </c>
      <c r="F494" s="509">
        <v>0</v>
      </c>
      <c r="I494" s="509">
        <v>0</v>
      </c>
      <c r="J494" s="509">
        <v>0</v>
      </c>
      <c r="K494" s="509">
        <v>0</v>
      </c>
      <c r="L494" s="509">
        <v>0</v>
      </c>
    </row>
    <row r="495" spans="1:13" s="509" customFormat="1">
      <c r="A495" s="508" t="s">
        <v>627</v>
      </c>
      <c r="B495" s="509" t="s">
        <v>400</v>
      </c>
      <c r="C495" s="509" t="s">
        <v>4571</v>
      </c>
      <c r="D495" s="509">
        <v>51</v>
      </c>
      <c r="E495" s="509">
        <v>0</v>
      </c>
      <c r="F495" s="509">
        <v>1</v>
      </c>
      <c r="G495" s="509">
        <v>0</v>
      </c>
      <c r="H495" s="509">
        <v>0</v>
      </c>
      <c r="I495" s="509">
        <v>0</v>
      </c>
      <c r="J495" s="509">
        <v>51</v>
      </c>
      <c r="K495" s="509">
        <v>0</v>
      </c>
      <c r="L495" s="509">
        <v>1</v>
      </c>
      <c r="M495" s="509">
        <v>5</v>
      </c>
    </row>
    <row r="496" spans="1:13" s="509" customFormat="1">
      <c r="A496" s="508" t="s">
        <v>628</v>
      </c>
      <c r="B496" s="509" t="s">
        <v>401</v>
      </c>
      <c r="C496" s="509" t="s">
        <v>4578</v>
      </c>
      <c r="D496" s="509">
        <v>9</v>
      </c>
      <c r="F496" s="509">
        <v>1</v>
      </c>
      <c r="J496" s="509">
        <v>9</v>
      </c>
      <c r="K496" s="509">
        <v>0</v>
      </c>
      <c r="L496" s="509">
        <v>1</v>
      </c>
    </row>
    <row r="497" spans="1:13" s="509" customFormat="1">
      <c r="A497" s="508" t="s">
        <v>628</v>
      </c>
      <c r="B497" s="509" t="s">
        <v>401</v>
      </c>
      <c r="C497" s="509" t="s">
        <v>4579</v>
      </c>
      <c r="J497" s="509">
        <v>0</v>
      </c>
      <c r="K497" s="509">
        <v>0</v>
      </c>
      <c r="L497" s="509">
        <v>0</v>
      </c>
    </row>
    <row r="498" spans="1:13" s="509" customFormat="1">
      <c r="A498" s="508" t="s">
        <v>628</v>
      </c>
      <c r="B498" s="509" t="s">
        <v>401</v>
      </c>
      <c r="C498" s="509" t="s">
        <v>4580</v>
      </c>
      <c r="F498" s="509">
        <v>0</v>
      </c>
      <c r="I498" s="509">
        <v>0</v>
      </c>
      <c r="J498" s="509">
        <v>0</v>
      </c>
      <c r="K498" s="509">
        <v>0</v>
      </c>
      <c r="L498" s="509">
        <v>0</v>
      </c>
    </row>
    <row r="499" spans="1:13" s="509" customFormat="1">
      <c r="A499" s="508" t="s">
        <v>628</v>
      </c>
      <c r="B499" s="509" t="s">
        <v>401</v>
      </c>
      <c r="C499" s="509" t="s">
        <v>4581</v>
      </c>
      <c r="F499" s="509">
        <v>0</v>
      </c>
      <c r="I499" s="509">
        <v>0</v>
      </c>
      <c r="J499" s="509">
        <v>0</v>
      </c>
      <c r="K499" s="509">
        <v>0</v>
      </c>
      <c r="L499" s="509">
        <v>0</v>
      </c>
    </row>
    <row r="500" spans="1:13" s="509" customFormat="1">
      <c r="A500" s="508" t="s">
        <v>628</v>
      </c>
      <c r="B500" s="509" t="s">
        <v>401</v>
      </c>
      <c r="C500" s="509" t="s">
        <v>4571</v>
      </c>
      <c r="D500" s="509">
        <v>9</v>
      </c>
      <c r="E500" s="509">
        <v>0</v>
      </c>
      <c r="F500" s="509">
        <v>1</v>
      </c>
      <c r="G500" s="509">
        <v>0</v>
      </c>
      <c r="H500" s="509">
        <v>0</v>
      </c>
      <c r="I500" s="509">
        <v>0</v>
      </c>
      <c r="J500" s="509">
        <v>9</v>
      </c>
      <c r="K500" s="509">
        <v>0</v>
      </c>
      <c r="L500" s="509">
        <v>1</v>
      </c>
      <c r="M500" s="509">
        <v>0</v>
      </c>
    </row>
    <row r="501" spans="1:13" s="509" customFormat="1">
      <c r="A501" s="508" t="s">
        <v>629</v>
      </c>
      <c r="B501" s="509" t="s">
        <v>402</v>
      </c>
      <c r="C501" s="509" t="s">
        <v>4578</v>
      </c>
      <c r="D501" s="509">
        <v>40</v>
      </c>
      <c r="F501" s="509">
        <v>13</v>
      </c>
      <c r="J501" s="509">
        <v>40</v>
      </c>
      <c r="K501" s="509">
        <v>0</v>
      </c>
      <c r="L501" s="509">
        <v>13</v>
      </c>
      <c r="M501" s="509">
        <v>18</v>
      </c>
    </row>
    <row r="502" spans="1:13" s="509" customFormat="1">
      <c r="A502" s="508" t="s">
        <v>629</v>
      </c>
      <c r="B502" s="509" t="s">
        <v>402</v>
      </c>
      <c r="C502" s="509" t="s">
        <v>4579</v>
      </c>
      <c r="J502" s="509">
        <v>0</v>
      </c>
      <c r="K502" s="509">
        <v>0</v>
      </c>
      <c r="L502" s="509">
        <v>0</v>
      </c>
    </row>
    <row r="503" spans="1:13" s="509" customFormat="1">
      <c r="A503" s="508" t="s">
        <v>629</v>
      </c>
      <c r="B503" s="509" t="s">
        <v>402</v>
      </c>
      <c r="C503" s="509" t="s">
        <v>4580</v>
      </c>
      <c r="D503" s="509">
        <v>17</v>
      </c>
      <c r="F503" s="509">
        <v>17</v>
      </c>
      <c r="I503" s="509">
        <v>0</v>
      </c>
      <c r="J503" s="509">
        <v>17</v>
      </c>
      <c r="K503" s="509">
        <v>0</v>
      </c>
      <c r="L503" s="509">
        <v>17</v>
      </c>
    </row>
    <row r="504" spans="1:13" s="509" customFormat="1">
      <c r="A504" s="508" t="s">
        <v>629</v>
      </c>
      <c r="B504" s="509" t="s">
        <v>402</v>
      </c>
      <c r="C504" s="509" t="s">
        <v>4581</v>
      </c>
      <c r="F504" s="509">
        <v>0</v>
      </c>
      <c r="I504" s="509">
        <v>0</v>
      </c>
      <c r="J504" s="509">
        <v>0</v>
      </c>
      <c r="K504" s="509">
        <v>0</v>
      </c>
      <c r="L504" s="509">
        <v>0</v>
      </c>
    </row>
    <row r="505" spans="1:13" s="509" customFormat="1">
      <c r="A505" s="508" t="s">
        <v>629</v>
      </c>
      <c r="B505" s="509" t="s">
        <v>402</v>
      </c>
      <c r="C505" s="509" t="s">
        <v>4571</v>
      </c>
      <c r="D505" s="509">
        <v>57</v>
      </c>
      <c r="E505" s="509">
        <v>0</v>
      </c>
      <c r="F505" s="509">
        <v>30</v>
      </c>
      <c r="G505" s="509">
        <v>0</v>
      </c>
      <c r="H505" s="509">
        <v>0</v>
      </c>
      <c r="I505" s="509">
        <v>0</v>
      </c>
      <c r="J505" s="509">
        <v>57</v>
      </c>
      <c r="K505" s="509">
        <v>0</v>
      </c>
      <c r="L505" s="509">
        <v>30</v>
      </c>
      <c r="M505" s="509">
        <v>18</v>
      </c>
    </row>
    <row r="506" spans="1:13" s="509" customFormat="1">
      <c r="A506" s="508" t="s">
        <v>630</v>
      </c>
      <c r="B506" s="509" t="s">
        <v>403</v>
      </c>
      <c r="C506" s="509" t="s">
        <v>4578</v>
      </c>
      <c r="D506" s="509">
        <v>71</v>
      </c>
      <c r="F506" s="509">
        <v>14</v>
      </c>
      <c r="J506" s="509">
        <v>71</v>
      </c>
      <c r="K506" s="509">
        <v>0</v>
      </c>
      <c r="L506" s="509">
        <v>14</v>
      </c>
      <c r="M506" s="509">
        <v>29</v>
      </c>
    </row>
    <row r="507" spans="1:13" s="509" customFormat="1">
      <c r="A507" s="508" t="s">
        <v>630</v>
      </c>
      <c r="B507" s="509" t="s">
        <v>403</v>
      </c>
      <c r="C507" s="509" t="s">
        <v>4579</v>
      </c>
      <c r="D507" s="509">
        <v>2</v>
      </c>
      <c r="J507" s="509">
        <v>2</v>
      </c>
      <c r="K507" s="509">
        <v>0</v>
      </c>
      <c r="L507" s="509">
        <v>0</v>
      </c>
    </row>
    <row r="508" spans="1:13" s="509" customFormat="1">
      <c r="A508" s="508" t="s">
        <v>630</v>
      </c>
      <c r="B508" s="509" t="s">
        <v>403</v>
      </c>
      <c r="C508" s="509" t="s">
        <v>4580</v>
      </c>
      <c r="D508" s="509">
        <v>2</v>
      </c>
      <c r="F508" s="509">
        <v>2</v>
      </c>
      <c r="I508" s="509">
        <v>0</v>
      </c>
      <c r="J508" s="509">
        <v>2</v>
      </c>
      <c r="K508" s="509">
        <v>0</v>
      </c>
      <c r="L508" s="509">
        <v>2</v>
      </c>
    </row>
    <row r="509" spans="1:13" s="509" customFormat="1">
      <c r="A509" s="508" t="s">
        <v>630</v>
      </c>
      <c r="B509" s="509" t="s">
        <v>403</v>
      </c>
      <c r="C509" s="509" t="s">
        <v>4581</v>
      </c>
      <c r="F509" s="509">
        <v>0</v>
      </c>
      <c r="I509" s="509">
        <v>0</v>
      </c>
      <c r="J509" s="509">
        <v>0</v>
      </c>
      <c r="K509" s="509">
        <v>0</v>
      </c>
      <c r="L509" s="509">
        <v>0</v>
      </c>
    </row>
    <row r="510" spans="1:13" s="509" customFormat="1">
      <c r="A510" s="508" t="s">
        <v>630</v>
      </c>
      <c r="B510" s="509" t="s">
        <v>403</v>
      </c>
      <c r="C510" s="509" t="s">
        <v>4571</v>
      </c>
      <c r="D510" s="509">
        <v>75</v>
      </c>
      <c r="E510" s="509">
        <v>0</v>
      </c>
      <c r="F510" s="509">
        <v>16</v>
      </c>
      <c r="G510" s="509">
        <v>0</v>
      </c>
      <c r="H510" s="509">
        <v>0</v>
      </c>
      <c r="I510" s="509">
        <v>0</v>
      </c>
      <c r="J510" s="509">
        <v>75</v>
      </c>
      <c r="K510" s="509">
        <v>0</v>
      </c>
      <c r="L510" s="509">
        <v>16</v>
      </c>
      <c r="M510" s="509">
        <v>29</v>
      </c>
    </row>
    <row r="511" spans="1:13" s="509" customFormat="1">
      <c r="A511" s="508" t="s">
        <v>631</v>
      </c>
      <c r="B511" s="509" t="s">
        <v>404</v>
      </c>
      <c r="C511" s="509" t="s">
        <v>4578</v>
      </c>
      <c r="D511" s="509">
        <v>29</v>
      </c>
      <c r="J511" s="509">
        <v>29</v>
      </c>
      <c r="K511" s="509">
        <v>0</v>
      </c>
      <c r="L511" s="509">
        <v>0</v>
      </c>
      <c r="M511" s="509">
        <v>0</v>
      </c>
    </row>
    <row r="512" spans="1:13" s="509" customFormat="1">
      <c r="A512" s="508" t="s">
        <v>631</v>
      </c>
      <c r="B512" s="509" t="s">
        <v>404</v>
      </c>
      <c r="C512" s="509" t="s">
        <v>4579</v>
      </c>
      <c r="D512" s="509">
        <v>15</v>
      </c>
      <c r="J512" s="509">
        <v>15</v>
      </c>
      <c r="K512" s="509">
        <v>0</v>
      </c>
      <c r="L512" s="509">
        <v>0</v>
      </c>
    </row>
    <row r="513" spans="1:13" s="509" customFormat="1">
      <c r="A513" s="508" t="s">
        <v>631</v>
      </c>
      <c r="B513" s="509" t="s">
        <v>404</v>
      </c>
      <c r="C513" s="509" t="s">
        <v>4580</v>
      </c>
      <c r="D513" s="509">
        <v>0</v>
      </c>
      <c r="F513" s="509">
        <v>0</v>
      </c>
      <c r="I513" s="509">
        <v>0</v>
      </c>
      <c r="J513" s="509">
        <v>0</v>
      </c>
      <c r="K513" s="509">
        <v>0</v>
      </c>
      <c r="L513" s="509">
        <v>0</v>
      </c>
    </row>
    <row r="514" spans="1:13" s="509" customFormat="1">
      <c r="A514" s="508" t="s">
        <v>631</v>
      </c>
      <c r="B514" s="509" t="s">
        <v>404</v>
      </c>
      <c r="C514" s="509" t="s">
        <v>4581</v>
      </c>
      <c r="D514" s="509">
        <v>0</v>
      </c>
      <c r="F514" s="509">
        <v>0</v>
      </c>
      <c r="I514" s="509">
        <v>0</v>
      </c>
      <c r="J514" s="509">
        <v>0</v>
      </c>
      <c r="K514" s="509">
        <v>0</v>
      </c>
      <c r="L514" s="509">
        <v>0</v>
      </c>
    </row>
    <row r="515" spans="1:13" s="509" customFormat="1">
      <c r="A515" s="508" t="s">
        <v>631</v>
      </c>
      <c r="B515" s="509" t="s">
        <v>404</v>
      </c>
      <c r="C515" s="509" t="s">
        <v>4571</v>
      </c>
      <c r="D515" s="509">
        <v>44</v>
      </c>
      <c r="E515" s="509">
        <v>0</v>
      </c>
      <c r="F515" s="509">
        <v>0</v>
      </c>
      <c r="G515" s="509">
        <v>0</v>
      </c>
      <c r="H515" s="509">
        <v>0</v>
      </c>
      <c r="I515" s="509">
        <v>0</v>
      </c>
      <c r="J515" s="509">
        <v>44</v>
      </c>
      <c r="K515" s="509">
        <v>0</v>
      </c>
      <c r="L515" s="509">
        <v>0</v>
      </c>
      <c r="M515" s="509">
        <v>0</v>
      </c>
    </row>
    <row r="516" spans="1:13" s="509" customFormat="1">
      <c r="A516" s="508" t="s">
        <v>632</v>
      </c>
      <c r="B516" s="509" t="s">
        <v>405</v>
      </c>
      <c r="C516" s="509" t="s">
        <v>4578</v>
      </c>
      <c r="D516" s="509">
        <v>12</v>
      </c>
      <c r="E516" s="509">
        <v>0</v>
      </c>
      <c r="F516" s="509">
        <v>4</v>
      </c>
      <c r="G516" s="509">
        <v>0</v>
      </c>
      <c r="H516" s="509">
        <v>0</v>
      </c>
      <c r="I516" s="509">
        <v>0</v>
      </c>
      <c r="J516" s="509">
        <v>12</v>
      </c>
      <c r="K516" s="509">
        <v>0</v>
      </c>
      <c r="L516" s="509">
        <v>4</v>
      </c>
      <c r="M516" s="509">
        <v>0</v>
      </c>
    </row>
    <row r="517" spans="1:13" s="509" customFormat="1">
      <c r="A517" s="508" t="s">
        <v>632</v>
      </c>
      <c r="B517" s="509" t="s">
        <v>405</v>
      </c>
      <c r="C517" s="509" t="s">
        <v>4579</v>
      </c>
      <c r="D517" s="509">
        <v>0</v>
      </c>
      <c r="E517" s="509">
        <v>0</v>
      </c>
      <c r="G517" s="509">
        <v>0</v>
      </c>
      <c r="H517" s="509">
        <v>0</v>
      </c>
      <c r="I517" s="509">
        <v>0</v>
      </c>
      <c r="J517" s="509">
        <v>0</v>
      </c>
      <c r="K517" s="509">
        <v>0</v>
      </c>
      <c r="L517" s="509">
        <v>0</v>
      </c>
    </row>
    <row r="518" spans="1:13" s="509" customFormat="1">
      <c r="A518" s="508" t="s">
        <v>632</v>
      </c>
      <c r="B518" s="509" t="s">
        <v>405</v>
      </c>
      <c r="C518" s="509" t="s">
        <v>4580</v>
      </c>
      <c r="D518" s="509">
        <v>1</v>
      </c>
      <c r="F518" s="509">
        <v>1</v>
      </c>
      <c r="G518" s="509">
        <v>0</v>
      </c>
      <c r="I518" s="509">
        <v>0</v>
      </c>
      <c r="J518" s="509">
        <v>1</v>
      </c>
      <c r="K518" s="509">
        <v>0</v>
      </c>
      <c r="L518" s="509">
        <v>1</v>
      </c>
    </row>
    <row r="519" spans="1:13" s="509" customFormat="1">
      <c r="A519" s="508" t="s">
        <v>632</v>
      </c>
      <c r="B519" s="509" t="s">
        <v>405</v>
      </c>
      <c r="C519" s="509" t="s">
        <v>4581</v>
      </c>
      <c r="D519" s="509">
        <v>0</v>
      </c>
      <c r="F519" s="509">
        <v>0</v>
      </c>
      <c r="G519" s="509">
        <v>0</v>
      </c>
      <c r="I519" s="509">
        <v>0</v>
      </c>
      <c r="J519" s="509">
        <v>0</v>
      </c>
      <c r="K519" s="509">
        <v>0</v>
      </c>
      <c r="L519" s="509">
        <v>0</v>
      </c>
    </row>
    <row r="520" spans="1:13" s="509" customFormat="1">
      <c r="A520" s="508" t="s">
        <v>632</v>
      </c>
      <c r="B520" s="509" t="s">
        <v>405</v>
      </c>
      <c r="C520" s="509" t="s">
        <v>4571</v>
      </c>
      <c r="D520" s="509">
        <v>13</v>
      </c>
      <c r="E520" s="509">
        <v>0</v>
      </c>
      <c r="F520" s="509">
        <v>5</v>
      </c>
      <c r="G520" s="509">
        <v>0</v>
      </c>
      <c r="H520" s="509">
        <v>0</v>
      </c>
      <c r="I520" s="509">
        <v>0</v>
      </c>
      <c r="J520" s="509">
        <v>13</v>
      </c>
      <c r="K520" s="509">
        <v>0</v>
      </c>
      <c r="L520" s="509">
        <v>5</v>
      </c>
      <c r="M520" s="509">
        <v>0</v>
      </c>
    </row>
    <row r="521" spans="1:13" s="509" customFormat="1">
      <c r="A521" s="508" t="s">
        <v>633</v>
      </c>
      <c r="B521" s="509" t="s">
        <v>406</v>
      </c>
      <c r="C521" s="509" t="s">
        <v>4578</v>
      </c>
      <c r="D521" s="509">
        <v>54</v>
      </c>
      <c r="J521" s="509">
        <v>54</v>
      </c>
      <c r="K521" s="509">
        <v>0</v>
      </c>
      <c r="L521" s="509">
        <v>0</v>
      </c>
    </row>
    <row r="522" spans="1:13" s="509" customFormat="1">
      <c r="A522" s="508" t="s">
        <v>633</v>
      </c>
      <c r="B522" s="509" t="s">
        <v>406</v>
      </c>
      <c r="C522" s="509" t="s">
        <v>4579</v>
      </c>
      <c r="D522" s="509">
        <v>8</v>
      </c>
      <c r="J522" s="509">
        <v>8</v>
      </c>
      <c r="K522" s="509">
        <v>0</v>
      </c>
      <c r="L522" s="509">
        <v>0</v>
      </c>
    </row>
    <row r="523" spans="1:13" s="509" customFormat="1">
      <c r="A523" s="508" t="s">
        <v>633</v>
      </c>
      <c r="B523" s="509" t="s">
        <v>406</v>
      </c>
      <c r="C523" s="509" t="s">
        <v>4580</v>
      </c>
      <c r="D523" s="509">
        <v>1</v>
      </c>
      <c r="F523" s="509">
        <v>1</v>
      </c>
      <c r="I523" s="509">
        <v>0</v>
      </c>
      <c r="J523" s="509">
        <v>1</v>
      </c>
      <c r="K523" s="509">
        <v>0</v>
      </c>
      <c r="L523" s="509">
        <v>1</v>
      </c>
    </row>
    <row r="524" spans="1:13" s="509" customFormat="1">
      <c r="A524" s="508" t="s">
        <v>633</v>
      </c>
      <c r="B524" s="509" t="s">
        <v>406</v>
      </c>
      <c r="C524" s="509" t="s">
        <v>4581</v>
      </c>
      <c r="F524" s="509">
        <v>0</v>
      </c>
      <c r="I524" s="509">
        <v>0</v>
      </c>
      <c r="J524" s="509">
        <v>0</v>
      </c>
      <c r="K524" s="509">
        <v>0</v>
      </c>
      <c r="L524" s="509">
        <v>0</v>
      </c>
    </row>
    <row r="525" spans="1:13" s="509" customFormat="1">
      <c r="A525" s="508" t="s">
        <v>633</v>
      </c>
      <c r="B525" s="509" t="s">
        <v>406</v>
      </c>
      <c r="C525" s="509" t="s">
        <v>4571</v>
      </c>
      <c r="D525" s="509">
        <v>63</v>
      </c>
      <c r="E525" s="509">
        <v>0</v>
      </c>
      <c r="F525" s="509">
        <v>1</v>
      </c>
      <c r="G525" s="509">
        <v>0</v>
      </c>
      <c r="H525" s="509">
        <v>0</v>
      </c>
      <c r="I525" s="509">
        <v>0</v>
      </c>
      <c r="J525" s="509">
        <v>63</v>
      </c>
      <c r="K525" s="509">
        <v>0</v>
      </c>
      <c r="L525" s="509">
        <v>1</v>
      </c>
      <c r="M525" s="509">
        <v>0</v>
      </c>
    </row>
    <row r="526" spans="1:13" s="509" customFormat="1">
      <c r="A526" s="508" t="s">
        <v>634</v>
      </c>
      <c r="B526" s="509" t="s">
        <v>407</v>
      </c>
      <c r="C526" s="509" t="s">
        <v>4578</v>
      </c>
      <c r="D526" s="509">
        <v>31</v>
      </c>
      <c r="F526" s="509">
        <v>17</v>
      </c>
      <c r="J526" s="509">
        <v>31</v>
      </c>
      <c r="K526" s="509">
        <v>0</v>
      </c>
      <c r="L526" s="509">
        <v>17</v>
      </c>
      <c r="M526" s="509">
        <v>2</v>
      </c>
    </row>
    <row r="527" spans="1:13" s="509" customFormat="1">
      <c r="A527" s="508" t="s">
        <v>634</v>
      </c>
      <c r="B527" s="509" t="s">
        <v>407</v>
      </c>
      <c r="C527" s="509" t="s">
        <v>4579</v>
      </c>
      <c r="J527" s="509">
        <v>0</v>
      </c>
      <c r="K527" s="509">
        <v>0</v>
      </c>
      <c r="L527" s="509">
        <v>0</v>
      </c>
    </row>
    <row r="528" spans="1:13" s="509" customFormat="1">
      <c r="A528" s="508" t="s">
        <v>634</v>
      </c>
      <c r="B528" s="509" t="s">
        <v>407</v>
      </c>
      <c r="C528" s="509" t="s">
        <v>4580</v>
      </c>
      <c r="D528" s="509">
        <v>3</v>
      </c>
      <c r="F528" s="509">
        <v>3</v>
      </c>
      <c r="I528" s="509">
        <v>0</v>
      </c>
      <c r="J528" s="509">
        <v>3</v>
      </c>
      <c r="K528" s="509">
        <v>0</v>
      </c>
      <c r="L528" s="509">
        <v>3</v>
      </c>
    </row>
    <row r="529" spans="1:13" s="509" customFormat="1">
      <c r="A529" s="508" t="s">
        <v>634</v>
      </c>
      <c r="B529" s="509" t="s">
        <v>407</v>
      </c>
      <c r="C529" s="509" t="s">
        <v>4581</v>
      </c>
      <c r="D529" s="509">
        <v>2</v>
      </c>
      <c r="F529" s="509">
        <v>2</v>
      </c>
      <c r="I529" s="509">
        <v>0</v>
      </c>
      <c r="J529" s="509">
        <v>2</v>
      </c>
      <c r="K529" s="509">
        <v>0</v>
      </c>
      <c r="L529" s="509">
        <v>2</v>
      </c>
    </row>
    <row r="530" spans="1:13" s="509" customFormat="1">
      <c r="A530" s="508" t="s">
        <v>634</v>
      </c>
      <c r="B530" s="509" t="s">
        <v>407</v>
      </c>
      <c r="C530" s="509" t="s">
        <v>4571</v>
      </c>
      <c r="D530" s="509">
        <v>36</v>
      </c>
      <c r="E530" s="509">
        <v>0</v>
      </c>
      <c r="F530" s="509">
        <v>22</v>
      </c>
      <c r="G530" s="509">
        <v>0</v>
      </c>
      <c r="H530" s="509">
        <v>0</v>
      </c>
      <c r="I530" s="509">
        <v>0</v>
      </c>
      <c r="J530" s="509">
        <v>36</v>
      </c>
      <c r="K530" s="509">
        <v>0</v>
      </c>
      <c r="L530" s="509">
        <v>22</v>
      </c>
      <c r="M530" s="509">
        <v>2</v>
      </c>
    </row>
    <row r="531" spans="1:13" s="509" customFormat="1">
      <c r="A531" s="508" t="s">
        <v>635</v>
      </c>
      <c r="B531" s="509" t="s">
        <v>408</v>
      </c>
      <c r="C531" s="509" t="s">
        <v>4578</v>
      </c>
      <c r="D531" s="509">
        <v>28</v>
      </c>
      <c r="J531" s="509">
        <v>28</v>
      </c>
      <c r="K531" s="509">
        <v>0</v>
      </c>
      <c r="L531" s="509">
        <v>0</v>
      </c>
      <c r="M531" s="509">
        <v>8</v>
      </c>
    </row>
    <row r="532" spans="1:13" s="509" customFormat="1">
      <c r="A532" s="508" t="s">
        <v>635</v>
      </c>
      <c r="B532" s="509" t="s">
        <v>408</v>
      </c>
      <c r="C532" s="509" t="s">
        <v>4579</v>
      </c>
      <c r="J532" s="509">
        <v>0</v>
      </c>
      <c r="K532" s="509">
        <v>0</v>
      </c>
      <c r="L532" s="509">
        <v>0</v>
      </c>
    </row>
    <row r="533" spans="1:13" s="509" customFormat="1">
      <c r="A533" s="508" t="s">
        <v>635</v>
      </c>
      <c r="B533" s="509" t="s">
        <v>408</v>
      </c>
      <c r="C533" s="509" t="s">
        <v>4580</v>
      </c>
      <c r="D533" s="509">
        <v>15</v>
      </c>
      <c r="F533" s="509">
        <v>15</v>
      </c>
      <c r="I533" s="509">
        <v>0</v>
      </c>
      <c r="J533" s="509">
        <v>15</v>
      </c>
      <c r="K533" s="509">
        <v>0</v>
      </c>
      <c r="L533" s="509">
        <v>15</v>
      </c>
    </row>
    <row r="534" spans="1:13" s="509" customFormat="1">
      <c r="A534" s="508" t="s">
        <v>635</v>
      </c>
      <c r="B534" s="509" t="s">
        <v>408</v>
      </c>
      <c r="C534" s="509" t="s">
        <v>4581</v>
      </c>
      <c r="F534" s="509">
        <v>0</v>
      </c>
      <c r="I534" s="509">
        <v>0</v>
      </c>
      <c r="J534" s="509">
        <v>0</v>
      </c>
      <c r="K534" s="509">
        <v>0</v>
      </c>
      <c r="L534" s="509">
        <v>0</v>
      </c>
    </row>
    <row r="535" spans="1:13" s="509" customFormat="1">
      <c r="A535" s="508" t="s">
        <v>635</v>
      </c>
      <c r="B535" s="509" t="s">
        <v>408</v>
      </c>
      <c r="C535" s="509" t="s">
        <v>4571</v>
      </c>
      <c r="D535" s="509">
        <v>43</v>
      </c>
      <c r="E535" s="509">
        <v>0</v>
      </c>
      <c r="F535" s="509">
        <v>15</v>
      </c>
      <c r="G535" s="509">
        <v>0</v>
      </c>
      <c r="H535" s="509">
        <v>0</v>
      </c>
      <c r="I535" s="509">
        <v>0</v>
      </c>
      <c r="J535" s="509">
        <v>43</v>
      </c>
      <c r="K535" s="509">
        <v>0</v>
      </c>
      <c r="L535" s="509">
        <v>15</v>
      </c>
      <c r="M535" s="509">
        <v>8</v>
      </c>
    </row>
    <row r="536" spans="1:13" s="509" customFormat="1">
      <c r="A536" s="508" t="s">
        <v>636</v>
      </c>
      <c r="B536" s="509" t="s">
        <v>409</v>
      </c>
      <c r="C536" s="509" t="s">
        <v>4578</v>
      </c>
      <c r="D536" s="509">
        <v>213</v>
      </c>
      <c r="E536" s="509">
        <v>0</v>
      </c>
      <c r="F536" s="509">
        <v>42</v>
      </c>
      <c r="G536" s="509">
        <v>0</v>
      </c>
      <c r="H536" s="509">
        <v>0</v>
      </c>
      <c r="I536" s="509">
        <v>0</v>
      </c>
      <c r="J536" s="509">
        <v>213</v>
      </c>
      <c r="K536" s="509">
        <v>0</v>
      </c>
      <c r="L536" s="509">
        <v>42</v>
      </c>
      <c r="M536" s="509">
        <v>24</v>
      </c>
    </row>
    <row r="537" spans="1:13" s="509" customFormat="1">
      <c r="A537" s="508" t="s">
        <v>636</v>
      </c>
      <c r="B537" s="509" t="s">
        <v>409</v>
      </c>
      <c r="C537" s="509" t="s">
        <v>4579</v>
      </c>
      <c r="D537" s="509">
        <v>12</v>
      </c>
      <c r="E537" s="509">
        <v>0</v>
      </c>
      <c r="F537" s="509">
        <v>0</v>
      </c>
      <c r="G537" s="509">
        <v>0</v>
      </c>
      <c r="H537" s="509">
        <v>0</v>
      </c>
      <c r="I537" s="509">
        <v>0</v>
      </c>
      <c r="J537" s="509">
        <v>12</v>
      </c>
      <c r="K537" s="509">
        <v>0</v>
      </c>
      <c r="L537" s="509">
        <v>0</v>
      </c>
    </row>
    <row r="538" spans="1:13" s="509" customFormat="1">
      <c r="A538" s="508" t="s">
        <v>636</v>
      </c>
      <c r="B538" s="509" t="s">
        <v>409</v>
      </c>
      <c r="C538" s="509" t="s">
        <v>4580</v>
      </c>
      <c r="D538" s="509">
        <v>2</v>
      </c>
      <c r="F538" s="509">
        <v>2</v>
      </c>
      <c r="G538" s="509">
        <v>0</v>
      </c>
      <c r="I538" s="509">
        <v>0</v>
      </c>
      <c r="J538" s="509">
        <v>2</v>
      </c>
      <c r="K538" s="509">
        <v>0</v>
      </c>
      <c r="L538" s="509">
        <v>2</v>
      </c>
    </row>
    <row r="539" spans="1:13" s="509" customFormat="1">
      <c r="A539" s="508" t="s">
        <v>636</v>
      </c>
      <c r="B539" s="509" t="s">
        <v>409</v>
      </c>
      <c r="C539" s="509" t="s">
        <v>4581</v>
      </c>
      <c r="D539" s="509">
        <v>1</v>
      </c>
      <c r="F539" s="509">
        <v>1</v>
      </c>
      <c r="G539" s="509">
        <v>0</v>
      </c>
      <c r="I539" s="509">
        <v>0</v>
      </c>
      <c r="J539" s="509">
        <v>1</v>
      </c>
      <c r="K539" s="509">
        <v>0</v>
      </c>
      <c r="L539" s="509">
        <v>1</v>
      </c>
    </row>
    <row r="540" spans="1:13" s="509" customFormat="1">
      <c r="A540" s="508" t="s">
        <v>636</v>
      </c>
      <c r="B540" s="509" t="s">
        <v>409</v>
      </c>
      <c r="C540" s="509" t="s">
        <v>4571</v>
      </c>
      <c r="D540" s="509">
        <v>228</v>
      </c>
      <c r="E540" s="509">
        <v>0</v>
      </c>
      <c r="F540" s="509">
        <v>45</v>
      </c>
      <c r="G540" s="509">
        <v>0</v>
      </c>
      <c r="H540" s="509">
        <v>0</v>
      </c>
      <c r="I540" s="509">
        <v>0</v>
      </c>
      <c r="J540" s="509">
        <v>228</v>
      </c>
      <c r="K540" s="509">
        <v>0</v>
      </c>
      <c r="L540" s="509">
        <v>45</v>
      </c>
      <c r="M540" s="509">
        <v>24</v>
      </c>
    </row>
    <row r="541" spans="1:13" s="509" customFormat="1">
      <c r="A541" s="508" t="s">
        <v>637</v>
      </c>
      <c r="B541" s="509" t="s">
        <v>410</v>
      </c>
      <c r="C541" s="509" t="s">
        <v>4578</v>
      </c>
      <c r="D541" s="509">
        <v>105</v>
      </c>
      <c r="F541" s="509">
        <v>41</v>
      </c>
      <c r="J541" s="509">
        <v>105</v>
      </c>
      <c r="K541" s="509">
        <v>0</v>
      </c>
      <c r="L541" s="509">
        <v>41</v>
      </c>
      <c r="M541" s="509">
        <v>47</v>
      </c>
    </row>
    <row r="542" spans="1:13" s="509" customFormat="1">
      <c r="A542" s="508" t="s">
        <v>637</v>
      </c>
      <c r="B542" s="509" t="s">
        <v>410</v>
      </c>
      <c r="C542" s="509" t="s">
        <v>4579</v>
      </c>
      <c r="D542" s="509">
        <v>14</v>
      </c>
      <c r="J542" s="509">
        <v>14</v>
      </c>
      <c r="K542" s="509">
        <v>0</v>
      </c>
      <c r="L542" s="509">
        <v>0</v>
      </c>
    </row>
    <row r="543" spans="1:13" s="509" customFormat="1">
      <c r="A543" s="508" t="s">
        <v>637</v>
      </c>
      <c r="B543" s="509" t="s">
        <v>410</v>
      </c>
      <c r="C543" s="509" t="s">
        <v>4580</v>
      </c>
      <c r="F543" s="509">
        <v>0</v>
      </c>
      <c r="I543" s="509">
        <v>0</v>
      </c>
      <c r="J543" s="509">
        <v>0</v>
      </c>
      <c r="K543" s="509">
        <v>0</v>
      </c>
      <c r="L543" s="509">
        <v>0</v>
      </c>
    </row>
    <row r="544" spans="1:13" s="509" customFormat="1">
      <c r="A544" s="508" t="s">
        <v>637</v>
      </c>
      <c r="B544" s="509" t="s">
        <v>410</v>
      </c>
      <c r="C544" s="509" t="s">
        <v>4581</v>
      </c>
      <c r="D544" s="509">
        <v>2</v>
      </c>
      <c r="F544" s="509">
        <v>2</v>
      </c>
      <c r="I544" s="509">
        <v>0</v>
      </c>
      <c r="J544" s="509">
        <v>2</v>
      </c>
      <c r="K544" s="509">
        <v>0</v>
      </c>
      <c r="L544" s="509">
        <v>2</v>
      </c>
    </row>
    <row r="545" spans="1:13" s="509" customFormat="1">
      <c r="A545" s="508" t="s">
        <v>637</v>
      </c>
      <c r="B545" s="509" t="s">
        <v>410</v>
      </c>
      <c r="C545" s="509" t="s">
        <v>4571</v>
      </c>
      <c r="D545" s="509">
        <v>121</v>
      </c>
      <c r="E545" s="509">
        <v>0</v>
      </c>
      <c r="F545" s="509">
        <v>43</v>
      </c>
      <c r="G545" s="509">
        <v>0</v>
      </c>
      <c r="H545" s="509">
        <v>0</v>
      </c>
      <c r="I545" s="509">
        <v>0</v>
      </c>
      <c r="J545" s="509">
        <v>121</v>
      </c>
      <c r="K545" s="509">
        <v>0</v>
      </c>
      <c r="L545" s="509">
        <v>43</v>
      </c>
      <c r="M545" s="509">
        <v>47</v>
      </c>
    </row>
    <row r="546" spans="1:13" s="509" customFormat="1">
      <c r="A546" s="508" t="s">
        <v>638</v>
      </c>
      <c r="B546" s="509" t="s">
        <v>411</v>
      </c>
      <c r="C546" s="509" t="s">
        <v>4578</v>
      </c>
      <c r="D546" s="509">
        <v>157</v>
      </c>
      <c r="F546" s="509">
        <v>11</v>
      </c>
      <c r="G546" s="509">
        <v>4</v>
      </c>
      <c r="J546" s="509">
        <v>161</v>
      </c>
      <c r="K546" s="509">
        <v>0</v>
      </c>
      <c r="L546" s="509">
        <v>11</v>
      </c>
      <c r="M546" s="509">
        <v>94</v>
      </c>
    </row>
    <row r="547" spans="1:13" s="509" customFormat="1">
      <c r="A547" s="508" t="s">
        <v>638</v>
      </c>
      <c r="B547" s="509" t="s">
        <v>411</v>
      </c>
      <c r="C547" s="509" t="s">
        <v>4579</v>
      </c>
      <c r="D547" s="509">
        <v>10</v>
      </c>
      <c r="J547" s="509">
        <v>10</v>
      </c>
      <c r="K547" s="509">
        <v>0</v>
      </c>
      <c r="L547" s="509">
        <v>0</v>
      </c>
    </row>
    <row r="548" spans="1:13" s="509" customFormat="1">
      <c r="A548" s="508" t="s">
        <v>638</v>
      </c>
      <c r="B548" s="509" t="s">
        <v>411</v>
      </c>
      <c r="C548" s="509" t="s">
        <v>4580</v>
      </c>
      <c r="D548" s="509">
        <v>4</v>
      </c>
      <c r="F548" s="509">
        <v>4</v>
      </c>
      <c r="I548" s="509">
        <v>0</v>
      </c>
      <c r="J548" s="509">
        <v>4</v>
      </c>
      <c r="K548" s="509">
        <v>0</v>
      </c>
      <c r="L548" s="509">
        <v>4</v>
      </c>
    </row>
    <row r="549" spans="1:13" s="509" customFormat="1">
      <c r="A549" s="508" t="s">
        <v>638</v>
      </c>
      <c r="B549" s="509" t="s">
        <v>411</v>
      </c>
      <c r="C549" s="509" t="s">
        <v>4581</v>
      </c>
      <c r="F549" s="509">
        <v>0</v>
      </c>
      <c r="I549" s="509">
        <v>0</v>
      </c>
      <c r="J549" s="509">
        <v>0</v>
      </c>
      <c r="K549" s="509">
        <v>0</v>
      </c>
      <c r="L549" s="509">
        <v>0</v>
      </c>
    </row>
    <row r="550" spans="1:13" s="509" customFormat="1">
      <c r="A550" s="508" t="s">
        <v>638</v>
      </c>
      <c r="B550" s="509" t="s">
        <v>411</v>
      </c>
      <c r="C550" s="509" t="s">
        <v>4571</v>
      </c>
      <c r="D550" s="509">
        <v>171</v>
      </c>
      <c r="E550" s="509">
        <v>0</v>
      </c>
      <c r="F550" s="509">
        <v>15</v>
      </c>
      <c r="G550" s="509">
        <v>4</v>
      </c>
      <c r="H550" s="509">
        <v>0</v>
      </c>
      <c r="I550" s="509">
        <v>0</v>
      </c>
      <c r="J550" s="509">
        <v>175</v>
      </c>
      <c r="K550" s="509">
        <v>0</v>
      </c>
      <c r="L550" s="509">
        <v>15</v>
      </c>
      <c r="M550" s="509">
        <v>94</v>
      </c>
    </row>
    <row r="551" spans="1:13" s="509" customFormat="1">
      <c r="A551" s="508" t="s">
        <v>639</v>
      </c>
      <c r="B551" s="509" t="s">
        <v>412</v>
      </c>
      <c r="C551" s="509" t="s">
        <v>4578</v>
      </c>
      <c r="D551" s="509">
        <v>120</v>
      </c>
      <c r="J551" s="509">
        <v>120</v>
      </c>
      <c r="K551" s="509">
        <v>0</v>
      </c>
      <c r="L551" s="509">
        <v>0</v>
      </c>
      <c r="M551" s="509">
        <v>94</v>
      </c>
    </row>
    <row r="552" spans="1:13" s="509" customFormat="1">
      <c r="A552" s="508" t="s">
        <v>639</v>
      </c>
      <c r="B552" s="509" t="s">
        <v>412</v>
      </c>
      <c r="C552" s="509" t="s">
        <v>4579</v>
      </c>
      <c r="D552" s="509">
        <v>5</v>
      </c>
      <c r="J552" s="509">
        <v>5</v>
      </c>
      <c r="K552" s="509">
        <v>0</v>
      </c>
      <c r="L552" s="509">
        <v>0</v>
      </c>
    </row>
    <row r="553" spans="1:13" s="509" customFormat="1">
      <c r="A553" s="508" t="s">
        <v>639</v>
      </c>
      <c r="B553" s="509" t="s">
        <v>412</v>
      </c>
      <c r="C553" s="509" t="s">
        <v>4580</v>
      </c>
      <c r="D553" s="509">
        <v>2</v>
      </c>
      <c r="F553" s="509">
        <v>2</v>
      </c>
      <c r="I553" s="509">
        <v>0</v>
      </c>
      <c r="J553" s="509">
        <v>2</v>
      </c>
      <c r="K553" s="509">
        <v>0</v>
      </c>
      <c r="L553" s="509">
        <v>2</v>
      </c>
    </row>
    <row r="554" spans="1:13" s="509" customFormat="1">
      <c r="A554" s="508" t="s">
        <v>639</v>
      </c>
      <c r="B554" s="509" t="s">
        <v>412</v>
      </c>
      <c r="C554" s="509" t="s">
        <v>4581</v>
      </c>
      <c r="D554" s="509">
        <v>1</v>
      </c>
      <c r="F554" s="509">
        <v>1</v>
      </c>
      <c r="I554" s="509">
        <v>0</v>
      </c>
      <c r="J554" s="509">
        <v>1</v>
      </c>
      <c r="K554" s="509">
        <v>0</v>
      </c>
      <c r="L554" s="509">
        <v>1</v>
      </c>
    </row>
    <row r="555" spans="1:13" s="509" customFormat="1">
      <c r="A555" s="508" t="s">
        <v>639</v>
      </c>
      <c r="B555" s="509" t="s">
        <v>412</v>
      </c>
      <c r="C555" s="509" t="s">
        <v>4571</v>
      </c>
      <c r="D555" s="509">
        <v>128</v>
      </c>
      <c r="E555" s="509">
        <v>0</v>
      </c>
      <c r="F555" s="509">
        <v>3</v>
      </c>
      <c r="G555" s="509">
        <v>0</v>
      </c>
      <c r="H555" s="509">
        <v>0</v>
      </c>
      <c r="I555" s="509">
        <v>0</v>
      </c>
      <c r="J555" s="509">
        <v>128</v>
      </c>
      <c r="K555" s="509">
        <v>0</v>
      </c>
      <c r="L555" s="509">
        <v>3</v>
      </c>
      <c r="M555" s="509">
        <v>94</v>
      </c>
    </row>
    <row r="556" spans="1:13" s="509" customFormat="1">
      <c r="A556" s="508" t="s">
        <v>640</v>
      </c>
      <c r="B556" s="509" t="s">
        <v>413</v>
      </c>
      <c r="C556" s="509" t="s">
        <v>4578</v>
      </c>
      <c r="D556" s="509">
        <v>102</v>
      </c>
      <c r="F556" s="509">
        <v>7</v>
      </c>
      <c r="J556" s="509">
        <v>102</v>
      </c>
      <c r="K556" s="509">
        <v>0</v>
      </c>
      <c r="L556" s="509">
        <v>7</v>
      </c>
      <c r="M556" s="509">
        <v>58</v>
      </c>
    </row>
    <row r="557" spans="1:13" s="509" customFormat="1">
      <c r="A557" s="508" t="s">
        <v>640</v>
      </c>
      <c r="B557" s="509" t="s">
        <v>413</v>
      </c>
      <c r="C557" s="509" t="s">
        <v>4579</v>
      </c>
      <c r="J557" s="509">
        <v>0</v>
      </c>
      <c r="K557" s="509">
        <v>0</v>
      </c>
      <c r="L557" s="509">
        <v>0</v>
      </c>
    </row>
    <row r="558" spans="1:13" s="509" customFormat="1">
      <c r="A558" s="508" t="s">
        <v>640</v>
      </c>
      <c r="B558" s="509" t="s">
        <v>413</v>
      </c>
      <c r="C558" s="509" t="s">
        <v>4580</v>
      </c>
      <c r="D558" s="509">
        <v>6</v>
      </c>
      <c r="F558" s="509">
        <v>6</v>
      </c>
      <c r="I558" s="509">
        <v>0</v>
      </c>
      <c r="J558" s="509">
        <v>6</v>
      </c>
      <c r="K558" s="509">
        <v>0</v>
      </c>
      <c r="L558" s="509">
        <v>6</v>
      </c>
    </row>
    <row r="559" spans="1:13" s="509" customFormat="1">
      <c r="A559" s="508" t="s">
        <v>640</v>
      </c>
      <c r="B559" s="509" t="s">
        <v>413</v>
      </c>
      <c r="C559" s="509" t="s">
        <v>4581</v>
      </c>
      <c r="F559" s="509">
        <v>0</v>
      </c>
      <c r="I559" s="509">
        <v>0</v>
      </c>
      <c r="J559" s="509">
        <v>0</v>
      </c>
      <c r="K559" s="509">
        <v>0</v>
      </c>
      <c r="L559" s="509">
        <v>0</v>
      </c>
    </row>
    <row r="560" spans="1:13" s="509" customFormat="1">
      <c r="A560" s="508" t="s">
        <v>640</v>
      </c>
      <c r="B560" s="509" t="s">
        <v>413</v>
      </c>
      <c r="C560" s="509" t="s">
        <v>4571</v>
      </c>
      <c r="D560" s="509">
        <v>108</v>
      </c>
      <c r="E560" s="509">
        <v>0</v>
      </c>
      <c r="F560" s="509">
        <v>13</v>
      </c>
      <c r="G560" s="509">
        <v>0</v>
      </c>
      <c r="H560" s="509">
        <v>0</v>
      </c>
      <c r="I560" s="509">
        <v>0</v>
      </c>
      <c r="J560" s="509">
        <v>108</v>
      </c>
      <c r="K560" s="509">
        <v>0</v>
      </c>
      <c r="L560" s="509">
        <v>13</v>
      </c>
      <c r="M560" s="509">
        <v>58</v>
      </c>
    </row>
    <row r="561" spans="1:13" s="509" customFormat="1">
      <c r="A561" s="508" t="s">
        <v>641</v>
      </c>
      <c r="B561" s="509" t="s">
        <v>414</v>
      </c>
      <c r="C561" s="509" t="s">
        <v>4578</v>
      </c>
      <c r="D561" s="509">
        <v>55</v>
      </c>
      <c r="J561" s="509">
        <v>55</v>
      </c>
      <c r="K561" s="509">
        <v>0</v>
      </c>
      <c r="L561" s="509">
        <v>0</v>
      </c>
    </row>
    <row r="562" spans="1:13" s="509" customFormat="1">
      <c r="A562" s="508" t="s">
        <v>641</v>
      </c>
      <c r="B562" s="509" t="s">
        <v>414</v>
      </c>
      <c r="C562" s="509" t="s">
        <v>4579</v>
      </c>
      <c r="J562" s="509">
        <v>0</v>
      </c>
      <c r="K562" s="509">
        <v>0</v>
      </c>
      <c r="L562" s="509">
        <v>0</v>
      </c>
    </row>
    <row r="563" spans="1:13" s="509" customFormat="1">
      <c r="A563" s="508" t="s">
        <v>641</v>
      </c>
      <c r="B563" s="509" t="s">
        <v>414</v>
      </c>
      <c r="C563" s="509" t="s">
        <v>4580</v>
      </c>
      <c r="F563" s="509">
        <v>0</v>
      </c>
      <c r="I563" s="509">
        <v>0</v>
      </c>
      <c r="J563" s="509">
        <v>0</v>
      </c>
      <c r="K563" s="509">
        <v>0</v>
      </c>
      <c r="L563" s="509">
        <v>0</v>
      </c>
    </row>
    <row r="564" spans="1:13" s="509" customFormat="1">
      <c r="A564" s="508" t="s">
        <v>641</v>
      </c>
      <c r="B564" s="509" t="s">
        <v>414</v>
      </c>
      <c r="C564" s="509" t="s">
        <v>4581</v>
      </c>
      <c r="F564" s="509">
        <v>0</v>
      </c>
      <c r="I564" s="509">
        <v>0</v>
      </c>
      <c r="J564" s="509">
        <v>0</v>
      </c>
      <c r="K564" s="509">
        <v>0</v>
      </c>
      <c r="L564" s="509">
        <v>0</v>
      </c>
    </row>
    <row r="565" spans="1:13" s="509" customFormat="1">
      <c r="A565" s="508" t="s">
        <v>641</v>
      </c>
      <c r="B565" s="509" t="s">
        <v>414</v>
      </c>
      <c r="C565" s="509" t="s">
        <v>4571</v>
      </c>
      <c r="D565" s="509">
        <v>55</v>
      </c>
      <c r="E565" s="509">
        <v>0</v>
      </c>
      <c r="F565" s="509">
        <v>0</v>
      </c>
      <c r="G565" s="509">
        <v>0</v>
      </c>
      <c r="H565" s="509">
        <v>0</v>
      </c>
      <c r="I565" s="509">
        <v>0</v>
      </c>
      <c r="J565" s="509">
        <v>55</v>
      </c>
      <c r="K565" s="509">
        <v>0</v>
      </c>
      <c r="L565" s="509">
        <v>0</v>
      </c>
      <c r="M565" s="509">
        <v>0</v>
      </c>
    </row>
    <row r="566" spans="1:13" s="509" customFormat="1">
      <c r="A566" s="508" t="s">
        <v>642</v>
      </c>
      <c r="B566" s="509" t="s">
        <v>415</v>
      </c>
      <c r="C566" s="509" t="s">
        <v>4578</v>
      </c>
      <c r="D566" s="509">
        <v>59</v>
      </c>
      <c r="F566" s="509">
        <v>1</v>
      </c>
      <c r="J566" s="509">
        <v>59</v>
      </c>
      <c r="K566" s="509">
        <v>0</v>
      </c>
      <c r="L566" s="509">
        <v>1</v>
      </c>
    </row>
    <row r="567" spans="1:13" s="509" customFormat="1">
      <c r="A567" s="508" t="s">
        <v>642</v>
      </c>
      <c r="B567" s="509" t="s">
        <v>415</v>
      </c>
      <c r="C567" s="509" t="s">
        <v>4579</v>
      </c>
      <c r="D567" s="509">
        <v>9</v>
      </c>
      <c r="J567" s="509">
        <v>9</v>
      </c>
      <c r="K567" s="509">
        <v>0</v>
      </c>
      <c r="L567" s="509">
        <v>0</v>
      </c>
    </row>
    <row r="568" spans="1:13" s="509" customFormat="1">
      <c r="A568" s="508" t="s">
        <v>642</v>
      </c>
      <c r="B568" s="509" t="s">
        <v>415</v>
      </c>
      <c r="C568" s="509" t="s">
        <v>4580</v>
      </c>
      <c r="F568" s="509">
        <v>0</v>
      </c>
      <c r="I568" s="509">
        <v>0</v>
      </c>
      <c r="J568" s="509">
        <v>0</v>
      </c>
      <c r="K568" s="509">
        <v>0</v>
      </c>
      <c r="L568" s="509">
        <v>0</v>
      </c>
    </row>
    <row r="569" spans="1:13" s="509" customFormat="1">
      <c r="A569" s="508" t="s">
        <v>642</v>
      </c>
      <c r="B569" s="509" t="s">
        <v>415</v>
      </c>
      <c r="C569" s="509" t="s">
        <v>4581</v>
      </c>
      <c r="F569" s="509">
        <v>0</v>
      </c>
      <c r="I569" s="509">
        <v>0</v>
      </c>
      <c r="J569" s="509">
        <v>0</v>
      </c>
      <c r="K569" s="509">
        <v>0</v>
      </c>
      <c r="L569" s="509">
        <v>0</v>
      </c>
    </row>
    <row r="570" spans="1:13" s="509" customFormat="1">
      <c r="A570" s="508" t="s">
        <v>642</v>
      </c>
      <c r="B570" s="509" t="s">
        <v>415</v>
      </c>
      <c r="C570" s="509" t="s">
        <v>4571</v>
      </c>
      <c r="D570" s="509">
        <v>68</v>
      </c>
      <c r="E570" s="509">
        <v>0</v>
      </c>
      <c r="F570" s="509">
        <v>1</v>
      </c>
      <c r="G570" s="509">
        <v>0</v>
      </c>
      <c r="H570" s="509">
        <v>0</v>
      </c>
      <c r="I570" s="509">
        <v>0</v>
      </c>
      <c r="J570" s="509">
        <v>68</v>
      </c>
      <c r="K570" s="509">
        <v>0</v>
      </c>
      <c r="L570" s="509">
        <v>1</v>
      </c>
      <c r="M570" s="509">
        <v>0</v>
      </c>
    </row>
    <row r="571" spans="1:13" s="509" customFormat="1">
      <c r="A571" s="508" t="s">
        <v>643</v>
      </c>
      <c r="B571" s="509" t="s">
        <v>1913</v>
      </c>
      <c r="C571" s="509" t="s">
        <v>4578</v>
      </c>
      <c r="D571" s="509">
        <v>10</v>
      </c>
      <c r="J571" s="509">
        <v>10</v>
      </c>
      <c r="K571" s="509">
        <v>0</v>
      </c>
      <c r="L571" s="509">
        <v>0</v>
      </c>
    </row>
    <row r="572" spans="1:13" s="509" customFormat="1">
      <c r="A572" s="508" t="s">
        <v>643</v>
      </c>
      <c r="B572" s="509" t="s">
        <v>1913</v>
      </c>
      <c r="C572" s="509" t="s">
        <v>4579</v>
      </c>
      <c r="J572" s="509">
        <v>0</v>
      </c>
      <c r="K572" s="509">
        <v>0</v>
      </c>
      <c r="L572" s="509">
        <v>0</v>
      </c>
    </row>
    <row r="573" spans="1:13" s="509" customFormat="1">
      <c r="A573" s="508" t="s">
        <v>643</v>
      </c>
      <c r="B573" s="509" t="s">
        <v>1913</v>
      </c>
      <c r="C573" s="509" t="s">
        <v>4580</v>
      </c>
      <c r="F573" s="509">
        <v>0</v>
      </c>
      <c r="I573" s="509">
        <v>0</v>
      </c>
      <c r="J573" s="509">
        <v>0</v>
      </c>
      <c r="K573" s="509">
        <v>0</v>
      </c>
      <c r="L573" s="509">
        <v>0</v>
      </c>
    </row>
    <row r="574" spans="1:13" s="509" customFormat="1">
      <c r="A574" s="508" t="s">
        <v>643</v>
      </c>
      <c r="B574" s="509" t="s">
        <v>1913</v>
      </c>
      <c r="C574" s="509" t="s">
        <v>4581</v>
      </c>
      <c r="F574" s="509">
        <v>0</v>
      </c>
      <c r="I574" s="509">
        <v>0</v>
      </c>
      <c r="J574" s="509">
        <v>0</v>
      </c>
      <c r="K574" s="509">
        <v>0</v>
      </c>
      <c r="L574" s="509">
        <v>0</v>
      </c>
    </row>
    <row r="575" spans="1:13" s="509" customFormat="1">
      <c r="A575" s="508" t="s">
        <v>643</v>
      </c>
      <c r="B575" s="509" t="s">
        <v>1913</v>
      </c>
      <c r="C575" s="509" t="s">
        <v>4571</v>
      </c>
      <c r="D575" s="509">
        <v>10</v>
      </c>
      <c r="E575" s="509">
        <v>0</v>
      </c>
      <c r="F575" s="509">
        <v>0</v>
      </c>
      <c r="G575" s="509">
        <v>0</v>
      </c>
      <c r="H575" s="509">
        <v>0</v>
      </c>
      <c r="I575" s="509">
        <v>0</v>
      </c>
      <c r="J575" s="509">
        <v>10</v>
      </c>
      <c r="K575" s="509">
        <v>0</v>
      </c>
      <c r="L575" s="509">
        <v>0</v>
      </c>
      <c r="M575" s="509">
        <v>0</v>
      </c>
    </row>
    <row r="576" spans="1:13" s="509" customFormat="1">
      <c r="A576" s="508" t="s">
        <v>644</v>
      </c>
      <c r="B576" s="509" t="s">
        <v>417</v>
      </c>
      <c r="C576" s="509" t="s">
        <v>4578</v>
      </c>
      <c r="D576" s="509">
        <v>94</v>
      </c>
      <c r="F576" s="509">
        <v>1</v>
      </c>
      <c r="J576" s="509">
        <v>94</v>
      </c>
      <c r="K576" s="509">
        <v>0</v>
      </c>
      <c r="L576" s="509">
        <v>1</v>
      </c>
      <c r="M576" s="509">
        <v>80</v>
      </c>
    </row>
    <row r="577" spans="1:13" s="509" customFormat="1">
      <c r="A577" s="508" t="s">
        <v>644</v>
      </c>
      <c r="B577" s="509" t="s">
        <v>417</v>
      </c>
      <c r="C577" s="509" t="s">
        <v>4579</v>
      </c>
      <c r="D577" s="509">
        <v>34</v>
      </c>
      <c r="J577" s="509">
        <v>34</v>
      </c>
      <c r="K577" s="509">
        <v>0</v>
      </c>
      <c r="L577" s="509">
        <v>0</v>
      </c>
    </row>
    <row r="578" spans="1:13" s="509" customFormat="1">
      <c r="A578" s="508" t="s">
        <v>644</v>
      </c>
      <c r="B578" s="509" t="s">
        <v>417</v>
      </c>
      <c r="C578" s="509" t="s">
        <v>4580</v>
      </c>
      <c r="F578" s="509">
        <v>0</v>
      </c>
      <c r="I578" s="509">
        <v>0</v>
      </c>
      <c r="J578" s="509">
        <v>0</v>
      </c>
      <c r="K578" s="509">
        <v>0</v>
      </c>
      <c r="L578" s="509">
        <v>0</v>
      </c>
    </row>
    <row r="579" spans="1:13" s="509" customFormat="1">
      <c r="A579" s="508" t="s">
        <v>644</v>
      </c>
      <c r="B579" s="509" t="s">
        <v>417</v>
      </c>
      <c r="C579" s="509" t="s">
        <v>4581</v>
      </c>
      <c r="D579" s="509">
        <v>1</v>
      </c>
      <c r="F579" s="509">
        <v>1</v>
      </c>
      <c r="I579" s="509">
        <v>0</v>
      </c>
      <c r="J579" s="509">
        <v>1</v>
      </c>
      <c r="K579" s="509">
        <v>0</v>
      </c>
      <c r="L579" s="509">
        <v>1</v>
      </c>
    </row>
    <row r="580" spans="1:13" s="509" customFormat="1">
      <c r="A580" s="508" t="s">
        <v>644</v>
      </c>
      <c r="B580" s="509" t="s">
        <v>417</v>
      </c>
      <c r="C580" s="509" t="s">
        <v>4571</v>
      </c>
      <c r="D580" s="509">
        <v>129</v>
      </c>
      <c r="E580" s="509">
        <v>0</v>
      </c>
      <c r="F580" s="509">
        <v>2</v>
      </c>
      <c r="G580" s="509">
        <v>0</v>
      </c>
      <c r="H580" s="509">
        <v>0</v>
      </c>
      <c r="I580" s="509">
        <v>0</v>
      </c>
      <c r="J580" s="509">
        <v>129</v>
      </c>
      <c r="K580" s="509">
        <v>0</v>
      </c>
      <c r="L580" s="509">
        <v>2</v>
      </c>
      <c r="M580" s="509">
        <v>80</v>
      </c>
    </row>
    <row r="581" spans="1:13" s="509" customFormat="1">
      <c r="A581" s="508" t="s">
        <v>645</v>
      </c>
      <c r="B581" s="509" t="s">
        <v>418</v>
      </c>
      <c r="C581" s="509" t="s">
        <v>4578</v>
      </c>
      <c r="D581" s="509">
        <v>35</v>
      </c>
      <c r="J581" s="509">
        <v>35</v>
      </c>
      <c r="K581" s="509">
        <v>0</v>
      </c>
      <c r="L581" s="509">
        <v>0</v>
      </c>
      <c r="M581" s="509">
        <v>23</v>
      </c>
    </row>
    <row r="582" spans="1:13" s="509" customFormat="1">
      <c r="A582" s="508" t="s">
        <v>645</v>
      </c>
      <c r="B582" s="509" t="s">
        <v>418</v>
      </c>
      <c r="C582" s="509" t="s">
        <v>4579</v>
      </c>
      <c r="D582" s="509">
        <v>3</v>
      </c>
      <c r="J582" s="509">
        <v>3</v>
      </c>
      <c r="K582" s="509">
        <v>0</v>
      </c>
      <c r="L582" s="509">
        <v>0</v>
      </c>
    </row>
    <row r="583" spans="1:13" s="509" customFormat="1">
      <c r="A583" s="508" t="s">
        <v>645</v>
      </c>
      <c r="B583" s="509" t="s">
        <v>418</v>
      </c>
      <c r="C583" s="509" t="s">
        <v>4580</v>
      </c>
      <c r="F583" s="509">
        <v>0</v>
      </c>
      <c r="I583" s="509">
        <v>0</v>
      </c>
      <c r="J583" s="509">
        <v>0</v>
      </c>
      <c r="K583" s="509">
        <v>0</v>
      </c>
      <c r="L583" s="509">
        <v>0</v>
      </c>
    </row>
    <row r="584" spans="1:13" s="509" customFormat="1">
      <c r="A584" s="508" t="s">
        <v>645</v>
      </c>
      <c r="B584" s="509" t="s">
        <v>418</v>
      </c>
      <c r="C584" s="509" t="s">
        <v>4581</v>
      </c>
      <c r="F584" s="509">
        <v>0</v>
      </c>
      <c r="I584" s="509">
        <v>0</v>
      </c>
      <c r="J584" s="509">
        <v>0</v>
      </c>
      <c r="K584" s="509">
        <v>0</v>
      </c>
      <c r="L584" s="509">
        <v>0</v>
      </c>
    </row>
    <row r="585" spans="1:13" s="509" customFormat="1">
      <c r="A585" s="508" t="s">
        <v>645</v>
      </c>
      <c r="B585" s="509" t="s">
        <v>418</v>
      </c>
      <c r="C585" s="509" t="s">
        <v>4571</v>
      </c>
      <c r="D585" s="509">
        <v>38</v>
      </c>
      <c r="E585" s="509">
        <v>0</v>
      </c>
      <c r="F585" s="509">
        <v>0</v>
      </c>
      <c r="G585" s="509">
        <v>0</v>
      </c>
      <c r="H585" s="509">
        <v>0</v>
      </c>
      <c r="I585" s="509">
        <v>0</v>
      </c>
      <c r="J585" s="509">
        <v>38</v>
      </c>
      <c r="K585" s="509">
        <v>0</v>
      </c>
      <c r="L585" s="509">
        <v>0</v>
      </c>
      <c r="M585" s="509">
        <v>23</v>
      </c>
    </row>
    <row r="586" spans="1:13" s="509" customFormat="1">
      <c r="A586" s="508" t="s">
        <v>646</v>
      </c>
      <c r="B586" s="509" t="s">
        <v>419</v>
      </c>
      <c r="C586" s="509" t="s">
        <v>4578</v>
      </c>
      <c r="D586" s="509">
        <v>85</v>
      </c>
      <c r="E586" s="509">
        <v>0</v>
      </c>
      <c r="F586" s="509">
        <v>32</v>
      </c>
      <c r="G586" s="509">
        <v>0</v>
      </c>
      <c r="H586" s="509">
        <v>0</v>
      </c>
      <c r="I586" s="509">
        <v>0</v>
      </c>
      <c r="J586" s="509">
        <v>85</v>
      </c>
      <c r="K586" s="509">
        <v>0</v>
      </c>
      <c r="L586" s="509">
        <v>32</v>
      </c>
      <c r="M586" s="509">
        <v>32</v>
      </c>
    </row>
    <row r="587" spans="1:13" s="509" customFormat="1">
      <c r="A587" s="508" t="s">
        <v>646</v>
      </c>
      <c r="B587" s="509" t="s">
        <v>419</v>
      </c>
      <c r="C587" s="509" t="s">
        <v>4579</v>
      </c>
      <c r="D587" s="509">
        <v>5</v>
      </c>
      <c r="E587" s="509">
        <v>0</v>
      </c>
      <c r="F587" s="509">
        <v>4</v>
      </c>
      <c r="G587" s="509">
        <v>0</v>
      </c>
      <c r="H587" s="509">
        <v>0</v>
      </c>
      <c r="I587" s="509">
        <v>0</v>
      </c>
      <c r="J587" s="509">
        <v>5</v>
      </c>
      <c r="K587" s="509">
        <v>0</v>
      </c>
      <c r="L587" s="509">
        <v>4</v>
      </c>
    </row>
    <row r="588" spans="1:13" s="509" customFormat="1">
      <c r="A588" s="508" t="s">
        <v>646</v>
      </c>
      <c r="B588" s="509" t="s">
        <v>419</v>
      </c>
      <c r="C588" s="509" t="s">
        <v>4580</v>
      </c>
      <c r="D588" s="509">
        <v>0</v>
      </c>
      <c r="F588" s="509">
        <v>0</v>
      </c>
      <c r="G588" s="509">
        <v>0</v>
      </c>
      <c r="I588" s="509">
        <v>0</v>
      </c>
      <c r="J588" s="509">
        <v>0</v>
      </c>
      <c r="K588" s="509">
        <v>0</v>
      </c>
      <c r="L588" s="509">
        <v>0</v>
      </c>
    </row>
    <row r="589" spans="1:13" s="509" customFormat="1">
      <c r="A589" s="508" t="s">
        <v>646</v>
      </c>
      <c r="B589" s="509" t="s">
        <v>419</v>
      </c>
      <c r="C589" s="509" t="s">
        <v>4581</v>
      </c>
      <c r="D589" s="509">
        <v>0</v>
      </c>
      <c r="F589" s="509">
        <v>0</v>
      </c>
      <c r="G589" s="509">
        <v>0</v>
      </c>
      <c r="I589" s="509">
        <v>0</v>
      </c>
      <c r="J589" s="509">
        <v>0</v>
      </c>
      <c r="K589" s="509">
        <v>0</v>
      </c>
      <c r="L589" s="509">
        <v>0</v>
      </c>
    </row>
    <row r="590" spans="1:13" s="509" customFormat="1">
      <c r="A590" s="508" t="s">
        <v>646</v>
      </c>
      <c r="B590" s="509" t="s">
        <v>419</v>
      </c>
      <c r="C590" s="509" t="s">
        <v>4571</v>
      </c>
      <c r="D590" s="509">
        <v>90</v>
      </c>
      <c r="E590" s="509">
        <v>0</v>
      </c>
      <c r="F590" s="509">
        <v>36</v>
      </c>
      <c r="G590" s="509">
        <v>0</v>
      </c>
      <c r="H590" s="509">
        <v>0</v>
      </c>
      <c r="I590" s="509">
        <v>0</v>
      </c>
      <c r="J590" s="509">
        <v>90</v>
      </c>
      <c r="K590" s="509">
        <v>0</v>
      </c>
      <c r="L590" s="509">
        <v>36</v>
      </c>
      <c r="M590" s="509">
        <v>32</v>
      </c>
    </row>
    <row r="591" spans="1:13" s="509" customFormat="1">
      <c r="A591" s="508" t="s">
        <v>647</v>
      </c>
      <c r="B591" s="509" t="s">
        <v>420</v>
      </c>
      <c r="C591" s="509" t="s">
        <v>4578</v>
      </c>
      <c r="D591" s="509">
        <v>159</v>
      </c>
      <c r="G591" s="509">
        <v>253</v>
      </c>
      <c r="J591" s="509">
        <v>412</v>
      </c>
      <c r="K591" s="509">
        <v>0</v>
      </c>
      <c r="L591" s="509">
        <v>0</v>
      </c>
      <c r="M591" s="509">
        <v>351</v>
      </c>
    </row>
    <row r="592" spans="1:13" s="509" customFormat="1">
      <c r="A592" s="508" t="s">
        <v>647</v>
      </c>
      <c r="B592" s="509" t="s">
        <v>420</v>
      </c>
      <c r="C592" s="509" t="s">
        <v>4579</v>
      </c>
      <c r="D592" s="509">
        <v>4</v>
      </c>
      <c r="J592" s="509">
        <v>4</v>
      </c>
      <c r="K592" s="509">
        <v>0</v>
      </c>
      <c r="L592" s="509">
        <v>0</v>
      </c>
    </row>
    <row r="593" spans="1:13" s="509" customFormat="1">
      <c r="A593" s="508" t="s">
        <v>647</v>
      </c>
      <c r="B593" s="509" t="s">
        <v>420</v>
      </c>
      <c r="C593" s="509" t="s">
        <v>4580</v>
      </c>
      <c r="F593" s="509">
        <v>0</v>
      </c>
      <c r="I593" s="509">
        <v>0</v>
      </c>
      <c r="J593" s="509">
        <v>0</v>
      </c>
      <c r="K593" s="509">
        <v>0</v>
      </c>
      <c r="L593" s="509">
        <v>0</v>
      </c>
    </row>
    <row r="594" spans="1:13" s="509" customFormat="1">
      <c r="A594" s="508" t="s">
        <v>647</v>
      </c>
      <c r="B594" s="509" t="s">
        <v>420</v>
      </c>
      <c r="C594" s="509" t="s">
        <v>4581</v>
      </c>
      <c r="F594" s="509">
        <v>0</v>
      </c>
      <c r="I594" s="509">
        <v>0</v>
      </c>
      <c r="J594" s="509">
        <v>0</v>
      </c>
      <c r="K594" s="509">
        <v>0</v>
      </c>
      <c r="L594" s="509">
        <v>0</v>
      </c>
    </row>
    <row r="595" spans="1:13" s="509" customFormat="1">
      <c r="A595" s="508" t="s">
        <v>647</v>
      </c>
      <c r="B595" s="509" t="s">
        <v>420</v>
      </c>
      <c r="C595" s="509" t="s">
        <v>4571</v>
      </c>
      <c r="D595" s="509">
        <v>163</v>
      </c>
      <c r="E595" s="509">
        <v>0</v>
      </c>
      <c r="F595" s="509">
        <v>0</v>
      </c>
      <c r="G595" s="509">
        <v>253</v>
      </c>
      <c r="H595" s="509">
        <v>0</v>
      </c>
      <c r="I595" s="509">
        <v>0</v>
      </c>
      <c r="J595" s="509">
        <v>416</v>
      </c>
      <c r="K595" s="509">
        <v>0</v>
      </c>
      <c r="L595" s="509">
        <v>0</v>
      </c>
      <c r="M595" s="509">
        <v>351</v>
      </c>
    </row>
    <row r="596" spans="1:13" s="509" customFormat="1">
      <c r="A596" s="508" t="s">
        <v>648</v>
      </c>
      <c r="B596" s="509" t="s">
        <v>421</v>
      </c>
      <c r="C596" s="509" t="s">
        <v>4578</v>
      </c>
      <c r="D596" s="509">
        <v>95</v>
      </c>
      <c r="J596" s="509">
        <v>95</v>
      </c>
      <c r="K596" s="509">
        <v>0</v>
      </c>
      <c r="L596" s="509">
        <v>0</v>
      </c>
    </row>
    <row r="597" spans="1:13" s="509" customFormat="1">
      <c r="A597" s="508" t="s">
        <v>648</v>
      </c>
      <c r="B597" s="509" t="s">
        <v>421</v>
      </c>
      <c r="C597" s="509" t="s">
        <v>4579</v>
      </c>
      <c r="D597" s="509">
        <v>8</v>
      </c>
      <c r="J597" s="509">
        <v>8</v>
      </c>
      <c r="K597" s="509">
        <v>0</v>
      </c>
      <c r="L597" s="509">
        <v>0</v>
      </c>
    </row>
    <row r="598" spans="1:13" s="509" customFormat="1">
      <c r="A598" s="508" t="s">
        <v>648</v>
      </c>
      <c r="B598" s="509" t="s">
        <v>421</v>
      </c>
      <c r="C598" s="509" t="s">
        <v>4580</v>
      </c>
      <c r="D598" s="509">
        <v>10</v>
      </c>
      <c r="F598" s="509">
        <v>10</v>
      </c>
      <c r="I598" s="509">
        <v>0</v>
      </c>
      <c r="J598" s="509">
        <v>10</v>
      </c>
      <c r="K598" s="509">
        <v>0</v>
      </c>
      <c r="L598" s="509">
        <v>10</v>
      </c>
    </row>
    <row r="599" spans="1:13" s="509" customFormat="1">
      <c r="A599" s="508" t="s">
        <v>648</v>
      </c>
      <c r="B599" s="509" t="s">
        <v>421</v>
      </c>
      <c r="C599" s="509" t="s">
        <v>4581</v>
      </c>
      <c r="D599" s="509">
        <v>4</v>
      </c>
      <c r="F599" s="509">
        <v>4</v>
      </c>
      <c r="I599" s="509">
        <v>0</v>
      </c>
      <c r="J599" s="509">
        <v>4</v>
      </c>
      <c r="K599" s="509">
        <v>0</v>
      </c>
      <c r="L599" s="509">
        <v>4</v>
      </c>
    </row>
    <row r="600" spans="1:13" s="509" customFormat="1">
      <c r="A600" s="508" t="s">
        <v>648</v>
      </c>
      <c r="B600" s="509" t="s">
        <v>421</v>
      </c>
      <c r="C600" s="509" t="s">
        <v>4571</v>
      </c>
      <c r="D600" s="509">
        <v>117</v>
      </c>
      <c r="E600" s="509">
        <v>0</v>
      </c>
      <c r="F600" s="509">
        <v>14</v>
      </c>
      <c r="G600" s="509">
        <v>0</v>
      </c>
      <c r="H600" s="509">
        <v>0</v>
      </c>
      <c r="I600" s="509">
        <v>0</v>
      </c>
      <c r="J600" s="509">
        <v>117</v>
      </c>
      <c r="K600" s="509">
        <v>0</v>
      </c>
      <c r="L600" s="509">
        <v>14</v>
      </c>
      <c r="M600" s="509">
        <v>0</v>
      </c>
    </row>
    <row r="601" spans="1:13" s="509" customFormat="1">
      <c r="A601" s="508" t="s">
        <v>649</v>
      </c>
      <c r="B601" s="509" t="s">
        <v>422</v>
      </c>
      <c r="C601" s="509" t="s">
        <v>4578</v>
      </c>
      <c r="D601" s="509">
        <v>30</v>
      </c>
      <c r="F601" s="509">
        <v>1</v>
      </c>
      <c r="J601" s="509">
        <v>30</v>
      </c>
      <c r="K601" s="509">
        <v>0</v>
      </c>
      <c r="L601" s="509">
        <v>1</v>
      </c>
    </row>
    <row r="602" spans="1:13" s="509" customFormat="1">
      <c r="A602" s="508" t="s">
        <v>649</v>
      </c>
      <c r="B602" s="509" t="s">
        <v>422</v>
      </c>
      <c r="C602" s="509" t="s">
        <v>4579</v>
      </c>
      <c r="J602" s="509">
        <v>0</v>
      </c>
      <c r="K602" s="509">
        <v>0</v>
      </c>
      <c r="L602" s="509">
        <v>0</v>
      </c>
    </row>
    <row r="603" spans="1:13" s="509" customFormat="1">
      <c r="A603" s="508" t="s">
        <v>649</v>
      </c>
      <c r="B603" s="509" t="s">
        <v>422</v>
      </c>
      <c r="C603" s="509" t="s">
        <v>4580</v>
      </c>
      <c r="F603" s="509">
        <v>0</v>
      </c>
      <c r="I603" s="509">
        <v>0</v>
      </c>
      <c r="J603" s="509">
        <v>0</v>
      </c>
      <c r="K603" s="509">
        <v>0</v>
      </c>
      <c r="L603" s="509">
        <v>0</v>
      </c>
    </row>
    <row r="604" spans="1:13" s="509" customFormat="1">
      <c r="A604" s="508" t="s">
        <v>649</v>
      </c>
      <c r="B604" s="509" t="s">
        <v>422</v>
      </c>
      <c r="C604" s="509" t="s">
        <v>4581</v>
      </c>
      <c r="F604" s="509">
        <v>0</v>
      </c>
      <c r="I604" s="509">
        <v>0</v>
      </c>
      <c r="J604" s="509">
        <v>0</v>
      </c>
      <c r="K604" s="509">
        <v>0</v>
      </c>
      <c r="L604" s="509">
        <v>0</v>
      </c>
    </row>
    <row r="605" spans="1:13" s="509" customFormat="1">
      <c r="A605" s="508" t="s">
        <v>649</v>
      </c>
      <c r="B605" s="509" t="s">
        <v>422</v>
      </c>
      <c r="C605" s="509" t="s">
        <v>4571</v>
      </c>
      <c r="D605" s="509">
        <v>30</v>
      </c>
      <c r="E605" s="509">
        <v>0</v>
      </c>
      <c r="F605" s="509">
        <v>1</v>
      </c>
      <c r="G605" s="509">
        <v>0</v>
      </c>
      <c r="H605" s="509">
        <v>0</v>
      </c>
      <c r="I605" s="509">
        <v>0</v>
      </c>
      <c r="J605" s="509">
        <v>30</v>
      </c>
      <c r="K605" s="509">
        <v>0</v>
      </c>
      <c r="L605" s="509">
        <v>1</v>
      </c>
      <c r="M605" s="509">
        <v>0</v>
      </c>
    </row>
    <row r="606" spans="1:13" s="509" customFormat="1">
      <c r="A606" s="508" t="s">
        <v>650</v>
      </c>
      <c r="B606" s="509" t="s">
        <v>423</v>
      </c>
      <c r="C606" s="509" t="s">
        <v>4574</v>
      </c>
      <c r="D606" s="509">
        <v>123</v>
      </c>
      <c r="E606" s="509">
        <v>0</v>
      </c>
      <c r="F606" s="509">
        <v>9</v>
      </c>
      <c r="G606" s="509">
        <v>0</v>
      </c>
      <c r="H606" s="509">
        <v>0</v>
      </c>
      <c r="I606" s="509">
        <v>0</v>
      </c>
      <c r="J606" s="509">
        <v>123</v>
      </c>
      <c r="K606" s="509">
        <v>0</v>
      </c>
      <c r="L606" s="509">
        <v>9</v>
      </c>
    </row>
    <row r="607" spans="1:13" s="509" customFormat="1">
      <c r="A607" s="508" t="s">
        <v>650</v>
      </c>
      <c r="B607" s="509" t="s">
        <v>423</v>
      </c>
      <c r="C607" s="509" t="s">
        <v>4575</v>
      </c>
      <c r="D607" s="509">
        <v>0</v>
      </c>
      <c r="E607" s="509">
        <v>0</v>
      </c>
      <c r="F607" s="509">
        <v>0</v>
      </c>
      <c r="G607" s="509">
        <v>0</v>
      </c>
      <c r="H607" s="509">
        <v>0</v>
      </c>
      <c r="I607" s="509">
        <v>0</v>
      </c>
      <c r="J607" s="509">
        <v>0</v>
      </c>
      <c r="K607" s="509">
        <v>0</v>
      </c>
      <c r="L607" s="509">
        <v>0</v>
      </c>
    </row>
    <row r="608" spans="1:13" s="509" customFormat="1">
      <c r="A608" s="508" t="s">
        <v>650</v>
      </c>
      <c r="B608" s="509" t="s">
        <v>423</v>
      </c>
      <c r="C608" s="509" t="s">
        <v>4576</v>
      </c>
      <c r="D608" s="509">
        <v>1</v>
      </c>
      <c r="F608" s="509">
        <v>1</v>
      </c>
      <c r="G608" s="509">
        <v>0</v>
      </c>
      <c r="I608" s="509">
        <v>0</v>
      </c>
      <c r="J608" s="509">
        <v>1</v>
      </c>
      <c r="K608" s="509">
        <v>0</v>
      </c>
      <c r="L608" s="509">
        <v>1</v>
      </c>
    </row>
    <row r="609" spans="1:13" s="509" customFormat="1">
      <c r="A609" s="508" t="s">
        <v>650</v>
      </c>
      <c r="B609" s="509" t="s">
        <v>423</v>
      </c>
      <c r="C609" s="509" t="s">
        <v>4577</v>
      </c>
      <c r="D609" s="509">
        <v>0</v>
      </c>
      <c r="F609" s="509">
        <v>0</v>
      </c>
      <c r="G609" s="509">
        <v>0</v>
      </c>
      <c r="I609" s="509">
        <v>0</v>
      </c>
      <c r="J609" s="509">
        <v>0</v>
      </c>
      <c r="K609" s="509">
        <v>0</v>
      </c>
      <c r="L609" s="509">
        <v>0</v>
      </c>
    </row>
    <row r="610" spans="1:13" s="509" customFormat="1">
      <c r="A610" s="508" t="s">
        <v>650</v>
      </c>
      <c r="B610" s="509" t="s">
        <v>423</v>
      </c>
      <c r="C610" s="509" t="s">
        <v>1406</v>
      </c>
      <c r="D610" s="509">
        <v>124</v>
      </c>
      <c r="E610" s="509">
        <v>0</v>
      </c>
      <c r="F610" s="509">
        <v>10</v>
      </c>
      <c r="G610" s="509">
        <v>0</v>
      </c>
      <c r="H610" s="509">
        <v>0</v>
      </c>
      <c r="I610" s="509">
        <v>0</v>
      </c>
      <c r="J610" s="509">
        <v>124</v>
      </c>
      <c r="K610" s="509">
        <v>0</v>
      </c>
      <c r="L610" s="509">
        <v>10</v>
      </c>
      <c r="M610" s="509">
        <v>0</v>
      </c>
    </row>
    <row r="611" spans="1:13" s="509" customFormat="1">
      <c r="A611" s="508" t="s">
        <v>651</v>
      </c>
      <c r="B611" s="509" t="s">
        <v>424</v>
      </c>
      <c r="C611" s="509" t="s">
        <v>4578</v>
      </c>
      <c r="D611" s="509">
        <v>3</v>
      </c>
      <c r="J611" s="509">
        <v>3</v>
      </c>
      <c r="K611" s="509">
        <v>0</v>
      </c>
      <c r="L611" s="509">
        <v>0</v>
      </c>
    </row>
    <row r="612" spans="1:13" s="509" customFormat="1">
      <c r="A612" s="508" t="s">
        <v>651</v>
      </c>
      <c r="B612" s="509" t="s">
        <v>424</v>
      </c>
      <c r="C612" s="509" t="s">
        <v>4579</v>
      </c>
      <c r="J612" s="509">
        <v>0</v>
      </c>
      <c r="K612" s="509">
        <v>0</v>
      </c>
      <c r="L612" s="509">
        <v>0</v>
      </c>
    </row>
    <row r="613" spans="1:13" s="509" customFormat="1">
      <c r="A613" s="508" t="s">
        <v>651</v>
      </c>
      <c r="B613" s="509" t="s">
        <v>424</v>
      </c>
      <c r="C613" s="509" t="s">
        <v>4580</v>
      </c>
      <c r="D613" s="509">
        <v>3</v>
      </c>
      <c r="F613" s="509">
        <v>3</v>
      </c>
      <c r="I613" s="509">
        <v>0</v>
      </c>
      <c r="J613" s="509">
        <v>3</v>
      </c>
      <c r="K613" s="509">
        <v>0</v>
      </c>
      <c r="L613" s="509">
        <v>3</v>
      </c>
    </row>
    <row r="614" spans="1:13" s="509" customFormat="1">
      <c r="A614" s="508" t="s">
        <v>651</v>
      </c>
      <c r="B614" s="509" t="s">
        <v>424</v>
      </c>
      <c r="C614" s="509" t="s">
        <v>4581</v>
      </c>
      <c r="F614" s="509">
        <v>0</v>
      </c>
      <c r="I614" s="509">
        <v>0</v>
      </c>
      <c r="J614" s="509">
        <v>0</v>
      </c>
      <c r="K614" s="509">
        <v>0</v>
      </c>
      <c r="L614" s="509">
        <v>0</v>
      </c>
    </row>
    <row r="615" spans="1:13" s="509" customFormat="1">
      <c r="A615" s="508" t="s">
        <v>651</v>
      </c>
      <c r="B615" s="509" t="s">
        <v>424</v>
      </c>
      <c r="C615" s="509" t="s">
        <v>4571</v>
      </c>
      <c r="D615" s="509">
        <v>6</v>
      </c>
      <c r="E615" s="509">
        <v>0</v>
      </c>
      <c r="F615" s="509">
        <v>3</v>
      </c>
      <c r="G615" s="509">
        <v>0</v>
      </c>
      <c r="H615" s="509">
        <v>0</v>
      </c>
      <c r="I615" s="509">
        <v>0</v>
      </c>
      <c r="J615" s="509">
        <v>6</v>
      </c>
      <c r="K615" s="509">
        <v>0</v>
      </c>
      <c r="L615" s="509">
        <v>3</v>
      </c>
      <c r="M615" s="509">
        <v>0</v>
      </c>
    </row>
    <row r="616" spans="1:13" s="509" customFormat="1">
      <c r="A616" s="508" t="s">
        <v>652</v>
      </c>
      <c r="B616" s="509" t="s">
        <v>425</v>
      </c>
      <c r="C616" s="509" t="s">
        <v>4578</v>
      </c>
      <c r="D616" s="509">
        <v>269</v>
      </c>
      <c r="F616" s="509">
        <v>6</v>
      </c>
      <c r="J616" s="509">
        <v>269</v>
      </c>
      <c r="K616" s="509">
        <v>0</v>
      </c>
      <c r="L616" s="509">
        <v>6</v>
      </c>
      <c r="M616" s="509">
        <v>129</v>
      </c>
    </row>
    <row r="617" spans="1:13" s="509" customFormat="1">
      <c r="A617" s="508" t="s">
        <v>652</v>
      </c>
      <c r="B617" s="509" t="s">
        <v>425</v>
      </c>
      <c r="C617" s="509" t="s">
        <v>4579</v>
      </c>
      <c r="D617" s="509">
        <v>37</v>
      </c>
      <c r="J617" s="509">
        <v>37</v>
      </c>
      <c r="K617" s="509">
        <v>0</v>
      </c>
      <c r="L617" s="509">
        <v>0</v>
      </c>
    </row>
    <row r="618" spans="1:13" s="509" customFormat="1">
      <c r="A618" s="508" t="s">
        <v>652</v>
      </c>
      <c r="B618" s="509" t="s">
        <v>425</v>
      </c>
      <c r="C618" s="509" t="s">
        <v>4580</v>
      </c>
      <c r="D618" s="509">
        <v>3</v>
      </c>
      <c r="F618" s="509">
        <v>3</v>
      </c>
      <c r="I618" s="509">
        <v>0</v>
      </c>
      <c r="J618" s="509">
        <v>3</v>
      </c>
      <c r="K618" s="509">
        <v>0</v>
      </c>
      <c r="L618" s="509">
        <v>3</v>
      </c>
    </row>
    <row r="619" spans="1:13" s="509" customFormat="1">
      <c r="A619" s="508" t="s">
        <v>652</v>
      </c>
      <c r="B619" s="509" t="s">
        <v>425</v>
      </c>
      <c r="C619" s="509" t="s">
        <v>4581</v>
      </c>
      <c r="F619" s="509">
        <v>0</v>
      </c>
      <c r="I619" s="509">
        <v>0</v>
      </c>
      <c r="J619" s="509">
        <v>0</v>
      </c>
      <c r="K619" s="509">
        <v>0</v>
      </c>
      <c r="L619" s="509">
        <v>0</v>
      </c>
    </row>
    <row r="620" spans="1:13" s="509" customFormat="1">
      <c r="A620" s="508" t="s">
        <v>652</v>
      </c>
      <c r="B620" s="509" t="s">
        <v>425</v>
      </c>
      <c r="C620" s="509" t="s">
        <v>4571</v>
      </c>
      <c r="D620" s="509">
        <v>309</v>
      </c>
      <c r="E620" s="509">
        <v>0</v>
      </c>
      <c r="F620" s="509">
        <v>9</v>
      </c>
      <c r="G620" s="509">
        <v>0</v>
      </c>
      <c r="H620" s="509">
        <v>0</v>
      </c>
      <c r="I620" s="509">
        <v>0</v>
      </c>
      <c r="J620" s="509">
        <v>309</v>
      </c>
      <c r="K620" s="509">
        <v>0</v>
      </c>
      <c r="L620" s="509">
        <v>9</v>
      </c>
      <c r="M620" s="509">
        <v>129</v>
      </c>
    </row>
    <row r="621" spans="1:13" s="509" customFormat="1">
      <c r="A621" s="508" t="s">
        <v>653</v>
      </c>
      <c r="B621" s="509" t="s">
        <v>426</v>
      </c>
      <c r="C621" s="509" t="s">
        <v>4578</v>
      </c>
      <c r="D621" s="509">
        <v>220</v>
      </c>
      <c r="F621" s="509">
        <v>20</v>
      </c>
      <c r="G621" s="509">
        <v>1</v>
      </c>
      <c r="J621" s="509">
        <v>221</v>
      </c>
      <c r="K621" s="509">
        <v>0</v>
      </c>
      <c r="L621" s="509">
        <v>20</v>
      </c>
      <c r="M621" s="509">
        <v>135</v>
      </c>
    </row>
    <row r="622" spans="1:13" s="509" customFormat="1">
      <c r="A622" s="508" t="s">
        <v>653</v>
      </c>
      <c r="B622" s="509" t="s">
        <v>426</v>
      </c>
      <c r="C622" s="509" t="s">
        <v>4579</v>
      </c>
      <c r="D622" s="509">
        <v>32</v>
      </c>
      <c r="J622" s="509">
        <v>32</v>
      </c>
      <c r="K622" s="509">
        <v>0</v>
      </c>
      <c r="L622" s="509">
        <v>0</v>
      </c>
    </row>
    <row r="623" spans="1:13" s="509" customFormat="1">
      <c r="A623" s="508" t="s">
        <v>653</v>
      </c>
      <c r="B623" s="509" t="s">
        <v>426</v>
      </c>
      <c r="C623" s="509" t="s">
        <v>4580</v>
      </c>
      <c r="D623" s="509">
        <v>3</v>
      </c>
      <c r="F623" s="509">
        <v>3</v>
      </c>
      <c r="I623" s="509">
        <v>0</v>
      </c>
      <c r="J623" s="509">
        <v>3</v>
      </c>
      <c r="K623" s="509">
        <v>0</v>
      </c>
      <c r="L623" s="509">
        <v>3</v>
      </c>
    </row>
    <row r="624" spans="1:13" s="509" customFormat="1">
      <c r="A624" s="508" t="s">
        <v>653</v>
      </c>
      <c r="B624" s="509" t="s">
        <v>426</v>
      </c>
      <c r="C624" s="509" t="s">
        <v>4581</v>
      </c>
      <c r="D624" s="509">
        <v>4</v>
      </c>
      <c r="F624" s="509">
        <v>4</v>
      </c>
      <c r="I624" s="509">
        <v>0</v>
      </c>
      <c r="J624" s="509">
        <v>4</v>
      </c>
      <c r="K624" s="509">
        <v>0</v>
      </c>
      <c r="L624" s="509">
        <v>4</v>
      </c>
    </row>
    <row r="625" spans="1:13" s="509" customFormat="1">
      <c r="A625" s="508" t="s">
        <v>653</v>
      </c>
      <c r="B625" s="509" t="s">
        <v>426</v>
      </c>
      <c r="C625" s="509" t="s">
        <v>4571</v>
      </c>
      <c r="D625" s="509">
        <v>259</v>
      </c>
      <c r="E625" s="509">
        <v>0</v>
      </c>
      <c r="F625" s="509">
        <v>27</v>
      </c>
      <c r="G625" s="509">
        <v>1</v>
      </c>
      <c r="H625" s="509">
        <v>0</v>
      </c>
      <c r="I625" s="509">
        <v>0</v>
      </c>
      <c r="J625" s="509">
        <v>260</v>
      </c>
      <c r="K625" s="509">
        <v>0</v>
      </c>
      <c r="L625" s="509">
        <v>27</v>
      </c>
      <c r="M625" s="509">
        <v>135</v>
      </c>
    </row>
    <row r="626" spans="1:13" s="509" customFormat="1">
      <c r="A626" s="508" t="s">
        <v>654</v>
      </c>
      <c r="B626" s="509" t="s">
        <v>427</v>
      </c>
      <c r="C626" s="509" t="s">
        <v>4578</v>
      </c>
      <c r="D626" s="509">
        <v>284</v>
      </c>
      <c r="F626" s="509">
        <v>6</v>
      </c>
      <c r="G626" s="509">
        <v>2</v>
      </c>
      <c r="J626" s="509">
        <v>286</v>
      </c>
      <c r="K626" s="509">
        <v>0</v>
      </c>
      <c r="L626" s="509">
        <v>6</v>
      </c>
      <c r="M626" s="509">
        <v>248</v>
      </c>
    </row>
    <row r="627" spans="1:13" s="509" customFormat="1">
      <c r="A627" s="508" t="s">
        <v>654</v>
      </c>
      <c r="B627" s="509" t="s">
        <v>427</v>
      </c>
      <c r="C627" s="509" t="s">
        <v>4579</v>
      </c>
      <c r="D627" s="509">
        <v>8</v>
      </c>
      <c r="J627" s="509">
        <v>8</v>
      </c>
      <c r="K627" s="509">
        <v>0</v>
      </c>
      <c r="L627" s="509">
        <v>0</v>
      </c>
    </row>
    <row r="628" spans="1:13" s="509" customFormat="1">
      <c r="A628" s="508" t="s">
        <v>654</v>
      </c>
      <c r="B628" s="509" t="s">
        <v>427</v>
      </c>
      <c r="C628" s="509" t="s">
        <v>4580</v>
      </c>
      <c r="F628" s="509">
        <v>0</v>
      </c>
      <c r="I628" s="509">
        <v>0</v>
      </c>
      <c r="J628" s="509">
        <v>0</v>
      </c>
      <c r="K628" s="509">
        <v>0</v>
      </c>
      <c r="L628" s="509">
        <v>0</v>
      </c>
    </row>
    <row r="629" spans="1:13" s="509" customFormat="1">
      <c r="A629" s="508" t="s">
        <v>654</v>
      </c>
      <c r="B629" s="509" t="s">
        <v>427</v>
      </c>
      <c r="C629" s="509" t="s">
        <v>4581</v>
      </c>
      <c r="F629" s="509">
        <v>0</v>
      </c>
      <c r="I629" s="509">
        <v>0</v>
      </c>
      <c r="J629" s="509">
        <v>0</v>
      </c>
      <c r="K629" s="509">
        <v>0</v>
      </c>
      <c r="L629" s="509">
        <v>0</v>
      </c>
    </row>
    <row r="630" spans="1:13" s="509" customFormat="1">
      <c r="A630" s="508" t="s">
        <v>654</v>
      </c>
      <c r="B630" s="509" t="s">
        <v>427</v>
      </c>
      <c r="C630" s="509" t="s">
        <v>4571</v>
      </c>
      <c r="D630" s="509">
        <v>292</v>
      </c>
      <c r="E630" s="509">
        <v>0</v>
      </c>
      <c r="F630" s="509">
        <v>6</v>
      </c>
      <c r="G630" s="509">
        <v>2</v>
      </c>
      <c r="H630" s="509">
        <v>0</v>
      </c>
      <c r="I630" s="509">
        <v>0</v>
      </c>
      <c r="J630" s="509">
        <v>294</v>
      </c>
      <c r="K630" s="509">
        <v>0</v>
      </c>
      <c r="L630" s="509">
        <v>6</v>
      </c>
      <c r="M630" s="509">
        <v>248</v>
      </c>
    </row>
    <row r="631" spans="1:13" s="509" customFormat="1">
      <c r="A631" s="508" t="s">
        <v>655</v>
      </c>
      <c r="B631" s="509" t="s">
        <v>428</v>
      </c>
      <c r="C631" s="509" t="s">
        <v>4578</v>
      </c>
      <c r="D631" s="509">
        <v>432</v>
      </c>
      <c r="F631" s="509">
        <v>19</v>
      </c>
      <c r="J631" s="509">
        <v>432</v>
      </c>
      <c r="K631" s="509">
        <v>0</v>
      </c>
      <c r="L631" s="509">
        <v>19</v>
      </c>
      <c r="M631" s="509">
        <v>193</v>
      </c>
    </row>
    <row r="632" spans="1:13" s="509" customFormat="1">
      <c r="A632" s="508" t="s">
        <v>655</v>
      </c>
      <c r="B632" s="509" t="s">
        <v>428</v>
      </c>
      <c r="C632" s="509" t="s">
        <v>4579</v>
      </c>
      <c r="D632" s="509">
        <v>106</v>
      </c>
      <c r="J632" s="509">
        <v>106</v>
      </c>
      <c r="K632" s="509">
        <v>0</v>
      </c>
      <c r="L632" s="509">
        <v>0</v>
      </c>
    </row>
    <row r="633" spans="1:13" s="509" customFormat="1">
      <c r="A633" s="508" t="s">
        <v>655</v>
      </c>
      <c r="B633" s="509" t="s">
        <v>428</v>
      </c>
      <c r="C633" s="509" t="s">
        <v>4580</v>
      </c>
      <c r="F633" s="509">
        <v>0</v>
      </c>
      <c r="I633" s="509">
        <v>0</v>
      </c>
      <c r="J633" s="509">
        <v>0</v>
      </c>
      <c r="K633" s="509">
        <v>0</v>
      </c>
      <c r="L633" s="509">
        <v>0</v>
      </c>
    </row>
    <row r="634" spans="1:13" s="509" customFormat="1">
      <c r="A634" s="508" t="s">
        <v>655</v>
      </c>
      <c r="B634" s="509" t="s">
        <v>428</v>
      </c>
      <c r="C634" s="509" t="s">
        <v>4581</v>
      </c>
      <c r="D634" s="509">
        <v>3</v>
      </c>
      <c r="F634" s="509">
        <v>3</v>
      </c>
      <c r="I634" s="509">
        <v>0</v>
      </c>
      <c r="J634" s="509">
        <v>3</v>
      </c>
      <c r="K634" s="509">
        <v>0</v>
      </c>
      <c r="L634" s="509">
        <v>3</v>
      </c>
    </row>
    <row r="635" spans="1:13" s="509" customFormat="1">
      <c r="A635" s="508" t="s">
        <v>655</v>
      </c>
      <c r="B635" s="509" t="s">
        <v>428</v>
      </c>
      <c r="C635" s="509" t="s">
        <v>4571</v>
      </c>
      <c r="D635" s="509">
        <v>541</v>
      </c>
      <c r="E635" s="509">
        <v>0</v>
      </c>
      <c r="F635" s="509">
        <v>22</v>
      </c>
      <c r="G635" s="509">
        <v>0</v>
      </c>
      <c r="H635" s="509">
        <v>0</v>
      </c>
      <c r="I635" s="509">
        <v>0</v>
      </c>
      <c r="J635" s="509">
        <v>541</v>
      </c>
      <c r="K635" s="509">
        <v>0</v>
      </c>
      <c r="L635" s="509">
        <v>22</v>
      </c>
      <c r="M635" s="509">
        <v>193</v>
      </c>
    </row>
    <row r="636" spans="1:13" s="509" customFormat="1">
      <c r="A636" s="508" t="s">
        <v>656</v>
      </c>
      <c r="B636" s="509" t="s">
        <v>429</v>
      </c>
      <c r="C636" s="509" t="s">
        <v>4578</v>
      </c>
      <c r="D636" s="509">
        <v>72</v>
      </c>
      <c r="F636" s="509">
        <v>20</v>
      </c>
      <c r="J636" s="509">
        <v>72</v>
      </c>
      <c r="K636" s="509">
        <v>0</v>
      </c>
      <c r="L636" s="509">
        <v>20</v>
      </c>
      <c r="M636" s="509">
        <v>30</v>
      </c>
    </row>
    <row r="637" spans="1:13" s="509" customFormat="1">
      <c r="A637" s="508" t="s">
        <v>656</v>
      </c>
      <c r="B637" s="509" t="s">
        <v>429</v>
      </c>
      <c r="C637" s="509" t="s">
        <v>4579</v>
      </c>
      <c r="D637" s="509">
        <v>8</v>
      </c>
      <c r="J637" s="509">
        <v>8</v>
      </c>
      <c r="K637" s="509">
        <v>0</v>
      </c>
      <c r="L637" s="509">
        <v>0</v>
      </c>
    </row>
    <row r="638" spans="1:13" s="509" customFormat="1">
      <c r="A638" s="508" t="s">
        <v>656</v>
      </c>
      <c r="B638" s="509" t="s">
        <v>429</v>
      </c>
      <c r="C638" s="509" t="s">
        <v>4580</v>
      </c>
      <c r="D638" s="509">
        <v>8</v>
      </c>
      <c r="F638" s="509">
        <v>8</v>
      </c>
      <c r="I638" s="509">
        <v>0</v>
      </c>
      <c r="J638" s="509">
        <v>8</v>
      </c>
      <c r="K638" s="509">
        <v>0</v>
      </c>
      <c r="L638" s="509">
        <v>8</v>
      </c>
    </row>
    <row r="639" spans="1:13" s="509" customFormat="1">
      <c r="A639" s="508" t="s">
        <v>656</v>
      </c>
      <c r="B639" s="509" t="s">
        <v>429</v>
      </c>
      <c r="C639" s="509" t="s">
        <v>4581</v>
      </c>
      <c r="F639" s="509">
        <v>0</v>
      </c>
      <c r="I639" s="509">
        <v>0</v>
      </c>
      <c r="J639" s="509">
        <v>0</v>
      </c>
      <c r="K639" s="509">
        <v>0</v>
      </c>
      <c r="L639" s="509">
        <v>0</v>
      </c>
    </row>
    <row r="640" spans="1:13" s="509" customFormat="1">
      <c r="A640" s="508" t="s">
        <v>656</v>
      </c>
      <c r="B640" s="509" t="s">
        <v>429</v>
      </c>
      <c r="C640" s="509" t="s">
        <v>4571</v>
      </c>
      <c r="D640" s="509">
        <v>88</v>
      </c>
      <c r="E640" s="509">
        <v>0</v>
      </c>
      <c r="F640" s="509">
        <v>28</v>
      </c>
      <c r="G640" s="509">
        <v>0</v>
      </c>
      <c r="H640" s="509">
        <v>0</v>
      </c>
      <c r="I640" s="509">
        <v>0</v>
      </c>
      <c r="J640" s="509">
        <v>88</v>
      </c>
      <c r="K640" s="509">
        <v>0</v>
      </c>
      <c r="L640" s="509">
        <v>28</v>
      </c>
      <c r="M640" s="509">
        <v>30</v>
      </c>
    </row>
    <row r="641" spans="1:13" s="509" customFormat="1">
      <c r="A641" s="508" t="s">
        <v>657</v>
      </c>
      <c r="B641" s="509" t="s">
        <v>430</v>
      </c>
      <c r="C641" s="509" t="s">
        <v>4578</v>
      </c>
      <c r="D641" s="509">
        <v>70</v>
      </c>
      <c r="G641" s="509">
        <v>8</v>
      </c>
      <c r="J641" s="509">
        <v>78</v>
      </c>
      <c r="K641" s="509">
        <v>0</v>
      </c>
      <c r="L641" s="509">
        <v>0</v>
      </c>
      <c r="M641" s="509">
        <v>44</v>
      </c>
    </row>
    <row r="642" spans="1:13" s="509" customFormat="1">
      <c r="A642" s="508" t="s">
        <v>657</v>
      </c>
      <c r="B642" s="509" t="s">
        <v>430</v>
      </c>
      <c r="C642" s="509" t="s">
        <v>4579</v>
      </c>
      <c r="D642" s="509">
        <v>11</v>
      </c>
      <c r="J642" s="509">
        <v>11</v>
      </c>
      <c r="K642" s="509">
        <v>0</v>
      </c>
      <c r="L642" s="509">
        <v>0</v>
      </c>
    </row>
    <row r="643" spans="1:13" s="509" customFormat="1">
      <c r="A643" s="508" t="s">
        <v>657</v>
      </c>
      <c r="B643" s="509" t="s">
        <v>430</v>
      </c>
      <c r="C643" s="509" t="s">
        <v>4580</v>
      </c>
      <c r="D643" s="509">
        <v>10</v>
      </c>
      <c r="F643" s="509">
        <v>10</v>
      </c>
      <c r="I643" s="509">
        <v>0</v>
      </c>
      <c r="J643" s="509">
        <v>10</v>
      </c>
      <c r="K643" s="509">
        <v>0</v>
      </c>
      <c r="L643" s="509">
        <v>10</v>
      </c>
    </row>
    <row r="644" spans="1:13" s="509" customFormat="1">
      <c r="A644" s="508" t="s">
        <v>657</v>
      </c>
      <c r="B644" s="509" t="s">
        <v>430</v>
      </c>
      <c r="C644" s="509" t="s">
        <v>4581</v>
      </c>
      <c r="F644" s="509">
        <v>0</v>
      </c>
      <c r="I644" s="509">
        <v>0</v>
      </c>
      <c r="J644" s="509">
        <v>0</v>
      </c>
      <c r="K644" s="509">
        <v>0</v>
      </c>
      <c r="L644" s="509">
        <v>0</v>
      </c>
    </row>
    <row r="645" spans="1:13" s="509" customFormat="1">
      <c r="A645" s="508" t="s">
        <v>657</v>
      </c>
      <c r="B645" s="509" t="s">
        <v>430</v>
      </c>
      <c r="C645" s="509" t="s">
        <v>4571</v>
      </c>
      <c r="D645" s="509">
        <v>91</v>
      </c>
      <c r="E645" s="509">
        <v>0</v>
      </c>
      <c r="F645" s="509">
        <v>10</v>
      </c>
      <c r="G645" s="509">
        <v>8</v>
      </c>
      <c r="H645" s="509">
        <v>0</v>
      </c>
      <c r="I645" s="509">
        <v>0</v>
      </c>
      <c r="J645" s="509">
        <v>99</v>
      </c>
      <c r="K645" s="509">
        <v>0</v>
      </c>
      <c r="L645" s="509">
        <v>10</v>
      </c>
      <c r="M645" s="509">
        <v>44</v>
      </c>
    </row>
    <row r="646" spans="1:13" s="509" customFormat="1">
      <c r="A646" s="508" t="s">
        <v>658</v>
      </c>
      <c r="B646" s="509" t="s">
        <v>431</v>
      </c>
      <c r="C646" s="509" t="s">
        <v>4578</v>
      </c>
      <c r="D646" s="509">
        <v>72</v>
      </c>
      <c r="G646" s="509">
        <v>5</v>
      </c>
      <c r="J646" s="509">
        <v>77</v>
      </c>
      <c r="K646" s="509">
        <v>0</v>
      </c>
      <c r="L646" s="509">
        <v>0</v>
      </c>
      <c r="M646" s="509">
        <v>56</v>
      </c>
    </row>
    <row r="647" spans="1:13" s="509" customFormat="1">
      <c r="A647" s="508" t="s">
        <v>658</v>
      </c>
      <c r="B647" s="509" t="s">
        <v>431</v>
      </c>
      <c r="C647" s="509" t="s">
        <v>4579</v>
      </c>
      <c r="D647" s="509">
        <v>6</v>
      </c>
      <c r="J647" s="509">
        <v>6</v>
      </c>
      <c r="K647" s="509">
        <v>0</v>
      </c>
      <c r="L647" s="509">
        <v>0</v>
      </c>
    </row>
    <row r="648" spans="1:13" s="509" customFormat="1">
      <c r="A648" s="508" t="s">
        <v>658</v>
      </c>
      <c r="B648" s="509" t="s">
        <v>431</v>
      </c>
      <c r="C648" s="509" t="s">
        <v>4580</v>
      </c>
      <c r="F648" s="509">
        <v>0</v>
      </c>
      <c r="I648" s="509">
        <v>0</v>
      </c>
      <c r="J648" s="509">
        <v>0</v>
      </c>
      <c r="K648" s="509">
        <v>0</v>
      </c>
      <c r="L648" s="509">
        <v>0</v>
      </c>
    </row>
    <row r="649" spans="1:13" s="509" customFormat="1">
      <c r="A649" s="508" t="s">
        <v>658</v>
      </c>
      <c r="B649" s="509" t="s">
        <v>431</v>
      </c>
      <c r="C649" s="509" t="s">
        <v>4581</v>
      </c>
      <c r="F649" s="509">
        <v>0</v>
      </c>
      <c r="I649" s="509">
        <v>0</v>
      </c>
      <c r="J649" s="509">
        <v>0</v>
      </c>
      <c r="K649" s="509">
        <v>0</v>
      </c>
      <c r="L649" s="509">
        <v>0</v>
      </c>
    </row>
    <row r="650" spans="1:13" s="509" customFormat="1">
      <c r="A650" s="508" t="s">
        <v>658</v>
      </c>
      <c r="B650" s="509" t="s">
        <v>431</v>
      </c>
      <c r="C650" s="509" t="s">
        <v>4571</v>
      </c>
      <c r="D650" s="509">
        <v>78</v>
      </c>
      <c r="E650" s="509">
        <v>0</v>
      </c>
      <c r="F650" s="509">
        <v>0</v>
      </c>
      <c r="G650" s="509">
        <v>5</v>
      </c>
      <c r="H650" s="509">
        <v>0</v>
      </c>
      <c r="I650" s="509">
        <v>0</v>
      </c>
      <c r="J650" s="509">
        <v>83</v>
      </c>
      <c r="K650" s="509">
        <v>0</v>
      </c>
      <c r="L650" s="509">
        <v>0</v>
      </c>
      <c r="M650" s="509">
        <v>56</v>
      </c>
    </row>
    <row r="651" spans="1:13" s="509" customFormat="1">
      <c r="A651" s="508" t="s">
        <v>659</v>
      </c>
      <c r="B651" s="509" t="s">
        <v>432</v>
      </c>
      <c r="C651" s="509" t="s">
        <v>4578</v>
      </c>
      <c r="D651" s="509">
        <v>368</v>
      </c>
      <c r="F651" s="509">
        <v>6</v>
      </c>
      <c r="J651" s="509">
        <v>368</v>
      </c>
      <c r="K651" s="509">
        <v>0</v>
      </c>
      <c r="L651" s="509">
        <v>6</v>
      </c>
      <c r="M651" s="509">
        <v>208</v>
      </c>
    </row>
    <row r="652" spans="1:13" s="509" customFormat="1">
      <c r="A652" s="508" t="s">
        <v>659</v>
      </c>
      <c r="B652" s="509" t="s">
        <v>432</v>
      </c>
      <c r="C652" s="509" t="s">
        <v>4579</v>
      </c>
      <c r="D652" s="509">
        <v>21</v>
      </c>
      <c r="J652" s="509">
        <v>21</v>
      </c>
      <c r="K652" s="509">
        <v>0</v>
      </c>
      <c r="L652" s="509">
        <v>0</v>
      </c>
    </row>
    <row r="653" spans="1:13" s="509" customFormat="1">
      <c r="A653" s="508" t="s">
        <v>659</v>
      </c>
      <c r="B653" s="509" t="s">
        <v>432</v>
      </c>
      <c r="C653" s="509" t="s">
        <v>4580</v>
      </c>
      <c r="D653" s="509">
        <v>4</v>
      </c>
      <c r="F653" s="509">
        <v>4</v>
      </c>
      <c r="I653" s="509">
        <v>0</v>
      </c>
      <c r="J653" s="509">
        <v>4</v>
      </c>
      <c r="K653" s="509">
        <v>0</v>
      </c>
      <c r="L653" s="509">
        <v>4</v>
      </c>
    </row>
    <row r="654" spans="1:13" s="509" customFormat="1">
      <c r="A654" s="508" t="s">
        <v>659</v>
      </c>
      <c r="B654" s="509" t="s">
        <v>432</v>
      </c>
      <c r="C654" s="509" t="s">
        <v>4581</v>
      </c>
      <c r="D654" s="509">
        <v>1</v>
      </c>
      <c r="F654" s="509">
        <v>1</v>
      </c>
      <c r="I654" s="509">
        <v>0</v>
      </c>
      <c r="J654" s="509">
        <v>1</v>
      </c>
      <c r="K654" s="509">
        <v>0</v>
      </c>
      <c r="L654" s="509">
        <v>1</v>
      </c>
    </row>
    <row r="655" spans="1:13" s="509" customFormat="1">
      <c r="A655" s="508" t="s">
        <v>659</v>
      </c>
      <c r="B655" s="509" t="s">
        <v>432</v>
      </c>
      <c r="C655" s="509" t="s">
        <v>4571</v>
      </c>
      <c r="D655" s="509">
        <v>394</v>
      </c>
      <c r="E655" s="509">
        <v>0</v>
      </c>
      <c r="F655" s="509">
        <v>11</v>
      </c>
      <c r="G655" s="509">
        <v>0</v>
      </c>
      <c r="H655" s="509">
        <v>0</v>
      </c>
      <c r="I655" s="509">
        <v>0</v>
      </c>
      <c r="J655" s="509">
        <v>394</v>
      </c>
      <c r="K655" s="509">
        <v>0</v>
      </c>
      <c r="L655" s="509">
        <v>11</v>
      </c>
      <c r="M655" s="509">
        <v>208</v>
      </c>
    </row>
    <row r="656" spans="1:13" s="509" customFormat="1">
      <c r="A656" s="508" t="s">
        <v>660</v>
      </c>
      <c r="B656" s="509" t="s">
        <v>433</v>
      </c>
      <c r="C656" s="509" t="s">
        <v>4578</v>
      </c>
      <c r="D656" s="509">
        <v>55</v>
      </c>
      <c r="F656" s="509">
        <v>2</v>
      </c>
      <c r="G656" s="509">
        <v>6</v>
      </c>
      <c r="J656" s="509">
        <v>61</v>
      </c>
      <c r="K656" s="509">
        <v>0</v>
      </c>
      <c r="L656" s="509">
        <v>2</v>
      </c>
      <c r="M656" s="509">
        <v>42</v>
      </c>
    </row>
    <row r="657" spans="1:13" s="509" customFormat="1">
      <c r="A657" s="508" t="s">
        <v>660</v>
      </c>
      <c r="B657" s="509" t="s">
        <v>433</v>
      </c>
      <c r="C657" s="509" t="s">
        <v>4579</v>
      </c>
      <c r="D657" s="509">
        <v>8</v>
      </c>
      <c r="J657" s="509">
        <v>8</v>
      </c>
      <c r="K657" s="509">
        <v>0</v>
      </c>
      <c r="L657" s="509">
        <v>0</v>
      </c>
    </row>
    <row r="658" spans="1:13" s="509" customFormat="1">
      <c r="A658" s="508" t="s">
        <v>660</v>
      </c>
      <c r="B658" s="509" t="s">
        <v>433</v>
      </c>
      <c r="C658" s="509" t="s">
        <v>4580</v>
      </c>
      <c r="F658" s="509">
        <v>0</v>
      </c>
      <c r="I658" s="509">
        <v>0</v>
      </c>
      <c r="J658" s="509">
        <v>0</v>
      </c>
      <c r="K658" s="509">
        <v>0</v>
      </c>
      <c r="L658" s="509">
        <v>0</v>
      </c>
    </row>
    <row r="659" spans="1:13" s="509" customFormat="1">
      <c r="A659" s="508" t="s">
        <v>660</v>
      </c>
      <c r="B659" s="509" t="s">
        <v>433</v>
      </c>
      <c r="C659" s="509" t="s">
        <v>4581</v>
      </c>
      <c r="F659" s="509">
        <v>0</v>
      </c>
      <c r="I659" s="509">
        <v>0</v>
      </c>
      <c r="J659" s="509">
        <v>0</v>
      </c>
      <c r="K659" s="509">
        <v>0</v>
      </c>
      <c r="L659" s="509">
        <v>0</v>
      </c>
    </row>
    <row r="660" spans="1:13" s="509" customFormat="1">
      <c r="A660" s="508" t="s">
        <v>660</v>
      </c>
      <c r="B660" s="509" t="s">
        <v>433</v>
      </c>
      <c r="C660" s="509" t="s">
        <v>4571</v>
      </c>
      <c r="D660" s="509">
        <v>63</v>
      </c>
      <c r="E660" s="509">
        <v>0</v>
      </c>
      <c r="F660" s="509">
        <v>2</v>
      </c>
      <c r="G660" s="509">
        <v>6</v>
      </c>
      <c r="H660" s="509">
        <v>0</v>
      </c>
      <c r="I660" s="509">
        <v>0</v>
      </c>
      <c r="J660" s="509">
        <v>69</v>
      </c>
      <c r="K660" s="509">
        <v>0</v>
      </c>
      <c r="L660" s="509">
        <v>2</v>
      </c>
      <c r="M660" s="509">
        <v>42</v>
      </c>
    </row>
    <row r="661" spans="1:13" s="509" customFormat="1">
      <c r="A661" s="508" t="s">
        <v>661</v>
      </c>
      <c r="B661" s="509" t="s">
        <v>434</v>
      </c>
      <c r="C661" s="509" t="s">
        <v>4578</v>
      </c>
      <c r="D661" s="509">
        <v>151</v>
      </c>
      <c r="F661" s="509">
        <v>9</v>
      </c>
      <c r="J661" s="509">
        <v>151</v>
      </c>
      <c r="K661" s="509">
        <v>0</v>
      </c>
      <c r="L661" s="509">
        <v>9</v>
      </c>
      <c r="M661" s="509">
        <v>82</v>
      </c>
    </row>
    <row r="662" spans="1:13" s="509" customFormat="1">
      <c r="A662" s="508" t="s">
        <v>661</v>
      </c>
      <c r="B662" s="509" t="s">
        <v>434</v>
      </c>
      <c r="C662" s="509" t="s">
        <v>4579</v>
      </c>
      <c r="D662" s="509">
        <v>32</v>
      </c>
      <c r="J662" s="509">
        <v>32</v>
      </c>
      <c r="K662" s="509">
        <v>0</v>
      </c>
      <c r="L662" s="509">
        <v>0</v>
      </c>
    </row>
    <row r="663" spans="1:13" s="509" customFormat="1">
      <c r="A663" s="508" t="s">
        <v>661</v>
      </c>
      <c r="B663" s="509" t="s">
        <v>434</v>
      </c>
      <c r="C663" s="509" t="s">
        <v>4580</v>
      </c>
      <c r="D663" s="509">
        <v>1</v>
      </c>
      <c r="F663" s="509">
        <v>1</v>
      </c>
      <c r="I663" s="509">
        <v>0</v>
      </c>
      <c r="K663" s="509">
        <v>0</v>
      </c>
      <c r="L663" s="509">
        <v>1</v>
      </c>
    </row>
    <row r="664" spans="1:13" s="509" customFormat="1">
      <c r="A664" s="508" t="s">
        <v>661</v>
      </c>
      <c r="B664" s="509" t="s">
        <v>434</v>
      </c>
      <c r="C664" s="509" t="s">
        <v>4581</v>
      </c>
      <c r="D664" s="509">
        <v>1</v>
      </c>
      <c r="F664" s="509">
        <v>1</v>
      </c>
      <c r="I664" s="509">
        <v>0</v>
      </c>
      <c r="K664" s="509">
        <v>0</v>
      </c>
      <c r="L664" s="509">
        <v>1</v>
      </c>
    </row>
    <row r="665" spans="1:13" s="509" customFormat="1">
      <c r="A665" s="508" t="s">
        <v>661</v>
      </c>
      <c r="B665" s="509" t="s">
        <v>434</v>
      </c>
      <c r="C665" s="509" t="s">
        <v>4571</v>
      </c>
      <c r="D665" s="509">
        <v>185</v>
      </c>
      <c r="E665" s="509">
        <v>0</v>
      </c>
      <c r="F665" s="509">
        <v>11</v>
      </c>
      <c r="G665" s="509">
        <v>0</v>
      </c>
      <c r="H665" s="509">
        <v>0</v>
      </c>
      <c r="I665" s="509">
        <v>0</v>
      </c>
      <c r="J665" s="509">
        <v>185</v>
      </c>
      <c r="K665" s="509">
        <v>0</v>
      </c>
      <c r="L665" s="509">
        <v>11</v>
      </c>
      <c r="M665" s="509">
        <v>82</v>
      </c>
    </row>
    <row r="666" spans="1:13" s="509" customFormat="1">
      <c r="A666" s="508" t="s">
        <v>662</v>
      </c>
      <c r="B666" s="509" t="s">
        <v>1915</v>
      </c>
      <c r="C666" s="509" t="s">
        <v>4578</v>
      </c>
      <c r="D666" s="509">
        <v>69</v>
      </c>
      <c r="F666" s="509">
        <v>27</v>
      </c>
      <c r="J666" s="509">
        <v>69</v>
      </c>
      <c r="K666" s="509">
        <v>0</v>
      </c>
      <c r="L666" s="509">
        <v>27</v>
      </c>
    </row>
    <row r="667" spans="1:13" s="509" customFormat="1">
      <c r="A667" s="508" t="s">
        <v>662</v>
      </c>
      <c r="B667" s="509" t="s">
        <v>1915</v>
      </c>
      <c r="C667" s="509" t="s">
        <v>4579</v>
      </c>
      <c r="D667" s="509">
        <v>8</v>
      </c>
      <c r="J667" s="509">
        <v>8</v>
      </c>
      <c r="K667" s="509">
        <v>0</v>
      </c>
      <c r="L667" s="509">
        <v>0</v>
      </c>
    </row>
    <row r="668" spans="1:13" s="509" customFormat="1">
      <c r="A668" s="508" t="s">
        <v>662</v>
      </c>
      <c r="B668" s="509" t="s">
        <v>1915</v>
      </c>
      <c r="C668" s="509" t="s">
        <v>4580</v>
      </c>
      <c r="F668" s="509">
        <v>0</v>
      </c>
      <c r="I668" s="509">
        <v>0</v>
      </c>
      <c r="J668" s="509">
        <v>0</v>
      </c>
      <c r="K668" s="509">
        <v>0</v>
      </c>
      <c r="L668" s="509">
        <v>0</v>
      </c>
    </row>
    <row r="669" spans="1:13" s="509" customFormat="1">
      <c r="A669" s="508" t="s">
        <v>662</v>
      </c>
      <c r="B669" s="509" t="s">
        <v>1915</v>
      </c>
      <c r="C669" s="509" t="s">
        <v>4581</v>
      </c>
      <c r="F669" s="509">
        <v>0</v>
      </c>
      <c r="I669" s="509">
        <v>0</v>
      </c>
      <c r="J669" s="509">
        <v>0</v>
      </c>
      <c r="K669" s="509">
        <v>0</v>
      </c>
      <c r="L669" s="509">
        <v>0</v>
      </c>
    </row>
    <row r="670" spans="1:13" s="509" customFormat="1">
      <c r="A670" s="508" t="s">
        <v>662</v>
      </c>
      <c r="B670" s="509" t="s">
        <v>1915</v>
      </c>
      <c r="C670" s="509" t="s">
        <v>4571</v>
      </c>
      <c r="D670" s="509">
        <v>77</v>
      </c>
      <c r="E670" s="509">
        <v>0</v>
      </c>
      <c r="F670" s="509">
        <v>27</v>
      </c>
      <c r="G670" s="509">
        <v>0</v>
      </c>
      <c r="H670" s="509">
        <v>0</v>
      </c>
      <c r="I670" s="509">
        <v>0</v>
      </c>
      <c r="J670" s="509">
        <v>77</v>
      </c>
      <c r="K670" s="509">
        <v>0</v>
      </c>
      <c r="L670" s="509">
        <v>27</v>
      </c>
      <c r="M670" s="509">
        <v>0</v>
      </c>
    </row>
    <row r="671" spans="1:13" s="509" customFormat="1">
      <c r="A671" s="508" t="s">
        <v>663</v>
      </c>
      <c r="B671" s="509" t="s">
        <v>435</v>
      </c>
      <c r="C671" s="509" t="s">
        <v>4578</v>
      </c>
      <c r="D671" s="509">
        <v>315</v>
      </c>
      <c r="F671" s="509">
        <v>13</v>
      </c>
      <c r="J671" s="509">
        <v>315</v>
      </c>
      <c r="K671" s="509">
        <v>0</v>
      </c>
      <c r="L671" s="509">
        <v>13</v>
      </c>
      <c r="M671" s="509">
        <v>99</v>
      </c>
    </row>
    <row r="672" spans="1:13" s="509" customFormat="1">
      <c r="A672" s="508" t="s">
        <v>663</v>
      </c>
      <c r="B672" s="509" t="s">
        <v>435</v>
      </c>
      <c r="C672" s="509" t="s">
        <v>4579</v>
      </c>
      <c r="D672" s="509">
        <v>28</v>
      </c>
      <c r="J672" s="509">
        <v>28</v>
      </c>
      <c r="K672" s="509">
        <v>0</v>
      </c>
      <c r="L672" s="509">
        <v>0</v>
      </c>
    </row>
    <row r="673" spans="1:13" s="509" customFormat="1">
      <c r="A673" s="508" t="s">
        <v>663</v>
      </c>
      <c r="B673" s="509" t="s">
        <v>435</v>
      </c>
      <c r="C673" s="509" t="s">
        <v>4580</v>
      </c>
      <c r="F673" s="509">
        <v>0</v>
      </c>
      <c r="I673" s="509">
        <v>0</v>
      </c>
      <c r="J673" s="509">
        <v>0</v>
      </c>
      <c r="K673" s="509">
        <v>0</v>
      </c>
      <c r="L673" s="509">
        <v>0</v>
      </c>
    </row>
    <row r="674" spans="1:13" s="509" customFormat="1">
      <c r="A674" s="508" t="s">
        <v>663</v>
      </c>
      <c r="B674" s="509" t="s">
        <v>435</v>
      </c>
      <c r="C674" s="509" t="s">
        <v>4581</v>
      </c>
      <c r="D674" s="509">
        <v>1</v>
      </c>
      <c r="F674" s="509">
        <v>1</v>
      </c>
      <c r="I674" s="509">
        <v>0</v>
      </c>
      <c r="J674" s="509">
        <v>1</v>
      </c>
      <c r="K674" s="509">
        <v>0</v>
      </c>
      <c r="L674" s="509">
        <v>1</v>
      </c>
    </row>
    <row r="675" spans="1:13" s="509" customFormat="1">
      <c r="A675" s="508" t="s">
        <v>663</v>
      </c>
      <c r="B675" s="509" t="s">
        <v>435</v>
      </c>
      <c r="C675" s="509" t="s">
        <v>4571</v>
      </c>
      <c r="D675" s="509">
        <v>344</v>
      </c>
      <c r="E675" s="509">
        <v>0</v>
      </c>
      <c r="F675" s="509">
        <v>14</v>
      </c>
      <c r="G675" s="509">
        <v>0</v>
      </c>
      <c r="H675" s="509">
        <v>0</v>
      </c>
      <c r="I675" s="509">
        <v>0</v>
      </c>
      <c r="J675" s="509">
        <v>344</v>
      </c>
      <c r="K675" s="509">
        <v>0</v>
      </c>
      <c r="L675" s="509">
        <v>14</v>
      </c>
      <c r="M675" s="509">
        <v>99</v>
      </c>
    </row>
    <row r="676" spans="1:13" s="509" customFormat="1">
      <c r="A676" s="508" t="s">
        <v>664</v>
      </c>
      <c r="B676" s="509" t="s">
        <v>436</v>
      </c>
      <c r="C676" s="509" t="s">
        <v>4578</v>
      </c>
      <c r="D676" s="509">
        <v>62</v>
      </c>
      <c r="J676" s="509">
        <v>62</v>
      </c>
      <c r="K676" s="509">
        <v>0</v>
      </c>
      <c r="L676" s="509">
        <v>0</v>
      </c>
      <c r="M676" s="509">
        <v>31</v>
      </c>
    </row>
    <row r="677" spans="1:13" s="509" customFormat="1">
      <c r="A677" s="508" t="s">
        <v>664</v>
      </c>
      <c r="B677" s="509" t="s">
        <v>436</v>
      </c>
      <c r="C677" s="509" t="s">
        <v>4579</v>
      </c>
      <c r="D677" s="509">
        <v>40</v>
      </c>
      <c r="J677" s="509">
        <v>40</v>
      </c>
      <c r="K677" s="509">
        <v>0</v>
      </c>
      <c r="L677" s="509">
        <v>0</v>
      </c>
    </row>
    <row r="678" spans="1:13" s="509" customFormat="1">
      <c r="A678" s="508" t="s">
        <v>664</v>
      </c>
      <c r="B678" s="509" t="s">
        <v>436</v>
      </c>
      <c r="C678" s="509" t="s">
        <v>4580</v>
      </c>
      <c r="D678" s="509">
        <v>2</v>
      </c>
      <c r="F678" s="509">
        <v>2</v>
      </c>
      <c r="I678" s="509">
        <v>0</v>
      </c>
      <c r="J678" s="509">
        <v>2</v>
      </c>
      <c r="K678" s="509">
        <v>0</v>
      </c>
      <c r="L678" s="509">
        <v>2</v>
      </c>
    </row>
    <row r="679" spans="1:13" s="509" customFormat="1">
      <c r="A679" s="508" t="s">
        <v>664</v>
      </c>
      <c r="B679" s="509" t="s">
        <v>436</v>
      </c>
      <c r="C679" s="509" t="s">
        <v>4581</v>
      </c>
      <c r="F679" s="509">
        <v>0</v>
      </c>
      <c r="I679" s="509">
        <v>0</v>
      </c>
      <c r="J679" s="509">
        <v>0</v>
      </c>
      <c r="K679" s="509">
        <v>0</v>
      </c>
      <c r="L679" s="509">
        <v>0</v>
      </c>
    </row>
    <row r="680" spans="1:13" s="509" customFormat="1">
      <c r="A680" s="508" t="s">
        <v>664</v>
      </c>
      <c r="B680" s="509" t="s">
        <v>436</v>
      </c>
      <c r="C680" s="509" t="s">
        <v>4571</v>
      </c>
      <c r="D680" s="509">
        <v>104</v>
      </c>
      <c r="E680" s="509">
        <v>0</v>
      </c>
      <c r="F680" s="509">
        <v>2</v>
      </c>
      <c r="G680" s="509">
        <v>0</v>
      </c>
      <c r="H680" s="509">
        <v>0</v>
      </c>
      <c r="I680" s="509">
        <v>0</v>
      </c>
      <c r="J680" s="509">
        <v>104</v>
      </c>
      <c r="K680" s="509">
        <v>0</v>
      </c>
      <c r="L680" s="509">
        <v>2</v>
      </c>
      <c r="M680" s="509">
        <v>31</v>
      </c>
    </row>
    <row r="681" spans="1:13" s="509" customFormat="1">
      <c r="A681" s="508" t="s">
        <v>665</v>
      </c>
      <c r="B681" s="509" t="s">
        <v>437</v>
      </c>
      <c r="C681" s="509" t="s">
        <v>4578</v>
      </c>
      <c r="D681" s="509">
        <v>295</v>
      </c>
      <c r="E681" s="509">
        <v>0</v>
      </c>
      <c r="F681" s="509">
        <v>15</v>
      </c>
      <c r="G681" s="509">
        <v>0</v>
      </c>
      <c r="H681" s="509">
        <v>0</v>
      </c>
      <c r="I681" s="509">
        <v>0</v>
      </c>
      <c r="J681" s="509">
        <v>295</v>
      </c>
      <c r="K681" s="509">
        <v>0</v>
      </c>
      <c r="L681" s="509">
        <v>15</v>
      </c>
      <c r="M681" s="509">
        <v>95</v>
      </c>
    </row>
    <row r="682" spans="1:13" s="509" customFormat="1">
      <c r="A682" s="508" t="s">
        <v>665</v>
      </c>
      <c r="B682" s="509" t="s">
        <v>437</v>
      </c>
      <c r="C682" s="509" t="s">
        <v>4579</v>
      </c>
      <c r="D682" s="509">
        <v>33</v>
      </c>
      <c r="E682" s="509">
        <v>0</v>
      </c>
      <c r="F682" s="509">
        <v>0</v>
      </c>
      <c r="G682" s="509">
        <v>0</v>
      </c>
      <c r="H682" s="509">
        <v>0</v>
      </c>
      <c r="I682" s="509">
        <v>0</v>
      </c>
      <c r="J682" s="509">
        <v>33</v>
      </c>
      <c r="K682" s="509">
        <v>0</v>
      </c>
      <c r="L682" s="509">
        <v>0</v>
      </c>
    </row>
    <row r="683" spans="1:13" s="509" customFormat="1">
      <c r="A683" s="508" t="s">
        <v>665</v>
      </c>
      <c r="B683" s="509" t="s">
        <v>437</v>
      </c>
      <c r="C683" s="509" t="s">
        <v>4580</v>
      </c>
      <c r="D683" s="509">
        <v>3</v>
      </c>
      <c r="E683" s="509">
        <v>0</v>
      </c>
      <c r="F683" s="509">
        <v>3</v>
      </c>
      <c r="G683" s="509">
        <v>0</v>
      </c>
      <c r="H683" s="509">
        <v>0</v>
      </c>
      <c r="I683" s="509">
        <v>0</v>
      </c>
      <c r="J683" s="509">
        <v>3</v>
      </c>
      <c r="K683" s="509">
        <v>0</v>
      </c>
      <c r="L683" s="509">
        <v>3</v>
      </c>
    </row>
    <row r="684" spans="1:13" s="509" customFormat="1">
      <c r="A684" s="508" t="s">
        <v>665</v>
      </c>
      <c r="B684" s="509" t="s">
        <v>437</v>
      </c>
      <c r="C684" s="509" t="s">
        <v>4581</v>
      </c>
      <c r="D684" s="509">
        <v>0</v>
      </c>
      <c r="E684" s="509">
        <v>0</v>
      </c>
      <c r="F684" s="509">
        <v>0</v>
      </c>
      <c r="G684" s="509">
        <v>0</v>
      </c>
      <c r="H684" s="509">
        <v>0</v>
      </c>
      <c r="I684" s="509">
        <v>0</v>
      </c>
      <c r="J684" s="509">
        <v>0</v>
      </c>
      <c r="K684" s="509">
        <v>0</v>
      </c>
      <c r="L684" s="509">
        <v>0</v>
      </c>
    </row>
    <row r="685" spans="1:13" s="509" customFormat="1">
      <c r="A685" s="508" t="s">
        <v>665</v>
      </c>
      <c r="B685" s="509" t="s">
        <v>437</v>
      </c>
      <c r="C685" s="509" t="s">
        <v>4571</v>
      </c>
      <c r="D685" s="509">
        <v>331</v>
      </c>
      <c r="E685" s="509">
        <v>0</v>
      </c>
      <c r="F685" s="509">
        <v>18</v>
      </c>
      <c r="G685" s="509">
        <v>0</v>
      </c>
      <c r="H685" s="509">
        <v>0</v>
      </c>
      <c r="I685" s="509">
        <v>0</v>
      </c>
      <c r="J685" s="509">
        <v>331</v>
      </c>
      <c r="K685" s="509">
        <v>0</v>
      </c>
      <c r="L685" s="509">
        <v>18</v>
      </c>
      <c r="M685" s="509">
        <v>95</v>
      </c>
    </row>
    <row r="686" spans="1:13" s="509" customFormat="1">
      <c r="A686" s="508" t="s">
        <v>666</v>
      </c>
      <c r="B686" s="509" t="s">
        <v>438</v>
      </c>
      <c r="C686" s="509" t="s">
        <v>4578</v>
      </c>
      <c r="D686" s="509">
        <v>70</v>
      </c>
      <c r="G686" s="509">
        <v>6</v>
      </c>
      <c r="J686" s="509">
        <v>76</v>
      </c>
      <c r="K686" s="509">
        <v>0</v>
      </c>
      <c r="L686" s="509">
        <v>0</v>
      </c>
    </row>
    <row r="687" spans="1:13" s="509" customFormat="1">
      <c r="A687" s="508" t="s">
        <v>666</v>
      </c>
      <c r="B687" s="509" t="s">
        <v>438</v>
      </c>
      <c r="C687" s="509" t="s">
        <v>4579</v>
      </c>
      <c r="D687" s="509">
        <v>21</v>
      </c>
      <c r="J687" s="509">
        <v>21</v>
      </c>
      <c r="K687" s="509">
        <v>0</v>
      </c>
      <c r="L687" s="509">
        <v>0</v>
      </c>
    </row>
    <row r="688" spans="1:13" s="509" customFormat="1">
      <c r="A688" s="508" t="s">
        <v>666</v>
      </c>
      <c r="B688" s="509" t="s">
        <v>438</v>
      </c>
      <c r="C688" s="509" t="s">
        <v>4580</v>
      </c>
      <c r="F688" s="509">
        <v>0</v>
      </c>
      <c r="I688" s="509">
        <v>0</v>
      </c>
      <c r="J688" s="509">
        <v>0</v>
      </c>
      <c r="K688" s="509">
        <v>0</v>
      </c>
      <c r="L688" s="509">
        <v>0</v>
      </c>
    </row>
    <row r="689" spans="1:13" s="509" customFormat="1">
      <c r="A689" s="508" t="s">
        <v>666</v>
      </c>
      <c r="B689" s="509" t="s">
        <v>438</v>
      </c>
      <c r="C689" s="509" t="s">
        <v>4581</v>
      </c>
      <c r="F689" s="509">
        <v>0</v>
      </c>
      <c r="I689" s="509">
        <v>0</v>
      </c>
      <c r="J689" s="509">
        <v>0</v>
      </c>
      <c r="K689" s="509">
        <v>0</v>
      </c>
      <c r="L689" s="509">
        <v>0</v>
      </c>
    </row>
    <row r="690" spans="1:13" s="509" customFormat="1">
      <c r="A690" s="508" t="s">
        <v>666</v>
      </c>
      <c r="B690" s="509" t="s">
        <v>438</v>
      </c>
      <c r="C690" s="509" t="s">
        <v>4571</v>
      </c>
      <c r="D690" s="509">
        <v>91</v>
      </c>
      <c r="E690" s="509">
        <v>0</v>
      </c>
      <c r="F690" s="509">
        <v>0</v>
      </c>
      <c r="G690" s="509">
        <v>6</v>
      </c>
      <c r="H690" s="509">
        <v>0</v>
      </c>
      <c r="I690" s="509">
        <v>0</v>
      </c>
      <c r="J690" s="509">
        <v>97</v>
      </c>
      <c r="K690" s="509">
        <v>0</v>
      </c>
      <c r="L690" s="509">
        <v>0</v>
      </c>
      <c r="M690" s="509">
        <v>0</v>
      </c>
    </row>
    <row r="691" spans="1:13" s="509" customFormat="1">
      <c r="A691" s="508" t="s">
        <v>667</v>
      </c>
      <c r="B691" s="509" t="s">
        <v>439</v>
      </c>
      <c r="C691" s="509" t="s">
        <v>4582</v>
      </c>
      <c r="D691" s="509">
        <v>169</v>
      </c>
      <c r="G691" s="509">
        <v>0</v>
      </c>
      <c r="J691" s="509">
        <v>169</v>
      </c>
      <c r="K691" s="509">
        <v>0</v>
      </c>
      <c r="L691" s="509">
        <v>0</v>
      </c>
    </row>
    <row r="692" spans="1:13" s="509" customFormat="1">
      <c r="A692" s="508" t="s">
        <v>667</v>
      </c>
      <c r="B692" s="509" t="s">
        <v>439</v>
      </c>
      <c r="C692" s="509" t="s">
        <v>4583</v>
      </c>
      <c r="J692" s="509">
        <v>0</v>
      </c>
      <c r="K692" s="509">
        <v>0</v>
      </c>
      <c r="L692" s="509">
        <v>0</v>
      </c>
    </row>
    <row r="693" spans="1:13" s="509" customFormat="1">
      <c r="A693" s="508" t="s">
        <v>667</v>
      </c>
      <c r="B693" s="509" t="s">
        <v>439</v>
      </c>
      <c r="C693" s="509" t="s">
        <v>4584</v>
      </c>
      <c r="F693" s="509">
        <v>0</v>
      </c>
      <c r="I693" s="509">
        <v>0</v>
      </c>
      <c r="J693" s="509">
        <v>0</v>
      </c>
      <c r="K693" s="509">
        <v>0</v>
      </c>
      <c r="L693" s="509">
        <v>0</v>
      </c>
    </row>
    <row r="694" spans="1:13" s="509" customFormat="1">
      <c r="A694" s="508" t="s">
        <v>667</v>
      </c>
      <c r="B694" s="509" t="s">
        <v>439</v>
      </c>
      <c r="C694" s="509" t="s">
        <v>4585</v>
      </c>
      <c r="F694" s="509">
        <v>0</v>
      </c>
      <c r="I694" s="509">
        <v>0</v>
      </c>
      <c r="J694" s="509">
        <v>0</v>
      </c>
      <c r="K694" s="509">
        <v>0</v>
      </c>
      <c r="L694" s="509">
        <v>0</v>
      </c>
    </row>
    <row r="695" spans="1:13" s="509" customFormat="1">
      <c r="A695" s="508" t="s">
        <v>667</v>
      </c>
      <c r="B695" s="509" t="s">
        <v>439</v>
      </c>
      <c r="C695" s="509" t="s">
        <v>4573</v>
      </c>
      <c r="D695" s="509">
        <v>169</v>
      </c>
      <c r="E695" s="509">
        <v>0</v>
      </c>
      <c r="F695" s="509">
        <v>0</v>
      </c>
      <c r="G695" s="509">
        <v>0</v>
      </c>
      <c r="H695" s="509">
        <v>0</v>
      </c>
      <c r="I695" s="509">
        <v>0</v>
      </c>
      <c r="J695" s="509">
        <v>169</v>
      </c>
      <c r="K695" s="509">
        <v>0</v>
      </c>
      <c r="L695" s="509">
        <v>0</v>
      </c>
      <c r="M695" s="509">
        <v>0</v>
      </c>
    </row>
    <row r="696" spans="1:13" s="509" customFormat="1">
      <c r="A696" s="508" t="s">
        <v>668</v>
      </c>
      <c r="B696" s="509" t="s">
        <v>440</v>
      </c>
      <c r="C696" s="509" t="s">
        <v>4578</v>
      </c>
      <c r="D696" s="509">
        <v>14</v>
      </c>
      <c r="J696" s="509">
        <v>14</v>
      </c>
      <c r="K696" s="509">
        <v>0</v>
      </c>
      <c r="L696" s="509">
        <v>0</v>
      </c>
    </row>
    <row r="697" spans="1:13" s="509" customFormat="1">
      <c r="A697" s="508" t="s">
        <v>668</v>
      </c>
      <c r="B697" s="509" t="s">
        <v>440</v>
      </c>
      <c r="C697" s="509" t="s">
        <v>4579</v>
      </c>
      <c r="J697" s="509">
        <v>0</v>
      </c>
      <c r="K697" s="509">
        <v>0</v>
      </c>
      <c r="L697" s="509">
        <v>0</v>
      </c>
    </row>
    <row r="698" spans="1:13" s="509" customFormat="1">
      <c r="A698" s="508" t="s">
        <v>668</v>
      </c>
      <c r="B698" s="509" t="s">
        <v>440</v>
      </c>
      <c r="C698" s="509" t="s">
        <v>4580</v>
      </c>
      <c r="F698" s="509">
        <v>0</v>
      </c>
      <c r="I698" s="509">
        <v>0</v>
      </c>
      <c r="J698" s="509">
        <v>0</v>
      </c>
      <c r="K698" s="509">
        <v>0</v>
      </c>
      <c r="L698" s="509">
        <v>0</v>
      </c>
    </row>
    <row r="699" spans="1:13" s="509" customFormat="1">
      <c r="A699" s="508" t="s">
        <v>668</v>
      </c>
      <c r="B699" s="509" t="s">
        <v>440</v>
      </c>
      <c r="C699" s="509" t="s">
        <v>4581</v>
      </c>
      <c r="F699" s="509">
        <v>0</v>
      </c>
      <c r="I699" s="509">
        <v>0</v>
      </c>
      <c r="J699" s="509">
        <v>0</v>
      </c>
      <c r="K699" s="509">
        <v>0</v>
      </c>
      <c r="L699" s="509">
        <v>0</v>
      </c>
    </row>
    <row r="700" spans="1:13" s="509" customFormat="1">
      <c r="A700" s="508" t="s">
        <v>668</v>
      </c>
      <c r="B700" s="509" t="s">
        <v>440</v>
      </c>
      <c r="C700" s="509" t="s">
        <v>4571</v>
      </c>
      <c r="D700" s="509">
        <v>14</v>
      </c>
      <c r="E700" s="509">
        <v>0</v>
      </c>
      <c r="F700" s="509">
        <v>0</v>
      </c>
      <c r="G700" s="509">
        <v>0</v>
      </c>
      <c r="H700" s="509">
        <v>0</v>
      </c>
      <c r="I700" s="509">
        <v>0</v>
      </c>
      <c r="J700" s="509">
        <v>14</v>
      </c>
      <c r="K700" s="509">
        <v>0</v>
      </c>
      <c r="L700" s="509">
        <v>0</v>
      </c>
      <c r="M700" s="509">
        <v>0</v>
      </c>
    </row>
    <row r="701" spans="1:13" s="509" customFormat="1">
      <c r="A701" s="508" t="s">
        <v>669</v>
      </c>
      <c r="B701" s="509" t="s">
        <v>441</v>
      </c>
      <c r="C701" s="509" t="s">
        <v>4578</v>
      </c>
      <c r="D701" s="509">
        <v>294</v>
      </c>
      <c r="J701" s="509">
        <v>294</v>
      </c>
      <c r="K701" s="509">
        <v>0</v>
      </c>
      <c r="L701" s="509">
        <v>0</v>
      </c>
    </row>
    <row r="702" spans="1:13" s="509" customFormat="1">
      <c r="A702" s="508" t="s">
        <v>669</v>
      </c>
      <c r="B702" s="509" t="s">
        <v>441</v>
      </c>
      <c r="C702" s="509" t="s">
        <v>4579</v>
      </c>
      <c r="D702" s="509">
        <v>1</v>
      </c>
      <c r="J702" s="509">
        <v>1</v>
      </c>
      <c r="K702" s="509">
        <v>0</v>
      </c>
      <c r="L702" s="509">
        <v>0</v>
      </c>
    </row>
    <row r="703" spans="1:13" s="509" customFormat="1">
      <c r="A703" s="508" t="s">
        <v>669</v>
      </c>
      <c r="B703" s="509" t="s">
        <v>441</v>
      </c>
      <c r="C703" s="509" t="s">
        <v>4580</v>
      </c>
      <c r="F703" s="509">
        <v>0</v>
      </c>
      <c r="I703" s="509">
        <v>0</v>
      </c>
      <c r="J703" s="509">
        <v>0</v>
      </c>
      <c r="K703" s="509">
        <v>0</v>
      </c>
      <c r="L703" s="509">
        <v>0</v>
      </c>
    </row>
    <row r="704" spans="1:13" s="509" customFormat="1">
      <c r="A704" s="508" t="s">
        <v>669</v>
      </c>
      <c r="B704" s="509" t="s">
        <v>441</v>
      </c>
      <c r="C704" s="509" t="s">
        <v>4581</v>
      </c>
      <c r="F704" s="509">
        <v>0</v>
      </c>
      <c r="I704" s="509">
        <v>0</v>
      </c>
      <c r="J704" s="509">
        <v>0</v>
      </c>
      <c r="K704" s="509">
        <v>0</v>
      </c>
      <c r="L704" s="509">
        <v>0</v>
      </c>
    </row>
    <row r="705" spans="1:13" s="509" customFormat="1">
      <c r="A705" s="508" t="s">
        <v>669</v>
      </c>
      <c r="B705" s="509" t="s">
        <v>441</v>
      </c>
      <c r="C705" s="509" t="s">
        <v>4571</v>
      </c>
      <c r="D705" s="509">
        <v>295</v>
      </c>
      <c r="E705" s="509">
        <v>0</v>
      </c>
      <c r="F705" s="509">
        <v>0</v>
      </c>
      <c r="G705" s="509">
        <v>0</v>
      </c>
      <c r="H705" s="509">
        <v>0</v>
      </c>
      <c r="I705" s="509">
        <v>0</v>
      </c>
      <c r="J705" s="509">
        <v>295</v>
      </c>
      <c r="K705" s="509">
        <v>0</v>
      </c>
      <c r="L705" s="509">
        <v>0</v>
      </c>
      <c r="M705" s="509">
        <v>0</v>
      </c>
    </row>
    <row r="706" spans="1:13" s="509" customFormat="1">
      <c r="A706" s="508" t="s">
        <v>670</v>
      </c>
      <c r="B706" s="509" t="s">
        <v>442</v>
      </c>
      <c r="C706" s="509" t="s">
        <v>4578</v>
      </c>
      <c r="D706" s="509">
        <v>112</v>
      </c>
      <c r="G706" s="509">
        <v>4</v>
      </c>
      <c r="J706" s="509">
        <v>116</v>
      </c>
      <c r="K706" s="509">
        <v>0</v>
      </c>
      <c r="L706" s="509">
        <v>0</v>
      </c>
      <c r="M706" s="509">
        <v>103</v>
      </c>
    </row>
    <row r="707" spans="1:13" s="509" customFormat="1">
      <c r="A707" s="508" t="s">
        <v>670</v>
      </c>
      <c r="B707" s="509" t="s">
        <v>442</v>
      </c>
      <c r="C707" s="509" t="s">
        <v>4579</v>
      </c>
      <c r="D707" s="509">
        <v>3</v>
      </c>
      <c r="J707" s="509">
        <v>3</v>
      </c>
      <c r="K707" s="509">
        <v>0</v>
      </c>
      <c r="L707" s="509">
        <v>0</v>
      </c>
    </row>
    <row r="708" spans="1:13" s="509" customFormat="1">
      <c r="A708" s="508" t="s">
        <v>670</v>
      </c>
      <c r="B708" s="509" t="s">
        <v>442</v>
      </c>
      <c r="C708" s="509" t="s">
        <v>4580</v>
      </c>
      <c r="F708" s="509">
        <v>0</v>
      </c>
      <c r="I708" s="509">
        <v>0</v>
      </c>
      <c r="J708" s="509">
        <v>0</v>
      </c>
      <c r="K708" s="509">
        <v>0</v>
      </c>
      <c r="L708" s="509">
        <v>0</v>
      </c>
    </row>
    <row r="709" spans="1:13" s="509" customFormat="1">
      <c r="A709" s="508" t="s">
        <v>670</v>
      </c>
      <c r="B709" s="509" t="s">
        <v>442</v>
      </c>
      <c r="C709" s="509" t="s">
        <v>4581</v>
      </c>
      <c r="F709" s="509">
        <v>0</v>
      </c>
      <c r="I709" s="509">
        <v>0</v>
      </c>
      <c r="J709" s="509">
        <v>0</v>
      </c>
      <c r="K709" s="509">
        <v>0</v>
      </c>
      <c r="L709" s="509">
        <v>0</v>
      </c>
    </row>
    <row r="710" spans="1:13" s="509" customFormat="1">
      <c r="A710" s="508" t="s">
        <v>670</v>
      </c>
      <c r="B710" s="509" t="s">
        <v>442</v>
      </c>
      <c r="C710" s="509" t="s">
        <v>4571</v>
      </c>
      <c r="D710" s="509">
        <v>115</v>
      </c>
      <c r="E710" s="509">
        <v>0</v>
      </c>
      <c r="F710" s="509">
        <v>0</v>
      </c>
      <c r="G710" s="509">
        <v>4</v>
      </c>
      <c r="H710" s="509">
        <v>0</v>
      </c>
      <c r="I710" s="509">
        <v>0</v>
      </c>
      <c r="J710" s="509">
        <v>119</v>
      </c>
      <c r="K710" s="509">
        <v>0</v>
      </c>
      <c r="L710" s="509">
        <v>0</v>
      </c>
      <c r="M710" s="509">
        <v>103</v>
      </c>
    </row>
    <row r="711" spans="1:13" s="509" customFormat="1">
      <c r="A711" s="508" t="s">
        <v>671</v>
      </c>
      <c r="B711" s="509" t="s">
        <v>443</v>
      </c>
      <c r="C711" s="509" t="s">
        <v>4578</v>
      </c>
      <c r="D711" s="509">
        <v>39</v>
      </c>
      <c r="F711" s="509">
        <v>2</v>
      </c>
      <c r="J711" s="509">
        <v>39</v>
      </c>
      <c r="K711" s="509">
        <v>0</v>
      </c>
      <c r="L711" s="509">
        <v>2</v>
      </c>
    </row>
    <row r="712" spans="1:13" s="509" customFormat="1">
      <c r="A712" s="508" t="s">
        <v>671</v>
      </c>
      <c r="B712" s="509" t="s">
        <v>443</v>
      </c>
      <c r="C712" s="509" t="s">
        <v>4579</v>
      </c>
      <c r="J712" s="509">
        <v>0</v>
      </c>
      <c r="K712" s="509">
        <v>0</v>
      </c>
      <c r="L712" s="509">
        <v>0</v>
      </c>
    </row>
    <row r="713" spans="1:13" s="509" customFormat="1">
      <c r="A713" s="508" t="s">
        <v>671</v>
      </c>
      <c r="B713" s="509" t="s">
        <v>443</v>
      </c>
      <c r="C713" s="509" t="s">
        <v>4580</v>
      </c>
      <c r="D713" s="509">
        <v>15</v>
      </c>
      <c r="F713" s="509">
        <v>15</v>
      </c>
      <c r="I713" s="509">
        <v>0</v>
      </c>
      <c r="J713" s="509">
        <v>15</v>
      </c>
      <c r="K713" s="509">
        <v>0</v>
      </c>
      <c r="L713" s="509">
        <v>15</v>
      </c>
    </row>
    <row r="714" spans="1:13" s="509" customFormat="1">
      <c r="A714" s="508" t="s">
        <v>671</v>
      </c>
      <c r="B714" s="509" t="s">
        <v>443</v>
      </c>
      <c r="C714" s="509" t="s">
        <v>4581</v>
      </c>
      <c r="D714" s="509">
        <v>1</v>
      </c>
      <c r="F714" s="509">
        <v>1</v>
      </c>
      <c r="I714" s="509">
        <v>0</v>
      </c>
      <c r="J714" s="509">
        <v>1</v>
      </c>
      <c r="K714" s="509">
        <v>0</v>
      </c>
      <c r="L714" s="509">
        <v>1</v>
      </c>
    </row>
    <row r="715" spans="1:13" s="509" customFormat="1">
      <c r="A715" s="508" t="s">
        <v>671</v>
      </c>
      <c r="B715" s="509" t="s">
        <v>443</v>
      </c>
      <c r="C715" s="509" t="s">
        <v>4571</v>
      </c>
      <c r="D715" s="509">
        <v>55</v>
      </c>
      <c r="E715" s="509">
        <v>0</v>
      </c>
      <c r="F715" s="509">
        <v>18</v>
      </c>
      <c r="G715" s="509">
        <v>0</v>
      </c>
      <c r="H715" s="509">
        <v>0</v>
      </c>
      <c r="I715" s="509">
        <v>0</v>
      </c>
      <c r="J715" s="509">
        <v>55</v>
      </c>
      <c r="K715" s="509">
        <v>0</v>
      </c>
      <c r="L715" s="509">
        <v>18</v>
      </c>
      <c r="M715" s="509">
        <v>0</v>
      </c>
    </row>
    <row r="716" spans="1:13" s="509" customFormat="1">
      <c r="A716" s="508" t="s">
        <v>672</v>
      </c>
      <c r="B716" s="509" t="s">
        <v>444</v>
      </c>
      <c r="C716" s="509" t="s">
        <v>4578</v>
      </c>
      <c r="D716" s="509">
        <v>33</v>
      </c>
      <c r="F716" s="509">
        <v>6</v>
      </c>
      <c r="J716" s="509">
        <v>33</v>
      </c>
      <c r="K716" s="509">
        <v>0</v>
      </c>
      <c r="L716" s="509">
        <v>6</v>
      </c>
    </row>
    <row r="717" spans="1:13" s="509" customFormat="1">
      <c r="A717" s="508" t="s">
        <v>672</v>
      </c>
      <c r="B717" s="509" t="s">
        <v>444</v>
      </c>
      <c r="C717" s="509" t="s">
        <v>4579</v>
      </c>
      <c r="J717" s="509">
        <v>0</v>
      </c>
      <c r="K717" s="509">
        <v>0</v>
      </c>
      <c r="L717" s="509">
        <v>0</v>
      </c>
    </row>
    <row r="718" spans="1:13" s="509" customFormat="1">
      <c r="A718" s="508" t="s">
        <v>672</v>
      </c>
      <c r="B718" s="509" t="s">
        <v>444</v>
      </c>
      <c r="C718" s="509" t="s">
        <v>4580</v>
      </c>
      <c r="F718" s="509">
        <v>0</v>
      </c>
      <c r="I718" s="509">
        <v>0</v>
      </c>
      <c r="J718" s="509">
        <v>0</v>
      </c>
      <c r="K718" s="509">
        <v>0</v>
      </c>
      <c r="L718" s="509">
        <v>0</v>
      </c>
    </row>
    <row r="719" spans="1:13" s="509" customFormat="1">
      <c r="A719" s="508" t="s">
        <v>672</v>
      </c>
      <c r="B719" s="509" t="s">
        <v>444</v>
      </c>
      <c r="C719" s="509" t="s">
        <v>4581</v>
      </c>
      <c r="F719" s="509">
        <v>0</v>
      </c>
      <c r="I719" s="509">
        <v>0</v>
      </c>
      <c r="J719" s="509">
        <v>0</v>
      </c>
      <c r="K719" s="509">
        <v>0</v>
      </c>
      <c r="L719" s="509">
        <v>0</v>
      </c>
    </row>
    <row r="720" spans="1:13" s="509" customFormat="1">
      <c r="A720" s="508" t="s">
        <v>672</v>
      </c>
      <c r="B720" s="509" t="s">
        <v>444</v>
      </c>
      <c r="C720" s="509" t="s">
        <v>4571</v>
      </c>
      <c r="D720" s="509">
        <v>33</v>
      </c>
      <c r="E720" s="509">
        <v>0</v>
      </c>
      <c r="F720" s="509">
        <v>6</v>
      </c>
      <c r="G720" s="509">
        <v>0</v>
      </c>
      <c r="H720" s="509">
        <v>0</v>
      </c>
      <c r="I720" s="509">
        <v>0</v>
      </c>
      <c r="J720" s="509">
        <v>33</v>
      </c>
      <c r="K720" s="509">
        <v>0</v>
      </c>
      <c r="L720" s="509">
        <v>6</v>
      </c>
      <c r="M720" s="509">
        <v>0</v>
      </c>
    </row>
    <row r="721" spans="1:13" s="509" customFormat="1">
      <c r="A721" s="508" t="s">
        <v>673</v>
      </c>
      <c r="B721" s="509" t="s">
        <v>445</v>
      </c>
      <c r="C721" s="509" t="s">
        <v>4574</v>
      </c>
      <c r="D721" s="509">
        <v>193</v>
      </c>
      <c r="F721" s="509">
        <v>46</v>
      </c>
      <c r="J721" s="509">
        <v>193</v>
      </c>
      <c r="K721" s="509">
        <v>0</v>
      </c>
      <c r="L721" s="509">
        <v>46</v>
      </c>
    </row>
    <row r="722" spans="1:13" s="509" customFormat="1">
      <c r="A722" s="508" t="s">
        <v>673</v>
      </c>
      <c r="B722" s="509" t="s">
        <v>445</v>
      </c>
      <c r="C722" s="509" t="s">
        <v>4575</v>
      </c>
      <c r="J722" s="509">
        <v>0</v>
      </c>
      <c r="K722" s="509">
        <v>0</v>
      </c>
      <c r="L722" s="509">
        <v>0</v>
      </c>
    </row>
    <row r="723" spans="1:13" s="509" customFormat="1">
      <c r="A723" s="508" t="s">
        <v>673</v>
      </c>
      <c r="B723" s="509" t="s">
        <v>445</v>
      </c>
      <c r="C723" s="509" t="s">
        <v>4576</v>
      </c>
      <c r="F723" s="509">
        <v>0</v>
      </c>
      <c r="I723" s="509">
        <v>0</v>
      </c>
      <c r="J723" s="509">
        <v>0</v>
      </c>
      <c r="K723" s="509">
        <v>0</v>
      </c>
      <c r="L723" s="509">
        <v>0</v>
      </c>
    </row>
    <row r="724" spans="1:13" s="509" customFormat="1">
      <c r="A724" s="508" t="s">
        <v>673</v>
      </c>
      <c r="B724" s="509" t="s">
        <v>445</v>
      </c>
      <c r="C724" s="509" t="s">
        <v>4577</v>
      </c>
      <c r="F724" s="509">
        <v>0</v>
      </c>
      <c r="I724" s="509">
        <v>0</v>
      </c>
      <c r="J724" s="509">
        <v>0</v>
      </c>
      <c r="K724" s="509">
        <v>0</v>
      </c>
      <c r="L724" s="509">
        <v>0</v>
      </c>
    </row>
    <row r="725" spans="1:13" s="509" customFormat="1">
      <c r="A725" s="508" t="s">
        <v>673</v>
      </c>
      <c r="B725" s="509" t="s">
        <v>445</v>
      </c>
      <c r="C725" s="509" t="s">
        <v>1406</v>
      </c>
      <c r="D725" s="509">
        <v>193</v>
      </c>
      <c r="E725" s="509">
        <v>0</v>
      </c>
      <c r="F725" s="509">
        <v>46</v>
      </c>
      <c r="G725" s="509">
        <v>0</v>
      </c>
      <c r="H725" s="509">
        <v>0</v>
      </c>
      <c r="I725" s="509">
        <v>0</v>
      </c>
      <c r="J725" s="509">
        <v>193</v>
      </c>
      <c r="K725" s="509">
        <v>0</v>
      </c>
      <c r="L725" s="509">
        <v>46</v>
      </c>
      <c r="M725" s="509">
        <v>0</v>
      </c>
    </row>
    <row r="726" spans="1:13" s="509" customFormat="1">
      <c r="A726" s="508" t="s">
        <v>674</v>
      </c>
      <c r="B726" s="509" t="s">
        <v>446</v>
      </c>
      <c r="C726" s="509" t="s">
        <v>4578</v>
      </c>
      <c r="D726" s="509">
        <v>48</v>
      </c>
      <c r="F726" s="509">
        <v>8</v>
      </c>
      <c r="J726" s="509">
        <v>48</v>
      </c>
      <c r="K726" s="509">
        <v>0</v>
      </c>
      <c r="L726" s="509">
        <v>8</v>
      </c>
    </row>
    <row r="727" spans="1:13" s="509" customFormat="1">
      <c r="A727" s="508" t="s">
        <v>674</v>
      </c>
      <c r="B727" s="509" t="s">
        <v>446</v>
      </c>
      <c r="C727" s="509" t="s">
        <v>4579</v>
      </c>
      <c r="J727" s="509">
        <v>0</v>
      </c>
      <c r="K727" s="509">
        <v>0</v>
      </c>
      <c r="L727" s="509">
        <v>0</v>
      </c>
    </row>
    <row r="728" spans="1:13" s="509" customFormat="1">
      <c r="A728" s="508" t="s">
        <v>674</v>
      </c>
      <c r="B728" s="509" t="s">
        <v>446</v>
      </c>
      <c r="C728" s="509" t="s">
        <v>4580</v>
      </c>
      <c r="F728" s="509">
        <v>0</v>
      </c>
      <c r="I728" s="509">
        <v>0</v>
      </c>
      <c r="J728" s="509">
        <v>0</v>
      </c>
      <c r="K728" s="509">
        <v>0</v>
      </c>
      <c r="L728" s="509">
        <v>0</v>
      </c>
    </row>
    <row r="729" spans="1:13" s="509" customFormat="1">
      <c r="A729" s="508" t="s">
        <v>674</v>
      </c>
      <c r="B729" s="509" t="s">
        <v>446</v>
      </c>
      <c r="C729" s="509" t="s">
        <v>4581</v>
      </c>
      <c r="F729" s="509">
        <v>0</v>
      </c>
      <c r="I729" s="509">
        <v>0</v>
      </c>
      <c r="J729" s="509">
        <v>0</v>
      </c>
      <c r="K729" s="509">
        <v>0</v>
      </c>
      <c r="L729" s="509">
        <v>0</v>
      </c>
    </row>
    <row r="730" spans="1:13" s="509" customFormat="1">
      <c r="A730" s="508" t="s">
        <v>674</v>
      </c>
      <c r="B730" s="509" t="s">
        <v>446</v>
      </c>
      <c r="C730" s="509" t="s">
        <v>4571</v>
      </c>
      <c r="D730" s="509">
        <v>48</v>
      </c>
      <c r="E730" s="509">
        <v>0</v>
      </c>
      <c r="F730" s="509">
        <v>8</v>
      </c>
      <c r="G730" s="509">
        <v>0</v>
      </c>
      <c r="H730" s="509">
        <v>0</v>
      </c>
      <c r="I730" s="509">
        <v>0</v>
      </c>
      <c r="J730" s="509">
        <v>48</v>
      </c>
      <c r="K730" s="509">
        <v>0</v>
      </c>
      <c r="L730" s="509">
        <v>8</v>
      </c>
      <c r="M730" s="509">
        <v>0</v>
      </c>
    </row>
    <row r="731" spans="1:13" s="509" customFormat="1">
      <c r="A731" s="508" t="s">
        <v>675</v>
      </c>
      <c r="B731" s="509" t="s">
        <v>447</v>
      </c>
      <c r="C731" s="509" t="s">
        <v>4679</v>
      </c>
      <c r="D731" s="509">
        <v>863</v>
      </c>
      <c r="J731" s="509">
        <v>863</v>
      </c>
      <c r="K731" s="509">
        <v>0</v>
      </c>
      <c r="L731" s="509">
        <v>0</v>
      </c>
    </row>
    <row r="732" spans="1:13" s="509" customFormat="1">
      <c r="A732" s="508" t="s">
        <v>675</v>
      </c>
      <c r="B732" s="509" t="s">
        <v>447</v>
      </c>
      <c r="C732" s="509" t="s">
        <v>4680</v>
      </c>
      <c r="J732" s="509">
        <v>0</v>
      </c>
      <c r="K732" s="509">
        <v>0</v>
      </c>
      <c r="L732" s="509">
        <v>0</v>
      </c>
    </row>
    <row r="733" spans="1:13" s="509" customFormat="1">
      <c r="A733" s="508" t="s">
        <v>675</v>
      </c>
      <c r="B733" s="509" t="s">
        <v>447</v>
      </c>
      <c r="C733" s="509" t="s">
        <v>4681</v>
      </c>
      <c r="D733" s="509">
        <v>0</v>
      </c>
      <c r="F733" s="509">
        <v>0</v>
      </c>
      <c r="I733" s="509">
        <v>0</v>
      </c>
      <c r="J733" s="509">
        <v>0</v>
      </c>
      <c r="K733" s="509">
        <v>0</v>
      </c>
      <c r="L733" s="509">
        <v>0</v>
      </c>
    </row>
    <row r="734" spans="1:13" s="509" customFormat="1">
      <c r="A734" s="508" t="s">
        <v>675</v>
      </c>
      <c r="B734" s="509" t="s">
        <v>447</v>
      </c>
      <c r="C734" s="509" t="s">
        <v>4682</v>
      </c>
      <c r="D734" s="509">
        <v>1</v>
      </c>
      <c r="F734" s="509">
        <v>1</v>
      </c>
      <c r="I734" s="509">
        <v>0</v>
      </c>
      <c r="J734" s="509">
        <v>1</v>
      </c>
      <c r="K734" s="509">
        <v>0</v>
      </c>
      <c r="L734" s="509">
        <v>1</v>
      </c>
    </row>
    <row r="735" spans="1:13" s="509" customFormat="1">
      <c r="A735" s="508" t="s">
        <v>675</v>
      </c>
      <c r="B735" s="509" t="s">
        <v>447</v>
      </c>
      <c r="C735" s="509" t="s">
        <v>4683</v>
      </c>
      <c r="D735" s="509">
        <v>864</v>
      </c>
      <c r="E735" s="509">
        <v>0</v>
      </c>
      <c r="F735" s="509">
        <v>1</v>
      </c>
      <c r="G735" s="509">
        <v>0</v>
      </c>
      <c r="H735" s="509">
        <v>0</v>
      </c>
      <c r="I735" s="509">
        <v>0</v>
      </c>
      <c r="J735" s="509">
        <v>864</v>
      </c>
      <c r="K735" s="509">
        <v>0</v>
      </c>
      <c r="L735" s="509">
        <v>1</v>
      </c>
      <c r="M735" s="509">
        <v>0</v>
      </c>
    </row>
    <row r="736" spans="1:13" s="509" customFormat="1">
      <c r="A736" s="508" t="s">
        <v>676</v>
      </c>
      <c r="B736" s="509" t="s">
        <v>448</v>
      </c>
      <c r="C736" s="509" t="s">
        <v>4578</v>
      </c>
      <c r="D736" s="509">
        <v>37</v>
      </c>
      <c r="J736" s="509">
        <v>37</v>
      </c>
      <c r="K736" s="509">
        <v>0</v>
      </c>
      <c r="L736" s="509">
        <v>0</v>
      </c>
    </row>
    <row r="737" spans="1:13" s="509" customFormat="1">
      <c r="A737" s="508" t="s">
        <v>676</v>
      </c>
      <c r="B737" s="509" t="s">
        <v>448</v>
      </c>
      <c r="C737" s="509" t="s">
        <v>4579</v>
      </c>
      <c r="J737" s="509">
        <v>0</v>
      </c>
      <c r="K737" s="509">
        <v>0</v>
      </c>
      <c r="L737" s="509">
        <v>0</v>
      </c>
    </row>
    <row r="738" spans="1:13" s="509" customFormat="1">
      <c r="A738" s="508" t="s">
        <v>676</v>
      </c>
      <c r="B738" s="509" t="s">
        <v>448</v>
      </c>
      <c r="C738" s="509" t="s">
        <v>4580</v>
      </c>
      <c r="F738" s="509">
        <v>0</v>
      </c>
      <c r="I738" s="509">
        <v>0</v>
      </c>
      <c r="J738" s="509">
        <v>0</v>
      </c>
      <c r="K738" s="509">
        <v>0</v>
      </c>
      <c r="L738" s="509">
        <v>0</v>
      </c>
    </row>
    <row r="739" spans="1:13" s="509" customFormat="1">
      <c r="A739" s="508" t="s">
        <v>676</v>
      </c>
      <c r="B739" s="509" t="s">
        <v>448</v>
      </c>
      <c r="C739" s="509" t="s">
        <v>4581</v>
      </c>
      <c r="F739" s="509">
        <v>0</v>
      </c>
      <c r="I739" s="509">
        <v>0</v>
      </c>
      <c r="J739" s="509">
        <v>0</v>
      </c>
      <c r="K739" s="509">
        <v>0</v>
      </c>
      <c r="L739" s="509">
        <v>0</v>
      </c>
    </row>
    <row r="740" spans="1:13" s="509" customFormat="1">
      <c r="A740" s="508" t="s">
        <v>676</v>
      </c>
      <c r="B740" s="509" t="s">
        <v>448</v>
      </c>
      <c r="C740" s="509" t="s">
        <v>4571</v>
      </c>
      <c r="D740" s="509">
        <v>37</v>
      </c>
      <c r="E740" s="509">
        <v>0</v>
      </c>
      <c r="F740" s="509">
        <v>0</v>
      </c>
      <c r="G740" s="509">
        <v>0</v>
      </c>
      <c r="H740" s="509">
        <v>0</v>
      </c>
      <c r="I740" s="509">
        <v>0</v>
      </c>
      <c r="J740" s="509">
        <v>37</v>
      </c>
      <c r="K740" s="509">
        <v>0</v>
      </c>
      <c r="L740" s="509">
        <v>0</v>
      </c>
      <c r="M740" s="509">
        <v>0</v>
      </c>
    </row>
    <row r="741" spans="1:13" s="509" customFormat="1">
      <c r="A741" s="508" t="s">
        <v>677</v>
      </c>
      <c r="B741" s="509" t="s">
        <v>449</v>
      </c>
      <c r="C741" s="509" t="s">
        <v>4578</v>
      </c>
      <c r="D741" s="509">
        <v>64</v>
      </c>
      <c r="J741" s="509">
        <v>64</v>
      </c>
      <c r="K741" s="509">
        <v>0</v>
      </c>
      <c r="L741" s="509">
        <v>0</v>
      </c>
    </row>
    <row r="742" spans="1:13" s="509" customFormat="1">
      <c r="A742" s="508" t="s">
        <v>677</v>
      </c>
      <c r="B742" s="509" t="s">
        <v>449</v>
      </c>
      <c r="C742" s="509" t="s">
        <v>4579</v>
      </c>
      <c r="J742" s="509">
        <v>0</v>
      </c>
      <c r="K742" s="509">
        <v>0</v>
      </c>
      <c r="L742" s="509">
        <v>0</v>
      </c>
    </row>
    <row r="743" spans="1:13" s="509" customFormat="1">
      <c r="A743" s="508" t="s">
        <v>677</v>
      </c>
      <c r="B743" s="509" t="s">
        <v>449</v>
      </c>
      <c r="C743" s="509" t="s">
        <v>4580</v>
      </c>
      <c r="F743" s="509">
        <v>0</v>
      </c>
      <c r="I743" s="509">
        <v>0</v>
      </c>
      <c r="J743" s="509">
        <v>0</v>
      </c>
      <c r="K743" s="509">
        <v>0</v>
      </c>
      <c r="L743" s="509">
        <v>0</v>
      </c>
    </row>
    <row r="744" spans="1:13" s="509" customFormat="1">
      <c r="A744" s="508" t="s">
        <v>677</v>
      </c>
      <c r="B744" s="509" t="s">
        <v>449</v>
      </c>
      <c r="C744" s="509" t="s">
        <v>4581</v>
      </c>
      <c r="F744" s="509">
        <v>0</v>
      </c>
      <c r="I744" s="509">
        <v>0</v>
      </c>
      <c r="J744" s="509">
        <v>0</v>
      </c>
      <c r="K744" s="509">
        <v>0</v>
      </c>
      <c r="L744" s="509">
        <v>0</v>
      </c>
    </row>
    <row r="745" spans="1:13" s="509" customFormat="1">
      <c r="A745" s="508" t="s">
        <v>677</v>
      </c>
      <c r="B745" s="509" t="s">
        <v>449</v>
      </c>
      <c r="C745" s="509" t="s">
        <v>4571</v>
      </c>
      <c r="D745" s="509">
        <v>64</v>
      </c>
      <c r="E745" s="509">
        <v>0</v>
      </c>
      <c r="F745" s="509">
        <v>0</v>
      </c>
      <c r="G745" s="509">
        <v>0</v>
      </c>
      <c r="H745" s="509">
        <v>0</v>
      </c>
      <c r="I745" s="509">
        <v>0</v>
      </c>
      <c r="J745" s="509">
        <v>64</v>
      </c>
      <c r="K745" s="509">
        <v>0</v>
      </c>
      <c r="L745" s="509">
        <v>0</v>
      </c>
      <c r="M745" s="509">
        <v>0</v>
      </c>
    </row>
    <row r="746" spans="1:13" s="509" customFormat="1">
      <c r="A746" s="508" t="s">
        <v>678</v>
      </c>
      <c r="B746" s="509" t="s">
        <v>450</v>
      </c>
      <c r="C746" s="509" t="s">
        <v>4578</v>
      </c>
      <c r="D746" s="509">
        <v>458</v>
      </c>
      <c r="J746" s="509">
        <v>458</v>
      </c>
      <c r="K746" s="509">
        <v>0</v>
      </c>
      <c r="L746" s="509">
        <v>0</v>
      </c>
    </row>
    <row r="747" spans="1:13" s="509" customFormat="1">
      <c r="A747" s="508" t="s">
        <v>678</v>
      </c>
      <c r="B747" s="509" t="s">
        <v>450</v>
      </c>
      <c r="C747" s="509" t="s">
        <v>4579</v>
      </c>
      <c r="J747" s="509">
        <v>0</v>
      </c>
      <c r="K747" s="509">
        <v>0</v>
      </c>
      <c r="L747" s="509">
        <v>0</v>
      </c>
    </row>
    <row r="748" spans="1:13" s="509" customFormat="1">
      <c r="A748" s="508" t="s">
        <v>678</v>
      </c>
      <c r="B748" s="509" t="s">
        <v>450</v>
      </c>
      <c r="C748" s="509" t="s">
        <v>4580</v>
      </c>
      <c r="F748" s="509">
        <v>0</v>
      </c>
      <c r="I748" s="509">
        <v>0</v>
      </c>
      <c r="J748" s="509">
        <v>0</v>
      </c>
      <c r="K748" s="509">
        <v>0</v>
      </c>
      <c r="L748" s="509">
        <v>0</v>
      </c>
    </row>
    <row r="749" spans="1:13" s="509" customFormat="1">
      <c r="A749" s="508" t="s">
        <v>678</v>
      </c>
      <c r="B749" s="509" t="s">
        <v>450</v>
      </c>
      <c r="C749" s="509" t="s">
        <v>4581</v>
      </c>
      <c r="F749" s="509">
        <v>0</v>
      </c>
      <c r="I749" s="509">
        <v>0</v>
      </c>
      <c r="J749" s="509">
        <v>0</v>
      </c>
      <c r="K749" s="509">
        <v>0</v>
      </c>
      <c r="L749" s="509">
        <v>0</v>
      </c>
    </row>
    <row r="750" spans="1:13" s="509" customFormat="1">
      <c r="A750" s="508" t="s">
        <v>678</v>
      </c>
      <c r="B750" s="509" t="s">
        <v>450</v>
      </c>
      <c r="C750" s="509" t="s">
        <v>4571</v>
      </c>
      <c r="D750" s="509">
        <v>458</v>
      </c>
      <c r="E750" s="509">
        <v>0</v>
      </c>
      <c r="F750" s="509">
        <v>0</v>
      </c>
      <c r="G750" s="509">
        <v>0</v>
      </c>
      <c r="H750" s="509">
        <v>0</v>
      </c>
      <c r="I750" s="509">
        <v>0</v>
      </c>
      <c r="J750" s="509">
        <v>458</v>
      </c>
      <c r="K750" s="509">
        <v>0</v>
      </c>
      <c r="L750" s="509">
        <v>0</v>
      </c>
      <c r="M750" s="509">
        <v>0</v>
      </c>
    </row>
    <row r="751" spans="1:13" s="509" customFormat="1">
      <c r="A751" s="508" t="s">
        <v>679</v>
      </c>
      <c r="B751" s="509" t="s">
        <v>451</v>
      </c>
      <c r="C751" s="509" t="s">
        <v>4578</v>
      </c>
      <c r="D751" s="509">
        <v>14</v>
      </c>
      <c r="J751" s="509">
        <v>14</v>
      </c>
      <c r="K751" s="509">
        <v>0</v>
      </c>
      <c r="L751" s="509">
        <v>0</v>
      </c>
    </row>
    <row r="752" spans="1:13" s="509" customFormat="1">
      <c r="A752" s="508" t="s">
        <v>679</v>
      </c>
      <c r="B752" s="509" t="s">
        <v>451</v>
      </c>
      <c r="C752" s="509" t="s">
        <v>4579</v>
      </c>
      <c r="J752" s="509">
        <v>0</v>
      </c>
      <c r="K752" s="509">
        <v>0</v>
      </c>
      <c r="L752" s="509">
        <v>0</v>
      </c>
    </row>
    <row r="753" spans="1:13" s="509" customFormat="1">
      <c r="A753" s="508" t="s">
        <v>679</v>
      </c>
      <c r="B753" s="509" t="s">
        <v>451</v>
      </c>
      <c r="C753" s="509" t="s">
        <v>4580</v>
      </c>
      <c r="F753" s="509">
        <v>0</v>
      </c>
      <c r="I753" s="509">
        <v>0</v>
      </c>
      <c r="J753" s="509">
        <v>0</v>
      </c>
      <c r="K753" s="509">
        <v>0</v>
      </c>
      <c r="L753" s="509">
        <v>0</v>
      </c>
    </row>
    <row r="754" spans="1:13" s="509" customFormat="1">
      <c r="A754" s="508" t="s">
        <v>679</v>
      </c>
      <c r="B754" s="509" t="s">
        <v>451</v>
      </c>
      <c r="C754" s="509" t="s">
        <v>4581</v>
      </c>
      <c r="F754" s="509">
        <v>0</v>
      </c>
      <c r="I754" s="509">
        <v>0</v>
      </c>
      <c r="J754" s="509">
        <v>0</v>
      </c>
      <c r="K754" s="509">
        <v>0</v>
      </c>
      <c r="L754" s="509">
        <v>0</v>
      </c>
    </row>
    <row r="755" spans="1:13" s="509" customFormat="1">
      <c r="A755" s="508" t="s">
        <v>679</v>
      </c>
      <c r="B755" s="509" t="s">
        <v>451</v>
      </c>
      <c r="C755" s="509" t="s">
        <v>4571</v>
      </c>
      <c r="D755" s="509">
        <v>14</v>
      </c>
      <c r="E755" s="509">
        <v>0</v>
      </c>
      <c r="F755" s="509">
        <v>0</v>
      </c>
      <c r="G755" s="509">
        <v>0</v>
      </c>
      <c r="H755" s="509">
        <v>0</v>
      </c>
      <c r="I755" s="509">
        <v>0</v>
      </c>
      <c r="J755" s="509">
        <v>14</v>
      </c>
      <c r="K755" s="509">
        <v>0</v>
      </c>
      <c r="L755" s="509">
        <v>0</v>
      </c>
      <c r="M755" s="509">
        <v>0</v>
      </c>
    </row>
    <row r="756" spans="1:13" s="509" customFormat="1">
      <c r="A756" s="508" t="s">
        <v>680</v>
      </c>
      <c r="B756" s="509" t="s">
        <v>452</v>
      </c>
      <c r="C756" s="509" t="s">
        <v>4578</v>
      </c>
      <c r="D756" s="509">
        <v>376</v>
      </c>
      <c r="E756" s="509">
        <v>0</v>
      </c>
      <c r="F756" s="509">
        <v>0</v>
      </c>
      <c r="G756" s="509">
        <v>0</v>
      </c>
      <c r="H756" s="509">
        <v>0</v>
      </c>
      <c r="I756" s="509">
        <v>0</v>
      </c>
      <c r="J756" s="509">
        <v>376</v>
      </c>
      <c r="K756" s="509">
        <v>0</v>
      </c>
      <c r="L756" s="509">
        <v>0</v>
      </c>
      <c r="M756" s="509">
        <v>93</v>
      </c>
    </row>
    <row r="757" spans="1:13" s="509" customFormat="1">
      <c r="A757" s="508" t="s">
        <v>680</v>
      </c>
      <c r="B757" s="509" t="s">
        <v>452</v>
      </c>
      <c r="C757" s="509" t="s">
        <v>4579</v>
      </c>
      <c r="D757" s="509">
        <v>17</v>
      </c>
      <c r="E757" s="509">
        <v>0</v>
      </c>
      <c r="F757" s="509">
        <v>0</v>
      </c>
      <c r="G757" s="509">
        <v>0</v>
      </c>
      <c r="H757" s="509">
        <v>0</v>
      </c>
      <c r="I757" s="509">
        <v>0</v>
      </c>
      <c r="J757" s="509">
        <v>17</v>
      </c>
      <c r="K757" s="509">
        <v>0</v>
      </c>
      <c r="L757" s="509">
        <v>0</v>
      </c>
    </row>
    <row r="758" spans="1:13" s="509" customFormat="1">
      <c r="A758" s="508" t="s">
        <v>680</v>
      </c>
      <c r="B758" s="509" t="s">
        <v>452</v>
      </c>
      <c r="C758" s="509" t="s">
        <v>4580</v>
      </c>
      <c r="D758" s="509">
        <v>7</v>
      </c>
      <c r="F758" s="509">
        <v>7</v>
      </c>
      <c r="G758" s="509">
        <v>0</v>
      </c>
      <c r="I758" s="509">
        <v>0</v>
      </c>
      <c r="J758" s="509">
        <v>7</v>
      </c>
      <c r="K758" s="509">
        <v>0</v>
      </c>
      <c r="L758" s="509">
        <v>7</v>
      </c>
    </row>
    <row r="759" spans="1:13" s="509" customFormat="1">
      <c r="A759" s="508" t="s">
        <v>680</v>
      </c>
      <c r="B759" s="509" t="s">
        <v>452</v>
      </c>
      <c r="C759" s="509" t="s">
        <v>4581</v>
      </c>
      <c r="D759" s="509">
        <v>1</v>
      </c>
      <c r="F759" s="509">
        <v>1</v>
      </c>
      <c r="G759" s="509">
        <v>0</v>
      </c>
      <c r="I759" s="509">
        <v>0</v>
      </c>
      <c r="J759" s="509">
        <v>1</v>
      </c>
      <c r="K759" s="509">
        <v>0</v>
      </c>
      <c r="L759" s="509">
        <v>1</v>
      </c>
    </row>
    <row r="760" spans="1:13" s="509" customFormat="1">
      <c r="A760" s="508" t="s">
        <v>680</v>
      </c>
      <c r="B760" s="509" t="s">
        <v>452</v>
      </c>
      <c r="C760" s="509" t="s">
        <v>4571</v>
      </c>
      <c r="D760" s="509">
        <v>401</v>
      </c>
      <c r="E760" s="509">
        <v>0</v>
      </c>
      <c r="F760" s="509">
        <v>8</v>
      </c>
      <c r="G760" s="509">
        <v>0</v>
      </c>
      <c r="H760" s="509">
        <v>0</v>
      </c>
      <c r="I760" s="509">
        <v>0</v>
      </c>
      <c r="J760" s="509">
        <v>401</v>
      </c>
      <c r="K760" s="509">
        <v>0</v>
      </c>
      <c r="L760" s="509">
        <v>8</v>
      </c>
      <c r="M760" s="509">
        <v>93</v>
      </c>
    </row>
    <row r="761" spans="1:13" s="509" customFormat="1">
      <c r="A761" s="508" t="s">
        <v>681</v>
      </c>
      <c r="B761" s="509" t="s">
        <v>453</v>
      </c>
      <c r="C761" s="509" t="s">
        <v>4578</v>
      </c>
      <c r="D761" s="509">
        <v>152</v>
      </c>
      <c r="G761" s="509">
        <v>12</v>
      </c>
      <c r="J761" s="509">
        <v>164</v>
      </c>
      <c r="K761" s="509">
        <v>0</v>
      </c>
      <c r="L761" s="509">
        <v>0</v>
      </c>
    </row>
    <row r="762" spans="1:13" s="509" customFormat="1">
      <c r="A762" s="508" t="s">
        <v>681</v>
      </c>
      <c r="B762" s="509" t="s">
        <v>453</v>
      </c>
      <c r="C762" s="509" t="s">
        <v>4579</v>
      </c>
      <c r="D762" s="509">
        <v>35</v>
      </c>
      <c r="J762" s="509">
        <v>35</v>
      </c>
      <c r="K762" s="509">
        <v>0</v>
      </c>
      <c r="L762" s="509">
        <v>0</v>
      </c>
    </row>
    <row r="763" spans="1:13" s="509" customFormat="1">
      <c r="A763" s="508" t="s">
        <v>681</v>
      </c>
      <c r="B763" s="509" t="s">
        <v>453</v>
      </c>
      <c r="C763" s="509" t="s">
        <v>4580</v>
      </c>
      <c r="F763" s="509">
        <v>0</v>
      </c>
      <c r="I763" s="509">
        <v>0</v>
      </c>
      <c r="J763" s="509">
        <v>0</v>
      </c>
      <c r="K763" s="509">
        <v>0</v>
      </c>
      <c r="L763" s="509">
        <v>0</v>
      </c>
    </row>
    <row r="764" spans="1:13" s="509" customFormat="1">
      <c r="A764" s="508" t="s">
        <v>681</v>
      </c>
      <c r="B764" s="509" t="s">
        <v>453</v>
      </c>
      <c r="C764" s="509" t="s">
        <v>4581</v>
      </c>
      <c r="F764" s="509">
        <v>0</v>
      </c>
      <c r="I764" s="509">
        <v>0</v>
      </c>
      <c r="J764" s="509">
        <v>0</v>
      </c>
      <c r="K764" s="509">
        <v>0</v>
      </c>
      <c r="L764" s="509">
        <v>0</v>
      </c>
    </row>
    <row r="765" spans="1:13" s="509" customFormat="1">
      <c r="A765" s="508" t="s">
        <v>681</v>
      </c>
      <c r="B765" s="509" t="s">
        <v>453</v>
      </c>
      <c r="C765" s="509" t="s">
        <v>4571</v>
      </c>
      <c r="D765" s="509">
        <v>187</v>
      </c>
      <c r="E765" s="509">
        <v>0</v>
      </c>
      <c r="F765" s="509">
        <v>0</v>
      </c>
      <c r="G765" s="509">
        <v>12</v>
      </c>
      <c r="H765" s="509">
        <v>0</v>
      </c>
      <c r="I765" s="509">
        <v>0</v>
      </c>
      <c r="J765" s="509">
        <v>199</v>
      </c>
      <c r="K765" s="509">
        <v>0</v>
      </c>
      <c r="L765" s="509">
        <v>0</v>
      </c>
      <c r="M765" s="509">
        <v>0</v>
      </c>
    </row>
    <row r="766" spans="1:13" s="509" customFormat="1">
      <c r="A766" s="508" t="s">
        <v>682</v>
      </c>
      <c r="B766" s="509" t="s">
        <v>454</v>
      </c>
      <c r="C766" s="509" t="s">
        <v>4578</v>
      </c>
      <c r="D766" s="509">
        <v>540</v>
      </c>
      <c r="F766" s="509">
        <v>85</v>
      </c>
      <c r="J766" s="509">
        <v>540</v>
      </c>
      <c r="K766" s="509">
        <v>0</v>
      </c>
      <c r="L766" s="509">
        <v>85</v>
      </c>
    </row>
    <row r="767" spans="1:13" s="509" customFormat="1">
      <c r="A767" s="508" t="s">
        <v>682</v>
      </c>
      <c r="B767" s="509" t="s">
        <v>454</v>
      </c>
      <c r="C767" s="509" t="s">
        <v>4579</v>
      </c>
      <c r="J767" s="509">
        <v>0</v>
      </c>
      <c r="K767" s="509">
        <v>0</v>
      </c>
      <c r="L767" s="509">
        <v>0</v>
      </c>
    </row>
    <row r="768" spans="1:13" s="509" customFormat="1">
      <c r="A768" s="508" t="s">
        <v>682</v>
      </c>
      <c r="B768" s="509" t="s">
        <v>454</v>
      </c>
      <c r="C768" s="509" t="s">
        <v>4580</v>
      </c>
      <c r="F768" s="509">
        <v>0</v>
      </c>
      <c r="I768" s="509">
        <v>0</v>
      </c>
      <c r="J768" s="509">
        <v>0</v>
      </c>
      <c r="K768" s="509">
        <v>0</v>
      </c>
      <c r="L768" s="509">
        <v>0</v>
      </c>
    </row>
    <row r="769" spans="1:13" s="509" customFormat="1">
      <c r="A769" s="508" t="s">
        <v>682</v>
      </c>
      <c r="B769" s="509" t="s">
        <v>454</v>
      </c>
      <c r="C769" s="509" t="s">
        <v>4581</v>
      </c>
      <c r="F769" s="509">
        <v>0</v>
      </c>
      <c r="I769" s="509">
        <v>0</v>
      </c>
      <c r="J769" s="509">
        <v>0</v>
      </c>
      <c r="K769" s="509">
        <v>0</v>
      </c>
      <c r="L769" s="509">
        <v>0</v>
      </c>
    </row>
    <row r="770" spans="1:13" s="509" customFormat="1">
      <c r="A770" s="508" t="s">
        <v>682</v>
      </c>
      <c r="B770" s="509" t="s">
        <v>454</v>
      </c>
      <c r="C770" s="509" t="s">
        <v>4571</v>
      </c>
      <c r="D770" s="509">
        <v>540</v>
      </c>
      <c r="E770" s="509">
        <v>0</v>
      </c>
      <c r="F770" s="509">
        <v>85</v>
      </c>
      <c r="G770" s="509">
        <v>0</v>
      </c>
      <c r="H770" s="509">
        <v>0</v>
      </c>
      <c r="I770" s="509">
        <v>0</v>
      </c>
      <c r="J770" s="509">
        <v>540</v>
      </c>
      <c r="K770" s="509">
        <v>0</v>
      </c>
      <c r="L770" s="509">
        <v>85</v>
      </c>
      <c r="M770" s="509">
        <v>0</v>
      </c>
    </row>
    <row r="771" spans="1:13" s="509" customFormat="1">
      <c r="A771" s="508" t="s">
        <v>683</v>
      </c>
      <c r="B771" s="509" t="s">
        <v>455</v>
      </c>
      <c r="C771" s="509" t="s">
        <v>4582</v>
      </c>
      <c r="D771" s="509">
        <v>30</v>
      </c>
      <c r="F771" s="509">
        <v>3</v>
      </c>
      <c r="J771" s="509">
        <v>30</v>
      </c>
      <c r="K771" s="509">
        <v>0</v>
      </c>
      <c r="L771" s="509">
        <v>3</v>
      </c>
    </row>
    <row r="772" spans="1:13" s="509" customFormat="1">
      <c r="A772" s="508" t="s">
        <v>683</v>
      </c>
      <c r="B772" s="509" t="s">
        <v>455</v>
      </c>
      <c r="C772" s="509" t="s">
        <v>4583</v>
      </c>
      <c r="J772" s="509">
        <v>0</v>
      </c>
      <c r="K772" s="509">
        <v>0</v>
      </c>
      <c r="L772" s="509">
        <v>0</v>
      </c>
    </row>
    <row r="773" spans="1:13" s="509" customFormat="1">
      <c r="A773" s="508" t="s">
        <v>683</v>
      </c>
      <c r="B773" s="509" t="s">
        <v>455</v>
      </c>
      <c r="C773" s="509" t="s">
        <v>4584</v>
      </c>
      <c r="F773" s="509">
        <v>0</v>
      </c>
      <c r="I773" s="509">
        <v>0</v>
      </c>
      <c r="J773" s="509">
        <v>0</v>
      </c>
      <c r="K773" s="509">
        <v>0</v>
      </c>
      <c r="L773" s="509">
        <v>0</v>
      </c>
    </row>
    <row r="774" spans="1:13" s="509" customFormat="1">
      <c r="A774" s="508" t="s">
        <v>683</v>
      </c>
      <c r="B774" s="509" t="s">
        <v>455</v>
      </c>
      <c r="C774" s="509" t="s">
        <v>4585</v>
      </c>
      <c r="F774" s="509">
        <v>0</v>
      </c>
      <c r="I774" s="509">
        <v>0</v>
      </c>
      <c r="J774" s="509">
        <v>0</v>
      </c>
      <c r="K774" s="509">
        <v>0</v>
      </c>
      <c r="L774" s="509">
        <v>0</v>
      </c>
    </row>
    <row r="775" spans="1:13" s="509" customFormat="1">
      <c r="A775" s="508" t="s">
        <v>683</v>
      </c>
      <c r="B775" s="509" t="s">
        <v>455</v>
      </c>
      <c r="C775" s="509" t="s">
        <v>4573</v>
      </c>
      <c r="D775" s="509">
        <v>30</v>
      </c>
      <c r="E775" s="509">
        <v>0</v>
      </c>
      <c r="F775" s="509">
        <v>3</v>
      </c>
      <c r="G775" s="509">
        <v>0</v>
      </c>
      <c r="H775" s="509">
        <v>0</v>
      </c>
      <c r="I775" s="509">
        <v>0</v>
      </c>
      <c r="J775" s="509">
        <v>30</v>
      </c>
      <c r="K775" s="509">
        <v>0</v>
      </c>
      <c r="L775" s="509">
        <v>3</v>
      </c>
      <c r="M775" s="509">
        <v>0</v>
      </c>
    </row>
    <row r="776" spans="1:13" s="509" customFormat="1">
      <c r="A776" s="508" t="s">
        <v>684</v>
      </c>
      <c r="B776" s="509" t="s">
        <v>456</v>
      </c>
      <c r="C776" s="509" t="s">
        <v>4578</v>
      </c>
      <c r="D776" s="509">
        <v>296</v>
      </c>
      <c r="E776" s="509">
        <v>0</v>
      </c>
      <c r="F776" s="509">
        <v>0</v>
      </c>
      <c r="J776" s="509">
        <v>296</v>
      </c>
      <c r="K776" s="509">
        <v>0</v>
      </c>
      <c r="L776" s="509">
        <v>0</v>
      </c>
    </row>
    <row r="777" spans="1:13" s="509" customFormat="1">
      <c r="A777" s="508" t="s">
        <v>684</v>
      </c>
      <c r="B777" s="509" t="s">
        <v>456</v>
      </c>
      <c r="C777" s="509" t="s">
        <v>4579</v>
      </c>
      <c r="D777" s="509">
        <v>0</v>
      </c>
      <c r="E777" s="509">
        <v>0</v>
      </c>
      <c r="J777" s="509">
        <v>0</v>
      </c>
      <c r="K777" s="509">
        <v>0</v>
      </c>
      <c r="L777" s="509">
        <v>0</v>
      </c>
    </row>
    <row r="778" spans="1:13" s="509" customFormat="1">
      <c r="A778" s="508" t="s">
        <v>684</v>
      </c>
      <c r="B778" s="509" t="s">
        <v>456</v>
      </c>
      <c r="C778" s="509" t="s">
        <v>4580</v>
      </c>
      <c r="D778" s="509">
        <v>7</v>
      </c>
      <c r="E778" s="509">
        <v>0</v>
      </c>
      <c r="F778" s="509">
        <v>7</v>
      </c>
      <c r="I778" s="509">
        <v>0</v>
      </c>
      <c r="J778" s="509">
        <v>7</v>
      </c>
      <c r="K778" s="509">
        <v>0</v>
      </c>
      <c r="L778" s="509">
        <v>7</v>
      </c>
    </row>
    <row r="779" spans="1:13" s="509" customFormat="1">
      <c r="A779" s="508" t="s">
        <v>684</v>
      </c>
      <c r="B779" s="509" t="s">
        <v>456</v>
      </c>
      <c r="C779" s="509" t="s">
        <v>4581</v>
      </c>
      <c r="D779" s="509">
        <v>0</v>
      </c>
      <c r="E779" s="509">
        <v>0</v>
      </c>
      <c r="F779" s="509">
        <v>0</v>
      </c>
      <c r="I779" s="509">
        <v>0</v>
      </c>
      <c r="J779" s="509">
        <v>0</v>
      </c>
      <c r="K779" s="509">
        <v>0</v>
      </c>
      <c r="L779" s="509">
        <v>0</v>
      </c>
    </row>
    <row r="780" spans="1:13" s="509" customFormat="1">
      <c r="A780" s="508" t="s">
        <v>684</v>
      </c>
      <c r="B780" s="509" t="s">
        <v>456</v>
      </c>
      <c r="C780" s="509" t="s">
        <v>4571</v>
      </c>
      <c r="D780" s="509">
        <v>303</v>
      </c>
      <c r="E780" s="509">
        <v>0</v>
      </c>
      <c r="F780" s="509">
        <v>7</v>
      </c>
      <c r="G780" s="509">
        <v>0</v>
      </c>
      <c r="H780" s="509">
        <v>0</v>
      </c>
      <c r="I780" s="509">
        <v>0</v>
      </c>
      <c r="J780" s="509">
        <v>303</v>
      </c>
      <c r="K780" s="509">
        <v>0</v>
      </c>
      <c r="L780" s="509">
        <v>7</v>
      </c>
      <c r="M780" s="509">
        <v>0</v>
      </c>
    </row>
    <row r="781" spans="1:13" s="509" customFormat="1">
      <c r="A781" s="508" t="s">
        <v>685</v>
      </c>
      <c r="B781" s="509" t="s">
        <v>457</v>
      </c>
      <c r="C781" s="509" t="s">
        <v>4578</v>
      </c>
      <c r="D781" s="509">
        <v>142</v>
      </c>
      <c r="F781" s="509">
        <v>14</v>
      </c>
      <c r="J781" s="509">
        <v>142</v>
      </c>
      <c r="K781" s="509">
        <v>0</v>
      </c>
      <c r="L781" s="509">
        <v>14</v>
      </c>
    </row>
    <row r="782" spans="1:13" s="509" customFormat="1">
      <c r="A782" s="508" t="s">
        <v>685</v>
      </c>
      <c r="B782" s="509" t="s">
        <v>457</v>
      </c>
      <c r="C782" s="509" t="s">
        <v>4579</v>
      </c>
      <c r="J782" s="509">
        <v>0</v>
      </c>
      <c r="K782" s="509">
        <v>0</v>
      </c>
      <c r="L782" s="509">
        <v>0</v>
      </c>
    </row>
    <row r="783" spans="1:13" s="509" customFormat="1">
      <c r="A783" s="508" t="s">
        <v>685</v>
      </c>
      <c r="B783" s="509" t="s">
        <v>457</v>
      </c>
      <c r="C783" s="509" t="s">
        <v>4580</v>
      </c>
      <c r="D783" s="509">
        <v>6</v>
      </c>
      <c r="F783" s="509">
        <v>6</v>
      </c>
      <c r="I783" s="509">
        <v>0</v>
      </c>
      <c r="J783" s="509">
        <v>6</v>
      </c>
      <c r="K783" s="509">
        <v>0</v>
      </c>
      <c r="L783" s="509">
        <v>6</v>
      </c>
    </row>
    <row r="784" spans="1:13" s="509" customFormat="1">
      <c r="A784" s="508" t="s">
        <v>685</v>
      </c>
      <c r="B784" s="509" t="s">
        <v>457</v>
      </c>
      <c r="C784" s="509" t="s">
        <v>4581</v>
      </c>
      <c r="F784" s="509">
        <v>0</v>
      </c>
      <c r="I784" s="509">
        <v>0</v>
      </c>
      <c r="J784" s="509">
        <v>0</v>
      </c>
      <c r="K784" s="509">
        <v>0</v>
      </c>
      <c r="L784" s="509">
        <v>0</v>
      </c>
    </row>
    <row r="785" spans="1:13" s="509" customFormat="1">
      <c r="A785" s="508" t="s">
        <v>685</v>
      </c>
      <c r="B785" s="509" t="s">
        <v>457</v>
      </c>
      <c r="C785" s="509" t="s">
        <v>4571</v>
      </c>
      <c r="D785" s="509">
        <v>148</v>
      </c>
      <c r="E785" s="509">
        <v>0</v>
      </c>
      <c r="F785" s="509">
        <v>20</v>
      </c>
      <c r="G785" s="509">
        <v>0</v>
      </c>
      <c r="H785" s="509">
        <v>0</v>
      </c>
      <c r="I785" s="509">
        <v>0</v>
      </c>
      <c r="J785" s="509">
        <v>148</v>
      </c>
      <c r="K785" s="509">
        <v>0</v>
      </c>
      <c r="L785" s="509">
        <v>20</v>
      </c>
      <c r="M785" s="509">
        <v>0</v>
      </c>
    </row>
    <row r="786" spans="1:13" s="509" customFormat="1">
      <c r="A786" s="508" t="s">
        <v>686</v>
      </c>
      <c r="B786" s="509" t="s">
        <v>458</v>
      </c>
      <c r="C786" s="509" t="s">
        <v>4578</v>
      </c>
      <c r="D786" s="509">
        <v>90</v>
      </c>
      <c r="E786" s="509">
        <v>0</v>
      </c>
      <c r="F786" s="509">
        <v>0</v>
      </c>
      <c r="G786" s="509">
        <v>0</v>
      </c>
      <c r="H786" s="509">
        <v>0</v>
      </c>
      <c r="I786" s="509">
        <v>0</v>
      </c>
      <c r="J786" s="509">
        <v>90</v>
      </c>
      <c r="K786" s="509">
        <v>0</v>
      </c>
      <c r="L786" s="509">
        <v>0</v>
      </c>
    </row>
    <row r="787" spans="1:13" s="509" customFormat="1">
      <c r="A787" s="508" t="s">
        <v>686</v>
      </c>
      <c r="B787" s="509" t="s">
        <v>458</v>
      </c>
      <c r="C787" s="509" t="s">
        <v>4579</v>
      </c>
      <c r="D787" s="509">
        <v>0</v>
      </c>
      <c r="E787" s="509">
        <v>0</v>
      </c>
      <c r="F787" s="509">
        <v>0</v>
      </c>
      <c r="G787" s="509">
        <v>0</v>
      </c>
      <c r="H787" s="509">
        <v>0</v>
      </c>
      <c r="I787" s="509">
        <v>0</v>
      </c>
      <c r="J787" s="509">
        <v>0</v>
      </c>
      <c r="K787" s="509">
        <v>0</v>
      </c>
      <c r="L787" s="509">
        <v>0</v>
      </c>
    </row>
    <row r="788" spans="1:13" s="509" customFormat="1">
      <c r="A788" s="508" t="s">
        <v>686</v>
      </c>
      <c r="B788" s="509" t="s">
        <v>458</v>
      </c>
      <c r="C788" s="509" t="s">
        <v>4580</v>
      </c>
      <c r="D788" s="509">
        <v>0</v>
      </c>
      <c r="F788" s="509">
        <v>0</v>
      </c>
      <c r="G788" s="509">
        <v>0</v>
      </c>
      <c r="I788" s="509">
        <v>0</v>
      </c>
      <c r="J788" s="509">
        <v>0</v>
      </c>
      <c r="K788" s="509">
        <v>0</v>
      </c>
      <c r="L788" s="509">
        <v>0</v>
      </c>
    </row>
    <row r="789" spans="1:13" s="509" customFormat="1">
      <c r="A789" s="508" t="s">
        <v>686</v>
      </c>
      <c r="B789" s="509" t="s">
        <v>458</v>
      </c>
      <c r="C789" s="509" t="s">
        <v>4581</v>
      </c>
      <c r="D789" s="509">
        <v>0</v>
      </c>
      <c r="F789" s="509">
        <v>0</v>
      </c>
      <c r="G789" s="509">
        <v>0</v>
      </c>
      <c r="I789" s="509">
        <v>0</v>
      </c>
      <c r="J789" s="509">
        <v>0</v>
      </c>
      <c r="K789" s="509">
        <v>0</v>
      </c>
      <c r="L789" s="509">
        <v>0</v>
      </c>
    </row>
    <row r="790" spans="1:13" s="509" customFormat="1">
      <c r="A790" s="508" t="s">
        <v>686</v>
      </c>
      <c r="B790" s="509" t="s">
        <v>458</v>
      </c>
      <c r="C790" s="509" t="s">
        <v>4571</v>
      </c>
      <c r="D790" s="509">
        <v>90</v>
      </c>
      <c r="E790" s="509">
        <v>0</v>
      </c>
      <c r="F790" s="509">
        <v>0</v>
      </c>
      <c r="G790" s="509">
        <v>0</v>
      </c>
      <c r="H790" s="509">
        <v>0</v>
      </c>
      <c r="I790" s="509">
        <v>0</v>
      </c>
      <c r="J790" s="509">
        <v>90</v>
      </c>
      <c r="K790" s="509">
        <v>0</v>
      </c>
      <c r="L790" s="509">
        <v>0</v>
      </c>
      <c r="M790" s="509">
        <v>0</v>
      </c>
    </row>
    <row r="791" spans="1:13" s="509" customFormat="1">
      <c r="A791" s="508" t="s">
        <v>687</v>
      </c>
      <c r="B791" s="509" t="s">
        <v>459</v>
      </c>
      <c r="C791" s="509" t="s">
        <v>4582</v>
      </c>
      <c r="D791" s="509">
        <v>3</v>
      </c>
      <c r="J791" s="509">
        <v>3</v>
      </c>
      <c r="K791" s="509">
        <v>0</v>
      </c>
      <c r="L791" s="509">
        <v>0</v>
      </c>
    </row>
    <row r="792" spans="1:13" s="509" customFormat="1">
      <c r="A792" s="508" t="s">
        <v>687</v>
      </c>
      <c r="B792" s="509" t="s">
        <v>459</v>
      </c>
      <c r="C792" s="509" t="s">
        <v>4583</v>
      </c>
      <c r="J792" s="509">
        <v>0</v>
      </c>
      <c r="K792" s="509">
        <v>0</v>
      </c>
      <c r="L792" s="509">
        <v>0</v>
      </c>
    </row>
    <row r="793" spans="1:13" s="509" customFormat="1">
      <c r="A793" s="508" t="s">
        <v>687</v>
      </c>
      <c r="B793" s="509" t="s">
        <v>459</v>
      </c>
      <c r="C793" s="509" t="s">
        <v>4584</v>
      </c>
      <c r="F793" s="509">
        <v>0</v>
      </c>
      <c r="I793" s="509">
        <v>0</v>
      </c>
      <c r="J793" s="509">
        <v>0</v>
      </c>
      <c r="K793" s="509">
        <v>0</v>
      </c>
      <c r="L793" s="509">
        <v>0</v>
      </c>
    </row>
    <row r="794" spans="1:13" s="509" customFormat="1">
      <c r="A794" s="508" t="s">
        <v>687</v>
      </c>
      <c r="B794" s="509" t="s">
        <v>459</v>
      </c>
      <c r="C794" s="509" t="s">
        <v>4585</v>
      </c>
      <c r="F794" s="509">
        <v>0</v>
      </c>
      <c r="I794" s="509">
        <v>0</v>
      </c>
      <c r="J794" s="509">
        <v>0</v>
      </c>
      <c r="K794" s="509">
        <v>0</v>
      </c>
      <c r="L794" s="509">
        <v>0</v>
      </c>
    </row>
    <row r="795" spans="1:13" s="509" customFormat="1">
      <c r="A795" s="508" t="s">
        <v>687</v>
      </c>
      <c r="B795" s="509" t="s">
        <v>459</v>
      </c>
      <c r="C795" s="509" t="s">
        <v>4573</v>
      </c>
      <c r="D795" s="509">
        <v>3</v>
      </c>
      <c r="E795" s="509">
        <v>0</v>
      </c>
      <c r="F795" s="509">
        <v>0</v>
      </c>
      <c r="G795" s="509">
        <v>0</v>
      </c>
      <c r="H795" s="509">
        <v>0</v>
      </c>
      <c r="I795" s="509">
        <v>0</v>
      </c>
      <c r="J795" s="509">
        <v>3</v>
      </c>
      <c r="K795" s="509">
        <v>0</v>
      </c>
      <c r="L795" s="509">
        <v>0</v>
      </c>
      <c r="M795" s="509">
        <v>0</v>
      </c>
    </row>
    <row r="796" spans="1:13" s="509" customFormat="1">
      <c r="A796" s="508"/>
      <c r="D796" s="509">
        <f>SUM(D6:D795)/2</f>
        <v>26830</v>
      </c>
      <c r="E796" s="509">
        <f t="shared" ref="E796:M796" si="0">SUM(E6:E795)/2</f>
        <v>174</v>
      </c>
      <c r="F796" s="509">
        <f t="shared" si="0"/>
        <v>4386</v>
      </c>
      <c r="G796" s="509">
        <f t="shared" si="0"/>
        <v>429</v>
      </c>
      <c r="H796" s="509">
        <f t="shared" si="0"/>
        <v>0</v>
      </c>
      <c r="I796" s="509">
        <f t="shared" si="0"/>
        <v>2</v>
      </c>
      <c r="J796" s="509">
        <f t="shared" si="0"/>
        <v>27257</v>
      </c>
      <c r="K796" s="509">
        <f t="shared" si="0"/>
        <v>174</v>
      </c>
      <c r="L796" s="509">
        <f t="shared" si="0"/>
        <v>4346</v>
      </c>
      <c r="M796" s="509">
        <f t="shared" si="0"/>
        <v>2766</v>
      </c>
    </row>
  </sheetData>
  <phoneticPr fontId="5"/>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sheetPr codeName="Sheet28">
    <tabColor rgb="FFFF0000"/>
  </sheetPr>
  <dimension ref="A1:DH164"/>
  <sheetViews>
    <sheetView zoomScaleNormal="100" workbookViewId="0">
      <pane xSplit="2" ySplit="5" topLeftCell="C69" activePane="bottomRight" state="frozen"/>
      <selection activeCell="C6" sqref="C6"/>
      <selection pane="topRight" activeCell="C6" sqref="C6"/>
      <selection pane="bottomLeft" activeCell="C6" sqref="C6"/>
      <selection pane="bottomRight" activeCell="B85" sqref="B85"/>
    </sheetView>
  </sheetViews>
  <sheetFormatPr defaultColWidth="9.140625" defaultRowHeight="12"/>
  <cols>
    <col min="1" max="1" width="12.7109375" style="86" bestFit="1" customWidth="1"/>
    <col min="2" max="2" width="12.7109375" bestFit="1" customWidth="1"/>
    <col min="3" max="4" width="8.5703125" customWidth="1"/>
    <col min="5" max="5" width="10.42578125" customWidth="1"/>
    <col min="6" max="13" width="8.5703125" customWidth="1"/>
    <col min="14" max="22" width="9.42578125" customWidth="1"/>
    <col min="23" max="24" width="11.42578125" customWidth="1"/>
    <col min="25" max="27" width="9.42578125" customWidth="1"/>
    <col min="28" max="30" width="11.42578125" customWidth="1"/>
    <col min="31" max="32" width="9.42578125" customWidth="1"/>
    <col min="33" max="33" width="11.42578125" customWidth="1"/>
    <col min="34" max="48" width="9.42578125" customWidth="1"/>
    <col min="49" max="49" width="11.42578125" customWidth="1"/>
    <col min="50" max="62" width="9.42578125" customWidth="1"/>
    <col min="63" max="64" width="11.42578125" customWidth="1"/>
    <col min="65" max="76" width="9.42578125" customWidth="1"/>
    <col min="77" max="78" width="11.42578125" customWidth="1"/>
    <col min="79" max="79" width="9.42578125" customWidth="1"/>
    <col min="80" max="80" width="11.42578125" customWidth="1"/>
    <col min="81" max="82" width="9.42578125" customWidth="1"/>
    <col min="83" max="89" width="11.42578125" customWidth="1"/>
    <col min="90" max="91" width="9.42578125" customWidth="1"/>
    <col min="92" max="92" width="11.42578125" customWidth="1"/>
    <col min="93" max="93" width="9.42578125" customWidth="1"/>
    <col min="94" max="95" width="11.42578125" customWidth="1"/>
    <col min="96" max="96" width="9.42578125" customWidth="1"/>
    <col min="97" max="97" width="11.42578125" customWidth="1"/>
    <col min="98" max="98" width="9.42578125" customWidth="1"/>
    <col min="99" max="103" width="11.42578125" customWidth="1"/>
    <col min="104" max="107" width="9.42578125" customWidth="1"/>
    <col min="108" max="112" width="8.5703125" customWidth="1"/>
  </cols>
  <sheetData>
    <row r="1" spans="1:112" s="75" customFormat="1">
      <c r="A1" s="1099" t="s">
        <v>2622</v>
      </c>
      <c r="B1" s="74"/>
      <c r="C1" s="74"/>
      <c r="D1" s="74"/>
      <c r="E1" s="74"/>
      <c r="F1" s="74"/>
      <c r="G1" s="74"/>
      <c r="H1" s="74"/>
      <c r="I1" s="74"/>
      <c r="J1" s="74"/>
      <c r="K1" s="74"/>
      <c r="L1" s="74"/>
      <c r="M1" s="74"/>
      <c r="N1" s="74"/>
      <c r="O1" s="74"/>
      <c r="P1" s="74"/>
      <c r="Q1" s="74"/>
      <c r="R1" s="74"/>
      <c r="S1" s="74"/>
      <c r="T1" s="74"/>
      <c r="U1" s="74"/>
      <c r="V1" s="74"/>
      <c r="W1" s="74"/>
      <c r="X1" s="74"/>
      <c r="Y1" s="74"/>
      <c r="Z1" s="74"/>
      <c r="AA1" s="74"/>
      <c r="AB1" s="74"/>
      <c r="AC1" s="74"/>
      <c r="AD1" s="74"/>
      <c r="AE1" s="74"/>
      <c r="AF1" s="74"/>
      <c r="AG1" s="74"/>
      <c r="AH1" s="74"/>
      <c r="AI1" s="74"/>
      <c r="AJ1" s="74"/>
      <c r="AK1" s="74"/>
      <c r="AL1" s="74"/>
      <c r="AM1" s="74"/>
      <c r="AN1" s="74"/>
      <c r="AO1" s="74"/>
      <c r="AP1" s="74"/>
      <c r="AQ1" s="74"/>
      <c r="AR1" s="74"/>
      <c r="AS1" s="74"/>
      <c r="AT1" s="74"/>
      <c r="AU1" s="74"/>
      <c r="AV1" s="74"/>
      <c r="AW1" s="74"/>
      <c r="AX1" s="74"/>
      <c r="AY1" s="74"/>
      <c r="AZ1" s="74"/>
      <c r="BA1" s="74"/>
      <c r="BB1" s="74"/>
      <c r="BC1" s="74"/>
      <c r="BD1" s="74"/>
      <c r="BE1" s="74"/>
      <c r="BF1" s="74"/>
      <c r="BG1" s="74"/>
      <c r="BH1" s="74"/>
      <c r="BI1" s="74"/>
      <c r="BJ1" s="74"/>
      <c r="BK1" s="74"/>
      <c r="BL1" s="74"/>
      <c r="BM1" s="74"/>
      <c r="BN1" s="74"/>
      <c r="BO1" s="74"/>
      <c r="BP1" s="74"/>
      <c r="BQ1" s="74"/>
      <c r="BR1" s="74"/>
      <c r="BS1" s="74"/>
      <c r="BT1" s="74"/>
      <c r="BU1" s="74"/>
      <c r="BV1" s="74"/>
      <c r="BW1" s="74"/>
      <c r="BX1" s="74"/>
      <c r="BY1" s="74"/>
      <c r="BZ1" s="74"/>
      <c r="CA1" s="74"/>
      <c r="CB1" s="74"/>
      <c r="CC1" s="74"/>
      <c r="CD1" s="74"/>
      <c r="CE1" s="74"/>
      <c r="CF1" s="74"/>
      <c r="CG1" s="74"/>
      <c r="CH1" s="74"/>
      <c r="CI1" s="74"/>
      <c r="CJ1" s="74"/>
      <c r="CK1" s="74"/>
      <c r="CL1" s="74"/>
      <c r="CM1" s="74"/>
      <c r="CN1" s="74"/>
      <c r="CO1" s="74"/>
      <c r="CP1" s="74"/>
      <c r="CQ1" s="74"/>
      <c r="CR1" s="74"/>
      <c r="CS1" s="74"/>
      <c r="CT1" s="74"/>
      <c r="CU1" s="74"/>
      <c r="CV1" s="74"/>
      <c r="CW1" s="74"/>
      <c r="CX1" s="74"/>
      <c r="CY1" s="74"/>
      <c r="CZ1" s="74"/>
      <c r="DA1" s="74"/>
      <c r="DB1" s="74"/>
      <c r="DC1" s="74"/>
      <c r="DD1" s="74"/>
      <c r="DE1" s="74"/>
      <c r="DF1" s="74"/>
      <c r="DG1" s="74"/>
      <c r="DH1" s="74"/>
    </row>
    <row r="2" spans="1:112" s="75" customFormat="1">
      <c r="A2" s="1097" t="s">
        <v>2623</v>
      </c>
      <c r="B2" s="76"/>
      <c r="C2" s="76" t="s">
        <v>1278</v>
      </c>
      <c r="D2" s="76" t="s">
        <v>304</v>
      </c>
      <c r="E2" s="76" t="s">
        <v>304</v>
      </c>
      <c r="F2" s="76" t="s">
        <v>304</v>
      </c>
      <c r="G2" s="76" t="s">
        <v>304</v>
      </c>
      <c r="H2" s="76" t="s">
        <v>304</v>
      </c>
      <c r="I2" s="76" t="s">
        <v>304</v>
      </c>
      <c r="J2" s="76" t="s">
        <v>304</v>
      </c>
      <c r="K2" s="76" t="s">
        <v>304</v>
      </c>
      <c r="L2" s="76" t="s">
        <v>304</v>
      </c>
      <c r="M2" s="76" t="s">
        <v>304</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304</v>
      </c>
      <c r="AI2" s="76" t="s">
        <v>304</v>
      </c>
      <c r="AJ2" s="76" t="s">
        <v>304</v>
      </c>
      <c r="AK2" s="76" t="s">
        <v>304</v>
      </c>
      <c r="AL2" s="76" t="s">
        <v>304</v>
      </c>
      <c r="AM2" s="76" t="s">
        <v>304</v>
      </c>
      <c r="AN2" s="76" t="s">
        <v>304</v>
      </c>
      <c r="AO2" s="76" t="s">
        <v>304</v>
      </c>
      <c r="AP2" s="76" t="s">
        <v>304</v>
      </c>
      <c r="AQ2" s="76" t="s">
        <v>304</v>
      </c>
      <c r="AR2" s="76" t="s">
        <v>304</v>
      </c>
      <c r="AS2" s="76" t="s">
        <v>304</v>
      </c>
      <c r="AT2" s="76" t="s">
        <v>304</v>
      </c>
      <c r="AU2" s="76" t="s">
        <v>304</v>
      </c>
      <c r="AV2" s="76" t="s">
        <v>304</v>
      </c>
      <c r="AW2" s="76" t="s">
        <v>304</v>
      </c>
      <c r="AX2" s="76" t="s">
        <v>304</v>
      </c>
      <c r="AY2" s="76" t="s">
        <v>304</v>
      </c>
      <c r="AZ2" s="76" t="s">
        <v>304</v>
      </c>
      <c r="BA2" s="76" t="s">
        <v>304</v>
      </c>
      <c r="BB2" s="76" t="s">
        <v>304</v>
      </c>
      <c r="BC2" s="76" t="s">
        <v>304</v>
      </c>
      <c r="BD2" s="76" t="s">
        <v>304</v>
      </c>
      <c r="BE2" s="76" t="s">
        <v>304</v>
      </c>
      <c r="BF2" s="76" t="s">
        <v>304</v>
      </c>
      <c r="BG2" s="76" t="s">
        <v>304</v>
      </c>
      <c r="BH2" s="76" t="s">
        <v>304</v>
      </c>
      <c r="BI2" s="76" t="s">
        <v>304</v>
      </c>
      <c r="BJ2" s="76" t="s">
        <v>304</v>
      </c>
      <c r="BK2" s="76" t="s">
        <v>304</v>
      </c>
      <c r="BL2" s="76" t="s">
        <v>304</v>
      </c>
      <c r="BM2" s="76" t="s">
        <v>304</v>
      </c>
      <c r="BN2" s="76" t="s">
        <v>304</v>
      </c>
      <c r="BO2" s="76" t="s">
        <v>304</v>
      </c>
      <c r="BP2" s="76" t="s">
        <v>304</v>
      </c>
      <c r="BQ2" s="76" t="s">
        <v>304</v>
      </c>
      <c r="BR2" s="76" t="s">
        <v>304</v>
      </c>
      <c r="BS2" s="76" t="s">
        <v>304</v>
      </c>
      <c r="BT2" s="76" t="s">
        <v>304</v>
      </c>
      <c r="BU2" s="76" t="s">
        <v>304</v>
      </c>
      <c r="BV2" s="76" t="s">
        <v>304</v>
      </c>
      <c r="BW2" s="76" t="s">
        <v>304</v>
      </c>
      <c r="BX2" s="76" t="s">
        <v>304</v>
      </c>
      <c r="BY2" s="76" t="s">
        <v>304</v>
      </c>
      <c r="BZ2" s="76" t="s">
        <v>304</v>
      </c>
      <c r="CA2" s="76" t="s">
        <v>304</v>
      </c>
      <c r="CB2" s="76" t="s">
        <v>304</v>
      </c>
      <c r="CC2" s="76" t="s">
        <v>304</v>
      </c>
      <c r="CD2" s="76" t="s">
        <v>304</v>
      </c>
      <c r="CE2" s="76" t="s">
        <v>304</v>
      </c>
      <c r="CF2" s="76" t="s">
        <v>304</v>
      </c>
      <c r="CG2" s="76" t="s">
        <v>304</v>
      </c>
      <c r="CH2" s="76" t="s">
        <v>304</v>
      </c>
      <c r="CI2" s="76" t="s">
        <v>304</v>
      </c>
      <c r="CJ2" s="76" t="s">
        <v>304</v>
      </c>
      <c r="CK2" s="76" t="s">
        <v>304</v>
      </c>
      <c r="CL2" s="76" t="s">
        <v>304</v>
      </c>
      <c r="CM2" s="76" t="s">
        <v>304</v>
      </c>
      <c r="CN2" s="76" t="s">
        <v>304</v>
      </c>
      <c r="CO2" s="76" t="s">
        <v>304</v>
      </c>
      <c r="CP2" s="76" t="s">
        <v>304</v>
      </c>
      <c r="CQ2" s="76" t="s">
        <v>304</v>
      </c>
      <c r="CR2" s="76" t="s">
        <v>304</v>
      </c>
      <c r="CS2" s="76" t="s">
        <v>304</v>
      </c>
      <c r="CT2" s="76" t="s">
        <v>304</v>
      </c>
      <c r="CU2" s="76" t="s">
        <v>304</v>
      </c>
      <c r="CV2" s="76" t="s">
        <v>304</v>
      </c>
      <c r="CW2" s="76" t="s">
        <v>304</v>
      </c>
      <c r="CX2" s="76" t="s">
        <v>304</v>
      </c>
      <c r="CY2" s="76" t="s">
        <v>304</v>
      </c>
      <c r="CZ2" s="76" t="s">
        <v>304</v>
      </c>
      <c r="DA2" s="76" t="s">
        <v>304</v>
      </c>
      <c r="DB2" s="76" t="s">
        <v>304</v>
      </c>
      <c r="DC2" s="76" t="s">
        <v>304</v>
      </c>
      <c r="DD2" s="76" t="s">
        <v>304</v>
      </c>
      <c r="DE2" s="76" t="s">
        <v>304</v>
      </c>
      <c r="DF2" s="76" t="s">
        <v>304</v>
      </c>
      <c r="DG2" s="76" t="s">
        <v>304</v>
      </c>
      <c r="DH2" s="76" t="s">
        <v>304</v>
      </c>
    </row>
    <row r="3" spans="1:112" s="75" customFormat="1">
      <c r="A3" s="84" t="s">
        <v>304</v>
      </c>
      <c r="B3" s="77" t="s">
        <v>304</v>
      </c>
      <c r="C3" s="77" t="s">
        <v>304</v>
      </c>
      <c r="D3" s="77" t="s">
        <v>1279</v>
      </c>
      <c r="E3" s="77" t="s">
        <v>304</v>
      </c>
      <c r="F3" s="77" t="s">
        <v>304</v>
      </c>
      <c r="G3" s="77" t="s">
        <v>304</v>
      </c>
      <c r="H3" s="77" t="s">
        <v>304</v>
      </c>
      <c r="I3" s="77" t="s">
        <v>304</v>
      </c>
      <c r="J3" s="77" t="s">
        <v>304</v>
      </c>
      <c r="K3" s="77" t="s">
        <v>304</v>
      </c>
      <c r="L3" s="77" t="s">
        <v>304</v>
      </c>
      <c r="M3" s="77" t="s">
        <v>304</v>
      </c>
      <c r="N3" s="77" t="s">
        <v>304</v>
      </c>
      <c r="O3" s="77" t="s">
        <v>304</v>
      </c>
      <c r="P3" s="77" t="s">
        <v>304</v>
      </c>
      <c r="Q3" s="77" t="s">
        <v>304</v>
      </c>
      <c r="R3" s="77" t="s">
        <v>304</v>
      </c>
      <c r="S3" s="77" t="s">
        <v>304</v>
      </c>
      <c r="T3" s="77" t="s">
        <v>304</v>
      </c>
      <c r="U3" s="77" t="s">
        <v>304</v>
      </c>
      <c r="V3" s="77" t="s">
        <v>304</v>
      </c>
      <c r="W3" s="77" t="s">
        <v>304</v>
      </c>
      <c r="X3" s="77" t="s">
        <v>304</v>
      </c>
      <c r="Y3" s="77" t="s">
        <v>304</v>
      </c>
      <c r="Z3" s="77" t="s">
        <v>304</v>
      </c>
      <c r="AA3" s="77" t="s">
        <v>304</v>
      </c>
      <c r="AB3" s="77" t="s">
        <v>304</v>
      </c>
      <c r="AC3" s="77" t="s">
        <v>304</v>
      </c>
      <c r="AD3" s="77" t="s">
        <v>304</v>
      </c>
      <c r="AE3" s="77" t="s">
        <v>304</v>
      </c>
      <c r="AF3" s="77" t="s">
        <v>304</v>
      </c>
      <c r="AG3" s="77" t="s">
        <v>304</v>
      </c>
      <c r="AH3" s="77" t="s">
        <v>304</v>
      </c>
      <c r="AI3" s="77" t="s">
        <v>304</v>
      </c>
      <c r="AJ3" s="77" t="s">
        <v>304</v>
      </c>
      <c r="AK3" s="77" t="s">
        <v>304</v>
      </c>
      <c r="AL3" s="77" t="s">
        <v>304</v>
      </c>
      <c r="AM3" s="77" t="s">
        <v>304</v>
      </c>
      <c r="AN3" s="77" t="s">
        <v>304</v>
      </c>
      <c r="AO3" s="77" t="s">
        <v>304</v>
      </c>
      <c r="AP3" s="77" t="s">
        <v>304</v>
      </c>
      <c r="AQ3" s="77" t="s">
        <v>304</v>
      </c>
      <c r="AR3" s="77" t="s">
        <v>304</v>
      </c>
      <c r="AS3" s="77" t="s">
        <v>304</v>
      </c>
      <c r="AT3" s="77" t="s">
        <v>304</v>
      </c>
      <c r="AU3" s="77" t="s">
        <v>304</v>
      </c>
      <c r="AV3" s="77" t="s">
        <v>304</v>
      </c>
      <c r="AW3" s="77" t="s">
        <v>304</v>
      </c>
      <c r="AX3" s="77" t="s">
        <v>304</v>
      </c>
      <c r="AY3" s="77" t="s">
        <v>304</v>
      </c>
      <c r="AZ3" s="77" t="s">
        <v>304</v>
      </c>
      <c r="BA3" s="77" t="s">
        <v>304</v>
      </c>
      <c r="BB3" s="77" t="s">
        <v>304</v>
      </c>
      <c r="BC3" s="77" t="s">
        <v>304</v>
      </c>
      <c r="BD3" s="77" t="s">
        <v>304</v>
      </c>
      <c r="BE3" s="77" t="s">
        <v>304</v>
      </c>
      <c r="BF3" s="77" t="s">
        <v>304</v>
      </c>
      <c r="BG3" s="77" t="s">
        <v>304</v>
      </c>
      <c r="BH3" s="77" t="s">
        <v>304</v>
      </c>
      <c r="BI3" s="77" t="s">
        <v>304</v>
      </c>
      <c r="BJ3" s="77" t="s">
        <v>304</v>
      </c>
      <c r="BK3" s="77" t="s">
        <v>304</v>
      </c>
      <c r="BL3" s="77" t="s">
        <v>304</v>
      </c>
      <c r="BM3" s="77" t="s">
        <v>304</v>
      </c>
      <c r="BN3" s="77" t="s">
        <v>304</v>
      </c>
      <c r="BO3" s="77" t="s">
        <v>304</v>
      </c>
      <c r="BP3" s="77" t="s">
        <v>304</v>
      </c>
      <c r="BQ3" s="77" t="s">
        <v>304</v>
      </c>
      <c r="BR3" s="77" t="s">
        <v>304</v>
      </c>
      <c r="BS3" s="77" t="s">
        <v>304</v>
      </c>
      <c r="BT3" s="77" t="s">
        <v>304</v>
      </c>
      <c r="BU3" s="77" t="s">
        <v>304</v>
      </c>
      <c r="BV3" s="77" t="s">
        <v>304</v>
      </c>
      <c r="BW3" s="77" t="s">
        <v>304</v>
      </c>
      <c r="BX3" s="77" t="s">
        <v>304</v>
      </c>
      <c r="BY3" s="77" t="s">
        <v>304</v>
      </c>
      <c r="BZ3" s="77" t="s">
        <v>304</v>
      </c>
      <c r="CA3" s="77" t="s">
        <v>304</v>
      </c>
      <c r="CB3" s="77" t="s">
        <v>304</v>
      </c>
      <c r="CC3" s="77" t="s">
        <v>304</v>
      </c>
      <c r="CD3" s="77" t="s">
        <v>304</v>
      </c>
      <c r="CE3" s="77" t="s">
        <v>304</v>
      </c>
      <c r="CF3" s="77" t="s">
        <v>304</v>
      </c>
      <c r="CG3" s="77" t="s">
        <v>304</v>
      </c>
      <c r="CH3" s="77" t="s">
        <v>304</v>
      </c>
      <c r="CI3" s="77" t="s">
        <v>304</v>
      </c>
      <c r="CJ3" s="77" t="s">
        <v>304</v>
      </c>
      <c r="CK3" s="77" t="s">
        <v>304</v>
      </c>
      <c r="CL3" s="77" t="s">
        <v>304</v>
      </c>
      <c r="CM3" s="77" t="s">
        <v>304</v>
      </c>
      <c r="CN3" s="77" t="s">
        <v>304</v>
      </c>
      <c r="CO3" s="77" t="s">
        <v>304</v>
      </c>
      <c r="CP3" s="77" t="s">
        <v>304</v>
      </c>
      <c r="CQ3" s="77" t="s">
        <v>304</v>
      </c>
      <c r="CR3" s="77" t="s">
        <v>304</v>
      </c>
      <c r="CS3" s="77" t="s">
        <v>304</v>
      </c>
      <c r="CT3" s="77" t="s">
        <v>304</v>
      </c>
      <c r="CU3" s="77" t="s">
        <v>304</v>
      </c>
      <c r="CV3" s="77" t="s">
        <v>304</v>
      </c>
      <c r="CW3" s="77" t="s">
        <v>304</v>
      </c>
      <c r="CX3" s="77" t="s">
        <v>304</v>
      </c>
      <c r="CY3" s="77" t="s">
        <v>304</v>
      </c>
      <c r="CZ3" s="77" t="s">
        <v>304</v>
      </c>
      <c r="DA3" s="77" t="s">
        <v>304</v>
      </c>
      <c r="DB3" s="77" t="s">
        <v>304</v>
      </c>
      <c r="DC3" s="77" t="s">
        <v>304</v>
      </c>
      <c r="DD3" s="77" t="s">
        <v>1077</v>
      </c>
      <c r="DE3" s="77" t="s">
        <v>304</v>
      </c>
      <c r="DF3" s="77" t="s">
        <v>1078</v>
      </c>
      <c r="DG3" s="77" t="s">
        <v>304</v>
      </c>
      <c r="DH3" s="77" t="s">
        <v>1079</v>
      </c>
    </row>
    <row r="4" spans="1:112" s="80" customFormat="1" ht="48" customHeight="1">
      <c r="A4" s="1098" t="s">
        <v>2626</v>
      </c>
      <c r="B4" s="78" t="s">
        <v>2627</v>
      </c>
      <c r="C4" s="1101" t="s">
        <v>3588</v>
      </c>
      <c r="D4" s="1101">
        <v>1</v>
      </c>
      <c r="E4" s="1101" t="s">
        <v>3591</v>
      </c>
      <c r="F4" s="1101">
        <v>2</v>
      </c>
      <c r="G4" s="1101">
        <v>3</v>
      </c>
      <c r="H4" s="1101">
        <v>4</v>
      </c>
      <c r="I4" s="1101">
        <v>5</v>
      </c>
      <c r="J4" s="1101">
        <v>6</v>
      </c>
      <c r="K4" s="1101">
        <v>7</v>
      </c>
      <c r="L4" s="1101">
        <v>8</v>
      </c>
      <c r="M4" s="1101">
        <v>9</v>
      </c>
      <c r="N4" s="1101">
        <v>10</v>
      </c>
      <c r="O4" s="1101">
        <v>11</v>
      </c>
      <c r="P4" s="1101">
        <v>12</v>
      </c>
      <c r="Q4" s="1101">
        <v>13</v>
      </c>
      <c r="R4" s="1101">
        <v>14</v>
      </c>
      <c r="S4" s="1101">
        <v>15</v>
      </c>
      <c r="T4" s="1101">
        <v>16</v>
      </c>
      <c r="U4" s="1101">
        <v>17</v>
      </c>
      <c r="V4" s="1101">
        <v>18</v>
      </c>
      <c r="W4" s="1101" t="s">
        <v>3592</v>
      </c>
      <c r="X4" s="1101" t="s">
        <v>3593</v>
      </c>
      <c r="Y4" s="1101">
        <v>19</v>
      </c>
      <c r="Z4" s="1101">
        <v>20</v>
      </c>
      <c r="AA4" s="1101">
        <v>21</v>
      </c>
      <c r="AB4" s="1101" t="s">
        <v>3594</v>
      </c>
      <c r="AC4" s="1101" t="s">
        <v>3595</v>
      </c>
      <c r="AD4" s="1101" t="s">
        <v>3596</v>
      </c>
      <c r="AE4" s="1101">
        <v>22</v>
      </c>
      <c r="AF4" s="1101">
        <v>23</v>
      </c>
      <c r="AG4" s="1101" t="s">
        <v>3597</v>
      </c>
      <c r="AH4" s="1101">
        <v>24</v>
      </c>
      <c r="AI4" s="1101">
        <v>25</v>
      </c>
      <c r="AJ4" s="1101">
        <v>26</v>
      </c>
      <c r="AK4" s="1101">
        <v>27</v>
      </c>
      <c r="AL4" s="1101">
        <v>28</v>
      </c>
      <c r="AM4" s="1101">
        <v>29</v>
      </c>
      <c r="AN4" s="1101">
        <v>30</v>
      </c>
      <c r="AO4" s="1101">
        <v>31</v>
      </c>
      <c r="AP4" s="1101">
        <v>32</v>
      </c>
      <c r="AQ4" s="1101">
        <v>33</v>
      </c>
      <c r="AR4" s="1101">
        <v>34</v>
      </c>
      <c r="AS4" s="1101">
        <v>35</v>
      </c>
      <c r="AT4" s="1101">
        <v>36</v>
      </c>
      <c r="AU4" s="1101">
        <v>37</v>
      </c>
      <c r="AV4" s="1101">
        <v>38</v>
      </c>
      <c r="AW4" s="1101" t="s">
        <v>3598</v>
      </c>
      <c r="AX4" s="1101">
        <v>39</v>
      </c>
      <c r="AY4" s="1101">
        <v>40</v>
      </c>
      <c r="AZ4" s="1101">
        <v>41</v>
      </c>
      <c r="BA4" s="1101">
        <v>42</v>
      </c>
      <c r="BB4" s="1101">
        <v>43</v>
      </c>
      <c r="BC4" s="1101">
        <v>44</v>
      </c>
      <c r="BD4" s="1101">
        <v>45</v>
      </c>
      <c r="BE4" s="1101">
        <v>46</v>
      </c>
      <c r="BF4" s="1101">
        <v>47</v>
      </c>
      <c r="BG4" s="1101">
        <v>48</v>
      </c>
      <c r="BH4" s="1101">
        <v>49</v>
      </c>
      <c r="BI4" s="1101">
        <v>50</v>
      </c>
      <c r="BJ4" s="1101">
        <v>51</v>
      </c>
      <c r="BK4" s="1101" t="s">
        <v>3599</v>
      </c>
      <c r="BL4" s="1101" t="s">
        <v>3600</v>
      </c>
      <c r="BM4" s="1101">
        <v>52</v>
      </c>
      <c r="BN4" s="1101">
        <v>53</v>
      </c>
      <c r="BO4" s="1101">
        <v>54</v>
      </c>
      <c r="BP4" s="1101">
        <v>55</v>
      </c>
      <c r="BQ4" s="1101">
        <v>56</v>
      </c>
      <c r="BR4" s="1101">
        <v>57</v>
      </c>
      <c r="BS4" s="1101">
        <v>58</v>
      </c>
      <c r="BT4" s="1101">
        <v>59</v>
      </c>
      <c r="BU4" s="1101">
        <v>60</v>
      </c>
      <c r="BV4" s="1101">
        <v>61</v>
      </c>
      <c r="BW4" s="1101">
        <v>62</v>
      </c>
      <c r="BX4" s="1101">
        <v>63</v>
      </c>
      <c r="BY4" s="1101" t="s">
        <v>3601</v>
      </c>
      <c r="BZ4" s="1101" t="s">
        <v>3602</v>
      </c>
      <c r="CA4" s="1101">
        <v>64</v>
      </c>
      <c r="CB4" s="1101" t="s">
        <v>3603</v>
      </c>
      <c r="CC4" s="1101">
        <v>65</v>
      </c>
      <c r="CD4" s="1101">
        <v>66</v>
      </c>
      <c r="CE4" s="1101" t="s">
        <v>3604</v>
      </c>
      <c r="CF4" s="1101" t="s">
        <v>3605</v>
      </c>
      <c r="CG4" s="1101" t="s">
        <v>3606</v>
      </c>
      <c r="CH4" s="1101" t="s">
        <v>3607</v>
      </c>
      <c r="CI4" s="1101" t="s">
        <v>3608</v>
      </c>
      <c r="CJ4" s="1101" t="s">
        <v>3609</v>
      </c>
      <c r="CK4" s="1101" t="s">
        <v>3610</v>
      </c>
      <c r="CL4" s="1101">
        <v>67</v>
      </c>
      <c r="CM4" s="1101">
        <v>68</v>
      </c>
      <c r="CN4" s="1101" t="s">
        <v>3611</v>
      </c>
      <c r="CO4" s="1101">
        <v>69</v>
      </c>
      <c r="CP4" s="1101" t="s">
        <v>3612</v>
      </c>
      <c r="CQ4" s="1101" t="s">
        <v>3613</v>
      </c>
      <c r="CR4" s="1101">
        <v>70</v>
      </c>
      <c r="CS4" s="1101" t="s">
        <v>3614</v>
      </c>
      <c r="CT4" s="1101">
        <v>71</v>
      </c>
      <c r="CU4" s="1101" t="s">
        <v>3615</v>
      </c>
      <c r="CV4" s="1101" t="s">
        <v>3616</v>
      </c>
      <c r="CW4" s="1101" t="s">
        <v>3617</v>
      </c>
      <c r="CX4" s="1101" t="s">
        <v>3618</v>
      </c>
      <c r="CY4" s="1101" t="s">
        <v>3619</v>
      </c>
      <c r="CZ4" s="1101">
        <v>72</v>
      </c>
      <c r="DA4" s="1101">
        <v>73</v>
      </c>
      <c r="DB4" s="1101">
        <v>74</v>
      </c>
      <c r="DC4" s="1101" t="s">
        <v>354</v>
      </c>
      <c r="DD4" s="1101" t="s">
        <v>312</v>
      </c>
      <c r="DE4" s="1101" t="s">
        <v>1081</v>
      </c>
      <c r="DF4" s="1101" t="s">
        <v>312</v>
      </c>
      <c r="DG4" s="1101" t="s">
        <v>1081</v>
      </c>
      <c r="DH4" s="1101" t="s">
        <v>312</v>
      </c>
    </row>
    <row r="5" spans="1:112">
      <c r="A5" s="781" t="s">
        <v>2815</v>
      </c>
      <c r="B5" s="782" t="s">
        <v>3489</v>
      </c>
      <c r="C5" s="782" t="s">
        <v>3589</v>
      </c>
      <c r="D5" s="782" t="s">
        <v>1082</v>
      </c>
      <c r="E5" s="782" t="s">
        <v>1083</v>
      </c>
      <c r="F5" s="782" t="s">
        <v>1084</v>
      </c>
      <c r="G5" s="782" t="s">
        <v>1085</v>
      </c>
      <c r="H5" s="782" t="s">
        <v>1086</v>
      </c>
      <c r="I5" s="782" t="s">
        <v>1087</v>
      </c>
      <c r="J5" s="782" t="s">
        <v>1088</v>
      </c>
      <c r="K5" s="782" t="s">
        <v>1089</v>
      </c>
      <c r="L5" s="782" t="s">
        <v>1090</v>
      </c>
      <c r="M5" s="782" t="s">
        <v>1091</v>
      </c>
      <c r="N5" s="782" t="s">
        <v>1092</v>
      </c>
      <c r="O5" s="782" t="s">
        <v>1093</v>
      </c>
      <c r="P5" s="782" t="s">
        <v>1094</v>
      </c>
      <c r="Q5" s="782" t="s">
        <v>1095</v>
      </c>
      <c r="R5" s="782" t="s">
        <v>1096</v>
      </c>
      <c r="S5" s="782" t="s">
        <v>1097</v>
      </c>
      <c r="T5" s="782" t="s">
        <v>1098</v>
      </c>
      <c r="U5" s="782" t="s">
        <v>1099</v>
      </c>
      <c r="V5" s="782" t="s">
        <v>1100</v>
      </c>
      <c r="W5" s="782" t="s">
        <v>1101</v>
      </c>
      <c r="X5" s="782" t="s">
        <v>1102</v>
      </c>
      <c r="Y5" s="782" t="s">
        <v>1103</v>
      </c>
      <c r="Z5" s="782" t="s">
        <v>1104</v>
      </c>
      <c r="AA5" s="782" t="s">
        <v>1105</v>
      </c>
      <c r="AB5" s="782" t="s">
        <v>1106</v>
      </c>
      <c r="AC5" s="782" t="s">
        <v>1107</v>
      </c>
      <c r="AD5" s="782" t="s">
        <v>1108</v>
      </c>
      <c r="AE5" s="782" t="s">
        <v>1109</v>
      </c>
      <c r="AF5" s="782" t="s">
        <v>1110</v>
      </c>
      <c r="AG5" s="782" t="s">
        <v>1111</v>
      </c>
      <c r="AH5" s="782" t="s">
        <v>1112</v>
      </c>
      <c r="AI5" s="782" t="s">
        <v>1113</v>
      </c>
      <c r="AJ5" s="782" t="s">
        <v>1114</v>
      </c>
      <c r="AK5" s="782" t="s">
        <v>1115</v>
      </c>
      <c r="AL5" s="782" t="s">
        <v>1116</v>
      </c>
      <c r="AM5" s="782" t="s">
        <v>1117</v>
      </c>
      <c r="AN5" s="782" t="s">
        <v>1118</v>
      </c>
      <c r="AO5" s="782" t="s">
        <v>1119</v>
      </c>
      <c r="AP5" s="782" t="s">
        <v>1120</v>
      </c>
      <c r="AQ5" s="782" t="s">
        <v>1121</v>
      </c>
      <c r="AR5" s="782" t="s">
        <v>1122</v>
      </c>
      <c r="AS5" s="782" t="s">
        <v>1123</v>
      </c>
      <c r="AT5" s="782" t="s">
        <v>1124</v>
      </c>
      <c r="AU5" s="782" t="s">
        <v>1125</v>
      </c>
      <c r="AV5" s="782" t="s">
        <v>1126</v>
      </c>
      <c r="AW5" s="782" t="s">
        <v>1127</v>
      </c>
      <c r="AX5" s="782" t="s">
        <v>1128</v>
      </c>
      <c r="AY5" s="782" t="s">
        <v>1129</v>
      </c>
      <c r="AZ5" s="782" t="s">
        <v>1130</v>
      </c>
      <c r="BA5" s="782" t="s">
        <v>1131</v>
      </c>
      <c r="BB5" s="782" t="s">
        <v>1132</v>
      </c>
      <c r="BC5" s="782" t="s">
        <v>1133</v>
      </c>
      <c r="BD5" s="782" t="s">
        <v>1134</v>
      </c>
      <c r="BE5" s="782" t="s">
        <v>1135</v>
      </c>
      <c r="BF5" s="782" t="s">
        <v>1136</v>
      </c>
      <c r="BG5" s="782" t="s">
        <v>1137</v>
      </c>
      <c r="BH5" s="782" t="s">
        <v>1138</v>
      </c>
      <c r="BI5" s="782" t="s">
        <v>1139</v>
      </c>
      <c r="BJ5" s="782" t="s">
        <v>1140</v>
      </c>
      <c r="BK5" s="782" t="s">
        <v>1141</v>
      </c>
      <c r="BL5" s="782" t="s">
        <v>1142</v>
      </c>
      <c r="BM5" s="782" t="s">
        <v>1143</v>
      </c>
      <c r="BN5" s="782" t="s">
        <v>1144</v>
      </c>
      <c r="BO5" s="782" t="s">
        <v>1145</v>
      </c>
      <c r="BP5" s="782" t="s">
        <v>1146</v>
      </c>
      <c r="BQ5" s="782" t="s">
        <v>1147</v>
      </c>
      <c r="BR5" s="782" t="s">
        <v>1148</v>
      </c>
      <c r="BS5" s="782" t="s">
        <v>1149</v>
      </c>
      <c r="BT5" s="782" t="s">
        <v>1150</v>
      </c>
      <c r="BU5" s="782" t="s">
        <v>1151</v>
      </c>
      <c r="BV5" s="782" t="s">
        <v>1152</v>
      </c>
      <c r="BW5" s="782" t="s">
        <v>1153</v>
      </c>
      <c r="BX5" s="782" t="s">
        <v>1154</v>
      </c>
      <c r="BY5" s="782" t="s">
        <v>1155</v>
      </c>
      <c r="BZ5" s="782" t="s">
        <v>1156</v>
      </c>
      <c r="CA5" s="782" t="s">
        <v>1157</v>
      </c>
      <c r="CB5" s="782" t="s">
        <v>1158</v>
      </c>
      <c r="CC5" s="782" t="s">
        <v>1159</v>
      </c>
      <c r="CD5" s="782" t="s">
        <v>1160</v>
      </c>
      <c r="CE5" s="782" t="s">
        <v>1161</v>
      </c>
      <c r="CF5" s="782" t="s">
        <v>1162</v>
      </c>
      <c r="CG5" s="782" t="s">
        <v>1163</v>
      </c>
      <c r="CH5" s="782" t="s">
        <v>1164</v>
      </c>
      <c r="CI5" s="782" t="s">
        <v>1165</v>
      </c>
      <c r="CJ5" s="782" t="s">
        <v>1166</v>
      </c>
      <c r="CK5" s="782" t="s">
        <v>1167</v>
      </c>
      <c r="CL5" s="782" t="s">
        <v>1168</v>
      </c>
      <c r="CM5" s="782" t="s">
        <v>1169</v>
      </c>
      <c r="CN5" s="782" t="s">
        <v>1170</v>
      </c>
      <c r="CO5" s="782" t="s">
        <v>1171</v>
      </c>
      <c r="CP5" s="782" t="s">
        <v>1172</v>
      </c>
      <c r="CQ5" s="782" t="s">
        <v>1173</v>
      </c>
      <c r="CR5" s="782" t="s">
        <v>1174</v>
      </c>
      <c r="CS5" s="782" t="s">
        <v>1175</v>
      </c>
      <c r="CT5" s="782" t="s">
        <v>1176</v>
      </c>
      <c r="CU5" s="782" t="s">
        <v>1177</v>
      </c>
      <c r="CV5" s="782" t="s">
        <v>1178</v>
      </c>
      <c r="CW5" s="782" t="s">
        <v>1179</v>
      </c>
      <c r="CX5" s="782" t="s">
        <v>1180</v>
      </c>
      <c r="CY5" s="782" t="s">
        <v>1181</v>
      </c>
      <c r="CZ5" s="782" t="s">
        <v>1182</v>
      </c>
      <c r="DA5" s="782" t="s">
        <v>1183</v>
      </c>
      <c r="DB5" s="782" t="s">
        <v>1184</v>
      </c>
      <c r="DC5" s="782" t="s">
        <v>3590</v>
      </c>
      <c r="DD5" s="782" t="s">
        <v>1185</v>
      </c>
      <c r="DE5" s="782" t="s">
        <v>1186</v>
      </c>
      <c r="DF5" s="782" t="s">
        <v>1187</v>
      </c>
      <c r="DG5" s="782" t="s">
        <v>1188</v>
      </c>
      <c r="DH5" s="782" t="s">
        <v>1189</v>
      </c>
    </row>
    <row r="6" spans="1:112" s="509" customFormat="1">
      <c r="A6" s="508" t="s">
        <v>532</v>
      </c>
      <c r="B6" s="509" t="s">
        <v>303</v>
      </c>
      <c r="C6" s="509">
        <v>0</v>
      </c>
      <c r="DC6" s="509">
        <v>0</v>
      </c>
    </row>
    <row r="7" spans="1:112" s="509" customFormat="1">
      <c r="A7" s="508" t="s">
        <v>533</v>
      </c>
      <c r="B7" s="509" t="s">
        <v>305</v>
      </c>
      <c r="C7" s="509">
        <v>0</v>
      </c>
      <c r="DC7" s="509">
        <v>0</v>
      </c>
    </row>
    <row r="8" spans="1:112" s="509" customFormat="1">
      <c r="A8" s="508" t="s">
        <v>534</v>
      </c>
      <c r="B8" s="509" t="s">
        <v>306</v>
      </c>
      <c r="C8" s="509">
        <v>0</v>
      </c>
      <c r="DC8" s="509">
        <v>0</v>
      </c>
    </row>
    <row r="9" spans="1:112" s="509" customFormat="1">
      <c r="A9" s="508" t="s">
        <v>535</v>
      </c>
      <c r="B9" s="509" t="s">
        <v>307</v>
      </c>
      <c r="C9" s="509">
        <v>0</v>
      </c>
      <c r="DC9" s="509">
        <v>0</v>
      </c>
    </row>
    <row r="10" spans="1:112" s="509" customFormat="1">
      <c r="A10" s="508" t="s">
        <v>536</v>
      </c>
      <c r="B10" s="509" t="s">
        <v>308</v>
      </c>
      <c r="C10" s="509">
        <v>0</v>
      </c>
      <c r="DC10" s="509">
        <v>0</v>
      </c>
    </row>
    <row r="11" spans="1:112" s="509" customFormat="1">
      <c r="A11" s="508" t="s">
        <v>537</v>
      </c>
      <c r="B11" s="509" t="s">
        <v>309</v>
      </c>
      <c r="C11" s="509">
        <v>0</v>
      </c>
      <c r="DC11" s="509">
        <v>0</v>
      </c>
    </row>
    <row r="12" spans="1:112" s="509" customFormat="1">
      <c r="A12" s="508" t="s">
        <v>538</v>
      </c>
      <c r="B12" s="509" t="s">
        <v>310</v>
      </c>
      <c r="C12" s="509">
        <v>0</v>
      </c>
      <c r="DC12" s="509">
        <v>0</v>
      </c>
    </row>
    <row r="13" spans="1:112" s="509" customFormat="1">
      <c r="A13" s="508" t="s">
        <v>539</v>
      </c>
      <c r="B13" s="509" t="s">
        <v>313</v>
      </c>
      <c r="C13" s="509">
        <v>0</v>
      </c>
      <c r="DC13" s="509">
        <v>0</v>
      </c>
    </row>
    <row r="14" spans="1:112" s="509" customFormat="1">
      <c r="A14" s="508" t="s">
        <v>540</v>
      </c>
      <c r="B14" s="509" t="s">
        <v>314</v>
      </c>
      <c r="C14" s="509">
        <v>0</v>
      </c>
      <c r="DC14" s="509">
        <v>0</v>
      </c>
    </row>
    <row r="15" spans="1:112" s="509" customFormat="1">
      <c r="A15" s="508" t="s">
        <v>541</v>
      </c>
      <c r="B15" s="509" t="s">
        <v>315</v>
      </c>
      <c r="C15" s="509" t="s">
        <v>847</v>
      </c>
      <c r="CF15" s="509">
        <v>5</v>
      </c>
      <c r="DA15" s="509">
        <v>1</v>
      </c>
      <c r="DC15" s="509">
        <v>6</v>
      </c>
      <c r="DE15" s="509">
        <v>1</v>
      </c>
      <c r="DH15" s="509">
        <v>17</v>
      </c>
    </row>
    <row r="16" spans="1:112" s="509" customFormat="1">
      <c r="A16" s="508" t="s">
        <v>542</v>
      </c>
      <c r="B16" s="509" t="s">
        <v>316</v>
      </c>
      <c r="C16" s="509">
        <v>0</v>
      </c>
      <c r="DC16" s="509">
        <v>0</v>
      </c>
    </row>
    <row r="17" spans="1:112" s="509" customFormat="1">
      <c r="A17" s="508" t="s">
        <v>543</v>
      </c>
      <c r="B17" s="509" t="s">
        <v>317</v>
      </c>
      <c r="C17" s="509" t="s">
        <v>848</v>
      </c>
      <c r="I17" s="509">
        <v>1</v>
      </c>
      <c r="N17" s="509">
        <v>1</v>
      </c>
      <c r="CC17" s="509">
        <v>1</v>
      </c>
      <c r="CF17" s="509">
        <v>1</v>
      </c>
      <c r="CH17" s="509">
        <v>1</v>
      </c>
      <c r="CZ17" s="509">
        <v>4</v>
      </c>
      <c r="DC17" s="509">
        <v>9</v>
      </c>
      <c r="DD17" s="509">
        <v>1</v>
      </c>
      <c r="DE17" s="509">
        <v>5</v>
      </c>
      <c r="DF17" s="509">
        <v>3</v>
      </c>
      <c r="DH17" s="509">
        <v>16</v>
      </c>
    </row>
    <row r="18" spans="1:112" s="509" customFormat="1">
      <c r="A18" s="508" t="s">
        <v>544</v>
      </c>
      <c r="B18" s="509" t="s">
        <v>318</v>
      </c>
      <c r="C18" s="509" t="s">
        <v>848</v>
      </c>
      <c r="E18" s="509">
        <v>1</v>
      </c>
      <c r="CT18" s="509">
        <v>1</v>
      </c>
      <c r="DC18" s="509">
        <v>2</v>
      </c>
    </row>
    <row r="19" spans="1:112" s="509" customFormat="1">
      <c r="A19" s="508" t="s">
        <v>545</v>
      </c>
      <c r="B19" s="509" t="s">
        <v>319</v>
      </c>
      <c r="C19" s="509">
        <v>0</v>
      </c>
      <c r="DC19" s="509">
        <v>0</v>
      </c>
    </row>
    <row r="20" spans="1:112" s="509" customFormat="1">
      <c r="A20" s="508" t="s">
        <v>546</v>
      </c>
      <c r="B20" s="509" t="s">
        <v>320</v>
      </c>
      <c r="C20" s="509">
        <v>0</v>
      </c>
      <c r="DC20" s="509">
        <v>0</v>
      </c>
    </row>
    <row r="21" spans="1:112" s="509" customFormat="1">
      <c r="A21" s="508" t="s">
        <v>547</v>
      </c>
      <c r="B21" s="509" t="s">
        <v>321</v>
      </c>
      <c r="C21" s="509">
        <v>0</v>
      </c>
      <c r="DC21" s="509">
        <v>0</v>
      </c>
    </row>
    <row r="22" spans="1:112" s="509" customFormat="1">
      <c r="A22" s="508" t="s">
        <v>548</v>
      </c>
      <c r="B22" s="509" t="s">
        <v>322</v>
      </c>
      <c r="C22" s="509">
        <v>0</v>
      </c>
      <c r="DC22" s="509">
        <v>0</v>
      </c>
    </row>
    <row r="23" spans="1:112" s="509" customFormat="1">
      <c r="A23" s="508" t="s">
        <v>549</v>
      </c>
      <c r="B23" s="509" t="s">
        <v>323</v>
      </c>
      <c r="C23" s="509">
        <v>0</v>
      </c>
      <c r="DC23" s="509">
        <v>0</v>
      </c>
    </row>
    <row r="24" spans="1:112" s="509" customFormat="1">
      <c r="A24" s="508" t="s">
        <v>550</v>
      </c>
      <c r="B24" s="509" t="s">
        <v>324</v>
      </c>
      <c r="C24" s="509">
        <v>0</v>
      </c>
      <c r="DC24" s="509">
        <v>0</v>
      </c>
    </row>
    <row r="25" spans="1:112" s="509" customFormat="1">
      <c r="A25" s="508" t="s">
        <v>1519</v>
      </c>
      <c r="B25" s="509" t="s">
        <v>4661</v>
      </c>
      <c r="C25" s="509" t="s">
        <v>4663</v>
      </c>
      <c r="D25" s="509">
        <v>0</v>
      </c>
      <c r="E25" s="509">
        <v>0</v>
      </c>
      <c r="F25" s="509">
        <v>7</v>
      </c>
      <c r="G25" s="509">
        <v>2</v>
      </c>
      <c r="H25" s="509">
        <v>6</v>
      </c>
      <c r="I25" s="509">
        <v>4</v>
      </c>
      <c r="J25" s="509">
        <v>0</v>
      </c>
      <c r="K25" s="509">
        <v>0</v>
      </c>
      <c r="L25" s="509">
        <v>0</v>
      </c>
      <c r="M25" s="509">
        <v>0</v>
      </c>
      <c r="N25" s="509">
        <v>5</v>
      </c>
      <c r="O25" s="509">
        <v>0</v>
      </c>
      <c r="P25" s="509">
        <v>1</v>
      </c>
      <c r="Q25" s="509">
        <v>0</v>
      </c>
      <c r="R25" s="509">
        <v>0</v>
      </c>
      <c r="S25" s="509">
        <v>0</v>
      </c>
      <c r="T25" s="509">
        <v>2</v>
      </c>
      <c r="U25" s="509">
        <v>2</v>
      </c>
      <c r="V25" s="509">
        <v>0</v>
      </c>
      <c r="W25" s="509">
        <v>3</v>
      </c>
      <c r="X25" s="509">
        <v>0</v>
      </c>
      <c r="Y25" s="509">
        <v>0</v>
      </c>
      <c r="Z25" s="509">
        <v>0</v>
      </c>
      <c r="AA25" s="509">
        <v>0</v>
      </c>
      <c r="AB25" s="509">
        <v>0</v>
      </c>
      <c r="AC25" s="509">
        <v>0</v>
      </c>
      <c r="AD25" s="509">
        <v>0</v>
      </c>
      <c r="AE25" s="509">
        <v>0</v>
      </c>
      <c r="AF25" s="509">
        <v>0</v>
      </c>
      <c r="AG25" s="509">
        <v>1</v>
      </c>
      <c r="AH25" s="509">
        <v>0</v>
      </c>
      <c r="AI25" s="509">
        <v>0</v>
      </c>
      <c r="AJ25" s="509">
        <v>1</v>
      </c>
      <c r="AK25" s="509">
        <v>1</v>
      </c>
      <c r="AL25" s="509">
        <v>1</v>
      </c>
      <c r="AM25" s="509">
        <v>0</v>
      </c>
      <c r="AN25" s="509">
        <v>0</v>
      </c>
      <c r="AO25" s="509">
        <v>0</v>
      </c>
      <c r="AP25" s="509">
        <v>0</v>
      </c>
      <c r="AQ25" s="509">
        <v>1</v>
      </c>
      <c r="AR25" s="509">
        <v>0</v>
      </c>
      <c r="AS25" s="509">
        <v>0</v>
      </c>
      <c r="AT25" s="509">
        <v>0</v>
      </c>
      <c r="AU25" s="509">
        <v>0</v>
      </c>
      <c r="AV25" s="509">
        <v>0</v>
      </c>
      <c r="AW25" s="509">
        <v>0</v>
      </c>
      <c r="AX25" s="509">
        <v>0</v>
      </c>
      <c r="AY25" s="509">
        <v>0</v>
      </c>
      <c r="AZ25" s="509">
        <v>0</v>
      </c>
      <c r="BA25" s="509">
        <v>0</v>
      </c>
      <c r="BB25" s="509">
        <v>0</v>
      </c>
      <c r="BC25" s="509">
        <v>0</v>
      </c>
      <c r="BD25" s="509">
        <v>0</v>
      </c>
      <c r="BE25" s="509">
        <v>0</v>
      </c>
      <c r="BF25" s="509">
        <v>1</v>
      </c>
      <c r="BG25" s="509">
        <v>1</v>
      </c>
      <c r="BH25" s="509">
        <v>0</v>
      </c>
      <c r="BI25" s="509">
        <v>0</v>
      </c>
      <c r="BJ25" s="509">
        <v>0</v>
      </c>
      <c r="BK25" s="509">
        <v>2</v>
      </c>
      <c r="BL25" s="509">
        <v>1</v>
      </c>
      <c r="BM25" s="509">
        <v>0</v>
      </c>
      <c r="BN25" s="509">
        <v>0</v>
      </c>
      <c r="BO25" s="509">
        <v>0</v>
      </c>
      <c r="BP25" s="509">
        <v>1</v>
      </c>
      <c r="BQ25" s="509">
        <v>0</v>
      </c>
      <c r="BR25" s="509">
        <v>0</v>
      </c>
      <c r="BS25" s="509">
        <v>0</v>
      </c>
      <c r="BT25" s="509">
        <v>0</v>
      </c>
      <c r="BU25" s="509">
        <v>0</v>
      </c>
      <c r="BV25" s="509">
        <v>0</v>
      </c>
      <c r="BW25" s="509">
        <v>1</v>
      </c>
      <c r="BX25" s="509">
        <v>5</v>
      </c>
      <c r="BY25" s="509">
        <v>0</v>
      </c>
      <c r="BZ25" s="509">
        <v>0</v>
      </c>
      <c r="CA25" s="509">
        <v>0</v>
      </c>
      <c r="CB25" s="509">
        <v>0</v>
      </c>
      <c r="CC25" s="509">
        <v>12</v>
      </c>
      <c r="CD25" s="509">
        <v>5</v>
      </c>
      <c r="CE25" s="509">
        <v>0</v>
      </c>
      <c r="CF25" s="509">
        <v>3</v>
      </c>
      <c r="CG25" s="509">
        <v>1</v>
      </c>
      <c r="CH25" s="509">
        <v>5</v>
      </c>
      <c r="CI25" s="509">
        <v>13</v>
      </c>
      <c r="CJ25" s="509">
        <v>0</v>
      </c>
      <c r="CK25" s="509">
        <v>0</v>
      </c>
      <c r="CL25" s="509">
        <v>2</v>
      </c>
      <c r="CM25" s="509">
        <v>0</v>
      </c>
      <c r="CN25" s="509">
        <v>2</v>
      </c>
      <c r="CO25" s="509">
        <v>2</v>
      </c>
      <c r="CP25" s="509">
        <v>0</v>
      </c>
      <c r="CR25" s="509">
        <v>0</v>
      </c>
      <c r="CS25" s="509">
        <v>0</v>
      </c>
      <c r="CT25" s="509">
        <v>1</v>
      </c>
      <c r="CU25" s="509">
        <v>1</v>
      </c>
      <c r="CV25" s="509">
        <v>0</v>
      </c>
      <c r="CW25" s="509">
        <v>0</v>
      </c>
      <c r="CX25" s="509">
        <v>1</v>
      </c>
      <c r="CY25" s="509">
        <v>0</v>
      </c>
      <c r="CZ25" s="509">
        <v>83</v>
      </c>
      <c r="DA25" s="509">
        <v>10</v>
      </c>
      <c r="DB25" s="509">
        <v>0</v>
      </c>
      <c r="DC25" s="509">
        <v>190</v>
      </c>
      <c r="DD25" s="509">
        <v>14</v>
      </c>
      <c r="DE25" s="509">
        <v>164</v>
      </c>
      <c r="DG25" s="509">
        <v>40</v>
      </c>
    </row>
    <row r="26" spans="1:112" s="509" customFormat="1">
      <c r="A26" s="508" t="s">
        <v>4662</v>
      </c>
      <c r="B26" s="509" t="s">
        <v>1435</v>
      </c>
      <c r="C26" s="509">
        <v>0</v>
      </c>
      <c r="DC26" s="509">
        <v>0</v>
      </c>
    </row>
    <row r="27" spans="1:112" s="509" customFormat="1">
      <c r="A27" s="508" t="s">
        <v>1520</v>
      </c>
      <c r="B27" s="509" t="s">
        <v>1436</v>
      </c>
      <c r="C27" s="509" t="s">
        <v>4663</v>
      </c>
      <c r="F27" s="509">
        <v>1</v>
      </c>
      <c r="CC27" s="509">
        <v>1</v>
      </c>
      <c r="CF27" s="509">
        <v>8</v>
      </c>
      <c r="CL27" s="509">
        <v>1</v>
      </c>
      <c r="CU27" s="509">
        <v>1</v>
      </c>
      <c r="CZ27" s="509">
        <v>1</v>
      </c>
      <c r="DC27" s="509">
        <v>13</v>
      </c>
      <c r="DD27" s="509">
        <v>1</v>
      </c>
      <c r="DE27" s="509">
        <v>6</v>
      </c>
    </row>
    <row r="28" spans="1:112" s="509" customFormat="1">
      <c r="A28" s="508" t="s">
        <v>554</v>
      </c>
      <c r="B28" s="509" t="s">
        <v>328</v>
      </c>
      <c r="C28" s="509" t="s">
        <v>849</v>
      </c>
      <c r="DC28" s="509">
        <v>0</v>
      </c>
    </row>
    <row r="29" spans="1:112" s="509" customFormat="1">
      <c r="A29" s="508" t="s">
        <v>555</v>
      </c>
      <c r="B29" s="509" t="s">
        <v>329</v>
      </c>
      <c r="C29" s="509">
        <v>0</v>
      </c>
      <c r="DC29" s="509">
        <v>0</v>
      </c>
    </row>
    <row r="30" spans="1:112" s="509" customFormat="1">
      <c r="A30" s="508" t="s">
        <v>556</v>
      </c>
      <c r="B30" s="509" t="s">
        <v>330</v>
      </c>
      <c r="C30" s="509">
        <v>0</v>
      </c>
      <c r="DC30" s="509">
        <v>0</v>
      </c>
    </row>
    <row r="31" spans="1:112" s="509" customFormat="1">
      <c r="A31" s="508" t="s">
        <v>557</v>
      </c>
      <c r="B31" s="509" t="s">
        <v>1438</v>
      </c>
      <c r="C31" s="509">
        <v>0</v>
      </c>
      <c r="DC31" s="509">
        <v>0</v>
      </c>
    </row>
    <row r="32" spans="1:112" s="509" customFormat="1">
      <c r="A32" s="508" t="s">
        <v>558</v>
      </c>
      <c r="B32" s="509" t="s">
        <v>331</v>
      </c>
      <c r="C32" s="509">
        <v>0</v>
      </c>
      <c r="DC32" s="509">
        <v>0</v>
      </c>
    </row>
    <row r="33" spans="1:112" s="509" customFormat="1">
      <c r="A33" s="508" t="s">
        <v>559</v>
      </c>
      <c r="B33" s="509" t="s">
        <v>1439</v>
      </c>
      <c r="C33" s="509">
        <v>0</v>
      </c>
      <c r="DC33" s="509">
        <v>0</v>
      </c>
    </row>
    <row r="34" spans="1:112" s="509" customFormat="1">
      <c r="A34" s="508" t="s">
        <v>560</v>
      </c>
      <c r="B34" s="509" t="s">
        <v>333</v>
      </c>
      <c r="C34" s="509">
        <v>0</v>
      </c>
      <c r="DC34" s="509">
        <v>0</v>
      </c>
    </row>
    <row r="35" spans="1:112" s="509" customFormat="1">
      <c r="A35" s="508" t="s">
        <v>561</v>
      </c>
      <c r="B35" s="509" t="s">
        <v>334</v>
      </c>
      <c r="C35" s="509">
        <v>0</v>
      </c>
      <c r="DC35" s="509">
        <v>0</v>
      </c>
    </row>
    <row r="36" spans="1:112" s="509" customFormat="1">
      <c r="A36" s="508" t="s">
        <v>562</v>
      </c>
      <c r="B36" s="509" t="s">
        <v>2778</v>
      </c>
      <c r="C36" s="509">
        <v>0</v>
      </c>
      <c r="DC36" s="509">
        <v>0</v>
      </c>
    </row>
    <row r="37" spans="1:112" s="509" customFormat="1">
      <c r="A37" s="508" t="s">
        <v>563</v>
      </c>
      <c r="B37" s="509" t="s">
        <v>336</v>
      </c>
      <c r="C37" s="509">
        <v>0</v>
      </c>
      <c r="DC37" s="509">
        <v>0</v>
      </c>
    </row>
    <row r="38" spans="1:112" s="509" customFormat="1">
      <c r="A38" s="508" t="s">
        <v>564</v>
      </c>
      <c r="B38" s="509" t="s">
        <v>337</v>
      </c>
      <c r="C38" s="509">
        <v>0</v>
      </c>
      <c r="DC38" s="509">
        <v>0</v>
      </c>
    </row>
    <row r="39" spans="1:112" s="509" customFormat="1">
      <c r="A39" s="508" t="s">
        <v>565</v>
      </c>
      <c r="B39" s="509" t="s">
        <v>338</v>
      </c>
      <c r="C39" s="509">
        <v>0</v>
      </c>
      <c r="DC39" s="509">
        <v>0</v>
      </c>
    </row>
    <row r="40" spans="1:112" s="509" customFormat="1">
      <c r="A40" s="508" t="s">
        <v>566</v>
      </c>
      <c r="B40" s="509" t="s">
        <v>339</v>
      </c>
      <c r="C40" s="509">
        <v>0</v>
      </c>
      <c r="DC40" s="509">
        <v>0</v>
      </c>
    </row>
    <row r="41" spans="1:112" s="509" customFormat="1">
      <c r="A41" s="508" t="s">
        <v>567</v>
      </c>
      <c r="B41" s="509" t="s">
        <v>340</v>
      </c>
      <c r="C41" s="509">
        <v>0</v>
      </c>
      <c r="DC41" s="509">
        <v>0</v>
      </c>
    </row>
    <row r="42" spans="1:112" s="509" customFormat="1">
      <c r="A42" s="508" t="s">
        <v>568</v>
      </c>
      <c r="B42" s="509" t="s">
        <v>3889</v>
      </c>
      <c r="C42" s="509">
        <v>0</v>
      </c>
      <c r="DC42" s="509">
        <v>0</v>
      </c>
    </row>
    <row r="43" spans="1:112" s="509" customFormat="1">
      <c r="A43" s="508" t="s">
        <v>569</v>
      </c>
      <c r="B43" s="509" t="s">
        <v>3392</v>
      </c>
      <c r="C43" s="509">
        <v>0</v>
      </c>
      <c r="DC43" s="509">
        <v>0</v>
      </c>
    </row>
    <row r="44" spans="1:112" s="509" customFormat="1">
      <c r="A44" s="508" t="s">
        <v>570</v>
      </c>
      <c r="B44" s="509" t="s">
        <v>343</v>
      </c>
      <c r="C44" s="509" t="s">
        <v>850</v>
      </c>
      <c r="E44" s="509">
        <v>1</v>
      </c>
      <c r="F44" s="509">
        <v>5</v>
      </c>
      <c r="G44" s="509">
        <v>1</v>
      </c>
      <c r="H44" s="509">
        <v>1</v>
      </c>
      <c r="I44" s="509">
        <v>1</v>
      </c>
      <c r="N44" s="509">
        <v>3</v>
      </c>
      <c r="W44" s="509">
        <v>1</v>
      </c>
      <c r="AQ44" s="509">
        <v>1</v>
      </c>
      <c r="BF44" s="509">
        <v>1</v>
      </c>
      <c r="BN44" s="509">
        <v>2</v>
      </c>
      <c r="BV44" s="509">
        <v>2</v>
      </c>
      <c r="BW44" s="509">
        <v>1</v>
      </c>
      <c r="CC44" s="509">
        <v>3</v>
      </c>
      <c r="CF44" s="509">
        <v>1</v>
      </c>
      <c r="CG44" s="509">
        <v>3</v>
      </c>
      <c r="CH44" s="509">
        <v>5</v>
      </c>
      <c r="CI44" s="509">
        <v>5</v>
      </c>
      <c r="CL44" s="509">
        <v>3</v>
      </c>
      <c r="CN44" s="509">
        <v>3</v>
      </c>
      <c r="CU44" s="509">
        <v>2</v>
      </c>
      <c r="CV44" s="509">
        <v>2</v>
      </c>
      <c r="CW44" s="509">
        <v>1</v>
      </c>
      <c r="CY44" s="509">
        <v>1</v>
      </c>
      <c r="CZ44" s="509">
        <v>30</v>
      </c>
      <c r="DC44" s="509">
        <v>79</v>
      </c>
      <c r="DD44" s="509">
        <v>4</v>
      </c>
      <c r="DE44" s="509">
        <v>29</v>
      </c>
      <c r="DF44" s="509">
        <v>4</v>
      </c>
    </row>
    <row r="45" spans="1:112" s="509" customFormat="1">
      <c r="A45" s="508" t="s">
        <v>3394</v>
      </c>
      <c r="B45" s="509" t="s">
        <v>345</v>
      </c>
      <c r="C45" s="509" t="s">
        <v>850</v>
      </c>
      <c r="E45" s="509">
        <v>20</v>
      </c>
      <c r="F45" s="509">
        <v>2</v>
      </c>
      <c r="H45" s="509">
        <v>1</v>
      </c>
      <c r="O45" s="509">
        <v>1</v>
      </c>
      <c r="T45" s="509">
        <v>1</v>
      </c>
      <c r="U45" s="509">
        <v>2</v>
      </c>
      <c r="CC45" s="509">
        <v>2</v>
      </c>
      <c r="CF45" s="509">
        <v>8</v>
      </c>
      <c r="CI45" s="509">
        <v>1</v>
      </c>
      <c r="CL45" s="509">
        <v>3</v>
      </c>
      <c r="CM45" s="509">
        <v>1</v>
      </c>
      <c r="CN45" s="509">
        <v>1</v>
      </c>
      <c r="CT45" s="509">
        <v>7</v>
      </c>
      <c r="CU45" s="509">
        <v>2</v>
      </c>
      <c r="CZ45" s="509">
        <v>8</v>
      </c>
      <c r="DC45" s="509">
        <v>60</v>
      </c>
      <c r="DE45" s="509">
        <v>6</v>
      </c>
    </row>
    <row r="46" spans="1:112" s="509" customFormat="1">
      <c r="A46" s="508" t="s">
        <v>571</v>
      </c>
      <c r="B46" s="509" t="s">
        <v>346</v>
      </c>
      <c r="C46" s="509">
        <v>0</v>
      </c>
      <c r="DC46" s="509">
        <v>0</v>
      </c>
    </row>
    <row r="47" spans="1:112" s="509" customFormat="1">
      <c r="A47" s="508" t="s">
        <v>572</v>
      </c>
      <c r="B47" s="509" t="s">
        <v>347</v>
      </c>
      <c r="C47" s="509" t="s">
        <v>850</v>
      </c>
      <c r="D47" s="509">
        <v>0</v>
      </c>
      <c r="E47" s="509">
        <v>0</v>
      </c>
      <c r="F47" s="509">
        <v>0</v>
      </c>
      <c r="G47" s="509">
        <v>0</v>
      </c>
      <c r="H47" s="509">
        <v>0</v>
      </c>
      <c r="I47" s="509">
        <v>0</v>
      </c>
      <c r="J47" s="509">
        <v>0</v>
      </c>
      <c r="K47" s="509">
        <v>0</v>
      </c>
      <c r="L47" s="509">
        <v>0</v>
      </c>
      <c r="M47" s="509">
        <v>0</v>
      </c>
      <c r="N47" s="509">
        <v>0</v>
      </c>
      <c r="O47" s="509">
        <v>0</v>
      </c>
      <c r="P47" s="509">
        <v>0</v>
      </c>
      <c r="Q47" s="509">
        <v>0</v>
      </c>
      <c r="R47" s="509">
        <v>0</v>
      </c>
      <c r="S47" s="509">
        <v>0</v>
      </c>
      <c r="T47" s="509">
        <v>0</v>
      </c>
      <c r="U47" s="509">
        <v>0</v>
      </c>
      <c r="V47" s="509">
        <v>0</v>
      </c>
      <c r="W47" s="509">
        <v>0</v>
      </c>
      <c r="X47" s="509">
        <v>0</v>
      </c>
      <c r="Y47" s="509">
        <v>0</v>
      </c>
      <c r="Z47" s="509">
        <v>0</v>
      </c>
      <c r="AA47" s="509">
        <v>0</v>
      </c>
      <c r="AB47" s="509">
        <v>0</v>
      </c>
      <c r="AC47" s="509">
        <v>0</v>
      </c>
      <c r="AD47" s="509">
        <v>0</v>
      </c>
      <c r="AE47" s="509">
        <v>0</v>
      </c>
      <c r="AF47" s="509">
        <v>0</v>
      </c>
      <c r="AG47" s="509">
        <v>0</v>
      </c>
      <c r="AH47" s="509">
        <v>0</v>
      </c>
      <c r="AJ47" s="509">
        <v>0</v>
      </c>
      <c r="AK47" s="509">
        <v>0</v>
      </c>
      <c r="AL47" s="509">
        <v>0</v>
      </c>
      <c r="AM47" s="509">
        <v>0</v>
      </c>
      <c r="AN47" s="509">
        <v>0</v>
      </c>
      <c r="AO47" s="509">
        <v>0</v>
      </c>
      <c r="AP47" s="509">
        <v>0</v>
      </c>
      <c r="AQ47" s="509">
        <v>0</v>
      </c>
      <c r="AR47" s="509">
        <v>0</v>
      </c>
      <c r="AS47" s="509">
        <v>0</v>
      </c>
      <c r="AT47" s="509">
        <v>0</v>
      </c>
      <c r="AU47" s="509">
        <v>0</v>
      </c>
      <c r="AV47" s="509">
        <v>0</v>
      </c>
      <c r="AW47" s="509">
        <v>0</v>
      </c>
      <c r="AX47" s="509">
        <v>0</v>
      </c>
      <c r="AY47" s="509">
        <v>0</v>
      </c>
      <c r="AZ47" s="509">
        <v>0</v>
      </c>
      <c r="BA47" s="509">
        <v>0</v>
      </c>
      <c r="BB47" s="509">
        <v>0</v>
      </c>
      <c r="BC47" s="509">
        <v>0</v>
      </c>
      <c r="BD47" s="509">
        <v>0</v>
      </c>
      <c r="BE47" s="509">
        <v>0</v>
      </c>
      <c r="BF47" s="509">
        <v>0</v>
      </c>
      <c r="BG47" s="509">
        <v>0</v>
      </c>
      <c r="BH47" s="509">
        <v>0</v>
      </c>
      <c r="BI47" s="509">
        <v>0</v>
      </c>
      <c r="BJ47" s="509">
        <v>0</v>
      </c>
      <c r="BK47" s="509">
        <v>0</v>
      </c>
      <c r="BL47" s="509">
        <v>0</v>
      </c>
      <c r="BM47" s="509">
        <v>0</v>
      </c>
      <c r="BN47" s="509">
        <v>0</v>
      </c>
      <c r="BO47" s="509">
        <v>0</v>
      </c>
      <c r="BP47" s="509">
        <v>0</v>
      </c>
      <c r="BQ47" s="509">
        <v>0</v>
      </c>
      <c r="BR47" s="509">
        <v>0</v>
      </c>
      <c r="BS47" s="509">
        <v>0</v>
      </c>
      <c r="BT47" s="509">
        <v>0</v>
      </c>
      <c r="BU47" s="509">
        <v>0</v>
      </c>
      <c r="BV47" s="509">
        <v>0</v>
      </c>
      <c r="BW47" s="509">
        <v>0</v>
      </c>
      <c r="BX47" s="509">
        <v>0</v>
      </c>
      <c r="BY47" s="509">
        <v>0</v>
      </c>
      <c r="BZ47" s="509">
        <v>0</v>
      </c>
      <c r="CA47" s="509">
        <v>0</v>
      </c>
      <c r="CB47" s="509">
        <v>0</v>
      </c>
      <c r="CC47" s="509">
        <v>0</v>
      </c>
      <c r="CD47" s="509">
        <v>0</v>
      </c>
      <c r="CE47" s="509">
        <v>0</v>
      </c>
      <c r="CF47" s="509">
        <v>0</v>
      </c>
      <c r="CG47" s="509">
        <v>0</v>
      </c>
      <c r="CH47" s="509">
        <v>0</v>
      </c>
      <c r="CI47" s="509">
        <v>0</v>
      </c>
      <c r="CJ47" s="509">
        <v>0</v>
      </c>
      <c r="CK47" s="509">
        <v>0</v>
      </c>
      <c r="CL47" s="509">
        <v>1</v>
      </c>
      <c r="CM47" s="509">
        <v>0</v>
      </c>
      <c r="CN47" s="509">
        <v>1</v>
      </c>
      <c r="CO47" s="509">
        <v>0</v>
      </c>
      <c r="CP47" s="509">
        <v>0</v>
      </c>
      <c r="CR47" s="509">
        <v>0</v>
      </c>
      <c r="CS47" s="509">
        <v>0</v>
      </c>
      <c r="CT47" s="509">
        <v>0</v>
      </c>
      <c r="CU47" s="509">
        <v>2</v>
      </c>
      <c r="CV47" s="509">
        <v>1</v>
      </c>
      <c r="CW47" s="509">
        <v>0</v>
      </c>
      <c r="CX47" s="509">
        <v>0</v>
      </c>
      <c r="CY47" s="509">
        <v>0</v>
      </c>
      <c r="CZ47" s="509">
        <v>5</v>
      </c>
      <c r="DA47" s="509">
        <v>0</v>
      </c>
      <c r="DB47" s="509">
        <v>0</v>
      </c>
      <c r="DC47" s="509">
        <v>10</v>
      </c>
      <c r="DD47" s="509">
        <v>0</v>
      </c>
      <c r="DE47" s="509">
        <v>15</v>
      </c>
      <c r="DF47" s="509">
        <v>0</v>
      </c>
      <c r="DG47" s="509">
        <v>0</v>
      </c>
      <c r="DH47" s="509">
        <v>0</v>
      </c>
    </row>
    <row r="48" spans="1:112" s="509" customFormat="1">
      <c r="A48" s="508" t="s">
        <v>573</v>
      </c>
      <c r="B48" s="509" t="s">
        <v>348</v>
      </c>
      <c r="C48" s="509" t="s">
        <v>851</v>
      </c>
    </row>
    <row r="49" spans="1:109" s="509" customFormat="1">
      <c r="A49" s="508" t="s">
        <v>574</v>
      </c>
      <c r="B49" s="509" t="s">
        <v>349</v>
      </c>
      <c r="C49" s="509" t="s">
        <v>851</v>
      </c>
      <c r="E49" s="509">
        <v>1</v>
      </c>
      <c r="F49" s="509">
        <v>1</v>
      </c>
      <c r="N49" s="509">
        <v>1</v>
      </c>
      <c r="Y49" s="509">
        <v>1</v>
      </c>
      <c r="BK49" s="509">
        <v>1</v>
      </c>
      <c r="BN49" s="509">
        <v>1</v>
      </c>
      <c r="BW49" s="509">
        <v>1</v>
      </c>
      <c r="CC49" s="509">
        <v>1</v>
      </c>
      <c r="CN49" s="509">
        <v>1</v>
      </c>
      <c r="CQ49" s="509">
        <v>1</v>
      </c>
      <c r="CU49" s="509">
        <v>2</v>
      </c>
      <c r="CV49" s="509">
        <v>1</v>
      </c>
      <c r="CZ49" s="509">
        <v>4</v>
      </c>
      <c r="DC49" s="509">
        <v>17</v>
      </c>
      <c r="DD49" s="509">
        <v>1</v>
      </c>
      <c r="DE49" s="509">
        <v>31</v>
      </c>
    </row>
    <row r="50" spans="1:109" s="509" customFormat="1">
      <c r="A50" s="508" t="s">
        <v>575</v>
      </c>
      <c r="B50" s="509" t="s">
        <v>1441</v>
      </c>
      <c r="C50" s="509">
        <v>0</v>
      </c>
      <c r="DC50" s="509">
        <v>0</v>
      </c>
    </row>
    <row r="51" spans="1:109" s="509" customFormat="1">
      <c r="A51" s="508" t="s">
        <v>576</v>
      </c>
      <c r="B51" s="509" t="s">
        <v>350</v>
      </c>
      <c r="C51" s="509">
        <v>0</v>
      </c>
      <c r="DC51" s="509">
        <v>0</v>
      </c>
    </row>
    <row r="52" spans="1:109" s="509" customFormat="1">
      <c r="A52" s="508" t="s">
        <v>577</v>
      </c>
      <c r="B52" s="509" t="s">
        <v>351</v>
      </c>
      <c r="C52" s="509">
        <v>0</v>
      </c>
      <c r="DC52" s="509">
        <v>0</v>
      </c>
    </row>
    <row r="53" spans="1:109" s="509" customFormat="1">
      <c r="A53" s="508" t="s">
        <v>578</v>
      </c>
      <c r="B53" s="509" t="s">
        <v>352</v>
      </c>
      <c r="C53" s="509">
        <v>0</v>
      </c>
      <c r="DC53" s="509">
        <v>0</v>
      </c>
    </row>
    <row r="54" spans="1:109" s="509" customFormat="1">
      <c r="A54" s="508" t="s">
        <v>579</v>
      </c>
      <c r="B54" s="509" t="s">
        <v>353</v>
      </c>
      <c r="C54" s="509">
        <v>0</v>
      </c>
      <c r="DC54" s="509">
        <v>0</v>
      </c>
    </row>
    <row r="55" spans="1:109" s="509" customFormat="1">
      <c r="A55" s="508" t="s">
        <v>580</v>
      </c>
      <c r="B55" s="509" t="s">
        <v>355</v>
      </c>
      <c r="C55" s="509">
        <v>0</v>
      </c>
      <c r="DC55" s="509">
        <v>0</v>
      </c>
    </row>
    <row r="56" spans="1:109" s="509" customFormat="1">
      <c r="A56" s="508" t="s">
        <v>581</v>
      </c>
      <c r="B56" s="509" t="s">
        <v>356</v>
      </c>
      <c r="C56" s="509">
        <v>0</v>
      </c>
      <c r="DC56" s="509">
        <v>0</v>
      </c>
    </row>
    <row r="57" spans="1:109" s="509" customFormat="1">
      <c r="A57" s="508" t="s">
        <v>582</v>
      </c>
      <c r="B57" s="509" t="s">
        <v>357</v>
      </c>
      <c r="C57" s="509">
        <v>0</v>
      </c>
      <c r="DC57" s="509">
        <v>0</v>
      </c>
    </row>
    <row r="58" spans="1:109" s="509" customFormat="1">
      <c r="A58" s="508" t="s">
        <v>583</v>
      </c>
      <c r="B58" s="509" t="s">
        <v>358</v>
      </c>
      <c r="C58" s="509">
        <v>0</v>
      </c>
      <c r="DC58" s="509">
        <v>0</v>
      </c>
    </row>
    <row r="59" spans="1:109" s="509" customFormat="1">
      <c r="A59" s="508" t="s">
        <v>584</v>
      </c>
      <c r="B59" s="509" t="s">
        <v>359</v>
      </c>
      <c r="C59" s="509">
        <v>0</v>
      </c>
      <c r="DC59" s="509">
        <v>0</v>
      </c>
    </row>
    <row r="60" spans="1:109" s="509" customFormat="1">
      <c r="A60" s="508" t="s">
        <v>585</v>
      </c>
      <c r="B60" s="509" t="s">
        <v>360</v>
      </c>
      <c r="C60" s="509">
        <v>0</v>
      </c>
      <c r="DC60" s="509">
        <v>0</v>
      </c>
    </row>
    <row r="61" spans="1:109" s="509" customFormat="1">
      <c r="A61" s="508" t="s">
        <v>586</v>
      </c>
      <c r="B61" s="509" t="s">
        <v>361</v>
      </c>
      <c r="C61" s="509">
        <v>0</v>
      </c>
      <c r="DC61" s="509">
        <v>0</v>
      </c>
    </row>
    <row r="62" spans="1:109" s="509" customFormat="1">
      <c r="A62" s="508" t="s">
        <v>587</v>
      </c>
      <c r="B62" s="509" t="s">
        <v>362</v>
      </c>
      <c r="C62" s="509">
        <v>0</v>
      </c>
      <c r="DC62" s="509">
        <v>0</v>
      </c>
    </row>
    <row r="63" spans="1:109" s="509" customFormat="1">
      <c r="A63" s="508" t="s">
        <v>588</v>
      </c>
      <c r="B63" s="509" t="s">
        <v>363</v>
      </c>
      <c r="C63" s="509">
        <v>0</v>
      </c>
      <c r="DC63" s="509">
        <v>0</v>
      </c>
    </row>
    <row r="64" spans="1:109" s="509" customFormat="1">
      <c r="A64" s="508" t="s">
        <v>589</v>
      </c>
      <c r="B64" s="509" t="s">
        <v>364</v>
      </c>
      <c r="C64" s="509">
        <v>0</v>
      </c>
      <c r="DC64" s="509">
        <v>0</v>
      </c>
    </row>
    <row r="65" spans="1:112" s="509" customFormat="1">
      <c r="A65" s="508" t="s">
        <v>590</v>
      </c>
      <c r="B65" s="509" t="s">
        <v>365</v>
      </c>
      <c r="C65" s="509">
        <v>0</v>
      </c>
      <c r="DC65" s="509">
        <v>0</v>
      </c>
    </row>
    <row r="66" spans="1:112" s="509" customFormat="1">
      <c r="A66" s="508" t="s">
        <v>591</v>
      </c>
      <c r="B66" s="509" t="s">
        <v>366</v>
      </c>
      <c r="C66" s="509">
        <v>0</v>
      </c>
      <c r="DC66" s="509">
        <v>0</v>
      </c>
    </row>
    <row r="67" spans="1:112" s="509" customFormat="1">
      <c r="A67" s="508" t="s">
        <v>592</v>
      </c>
      <c r="B67" s="509" t="s">
        <v>367</v>
      </c>
      <c r="C67" s="509">
        <v>0</v>
      </c>
      <c r="DC67" s="509">
        <v>0</v>
      </c>
    </row>
    <row r="68" spans="1:112" s="509" customFormat="1">
      <c r="A68" s="508" t="s">
        <v>593</v>
      </c>
      <c r="B68" s="509" t="s">
        <v>368</v>
      </c>
      <c r="C68" s="509">
        <v>0</v>
      </c>
      <c r="DC68" s="509">
        <v>0</v>
      </c>
    </row>
    <row r="69" spans="1:112" s="509" customFormat="1">
      <c r="A69" s="508" t="s">
        <v>594</v>
      </c>
      <c r="B69" s="509" t="s">
        <v>369</v>
      </c>
      <c r="C69" s="509">
        <v>0</v>
      </c>
      <c r="DC69" s="509">
        <v>0</v>
      </c>
    </row>
    <row r="70" spans="1:112" s="509" customFormat="1">
      <c r="A70" s="508" t="s">
        <v>595</v>
      </c>
      <c r="B70" s="509" t="s">
        <v>370</v>
      </c>
      <c r="C70" s="509">
        <v>0</v>
      </c>
      <c r="DC70" s="509">
        <v>0</v>
      </c>
    </row>
    <row r="71" spans="1:112" s="509" customFormat="1">
      <c r="A71" s="508" t="s">
        <v>596</v>
      </c>
      <c r="B71" s="509" t="s">
        <v>1392</v>
      </c>
      <c r="C71" s="509">
        <v>0</v>
      </c>
      <c r="DC71" s="509">
        <v>0</v>
      </c>
    </row>
    <row r="72" spans="1:112" s="509" customFormat="1">
      <c r="A72" s="508" t="s">
        <v>597</v>
      </c>
      <c r="B72" s="509" t="s">
        <v>371</v>
      </c>
      <c r="C72" s="509">
        <v>0</v>
      </c>
      <c r="DC72" s="509">
        <v>0</v>
      </c>
    </row>
    <row r="73" spans="1:112" s="509" customFormat="1">
      <c r="A73" s="508" t="s">
        <v>598</v>
      </c>
      <c r="B73" s="509" t="s">
        <v>372</v>
      </c>
      <c r="C73" s="509">
        <v>0</v>
      </c>
      <c r="DC73" s="509">
        <v>0</v>
      </c>
    </row>
    <row r="74" spans="1:112" s="509" customFormat="1">
      <c r="A74" s="508" t="s">
        <v>599</v>
      </c>
      <c r="B74" s="509" t="s">
        <v>373</v>
      </c>
      <c r="C74" s="509">
        <v>0</v>
      </c>
      <c r="DC74" s="509">
        <v>0</v>
      </c>
    </row>
    <row r="75" spans="1:112" s="509" customFormat="1">
      <c r="A75" s="508" t="s">
        <v>600</v>
      </c>
      <c r="B75" s="509" t="s">
        <v>374</v>
      </c>
      <c r="C75" s="509">
        <v>0</v>
      </c>
      <c r="DC75" s="509">
        <v>0</v>
      </c>
    </row>
    <row r="76" spans="1:112" s="509" customFormat="1">
      <c r="A76" s="508" t="s">
        <v>601</v>
      </c>
      <c r="B76" s="509" t="s">
        <v>375</v>
      </c>
      <c r="C76" s="509">
        <v>0</v>
      </c>
      <c r="DC76" s="509">
        <v>0</v>
      </c>
    </row>
    <row r="77" spans="1:112" s="509" customFormat="1">
      <c r="A77" s="508" t="s">
        <v>602</v>
      </c>
      <c r="B77" s="509" t="s">
        <v>376</v>
      </c>
      <c r="C77" s="509" t="s">
        <v>4052</v>
      </c>
      <c r="G77" s="509">
        <v>6</v>
      </c>
      <c r="N77" s="509">
        <v>1</v>
      </c>
      <c r="BP77" s="509">
        <v>1</v>
      </c>
      <c r="BX77" s="509">
        <v>1</v>
      </c>
      <c r="CB77" s="509">
        <v>1</v>
      </c>
      <c r="CC77" s="509">
        <v>2</v>
      </c>
      <c r="CD77" s="509">
        <v>2</v>
      </c>
      <c r="CF77" s="509">
        <v>5</v>
      </c>
      <c r="CI77" s="509">
        <v>1</v>
      </c>
      <c r="CZ77" s="509">
        <v>15</v>
      </c>
      <c r="DA77" s="509">
        <v>1</v>
      </c>
      <c r="DC77" s="509">
        <v>36</v>
      </c>
      <c r="DD77" s="509">
        <v>1</v>
      </c>
      <c r="DE77" s="509">
        <v>24</v>
      </c>
      <c r="DF77" s="509">
        <v>3</v>
      </c>
      <c r="DH77" s="509">
        <v>20</v>
      </c>
    </row>
    <row r="78" spans="1:112" s="509" customFormat="1">
      <c r="A78" s="508" t="s">
        <v>603</v>
      </c>
      <c r="B78" s="509" t="s">
        <v>377</v>
      </c>
      <c r="C78" s="509">
        <v>0</v>
      </c>
      <c r="DC78" s="509">
        <v>0</v>
      </c>
    </row>
    <row r="79" spans="1:112" s="509" customFormat="1">
      <c r="A79" s="508" t="s">
        <v>604</v>
      </c>
      <c r="B79" s="509" t="s">
        <v>378</v>
      </c>
      <c r="C79" s="509">
        <v>0</v>
      </c>
      <c r="DC79" s="509">
        <v>0</v>
      </c>
    </row>
    <row r="80" spans="1:112" s="509" customFormat="1">
      <c r="A80" s="508" t="s">
        <v>605</v>
      </c>
      <c r="B80" s="509" t="s">
        <v>379</v>
      </c>
      <c r="C80" s="509">
        <v>0</v>
      </c>
      <c r="DC80" s="509">
        <v>0</v>
      </c>
    </row>
    <row r="81" spans="1:112" s="509" customFormat="1">
      <c r="A81" s="508" t="s">
        <v>606</v>
      </c>
      <c r="B81" s="509" t="s">
        <v>380</v>
      </c>
      <c r="C81" s="509">
        <v>0</v>
      </c>
      <c r="DC81" s="509">
        <v>0</v>
      </c>
    </row>
    <row r="82" spans="1:112" s="509" customFormat="1">
      <c r="A82" s="508" t="s">
        <v>607</v>
      </c>
      <c r="B82" s="509" t="s">
        <v>381</v>
      </c>
      <c r="C82" s="509">
        <v>0</v>
      </c>
      <c r="DC82" s="509">
        <v>0</v>
      </c>
    </row>
    <row r="83" spans="1:112" s="509" customFormat="1">
      <c r="A83" s="508" t="s">
        <v>2184</v>
      </c>
      <c r="B83" s="509" t="s">
        <v>1827</v>
      </c>
      <c r="C83" s="509">
        <v>0</v>
      </c>
      <c r="DC83" s="509">
        <v>0</v>
      </c>
    </row>
    <row r="84" spans="1:112" s="509" customFormat="1">
      <c r="A84" s="508" t="s">
        <v>608</v>
      </c>
      <c r="B84" s="509" t="s">
        <v>382</v>
      </c>
      <c r="C84" s="509">
        <v>0</v>
      </c>
      <c r="DC84" s="509">
        <v>0</v>
      </c>
    </row>
    <row r="85" spans="1:112" s="509" customFormat="1">
      <c r="A85" s="508" t="s">
        <v>609</v>
      </c>
      <c r="B85" s="509" t="s">
        <v>311</v>
      </c>
      <c r="C85" s="509">
        <v>0</v>
      </c>
      <c r="DC85" s="509">
        <v>0</v>
      </c>
    </row>
    <row r="86" spans="1:112" s="509" customFormat="1">
      <c r="A86" s="508" t="s">
        <v>610</v>
      </c>
      <c r="B86" s="509" t="s">
        <v>383</v>
      </c>
      <c r="C86" s="509">
        <v>0</v>
      </c>
      <c r="DC86" s="509">
        <v>0</v>
      </c>
    </row>
    <row r="87" spans="1:112" s="509" customFormat="1">
      <c r="A87" s="508" t="s">
        <v>611</v>
      </c>
      <c r="B87" s="509" t="s">
        <v>384</v>
      </c>
      <c r="C87" s="509">
        <v>0</v>
      </c>
      <c r="DC87" s="509">
        <v>0</v>
      </c>
    </row>
    <row r="88" spans="1:112" s="509" customFormat="1">
      <c r="A88" s="508" t="s">
        <v>612</v>
      </c>
      <c r="B88" s="509" t="s">
        <v>385</v>
      </c>
      <c r="C88" s="509">
        <v>0</v>
      </c>
      <c r="DC88" s="509">
        <v>0</v>
      </c>
    </row>
    <row r="89" spans="1:112" s="509" customFormat="1">
      <c r="A89" s="508" t="s">
        <v>613</v>
      </c>
      <c r="B89" s="509" t="s">
        <v>386</v>
      </c>
      <c r="C89" s="509">
        <v>0</v>
      </c>
      <c r="DC89" s="509">
        <v>0</v>
      </c>
    </row>
    <row r="90" spans="1:112" s="509" customFormat="1">
      <c r="A90" s="508" t="s">
        <v>614</v>
      </c>
      <c r="B90" s="509" t="s">
        <v>1912</v>
      </c>
      <c r="C90" s="509">
        <v>0</v>
      </c>
      <c r="DC90" s="509">
        <v>0</v>
      </c>
    </row>
    <row r="91" spans="1:112" s="509" customFormat="1">
      <c r="A91" s="508" t="s">
        <v>615</v>
      </c>
      <c r="B91" s="509" t="s">
        <v>388</v>
      </c>
      <c r="C91" s="509">
        <v>0</v>
      </c>
      <c r="DC91" s="509">
        <v>0</v>
      </c>
    </row>
    <row r="92" spans="1:112" s="509" customFormat="1">
      <c r="A92" s="508" t="s">
        <v>616</v>
      </c>
      <c r="B92" s="509" t="s">
        <v>389</v>
      </c>
      <c r="C92" s="509">
        <v>0</v>
      </c>
      <c r="DC92" s="509">
        <v>0</v>
      </c>
    </row>
    <row r="93" spans="1:112" s="509" customFormat="1">
      <c r="A93" s="508" t="s">
        <v>617</v>
      </c>
      <c r="B93" s="509" t="s">
        <v>390</v>
      </c>
      <c r="C93" s="509">
        <v>0</v>
      </c>
      <c r="DC93" s="509">
        <v>0</v>
      </c>
    </row>
    <row r="94" spans="1:112" s="509" customFormat="1">
      <c r="A94" s="508" t="s">
        <v>618</v>
      </c>
      <c r="B94" s="509" t="s">
        <v>391</v>
      </c>
      <c r="C94" s="509">
        <v>0</v>
      </c>
      <c r="DC94" s="509">
        <v>0</v>
      </c>
    </row>
    <row r="95" spans="1:112" s="509" customFormat="1">
      <c r="A95" s="508" t="s">
        <v>619</v>
      </c>
      <c r="B95" s="509" t="s">
        <v>392</v>
      </c>
      <c r="C95" s="509">
        <v>0</v>
      </c>
      <c r="DC95" s="509">
        <v>0</v>
      </c>
    </row>
    <row r="96" spans="1:112" s="509" customFormat="1">
      <c r="A96" s="508" t="s">
        <v>620</v>
      </c>
      <c r="B96" s="509" t="s">
        <v>393</v>
      </c>
      <c r="C96" s="509" t="s">
        <v>852</v>
      </c>
      <c r="D96" s="509">
        <v>0</v>
      </c>
      <c r="E96" s="509">
        <v>2</v>
      </c>
      <c r="F96" s="509">
        <v>2</v>
      </c>
      <c r="G96" s="509">
        <v>2</v>
      </c>
      <c r="H96" s="509">
        <v>9</v>
      </c>
      <c r="I96" s="509">
        <v>1</v>
      </c>
      <c r="J96" s="509">
        <v>0</v>
      </c>
      <c r="K96" s="509">
        <v>0</v>
      </c>
      <c r="L96" s="509">
        <v>0</v>
      </c>
      <c r="M96" s="509">
        <v>0</v>
      </c>
      <c r="N96" s="509">
        <v>7</v>
      </c>
      <c r="O96" s="509">
        <v>1</v>
      </c>
      <c r="P96" s="509">
        <v>0</v>
      </c>
      <c r="Q96" s="509">
        <v>0</v>
      </c>
      <c r="R96" s="509">
        <v>0</v>
      </c>
      <c r="S96" s="509">
        <v>0</v>
      </c>
      <c r="T96" s="509">
        <v>3</v>
      </c>
      <c r="U96" s="509">
        <v>1</v>
      </c>
      <c r="V96" s="509">
        <v>0</v>
      </c>
      <c r="W96" s="509">
        <v>1</v>
      </c>
      <c r="X96" s="509">
        <v>0</v>
      </c>
      <c r="Y96" s="509">
        <v>25</v>
      </c>
      <c r="Z96" s="509">
        <v>0</v>
      </c>
      <c r="AA96" s="509">
        <v>0</v>
      </c>
      <c r="AB96" s="509">
        <v>0</v>
      </c>
      <c r="AC96" s="509">
        <v>0</v>
      </c>
      <c r="AD96" s="509">
        <v>0</v>
      </c>
      <c r="AE96" s="509">
        <v>1</v>
      </c>
      <c r="AF96" s="509">
        <v>1</v>
      </c>
      <c r="AG96" s="509">
        <v>1</v>
      </c>
      <c r="AH96" s="509">
        <v>0</v>
      </c>
      <c r="AI96" s="509">
        <v>0</v>
      </c>
      <c r="AJ96" s="509">
        <v>0</v>
      </c>
      <c r="AK96" s="509">
        <v>0</v>
      </c>
      <c r="AL96" s="509">
        <v>0</v>
      </c>
      <c r="AM96" s="509">
        <v>0</v>
      </c>
      <c r="AN96" s="509">
        <v>0</v>
      </c>
      <c r="AO96" s="509">
        <v>0</v>
      </c>
      <c r="AP96" s="509">
        <v>1</v>
      </c>
      <c r="AQ96" s="509">
        <v>5</v>
      </c>
      <c r="AR96" s="509">
        <v>0</v>
      </c>
      <c r="AS96" s="509">
        <v>0</v>
      </c>
      <c r="AT96" s="509">
        <v>0</v>
      </c>
      <c r="AU96" s="509">
        <v>0</v>
      </c>
      <c r="AV96" s="509">
        <v>0</v>
      </c>
      <c r="AW96" s="509">
        <v>0</v>
      </c>
      <c r="AX96" s="509">
        <v>0</v>
      </c>
      <c r="AY96" s="509">
        <v>0</v>
      </c>
      <c r="AZ96" s="509">
        <v>0</v>
      </c>
      <c r="BA96" s="509">
        <v>0</v>
      </c>
      <c r="BB96" s="509">
        <v>0</v>
      </c>
      <c r="BC96" s="509">
        <v>0</v>
      </c>
      <c r="BD96" s="509">
        <v>0</v>
      </c>
      <c r="BE96" s="509">
        <v>4</v>
      </c>
      <c r="BF96" s="509">
        <v>2</v>
      </c>
      <c r="BG96" s="509">
        <v>0</v>
      </c>
      <c r="BH96" s="509">
        <v>0</v>
      </c>
      <c r="BI96" s="509">
        <v>0</v>
      </c>
      <c r="BJ96" s="509">
        <v>0</v>
      </c>
      <c r="BK96" s="509">
        <v>1</v>
      </c>
      <c r="BL96" s="509">
        <v>0</v>
      </c>
      <c r="BM96" s="509">
        <v>0</v>
      </c>
      <c r="BN96" s="509">
        <v>2</v>
      </c>
      <c r="BO96" s="509">
        <v>4</v>
      </c>
      <c r="BP96" s="509">
        <v>3</v>
      </c>
      <c r="BQ96" s="509">
        <v>0</v>
      </c>
      <c r="BR96" s="509">
        <v>1</v>
      </c>
      <c r="BS96" s="509">
        <v>2</v>
      </c>
      <c r="BT96" s="509">
        <v>1</v>
      </c>
      <c r="BU96" s="509">
        <v>0</v>
      </c>
      <c r="BV96" s="509">
        <v>0</v>
      </c>
      <c r="BW96" s="509">
        <v>1</v>
      </c>
      <c r="BX96" s="509">
        <v>12</v>
      </c>
      <c r="BY96" s="509">
        <v>0</v>
      </c>
      <c r="BZ96" s="509">
        <v>0</v>
      </c>
      <c r="CA96" s="509">
        <v>0</v>
      </c>
      <c r="CB96" s="509">
        <v>6</v>
      </c>
      <c r="CC96" s="509">
        <v>39</v>
      </c>
      <c r="CD96" s="509">
        <v>3</v>
      </c>
      <c r="CE96" s="509">
        <v>0</v>
      </c>
      <c r="CF96" s="509">
        <v>15</v>
      </c>
      <c r="CG96" s="509">
        <v>0</v>
      </c>
      <c r="CH96" s="509">
        <v>2</v>
      </c>
      <c r="CI96" s="509">
        <v>22</v>
      </c>
      <c r="CJ96" s="509">
        <v>0</v>
      </c>
      <c r="CK96" s="509">
        <v>0</v>
      </c>
      <c r="CL96" s="509">
        <v>2</v>
      </c>
      <c r="CM96" s="509">
        <v>0</v>
      </c>
      <c r="CN96" s="509">
        <v>2</v>
      </c>
      <c r="CO96" s="509">
        <v>0</v>
      </c>
      <c r="CP96" s="509">
        <v>0</v>
      </c>
      <c r="CQ96" s="509">
        <v>0</v>
      </c>
      <c r="CR96" s="509">
        <v>0</v>
      </c>
      <c r="CS96" s="509">
        <v>0</v>
      </c>
      <c r="CT96" s="509">
        <v>2</v>
      </c>
      <c r="CU96" s="509">
        <v>9</v>
      </c>
      <c r="CV96" s="509">
        <v>2</v>
      </c>
      <c r="CW96" s="509">
        <v>0</v>
      </c>
      <c r="CX96" s="509">
        <v>1</v>
      </c>
      <c r="CY96" s="509">
        <v>0</v>
      </c>
      <c r="CZ96" s="509">
        <v>114</v>
      </c>
      <c r="DA96" s="509">
        <v>6</v>
      </c>
      <c r="DB96" s="509">
        <v>2</v>
      </c>
      <c r="DC96" s="509">
        <v>323</v>
      </c>
      <c r="DD96" s="509">
        <v>16</v>
      </c>
      <c r="DE96" s="509">
        <v>157</v>
      </c>
      <c r="DF96" s="509">
        <v>3</v>
      </c>
      <c r="DG96" s="509">
        <v>0</v>
      </c>
      <c r="DH96" s="509">
        <v>108</v>
      </c>
    </row>
    <row r="97" spans="1:109" s="509" customFormat="1">
      <c r="A97" s="508" t="s">
        <v>621</v>
      </c>
      <c r="B97" s="509" t="s">
        <v>394</v>
      </c>
      <c r="C97" s="509" t="s">
        <v>852</v>
      </c>
      <c r="F97" s="509">
        <v>1</v>
      </c>
      <c r="H97" s="509">
        <v>1</v>
      </c>
      <c r="Y97" s="509">
        <v>1</v>
      </c>
      <c r="AF97" s="509">
        <v>1</v>
      </c>
      <c r="BN97" s="509">
        <v>1</v>
      </c>
      <c r="BS97" s="509">
        <v>1</v>
      </c>
      <c r="CB97" s="509">
        <v>3</v>
      </c>
      <c r="CC97" s="509">
        <v>2</v>
      </c>
      <c r="CF97" s="509">
        <v>5</v>
      </c>
      <c r="CI97" s="509">
        <v>3</v>
      </c>
      <c r="CL97" s="509">
        <v>0</v>
      </c>
      <c r="CU97" s="509">
        <v>1</v>
      </c>
      <c r="CZ97" s="509">
        <v>2</v>
      </c>
      <c r="DA97" s="509">
        <v>2</v>
      </c>
      <c r="DC97" s="509">
        <v>24</v>
      </c>
      <c r="DD97" s="509">
        <v>4</v>
      </c>
      <c r="DE97" s="509">
        <v>11</v>
      </c>
    </row>
    <row r="98" spans="1:109" s="509" customFormat="1">
      <c r="A98" s="508" t="s">
        <v>622</v>
      </c>
      <c r="B98" s="509" t="s">
        <v>395</v>
      </c>
      <c r="C98" s="509">
        <v>0</v>
      </c>
      <c r="DC98" s="509">
        <v>0</v>
      </c>
    </row>
    <row r="99" spans="1:109" s="509" customFormat="1">
      <c r="A99" s="508" t="s">
        <v>623</v>
      </c>
      <c r="B99" s="509" t="s">
        <v>396</v>
      </c>
      <c r="C99" s="509">
        <v>0</v>
      </c>
      <c r="DC99" s="509">
        <v>0</v>
      </c>
    </row>
    <row r="100" spans="1:109" s="509" customFormat="1">
      <c r="A100" s="508" t="s">
        <v>624</v>
      </c>
      <c r="B100" s="509" t="s">
        <v>397</v>
      </c>
      <c r="C100" s="509">
        <v>0</v>
      </c>
      <c r="DC100" s="509">
        <v>0</v>
      </c>
    </row>
    <row r="101" spans="1:109" s="509" customFormat="1">
      <c r="A101" s="508" t="s">
        <v>625</v>
      </c>
      <c r="B101" s="509" t="s">
        <v>1825</v>
      </c>
      <c r="C101" s="509">
        <v>0</v>
      </c>
      <c r="DC101" s="509">
        <v>0</v>
      </c>
    </row>
    <row r="102" spans="1:109" s="509" customFormat="1">
      <c r="A102" s="508" t="s">
        <v>626</v>
      </c>
      <c r="B102" s="509" t="s">
        <v>399</v>
      </c>
      <c r="C102" s="509">
        <v>0</v>
      </c>
      <c r="DC102" s="509">
        <v>0</v>
      </c>
    </row>
    <row r="103" spans="1:109" s="509" customFormat="1">
      <c r="A103" s="508" t="s">
        <v>627</v>
      </c>
      <c r="B103" s="509" t="s">
        <v>400</v>
      </c>
      <c r="C103" s="509">
        <v>0</v>
      </c>
      <c r="DC103" s="509">
        <v>0</v>
      </c>
    </row>
    <row r="104" spans="1:109" s="509" customFormat="1">
      <c r="A104" s="508" t="s">
        <v>628</v>
      </c>
      <c r="B104" s="509" t="s">
        <v>401</v>
      </c>
      <c r="C104" s="509">
        <v>0</v>
      </c>
      <c r="DC104" s="509">
        <v>0</v>
      </c>
    </row>
    <row r="105" spans="1:109" s="509" customFormat="1">
      <c r="A105" s="508" t="s">
        <v>629</v>
      </c>
      <c r="B105" s="509" t="s">
        <v>402</v>
      </c>
      <c r="C105" s="509">
        <v>0</v>
      </c>
      <c r="DC105" s="509">
        <v>0</v>
      </c>
    </row>
    <row r="106" spans="1:109" s="509" customFormat="1">
      <c r="A106" s="508" t="s">
        <v>630</v>
      </c>
      <c r="B106" s="509" t="s">
        <v>403</v>
      </c>
      <c r="C106" s="509">
        <v>0</v>
      </c>
      <c r="DC106" s="509">
        <v>0</v>
      </c>
    </row>
    <row r="107" spans="1:109" s="509" customFormat="1">
      <c r="A107" s="508" t="s">
        <v>631</v>
      </c>
      <c r="B107" s="509" t="s">
        <v>404</v>
      </c>
      <c r="C107" s="509">
        <v>0</v>
      </c>
      <c r="DC107" s="509">
        <v>0</v>
      </c>
    </row>
    <row r="108" spans="1:109" s="509" customFormat="1">
      <c r="A108" s="508" t="s">
        <v>632</v>
      </c>
      <c r="B108" s="509" t="s">
        <v>405</v>
      </c>
      <c r="C108" s="509">
        <v>0</v>
      </c>
      <c r="DC108" s="509">
        <v>0</v>
      </c>
    </row>
    <row r="109" spans="1:109" s="509" customFormat="1">
      <c r="A109" s="508" t="s">
        <v>633</v>
      </c>
      <c r="B109" s="509" t="s">
        <v>406</v>
      </c>
      <c r="C109" s="509">
        <v>0</v>
      </c>
      <c r="DC109" s="509">
        <v>0</v>
      </c>
    </row>
    <row r="110" spans="1:109" s="509" customFormat="1">
      <c r="A110" s="508" t="s">
        <v>634</v>
      </c>
      <c r="B110" s="509" t="s">
        <v>407</v>
      </c>
      <c r="C110" s="509">
        <v>0</v>
      </c>
      <c r="DC110" s="509">
        <v>0</v>
      </c>
    </row>
    <row r="111" spans="1:109" s="509" customFormat="1">
      <c r="A111" s="508" t="s">
        <v>635</v>
      </c>
      <c r="B111" s="509" t="s">
        <v>408</v>
      </c>
      <c r="C111" s="509">
        <v>0</v>
      </c>
      <c r="DC111" s="509">
        <v>0</v>
      </c>
    </row>
    <row r="112" spans="1:109" s="509" customFormat="1">
      <c r="A112" s="508" t="s">
        <v>636</v>
      </c>
      <c r="B112" s="509" t="s">
        <v>409</v>
      </c>
      <c r="C112" s="509">
        <v>0</v>
      </c>
      <c r="DC112" s="509">
        <v>0</v>
      </c>
    </row>
    <row r="113" spans="1:112" s="509" customFormat="1">
      <c r="A113" s="508" t="s">
        <v>637</v>
      </c>
      <c r="B113" s="509" t="s">
        <v>410</v>
      </c>
      <c r="C113" s="509">
        <v>0</v>
      </c>
      <c r="DC113" s="509">
        <v>0</v>
      </c>
    </row>
    <row r="114" spans="1:112" s="509" customFormat="1">
      <c r="A114" s="508" t="s">
        <v>638</v>
      </c>
      <c r="B114" s="509" t="s">
        <v>411</v>
      </c>
      <c r="C114" s="509">
        <v>0</v>
      </c>
      <c r="DC114" s="509">
        <v>0</v>
      </c>
    </row>
    <row r="115" spans="1:112" s="509" customFormat="1">
      <c r="A115" s="508" t="s">
        <v>639</v>
      </c>
      <c r="B115" s="509" t="s">
        <v>412</v>
      </c>
      <c r="C115" s="509">
        <v>0</v>
      </c>
      <c r="DC115" s="509">
        <v>0</v>
      </c>
    </row>
    <row r="116" spans="1:112" s="509" customFormat="1">
      <c r="A116" s="508" t="s">
        <v>640</v>
      </c>
      <c r="B116" s="509" t="s">
        <v>413</v>
      </c>
      <c r="C116" s="509">
        <v>0</v>
      </c>
      <c r="DC116" s="509">
        <v>0</v>
      </c>
    </row>
    <row r="117" spans="1:112" s="509" customFormat="1">
      <c r="A117" s="508" t="s">
        <v>641</v>
      </c>
      <c r="B117" s="509" t="s">
        <v>414</v>
      </c>
      <c r="C117" s="509">
        <v>0</v>
      </c>
      <c r="DC117" s="509">
        <v>0</v>
      </c>
    </row>
    <row r="118" spans="1:112" s="509" customFormat="1">
      <c r="A118" s="508" t="s">
        <v>642</v>
      </c>
      <c r="B118" s="509" t="s">
        <v>415</v>
      </c>
      <c r="C118" s="509">
        <v>0</v>
      </c>
      <c r="DC118" s="509">
        <v>0</v>
      </c>
    </row>
    <row r="119" spans="1:112" s="509" customFormat="1">
      <c r="A119" s="508" t="s">
        <v>643</v>
      </c>
      <c r="B119" s="509" t="s">
        <v>1913</v>
      </c>
      <c r="C119" s="509">
        <v>0</v>
      </c>
      <c r="DC119" s="509">
        <v>0</v>
      </c>
    </row>
    <row r="120" spans="1:112" s="509" customFormat="1">
      <c r="A120" s="508" t="s">
        <v>644</v>
      </c>
      <c r="B120" s="509" t="s">
        <v>417</v>
      </c>
      <c r="C120" s="509">
        <v>0</v>
      </c>
      <c r="DC120" s="509">
        <v>0</v>
      </c>
    </row>
    <row r="121" spans="1:112" s="509" customFormat="1">
      <c r="A121" s="508" t="s">
        <v>645</v>
      </c>
      <c r="B121" s="509" t="s">
        <v>418</v>
      </c>
      <c r="C121" s="509">
        <v>0</v>
      </c>
      <c r="DC121" s="509">
        <v>0</v>
      </c>
    </row>
    <row r="122" spans="1:112" s="509" customFormat="1">
      <c r="A122" s="508" t="s">
        <v>646</v>
      </c>
      <c r="B122" s="509" t="s">
        <v>419</v>
      </c>
      <c r="C122" s="509">
        <v>0</v>
      </c>
      <c r="DC122" s="509">
        <v>0</v>
      </c>
    </row>
    <row r="123" spans="1:112" s="509" customFormat="1">
      <c r="A123" s="508" t="s">
        <v>647</v>
      </c>
      <c r="B123" s="509" t="s">
        <v>420</v>
      </c>
      <c r="C123" s="509">
        <v>0</v>
      </c>
      <c r="DC123" s="509">
        <v>0</v>
      </c>
    </row>
    <row r="124" spans="1:112" s="509" customFormat="1">
      <c r="A124" s="508" t="s">
        <v>648</v>
      </c>
      <c r="B124" s="509" t="s">
        <v>421</v>
      </c>
      <c r="C124" s="509" t="s">
        <v>853</v>
      </c>
      <c r="G124" s="509">
        <v>7</v>
      </c>
      <c r="H124" s="509">
        <v>1</v>
      </c>
      <c r="CT124" s="509">
        <v>2</v>
      </c>
      <c r="CU124" s="509">
        <v>1</v>
      </c>
      <c r="CZ124" s="509">
        <v>4</v>
      </c>
      <c r="DA124" s="509">
        <v>1</v>
      </c>
      <c r="DB124" s="509">
        <v>1</v>
      </c>
      <c r="DC124" s="509">
        <v>17</v>
      </c>
      <c r="DD124" s="509">
        <v>1</v>
      </c>
      <c r="DE124" s="509">
        <v>5</v>
      </c>
    </row>
    <row r="125" spans="1:112" s="509" customFormat="1">
      <c r="A125" s="508" t="s">
        <v>649</v>
      </c>
      <c r="B125" s="509" t="s">
        <v>422</v>
      </c>
      <c r="C125" s="509">
        <v>0</v>
      </c>
      <c r="DC125" s="509">
        <v>0</v>
      </c>
    </row>
    <row r="126" spans="1:112" s="509" customFormat="1">
      <c r="A126" s="508" t="s">
        <v>650</v>
      </c>
      <c r="B126" s="509" t="s">
        <v>423</v>
      </c>
      <c r="C126" s="509" t="s">
        <v>854</v>
      </c>
      <c r="D126" s="509">
        <v>0</v>
      </c>
      <c r="E126" s="509">
        <v>0</v>
      </c>
      <c r="F126" s="509">
        <v>0</v>
      </c>
      <c r="G126" s="509">
        <v>0</v>
      </c>
      <c r="H126" s="509">
        <v>0</v>
      </c>
      <c r="I126" s="509">
        <v>0</v>
      </c>
      <c r="J126" s="509">
        <v>0</v>
      </c>
      <c r="K126" s="509">
        <v>0</v>
      </c>
      <c r="L126" s="509">
        <v>0</v>
      </c>
      <c r="M126" s="509">
        <v>0</v>
      </c>
      <c r="N126" s="509">
        <v>0</v>
      </c>
      <c r="O126" s="509">
        <v>0</v>
      </c>
      <c r="P126" s="509">
        <v>0</v>
      </c>
      <c r="Q126" s="509">
        <v>0</v>
      </c>
      <c r="R126" s="509">
        <v>0</v>
      </c>
      <c r="S126" s="509">
        <v>0</v>
      </c>
      <c r="T126" s="509">
        <v>0</v>
      </c>
      <c r="U126" s="509">
        <v>0</v>
      </c>
      <c r="V126" s="509">
        <v>0</v>
      </c>
      <c r="W126" s="509">
        <v>0</v>
      </c>
      <c r="X126" s="509">
        <v>0</v>
      </c>
      <c r="Y126" s="509">
        <v>0</v>
      </c>
      <c r="Z126" s="509">
        <v>0</v>
      </c>
      <c r="AA126" s="509">
        <v>0</v>
      </c>
      <c r="AB126" s="509">
        <v>0</v>
      </c>
      <c r="AC126" s="509">
        <v>0</v>
      </c>
      <c r="AD126" s="509">
        <v>0</v>
      </c>
      <c r="AE126" s="509">
        <v>0</v>
      </c>
      <c r="AF126" s="509">
        <v>0</v>
      </c>
      <c r="AG126" s="509">
        <v>0</v>
      </c>
      <c r="AH126" s="509">
        <v>0</v>
      </c>
      <c r="AI126" s="509">
        <v>0</v>
      </c>
      <c r="AJ126" s="509">
        <v>0</v>
      </c>
      <c r="AK126" s="509">
        <v>0</v>
      </c>
      <c r="AL126" s="509">
        <v>0</v>
      </c>
      <c r="AM126" s="509">
        <v>0</v>
      </c>
      <c r="AN126" s="509">
        <v>0</v>
      </c>
      <c r="AO126" s="509">
        <v>0</v>
      </c>
      <c r="AP126" s="509">
        <v>0</v>
      </c>
      <c r="AQ126" s="509">
        <v>0</v>
      </c>
      <c r="AR126" s="509">
        <v>0</v>
      </c>
      <c r="AS126" s="509">
        <v>0</v>
      </c>
      <c r="AT126" s="509">
        <v>0</v>
      </c>
      <c r="AU126" s="509">
        <v>0</v>
      </c>
      <c r="AV126" s="509">
        <v>0</v>
      </c>
      <c r="AW126" s="509">
        <v>0</v>
      </c>
      <c r="AX126" s="509">
        <v>0</v>
      </c>
      <c r="AY126" s="509">
        <v>0</v>
      </c>
      <c r="AZ126" s="509">
        <v>0</v>
      </c>
      <c r="BA126" s="509">
        <v>0</v>
      </c>
      <c r="BB126" s="509">
        <v>0</v>
      </c>
      <c r="BC126" s="509">
        <v>0</v>
      </c>
      <c r="BD126" s="509">
        <v>0</v>
      </c>
      <c r="BE126" s="509">
        <v>0</v>
      </c>
      <c r="BF126" s="509">
        <v>0</v>
      </c>
      <c r="BG126" s="509">
        <v>0</v>
      </c>
      <c r="BH126" s="509">
        <v>0</v>
      </c>
      <c r="BI126" s="509">
        <v>0</v>
      </c>
      <c r="BJ126" s="509">
        <v>0</v>
      </c>
      <c r="BK126" s="509">
        <v>0</v>
      </c>
      <c r="BL126" s="509">
        <v>0</v>
      </c>
      <c r="BM126" s="509">
        <v>0</v>
      </c>
      <c r="BN126" s="509">
        <v>0</v>
      </c>
      <c r="BO126" s="509">
        <v>0</v>
      </c>
      <c r="BP126" s="509">
        <v>0</v>
      </c>
      <c r="BQ126" s="509">
        <v>0</v>
      </c>
      <c r="BR126" s="509">
        <v>0</v>
      </c>
      <c r="BS126" s="509">
        <v>0</v>
      </c>
      <c r="BT126" s="509">
        <v>0</v>
      </c>
      <c r="BU126" s="509">
        <v>1</v>
      </c>
      <c r="BV126" s="509">
        <v>0</v>
      </c>
      <c r="BW126" s="509">
        <v>0</v>
      </c>
      <c r="BX126" s="509">
        <v>0</v>
      </c>
      <c r="BY126" s="509">
        <v>0</v>
      </c>
      <c r="BZ126" s="509">
        <v>0</v>
      </c>
      <c r="CA126" s="509">
        <v>0</v>
      </c>
      <c r="CB126" s="509">
        <v>2</v>
      </c>
      <c r="CC126" s="509">
        <v>1</v>
      </c>
      <c r="CD126" s="509">
        <v>1</v>
      </c>
      <c r="CE126" s="509">
        <v>0</v>
      </c>
      <c r="CF126" s="509">
        <v>3</v>
      </c>
      <c r="CG126" s="509">
        <v>0</v>
      </c>
      <c r="CH126" s="509">
        <v>0</v>
      </c>
      <c r="CI126" s="509">
        <v>0</v>
      </c>
      <c r="CJ126" s="509">
        <v>0</v>
      </c>
      <c r="CK126" s="509">
        <v>0</v>
      </c>
      <c r="CL126" s="509">
        <v>0</v>
      </c>
      <c r="CM126" s="509">
        <v>0</v>
      </c>
      <c r="CN126" s="509">
        <v>0</v>
      </c>
      <c r="CO126" s="509">
        <v>0</v>
      </c>
      <c r="CP126" s="509">
        <v>0</v>
      </c>
      <c r="CR126" s="509">
        <v>0</v>
      </c>
      <c r="CS126" s="509">
        <v>0</v>
      </c>
      <c r="CT126" s="509">
        <v>0</v>
      </c>
      <c r="CU126" s="509">
        <v>0</v>
      </c>
      <c r="CV126" s="509">
        <v>0</v>
      </c>
      <c r="CW126" s="509">
        <v>0</v>
      </c>
      <c r="CX126" s="509">
        <v>0</v>
      </c>
      <c r="CY126" s="509">
        <v>0</v>
      </c>
      <c r="CZ126" s="509">
        <v>35</v>
      </c>
      <c r="DA126" s="509">
        <v>5</v>
      </c>
      <c r="DB126" s="509">
        <v>0</v>
      </c>
      <c r="DC126" s="509">
        <v>48</v>
      </c>
      <c r="DD126" s="509">
        <v>1</v>
      </c>
      <c r="DE126" s="509">
        <v>19</v>
      </c>
      <c r="DF126" s="509">
        <v>2</v>
      </c>
      <c r="DG126" s="509">
        <v>0</v>
      </c>
      <c r="DH126" s="509">
        <v>27</v>
      </c>
    </row>
    <row r="127" spans="1:112" s="509" customFormat="1">
      <c r="A127" s="508" t="s">
        <v>651</v>
      </c>
      <c r="B127" s="509" t="s">
        <v>424</v>
      </c>
      <c r="C127" s="509" t="s">
        <v>854</v>
      </c>
      <c r="CB127" s="509">
        <v>1</v>
      </c>
      <c r="CC127" s="509">
        <v>1</v>
      </c>
      <c r="CG127" s="509">
        <v>1</v>
      </c>
      <c r="CZ127" s="509">
        <v>10</v>
      </c>
      <c r="DC127" s="509">
        <v>13</v>
      </c>
      <c r="DD127" s="509">
        <v>4</v>
      </c>
      <c r="DE127" s="509">
        <v>9</v>
      </c>
      <c r="DH127" s="509">
        <v>1</v>
      </c>
    </row>
    <row r="128" spans="1:112" s="509" customFormat="1">
      <c r="A128" s="508" t="s">
        <v>652</v>
      </c>
      <c r="B128" s="509" t="s">
        <v>425</v>
      </c>
      <c r="C128" s="509" t="s">
        <v>855</v>
      </c>
      <c r="CF128" s="509">
        <v>1</v>
      </c>
      <c r="CI128" s="509">
        <v>2</v>
      </c>
      <c r="CU128" s="509">
        <v>1</v>
      </c>
      <c r="CZ128" s="509">
        <v>5</v>
      </c>
      <c r="DA128" s="509">
        <v>2</v>
      </c>
      <c r="DC128" s="509">
        <v>11</v>
      </c>
      <c r="DE128" s="509">
        <v>5</v>
      </c>
    </row>
    <row r="129" spans="1:112" s="509" customFormat="1">
      <c r="A129" s="508" t="s">
        <v>653</v>
      </c>
      <c r="B129" s="509" t="s">
        <v>426</v>
      </c>
      <c r="C129" s="509" t="s">
        <v>855</v>
      </c>
      <c r="D129" s="509">
        <v>0</v>
      </c>
      <c r="E129" s="509">
        <v>0</v>
      </c>
      <c r="F129" s="509">
        <v>0</v>
      </c>
      <c r="G129" s="509">
        <v>0</v>
      </c>
      <c r="H129" s="509">
        <v>0</v>
      </c>
      <c r="I129" s="509">
        <v>0</v>
      </c>
      <c r="J129" s="509">
        <v>0</v>
      </c>
      <c r="K129" s="509">
        <v>0</v>
      </c>
      <c r="L129" s="509">
        <v>0</v>
      </c>
      <c r="M129" s="509">
        <v>0</v>
      </c>
      <c r="N129" s="509">
        <v>0</v>
      </c>
      <c r="O129" s="509">
        <v>0</v>
      </c>
      <c r="P129" s="509">
        <v>0</v>
      </c>
      <c r="Q129" s="509">
        <v>0</v>
      </c>
      <c r="R129" s="509">
        <v>0</v>
      </c>
      <c r="S129" s="509">
        <v>0</v>
      </c>
      <c r="T129" s="509">
        <v>1</v>
      </c>
      <c r="U129" s="509">
        <v>0</v>
      </c>
      <c r="V129" s="509">
        <v>0</v>
      </c>
      <c r="W129" s="509">
        <v>0</v>
      </c>
      <c r="X129" s="509">
        <v>0</v>
      </c>
      <c r="Y129" s="509">
        <v>0</v>
      </c>
      <c r="Z129" s="509">
        <v>0</v>
      </c>
      <c r="AA129" s="509">
        <v>0</v>
      </c>
      <c r="AB129" s="509">
        <v>0</v>
      </c>
      <c r="AC129" s="509">
        <v>0</v>
      </c>
      <c r="AD129" s="509">
        <v>0</v>
      </c>
      <c r="AE129" s="509">
        <v>0</v>
      </c>
      <c r="AF129" s="509">
        <v>1</v>
      </c>
      <c r="AG129" s="509">
        <v>0</v>
      </c>
      <c r="AH129" s="509">
        <v>0</v>
      </c>
      <c r="AI129" s="509">
        <v>0</v>
      </c>
      <c r="AJ129" s="509">
        <v>0</v>
      </c>
      <c r="AK129" s="509">
        <v>0</v>
      </c>
      <c r="AL129" s="509">
        <v>0</v>
      </c>
      <c r="AM129" s="509">
        <v>0</v>
      </c>
      <c r="AN129" s="509">
        <v>0</v>
      </c>
      <c r="AO129" s="509">
        <v>0</v>
      </c>
      <c r="AP129" s="509">
        <v>0</v>
      </c>
      <c r="AQ129" s="509">
        <v>0</v>
      </c>
      <c r="AR129" s="509">
        <v>0</v>
      </c>
      <c r="AS129" s="509">
        <v>0</v>
      </c>
      <c r="AT129" s="509">
        <v>0</v>
      </c>
      <c r="AU129" s="509">
        <v>0</v>
      </c>
      <c r="AV129" s="509">
        <v>0</v>
      </c>
      <c r="AW129" s="509">
        <v>0</v>
      </c>
      <c r="AX129" s="509">
        <v>0</v>
      </c>
      <c r="AY129" s="509">
        <v>0</v>
      </c>
      <c r="AZ129" s="509">
        <v>0</v>
      </c>
      <c r="BA129" s="509">
        <v>0</v>
      </c>
      <c r="BB129" s="509">
        <v>0</v>
      </c>
      <c r="BC129" s="509">
        <v>0</v>
      </c>
      <c r="BD129" s="509">
        <v>0</v>
      </c>
      <c r="BE129" s="509">
        <v>0</v>
      </c>
      <c r="BF129" s="509">
        <v>1</v>
      </c>
      <c r="BG129" s="509">
        <v>0</v>
      </c>
      <c r="BH129" s="509">
        <v>0</v>
      </c>
      <c r="BI129" s="509">
        <v>0</v>
      </c>
      <c r="BJ129" s="509">
        <v>0</v>
      </c>
      <c r="BK129" s="509">
        <v>0</v>
      </c>
      <c r="BL129" s="509">
        <v>0</v>
      </c>
      <c r="BM129" s="509">
        <v>0</v>
      </c>
      <c r="BN129" s="509">
        <v>0</v>
      </c>
      <c r="BO129" s="509">
        <v>0</v>
      </c>
      <c r="BP129" s="509">
        <v>0</v>
      </c>
      <c r="BQ129" s="509">
        <v>0</v>
      </c>
      <c r="BR129" s="509">
        <v>0</v>
      </c>
      <c r="BS129" s="509">
        <v>0</v>
      </c>
      <c r="BT129" s="509">
        <v>0</v>
      </c>
      <c r="BU129" s="509">
        <v>0</v>
      </c>
      <c r="BV129" s="509">
        <v>0</v>
      </c>
      <c r="BW129" s="509">
        <v>0</v>
      </c>
      <c r="BX129" s="509">
        <v>0</v>
      </c>
      <c r="BY129" s="509">
        <v>0</v>
      </c>
      <c r="BZ129" s="509">
        <v>0</v>
      </c>
      <c r="CA129" s="509">
        <v>0</v>
      </c>
      <c r="CB129" s="509">
        <v>1</v>
      </c>
      <c r="CC129" s="509">
        <v>0</v>
      </c>
      <c r="CD129" s="509">
        <v>1</v>
      </c>
      <c r="CE129" s="509">
        <v>0</v>
      </c>
      <c r="CF129" s="509">
        <v>3</v>
      </c>
      <c r="CG129" s="509">
        <v>0</v>
      </c>
      <c r="CH129" s="509">
        <v>0</v>
      </c>
      <c r="CI129" s="509">
        <v>3</v>
      </c>
      <c r="CJ129" s="509">
        <v>0</v>
      </c>
      <c r="CK129" s="509">
        <v>0</v>
      </c>
      <c r="CL129" s="509">
        <v>0</v>
      </c>
      <c r="CM129" s="509">
        <v>0</v>
      </c>
      <c r="CN129" s="509">
        <v>1</v>
      </c>
      <c r="CO129" s="509">
        <v>0</v>
      </c>
      <c r="CP129" s="509">
        <v>0</v>
      </c>
      <c r="CQ129" s="509">
        <v>0</v>
      </c>
      <c r="CR129" s="509">
        <v>0</v>
      </c>
      <c r="CS129" s="509">
        <v>0</v>
      </c>
      <c r="CT129" s="509">
        <v>1</v>
      </c>
      <c r="CU129" s="509">
        <v>2</v>
      </c>
      <c r="CV129" s="509">
        <v>0</v>
      </c>
      <c r="CW129" s="509">
        <v>0</v>
      </c>
      <c r="CX129" s="509">
        <v>0</v>
      </c>
      <c r="CY129" s="509">
        <v>0</v>
      </c>
      <c r="CZ129" s="509">
        <v>13</v>
      </c>
      <c r="DA129" s="509">
        <v>1</v>
      </c>
      <c r="DB129" s="509">
        <v>0</v>
      </c>
      <c r="DC129" s="509">
        <v>29</v>
      </c>
      <c r="DD129" s="509">
        <v>6</v>
      </c>
      <c r="DE129" s="509">
        <v>67</v>
      </c>
      <c r="DH129" s="509">
        <v>3</v>
      </c>
    </row>
    <row r="130" spans="1:112" s="509" customFormat="1">
      <c r="A130" s="508" t="s">
        <v>654</v>
      </c>
      <c r="B130" s="509" t="s">
        <v>427</v>
      </c>
      <c r="C130" s="509" t="s">
        <v>855</v>
      </c>
      <c r="L130" s="509">
        <v>1</v>
      </c>
      <c r="CB130" s="509">
        <v>1</v>
      </c>
      <c r="CF130" s="509">
        <v>5</v>
      </c>
      <c r="CI130" s="509">
        <v>2</v>
      </c>
      <c r="CJ130" s="509">
        <v>1</v>
      </c>
      <c r="CL130" s="509">
        <v>1</v>
      </c>
      <c r="CZ130" s="509">
        <v>6</v>
      </c>
      <c r="DC130" s="509">
        <v>17</v>
      </c>
      <c r="DD130" s="509">
        <v>5</v>
      </c>
      <c r="DE130" s="509">
        <v>24</v>
      </c>
      <c r="DH130" s="509">
        <v>3</v>
      </c>
    </row>
    <row r="131" spans="1:112" s="509" customFormat="1">
      <c r="A131" s="508" t="s">
        <v>655</v>
      </c>
      <c r="B131" s="509" t="s">
        <v>428</v>
      </c>
      <c r="C131" s="509">
        <v>0</v>
      </c>
      <c r="DC131" s="509">
        <v>0</v>
      </c>
    </row>
    <row r="132" spans="1:112" s="509" customFormat="1">
      <c r="A132" s="508" t="s">
        <v>656</v>
      </c>
      <c r="B132" s="509" t="s">
        <v>429</v>
      </c>
      <c r="C132" s="509">
        <v>0</v>
      </c>
      <c r="DC132" s="509">
        <v>0</v>
      </c>
    </row>
    <row r="133" spans="1:112" s="509" customFormat="1">
      <c r="A133" s="508" t="s">
        <v>657</v>
      </c>
      <c r="B133" s="509" t="s">
        <v>430</v>
      </c>
      <c r="C133" s="509">
        <v>0</v>
      </c>
      <c r="DC133" s="509">
        <v>0</v>
      </c>
    </row>
    <row r="134" spans="1:112" s="509" customFormat="1">
      <c r="A134" s="508" t="s">
        <v>658</v>
      </c>
      <c r="B134" s="509" t="s">
        <v>431</v>
      </c>
      <c r="C134" s="509">
        <v>0</v>
      </c>
      <c r="CE134" s="509">
        <v>0</v>
      </c>
      <c r="DC134" s="509">
        <v>0</v>
      </c>
    </row>
    <row r="135" spans="1:112" s="509" customFormat="1">
      <c r="A135" s="508" t="s">
        <v>659</v>
      </c>
      <c r="B135" s="509" t="s">
        <v>432</v>
      </c>
      <c r="C135" s="509">
        <v>0</v>
      </c>
      <c r="DC135" s="509">
        <v>0</v>
      </c>
    </row>
    <row r="136" spans="1:112" s="509" customFormat="1">
      <c r="A136" s="508" t="s">
        <v>660</v>
      </c>
      <c r="B136" s="509" t="s">
        <v>433</v>
      </c>
      <c r="C136" s="509">
        <v>0</v>
      </c>
      <c r="DC136" s="509">
        <v>0</v>
      </c>
    </row>
    <row r="137" spans="1:112" s="509" customFormat="1">
      <c r="A137" s="508" t="s">
        <v>661</v>
      </c>
      <c r="B137" s="509" t="s">
        <v>434</v>
      </c>
      <c r="C137" s="509">
        <v>0</v>
      </c>
      <c r="DC137" s="509">
        <v>0</v>
      </c>
    </row>
    <row r="138" spans="1:112" s="509" customFormat="1">
      <c r="A138" s="508" t="s">
        <v>662</v>
      </c>
      <c r="B138" s="509" t="s">
        <v>1915</v>
      </c>
      <c r="C138" s="509">
        <v>0</v>
      </c>
      <c r="DC138" s="509">
        <v>0</v>
      </c>
    </row>
    <row r="139" spans="1:112" s="509" customFormat="1">
      <c r="A139" s="508" t="s">
        <v>663</v>
      </c>
      <c r="B139" s="509" t="s">
        <v>435</v>
      </c>
      <c r="C139" s="509">
        <v>0</v>
      </c>
      <c r="DC139" s="509">
        <v>0</v>
      </c>
    </row>
    <row r="140" spans="1:112" s="509" customFormat="1">
      <c r="A140" s="508" t="s">
        <v>664</v>
      </c>
      <c r="B140" s="509" t="s">
        <v>436</v>
      </c>
      <c r="C140" s="509">
        <v>0</v>
      </c>
      <c r="DC140" s="509">
        <v>0</v>
      </c>
    </row>
    <row r="141" spans="1:112" s="509" customFormat="1">
      <c r="A141" s="508" t="s">
        <v>665</v>
      </c>
      <c r="B141" s="509" t="s">
        <v>437</v>
      </c>
      <c r="C141" s="509">
        <v>0</v>
      </c>
      <c r="DC141" s="509">
        <v>0</v>
      </c>
    </row>
    <row r="142" spans="1:112" s="509" customFormat="1">
      <c r="A142" s="508" t="s">
        <v>666</v>
      </c>
      <c r="B142" s="509" t="s">
        <v>438</v>
      </c>
      <c r="C142" s="509">
        <v>0</v>
      </c>
      <c r="DC142" s="509">
        <v>0</v>
      </c>
    </row>
    <row r="143" spans="1:112" s="509" customFormat="1">
      <c r="A143" s="508" t="s">
        <v>667</v>
      </c>
      <c r="B143" s="509" t="s">
        <v>439</v>
      </c>
      <c r="C143" s="509">
        <v>0</v>
      </c>
      <c r="DC143" s="509">
        <v>0</v>
      </c>
    </row>
    <row r="144" spans="1:112" s="509" customFormat="1">
      <c r="A144" s="508" t="s">
        <v>668</v>
      </c>
      <c r="B144" s="509" t="s">
        <v>440</v>
      </c>
      <c r="C144" s="509">
        <v>0</v>
      </c>
      <c r="DC144" s="509">
        <v>0</v>
      </c>
    </row>
    <row r="145" spans="1:107" s="509" customFormat="1">
      <c r="A145" s="508" t="s">
        <v>669</v>
      </c>
      <c r="B145" s="509" t="s">
        <v>441</v>
      </c>
      <c r="C145" s="509">
        <v>0</v>
      </c>
      <c r="DC145" s="509">
        <v>0</v>
      </c>
    </row>
    <row r="146" spans="1:107" s="509" customFormat="1">
      <c r="A146" s="508" t="s">
        <v>670</v>
      </c>
      <c r="B146" s="509" t="s">
        <v>442</v>
      </c>
      <c r="C146" s="509">
        <v>0</v>
      </c>
      <c r="DC146" s="509">
        <v>0</v>
      </c>
    </row>
    <row r="147" spans="1:107" s="509" customFormat="1">
      <c r="A147" s="508" t="s">
        <v>671</v>
      </c>
      <c r="B147" s="509" t="s">
        <v>443</v>
      </c>
      <c r="C147" s="509">
        <v>0</v>
      </c>
      <c r="DC147" s="509">
        <v>0</v>
      </c>
    </row>
    <row r="148" spans="1:107" s="509" customFormat="1">
      <c r="A148" s="508" t="s">
        <v>672</v>
      </c>
      <c r="B148" s="509" t="s">
        <v>444</v>
      </c>
      <c r="C148" s="509">
        <v>0</v>
      </c>
      <c r="DC148" s="509">
        <v>0</v>
      </c>
    </row>
    <row r="149" spans="1:107" s="509" customFormat="1">
      <c r="A149" s="508" t="s">
        <v>673</v>
      </c>
      <c r="B149" s="509" t="s">
        <v>445</v>
      </c>
      <c r="C149" s="509">
        <v>0</v>
      </c>
      <c r="DC149" s="509">
        <v>0</v>
      </c>
    </row>
    <row r="150" spans="1:107" s="509" customFormat="1">
      <c r="A150" s="508" t="s">
        <v>674</v>
      </c>
      <c r="B150" s="509" t="s">
        <v>446</v>
      </c>
      <c r="C150" s="509">
        <v>0</v>
      </c>
      <c r="DC150" s="509">
        <v>0</v>
      </c>
    </row>
    <row r="151" spans="1:107" s="509" customFormat="1">
      <c r="A151" s="508" t="s">
        <v>675</v>
      </c>
      <c r="B151" s="509" t="s">
        <v>447</v>
      </c>
      <c r="C151" s="509">
        <v>0</v>
      </c>
      <c r="DC151" s="509">
        <v>0</v>
      </c>
    </row>
    <row r="152" spans="1:107" s="509" customFormat="1">
      <c r="A152" s="508" t="s">
        <v>676</v>
      </c>
      <c r="B152" s="509" t="s">
        <v>448</v>
      </c>
      <c r="C152" s="509">
        <v>0</v>
      </c>
      <c r="DC152" s="509">
        <v>0</v>
      </c>
    </row>
    <row r="153" spans="1:107" s="509" customFormat="1">
      <c r="A153" s="508" t="s">
        <v>677</v>
      </c>
      <c r="B153" s="509" t="s">
        <v>449</v>
      </c>
      <c r="C153" s="509">
        <v>0</v>
      </c>
      <c r="DC153" s="509">
        <v>0</v>
      </c>
    </row>
    <row r="154" spans="1:107" s="509" customFormat="1">
      <c r="A154" s="508" t="s">
        <v>678</v>
      </c>
      <c r="B154" s="509" t="s">
        <v>450</v>
      </c>
      <c r="C154" s="509">
        <v>0</v>
      </c>
      <c r="DC154" s="509">
        <v>0</v>
      </c>
    </row>
    <row r="155" spans="1:107" s="509" customFormat="1">
      <c r="A155" s="508" t="s">
        <v>679</v>
      </c>
      <c r="B155" s="509" t="s">
        <v>451</v>
      </c>
      <c r="C155" s="509">
        <v>0</v>
      </c>
      <c r="DC155" s="509">
        <v>0</v>
      </c>
    </row>
    <row r="156" spans="1:107" s="509" customFormat="1">
      <c r="A156" s="508" t="s">
        <v>680</v>
      </c>
      <c r="B156" s="509" t="s">
        <v>452</v>
      </c>
      <c r="C156" s="509">
        <v>0</v>
      </c>
      <c r="DC156" s="509">
        <v>0</v>
      </c>
    </row>
    <row r="157" spans="1:107" s="509" customFormat="1">
      <c r="A157" s="508" t="s">
        <v>681</v>
      </c>
      <c r="B157" s="509" t="s">
        <v>453</v>
      </c>
      <c r="C157" s="509">
        <v>0</v>
      </c>
      <c r="DC157" s="509">
        <v>0</v>
      </c>
    </row>
    <row r="158" spans="1:107" s="509" customFormat="1">
      <c r="A158" s="508" t="s">
        <v>682</v>
      </c>
      <c r="B158" s="509" t="s">
        <v>454</v>
      </c>
      <c r="C158" s="509">
        <v>0</v>
      </c>
      <c r="DC158" s="509">
        <v>0</v>
      </c>
    </row>
    <row r="159" spans="1:107" s="509" customFormat="1">
      <c r="A159" s="508" t="s">
        <v>683</v>
      </c>
      <c r="B159" s="509" t="s">
        <v>455</v>
      </c>
      <c r="C159" s="509">
        <v>0</v>
      </c>
      <c r="DC159" s="509">
        <v>0</v>
      </c>
    </row>
    <row r="160" spans="1:107" s="509" customFormat="1">
      <c r="A160" s="508" t="s">
        <v>684</v>
      </c>
      <c r="B160" s="509" t="s">
        <v>456</v>
      </c>
      <c r="C160" s="509">
        <v>0</v>
      </c>
      <c r="DC160" s="509">
        <v>0</v>
      </c>
    </row>
    <row r="161" spans="1:112" s="509" customFormat="1">
      <c r="A161" s="508" t="s">
        <v>685</v>
      </c>
      <c r="B161" s="509" t="s">
        <v>457</v>
      </c>
      <c r="C161" s="509">
        <v>0</v>
      </c>
      <c r="DC161" s="509">
        <v>0</v>
      </c>
    </row>
    <row r="162" spans="1:112" s="509" customFormat="1">
      <c r="A162" s="508" t="s">
        <v>686</v>
      </c>
      <c r="B162" s="509" t="s">
        <v>458</v>
      </c>
      <c r="C162" s="509">
        <v>0</v>
      </c>
      <c r="DC162" s="509">
        <v>0</v>
      </c>
    </row>
    <row r="163" spans="1:112" s="509" customFormat="1">
      <c r="A163" s="508" t="s">
        <v>687</v>
      </c>
      <c r="B163" s="509" t="s">
        <v>459</v>
      </c>
      <c r="C163" s="509">
        <v>0</v>
      </c>
      <c r="DC163" s="509">
        <v>0</v>
      </c>
    </row>
    <row r="164" spans="1:112">
      <c r="C164">
        <f>COUNTA(C6:C163)</f>
        <v>158</v>
      </c>
      <c r="D164">
        <f>SUM(D6:D163)</f>
        <v>0</v>
      </c>
      <c r="E164">
        <f t="shared" ref="E164:BP164" si="0">SUM(E6:E163)</f>
        <v>25</v>
      </c>
      <c r="F164">
        <f t="shared" si="0"/>
        <v>19</v>
      </c>
      <c r="G164">
        <f t="shared" si="0"/>
        <v>18</v>
      </c>
      <c r="H164">
        <f t="shared" si="0"/>
        <v>19</v>
      </c>
      <c r="I164">
        <f t="shared" si="0"/>
        <v>7</v>
      </c>
      <c r="J164">
        <f t="shared" si="0"/>
        <v>0</v>
      </c>
      <c r="K164">
        <f t="shared" si="0"/>
        <v>0</v>
      </c>
      <c r="L164">
        <f t="shared" si="0"/>
        <v>1</v>
      </c>
      <c r="M164">
        <f t="shared" si="0"/>
        <v>0</v>
      </c>
      <c r="N164">
        <f t="shared" si="0"/>
        <v>18</v>
      </c>
      <c r="O164">
        <f t="shared" si="0"/>
        <v>2</v>
      </c>
      <c r="P164">
        <f t="shared" si="0"/>
        <v>1</v>
      </c>
      <c r="Q164">
        <f t="shared" si="0"/>
        <v>0</v>
      </c>
      <c r="R164">
        <f t="shared" si="0"/>
        <v>0</v>
      </c>
      <c r="S164">
        <f t="shared" si="0"/>
        <v>0</v>
      </c>
      <c r="T164">
        <f t="shared" si="0"/>
        <v>7</v>
      </c>
      <c r="U164">
        <f t="shared" si="0"/>
        <v>5</v>
      </c>
      <c r="V164">
        <f t="shared" si="0"/>
        <v>0</v>
      </c>
      <c r="W164">
        <f t="shared" si="0"/>
        <v>5</v>
      </c>
      <c r="X164">
        <f t="shared" si="0"/>
        <v>0</v>
      </c>
      <c r="Y164">
        <f t="shared" si="0"/>
        <v>27</v>
      </c>
      <c r="Z164">
        <f t="shared" si="0"/>
        <v>0</v>
      </c>
      <c r="AA164">
        <f t="shared" si="0"/>
        <v>0</v>
      </c>
      <c r="AB164">
        <f t="shared" si="0"/>
        <v>0</v>
      </c>
      <c r="AC164">
        <f t="shared" si="0"/>
        <v>0</v>
      </c>
      <c r="AD164">
        <f t="shared" si="0"/>
        <v>0</v>
      </c>
      <c r="AE164">
        <f t="shared" si="0"/>
        <v>1</v>
      </c>
      <c r="AF164">
        <f t="shared" si="0"/>
        <v>3</v>
      </c>
      <c r="AG164">
        <f t="shared" si="0"/>
        <v>2</v>
      </c>
      <c r="AH164">
        <f t="shared" si="0"/>
        <v>0</v>
      </c>
      <c r="AI164">
        <f t="shared" si="0"/>
        <v>0</v>
      </c>
      <c r="AJ164">
        <f t="shared" si="0"/>
        <v>1</v>
      </c>
      <c r="AK164">
        <f t="shared" si="0"/>
        <v>1</v>
      </c>
      <c r="AL164">
        <f t="shared" si="0"/>
        <v>1</v>
      </c>
      <c r="AM164">
        <f t="shared" si="0"/>
        <v>0</v>
      </c>
      <c r="AN164">
        <f t="shared" si="0"/>
        <v>0</v>
      </c>
      <c r="AO164">
        <f t="shared" si="0"/>
        <v>0</v>
      </c>
      <c r="AP164">
        <f t="shared" si="0"/>
        <v>1</v>
      </c>
      <c r="AQ164">
        <f t="shared" si="0"/>
        <v>7</v>
      </c>
      <c r="AR164">
        <f t="shared" si="0"/>
        <v>0</v>
      </c>
      <c r="AS164">
        <f t="shared" si="0"/>
        <v>0</v>
      </c>
      <c r="AT164">
        <f t="shared" si="0"/>
        <v>0</v>
      </c>
      <c r="AU164">
        <f t="shared" si="0"/>
        <v>0</v>
      </c>
      <c r="AV164">
        <f t="shared" si="0"/>
        <v>0</v>
      </c>
      <c r="AW164">
        <f t="shared" si="0"/>
        <v>0</v>
      </c>
      <c r="AX164">
        <f t="shared" si="0"/>
        <v>0</v>
      </c>
      <c r="AY164">
        <f t="shared" si="0"/>
        <v>0</v>
      </c>
      <c r="AZ164">
        <f t="shared" si="0"/>
        <v>0</v>
      </c>
      <c r="BA164">
        <f t="shared" si="0"/>
        <v>0</v>
      </c>
      <c r="BB164">
        <f t="shared" si="0"/>
        <v>0</v>
      </c>
      <c r="BC164">
        <f t="shared" si="0"/>
        <v>0</v>
      </c>
      <c r="BD164">
        <f t="shared" si="0"/>
        <v>0</v>
      </c>
      <c r="BE164">
        <f t="shared" si="0"/>
        <v>4</v>
      </c>
      <c r="BF164">
        <f t="shared" si="0"/>
        <v>5</v>
      </c>
      <c r="BG164">
        <f t="shared" si="0"/>
        <v>1</v>
      </c>
      <c r="BH164">
        <f t="shared" si="0"/>
        <v>0</v>
      </c>
      <c r="BI164">
        <f t="shared" si="0"/>
        <v>0</v>
      </c>
      <c r="BJ164">
        <f t="shared" si="0"/>
        <v>0</v>
      </c>
      <c r="BK164">
        <f t="shared" si="0"/>
        <v>4</v>
      </c>
      <c r="BL164">
        <f t="shared" si="0"/>
        <v>1</v>
      </c>
      <c r="BM164">
        <f t="shared" si="0"/>
        <v>0</v>
      </c>
      <c r="BN164">
        <f t="shared" si="0"/>
        <v>6</v>
      </c>
      <c r="BO164">
        <f t="shared" si="0"/>
        <v>4</v>
      </c>
      <c r="BP164">
        <f t="shared" si="0"/>
        <v>5</v>
      </c>
      <c r="BQ164">
        <f t="shared" ref="BQ164:DH164" si="1">SUM(BQ6:BQ163)</f>
        <v>0</v>
      </c>
      <c r="BR164">
        <f t="shared" si="1"/>
        <v>1</v>
      </c>
      <c r="BS164">
        <f t="shared" si="1"/>
        <v>3</v>
      </c>
      <c r="BT164">
        <f t="shared" si="1"/>
        <v>1</v>
      </c>
      <c r="BU164">
        <f t="shared" si="1"/>
        <v>1</v>
      </c>
      <c r="BV164">
        <f t="shared" si="1"/>
        <v>2</v>
      </c>
      <c r="BW164">
        <f t="shared" si="1"/>
        <v>4</v>
      </c>
      <c r="BX164">
        <f t="shared" si="1"/>
        <v>18</v>
      </c>
      <c r="BY164">
        <f t="shared" si="1"/>
        <v>0</v>
      </c>
      <c r="BZ164">
        <f t="shared" si="1"/>
        <v>0</v>
      </c>
      <c r="CA164">
        <f t="shared" si="1"/>
        <v>0</v>
      </c>
      <c r="CB164">
        <f t="shared" si="1"/>
        <v>15</v>
      </c>
      <c r="CC164">
        <f t="shared" si="1"/>
        <v>65</v>
      </c>
      <c r="CD164">
        <f t="shared" si="1"/>
        <v>12</v>
      </c>
      <c r="CE164">
        <f t="shared" si="1"/>
        <v>0</v>
      </c>
      <c r="CF164">
        <f t="shared" si="1"/>
        <v>63</v>
      </c>
      <c r="CG164">
        <f t="shared" si="1"/>
        <v>5</v>
      </c>
      <c r="CH164">
        <f t="shared" si="1"/>
        <v>13</v>
      </c>
      <c r="CI164">
        <f t="shared" si="1"/>
        <v>52</v>
      </c>
      <c r="CJ164">
        <f t="shared" si="1"/>
        <v>1</v>
      </c>
      <c r="CK164">
        <f t="shared" si="1"/>
        <v>0</v>
      </c>
      <c r="CL164">
        <f t="shared" si="1"/>
        <v>13</v>
      </c>
      <c r="CM164">
        <f t="shared" si="1"/>
        <v>1</v>
      </c>
      <c r="CN164">
        <f t="shared" si="1"/>
        <v>11</v>
      </c>
      <c r="CO164">
        <f t="shared" si="1"/>
        <v>2</v>
      </c>
      <c r="CP164">
        <f t="shared" si="1"/>
        <v>0</v>
      </c>
      <c r="CQ164">
        <f t="shared" si="1"/>
        <v>1</v>
      </c>
      <c r="CR164">
        <f t="shared" si="1"/>
        <v>0</v>
      </c>
      <c r="CS164">
        <f t="shared" si="1"/>
        <v>0</v>
      </c>
      <c r="CT164">
        <f t="shared" si="1"/>
        <v>14</v>
      </c>
      <c r="CU164">
        <f t="shared" si="1"/>
        <v>24</v>
      </c>
      <c r="CV164">
        <f t="shared" si="1"/>
        <v>6</v>
      </c>
      <c r="CW164">
        <f t="shared" si="1"/>
        <v>1</v>
      </c>
      <c r="CX164">
        <f t="shared" si="1"/>
        <v>2</v>
      </c>
      <c r="CY164">
        <f t="shared" si="1"/>
        <v>1</v>
      </c>
      <c r="CZ164">
        <f t="shared" si="1"/>
        <v>339</v>
      </c>
      <c r="DA164">
        <f t="shared" si="1"/>
        <v>29</v>
      </c>
      <c r="DB164">
        <f t="shared" si="1"/>
        <v>3</v>
      </c>
      <c r="DC164">
        <f t="shared" si="1"/>
        <v>904</v>
      </c>
      <c r="DD164">
        <f t="shared" si="1"/>
        <v>59</v>
      </c>
      <c r="DE164">
        <f t="shared" si="1"/>
        <v>578</v>
      </c>
      <c r="DF164">
        <f t="shared" si="1"/>
        <v>15</v>
      </c>
      <c r="DG164">
        <f t="shared" si="1"/>
        <v>40</v>
      </c>
      <c r="DH164">
        <f t="shared" si="1"/>
        <v>195</v>
      </c>
    </row>
  </sheetData>
  <autoFilter ref="A5:DH164" xr:uid="{00000000-0009-0000-0000-00001B000000}"/>
  <phoneticPr fontId="5"/>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C00-000000000000}">
  <sheetPr codeName="Sheet29">
    <tabColor rgb="FFFF0000"/>
  </sheetPr>
  <dimension ref="A1:EF164"/>
  <sheetViews>
    <sheetView zoomScale="85" zoomScaleNormal="85" workbookViewId="0">
      <pane xSplit="2" ySplit="5" topLeftCell="C69" activePane="bottomRight" state="frozen"/>
      <selection activeCell="C6" sqref="C6"/>
      <selection pane="topRight" activeCell="C6" sqref="C6"/>
      <selection pane="bottomLeft" activeCell="C6" sqref="C6"/>
      <selection pane="bottomRight" activeCell="B85" sqref="B85"/>
    </sheetView>
  </sheetViews>
  <sheetFormatPr defaultColWidth="9.140625" defaultRowHeight="12"/>
  <cols>
    <col min="1" max="1" width="12.7109375" style="86" bestFit="1" customWidth="1"/>
    <col min="2" max="2" width="12.7109375" bestFit="1" customWidth="1"/>
    <col min="3" max="136" width="12.7109375" customWidth="1"/>
  </cols>
  <sheetData>
    <row r="1" spans="1:136" s="75" customFormat="1">
      <c r="A1" s="82" t="s">
        <v>2622</v>
      </c>
      <c r="B1" s="74"/>
      <c r="C1" s="74"/>
      <c r="D1" s="74"/>
      <c r="E1" s="74"/>
      <c r="F1" s="74"/>
      <c r="G1" s="74"/>
      <c r="H1" s="74"/>
      <c r="I1" s="74"/>
      <c r="J1" s="74"/>
      <c r="K1" s="74"/>
      <c r="L1" s="74"/>
      <c r="M1" s="74"/>
      <c r="N1" s="74"/>
      <c r="O1" s="74"/>
      <c r="P1" s="74"/>
      <c r="Q1" s="74"/>
      <c r="R1" s="74"/>
      <c r="S1" s="74"/>
      <c r="T1" s="74"/>
      <c r="U1" s="74"/>
      <c r="V1" s="74"/>
      <c r="W1" s="74"/>
      <c r="X1" s="74"/>
      <c r="Y1" s="74"/>
      <c r="Z1" s="74"/>
      <c r="AA1" s="74"/>
      <c r="AB1" s="74"/>
      <c r="AC1" s="74"/>
      <c r="AD1" s="74"/>
      <c r="AE1" s="74"/>
      <c r="AF1" s="74"/>
      <c r="AG1" s="74"/>
      <c r="AH1" s="74"/>
      <c r="AI1" s="74"/>
      <c r="AJ1" s="74"/>
      <c r="AK1" s="74"/>
      <c r="AL1" s="74"/>
      <c r="AM1" s="74"/>
      <c r="AN1" s="74"/>
      <c r="AO1" s="74"/>
      <c r="AP1" s="74"/>
      <c r="AQ1" s="74"/>
      <c r="AR1" s="74"/>
      <c r="AS1" s="74"/>
      <c r="AT1" s="74"/>
      <c r="AU1" s="74"/>
      <c r="AV1" s="74"/>
      <c r="AW1" s="74"/>
      <c r="AX1" s="74"/>
      <c r="AY1" s="74"/>
      <c r="AZ1" s="74"/>
      <c r="BA1" s="74"/>
      <c r="BB1" s="74"/>
      <c r="BC1" s="74"/>
      <c r="BD1" s="74"/>
      <c r="BE1" s="74"/>
      <c r="BF1" s="74"/>
      <c r="BG1" s="74"/>
      <c r="BH1" s="74"/>
      <c r="BI1" s="74"/>
      <c r="BJ1" s="74"/>
      <c r="BK1" s="74"/>
      <c r="BL1" s="74"/>
      <c r="BM1" s="74"/>
      <c r="BN1" s="74"/>
      <c r="BO1" s="74"/>
      <c r="BP1" s="74"/>
      <c r="BQ1" s="74"/>
      <c r="BR1" s="74"/>
      <c r="BS1" s="74"/>
      <c r="BT1" s="74"/>
      <c r="BU1" s="74"/>
      <c r="BV1" s="74"/>
      <c r="BW1" s="74"/>
      <c r="BX1" s="74"/>
      <c r="BY1" s="74"/>
      <c r="BZ1" s="74"/>
      <c r="CA1" s="74"/>
      <c r="CB1" s="74"/>
      <c r="CC1" s="74"/>
      <c r="CD1" s="74"/>
      <c r="CE1" s="74"/>
      <c r="CF1" s="74"/>
      <c r="CG1" s="74"/>
      <c r="CH1" s="74"/>
      <c r="CI1" s="74"/>
      <c r="CJ1" s="74"/>
      <c r="CK1" s="74"/>
      <c r="CL1" s="74"/>
      <c r="CM1" s="74"/>
      <c r="CN1" s="74"/>
      <c r="CO1" s="74"/>
      <c r="CP1" s="74"/>
      <c r="CQ1" s="74"/>
      <c r="CR1" s="74"/>
      <c r="CS1" s="74"/>
      <c r="CT1" s="74"/>
      <c r="CU1" s="74"/>
      <c r="CV1" s="74"/>
      <c r="CW1" s="74"/>
      <c r="CX1" s="74"/>
      <c r="CY1" s="74"/>
      <c r="CZ1" s="74"/>
      <c r="DA1" s="74"/>
      <c r="DB1" s="74"/>
      <c r="DC1" s="74"/>
      <c r="DD1" s="74"/>
      <c r="DE1" s="74"/>
      <c r="DF1" s="74"/>
      <c r="DG1" s="74"/>
      <c r="DH1" s="74"/>
      <c r="DI1" s="74"/>
      <c r="DJ1" s="74"/>
      <c r="DK1" s="74"/>
      <c r="DL1" s="74"/>
      <c r="DM1" s="74"/>
      <c r="DN1" s="74"/>
      <c r="DO1" s="74"/>
      <c r="DP1" s="74"/>
      <c r="DQ1" s="74"/>
      <c r="DR1" s="74"/>
      <c r="DS1" s="74"/>
      <c r="DT1" s="74"/>
      <c r="DU1" s="74"/>
      <c r="DV1" s="74"/>
      <c r="DW1" s="74"/>
      <c r="DX1" s="74"/>
      <c r="DY1" s="74"/>
      <c r="DZ1" s="74"/>
      <c r="EA1" s="74"/>
      <c r="EB1" s="74"/>
      <c r="EC1" s="74"/>
      <c r="ED1" s="74"/>
      <c r="EE1" s="74"/>
      <c r="EF1" s="74"/>
    </row>
    <row r="2" spans="1:136" s="75" customFormat="1">
      <c r="A2" s="83" t="s">
        <v>2623</v>
      </c>
      <c r="B2" s="76"/>
      <c r="C2" s="76"/>
      <c r="D2" s="76" t="s">
        <v>1190</v>
      </c>
      <c r="E2" s="76" t="s">
        <v>304</v>
      </c>
      <c r="F2" s="76" t="s">
        <v>304</v>
      </c>
      <c r="G2" s="76" t="s">
        <v>304</v>
      </c>
      <c r="H2" s="76" t="s">
        <v>304</v>
      </c>
      <c r="I2" s="76" t="s">
        <v>304</v>
      </c>
      <c r="J2" s="76" t="s">
        <v>304</v>
      </c>
      <c r="K2" s="76" t="s">
        <v>304</v>
      </c>
      <c r="L2" s="76" t="s">
        <v>304</v>
      </c>
      <c r="M2" s="76" t="s">
        <v>304</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720</v>
      </c>
      <c r="AI2" s="76" t="s">
        <v>304</v>
      </c>
      <c r="AJ2" s="76" t="s">
        <v>304</v>
      </c>
      <c r="AK2" s="76" t="s">
        <v>304</v>
      </c>
      <c r="AL2" s="76" t="s">
        <v>304</v>
      </c>
      <c r="AM2" s="76" t="s">
        <v>304</v>
      </c>
      <c r="AN2" s="76" t="s">
        <v>304</v>
      </c>
      <c r="AO2" s="76" t="s">
        <v>304</v>
      </c>
      <c r="AP2" s="76" t="s">
        <v>304</v>
      </c>
      <c r="AQ2" s="76" t="s">
        <v>304</v>
      </c>
      <c r="AR2" s="76" t="s">
        <v>304</v>
      </c>
      <c r="AS2" s="76" t="s">
        <v>304</v>
      </c>
      <c r="AT2" s="76"/>
      <c r="AU2" s="76"/>
      <c r="AV2" s="76"/>
      <c r="AW2" s="76"/>
      <c r="AX2" s="76"/>
      <c r="AY2" s="76"/>
      <c r="AZ2" s="76"/>
      <c r="BA2" s="76"/>
      <c r="BB2" s="76"/>
      <c r="BC2" s="76"/>
      <c r="BD2" s="76"/>
      <c r="BE2" s="76"/>
      <c r="BF2" s="76"/>
      <c r="BG2" s="76"/>
      <c r="BH2" s="76"/>
      <c r="BI2" s="76"/>
      <c r="BJ2" s="76"/>
      <c r="BK2" s="76"/>
      <c r="BL2" s="76"/>
      <c r="BM2" s="76"/>
      <c r="BN2" s="76"/>
      <c r="BO2" s="76"/>
      <c r="BP2" s="76"/>
      <c r="BQ2" s="76"/>
      <c r="BR2" s="76" t="s">
        <v>304</v>
      </c>
      <c r="BS2" s="76" t="s">
        <v>1190</v>
      </c>
      <c r="BT2" s="76" t="s">
        <v>304</v>
      </c>
      <c r="BU2" s="76" t="s">
        <v>304</v>
      </c>
      <c r="BV2" s="76" t="s">
        <v>304</v>
      </c>
      <c r="BW2" s="76" t="s">
        <v>304</v>
      </c>
      <c r="BX2" s="76" t="s">
        <v>304</v>
      </c>
      <c r="BY2" s="76" t="s">
        <v>304</v>
      </c>
      <c r="BZ2" s="76" t="s">
        <v>304</v>
      </c>
      <c r="CA2" s="76" t="s">
        <v>304</v>
      </c>
      <c r="CB2" s="76" t="s">
        <v>304</v>
      </c>
      <c r="CC2" s="76" t="s">
        <v>304</v>
      </c>
      <c r="CD2" s="76" t="s">
        <v>304</v>
      </c>
      <c r="CE2" s="76" t="s">
        <v>304</v>
      </c>
      <c r="CF2" s="76" t="s">
        <v>304</v>
      </c>
      <c r="CG2" s="76" t="s">
        <v>304</v>
      </c>
      <c r="CH2" s="76" t="s">
        <v>304</v>
      </c>
      <c r="CI2" s="76" t="s">
        <v>304</v>
      </c>
      <c r="CJ2" s="76" t="s">
        <v>304</v>
      </c>
      <c r="CK2" s="76" t="s">
        <v>304</v>
      </c>
      <c r="CL2" s="76" t="s">
        <v>304</v>
      </c>
      <c r="CM2" s="76" t="s">
        <v>304</v>
      </c>
      <c r="CN2" s="76" t="s">
        <v>304</v>
      </c>
      <c r="CO2" s="76" t="s">
        <v>304</v>
      </c>
      <c r="CP2" s="76" t="s">
        <v>304</v>
      </c>
      <c r="CQ2" s="76" t="s">
        <v>304</v>
      </c>
      <c r="CR2" s="76" t="s">
        <v>304</v>
      </c>
      <c r="CS2" s="76" t="s">
        <v>304</v>
      </c>
      <c r="CT2" s="76" t="s">
        <v>304</v>
      </c>
      <c r="CU2" s="76" t="s">
        <v>304</v>
      </c>
      <c r="CV2" s="76" t="s">
        <v>304</v>
      </c>
      <c r="CW2" s="76" t="s">
        <v>720</v>
      </c>
      <c r="CX2" s="76" t="s">
        <v>304</v>
      </c>
      <c r="CY2" s="76" t="s">
        <v>304</v>
      </c>
      <c r="CZ2" s="76" t="s">
        <v>304</v>
      </c>
      <c r="DA2" s="76" t="s">
        <v>304</v>
      </c>
      <c r="DB2" s="76" t="s">
        <v>304</v>
      </c>
      <c r="DC2" s="76" t="s">
        <v>304</v>
      </c>
      <c r="DD2" s="76" t="s">
        <v>304</v>
      </c>
      <c r="DE2" s="76" t="s">
        <v>304</v>
      </c>
      <c r="DF2" s="76" t="s">
        <v>304</v>
      </c>
      <c r="DG2" s="76" t="s">
        <v>304</v>
      </c>
      <c r="DH2" s="76" t="s">
        <v>304</v>
      </c>
      <c r="DI2" s="76"/>
      <c r="DJ2" s="76"/>
      <c r="DK2" s="76"/>
      <c r="DL2" s="76"/>
      <c r="DM2" s="76"/>
      <c r="DN2" s="76"/>
      <c r="DO2" s="76"/>
      <c r="DP2" s="76"/>
      <c r="DQ2" s="76"/>
      <c r="DR2" s="76"/>
      <c r="DS2" s="76"/>
      <c r="DT2" s="76"/>
      <c r="DU2" s="76"/>
      <c r="DV2" s="76"/>
      <c r="DW2" s="76"/>
      <c r="DX2" s="76"/>
      <c r="DY2" s="76"/>
      <c r="DZ2" s="76"/>
      <c r="EA2" s="76"/>
      <c r="EB2" s="76"/>
      <c r="EC2" s="76"/>
      <c r="ED2" s="76"/>
      <c r="EE2" s="76"/>
      <c r="EF2" s="76"/>
    </row>
    <row r="3" spans="1:136" s="75" customFormat="1">
      <c r="A3" s="84" t="s">
        <v>304</v>
      </c>
      <c r="B3" s="77" t="s">
        <v>304</v>
      </c>
      <c r="C3" s="77" t="s">
        <v>304</v>
      </c>
      <c r="D3" s="77" t="s">
        <v>1279</v>
      </c>
      <c r="E3" s="77" t="s">
        <v>304</v>
      </c>
      <c r="F3" s="77" t="s">
        <v>304</v>
      </c>
      <c r="G3" s="77" t="s">
        <v>304</v>
      </c>
      <c r="H3" s="77" t="s">
        <v>304</v>
      </c>
      <c r="I3" s="77" t="s">
        <v>304</v>
      </c>
      <c r="J3" s="77" t="s">
        <v>304</v>
      </c>
      <c r="K3" s="77" t="s">
        <v>304</v>
      </c>
      <c r="L3" s="77" t="s">
        <v>304</v>
      </c>
      <c r="M3" s="77" t="s">
        <v>304</v>
      </c>
      <c r="N3" s="77" t="s">
        <v>304</v>
      </c>
      <c r="O3" s="77" t="s">
        <v>304</v>
      </c>
      <c r="P3" s="77" t="s">
        <v>304</v>
      </c>
      <c r="Q3" s="77" t="s">
        <v>304</v>
      </c>
      <c r="R3" s="77" t="s">
        <v>304</v>
      </c>
      <c r="S3" s="77" t="s">
        <v>304</v>
      </c>
      <c r="T3" s="77" t="s">
        <v>304</v>
      </c>
      <c r="U3" s="77" t="s">
        <v>304</v>
      </c>
      <c r="V3" s="77" t="s">
        <v>304</v>
      </c>
      <c r="W3" s="77" t="s">
        <v>304</v>
      </c>
      <c r="X3" s="77" t="s">
        <v>304</v>
      </c>
      <c r="Y3" s="77" t="s">
        <v>304</v>
      </c>
      <c r="Z3" s="77" t="s">
        <v>304</v>
      </c>
      <c r="AA3" s="77" t="s">
        <v>304</v>
      </c>
      <c r="AB3" s="77" t="s">
        <v>304</v>
      </c>
      <c r="AC3" s="77" t="s">
        <v>304</v>
      </c>
      <c r="AD3" s="77" t="s">
        <v>304</v>
      </c>
      <c r="AE3" s="77" t="s">
        <v>304</v>
      </c>
      <c r="AF3" s="77" t="s">
        <v>304</v>
      </c>
      <c r="AG3" s="77" t="s">
        <v>304</v>
      </c>
      <c r="AH3" s="1145" t="s">
        <v>3499</v>
      </c>
      <c r="AI3" s="77" t="s">
        <v>304</v>
      </c>
      <c r="AJ3" s="77" t="s">
        <v>304</v>
      </c>
      <c r="AK3" s="77" t="s">
        <v>304</v>
      </c>
      <c r="AL3" s="77" t="s">
        <v>304</v>
      </c>
      <c r="AM3" s="77" t="s">
        <v>304</v>
      </c>
      <c r="AN3" s="77" t="s">
        <v>304</v>
      </c>
      <c r="AO3" s="77" t="s">
        <v>304</v>
      </c>
      <c r="AP3" s="77" t="s">
        <v>304</v>
      </c>
      <c r="AQ3" s="77" t="s">
        <v>304</v>
      </c>
      <c r="AR3" s="77" t="s">
        <v>304</v>
      </c>
      <c r="AS3" s="77" t="s">
        <v>304</v>
      </c>
      <c r="AT3" s="77" t="s">
        <v>3500</v>
      </c>
      <c r="AU3" s="77"/>
      <c r="AV3" s="77"/>
      <c r="AW3" s="77"/>
      <c r="AX3" s="77"/>
      <c r="AY3" s="77"/>
      <c r="AZ3" s="77"/>
      <c r="BA3" s="77"/>
      <c r="BB3" s="77"/>
      <c r="BC3" s="77" t="s">
        <v>3501</v>
      </c>
      <c r="BD3" s="77"/>
      <c r="BE3" s="77"/>
      <c r="BF3" s="77"/>
      <c r="BG3" s="77"/>
      <c r="BH3" s="77"/>
      <c r="BI3" s="77" t="s">
        <v>3502</v>
      </c>
      <c r="BJ3" s="77"/>
      <c r="BK3" s="77"/>
      <c r="BL3" s="77"/>
      <c r="BM3" s="77"/>
      <c r="BN3" s="77"/>
      <c r="BO3" s="77"/>
      <c r="BP3" s="77"/>
      <c r="BQ3" s="77"/>
      <c r="BR3" s="77" t="s">
        <v>304</v>
      </c>
      <c r="BS3" s="77" t="s">
        <v>304</v>
      </c>
      <c r="BT3" s="77" t="s">
        <v>304</v>
      </c>
      <c r="BU3" s="77" t="s">
        <v>304</v>
      </c>
      <c r="BV3" s="77" t="s">
        <v>304</v>
      </c>
      <c r="BW3" s="77" t="s">
        <v>304</v>
      </c>
      <c r="BX3" s="77" t="s">
        <v>304</v>
      </c>
      <c r="BY3" s="77" t="s">
        <v>304</v>
      </c>
      <c r="BZ3" s="77" t="s">
        <v>304</v>
      </c>
      <c r="CA3" s="77" t="s">
        <v>304</v>
      </c>
      <c r="CB3" s="77" t="s">
        <v>304</v>
      </c>
      <c r="CC3" s="77" t="s">
        <v>304</v>
      </c>
      <c r="CD3" s="77" t="s">
        <v>304</v>
      </c>
      <c r="CE3" s="77" t="s">
        <v>304</v>
      </c>
      <c r="CF3" s="77" t="s">
        <v>304</v>
      </c>
      <c r="CG3" s="77" t="s">
        <v>304</v>
      </c>
      <c r="CH3" s="77" t="s">
        <v>304</v>
      </c>
      <c r="CI3" s="77" t="s">
        <v>304</v>
      </c>
      <c r="CJ3" s="77" t="s">
        <v>304</v>
      </c>
      <c r="CK3" s="77" t="s">
        <v>304</v>
      </c>
      <c r="CL3" s="77" t="s">
        <v>304</v>
      </c>
      <c r="CM3" s="77" t="s">
        <v>304</v>
      </c>
      <c r="CN3" s="77" t="s">
        <v>304</v>
      </c>
      <c r="CO3" s="77" t="s">
        <v>304</v>
      </c>
      <c r="CP3" s="77" t="s">
        <v>304</v>
      </c>
      <c r="CQ3" s="77" t="s">
        <v>304</v>
      </c>
      <c r="CR3" s="77" t="s">
        <v>304</v>
      </c>
      <c r="CS3" s="77" t="s">
        <v>304</v>
      </c>
      <c r="CT3" s="77" t="s">
        <v>304</v>
      </c>
      <c r="CU3" s="77" t="s">
        <v>304</v>
      </c>
      <c r="CV3" s="77" t="s">
        <v>304</v>
      </c>
      <c r="CW3" s="1145" t="s">
        <v>3499</v>
      </c>
      <c r="CX3" s="77" t="s">
        <v>304</v>
      </c>
      <c r="CY3" s="77" t="s">
        <v>304</v>
      </c>
      <c r="CZ3" s="77" t="s">
        <v>304</v>
      </c>
      <c r="DA3" s="77" t="s">
        <v>304</v>
      </c>
      <c r="DB3" s="77" t="s">
        <v>304</v>
      </c>
      <c r="DC3" s="77" t="s">
        <v>304</v>
      </c>
      <c r="DD3" s="77" t="s">
        <v>304</v>
      </c>
      <c r="DE3" s="77" t="s">
        <v>304</v>
      </c>
      <c r="DF3" s="77" t="s">
        <v>304</v>
      </c>
      <c r="DG3" s="77" t="s">
        <v>304</v>
      </c>
      <c r="DH3" s="77" t="s">
        <v>304</v>
      </c>
      <c r="DI3" s="77" t="s">
        <v>3500</v>
      </c>
      <c r="DJ3" s="77"/>
      <c r="DK3" s="77"/>
      <c r="DL3" s="77"/>
      <c r="DM3" s="77"/>
      <c r="DN3" s="77"/>
      <c r="DO3" s="77"/>
      <c r="DP3" s="77"/>
      <c r="DQ3" s="77"/>
      <c r="DR3" s="77" t="s">
        <v>3501</v>
      </c>
      <c r="DS3" s="77"/>
      <c r="DT3" s="77"/>
      <c r="DU3" s="77"/>
      <c r="DV3" s="77"/>
      <c r="DW3" s="77"/>
      <c r="DX3" s="77" t="s">
        <v>3502</v>
      </c>
      <c r="DY3" s="77"/>
      <c r="DZ3" s="77"/>
      <c r="EA3" s="77"/>
      <c r="EB3" s="77"/>
      <c r="EC3" s="77"/>
      <c r="ED3" s="77"/>
      <c r="EE3" s="77"/>
      <c r="EF3" s="77"/>
    </row>
    <row r="4" spans="1:136" s="80" customFormat="1" ht="48" customHeight="1">
      <c r="A4" s="85" t="s">
        <v>2626</v>
      </c>
      <c r="B4" s="78" t="s">
        <v>2627</v>
      </c>
      <c r="C4" s="784" t="s">
        <v>2799</v>
      </c>
      <c r="D4" s="784" t="s">
        <v>726</v>
      </c>
      <c r="E4" s="784" t="s">
        <v>727</v>
      </c>
      <c r="F4" s="784" t="s">
        <v>728</v>
      </c>
      <c r="G4" s="784" t="s">
        <v>729</v>
      </c>
      <c r="H4" s="784" t="s">
        <v>730</v>
      </c>
      <c r="I4" s="784" t="s">
        <v>731</v>
      </c>
      <c r="J4" s="784" t="s">
        <v>732</v>
      </c>
      <c r="K4" s="784" t="s">
        <v>733</v>
      </c>
      <c r="L4" s="784" t="s">
        <v>734</v>
      </c>
      <c r="M4" s="784" t="s">
        <v>735</v>
      </c>
      <c r="N4" s="784" t="s">
        <v>736</v>
      </c>
      <c r="O4" s="784" t="s">
        <v>737</v>
      </c>
      <c r="P4" s="784" t="s">
        <v>738</v>
      </c>
      <c r="Q4" s="784" t="s">
        <v>739</v>
      </c>
      <c r="R4" s="784" t="s">
        <v>740</v>
      </c>
      <c r="S4" s="784" t="s">
        <v>741</v>
      </c>
      <c r="T4" s="784" t="s">
        <v>742</v>
      </c>
      <c r="U4" s="784" t="s">
        <v>743</v>
      </c>
      <c r="V4" s="784" t="s">
        <v>744</v>
      </c>
      <c r="W4" s="784" t="s">
        <v>745</v>
      </c>
      <c r="X4" s="784" t="s">
        <v>746</v>
      </c>
      <c r="Y4" s="784" t="s">
        <v>747</v>
      </c>
      <c r="Z4" s="784" t="s">
        <v>748</v>
      </c>
      <c r="AA4" s="784" t="s">
        <v>749</v>
      </c>
      <c r="AB4" s="784" t="s">
        <v>750</v>
      </c>
      <c r="AC4" s="784" t="s">
        <v>751</v>
      </c>
      <c r="AD4" s="784" t="s">
        <v>752</v>
      </c>
      <c r="AE4" s="784" t="s">
        <v>753</v>
      </c>
      <c r="AF4" s="784" t="s">
        <v>754</v>
      </c>
      <c r="AG4" s="784" t="s">
        <v>755</v>
      </c>
      <c r="AH4" s="784" t="s">
        <v>2800</v>
      </c>
      <c r="AI4" s="784" t="s">
        <v>2801</v>
      </c>
      <c r="AJ4" s="784" t="s">
        <v>2802</v>
      </c>
      <c r="AK4" s="784" t="s">
        <v>2803</v>
      </c>
      <c r="AL4" s="784" t="s">
        <v>2804</v>
      </c>
      <c r="AM4" s="784" t="s">
        <v>2805</v>
      </c>
      <c r="AN4" s="784" t="s">
        <v>2806</v>
      </c>
      <c r="AO4" s="784" t="s">
        <v>2807</v>
      </c>
      <c r="AP4" s="784" t="s">
        <v>2808</v>
      </c>
      <c r="AQ4" s="784" t="s">
        <v>2809</v>
      </c>
      <c r="AR4" s="784" t="s">
        <v>2810</v>
      </c>
      <c r="AS4" s="784" t="s">
        <v>2811</v>
      </c>
      <c r="AT4" s="1133" t="s">
        <v>765</v>
      </c>
      <c r="AU4" s="1133" t="s">
        <v>766</v>
      </c>
      <c r="AV4" s="1133" t="s">
        <v>767</v>
      </c>
      <c r="AW4" s="1133" t="s">
        <v>768</v>
      </c>
      <c r="AX4" s="1133" t="s">
        <v>769</v>
      </c>
      <c r="AY4" s="1133" t="s">
        <v>770</v>
      </c>
      <c r="AZ4" s="1133" t="s">
        <v>771</v>
      </c>
      <c r="BA4" s="1133" t="s">
        <v>772</v>
      </c>
      <c r="BB4" s="1133" t="s">
        <v>773</v>
      </c>
      <c r="BC4" s="1133" t="s">
        <v>774</v>
      </c>
      <c r="BD4" s="1133" t="s">
        <v>775</v>
      </c>
      <c r="BE4" s="1133" t="s">
        <v>776</v>
      </c>
      <c r="BF4" s="1133" t="s">
        <v>777</v>
      </c>
      <c r="BG4" s="1133" t="s">
        <v>778</v>
      </c>
      <c r="BH4" s="1133" t="s">
        <v>779</v>
      </c>
      <c r="BI4" s="1133" t="s">
        <v>477</v>
      </c>
      <c r="BJ4" s="1133" t="s">
        <v>478</v>
      </c>
      <c r="BK4" s="1133" t="s">
        <v>91</v>
      </c>
      <c r="BL4" s="1133" t="s">
        <v>479</v>
      </c>
      <c r="BM4" s="1133" t="s">
        <v>480</v>
      </c>
      <c r="BN4" s="1133" t="s">
        <v>93</v>
      </c>
      <c r="BO4" s="1133" t="s">
        <v>481</v>
      </c>
      <c r="BP4" s="1133" t="s">
        <v>482</v>
      </c>
      <c r="BQ4" s="1133" t="s">
        <v>95</v>
      </c>
      <c r="BR4" s="784" t="s">
        <v>1191</v>
      </c>
      <c r="BS4" s="784" t="s">
        <v>726</v>
      </c>
      <c r="BT4" s="784" t="s">
        <v>727</v>
      </c>
      <c r="BU4" s="784" t="s">
        <v>728</v>
      </c>
      <c r="BV4" s="784" t="s">
        <v>729</v>
      </c>
      <c r="BW4" s="784" t="s">
        <v>730</v>
      </c>
      <c r="BX4" s="784" t="s">
        <v>731</v>
      </c>
      <c r="BY4" s="784" t="s">
        <v>732</v>
      </c>
      <c r="BZ4" s="784" t="s">
        <v>733</v>
      </c>
      <c r="CA4" s="784" t="s">
        <v>734</v>
      </c>
      <c r="CB4" s="784" t="s">
        <v>735</v>
      </c>
      <c r="CC4" s="784" t="s">
        <v>736</v>
      </c>
      <c r="CD4" s="784" t="s">
        <v>737</v>
      </c>
      <c r="CE4" s="784" t="s">
        <v>738</v>
      </c>
      <c r="CF4" s="784" t="s">
        <v>739</v>
      </c>
      <c r="CG4" s="784" t="s">
        <v>740</v>
      </c>
      <c r="CH4" s="784" t="s">
        <v>741</v>
      </c>
      <c r="CI4" s="784" t="s">
        <v>742</v>
      </c>
      <c r="CJ4" s="784" t="s">
        <v>743</v>
      </c>
      <c r="CK4" s="784" t="s">
        <v>744</v>
      </c>
      <c r="CL4" s="784" t="s">
        <v>745</v>
      </c>
      <c r="CM4" s="784" t="s">
        <v>746</v>
      </c>
      <c r="CN4" s="784" t="s">
        <v>747</v>
      </c>
      <c r="CO4" s="784" t="s">
        <v>748</v>
      </c>
      <c r="CP4" s="784" t="s">
        <v>749</v>
      </c>
      <c r="CQ4" s="784" t="s">
        <v>750</v>
      </c>
      <c r="CR4" s="784" t="s">
        <v>751</v>
      </c>
      <c r="CS4" s="784" t="s">
        <v>752</v>
      </c>
      <c r="CT4" s="784" t="s">
        <v>753</v>
      </c>
      <c r="CU4" s="784" t="s">
        <v>754</v>
      </c>
      <c r="CV4" s="784" t="s">
        <v>755</v>
      </c>
      <c r="CW4" s="784" t="s">
        <v>2800</v>
      </c>
      <c r="CX4" s="784" t="s">
        <v>2801</v>
      </c>
      <c r="CY4" s="784" t="s">
        <v>2802</v>
      </c>
      <c r="CZ4" s="784" t="s">
        <v>2803</v>
      </c>
      <c r="DA4" s="784" t="s">
        <v>2804</v>
      </c>
      <c r="DB4" s="784" t="s">
        <v>2805</v>
      </c>
      <c r="DC4" s="784" t="s">
        <v>2806</v>
      </c>
      <c r="DD4" s="784" t="s">
        <v>2807</v>
      </c>
      <c r="DE4" s="784" t="s">
        <v>2808</v>
      </c>
      <c r="DF4" s="784" t="s">
        <v>2809</v>
      </c>
      <c r="DG4" s="784" t="s">
        <v>2810</v>
      </c>
      <c r="DH4" s="784" t="s">
        <v>2811</v>
      </c>
      <c r="DI4" s="1133" t="s">
        <v>765</v>
      </c>
      <c r="DJ4" s="1133" t="s">
        <v>766</v>
      </c>
      <c r="DK4" s="1133" t="s">
        <v>767</v>
      </c>
      <c r="DL4" s="1133" t="s">
        <v>768</v>
      </c>
      <c r="DM4" s="1133" t="s">
        <v>769</v>
      </c>
      <c r="DN4" s="1133" t="s">
        <v>770</v>
      </c>
      <c r="DO4" s="1133" t="s">
        <v>771</v>
      </c>
      <c r="DP4" s="1133" t="s">
        <v>772</v>
      </c>
      <c r="DQ4" s="1133" t="s">
        <v>773</v>
      </c>
      <c r="DR4" s="1133" t="s">
        <v>774</v>
      </c>
      <c r="DS4" s="1133" t="s">
        <v>775</v>
      </c>
      <c r="DT4" s="1133" t="s">
        <v>776</v>
      </c>
      <c r="DU4" s="1133" t="s">
        <v>777</v>
      </c>
      <c r="DV4" s="1133" t="s">
        <v>778</v>
      </c>
      <c r="DW4" s="1133" t="s">
        <v>779</v>
      </c>
      <c r="DX4" s="1133" t="s">
        <v>477</v>
      </c>
      <c r="DY4" s="1133" t="s">
        <v>478</v>
      </c>
      <c r="DZ4" s="1133" t="s">
        <v>91</v>
      </c>
      <c r="EA4" s="1133" t="s">
        <v>479</v>
      </c>
      <c r="EB4" s="1133" t="s">
        <v>480</v>
      </c>
      <c r="EC4" s="1133" t="s">
        <v>93</v>
      </c>
      <c r="ED4" s="1133" t="s">
        <v>481</v>
      </c>
      <c r="EE4" s="1133" t="s">
        <v>482</v>
      </c>
      <c r="EF4" s="1133" t="s">
        <v>95</v>
      </c>
    </row>
    <row r="5" spans="1:136">
      <c r="A5" s="781" t="s">
        <v>2812</v>
      </c>
      <c r="B5" s="782" t="s">
        <v>2813</v>
      </c>
      <c r="C5" s="782" t="s">
        <v>1192</v>
      </c>
      <c r="D5" s="782" t="s">
        <v>1193</v>
      </c>
      <c r="E5" s="782" t="s">
        <v>1194</v>
      </c>
      <c r="F5" s="782" t="s">
        <v>1195</v>
      </c>
      <c r="G5" s="782" t="s">
        <v>1196</v>
      </c>
      <c r="H5" s="782" t="s">
        <v>1197</v>
      </c>
      <c r="I5" s="782" t="s">
        <v>1198</v>
      </c>
      <c r="J5" s="782" t="s">
        <v>1199</v>
      </c>
      <c r="K5" s="782" t="s">
        <v>1200</v>
      </c>
      <c r="L5" s="782" t="s">
        <v>1201</v>
      </c>
      <c r="M5" s="782" t="s">
        <v>1202</v>
      </c>
      <c r="N5" s="782" t="s">
        <v>1203</v>
      </c>
      <c r="O5" s="782" t="s">
        <v>1204</v>
      </c>
      <c r="P5" s="782" t="s">
        <v>1205</v>
      </c>
      <c r="Q5" s="782" t="s">
        <v>1206</v>
      </c>
      <c r="R5" s="782" t="s">
        <v>1207</v>
      </c>
      <c r="S5" s="782" t="s">
        <v>1208</v>
      </c>
      <c r="T5" s="782" t="s">
        <v>1209</v>
      </c>
      <c r="U5" s="782" t="s">
        <v>1210</v>
      </c>
      <c r="V5" s="782" t="s">
        <v>1211</v>
      </c>
      <c r="W5" s="782" t="s">
        <v>1212</v>
      </c>
      <c r="X5" s="782" t="s">
        <v>1213</v>
      </c>
      <c r="Y5" s="782" t="s">
        <v>1214</v>
      </c>
      <c r="Z5" s="782" t="s">
        <v>1215</v>
      </c>
      <c r="AA5" s="782" t="s">
        <v>1216</v>
      </c>
      <c r="AB5" s="782" t="s">
        <v>1217</v>
      </c>
      <c r="AC5" s="782" t="s">
        <v>1218</v>
      </c>
      <c r="AD5" s="782" t="s">
        <v>1219</v>
      </c>
      <c r="AE5" s="782" t="s">
        <v>1220</v>
      </c>
      <c r="AF5" s="782" t="s">
        <v>1221</v>
      </c>
      <c r="AG5" s="782" t="s">
        <v>1222</v>
      </c>
      <c r="AH5" s="782" t="s">
        <v>1223</v>
      </c>
      <c r="AI5" s="782" t="s">
        <v>1224</v>
      </c>
      <c r="AJ5" s="782" t="s">
        <v>1225</v>
      </c>
      <c r="AK5" s="782" t="s">
        <v>1226</v>
      </c>
      <c r="AL5" s="782" t="s">
        <v>1227</v>
      </c>
      <c r="AM5" s="782" t="s">
        <v>1228</v>
      </c>
      <c r="AN5" s="782" t="s">
        <v>1229</v>
      </c>
      <c r="AO5" s="782" t="s">
        <v>1230</v>
      </c>
      <c r="AP5" s="782" t="s">
        <v>1231</v>
      </c>
      <c r="AQ5" s="782" t="s">
        <v>1232</v>
      </c>
      <c r="AR5" s="782" t="s">
        <v>1233</v>
      </c>
      <c r="AS5" s="782" t="s">
        <v>1234</v>
      </c>
      <c r="AT5" s="782" t="s">
        <v>3620</v>
      </c>
      <c r="AU5" s="782" t="s">
        <v>3621</v>
      </c>
      <c r="AV5" s="782" t="s">
        <v>3622</v>
      </c>
      <c r="AW5" s="782" t="s">
        <v>3623</v>
      </c>
      <c r="AX5" s="782" t="s">
        <v>3624</v>
      </c>
      <c r="AY5" s="782" t="s">
        <v>3625</v>
      </c>
      <c r="AZ5" s="782" t="s">
        <v>3626</v>
      </c>
      <c r="BA5" s="782" t="s">
        <v>3627</v>
      </c>
      <c r="BB5" s="782" t="s">
        <v>3628</v>
      </c>
      <c r="BC5" s="782" t="s">
        <v>3629</v>
      </c>
      <c r="BD5" s="782" t="s">
        <v>3630</v>
      </c>
      <c r="BE5" s="782" t="s">
        <v>3631</v>
      </c>
      <c r="BF5" s="782" t="s">
        <v>3632</v>
      </c>
      <c r="BG5" s="782" t="s">
        <v>3633</v>
      </c>
      <c r="BH5" s="782" t="s">
        <v>3634</v>
      </c>
      <c r="BI5" s="782" t="s">
        <v>3635</v>
      </c>
      <c r="BJ5" s="782" t="s">
        <v>3636</v>
      </c>
      <c r="BK5" s="782" t="s">
        <v>3637</v>
      </c>
      <c r="BL5" s="782" t="s">
        <v>3638</v>
      </c>
      <c r="BM5" s="782" t="s">
        <v>3639</v>
      </c>
      <c r="BN5" s="782" t="s">
        <v>3640</v>
      </c>
      <c r="BO5" s="782" t="s">
        <v>3641</v>
      </c>
      <c r="BP5" s="782" t="s">
        <v>3642</v>
      </c>
      <c r="BQ5" s="782" t="s">
        <v>3643</v>
      </c>
      <c r="BR5" s="782" t="s">
        <v>1235</v>
      </c>
      <c r="BS5" s="782" t="s">
        <v>1236</v>
      </c>
      <c r="BT5" s="782" t="s">
        <v>1237</v>
      </c>
      <c r="BU5" s="782" t="s">
        <v>1238</v>
      </c>
      <c r="BV5" s="782" t="s">
        <v>1239</v>
      </c>
      <c r="BW5" s="782" t="s">
        <v>1240</v>
      </c>
      <c r="BX5" s="782" t="s">
        <v>1241</v>
      </c>
      <c r="BY5" s="782" t="s">
        <v>1242</v>
      </c>
      <c r="BZ5" s="782" t="s">
        <v>1243</v>
      </c>
      <c r="CA5" s="782" t="s">
        <v>1244</v>
      </c>
      <c r="CB5" s="782" t="s">
        <v>1245</v>
      </c>
      <c r="CC5" s="782" t="s">
        <v>1246</v>
      </c>
      <c r="CD5" s="782" t="s">
        <v>1247</v>
      </c>
      <c r="CE5" s="782" t="s">
        <v>1248</v>
      </c>
      <c r="CF5" s="782" t="s">
        <v>1249</v>
      </c>
      <c r="CG5" s="782" t="s">
        <v>1250</v>
      </c>
      <c r="CH5" s="782" t="s">
        <v>1251</v>
      </c>
      <c r="CI5" s="782" t="s">
        <v>1252</v>
      </c>
      <c r="CJ5" s="782" t="s">
        <v>1253</v>
      </c>
      <c r="CK5" s="782" t="s">
        <v>1254</v>
      </c>
      <c r="CL5" s="782" t="s">
        <v>1255</v>
      </c>
      <c r="CM5" s="782" t="s">
        <v>1256</v>
      </c>
      <c r="CN5" s="782" t="s">
        <v>1257</v>
      </c>
      <c r="CO5" s="782" t="s">
        <v>1258</v>
      </c>
      <c r="CP5" s="782" t="s">
        <v>1259</v>
      </c>
      <c r="CQ5" s="782" t="s">
        <v>1260</v>
      </c>
      <c r="CR5" s="782" t="s">
        <v>1261</v>
      </c>
      <c r="CS5" s="782" t="s">
        <v>1262</v>
      </c>
      <c r="CT5" s="782" t="s">
        <v>1263</v>
      </c>
      <c r="CU5" s="782" t="s">
        <v>1264</v>
      </c>
      <c r="CV5" s="782" t="s">
        <v>1265</v>
      </c>
      <c r="CW5" s="782" t="s">
        <v>1266</v>
      </c>
      <c r="CX5" s="782" t="s">
        <v>1267</v>
      </c>
      <c r="CY5" s="782" t="s">
        <v>1268</v>
      </c>
      <c r="CZ5" s="782" t="s">
        <v>1269</v>
      </c>
      <c r="DA5" s="782" t="s">
        <v>1270</v>
      </c>
      <c r="DB5" s="782" t="s">
        <v>1271</v>
      </c>
      <c r="DC5" s="782" t="s">
        <v>1272</v>
      </c>
      <c r="DD5" s="782" t="s">
        <v>1273</v>
      </c>
      <c r="DE5" s="782" t="s">
        <v>1274</v>
      </c>
      <c r="DF5" s="782" t="s">
        <v>1275</v>
      </c>
      <c r="DG5" s="782" t="s">
        <v>1276</v>
      </c>
      <c r="DH5" s="782" t="s">
        <v>1277</v>
      </c>
      <c r="DI5" s="782" t="s">
        <v>3646</v>
      </c>
      <c r="DJ5" s="782" t="s">
        <v>3647</v>
      </c>
      <c r="DK5" s="782" t="s">
        <v>3648</v>
      </c>
      <c r="DL5" s="782" t="s">
        <v>3649</v>
      </c>
      <c r="DM5" s="782" t="s">
        <v>3650</v>
      </c>
      <c r="DN5" s="782" t="s">
        <v>3651</v>
      </c>
      <c r="DO5" s="782" t="s">
        <v>3652</v>
      </c>
      <c r="DP5" s="782" t="s">
        <v>3653</v>
      </c>
      <c r="DQ5" s="782" t="s">
        <v>3654</v>
      </c>
      <c r="DR5" s="782" t="s">
        <v>3655</v>
      </c>
      <c r="DS5" s="782" t="s">
        <v>3656</v>
      </c>
      <c r="DT5" s="782" t="s">
        <v>3657</v>
      </c>
      <c r="DU5" s="782" t="s">
        <v>3658</v>
      </c>
      <c r="DV5" s="782" t="s">
        <v>3659</v>
      </c>
      <c r="DW5" s="782" t="s">
        <v>3660</v>
      </c>
      <c r="DX5" s="782" t="s">
        <v>3661</v>
      </c>
      <c r="DY5" s="782" t="s">
        <v>3662</v>
      </c>
      <c r="DZ5" s="782" t="s">
        <v>3663</v>
      </c>
      <c r="EA5" s="782" t="s">
        <v>3664</v>
      </c>
      <c r="EB5" s="782" t="s">
        <v>3665</v>
      </c>
      <c r="EC5" s="782" t="s">
        <v>3666</v>
      </c>
      <c r="ED5" s="782" t="s">
        <v>3667</v>
      </c>
      <c r="EE5" s="782" t="s">
        <v>3668</v>
      </c>
      <c r="EF5" s="782" t="s">
        <v>3669</v>
      </c>
    </row>
    <row r="6" spans="1:136" s="509" customFormat="1">
      <c r="A6" s="508" t="s">
        <v>532</v>
      </c>
      <c r="B6" s="509" t="s">
        <v>303</v>
      </c>
      <c r="AL6" s="509">
        <v>0</v>
      </c>
      <c r="AO6" s="509">
        <v>0</v>
      </c>
      <c r="AS6" s="509">
        <v>0</v>
      </c>
      <c r="DA6" s="509">
        <v>0</v>
      </c>
      <c r="DD6" s="509">
        <v>0</v>
      </c>
      <c r="DH6" s="509">
        <v>0</v>
      </c>
    </row>
    <row r="7" spans="1:136" s="509" customFormat="1">
      <c r="A7" s="508" t="s">
        <v>533</v>
      </c>
      <c r="B7" s="509" t="s">
        <v>305</v>
      </c>
      <c r="AL7" s="509">
        <v>0</v>
      </c>
      <c r="AO7" s="509">
        <v>0</v>
      </c>
      <c r="AS7" s="509">
        <v>0</v>
      </c>
      <c r="DA7" s="509">
        <v>0</v>
      </c>
      <c r="DD7" s="509">
        <v>0</v>
      </c>
      <c r="DH7" s="509">
        <v>0</v>
      </c>
    </row>
    <row r="8" spans="1:136" s="509" customFormat="1">
      <c r="A8" s="508" t="s">
        <v>534</v>
      </c>
      <c r="B8" s="509" t="s">
        <v>306</v>
      </c>
      <c r="AL8" s="509">
        <v>0</v>
      </c>
      <c r="AO8" s="509">
        <v>0</v>
      </c>
      <c r="AS8" s="509">
        <v>0</v>
      </c>
      <c r="DA8" s="509">
        <v>0</v>
      </c>
      <c r="DD8" s="509">
        <v>0</v>
      </c>
      <c r="DH8" s="509">
        <v>0</v>
      </c>
    </row>
    <row r="9" spans="1:136" s="509" customFormat="1">
      <c r="A9" s="508" t="s">
        <v>535</v>
      </c>
      <c r="B9" s="509" t="s">
        <v>307</v>
      </c>
      <c r="AL9" s="509">
        <v>0</v>
      </c>
      <c r="AO9" s="509">
        <v>0</v>
      </c>
      <c r="AS9" s="509">
        <v>0</v>
      </c>
      <c r="DA9" s="509">
        <v>0</v>
      </c>
      <c r="DD9" s="509">
        <v>0</v>
      </c>
      <c r="DH9" s="509">
        <v>0</v>
      </c>
    </row>
    <row r="10" spans="1:136" s="509" customFormat="1">
      <c r="A10" s="508" t="s">
        <v>536</v>
      </c>
      <c r="B10" s="509" t="s">
        <v>308</v>
      </c>
      <c r="AL10" s="509">
        <v>0</v>
      </c>
      <c r="AO10" s="509">
        <v>0</v>
      </c>
      <c r="AS10" s="509">
        <v>0</v>
      </c>
      <c r="DA10" s="509">
        <v>0</v>
      </c>
      <c r="DD10" s="509">
        <v>0</v>
      </c>
      <c r="DH10" s="509">
        <v>0</v>
      </c>
    </row>
    <row r="11" spans="1:136" s="509" customFormat="1">
      <c r="A11" s="508" t="s">
        <v>537</v>
      </c>
      <c r="B11" s="509" t="s">
        <v>309</v>
      </c>
      <c r="AL11" s="509">
        <v>0</v>
      </c>
      <c r="AO11" s="509">
        <v>0</v>
      </c>
      <c r="AS11" s="509">
        <v>0</v>
      </c>
      <c r="DA11" s="509">
        <v>0</v>
      </c>
      <c r="DD11" s="509">
        <v>0</v>
      </c>
      <c r="DH11" s="509">
        <v>0</v>
      </c>
    </row>
    <row r="12" spans="1:136" s="509" customFormat="1">
      <c r="A12" s="508" t="s">
        <v>538</v>
      </c>
      <c r="B12" s="509" t="s">
        <v>310</v>
      </c>
      <c r="AL12" s="509">
        <v>0</v>
      </c>
      <c r="AO12" s="509">
        <v>0</v>
      </c>
      <c r="AS12" s="509">
        <v>0</v>
      </c>
      <c r="DA12" s="509">
        <v>0</v>
      </c>
      <c r="DD12" s="509">
        <v>0</v>
      </c>
      <c r="DH12" s="509">
        <v>0</v>
      </c>
    </row>
    <row r="13" spans="1:136" s="509" customFormat="1">
      <c r="A13" s="508" t="s">
        <v>539</v>
      </c>
      <c r="B13" s="509" t="s">
        <v>313</v>
      </c>
      <c r="AL13" s="509">
        <v>0</v>
      </c>
      <c r="AO13" s="509">
        <v>0</v>
      </c>
      <c r="AS13" s="509">
        <v>0</v>
      </c>
      <c r="DA13" s="509">
        <v>0</v>
      </c>
      <c r="DD13" s="509">
        <v>0</v>
      </c>
      <c r="DH13" s="509">
        <v>0</v>
      </c>
    </row>
    <row r="14" spans="1:136" s="509" customFormat="1">
      <c r="A14" s="508" t="s">
        <v>540</v>
      </c>
      <c r="B14" s="509" t="s">
        <v>314</v>
      </c>
      <c r="AL14" s="509">
        <v>0</v>
      </c>
      <c r="AO14" s="509">
        <v>0</v>
      </c>
      <c r="AS14" s="509">
        <v>0</v>
      </c>
      <c r="DA14" s="509">
        <v>0</v>
      </c>
      <c r="DD14" s="509">
        <v>0</v>
      </c>
      <c r="DH14" s="509">
        <v>0</v>
      </c>
    </row>
    <row r="15" spans="1:136" s="509" customFormat="1">
      <c r="A15" s="508" t="s">
        <v>541</v>
      </c>
      <c r="B15" s="509" t="s">
        <v>315</v>
      </c>
      <c r="AL15" s="509">
        <v>0</v>
      </c>
      <c r="AO15" s="509">
        <v>0</v>
      </c>
      <c r="AS15" s="509">
        <v>0</v>
      </c>
      <c r="DA15" s="509">
        <v>0</v>
      </c>
      <c r="DD15" s="509">
        <v>0</v>
      </c>
      <c r="DH15" s="509">
        <v>0</v>
      </c>
    </row>
    <row r="16" spans="1:136" s="509" customFormat="1">
      <c r="A16" s="508" t="s">
        <v>542</v>
      </c>
      <c r="B16" s="509" t="s">
        <v>316</v>
      </c>
      <c r="AL16" s="509">
        <v>0</v>
      </c>
      <c r="AO16" s="509">
        <v>0</v>
      </c>
      <c r="AS16" s="509">
        <v>0</v>
      </c>
      <c r="DA16" s="509">
        <v>0</v>
      </c>
      <c r="DD16" s="509">
        <v>0</v>
      </c>
      <c r="DH16" s="509">
        <v>0</v>
      </c>
    </row>
    <row r="17" spans="1:112" s="509" customFormat="1">
      <c r="A17" s="508" t="s">
        <v>543</v>
      </c>
      <c r="B17" s="509" t="s">
        <v>317</v>
      </c>
      <c r="AL17" s="509">
        <v>0</v>
      </c>
      <c r="AO17" s="509">
        <v>0</v>
      </c>
      <c r="AS17" s="509">
        <v>0</v>
      </c>
      <c r="DA17" s="509">
        <v>0</v>
      </c>
      <c r="DD17" s="509">
        <v>0</v>
      </c>
      <c r="DH17" s="509">
        <v>0</v>
      </c>
    </row>
    <row r="18" spans="1:112" s="509" customFormat="1">
      <c r="A18" s="508" t="s">
        <v>544</v>
      </c>
      <c r="B18" s="509" t="s">
        <v>318</v>
      </c>
      <c r="AL18" s="509">
        <v>0</v>
      </c>
      <c r="AO18" s="509">
        <v>0</v>
      </c>
      <c r="AS18" s="509">
        <v>0</v>
      </c>
      <c r="DA18" s="509">
        <v>0</v>
      </c>
      <c r="DD18" s="509">
        <v>0</v>
      </c>
      <c r="DH18" s="509">
        <v>0</v>
      </c>
    </row>
    <row r="19" spans="1:112" s="509" customFormat="1">
      <c r="A19" s="508" t="s">
        <v>545</v>
      </c>
      <c r="B19" s="509" t="s">
        <v>319</v>
      </c>
      <c r="AL19" s="509">
        <v>0</v>
      </c>
      <c r="AO19" s="509">
        <v>0</v>
      </c>
      <c r="AS19" s="509">
        <v>0</v>
      </c>
      <c r="DA19" s="509">
        <v>0</v>
      </c>
      <c r="DD19" s="509">
        <v>0</v>
      </c>
      <c r="DH19" s="509">
        <v>0</v>
      </c>
    </row>
    <row r="20" spans="1:112" s="509" customFormat="1">
      <c r="A20" s="508" t="s">
        <v>546</v>
      </c>
      <c r="B20" s="509" t="s">
        <v>320</v>
      </c>
      <c r="AL20" s="509">
        <v>0</v>
      </c>
      <c r="AO20" s="509">
        <v>0</v>
      </c>
      <c r="AS20" s="509">
        <v>0</v>
      </c>
      <c r="DA20" s="509">
        <v>0</v>
      </c>
      <c r="DD20" s="509">
        <v>0</v>
      </c>
      <c r="DH20" s="509">
        <v>0</v>
      </c>
    </row>
    <row r="21" spans="1:112" s="509" customFormat="1">
      <c r="A21" s="508" t="s">
        <v>547</v>
      </c>
      <c r="B21" s="509" t="s">
        <v>321</v>
      </c>
      <c r="AL21" s="509">
        <v>0</v>
      </c>
      <c r="AO21" s="509">
        <v>0</v>
      </c>
      <c r="AS21" s="509">
        <v>0</v>
      </c>
      <c r="DA21" s="509">
        <v>0</v>
      </c>
      <c r="DD21" s="509">
        <v>0</v>
      </c>
      <c r="DH21" s="509">
        <v>0</v>
      </c>
    </row>
    <row r="22" spans="1:112" s="509" customFormat="1">
      <c r="A22" s="508" t="s">
        <v>548</v>
      </c>
      <c r="B22" s="509" t="s">
        <v>322</v>
      </c>
      <c r="AL22" s="509">
        <v>0</v>
      </c>
      <c r="AO22" s="509">
        <v>0</v>
      </c>
      <c r="AS22" s="509">
        <v>0</v>
      </c>
      <c r="DA22" s="509">
        <v>0</v>
      </c>
      <c r="DD22" s="509">
        <v>0</v>
      </c>
      <c r="DH22" s="509">
        <v>0</v>
      </c>
    </row>
    <row r="23" spans="1:112" s="509" customFormat="1">
      <c r="A23" s="508" t="s">
        <v>549</v>
      </c>
      <c r="B23" s="509" t="s">
        <v>323</v>
      </c>
      <c r="AL23" s="509">
        <v>0</v>
      </c>
      <c r="AO23" s="509">
        <v>0</v>
      </c>
      <c r="AS23" s="509">
        <v>0</v>
      </c>
      <c r="DA23" s="509">
        <v>0</v>
      </c>
      <c r="DD23" s="509">
        <v>0</v>
      </c>
      <c r="DH23" s="509">
        <v>0</v>
      </c>
    </row>
    <row r="24" spans="1:112" s="509" customFormat="1">
      <c r="A24" s="508" t="s">
        <v>550</v>
      </c>
      <c r="B24" s="509" t="s">
        <v>324</v>
      </c>
      <c r="AL24" s="509">
        <v>0</v>
      </c>
      <c r="AO24" s="509">
        <v>0</v>
      </c>
      <c r="AS24" s="509">
        <v>0</v>
      </c>
      <c r="DA24" s="509">
        <v>0</v>
      </c>
      <c r="DD24" s="509">
        <v>0</v>
      </c>
      <c r="DH24" s="509">
        <v>0</v>
      </c>
    </row>
    <row r="25" spans="1:112" s="509" customFormat="1">
      <c r="A25" s="508" t="s">
        <v>551</v>
      </c>
      <c r="B25" s="509" t="s">
        <v>325</v>
      </c>
      <c r="AL25" s="509">
        <v>0</v>
      </c>
      <c r="AO25" s="509">
        <v>0</v>
      </c>
      <c r="AS25" s="509">
        <v>0</v>
      </c>
      <c r="DA25" s="509">
        <v>0</v>
      </c>
      <c r="DD25" s="509">
        <v>0</v>
      </c>
      <c r="DH25" s="509">
        <v>0</v>
      </c>
    </row>
    <row r="26" spans="1:112" s="509" customFormat="1">
      <c r="A26" s="508" t="s">
        <v>552</v>
      </c>
      <c r="B26" s="509" t="s">
        <v>1435</v>
      </c>
      <c r="AL26" s="509">
        <v>0</v>
      </c>
      <c r="AO26" s="509">
        <v>0</v>
      </c>
      <c r="AS26" s="509">
        <v>0</v>
      </c>
      <c r="DA26" s="509">
        <v>0</v>
      </c>
      <c r="DD26" s="509">
        <v>0</v>
      </c>
      <c r="DH26" s="509">
        <v>0</v>
      </c>
    </row>
    <row r="27" spans="1:112" s="509" customFormat="1">
      <c r="A27" s="508" t="s">
        <v>553</v>
      </c>
      <c r="B27" s="509" t="s">
        <v>1436</v>
      </c>
      <c r="AL27" s="509">
        <v>0</v>
      </c>
      <c r="AO27" s="509">
        <v>0</v>
      </c>
      <c r="AS27" s="509">
        <v>0</v>
      </c>
      <c r="DA27" s="509">
        <v>0</v>
      </c>
      <c r="DD27" s="509">
        <v>0</v>
      </c>
      <c r="DH27" s="509">
        <v>0</v>
      </c>
    </row>
    <row r="28" spans="1:112" s="509" customFormat="1">
      <c r="A28" s="508" t="s">
        <v>554</v>
      </c>
      <c r="B28" s="509" t="s">
        <v>328</v>
      </c>
      <c r="AL28" s="509">
        <v>0</v>
      </c>
      <c r="AO28" s="509">
        <v>0</v>
      </c>
      <c r="AS28" s="509">
        <v>0</v>
      </c>
      <c r="DA28" s="509">
        <v>0</v>
      </c>
      <c r="DD28" s="509">
        <v>0</v>
      </c>
      <c r="DH28" s="509">
        <v>0</v>
      </c>
    </row>
    <row r="29" spans="1:112" s="509" customFormat="1">
      <c r="A29" s="508" t="s">
        <v>555</v>
      </c>
      <c r="B29" s="509" t="s">
        <v>329</v>
      </c>
      <c r="AL29" s="509">
        <v>0</v>
      </c>
      <c r="AO29" s="509">
        <v>0</v>
      </c>
      <c r="AS29" s="509">
        <v>0</v>
      </c>
      <c r="DA29" s="509">
        <v>0</v>
      </c>
      <c r="DD29" s="509">
        <v>0</v>
      </c>
      <c r="DH29" s="509">
        <v>0</v>
      </c>
    </row>
    <row r="30" spans="1:112" s="509" customFormat="1">
      <c r="A30" s="508" t="s">
        <v>556</v>
      </c>
      <c r="B30" s="509" t="s">
        <v>330</v>
      </c>
      <c r="AL30" s="509">
        <v>0</v>
      </c>
      <c r="AO30" s="509">
        <v>0</v>
      </c>
      <c r="AS30" s="509">
        <v>0</v>
      </c>
      <c r="DA30" s="509">
        <v>0</v>
      </c>
      <c r="DD30" s="509">
        <v>0</v>
      </c>
      <c r="DH30" s="509">
        <v>0</v>
      </c>
    </row>
    <row r="31" spans="1:112" s="509" customFormat="1">
      <c r="A31" s="508" t="s">
        <v>557</v>
      </c>
      <c r="B31" s="509" t="s">
        <v>1438</v>
      </c>
      <c r="AL31" s="509">
        <v>0</v>
      </c>
      <c r="AO31" s="509">
        <v>0</v>
      </c>
      <c r="AS31" s="509">
        <v>0</v>
      </c>
      <c r="DA31" s="509">
        <v>0</v>
      </c>
      <c r="DD31" s="509">
        <v>0</v>
      </c>
      <c r="DH31" s="509">
        <v>0</v>
      </c>
    </row>
    <row r="32" spans="1:112" s="509" customFormat="1">
      <c r="A32" s="508" t="s">
        <v>558</v>
      </c>
      <c r="B32" s="509" t="s">
        <v>331</v>
      </c>
      <c r="AL32" s="509">
        <v>0</v>
      </c>
      <c r="AO32" s="509">
        <v>0</v>
      </c>
      <c r="AS32" s="509">
        <v>0</v>
      </c>
      <c r="DA32" s="509">
        <v>0</v>
      </c>
      <c r="DD32" s="509">
        <v>0</v>
      </c>
      <c r="DH32" s="509">
        <v>0</v>
      </c>
    </row>
    <row r="33" spans="1:112" s="509" customFormat="1">
      <c r="A33" s="508" t="s">
        <v>559</v>
      </c>
      <c r="B33" s="509" t="s">
        <v>1439</v>
      </c>
      <c r="AL33" s="509">
        <v>0</v>
      </c>
      <c r="AO33" s="509">
        <v>0</v>
      </c>
      <c r="AS33" s="509">
        <v>0</v>
      </c>
      <c r="DA33" s="509">
        <v>0</v>
      </c>
      <c r="DD33" s="509">
        <v>0</v>
      </c>
      <c r="DH33" s="509">
        <v>0</v>
      </c>
    </row>
    <row r="34" spans="1:112" s="509" customFormat="1">
      <c r="A34" s="508" t="s">
        <v>560</v>
      </c>
      <c r="B34" s="509" t="s">
        <v>333</v>
      </c>
      <c r="AL34" s="509">
        <v>0</v>
      </c>
      <c r="AO34" s="509">
        <v>0</v>
      </c>
      <c r="AS34" s="509">
        <v>0</v>
      </c>
      <c r="DA34" s="509">
        <v>0</v>
      </c>
      <c r="DD34" s="509">
        <v>0</v>
      </c>
      <c r="DH34" s="509">
        <v>0</v>
      </c>
    </row>
    <row r="35" spans="1:112" s="509" customFormat="1">
      <c r="A35" s="508" t="s">
        <v>561</v>
      </c>
      <c r="B35" s="509" t="s">
        <v>334</v>
      </c>
      <c r="AL35" s="509">
        <v>0</v>
      </c>
      <c r="AO35" s="509">
        <v>0</v>
      </c>
      <c r="AS35" s="509">
        <v>0</v>
      </c>
      <c r="DA35" s="509">
        <v>0</v>
      </c>
      <c r="DD35" s="509">
        <v>0</v>
      </c>
      <c r="DH35" s="509">
        <v>0</v>
      </c>
    </row>
    <row r="36" spans="1:112" s="509" customFormat="1">
      <c r="A36" s="508" t="s">
        <v>562</v>
      </c>
      <c r="B36" s="509" t="s">
        <v>2778</v>
      </c>
      <c r="AL36" s="509">
        <v>0</v>
      </c>
      <c r="AO36" s="509">
        <v>0</v>
      </c>
      <c r="AS36" s="509">
        <v>0</v>
      </c>
      <c r="DA36" s="509">
        <v>0</v>
      </c>
      <c r="DD36" s="509">
        <v>0</v>
      </c>
      <c r="DH36" s="509">
        <v>0</v>
      </c>
    </row>
    <row r="37" spans="1:112" s="509" customFormat="1">
      <c r="A37" s="508" t="s">
        <v>563</v>
      </c>
      <c r="B37" s="509" t="s">
        <v>336</v>
      </c>
      <c r="AL37" s="509">
        <v>0</v>
      </c>
      <c r="AO37" s="509">
        <v>0</v>
      </c>
      <c r="AS37" s="509">
        <v>0</v>
      </c>
      <c r="DA37" s="509">
        <v>0</v>
      </c>
      <c r="DD37" s="509">
        <v>0</v>
      </c>
      <c r="DH37" s="509">
        <v>0</v>
      </c>
    </row>
    <row r="38" spans="1:112" s="509" customFormat="1">
      <c r="A38" s="508" t="s">
        <v>564</v>
      </c>
      <c r="B38" s="509" t="s">
        <v>337</v>
      </c>
      <c r="AL38" s="509">
        <v>0</v>
      </c>
      <c r="AO38" s="509">
        <v>0</v>
      </c>
      <c r="AS38" s="509">
        <v>0</v>
      </c>
      <c r="DA38" s="509">
        <v>0</v>
      </c>
      <c r="DD38" s="509">
        <v>0</v>
      </c>
      <c r="DH38" s="509">
        <v>0</v>
      </c>
    </row>
    <row r="39" spans="1:112" s="509" customFormat="1">
      <c r="A39" s="508" t="s">
        <v>565</v>
      </c>
      <c r="B39" s="509" t="s">
        <v>338</v>
      </c>
      <c r="AL39" s="509">
        <v>0</v>
      </c>
      <c r="AO39" s="509">
        <v>0</v>
      </c>
      <c r="AS39" s="509">
        <v>0</v>
      </c>
      <c r="DA39" s="509">
        <v>0</v>
      </c>
      <c r="DD39" s="509">
        <v>0</v>
      </c>
      <c r="DH39" s="509">
        <v>0</v>
      </c>
    </row>
    <row r="40" spans="1:112" s="509" customFormat="1">
      <c r="A40" s="508" t="s">
        <v>566</v>
      </c>
      <c r="B40" s="509" t="s">
        <v>339</v>
      </c>
      <c r="AL40" s="509">
        <v>0</v>
      </c>
      <c r="AO40" s="509">
        <v>0</v>
      </c>
      <c r="AS40" s="509">
        <v>0</v>
      </c>
      <c r="DA40" s="509">
        <v>0</v>
      </c>
      <c r="DD40" s="509">
        <v>0</v>
      </c>
      <c r="DH40" s="509">
        <v>0</v>
      </c>
    </row>
    <row r="41" spans="1:112" s="509" customFormat="1">
      <c r="A41" s="508" t="s">
        <v>567</v>
      </c>
      <c r="B41" s="509" t="s">
        <v>340</v>
      </c>
      <c r="AL41" s="509">
        <v>0</v>
      </c>
      <c r="AO41" s="509">
        <v>0</v>
      </c>
      <c r="AS41" s="509">
        <v>0</v>
      </c>
      <c r="DA41" s="509">
        <v>0</v>
      </c>
      <c r="DD41" s="509">
        <v>0</v>
      </c>
      <c r="DH41" s="509">
        <v>0</v>
      </c>
    </row>
    <row r="42" spans="1:112" s="509" customFormat="1">
      <c r="A42" s="508" t="s">
        <v>568</v>
      </c>
      <c r="B42" s="509" t="s">
        <v>3889</v>
      </c>
      <c r="AL42" s="509">
        <v>0</v>
      </c>
      <c r="AO42" s="509">
        <v>0</v>
      </c>
      <c r="AS42" s="509">
        <v>0</v>
      </c>
      <c r="DA42" s="509">
        <v>0</v>
      </c>
      <c r="DD42" s="509">
        <v>0</v>
      </c>
      <c r="DH42" s="509">
        <v>0</v>
      </c>
    </row>
    <row r="43" spans="1:112" s="509" customFormat="1">
      <c r="A43" s="508" t="s">
        <v>569</v>
      </c>
      <c r="B43" s="509" t="s">
        <v>3392</v>
      </c>
      <c r="AL43" s="509">
        <v>0</v>
      </c>
      <c r="AO43" s="509">
        <v>0</v>
      </c>
      <c r="AS43" s="509">
        <v>0</v>
      </c>
      <c r="DA43" s="509">
        <v>0</v>
      </c>
      <c r="DD43" s="509">
        <v>0</v>
      </c>
      <c r="DH43" s="509">
        <v>0</v>
      </c>
    </row>
    <row r="44" spans="1:112" s="509" customFormat="1">
      <c r="A44" s="508" t="s">
        <v>570</v>
      </c>
      <c r="B44" s="509" t="s">
        <v>343</v>
      </c>
      <c r="C44" s="509" t="s">
        <v>851</v>
      </c>
      <c r="G44" s="509">
        <v>1</v>
      </c>
      <c r="H44" s="509">
        <v>2</v>
      </c>
      <c r="S44" s="509">
        <v>1</v>
      </c>
      <c r="T44" s="509">
        <v>2</v>
      </c>
      <c r="V44" s="509">
        <v>1</v>
      </c>
      <c r="W44" s="509">
        <v>1</v>
      </c>
      <c r="AL44" s="509">
        <v>0</v>
      </c>
      <c r="AO44" s="509">
        <v>0</v>
      </c>
      <c r="AS44" s="509">
        <v>0</v>
      </c>
      <c r="BR44" s="509" t="s">
        <v>849</v>
      </c>
      <c r="DA44" s="509">
        <v>0</v>
      </c>
      <c r="DD44" s="509">
        <v>0</v>
      </c>
      <c r="DH44" s="509">
        <v>0</v>
      </c>
    </row>
    <row r="45" spans="1:112" s="509" customFormat="1">
      <c r="A45" s="508" t="s">
        <v>3394</v>
      </c>
      <c r="B45" s="509" t="s">
        <v>345</v>
      </c>
      <c r="AL45" s="509">
        <v>0</v>
      </c>
      <c r="AO45" s="509">
        <v>0</v>
      </c>
      <c r="AS45" s="509">
        <v>0</v>
      </c>
      <c r="DA45" s="509">
        <v>0</v>
      </c>
      <c r="DD45" s="509">
        <v>0</v>
      </c>
      <c r="DH45" s="509">
        <v>0</v>
      </c>
    </row>
    <row r="46" spans="1:112" s="509" customFormat="1">
      <c r="A46" s="508" t="s">
        <v>571</v>
      </c>
      <c r="B46" s="509" t="s">
        <v>346</v>
      </c>
      <c r="AL46" s="509">
        <v>0</v>
      </c>
      <c r="AO46" s="509">
        <v>0</v>
      </c>
      <c r="AS46" s="509">
        <v>0</v>
      </c>
      <c r="DA46" s="509">
        <v>0</v>
      </c>
      <c r="DD46" s="509">
        <v>0</v>
      </c>
      <c r="DH46" s="509">
        <v>0</v>
      </c>
    </row>
    <row r="47" spans="1:112" s="509" customFormat="1">
      <c r="A47" s="508" t="s">
        <v>572</v>
      </c>
      <c r="B47" s="509" t="s">
        <v>347</v>
      </c>
      <c r="AL47" s="509">
        <v>0</v>
      </c>
      <c r="AO47" s="509">
        <v>0</v>
      </c>
      <c r="AS47" s="509">
        <v>0</v>
      </c>
      <c r="DA47" s="509">
        <v>0</v>
      </c>
      <c r="DD47" s="509">
        <v>0</v>
      </c>
      <c r="DH47" s="509">
        <v>0</v>
      </c>
    </row>
    <row r="48" spans="1:112" s="509" customFormat="1">
      <c r="A48" s="508" t="s">
        <v>573</v>
      </c>
      <c r="B48" s="509" t="s">
        <v>348</v>
      </c>
      <c r="AL48" s="509">
        <v>0</v>
      </c>
      <c r="AO48" s="509">
        <v>0</v>
      </c>
      <c r="AS48" s="509">
        <v>0</v>
      </c>
      <c r="DA48" s="509">
        <v>0</v>
      </c>
      <c r="DD48" s="509">
        <v>0</v>
      </c>
      <c r="DH48" s="509">
        <v>0</v>
      </c>
    </row>
    <row r="49" spans="1:112" s="509" customFormat="1">
      <c r="A49" s="508" t="s">
        <v>574</v>
      </c>
      <c r="B49" s="509" t="s">
        <v>349</v>
      </c>
      <c r="AL49" s="509">
        <v>0</v>
      </c>
      <c r="AO49" s="509">
        <v>0</v>
      </c>
      <c r="AS49" s="509">
        <v>0</v>
      </c>
      <c r="DA49" s="509">
        <v>0</v>
      </c>
      <c r="DD49" s="509">
        <v>0</v>
      </c>
      <c r="DH49" s="509">
        <v>0</v>
      </c>
    </row>
    <row r="50" spans="1:112" s="509" customFormat="1">
      <c r="A50" s="508" t="s">
        <v>575</v>
      </c>
      <c r="B50" s="509" t="s">
        <v>1441</v>
      </c>
      <c r="AL50" s="509">
        <v>0</v>
      </c>
      <c r="AO50" s="509">
        <v>0</v>
      </c>
      <c r="AS50" s="509">
        <v>0</v>
      </c>
      <c r="DA50" s="509">
        <v>0</v>
      </c>
      <c r="DD50" s="509">
        <v>0</v>
      </c>
      <c r="DH50" s="509">
        <v>0</v>
      </c>
    </row>
    <row r="51" spans="1:112" s="509" customFormat="1">
      <c r="A51" s="508" t="s">
        <v>576</v>
      </c>
      <c r="B51" s="509" t="s">
        <v>350</v>
      </c>
      <c r="AL51" s="509">
        <v>0</v>
      </c>
      <c r="AO51" s="509">
        <v>0</v>
      </c>
      <c r="AS51" s="509">
        <v>0</v>
      </c>
      <c r="DA51" s="509">
        <v>0</v>
      </c>
      <c r="DD51" s="509">
        <v>0</v>
      </c>
      <c r="DH51" s="509">
        <v>0</v>
      </c>
    </row>
    <row r="52" spans="1:112" s="509" customFormat="1">
      <c r="A52" s="508" t="s">
        <v>577</v>
      </c>
      <c r="B52" s="509" t="s">
        <v>351</v>
      </c>
      <c r="AL52" s="509">
        <v>0</v>
      </c>
      <c r="AO52" s="509">
        <v>0</v>
      </c>
      <c r="AS52" s="509">
        <v>0</v>
      </c>
      <c r="DA52" s="509">
        <v>0</v>
      </c>
      <c r="DD52" s="509">
        <v>0</v>
      </c>
      <c r="DH52" s="509">
        <v>0</v>
      </c>
    </row>
    <row r="53" spans="1:112" s="509" customFormat="1">
      <c r="A53" s="508" t="s">
        <v>578</v>
      </c>
      <c r="B53" s="509" t="s">
        <v>352</v>
      </c>
      <c r="AL53" s="509">
        <v>0</v>
      </c>
      <c r="AO53" s="509">
        <v>0</v>
      </c>
      <c r="AS53" s="509">
        <v>0</v>
      </c>
      <c r="DA53" s="509">
        <v>0</v>
      </c>
      <c r="DD53" s="509">
        <v>0</v>
      </c>
      <c r="DH53" s="509">
        <v>0</v>
      </c>
    </row>
    <row r="54" spans="1:112" s="509" customFormat="1">
      <c r="A54" s="508" t="s">
        <v>579</v>
      </c>
      <c r="B54" s="509" t="s">
        <v>353</v>
      </c>
      <c r="AL54" s="509">
        <v>0</v>
      </c>
      <c r="AO54" s="509">
        <v>0</v>
      </c>
      <c r="AS54" s="509">
        <v>0</v>
      </c>
      <c r="DA54" s="509">
        <v>0</v>
      </c>
      <c r="DD54" s="509">
        <v>0</v>
      </c>
      <c r="DH54" s="509">
        <v>0</v>
      </c>
    </row>
    <row r="55" spans="1:112" s="509" customFormat="1">
      <c r="A55" s="508" t="s">
        <v>580</v>
      </c>
      <c r="B55" s="509" t="s">
        <v>355</v>
      </c>
      <c r="AL55" s="509">
        <v>0</v>
      </c>
      <c r="AO55" s="509">
        <v>0</v>
      </c>
      <c r="AS55" s="509">
        <v>0</v>
      </c>
      <c r="DA55" s="509">
        <v>0</v>
      </c>
      <c r="DD55" s="509">
        <v>0</v>
      </c>
      <c r="DH55" s="509">
        <v>0</v>
      </c>
    </row>
    <row r="56" spans="1:112" s="509" customFormat="1">
      <c r="A56" s="508" t="s">
        <v>581</v>
      </c>
      <c r="B56" s="509" t="s">
        <v>356</v>
      </c>
      <c r="AL56" s="509">
        <v>0</v>
      </c>
      <c r="AO56" s="509">
        <v>0</v>
      </c>
      <c r="AS56" s="509">
        <v>0</v>
      </c>
      <c r="DA56" s="509">
        <v>0</v>
      </c>
      <c r="DD56" s="509">
        <v>0</v>
      </c>
      <c r="DH56" s="509">
        <v>0</v>
      </c>
    </row>
    <row r="57" spans="1:112" s="509" customFormat="1">
      <c r="A57" s="508" t="s">
        <v>582</v>
      </c>
      <c r="B57" s="509" t="s">
        <v>357</v>
      </c>
      <c r="AL57" s="509">
        <v>0</v>
      </c>
      <c r="AO57" s="509">
        <v>0</v>
      </c>
      <c r="AS57" s="509">
        <v>0</v>
      </c>
      <c r="DA57" s="509">
        <v>0</v>
      </c>
      <c r="DD57" s="509">
        <v>0</v>
      </c>
      <c r="DH57" s="509">
        <v>0</v>
      </c>
    </row>
    <row r="58" spans="1:112" s="509" customFormat="1">
      <c r="A58" s="508" t="s">
        <v>583</v>
      </c>
      <c r="B58" s="509" t="s">
        <v>358</v>
      </c>
      <c r="AL58" s="509">
        <v>0</v>
      </c>
      <c r="AO58" s="509">
        <v>0</v>
      </c>
      <c r="AS58" s="509">
        <v>0</v>
      </c>
      <c r="DA58" s="509">
        <v>0</v>
      </c>
      <c r="DD58" s="509">
        <v>0</v>
      </c>
      <c r="DH58" s="509">
        <v>0</v>
      </c>
    </row>
    <row r="59" spans="1:112" s="509" customFormat="1">
      <c r="A59" s="508" t="s">
        <v>584</v>
      </c>
      <c r="B59" s="509" t="s">
        <v>359</v>
      </c>
      <c r="AL59" s="509">
        <v>0</v>
      </c>
      <c r="AO59" s="509">
        <v>0</v>
      </c>
      <c r="AS59" s="509">
        <v>0</v>
      </c>
      <c r="DA59" s="509">
        <v>0</v>
      </c>
      <c r="DD59" s="509">
        <v>0</v>
      </c>
      <c r="DH59" s="509">
        <v>0</v>
      </c>
    </row>
    <row r="60" spans="1:112" s="509" customFormat="1">
      <c r="A60" s="508" t="s">
        <v>585</v>
      </c>
      <c r="B60" s="509" t="s">
        <v>360</v>
      </c>
      <c r="AL60" s="509">
        <v>0</v>
      </c>
      <c r="AO60" s="509">
        <v>0</v>
      </c>
      <c r="AS60" s="509">
        <v>0</v>
      </c>
      <c r="DA60" s="509">
        <v>0</v>
      </c>
      <c r="DD60" s="509">
        <v>0</v>
      </c>
      <c r="DH60" s="509">
        <v>0</v>
      </c>
    </row>
    <row r="61" spans="1:112" s="509" customFormat="1">
      <c r="A61" s="508" t="s">
        <v>586</v>
      </c>
      <c r="B61" s="509" t="s">
        <v>361</v>
      </c>
      <c r="AL61" s="509">
        <v>0</v>
      </c>
      <c r="AO61" s="509">
        <v>0</v>
      </c>
      <c r="AS61" s="509">
        <v>0</v>
      </c>
      <c r="DA61" s="509">
        <v>0</v>
      </c>
      <c r="DD61" s="509">
        <v>0</v>
      </c>
      <c r="DH61" s="509">
        <v>0</v>
      </c>
    </row>
    <row r="62" spans="1:112" s="509" customFormat="1">
      <c r="A62" s="508" t="s">
        <v>587</v>
      </c>
      <c r="B62" s="509" t="s">
        <v>362</v>
      </c>
      <c r="AL62" s="509">
        <v>0</v>
      </c>
      <c r="AO62" s="509">
        <v>0</v>
      </c>
      <c r="AS62" s="509">
        <v>0</v>
      </c>
      <c r="DA62" s="509">
        <v>0</v>
      </c>
      <c r="DD62" s="509">
        <v>0</v>
      </c>
      <c r="DH62" s="509">
        <v>0</v>
      </c>
    </row>
    <row r="63" spans="1:112" s="509" customFormat="1">
      <c r="A63" s="508" t="s">
        <v>588</v>
      </c>
      <c r="B63" s="509" t="s">
        <v>363</v>
      </c>
      <c r="AL63" s="509">
        <v>0</v>
      </c>
      <c r="AO63" s="509">
        <v>0</v>
      </c>
      <c r="AS63" s="509">
        <v>0</v>
      </c>
      <c r="DA63" s="509">
        <v>0</v>
      </c>
      <c r="DD63" s="509">
        <v>0</v>
      </c>
      <c r="DH63" s="509">
        <v>0</v>
      </c>
    </row>
    <row r="64" spans="1:112" s="509" customFormat="1">
      <c r="A64" s="508" t="s">
        <v>589</v>
      </c>
      <c r="B64" s="509" t="s">
        <v>364</v>
      </c>
      <c r="AL64" s="509">
        <v>0</v>
      </c>
      <c r="AO64" s="509">
        <v>0</v>
      </c>
      <c r="AS64" s="509">
        <v>0</v>
      </c>
      <c r="DA64" s="509">
        <v>0</v>
      </c>
      <c r="DD64" s="509">
        <v>0</v>
      </c>
      <c r="DH64" s="509">
        <v>0</v>
      </c>
    </row>
    <row r="65" spans="1:112" s="509" customFormat="1">
      <c r="A65" s="508" t="s">
        <v>590</v>
      </c>
      <c r="B65" s="509" t="s">
        <v>365</v>
      </c>
      <c r="AL65" s="509">
        <v>0</v>
      </c>
      <c r="AO65" s="509">
        <v>0</v>
      </c>
      <c r="AS65" s="509">
        <v>0</v>
      </c>
      <c r="DA65" s="509">
        <v>0</v>
      </c>
      <c r="DD65" s="509">
        <v>0</v>
      </c>
      <c r="DH65" s="509">
        <v>0</v>
      </c>
    </row>
    <row r="66" spans="1:112" s="509" customFormat="1">
      <c r="A66" s="508" t="s">
        <v>591</v>
      </c>
      <c r="B66" s="509" t="s">
        <v>366</v>
      </c>
      <c r="AL66" s="509">
        <v>0</v>
      </c>
      <c r="AO66" s="509">
        <v>0</v>
      </c>
      <c r="AS66" s="509">
        <v>0</v>
      </c>
      <c r="DA66" s="509">
        <v>0</v>
      </c>
      <c r="DD66" s="509">
        <v>0</v>
      </c>
      <c r="DH66" s="509">
        <v>0</v>
      </c>
    </row>
    <row r="67" spans="1:112" s="509" customFormat="1">
      <c r="A67" s="508" t="s">
        <v>592</v>
      </c>
      <c r="B67" s="509" t="s">
        <v>367</v>
      </c>
      <c r="AL67" s="509">
        <v>0</v>
      </c>
      <c r="AO67" s="509">
        <v>0</v>
      </c>
      <c r="AS67" s="509">
        <v>0</v>
      </c>
      <c r="DA67" s="509">
        <v>0</v>
      </c>
      <c r="DD67" s="509">
        <v>0</v>
      </c>
      <c r="DH67" s="509">
        <v>0</v>
      </c>
    </row>
    <row r="68" spans="1:112" s="509" customFormat="1">
      <c r="A68" s="508" t="s">
        <v>593</v>
      </c>
      <c r="B68" s="509" t="s">
        <v>368</v>
      </c>
      <c r="AL68" s="509">
        <v>0</v>
      </c>
      <c r="AO68" s="509">
        <v>0</v>
      </c>
      <c r="AS68" s="509">
        <v>0</v>
      </c>
      <c r="DA68" s="509">
        <v>0</v>
      </c>
      <c r="DD68" s="509">
        <v>0</v>
      </c>
      <c r="DH68" s="509">
        <v>0</v>
      </c>
    </row>
    <row r="69" spans="1:112" s="509" customFormat="1">
      <c r="A69" s="508" t="s">
        <v>594</v>
      </c>
      <c r="B69" s="509" t="s">
        <v>369</v>
      </c>
      <c r="AL69" s="509">
        <v>0</v>
      </c>
      <c r="AO69" s="509">
        <v>0</v>
      </c>
      <c r="AS69" s="509">
        <v>0</v>
      </c>
      <c r="DA69" s="509">
        <v>0</v>
      </c>
      <c r="DD69" s="509">
        <v>0</v>
      </c>
      <c r="DH69" s="509">
        <v>0</v>
      </c>
    </row>
    <row r="70" spans="1:112" s="509" customFormat="1">
      <c r="A70" s="508" t="s">
        <v>595</v>
      </c>
      <c r="B70" s="509" t="s">
        <v>370</v>
      </c>
      <c r="AL70" s="509">
        <v>0</v>
      </c>
      <c r="AO70" s="509">
        <v>0</v>
      </c>
      <c r="AS70" s="509">
        <v>0</v>
      </c>
      <c r="DA70" s="509">
        <v>0</v>
      </c>
      <c r="DD70" s="509">
        <v>0</v>
      </c>
      <c r="DH70" s="509">
        <v>0</v>
      </c>
    </row>
    <row r="71" spans="1:112" s="509" customFormat="1">
      <c r="A71" s="508" t="s">
        <v>596</v>
      </c>
      <c r="B71" s="509" t="s">
        <v>1392</v>
      </c>
      <c r="AL71" s="509">
        <v>0</v>
      </c>
      <c r="AO71" s="509">
        <v>0</v>
      </c>
      <c r="AS71" s="509">
        <v>0</v>
      </c>
      <c r="DA71" s="509">
        <v>0</v>
      </c>
      <c r="DD71" s="509">
        <v>0</v>
      </c>
      <c r="DH71" s="509">
        <v>0</v>
      </c>
    </row>
    <row r="72" spans="1:112" s="509" customFormat="1">
      <c r="A72" s="508" t="s">
        <v>597</v>
      </c>
      <c r="B72" s="509" t="s">
        <v>371</v>
      </c>
      <c r="AL72" s="509">
        <v>0</v>
      </c>
      <c r="AO72" s="509">
        <v>0</v>
      </c>
      <c r="AS72" s="509">
        <v>0</v>
      </c>
      <c r="DA72" s="509">
        <v>0</v>
      </c>
      <c r="DD72" s="509">
        <v>0</v>
      </c>
      <c r="DH72" s="509">
        <v>0</v>
      </c>
    </row>
    <row r="73" spans="1:112" s="509" customFormat="1">
      <c r="A73" s="508" t="s">
        <v>598</v>
      </c>
      <c r="B73" s="509" t="s">
        <v>372</v>
      </c>
      <c r="AL73" s="509">
        <v>0</v>
      </c>
      <c r="AO73" s="509">
        <v>0</v>
      </c>
      <c r="AS73" s="509">
        <v>0</v>
      </c>
      <c r="DA73" s="509">
        <v>0</v>
      </c>
      <c r="DD73" s="509">
        <v>0</v>
      </c>
      <c r="DH73" s="509">
        <v>0</v>
      </c>
    </row>
    <row r="74" spans="1:112" s="509" customFormat="1">
      <c r="A74" s="508" t="s">
        <v>599</v>
      </c>
      <c r="B74" s="509" t="s">
        <v>373</v>
      </c>
      <c r="AL74" s="509">
        <v>0</v>
      </c>
      <c r="AO74" s="509">
        <v>0</v>
      </c>
      <c r="AS74" s="509">
        <v>0</v>
      </c>
      <c r="DA74" s="509">
        <v>0</v>
      </c>
      <c r="DD74" s="509">
        <v>0</v>
      </c>
      <c r="DH74" s="509">
        <v>0</v>
      </c>
    </row>
    <row r="75" spans="1:112" s="509" customFormat="1">
      <c r="A75" s="508" t="s">
        <v>600</v>
      </c>
      <c r="B75" s="509" t="s">
        <v>374</v>
      </c>
      <c r="AL75" s="509">
        <v>0</v>
      </c>
      <c r="AO75" s="509">
        <v>0</v>
      </c>
      <c r="AS75" s="509">
        <v>0</v>
      </c>
      <c r="DA75" s="509">
        <v>0</v>
      </c>
      <c r="DD75" s="509">
        <v>0</v>
      </c>
      <c r="DH75" s="509">
        <v>0</v>
      </c>
    </row>
    <row r="76" spans="1:112" s="509" customFormat="1">
      <c r="A76" s="508" t="s">
        <v>601</v>
      </c>
      <c r="B76" s="509" t="s">
        <v>375</v>
      </c>
      <c r="AL76" s="509">
        <v>0</v>
      </c>
      <c r="AO76" s="509">
        <v>0</v>
      </c>
      <c r="AS76" s="509">
        <v>0</v>
      </c>
      <c r="DA76" s="509">
        <v>0</v>
      </c>
      <c r="DD76" s="509">
        <v>0</v>
      </c>
      <c r="DH76" s="509">
        <v>0</v>
      </c>
    </row>
    <row r="77" spans="1:112" s="509" customFormat="1">
      <c r="A77" s="508" t="s">
        <v>602</v>
      </c>
      <c r="B77" s="509" t="s">
        <v>376</v>
      </c>
      <c r="AL77" s="509">
        <v>0</v>
      </c>
      <c r="AO77" s="509">
        <v>0</v>
      </c>
      <c r="AS77" s="509">
        <v>0</v>
      </c>
      <c r="DA77" s="509">
        <v>0</v>
      </c>
      <c r="DD77" s="509">
        <v>0</v>
      </c>
      <c r="DH77" s="509">
        <v>0</v>
      </c>
    </row>
    <row r="78" spans="1:112" s="509" customFormat="1">
      <c r="A78" s="508" t="s">
        <v>603</v>
      </c>
      <c r="B78" s="509" t="s">
        <v>377</v>
      </c>
      <c r="AL78" s="509">
        <v>0</v>
      </c>
      <c r="AO78" s="509">
        <v>0</v>
      </c>
      <c r="AS78" s="509">
        <v>0</v>
      </c>
      <c r="DA78" s="509">
        <v>0</v>
      </c>
      <c r="DD78" s="509">
        <v>0</v>
      </c>
      <c r="DH78" s="509">
        <v>0</v>
      </c>
    </row>
    <row r="79" spans="1:112" s="509" customFormat="1">
      <c r="A79" s="508" t="s">
        <v>604</v>
      </c>
      <c r="B79" s="509" t="s">
        <v>378</v>
      </c>
      <c r="AL79" s="509">
        <v>0</v>
      </c>
      <c r="AO79" s="509">
        <v>0</v>
      </c>
      <c r="AS79" s="509">
        <v>0</v>
      </c>
      <c r="DA79" s="509">
        <v>0</v>
      </c>
      <c r="DD79" s="509">
        <v>0</v>
      </c>
      <c r="DH79" s="509">
        <v>0</v>
      </c>
    </row>
    <row r="80" spans="1:112" s="509" customFormat="1">
      <c r="A80" s="508" t="s">
        <v>605</v>
      </c>
      <c r="B80" s="509" t="s">
        <v>379</v>
      </c>
      <c r="AL80" s="509">
        <v>0</v>
      </c>
      <c r="AO80" s="509">
        <v>0</v>
      </c>
      <c r="AS80" s="509">
        <v>0</v>
      </c>
      <c r="DA80" s="509">
        <v>0</v>
      </c>
      <c r="DD80" s="509">
        <v>0</v>
      </c>
      <c r="DH80" s="509">
        <v>0</v>
      </c>
    </row>
    <row r="81" spans="1:112" s="509" customFormat="1">
      <c r="A81" s="508" t="s">
        <v>606</v>
      </c>
      <c r="B81" s="509" t="s">
        <v>380</v>
      </c>
      <c r="AL81" s="509">
        <v>0</v>
      </c>
      <c r="AO81" s="509">
        <v>0</v>
      </c>
      <c r="AS81" s="509">
        <v>0</v>
      </c>
      <c r="DA81" s="509">
        <v>0</v>
      </c>
      <c r="DD81" s="509">
        <v>0</v>
      </c>
      <c r="DH81" s="509">
        <v>0</v>
      </c>
    </row>
    <row r="82" spans="1:112" s="509" customFormat="1">
      <c r="A82" s="508" t="s">
        <v>607</v>
      </c>
      <c r="B82" s="509" t="s">
        <v>381</v>
      </c>
      <c r="AL82" s="509">
        <v>0</v>
      </c>
      <c r="AO82" s="509">
        <v>0</v>
      </c>
      <c r="AS82" s="509">
        <v>0</v>
      </c>
      <c r="DA82" s="509">
        <v>0</v>
      </c>
      <c r="DD82" s="509">
        <v>0</v>
      </c>
      <c r="DH82" s="509">
        <v>0</v>
      </c>
    </row>
    <row r="83" spans="1:112" s="509" customFormat="1">
      <c r="A83" s="508" t="s">
        <v>2184</v>
      </c>
      <c r="B83" s="509" t="s">
        <v>1827</v>
      </c>
      <c r="AL83" s="509">
        <v>0</v>
      </c>
      <c r="AO83" s="509">
        <v>0</v>
      </c>
      <c r="AS83" s="509">
        <v>0</v>
      </c>
      <c r="DA83" s="509">
        <v>0</v>
      </c>
      <c r="DD83" s="509">
        <v>0</v>
      </c>
      <c r="DH83" s="509">
        <v>0</v>
      </c>
    </row>
    <row r="84" spans="1:112" s="509" customFormat="1">
      <c r="A84" s="508" t="s">
        <v>608</v>
      </c>
      <c r="B84" s="509" t="s">
        <v>382</v>
      </c>
      <c r="AL84" s="509">
        <v>0</v>
      </c>
      <c r="AO84" s="509">
        <v>0</v>
      </c>
      <c r="AS84" s="509">
        <v>0</v>
      </c>
      <c r="DA84" s="509">
        <v>0</v>
      </c>
      <c r="DD84" s="509">
        <v>0</v>
      </c>
      <c r="DH84" s="509">
        <v>0</v>
      </c>
    </row>
    <row r="85" spans="1:112" s="509" customFormat="1">
      <c r="A85" s="508" t="s">
        <v>609</v>
      </c>
      <c r="B85" s="509" t="s">
        <v>311</v>
      </c>
      <c r="AL85" s="509">
        <v>0</v>
      </c>
      <c r="AO85" s="509">
        <v>0</v>
      </c>
      <c r="AS85" s="509">
        <v>0</v>
      </c>
      <c r="DA85" s="509">
        <v>0</v>
      </c>
      <c r="DD85" s="509">
        <v>0</v>
      </c>
      <c r="DH85" s="509">
        <v>0</v>
      </c>
    </row>
    <row r="86" spans="1:112" s="509" customFormat="1">
      <c r="A86" s="508" t="s">
        <v>610</v>
      </c>
      <c r="B86" s="509" t="s">
        <v>383</v>
      </c>
      <c r="AL86" s="509">
        <v>0</v>
      </c>
      <c r="AO86" s="509">
        <v>0</v>
      </c>
      <c r="AS86" s="509">
        <v>0</v>
      </c>
      <c r="DA86" s="509">
        <v>0</v>
      </c>
      <c r="DD86" s="509">
        <v>0</v>
      </c>
      <c r="DH86" s="509">
        <v>0</v>
      </c>
    </row>
    <row r="87" spans="1:112" s="509" customFormat="1">
      <c r="A87" s="508" t="s">
        <v>611</v>
      </c>
      <c r="B87" s="509" t="s">
        <v>384</v>
      </c>
      <c r="AL87" s="509">
        <v>0</v>
      </c>
      <c r="AO87" s="509">
        <v>0</v>
      </c>
      <c r="AS87" s="509">
        <v>0</v>
      </c>
      <c r="DA87" s="509">
        <v>0</v>
      </c>
      <c r="DD87" s="509">
        <v>0</v>
      </c>
      <c r="DH87" s="509">
        <v>0</v>
      </c>
    </row>
    <row r="88" spans="1:112" s="509" customFormat="1">
      <c r="A88" s="508" t="s">
        <v>612</v>
      </c>
      <c r="B88" s="509" t="s">
        <v>385</v>
      </c>
      <c r="AL88" s="509">
        <v>0</v>
      </c>
      <c r="AO88" s="509">
        <v>0</v>
      </c>
      <c r="AS88" s="509">
        <v>0</v>
      </c>
      <c r="DA88" s="509">
        <v>0</v>
      </c>
      <c r="DD88" s="509">
        <v>0</v>
      </c>
      <c r="DH88" s="509">
        <v>0</v>
      </c>
    </row>
    <row r="89" spans="1:112" s="509" customFormat="1">
      <c r="A89" s="508" t="s">
        <v>613</v>
      </c>
      <c r="B89" s="509" t="s">
        <v>386</v>
      </c>
      <c r="AL89" s="509">
        <v>0</v>
      </c>
      <c r="AO89" s="509">
        <v>0</v>
      </c>
      <c r="AS89" s="509">
        <v>0</v>
      </c>
      <c r="DA89" s="509">
        <v>0</v>
      </c>
      <c r="DD89" s="509">
        <v>0</v>
      </c>
      <c r="DH89" s="509">
        <v>0</v>
      </c>
    </row>
    <row r="90" spans="1:112" s="509" customFormat="1">
      <c r="A90" s="508" t="s">
        <v>614</v>
      </c>
      <c r="B90" s="509" t="s">
        <v>1912</v>
      </c>
      <c r="AL90" s="509">
        <v>0</v>
      </c>
      <c r="AO90" s="509">
        <v>0</v>
      </c>
      <c r="AS90" s="509">
        <v>0</v>
      </c>
      <c r="DA90" s="509">
        <v>0</v>
      </c>
      <c r="DD90" s="509">
        <v>0</v>
      </c>
      <c r="DH90" s="509">
        <v>0</v>
      </c>
    </row>
    <row r="91" spans="1:112" s="509" customFormat="1">
      <c r="A91" s="508" t="s">
        <v>615</v>
      </c>
      <c r="B91" s="509" t="s">
        <v>388</v>
      </c>
      <c r="AL91" s="509">
        <v>0</v>
      </c>
      <c r="AO91" s="509">
        <v>0</v>
      </c>
      <c r="AS91" s="509">
        <v>0</v>
      </c>
      <c r="DA91" s="509">
        <v>0</v>
      </c>
      <c r="DD91" s="509">
        <v>0</v>
      </c>
      <c r="DH91" s="509">
        <v>0</v>
      </c>
    </row>
    <row r="92" spans="1:112" s="509" customFormat="1">
      <c r="A92" s="508" t="s">
        <v>616</v>
      </c>
      <c r="B92" s="509" t="s">
        <v>389</v>
      </c>
      <c r="AL92" s="509">
        <v>0</v>
      </c>
      <c r="AO92" s="509">
        <v>0</v>
      </c>
      <c r="AS92" s="509">
        <v>0</v>
      </c>
      <c r="DA92" s="509">
        <v>0</v>
      </c>
      <c r="DD92" s="509">
        <v>0</v>
      </c>
      <c r="DH92" s="509">
        <v>0</v>
      </c>
    </row>
    <row r="93" spans="1:112" s="509" customFormat="1">
      <c r="A93" s="508" t="s">
        <v>617</v>
      </c>
      <c r="B93" s="509" t="s">
        <v>390</v>
      </c>
      <c r="AL93" s="509">
        <v>0</v>
      </c>
      <c r="AO93" s="509">
        <v>0</v>
      </c>
      <c r="AS93" s="509">
        <v>0</v>
      </c>
      <c r="DA93" s="509">
        <v>0</v>
      </c>
      <c r="DD93" s="509">
        <v>0</v>
      </c>
      <c r="DH93" s="509">
        <v>0</v>
      </c>
    </row>
    <row r="94" spans="1:112" s="509" customFormat="1">
      <c r="A94" s="508" t="s">
        <v>618</v>
      </c>
      <c r="B94" s="509" t="s">
        <v>391</v>
      </c>
      <c r="AL94" s="509">
        <v>0</v>
      </c>
      <c r="AO94" s="509">
        <v>0</v>
      </c>
      <c r="AS94" s="509">
        <v>0</v>
      </c>
      <c r="DA94" s="509">
        <v>0</v>
      </c>
      <c r="DD94" s="509">
        <v>0</v>
      </c>
      <c r="DH94" s="509">
        <v>0</v>
      </c>
    </row>
    <row r="95" spans="1:112" s="509" customFormat="1">
      <c r="A95" s="508" t="s">
        <v>619</v>
      </c>
      <c r="B95" s="509" t="s">
        <v>392</v>
      </c>
      <c r="AL95" s="509">
        <v>0</v>
      </c>
      <c r="AO95" s="509">
        <v>0</v>
      </c>
      <c r="AS95" s="509">
        <v>0</v>
      </c>
      <c r="DA95" s="509">
        <v>0</v>
      </c>
      <c r="DD95" s="509">
        <v>0</v>
      </c>
      <c r="DH95" s="509">
        <v>0</v>
      </c>
    </row>
    <row r="96" spans="1:112" s="509" customFormat="1">
      <c r="A96" s="508" t="s">
        <v>620</v>
      </c>
      <c r="B96" s="509" t="s">
        <v>393</v>
      </c>
      <c r="AL96" s="509">
        <v>0</v>
      </c>
      <c r="AO96" s="509">
        <v>0</v>
      </c>
      <c r="AS96" s="509">
        <v>0</v>
      </c>
      <c r="DA96" s="509">
        <v>0</v>
      </c>
      <c r="DD96" s="509">
        <v>0</v>
      </c>
      <c r="DH96" s="509">
        <v>0</v>
      </c>
    </row>
    <row r="97" spans="1:112" s="509" customFormat="1">
      <c r="A97" s="508" t="s">
        <v>621</v>
      </c>
      <c r="B97" s="509" t="s">
        <v>394</v>
      </c>
      <c r="AL97" s="509">
        <v>0</v>
      </c>
      <c r="AO97" s="509">
        <v>0</v>
      </c>
      <c r="AS97" s="509">
        <v>0</v>
      </c>
      <c r="DA97" s="509">
        <v>0</v>
      </c>
      <c r="DD97" s="509">
        <v>0</v>
      </c>
      <c r="DH97" s="509">
        <v>0</v>
      </c>
    </row>
    <row r="98" spans="1:112" s="509" customFormat="1">
      <c r="A98" s="508" t="s">
        <v>622</v>
      </c>
      <c r="B98" s="509" t="s">
        <v>395</v>
      </c>
      <c r="AL98" s="509">
        <v>0</v>
      </c>
      <c r="AO98" s="509">
        <v>0</v>
      </c>
      <c r="AS98" s="509">
        <v>0</v>
      </c>
      <c r="DA98" s="509">
        <v>0</v>
      </c>
      <c r="DD98" s="509">
        <v>0</v>
      </c>
      <c r="DH98" s="509">
        <v>0</v>
      </c>
    </row>
    <row r="99" spans="1:112" s="509" customFormat="1">
      <c r="A99" s="508" t="s">
        <v>623</v>
      </c>
      <c r="B99" s="509" t="s">
        <v>396</v>
      </c>
      <c r="AL99" s="509">
        <v>0</v>
      </c>
      <c r="AO99" s="509">
        <v>0</v>
      </c>
      <c r="AS99" s="509">
        <v>0</v>
      </c>
      <c r="DA99" s="509">
        <v>0</v>
      </c>
      <c r="DD99" s="509">
        <v>0</v>
      </c>
      <c r="DH99" s="509">
        <v>0</v>
      </c>
    </row>
    <row r="100" spans="1:112" s="509" customFormat="1">
      <c r="A100" s="508" t="s">
        <v>624</v>
      </c>
      <c r="B100" s="509" t="s">
        <v>397</v>
      </c>
      <c r="AL100" s="509">
        <v>0</v>
      </c>
      <c r="AO100" s="509">
        <v>0</v>
      </c>
      <c r="AS100" s="509">
        <v>0</v>
      </c>
      <c r="DA100" s="509">
        <v>0</v>
      </c>
      <c r="DD100" s="509">
        <v>0</v>
      </c>
      <c r="DH100" s="509">
        <v>0</v>
      </c>
    </row>
    <row r="101" spans="1:112" s="509" customFormat="1">
      <c r="A101" s="508" t="s">
        <v>625</v>
      </c>
      <c r="B101" s="509" t="s">
        <v>1825</v>
      </c>
      <c r="AL101" s="509">
        <v>0</v>
      </c>
      <c r="AO101" s="509">
        <v>0</v>
      </c>
      <c r="AS101" s="509">
        <v>0</v>
      </c>
      <c r="DA101" s="509">
        <v>0</v>
      </c>
      <c r="DD101" s="509">
        <v>0</v>
      </c>
      <c r="DH101" s="509">
        <v>0</v>
      </c>
    </row>
    <row r="102" spans="1:112" s="509" customFormat="1">
      <c r="A102" s="508" t="s">
        <v>626</v>
      </c>
      <c r="B102" s="509" t="s">
        <v>399</v>
      </c>
      <c r="AL102" s="509">
        <v>0</v>
      </c>
      <c r="AO102" s="509">
        <v>0</v>
      </c>
      <c r="AS102" s="509">
        <v>0</v>
      </c>
      <c r="DA102" s="509">
        <v>0</v>
      </c>
      <c r="DD102" s="509">
        <v>0</v>
      </c>
      <c r="DH102" s="509">
        <v>0</v>
      </c>
    </row>
    <row r="103" spans="1:112" s="509" customFormat="1">
      <c r="A103" s="508" t="s">
        <v>627</v>
      </c>
      <c r="B103" s="509" t="s">
        <v>400</v>
      </c>
      <c r="AL103" s="509">
        <v>0</v>
      </c>
      <c r="AO103" s="509">
        <v>0</v>
      </c>
      <c r="AS103" s="509">
        <v>0</v>
      </c>
      <c r="DA103" s="509">
        <v>0</v>
      </c>
      <c r="DD103" s="509">
        <v>0</v>
      </c>
      <c r="DH103" s="509">
        <v>0</v>
      </c>
    </row>
    <row r="104" spans="1:112" s="509" customFormat="1">
      <c r="A104" s="508" t="s">
        <v>628</v>
      </c>
      <c r="B104" s="509" t="s">
        <v>401</v>
      </c>
      <c r="AL104" s="509">
        <v>0</v>
      </c>
      <c r="AO104" s="509">
        <v>0</v>
      </c>
      <c r="AS104" s="509">
        <v>0</v>
      </c>
      <c r="DA104" s="509">
        <v>0</v>
      </c>
      <c r="DD104" s="509">
        <v>0</v>
      </c>
      <c r="DH104" s="509">
        <v>0</v>
      </c>
    </row>
    <row r="105" spans="1:112" s="509" customFormat="1">
      <c r="A105" s="508" t="s">
        <v>629</v>
      </c>
      <c r="B105" s="509" t="s">
        <v>402</v>
      </c>
      <c r="AL105" s="509">
        <v>0</v>
      </c>
      <c r="AO105" s="509">
        <v>0</v>
      </c>
      <c r="AS105" s="509">
        <v>0</v>
      </c>
      <c r="DA105" s="509">
        <v>0</v>
      </c>
      <c r="DD105" s="509">
        <v>0</v>
      </c>
      <c r="DH105" s="509">
        <v>0</v>
      </c>
    </row>
    <row r="106" spans="1:112" s="509" customFormat="1">
      <c r="A106" s="508" t="s">
        <v>630</v>
      </c>
      <c r="B106" s="509" t="s">
        <v>403</v>
      </c>
      <c r="AL106" s="509">
        <v>0</v>
      </c>
      <c r="AO106" s="509">
        <v>0</v>
      </c>
      <c r="AS106" s="509">
        <v>0</v>
      </c>
      <c r="DA106" s="509">
        <v>0</v>
      </c>
      <c r="DD106" s="509">
        <v>0</v>
      </c>
      <c r="DH106" s="509">
        <v>0</v>
      </c>
    </row>
    <row r="107" spans="1:112" s="509" customFormat="1">
      <c r="A107" s="508" t="s">
        <v>631</v>
      </c>
      <c r="B107" s="509" t="s">
        <v>404</v>
      </c>
      <c r="AL107" s="509">
        <v>0</v>
      </c>
      <c r="AO107" s="509">
        <v>0</v>
      </c>
      <c r="AS107" s="509">
        <v>0</v>
      </c>
      <c r="DA107" s="509">
        <v>0</v>
      </c>
      <c r="DD107" s="509">
        <v>0</v>
      </c>
      <c r="DH107" s="509">
        <v>0</v>
      </c>
    </row>
    <row r="108" spans="1:112" s="509" customFormat="1">
      <c r="A108" s="508" t="s">
        <v>632</v>
      </c>
      <c r="B108" s="509" t="s">
        <v>405</v>
      </c>
      <c r="AL108" s="509">
        <v>0</v>
      </c>
      <c r="AO108" s="509">
        <v>0</v>
      </c>
      <c r="AS108" s="509">
        <v>0</v>
      </c>
      <c r="DA108" s="509">
        <v>0</v>
      </c>
      <c r="DD108" s="509">
        <v>0</v>
      </c>
      <c r="DH108" s="509">
        <v>0</v>
      </c>
    </row>
    <row r="109" spans="1:112" s="509" customFormat="1">
      <c r="A109" s="508" t="s">
        <v>633</v>
      </c>
      <c r="B109" s="509" t="s">
        <v>406</v>
      </c>
      <c r="AL109" s="509">
        <v>0</v>
      </c>
      <c r="AO109" s="509">
        <v>0</v>
      </c>
      <c r="AS109" s="509">
        <v>0</v>
      </c>
      <c r="DA109" s="509">
        <v>0</v>
      </c>
      <c r="DD109" s="509">
        <v>0</v>
      </c>
      <c r="DH109" s="509">
        <v>0</v>
      </c>
    </row>
    <row r="110" spans="1:112" s="509" customFormat="1">
      <c r="A110" s="508" t="s">
        <v>634</v>
      </c>
      <c r="B110" s="509" t="s">
        <v>407</v>
      </c>
      <c r="AL110" s="509">
        <v>0</v>
      </c>
      <c r="AO110" s="509">
        <v>0</v>
      </c>
      <c r="AS110" s="509">
        <v>0</v>
      </c>
      <c r="DA110" s="509">
        <v>0</v>
      </c>
      <c r="DD110" s="509">
        <v>0</v>
      </c>
      <c r="DH110" s="509">
        <v>0</v>
      </c>
    </row>
    <row r="111" spans="1:112" s="509" customFormat="1">
      <c r="A111" s="508" t="s">
        <v>635</v>
      </c>
      <c r="B111" s="509" t="s">
        <v>408</v>
      </c>
      <c r="AL111" s="509">
        <v>0</v>
      </c>
      <c r="AO111" s="509">
        <v>0</v>
      </c>
      <c r="AS111" s="509">
        <v>0</v>
      </c>
      <c r="DA111" s="509">
        <v>0</v>
      </c>
      <c r="DD111" s="509">
        <v>0</v>
      </c>
      <c r="DH111" s="509">
        <v>0</v>
      </c>
    </row>
    <row r="112" spans="1:112" s="509" customFormat="1">
      <c r="A112" s="508" t="s">
        <v>636</v>
      </c>
      <c r="B112" s="509" t="s">
        <v>409</v>
      </c>
      <c r="AL112" s="509">
        <v>0</v>
      </c>
      <c r="AO112" s="509">
        <v>0</v>
      </c>
      <c r="AS112" s="509">
        <v>0</v>
      </c>
      <c r="DA112" s="509">
        <v>0</v>
      </c>
      <c r="DD112" s="509">
        <v>0</v>
      </c>
      <c r="DH112" s="509">
        <v>0</v>
      </c>
    </row>
    <row r="113" spans="1:112" s="509" customFormat="1">
      <c r="A113" s="508" t="s">
        <v>637</v>
      </c>
      <c r="B113" s="509" t="s">
        <v>410</v>
      </c>
      <c r="AL113" s="509">
        <v>0</v>
      </c>
      <c r="AO113" s="509">
        <v>0</v>
      </c>
      <c r="AS113" s="509">
        <v>0</v>
      </c>
      <c r="DA113" s="509">
        <v>0</v>
      </c>
      <c r="DD113" s="509">
        <v>0</v>
      </c>
      <c r="DH113" s="509">
        <v>0</v>
      </c>
    </row>
    <row r="114" spans="1:112" s="509" customFormat="1">
      <c r="A114" s="508" t="s">
        <v>638</v>
      </c>
      <c r="B114" s="509" t="s">
        <v>411</v>
      </c>
      <c r="AL114" s="509">
        <v>0</v>
      </c>
      <c r="AO114" s="509">
        <v>0</v>
      </c>
      <c r="AS114" s="509">
        <v>0</v>
      </c>
      <c r="DA114" s="509">
        <v>0</v>
      </c>
      <c r="DD114" s="509">
        <v>0</v>
      </c>
      <c r="DH114" s="509">
        <v>0</v>
      </c>
    </row>
    <row r="115" spans="1:112" s="509" customFormat="1">
      <c r="A115" s="508" t="s">
        <v>639</v>
      </c>
      <c r="B115" s="509" t="s">
        <v>412</v>
      </c>
      <c r="AL115" s="509">
        <v>0</v>
      </c>
      <c r="AO115" s="509">
        <v>0</v>
      </c>
      <c r="AS115" s="509">
        <v>0</v>
      </c>
      <c r="DA115" s="509">
        <v>0</v>
      </c>
      <c r="DD115" s="509">
        <v>0</v>
      </c>
      <c r="DH115" s="509">
        <v>0</v>
      </c>
    </row>
    <row r="116" spans="1:112" s="509" customFormat="1">
      <c r="A116" s="508" t="s">
        <v>640</v>
      </c>
      <c r="B116" s="509" t="s">
        <v>413</v>
      </c>
      <c r="AL116" s="509">
        <v>0</v>
      </c>
      <c r="AO116" s="509">
        <v>0</v>
      </c>
      <c r="AS116" s="509">
        <v>0</v>
      </c>
      <c r="DA116" s="509">
        <v>0</v>
      </c>
      <c r="DD116" s="509">
        <v>0</v>
      </c>
      <c r="DH116" s="509">
        <v>0</v>
      </c>
    </row>
    <row r="117" spans="1:112" s="509" customFormat="1">
      <c r="A117" s="508" t="s">
        <v>641</v>
      </c>
      <c r="B117" s="509" t="s">
        <v>414</v>
      </c>
      <c r="AL117" s="509">
        <v>0</v>
      </c>
      <c r="AO117" s="509">
        <v>0</v>
      </c>
      <c r="AS117" s="509">
        <v>0</v>
      </c>
      <c r="DA117" s="509">
        <v>0</v>
      </c>
      <c r="DD117" s="509">
        <v>0</v>
      </c>
      <c r="DH117" s="509">
        <v>0</v>
      </c>
    </row>
    <row r="118" spans="1:112" s="509" customFormat="1">
      <c r="A118" s="508" t="s">
        <v>642</v>
      </c>
      <c r="B118" s="509" t="s">
        <v>415</v>
      </c>
      <c r="AL118" s="509">
        <v>0</v>
      </c>
      <c r="AO118" s="509">
        <v>0</v>
      </c>
      <c r="AS118" s="509">
        <v>0</v>
      </c>
      <c r="DA118" s="509">
        <v>0</v>
      </c>
      <c r="DD118" s="509">
        <v>0</v>
      </c>
      <c r="DH118" s="509">
        <v>0</v>
      </c>
    </row>
    <row r="119" spans="1:112" s="509" customFormat="1">
      <c r="A119" s="508" t="s">
        <v>643</v>
      </c>
      <c r="B119" s="509" t="s">
        <v>1913</v>
      </c>
      <c r="AL119" s="509">
        <v>0</v>
      </c>
      <c r="AO119" s="509">
        <v>0</v>
      </c>
      <c r="AS119" s="509">
        <v>0</v>
      </c>
      <c r="DA119" s="509">
        <v>0</v>
      </c>
      <c r="DD119" s="509">
        <v>0</v>
      </c>
      <c r="DH119" s="509">
        <v>0</v>
      </c>
    </row>
    <row r="120" spans="1:112" s="509" customFormat="1">
      <c r="A120" s="508" t="s">
        <v>644</v>
      </c>
      <c r="B120" s="509" t="s">
        <v>417</v>
      </c>
      <c r="AL120" s="509">
        <v>0</v>
      </c>
      <c r="AO120" s="509">
        <v>0</v>
      </c>
      <c r="AS120" s="509">
        <v>0</v>
      </c>
      <c r="DA120" s="509">
        <v>0</v>
      </c>
      <c r="DD120" s="509">
        <v>0</v>
      </c>
      <c r="DH120" s="509">
        <v>0</v>
      </c>
    </row>
    <row r="121" spans="1:112" s="509" customFormat="1">
      <c r="A121" s="508" t="s">
        <v>645</v>
      </c>
      <c r="B121" s="509" t="s">
        <v>418</v>
      </c>
      <c r="AL121" s="509">
        <v>0</v>
      </c>
      <c r="AO121" s="509">
        <v>0</v>
      </c>
      <c r="AS121" s="509">
        <v>0</v>
      </c>
      <c r="DA121" s="509">
        <v>0</v>
      </c>
      <c r="DD121" s="509">
        <v>0</v>
      </c>
      <c r="DH121" s="509">
        <v>0</v>
      </c>
    </row>
    <row r="122" spans="1:112" s="509" customFormat="1">
      <c r="A122" s="508" t="s">
        <v>646</v>
      </c>
      <c r="B122" s="509" t="s">
        <v>419</v>
      </c>
      <c r="AL122" s="509">
        <v>0</v>
      </c>
      <c r="AO122" s="509">
        <v>0</v>
      </c>
      <c r="AS122" s="509">
        <v>0</v>
      </c>
      <c r="DA122" s="509">
        <v>0</v>
      </c>
      <c r="DD122" s="509">
        <v>0</v>
      </c>
      <c r="DH122" s="509">
        <v>0</v>
      </c>
    </row>
    <row r="123" spans="1:112" s="509" customFormat="1">
      <c r="A123" s="508" t="s">
        <v>647</v>
      </c>
      <c r="B123" s="509" t="s">
        <v>420</v>
      </c>
      <c r="AL123" s="509">
        <v>0</v>
      </c>
      <c r="AO123" s="509">
        <v>0</v>
      </c>
      <c r="AS123" s="509">
        <v>0</v>
      </c>
      <c r="DA123" s="509">
        <v>0</v>
      </c>
      <c r="DD123" s="509">
        <v>0</v>
      </c>
      <c r="DH123" s="509">
        <v>0</v>
      </c>
    </row>
    <row r="124" spans="1:112" s="509" customFormat="1">
      <c r="A124" s="508" t="s">
        <v>648</v>
      </c>
      <c r="B124" s="509" t="s">
        <v>421</v>
      </c>
      <c r="AL124" s="509">
        <v>0</v>
      </c>
      <c r="AO124" s="509">
        <v>0</v>
      </c>
      <c r="AS124" s="509">
        <v>0</v>
      </c>
      <c r="DA124" s="509">
        <v>0</v>
      </c>
      <c r="DD124" s="509">
        <v>0</v>
      </c>
      <c r="DH124" s="509">
        <v>0</v>
      </c>
    </row>
    <row r="125" spans="1:112" s="509" customFormat="1">
      <c r="A125" s="508" t="s">
        <v>649</v>
      </c>
      <c r="B125" s="509" t="s">
        <v>422</v>
      </c>
      <c r="AL125" s="509">
        <v>0</v>
      </c>
      <c r="AO125" s="509">
        <v>0</v>
      </c>
      <c r="AS125" s="509">
        <v>0</v>
      </c>
      <c r="DA125" s="509">
        <v>0</v>
      </c>
      <c r="DD125" s="509">
        <v>0</v>
      </c>
      <c r="DH125" s="509">
        <v>0</v>
      </c>
    </row>
    <row r="126" spans="1:112" s="509" customFormat="1">
      <c r="A126" s="508" t="s">
        <v>650</v>
      </c>
      <c r="B126" s="509" t="s">
        <v>423</v>
      </c>
      <c r="C126" s="509" t="s">
        <v>853</v>
      </c>
      <c r="D126" s="509">
        <v>3</v>
      </c>
      <c r="G126" s="509">
        <v>1</v>
      </c>
      <c r="S126" s="509">
        <v>3</v>
      </c>
      <c r="T126" s="509">
        <v>0</v>
      </c>
      <c r="V126" s="509">
        <v>2</v>
      </c>
      <c r="Y126" s="509">
        <v>1</v>
      </c>
      <c r="AH126" s="509" t="s">
        <v>4586</v>
      </c>
      <c r="AI126" s="509" t="s">
        <v>4587</v>
      </c>
      <c r="AJ126" s="509" t="s">
        <v>4588</v>
      </c>
      <c r="AM126" s="509" t="s">
        <v>4589</v>
      </c>
      <c r="AN126" s="509" t="s">
        <v>4590</v>
      </c>
      <c r="AO126" s="509" t="s">
        <v>354</v>
      </c>
      <c r="AP126" s="509" t="s">
        <v>4591</v>
      </c>
      <c r="AQ126" s="509" t="s">
        <v>4592</v>
      </c>
      <c r="AR126" s="509" t="s">
        <v>2708</v>
      </c>
      <c r="AS126" s="509" t="s">
        <v>354</v>
      </c>
      <c r="AU126" s="509" t="s">
        <v>4593</v>
      </c>
      <c r="AV126" s="509" t="s">
        <v>4594</v>
      </c>
      <c r="BF126" s="509" t="s">
        <v>4590</v>
      </c>
      <c r="BJ126" s="509" t="s">
        <v>4595</v>
      </c>
      <c r="BK126" s="509" t="s">
        <v>4596</v>
      </c>
      <c r="DA126" s="509">
        <v>0</v>
      </c>
      <c r="DD126" s="509">
        <v>0</v>
      </c>
      <c r="DH126" s="509">
        <v>0</v>
      </c>
    </row>
    <row r="127" spans="1:112" s="509" customFormat="1">
      <c r="A127" s="508" t="s">
        <v>651</v>
      </c>
      <c r="B127" s="509" t="s">
        <v>424</v>
      </c>
      <c r="C127" s="509" t="s">
        <v>853</v>
      </c>
      <c r="D127" s="509">
        <v>1</v>
      </c>
      <c r="AJ127" s="509">
        <v>3</v>
      </c>
      <c r="AL127" s="509">
        <v>3</v>
      </c>
      <c r="AM127" s="509">
        <v>1</v>
      </c>
      <c r="AO127" s="509">
        <v>1</v>
      </c>
      <c r="AR127" s="509">
        <v>1</v>
      </c>
      <c r="AS127" s="509">
        <v>1</v>
      </c>
      <c r="DA127" s="509">
        <v>0</v>
      </c>
      <c r="DD127" s="509">
        <v>0</v>
      </c>
      <c r="DH127" s="509">
        <v>0</v>
      </c>
    </row>
    <row r="128" spans="1:112" s="509" customFormat="1">
      <c r="A128" s="508" t="s">
        <v>652</v>
      </c>
      <c r="B128" s="509" t="s">
        <v>425</v>
      </c>
      <c r="AL128" s="509">
        <v>0</v>
      </c>
      <c r="AO128" s="509">
        <v>0</v>
      </c>
      <c r="AS128" s="509">
        <v>0</v>
      </c>
      <c r="DA128" s="509">
        <v>0</v>
      </c>
      <c r="DD128" s="509">
        <v>0</v>
      </c>
      <c r="DH128" s="509">
        <v>0</v>
      </c>
    </row>
    <row r="129" spans="1:112" s="509" customFormat="1">
      <c r="A129" s="508" t="s">
        <v>653</v>
      </c>
      <c r="B129" s="509" t="s">
        <v>426</v>
      </c>
      <c r="AL129" s="509">
        <v>0</v>
      </c>
      <c r="AO129" s="509">
        <v>0</v>
      </c>
      <c r="AS129" s="509">
        <v>0</v>
      </c>
      <c r="DA129" s="509">
        <v>0</v>
      </c>
      <c r="DD129" s="509">
        <v>0</v>
      </c>
      <c r="DH129" s="509">
        <v>0</v>
      </c>
    </row>
    <row r="130" spans="1:112" s="509" customFormat="1">
      <c r="A130" s="508" t="s">
        <v>654</v>
      </c>
      <c r="B130" s="509" t="s">
        <v>427</v>
      </c>
      <c r="AL130" s="509">
        <v>0</v>
      </c>
      <c r="AO130" s="509">
        <v>0</v>
      </c>
      <c r="AS130" s="509">
        <v>0</v>
      </c>
      <c r="DA130" s="509">
        <v>0</v>
      </c>
      <c r="DD130" s="509">
        <v>0</v>
      </c>
      <c r="DH130" s="509">
        <v>0</v>
      </c>
    </row>
    <row r="131" spans="1:112" s="509" customFormat="1">
      <c r="A131" s="508" t="s">
        <v>655</v>
      </c>
      <c r="B131" s="509" t="s">
        <v>428</v>
      </c>
      <c r="AL131" s="509">
        <v>0</v>
      </c>
      <c r="AO131" s="509">
        <v>0</v>
      </c>
      <c r="AS131" s="509">
        <v>0</v>
      </c>
      <c r="DA131" s="509">
        <v>0</v>
      </c>
      <c r="DD131" s="509">
        <v>0</v>
      </c>
      <c r="DH131" s="509">
        <v>0</v>
      </c>
    </row>
    <row r="132" spans="1:112" s="509" customFormat="1">
      <c r="A132" s="508" t="s">
        <v>656</v>
      </c>
      <c r="B132" s="509" t="s">
        <v>429</v>
      </c>
      <c r="AL132" s="509">
        <v>0</v>
      </c>
      <c r="AO132" s="509">
        <v>0</v>
      </c>
      <c r="AS132" s="509">
        <v>0</v>
      </c>
      <c r="DA132" s="509">
        <v>0</v>
      </c>
      <c r="DD132" s="509">
        <v>0</v>
      </c>
      <c r="DH132" s="509">
        <v>0</v>
      </c>
    </row>
    <row r="133" spans="1:112" s="509" customFormat="1">
      <c r="A133" s="508" t="s">
        <v>657</v>
      </c>
      <c r="B133" s="509" t="s">
        <v>430</v>
      </c>
      <c r="AL133" s="509">
        <v>0</v>
      </c>
      <c r="AO133" s="509">
        <v>0</v>
      </c>
      <c r="AS133" s="509">
        <v>0</v>
      </c>
      <c r="DA133" s="509">
        <v>0</v>
      </c>
      <c r="DD133" s="509">
        <v>0</v>
      </c>
      <c r="DH133" s="509">
        <v>0</v>
      </c>
    </row>
    <row r="134" spans="1:112" s="509" customFormat="1">
      <c r="A134" s="508" t="s">
        <v>658</v>
      </c>
      <c r="B134" s="509" t="s">
        <v>431</v>
      </c>
      <c r="AL134" s="509">
        <v>0</v>
      </c>
      <c r="AO134" s="509">
        <v>0</v>
      </c>
      <c r="AS134" s="509">
        <v>0</v>
      </c>
      <c r="DA134" s="509">
        <v>0</v>
      </c>
      <c r="DD134" s="509">
        <v>0</v>
      </c>
      <c r="DH134" s="509">
        <v>0</v>
      </c>
    </row>
    <row r="135" spans="1:112" s="509" customFormat="1">
      <c r="A135" s="508" t="s">
        <v>659</v>
      </c>
      <c r="B135" s="509" t="s">
        <v>432</v>
      </c>
      <c r="AL135" s="509">
        <v>0</v>
      </c>
      <c r="AO135" s="509">
        <v>0</v>
      </c>
      <c r="AS135" s="509">
        <v>0</v>
      </c>
      <c r="DA135" s="509">
        <v>0</v>
      </c>
      <c r="DD135" s="509">
        <v>0</v>
      </c>
      <c r="DH135" s="509">
        <v>0</v>
      </c>
    </row>
    <row r="136" spans="1:112" s="509" customFormat="1">
      <c r="A136" s="508" t="s">
        <v>660</v>
      </c>
      <c r="B136" s="509" t="s">
        <v>433</v>
      </c>
      <c r="AL136" s="509">
        <v>0</v>
      </c>
      <c r="AO136" s="509">
        <v>0</v>
      </c>
      <c r="AS136" s="509">
        <v>0</v>
      </c>
      <c r="DA136" s="509">
        <v>0</v>
      </c>
      <c r="DD136" s="509">
        <v>0</v>
      </c>
      <c r="DH136" s="509">
        <v>0</v>
      </c>
    </row>
    <row r="137" spans="1:112" s="509" customFormat="1">
      <c r="A137" s="508" t="s">
        <v>661</v>
      </c>
      <c r="B137" s="509" t="s">
        <v>434</v>
      </c>
      <c r="AL137" s="509">
        <v>0</v>
      </c>
      <c r="AO137" s="509">
        <v>0</v>
      </c>
      <c r="AS137" s="509">
        <v>0</v>
      </c>
      <c r="DA137" s="509">
        <v>0</v>
      </c>
      <c r="DD137" s="509">
        <v>0</v>
      </c>
      <c r="DH137" s="509">
        <v>0</v>
      </c>
    </row>
    <row r="138" spans="1:112" s="509" customFormat="1">
      <c r="A138" s="508" t="s">
        <v>662</v>
      </c>
      <c r="B138" s="509" t="s">
        <v>1915</v>
      </c>
      <c r="AL138" s="509">
        <v>0</v>
      </c>
      <c r="AO138" s="509">
        <v>0</v>
      </c>
      <c r="AS138" s="509">
        <v>0</v>
      </c>
      <c r="DA138" s="509">
        <v>0</v>
      </c>
      <c r="DD138" s="509">
        <v>0</v>
      </c>
      <c r="DH138" s="509">
        <v>0</v>
      </c>
    </row>
    <row r="139" spans="1:112" s="509" customFormat="1">
      <c r="A139" s="508" t="s">
        <v>663</v>
      </c>
      <c r="B139" s="509" t="s">
        <v>435</v>
      </c>
      <c r="AL139" s="509">
        <v>0</v>
      </c>
      <c r="AO139" s="509">
        <v>0</v>
      </c>
      <c r="AS139" s="509">
        <v>0</v>
      </c>
      <c r="DA139" s="509">
        <v>0</v>
      </c>
      <c r="DD139" s="509">
        <v>0</v>
      </c>
      <c r="DH139" s="509">
        <v>0</v>
      </c>
    </row>
    <row r="140" spans="1:112" s="509" customFormat="1">
      <c r="A140" s="508" t="s">
        <v>664</v>
      </c>
      <c r="B140" s="509" t="s">
        <v>436</v>
      </c>
      <c r="AL140" s="509">
        <v>0</v>
      </c>
      <c r="AO140" s="509">
        <v>0</v>
      </c>
      <c r="AS140" s="509">
        <v>0</v>
      </c>
      <c r="DA140" s="509">
        <v>0</v>
      </c>
      <c r="DD140" s="509">
        <v>0</v>
      </c>
      <c r="DH140" s="509">
        <v>0</v>
      </c>
    </row>
    <row r="141" spans="1:112" s="509" customFormat="1">
      <c r="A141" s="508" t="s">
        <v>665</v>
      </c>
      <c r="B141" s="509" t="s">
        <v>437</v>
      </c>
      <c r="AL141" s="509">
        <v>0</v>
      </c>
      <c r="AO141" s="509">
        <v>0</v>
      </c>
      <c r="AS141" s="509">
        <v>0</v>
      </c>
      <c r="DA141" s="509">
        <v>0</v>
      </c>
      <c r="DD141" s="509">
        <v>0</v>
      </c>
      <c r="DH141" s="509">
        <v>0</v>
      </c>
    </row>
    <row r="142" spans="1:112" s="509" customFormat="1">
      <c r="A142" s="508" t="s">
        <v>666</v>
      </c>
      <c r="B142" s="509" t="s">
        <v>438</v>
      </c>
      <c r="AL142" s="509">
        <v>0</v>
      </c>
      <c r="AO142" s="509">
        <v>0</v>
      </c>
      <c r="AS142" s="509">
        <v>0</v>
      </c>
      <c r="DA142" s="509">
        <v>0</v>
      </c>
      <c r="DD142" s="509">
        <v>0</v>
      </c>
      <c r="DH142" s="509">
        <v>0</v>
      </c>
    </row>
    <row r="143" spans="1:112" s="509" customFormat="1">
      <c r="A143" s="508" t="s">
        <v>667</v>
      </c>
      <c r="B143" s="509" t="s">
        <v>439</v>
      </c>
      <c r="AL143" s="509">
        <v>0</v>
      </c>
      <c r="AO143" s="509">
        <v>0</v>
      </c>
      <c r="AS143" s="509">
        <v>0</v>
      </c>
      <c r="DA143" s="509">
        <v>0</v>
      </c>
      <c r="DD143" s="509">
        <v>0</v>
      </c>
      <c r="DH143" s="509">
        <v>0</v>
      </c>
    </row>
    <row r="144" spans="1:112" s="509" customFormat="1">
      <c r="A144" s="508" t="s">
        <v>668</v>
      </c>
      <c r="B144" s="509" t="s">
        <v>440</v>
      </c>
      <c r="AL144" s="509">
        <v>0</v>
      </c>
      <c r="AO144" s="509">
        <v>0</v>
      </c>
      <c r="AS144" s="509">
        <v>0</v>
      </c>
      <c r="DA144" s="509">
        <v>0</v>
      </c>
      <c r="DD144" s="509">
        <v>0</v>
      </c>
      <c r="DH144" s="509">
        <v>0</v>
      </c>
    </row>
    <row r="145" spans="1:112" s="509" customFormat="1">
      <c r="A145" s="508" t="s">
        <v>669</v>
      </c>
      <c r="B145" s="509" t="s">
        <v>441</v>
      </c>
      <c r="AL145" s="509">
        <v>0</v>
      </c>
      <c r="AO145" s="509">
        <v>0</v>
      </c>
      <c r="AS145" s="509">
        <v>0</v>
      </c>
      <c r="DA145" s="509">
        <v>0</v>
      </c>
      <c r="DD145" s="509">
        <v>0</v>
      </c>
      <c r="DH145" s="509">
        <v>0</v>
      </c>
    </row>
    <row r="146" spans="1:112" s="509" customFormat="1">
      <c r="A146" s="508" t="s">
        <v>670</v>
      </c>
      <c r="B146" s="509" t="s">
        <v>442</v>
      </c>
      <c r="AL146" s="509">
        <v>0</v>
      </c>
      <c r="AO146" s="509">
        <v>0</v>
      </c>
      <c r="AS146" s="509">
        <v>0</v>
      </c>
      <c r="DA146" s="509">
        <v>0</v>
      </c>
      <c r="DD146" s="509">
        <v>0</v>
      </c>
      <c r="DH146" s="509">
        <v>0</v>
      </c>
    </row>
    <row r="147" spans="1:112" s="509" customFormat="1">
      <c r="A147" s="508" t="s">
        <v>671</v>
      </c>
      <c r="B147" s="509" t="s">
        <v>443</v>
      </c>
      <c r="AL147" s="509">
        <v>0</v>
      </c>
      <c r="AO147" s="509">
        <v>0</v>
      </c>
      <c r="AS147" s="509">
        <v>0</v>
      </c>
      <c r="DA147" s="509">
        <v>0</v>
      </c>
      <c r="DD147" s="509">
        <v>0</v>
      </c>
      <c r="DH147" s="509">
        <v>0</v>
      </c>
    </row>
    <row r="148" spans="1:112" s="509" customFormat="1">
      <c r="A148" s="508" t="s">
        <v>672</v>
      </c>
      <c r="B148" s="509" t="s">
        <v>444</v>
      </c>
      <c r="AL148" s="509">
        <v>0</v>
      </c>
      <c r="AO148" s="509">
        <v>0</v>
      </c>
      <c r="AS148" s="509">
        <v>0</v>
      </c>
      <c r="DA148" s="509">
        <v>0</v>
      </c>
      <c r="DD148" s="509">
        <v>0</v>
      </c>
      <c r="DH148" s="509">
        <v>0</v>
      </c>
    </row>
    <row r="149" spans="1:112" s="509" customFormat="1">
      <c r="A149" s="508" t="s">
        <v>673</v>
      </c>
      <c r="B149" s="509" t="s">
        <v>445</v>
      </c>
      <c r="AL149" s="509">
        <v>0</v>
      </c>
      <c r="AO149" s="509">
        <v>0</v>
      </c>
      <c r="AS149" s="509">
        <v>0</v>
      </c>
      <c r="DA149" s="509">
        <v>0</v>
      </c>
      <c r="DD149" s="509">
        <v>0</v>
      </c>
      <c r="DH149" s="509">
        <v>0</v>
      </c>
    </row>
    <row r="150" spans="1:112" s="509" customFormat="1">
      <c r="A150" s="508" t="s">
        <v>674</v>
      </c>
      <c r="B150" s="509" t="s">
        <v>446</v>
      </c>
      <c r="AL150" s="509">
        <v>0</v>
      </c>
      <c r="AO150" s="509">
        <v>0</v>
      </c>
      <c r="AS150" s="509">
        <v>0</v>
      </c>
      <c r="DA150" s="509">
        <v>0</v>
      </c>
      <c r="DD150" s="509">
        <v>0</v>
      </c>
      <c r="DH150" s="509">
        <v>0</v>
      </c>
    </row>
    <row r="151" spans="1:112" s="509" customFormat="1">
      <c r="A151" s="508" t="s">
        <v>675</v>
      </c>
      <c r="B151" s="509" t="s">
        <v>447</v>
      </c>
      <c r="AL151" s="509">
        <v>0</v>
      </c>
      <c r="AO151" s="509">
        <v>0</v>
      </c>
      <c r="AS151" s="509">
        <v>0</v>
      </c>
      <c r="DA151" s="509">
        <v>0</v>
      </c>
      <c r="DD151" s="509">
        <v>0</v>
      </c>
      <c r="DH151" s="509">
        <v>0</v>
      </c>
    </row>
    <row r="152" spans="1:112" s="509" customFormat="1">
      <c r="A152" s="508" t="s">
        <v>676</v>
      </c>
      <c r="B152" s="509" t="s">
        <v>448</v>
      </c>
      <c r="AL152" s="509">
        <v>0</v>
      </c>
      <c r="AO152" s="509">
        <v>0</v>
      </c>
      <c r="AS152" s="509">
        <v>0</v>
      </c>
      <c r="DA152" s="509">
        <v>0</v>
      </c>
      <c r="DD152" s="509">
        <v>0</v>
      </c>
      <c r="DH152" s="509">
        <v>0</v>
      </c>
    </row>
    <row r="153" spans="1:112" s="509" customFormat="1">
      <c r="A153" s="508" t="s">
        <v>677</v>
      </c>
      <c r="B153" s="509" t="s">
        <v>449</v>
      </c>
      <c r="AL153" s="509">
        <v>0</v>
      </c>
      <c r="AO153" s="509">
        <v>0</v>
      </c>
      <c r="AS153" s="509">
        <v>0</v>
      </c>
      <c r="DA153" s="509">
        <v>0</v>
      </c>
      <c r="DD153" s="509">
        <v>0</v>
      </c>
      <c r="DH153" s="509">
        <v>0</v>
      </c>
    </row>
    <row r="154" spans="1:112" s="509" customFormat="1">
      <c r="A154" s="508" t="s">
        <v>678</v>
      </c>
      <c r="B154" s="509" t="s">
        <v>450</v>
      </c>
      <c r="AL154" s="509">
        <v>0</v>
      </c>
      <c r="AO154" s="509">
        <v>0</v>
      </c>
      <c r="AS154" s="509">
        <v>0</v>
      </c>
      <c r="DA154" s="509">
        <v>0</v>
      </c>
      <c r="DD154" s="509">
        <v>0</v>
      </c>
      <c r="DH154" s="509">
        <v>0</v>
      </c>
    </row>
    <row r="155" spans="1:112" s="509" customFormat="1">
      <c r="A155" s="508" t="s">
        <v>679</v>
      </c>
      <c r="B155" s="509" t="s">
        <v>451</v>
      </c>
      <c r="AL155" s="509">
        <v>0</v>
      </c>
      <c r="AO155" s="509">
        <v>0</v>
      </c>
      <c r="AS155" s="509">
        <v>0</v>
      </c>
      <c r="DA155" s="509">
        <v>0</v>
      </c>
      <c r="DD155" s="509">
        <v>0</v>
      </c>
      <c r="DH155" s="509">
        <v>0</v>
      </c>
    </row>
    <row r="156" spans="1:112" s="509" customFormat="1">
      <c r="A156" s="508" t="s">
        <v>680</v>
      </c>
      <c r="B156" s="509" t="s">
        <v>452</v>
      </c>
      <c r="AL156" s="509">
        <v>0</v>
      </c>
      <c r="AO156" s="509">
        <v>0</v>
      </c>
      <c r="AS156" s="509">
        <v>0</v>
      </c>
      <c r="DA156" s="509">
        <v>0</v>
      </c>
      <c r="DD156" s="509">
        <v>0</v>
      </c>
      <c r="DH156" s="509">
        <v>0</v>
      </c>
    </row>
    <row r="157" spans="1:112" s="509" customFormat="1">
      <c r="A157" s="508" t="s">
        <v>681</v>
      </c>
      <c r="B157" s="509" t="s">
        <v>453</v>
      </c>
      <c r="AL157" s="509">
        <v>0</v>
      </c>
      <c r="AO157" s="509">
        <v>0</v>
      </c>
      <c r="AS157" s="509">
        <v>0</v>
      </c>
      <c r="DA157" s="509">
        <v>0</v>
      </c>
      <c r="DD157" s="509">
        <v>0</v>
      </c>
      <c r="DH157" s="509">
        <v>0</v>
      </c>
    </row>
    <row r="158" spans="1:112" s="509" customFormat="1">
      <c r="A158" s="508" t="s">
        <v>682</v>
      </c>
      <c r="B158" s="509" t="s">
        <v>454</v>
      </c>
      <c r="AL158" s="509">
        <v>0</v>
      </c>
      <c r="AO158" s="509">
        <v>0</v>
      </c>
      <c r="AS158" s="509">
        <v>0</v>
      </c>
      <c r="DA158" s="509">
        <v>0</v>
      </c>
      <c r="DD158" s="509">
        <v>0</v>
      </c>
      <c r="DH158" s="509">
        <v>0</v>
      </c>
    </row>
    <row r="159" spans="1:112" s="509" customFormat="1">
      <c r="A159" s="508" t="s">
        <v>683</v>
      </c>
      <c r="B159" s="509" t="s">
        <v>455</v>
      </c>
      <c r="AL159" s="509">
        <v>0</v>
      </c>
      <c r="AO159" s="509">
        <v>0</v>
      </c>
      <c r="AS159" s="509">
        <v>0</v>
      </c>
      <c r="DA159" s="509">
        <v>0</v>
      </c>
      <c r="DD159" s="509">
        <v>0</v>
      </c>
      <c r="DH159" s="509">
        <v>0</v>
      </c>
    </row>
    <row r="160" spans="1:112" s="509" customFormat="1">
      <c r="A160" s="508" t="s">
        <v>684</v>
      </c>
      <c r="B160" s="509" t="s">
        <v>456</v>
      </c>
      <c r="AL160" s="509">
        <v>0</v>
      </c>
      <c r="AO160" s="509">
        <v>0</v>
      </c>
      <c r="AS160" s="509">
        <v>0</v>
      </c>
      <c r="DA160" s="509">
        <v>0</v>
      </c>
      <c r="DD160" s="509">
        <v>0</v>
      </c>
      <c r="DH160" s="509">
        <v>0</v>
      </c>
    </row>
    <row r="161" spans="1:136" s="509" customFormat="1">
      <c r="A161" s="508" t="s">
        <v>685</v>
      </c>
      <c r="B161" s="509" t="s">
        <v>457</v>
      </c>
      <c r="AL161" s="509">
        <v>0</v>
      </c>
      <c r="AO161" s="509">
        <v>0</v>
      </c>
      <c r="AS161" s="509">
        <v>0</v>
      </c>
      <c r="DA161" s="509">
        <v>0</v>
      </c>
      <c r="DD161" s="509">
        <v>0</v>
      </c>
      <c r="DH161" s="509">
        <v>0</v>
      </c>
    </row>
    <row r="162" spans="1:136" s="509" customFormat="1">
      <c r="A162" s="508" t="s">
        <v>686</v>
      </c>
      <c r="B162" s="509" t="s">
        <v>458</v>
      </c>
      <c r="AL162" s="509">
        <v>0</v>
      </c>
      <c r="AO162" s="509">
        <v>0</v>
      </c>
      <c r="AS162" s="509">
        <v>0</v>
      </c>
      <c r="DA162" s="509">
        <v>0</v>
      </c>
      <c r="DD162" s="509">
        <v>0</v>
      </c>
      <c r="DH162" s="509">
        <v>0</v>
      </c>
    </row>
    <row r="163" spans="1:136" s="509" customFormat="1">
      <c r="A163" s="508" t="s">
        <v>687</v>
      </c>
      <c r="B163" s="509" t="s">
        <v>459</v>
      </c>
      <c r="AL163" s="509">
        <v>0</v>
      </c>
      <c r="AO163" s="509">
        <v>0</v>
      </c>
      <c r="AS163" s="509">
        <v>0</v>
      </c>
      <c r="DA163" s="509">
        <v>0</v>
      </c>
      <c r="DD163" s="509">
        <v>0</v>
      </c>
      <c r="DH163" s="509">
        <v>0</v>
      </c>
    </row>
    <row r="164" spans="1:136" ht="12.75" customHeight="1">
      <c r="C164">
        <v>3</v>
      </c>
      <c r="D164">
        <v>4</v>
      </c>
      <c r="E164">
        <v>0</v>
      </c>
      <c r="F164">
        <v>0</v>
      </c>
      <c r="G164">
        <v>4</v>
      </c>
      <c r="H164">
        <v>0</v>
      </c>
      <c r="I164">
        <v>0</v>
      </c>
      <c r="J164">
        <v>0</v>
      </c>
      <c r="K164">
        <v>0</v>
      </c>
      <c r="L164">
        <v>0</v>
      </c>
      <c r="M164">
        <v>0</v>
      </c>
      <c r="N164">
        <v>0</v>
      </c>
      <c r="O164">
        <v>0</v>
      </c>
      <c r="P164">
        <v>0</v>
      </c>
      <c r="Q164">
        <v>0</v>
      </c>
      <c r="R164">
        <v>0</v>
      </c>
      <c r="S164">
        <v>7</v>
      </c>
      <c r="T164">
        <v>2</v>
      </c>
      <c r="U164">
        <v>0</v>
      </c>
      <c r="V164">
        <v>2</v>
      </c>
      <c r="W164">
        <v>0</v>
      </c>
      <c r="X164">
        <v>5</v>
      </c>
      <c r="Y164">
        <v>3</v>
      </c>
      <c r="Z164">
        <v>0</v>
      </c>
      <c r="AA164">
        <v>0</v>
      </c>
      <c r="AB164">
        <v>0</v>
      </c>
      <c r="AC164">
        <v>0</v>
      </c>
      <c r="AD164">
        <v>0</v>
      </c>
      <c r="AE164">
        <v>0</v>
      </c>
      <c r="AF164">
        <v>0</v>
      </c>
      <c r="AG164">
        <v>0</v>
      </c>
      <c r="AH164">
        <v>0</v>
      </c>
      <c r="AI164">
        <v>0</v>
      </c>
      <c r="AJ164">
        <v>19</v>
      </c>
      <c r="AK164">
        <v>0</v>
      </c>
      <c r="AL164">
        <v>19</v>
      </c>
      <c r="AM164">
        <v>4</v>
      </c>
      <c r="AN164">
        <v>2</v>
      </c>
      <c r="AO164">
        <v>6</v>
      </c>
      <c r="AP164">
        <v>0</v>
      </c>
      <c r="AQ164">
        <v>0</v>
      </c>
      <c r="AR164">
        <v>6</v>
      </c>
      <c r="AS164">
        <v>6</v>
      </c>
      <c r="AT164">
        <v>0</v>
      </c>
      <c r="AU164">
        <v>0</v>
      </c>
      <c r="AV164">
        <v>0</v>
      </c>
      <c r="AW164">
        <v>0</v>
      </c>
      <c r="AX164">
        <v>0</v>
      </c>
      <c r="AY164">
        <v>0</v>
      </c>
      <c r="AZ164">
        <v>0</v>
      </c>
      <c r="BA164">
        <v>0</v>
      </c>
      <c r="BB164">
        <v>0</v>
      </c>
      <c r="BC164">
        <v>0</v>
      </c>
      <c r="BD164">
        <v>0</v>
      </c>
      <c r="BE164">
        <v>0</v>
      </c>
      <c r="BF164">
        <v>0</v>
      </c>
      <c r="BG164">
        <v>0</v>
      </c>
      <c r="BH164">
        <v>0</v>
      </c>
      <c r="BI164">
        <v>0</v>
      </c>
      <c r="BJ164">
        <v>0</v>
      </c>
      <c r="BK164">
        <v>0</v>
      </c>
      <c r="BL164">
        <v>0</v>
      </c>
      <c r="BM164">
        <v>0</v>
      </c>
      <c r="BN164">
        <v>0</v>
      </c>
      <c r="BO164">
        <v>0</v>
      </c>
      <c r="BP164">
        <v>0</v>
      </c>
      <c r="BQ164">
        <v>0</v>
      </c>
      <c r="BR164">
        <v>1</v>
      </c>
      <c r="BS164">
        <v>0</v>
      </c>
      <c r="BT164">
        <v>0</v>
      </c>
      <c r="BU164">
        <v>0</v>
      </c>
      <c r="BV164">
        <v>0</v>
      </c>
      <c r="BW164">
        <v>0</v>
      </c>
      <c r="BX164">
        <v>0</v>
      </c>
      <c r="BY164">
        <v>0</v>
      </c>
      <c r="BZ164">
        <v>0</v>
      </c>
      <c r="CA164">
        <v>0</v>
      </c>
      <c r="CB164">
        <v>0</v>
      </c>
      <c r="CC164">
        <v>0</v>
      </c>
      <c r="CD164">
        <v>0</v>
      </c>
      <c r="CE164">
        <v>0</v>
      </c>
      <c r="CF164">
        <v>0</v>
      </c>
      <c r="CG164">
        <v>0</v>
      </c>
      <c r="CH164">
        <v>0</v>
      </c>
      <c r="CI164">
        <v>0</v>
      </c>
      <c r="CJ164">
        <v>0</v>
      </c>
      <c r="CK164">
        <v>0</v>
      </c>
      <c r="CL164">
        <v>0</v>
      </c>
      <c r="CM164">
        <v>0</v>
      </c>
      <c r="CN164">
        <v>0</v>
      </c>
      <c r="CO164">
        <v>0</v>
      </c>
      <c r="CP164">
        <v>0</v>
      </c>
      <c r="CQ164">
        <v>0</v>
      </c>
      <c r="CR164">
        <v>0</v>
      </c>
      <c r="CS164">
        <v>0</v>
      </c>
      <c r="CT164">
        <v>0</v>
      </c>
      <c r="CU164">
        <v>0</v>
      </c>
      <c r="CV164">
        <v>0</v>
      </c>
      <c r="CW164">
        <v>0</v>
      </c>
      <c r="CX164">
        <v>0</v>
      </c>
      <c r="CY164">
        <v>0</v>
      </c>
      <c r="CZ164">
        <v>0</v>
      </c>
      <c r="DA164">
        <v>0</v>
      </c>
      <c r="DB164">
        <v>0</v>
      </c>
      <c r="DC164">
        <v>0</v>
      </c>
      <c r="DD164">
        <v>0</v>
      </c>
      <c r="DE164">
        <v>0</v>
      </c>
      <c r="DF164">
        <v>0</v>
      </c>
      <c r="DG164">
        <v>0</v>
      </c>
      <c r="DH164">
        <v>0</v>
      </c>
      <c r="DI164">
        <v>0</v>
      </c>
      <c r="DJ164">
        <v>0</v>
      </c>
      <c r="DK164">
        <v>0</v>
      </c>
      <c r="DL164">
        <v>0</v>
      </c>
      <c r="DM164">
        <v>0</v>
      </c>
      <c r="DN164">
        <v>0</v>
      </c>
      <c r="DO164">
        <v>0</v>
      </c>
      <c r="DP164">
        <v>0</v>
      </c>
      <c r="DQ164">
        <v>0</v>
      </c>
      <c r="DR164">
        <v>0</v>
      </c>
      <c r="DS164">
        <v>0</v>
      </c>
      <c r="DT164">
        <v>0</v>
      </c>
      <c r="DU164">
        <v>0</v>
      </c>
      <c r="DV164">
        <v>0</v>
      </c>
      <c r="DW164">
        <v>0</v>
      </c>
      <c r="DX164">
        <v>0</v>
      </c>
      <c r="DY164">
        <v>0</v>
      </c>
      <c r="DZ164">
        <v>0</v>
      </c>
      <c r="EA164">
        <v>0</v>
      </c>
      <c r="EB164">
        <v>0</v>
      </c>
      <c r="EC164">
        <v>0</v>
      </c>
      <c r="ED164">
        <v>0</v>
      </c>
      <c r="EE164">
        <v>0</v>
      </c>
      <c r="EF164">
        <v>0</v>
      </c>
    </row>
  </sheetData>
  <autoFilter ref="A5:DH163" xr:uid="{00000000-0009-0000-0000-00001C000000}"/>
  <phoneticPr fontId="5"/>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D00-000000000000}">
  <sheetPr codeName="Sheet30">
    <tabColor rgb="FFFF0000"/>
  </sheetPr>
  <dimension ref="A1:HN164"/>
  <sheetViews>
    <sheetView zoomScale="85" zoomScaleNormal="85" workbookViewId="0">
      <pane xSplit="2" ySplit="5" topLeftCell="C57" activePane="bottomRight" state="frozen"/>
      <selection activeCell="C6" sqref="C6"/>
      <selection pane="topRight" activeCell="C6" sqref="C6"/>
      <selection pane="bottomLeft" activeCell="C6" sqref="C6"/>
      <selection pane="bottomRight" activeCell="C85" sqref="C85"/>
    </sheetView>
  </sheetViews>
  <sheetFormatPr defaultColWidth="9.140625" defaultRowHeight="12"/>
  <cols>
    <col min="1" max="1" width="12.7109375" style="86" bestFit="1" customWidth="1"/>
    <col min="2" max="2" width="12.7109375" bestFit="1" customWidth="1"/>
    <col min="3" max="112" width="12.7109375" customWidth="1"/>
  </cols>
  <sheetData>
    <row r="1" spans="1:222" s="75" customFormat="1">
      <c r="A1" s="82" t="s">
        <v>2622</v>
      </c>
      <c r="B1" s="74"/>
      <c r="C1" s="74"/>
      <c r="D1" s="74"/>
      <c r="E1" s="74"/>
      <c r="F1" s="74"/>
      <c r="G1" s="74"/>
      <c r="H1" s="74"/>
      <c r="I1" s="74"/>
      <c r="J1" s="74"/>
      <c r="K1" s="74"/>
      <c r="L1" s="74"/>
      <c r="M1" s="74"/>
      <c r="N1" s="74"/>
      <c r="O1" s="74"/>
      <c r="P1" s="74"/>
      <c r="Q1" s="74"/>
      <c r="R1" s="74"/>
      <c r="S1" s="74"/>
      <c r="T1" s="74"/>
      <c r="U1" s="74"/>
      <c r="V1" s="74"/>
      <c r="W1" s="74"/>
      <c r="X1" s="74"/>
      <c r="Y1" s="74"/>
      <c r="Z1" s="74"/>
      <c r="AA1" s="74"/>
      <c r="AB1" s="74"/>
      <c r="AC1" s="74"/>
      <c r="AD1" s="74"/>
      <c r="AE1" s="74"/>
      <c r="AF1" s="74"/>
      <c r="AG1" s="74"/>
      <c r="AH1" s="74"/>
      <c r="AI1" s="74"/>
      <c r="AJ1" s="74"/>
      <c r="AK1" s="74"/>
      <c r="AL1" s="74"/>
      <c r="AM1" s="74"/>
      <c r="AN1" s="74"/>
      <c r="AO1" s="74"/>
      <c r="AP1" s="74"/>
      <c r="AQ1" s="74"/>
      <c r="AR1" s="74"/>
      <c r="AS1" s="74"/>
      <c r="AT1" s="74"/>
      <c r="AU1" s="74"/>
      <c r="AV1" s="74"/>
      <c r="AW1" s="74"/>
      <c r="AX1" s="74"/>
      <c r="AY1" s="74"/>
      <c r="AZ1" s="74"/>
      <c r="BA1" s="74"/>
      <c r="BB1" s="74"/>
      <c r="BC1" s="74"/>
      <c r="BD1" s="74"/>
      <c r="BE1" s="74"/>
      <c r="BF1" s="74"/>
      <c r="BG1" s="74"/>
      <c r="BH1" s="74"/>
      <c r="BI1" s="74"/>
      <c r="BJ1" s="74"/>
      <c r="BK1" s="74"/>
      <c r="BL1" s="74"/>
      <c r="BM1" s="74"/>
      <c r="BN1" s="74"/>
      <c r="BO1" s="74"/>
      <c r="BP1" s="74"/>
      <c r="BQ1" s="74"/>
      <c r="BR1" s="74"/>
      <c r="BS1" s="74"/>
      <c r="BT1" s="74"/>
      <c r="BU1" s="74"/>
      <c r="BV1" s="74"/>
      <c r="BW1" s="74"/>
      <c r="BX1" s="74"/>
      <c r="BY1" s="74"/>
      <c r="BZ1" s="74"/>
      <c r="CA1" s="74"/>
      <c r="CB1" s="74"/>
      <c r="CC1" s="74"/>
      <c r="CD1" s="74"/>
      <c r="CE1" s="74"/>
      <c r="CF1" s="74"/>
      <c r="CG1" s="74"/>
      <c r="CH1" s="74"/>
      <c r="CI1" s="74"/>
      <c r="CJ1" s="74"/>
      <c r="CK1" s="74"/>
      <c r="CL1" s="74"/>
      <c r="CM1" s="74"/>
      <c r="CN1" s="74"/>
      <c r="CO1" s="74"/>
      <c r="CP1" s="74"/>
      <c r="CQ1" s="74"/>
      <c r="CR1" s="74"/>
      <c r="CS1" s="74"/>
      <c r="CT1" s="74"/>
      <c r="CU1" s="74"/>
      <c r="CV1" s="74"/>
      <c r="CW1" s="74"/>
      <c r="CX1" s="74"/>
      <c r="CY1" s="74"/>
      <c r="CZ1" s="74"/>
      <c r="DA1" s="74"/>
      <c r="DB1" s="74"/>
      <c r="DC1" s="74"/>
      <c r="DD1" s="74"/>
      <c r="DE1" s="74"/>
      <c r="DF1" s="74"/>
      <c r="DG1" s="74"/>
      <c r="DH1" s="74"/>
      <c r="DI1" s="74"/>
      <c r="DJ1" s="74"/>
      <c r="DK1" s="74"/>
      <c r="DL1" s="74"/>
      <c r="DM1" s="74"/>
      <c r="DN1" s="74"/>
      <c r="DO1" s="74"/>
      <c r="DP1" s="74"/>
      <c r="DQ1" s="74"/>
      <c r="DR1" s="74"/>
      <c r="DS1" s="74"/>
      <c r="DT1" s="74"/>
      <c r="DU1" s="74"/>
      <c r="DV1" s="74"/>
      <c r="DW1" s="74"/>
      <c r="DX1" s="74"/>
      <c r="DY1" s="74"/>
      <c r="DZ1" s="74"/>
      <c r="EA1" s="74"/>
      <c r="EB1" s="74"/>
      <c r="EC1" s="74"/>
      <c r="ED1" s="74"/>
      <c r="EE1" s="74"/>
      <c r="EF1" s="74"/>
      <c r="EG1" s="74"/>
      <c r="EH1" s="74"/>
      <c r="EI1" s="74"/>
      <c r="EJ1" s="74"/>
      <c r="EK1" s="74"/>
      <c r="EL1" s="74"/>
      <c r="EM1" s="74"/>
      <c r="EN1" s="74"/>
      <c r="EO1" s="74"/>
      <c r="EP1" s="74"/>
      <c r="EQ1" s="74"/>
      <c r="ER1" s="74"/>
      <c r="ES1" s="74"/>
      <c r="ET1" s="74"/>
      <c r="EU1" s="74"/>
      <c r="EV1" s="74"/>
      <c r="EW1" s="74"/>
      <c r="EX1" s="74"/>
      <c r="EY1" s="74"/>
      <c r="EZ1" s="74"/>
      <c r="FA1" s="74"/>
      <c r="FB1" s="74"/>
      <c r="FC1" s="74"/>
      <c r="FD1" s="74"/>
      <c r="FE1" s="74"/>
      <c r="FF1" s="74"/>
      <c r="FG1" s="74"/>
      <c r="FH1" s="74"/>
      <c r="FI1" s="74"/>
      <c r="FJ1" s="74"/>
      <c r="FK1" s="74"/>
      <c r="FL1" s="74"/>
      <c r="FM1" s="74"/>
      <c r="FN1" s="74"/>
      <c r="FO1" s="74"/>
      <c r="FP1" s="74"/>
      <c r="FQ1" s="74"/>
      <c r="FR1" s="74"/>
      <c r="FS1" s="74"/>
      <c r="FT1" s="74"/>
      <c r="FU1" s="74"/>
      <c r="FV1" s="74"/>
      <c r="FW1" s="74"/>
      <c r="FX1" s="74"/>
      <c r="FY1" s="74"/>
      <c r="FZ1" s="74"/>
      <c r="GA1" s="74"/>
      <c r="GB1" s="74"/>
      <c r="GC1" s="74"/>
      <c r="GD1" s="74"/>
      <c r="GE1" s="74"/>
      <c r="GF1" s="74"/>
      <c r="GG1" s="74"/>
      <c r="GH1" s="74"/>
      <c r="GI1" s="74"/>
      <c r="GJ1" s="74"/>
      <c r="GK1" s="74"/>
      <c r="GL1" s="74"/>
      <c r="GM1" s="74"/>
      <c r="GN1" s="74"/>
      <c r="GO1" s="74"/>
      <c r="GP1" s="74"/>
      <c r="GQ1" s="74"/>
      <c r="GR1" s="74"/>
      <c r="GS1" s="74"/>
      <c r="GT1" s="74"/>
      <c r="GU1" s="74"/>
      <c r="GV1" s="74"/>
      <c r="GW1" s="74"/>
      <c r="GX1" s="74"/>
      <c r="GY1" s="74"/>
      <c r="GZ1" s="74"/>
      <c r="HA1" s="74"/>
      <c r="HB1" s="74"/>
      <c r="HC1" s="74"/>
      <c r="HD1" s="74"/>
      <c r="HE1" s="74"/>
      <c r="HF1" s="74"/>
      <c r="HG1" s="74"/>
      <c r="HH1" s="74"/>
      <c r="HI1" s="74"/>
      <c r="HJ1" s="74"/>
      <c r="HK1" s="74"/>
      <c r="HL1" s="74"/>
      <c r="HM1" s="74"/>
      <c r="HN1" s="74"/>
    </row>
    <row r="2" spans="1:222" s="75" customFormat="1">
      <c r="A2" s="83" t="s">
        <v>2623</v>
      </c>
      <c r="B2" s="76"/>
      <c r="C2" s="76" t="s">
        <v>1278</v>
      </c>
      <c r="D2" s="76" t="s">
        <v>304</v>
      </c>
      <c r="E2" s="76" t="s">
        <v>304</v>
      </c>
      <c r="F2" s="76" t="s">
        <v>304</v>
      </c>
      <c r="G2" s="76" t="s">
        <v>304</v>
      </c>
      <c r="H2" s="76" t="s">
        <v>304</v>
      </c>
      <c r="I2" s="76" t="s">
        <v>304</v>
      </c>
      <c r="J2" s="76" t="s">
        <v>304</v>
      </c>
      <c r="K2" s="76" t="s">
        <v>304</v>
      </c>
      <c r="L2" s="76" t="s">
        <v>304</v>
      </c>
      <c r="M2" s="76" t="s">
        <v>304</v>
      </c>
      <c r="N2" s="76" t="s">
        <v>304</v>
      </c>
      <c r="O2" s="76" t="s">
        <v>304</v>
      </c>
      <c r="P2" s="76" t="s">
        <v>304</v>
      </c>
      <c r="Q2" s="76" t="s">
        <v>304</v>
      </c>
      <c r="R2" s="76" t="s">
        <v>304</v>
      </c>
      <c r="S2" s="76" t="s">
        <v>304</v>
      </c>
      <c r="T2" s="76" t="s">
        <v>304</v>
      </c>
      <c r="U2" s="76" t="s">
        <v>304</v>
      </c>
      <c r="V2" s="76" t="s">
        <v>304</v>
      </c>
      <c r="W2" s="76" t="s">
        <v>304</v>
      </c>
      <c r="X2" s="76" t="s">
        <v>304</v>
      </c>
      <c r="Y2" s="76" t="s">
        <v>304</v>
      </c>
      <c r="Z2" s="76" t="s">
        <v>304</v>
      </c>
      <c r="AA2" s="76" t="s">
        <v>304</v>
      </c>
      <c r="AB2" s="76" t="s">
        <v>304</v>
      </c>
      <c r="AC2" s="76" t="s">
        <v>304</v>
      </c>
      <c r="AD2" s="76" t="s">
        <v>304</v>
      </c>
      <c r="AE2" s="76" t="s">
        <v>304</v>
      </c>
      <c r="AF2" s="76" t="s">
        <v>304</v>
      </c>
      <c r="AG2" s="76" t="s">
        <v>304</v>
      </c>
      <c r="AH2" s="76" t="s">
        <v>304</v>
      </c>
      <c r="AI2" s="76" t="s">
        <v>304</v>
      </c>
      <c r="AJ2" s="76" t="s">
        <v>304</v>
      </c>
      <c r="AK2" s="76" t="s">
        <v>304</v>
      </c>
      <c r="AL2" s="76" t="s">
        <v>304</v>
      </c>
      <c r="AM2" s="76" t="s">
        <v>304</v>
      </c>
      <c r="AN2" s="76" t="s">
        <v>304</v>
      </c>
      <c r="AO2" s="76" t="s">
        <v>304</v>
      </c>
      <c r="AP2" s="76" t="s">
        <v>304</v>
      </c>
      <c r="AQ2" s="76" t="s">
        <v>304</v>
      </c>
      <c r="AR2" s="76" t="s">
        <v>304</v>
      </c>
      <c r="AS2" s="76" t="s">
        <v>304</v>
      </c>
      <c r="AT2" s="76" t="s">
        <v>304</v>
      </c>
      <c r="AU2" s="76" t="s">
        <v>304</v>
      </c>
      <c r="AV2" s="76" t="s">
        <v>304</v>
      </c>
      <c r="AW2" s="76" t="s">
        <v>304</v>
      </c>
      <c r="AX2" s="76" t="s">
        <v>304</v>
      </c>
      <c r="AY2" s="76" t="s">
        <v>304</v>
      </c>
      <c r="AZ2" s="76" t="s">
        <v>304</v>
      </c>
      <c r="BA2" s="76" t="s">
        <v>304</v>
      </c>
      <c r="BB2" s="76" t="s">
        <v>304</v>
      </c>
      <c r="BC2" s="76" t="s">
        <v>304</v>
      </c>
      <c r="BD2" s="76" t="s">
        <v>304</v>
      </c>
      <c r="BE2" s="76" t="s">
        <v>304</v>
      </c>
      <c r="BF2" s="76" t="s">
        <v>304</v>
      </c>
      <c r="BG2" s="76" t="s">
        <v>304</v>
      </c>
      <c r="BH2" s="76" t="s">
        <v>304</v>
      </c>
      <c r="BI2" s="76" t="s">
        <v>304</v>
      </c>
      <c r="BJ2" s="76" t="s">
        <v>304</v>
      </c>
      <c r="BK2" s="76" t="s">
        <v>304</v>
      </c>
      <c r="BL2" s="76" t="s">
        <v>304</v>
      </c>
      <c r="BM2" s="76" t="s">
        <v>304</v>
      </c>
      <c r="BN2" s="76" t="s">
        <v>304</v>
      </c>
      <c r="BO2" s="76" t="s">
        <v>304</v>
      </c>
      <c r="BP2" s="76" t="s">
        <v>304</v>
      </c>
      <c r="BQ2" s="76" t="s">
        <v>304</v>
      </c>
      <c r="BR2" s="76" t="s">
        <v>304</v>
      </c>
      <c r="BS2" s="76" t="s">
        <v>304</v>
      </c>
      <c r="BT2" s="76" t="s">
        <v>304</v>
      </c>
      <c r="BU2" s="76" t="s">
        <v>304</v>
      </c>
      <c r="BV2" s="76" t="s">
        <v>304</v>
      </c>
      <c r="BW2" s="76" t="s">
        <v>304</v>
      </c>
      <c r="BX2" s="76" t="s">
        <v>304</v>
      </c>
      <c r="BY2" s="76" t="s">
        <v>304</v>
      </c>
      <c r="BZ2" s="76" t="s">
        <v>304</v>
      </c>
      <c r="CA2" s="76" t="s">
        <v>304</v>
      </c>
      <c r="CB2" s="76" t="s">
        <v>304</v>
      </c>
      <c r="CC2" s="76" t="s">
        <v>304</v>
      </c>
      <c r="CD2" s="76" t="s">
        <v>304</v>
      </c>
      <c r="CE2" s="76" t="s">
        <v>304</v>
      </c>
      <c r="CF2" s="76" t="s">
        <v>304</v>
      </c>
      <c r="CG2" s="76" t="s">
        <v>304</v>
      </c>
      <c r="CH2" s="76" t="s">
        <v>304</v>
      </c>
      <c r="CI2" s="76" t="s">
        <v>304</v>
      </c>
      <c r="CJ2" s="76" t="s">
        <v>304</v>
      </c>
      <c r="CK2" s="76" t="s">
        <v>304</v>
      </c>
      <c r="CL2" s="76" t="s">
        <v>304</v>
      </c>
      <c r="CM2" s="76" t="s">
        <v>304</v>
      </c>
      <c r="CN2" s="76" t="s">
        <v>304</v>
      </c>
      <c r="CO2" s="76" t="s">
        <v>304</v>
      </c>
      <c r="CP2" s="76" t="s">
        <v>304</v>
      </c>
      <c r="CQ2" s="76" t="s">
        <v>304</v>
      </c>
      <c r="CR2" s="76" t="s">
        <v>304</v>
      </c>
      <c r="CS2" s="76" t="s">
        <v>304</v>
      </c>
      <c r="CT2" s="76" t="s">
        <v>304</v>
      </c>
      <c r="CU2" s="76" t="s">
        <v>304</v>
      </c>
      <c r="CV2" s="76" t="s">
        <v>304</v>
      </c>
      <c r="CW2" s="76" t="s">
        <v>304</v>
      </c>
      <c r="CX2" s="76" t="s">
        <v>304</v>
      </c>
      <c r="CY2" s="76" t="s">
        <v>304</v>
      </c>
      <c r="CZ2" s="76" t="s">
        <v>304</v>
      </c>
      <c r="DA2" s="76" t="s">
        <v>304</v>
      </c>
      <c r="DB2" s="76" t="s">
        <v>304</v>
      </c>
      <c r="DC2" s="76" t="s">
        <v>304</v>
      </c>
      <c r="DD2" s="76" t="s">
        <v>304</v>
      </c>
      <c r="DE2" s="76" t="s">
        <v>304</v>
      </c>
      <c r="DF2" s="76" t="s">
        <v>304</v>
      </c>
      <c r="DG2" s="76" t="s">
        <v>304</v>
      </c>
      <c r="DH2" s="76" t="s">
        <v>304</v>
      </c>
      <c r="DI2" s="76" t="s">
        <v>304</v>
      </c>
      <c r="DJ2" s="76" t="s">
        <v>304</v>
      </c>
      <c r="DK2" s="76" t="s">
        <v>304</v>
      </c>
      <c r="DL2" s="76" t="s">
        <v>304</v>
      </c>
      <c r="DM2" s="76" t="s">
        <v>304</v>
      </c>
      <c r="DN2" s="76" t="s">
        <v>304</v>
      </c>
      <c r="DO2" s="76" t="s">
        <v>304</v>
      </c>
      <c r="DP2" s="76" t="s">
        <v>304</v>
      </c>
      <c r="DQ2" s="76" t="s">
        <v>304</v>
      </c>
      <c r="DR2" s="76" t="s">
        <v>304</v>
      </c>
      <c r="DS2" s="76" t="s">
        <v>304</v>
      </c>
      <c r="DT2" s="76" t="s">
        <v>304</v>
      </c>
      <c r="DU2" s="76" t="s">
        <v>304</v>
      </c>
      <c r="DV2" s="76" t="s">
        <v>304</v>
      </c>
      <c r="DW2" s="76" t="s">
        <v>304</v>
      </c>
      <c r="DX2" s="76" t="s">
        <v>304</v>
      </c>
      <c r="DY2" s="76" t="s">
        <v>304</v>
      </c>
      <c r="DZ2" s="76" t="s">
        <v>304</v>
      </c>
      <c r="EA2" s="76" t="s">
        <v>304</v>
      </c>
      <c r="EB2" s="76" t="s">
        <v>304</v>
      </c>
      <c r="EC2" s="76" t="s">
        <v>304</v>
      </c>
      <c r="ED2" s="76" t="s">
        <v>304</v>
      </c>
      <c r="EE2" s="76" t="s">
        <v>304</v>
      </c>
      <c r="EF2" s="76" t="s">
        <v>304</v>
      </c>
      <c r="EG2" s="76" t="s">
        <v>304</v>
      </c>
      <c r="EH2" s="76" t="s">
        <v>304</v>
      </c>
      <c r="EI2" s="76" t="s">
        <v>304</v>
      </c>
      <c r="EJ2" s="76" t="s">
        <v>304</v>
      </c>
      <c r="EK2" s="76" t="s">
        <v>304</v>
      </c>
      <c r="EL2" s="76" t="s">
        <v>304</v>
      </c>
      <c r="EM2" s="76" t="s">
        <v>304</v>
      </c>
      <c r="EN2" s="76" t="s">
        <v>304</v>
      </c>
      <c r="EO2" s="76" t="s">
        <v>304</v>
      </c>
      <c r="EP2" s="76" t="s">
        <v>304</v>
      </c>
      <c r="EQ2" s="76" t="s">
        <v>304</v>
      </c>
      <c r="ER2" s="76" t="s">
        <v>304</v>
      </c>
      <c r="ES2" s="76" t="s">
        <v>304</v>
      </c>
      <c r="ET2" s="76" t="s">
        <v>304</v>
      </c>
      <c r="EU2" s="76" t="s">
        <v>304</v>
      </c>
      <c r="EV2" s="76" t="s">
        <v>304</v>
      </c>
      <c r="EW2" s="76" t="s">
        <v>304</v>
      </c>
      <c r="EX2" s="76" t="s">
        <v>304</v>
      </c>
      <c r="EY2" s="76" t="s">
        <v>304</v>
      </c>
      <c r="EZ2" s="76" t="s">
        <v>304</v>
      </c>
      <c r="FA2" s="76" t="s">
        <v>304</v>
      </c>
      <c r="FB2" s="76" t="s">
        <v>304</v>
      </c>
      <c r="FC2" s="76" t="s">
        <v>304</v>
      </c>
      <c r="FD2" s="76" t="s">
        <v>304</v>
      </c>
      <c r="FE2" s="76" t="s">
        <v>304</v>
      </c>
      <c r="FF2" s="76" t="s">
        <v>304</v>
      </c>
      <c r="FG2" s="76" t="s">
        <v>304</v>
      </c>
      <c r="FH2" s="76" t="s">
        <v>304</v>
      </c>
      <c r="FI2" s="76" t="s">
        <v>304</v>
      </c>
      <c r="FJ2" s="76" t="s">
        <v>304</v>
      </c>
      <c r="FK2" s="76" t="s">
        <v>304</v>
      </c>
      <c r="FL2" s="76" t="s">
        <v>304</v>
      </c>
      <c r="FM2" s="76" t="s">
        <v>304</v>
      </c>
      <c r="FN2" s="76" t="s">
        <v>304</v>
      </c>
      <c r="FO2" s="76" t="s">
        <v>304</v>
      </c>
      <c r="FP2" s="76" t="s">
        <v>304</v>
      </c>
      <c r="FQ2" s="76" t="s">
        <v>304</v>
      </c>
      <c r="FR2" s="76" t="s">
        <v>304</v>
      </c>
      <c r="FS2" s="76" t="s">
        <v>304</v>
      </c>
      <c r="FT2" s="76" t="s">
        <v>304</v>
      </c>
      <c r="FU2" s="76" t="s">
        <v>304</v>
      </c>
      <c r="FV2" s="76" t="s">
        <v>304</v>
      </c>
      <c r="FW2" s="76" t="s">
        <v>304</v>
      </c>
      <c r="FX2" s="76" t="s">
        <v>304</v>
      </c>
      <c r="FY2" s="76" t="s">
        <v>304</v>
      </c>
      <c r="FZ2" s="76" t="s">
        <v>304</v>
      </c>
      <c r="GA2" s="76" t="s">
        <v>304</v>
      </c>
      <c r="GB2" s="76" t="s">
        <v>304</v>
      </c>
      <c r="GC2" s="76" t="s">
        <v>304</v>
      </c>
      <c r="GD2" s="76" t="s">
        <v>304</v>
      </c>
      <c r="GE2" s="76" t="s">
        <v>304</v>
      </c>
      <c r="GF2" s="76" t="s">
        <v>304</v>
      </c>
      <c r="GG2" s="76" t="s">
        <v>304</v>
      </c>
      <c r="GH2" s="76" t="s">
        <v>304</v>
      </c>
      <c r="GI2" s="76" t="s">
        <v>304</v>
      </c>
      <c r="GJ2" s="76" t="s">
        <v>304</v>
      </c>
      <c r="GK2" s="76" t="s">
        <v>304</v>
      </c>
      <c r="GL2" s="76" t="s">
        <v>304</v>
      </c>
      <c r="GM2" s="76" t="s">
        <v>304</v>
      </c>
      <c r="GN2" s="76" t="s">
        <v>304</v>
      </c>
      <c r="GO2" s="76" t="s">
        <v>304</v>
      </c>
      <c r="GP2" s="76" t="s">
        <v>304</v>
      </c>
      <c r="GQ2" s="76" t="s">
        <v>304</v>
      </c>
      <c r="GR2" s="76" t="s">
        <v>304</v>
      </c>
      <c r="GS2" s="76" t="s">
        <v>304</v>
      </c>
      <c r="GT2" s="76" t="s">
        <v>304</v>
      </c>
      <c r="GU2" s="76" t="s">
        <v>304</v>
      </c>
      <c r="GV2" s="76" t="s">
        <v>304</v>
      </c>
      <c r="GW2" s="76" t="s">
        <v>304</v>
      </c>
      <c r="GX2" s="76" t="s">
        <v>304</v>
      </c>
      <c r="GY2" s="76" t="s">
        <v>304</v>
      </c>
      <c r="GZ2" s="76" t="s">
        <v>304</v>
      </c>
      <c r="HA2" s="76" t="s">
        <v>304</v>
      </c>
      <c r="HB2" s="76" t="s">
        <v>304</v>
      </c>
      <c r="HC2" s="76" t="s">
        <v>304</v>
      </c>
      <c r="HD2" s="76" t="s">
        <v>304</v>
      </c>
      <c r="HE2" s="76" t="s">
        <v>304</v>
      </c>
      <c r="HF2" s="76" t="s">
        <v>304</v>
      </c>
      <c r="HG2" s="76" t="s">
        <v>304</v>
      </c>
      <c r="HH2" s="76" t="s">
        <v>304</v>
      </c>
      <c r="HI2" s="76" t="s">
        <v>304</v>
      </c>
      <c r="HJ2" s="76" t="s">
        <v>304</v>
      </c>
      <c r="HK2" s="76" t="s">
        <v>304</v>
      </c>
      <c r="HL2" s="76" t="s">
        <v>304</v>
      </c>
      <c r="HM2" s="76" t="s">
        <v>304</v>
      </c>
      <c r="HN2" s="76" t="s">
        <v>304</v>
      </c>
    </row>
    <row r="3" spans="1:222" s="75" customFormat="1">
      <c r="A3" s="84" t="s">
        <v>304</v>
      </c>
      <c r="B3" s="77" t="s">
        <v>304</v>
      </c>
      <c r="C3" s="77" t="s">
        <v>304</v>
      </c>
      <c r="D3" s="77" t="s">
        <v>1279</v>
      </c>
      <c r="E3" s="77" t="s">
        <v>304</v>
      </c>
      <c r="F3" s="77" t="s">
        <v>304</v>
      </c>
      <c r="G3" s="77" t="s">
        <v>304</v>
      </c>
      <c r="H3" s="77" t="s">
        <v>304</v>
      </c>
      <c r="I3" s="77" t="s">
        <v>304</v>
      </c>
      <c r="J3" s="77" t="s">
        <v>304</v>
      </c>
      <c r="K3" s="77" t="s">
        <v>304</v>
      </c>
      <c r="L3" s="77" t="s">
        <v>304</v>
      </c>
      <c r="M3" s="77" t="s">
        <v>304</v>
      </c>
      <c r="N3" s="77" t="s">
        <v>304</v>
      </c>
      <c r="O3" s="77" t="s">
        <v>304</v>
      </c>
      <c r="P3" s="77" t="s">
        <v>304</v>
      </c>
      <c r="Q3" s="77" t="s">
        <v>304</v>
      </c>
      <c r="R3" s="77" t="s">
        <v>304</v>
      </c>
      <c r="S3" s="77" t="s">
        <v>304</v>
      </c>
      <c r="T3" s="77" t="s">
        <v>304</v>
      </c>
      <c r="U3" s="77" t="s">
        <v>304</v>
      </c>
      <c r="V3" s="77" t="s">
        <v>304</v>
      </c>
      <c r="W3" s="77" t="s">
        <v>304</v>
      </c>
      <c r="X3" s="77" t="s">
        <v>304</v>
      </c>
      <c r="Y3" s="77" t="s">
        <v>304</v>
      </c>
      <c r="Z3" s="77" t="s">
        <v>304</v>
      </c>
      <c r="AA3" s="77" t="s">
        <v>304</v>
      </c>
      <c r="AB3" s="77" t="s">
        <v>304</v>
      </c>
      <c r="AC3" s="77" t="s">
        <v>304</v>
      </c>
      <c r="AD3" s="77" t="s">
        <v>304</v>
      </c>
      <c r="AE3" s="77" t="s">
        <v>304</v>
      </c>
      <c r="AF3" s="77" t="s">
        <v>304</v>
      </c>
      <c r="AG3" s="77" t="s">
        <v>304</v>
      </c>
      <c r="AH3" s="77" t="s">
        <v>304</v>
      </c>
      <c r="AI3" s="77" t="s">
        <v>304</v>
      </c>
      <c r="AJ3" s="77" t="s">
        <v>304</v>
      </c>
      <c r="AK3" s="77" t="s">
        <v>304</v>
      </c>
      <c r="AL3" s="77" t="s">
        <v>304</v>
      </c>
      <c r="AM3" s="77" t="s">
        <v>304</v>
      </c>
      <c r="AN3" s="77" t="s">
        <v>304</v>
      </c>
      <c r="AO3" s="77" t="s">
        <v>304</v>
      </c>
      <c r="AP3" s="77" t="s">
        <v>304</v>
      </c>
      <c r="AQ3" s="77" t="s">
        <v>304</v>
      </c>
      <c r="AR3" s="77" t="s">
        <v>304</v>
      </c>
      <c r="AS3" s="77" t="s">
        <v>304</v>
      </c>
      <c r="AT3" s="77" t="s">
        <v>304</v>
      </c>
      <c r="AU3" s="77" t="s">
        <v>304</v>
      </c>
      <c r="AV3" s="77" t="s">
        <v>304</v>
      </c>
      <c r="AW3" s="77" t="s">
        <v>304</v>
      </c>
      <c r="AX3" s="77" t="s">
        <v>304</v>
      </c>
      <c r="AY3" s="77" t="s">
        <v>304</v>
      </c>
      <c r="AZ3" s="77" t="s">
        <v>304</v>
      </c>
      <c r="BA3" s="77" t="s">
        <v>304</v>
      </c>
      <c r="BB3" s="77" t="s">
        <v>304</v>
      </c>
      <c r="BC3" s="77" t="s">
        <v>304</v>
      </c>
      <c r="BD3" s="77" t="s">
        <v>304</v>
      </c>
      <c r="BE3" s="77" t="s">
        <v>304</v>
      </c>
      <c r="BF3" s="77" t="s">
        <v>304</v>
      </c>
      <c r="BG3" s="77" t="s">
        <v>304</v>
      </c>
      <c r="BH3" s="77" t="s">
        <v>304</v>
      </c>
      <c r="BI3" s="77" t="s">
        <v>304</v>
      </c>
      <c r="BJ3" s="77" t="s">
        <v>304</v>
      </c>
      <c r="BK3" s="77" t="s">
        <v>304</v>
      </c>
      <c r="BL3" s="77" t="s">
        <v>304</v>
      </c>
      <c r="BM3" s="77" t="s">
        <v>304</v>
      </c>
      <c r="BN3" s="77" t="s">
        <v>304</v>
      </c>
      <c r="BO3" s="77" t="s">
        <v>304</v>
      </c>
      <c r="BP3" s="77" t="s">
        <v>304</v>
      </c>
      <c r="BQ3" s="77" t="s">
        <v>304</v>
      </c>
      <c r="BR3" s="77" t="s">
        <v>304</v>
      </c>
      <c r="BS3" s="77" t="s">
        <v>304</v>
      </c>
      <c r="BT3" s="77" t="s">
        <v>304</v>
      </c>
      <c r="BU3" s="77" t="s">
        <v>304</v>
      </c>
      <c r="BV3" s="77" t="s">
        <v>304</v>
      </c>
      <c r="BW3" s="77" t="s">
        <v>304</v>
      </c>
      <c r="BX3" s="77" t="s">
        <v>304</v>
      </c>
      <c r="BY3" s="77" t="s">
        <v>304</v>
      </c>
      <c r="BZ3" s="77" t="s">
        <v>304</v>
      </c>
      <c r="CA3" s="77" t="s">
        <v>304</v>
      </c>
      <c r="CB3" s="77" t="s">
        <v>304</v>
      </c>
      <c r="CC3" s="77" t="s">
        <v>304</v>
      </c>
      <c r="CD3" s="77" t="s">
        <v>304</v>
      </c>
      <c r="CE3" s="77" t="s">
        <v>304</v>
      </c>
      <c r="CF3" s="77" t="s">
        <v>304</v>
      </c>
      <c r="CG3" s="77" t="s">
        <v>304</v>
      </c>
      <c r="CH3" s="77" t="s">
        <v>304</v>
      </c>
      <c r="CI3" s="77" t="s">
        <v>304</v>
      </c>
      <c r="CJ3" s="77" t="s">
        <v>304</v>
      </c>
      <c r="CK3" s="77" t="s">
        <v>304</v>
      </c>
      <c r="CL3" s="77" t="s">
        <v>304</v>
      </c>
      <c r="CM3" s="77" t="s">
        <v>304</v>
      </c>
      <c r="CN3" s="77" t="s">
        <v>304</v>
      </c>
      <c r="CO3" s="77" t="s">
        <v>304</v>
      </c>
      <c r="CP3" s="77" t="s">
        <v>304</v>
      </c>
      <c r="CQ3" s="77" t="s">
        <v>304</v>
      </c>
      <c r="CR3" s="77" t="s">
        <v>304</v>
      </c>
      <c r="CS3" s="77" t="s">
        <v>304</v>
      </c>
      <c r="CT3" s="77" t="s">
        <v>304</v>
      </c>
      <c r="CU3" s="77" t="s">
        <v>304</v>
      </c>
      <c r="CV3" s="77" t="s">
        <v>304</v>
      </c>
      <c r="CW3" s="77" t="s">
        <v>304</v>
      </c>
      <c r="CX3" s="77" t="s">
        <v>304</v>
      </c>
      <c r="CY3" s="77" t="s">
        <v>304</v>
      </c>
      <c r="CZ3" s="77" t="s">
        <v>304</v>
      </c>
      <c r="DA3" s="77" t="s">
        <v>304</v>
      </c>
      <c r="DB3" s="77" t="s">
        <v>304</v>
      </c>
      <c r="DC3" s="77" t="s">
        <v>304</v>
      </c>
      <c r="DD3" s="77" t="s">
        <v>1077</v>
      </c>
      <c r="DE3" s="77" t="s">
        <v>304</v>
      </c>
      <c r="DF3" s="77" t="s">
        <v>1078</v>
      </c>
      <c r="DG3" s="77" t="s">
        <v>304</v>
      </c>
      <c r="DH3" s="77" t="s">
        <v>1079</v>
      </c>
      <c r="DI3" s="77" t="s">
        <v>304</v>
      </c>
      <c r="DJ3" s="77" t="s">
        <v>1279</v>
      </c>
      <c r="DK3" s="77" t="s">
        <v>304</v>
      </c>
      <c r="DL3" s="77" t="s">
        <v>304</v>
      </c>
      <c r="DM3" s="77" t="s">
        <v>304</v>
      </c>
      <c r="DN3" s="77" t="s">
        <v>304</v>
      </c>
      <c r="DO3" s="77" t="s">
        <v>304</v>
      </c>
      <c r="DP3" s="77" t="s">
        <v>304</v>
      </c>
      <c r="DQ3" s="77" t="s">
        <v>304</v>
      </c>
      <c r="DR3" s="77" t="s">
        <v>304</v>
      </c>
      <c r="DS3" s="77" t="s">
        <v>304</v>
      </c>
      <c r="DT3" s="77" t="s">
        <v>304</v>
      </c>
      <c r="DU3" s="77" t="s">
        <v>304</v>
      </c>
      <c r="DV3" s="77" t="s">
        <v>304</v>
      </c>
      <c r="DW3" s="77" t="s">
        <v>304</v>
      </c>
      <c r="DX3" s="77" t="s">
        <v>304</v>
      </c>
      <c r="DY3" s="77" t="s">
        <v>304</v>
      </c>
      <c r="DZ3" s="77" t="s">
        <v>304</v>
      </c>
      <c r="EA3" s="77" t="s">
        <v>304</v>
      </c>
      <c r="EB3" s="77" t="s">
        <v>304</v>
      </c>
      <c r="EC3" s="77" t="s">
        <v>304</v>
      </c>
      <c r="ED3" s="77" t="s">
        <v>304</v>
      </c>
      <c r="EE3" s="77" t="s">
        <v>304</v>
      </c>
      <c r="EF3" s="77" t="s">
        <v>304</v>
      </c>
      <c r="EG3" s="77" t="s">
        <v>304</v>
      </c>
      <c r="EH3" s="77" t="s">
        <v>304</v>
      </c>
      <c r="EI3" s="77" t="s">
        <v>304</v>
      </c>
      <c r="EJ3" s="77" t="s">
        <v>304</v>
      </c>
      <c r="EK3" s="77" t="s">
        <v>304</v>
      </c>
      <c r="EL3" s="77" t="s">
        <v>304</v>
      </c>
      <c r="EM3" s="77" t="s">
        <v>304</v>
      </c>
      <c r="EN3" s="77" t="s">
        <v>304</v>
      </c>
      <c r="EO3" s="77" t="s">
        <v>304</v>
      </c>
      <c r="EP3" s="77" t="s">
        <v>304</v>
      </c>
      <c r="EQ3" s="77" t="s">
        <v>304</v>
      </c>
      <c r="ER3" s="77" t="s">
        <v>304</v>
      </c>
      <c r="ES3" s="77" t="s">
        <v>304</v>
      </c>
      <c r="ET3" s="77" t="s">
        <v>304</v>
      </c>
      <c r="EU3" s="77" t="s">
        <v>304</v>
      </c>
      <c r="EV3" s="77" t="s">
        <v>304</v>
      </c>
      <c r="EW3" s="77" t="s">
        <v>304</v>
      </c>
      <c r="EX3" s="77" t="s">
        <v>304</v>
      </c>
      <c r="EY3" s="77" t="s">
        <v>304</v>
      </c>
      <c r="EZ3" s="77" t="s">
        <v>304</v>
      </c>
      <c r="FA3" s="77" t="s">
        <v>304</v>
      </c>
      <c r="FB3" s="77" t="s">
        <v>304</v>
      </c>
      <c r="FC3" s="77" t="s">
        <v>304</v>
      </c>
      <c r="FD3" s="77" t="s">
        <v>304</v>
      </c>
      <c r="FE3" s="77" t="s">
        <v>304</v>
      </c>
      <c r="FF3" s="77" t="s">
        <v>304</v>
      </c>
      <c r="FG3" s="77" t="s">
        <v>304</v>
      </c>
      <c r="FH3" s="77" t="s">
        <v>304</v>
      </c>
      <c r="FI3" s="77" t="s">
        <v>304</v>
      </c>
      <c r="FJ3" s="77" t="s">
        <v>304</v>
      </c>
      <c r="FK3" s="77" t="s">
        <v>304</v>
      </c>
      <c r="FL3" s="77" t="s">
        <v>304</v>
      </c>
      <c r="FM3" s="77" t="s">
        <v>304</v>
      </c>
      <c r="FN3" s="77" t="s">
        <v>304</v>
      </c>
      <c r="FO3" s="77" t="s">
        <v>304</v>
      </c>
      <c r="FP3" s="77" t="s">
        <v>304</v>
      </c>
      <c r="FQ3" s="77" t="s">
        <v>304</v>
      </c>
      <c r="FR3" s="77" t="s">
        <v>304</v>
      </c>
      <c r="FS3" s="77" t="s">
        <v>304</v>
      </c>
      <c r="FT3" s="77" t="s">
        <v>304</v>
      </c>
      <c r="FU3" s="77" t="s">
        <v>304</v>
      </c>
      <c r="FV3" s="77" t="s">
        <v>304</v>
      </c>
      <c r="FW3" s="77" t="s">
        <v>304</v>
      </c>
      <c r="FX3" s="77" t="s">
        <v>304</v>
      </c>
      <c r="FY3" s="77" t="s">
        <v>304</v>
      </c>
      <c r="FZ3" s="77" t="s">
        <v>304</v>
      </c>
      <c r="GA3" s="77" t="s">
        <v>304</v>
      </c>
      <c r="GB3" s="77" t="s">
        <v>304</v>
      </c>
      <c r="GC3" s="77" t="s">
        <v>304</v>
      </c>
      <c r="GD3" s="77" t="s">
        <v>304</v>
      </c>
      <c r="GE3" s="77" t="s">
        <v>304</v>
      </c>
      <c r="GF3" s="77" t="s">
        <v>304</v>
      </c>
      <c r="GG3" s="77" t="s">
        <v>304</v>
      </c>
      <c r="GH3" s="77" t="s">
        <v>304</v>
      </c>
      <c r="GI3" s="77" t="s">
        <v>304</v>
      </c>
      <c r="GJ3" s="77" t="s">
        <v>304</v>
      </c>
      <c r="GK3" s="77" t="s">
        <v>304</v>
      </c>
      <c r="GL3" s="77" t="s">
        <v>304</v>
      </c>
      <c r="GM3" s="77" t="s">
        <v>304</v>
      </c>
      <c r="GN3" s="77" t="s">
        <v>304</v>
      </c>
      <c r="GO3" s="77" t="s">
        <v>304</v>
      </c>
      <c r="GP3" s="77" t="s">
        <v>304</v>
      </c>
      <c r="GQ3" s="77" t="s">
        <v>304</v>
      </c>
      <c r="GR3" s="77" t="s">
        <v>304</v>
      </c>
      <c r="GS3" s="77" t="s">
        <v>304</v>
      </c>
      <c r="GT3" s="77" t="s">
        <v>304</v>
      </c>
      <c r="GU3" s="77" t="s">
        <v>304</v>
      </c>
      <c r="GV3" s="77" t="s">
        <v>304</v>
      </c>
      <c r="GW3" s="77" t="s">
        <v>304</v>
      </c>
      <c r="GX3" s="77" t="s">
        <v>304</v>
      </c>
      <c r="GY3" s="77" t="s">
        <v>304</v>
      </c>
      <c r="GZ3" s="77" t="s">
        <v>304</v>
      </c>
      <c r="HA3" s="77" t="s">
        <v>304</v>
      </c>
      <c r="HB3" s="77" t="s">
        <v>304</v>
      </c>
      <c r="HC3" s="77" t="s">
        <v>304</v>
      </c>
      <c r="HD3" s="77" t="s">
        <v>304</v>
      </c>
      <c r="HE3" s="77" t="s">
        <v>304</v>
      </c>
      <c r="HF3" s="77" t="s">
        <v>304</v>
      </c>
      <c r="HG3" s="77" t="s">
        <v>304</v>
      </c>
      <c r="HH3" s="77" t="s">
        <v>304</v>
      </c>
      <c r="HI3" s="77" t="s">
        <v>304</v>
      </c>
      <c r="HJ3" s="77" t="s">
        <v>1077</v>
      </c>
      <c r="HK3" s="77" t="s">
        <v>304</v>
      </c>
      <c r="HL3" s="77" t="s">
        <v>1078</v>
      </c>
      <c r="HM3" s="77" t="s">
        <v>304</v>
      </c>
      <c r="HN3" s="77" t="s">
        <v>1079</v>
      </c>
    </row>
    <row r="4" spans="1:222" s="80" customFormat="1" ht="48" customHeight="1">
      <c r="A4" s="85" t="s">
        <v>2626</v>
      </c>
      <c r="B4" s="78" t="s">
        <v>2627</v>
      </c>
      <c r="C4" s="784" t="s">
        <v>1280</v>
      </c>
      <c r="D4" s="784">
        <v>1</v>
      </c>
      <c r="E4" s="784" t="s">
        <v>1023</v>
      </c>
      <c r="F4" s="784">
        <v>2</v>
      </c>
      <c r="G4" s="784">
        <v>3</v>
      </c>
      <c r="H4" s="784">
        <v>4</v>
      </c>
      <c r="I4" s="784">
        <v>5</v>
      </c>
      <c r="J4" s="784">
        <v>6</v>
      </c>
      <c r="K4" s="784">
        <v>7</v>
      </c>
      <c r="L4" s="784">
        <v>8</v>
      </c>
      <c r="M4" s="784">
        <v>9</v>
      </c>
      <c r="N4" s="784">
        <v>10</v>
      </c>
      <c r="O4" s="784">
        <v>11</v>
      </c>
      <c r="P4" s="784">
        <v>12</v>
      </c>
      <c r="Q4" s="784">
        <v>13</v>
      </c>
      <c r="R4" s="784">
        <v>14</v>
      </c>
      <c r="S4" s="784">
        <v>15</v>
      </c>
      <c r="T4" s="784">
        <v>16</v>
      </c>
      <c r="U4" s="784">
        <v>17</v>
      </c>
      <c r="V4" s="784">
        <v>18</v>
      </c>
      <c r="W4" s="784" t="s">
        <v>1024</v>
      </c>
      <c r="X4" s="784" t="s">
        <v>1025</v>
      </c>
      <c r="Y4" s="784">
        <v>19</v>
      </c>
      <c r="Z4" s="784">
        <v>20</v>
      </c>
      <c r="AA4" s="784">
        <v>21</v>
      </c>
      <c r="AB4" s="784" t="s">
        <v>1026</v>
      </c>
      <c r="AC4" s="784" t="s">
        <v>1027</v>
      </c>
      <c r="AD4" s="784" t="s">
        <v>1028</v>
      </c>
      <c r="AE4" s="784">
        <v>22</v>
      </c>
      <c r="AF4" s="784">
        <v>23</v>
      </c>
      <c r="AG4" s="784" t="s">
        <v>1029</v>
      </c>
      <c r="AH4" s="784">
        <v>24</v>
      </c>
      <c r="AI4" s="784">
        <v>25</v>
      </c>
      <c r="AJ4" s="784">
        <v>26</v>
      </c>
      <c r="AK4" s="784">
        <v>27</v>
      </c>
      <c r="AL4" s="784">
        <v>28</v>
      </c>
      <c r="AM4" s="784">
        <v>29</v>
      </c>
      <c r="AN4" s="784">
        <v>30</v>
      </c>
      <c r="AO4" s="784">
        <v>31</v>
      </c>
      <c r="AP4" s="784">
        <v>32</v>
      </c>
      <c r="AQ4" s="784">
        <v>33</v>
      </c>
      <c r="AR4" s="784">
        <v>34</v>
      </c>
      <c r="AS4" s="784">
        <v>35</v>
      </c>
      <c r="AT4" s="784">
        <v>36</v>
      </c>
      <c r="AU4" s="784">
        <v>37</v>
      </c>
      <c r="AV4" s="784">
        <v>38</v>
      </c>
      <c r="AW4" s="784" t="s">
        <v>1030</v>
      </c>
      <c r="AX4" s="784">
        <v>39</v>
      </c>
      <c r="AY4" s="784">
        <v>40</v>
      </c>
      <c r="AZ4" s="784">
        <v>41</v>
      </c>
      <c r="BA4" s="784">
        <v>42</v>
      </c>
      <c r="BB4" s="784">
        <v>43</v>
      </c>
      <c r="BC4" s="784">
        <v>44</v>
      </c>
      <c r="BD4" s="784">
        <v>45</v>
      </c>
      <c r="BE4" s="784">
        <v>46</v>
      </c>
      <c r="BF4" s="784">
        <v>47</v>
      </c>
      <c r="BG4" s="784">
        <v>48</v>
      </c>
      <c r="BH4" s="784">
        <v>49</v>
      </c>
      <c r="BI4" s="784">
        <v>50</v>
      </c>
      <c r="BJ4" s="784">
        <v>51</v>
      </c>
      <c r="BK4" s="784" t="s">
        <v>1031</v>
      </c>
      <c r="BL4" s="784" t="s">
        <v>1032</v>
      </c>
      <c r="BM4" s="784">
        <v>52</v>
      </c>
      <c r="BN4" s="784">
        <v>53</v>
      </c>
      <c r="BO4" s="784">
        <v>54</v>
      </c>
      <c r="BP4" s="784">
        <v>55</v>
      </c>
      <c r="BQ4" s="784">
        <v>56</v>
      </c>
      <c r="BR4" s="784">
        <v>57</v>
      </c>
      <c r="BS4" s="784">
        <v>58</v>
      </c>
      <c r="BT4" s="784">
        <v>59</v>
      </c>
      <c r="BU4" s="784">
        <v>60</v>
      </c>
      <c r="BV4" s="784">
        <v>61</v>
      </c>
      <c r="BW4" s="784">
        <v>62</v>
      </c>
      <c r="BX4" s="784">
        <v>63</v>
      </c>
      <c r="BY4" s="784" t="s">
        <v>1033</v>
      </c>
      <c r="BZ4" s="784" t="s">
        <v>1034</v>
      </c>
      <c r="CA4" s="784">
        <v>64</v>
      </c>
      <c r="CB4" s="784" t="s">
        <v>1035</v>
      </c>
      <c r="CC4" s="784">
        <v>65</v>
      </c>
      <c r="CD4" s="784">
        <v>66</v>
      </c>
      <c r="CE4" s="784" t="s">
        <v>1036</v>
      </c>
      <c r="CF4" s="784" t="s">
        <v>1037</v>
      </c>
      <c r="CG4" s="784" t="s">
        <v>1038</v>
      </c>
      <c r="CH4" s="784" t="s">
        <v>1039</v>
      </c>
      <c r="CI4" s="784" t="s">
        <v>1040</v>
      </c>
      <c r="CJ4" s="784" t="s">
        <v>1041</v>
      </c>
      <c r="CK4" s="784" t="s">
        <v>1042</v>
      </c>
      <c r="CL4" s="784">
        <v>67</v>
      </c>
      <c r="CM4" s="784">
        <v>68</v>
      </c>
      <c r="CN4" s="784" t="s">
        <v>1043</v>
      </c>
      <c r="CO4" s="784">
        <v>69</v>
      </c>
      <c r="CP4" s="784" t="s">
        <v>1044</v>
      </c>
      <c r="CQ4" s="784" t="s">
        <v>1045</v>
      </c>
      <c r="CR4" s="784">
        <v>70</v>
      </c>
      <c r="CS4" s="784" t="s">
        <v>1046</v>
      </c>
      <c r="CT4" s="784">
        <v>71</v>
      </c>
      <c r="CU4" s="784" t="s">
        <v>1047</v>
      </c>
      <c r="CV4" s="784" t="s">
        <v>1048</v>
      </c>
      <c r="CW4" s="784" t="s">
        <v>1049</v>
      </c>
      <c r="CX4" s="784" t="s">
        <v>1050</v>
      </c>
      <c r="CY4" s="784" t="s">
        <v>1051</v>
      </c>
      <c r="CZ4" s="784">
        <v>72</v>
      </c>
      <c r="DA4" s="784">
        <v>73</v>
      </c>
      <c r="DB4" s="784">
        <v>74</v>
      </c>
      <c r="DC4" s="784" t="s">
        <v>354</v>
      </c>
      <c r="DD4" s="784" t="s">
        <v>312</v>
      </c>
      <c r="DE4" s="784" t="s">
        <v>1081</v>
      </c>
      <c r="DF4" s="784" t="s">
        <v>312</v>
      </c>
      <c r="DG4" s="784" t="s">
        <v>1081</v>
      </c>
      <c r="DH4" s="784" t="s">
        <v>312</v>
      </c>
      <c r="DI4" s="784" t="s">
        <v>2814</v>
      </c>
      <c r="DJ4" s="784">
        <v>1</v>
      </c>
      <c r="DK4" s="784" t="s">
        <v>1023</v>
      </c>
      <c r="DL4" s="784">
        <v>2</v>
      </c>
      <c r="DM4" s="784">
        <v>3</v>
      </c>
      <c r="DN4" s="784">
        <v>4</v>
      </c>
      <c r="DO4" s="784">
        <v>5</v>
      </c>
      <c r="DP4" s="784">
        <v>6</v>
      </c>
      <c r="DQ4" s="784">
        <v>7</v>
      </c>
      <c r="DR4" s="784">
        <v>8</v>
      </c>
      <c r="DS4" s="784">
        <v>9</v>
      </c>
      <c r="DT4" s="784">
        <v>10</v>
      </c>
      <c r="DU4" s="784">
        <v>11</v>
      </c>
      <c r="DV4" s="784">
        <v>12</v>
      </c>
      <c r="DW4" s="784">
        <v>13</v>
      </c>
      <c r="DX4" s="784">
        <v>14</v>
      </c>
      <c r="DY4" s="784">
        <v>15</v>
      </c>
      <c r="DZ4" s="784">
        <v>16</v>
      </c>
      <c r="EA4" s="784">
        <v>17</v>
      </c>
      <c r="EB4" s="784">
        <v>18</v>
      </c>
      <c r="EC4" s="784" t="s">
        <v>1024</v>
      </c>
      <c r="ED4" s="784" t="s">
        <v>1025</v>
      </c>
      <c r="EE4" s="784">
        <v>19</v>
      </c>
      <c r="EF4" s="784">
        <v>20</v>
      </c>
      <c r="EG4" s="784">
        <v>21</v>
      </c>
      <c r="EH4" s="784" t="s">
        <v>1026</v>
      </c>
      <c r="EI4" s="784" t="s">
        <v>1027</v>
      </c>
      <c r="EJ4" s="784" t="s">
        <v>1028</v>
      </c>
      <c r="EK4" s="784">
        <v>22</v>
      </c>
      <c r="EL4" s="784">
        <v>23</v>
      </c>
      <c r="EM4" s="784" t="s">
        <v>1029</v>
      </c>
      <c r="EN4" s="784">
        <v>24</v>
      </c>
      <c r="EO4" s="784">
        <v>25</v>
      </c>
      <c r="EP4" s="784">
        <v>26</v>
      </c>
      <c r="EQ4" s="784">
        <v>27</v>
      </c>
      <c r="ER4" s="784">
        <v>28</v>
      </c>
      <c r="ES4" s="784">
        <v>29</v>
      </c>
      <c r="ET4" s="784">
        <v>30</v>
      </c>
      <c r="EU4" s="784">
        <v>31</v>
      </c>
      <c r="EV4" s="784">
        <v>32</v>
      </c>
      <c r="EW4" s="784">
        <v>33</v>
      </c>
      <c r="EX4" s="784">
        <v>34</v>
      </c>
      <c r="EY4" s="784">
        <v>35</v>
      </c>
      <c r="EZ4" s="784">
        <v>36</v>
      </c>
      <c r="FA4" s="784">
        <v>37</v>
      </c>
      <c r="FB4" s="784">
        <v>38</v>
      </c>
      <c r="FC4" s="784" t="s">
        <v>1030</v>
      </c>
      <c r="FD4" s="784">
        <v>39</v>
      </c>
      <c r="FE4" s="784">
        <v>40</v>
      </c>
      <c r="FF4" s="784">
        <v>41</v>
      </c>
      <c r="FG4" s="784">
        <v>42</v>
      </c>
      <c r="FH4" s="784">
        <v>43</v>
      </c>
      <c r="FI4" s="784">
        <v>44</v>
      </c>
      <c r="FJ4" s="784">
        <v>45</v>
      </c>
      <c r="FK4" s="784">
        <v>46</v>
      </c>
      <c r="FL4" s="784">
        <v>47</v>
      </c>
      <c r="FM4" s="784">
        <v>48</v>
      </c>
      <c r="FN4" s="784">
        <v>49</v>
      </c>
      <c r="FO4" s="784">
        <v>50</v>
      </c>
      <c r="FP4" s="784">
        <v>51</v>
      </c>
      <c r="FQ4" s="784" t="s">
        <v>1031</v>
      </c>
      <c r="FR4" s="784" t="s">
        <v>1032</v>
      </c>
      <c r="FS4" s="784">
        <v>52</v>
      </c>
      <c r="FT4" s="784">
        <v>53</v>
      </c>
      <c r="FU4" s="784">
        <v>54</v>
      </c>
      <c r="FV4" s="784">
        <v>55</v>
      </c>
      <c r="FW4" s="784">
        <v>56</v>
      </c>
      <c r="FX4" s="784">
        <v>57</v>
      </c>
      <c r="FY4" s="784">
        <v>58</v>
      </c>
      <c r="FZ4" s="784">
        <v>59</v>
      </c>
      <c r="GA4" s="784">
        <v>60</v>
      </c>
      <c r="GB4" s="784">
        <v>61</v>
      </c>
      <c r="GC4" s="784">
        <v>62</v>
      </c>
      <c r="GD4" s="784">
        <v>63</v>
      </c>
      <c r="GE4" s="784" t="s">
        <v>1033</v>
      </c>
      <c r="GF4" s="784" t="s">
        <v>1034</v>
      </c>
      <c r="GG4" s="784">
        <v>64</v>
      </c>
      <c r="GH4" s="784" t="s">
        <v>1035</v>
      </c>
      <c r="GI4" s="784">
        <v>65</v>
      </c>
      <c r="GJ4" s="784">
        <v>66</v>
      </c>
      <c r="GK4" s="784" t="s">
        <v>1036</v>
      </c>
      <c r="GL4" s="784" t="s">
        <v>1037</v>
      </c>
      <c r="GM4" s="784" t="s">
        <v>1038</v>
      </c>
      <c r="GN4" s="784" t="s">
        <v>1039</v>
      </c>
      <c r="GO4" s="784" t="s">
        <v>1040</v>
      </c>
      <c r="GP4" s="784" t="s">
        <v>1041</v>
      </c>
      <c r="GQ4" s="784" t="s">
        <v>1042</v>
      </c>
      <c r="GR4" s="784">
        <v>67</v>
      </c>
      <c r="GS4" s="784">
        <v>68</v>
      </c>
      <c r="GT4" s="784" t="s">
        <v>1043</v>
      </c>
      <c r="GU4" s="784">
        <v>69</v>
      </c>
      <c r="GV4" s="784" t="s">
        <v>1044</v>
      </c>
      <c r="GW4" s="784" t="s">
        <v>1045</v>
      </c>
      <c r="GX4" s="784">
        <v>70</v>
      </c>
      <c r="GY4" s="784" t="s">
        <v>1046</v>
      </c>
      <c r="GZ4" s="784">
        <v>71</v>
      </c>
      <c r="HA4" s="784" t="s">
        <v>1047</v>
      </c>
      <c r="HB4" s="784" t="s">
        <v>1048</v>
      </c>
      <c r="HC4" s="784" t="s">
        <v>1049</v>
      </c>
      <c r="HD4" s="784" t="s">
        <v>1050</v>
      </c>
      <c r="HE4" s="784" t="s">
        <v>1051</v>
      </c>
      <c r="HF4" s="784">
        <v>72</v>
      </c>
      <c r="HG4" s="784">
        <v>73</v>
      </c>
      <c r="HH4" s="784">
        <v>74</v>
      </c>
      <c r="HI4" s="784" t="s">
        <v>354</v>
      </c>
      <c r="HJ4" s="784" t="s">
        <v>312</v>
      </c>
      <c r="HK4" s="784" t="s">
        <v>1081</v>
      </c>
      <c r="HL4" s="784" t="s">
        <v>312</v>
      </c>
      <c r="HM4" s="784" t="s">
        <v>1081</v>
      </c>
      <c r="HN4" s="784" t="s">
        <v>312</v>
      </c>
    </row>
    <row r="5" spans="1:222">
      <c r="A5" s="781" t="s">
        <v>2815</v>
      </c>
      <c r="B5" s="782" t="s">
        <v>2816</v>
      </c>
      <c r="C5" s="782" t="s">
        <v>1281</v>
      </c>
      <c r="D5" s="782" t="s">
        <v>1282</v>
      </c>
      <c r="E5" s="782" t="s">
        <v>1283</v>
      </c>
      <c r="F5" s="782" t="s">
        <v>1284</v>
      </c>
      <c r="G5" s="782" t="s">
        <v>1285</v>
      </c>
      <c r="H5" s="782" t="s">
        <v>1286</v>
      </c>
      <c r="I5" s="782" t="s">
        <v>1287</v>
      </c>
      <c r="J5" s="782" t="s">
        <v>1288</v>
      </c>
      <c r="K5" s="782" t="s">
        <v>1289</v>
      </c>
      <c r="L5" s="782" t="s">
        <v>1290</v>
      </c>
      <c r="M5" s="782" t="s">
        <v>1291</v>
      </c>
      <c r="N5" s="782" t="s">
        <v>1292</v>
      </c>
      <c r="O5" s="782" t="s">
        <v>1293</v>
      </c>
      <c r="P5" s="782" t="s">
        <v>1294</v>
      </c>
      <c r="Q5" s="782" t="s">
        <v>1295</v>
      </c>
      <c r="R5" s="782" t="s">
        <v>1296</v>
      </c>
      <c r="S5" s="782" t="s">
        <v>1297</v>
      </c>
      <c r="T5" s="782" t="s">
        <v>1298</v>
      </c>
      <c r="U5" s="782" t="s">
        <v>1299</v>
      </c>
      <c r="V5" s="782" t="s">
        <v>1300</v>
      </c>
      <c r="W5" s="782" t="s">
        <v>1301</v>
      </c>
      <c r="X5" s="782" t="s">
        <v>1302</v>
      </c>
      <c r="Y5" s="782" t="s">
        <v>1303</v>
      </c>
      <c r="Z5" s="782" t="s">
        <v>1304</v>
      </c>
      <c r="AA5" s="782" t="s">
        <v>1305</v>
      </c>
      <c r="AB5" s="782" t="s">
        <v>1306</v>
      </c>
      <c r="AC5" s="782" t="s">
        <v>1307</v>
      </c>
      <c r="AD5" s="782" t="s">
        <v>1308</v>
      </c>
      <c r="AE5" s="782" t="s">
        <v>1309</v>
      </c>
      <c r="AF5" s="782" t="s">
        <v>1310</v>
      </c>
      <c r="AG5" s="782" t="s">
        <v>1311</v>
      </c>
      <c r="AH5" s="782" t="s">
        <v>1312</v>
      </c>
      <c r="AI5" s="782" t="s">
        <v>1313</v>
      </c>
      <c r="AJ5" s="782" t="s">
        <v>1314</v>
      </c>
      <c r="AK5" s="782" t="s">
        <v>1315</v>
      </c>
      <c r="AL5" s="782" t="s">
        <v>1316</v>
      </c>
      <c r="AM5" s="782" t="s">
        <v>1317</v>
      </c>
      <c r="AN5" s="782" t="s">
        <v>1318</v>
      </c>
      <c r="AO5" s="782" t="s">
        <v>1319</v>
      </c>
      <c r="AP5" s="782" t="s">
        <v>1320</v>
      </c>
      <c r="AQ5" s="782" t="s">
        <v>1321</v>
      </c>
      <c r="AR5" s="782" t="s">
        <v>1322</v>
      </c>
      <c r="AS5" s="782" t="s">
        <v>1323</v>
      </c>
      <c r="AT5" s="782" t="s">
        <v>1324</v>
      </c>
      <c r="AU5" s="782" t="s">
        <v>1325</v>
      </c>
      <c r="AV5" s="782" t="s">
        <v>1326</v>
      </c>
      <c r="AW5" s="782" t="s">
        <v>1327</v>
      </c>
      <c r="AX5" s="782" t="s">
        <v>1328</v>
      </c>
      <c r="AY5" s="782" t="s">
        <v>1329</v>
      </c>
      <c r="AZ5" s="782" t="s">
        <v>1330</v>
      </c>
      <c r="BA5" s="782" t="s">
        <v>1331</v>
      </c>
      <c r="BB5" s="782" t="s">
        <v>1332</v>
      </c>
      <c r="BC5" s="782" t="s">
        <v>1333</v>
      </c>
      <c r="BD5" s="782" t="s">
        <v>1334</v>
      </c>
      <c r="BE5" s="782" t="s">
        <v>1335</v>
      </c>
      <c r="BF5" s="782" t="s">
        <v>1336</v>
      </c>
      <c r="BG5" s="782" t="s">
        <v>1337</v>
      </c>
      <c r="BH5" s="782" t="s">
        <v>1338</v>
      </c>
      <c r="BI5" s="782" t="s">
        <v>1339</v>
      </c>
      <c r="BJ5" s="782" t="s">
        <v>1340</v>
      </c>
      <c r="BK5" s="782" t="s">
        <v>1341</v>
      </c>
      <c r="BL5" s="782" t="s">
        <v>1342</v>
      </c>
      <c r="BM5" s="782" t="s">
        <v>1343</v>
      </c>
      <c r="BN5" s="782" t="s">
        <v>1344</v>
      </c>
      <c r="BO5" s="782" t="s">
        <v>1345</v>
      </c>
      <c r="BP5" s="782" t="s">
        <v>1346</v>
      </c>
      <c r="BQ5" s="782" t="s">
        <v>1347</v>
      </c>
      <c r="BR5" s="782" t="s">
        <v>1348</v>
      </c>
      <c r="BS5" s="782" t="s">
        <v>1349</v>
      </c>
      <c r="BT5" s="782" t="s">
        <v>1350</v>
      </c>
      <c r="BU5" s="782" t="s">
        <v>1351</v>
      </c>
      <c r="BV5" s="782" t="s">
        <v>1352</v>
      </c>
      <c r="BW5" s="782" t="s">
        <v>1353</v>
      </c>
      <c r="BX5" s="782" t="s">
        <v>1354</v>
      </c>
      <c r="BY5" s="782" t="s">
        <v>1355</v>
      </c>
      <c r="BZ5" s="782" t="s">
        <v>1356</v>
      </c>
      <c r="CA5" s="782" t="s">
        <v>1357</v>
      </c>
      <c r="CB5" s="782" t="s">
        <v>1358</v>
      </c>
      <c r="CC5" s="782" t="s">
        <v>1359</v>
      </c>
      <c r="CD5" s="782" t="s">
        <v>1360</v>
      </c>
      <c r="CE5" s="782" t="s">
        <v>1361</v>
      </c>
      <c r="CF5" s="782" t="s">
        <v>1362</v>
      </c>
      <c r="CG5" s="782" t="s">
        <v>1363</v>
      </c>
      <c r="CH5" s="782" t="s">
        <v>1364</v>
      </c>
      <c r="CI5" s="782" t="s">
        <v>1365</v>
      </c>
      <c r="CJ5" s="782" t="s">
        <v>1366</v>
      </c>
      <c r="CK5" s="782" t="s">
        <v>1367</v>
      </c>
      <c r="CL5" s="782" t="s">
        <v>1368</v>
      </c>
      <c r="CM5" s="782" t="s">
        <v>1369</v>
      </c>
      <c r="CN5" s="782" t="s">
        <v>1370</v>
      </c>
      <c r="CO5" s="782" t="s">
        <v>1371</v>
      </c>
      <c r="CP5" s="782" t="s">
        <v>1372</v>
      </c>
      <c r="CQ5" s="782" t="s">
        <v>1373</v>
      </c>
      <c r="CR5" s="782" t="s">
        <v>1374</v>
      </c>
      <c r="CS5" s="782" t="s">
        <v>1375</v>
      </c>
      <c r="CT5" s="782" t="s">
        <v>1376</v>
      </c>
      <c r="CU5" s="782" t="s">
        <v>1377</v>
      </c>
      <c r="CV5" s="782" t="s">
        <v>1378</v>
      </c>
      <c r="CW5" s="782" t="s">
        <v>1379</v>
      </c>
      <c r="CX5" s="782" t="s">
        <v>1380</v>
      </c>
      <c r="CY5" s="782" t="s">
        <v>1381</v>
      </c>
      <c r="CZ5" s="782" t="s">
        <v>1382</v>
      </c>
      <c r="DA5" s="782" t="s">
        <v>1383</v>
      </c>
      <c r="DB5" s="782" t="s">
        <v>1384</v>
      </c>
      <c r="DC5" s="782" t="s">
        <v>1385</v>
      </c>
      <c r="DD5" s="782" t="s">
        <v>1386</v>
      </c>
      <c r="DE5" s="782" t="s">
        <v>1387</v>
      </c>
      <c r="DF5" s="782" t="s">
        <v>1388</v>
      </c>
      <c r="DG5" s="782" t="s">
        <v>1389</v>
      </c>
      <c r="DH5" s="782" t="s">
        <v>1390</v>
      </c>
      <c r="DI5" s="782" t="s">
        <v>2817</v>
      </c>
      <c r="DJ5" s="782" t="s">
        <v>2818</v>
      </c>
      <c r="DK5" s="782" t="s">
        <v>2819</v>
      </c>
      <c r="DL5" s="782" t="s">
        <v>2820</v>
      </c>
      <c r="DM5" s="782" t="s">
        <v>2821</v>
      </c>
      <c r="DN5" s="782" t="s">
        <v>2822</v>
      </c>
      <c r="DO5" s="782" t="s">
        <v>2823</v>
      </c>
      <c r="DP5" s="782" t="s">
        <v>2824</v>
      </c>
      <c r="DQ5" s="782" t="s">
        <v>2825</v>
      </c>
      <c r="DR5" s="782" t="s">
        <v>2826</v>
      </c>
      <c r="DS5" s="782" t="s">
        <v>2827</v>
      </c>
      <c r="DT5" s="782" t="s">
        <v>2828</v>
      </c>
      <c r="DU5" s="782" t="s">
        <v>2829</v>
      </c>
      <c r="DV5" s="782" t="s">
        <v>2830</v>
      </c>
      <c r="DW5" s="782" t="s">
        <v>2831</v>
      </c>
      <c r="DX5" s="782" t="s">
        <v>2832</v>
      </c>
      <c r="DY5" s="782" t="s">
        <v>2833</v>
      </c>
      <c r="DZ5" s="782" t="s">
        <v>2834</v>
      </c>
      <c r="EA5" s="782" t="s">
        <v>2835</v>
      </c>
      <c r="EB5" s="782" t="s">
        <v>2836</v>
      </c>
      <c r="EC5" s="782" t="s">
        <v>2837</v>
      </c>
      <c r="ED5" s="782" t="s">
        <v>2838</v>
      </c>
      <c r="EE5" s="782" t="s">
        <v>2839</v>
      </c>
      <c r="EF5" s="782" t="s">
        <v>2840</v>
      </c>
      <c r="EG5" s="782" t="s">
        <v>2841</v>
      </c>
      <c r="EH5" s="782" t="s">
        <v>2842</v>
      </c>
      <c r="EI5" s="782" t="s">
        <v>2843</v>
      </c>
      <c r="EJ5" s="782" t="s">
        <v>2844</v>
      </c>
      <c r="EK5" s="782" t="s">
        <v>2845</v>
      </c>
      <c r="EL5" s="782" t="s">
        <v>2846</v>
      </c>
      <c r="EM5" s="782" t="s">
        <v>2847</v>
      </c>
      <c r="EN5" s="782" t="s">
        <v>2848</v>
      </c>
      <c r="EO5" s="782" t="s">
        <v>2849</v>
      </c>
      <c r="EP5" s="782" t="s">
        <v>2850</v>
      </c>
      <c r="EQ5" s="782" t="s">
        <v>2851</v>
      </c>
      <c r="ER5" s="782" t="s">
        <v>2852</v>
      </c>
      <c r="ES5" s="782" t="s">
        <v>2853</v>
      </c>
      <c r="ET5" s="782" t="s">
        <v>2854</v>
      </c>
      <c r="EU5" s="782" t="s">
        <v>2855</v>
      </c>
      <c r="EV5" s="782" t="s">
        <v>2856</v>
      </c>
      <c r="EW5" s="782" t="s">
        <v>2857</v>
      </c>
      <c r="EX5" s="782" t="s">
        <v>2858</v>
      </c>
      <c r="EY5" s="782" t="s">
        <v>2859</v>
      </c>
      <c r="EZ5" s="782" t="s">
        <v>2860</v>
      </c>
      <c r="FA5" s="782" t="s">
        <v>2861</v>
      </c>
      <c r="FB5" s="782" t="s">
        <v>2862</v>
      </c>
      <c r="FC5" s="782" t="s">
        <v>2863</v>
      </c>
      <c r="FD5" s="782" t="s">
        <v>2864</v>
      </c>
      <c r="FE5" s="782" t="s">
        <v>2865</v>
      </c>
      <c r="FF5" s="782" t="s">
        <v>2866</v>
      </c>
      <c r="FG5" s="782" t="s">
        <v>2867</v>
      </c>
      <c r="FH5" s="782" t="s">
        <v>2868</v>
      </c>
      <c r="FI5" s="782" t="s">
        <v>2869</v>
      </c>
      <c r="FJ5" s="782" t="s">
        <v>2870</v>
      </c>
      <c r="FK5" s="782" t="s">
        <v>2871</v>
      </c>
      <c r="FL5" s="782" t="s">
        <v>2872</v>
      </c>
      <c r="FM5" s="782" t="s">
        <v>2873</v>
      </c>
      <c r="FN5" s="782" t="s">
        <v>2874</v>
      </c>
      <c r="FO5" s="782" t="s">
        <v>2875</v>
      </c>
      <c r="FP5" s="782" t="s">
        <v>2876</v>
      </c>
      <c r="FQ5" s="782" t="s">
        <v>2877</v>
      </c>
      <c r="FR5" s="782" t="s">
        <v>2878</v>
      </c>
      <c r="FS5" s="782" t="s">
        <v>2879</v>
      </c>
      <c r="FT5" s="782" t="s">
        <v>2880</v>
      </c>
      <c r="FU5" s="782" t="s">
        <v>2881</v>
      </c>
      <c r="FV5" s="782" t="s">
        <v>2882</v>
      </c>
      <c r="FW5" s="782" t="s">
        <v>2883</v>
      </c>
      <c r="FX5" s="782" t="s">
        <v>2884</v>
      </c>
      <c r="FY5" s="782" t="s">
        <v>2885</v>
      </c>
      <c r="FZ5" s="782" t="s">
        <v>2886</v>
      </c>
      <c r="GA5" s="782" t="s">
        <v>2887</v>
      </c>
      <c r="GB5" s="782" t="s">
        <v>2888</v>
      </c>
      <c r="GC5" s="782" t="s">
        <v>2889</v>
      </c>
      <c r="GD5" s="782" t="s">
        <v>2890</v>
      </c>
      <c r="GE5" s="782" t="s">
        <v>2891</v>
      </c>
      <c r="GF5" s="782" t="s">
        <v>2892</v>
      </c>
      <c r="GG5" s="782" t="s">
        <v>2893</v>
      </c>
      <c r="GH5" s="782" t="s">
        <v>2894</v>
      </c>
      <c r="GI5" s="782" t="s">
        <v>2895</v>
      </c>
      <c r="GJ5" s="782" t="s">
        <v>2896</v>
      </c>
      <c r="GK5" s="782" t="s">
        <v>2897</v>
      </c>
      <c r="GL5" s="782" t="s">
        <v>2898</v>
      </c>
      <c r="GM5" s="782" t="s">
        <v>2899</v>
      </c>
      <c r="GN5" s="782" t="s">
        <v>2900</v>
      </c>
      <c r="GO5" s="782" t="s">
        <v>2901</v>
      </c>
      <c r="GP5" s="782" t="s">
        <v>2902</v>
      </c>
      <c r="GQ5" s="782" t="s">
        <v>2903</v>
      </c>
      <c r="GR5" s="782" t="s">
        <v>2904</v>
      </c>
      <c r="GS5" s="782" t="s">
        <v>2905</v>
      </c>
      <c r="GT5" s="782" t="s">
        <v>2906</v>
      </c>
      <c r="GU5" s="782" t="s">
        <v>2907</v>
      </c>
      <c r="GV5" s="782" t="s">
        <v>2908</v>
      </c>
      <c r="GW5" s="782" t="s">
        <v>2909</v>
      </c>
      <c r="GX5" s="782" t="s">
        <v>2910</v>
      </c>
      <c r="GY5" s="782" t="s">
        <v>2911</v>
      </c>
      <c r="GZ5" s="782" t="s">
        <v>2912</v>
      </c>
      <c r="HA5" s="782" t="s">
        <v>2913</v>
      </c>
      <c r="HB5" s="782" t="s">
        <v>2914</v>
      </c>
      <c r="HC5" s="782" t="s">
        <v>2915</v>
      </c>
      <c r="HD5" s="782" t="s">
        <v>2916</v>
      </c>
      <c r="HE5" s="782" t="s">
        <v>2917</v>
      </c>
      <c r="HF5" s="782" t="s">
        <v>2918</v>
      </c>
      <c r="HG5" s="782" t="s">
        <v>2919</v>
      </c>
      <c r="HH5" s="782" t="s">
        <v>2920</v>
      </c>
      <c r="HI5" s="782" t="s">
        <v>2921</v>
      </c>
      <c r="HJ5" s="782" t="s">
        <v>2922</v>
      </c>
      <c r="HK5" s="782" t="s">
        <v>2923</v>
      </c>
      <c r="HL5" s="782" t="s">
        <v>2924</v>
      </c>
      <c r="HM5" s="782" t="s">
        <v>2925</v>
      </c>
      <c r="HN5" s="782" t="s">
        <v>2926</v>
      </c>
    </row>
    <row r="6" spans="1:222" s="509" customFormat="1">
      <c r="A6" s="508" t="s">
        <v>532</v>
      </c>
      <c r="B6" s="509" t="s">
        <v>303</v>
      </c>
      <c r="C6" s="509">
        <v>0</v>
      </c>
      <c r="DC6" s="509">
        <v>0</v>
      </c>
      <c r="DI6" s="509">
        <v>0</v>
      </c>
      <c r="HI6" s="509">
        <v>0</v>
      </c>
    </row>
    <row r="7" spans="1:222" s="509" customFormat="1">
      <c r="A7" s="508" t="s">
        <v>533</v>
      </c>
      <c r="B7" s="509" t="s">
        <v>305</v>
      </c>
      <c r="C7" s="509">
        <v>0</v>
      </c>
      <c r="DC7" s="509">
        <v>0</v>
      </c>
      <c r="DI7" s="509">
        <v>0</v>
      </c>
      <c r="HI7" s="509">
        <v>0</v>
      </c>
    </row>
    <row r="8" spans="1:222" s="509" customFormat="1">
      <c r="A8" s="508" t="s">
        <v>534</v>
      </c>
      <c r="B8" s="509" t="s">
        <v>306</v>
      </c>
      <c r="C8" s="509">
        <v>0</v>
      </c>
      <c r="DC8" s="509">
        <v>0</v>
      </c>
      <c r="DI8" s="509">
        <v>0</v>
      </c>
      <c r="HI8" s="509">
        <v>0</v>
      </c>
    </row>
    <row r="9" spans="1:222" s="509" customFormat="1">
      <c r="A9" s="508" t="s">
        <v>535</v>
      </c>
      <c r="B9" s="509" t="s">
        <v>307</v>
      </c>
      <c r="C9" s="509">
        <v>0</v>
      </c>
      <c r="DC9" s="509">
        <v>0</v>
      </c>
      <c r="DI9" s="509">
        <v>0</v>
      </c>
      <c r="HI9" s="509">
        <v>0</v>
      </c>
    </row>
    <row r="10" spans="1:222" s="509" customFormat="1">
      <c r="A10" s="508" t="s">
        <v>536</v>
      </c>
      <c r="B10" s="509" t="s">
        <v>308</v>
      </c>
      <c r="C10" s="509">
        <v>0</v>
      </c>
      <c r="DC10" s="509">
        <v>0</v>
      </c>
      <c r="DI10" s="509">
        <v>0</v>
      </c>
      <c r="HI10" s="509">
        <v>0</v>
      </c>
    </row>
    <row r="11" spans="1:222" s="509" customFormat="1">
      <c r="A11" s="508" t="s">
        <v>537</v>
      </c>
      <c r="B11" s="509" t="s">
        <v>309</v>
      </c>
      <c r="C11" s="509">
        <v>0</v>
      </c>
      <c r="DC11" s="509">
        <v>0</v>
      </c>
      <c r="DI11" s="509">
        <v>0</v>
      </c>
      <c r="HI11" s="509">
        <v>0</v>
      </c>
    </row>
    <row r="12" spans="1:222" s="509" customFormat="1">
      <c r="A12" s="508" t="s">
        <v>538</v>
      </c>
      <c r="B12" s="509" t="s">
        <v>310</v>
      </c>
      <c r="C12" s="509">
        <v>0</v>
      </c>
      <c r="DC12" s="509">
        <v>0</v>
      </c>
      <c r="DI12" s="509">
        <v>0</v>
      </c>
      <c r="HI12" s="509">
        <v>0</v>
      </c>
    </row>
    <row r="13" spans="1:222" s="509" customFormat="1">
      <c r="A13" s="508" t="s">
        <v>539</v>
      </c>
      <c r="B13" s="509" t="s">
        <v>313</v>
      </c>
      <c r="C13" s="509">
        <v>0</v>
      </c>
      <c r="DC13" s="509">
        <v>0</v>
      </c>
      <c r="DI13" s="509">
        <v>0</v>
      </c>
      <c r="HI13" s="509">
        <v>0</v>
      </c>
    </row>
    <row r="14" spans="1:222" s="509" customFormat="1">
      <c r="A14" s="508" t="s">
        <v>540</v>
      </c>
      <c r="B14" s="509" t="s">
        <v>314</v>
      </c>
      <c r="C14" s="509">
        <v>0</v>
      </c>
      <c r="DC14" s="509">
        <v>0</v>
      </c>
      <c r="DI14" s="509">
        <v>0</v>
      </c>
      <c r="HI14" s="509">
        <v>0</v>
      </c>
    </row>
    <row r="15" spans="1:222" s="509" customFormat="1">
      <c r="A15" s="508" t="s">
        <v>541</v>
      </c>
      <c r="B15" s="509" t="s">
        <v>315</v>
      </c>
      <c r="C15" s="509">
        <v>0</v>
      </c>
      <c r="DC15" s="509">
        <v>0</v>
      </c>
      <c r="DI15" s="509">
        <v>0</v>
      </c>
      <c r="HI15" s="509">
        <v>0</v>
      </c>
    </row>
    <row r="16" spans="1:222" s="509" customFormat="1">
      <c r="A16" s="508" t="s">
        <v>542</v>
      </c>
      <c r="B16" s="509" t="s">
        <v>316</v>
      </c>
      <c r="C16" s="509">
        <v>0</v>
      </c>
      <c r="DC16" s="509">
        <v>0</v>
      </c>
      <c r="DI16" s="509">
        <v>0</v>
      </c>
      <c r="HI16" s="509">
        <v>0</v>
      </c>
    </row>
    <row r="17" spans="1:217" s="509" customFormat="1">
      <c r="A17" s="508" t="s">
        <v>543</v>
      </c>
      <c r="B17" s="509" t="s">
        <v>317</v>
      </c>
      <c r="C17" s="509">
        <v>0</v>
      </c>
      <c r="DC17" s="509">
        <v>0</v>
      </c>
      <c r="DI17" s="509">
        <v>0</v>
      </c>
      <c r="HI17" s="509">
        <v>0</v>
      </c>
    </row>
    <row r="18" spans="1:217" s="509" customFormat="1">
      <c r="A18" s="508" t="s">
        <v>544</v>
      </c>
      <c r="B18" s="509" t="s">
        <v>318</v>
      </c>
      <c r="C18" s="509">
        <v>0</v>
      </c>
      <c r="DC18" s="509">
        <v>0</v>
      </c>
      <c r="DI18" s="509">
        <v>0</v>
      </c>
      <c r="HI18" s="509">
        <v>0</v>
      </c>
    </row>
    <row r="19" spans="1:217" s="509" customFormat="1">
      <c r="A19" s="508" t="s">
        <v>545</v>
      </c>
      <c r="B19" s="509" t="s">
        <v>319</v>
      </c>
      <c r="C19" s="509">
        <v>0</v>
      </c>
      <c r="DC19" s="509">
        <v>0</v>
      </c>
      <c r="DI19" s="509">
        <v>0</v>
      </c>
      <c r="HI19" s="509">
        <v>0</v>
      </c>
    </row>
    <row r="20" spans="1:217" s="509" customFormat="1">
      <c r="A20" s="508" t="s">
        <v>546</v>
      </c>
      <c r="B20" s="509" t="s">
        <v>320</v>
      </c>
      <c r="C20" s="509">
        <v>0</v>
      </c>
      <c r="DC20" s="509">
        <v>0</v>
      </c>
      <c r="DI20" s="509">
        <v>0</v>
      </c>
      <c r="HI20" s="509">
        <v>0</v>
      </c>
    </row>
    <row r="21" spans="1:217" s="509" customFormat="1">
      <c r="A21" s="508" t="s">
        <v>547</v>
      </c>
      <c r="B21" s="509" t="s">
        <v>321</v>
      </c>
      <c r="C21" s="509">
        <v>0</v>
      </c>
      <c r="DC21" s="509">
        <v>0</v>
      </c>
      <c r="DI21" s="509">
        <v>0</v>
      </c>
      <c r="HI21" s="509">
        <v>0</v>
      </c>
    </row>
    <row r="22" spans="1:217" s="509" customFormat="1">
      <c r="A22" s="508" t="s">
        <v>548</v>
      </c>
      <c r="B22" s="509" t="s">
        <v>322</v>
      </c>
      <c r="C22" s="509">
        <v>0</v>
      </c>
      <c r="DC22" s="509">
        <v>0</v>
      </c>
      <c r="DI22" s="509">
        <v>0</v>
      </c>
      <c r="HI22" s="509">
        <v>0</v>
      </c>
    </row>
    <row r="23" spans="1:217" s="509" customFormat="1">
      <c r="A23" s="508" t="s">
        <v>549</v>
      </c>
      <c r="B23" s="509" t="s">
        <v>323</v>
      </c>
      <c r="C23" s="509">
        <v>0</v>
      </c>
      <c r="DC23" s="509">
        <v>0</v>
      </c>
      <c r="DI23" s="509">
        <v>0</v>
      </c>
      <c r="HI23" s="509">
        <v>0</v>
      </c>
    </row>
    <row r="24" spans="1:217" s="509" customFormat="1">
      <c r="A24" s="508" t="s">
        <v>550</v>
      </c>
      <c r="B24" s="509" t="s">
        <v>324</v>
      </c>
      <c r="C24" s="509">
        <v>0</v>
      </c>
      <c r="DC24" s="509">
        <v>0</v>
      </c>
      <c r="DI24" s="509">
        <v>0</v>
      </c>
      <c r="HI24" s="509">
        <v>0</v>
      </c>
    </row>
    <row r="25" spans="1:217" s="509" customFormat="1">
      <c r="A25" s="508" t="s">
        <v>551</v>
      </c>
      <c r="B25" s="509" t="s">
        <v>325</v>
      </c>
      <c r="C25" s="509">
        <v>0</v>
      </c>
      <c r="DC25" s="509">
        <v>0</v>
      </c>
      <c r="DI25" s="509">
        <v>0</v>
      </c>
      <c r="HI25" s="509">
        <v>0</v>
      </c>
    </row>
    <row r="26" spans="1:217" s="509" customFormat="1">
      <c r="A26" s="508" t="s">
        <v>552</v>
      </c>
      <c r="B26" s="509" t="s">
        <v>1435</v>
      </c>
      <c r="C26" s="509">
        <v>0</v>
      </c>
      <c r="DC26" s="509">
        <v>0</v>
      </c>
      <c r="DI26" s="509">
        <v>0</v>
      </c>
      <c r="HI26" s="509">
        <v>0</v>
      </c>
    </row>
    <row r="27" spans="1:217" s="509" customFormat="1">
      <c r="A27" s="508" t="s">
        <v>553</v>
      </c>
      <c r="B27" s="509" t="s">
        <v>1436</v>
      </c>
      <c r="C27" s="509">
        <v>0</v>
      </c>
      <c r="DC27" s="509">
        <v>0</v>
      </c>
      <c r="DI27" s="509">
        <v>0</v>
      </c>
      <c r="HI27" s="509">
        <v>0</v>
      </c>
    </row>
    <row r="28" spans="1:217" s="509" customFormat="1">
      <c r="A28" s="508" t="s">
        <v>554</v>
      </c>
      <c r="B28" s="509" t="s">
        <v>328</v>
      </c>
      <c r="C28" s="509">
        <v>0</v>
      </c>
      <c r="DC28" s="509">
        <v>0</v>
      </c>
      <c r="DI28" s="509">
        <v>0</v>
      </c>
      <c r="HI28" s="509">
        <v>0</v>
      </c>
    </row>
    <row r="29" spans="1:217" s="509" customFormat="1">
      <c r="A29" s="508" t="s">
        <v>555</v>
      </c>
      <c r="B29" s="509" t="s">
        <v>329</v>
      </c>
      <c r="C29" s="509">
        <v>0</v>
      </c>
      <c r="DC29" s="509">
        <v>0</v>
      </c>
      <c r="DI29" s="509">
        <v>0</v>
      </c>
      <c r="HI29" s="509">
        <v>0</v>
      </c>
    </row>
    <row r="30" spans="1:217" s="509" customFormat="1">
      <c r="A30" s="508" t="s">
        <v>556</v>
      </c>
      <c r="B30" s="509" t="s">
        <v>330</v>
      </c>
      <c r="C30" s="509">
        <v>0</v>
      </c>
      <c r="DC30" s="509">
        <v>0</v>
      </c>
      <c r="DI30" s="509">
        <v>0</v>
      </c>
      <c r="HI30" s="509">
        <v>0</v>
      </c>
    </row>
    <row r="31" spans="1:217" s="509" customFormat="1">
      <c r="A31" s="508" t="s">
        <v>557</v>
      </c>
      <c r="B31" s="509" t="s">
        <v>1438</v>
      </c>
      <c r="C31" s="509">
        <v>0</v>
      </c>
      <c r="DC31" s="509">
        <v>0</v>
      </c>
      <c r="DI31" s="509">
        <v>0</v>
      </c>
      <c r="HI31" s="509">
        <v>0</v>
      </c>
    </row>
    <row r="32" spans="1:217" s="509" customFormat="1">
      <c r="A32" s="508" t="s">
        <v>558</v>
      </c>
      <c r="B32" s="509" t="s">
        <v>331</v>
      </c>
      <c r="C32" s="509">
        <v>0</v>
      </c>
      <c r="DC32" s="509">
        <v>0</v>
      </c>
      <c r="DI32" s="509">
        <v>0</v>
      </c>
      <c r="HI32" s="509">
        <v>0</v>
      </c>
    </row>
    <row r="33" spans="1:217" s="509" customFormat="1">
      <c r="A33" s="508" t="s">
        <v>559</v>
      </c>
      <c r="B33" s="509" t="s">
        <v>1439</v>
      </c>
      <c r="C33" s="509">
        <v>0</v>
      </c>
      <c r="DC33" s="509">
        <v>0</v>
      </c>
      <c r="DI33" s="509">
        <v>0</v>
      </c>
      <c r="HI33" s="509">
        <v>0</v>
      </c>
    </row>
    <row r="34" spans="1:217" s="509" customFormat="1">
      <c r="A34" s="508" t="s">
        <v>560</v>
      </c>
      <c r="B34" s="509" t="s">
        <v>333</v>
      </c>
      <c r="C34" s="509">
        <v>0</v>
      </c>
      <c r="DC34" s="509">
        <v>0</v>
      </c>
      <c r="DI34" s="509">
        <v>0</v>
      </c>
      <c r="HI34" s="509">
        <v>0</v>
      </c>
    </row>
    <row r="35" spans="1:217" s="509" customFormat="1">
      <c r="A35" s="508" t="s">
        <v>561</v>
      </c>
      <c r="B35" s="509" t="s">
        <v>334</v>
      </c>
      <c r="C35" s="509">
        <v>0</v>
      </c>
      <c r="DC35" s="509">
        <v>0</v>
      </c>
      <c r="DI35" s="509">
        <v>0</v>
      </c>
      <c r="HI35" s="509">
        <v>0</v>
      </c>
    </row>
    <row r="36" spans="1:217" s="509" customFormat="1">
      <c r="A36" s="508" t="s">
        <v>562</v>
      </c>
      <c r="B36" s="509" t="s">
        <v>2778</v>
      </c>
      <c r="C36" s="509">
        <v>0</v>
      </c>
      <c r="DC36" s="509">
        <v>0</v>
      </c>
      <c r="DI36" s="509">
        <v>0</v>
      </c>
      <c r="HI36" s="509">
        <v>0</v>
      </c>
    </row>
    <row r="37" spans="1:217" s="509" customFormat="1">
      <c r="A37" s="508" t="s">
        <v>563</v>
      </c>
      <c r="B37" s="509" t="s">
        <v>336</v>
      </c>
      <c r="C37" s="509">
        <v>0</v>
      </c>
      <c r="DC37" s="509">
        <v>0</v>
      </c>
      <c r="DI37" s="509">
        <v>0</v>
      </c>
      <c r="HI37" s="509">
        <v>0</v>
      </c>
    </row>
    <row r="38" spans="1:217" s="509" customFormat="1">
      <c r="A38" s="508" t="s">
        <v>564</v>
      </c>
      <c r="B38" s="509" t="s">
        <v>337</v>
      </c>
      <c r="C38" s="509">
        <v>0</v>
      </c>
      <c r="DC38" s="509">
        <v>0</v>
      </c>
      <c r="DI38" s="509">
        <v>0</v>
      </c>
      <c r="HI38" s="509">
        <v>0</v>
      </c>
    </row>
    <row r="39" spans="1:217" s="509" customFormat="1">
      <c r="A39" s="508" t="s">
        <v>565</v>
      </c>
      <c r="B39" s="509" t="s">
        <v>338</v>
      </c>
      <c r="C39" s="509">
        <v>0</v>
      </c>
      <c r="DC39" s="509">
        <v>0</v>
      </c>
      <c r="DI39" s="509">
        <v>0</v>
      </c>
      <c r="HI39" s="509">
        <v>0</v>
      </c>
    </row>
    <row r="40" spans="1:217" s="509" customFormat="1">
      <c r="A40" s="508" t="s">
        <v>566</v>
      </c>
      <c r="B40" s="509" t="s">
        <v>339</v>
      </c>
      <c r="C40" s="509">
        <v>0</v>
      </c>
      <c r="DC40" s="509">
        <v>0</v>
      </c>
      <c r="DI40" s="509">
        <v>0</v>
      </c>
      <c r="HI40" s="509">
        <v>0</v>
      </c>
    </row>
    <row r="41" spans="1:217" s="509" customFormat="1">
      <c r="A41" s="508" t="s">
        <v>567</v>
      </c>
      <c r="B41" s="509" t="s">
        <v>340</v>
      </c>
      <c r="C41" s="509">
        <v>0</v>
      </c>
      <c r="DC41" s="509">
        <v>0</v>
      </c>
      <c r="DI41" s="509">
        <v>0</v>
      </c>
      <c r="HI41" s="509">
        <v>0</v>
      </c>
    </row>
    <row r="42" spans="1:217" s="509" customFormat="1">
      <c r="A42" s="508" t="s">
        <v>568</v>
      </c>
      <c r="B42" s="509" t="s">
        <v>3889</v>
      </c>
      <c r="C42" s="509">
        <v>0</v>
      </c>
      <c r="DC42" s="509">
        <v>0</v>
      </c>
      <c r="DI42" s="509">
        <v>0</v>
      </c>
      <c r="HI42" s="509">
        <v>0</v>
      </c>
    </row>
    <row r="43" spans="1:217" s="509" customFormat="1">
      <c r="A43" s="508" t="s">
        <v>569</v>
      </c>
      <c r="B43" s="509" t="s">
        <v>3392</v>
      </c>
      <c r="C43" s="509">
        <v>0</v>
      </c>
      <c r="DC43" s="509">
        <v>0</v>
      </c>
      <c r="DI43" s="509">
        <v>0</v>
      </c>
      <c r="HI43" s="509">
        <v>0</v>
      </c>
    </row>
    <row r="44" spans="1:217" s="509" customFormat="1">
      <c r="A44" s="508" t="s">
        <v>570</v>
      </c>
      <c r="B44" s="509" t="s">
        <v>343</v>
      </c>
      <c r="C44" s="509" t="s">
        <v>851</v>
      </c>
      <c r="E44" s="509">
        <v>1</v>
      </c>
      <c r="CC44" s="509">
        <v>1</v>
      </c>
      <c r="CG44" s="509">
        <v>1</v>
      </c>
      <c r="CI44" s="509">
        <v>2</v>
      </c>
      <c r="CN44" s="509">
        <v>2</v>
      </c>
      <c r="CZ44" s="509">
        <v>5</v>
      </c>
      <c r="DC44" s="509">
        <v>12</v>
      </c>
      <c r="DE44" s="509">
        <v>12</v>
      </c>
      <c r="DI44" s="509" t="s">
        <v>849</v>
      </c>
      <c r="HF44" s="509">
        <v>1</v>
      </c>
      <c r="HI44" s="509">
        <v>1</v>
      </c>
    </row>
    <row r="45" spans="1:217" s="509" customFormat="1">
      <c r="A45" s="508" t="s">
        <v>3394</v>
      </c>
      <c r="B45" s="509" t="s">
        <v>345</v>
      </c>
      <c r="C45" s="509">
        <v>0</v>
      </c>
      <c r="DC45" s="509">
        <v>0</v>
      </c>
      <c r="DI45" s="509">
        <v>0</v>
      </c>
      <c r="HI45" s="509">
        <v>0</v>
      </c>
    </row>
    <row r="46" spans="1:217" s="509" customFormat="1">
      <c r="A46" s="508" t="s">
        <v>571</v>
      </c>
      <c r="B46" s="509" t="s">
        <v>346</v>
      </c>
      <c r="C46" s="509">
        <v>0</v>
      </c>
      <c r="DC46" s="509">
        <v>0</v>
      </c>
      <c r="DI46" s="509">
        <v>0</v>
      </c>
      <c r="HI46" s="509">
        <v>0</v>
      </c>
    </row>
    <row r="47" spans="1:217" s="509" customFormat="1">
      <c r="A47" s="508" t="s">
        <v>572</v>
      </c>
      <c r="B47" s="509" t="s">
        <v>347</v>
      </c>
      <c r="C47" s="509">
        <v>0</v>
      </c>
      <c r="DC47" s="509">
        <v>0</v>
      </c>
      <c r="DI47" s="509">
        <v>0</v>
      </c>
      <c r="HI47" s="509">
        <v>0</v>
      </c>
    </row>
    <row r="48" spans="1:217" s="509" customFormat="1">
      <c r="A48" s="508" t="s">
        <v>573</v>
      </c>
      <c r="B48" s="509" t="s">
        <v>348</v>
      </c>
      <c r="C48" s="509">
        <v>0</v>
      </c>
      <c r="DC48" s="509">
        <v>0</v>
      </c>
      <c r="DI48" s="509">
        <v>0</v>
      </c>
      <c r="HI48" s="509">
        <v>0</v>
      </c>
    </row>
    <row r="49" spans="1:217" s="509" customFormat="1">
      <c r="A49" s="508" t="s">
        <v>574</v>
      </c>
      <c r="B49" s="509" t="s">
        <v>349</v>
      </c>
      <c r="C49" s="509">
        <v>0</v>
      </c>
      <c r="DC49" s="509">
        <v>0</v>
      </c>
      <c r="DI49" s="509">
        <v>0</v>
      </c>
      <c r="HI49" s="509">
        <v>0</v>
      </c>
    </row>
    <row r="50" spans="1:217" s="509" customFormat="1">
      <c r="A50" s="508" t="s">
        <v>575</v>
      </c>
      <c r="B50" s="509" t="s">
        <v>1441</v>
      </c>
      <c r="C50" s="509">
        <v>0</v>
      </c>
      <c r="DC50" s="509">
        <v>0</v>
      </c>
      <c r="DI50" s="509">
        <v>0</v>
      </c>
      <c r="HI50" s="509">
        <v>0</v>
      </c>
    </row>
    <row r="51" spans="1:217" s="509" customFormat="1">
      <c r="A51" s="508" t="s">
        <v>576</v>
      </c>
      <c r="B51" s="509" t="s">
        <v>350</v>
      </c>
      <c r="C51" s="509">
        <v>0</v>
      </c>
      <c r="DC51" s="509">
        <v>0</v>
      </c>
      <c r="DI51" s="509">
        <v>0</v>
      </c>
      <c r="HI51" s="509">
        <v>0</v>
      </c>
    </row>
    <row r="52" spans="1:217" s="509" customFormat="1">
      <c r="A52" s="508" t="s">
        <v>577</v>
      </c>
      <c r="B52" s="509" t="s">
        <v>351</v>
      </c>
      <c r="C52" s="509">
        <v>0</v>
      </c>
      <c r="DC52" s="509">
        <v>0</v>
      </c>
      <c r="DI52" s="509">
        <v>0</v>
      </c>
      <c r="HI52" s="509">
        <v>0</v>
      </c>
    </row>
    <row r="53" spans="1:217" s="509" customFormat="1">
      <c r="A53" s="508" t="s">
        <v>578</v>
      </c>
      <c r="B53" s="509" t="s">
        <v>352</v>
      </c>
      <c r="C53" s="509">
        <v>0</v>
      </c>
      <c r="DC53" s="509">
        <v>0</v>
      </c>
      <c r="DI53" s="509">
        <v>0</v>
      </c>
      <c r="HI53" s="509">
        <v>0</v>
      </c>
    </row>
    <row r="54" spans="1:217" s="509" customFormat="1">
      <c r="A54" s="508" t="s">
        <v>579</v>
      </c>
      <c r="B54" s="509" t="s">
        <v>353</v>
      </c>
      <c r="C54" s="509">
        <v>0</v>
      </c>
      <c r="DC54" s="509">
        <v>0</v>
      </c>
      <c r="DI54" s="509">
        <v>0</v>
      </c>
      <c r="HI54" s="509">
        <v>0</v>
      </c>
    </row>
    <row r="55" spans="1:217" s="509" customFormat="1">
      <c r="A55" s="508" t="s">
        <v>580</v>
      </c>
      <c r="B55" s="509" t="s">
        <v>355</v>
      </c>
      <c r="C55" s="509">
        <v>0</v>
      </c>
      <c r="DC55" s="509">
        <v>0</v>
      </c>
      <c r="DI55" s="509">
        <v>0</v>
      </c>
      <c r="HI55" s="509">
        <v>0</v>
      </c>
    </row>
    <row r="56" spans="1:217" s="509" customFormat="1">
      <c r="A56" s="508" t="s">
        <v>581</v>
      </c>
      <c r="B56" s="509" t="s">
        <v>356</v>
      </c>
      <c r="C56" s="509">
        <v>0</v>
      </c>
      <c r="DC56" s="509">
        <v>0</v>
      </c>
      <c r="DI56" s="509">
        <v>0</v>
      </c>
      <c r="HI56" s="509">
        <v>0</v>
      </c>
    </row>
    <row r="57" spans="1:217" s="509" customFormat="1">
      <c r="A57" s="508" t="s">
        <v>582</v>
      </c>
      <c r="B57" s="509" t="s">
        <v>357</v>
      </c>
      <c r="C57" s="509">
        <v>0</v>
      </c>
      <c r="DC57" s="509">
        <v>0</v>
      </c>
      <c r="DI57" s="509">
        <v>0</v>
      </c>
      <c r="HI57" s="509">
        <v>0</v>
      </c>
    </row>
    <row r="58" spans="1:217" s="509" customFormat="1">
      <c r="A58" s="508" t="s">
        <v>583</v>
      </c>
      <c r="B58" s="509" t="s">
        <v>358</v>
      </c>
      <c r="C58" s="509">
        <v>0</v>
      </c>
      <c r="DC58" s="509">
        <v>0</v>
      </c>
      <c r="DI58" s="509">
        <v>0</v>
      </c>
      <c r="HI58" s="509">
        <v>0</v>
      </c>
    </row>
    <row r="59" spans="1:217" s="509" customFormat="1">
      <c r="A59" s="508" t="s">
        <v>584</v>
      </c>
      <c r="B59" s="509" t="s">
        <v>359</v>
      </c>
      <c r="C59" s="509">
        <v>0</v>
      </c>
      <c r="DC59" s="509">
        <v>0</v>
      </c>
      <c r="DI59" s="509">
        <v>0</v>
      </c>
      <c r="HI59" s="509">
        <v>0</v>
      </c>
    </row>
    <row r="60" spans="1:217" s="509" customFormat="1">
      <c r="A60" s="508" t="s">
        <v>585</v>
      </c>
      <c r="B60" s="509" t="s">
        <v>360</v>
      </c>
      <c r="C60" s="509">
        <v>0</v>
      </c>
      <c r="DC60" s="509">
        <v>0</v>
      </c>
      <c r="DI60" s="509">
        <v>0</v>
      </c>
      <c r="HI60" s="509">
        <v>0</v>
      </c>
    </row>
    <row r="61" spans="1:217" s="509" customFormat="1">
      <c r="A61" s="508" t="s">
        <v>586</v>
      </c>
      <c r="B61" s="509" t="s">
        <v>361</v>
      </c>
      <c r="C61" s="509">
        <v>0</v>
      </c>
      <c r="DC61" s="509">
        <v>0</v>
      </c>
      <c r="DI61" s="509">
        <v>0</v>
      </c>
      <c r="HI61" s="509">
        <v>0</v>
      </c>
    </row>
    <row r="62" spans="1:217" s="509" customFormat="1">
      <c r="A62" s="508" t="s">
        <v>587</v>
      </c>
      <c r="B62" s="509" t="s">
        <v>362</v>
      </c>
      <c r="C62" s="509">
        <v>0</v>
      </c>
      <c r="DC62" s="509">
        <v>0</v>
      </c>
      <c r="DI62" s="509">
        <v>0</v>
      </c>
      <c r="HI62" s="509">
        <v>0</v>
      </c>
    </row>
    <row r="63" spans="1:217" s="509" customFormat="1">
      <c r="A63" s="508" t="s">
        <v>588</v>
      </c>
      <c r="B63" s="509" t="s">
        <v>363</v>
      </c>
      <c r="C63" s="509">
        <v>0</v>
      </c>
      <c r="DC63" s="509">
        <v>0</v>
      </c>
      <c r="DI63" s="509">
        <v>0</v>
      </c>
      <c r="HI63" s="509">
        <v>0</v>
      </c>
    </row>
    <row r="64" spans="1:217" s="509" customFormat="1">
      <c r="A64" s="508" t="s">
        <v>589</v>
      </c>
      <c r="B64" s="509" t="s">
        <v>364</v>
      </c>
      <c r="C64" s="509">
        <v>0</v>
      </c>
      <c r="DC64" s="509">
        <v>0</v>
      </c>
      <c r="DI64" s="509">
        <v>0</v>
      </c>
      <c r="HI64" s="509">
        <v>0</v>
      </c>
    </row>
    <row r="65" spans="1:217" s="509" customFormat="1">
      <c r="A65" s="508" t="s">
        <v>590</v>
      </c>
      <c r="B65" s="509" t="s">
        <v>365</v>
      </c>
      <c r="C65" s="509">
        <v>0</v>
      </c>
      <c r="DC65" s="509">
        <v>0</v>
      </c>
      <c r="DI65" s="509">
        <v>0</v>
      </c>
      <c r="HI65" s="509">
        <v>0</v>
      </c>
    </row>
    <row r="66" spans="1:217" s="509" customFormat="1">
      <c r="A66" s="508" t="s">
        <v>591</v>
      </c>
      <c r="B66" s="509" t="s">
        <v>366</v>
      </c>
      <c r="C66" s="509">
        <v>0</v>
      </c>
      <c r="DC66" s="509">
        <v>0</v>
      </c>
      <c r="DI66" s="509">
        <v>0</v>
      </c>
      <c r="HI66" s="509">
        <v>0</v>
      </c>
    </row>
    <row r="67" spans="1:217" s="509" customFormat="1">
      <c r="A67" s="508" t="s">
        <v>592</v>
      </c>
      <c r="B67" s="509" t="s">
        <v>367</v>
      </c>
      <c r="C67" s="509">
        <v>0</v>
      </c>
      <c r="DC67" s="509">
        <v>0</v>
      </c>
      <c r="DI67" s="509">
        <v>0</v>
      </c>
      <c r="HI67" s="509">
        <v>0</v>
      </c>
    </row>
    <row r="68" spans="1:217" s="509" customFormat="1">
      <c r="A68" s="508" t="s">
        <v>593</v>
      </c>
      <c r="B68" s="509" t="s">
        <v>368</v>
      </c>
      <c r="C68" s="509">
        <v>0</v>
      </c>
      <c r="DC68" s="509">
        <v>0</v>
      </c>
      <c r="DI68" s="509">
        <v>0</v>
      </c>
      <c r="HI68" s="509">
        <v>0</v>
      </c>
    </row>
    <row r="69" spans="1:217" s="509" customFormat="1">
      <c r="A69" s="508" t="s">
        <v>594</v>
      </c>
      <c r="B69" s="509" t="s">
        <v>369</v>
      </c>
      <c r="C69" s="509">
        <v>0</v>
      </c>
      <c r="DC69" s="509">
        <v>0</v>
      </c>
      <c r="DI69" s="509">
        <v>0</v>
      </c>
      <c r="HI69" s="509">
        <v>0</v>
      </c>
    </row>
    <row r="70" spans="1:217" s="509" customFormat="1">
      <c r="A70" s="508" t="s">
        <v>595</v>
      </c>
      <c r="B70" s="509" t="s">
        <v>370</v>
      </c>
      <c r="C70" s="509">
        <v>0</v>
      </c>
      <c r="DC70" s="509">
        <v>0</v>
      </c>
      <c r="DI70" s="509">
        <v>0</v>
      </c>
      <c r="HI70" s="509">
        <v>0</v>
      </c>
    </row>
    <row r="71" spans="1:217" s="509" customFormat="1">
      <c r="A71" s="508" t="s">
        <v>596</v>
      </c>
      <c r="B71" s="509" t="s">
        <v>1392</v>
      </c>
      <c r="C71" s="509">
        <v>0</v>
      </c>
      <c r="DC71" s="509">
        <v>0</v>
      </c>
      <c r="DI71" s="509">
        <v>0</v>
      </c>
      <c r="HI71" s="509">
        <v>0</v>
      </c>
    </row>
    <row r="72" spans="1:217" s="509" customFormat="1">
      <c r="A72" s="508" t="s">
        <v>597</v>
      </c>
      <c r="B72" s="509" t="s">
        <v>371</v>
      </c>
      <c r="C72" s="509">
        <v>0</v>
      </c>
      <c r="DC72" s="509">
        <v>0</v>
      </c>
      <c r="DI72" s="509">
        <v>0</v>
      </c>
      <c r="HI72" s="509">
        <v>0</v>
      </c>
    </row>
    <row r="73" spans="1:217" s="509" customFormat="1">
      <c r="A73" s="508" t="s">
        <v>598</v>
      </c>
      <c r="B73" s="509" t="s">
        <v>372</v>
      </c>
      <c r="C73" s="509">
        <v>0</v>
      </c>
      <c r="DC73" s="509">
        <v>0</v>
      </c>
      <c r="DI73" s="509">
        <v>0</v>
      </c>
      <c r="HI73" s="509">
        <v>0</v>
      </c>
    </row>
    <row r="74" spans="1:217" s="509" customFormat="1">
      <c r="A74" s="508" t="s">
        <v>599</v>
      </c>
      <c r="B74" s="509" t="s">
        <v>373</v>
      </c>
      <c r="C74" s="509">
        <v>0</v>
      </c>
      <c r="DC74" s="509">
        <v>0</v>
      </c>
      <c r="DI74" s="509">
        <v>0</v>
      </c>
      <c r="HI74" s="509">
        <v>0</v>
      </c>
    </row>
    <row r="75" spans="1:217" s="509" customFormat="1">
      <c r="A75" s="508" t="s">
        <v>600</v>
      </c>
      <c r="B75" s="509" t="s">
        <v>374</v>
      </c>
      <c r="C75" s="509">
        <v>0</v>
      </c>
      <c r="DC75" s="509">
        <v>0</v>
      </c>
      <c r="DI75" s="509">
        <v>0</v>
      </c>
      <c r="HI75" s="509">
        <v>0</v>
      </c>
    </row>
    <row r="76" spans="1:217" s="509" customFormat="1">
      <c r="A76" s="508" t="s">
        <v>601</v>
      </c>
      <c r="B76" s="509" t="s">
        <v>375</v>
      </c>
      <c r="C76" s="509">
        <v>0</v>
      </c>
      <c r="DC76" s="509">
        <v>0</v>
      </c>
      <c r="DI76" s="509">
        <v>0</v>
      </c>
      <c r="HI76" s="509">
        <v>0</v>
      </c>
    </row>
    <row r="77" spans="1:217" s="509" customFormat="1">
      <c r="A77" s="508" t="s">
        <v>602</v>
      </c>
      <c r="B77" s="509" t="s">
        <v>376</v>
      </c>
      <c r="C77" s="509">
        <v>0</v>
      </c>
      <c r="DC77" s="509">
        <v>0</v>
      </c>
      <c r="DI77" s="509">
        <v>0</v>
      </c>
      <c r="HI77" s="509">
        <v>0</v>
      </c>
    </row>
    <row r="78" spans="1:217" s="509" customFormat="1">
      <c r="A78" s="508" t="s">
        <v>603</v>
      </c>
      <c r="B78" s="509" t="s">
        <v>377</v>
      </c>
      <c r="C78" s="509">
        <v>0</v>
      </c>
      <c r="DC78" s="509">
        <v>0</v>
      </c>
      <c r="DI78" s="509">
        <v>0</v>
      </c>
      <c r="HI78" s="509">
        <v>0</v>
      </c>
    </row>
    <row r="79" spans="1:217" s="509" customFormat="1">
      <c r="A79" s="508" t="s">
        <v>604</v>
      </c>
      <c r="B79" s="509" t="s">
        <v>378</v>
      </c>
      <c r="C79" s="509">
        <v>0</v>
      </c>
      <c r="DC79" s="509">
        <v>0</v>
      </c>
      <c r="DI79" s="509">
        <v>0</v>
      </c>
      <c r="HI79" s="509">
        <v>0</v>
      </c>
    </row>
    <row r="80" spans="1:217" s="509" customFormat="1">
      <c r="A80" s="508" t="s">
        <v>605</v>
      </c>
      <c r="B80" s="509" t="s">
        <v>379</v>
      </c>
      <c r="C80" s="509">
        <v>0</v>
      </c>
      <c r="DC80" s="509">
        <v>0</v>
      </c>
      <c r="DI80" s="509">
        <v>0</v>
      </c>
      <c r="HI80" s="509">
        <v>0</v>
      </c>
    </row>
    <row r="81" spans="1:217" s="509" customFormat="1">
      <c r="A81" s="508" t="s">
        <v>606</v>
      </c>
      <c r="B81" s="509" t="s">
        <v>380</v>
      </c>
      <c r="C81" s="509">
        <v>0</v>
      </c>
      <c r="DC81" s="509">
        <v>0</v>
      </c>
      <c r="DI81" s="509">
        <v>0</v>
      </c>
      <c r="HI81" s="509">
        <v>0</v>
      </c>
    </row>
    <row r="82" spans="1:217" s="509" customFormat="1">
      <c r="A82" s="508" t="s">
        <v>607</v>
      </c>
      <c r="B82" s="509" t="s">
        <v>381</v>
      </c>
      <c r="C82" s="509">
        <v>0</v>
      </c>
      <c r="DC82" s="509">
        <v>0</v>
      </c>
      <c r="DI82" s="509">
        <v>0</v>
      </c>
      <c r="HI82" s="509">
        <v>0</v>
      </c>
    </row>
    <row r="83" spans="1:217" s="509" customFormat="1">
      <c r="A83" s="508" t="s">
        <v>2184</v>
      </c>
      <c r="B83" s="509" t="s">
        <v>1827</v>
      </c>
      <c r="C83" s="509">
        <v>0</v>
      </c>
      <c r="DC83" s="509">
        <v>0</v>
      </c>
      <c r="DI83" s="509">
        <v>0</v>
      </c>
      <c r="HI83" s="509">
        <v>0</v>
      </c>
    </row>
    <row r="84" spans="1:217" s="509" customFormat="1">
      <c r="A84" s="508" t="s">
        <v>608</v>
      </c>
      <c r="B84" s="509" t="s">
        <v>382</v>
      </c>
      <c r="C84" s="509">
        <v>0</v>
      </c>
      <c r="DC84" s="509">
        <v>0</v>
      </c>
      <c r="DI84" s="509">
        <v>0</v>
      </c>
      <c r="HI84" s="509">
        <v>0</v>
      </c>
    </row>
    <row r="85" spans="1:217" s="509" customFormat="1">
      <c r="A85" s="508" t="s">
        <v>609</v>
      </c>
      <c r="B85" s="509" t="s">
        <v>311</v>
      </c>
      <c r="C85" s="509">
        <v>0</v>
      </c>
      <c r="DC85" s="509">
        <v>0</v>
      </c>
      <c r="DI85" s="509">
        <v>0</v>
      </c>
      <c r="HI85" s="509">
        <v>0</v>
      </c>
    </row>
    <row r="86" spans="1:217" s="509" customFormat="1">
      <c r="A86" s="508" t="s">
        <v>610</v>
      </c>
      <c r="B86" s="509" t="s">
        <v>383</v>
      </c>
      <c r="C86" s="509">
        <v>0</v>
      </c>
      <c r="DC86" s="509">
        <v>0</v>
      </c>
      <c r="DI86" s="509">
        <v>0</v>
      </c>
      <c r="HI86" s="509">
        <v>0</v>
      </c>
    </row>
    <row r="87" spans="1:217" s="509" customFormat="1">
      <c r="A87" s="508" t="s">
        <v>611</v>
      </c>
      <c r="B87" s="509" t="s">
        <v>384</v>
      </c>
      <c r="C87" s="509">
        <v>0</v>
      </c>
      <c r="DC87" s="509">
        <v>0</v>
      </c>
      <c r="DI87" s="509">
        <v>0</v>
      </c>
      <c r="HI87" s="509">
        <v>0</v>
      </c>
    </row>
    <row r="88" spans="1:217" s="509" customFormat="1">
      <c r="A88" s="508" t="s">
        <v>612</v>
      </c>
      <c r="B88" s="509" t="s">
        <v>385</v>
      </c>
      <c r="C88" s="509">
        <v>0</v>
      </c>
      <c r="DC88" s="509">
        <v>0</v>
      </c>
      <c r="DI88" s="509">
        <v>0</v>
      </c>
      <c r="HI88" s="509">
        <v>0</v>
      </c>
    </row>
    <row r="89" spans="1:217" s="509" customFormat="1">
      <c r="A89" s="508" t="s">
        <v>613</v>
      </c>
      <c r="B89" s="509" t="s">
        <v>386</v>
      </c>
      <c r="C89" s="509">
        <v>0</v>
      </c>
      <c r="DC89" s="509">
        <v>0</v>
      </c>
      <c r="DI89" s="509">
        <v>0</v>
      </c>
      <c r="HI89" s="509">
        <v>0</v>
      </c>
    </row>
    <row r="90" spans="1:217" s="509" customFormat="1">
      <c r="A90" s="508" t="s">
        <v>614</v>
      </c>
      <c r="B90" s="509" t="s">
        <v>1912</v>
      </c>
      <c r="C90" s="509">
        <v>0</v>
      </c>
      <c r="DC90" s="509">
        <v>0</v>
      </c>
      <c r="DI90" s="509">
        <v>0</v>
      </c>
      <c r="HI90" s="509">
        <v>0</v>
      </c>
    </row>
    <row r="91" spans="1:217" s="509" customFormat="1">
      <c r="A91" s="508" t="s">
        <v>615</v>
      </c>
      <c r="B91" s="509" t="s">
        <v>388</v>
      </c>
      <c r="C91" s="509">
        <v>0</v>
      </c>
      <c r="DC91" s="509">
        <v>0</v>
      </c>
      <c r="DI91" s="509">
        <v>0</v>
      </c>
      <c r="HI91" s="509">
        <v>0</v>
      </c>
    </row>
    <row r="92" spans="1:217" s="509" customFormat="1">
      <c r="A92" s="508" t="s">
        <v>616</v>
      </c>
      <c r="B92" s="509" t="s">
        <v>389</v>
      </c>
      <c r="C92" s="509">
        <v>0</v>
      </c>
      <c r="DC92" s="509">
        <v>0</v>
      </c>
      <c r="DI92" s="509">
        <v>0</v>
      </c>
      <c r="HI92" s="509">
        <v>0</v>
      </c>
    </row>
    <row r="93" spans="1:217" s="509" customFormat="1">
      <c r="A93" s="508" t="s">
        <v>617</v>
      </c>
      <c r="B93" s="509" t="s">
        <v>390</v>
      </c>
      <c r="C93" s="509">
        <v>0</v>
      </c>
      <c r="DC93" s="509">
        <v>0</v>
      </c>
      <c r="DI93" s="509">
        <v>0</v>
      </c>
      <c r="HI93" s="509">
        <v>0</v>
      </c>
    </row>
    <row r="94" spans="1:217" s="509" customFormat="1">
      <c r="A94" s="508" t="s">
        <v>618</v>
      </c>
      <c r="B94" s="509" t="s">
        <v>391</v>
      </c>
      <c r="C94" s="509">
        <v>0</v>
      </c>
      <c r="DC94" s="509">
        <v>0</v>
      </c>
      <c r="DI94" s="509">
        <v>0</v>
      </c>
      <c r="HI94" s="509">
        <v>0</v>
      </c>
    </row>
    <row r="95" spans="1:217" s="509" customFormat="1">
      <c r="A95" s="508" t="s">
        <v>619</v>
      </c>
      <c r="B95" s="509" t="s">
        <v>392</v>
      </c>
      <c r="C95" s="509">
        <v>0</v>
      </c>
      <c r="DC95" s="509">
        <v>0</v>
      </c>
      <c r="DI95" s="509">
        <v>0</v>
      </c>
      <c r="HI95" s="509">
        <v>0</v>
      </c>
    </row>
    <row r="96" spans="1:217" s="509" customFormat="1">
      <c r="A96" s="508" t="s">
        <v>620</v>
      </c>
      <c r="B96" s="509" t="s">
        <v>393</v>
      </c>
      <c r="C96" s="509">
        <v>0</v>
      </c>
      <c r="DC96" s="509">
        <v>0</v>
      </c>
      <c r="DI96" s="509">
        <v>0</v>
      </c>
      <c r="HI96" s="509">
        <v>0</v>
      </c>
    </row>
    <row r="97" spans="1:217" s="509" customFormat="1">
      <c r="A97" s="508" t="s">
        <v>621</v>
      </c>
      <c r="B97" s="509" t="s">
        <v>394</v>
      </c>
      <c r="C97" s="509">
        <v>0</v>
      </c>
      <c r="DC97" s="509">
        <v>0</v>
      </c>
      <c r="DI97" s="509">
        <v>0</v>
      </c>
      <c r="HI97" s="509">
        <v>0</v>
      </c>
    </row>
    <row r="98" spans="1:217" s="509" customFormat="1">
      <c r="A98" s="508" t="s">
        <v>622</v>
      </c>
      <c r="B98" s="509" t="s">
        <v>395</v>
      </c>
      <c r="C98" s="509">
        <v>0</v>
      </c>
      <c r="DC98" s="509">
        <v>0</v>
      </c>
      <c r="DI98" s="509">
        <v>0</v>
      </c>
      <c r="HI98" s="509">
        <v>0</v>
      </c>
    </row>
    <row r="99" spans="1:217" s="509" customFormat="1">
      <c r="A99" s="508" t="s">
        <v>623</v>
      </c>
      <c r="B99" s="509" t="s">
        <v>396</v>
      </c>
      <c r="C99" s="509">
        <v>0</v>
      </c>
      <c r="DC99" s="509">
        <v>0</v>
      </c>
      <c r="DI99" s="509">
        <v>0</v>
      </c>
      <c r="HI99" s="509">
        <v>0</v>
      </c>
    </row>
    <row r="100" spans="1:217" s="509" customFormat="1">
      <c r="A100" s="508" t="s">
        <v>624</v>
      </c>
      <c r="B100" s="509" t="s">
        <v>397</v>
      </c>
      <c r="C100" s="509">
        <v>0</v>
      </c>
      <c r="DC100" s="509">
        <v>0</v>
      </c>
      <c r="DI100" s="509">
        <v>0</v>
      </c>
      <c r="HI100" s="509">
        <v>0</v>
      </c>
    </row>
    <row r="101" spans="1:217" s="509" customFormat="1">
      <c r="A101" s="508" t="s">
        <v>625</v>
      </c>
      <c r="B101" s="509" t="s">
        <v>1825</v>
      </c>
      <c r="C101" s="509">
        <v>0</v>
      </c>
      <c r="DC101" s="509">
        <v>0</v>
      </c>
      <c r="DI101" s="509">
        <v>0</v>
      </c>
      <c r="HI101" s="509">
        <v>0</v>
      </c>
    </row>
    <row r="102" spans="1:217" s="509" customFormat="1">
      <c r="A102" s="508" t="s">
        <v>626</v>
      </c>
      <c r="B102" s="509" t="s">
        <v>399</v>
      </c>
      <c r="C102" s="509">
        <v>0</v>
      </c>
      <c r="DC102" s="509">
        <v>0</v>
      </c>
      <c r="DI102" s="509">
        <v>0</v>
      </c>
      <c r="HI102" s="509">
        <v>0</v>
      </c>
    </row>
    <row r="103" spans="1:217" s="509" customFormat="1">
      <c r="A103" s="508" t="s">
        <v>627</v>
      </c>
      <c r="B103" s="509" t="s">
        <v>400</v>
      </c>
      <c r="C103" s="509">
        <v>0</v>
      </c>
      <c r="DC103" s="509">
        <v>0</v>
      </c>
      <c r="DI103" s="509">
        <v>0</v>
      </c>
      <c r="HI103" s="509">
        <v>0</v>
      </c>
    </row>
    <row r="104" spans="1:217" s="509" customFormat="1">
      <c r="A104" s="508" t="s">
        <v>628</v>
      </c>
      <c r="B104" s="509" t="s">
        <v>401</v>
      </c>
      <c r="C104" s="509">
        <v>0</v>
      </c>
      <c r="DC104" s="509">
        <v>0</v>
      </c>
      <c r="DI104" s="509">
        <v>0</v>
      </c>
      <c r="HI104" s="509">
        <v>0</v>
      </c>
    </row>
    <row r="105" spans="1:217" s="509" customFormat="1">
      <c r="A105" s="508" t="s">
        <v>629</v>
      </c>
      <c r="B105" s="509" t="s">
        <v>402</v>
      </c>
      <c r="C105" s="509">
        <v>0</v>
      </c>
      <c r="DC105" s="509">
        <v>0</v>
      </c>
      <c r="DI105" s="509">
        <v>0</v>
      </c>
      <c r="HI105" s="509">
        <v>0</v>
      </c>
    </row>
    <row r="106" spans="1:217" s="509" customFormat="1">
      <c r="A106" s="508" t="s">
        <v>630</v>
      </c>
      <c r="B106" s="509" t="s">
        <v>403</v>
      </c>
      <c r="C106" s="509">
        <v>0</v>
      </c>
      <c r="DC106" s="509">
        <v>0</v>
      </c>
      <c r="DI106" s="509">
        <v>0</v>
      </c>
      <c r="HI106" s="509">
        <v>0</v>
      </c>
    </row>
    <row r="107" spans="1:217" s="509" customFormat="1">
      <c r="A107" s="508" t="s">
        <v>631</v>
      </c>
      <c r="B107" s="509" t="s">
        <v>404</v>
      </c>
      <c r="C107" s="509">
        <v>0</v>
      </c>
      <c r="DC107" s="509">
        <v>0</v>
      </c>
      <c r="DI107" s="509">
        <v>0</v>
      </c>
      <c r="HI107" s="509">
        <v>0</v>
      </c>
    </row>
    <row r="108" spans="1:217" s="509" customFormat="1">
      <c r="A108" s="508" t="s">
        <v>632</v>
      </c>
      <c r="B108" s="509" t="s">
        <v>405</v>
      </c>
      <c r="C108" s="509">
        <v>0</v>
      </c>
      <c r="DC108" s="509">
        <v>0</v>
      </c>
      <c r="DI108" s="509">
        <v>0</v>
      </c>
      <c r="HI108" s="509">
        <v>0</v>
      </c>
    </row>
    <row r="109" spans="1:217" s="509" customFormat="1">
      <c r="A109" s="508" t="s">
        <v>633</v>
      </c>
      <c r="B109" s="509" t="s">
        <v>406</v>
      </c>
      <c r="C109" s="509">
        <v>0</v>
      </c>
      <c r="DC109" s="509">
        <v>0</v>
      </c>
      <c r="DI109" s="509">
        <v>0</v>
      </c>
      <c r="HI109" s="509">
        <v>0</v>
      </c>
    </row>
    <row r="110" spans="1:217" s="509" customFormat="1">
      <c r="A110" s="508" t="s">
        <v>634</v>
      </c>
      <c r="B110" s="509" t="s">
        <v>407</v>
      </c>
      <c r="C110" s="509">
        <v>0</v>
      </c>
      <c r="DC110" s="509">
        <v>0</v>
      </c>
      <c r="DI110" s="509">
        <v>0</v>
      </c>
      <c r="HI110" s="509">
        <v>0</v>
      </c>
    </row>
    <row r="111" spans="1:217" s="509" customFormat="1">
      <c r="A111" s="508" t="s">
        <v>635</v>
      </c>
      <c r="B111" s="509" t="s">
        <v>408</v>
      </c>
      <c r="C111" s="509">
        <v>0</v>
      </c>
      <c r="DC111" s="509">
        <v>0</v>
      </c>
      <c r="DI111" s="509">
        <v>0</v>
      </c>
      <c r="HI111" s="509">
        <v>0</v>
      </c>
    </row>
    <row r="112" spans="1:217" s="509" customFormat="1">
      <c r="A112" s="508" t="s">
        <v>636</v>
      </c>
      <c r="B112" s="509" t="s">
        <v>409</v>
      </c>
      <c r="C112" s="509">
        <v>0</v>
      </c>
      <c r="DC112" s="509">
        <v>0</v>
      </c>
      <c r="DI112" s="509">
        <v>0</v>
      </c>
      <c r="HI112" s="509">
        <v>0</v>
      </c>
    </row>
    <row r="113" spans="1:217" s="509" customFormat="1">
      <c r="A113" s="508" t="s">
        <v>637</v>
      </c>
      <c r="B113" s="509" t="s">
        <v>410</v>
      </c>
      <c r="C113" s="509">
        <v>0</v>
      </c>
      <c r="DC113" s="509">
        <v>0</v>
      </c>
      <c r="DI113" s="509">
        <v>0</v>
      </c>
      <c r="HI113" s="509">
        <v>0</v>
      </c>
    </row>
    <row r="114" spans="1:217" s="509" customFormat="1">
      <c r="A114" s="508" t="s">
        <v>638</v>
      </c>
      <c r="B114" s="509" t="s">
        <v>411</v>
      </c>
      <c r="C114" s="509">
        <v>0</v>
      </c>
      <c r="DC114" s="509">
        <v>0</v>
      </c>
      <c r="DI114" s="509">
        <v>0</v>
      </c>
      <c r="HI114" s="509">
        <v>0</v>
      </c>
    </row>
    <row r="115" spans="1:217" s="509" customFormat="1">
      <c r="A115" s="508" t="s">
        <v>639</v>
      </c>
      <c r="B115" s="509" t="s">
        <v>412</v>
      </c>
      <c r="C115" s="509">
        <v>0</v>
      </c>
      <c r="DC115" s="509">
        <v>0</v>
      </c>
      <c r="DI115" s="509">
        <v>0</v>
      </c>
      <c r="HI115" s="509">
        <v>0</v>
      </c>
    </row>
    <row r="116" spans="1:217" s="509" customFormat="1">
      <c r="A116" s="508" t="s">
        <v>640</v>
      </c>
      <c r="B116" s="509" t="s">
        <v>413</v>
      </c>
      <c r="C116" s="509">
        <v>0</v>
      </c>
      <c r="DC116" s="509">
        <v>0</v>
      </c>
      <c r="DI116" s="509">
        <v>0</v>
      </c>
      <c r="HI116" s="509">
        <v>0</v>
      </c>
    </row>
    <row r="117" spans="1:217" s="509" customFormat="1">
      <c r="A117" s="508" t="s">
        <v>641</v>
      </c>
      <c r="B117" s="509" t="s">
        <v>414</v>
      </c>
      <c r="C117" s="509">
        <v>0</v>
      </c>
      <c r="DC117" s="509">
        <v>0</v>
      </c>
      <c r="DI117" s="509">
        <v>0</v>
      </c>
      <c r="HI117" s="509">
        <v>0</v>
      </c>
    </row>
    <row r="118" spans="1:217" s="509" customFormat="1">
      <c r="A118" s="508" t="s">
        <v>642</v>
      </c>
      <c r="B118" s="509" t="s">
        <v>415</v>
      </c>
      <c r="C118" s="509">
        <v>0</v>
      </c>
      <c r="DC118" s="509">
        <v>0</v>
      </c>
      <c r="DI118" s="509">
        <v>0</v>
      </c>
      <c r="HI118" s="509">
        <v>0</v>
      </c>
    </row>
    <row r="119" spans="1:217" s="509" customFormat="1">
      <c r="A119" s="508" t="s">
        <v>643</v>
      </c>
      <c r="B119" s="509" t="s">
        <v>1913</v>
      </c>
      <c r="C119" s="509">
        <v>0</v>
      </c>
      <c r="DC119" s="509">
        <v>0</v>
      </c>
      <c r="DI119" s="509">
        <v>0</v>
      </c>
      <c r="HI119" s="509">
        <v>0</v>
      </c>
    </row>
    <row r="120" spans="1:217" s="509" customFormat="1">
      <c r="A120" s="508" t="s">
        <v>644</v>
      </c>
      <c r="B120" s="509" t="s">
        <v>417</v>
      </c>
      <c r="C120" s="509">
        <v>0</v>
      </c>
      <c r="DC120" s="509">
        <v>0</v>
      </c>
      <c r="DI120" s="509">
        <v>0</v>
      </c>
      <c r="HI120" s="509">
        <v>0</v>
      </c>
    </row>
    <row r="121" spans="1:217" s="509" customFormat="1">
      <c r="A121" s="508" t="s">
        <v>645</v>
      </c>
      <c r="B121" s="509" t="s">
        <v>418</v>
      </c>
      <c r="C121" s="509">
        <v>0</v>
      </c>
      <c r="DC121" s="509">
        <v>0</v>
      </c>
      <c r="DI121" s="509">
        <v>0</v>
      </c>
      <c r="HI121" s="509">
        <v>0</v>
      </c>
    </row>
    <row r="122" spans="1:217" s="509" customFormat="1">
      <c r="A122" s="508" t="s">
        <v>646</v>
      </c>
      <c r="B122" s="509" t="s">
        <v>419</v>
      </c>
      <c r="C122" s="509">
        <v>0</v>
      </c>
      <c r="DC122" s="509">
        <v>0</v>
      </c>
      <c r="DI122" s="509">
        <v>0</v>
      </c>
      <c r="HI122" s="509">
        <v>0</v>
      </c>
    </row>
    <row r="123" spans="1:217" s="509" customFormat="1">
      <c r="A123" s="508" t="s">
        <v>647</v>
      </c>
      <c r="B123" s="509" t="s">
        <v>420</v>
      </c>
      <c r="C123" s="509">
        <v>0</v>
      </c>
      <c r="DC123" s="509">
        <v>0</v>
      </c>
      <c r="DI123" s="509">
        <v>0</v>
      </c>
      <c r="HI123" s="509">
        <v>0</v>
      </c>
    </row>
    <row r="124" spans="1:217" s="509" customFormat="1">
      <c r="A124" s="508" t="s">
        <v>648</v>
      </c>
      <c r="B124" s="509" t="s">
        <v>421</v>
      </c>
      <c r="C124" s="509">
        <v>0</v>
      </c>
      <c r="DC124" s="509">
        <v>0</v>
      </c>
      <c r="DI124" s="509">
        <v>0</v>
      </c>
      <c r="HI124" s="509">
        <v>0</v>
      </c>
    </row>
    <row r="125" spans="1:217" s="509" customFormat="1">
      <c r="A125" s="508" t="s">
        <v>649</v>
      </c>
      <c r="B125" s="509" t="s">
        <v>422</v>
      </c>
      <c r="C125" s="509">
        <v>0</v>
      </c>
      <c r="DC125" s="509">
        <v>0</v>
      </c>
      <c r="DI125" s="509">
        <v>0</v>
      </c>
      <c r="HI125" s="509">
        <v>0</v>
      </c>
    </row>
    <row r="126" spans="1:217" s="509" customFormat="1">
      <c r="A126" s="508" t="s">
        <v>650</v>
      </c>
      <c r="B126" s="509" t="s">
        <v>423</v>
      </c>
      <c r="C126" s="509" t="s">
        <v>853</v>
      </c>
      <c r="W126" s="509">
        <v>1</v>
      </c>
      <c r="BP126" s="509">
        <v>1</v>
      </c>
      <c r="BV126" s="509">
        <v>3</v>
      </c>
      <c r="CB126" s="509">
        <v>1</v>
      </c>
      <c r="CF126" s="509">
        <v>3</v>
      </c>
      <c r="CH126" s="509">
        <v>1</v>
      </c>
      <c r="CL126" s="509">
        <v>1</v>
      </c>
      <c r="CZ126" s="509">
        <v>9</v>
      </c>
      <c r="DC126" s="509">
        <v>20</v>
      </c>
      <c r="DD126" s="509">
        <v>1</v>
      </c>
      <c r="DE126" s="509">
        <v>5</v>
      </c>
      <c r="DF126" s="509">
        <v>1</v>
      </c>
      <c r="DH126" s="509">
        <v>4</v>
      </c>
      <c r="HI126" s="509">
        <v>0</v>
      </c>
    </row>
    <row r="127" spans="1:217" s="509" customFormat="1">
      <c r="A127" s="508" t="s">
        <v>651</v>
      </c>
      <c r="B127" s="509" t="s">
        <v>424</v>
      </c>
      <c r="C127" s="509" t="s">
        <v>853</v>
      </c>
      <c r="BX127" s="509">
        <v>2</v>
      </c>
      <c r="CC127" s="509">
        <v>1</v>
      </c>
      <c r="CD127" s="509">
        <v>1</v>
      </c>
      <c r="CL127" s="509">
        <v>2</v>
      </c>
      <c r="CZ127" s="509">
        <v>8</v>
      </c>
      <c r="DA127" s="509">
        <v>4</v>
      </c>
      <c r="DC127" s="509">
        <v>18</v>
      </c>
      <c r="DE127" s="509">
        <v>5</v>
      </c>
      <c r="DH127" s="509">
        <v>1</v>
      </c>
      <c r="DI127" s="509">
        <v>0</v>
      </c>
      <c r="HI127" s="509">
        <v>0</v>
      </c>
    </row>
    <row r="128" spans="1:217" s="509" customFormat="1">
      <c r="A128" s="508" t="s">
        <v>652</v>
      </c>
      <c r="B128" s="509" t="s">
        <v>425</v>
      </c>
      <c r="C128" s="509">
        <v>0</v>
      </c>
      <c r="DC128" s="509">
        <v>0</v>
      </c>
      <c r="DI128" s="509">
        <v>0</v>
      </c>
      <c r="HI128" s="509">
        <v>0</v>
      </c>
    </row>
    <row r="129" spans="1:217" s="509" customFormat="1">
      <c r="A129" s="508" t="s">
        <v>653</v>
      </c>
      <c r="B129" s="509" t="s">
        <v>426</v>
      </c>
      <c r="C129" s="509">
        <v>0</v>
      </c>
      <c r="DC129" s="509">
        <v>0</v>
      </c>
      <c r="DI129" s="509">
        <v>0</v>
      </c>
      <c r="HI129" s="509">
        <v>0</v>
      </c>
    </row>
    <row r="130" spans="1:217" s="509" customFormat="1">
      <c r="A130" s="508" t="s">
        <v>654</v>
      </c>
      <c r="B130" s="509" t="s">
        <v>427</v>
      </c>
      <c r="C130" s="509">
        <v>0</v>
      </c>
      <c r="DC130" s="509">
        <v>0</v>
      </c>
      <c r="DI130" s="509">
        <v>0</v>
      </c>
      <c r="HI130" s="509">
        <v>0</v>
      </c>
    </row>
    <row r="131" spans="1:217" s="509" customFormat="1">
      <c r="A131" s="508" t="s">
        <v>655</v>
      </c>
      <c r="B131" s="509" t="s">
        <v>428</v>
      </c>
      <c r="C131" s="509">
        <v>0</v>
      </c>
      <c r="DC131" s="509">
        <v>0</v>
      </c>
      <c r="DI131" s="509">
        <v>0</v>
      </c>
      <c r="HI131" s="509">
        <v>0</v>
      </c>
    </row>
    <row r="132" spans="1:217" s="509" customFormat="1">
      <c r="A132" s="508" t="s">
        <v>656</v>
      </c>
      <c r="B132" s="509" t="s">
        <v>429</v>
      </c>
      <c r="C132" s="509">
        <v>0</v>
      </c>
      <c r="DC132" s="509">
        <v>0</v>
      </c>
      <c r="DI132" s="509">
        <v>0</v>
      </c>
      <c r="HI132" s="509">
        <v>0</v>
      </c>
    </row>
    <row r="133" spans="1:217" s="509" customFormat="1">
      <c r="A133" s="508" t="s">
        <v>657</v>
      </c>
      <c r="B133" s="509" t="s">
        <v>430</v>
      </c>
      <c r="C133" s="509">
        <v>0</v>
      </c>
      <c r="DC133" s="509">
        <v>0</v>
      </c>
      <c r="DI133" s="509">
        <v>0</v>
      </c>
      <c r="HI133" s="509">
        <v>0</v>
      </c>
    </row>
    <row r="134" spans="1:217" s="509" customFormat="1">
      <c r="A134" s="508" t="s">
        <v>658</v>
      </c>
      <c r="B134" s="509" t="s">
        <v>431</v>
      </c>
      <c r="C134" s="509">
        <v>0</v>
      </c>
      <c r="DC134" s="509">
        <v>0</v>
      </c>
      <c r="DI134" s="509">
        <v>0</v>
      </c>
      <c r="HI134" s="509">
        <v>0</v>
      </c>
    </row>
    <row r="135" spans="1:217" s="509" customFormat="1">
      <c r="A135" s="508" t="s">
        <v>659</v>
      </c>
      <c r="B135" s="509" t="s">
        <v>432</v>
      </c>
      <c r="C135" s="509">
        <v>0</v>
      </c>
      <c r="DC135" s="509">
        <v>0</v>
      </c>
      <c r="DI135" s="509">
        <v>0</v>
      </c>
      <c r="HI135" s="509">
        <v>0</v>
      </c>
    </row>
    <row r="136" spans="1:217" s="509" customFormat="1">
      <c r="A136" s="508" t="s">
        <v>660</v>
      </c>
      <c r="B136" s="509" t="s">
        <v>433</v>
      </c>
      <c r="C136" s="509">
        <v>0</v>
      </c>
      <c r="DC136" s="509">
        <v>0</v>
      </c>
      <c r="DI136" s="509">
        <v>0</v>
      </c>
      <c r="HI136" s="509">
        <v>0</v>
      </c>
    </row>
    <row r="137" spans="1:217" s="509" customFormat="1">
      <c r="A137" s="508" t="s">
        <v>661</v>
      </c>
      <c r="B137" s="509" t="s">
        <v>434</v>
      </c>
      <c r="C137" s="509">
        <v>0</v>
      </c>
      <c r="DC137" s="509">
        <v>0</v>
      </c>
      <c r="DI137" s="509">
        <v>0</v>
      </c>
      <c r="HI137" s="509">
        <v>0</v>
      </c>
    </row>
    <row r="138" spans="1:217" s="509" customFormat="1">
      <c r="A138" s="508" t="s">
        <v>662</v>
      </c>
      <c r="B138" s="509" t="s">
        <v>1915</v>
      </c>
      <c r="C138" s="509">
        <v>0</v>
      </c>
      <c r="DC138" s="509">
        <v>0</v>
      </c>
      <c r="DI138" s="509">
        <v>0</v>
      </c>
      <c r="HI138" s="509">
        <v>0</v>
      </c>
    </row>
    <row r="139" spans="1:217" s="509" customFormat="1">
      <c r="A139" s="508" t="s">
        <v>663</v>
      </c>
      <c r="B139" s="509" t="s">
        <v>435</v>
      </c>
      <c r="C139" s="509">
        <v>0</v>
      </c>
      <c r="DC139" s="509">
        <v>0</v>
      </c>
      <c r="DI139" s="509">
        <v>0</v>
      </c>
      <c r="HI139" s="509">
        <v>0</v>
      </c>
    </row>
    <row r="140" spans="1:217" s="509" customFormat="1">
      <c r="A140" s="508" t="s">
        <v>664</v>
      </c>
      <c r="B140" s="509" t="s">
        <v>436</v>
      </c>
      <c r="C140" s="509">
        <v>0</v>
      </c>
      <c r="DC140" s="509">
        <v>0</v>
      </c>
      <c r="DI140" s="509">
        <v>0</v>
      </c>
      <c r="HI140" s="509">
        <v>0</v>
      </c>
    </row>
    <row r="141" spans="1:217" s="509" customFormat="1">
      <c r="A141" s="508" t="s">
        <v>665</v>
      </c>
      <c r="B141" s="509" t="s">
        <v>437</v>
      </c>
      <c r="C141" s="509">
        <v>0</v>
      </c>
      <c r="DC141" s="509">
        <v>0</v>
      </c>
      <c r="DI141" s="509">
        <v>0</v>
      </c>
      <c r="HI141" s="509">
        <v>0</v>
      </c>
    </row>
    <row r="142" spans="1:217" s="509" customFormat="1">
      <c r="A142" s="508" t="s">
        <v>666</v>
      </c>
      <c r="B142" s="509" t="s">
        <v>438</v>
      </c>
      <c r="C142" s="509">
        <v>0</v>
      </c>
      <c r="DC142" s="509">
        <v>0</v>
      </c>
      <c r="DI142" s="509">
        <v>0</v>
      </c>
      <c r="HI142" s="509">
        <v>0</v>
      </c>
    </row>
    <row r="143" spans="1:217" s="509" customFormat="1">
      <c r="A143" s="508" t="s">
        <v>667</v>
      </c>
      <c r="B143" s="509" t="s">
        <v>439</v>
      </c>
      <c r="C143" s="509">
        <v>0</v>
      </c>
      <c r="DC143" s="509">
        <v>0</v>
      </c>
      <c r="DI143" s="509">
        <v>0</v>
      </c>
      <c r="HI143" s="509">
        <v>0</v>
      </c>
    </row>
    <row r="144" spans="1:217" s="509" customFormat="1">
      <c r="A144" s="508" t="s">
        <v>668</v>
      </c>
      <c r="B144" s="509" t="s">
        <v>440</v>
      </c>
      <c r="C144" s="509">
        <v>0</v>
      </c>
      <c r="DC144" s="509">
        <v>0</v>
      </c>
      <c r="DI144" s="509">
        <v>0</v>
      </c>
      <c r="HI144" s="509">
        <v>0</v>
      </c>
    </row>
    <row r="145" spans="1:217" s="509" customFormat="1">
      <c r="A145" s="508" t="s">
        <v>669</v>
      </c>
      <c r="B145" s="509" t="s">
        <v>441</v>
      </c>
      <c r="C145" s="509">
        <v>0</v>
      </c>
      <c r="DC145" s="509">
        <v>0</v>
      </c>
      <c r="DI145" s="509">
        <v>0</v>
      </c>
      <c r="HI145" s="509">
        <v>0</v>
      </c>
    </row>
    <row r="146" spans="1:217" s="509" customFormat="1">
      <c r="A146" s="508" t="s">
        <v>670</v>
      </c>
      <c r="B146" s="509" t="s">
        <v>442</v>
      </c>
      <c r="C146" s="509">
        <v>0</v>
      </c>
      <c r="DC146" s="509">
        <v>0</v>
      </c>
      <c r="DI146" s="509">
        <v>0</v>
      </c>
      <c r="HI146" s="509">
        <v>0</v>
      </c>
    </row>
    <row r="147" spans="1:217" s="509" customFormat="1">
      <c r="A147" s="508" t="s">
        <v>671</v>
      </c>
      <c r="B147" s="509" t="s">
        <v>443</v>
      </c>
      <c r="C147" s="509">
        <v>0</v>
      </c>
      <c r="DC147" s="509">
        <v>0</v>
      </c>
      <c r="DI147" s="509">
        <v>0</v>
      </c>
      <c r="HI147" s="509">
        <v>0</v>
      </c>
    </row>
    <row r="148" spans="1:217" s="509" customFormat="1">
      <c r="A148" s="508" t="s">
        <v>672</v>
      </c>
      <c r="B148" s="509" t="s">
        <v>444</v>
      </c>
      <c r="C148" s="509">
        <v>0</v>
      </c>
      <c r="DC148" s="509">
        <v>0</v>
      </c>
      <c r="DI148" s="509">
        <v>0</v>
      </c>
      <c r="HI148" s="509">
        <v>0</v>
      </c>
    </row>
    <row r="149" spans="1:217" s="509" customFormat="1">
      <c r="A149" s="508" t="s">
        <v>673</v>
      </c>
      <c r="B149" s="509" t="s">
        <v>445</v>
      </c>
      <c r="C149" s="509">
        <v>0</v>
      </c>
      <c r="DC149" s="509">
        <v>0</v>
      </c>
      <c r="DI149" s="509">
        <v>0</v>
      </c>
      <c r="HI149" s="509">
        <v>0</v>
      </c>
    </row>
    <row r="150" spans="1:217" s="509" customFormat="1">
      <c r="A150" s="508" t="s">
        <v>674</v>
      </c>
      <c r="B150" s="509" t="s">
        <v>446</v>
      </c>
      <c r="C150" s="509">
        <v>0</v>
      </c>
      <c r="DC150" s="509">
        <v>0</v>
      </c>
      <c r="DI150" s="509">
        <v>0</v>
      </c>
      <c r="HI150" s="509">
        <v>0</v>
      </c>
    </row>
    <row r="151" spans="1:217" s="509" customFormat="1">
      <c r="A151" s="508" t="s">
        <v>675</v>
      </c>
      <c r="B151" s="509" t="s">
        <v>447</v>
      </c>
      <c r="C151" s="509">
        <v>0</v>
      </c>
      <c r="DC151" s="509">
        <v>0</v>
      </c>
      <c r="DI151" s="509">
        <v>0</v>
      </c>
      <c r="HI151" s="509">
        <v>0</v>
      </c>
    </row>
    <row r="152" spans="1:217" s="509" customFormat="1">
      <c r="A152" s="508" t="s">
        <v>676</v>
      </c>
      <c r="B152" s="509" t="s">
        <v>448</v>
      </c>
      <c r="C152" s="509">
        <v>0</v>
      </c>
      <c r="DC152" s="509">
        <v>0</v>
      </c>
      <c r="DI152" s="509">
        <v>0</v>
      </c>
      <c r="HI152" s="509">
        <v>0</v>
      </c>
    </row>
    <row r="153" spans="1:217" s="509" customFormat="1">
      <c r="A153" s="508" t="s">
        <v>677</v>
      </c>
      <c r="B153" s="509" t="s">
        <v>449</v>
      </c>
      <c r="C153" s="509">
        <v>0</v>
      </c>
      <c r="DC153" s="509">
        <v>0</v>
      </c>
      <c r="DI153" s="509">
        <v>0</v>
      </c>
      <c r="HI153" s="509">
        <v>0</v>
      </c>
    </row>
    <row r="154" spans="1:217" s="509" customFormat="1">
      <c r="A154" s="508" t="s">
        <v>678</v>
      </c>
      <c r="B154" s="509" t="s">
        <v>450</v>
      </c>
      <c r="C154" s="509">
        <v>0</v>
      </c>
      <c r="DC154" s="509">
        <v>0</v>
      </c>
      <c r="DI154" s="509">
        <v>0</v>
      </c>
      <c r="HI154" s="509">
        <v>0</v>
      </c>
    </row>
    <row r="155" spans="1:217" s="509" customFormat="1">
      <c r="A155" s="508" t="s">
        <v>679</v>
      </c>
      <c r="B155" s="509" t="s">
        <v>451</v>
      </c>
      <c r="C155" s="509">
        <v>0</v>
      </c>
      <c r="DC155" s="509">
        <v>0</v>
      </c>
      <c r="DI155" s="509">
        <v>0</v>
      </c>
      <c r="HI155" s="509">
        <v>0</v>
      </c>
    </row>
    <row r="156" spans="1:217" s="509" customFormat="1">
      <c r="A156" s="508" t="s">
        <v>680</v>
      </c>
      <c r="B156" s="509" t="s">
        <v>452</v>
      </c>
      <c r="C156" s="509">
        <v>0</v>
      </c>
      <c r="DC156" s="509">
        <v>0</v>
      </c>
      <c r="DI156" s="509">
        <v>0</v>
      </c>
      <c r="HI156" s="509">
        <v>0</v>
      </c>
    </row>
    <row r="157" spans="1:217" s="509" customFormat="1">
      <c r="A157" s="508" t="s">
        <v>681</v>
      </c>
      <c r="B157" s="509" t="s">
        <v>453</v>
      </c>
      <c r="C157" s="509">
        <v>0</v>
      </c>
      <c r="DC157" s="509">
        <v>0</v>
      </c>
      <c r="DI157" s="509">
        <v>0</v>
      </c>
      <c r="HI157" s="509">
        <v>0</v>
      </c>
    </row>
    <row r="158" spans="1:217" s="509" customFormat="1">
      <c r="A158" s="508" t="s">
        <v>682</v>
      </c>
      <c r="B158" s="509" t="s">
        <v>454</v>
      </c>
      <c r="C158" s="509">
        <v>0</v>
      </c>
      <c r="DC158" s="509">
        <v>0</v>
      </c>
      <c r="DI158" s="509">
        <v>0</v>
      </c>
      <c r="HI158" s="509">
        <v>0</v>
      </c>
    </row>
    <row r="159" spans="1:217" s="509" customFormat="1">
      <c r="A159" s="508" t="s">
        <v>683</v>
      </c>
      <c r="B159" s="509" t="s">
        <v>455</v>
      </c>
      <c r="C159" s="509">
        <v>0</v>
      </c>
      <c r="DC159" s="509">
        <v>0</v>
      </c>
      <c r="DI159" s="509">
        <v>0</v>
      </c>
      <c r="HI159" s="509">
        <v>0</v>
      </c>
    </row>
    <row r="160" spans="1:217" s="509" customFormat="1">
      <c r="A160" s="508" t="s">
        <v>684</v>
      </c>
      <c r="B160" s="509" t="s">
        <v>456</v>
      </c>
      <c r="C160" s="509">
        <v>0</v>
      </c>
      <c r="DC160" s="509">
        <v>0</v>
      </c>
      <c r="DI160" s="509">
        <v>0</v>
      </c>
      <c r="HI160" s="509">
        <v>0</v>
      </c>
    </row>
    <row r="161" spans="1:222" s="509" customFormat="1">
      <c r="A161" s="508" t="s">
        <v>685</v>
      </c>
      <c r="B161" s="509" t="s">
        <v>457</v>
      </c>
      <c r="C161" s="509">
        <v>0</v>
      </c>
      <c r="DC161" s="509">
        <v>0</v>
      </c>
      <c r="DI161" s="509">
        <v>0</v>
      </c>
      <c r="HI161" s="509">
        <v>0</v>
      </c>
    </row>
    <row r="162" spans="1:222" s="509" customFormat="1">
      <c r="A162" s="508" t="s">
        <v>686</v>
      </c>
      <c r="B162" s="509" t="s">
        <v>458</v>
      </c>
      <c r="C162" s="509">
        <v>0</v>
      </c>
      <c r="DC162" s="509">
        <v>0</v>
      </c>
      <c r="DI162" s="509">
        <v>0</v>
      </c>
      <c r="HI162" s="509">
        <v>0</v>
      </c>
    </row>
    <row r="163" spans="1:222" s="509" customFormat="1">
      <c r="A163" s="508" t="s">
        <v>687</v>
      </c>
      <c r="B163" s="509" t="s">
        <v>459</v>
      </c>
      <c r="C163" s="509">
        <v>0</v>
      </c>
      <c r="DC163" s="509">
        <v>0</v>
      </c>
      <c r="DI163" s="509">
        <v>0</v>
      </c>
      <c r="HI163" s="509">
        <v>0</v>
      </c>
    </row>
    <row r="164" spans="1:222">
      <c r="C164">
        <f>COUNTA(C6:C163)</f>
        <v>158</v>
      </c>
      <c r="D164">
        <f>SUM(D6:D163)</f>
        <v>0</v>
      </c>
      <c r="E164">
        <f t="shared" ref="E164:BP164" si="0">SUM(E6:E163)</f>
        <v>1</v>
      </c>
      <c r="F164">
        <f t="shared" si="0"/>
        <v>0</v>
      </c>
      <c r="G164">
        <f t="shared" si="0"/>
        <v>0</v>
      </c>
      <c r="H164">
        <f t="shared" si="0"/>
        <v>0</v>
      </c>
      <c r="I164">
        <f t="shared" si="0"/>
        <v>0</v>
      </c>
      <c r="J164">
        <f t="shared" si="0"/>
        <v>0</v>
      </c>
      <c r="K164">
        <f t="shared" si="0"/>
        <v>0</v>
      </c>
      <c r="L164">
        <f t="shared" si="0"/>
        <v>0</v>
      </c>
      <c r="M164">
        <f t="shared" si="0"/>
        <v>0</v>
      </c>
      <c r="N164">
        <f t="shared" si="0"/>
        <v>0</v>
      </c>
      <c r="O164">
        <f t="shared" si="0"/>
        <v>0</v>
      </c>
      <c r="P164">
        <f t="shared" si="0"/>
        <v>0</v>
      </c>
      <c r="Q164">
        <f t="shared" si="0"/>
        <v>0</v>
      </c>
      <c r="R164">
        <f t="shared" si="0"/>
        <v>0</v>
      </c>
      <c r="S164">
        <f t="shared" si="0"/>
        <v>0</v>
      </c>
      <c r="T164">
        <f t="shared" si="0"/>
        <v>0</v>
      </c>
      <c r="U164">
        <f t="shared" si="0"/>
        <v>0</v>
      </c>
      <c r="V164">
        <f t="shared" si="0"/>
        <v>0</v>
      </c>
      <c r="W164">
        <f t="shared" si="0"/>
        <v>1</v>
      </c>
      <c r="X164">
        <f t="shared" si="0"/>
        <v>0</v>
      </c>
      <c r="Y164">
        <f t="shared" si="0"/>
        <v>0</v>
      </c>
      <c r="Z164">
        <f t="shared" si="0"/>
        <v>0</v>
      </c>
      <c r="AA164">
        <f t="shared" si="0"/>
        <v>0</v>
      </c>
      <c r="AB164">
        <f t="shared" si="0"/>
        <v>0</v>
      </c>
      <c r="AC164">
        <f t="shared" si="0"/>
        <v>0</v>
      </c>
      <c r="AD164">
        <f t="shared" si="0"/>
        <v>0</v>
      </c>
      <c r="AE164">
        <f t="shared" si="0"/>
        <v>0</v>
      </c>
      <c r="AF164">
        <f t="shared" si="0"/>
        <v>0</v>
      </c>
      <c r="AG164">
        <f t="shared" si="0"/>
        <v>0</v>
      </c>
      <c r="AH164">
        <f t="shared" si="0"/>
        <v>0</v>
      </c>
      <c r="AI164">
        <f t="shared" si="0"/>
        <v>0</v>
      </c>
      <c r="AJ164">
        <f t="shared" si="0"/>
        <v>0</v>
      </c>
      <c r="AK164">
        <f t="shared" si="0"/>
        <v>0</v>
      </c>
      <c r="AL164">
        <f t="shared" si="0"/>
        <v>0</v>
      </c>
      <c r="AM164">
        <f t="shared" si="0"/>
        <v>0</v>
      </c>
      <c r="AN164">
        <f t="shared" si="0"/>
        <v>0</v>
      </c>
      <c r="AO164">
        <f t="shared" si="0"/>
        <v>0</v>
      </c>
      <c r="AP164">
        <f t="shared" si="0"/>
        <v>0</v>
      </c>
      <c r="AQ164">
        <f t="shared" si="0"/>
        <v>0</v>
      </c>
      <c r="AR164">
        <f t="shared" si="0"/>
        <v>0</v>
      </c>
      <c r="AS164">
        <f t="shared" si="0"/>
        <v>0</v>
      </c>
      <c r="AT164">
        <f t="shared" si="0"/>
        <v>0</v>
      </c>
      <c r="AU164">
        <f t="shared" si="0"/>
        <v>0</v>
      </c>
      <c r="AV164">
        <f t="shared" si="0"/>
        <v>0</v>
      </c>
      <c r="AW164">
        <f t="shared" si="0"/>
        <v>0</v>
      </c>
      <c r="AX164">
        <f t="shared" si="0"/>
        <v>0</v>
      </c>
      <c r="AY164">
        <f t="shared" si="0"/>
        <v>0</v>
      </c>
      <c r="AZ164">
        <f t="shared" si="0"/>
        <v>0</v>
      </c>
      <c r="BA164">
        <f t="shared" si="0"/>
        <v>0</v>
      </c>
      <c r="BB164">
        <f t="shared" si="0"/>
        <v>0</v>
      </c>
      <c r="BC164">
        <f t="shared" si="0"/>
        <v>0</v>
      </c>
      <c r="BD164">
        <f t="shared" si="0"/>
        <v>0</v>
      </c>
      <c r="BE164">
        <f t="shared" si="0"/>
        <v>0</v>
      </c>
      <c r="BF164">
        <f t="shared" si="0"/>
        <v>0</v>
      </c>
      <c r="BG164">
        <f t="shared" si="0"/>
        <v>0</v>
      </c>
      <c r="BH164">
        <f t="shared" si="0"/>
        <v>0</v>
      </c>
      <c r="BI164">
        <f t="shared" si="0"/>
        <v>0</v>
      </c>
      <c r="BJ164">
        <f t="shared" si="0"/>
        <v>0</v>
      </c>
      <c r="BK164">
        <f t="shared" si="0"/>
        <v>0</v>
      </c>
      <c r="BL164">
        <f t="shared" si="0"/>
        <v>0</v>
      </c>
      <c r="BM164">
        <f t="shared" si="0"/>
        <v>0</v>
      </c>
      <c r="BN164">
        <f t="shared" si="0"/>
        <v>0</v>
      </c>
      <c r="BO164">
        <f t="shared" si="0"/>
        <v>0</v>
      </c>
      <c r="BP164">
        <f t="shared" si="0"/>
        <v>1</v>
      </c>
      <c r="BQ164">
        <f t="shared" ref="BQ164:EB164" si="1">SUM(BQ6:BQ163)</f>
        <v>0</v>
      </c>
      <c r="BR164">
        <f t="shared" si="1"/>
        <v>0</v>
      </c>
      <c r="BS164">
        <f t="shared" si="1"/>
        <v>0</v>
      </c>
      <c r="BT164">
        <f t="shared" si="1"/>
        <v>0</v>
      </c>
      <c r="BU164">
        <f t="shared" si="1"/>
        <v>0</v>
      </c>
      <c r="BV164">
        <f t="shared" si="1"/>
        <v>3</v>
      </c>
      <c r="BW164">
        <f t="shared" si="1"/>
        <v>0</v>
      </c>
      <c r="BX164">
        <f t="shared" si="1"/>
        <v>2</v>
      </c>
      <c r="BY164">
        <f t="shared" si="1"/>
        <v>0</v>
      </c>
      <c r="BZ164">
        <f t="shared" si="1"/>
        <v>0</v>
      </c>
      <c r="CA164">
        <f t="shared" si="1"/>
        <v>0</v>
      </c>
      <c r="CB164">
        <f t="shared" si="1"/>
        <v>1</v>
      </c>
      <c r="CC164">
        <f t="shared" si="1"/>
        <v>2</v>
      </c>
      <c r="CD164">
        <f t="shared" si="1"/>
        <v>1</v>
      </c>
      <c r="CE164">
        <f t="shared" si="1"/>
        <v>0</v>
      </c>
      <c r="CF164">
        <f t="shared" si="1"/>
        <v>3</v>
      </c>
      <c r="CG164">
        <f t="shared" si="1"/>
        <v>1</v>
      </c>
      <c r="CH164">
        <f t="shared" si="1"/>
        <v>1</v>
      </c>
      <c r="CI164">
        <f t="shared" si="1"/>
        <v>2</v>
      </c>
      <c r="CJ164">
        <f t="shared" si="1"/>
        <v>0</v>
      </c>
      <c r="CK164">
        <f t="shared" si="1"/>
        <v>0</v>
      </c>
      <c r="CL164">
        <f t="shared" si="1"/>
        <v>3</v>
      </c>
      <c r="CM164">
        <f t="shared" si="1"/>
        <v>0</v>
      </c>
      <c r="CN164">
        <f t="shared" si="1"/>
        <v>2</v>
      </c>
      <c r="CO164">
        <f t="shared" si="1"/>
        <v>0</v>
      </c>
      <c r="CP164">
        <f t="shared" si="1"/>
        <v>0</v>
      </c>
      <c r="CQ164">
        <f t="shared" si="1"/>
        <v>0</v>
      </c>
      <c r="CR164">
        <f t="shared" si="1"/>
        <v>0</v>
      </c>
      <c r="CS164">
        <f t="shared" si="1"/>
        <v>0</v>
      </c>
      <c r="CT164">
        <f t="shared" si="1"/>
        <v>0</v>
      </c>
      <c r="CU164">
        <f t="shared" si="1"/>
        <v>0</v>
      </c>
      <c r="CV164">
        <f t="shared" si="1"/>
        <v>0</v>
      </c>
      <c r="CW164">
        <f t="shared" si="1"/>
        <v>0</v>
      </c>
      <c r="CX164">
        <f t="shared" si="1"/>
        <v>0</v>
      </c>
      <c r="CY164">
        <f t="shared" si="1"/>
        <v>0</v>
      </c>
      <c r="CZ164">
        <f t="shared" si="1"/>
        <v>22</v>
      </c>
      <c r="DA164">
        <f t="shared" si="1"/>
        <v>4</v>
      </c>
      <c r="DB164">
        <f t="shared" si="1"/>
        <v>0</v>
      </c>
      <c r="DC164">
        <f t="shared" si="1"/>
        <v>50</v>
      </c>
      <c r="DD164">
        <f t="shared" si="1"/>
        <v>1</v>
      </c>
      <c r="DE164">
        <f t="shared" si="1"/>
        <v>22</v>
      </c>
      <c r="DF164">
        <f t="shared" si="1"/>
        <v>1</v>
      </c>
      <c r="DG164">
        <f t="shared" si="1"/>
        <v>0</v>
      </c>
      <c r="DH164">
        <f t="shared" si="1"/>
        <v>5</v>
      </c>
      <c r="DI164">
        <f>COUNTA(DI6:DI163)</f>
        <v>157</v>
      </c>
      <c r="DJ164">
        <f t="shared" si="1"/>
        <v>0</v>
      </c>
      <c r="DK164">
        <f t="shared" si="1"/>
        <v>0</v>
      </c>
      <c r="DL164">
        <f t="shared" si="1"/>
        <v>0</v>
      </c>
      <c r="DM164">
        <f t="shared" si="1"/>
        <v>0</v>
      </c>
      <c r="DN164">
        <f t="shared" si="1"/>
        <v>0</v>
      </c>
      <c r="DO164">
        <f t="shared" si="1"/>
        <v>0</v>
      </c>
      <c r="DP164">
        <f t="shared" si="1"/>
        <v>0</v>
      </c>
      <c r="DQ164">
        <f t="shared" si="1"/>
        <v>0</v>
      </c>
      <c r="DR164">
        <f t="shared" si="1"/>
        <v>0</v>
      </c>
      <c r="DS164">
        <f t="shared" si="1"/>
        <v>0</v>
      </c>
      <c r="DT164">
        <f t="shared" si="1"/>
        <v>0</v>
      </c>
      <c r="DU164">
        <f t="shared" si="1"/>
        <v>0</v>
      </c>
      <c r="DV164">
        <f t="shared" si="1"/>
        <v>0</v>
      </c>
      <c r="DW164">
        <f t="shared" si="1"/>
        <v>0</v>
      </c>
      <c r="DX164">
        <f t="shared" si="1"/>
        <v>0</v>
      </c>
      <c r="DY164">
        <f t="shared" si="1"/>
        <v>0</v>
      </c>
      <c r="DZ164">
        <f t="shared" si="1"/>
        <v>0</v>
      </c>
      <c r="EA164">
        <f t="shared" si="1"/>
        <v>0</v>
      </c>
      <c r="EB164">
        <f t="shared" si="1"/>
        <v>0</v>
      </c>
      <c r="EC164">
        <f t="shared" ref="EC164:GN164" si="2">SUM(EC6:EC163)</f>
        <v>0</v>
      </c>
      <c r="ED164">
        <f t="shared" si="2"/>
        <v>0</v>
      </c>
      <c r="EE164">
        <f t="shared" si="2"/>
        <v>0</v>
      </c>
      <c r="EF164">
        <f t="shared" si="2"/>
        <v>0</v>
      </c>
      <c r="EG164">
        <f t="shared" si="2"/>
        <v>0</v>
      </c>
      <c r="EH164">
        <f t="shared" si="2"/>
        <v>0</v>
      </c>
      <c r="EI164">
        <f t="shared" si="2"/>
        <v>0</v>
      </c>
      <c r="EJ164">
        <f t="shared" si="2"/>
        <v>0</v>
      </c>
      <c r="EK164">
        <f t="shared" si="2"/>
        <v>0</v>
      </c>
      <c r="EL164">
        <f t="shared" si="2"/>
        <v>0</v>
      </c>
      <c r="EM164">
        <f t="shared" si="2"/>
        <v>0</v>
      </c>
      <c r="EN164">
        <f t="shared" si="2"/>
        <v>0</v>
      </c>
      <c r="EO164">
        <f t="shared" si="2"/>
        <v>0</v>
      </c>
      <c r="EP164">
        <f t="shared" si="2"/>
        <v>0</v>
      </c>
      <c r="EQ164">
        <f t="shared" si="2"/>
        <v>0</v>
      </c>
      <c r="ER164">
        <f t="shared" si="2"/>
        <v>0</v>
      </c>
      <c r="ES164">
        <f t="shared" si="2"/>
        <v>0</v>
      </c>
      <c r="ET164">
        <f t="shared" si="2"/>
        <v>0</v>
      </c>
      <c r="EU164">
        <f t="shared" si="2"/>
        <v>0</v>
      </c>
      <c r="EV164">
        <f t="shared" si="2"/>
        <v>0</v>
      </c>
      <c r="EW164">
        <f t="shared" si="2"/>
        <v>0</v>
      </c>
      <c r="EX164">
        <f t="shared" si="2"/>
        <v>0</v>
      </c>
      <c r="EY164">
        <f t="shared" si="2"/>
        <v>0</v>
      </c>
      <c r="EZ164">
        <f t="shared" si="2"/>
        <v>0</v>
      </c>
      <c r="FA164">
        <f t="shared" si="2"/>
        <v>0</v>
      </c>
      <c r="FB164">
        <f t="shared" si="2"/>
        <v>0</v>
      </c>
      <c r="FC164">
        <f t="shared" si="2"/>
        <v>0</v>
      </c>
      <c r="FD164">
        <f t="shared" si="2"/>
        <v>0</v>
      </c>
      <c r="FE164">
        <f t="shared" si="2"/>
        <v>0</v>
      </c>
      <c r="FF164">
        <f t="shared" si="2"/>
        <v>0</v>
      </c>
      <c r="FG164">
        <f t="shared" si="2"/>
        <v>0</v>
      </c>
      <c r="FH164">
        <f t="shared" si="2"/>
        <v>0</v>
      </c>
      <c r="FI164">
        <f t="shared" si="2"/>
        <v>0</v>
      </c>
      <c r="FJ164">
        <f t="shared" si="2"/>
        <v>0</v>
      </c>
      <c r="FK164">
        <f t="shared" si="2"/>
        <v>0</v>
      </c>
      <c r="FL164">
        <f t="shared" si="2"/>
        <v>0</v>
      </c>
      <c r="FM164">
        <f t="shared" si="2"/>
        <v>0</v>
      </c>
      <c r="FN164">
        <f t="shared" si="2"/>
        <v>0</v>
      </c>
      <c r="FO164">
        <f t="shared" si="2"/>
        <v>0</v>
      </c>
      <c r="FP164">
        <f t="shared" si="2"/>
        <v>0</v>
      </c>
      <c r="FQ164">
        <f t="shared" si="2"/>
        <v>0</v>
      </c>
      <c r="FR164">
        <f t="shared" si="2"/>
        <v>0</v>
      </c>
      <c r="FS164">
        <f t="shared" si="2"/>
        <v>0</v>
      </c>
      <c r="FT164">
        <f t="shared" si="2"/>
        <v>0</v>
      </c>
      <c r="FU164">
        <f t="shared" si="2"/>
        <v>0</v>
      </c>
      <c r="FV164">
        <f t="shared" si="2"/>
        <v>0</v>
      </c>
      <c r="FW164">
        <f t="shared" si="2"/>
        <v>0</v>
      </c>
      <c r="FX164">
        <f t="shared" si="2"/>
        <v>0</v>
      </c>
      <c r="FY164">
        <f t="shared" si="2"/>
        <v>0</v>
      </c>
      <c r="FZ164">
        <f t="shared" si="2"/>
        <v>0</v>
      </c>
      <c r="GA164">
        <f t="shared" si="2"/>
        <v>0</v>
      </c>
      <c r="GB164">
        <f t="shared" si="2"/>
        <v>0</v>
      </c>
      <c r="GC164">
        <f t="shared" si="2"/>
        <v>0</v>
      </c>
      <c r="GD164">
        <f t="shared" si="2"/>
        <v>0</v>
      </c>
      <c r="GE164">
        <f t="shared" si="2"/>
        <v>0</v>
      </c>
      <c r="GF164">
        <f t="shared" si="2"/>
        <v>0</v>
      </c>
      <c r="GG164">
        <f t="shared" si="2"/>
        <v>0</v>
      </c>
      <c r="GH164">
        <f t="shared" si="2"/>
        <v>0</v>
      </c>
      <c r="GI164">
        <f t="shared" si="2"/>
        <v>0</v>
      </c>
      <c r="GJ164">
        <f t="shared" si="2"/>
        <v>0</v>
      </c>
      <c r="GK164">
        <f t="shared" si="2"/>
        <v>0</v>
      </c>
      <c r="GL164">
        <f t="shared" si="2"/>
        <v>0</v>
      </c>
      <c r="GM164">
        <f t="shared" si="2"/>
        <v>0</v>
      </c>
      <c r="GN164">
        <f t="shared" si="2"/>
        <v>0</v>
      </c>
      <c r="GO164">
        <f t="shared" ref="GO164:HN164" si="3">SUM(GO6:GO163)</f>
        <v>0</v>
      </c>
      <c r="GP164">
        <f t="shared" si="3"/>
        <v>0</v>
      </c>
      <c r="GQ164">
        <f t="shared" si="3"/>
        <v>0</v>
      </c>
      <c r="GR164">
        <f t="shared" si="3"/>
        <v>0</v>
      </c>
      <c r="GS164">
        <f t="shared" si="3"/>
        <v>0</v>
      </c>
      <c r="GT164">
        <f t="shared" si="3"/>
        <v>0</v>
      </c>
      <c r="GU164">
        <f t="shared" si="3"/>
        <v>0</v>
      </c>
      <c r="GV164">
        <f t="shared" si="3"/>
        <v>0</v>
      </c>
      <c r="GW164">
        <f t="shared" si="3"/>
        <v>0</v>
      </c>
      <c r="GX164">
        <f t="shared" si="3"/>
        <v>0</v>
      </c>
      <c r="GY164">
        <f t="shared" si="3"/>
        <v>0</v>
      </c>
      <c r="GZ164">
        <f t="shared" si="3"/>
        <v>0</v>
      </c>
      <c r="HA164">
        <f t="shared" si="3"/>
        <v>0</v>
      </c>
      <c r="HB164">
        <f t="shared" si="3"/>
        <v>0</v>
      </c>
      <c r="HC164">
        <f t="shared" si="3"/>
        <v>0</v>
      </c>
      <c r="HD164">
        <f t="shared" si="3"/>
        <v>0</v>
      </c>
      <c r="HE164">
        <f t="shared" si="3"/>
        <v>0</v>
      </c>
      <c r="HF164">
        <f t="shared" si="3"/>
        <v>1</v>
      </c>
      <c r="HG164">
        <f t="shared" si="3"/>
        <v>0</v>
      </c>
      <c r="HH164">
        <f t="shared" si="3"/>
        <v>0</v>
      </c>
      <c r="HI164">
        <f t="shared" si="3"/>
        <v>1</v>
      </c>
      <c r="HJ164">
        <f t="shared" si="3"/>
        <v>0</v>
      </c>
      <c r="HK164">
        <f t="shared" si="3"/>
        <v>0</v>
      </c>
      <c r="HL164">
        <f t="shared" si="3"/>
        <v>0</v>
      </c>
      <c r="HM164">
        <f t="shared" si="3"/>
        <v>0</v>
      </c>
      <c r="HN164">
        <f t="shared" si="3"/>
        <v>0</v>
      </c>
    </row>
  </sheetData>
  <autoFilter ref="A5:HN163" xr:uid="{00000000-0009-0000-0000-00001D000000}"/>
  <phoneticPr fontId="5"/>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E00-000000000000}">
  <sheetPr codeName="Sheet31"/>
  <dimension ref="A1:B158"/>
  <sheetViews>
    <sheetView topLeftCell="A43" workbookViewId="0">
      <selection activeCell="G26" sqref="G26"/>
    </sheetView>
  </sheetViews>
  <sheetFormatPr defaultRowHeight="12"/>
  <sheetData>
    <row r="1" spans="1:2">
      <c r="A1" t="s">
        <v>303</v>
      </c>
      <c r="B1" t="s">
        <v>532</v>
      </c>
    </row>
    <row r="2" spans="1:2">
      <c r="A2" t="s">
        <v>305</v>
      </c>
      <c r="B2" t="s">
        <v>533</v>
      </c>
    </row>
    <row r="3" spans="1:2">
      <c r="A3" t="s">
        <v>306</v>
      </c>
      <c r="B3" t="s">
        <v>534</v>
      </c>
    </row>
    <row r="4" spans="1:2">
      <c r="A4" t="s">
        <v>307</v>
      </c>
      <c r="B4" t="s">
        <v>535</v>
      </c>
    </row>
    <row r="5" spans="1:2">
      <c r="A5" t="s">
        <v>308</v>
      </c>
      <c r="B5" t="s">
        <v>536</v>
      </c>
    </row>
    <row r="6" spans="1:2">
      <c r="A6" t="s">
        <v>309</v>
      </c>
      <c r="B6" t="s">
        <v>537</v>
      </c>
    </row>
    <row r="7" spans="1:2">
      <c r="A7" t="s">
        <v>310</v>
      </c>
      <c r="B7" t="s">
        <v>538</v>
      </c>
    </row>
    <row r="8" spans="1:2">
      <c r="A8" t="s">
        <v>313</v>
      </c>
      <c r="B8" t="s">
        <v>539</v>
      </c>
    </row>
    <row r="9" spans="1:2">
      <c r="A9" t="s">
        <v>314</v>
      </c>
      <c r="B9" t="s">
        <v>540</v>
      </c>
    </row>
    <row r="10" spans="1:2">
      <c r="A10" t="s">
        <v>315</v>
      </c>
      <c r="B10" t="s">
        <v>541</v>
      </c>
    </row>
    <row r="11" spans="1:2">
      <c r="A11" t="s">
        <v>316</v>
      </c>
      <c r="B11" t="s">
        <v>542</v>
      </c>
    </row>
    <row r="12" spans="1:2">
      <c r="A12" t="s">
        <v>317</v>
      </c>
      <c r="B12" t="s">
        <v>543</v>
      </c>
    </row>
    <row r="13" spans="1:2">
      <c r="A13" t="s">
        <v>318</v>
      </c>
      <c r="B13" t="s">
        <v>544</v>
      </c>
    </row>
    <row r="14" spans="1:2">
      <c r="A14" t="s">
        <v>319</v>
      </c>
      <c r="B14" t="s">
        <v>545</v>
      </c>
    </row>
    <row r="15" spans="1:2">
      <c r="A15" t="s">
        <v>320</v>
      </c>
      <c r="B15" t="s">
        <v>546</v>
      </c>
    </row>
    <row r="16" spans="1:2">
      <c r="A16" t="s">
        <v>321</v>
      </c>
      <c r="B16" t="s">
        <v>547</v>
      </c>
    </row>
    <row r="17" spans="1:2">
      <c r="A17" t="s">
        <v>322</v>
      </c>
      <c r="B17" t="s">
        <v>548</v>
      </c>
    </row>
    <row r="18" spans="1:2">
      <c r="A18" t="s">
        <v>323</v>
      </c>
      <c r="B18" t="s">
        <v>549</v>
      </c>
    </row>
    <row r="19" spans="1:2">
      <c r="A19" t="s">
        <v>324</v>
      </c>
      <c r="B19" t="s">
        <v>550</v>
      </c>
    </row>
    <row r="20" spans="1:2">
      <c r="A20" t="s">
        <v>325</v>
      </c>
      <c r="B20" t="s">
        <v>551</v>
      </c>
    </row>
    <row r="21" spans="1:2">
      <c r="A21" t="s">
        <v>326</v>
      </c>
      <c r="B21" t="s">
        <v>552</v>
      </c>
    </row>
    <row r="22" spans="1:2">
      <c r="A22" t="s">
        <v>327</v>
      </c>
      <c r="B22" t="s">
        <v>553</v>
      </c>
    </row>
    <row r="23" spans="1:2">
      <c r="A23" t="s">
        <v>328</v>
      </c>
      <c r="B23" t="s">
        <v>554</v>
      </c>
    </row>
    <row r="24" spans="1:2">
      <c r="A24" t="s">
        <v>329</v>
      </c>
      <c r="B24" t="s">
        <v>555</v>
      </c>
    </row>
    <row r="25" spans="1:2">
      <c r="A25" t="s">
        <v>330</v>
      </c>
      <c r="B25" t="s">
        <v>556</v>
      </c>
    </row>
    <row r="26" spans="1:2">
      <c r="A26" t="s">
        <v>1438</v>
      </c>
      <c r="B26" t="s">
        <v>557</v>
      </c>
    </row>
    <row r="27" spans="1:2">
      <c r="A27" t="s">
        <v>331</v>
      </c>
      <c r="B27" t="s">
        <v>558</v>
      </c>
    </row>
    <row r="28" spans="1:2">
      <c r="A28" t="s">
        <v>332</v>
      </c>
      <c r="B28" t="s">
        <v>559</v>
      </c>
    </row>
    <row r="29" spans="1:2">
      <c r="A29" t="s">
        <v>333</v>
      </c>
      <c r="B29" t="s">
        <v>560</v>
      </c>
    </row>
    <row r="30" spans="1:2">
      <c r="A30" t="s">
        <v>334</v>
      </c>
      <c r="B30" t="s">
        <v>561</v>
      </c>
    </row>
    <row r="31" spans="1:2">
      <c r="A31" t="s">
        <v>2778</v>
      </c>
      <c r="B31" t="s">
        <v>562</v>
      </c>
    </row>
    <row r="32" spans="1:2">
      <c r="A32" t="s">
        <v>336</v>
      </c>
      <c r="B32" t="s">
        <v>563</v>
      </c>
    </row>
    <row r="33" spans="1:2">
      <c r="A33" t="s">
        <v>337</v>
      </c>
      <c r="B33" t="s">
        <v>564</v>
      </c>
    </row>
    <row r="34" spans="1:2">
      <c r="A34" t="s">
        <v>338</v>
      </c>
      <c r="B34" t="s">
        <v>565</v>
      </c>
    </row>
    <row r="35" spans="1:2">
      <c r="A35" t="s">
        <v>339</v>
      </c>
      <c r="B35" t="s">
        <v>566</v>
      </c>
    </row>
    <row r="36" spans="1:2">
      <c r="A36" t="s">
        <v>340</v>
      </c>
      <c r="B36" t="s">
        <v>567</v>
      </c>
    </row>
    <row r="37" spans="1:2">
      <c r="A37" t="s">
        <v>341</v>
      </c>
      <c r="B37" t="s">
        <v>568</v>
      </c>
    </row>
    <row r="38" spans="1:2">
      <c r="A38" t="s">
        <v>342</v>
      </c>
      <c r="B38" t="s">
        <v>569</v>
      </c>
    </row>
    <row r="39" spans="1:2">
      <c r="A39" t="s">
        <v>343</v>
      </c>
      <c r="B39" t="s">
        <v>570</v>
      </c>
    </row>
    <row r="40" spans="1:2">
      <c r="A40" t="s">
        <v>345</v>
      </c>
      <c r="B40" t="s">
        <v>2779</v>
      </c>
    </row>
    <row r="41" spans="1:2">
      <c r="A41" t="s">
        <v>346</v>
      </c>
      <c r="B41" t="s">
        <v>571</v>
      </c>
    </row>
    <row r="42" spans="1:2">
      <c r="A42" t="s">
        <v>347</v>
      </c>
      <c r="B42" t="s">
        <v>572</v>
      </c>
    </row>
    <row r="43" spans="1:2">
      <c r="A43" t="s">
        <v>348</v>
      </c>
      <c r="B43" t="s">
        <v>573</v>
      </c>
    </row>
    <row r="44" spans="1:2">
      <c r="A44" t="s">
        <v>349</v>
      </c>
      <c r="B44" t="s">
        <v>574</v>
      </c>
    </row>
    <row r="45" spans="1:2">
      <c r="A45" t="s">
        <v>1441</v>
      </c>
      <c r="B45" t="s">
        <v>575</v>
      </c>
    </row>
    <row r="46" spans="1:2">
      <c r="A46" t="s">
        <v>350</v>
      </c>
      <c r="B46" t="s">
        <v>576</v>
      </c>
    </row>
    <row r="47" spans="1:2">
      <c r="A47" t="s">
        <v>351</v>
      </c>
      <c r="B47" t="s">
        <v>577</v>
      </c>
    </row>
    <row r="48" spans="1:2">
      <c r="A48" t="s">
        <v>352</v>
      </c>
      <c r="B48" t="s">
        <v>578</v>
      </c>
    </row>
    <row r="49" spans="1:2">
      <c r="A49" t="s">
        <v>353</v>
      </c>
      <c r="B49" t="s">
        <v>579</v>
      </c>
    </row>
    <row r="50" spans="1:2">
      <c r="A50" t="s">
        <v>355</v>
      </c>
      <c r="B50" t="s">
        <v>580</v>
      </c>
    </row>
    <row r="51" spans="1:2">
      <c r="A51" t="s">
        <v>356</v>
      </c>
      <c r="B51" t="s">
        <v>581</v>
      </c>
    </row>
    <row r="52" spans="1:2">
      <c r="A52" t="s">
        <v>357</v>
      </c>
      <c r="B52" t="s">
        <v>582</v>
      </c>
    </row>
    <row r="53" spans="1:2">
      <c r="A53" t="s">
        <v>358</v>
      </c>
      <c r="B53" t="s">
        <v>583</v>
      </c>
    </row>
    <row r="54" spans="1:2">
      <c r="A54" t="s">
        <v>359</v>
      </c>
      <c r="B54" t="s">
        <v>584</v>
      </c>
    </row>
    <row r="55" spans="1:2">
      <c r="A55" t="s">
        <v>360</v>
      </c>
      <c r="B55" t="s">
        <v>585</v>
      </c>
    </row>
    <row r="56" spans="1:2">
      <c r="A56" t="s">
        <v>361</v>
      </c>
      <c r="B56" t="s">
        <v>586</v>
      </c>
    </row>
    <row r="57" spans="1:2">
      <c r="A57" t="s">
        <v>362</v>
      </c>
      <c r="B57" t="s">
        <v>587</v>
      </c>
    </row>
    <row r="58" spans="1:2">
      <c r="A58" t="s">
        <v>363</v>
      </c>
      <c r="B58" t="s">
        <v>588</v>
      </c>
    </row>
    <row r="59" spans="1:2">
      <c r="A59" t="s">
        <v>364</v>
      </c>
      <c r="B59" t="s">
        <v>589</v>
      </c>
    </row>
    <row r="60" spans="1:2">
      <c r="A60" t="s">
        <v>365</v>
      </c>
      <c r="B60" t="s">
        <v>590</v>
      </c>
    </row>
    <row r="61" spans="1:2">
      <c r="A61" t="s">
        <v>366</v>
      </c>
      <c r="B61" t="s">
        <v>591</v>
      </c>
    </row>
    <row r="62" spans="1:2">
      <c r="A62" t="s">
        <v>367</v>
      </c>
      <c r="B62" t="s">
        <v>592</v>
      </c>
    </row>
    <row r="63" spans="1:2">
      <c r="A63" t="s">
        <v>368</v>
      </c>
      <c r="B63" t="s">
        <v>593</v>
      </c>
    </row>
    <row r="64" spans="1:2">
      <c r="A64" t="s">
        <v>369</v>
      </c>
      <c r="B64" t="s">
        <v>594</v>
      </c>
    </row>
    <row r="65" spans="1:2">
      <c r="A65" t="s">
        <v>370</v>
      </c>
      <c r="B65" t="s">
        <v>595</v>
      </c>
    </row>
    <row r="66" spans="1:2">
      <c r="A66" t="s">
        <v>3493</v>
      </c>
      <c r="B66" t="s">
        <v>596</v>
      </c>
    </row>
    <row r="67" spans="1:2">
      <c r="A67" t="s">
        <v>371</v>
      </c>
      <c r="B67" t="s">
        <v>597</v>
      </c>
    </row>
    <row r="68" spans="1:2">
      <c r="A68" t="s">
        <v>372</v>
      </c>
      <c r="B68" t="s">
        <v>598</v>
      </c>
    </row>
    <row r="69" spans="1:2">
      <c r="A69" t="s">
        <v>373</v>
      </c>
      <c r="B69" t="s">
        <v>599</v>
      </c>
    </row>
    <row r="70" spans="1:2">
      <c r="A70" t="s">
        <v>374</v>
      </c>
      <c r="B70" t="s">
        <v>600</v>
      </c>
    </row>
    <row r="71" spans="1:2">
      <c r="A71" t="s">
        <v>375</v>
      </c>
      <c r="B71" t="s">
        <v>601</v>
      </c>
    </row>
    <row r="72" spans="1:2">
      <c r="A72" t="s">
        <v>376</v>
      </c>
      <c r="B72" t="s">
        <v>602</v>
      </c>
    </row>
    <row r="73" spans="1:2">
      <c r="A73" t="s">
        <v>377</v>
      </c>
      <c r="B73" t="s">
        <v>603</v>
      </c>
    </row>
    <row r="74" spans="1:2">
      <c r="A74" t="s">
        <v>378</v>
      </c>
      <c r="B74" t="s">
        <v>604</v>
      </c>
    </row>
    <row r="75" spans="1:2">
      <c r="A75" t="s">
        <v>379</v>
      </c>
      <c r="B75" t="s">
        <v>605</v>
      </c>
    </row>
    <row r="76" spans="1:2">
      <c r="A76" t="s">
        <v>380</v>
      </c>
      <c r="B76" t="s">
        <v>606</v>
      </c>
    </row>
    <row r="77" spans="1:2">
      <c r="A77" t="s">
        <v>381</v>
      </c>
      <c r="B77" t="s">
        <v>607</v>
      </c>
    </row>
    <row r="78" spans="1:2">
      <c r="A78" t="s">
        <v>1827</v>
      </c>
      <c r="B78" t="s">
        <v>2184</v>
      </c>
    </row>
    <row r="79" spans="1:2">
      <c r="A79" t="s">
        <v>382</v>
      </c>
      <c r="B79" t="s">
        <v>608</v>
      </c>
    </row>
    <row r="80" spans="1:2">
      <c r="A80" t="s">
        <v>2780</v>
      </c>
      <c r="B80" t="s">
        <v>609</v>
      </c>
    </row>
    <row r="81" spans="1:2">
      <c r="A81" t="s">
        <v>2781</v>
      </c>
      <c r="B81" t="s">
        <v>610</v>
      </c>
    </row>
    <row r="82" spans="1:2">
      <c r="A82" t="s">
        <v>384</v>
      </c>
      <c r="B82" t="s">
        <v>611</v>
      </c>
    </row>
    <row r="83" spans="1:2">
      <c r="A83" t="s">
        <v>385</v>
      </c>
      <c r="B83" t="s">
        <v>612</v>
      </c>
    </row>
    <row r="84" spans="1:2">
      <c r="A84" t="s">
        <v>386</v>
      </c>
      <c r="B84" t="s">
        <v>613</v>
      </c>
    </row>
    <row r="85" spans="1:2">
      <c r="A85" t="s">
        <v>387</v>
      </c>
      <c r="B85" t="s">
        <v>614</v>
      </c>
    </row>
    <row r="86" spans="1:2">
      <c r="A86" t="s">
        <v>388</v>
      </c>
      <c r="B86" t="s">
        <v>615</v>
      </c>
    </row>
    <row r="87" spans="1:2">
      <c r="A87" t="s">
        <v>389</v>
      </c>
      <c r="B87" t="s">
        <v>616</v>
      </c>
    </row>
    <row r="88" spans="1:2">
      <c r="A88" t="s">
        <v>390</v>
      </c>
      <c r="B88" t="s">
        <v>617</v>
      </c>
    </row>
    <row r="89" spans="1:2">
      <c r="A89" t="s">
        <v>391</v>
      </c>
      <c r="B89" t="s">
        <v>618</v>
      </c>
    </row>
    <row r="90" spans="1:2">
      <c r="A90" t="s">
        <v>392</v>
      </c>
      <c r="B90" t="s">
        <v>619</v>
      </c>
    </row>
    <row r="91" spans="1:2">
      <c r="A91" t="s">
        <v>393</v>
      </c>
      <c r="B91" t="s">
        <v>620</v>
      </c>
    </row>
    <row r="92" spans="1:2">
      <c r="A92" t="s">
        <v>394</v>
      </c>
      <c r="B92" t="s">
        <v>621</v>
      </c>
    </row>
    <row r="93" spans="1:2">
      <c r="A93" t="s">
        <v>395</v>
      </c>
      <c r="B93" t="s">
        <v>622</v>
      </c>
    </row>
    <row r="94" spans="1:2">
      <c r="A94" t="s">
        <v>396</v>
      </c>
      <c r="B94" t="s">
        <v>623</v>
      </c>
    </row>
    <row r="95" spans="1:2">
      <c r="A95" t="s">
        <v>397</v>
      </c>
      <c r="B95" t="s">
        <v>624</v>
      </c>
    </row>
    <row r="96" spans="1:2">
      <c r="A96" t="s">
        <v>398</v>
      </c>
      <c r="B96" t="s">
        <v>625</v>
      </c>
    </row>
    <row r="97" spans="1:2">
      <c r="A97" t="s">
        <v>399</v>
      </c>
      <c r="B97" t="s">
        <v>626</v>
      </c>
    </row>
    <row r="98" spans="1:2">
      <c r="A98" t="s">
        <v>400</v>
      </c>
      <c r="B98" t="s">
        <v>627</v>
      </c>
    </row>
    <row r="99" spans="1:2">
      <c r="A99" t="s">
        <v>401</v>
      </c>
      <c r="B99" t="s">
        <v>628</v>
      </c>
    </row>
    <row r="100" spans="1:2">
      <c r="A100" t="s">
        <v>402</v>
      </c>
      <c r="B100" t="s">
        <v>629</v>
      </c>
    </row>
    <row r="101" spans="1:2">
      <c r="A101" t="s">
        <v>403</v>
      </c>
      <c r="B101" t="s">
        <v>630</v>
      </c>
    </row>
    <row r="102" spans="1:2">
      <c r="A102" t="s">
        <v>404</v>
      </c>
      <c r="B102" t="s">
        <v>631</v>
      </c>
    </row>
    <row r="103" spans="1:2">
      <c r="A103" t="s">
        <v>405</v>
      </c>
      <c r="B103" t="s">
        <v>632</v>
      </c>
    </row>
    <row r="104" spans="1:2">
      <c r="A104" t="s">
        <v>406</v>
      </c>
      <c r="B104" t="s">
        <v>633</v>
      </c>
    </row>
    <row r="105" spans="1:2">
      <c r="A105" t="s">
        <v>407</v>
      </c>
      <c r="B105" t="s">
        <v>634</v>
      </c>
    </row>
    <row r="106" spans="1:2">
      <c r="A106" t="s">
        <v>408</v>
      </c>
      <c r="B106" t="s">
        <v>635</v>
      </c>
    </row>
    <row r="107" spans="1:2">
      <c r="A107" t="s">
        <v>409</v>
      </c>
      <c r="B107" t="s">
        <v>636</v>
      </c>
    </row>
    <row r="108" spans="1:2">
      <c r="A108" t="s">
        <v>410</v>
      </c>
      <c r="B108" t="s">
        <v>637</v>
      </c>
    </row>
    <row r="109" spans="1:2">
      <c r="A109" t="s">
        <v>411</v>
      </c>
      <c r="B109" t="s">
        <v>638</v>
      </c>
    </row>
    <row r="110" spans="1:2">
      <c r="A110" t="s">
        <v>412</v>
      </c>
      <c r="B110" t="s">
        <v>639</v>
      </c>
    </row>
    <row r="111" spans="1:2">
      <c r="A111" t="s">
        <v>413</v>
      </c>
      <c r="B111" t="s">
        <v>640</v>
      </c>
    </row>
    <row r="112" spans="1:2">
      <c r="A112" t="s">
        <v>414</v>
      </c>
      <c r="B112" t="s">
        <v>641</v>
      </c>
    </row>
    <row r="113" spans="1:2">
      <c r="A113" t="s">
        <v>415</v>
      </c>
      <c r="B113" t="s">
        <v>642</v>
      </c>
    </row>
    <row r="114" spans="1:2">
      <c r="A114" t="s">
        <v>1913</v>
      </c>
      <c r="B114" t="s">
        <v>643</v>
      </c>
    </row>
    <row r="115" spans="1:2">
      <c r="A115" t="s">
        <v>417</v>
      </c>
      <c r="B115" t="s">
        <v>644</v>
      </c>
    </row>
    <row r="116" spans="1:2">
      <c r="A116" t="s">
        <v>418</v>
      </c>
      <c r="B116" t="s">
        <v>645</v>
      </c>
    </row>
    <row r="117" spans="1:2">
      <c r="A117" t="s">
        <v>419</v>
      </c>
      <c r="B117" t="s">
        <v>646</v>
      </c>
    </row>
    <row r="118" spans="1:2">
      <c r="A118" t="s">
        <v>2782</v>
      </c>
      <c r="B118" t="s">
        <v>647</v>
      </c>
    </row>
    <row r="119" spans="1:2">
      <c r="A119" t="s">
        <v>421</v>
      </c>
      <c r="B119" t="s">
        <v>648</v>
      </c>
    </row>
    <row r="120" spans="1:2">
      <c r="A120" t="s">
        <v>422</v>
      </c>
      <c r="B120" t="s">
        <v>649</v>
      </c>
    </row>
    <row r="121" spans="1:2">
      <c r="A121" t="s">
        <v>423</v>
      </c>
      <c r="B121" t="s">
        <v>650</v>
      </c>
    </row>
    <row r="122" spans="1:2">
      <c r="A122" t="s">
        <v>424</v>
      </c>
      <c r="B122" t="s">
        <v>651</v>
      </c>
    </row>
    <row r="123" spans="1:2">
      <c r="A123" t="s">
        <v>425</v>
      </c>
      <c r="B123" t="s">
        <v>652</v>
      </c>
    </row>
    <row r="124" spans="1:2">
      <c r="A124" t="s">
        <v>426</v>
      </c>
      <c r="B124" t="s">
        <v>653</v>
      </c>
    </row>
    <row r="125" spans="1:2">
      <c r="A125" t="s">
        <v>427</v>
      </c>
      <c r="B125" t="s">
        <v>654</v>
      </c>
    </row>
    <row r="126" spans="1:2">
      <c r="A126" t="s">
        <v>428</v>
      </c>
      <c r="B126" t="s">
        <v>655</v>
      </c>
    </row>
    <row r="127" spans="1:2">
      <c r="A127" t="s">
        <v>429</v>
      </c>
      <c r="B127" t="s">
        <v>656</v>
      </c>
    </row>
    <row r="128" spans="1:2">
      <c r="A128" t="s">
        <v>2783</v>
      </c>
      <c r="B128" t="s">
        <v>657</v>
      </c>
    </row>
    <row r="129" spans="1:2">
      <c r="A129" t="s">
        <v>431</v>
      </c>
      <c r="B129" t="s">
        <v>658</v>
      </c>
    </row>
    <row r="130" spans="1:2">
      <c r="A130" t="s">
        <v>432</v>
      </c>
      <c r="B130" t="s">
        <v>659</v>
      </c>
    </row>
    <row r="131" spans="1:2">
      <c r="A131" t="s">
        <v>433</v>
      </c>
      <c r="B131" t="s">
        <v>660</v>
      </c>
    </row>
    <row r="132" spans="1:2">
      <c r="A132" t="s">
        <v>434</v>
      </c>
      <c r="B132" t="s">
        <v>661</v>
      </c>
    </row>
    <row r="133" spans="1:2">
      <c r="A133" t="s">
        <v>1915</v>
      </c>
      <c r="B133" t="s">
        <v>662</v>
      </c>
    </row>
    <row r="134" spans="1:2">
      <c r="A134" t="s">
        <v>435</v>
      </c>
      <c r="B134" t="s">
        <v>663</v>
      </c>
    </row>
    <row r="135" spans="1:2">
      <c r="A135" t="s">
        <v>436</v>
      </c>
      <c r="B135" t="s">
        <v>664</v>
      </c>
    </row>
    <row r="136" spans="1:2">
      <c r="A136" t="s">
        <v>437</v>
      </c>
      <c r="B136" t="s">
        <v>665</v>
      </c>
    </row>
    <row r="137" spans="1:2">
      <c r="A137" t="s">
        <v>2784</v>
      </c>
      <c r="B137" t="s">
        <v>666</v>
      </c>
    </row>
    <row r="138" spans="1:2">
      <c r="A138" t="s">
        <v>439</v>
      </c>
      <c r="B138" t="s">
        <v>667</v>
      </c>
    </row>
    <row r="139" spans="1:2">
      <c r="A139" t="s">
        <v>440</v>
      </c>
      <c r="B139" t="s">
        <v>668</v>
      </c>
    </row>
    <row r="140" spans="1:2">
      <c r="A140" t="s">
        <v>441</v>
      </c>
      <c r="B140" t="s">
        <v>669</v>
      </c>
    </row>
    <row r="141" spans="1:2">
      <c r="A141" t="s">
        <v>442</v>
      </c>
      <c r="B141" t="s">
        <v>670</v>
      </c>
    </row>
    <row r="142" spans="1:2">
      <c r="A142" t="s">
        <v>443</v>
      </c>
      <c r="B142" t="s">
        <v>671</v>
      </c>
    </row>
    <row r="143" spans="1:2">
      <c r="A143" t="s">
        <v>444</v>
      </c>
      <c r="B143" t="s">
        <v>672</v>
      </c>
    </row>
    <row r="144" spans="1:2">
      <c r="A144" t="s">
        <v>445</v>
      </c>
      <c r="B144" t="s">
        <v>673</v>
      </c>
    </row>
    <row r="145" spans="1:2">
      <c r="A145" t="s">
        <v>446</v>
      </c>
      <c r="B145" t="s">
        <v>674</v>
      </c>
    </row>
    <row r="146" spans="1:2">
      <c r="A146" t="s">
        <v>447</v>
      </c>
      <c r="B146" t="s">
        <v>675</v>
      </c>
    </row>
    <row r="147" spans="1:2">
      <c r="A147" t="s">
        <v>448</v>
      </c>
      <c r="B147" t="s">
        <v>676</v>
      </c>
    </row>
    <row r="148" spans="1:2">
      <c r="A148" t="s">
        <v>449</v>
      </c>
      <c r="B148" t="s">
        <v>677</v>
      </c>
    </row>
    <row r="149" spans="1:2">
      <c r="A149" t="s">
        <v>450</v>
      </c>
      <c r="B149" t="s">
        <v>678</v>
      </c>
    </row>
    <row r="150" spans="1:2">
      <c r="A150" t="s">
        <v>451</v>
      </c>
      <c r="B150" t="s">
        <v>679</v>
      </c>
    </row>
    <row r="151" spans="1:2">
      <c r="A151" t="s">
        <v>452</v>
      </c>
      <c r="B151" t="s">
        <v>680</v>
      </c>
    </row>
    <row r="152" spans="1:2">
      <c r="A152" t="s">
        <v>453</v>
      </c>
      <c r="B152" t="s">
        <v>681</v>
      </c>
    </row>
    <row r="153" spans="1:2">
      <c r="A153" t="s">
        <v>454</v>
      </c>
      <c r="B153" t="s">
        <v>682</v>
      </c>
    </row>
    <row r="154" spans="1:2">
      <c r="A154" t="s">
        <v>455</v>
      </c>
      <c r="B154" t="s">
        <v>683</v>
      </c>
    </row>
    <row r="155" spans="1:2">
      <c r="A155" t="s">
        <v>456</v>
      </c>
      <c r="B155" t="s">
        <v>684</v>
      </c>
    </row>
    <row r="156" spans="1:2">
      <c r="A156" t="s">
        <v>457</v>
      </c>
      <c r="B156" t="s">
        <v>685</v>
      </c>
    </row>
    <row r="157" spans="1:2">
      <c r="A157" t="s">
        <v>458</v>
      </c>
      <c r="B157" t="s">
        <v>686</v>
      </c>
    </row>
    <row r="158" spans="1:2">
      <c r="A158" t="s">
        <v>459</v>
      </c>
      <c r="B158" t="s">
        <v>687</v>
      </c>
    </row>
  </sheetData>
  <phoneticPr fontId="5"/>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31</vt:i4>
      </vt:variant>
      <vt:variant>
        <vt:lpstr>名前付き一覧</vt:lpstr>
      </vt:variant>
      <vt:variant>
        <vt:i4>972</vt:i4>
      </vt:variant>
    </vt:vector>
  </HeadingPairs>
  <TitlesOfParts>
    <vt:vector size="1003" baseType="lpstr">
      <vt:lpstr>表１</vt:lpstr>
      <vt:lpstr>表２</vt:lpstr>
      <vt:lpstr>表３</vt:lpstr>
      <vt:lpstr>表４</vt:lpstr>
      <vt:lpstr>表５</vt:lpstr>
      <vt:lpstr>表６</vt:lpstr>
      <vt:lpstr>表７</vt:lpstr>
      <vt:lpstr>表７ (2)</vt:lpstr>
      <vt:lpstr>表８</vt:lpstr>
      <vt:lpstr>表９</vt:lpstr>
      <vt:lpstr>表10</vt:lpstr>
      <vt:lpstr>表11</vt:lpstr>
      <vt:lpstr>表12</vt:lpstr>
      <vt:lpstr>表13</vt:lpstr>
      <vt:lpstr>表14</vt:lpstr>
      <vt:lpstr>表15</vt:lpstr>
      <vt:lpstr>表16</vt:lpstr>
      <vt:lpstr>参考</vt:lpstr>
      <vt:lpstr>１水濁法</vt:lpstr>
      <vt:lpstr>２水濁総量規制</vt:lpstr>
      <vt:lpstr>３瀬戸内海法</vt:lpstr>
      <vt:lpstr>４湖沼法</vt:lpstr>
      <vt:lpstr>５特定業種調べ</vt:lpstr>
      <vt:lpstr>別紙様式１</vt:lpstr>
      <vt:lpstr>別紙様式１－２</vt:lpstr>
      <vt:lpstr>別紙様式２</vt:lpstr>
      <vt:lpstr>別紙様式３</vt:lpstr>
      <vt:lpstr>別紙様式４</vt:lpstr>
      <vt:lpstr>湖沼追加シート</vt:lpstr>
      <vt:lpstr>別紙様式４追加シート</vt:lpstr>
      <vt:lpstr>Sheet1</vt:lpstr>
      <vt:lpstr>_1001_00_000</vt:lpstr>
      <vt:lpstr>_1001_01_001</vt:lpstr>
      <vt:lpstr>_1001_01_002</vt:lpstr>
      <vt:lpstr>_1001_01_003</vt:lpstr>
      <vt:lpstr>_1001_01_004</vt:lpstr>
      <vt:lpstr>_1001_01_005</vt:lpstr>
      <vt:lpstr>_1001_01_006</vt:lpstr>
      <vt:lpstr>_1001_01_007</vt:lpstr>
      <vt:lpstr>_1001_01_008</vt:lpstr>
      <vt:lpstr>_1001_01_009</vt:lpstr>
      <vt:lpstr>_1001_01_010</vt:lpstr>
      <vt:lpstr>_102_01_001</vt:lpstr>
      <vt:lpstr>_102_01_002</vt:lpstr>
      <vt:lpstr>_102_01_003</vt:lpstr>
      <vt:lpstr>_102_01_004</vt:lpstr>
      <vt:lpstr>_102_01_005</vt:lpstr>
      <vt:lpstr>_102_01_006</vt:lpstr>
      <vt:lpstr>_102_01_007</vt:lpstr>
      <vt:lpstr>_102_01_008</vt:lpstr>
      <vt:lpstr>_102_01_009</vt:lpstr>
      <vt:lpstr>_102_01_010</vt:lpstr>
      <vt:lpstr>_102_01_011</vt:lpstr>
      <vt:lpstr>_102_02_002</vt:lpstr>
      <vt:lpstr>_102_02_003</vt:lpstr>
      <vt:lpstr>_102_02_004</vt:lpstr>
      <vt:lpstr>_102_02_005</vt:lpstr>
      <vt:lpstr>_102_02_006</vt:lpstr>
      <vt:lpstr>_102_02_007</vt:lpstr>
      <vt:lpstr>_102_02_008</vt:lpstr>
      <vt:lpstr>_102_02_009</vt:lpstr>
      <vt:lpstr>_102_02_010</vt:lpstr>
      <vt:lpstr>_102_02_011</vt:lpstr>
      <vt:lpstr>_102_02_012</vt:lpstr>
      <vt:lpstr>_102_02_013</vt:lpstr>
      <vt:lpstr>_103_01_101</vt:lpstr>
      <vt:lpstr>_103_01_102</vt:lpstr>
      <vt:lpstr>_103_01_103</vt:lpstr>
      <vt:lpstr>_103_01_104</vt:lpstr>
      <vt:lpstr>_103_01_105</vt:lpstr>
      <vt:lpstr>_103_01_106</vt:lpstr>
      <vt:lpstr>_103_01_107</vt:lpstr>
      <vt:lpstr>_103_01_108</vt:lpstr>
      <vt:lpstr>_103_01_109</vt:lpstr>
      <vt:lpstr>_103_01_201</vt:lpstr>
      <vt:lpstr>_103_01_202</vt:lpstr>
      <vt:lpstr>_103_01_203</vt:lpstr>
      <vt:lpstr>_103_01_204</vt:lpstr>
      <vt:lpstr>_103_01_205</vt:lpstr>
      <vt:lpstr>_103_01_206</vt:lpstr>
      <vt:lpstr>_103_01_207</vt:lpstr>
      <vt:lpstr>_103_01_208</vt:lpstr>
      <vt:lpstr>_103_01_209</vt:lpstr>
      <vt:lpstr>_103_01_210</vt:lpstr>
      <vt:lpstr>_103_01_211</vt:lpstr>
      <vt:lpstr>_103_01_212</vt:lpstr>
      <vt:lpstr>_103_01_301</vt:lpstr>
      <vt:lpstr>_103_01_302</vt:lpstr>
      <vt:lpstr>_103_01_303</vt:lpstr>
      <vt:lpstr>_103_02_111</vt:lpstr>
      <vt:lpstr>_103_02_112</vt:lpstr>
      <vt:lpstr>_103_02_113</vt:lpstr>
      <vt:lpstr>_103_02_114</vt:lpstr>
      <vt:lpstr>_103_02_121</vt:lpstr>
      <vt:lpstr>_103_02_122</vt:lpstr>
      <vt:lpstr>_103_02_123</vt:lpstr>
      <vt:lpstr>_103_02_124</vt:lpstr>
      <vt:lpstr>_103_02_131</vt:lpstr>
      <vt:lpstr>_103_02_132</vt:lpstr>
      <vt:lpstr>_103_02_133</vt:lpstr>
      <vt:lpstr>_103_02_134</vt:lpstr>
      <vt:lpstr>_103_02_211</vt:lpstr>
      <vt:lpstr>_103_02_212</vt:lpstr>
      <vt:lpstr>_103_02_213</vt:lpstr>
      <vt:lpstr>_103_02_214</vt:lpstr>
      <vt:lpstr>_103_02_215</vt:lpstr>
      <vt:lpstr>_103_02_221</vt:lpstr>
      <vt:lpstr>_103_02_222</vt:lpstr>
      <vt:lpstr>_103_02_223</vt:lpstr>
      <vt:lpstr>_103_02_224</vt:lpstr>
      <vt:lpstr>_103_02_225</vt:lpstr>
      <vt:lpstr>_103_02_231</vt:lpstr>
      <vt:lpstr>_103_02_232</vt:lpstr>
      <vt:lpstr>_103_02_233</vt:lpstr>
      <vt:lpstr>_103_02_234</vt:lpstr>
      <vt:lpstr>_103_02_235</vt:lpstr>
      <vt:lpstr>_103_02_301</vt:lpstr>
      <vt:lpstr>_103_02_302</vt:lpstr>
      <vt:lpstr>_103_02_303</vt:lpstr>
      <vt:lpstr>_103_03_111</vt:lpstr>
      <vt:lpstr>_103_03_112</vt:lpstr>
      <vt:lpstr>_103_03_113</vt:lpstr>
      <vt:lpstr>_103_03_114</vt:lpstr>
      <vt:lpstr>_103_03_121</vt:lpstr>
      <vt:lpstr>_103_03_122</vt:lpstr>
      <vt:lpstr>_103_03_123</vt:lpstr>
      <vt:lpstr>_103_03_124</vt:lpstr>
      <vt:lpstr>_103_03_131</vt:lpstr>
      <vt:lpstr>_103_03_132</vt:lpstr>
      <vt:lpstr>_103_03_133</vt:lpstr>
      <vt:lpstr>_103_03_134</vt:lpstr>
      <vt:lpstr>_103_03_211</vt:lpstr>
      <vt:lpstr>_103_03_212</vt:lpstr>
      <vt:lpstr>_103_03_213</vt:lpstr>
      <vt:lpstr>_103_03_214</vt:lpstr>
      <vt:lpstr>_103_03_215</vt:lpstr>
      <vt:lpstr>_103_03_221</vt:lpstr>
      <vt:lpstr>_103_03_222</vt:lpstr>
      <vt:lpstr>_103_03_223</vt:lpstr>
      <vt:lpstr>_103_03_224</vt:lpstr>
      <vt:lpstr>_103_03_225</vt:lpstr>
      <vt:lpstr>_103_03_231</vt:lpstr>
      <vt:lpstr>_103_03_232</vt:lpstr>
      <vt:lpstr>_103_03_233</vt:lpstr>
      <vt:lpstr>_103_03_234</vt:lpstr>
      <vt:lpstr>_103_03_235</vt:lpstr>
      <vt:lpstr>_103_03_301</vt:lpstr>
      <vt:lpstr>_103_03_302</vt:lpstr>
      <vt:lpstr>_103_03_303</vt:lpstr>
      <vt:lpstr>_103_04_111</vt:lpstr>
      <vt:lpstr>_103_04_112</vt:lpstr>
      <vt:lpstr>_103_04_121</vt:lpstr>
      <vt:lpstr>_103_04_122</vt:lpstr>
      <vt:lpstr>_103_04_131</vt:lpstr>
      <vt:lpstr>_103_04_132</vt:lpstr>
      <vt:lpstr>_103_04_211</vt:lpstr>
      <vt:lpstr>_103_04_212</vt:lpstr>
      <vt:lpstr>_103_04_221</vt:lpstr>
      <vt:lpstr>_103_04_222</vt:lpstr>
      <vt:lpstr>_103_04_231</vt:lpstr>
      <vt:lpstr>_103_04_232</vt:lpstr>
      <vt:lpstr>_103_05_111</vt:lpstr>
      <vt:lpstr>_103_05_112</vt:lpstr>
      <vt:lpstr>_103_05_113</vt:lpstr>
      <vt:lpstr>_103_05_121</vt:lpstr>
      <vt:lpstr>_103_05_122</vt:lpstr>
      <vt:lpstr>_103_05_123</vt:lpstr>
      <vt:lpstr>_103_05_131</vt:lpstr>
      <vt:lpstr>_103_05_132</vt:lpstr>
      <vt:lpstr>_103_05_133</vt:lpstr>
      <vt:lpstr>_103_06_111</vt:lpstr>
      <vt:lpstr>_103_06_112</vt:lpstr>
      <vt:lpstr>_103_06_121</vt:lpstr>
      <vt:lpstr>_103_06_122</vt:lpstr>
      <vt:lpstr>_103_06_131</vt:lpstr>
      <vt:lpstr>_103_06_132</vt:lpstr>
      <vt:lpstr>_103_06_141</vt:lpstr>
      <vt:lpstr>_103_06_142</vt:lpstr>
      <vt:lpstr>_103_06_151</vt:lpstr>
      <vt:lpstr>_103_06_152</vt:lpstr>
      <vt:lpstr>_103_06_161</vt:lpstr>
      <vt:lpstr>_103_06_162</vt:lpstr>
      <vt:lpstr>_103_07_001</vt:lpstr>
      <vt:lpstr>_103_08_101</vt:lpstr>
      <vt:lpstr>_103_08_102</vt:lpstr>
      <vt:lpstr>_103_08_103</vt:lpstr>
      <vt:lpstr>_103_08_104</vt:lpstr>
      <vt:lpstr>_103_08_201</vt:lpstr>
      <vt:lpstr>_103_08_202</vt:lpstr>
      <vt:lpstr>_103_08_203</vt:lpstr>
      <vt:lpstr>_103_08_204</vt:lpstr>
      <vt:lpstr>_103_08_301</vt:lpstr>
      <vt:lpstr>_103_08_302</vt:lpstr>
      <vt:lpstr>_103_08_303</vt:lpstr>
      <vt:lpstr>_103_08_304</vt:lpstr>
      <vt:lpstr>_103_09_101</vt:lpstr>
      <vt:lpstr>_103_09_102</vt:lpstr>
      <vt:lpstr>_103_09_103</vt:lpstr>
      <vt:lpstr>_103_09_104</vt:lpstr>
      <vt:lpstr>_103_09_201</vt:lpstr>
      <vt:lpstr>_103_09_202</vt:lpstr>
      <vt:lpstr>_103_09_203</vt:lpstr>
      <vt:lpstr>_103_09_204</vt:lpstr>
      <vt:lpstr>_103_09_301</vt:lpstr>
      <vt:lpstr>_103_09_302</vt:lpstr>
      <vt:lpstr>_103_09_303</vt:lpstr>
      <vt:lpstr>_103_09_304</vt:lpstr>
      <vt:lpstr>_103_10_001</vt:lpstr>
      <vt:lpstr>_103_10_002</vt:lpstr>
      <vt:lpstr>_103_10_003</vt:lpstr>
      <vt:lpstr>_103_10_004</vt:lpstr>
      <vt:lpstr>_103_10_005</vt:lpstr>
      <vt:lpstr>_103_10_006</vt:lpstr>
      <vt:lpstr>_103_10_007</vt:lpstr>
      <vt:lpstr>_103_10_008</vt:lpstr>
      <vt:lpstr>_103_10_009</vt:lpstr>
      <vt:lpstr>_103_10_010</vt:lpstr>
      <vt:lpstr>_103_10_011</vt:lpstr>
      <vt:lpstr>_103_10_012</vt:lpstr>
      <vt:lpstr>_103_10_012.</vt:lpstr>
      <vt:lpstr>_103_10_013</vt:lpstr>
      <vt:lpstr>_103_10_014</vt:lpstr>
      <vt:lpstr>_103_10_015</vt:lpstr>
      <vt:lpstr>_103_10_016</vt:lpstr>
      <vt:lpstr>_103_10_017</vt:lpstr>
      <vt:lpstr>_103_10_018</vt:lpstr>
      <vt:lpstr>_103_11_001</vt:lpstr>
      <vt:lpstr>_103_11_002</vt:lpstr>
      <vt:lpstr>_103_11_003</vt:lpstr>
      <vt:lpstr>_103_11_004</vt:lpstr>
      <vt:lpstr>_103_11_005</vt:lpstr>
      <vt:lpstr>_103_11_006</vt:lpstr>
      <vt:lpstr>_103_11_007</vt:lpstr>
      <vt:lpstr>_103_11_008</vt:lpstr>
      <vt:lpstr>_103_11_009</vt:lpstr>
      <vt:lpstr>_103_11_010</vt:lpstr>
      <vt:lpstr>_103_11_011</vt:lpstr>
      <vt:lpstr>_103_11_012</vt:lpstr>
      <vt:lpstr>_103_11_013</vt:lpstr>
      <vt:lpstr>_103_11_014</vt:lpstr>
      <vt:lpstr>_103_11_015</vt:lpstr>
      <vt:lpstr>_103_11_016</vt:lpstr>
      <vt:lpstr>_112_00_1</vt:lpstr>
      <vt:lpstr>_112_01_1</vt:lpstr>
      <vt:lpstr>_112_01_1_2</vt:lpstr>
      <vt:lpstr>_112_01_10</vt:lpstr>
      <vt:lpstr>_112_01_11</vt:lpstr>
      <vt:lpstr>_112_01_12</vt:lpstr>
      <vt:lpstr>_112_01_13</vt:lpstr>
      <vt:lpstr>_112_01_14</vt:lpstr>
      <vt:lpstr>_112_01_15</vt:lpstr>
      <vt:lpstr>_112_01_16</vt:lpstr>
      <vt:lpstr>_112_01_17</vt:lpstr>
      <vt:lpstr>_112_01_18</vt:lpstr>
      <vt:lpstr>_112_01_18_2</vt:lpstr>
      <vt:lpstr>_112_01_18_3</vt:lpstr>
      <vt:lpstr>_112_01_19</vt:lpstr>
      <vt:lpstr>_112_01_2</vt:lpstr>
      <vt:lpstr>_112_01_20</vt:lpstr>
      <vt:lpstr>_112_01_21</vt:lpstr>
      <vt:lpstr>_112_01_21_2</vt:lpstr>
      <vt:lpstr>_112_01_21_3</vt:lpstr>
      <vt:lpstr>_112_01_21_4</vt:lpstr>
      <vt:lpstr>_112_01_22</vt:lpstr>
      <vt:lpstr>_112_01_23</vt:lpstr>
      <vt:lpstr>_112_01_23_2</vt:lpstr>
      <vt:lpstr>_112_01_24</vt:lpstr>
      <vt:lpstr>_112_01_25</vt:lpstr>
      <vt:lpstr>_112_01_26</vt:lpstr>
      <vt:lpstr>_112_01_27</vt:lpstr>
      <vt:lpstr>_112_01_28</vt:lpstr>
      <vt:lpstr>_112_01_29</vt:lpstr>
      <vt:lpstr>_112_01_3</vt:lpstr>
      <vt:lpstr>_112_01_30</vt:lpstr>
      <vt:lpstr>_112_01_31</vt:lpstr>
      <vt:lpstr>_112_01_32</vt:lpstr>
      <vt:lpstr>_112_01_33</vt:lpstr>
      <vt:lpstr>_112_01_34</vt:lpstr>
      <vt:lpstr>_112_01_35</vt:lpstr>
      <vt:lpstr>_112_01_36</vt:lpstr>
      <vt:lpstr>_112_01_37</vt:lpstr>
      <vt:lpstr>_112_01_38</vt:lpstr>
      <vt:lpstr>_112_01_38_2</vt:lpstr>
      <vt:lpstr>_112_01_39</vt:lpstr>
      <vt:lpstr>_112_01_4</vt:lpstr>
      <vt:lpstr>_112_01_40</vt:lpstr>
      <vt:lpstr>_112_01_41</vt:lpstr>
      <vt:lpstr>_112_01_42</vt:lpstr>
      <vt:lpstr>_112_01_43</vt:lpstr>
      <vt:lpstr>_112_01_44</vt:lpstr>
      <vt:lpstr>_112_01_45</vt:lpstr>
      <vt:lpstr>_112_01_46</vt:lpstr>
      <vt:lpstr>_112_01_47</vt:lpstr>
      <vt:lpstr>_112_01_48</vt:lpstr>
      <vt:lpstr>_112_01_49</vt:lpstr>
      <vt:lpstr>_112_01_5</vt:lpstr>
      <vt:lpstr>_112_01_50</vt:lpstr>
      <vt:lpstr>_112_01_51</vt:lpstr>
      <vt:lpstr>_112_01_51_2</vt:lpstr>
      <vt:lpstr>_112_01_51_3</vt:lpstr>
      <vt:lpstr>_112_01_52</vt:lpstr>
      <vt:lpstr>_112_01_53</vt:lpstr>
      <vt:lpstr>_112_01_54</vt:lpstr>
      <vt:lpstr>_112_01_55</vt:lpstr>
      <vt:lpstr>_112_01_56</vt:lpstr>
      <vt:lpstr>_112_01_57</vt:lpstr>
      <vt:lpstr>_112_01_58</vt:lpstr>
      <vt:lpstr>_112_01_59</vt:lpstr>
      <vt:lpstr>_112_01_6</vt:lpstr>
      <vt:lpstr>_112_01_60</vt:lpstr>
      <vt:lpstr>_112_01_61</vt:lpstr>
      <vt:lpstr>_112_01_62</vt:lpstr>
      <vt:lpstr>_112_01_63</vt:lpstr>
      <vt:lpstr>_112_01_63_2</vt:lpstr>
      <vt:lpstr>_112_01_63_3</vt:lpstr>
      <vt:lpstr>_112_01_64</vt:lpstr>
      <vt:lpstr>_112_01_64_2</vt:lpstr>
      <vt:lpstr>_112_01_65</vt:lpstr>
      <vt:lpstr>_112_01_66</vt:lpstr>
      <vt:lpstr>_112_01_66_2</vt:lpstr>
      <vt:lpstr>_112_01_66_3</vt:lpstr>
      <vt:lpstr>_112_01_66_4</vt:lpstr>
      <vt:lpstr>_112_01_66_5</vt:lpstr>
      <vt:lpstr>_112_01_66_6</vt:lpstr>
      <vt:lpstr>_112_01_66_7</vt:lpstr>
      <vt:lpstr>_112_01_66_8</vt:lpstr>
      <vt:lpstr>_112_01_67</vt:lpstr>
      <vt:lpstr>_112_01_68</vt:lpstr>
      <vt:lpstr>_112_01_68_2</vt:lpstr>
      <vt:lpstr>_112_01_69</vt:lpstr>
      <vt:lpstr>_112_01_69_2</vt:lpstr>
      <vt:lpstr>_112_01_69_3</vt:lpstr>
      <vt:lpstr>_112_01_7</vt:lpstr>
      <vt:lpstr>_112_01_70</vt:lpstr>
      <vt:lpstr>_112_01_70_2</vt:lpstr>
      <vt:lpstr>_112_01_71</vt:lpstr>
      <vt:lpstr>_112_01_71_2</vt:lpstr>
      <vt:lpstr>_112_01_71_3</vt:lpstr>
      <vt:lpstr>_112_01_71_4</vt:lpstr>
      <vt:lpstr>_112_01_71_5</vt:lpstr>
      <vt:lpstr>_112_01_71_6</vt:lpstr>
      <vt:lpstr>_112_01_72</vt:lpstr>
      <vt:lpstr>_112_01_73</vt:lpstr>
      <vt:lpstr>_112_01_74</vt:lpstr>
      <vt:lpstr>_112_01_75</vt:lpstr>
      <vt:lpstr>_112_01_8</vt:lpstr>
      <vt:lpstr>_112_01_9</vt:lpstr>
      <vt:lpstr>_112_02_1</vt:lpstr>
      <vt:lpstr>_112_02_2</vt:lpstr>
      <vt:lpstr>_112_03_1</vt:lpstr>
      <vt:lpstr>_112_03_2</vt:lpstr>
      <vt:lpstr>_112_04_1</vt:lpstr>
      <vt:lpstr>_121_01_001</vt:lpstr>
      <vt:lpstr>_122_01_101</vt:lpstr>
      <vt:lpstr>_122_01_102</vt:lpstr>
      <vt:lpstr>_122_01_103</vt:lpstr>
      <vt:lpstr>_122_01_201</vt:lpstr>
      <vt:lpstr>_122_01_202</vt:lpstr>
      <vt:lpstr>_122_01_203</vt:lpstr>
      <vt:lpstr>_122_01_301</vt:lpstr>
      <vt:lpstr>_122_01_302</vt:lpstr>
      <vt:lpstr>_122_01_303</vt:lpstr>
      <vt:lpstr>_122_01_401</vt:lpstr>
      <vt:lpstr>_122_01_402</vt:lpstr>
      <vt:lpstr>_122_01_403</vt:lpstr>
      <vt:lpstr>_122_01_501</vt:lpstr>
      <vt:lpstr>_122_01_502</vt:lpstr>
      <vt:lpstr>_122_01_503</vt:lpstr>
      <vt:lpstr>_122_01_601</vt:lpstr>
      <vt:lpstr>_122_01_602</vt:lpstr>
      <vt:lpstr>_122_01_603</vt:lpstr>
      <vt:lpstr>_122_01_701</vt:lpstr>
      <vt:lpstr>_122_01_702</vt:lpstr>
      <vt:lpstr>_122_01_703</vt:lpstr>
      <vt:lpstr>_122_01_801</vt:lpstr>
      <vt:lpstr>_122_01_802</vt:lpstr>
      <vt:lpstr>_122_01_803</vt:lpstr>
      <vt:lpstr>_122_01_901</vt:lpstr>
      <vt:lpstr>_122_01_902</vt:lpstr>
      <vt:lpstr>_122_01_903</vt:lpstr>
      <vt:lpstr>_122_01_904</vt:lpstr>
      <vt:lpstr>_122_01_905</vt:lpstr>
      <vt:lpstr>_122_01_906</vt:lpstr>
      <vt:lpstr>_123_01_001</vt:lpstr>
      <vt:lpstr>_123_01_002</vt:lpstr>
      <vt:lpstr>_123_01_003</vt:lpstr>
      <vt:lpstr>_123_01_004</vt:lpstr>
      <vt:lpstr>_123_01_005</vt:lpstr>
      <vt:lpstr>_123_01_006</vt:lpstr>
      <vt:lpstr>_123_01_007</vt:lpstr>
      <vt:lpstr>_123_01_008</vt:lpstr>
      <vt:lpstr>_123_01_009</vt:lpstr>
      <vt:lpstr>_123_01_010</vt:lpstr>
      <vt:lpstr>_123_01_011</vt:lpstr>
      <vt:lpstr>_123_01_012</vt:lpstr>
      <vt:lpstr>_123_01_013</vt:lpstr>
      <vt:lpstr>_123_01_022</vt:lpstr>
      <vt:lpstr>_123_01_023</vt:lpstr>
      <vt:lpstr>_124_02_001</vt:lpstr>
      <vt:lpstr>_125_02_101</vt:lpstr>
      <vt:lpstr>_125_02_102</vt:lpstr>
      <vt:lpstr>_125_02_103</vt:lpstr>
      <vt:lpstr>_125_02_201</vt:lpstr>
      <vt:lpstr>_125_02_202</vt:lpstr>
      <vt:lpstr>_125_02_203</vt:lpstr>
      <vt:lpstr>_125_02_301</vt:lpstr>
      <vt:lpstr>_125_02_302</vt:lpstr>
      <vt:lpstr>_125_03_303</vt:lpstr>
      <vt:lpstr>_125_03_401</vt:lpstr>
      <vt:lpstr>_125_03_402</vt:lpstr>
      <vt:lpstr>_125_03_403</vt:lpstr>
      <vt:lpstr>_125_03_501</vt:lpstr>
      <vt:lpstr>_125_03_502</vt:lpstr>
      <vt:lpstr>_125_04_503</vt:lpstr>
      <vt:lpstr>_125_04_601</vt:lpstr>
      <vt:lpstr>_125_04_602</vt:lpstr>
      <vt:lpstr>_125_04_603</vt:lpstr>
      <vt:lpstr>_125_04_701</vt:lpstr>
      <vt:lpstr>_125_04_702</vt:lpstr>
      <vt:lpstr>_125_04_703</vt:lpstr>
      <vt:lpstr>_125_04_801</vt:lpstr>
      <vt:lpstr>_125_04_802</vt:lpstr>
      <vt:lpstr>_125_04_803</vt:lpstr>
      <vt:lpstr>_125_04_901</vt:lpstr>
      <vt:lpstr>_125_04_902</vt:lpstr>
      <vt:lpstr>_125_04_903</vt:lpstr>
      <vt:lpstr>_125_04_904</vt:lpstr>
      <vt:lpstr>_125_04_905</vt:lpstr>
      <vt:lpstr>_125_04_906</vt:lpstr>
      <vt:lpstr>_126_04_001</vt:lpstr>
      <vt:lpstr>_126_04_002</vt:lpstr>
      <vt:lpstr>_126_04_003</vt:lpstr>
      <vt:lpstr>_126_04_004</vt:lpstr>
      <vt:lpstr>_126_04_005</vt:lpstr>
      <vt:lpstr>_126_04_006</vt:lpstr>
      <vt:lpstr>_126_04_007</vt:lpstr>
      <vt:lpstr>_126_04_008</vt:lpstr>
      <vt:lpstr>_126_04_009</vt:lpstr>
      <vt:lpstr>_126_04_010</vt:lpstr>
      <vt:lpstr>_126_04_011</vt:lpstr>
      <vt:lpstr>_126_04_012</vt:lpstr>
      <vt:lpstr>_126_04_013</vt:lpstr>
      <vt:lpstr>_126_04_022</vt:lpstr>
      <vt:lpstr>_126_04_023</vt:lpstr>
      <vt:lpstr>_131_00_1</vt:lpstr>
      <vt:lpstr>_131_01_1</vt:lpstr>
      <vt:lpstr>_131_01_1_2</vt:lpstr>
      <vt:lpstr>_131_01_10</vt:lpstr>
      <vt:lpstr>_131_01_11</vt:lpstr>
      <vt:lpstr>_131_01_12</vt:lpstr>
      <vt:lpstr>_131_01_13</vt:lpstr>
      <vt:lpstr>_131_01_14</vt:lpstr>
      <vt:lpstr>_131_01_15</vt:lpstr>
      <vt:lpstr>_131_01_16</vt:lpstr>
      <vt:lpstr>_131_01_17</vt:lpstr>
      <vt:lpstr>_131_01_18</vt:lpstr>
      <vt:lpstr>_131_01_18_2</vt:lpstr>
      <vt:lpstr>_131_01_18_3</vt:lpstr>
      <vt:lpstr>_131_01_19</vt:lpstr>
      <vt:lpstr>_131_01_2</vt:lpstr>
      <vt:lpstr>_131_01_20</vt:lpstr>
      <vt:lpstr>_131_01_21</vt:lpstr>
      <vt:lpstr>_131_01_21_2</vt:lpstr>
      <vt:lpstr>_131_01_21_3</vt:lpstr>
      <vt:lpstr>_131_01_21_4</vt:lpstr>
      <vt:lpstr>_131_01_22</vt:lpstr>
      <vt:lpstr>_131_01_23</vt:lpstr>
      <vt:lpstr>_131_01_23_2</vt:lpstr>
      <vt:lpstr>_131_01_24</vt:lpstr>
      <vt:lpstr>_131_01_25</vt:lpstr>
      <vt:lpstr>_131_01_26</vt:lpstr>
      <vt:lpstr>_131_01_27</vt:lpstr>
      <vt:lpstr>_131_01_28</vt:lpstr>
      <vt:lpstr>_131_01_29</vt:lpstr>
      <vt:lpstr>_131_01_3</vt:lpstr>
      <vt:lpstr>_131_01_30</vt:lpstr>
      <vt:lpstr>_131_01_31</vt:lpstr>
      <vt:lpstr>_131_01_32</vt:lpstr>
      <vt:lpstr>_131_01_33</vt:lpstr>
      <vt:lpstr>_131_01_34</vt:lpstr>
      <vt:lpstr>_131_01_35</vt:lpstr>
      <vt:lpstr>_131_01_36</vt:lpstr>
      <vt:lpstr>_131_01_37</vt:lpstr>
      <vt:lpstr>_131_01_38</vt:lpstr>
      <vt:lpstr>_131_01_38_2</vt:lpstr>
      <vt:lpstr>_131_01_39</vt:lpstr>
      <vt:lpstr>_131_01_4</vt:lpstr>
      <vt:lpstr>_131_01_40</vt:lpstr>
      <vt:lpstr>_131_01_41</vt:lpstr>
      <vt:lpstr>_131_01_42</vt:lpstr>
      <vt:lpstr>_131_01_43</vt:lpstr>
      <vt:lpstr>_131_01_44</vt:lpstr>
      <vt:lpstr>_131_01_45</vt:lpstr>
      <vt:lpstr>_131_01_46</vt:lpstr>
      <vt:lpstr>_131_01_47</vt:lpstr>
      <vt:lpstr>_131_01_48</vt:lpstr>
      <vt:lpstr>_131_01_49</vt:lpstr>
      <vt:lpstr>_131_01_5</vt:lpstr>
      <vt:lpstr>_131_01_50</vt:lpstr>
      <vt:lpstr>_131_01_51</vt:lpstr>
      <vt:lpstr>_131_01_51_2</vt:lpstr>
      <vt:lpstr>_131_01_51_3</vt:lpstr>
      <vt:lpstr>_131_01_52</vt:lpstr>
      <vt:lpstr>_131_01_53</vt:lpstr>
      <vt:lpstr>_131_01_54</vt:lpstr>
      <vt:lpstr>_131_01_55</vt:lpstr>
      <vt:lpstr>_131_01_56</vt:lpstr>
      <vt:lpstr>_131_01_57</vt:lpstr>
      <vt:lpstr>_131_01_58</vt:lpstr>
      <vt:lpstr>_131_01_59</vt:lpstr>
      <vt:lpstr>_131_01_6</vt:lpstr>
      <vt:lpstr>_131_01_60</vt:lpstr>
      <vt:lpstr>_131_01_61</vt:lpstr>
      <vt:lpstr>_131_01_62</vt:lpstr>
      <vt:lpstr>_131_01_63</vt:lpstr>
      <vt:lpstr>_131_01_63_2</vt:lpstr>
      <vt:lpstr>_131_01_63_3</vt:lpstr>
      <vt:lpstr>_131_01_64</vt:lpstr>
      <vt:lpstr>_131_01_64_2</vt:lpstr>
      <vt:lpstr>_131_01_65</vt:lpstr>
      <vt:lpstr>_131_01_66</vt:lpstr>
      <vt:lpstr>_131_01_66_2</vt:lpstr>
      <vt:lpstr>_131_01_66_3</vt:lpstr>
      <vt:lpstr>_131_01_66_4</vt:lpstr>
      <vt:lpstr>_131_01_66_5</vt:lpstr>
      <vt:lpstr>_131_01_66_6</vt:lpstr>
      <vt:lpstr>_131_01_66_7</vt:lpstr>
      <vt:lpstr>_131_01_66_8</vt:lpstr>
      <vt:lpstr>_131_01_67</vt:lpstr>
      <vt:lpstr>_131_01_68</vt:lpstr>
      <vt:lpstr>_131_01_68_2</vt:lpstr>
      <vt:lpstr>_131_01_69</vt:lpstr>
      <vt:lpstr>_131_01_69_2</vt:lpstr>
      <vt:lpstr>_131_01_69_3</vt:lpstr>
      <vt:lpstr>_131_01_7</vt:lpstr>
      <vt:lpstr>_131_01_70</vt:lpstr>
      <vt:lpstr>_131_01_70_2</vt:lpstr>
      <vt:lpstr>_131_01_71</vt:lpstr>
      <vt:lpstr>_131_01_71_2</vt:lpstr>
      <vt:lpstr>_131_01_71_3</vt:lpstr>
      <vt:lpstr>_131_01_71_4</vt:lpstr>
      <vt:lpstr>_131_01_71_5</vt:lpstr>
      <vt:lpstr>_131_01_71_6</vt:lpstr>
      <vt:lpstr>_131_01_72</vt:lpstr>
      <vt:lpstr>_131_01_73</vt:lpstr>
      <vt:lpstr>_131_01_74</vt:lpstr>
      <vt:lpstr>_131_01_75</vt:lpstr>
      <vt:lpstr>_131_01_8</vt:lpstr>
      <vt:lpstr>_131_01_9</vt:lpstr>
      <vt:lpstr>_131_02_01</vt:lpstr>
      <vt:lpstr>_131_02_02</vt:lpstr>
      <vt:lpstr>_131_03_01</vt:lpstr>
      <vt:lpstr>_131_03_02</vt:lpstr>
      <vt:lpstr>_131_04_01</vt:lpstr>
      <vt:lpstr>_132_00_1</vt:lpstr>
      <vt:lpstr>_132_01_1</vt:lpstr>
      <vt:lpstr>_132_01_1_2</vt:lpstr>
      <vt:lpstr>_132_01_10</vt:lpstr>
      <vt:lpstr>_132_01_11</vt:lpstr>
      <vt:lpstr>_132_01_12</vt:lpstr>
      <vt:lpstr>_132_01_13</vt:lpstr>
      <vt:lpstr>_132_01_14</vt:lpstr>
      <vt:lpstr>_132_01_15</vt:lpstr>
      <vt:lpstr>_132_01_16</vt:lpstr>
      <vt:lpstr>_132_01_17</vt:lpstr>
      <vt:lpstr>_132_01_18</vt:lpstr>
      <vt:lpstr>_132_01_18_2</vt:lpstr>
      <vt:lpstr>_132_01_18_3</vt:lpstr>
      <vt:lpstr>_132_01_19</vt:lpstr>
      <vt:lpstr>_132_01_2</vt:lpstr>
      <vt:lpstr>_132_01_20</vt:lpstr>
      <vt:lpstr>_132_01_21</vt:lpstr>
      <vt:lpstr>_132_01_21_2</vt:lpstr>
      <vt:lpstr>_132_01_21_3</vt:lpstr>
      <vt:lpstr>_132_01_21_4</vt:lpstr>
      <vt:lpstr>_132_01_22</vt:lpstr>
      <vt:lpstr>_132_01_23</vt:lpstr>
      <vt:lpstr>_132_01_23_2</vt:lpstr>
      <vt:lpstr>_132_01_24</vt:lpstr>
      <vt:lpstr>_132_01_25</vt:lpstr>
      <vt:lpstr>_132_01_26</vt:lpstr>
      <vt:lpstr>_132_01_27</vt:lpstr>
      <vt:lpstr>_132_01_28</vt:lpstr>
      <vt:lpstr>_132_01_29</vt:lpstr>
      <vt:lpstr>_132_01_3</vt:lpstr>
      <vt:lpstr>_132_01_30</vt:lpstr>
      <vt:lpstr>_132_01_31</vt:lpstr>
      <vt:lpstr>_132_01_32</vt:lpstr>
      <vt:lpstr>_132_01_33</vt:lpstr>
      <vt:lpstr>_132_01_34</vt:lpstr>
      <vt:lpstr>_132_01_35</vt:lpstr>
      <vt:lpstr>_132_01_36</vt:lpstr>
      <vt:lpstr>_132_01_37</vt:lpstr>
      <vt:lpstr>_132_01_38</vt:lpstr>
      <vt:lpstr>_132_01_38_2</vt:lpstr>
      <vt:lpstr>_132_01_39</vt:lpstr>
      <vt:lpstr>_132_01_4</vt:lpstr>
      <vt:lpstr>_132_01_40</vt:lpstr>
      <vt:lpstr>_132_01_41</vt:lpstr>
      <vt:lpstr>_132_01_42</vt:lpstr>
      <vt:lpstr>_132_01_43</vt:lpstr>
      <vt:lpstr>_132_01_44</vt:lpstr>
      <vt:lpstr>_132_01_45</vt:lpstr>
      <vt:lpstr>_132_01_46</vt:lpstr>
      <vt:lpstr>_132_01_47</vt:lpstr>
      <vt:lpstr>_132_01_48</vt:lpstr>
      <vt:lpstr>_132_01_49</vt:lpstr>
      <vt:lpstr>_132_01_5</vt:lpstr>
      <vt:lpstr>_132_01_50</vt:lpstr>
      <vt:lpstr>_132_01_51</vt:lpstr>
      <vt:lpstr>_132_01_51_2</vt:lpstr>
      <vt:lpstr>_132_01_51_3</vt:lpstr>
      <vt:lpstr>_132_01_52</vt:lpstr>
      <vt:lpstr>_132_01_53</vt:lpstr>
      <vt:lpstr>_132_01_54</vt:lpstr>
      <vt:lpstr>_132_01_55</vt:lpstr>
      <vt:lpstr>_132_01_56</vt:lpstr>
      <vt:lpstr>_132_01_57</vt:lpstr>
      <vt:lpstr>_132_01_58</vt:lpstr>
      <vt:lpstr>_132_01_59</vt:lpstr>
      <vt:lpstr>_132_01_6</vt:lpstr>
      <vt:lpstr>_132_01_60</vt:lpstr>
      <vt:lpstr>_132_01_61</vt:lpstr>
      <vt:lpstr>_132_01_62</vt:lpstr>
      <vt:lpstr>_132_01_63</vt:lpstr>
      <vt:lpstr>_132_01_63_2</vt:lpstr>
      <vt:lpstr>_132_01_63_3</vt:lpstr>
      <vt:lpstr>_132_01_64</vt:lpstr>
      <vt:lpstr>_132_01_64_2</vt:lpstr>
      <vt:lpstr>_132_01_65</vt:lpstr>
      <vt:lpstr>_132_01_66</vt:lpstr>
      <vt:lpstr>_132_01_66_2</vt:lpstr>
      <vt:lpstr>_132_01_66_3</vt:lpstr>
      <vt:lpstr>_132_01_66_4</vt:lpstr>
      <vt:lpstr>_132_01_66_5</vt:lpstr>
      <vt:lpstr>_132_01_66_6</vt:lpstr>
      <vt:lpstr>_132_01_66_7</vt:lpstr>
      <vt:lpstr>_132_01_66_8</vt:lpstr>
      <vt:lpstr>_132_01_67</vt:lpstr>
      <vt:lpstr>_132_01_68</vt:lpstr>
      <vt:lpstr>_132_01_68_2</vt:lpstr>
      <vt:lpstr>_132_01_69</vt:lpstr>
      <vt:lpstr>_132_01_69_2</vt:lpstr>
      <vt:lpstr>_132_01_69_3</vt:lpstr>
      <vt:lpstr>_132_01_7</vt:lpstr>
      <vt:lpstr>_132_01_70</vt:lpstr>
      <vt:lpstr>_132_01_70_2</vt:lpstr>
      <vt:lpstr>_132_01_71</vt:lpstr>
      <vt:lpstr>_132_01_71_2</vt:lpstr>
      <vt:lpstr>_132_01_71_3</vt:lpstr>
      <vt:lpstr>_132_01_71_4</vt:lpstr>
      <vt:lpstr>_132_01_71_5</vt:lpstr>
      <vt:lpstr>_132_01_71_6</vt:lpstr>
      <vt:lpstr>_132_01_72</vt:lpstr>
      <vt:lpstr>_132_01_73</vt:lpstr>
      <vt:lpstr>_132_01_74</vt:lpstr>
      <vt:lpstr>_132_01_75</vt:lpstr>
      <vt:lpstr>_132_01_8</vt:lpstr>
      <vt:lpstr>_132_01_9</vt:lpstr>
      <vt:lpstr>_132_02_01</vt:lpstr>
      <vt:lpstr>_132_02_02</vt:lpstr>
      <vt:lpstr>_132_03_01</vt:lpstr>
      <vt:lpstr>_132_03_02</vt:lpstr>
      <vt:lpstr>_132_04_01</vt:lpstr>
      <vt:lpstr>_1自治体コード</vt:lpstr>
      <vt:lpstr>_1地方公共団体名</vt:lpstr>
      <vt:lpstr>_201_01_001</vt:lpstr>
      <vt:lpstr>_201_01_002</vt:lpstr>
      <vt:lpstr>_201_01_003</vt:lpstr>
      <vt:lpstr>_201_02_101</vt:lpstr>
      <vt:lpstr>_201_02_102</vt:lpstr>
      <vt:lpstr>_201_02_201</vt:lpstr>
      <vt:lpstr>_201_02_202</vt:lpstr>
      <vt:lpstr>_201_02_301</vt:lpstr>
      <vt:lpstr>_201_02_302</vt:lpstr>
      <vt:lpstr>_201_03_101</vt:lpstr>
      <vt:lpstr>_201_03_102</vt:lpstr>
      <vt:lpstr>_201_03_103</vt:lpstr>
      <vt:lpstr>_201_03_104</vt:lpstr>
      <vt:lpstr>_201_03_201</vt:lpstr>
      <vt:lpstr>_201_03_202</vt:lpstr>
      <vt:lpstr>_201_03_203</vt:lpstr>
      <vt:lpstr>_201_03_204</vt:lpstr>
      <vt:lpstr>_201_04_101</vt:lpstr>
      <vt:lpstr>_201_04_102</vt:lpstr>
      <vt:lpstr>_201_04_103</vt:lpstr>
      <vt:lpstr>_201_04_201</vt:lpstr>
      <vt:lpstr>_201_04_202</vt:lpstr>
      <vt:lpstr>_201_04_203</vt:lpstr>
      <vt:lpstr>_201_04_301</vt:lpstr>
      <vt:lpstr>_201_04_302</vt:lpstr>
      <vt:lpstr>_201_04_303</vt:lpstr>
      <vt:lpstr>_201_05_001</vt:lpstr>
      <vt:lpstr>_201_05_002</vt:lpstr>
      <vt:lpstr>_201_05_003</vt:lpstr>
      <vt:lpstr>_201_05_004</vt:lpstr>
      <vt:lpstr>_201_05_005</vt:lpstr>
      <vt:lpstr>_201_05_006</vt:lpstr>
      <vt:lpstr>_201_05_007</vt:lpstr>
      <vt:lpstr>_201_05_008</vt:lpstr>
      <vt:lpstr>_201_05_009</vt:lpstr>
      <vt:lpstr>_201_05_010</vt:lpstr>
      <vt:lpstr>_201_05_011</vt:lpstr>
      <vt:lpstr>_201_06_101</vt:lpstr>
      <vt:lpstr>_201_06_102</vt:lpstr>
      <vt:lpstr>_201_06_103</vt:lpstr>
      <vt:lpstr>_201_06_104</vt:lpstr>
      <vt:lpstr>_201_06_201</vt:lpstr>
      <vt:lpstr>_201_06_202</vt:lpstr>
      <vt:lpstr>_201_06_203</vt:lpstr>
      <vt:lpstr>_201_06_204</vt:lpstr>
      <vt:lpstr>_201_06_301</vt:lpstr>
      <vt:lpstr>_201_06_302</vt:lpstr>
      <vt:lpstr>_201_06_303</vt:lpstr>
      <vt:lpstr>_201_06_304</vt:lpstr>
      <vt:lpstr>_2自治体コード</vt:lpstr>
      <vt:lpstr>_2地方公共団体名</vt:lpstr>
      <vt:lpstr>_301_01_001</vt:lpstr>
      <vt:lpstr>_302_01_001</vt:lpstr>
      <vt:lpstr>_302_01_002</vt:lpstr>
      <vt:lpstr>_302_01_003</vt:lpstr>
      <vt:lpstr>_302_01_004</vt:lpstr>
      <vt:lpstr>_302_01_005</vt:lpstr>
      <vt:lpstr>_302_01_006</vt:lpstr>
      <vt:lpstr>_302_01_007</vt:lpstr>
      <vt:lpstr>_302_01_008</vt:lpstr>
      <vt:lpstr>_302_01_009</vt:lpstr>
      <vt:lpstr>_302_01_010</vt:lpstr>
      <vt:lpstr>_302_01_011</vt:lpstr>
      <vt:lpstr>_302_01_012</vt:lpstr>
      <vt:lpstr>_302_01_013</vt:lpstr>
      <vt:lpstr>_302_01_014</vt:lpstr>
      <vt:lpstr>_302_01_015</vt:lpstr>
      <vt:lpstr>_302_01_016</vt:lpstr>
      <vt:lpstr>_302_01_017</vt:lpstr>
      <vt:lpstr>_302_01_018</vt:lpstr>
      <vt:lpstr>_302_01_019</vt:lpstr>
      <vt:lpstr>_302_01_020</vt:lpstr>
      <vt:lpstr>_302_01_021</vt:lpstr>
      <vt:lpstr>_302_02_001</vt:lpstr>
      <vt:lpstr>_302_02_002</vt:lpstr>
      <vt:lpstr>_302_02_003</vt:lpstr>
      <vt:lpstr>_302_02_004</vt:lpstr>
      <vt:lpstr>_302_02_005</vt:lpstr>
      <vt:lpstr>_302_02_006</vt:lpstr>
      <vt:lpstr>_302_03_001</vt:lpstr>
      <vt:lpstr>_302_03_002</vt:lpstr>
      <vt:lpstr>_302_03_003</vt:lpstr>
      <vt:lpstr>_302_03_004</vt:lpstr>
      <vt:lpstr>_302_03_005</vt:lpstr>
      <vt:lpstr>_302_03_006</vt:lpstr>
      <vt:lpstr>_302_04_001</vt:lpstr>
      <vt:lpstr>_302_04_002</vt:lpstr>
      <vt:lpstr>_302_04_003</vt:lpstr>
      <vt:lpstr>_302_04_004</vt:lpstr>
      <vt:lpstr>_302_04_005</vt:lpstr>
      <vt:lpstr>_302_04_006</vt:lpstr>
      <vt:lpstr>_302_04_007</vt:lpstr>
      <vt:lpstr>_302_04_008</vt:lpstr>
      <vt:lpstr>_302_04_009</vt:lpstr>
      <vt:lpstr>_302_04_010</vt:lpstr>
      <vt:lpstr>_302_04_011</vt:lpstr>
      <vt:lpstr>_302_04_012</vt:lpstr>
      <vt:lpstr>_3瀬戸法自治体コード</vt:lpstr>
      <vt:lpstr>_3地方公共団体名</vt:lpstr>
      <vt:lpstr>_401_01_001</vt:lpstr>
      <vt:lpstr>_402_01_002</vt:lpstr>
      <vt:lpstr>_402_01_003</vt:lpstr>
      <vt:lpstr>_402_01_004</vt:lpstr>
      <vt:lpstr>_402_01_005</vt:lpstr>
      <vt:lpstr>_402_01_006</vt:lpstr>
      <vt:lpstr>_402_01_007</vt:lpstr>
      <vt:lpstr>_402_01_008</vt:lpstr>
      <vt:lpstr>_402_01_009</vt:lpstr>
      <vt:lpstr>_402_01_010</vt:lpstr>
      <vt:lpstr>_402_01_011</vt:lpstr>
      <vt:lpstr>_402_01_012</vt:lpstr>
      <vt:lpstr>_402_01_101</vt:lpstr>
      <vt:lpstr>_402_01_102</vt:lpstr>
      <vt:lpstr>_402_01_103</vt:lpstr>
      <vt:lpstr>_402_01_201</vt:lpstr>
      <vt:lpstr>_402_01_202</vt:lpstr>
      <vt:lpstr>_402_01_203</vt:lpstr>
      <vt:lpstr>_402_01_301</vt:lpstr>
      <vt:lpstr>_402_01_302</vt:lpstr>
      <vt:lpstr>_402_01_303</vt:lpstr>
      <vt:lpstr>_402_01_401</vt:lpstr>
      <vt:lpstr>_402_01_402</vt:lpstr>
      <vt:lpstr>_402_01_403</vt:lpstr>
      <vt:lpstr>_402_01_501</vt:lpstr>
      <vt:lpstr>_402_01_502</vt:lpstr>
      <vt:lpstr>_402_01_503</vt:lpstr>
      <vt:lpstr>_402_01_601</vt:lpstr>
      <vt:lpstr>_402_01_602</vt:lpstr>
      <vt:lpstr>_402_01_603</vt:lpstr>
      <vt:lpstr>_402_01_701</vt:lpstr>
      <vt:lpstr>_402_01_702</vt:lpstr>
      <vt:lpstr>_402_01_703</vt:lpstr>
      <vt:lpstr>_402_01_801</vt:lpstr>
      <vt:lpstr>_402_01_802</vt:lpstr>
      <vt:lpstr>_402_01_803</vt:lpstr>
      <vt:lpstr>_402_01_901</vt:lpstr>
      <vt:lpstr>_402_01_902</vt:lpstr>
      <vt:lpstr>_402_01_903</vt:lpstr>
      <vt:lpstr>_402_01_904</vt:lpstr>
      <vt:lpstr>_402_01_905</vt:lpstr>
      <vt:lpstr>_402_01_906</vt:lpstr>
      <vt:lpstr>_402_02_001</vt:lpstr>
      <vt:lpstr>_402_02_002</vt:lpstr>
      <vt:lpstr>_402_02_003</vt:lpstr>
      <vt:lpstr>_402_02_004</vt:lpstr>
      <vt:lpstr>_402_02_005</vt:lpstr>
      <vt:lpstr>_402_02_006</vt:lpstr>
      <vt:lpstr>_402_02_007</vt:lpstr>
      <vt:lpstr>_402_02_008</vt:lpstr>
      <vt:lpstr>_402_02_009</vt:lpstr>
      <vt:lpstr>_402_03_001</vt:lpstr>
      <vt:lpstr>_402_03_002</vt:lpstr>
      <vt:lpstr>_402_03_003</vt:lpstr>
      <vt:lpstr>_402_03_004</vt:lpstr>
      <vt:lpstr>_402_03_005</vt:lpstr>
      <vt:lpstr>_402_03_006</vt:lpstr>
      <vt:lpstr>_402_04_001</vt:lpstr>
      <vt:lpstr>_402_04_002</vt:lpstr>
      <vt:lpstr>_402_04_003</vt:lpstr>
      <vt:lpstr>_402_04_004</vt:lpstr>
      <vt:lpstr>_402_04_005</vt:lpstr>
      <vt:lpstr>_402_04_006</vt:lpstr>
      <vt:lpstr>_402_04_007</vt:lpstr>
      <vt:lpstr>_402_04_008</vt:lpstr>
      <vt:lpstr>_402_04_009</vt:lpstr>
      <vt:lpstr>_403_01_001</vt:lpstr>
      <vt:lpstr>_4自治体コード</vt:lpstr>
      <vt:lpstr>_4地方公共団体名</vt:lpstr>
      <vt:lpstr>_501_01_001</vt:lpstr>
      <vt:lpstr>_501_01_002</vt:lpstr>
      <vt:lpstr>_501_01_003</vt:lpstr>
      <vt:lpstr>_501_01_004</vt:lpstr>
      <vt:lpstr>_501_01_005</vt:lpstr>
      <vt:lpstr>_501_01_006</vt:lpstr>
      <vt:lpstr>_501_01_1001</vt:lpstr>
      <vt:lpstr>_501_01_1002</vt:lpstr>
      <vt:lpstr>_501_01_1003</vt:lpstr>
      <vt:lpstr>_501_01_1004</vt:lpstr>
      <vt:lpstr>_501_01_1005</vt:lpstr>
      <vt:lpstr>_501_01_1006</vt:lpstr>
      <vt:lpstr>_501_01_101</vt:lpstr>
      <vt:lpstr>_501_01_102</vt:lpstr>
      <vt:lpstr>_501_01_103</vt:lpstr>
      <vt:lpstr>_501_01_104</vt:lpstr>
      <vt:lpstr>_501_01_105</vt:lpstr>
      <vt:lpstr>_501_01_106</vt:lpstr>
      <vt:lpstr>_501_01_1101</vt:lpstr>
      <vt:lpstr>_501_01_1102</vt:lpstr>
      <vt:lpstr>_501_01_1103</vt:lpstr>
      <vt:lpstr>_501_01_1104</vt:lpstr>
      <vt:lpstr>_501_01_1105</vt:lpstr>
      <vt:lpstr>_501_01_1106</vt:lpstr>
      <vt:lpstr>_501_01_1201</vt:lpstr>
      <vt:lpstr>_501_01_1202</vt:lpstr>
      <vt:lpstr>_501_01_1203</vt:lpstr>
      <vt:lpstr>_501_01_1204</vt:lpstr>
      <vt:lpstr>_501_01_1205</vt:lpstr>
      <vt:lpstr>_501_01_1206</vt:lpstr>
      <vt:lpstr>_501_01_1301</vt:lpstr>
      <vt:lpstr>_501_01_1302</vt:lpstr>
      <vt:lpstr>_501_01_1303</vt:lpstr>
      <vt:lpstr>_501_01_1304</vt:lpstr>
      <vt:lpstr>_501_01_1305</vt:lpstr>
      <vt:lpstr>_501_01_1306</vt:lpstr>
      <vt:lpstr>_501_01_1401</vt:lpstr>
      <vt:lpstr>_501_01_1402</vt:lpstr>
      <vt:lpstr>_501_01_1403</vt:lpstr>
      <vt:lpstr>_501_01_1404</vt:lpstr>
      <vt:lpstr>_501_01_1405</vt:lpstr>
      <vt:lpstr>_501_01_1406</vt:lpstr>
      <vt:lpstr>_501_01_201</vt:lpstr>
      <vt:lpstr>_501_01_202</vt:lpstr>
      <vt:lpstr>_501_01_203</vt:lpstr>
      <vt:lpstr>_501_01_204</vt:lpstr>
      <vt:lpstr>_501_01_205</vt:lpstr>
      <vt:lpstr>_501_01_206</vt:lpstr>
      <vt:lpstr>_501_01_301</vt:lpstr>
      <vt:lpstr>_501_01_302</vt:lpstr>
      <vt:lpstr>_501_01_303</vt:lpstr>
      <vt:lpstr>_501_01_304</vt:lpstr>
      <vt:lpstr>_501_01_305</vt:lpstr>
      <vt:lpstr>_501_01_306</vt:lpstr>
      <vt:lpstr>_501_01_401</vt:lpstr>
      <vt:lpstr>_501_01_402</vt:lpstr>
      <vt:lpstr>_501_01_403</vt:lpstr>
      <vt:lpstr>_501_01_404</vt:lpstr>
      <vt:lpstr>_501_01_405</vt:lpstr>
      <vt:lpstr>_501_01_406</vt:lpstr>
      <vt:lpstr>_501_01_501</vt:lpstr>
      <vt:lpstr>_501_01_502</vt:lpstr>
      <vt:lpstr>_501_01_503</vt:lpstr>
      <vt:lpstr>_501_01_504</vt:lpstr>
      <vt:lpstr>_501_01_505</vt:lpstr>
      <vt:lpstr>_501_01_506</vt:lpstr>
      <vt:lpstr>_501_01_601</vt:lpstr>
      <vt:lpstr>_501_01_602</vt:lpstr>
      <vt:lpstr>_501_01_603</vt:lpstr>
      <vt:lpstr>_501_01_604</vt:lpstr>
      <vt:lpstr>_501_01_605</vt:lpstr>
      <vt:lpstr>_501_01_606</vt:lpstr>
      <vt:lpstr>_501_01_701</vt:lpstr>
      <vt:lpstr>_501_01_702</vt:lpstr>
      <vt:lpstr>_501_01_703</vt:lpstr>
      <vt:lpstr>_501_01_704</vt:lpstr>
      <vt:lpstr>_501_01_705</vt:lpstr>
      <vt:lpstr>_501_01_706</vt:lpstr>
      <vt:lpstr>_501_01_801</vt:lpstr>
      <vt:lpstr>_501_01_802</vt:lpstr>
      <vt:lpstr>_501_01_803</vt:lpstr>
      <vt:lpstr>_501_01_804</vt:lpstr>
      <vt:lpstr>_501_01_805</vt:lpstr>
      <vt:lpstr>_501_01_806</vt:lpstr>
      <vt:lpstr>_501_01_901</vt:lpstr>
      <vt:lpstr>_501_01_902</vt:lpstr>
      <vt:lpstr>_501_01_903</vt:lpstr>
      <vt:lpstr>_501_01_904</vt:lpstr>
      <vt:lpstr>_501_01_905</vt:lpstr>
      <vt:lpstr>_501_01_906</vt:lpstr>
      <vt:lpstr>_501_02_101</vt:lpstr>
      <vt:lpstr>_501_02_102</vt:lpstr>
      <vt:lpstr>_501_02_103</vt:lpstr>
      <vt:lpstr>_501_02_104</vt:lpstr>
      <vt:lpstr>_501_02_105</vt:lpstr>
      <vt:lpstr>_501_02_106</vt:lpstr>
      <vt:lpstr>_501_03_001</vt:lpstr>
      <vt:lpstr>_501_03_002</vt:lpstr>
      <vt:lpstr>_501_03_003</vt:lpstr>
      <vt:lpstr>_501_03_004</vt:lpstr>
      <vt:lpstr>_501_03_005</vt:lpstr>
      <vt:lpstr>_501_03_006</vt:lpstr>
      <vt:lpstr>_5自治体コード</vt:lpstr>
      <vt:lpstr>_5地方公共団体名</vt:lpstr>
      <vt:lpstr>_701_01_000</vt:lpstr>
      <vt:lpstr>_701_01_001</vt:lpstr>
      <vt:lpstr>_701_01_002</vt:lpstr>
      <vt:lpstr>_701_01_003</vt:lpstr>
      <vt:lpstr>_701_01_004</vt:lpstr>
      <vt:lpstr>_701_01_005</vt:lpstr>
      <vt:lpstr>_701_01_006</vt:lpstr>
      <vt:lpstr>_701_01_007</vt:lpstr>
      <vt:lpstr>_701_01_008</vt:lpstr>
      <vt:lpstr>_801_01_001</vt:lpstr>
      <vt:lpstr>_801_01_002</vt:lpstr>
      <vt:lpstr>_801_01_003</vt:lpstr>
      <vt:lpstr>_801_01_004</vt:lpstr>
      <vt:lpstr>_801_01_005</vt:lpstr>
      <vt:lpstr>_801_01_006</vt:lpstr>
      <vt:lpstr>_801_01_007</vt:lpstr>
      <vt:lpstr>_901_01_000</vt:lpstr>
      <vt:lpstr>_901_01_001</vt:lpstr>
      <vt:lpstr>_901_01_002</vt:lpstr>
      <vt:lpstr>_901_01_003</vt:lpstr>
      <vt:lpstr>_901_01_004</vt:lpstr>
      <vt:lpstr>_901_01_005</vt:lpstr>
      <vt:lpstr>参考!Print_Area</vt:lpstr>
      <vt:lpstr>表１!Print_Area</vt:lpstr>
      <vt:lpstr>表10!Print_Area</vt:lpstr>
      <vt:lpstr>表11!Print_Area</vt:lpstr>
      <vt:lpstr>表12!Print_Area</vt:lpstr>
      <vt:lpstr>表13!Print_Area</vt:lpstr>
      <vt:lpstr>表14!Print_Area</vt:lpstr>
      <vt:lpstr>表15!Print_Area</vt:lpstr>
      <vt:lpstr>表16!Print_Area</vt:lpstr>
      <vt:lpstr>表２!Print_Area</vt:lpstr>
      <vt:lpstr>表３!Print_Area</vt:lpstr>
      <vt:lpstr>表４!Print_Area</vt:lpstr>
      <vt:lpstr>表５!Print_Area</vt:lpstr>
      <vt:lpstr>表６!Print_Area</vt:lpstr>
      <vt:lpstr>表７!Print_Area</vt:lpstr>
      <vt:lpstr>'表７ (2)'!Print_Area</vt:lpstr>
      <vt:lpstr>表８!Print_Area</vt:lpstr>
      <vt:lpstr>表９!Print_Area</vt:lpstr>
      <vt:lpstr>表16!Print_Titles</vt:lpstr>
      <vt:lpstr>湖追自治体コード</vt:lpstr>
      <vt:lpstr>湖追地方公共団体名</vt:lpstr>
      <vt:lpstr>住所</vt:lpstr>
      <vt:lpstr>担当者アドレス</vt:lpstr>
      <vt:lpstr>担当者名</vt:lpstr>
      <vt:lpstr>担当者名ｶﾅ</vt:lpstr>
      <vt:lpstr>担当部局アドレス</vt:lpstr>
      <vt:lpstr>担当部局名</vt:lpstr>
      <vt:lpstr>電話番号等_FAX</vt:lpstr>
      <vt:lpstr>電話番号等_代表</vt:lpstr>
      <vt:lpstr>電話番号等_直通</vt:lpstr>
      <vt:lpstr>電話番号等_内線</vt:lpstr>
      <vt:lpstr>別1_2自治体コード</vt:lpstr>
      <vt:lpstr>別1_2地方公共団体名</vt:lpstr>
      <vt:lpstr>別1自治体コード</vt:lpstr>
      <vt:lpstr>別1地方公共団体名</vt:lpstr>
      <vt:lpstr>別2自治体コード</vt:lpstr>
      <vt:lpstr>別2地方公共団体名</vt:lpstr>
      <vt:lpstr>別3自治体コード</vt:lpstr>
      <vt:lpstr>別3地方公共団体名</vt:lpstr>
      <vt:lpstr>別4自治体コード</vt:lpstr>
      <vt:lpstr>別4地方公共団体名</vt:lpstr>
      <vt:lpstr>別4追自治体コード</vt:lpstr>
      <vt:lpstr>別4追地方公共団体名</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PCSS_角田</cp:lastModifiedBy>
  <cp:lastPrinted>2025-01-09T06:51:39Z</cp:lastPrinted>
  <dcterms:created xsi:type="dcterms:W3CDTF">2017-12-22T03:20:51Z</dcterms:created>
  <dcterms:modified xsi:type="dcterms:W3CDTF">2025-01-27T02:38:21Z</dcterms:modified>
</cp:coreProperties>
</file>